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515"/>
  <workbookPr autoCompressPictures="0"/>
  <bookViews>
    <workbookView xWindow="0" yWindow="460" windowWidth="30620" windowHeight="19900" tabRatio="1000"/>
  </bookViews>
  <sheets>
    <sheet name="figure 1F" sheetId="28" r:id="rId1"/>
    <sheet name="diff expr Varroa" sheetId="20" r:id="rId2"/>
    <sheet name="diff expr Varroa+DWV" sheetId="1" r:id="rId3"/>
    <sheet name="samples' ids and DWV infection" sheetId="8" r:id="rId4"/>
    <sheet name="reference parameters" sheetId="19" r:id="rId5"/>
    <sheet name="data" sheetId="15" r:id="rId6"/>
  </sheets>
  <definedNames>
    <definedName name="_xlnm._FilterDatabase" localSheetId="1" hidden="1">'diff expr Varroa'!$A$9:$BP$365</definedName>
    <definedName name="_xlnm._FilterDatabase" localSheetId="2" hidden="1">'diff expr Varroa+DWV'!$A$9:$BP$365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5" i="28" l="1"/>
  <c r="Z6" i="28"/>
  <c r="Z7" i="28"/>
  <c r="Z8" i="28"/>
  <c r="AA8" i="28"/>
  <c r="Z9" i="28"/>
  <c r="Z10" i="28"/>
  <c r="Z11" i="28"/>
  <c r="Z12" i="28"/>
  <c r="AA12" i="28"/>
  <c r="Z13" i="28"/>
  <c r="Z14" i="28"/>
  <c r="Z15" i="28"/>
  <c r="Z16" i="28"/>
  <c r="AA16" i="28"/>
  <c r="Z17" i="28"/>
  <c r="Z4" i="28"/>
  <c r="AA5" i="28"/>
  <c r="AA6" i="28"/>
  <c r="AA7" i="28"/>
  <c r="AA9" i="28"/>
  <c r="AA10" i="28"/>
  <c r="AA11" i="28"/>
  <c r="AA13" i="28"/>
  <c r="AA14" i="28"/>
  <c r="AA15" i="28"/>
  <c r="AA17" i="28"/>
  <c r="AA4" i="28"/>
  <c r="AA2" i="28"/>
  <c r="AB7" i="28"/>
  <c r="AB11" i="28"/>
  <c r="AB15" i="28"/>
  <c r="AB6" i="28"/>
  <c r="AB10" i="28"/>
  <c r="AB14" i="28"/>
  <c r="AB5" i="28"/>
  <c r="AB9" i="28"/>
  <c r="AB13" i="28"/>
  <c r="AB17" i="28"/>
  <c r="AB8" i="28"/>
  <c r="AB12" i="28"/>
  <c r="AB16" i="28"/>
  <c r="AB4" i="28"/>
  <c r="F10" i="20"/>
  <c r="H10" i="20"/>
  <c r="M10" i="20"/>
  <c r="N10" i="20"/>
  <c r="F11" i="20"/>
  <c r="H11" i="20"/>
  <c r="M11" i="20"/>
  <c r="N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H12" i="20"/>
  <c r="M12" i="20"/>
  <c r="N12" i="20"/>
  <c r="H13" i="20"/>
  <c r="I13" i="20"/>
  <c r="J13" i="20"/>
  <c r="K13" i="20"/>
  <c r="L13" i="20"/>
  <c r="S13" i="20"/>
  <c r="BL13" i="20"/>
  <c r="H14" i="20"/>
  <c r="M14" i="20"/>
  <c r="N14" i="20"/>
  <c r="H15" i="20"/>
  <c r="M15" i="20"/>
  <c r="N15" i="20"/>
  <c r="H16" i="20"/>
  <c r="M16" i="20"/>
  <c r="N16" i="20"/>
  <c r="H17" i="20"/>
  <c r="M17" i="20"/>
  <c r="N17" i="20"/>
  <c r="H18" i="20"/>
  <c r="M18" i="20"/>
  <c r="N18" i="20"/>
  <c r="H19" i="20"/>
  <c r="M19" i="20"/>
  <c r="N19" i="20"/>
  <c r="H20" i="20"/>
  <c r="M20" i="20"/>
  <c r="N20" i="20"/>
  <c r="H21" i="20"/>
  <c r="M21" i="20"/>
  <c r="N21" i="20"/>
  <c r="H22" i="20"/>
  <c r="M22" i="20"/>
  <c r="N22" i="20"/>
  <c r="H23" i="20"/>
  <c r="M23" i="20"/>
  <c r="N23" i="20"/>
  <c r="H24" i="20"/>
  <c r="I24" i="20"/>
  <c r="J24" i="20"/>
  <c r="S24" i="20"/>
  <c r="BL24" i="20"/>
  <c r="K24" i="20"/>
  <c r="L24" i="20"/>
  <c r="H25" i="20"/>
  <c r="M25" i="20"/>
  <c r="N25" i="20"/>
  <c r="H26" i="20"/>
  <c r="M26" i="20"/>
  <c r="N26" i="20"/>
  <c r="H27" i="20"/>
  <c r="M27" i="20"/>
  <c r="N27" i="20"/>
  <c r="H28" i="20"/>
  <c r="M28" i="20"/>
  <c r="N28" i="20"/>
  <c r="H29" i="20"/>
  <c r="M29" i="20"/>
  <c r="N29" i="20"/>
  <c r="H30" i="20"/>
  <c r="M30" i="20"/>
  <c r="N30" i="20"/>
  <c r="H31" i="20"/>
  <c r="M31" i="20"/>
  <c r="N31" i="20"/>
  <c r="H32" i="20"/>
  <c r="M32" i="20"/>
  <c r="N32" i="20"/>
  <c r="H33" i="20"/>
  <c r="M33" i="20"/>
  <c r="N33" i="20"/>
  <c r="H34" i="20"/>
  <c r="M34" i="20"/>
  <c r="N34" i="20"/>
  <c r="H35" i="20"/>
  <c r="M35" i="20"/>
  <c r="N35" i="20"/>
  <c r="H36" i="20"/>
  <c r="M36" i="20"/>
  <c r="N36" i="20"/>
  <c r="H37" i="20"/>
  <c r="I37" i="20"/>
  <c r="J37" i="20"/>
  <c r="S37" i="20"/>
  <c r="BL37" i="20"/>
  <c r="K37" i="20"/>
  <c r="L37" i="20"/>
  <c r="H38" i="20"/>
  <c r="M38" i="20"/>
  <c r="N38" i="20"/>
  <c r="H39" i="20"/>
  <c r="M39" i="20"/>
  <c r="N39" i="20"/>
  <c r="H40" i="20"/>
  <c r="M40" i="20"/>
  <c r="N40" i="20"/>
  <c r="H41" i="20"/>
  <c r="M41" i="20"/>
  <c r="N41" i="20"/>
  <c r="H42" i="20"/>
  <c r="M42" i="20"/>
  <c r="N42" i="20"/>
  <c r="H43" i="20"/>
  <c r="M43" i="20"/>
  <c r="N43" i="20"/>
  <c r="H44" i="20"/>
  <c r="I44" i="20"/>
  <c r="J44" i="20"/>
  <c r="S44" i="20"/>
  <c r="BL44" i="20"/>
  <c r="K44" i="20"/>
  <c r="L44" i="20"/>
  <c r="H45" i="20"/>
  <c r="M45" i="20"/>
  <c r="N45" i="20"/>
  <c r="H46" i="20"/>
  <c r="M46" i="20"/>
  <c r="N46" i="20"/>
  <c r="H47" i="20"/>
  <c r="M47" i="20"/>
  <c r="N47" i="20"/>
  <c r="H48" i="20"/>
  <c r="S48" i="20"/>
  <c r="BL48" i="20"/>
  <c r="I48" i="20"/>
  <c r="J48" i="20"/>
  <c r="K48" i="20"/>
  <c r="L48" i="20"/>
  <c r="H49" i="20"/>
  <c r="M49" i="20"/>
  <c r="N49" i="20"/>
  <c r="H50" i="20"/>
  <c r="I50" i="20"/>
  <c r="J50" i="20"/>
  <c r="S50" i="20"/>
  <c r="BL50" i="20"/>
  <c r="K50" i="20"/>
  <c r="L50" i="20"/>
  <c r="H51" i="20"/>
  <c r="M51" i="20"/>
  <c r="N51" i="20"/>
  <c r="H52" i="20"/>
  <c r="M52" i="20"/>
  <c r="N52" i="20"/>
  <c r="H53" i="20"/>
  <c r="M53" i="20"/>
  <c r="N53" i="20"/>
  <c r="H54" i="20"/>
  <c r="M54" i="20"/>
  <c r="N54" i="20"/>
  <c r="H55" i="20"/>
  <c r="I55" i="20"/>
  <c r="J55" i="20"/>
  <c r="K55" i="20"/>
  <c r="L55" i="20"/>
  <c r="S55" i="20"/>
  <c r="BL55" i="20"/>
  <c r="H56" i="20"/>
  <c r="I56" i="20"/>
  <c r="J56" i="20"/>
  <c r="K56" i="20"/>
  <c r="L56" i="20"/>
  <c r="S56" i="20"/>
  <c r="BL56" i="20"/>
  <c r="H57" i="20"/>
  <c r="M57" i="20"/>
  <c r="N57" i="20"/>
  <c r="H58" i="20"/>
  <c r="M58" i="20"/>
  <c r="N58" i="20"/>
  <c r="H59" i="20"/>
  <c r="I59" i="20"/>
  <c r="J59" i="20"/>
  <c r="K59" i="20"/>
  <c r="L59" i="20"/>
  <c r="H60" i="20"/>
  <c r="I60" i="20"/>
  <c r="J60" i="20"/>
  <c r="K60" i="20"/>
  <c r="L60" i="20"/>
  <c r="H61" i="20"/>
  <c r="I61" i="20"/>
  <c r="J61" i="20"/>
  <c r="K61" i="20"/>
  <c r="L61" i="20"/>
  <c r="H62" i="20"/>
  <c r="M62" i="20"/>
  <c r="N62" i="20"/>
  <c r="H63" i="20"/>
  <c r="M63" i="20"/>
  <c r="N63" i="20"/>
  <c r="H64" i="20"/>
  <c r="M64" i="20"/>
  <c r="N64" i="20"/>
  <c r="H65" i="20"/>
  <c r="M65" i="20"/>
  <c r="N65" i="20"/>
  <c r="H66" i="20"/>
  <c r="M66" i="20"/>
  <c r="N66" i="20"/>
  <c r="H67" i="20"/>
  <c r="M67" i="20"/>
  <c r="N67" i="20"/>
  <c r="H68" i="20"/>
  <c r="M68" i="20"/>
  <c r="N68" i="20"/>
  <c r="H69" i="20"/>
  <c r="M69" i="20"/>
  <c r="N69" i="20"/>
  <c r="H70" i="20"/>
  <c r="M70" i="20"/>
  <c r="N70" i="20"/>
  <c r="H71" i="20"/>
  <c r="M71" i="20"/>
  <c r="N71" i="20"/>
  <c r="H72" i="20"/>
  <c r="M72" i="20"/>
  <c r="N72" i="20"/>
  <c r="H73" i="20"/>
  <c r="M73" i="20"/>
  <c r="N73" i="20"/>
  <c r="H74" i="20"/>
  <c r="M74" i="20"/>
  <c r="N74" i="20"/>
  <c r="H75" i="20"/>
  <c r="M75" i="20"/>
  <c r="N75" i="20"/>
  <c r="H76" i="20"/>
  <c r="M76" i="20"/>
  <c r="N76" i="20"/>
  <c r="H77" i="20"/>
  <c r="M77" i="20"/>
  <c r="N77" i="20"/>
  <c r="H78" i="20"/>
  <c r="M78" i="20"/>
  <c r="N78" i="20"/>
  <c r="H79" i="20"/>
  <c r="M79" i="20"/>
  <c r="N79" i="20"/>
  <c r="H80" i="20"/>
  <c r="I80" i="20"/>
  <c r="J80" i="20"/>
  <c r="S80" i="20"/>
  <c r="BL80" i="20"/>
  <c r="K80" i="20"/>
  <c r="L80" i="20"/>
  <c r="H81" i="20"/>
  <c r="M81" i="20"/>
  <c r="N81" i="20"/>
  <c r="H82" i="20"/>
  <c r="M82" i="20"/>
  <c r="N82" i="20"/>
  <c r="H83" i="20"/>
  <c r="M83" i="20"/>
  <c r="N83" i="20"/>
  <c r="H84" i="20"/>
  <c r="M84" i="20"/>
  <c r="N84" i="20"/>
  <c r="H85" i="20"/>
  <c r="M85" i="20"/>
  <c r="N85" i="20"/>
  <c r="H86" i="20"/>
  <c r="M86" i="20"/>
  <c r="N86" i="20"/>
  <c r="H87" i="20"/>
  <c r="I87" i="20"/>
  <c r="J87" i="20"/>
  <c r="K87" i="20"/>
  <c r="L87" i="20"/>
  <c r="S87" i="20"/>
  <c r="BL87" i="20"/>
  <c r="H88" i="20"/>
  <c r="M88" i="20"/>
  <c r="N88" i="20"/>
  <c r="H89" i="20"/>
  <c r="M89" i="20"/>
  <c r="N89" i="20"/>
  <c r="H90" i="20"/>
  <c r="S90" i="20"/>
  <c r="BL90" i="20"/>
  <c r="I90" i="20"/>
  <c r="J90" i="20"/>
  <c r="K90" i="20"/>
  <c r="L90" i="20"/>
  <c r="H91" i="20"/>
  <c r="M91" i="20"/>
  <c r="N91" i="20"/>
  <c r="H92" i="20"/>
  <c r="M92" i="20"/>
  <c r="N92" i="20"/>
  <c r="H93" i="20"/>
  <c r="M93" i="20"/>
  <c r="N93" i="20"/>
  <c r="H94" i="20"/>
  <c r="M94" i="20"/>
  <c r="N94" i="20"/>
  <c r="H95" i="20"/>
  <c r="M95" i="20"/>
  <c r="N95" i="20"/>
  <c r="H96" i="20"/>
  <c r="M96" i="20"/>
  <c r="N96" i="20"/>
  <c r="H97" i="20"/>
  <c r="M97" i="20"/>
  <c r="N97" i="20"/>
  <c r="H98" i="20"/>
  <c r="M98" i="20"/>
  <c r="N98" i="20"/>
  <c r="H99" i="20"/>
  <c r="M99" i="20"/>
  <c r="N99" i="20"/>
  <c r="H100" i="20"/>
  <c r="I100" i="20"/>
  <c r="J100" i="20"/>
  <c r="K100" i="20"/>
  <c r="L100" i="20"/>
  <c r="S100" i="20"/>
  <c r="BL100" i="20"/>
  <c r="H101" i="20"/>
  <c r="M101" i="20"/>
  <c r="N101" i="20"/>
  <c r="H102" i="20"/>
  <c r="M102" i="20"/>
  <c r="N102" i="20"/>
  <c r="H103" i="20"/>
  <c r="M103" i="20"/>
  <c r="N103" i="20"/>
  <c r="H104" i="20"/>
  <c r="M104" i="20"/>
  <c r="N104" i="20"/>
  <c r="H105" i="20"/>
  <c r="M105" i="20"/>
  <c r="N105" i="20"/>
  <c r="H106" i="20"/>
  <c r="S106" i="20"/>
  <c r="BL106" i="20"/>
  <c r="I106" i="20"/>
  <c r="J106" i="20"/>
  <c r="K106" i="20"/>
  <c r="L106" i="20"/>
  <c r="H107" i="20"/>
  <c r="M107" i="20"/>
  <c r="N107" i="20"/>
  <c r="H108" i="20"/>
  <c r="M108" i="20"/>
  <c r="N108" i="20"/>
  <c r="H109" i="20"/>
  <c r="I109" i="20"/>
  <c r="J109" i="20"/>
  <c r="S109" i="20"/>
  <c r="BL109" i="20"/>
  <c r="K109" i="20"/>
  <c r="L109" i="20"/>
  <c r="H110" i="20"/>
  <c r="M110" i="20"/>
  <c r="N110" i="20"/>
  <c r="H111" i="20"/>
  <c r="M111" i="20"/>
  <c r="N111" i="20"/>
  <c r="H112" i="20"/>
  <c r="M112" i="20"/>
  <c r="N112" i="20"/>
  <c r="H113" i="20"/>
  <c r="M113" i="20"/>
  <c r="N113" i="20"/>
  <c r="H114" i="20"/>
  <c r="M114" i="20"/>
  <c r="N114" i="20"/>
  <c r="H115" i="20"/>
  <c r="M115" i="20"/>
  <c r="N115" i="20"/>
  <c r="H116" i="20"/>
  <c r="S116" i="20"/>
  <c r="BL116" i="20"/>
  <c r="I116" i="20"/>
  <c r="J116" i="20"/>
  <c r="K116" i="20"/>
  <c r="L116" i="20"/>
  <c r="H117" i="20"/>
  <c r="M117" i="20"/>
  <c r="N117" i="20"/>
  <c r="H118" i="20"/>
  <c r="M118" i="20"/>
  <c r="N118" i="20"/>
  <c r="H119" i="20"/>
  <c r="M119" i="20"/>
  <c r="N119" i="20"/>
  <c r="H120" i="20"/>
  <c r="M120" i="20"/>
  <c r="N120" i="20"/>
  <c r="H121" i="20"/>
  <c r="M121" i="20"/>
  <c r="N121" i="20"/>
  <c r="H122" i="20"/>
  <c r="M122" i="20"/>
  <c r="N122" i="20"/>
  <c r="H123" i="20"/>
  <c r="S123" i="20"/>
  <c r="BL123" i="20"/>
  <c r="I123" i="20"/>
  <c r="J123" i="20"/>
  <c r="K123" i="20"/>
  <c r="L123" i="20"/>
  <c r="H124" i="20"/>
  <c r="M124" i="20"/>
  <c r="N124" i="20"/>
  <c r="H125" i="20"/>
  <c r="M125" i="20"/>
  <c r="N125" i="20"/>
  <c r="H126" i="20"/>
  <c r="M126" i="20"/>
  <c r="N126" i="20"/>
  <c r="H127" i="20"/>
  <c r="M127" i="20"/>
  <c r="N127" i="20"/>
  <c r="H128" i="20"/>
  <c r="S128" i="20"/>
  <c r="BL128" i="20"/>
  <c r="I128" i="20"/>
  <c r="J128" i="20"/>
  <c r="K128" i="20"/>
  <c r="L128" i="20"/>
  <c r="H129" i="20"/>
  <c r="S129" i="20"/>
  <c r="I129" i="20"/>
  <c r="J129" i="20"/>
  <c r="K129" i="20"/>
  <c r="L129" i="20"/>
  <c r="BL129" i="20"/>
  <c r="H130" i="20"/>
  <c r="M130" i="20"/>
  <c r="N130" i="20"/>
  <c r="H131" i="20"/>
  <c r="I131" i="20"/>
  <c r="J131" i="20"/>
  <c r="K131" i="20"/>
  <c r="L131" i="20"/>
  <c r="S131" i="20"/>
  <c r="BL131" i="20"/>
  <c r="H132" i="20"/>
  <c r="M132" i="20"/>
  <c r="N132" i="20"/>
  <c r="H133" i="20"/>
  <c r="M133" i="20"/>
  <c r="N133" i="20"/>
  <c r="H134" i="20"/>
  <c r="M134" i="20"/>
  <c r="N134" i="20"/>
  <c r="H135" i="20"/>
  <c r="M135" i="20"/>
  <c r="N135" i="20"/>
  <c r="H136" i="20"/>
  <c r="M136" i="20"/>
  <c r="N136" i="20"/>
  <c r="H137" i="20"/>
  <c r="M137" i="20"/>
  <c r="N137" i="20"/>
  <c r="H138" i="20"/>
  <c r="M138" i="20"/>
  <c r="N138" i="20"/>
  <c r="H139" i="20"/>
  <c r="M139" i="20"/>
  <c r="N139" i="20"/>
  <c r="H140" i="20"/>
  <c r="M140" i="20"/>
  <c r="N140" i="20"/>
  <c r="H141" i="20"/>
  <c r="M141" i="20"/>
  <c r="N141" i="20"/>
  <c r="H142" i="20"/>
  <c r="M142" i="20"/>
  <c r="N142" i="20"/>
  <c r="H143" i="20"/>
  <c r="M143" i="20"/>
  <c r="N143" i="20"/>
  <c r="H144" i="20"/>
  <c r="M144" i="20"/>
  <c r="N144" i="20"/>
  <c r="H145" i="20"/>
  <c r="M145" i="20"/>
  <c r="N145" i="20"/>
  <c r="H146" i="20"/>
  <c r="M146" i="20"/>
  <c r="N146" i="20"/>
  <c r="H147" i="20"/>
  <c r="M147" i="20"/>
  <c r="N147" i="20"/>
  <c r="H148" i="20"/>
  <c r="M148" i="20"/>
  <c r="N148" i="20"/>
  <c r="H149" i="20"/>
  <c r="M149" i="20"/>
  <c r="N149" i="20"/>
  <c r="H150" i="20"/>
  <c r="M150" i="20"/>
  <c r="N150" i="20"/>
  <c r="H151" i="20"/>
  <c r="S151" i="20"/>
  <c r="BL151" i="20"/>
  <c r="I151" i="20"/>
  <c r="J151" i="20"/>
  <c r="K151" i="20"/>
  <c r="L151" i="20"/>
  <c r="H152" i="20"/>
  <c r="M152" i="20"/>
  <c r="N152" i="20"/>
  <c r="H153" i="20"/>
  <c r="M153" i="20"/>
  <c r="N153" i="20"/>
  <c r="H154" i="20"/>
  <c r="M154" i="20"/>
  <c r="N154" i="20"/>
  <c r="H155" i="20"/>
  <c r="M155" i="20"/>
  <c r="N155" i="20"/>
  <c r="H156" i="20"/>
  <c r="M156" i="20"/>
  <c r="N156" i="20"/>
  <c r="H157" i="20"/>
  <c r="M157" i="20"/>
  <c r="N157" i="20"/>
  <c r="H158" i="20"/>
  <c r="M158" i="20"/>
  <c r="N158" i="20"/>
  <c r="H159" i="20"/>
  <c r="M159" i="20"/>
  <c r="N159" i="20"/>
  <c r="H160" i="20"/>
  <c r="M160" i="20"/>
  <c r="N160" i="20"/>
  <c r="H161" i="20"/>
  <c r="M161" i="20"/>
  <c r="N161" i="20"/>
  <c r="H162" i="20"/>
  <c r="M162" i="20"/>
  <c r="N162" i="20"/>
  <c r="H163" i="20"/>
  <c r="M163" i="20"/>
  <c r="N163" i="20"/>
  <c r="H164" i="20"/>
  <c r="M164" i="20"/>
  <c r="N164" i="20"/>
  <c r="H165" i="20"/>
  <c r="M165" i="20"/>
  <c r="N165" i="20"/>
  <c r="H166" i="20"/>
  <c r="M166" i="20"/>
  <c r="N166" i="20"/>
  <c r="H167" i="20"/>
  <c r="M167" i="20"/>
  <c r="N167" i="20"/>
  <c r="H168" i="20"/>
  <c r="M168" i="20"/>
  <c r="N168" i="20"/>
  <c r="H169" i="20"/>
  <c r="M169" i="20"/>
  <c r="N169" i="20"/>
  <c r="H170" i="20"/>
  <c r="M170" i="20"/>
  <c r="N170" i="20"/>
  <c r="H171" i="20"/>
  <c r="M171" i="20"/>
  <c r="N171" i="20"/>
  <c r="H172" i="20"/>
  <c r="M172" i="20"/>
  <c r="N172" i="20"/>
  <c r="H173" i="20"/>
  <c r="M173" i="20"/>
  <c r="N173" i="20"/>
  <c r="H174" i="20"/>
  <c r="I174" i="20"/>
  <c r="J174" i="20"/>
  <c r="S174" i="20"/>
  <c r="BL174" i="20"/>
  <c r="K174" i="20"/>
  <c r="L174" i="20"/>
  <c r="H175" i="20"/>
  <c r="M175" i="20"/>
  <c r="N175" i="20"/>
  <c r="H176" i="20"/>
  <c r="M176" i="20"/>
  <c r="N176" i="20"/>
  <c r="H177" i="20"/>
  <c r="S177" i="20"/>
  <c r="BL177" i="20"/>
  <c r="I177" i="20"/>
  <c r="J177" i="20"/>
  <c r="K177" i="20"/>
  <c r="L177" i="20"/>
  <c r="H178" i="20"/>
  <c r="M178" i="20"/>
  <c r="N178" i="20"/>
  <c r="H179" i="20"/>
  <c r="S179" i="20"/>
  <c r="BL179" i="20"/>
  <c r="I179" i="20"/>
  <c r="J179" i="20"/>
  <c r="K179" i="20"/>
  <c r="L179" i="20"/>
  <c r="H180" i="20"/>
  <c r="M180" i="20"/>
  <c r="N180" i="20"/>
  <c r="H181" i="20"/>
  <c r="M181" i="20"/>
  <c r="N181" i="20"/>
  <c r="H182" i="20"/>
  <c r="M182" i="20"/>
  <c r="N182" i="20"/>
  <c r="H183" i="20"/>
  <c r="I183" i="20"/>
  <c r="J183" i="20"/>
  <c r="K183" i="20"/>
  <c r="L183" i="20"/>
  <c r="S183" i="20"/>
  <c r="BL183" i="20"/>
  <c r="H184" i="20"/>
  <c r="M184" i="20"/>
  <c r="N184" i="20"/>
  <c r="H185" i="20"/>
  <c r="S185" i="20"/>
  <c r="BL185" i="20"/>
  <c r="I185" i="20"/>
  <c r="J185" i="20"/>
  <c r="K185" i="20"/>
  <c r="L185" i="20"/>
  <c r="H186" i="20"/>
  <c r="M186" i="20"/>
  <c r="N186" i="20"/>
  <c r="H187" i="20"/>
  <c r="I187" i="20"/>
  <c r="J187" i="20"/>
  <c r="K187" i="20"/>
  <c r="S187" i="20"/>
  <c r="BL187" i="20"/>
  <c r="L187" i="20"/>
  <c r="H188" i="20"/>
  <c r="M188" i="20"/>
  <c r="N188" i="20"/>
  <c r="H189" i="20"/>
  <c r="M189" i="20"/>
  <c r="N189" i="20"/>
  <c r="H190" i="20"/>
  <c r="M190" i="20"/>
  <c r="N190" i="20"/>
  <c r="H191" i="20"/>
  <c r="M191" i="20"/>
  <c r="N191" i="20"/>
  <c r="H192" i="20"/>
  <c r="M192" i="20"/>
  <c r="N192" i="20"/>
  <c r="H193" i="20"/>
  <c r="S193" i="20"/>
  <c r="BL193" i="20"/>
  <c r="I193" i="20"/>
  <c r="J193" i="20"/>
  <c r="K193" i="20"/>
  <c r="L193" i="20"/>
  <c r="H194" i="20"/>
  <c r="S194" i="20"/>
  <c r="BL194" i="20"/>
  <c r="I194" i="20"/>
  <c r="J194" i="20"/>
  <c r="K194" i="20"/>
  <c r="L194" i="20"/>
  <c r="H195" i="20"/>
  <c r="M195" i="20"/>
  <c r="N195" i="20"/>
  <c r="H196" i="20"/>
  <c r="M196" i="20"/>
  <c r="N196" i="20"/>
  <c r="H197" i="20"/>
  <c r="M197" i="20"/>
  <c r="N197" i="20"/>
  <c r="H198" i="20"/>
  <c r="M198" i="20"/>
  <c r="N198" i="20"/>
  <c r="H199" i="20"/>
  <c r="M199" i="20"/>
  <c r="N199" i="20"/>
  <c r="H200" i="20"/>
  <c r="M200" i="20"/>
  <c r="N200" i="20"/>
  <c r="H201" i="20"/>
  <c r="M201" i="20"/>
  <c r="N201" i="20"/>
  <c r="H202" i="20"/>
  <c r="M202" i="20"/>
  <c r="N202" i="20"/>
  <c r="H203" i="20"/>
  <c r="M203" i="20"/>
  <c r="N203" i="20"/>
  <c r="H204" i="20"/>
  <c r="M204" i="20"/>
  <c r="N204" i="20"/>
  <c r="H205" i="20"/>
  <c r="M205" i="20"/>
  <c r="N205" i="20"/>
  <c r="H206" i="20"/>
  <c r="M206" i="20"/>
  <c r="N206" i="20"/>
  <c r="H207" i="20"/>
  <c r="M207" i="20"/>
  <c r="N207" i="20"/>
  <c r="H208" i="20"/>
  <c r="M208" i="20"/>
  <c r="N208" i="20"/>
  <c r="H209" i="20"/>
  <c r="M209" i="20"/>
  <c r="N209" i="20"/>
  <c r="H210" i="20"/>
  <c r="M210" i="20"/>
  <c r="N210" i="20"/>
  <c r="H211" i="20"/>
  <c r="S211" i="20"/>
  <c r="BL211" i="20"/>
  <c r="I211" i="20"/>
  <c r="J211" i="20"/>
  <c r="K211" i="20"/>
  <c r="L211" i="20"/>
  <c r="H212" i="20"/>
  <c r="M212" i="20"/>
  <c r="N212" i="20"/>
  <c r="H213" i="20"/>
  <c r="M213" i="20"/>
  <c r="N213" i="20"/>
  <c r="H214" i="20"/>
  <c r="M214" i="20"/>
  <c r="N214" i="20"/>
  <c r="H215" i="20"/>
  <c r="M215" i="20"/>
  <c r="N215" i="20"/>
  <c r="H216" i="20"/>
  <c r="M216" i="20"/>
  <c r="N216" i="20"/>
  <c r="H217" i="20"/>
  <c r="M217" i="20"/>
  <c r="N217" i="20"/>
  <c r="H218" i="20"/>
  <c r="M218" i="20"/>
  <c r="N218" i="20"/>
  <c r="H219" i="20"/>
  <c r="M219" i="20"/>
  <c r="N219" i="20"/>
  <c r="H220" i="20"/>
  <c r="M220" i="20"/>
  <c r="N220" i="20"/>
  <c r="H221" i="20"/>
  <c r="M221" i="20"/>
  <c r="N221" i="20"/>
  <c r="H222" i="20"/>
  <c r="M222" i="20"/>
  <c r="N222" i="20"/>
  <c r="H223" i="20"/>
  <c r="I223" i="20"/>
  <c r="J223" i="20"/>
  <c r="K223" i="20"/>
  <c r="L223" i="20"/>
  <c r="S223" i="20"/>
  <c r="BL223" i="20"/>
  <c r="H224" i="20"/>
  <c r="M224" i="20"/>
  <c r="N224" i="20"/>
  <c r="H225" i="20"/>
  <c r="M225" i="20"/>
  <c r="N225" i="20"/>
  <c r="H226" i="20"/>
  <c r="S226" i="20"/>
  <c r="BL226" i="20"/>
  <c r="I226" i="20"/>
  <c r="J226" i="20"/>
  <c r="K226" i="20"/>
  <c r="L226" i="20"/>
  <c r="H227" i="20"/>
  <c r="M227" i="20"/>
  <c r="N227" i="20"/>
  <c r="H228" i="20"/>
  <c r="M228" i="20"/>
  <c r="N228" i="20"/>
  <c r="H229" i="20"/>
  <c r="M229" i="20"/>
  <c r="N229" i="20"/>
  <c r="H230" i="20"/>
  <c r="M230" i="20"/>
  <c r="N230" i="20"/>
  <c r="H231" i="20"/>
  <c r="I231" i="20"/>
  <c r="J231" i="20"/>
  <c r="K231" i="20"/>
  <c r="L231" i="20"/>
  <c r="S231" i="20"/>
  <c r="BL231" i="20"/>
  <c r="H232" i="20"/>
  <c r="I232" i="20"/>
  <c r="J232" i="20"/>
  <c r="K232" i="20"/>
  <c r="L232" i="20"/>
  <c r="S232" i="20"/>
  <c r="BL232" i="20"/>
  <c r="H233" i="20"/>
  <c r="M233" i="20"/>
  <c r="N233" i="20"/>
  <c r="H234" i="20"/>
  <c r="M234" i="20"/>
  <c r="N234" i="20"/>
  <c r="H235" i="20"/>
  <c r="M235" i="20"/>
  <c r="N235" i="20"/>
  <c r="H236" i="20"/>
  <c r="M236" i="20"/>
  <c r="N236" i="20"/>
  <c r="H237" i="20"/>
  <c r="M237" i="20"/>
  <c r="N237" i="20"/>
  <c r="H238" i="20"/>
  <c r="M238" i="20"/>
  <c r="N238" i="20"/>
  <c r="H239" i="20"/>
  <c r="M239" i="20"/>
  <c r="N239" i="20"/>
  <c r="H240" i="20"/>
  <c r="M240" i="20"/>
  <c r="N240" i="20"/>
  <c r="H241" i="20"/>
  <c r="M241" i="20"/>
  <c r="N241" i="20"/>
  <c r="H242" i="20"/>
  <c r="M242" i="20"/>
  <c r="N242" i="20"/>
  <c r="H243" i="20"/>
  <c r="M243" i="20"/>
  <c r="N243" i="20"/>
  <c r="H244" i="20"/>
  <c r="I244" i="20"/>
  <c r="J244" i="20"/>
  <c r="K244" i="20"/>
  <c r="L244" i="20"/>
  <c r="S244" i="20"/>
  <c r="BL244" i="20"/>
  <c r="H245" i="20"/>
  <c r="M245" i="20"/>
  <c r="N245" i="20"/>
  <c r="H246" i="20"/>
  <c r="S246" i="20"/>
  <c r="BL246" i="20"/>
  <c r="I246" i="20"/>
  <c r="J246" i="20"/>
  <c r="K246" i="20"/>
  <c r="L246" i="20"/>
  <c r="H247" i="20"/>
  <c r="M247" i="20"/>
  <c r="N247" i="20"/>
  <c r="H248" i="20"/>
  <c r="M248" i="20"/>
  <c r="N248" i="20"/>
  <c r="H249" i="20"/>
  <c r="I249" i="20"/>
  <c r="J249" i="20"/>
  <c r="S249" i="20"/>
  <c r="BL249" i="20"/>
  <c r="K249" i="20"/>
  <c r="L249" i="20"/>
  <c r="H250" i="20"/>
  <c r="I250" i="20"/>
  <c r="J250" i="20"/>
  <c r="S250" i="20"/>
  <c r="BL250" i="20"/>
  <c r="K250" i="20"/>
  <c r="L250" i="20"/>
  <c r="H251" i="20"/>
  <c r="M251" i="20"/>
  <c r="N251" i="20"/>
  <c r="H252" i="20"/>
  <c r="M252" i="20"/>
  <c r="N252" i="20"/>
  <c r="H253" i="20"/>
  <c r="M253" i="20"/>
  <c r="N253" i="20"/>
  <c r="H254" i="20"/>
  <c r="M254" i="20"/>
  <c r="N254" i="20"/>
  <c r="H255" i="20"/>
  <c r="M255" i="20"/>
  <c r="N255" i="20"/>
  <c r="H256" i="20"/>
  <c r="I256" i="20"/>
  <c r="J256" i="20"/>
  <c r="K256" i="20"/>
  <c r="L256" i="20"/>
  <c r="S256" i="20"/>
  <c r="BL256" i="20"/>
  <c r="H257" i="20"/>
  <c r="M257" i="20"/>
  <c r="N257" i="20"/>
  <c r="H258" i="20"/>
  <c r="M258" i="20"/>
  <c r="N258" i="20"/>
  <c r="H259" i="20"/>
  <c r="M259" i="20"/>
  <c r="N259" i="20"/>
  <c r="H260" i="20"/>
  <c r="M260" i="20"/>
  <c r="N260" i="20"/>
  <c r="H261" i="20"/>
  <c r="M261" i="20"/>
  <c r="N261" i="20"/>
  <c r="H262" i="20"/>
  <c r="M262" i="20"/>
  <c r="N262" i="20"/>
  <c r="H263" i="20"/>
  <c r="M263" i="20"/>
  <c r="N263" i="20"/>
  <c r="H264" i="20"/>
  <c r="M264" i="20"/>
  <c r="N264" i="20"/>
  <c r="H265" i="20"/>
  <c r="I265" i="20"/>
  <c r="J265" i="20"/>
  <c r="K265" i="20"/>
  <c r="L265" i="20"/>
  <c r="S265" i="20"/>
  <c r="BL265" i="20"/>
  <c r="H266" i="20"/>
  <c r="M266" i="20"/>
  <c r="N266" i="20"/>
  <c r="H267" i="20"/>
  <c r="M267" i="20"/>
  <c r="N267" i="20"/>
  <c r="H268" i="20"/>
  <c r="M268" i="20"/>
  <c r="N268" i="20"/>
  <c r="H269" i="20"/>
  <c r="M269" i="20"/>
  <c r="N269" i="20"/>
  <c r="H270" i="20"/>
  <c r="M270" i="20"/>
  <c r="N270" i="20"/>
  <c r="H271" i="20"/>
  <c r="M271" i="20"/>
  <c r="N271" i="20"/>
  <c r="H272" i="20"/>
  <c r="I272" i="20"/>
  <c r="J272" i="20"/>
  <c r="S272" i="20"/>
  <c r="BL272" i="20"/>
  <c r="K272" i="20"/>
  <c r="L272" i="20"/>
  <c r="H273" i="20"/>
  <c r="M273" i="20"/>
  <c r="N273" i="20"/>
  <c r="H274" i="20"/>
  <c r="I274" i="20"/>
  <c r="J274" i="20"/>
  <c r="S274" i="20"/>
  <c r="BL274" i="20"/>
  <c r="K274" i="20"/>
  <c r="L274" i="20"/>
  <c r="H275" i="20"/>
  <c r="M275" i="20"/>
  <c r="N275" i="20"/>
  <c r="H276" i="20"/>
  <c r="M276" i="20"/>
  <c r="N276" i="20"/>
  <c r="H277" i="20"/>
  <c r="M277" i="20"/>
  <c r="N277" i="20"/>
  <c r="H278" i="20"/>
  <c r="I278" i="20"/>
  <c r="J278" i="20"/>
  <c r="S278" i="20"/>
  <c r="BL278" i="20"/>
  <c r="K278" i="20"/>
  <c r="L278" i="20"/>
  <c r="H279" i="20"/>
  <c r="M279" i="20"/>
  <c r="N279" i="20"/>
  <c r="H280" i="20"/>
  <c r="M280" i="20"/>
  <c r="N280" i="20"/>
  <c r="H281" i="20"/>
  <c r="M281" i="20"/>
  <c r="N281" i="20"/>
  <c r="H282" i="20"/>
  <c r="M282" i="20"/>
  <c r="N282" i="20"/>
  <c r="H283" i="20"/>
  <c r="M283" i="20"/>
  <c r="N283" i="20"/>
  <c r="H284" i="20"/>
  <c r="M284" i="20"/>
  <c r="N284" i="20"/>
  <c r="H285" i="20"/>
  <c r="M285" i="20"/>
  <c r="N285" i="20"/>
  <c r="H286" i="20"/>
  <c r="M286" i="20"/>
  <c r="N286" i="20"/>
  <c r="H287" i="20"/>
  <c r="M287" i="20"/>
  <c r="N287" i="20"/>
  <c r="H288" i="20"/>
  <c r="M288" i="20"/>
  <c r="N288" i="20"/>
  <c r="H289" i="20"/>
  <c r="I289" i="20"/>
  <c r="J289" i="20"/>
  <c r="K289" i="20"/>
  <c r="L289" i="20"/>
  <c r="S289" i="20"/>
  <c r="BL289" i="20"/>
  <c r="H290" i="20"/>
  <c r="M290" i="20"/>
  <c r="N290" i="20"/>
  <c r="H291" i="20"/>
  <c r="M291" i="20"/>
  <c r="N291" i="20"/>
  <c r="H292" i="20"/>
  <c r="M292" i="20"/>
  <c r="N292" i="20"/>
  <c r="H293" i="20"/>
  <c r="M293" i="20"/>
  <c r="N293" i="20"/>
  <c r="H294" i="20"/>
  <c r="I294" i="20"/>
  <c r="J294" i="20"/>
  <c r="K294" i="20"/>
  <c r="L294" i="20"/>
  <c r="S294" i="20"/>
  <c r="BL294" i="20"/>
  <c r="H295" i="20"/>
  <c r="M295" i="20"/>
  <c r="N295" i="20"/>
  <c r="H296" i="20"/>
  <c r="M296" i="20"/>
  <c r="N296" i="20"/>
  <c r="H297" i="20"/>
  <c r="M297" i="20"/>
  <c r="N297" i="20"/>
  <c r="H298" i="20"/>
  <c r="M298" i="20"/>
  <c r="N298" i="20"/>
  <c r="H299" i="20"/>
  <c r="M299" i="20"/>
  <c r="N299" i="20"/>
  <c r="H300" i="20"/>
  <c r="M300" i="20"/>
  <c r="N300" i="20"/>
  <c r="H301" i="20"/>
  <c r="M301" i="20"/>
  <c r="N301" i="20"/>
  <c r="H302" i="20"/>
  <c r="M302" i="20"/>
  <c r="N302" i="20"/>
  <c r="H303" i="20"/>
  <c r="M303" i="20"/>
  <c r="N303" i="20"/>
  <c r="H304" i="20"/>
  <c r="M304" i="20"/>
  <c r="N304" i="20"/>
  <c r="H305" i="20"/>
  <c r="M305" i="20"/>
  <c r="N305" i="20"/>
  <c r="H306" i="20"/>
  <c r="M306" i="20"/>
  <c r="N306" i="20"/>
  <c r="H307" i="20"/>
  <c r="I307" i="20"/>
  <c r="J307" i="20"/>
  <c r="K307" i="20"/>
  <c r="L307" i="20"/>
  <c r="S307" i="20"/>
  <c r="BL307" i="20"/>
  <c r="H308" i="20"/>
  <c r="M308" i="20"/>
  <c r="N308" i="20"/>
  <c r="H309" i="20"/>
  <c r="M309" i="20"/>
  <c r="N309" i="20"/>
  <c r="H310" i="20"/>
  <c r="M310" i="20"/>
  <c r="N310" i="20"/>
  <c r="H311" i="20"/>
  <c r="M311" i="20"/>
  <c r="N311" i="20"/>
  <c r="H312" i="20"/>
  <c r="M312" i="20"/>
  <c r="N312" i="20"/>
  <c r="H313" i="20"/>
  <c r="M313" i="20"/>
  <c r="N313" i="20"/>
  <c r="H314" i="20"/>
  <c r="M314" i="20"/>
  <c r="N314" i="20"/>
  <c r="H315" i="20"/>
  <c r="M315" i="20"/>
  <c r="N315" i="20"/>
  <c r="H316" i="20"/>
  <c r="M316" i="20"/>
  <c r="N316" i="20"/>
  <c r="H317" i="20"/>
  <c r="S317" i="20"/>
  <c r="BL317" i="20"/>
  <c r="I317" i="20"/>
  <c r="J317" i="20"/>
  <c r="K317" i="20"/>
  <c r="L317" i="20"/>
  <c r="H318" i="20"/>
  <c r="M318" i="20"/>
  <c r="N318" i="20"/>
  <c r="H319" i="20"/>
  <c r="M319" i="20"/>
  <c r="N319" i="20"/>
  <c r="H320" i="20"/>
  <c r="M320" i="20"/>
  <c r="N320" i="20"/>
  <c r="H321" i="20"/>
  <c r="I321" i="20"/>
  <c r="J321" i="20"/>
  <c r="K321" i="20"/>
  <c r="L321" i="20"/>
  <c r="S321" i="20"/>
  <c r="BL321" i="20"/>
  <c r="H322" i="20"/>
  <c r="M322" i="20"/>
  <c r="N322" i="20"/>
  <c r="H323" i="20"/>
  <c r="M323" i="20"/>
  <c r="N323" i="20"/>
  <c r="H324" i="20"/>
  <c r="M324" i="20"/>
  <c r="N324" i="20"/>
  <c r="H325" i="20"/>
  <c r="M325" i="20"/>
  <c r="N325" i="20"/>
  <c r="H326" i="20"/>
  <c r="M326" i="20"/>
  <c r="N326" i="20"/>
  <c r="H327" i="20"/>
  <c r="M327" i="20"/>
  <c r="N327" i="20"/>
  <c r="H328" i="20"/>
  <c r="M328" i="20"/>
  <c r="N328" i="20"/>
  <c r="H329" i="20"/>
  <c r="M329" i="20"/>
  <c r="N329" i="20"/>
  <c r="H330" i="20"/>
  <c r="M330" i="20"/>
  <c r="N330" i="20"/>
  <c r="H331" i="20"/>
  <c r="M331" i="20"/>
  <c r="N331" i="20"/>
  <c r="H332" i="20"/>
  <c r="M332" i="20"/>
  <c r="N332" i="20"/>
  <c r="H333" i="20"/>
  <c r="M333" i="20"/>
  <c r="N333" i="20"/>
  <c r="H334" i="20"/>
  <c r="M334" i="20"/>
  <c r="N334" i="20"/>
  <c r="H335" i="20"/>
  <c r="M335" i="20"/>
  <c r="N335" i="20"/>
  <c r="H336" i="20"/>
  <c r="M336" i="20"/>
  <c r="N336" i="20"/>
  <c r="H337" i="20"/>
  <c r="M337" i="20"/>
  <c r="N337" i="20"/>
  <c r="H338" i="20"/>
  <c r="M338" i="20"/>
  <c r="N338" i="20"/>
  <c r="H339" i="20"/>
  <c r="M339" i="20"/>
  <c r="N339" i="20"/>
  <c r="H340" i="20"/>
  <c r="M340" i="20"/>
  <c r="N340" i="20"/>
  <c r="H341" i="20"/>
  <c r="M341" i="20"/>
  <c r="N341" i="20"/>
  <c r="H342" i="20"/>
  <c r="M342" i="20"/>
  <c r="N342" i="20"/>
  <c r="H343" i="20"/>
  <c r="M343" i="20"/>
  <c r="N343" i="20"/>
  <c r="H344" i="20"/>
  <c r="M344" i="20"/>
  <c r="N344" i="20"/>
  <c r="H345" i="20"/>
  <c r="M345" i="20"/>
  <c r="N345" i="20"/>
  <c r="H346" i="20"/>
  <c r="M346" i="20"/>
  <c r="N346" i="20"/>
  <c r="H347" i="20"/>
  <c r="M347" i="20"/>
  <c r="N347" i="20"/>
  <c r="H348" i="20"/>
  <c r="M348" i="20"/>
  <c r="N348" i="20"/>
  <c r="H349" i="20"/>
  <c r="M349" i="20"/>
  <c r="N349" i="20"/>
  <c r="H350" i="20"/>
  <c r="M350" i="20"/>
  <c r="N350" i="20"/>
  <c r="H351" i="20"/>
  <c r="M351" i="20"/>
  <c r="N351" i="20"/>
  <c r="H352" i="20"/>
  <c r="M352" i="20"/>
  <c r="N352" i="20"/>
  <c r="H353" i="20"/>
  <c r="S353" i="20"/>
  <c r="BL353" i="20"/>
  <c r="I353" i="20"/>
  <c r="J353" i="20"/>
  <c r="K353" i="20"/>
  <c r="L353" i="20"/>
  <c r="H354" i="20"/>
  <c r="M354" i="20"/>
  <c r="N354" i="20"/>
  <c r="H355" i="20"/>
  <c r="I355" i="20"/>
  <c r="M355" i="20"/>
  <c r="N355" i="20"/>
  <c r="H356" i="20"/>
  <c r="S356" i="20"/>
  <c r="BL356" i="20"/>
  <c r="I356" i="20"/>
  <c r="J356" i="20"/>
  <c r="K356" i="20"/>
  <c r="L356" i="20"/>
  <c r="H357" i="20"/>
  <c r="M357" i="20"/>
  <c r="N357" i="20"/>
  <c r="H358" i="20"/>
  <c r="M358" i="20"/>
  <c r="N358" i="20"/>
  <c r="O358" i="20"/>
  <c r="H359" i="20"/>
  <c r="S359" i="20"/>
  <c r="BL359" i="20"/>
  <c r="I359" i="20"/>
  <c r="J359" i="20"/>
  <c r="K359" i="20"/>
  <c r="L359" i="20"/>
  <c r="H360" i="20"/>
  <c r="M360" i="20"/>
  <c r="N360" i="20"/>
  <c r="H361" i="20"/>
  <c r="I361" i="20"/>
  <c r="M361" i="20"/>
  <c r="N361" i="20"/>
  <c r="O361" i="20"/>
  <c r="H362" i="20"/>
  <c r="M362" i="20"/>
  <c r="N362" i="20"/>
  <c r="H363" i="20"/>
  <c r="I363" i="20"/>
  <c r="J363" i="20"/>
  <c r="K363" i="20"/>
  <c r="S363" i="20"/>
  <c r="BL363" i="20"/>
  <c r="L363" i="20"/>
  <c r="H364" i="20"/>
  <c r="I364" i="20"/>
  <c r="M364" i="20"/>
  <c r="N364" i="20"/>
  <c r="O364" i="20"/>
  <c r="H365" i="20"/>
  <c r="S365" i="20"/>
  <c r="BL365" i="20"/>
  <c r="I365" i="20"/>
  <c r="J365" i="20"/>
  <c r="K365" i="20"/>
  <c r="L365" i="20"/>
  <c r="D23" i="8"/>
  <c r="D15" i="8"/>
  <c r="D7" i="8"/>
  <c r="M10" i="1"/>
  <c r="N7" i="1"/>
  <c r="O7" i="1"/>
  <c r="N10" i="1"/>
  <c r="H10" i="1"/>
  <c r="I7" i="1"/>
  <c r="I10" i="1"/>
  <c r="BN8" i="1"/>
  <c r="I7" i="20"/>
  <c r="I334" i="20"/>
  <c r="J7" i="20"/>
  <c r="J333" i="20"/>
  <c r="O7" i="20"/>
  <c r="O332" i="20"/>
  <c r="P7" i="20"/>
  <c r="P346" i="20"/>
  <c r="H9" i="20"/>
  <c r="F10" i="1"/>
  <c r="F11" i="1"/>
  <c r="H11" i="1"/>
  <c r="I11" i="1"/>
  <c r="M11" i="1"/>
  <c r="N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H12" i="1"/>
  <c r="M12" i="1"/>
  <c r="N12" i="1"/>
  <c r="H13" i="1"/>
  <c r="I13" i="1"/>
  <c r="J13" i="1"/>
  <c r="K13" i="1"/>
  <c r="L13" i="1"/>
  <c r="S13" i="1"/>
  <c r="BL13" i="1"/>
  <c r="BN13" i="1"/>
  <c r="H14" i="1"/>
  <c r="I14" i="1"/>
  <c r="M14" i="1"/>
  <c r="N14" i="1"/>
  <c r="H15" i="1"/>
  <c r="M15" i="1"/>
  <c r="N15" i="1"/>
  <c r="H16" i="1"/>
  <c r="I16" i="1"/>
  <c r="M16" i="1"/>
  <c r="N16" i="1"/>
  <c r="H17" i="1"/>
  <c r="I17" i="1"/>
  <c r="M17" i="1"/>
  <c r="N17" i="1"/>
  <c r="H18" i="1"/>
  <c r="I18" i="1"/>
  <c r="M18" i="1"/>
  <c r="N18" i="1"/>
  <c r="H19" i="1"/>
  <c r="I19" i="1"/>
  <c r="M19" i="1"/>
  <c r="N19" i="1"/>
  <c r="H20" i="1"/>
  <c r="I20" i="1"/>
  <c r="M20" i="1"/>
  <c r="N20" i="1"/>
  <c r="H21" i="1"/>
  <c r="I21" i="1"/>
  <c r="M21" i="1"/>
  <c r="N21" i="1"/>
  <c r="H22" i="1"/>
  <c r="I22" i="1"/>
  <c r="M22" i="1"/>
  <c r="N22" i="1"/>
  <c r="H23" i="1"/>
  <c r="I23" i="1"/>
  <c r="M23" i="1"/>
  <c r="N23" i="1"/>
  <c r="H24" i="1"/>
  <c r="I24" i="1"/>
  <c r="J24" i="1"/>
  <c r="K24" i="1"/>
  <c r="S24" i="1"/>
  <c r="BL24" i="1"/>
  <c r="BN24" i="1"/>
  <c r="L24" i="1"/>
  <c r="H25" i="1"/>
  <c r="I25" i="1"/>
  <c r="M25" i="1"/>
  <c r="N25" i="1"/>
  <c r="H26" i="1"/>
  <c r="I26" i="1"/>
  <c r="M26" i="1"/>
  <c r="N26" i="1"/>
  <c r="H27" i="1"/>
  <c r="I27" i="1"/>
  <c r="M27" i="1"/>
  <c r="N27" i="1"/>
  <c r="H28" i="1"/>
  <c r="I28" i="1"/>
  <c r="M28" i="1"/>
  <c r="N28" i="1"/>
  <c r="H29" i="1"/>
  <c r="I29" i="1"/>
  <c r="M29" i="1"/>
  <c r="N29" i="1"/>
  <c r="H30" i="1"/>
  <c r="I30" i="1"/>
  <c r="M30" i="1"/>
  <c r="N30" i="1"/>
  <c r="H31" i="1"/>
  <c r="I31" i="1"/>
  <c r="M31" i="1"/>
  <c r="N31" i="1"/>
  <c r="H32" i="1"/>
  <c r="I32" i="1"/>
  <c r="M32" i="1"/>
  <c r="N32" i="1"/>
  <c r="H33" i="1"/>
  <c r="I33" i="1"/>
  <c r="M33" i="1"/>
  <c r="N33" i="1"/>
  <c r="H34" i="1"/>
  <c r="I34" i="1"/>
  <c r="M34" i="1"/>
  <c r="N34" i="1"/>
  <c r="H35" i="1"/>
  <c r="I35" i="1"/>
  <c r="M35" i="1"/>
  <c r="N35" i="1"/>
  <c r="H36" i="1"/>
  <c r="I36" i="1"/>
  <c r="M36" i="1"/>
  <c r="N36" i="1"/>
  <c r="H37" i="1"/>
  <c r="I37" i="1"/>
  <c r="J37" i="1"/>
  <c r="K37" i="1"/>
  <c r="S37" i="1"/>
  <c r="BL37" i="1"/>
  <c r="BN37" i="1"/>
  <c r="L37" i="1"/>
  <c r="H38" i="1"/>
  <c r="I38" i="1"/>
  <c r="M38" i="1"/>
  <c r="N38" i="1"/>
  <c r="H39" i="1"/>
  <c r="I39" i="1"/>
  <c r="M39" i="1"/>
  <c r="N39" i="1"/>
  <c r="H40" i="1"/>
  <c r="I40" i="1"/>
  <c r="M40" i="1"/>
  <c r="N40" i="1"/>
  <c r="H41" i="1"/>
  <c r="I41" i="1"/>
  <c r="M41" i="1"/>
  <c r="N41" i="1"/>
  <c r="H42" i="1"/>
  <c r="I42" i="1"/>
  <c r="M42" i="1"/>
  <c r="N42" i="1"/>
  <c r="O42" i="1"/>
  <c r="H43" i="1"/>
  <c r="I43" i="1"/>
  <c r="M43" i="1"/>
  <c r="N43" i="1"/>
  <c r="H44" i="1"/>
  <c r="I44" i="1"/>
  <c r="J44" i="1"/>
  <c r="K44" i="1"/>
  <c r="L44" i="1"/>
  <c r="S44" i="1"/>
  <c r="BL44" i="1"/>
  <c r="BN44" i="1"/>
  <c r="H45" i="1"/>
  <c r="I45" i="1"/>
  <c r="M45" i="1"/>
  <c r="N45" i="1"/>
  <c r="O45" i="1"/>
  <c r="H46" i="1"/>
  <c r="I46" i="1"/>
  <c r="M46" i="1"/>
  <c r="N46" i="1"/>
  <c r="O46" i="1"/>
  <c r="H47" i="1"/>
  <c r="I47" i="1"/>
  <c r="M47" i="1"/>
  <c r="N47" i="1"/>
  <c r="O47" i="1"/>
  <c r="H48" i="1"/>
  <c r="I48" i="1"/>
  <c r="J48" i="1"/>
  <c r="S48" i="1"/>
  <c r="BL48" i="1"/>
  <c r="BN48" i="1"/>
  <c r="K48" i="1"/>
  <c r="L48" i="1"/>
  <c r="H49" i="1"/>
  <c r="I49" i="1"/>
  <c r="M49" i="1"/>
  <c r="N49" i="1"/>
  <c r="O49" i="1"/>
  <c r="H50" i="1"/>
  <c r="I50" i="1"/>
  <c r="J50" i="1"/>
  <c r="S50" i="1"/>
  <c r="BL50" i="1"/>
  <c r="BN50" i="1"/>
  <c r="K50" i="1"/>
  <c r="L50" i="1"/>
  <c r="H51" i="1"/>
  <c r="I51" i="1"/>
  <c r="M51" i="1"/>
  <c r="N51" i="1"/>
  <c r="O51" i="1"/>
  <c r="H52" i="1"/>
  <c r="I52" i="1"/>
  <c r="M52" i="1"/>
  <c r="N52" i="1"/>
  <c r="O52" i="1"/>
  <c r="H53" i="1"/>
  <c r="I53" i="1"/>
  <c r="M53" i="1"/>
  <c r="N53" i="1"/>
  <c r="O53" i="1"/>
  <c r="H54" i="1"/>
  <c r="I54" i="1"/>
  <c r="M54" i="1"/>
  <c r="N54" i="1"/>
  <c r="O54" i="1"/>
  <c r="H55" i="1"/>
  <c r="I55" i="1"/>
  <c r="J55" i="1"/>
  <c r="S55" i="1"/>
  <c r="BL55" i="1"/>
  <c r="BN55" i="1"/>
  <c r="K55" i="1"/>
  <c r="L55" i="1"/>
  <c r="H56" i="1"/>
  <c r="S56" i="1"/>
  <c r="BL56" i="1"/>
  <c r="BN56" i="1"/>
  <c r="I56" i="1"/>
  <c r="J56" i="1"/>
  <c r="K56" i="1"/>
  <c r="L56" i="1"/>
  <c r="H57" i="1"/>
  <c r="I57" i="1"/>
  <c r="M57" i="1"/>
  <c r="N57" i="1"/>
  <c r="O57" i="1"/>
  <c r="H58" i="1"/>
  <c r="I58" i="1"/>
  <c r="M58" i="1"/>
  <c r="N58" i="1"/>
  <c r="O58" i="1"/>
  <c r="H59" i="1"/>
  <c r="S59" i="1"/>
  <c r="BL59" i="1"/>
  <c r="BN59" i="1"/>
  <c r="I59" i="1"/>
  <c r="J59" i="1"/>
  <c r="K59" i="1"/>
  <c r="L59" i="1"/>
  <c r="H60" i="1"/>
  <c r="S60" i="1"/>
  <c r="BL60" i="1"/>
  <c r="BN60" i="1"/>
  <c r="I60" i="1"/>
  <c r="J60" i="1"/>
  <c r="K60" i="1"/>
  <c r="L60" i="1"/>
  <c r="H61" i="1"/>
  <c r="S61" i="1"/>
  <c r="BL61" i="1"/>
  <c r="BN61" i="1"/>
  <c r="I61" i="1"/>
  <c r="J61" i="1"/>
  <c r="K61" i="1"/>
  <c r="L61" i="1"/>
  <c r="H62" i="1"/>
  <c r="I62" i="1"/>
  <c r="M62" i="1"/>
  <c r="N62" i="1"/>
  <c r="O62" i="1"/>
  <c r="H63" i="1"/>
  <c r="I63" i="1"/>
  <c r="M63" i="1"/>
  <c r="N63" i="1"/>
  <c r="O63" i="1"/>
  <c r="H64" i="1"/>
  <c r="I64" i="1"/>
  <c r="M64" i="1"/>
  <c r="N64" i="1"/>
  <c r="O64" i="1"/>
  <c r="H65" i="1"/>
  <c r="I65" i="1"/>
  <c r="M65" i="1"/>
  <c r="N65" i="1"/>
  <c r="O65" i="1"/>
  <c r="H66" i="1"/>
  <c r="I66" i="1"/>
  <c r="M66" i="1"/>
  <c r="N66" i="1"/>
  <c r="O66" i="1"/>
  <c r="H67" i="1"/>
  <c r="I67" i="1"/>
  <c r="M67" i="1"/>
  <c r="N67" i="1"/>
  <c r="O67" i="1"/>
  <c r="H68" i="1"/>
  <c r="I68" i="1"/>
  <c r="M68" i="1"/>
  <c r="N68" i="1"/>
  <c r="O68" i="1"/>
  <c r="H69" i="1"/>
  <c r="I69" i="1"/>
  <c r="M69" i="1"/>
  <c r="N69" i="1"/>
  <c r="O69" i="1"/>
  <c r="H70" i="1"/>
  <c r="I70" i="1"/>
  <c r="M70" i="1"/>
  <c r="N70" i="1"/>
  <c r="O70" i="1"/>
  <c r="H71" i="1"/>
  <c r="I71" i="1"/>
  <c r="M71" i="1"/>
  <c r="N71" i="1"/>
  <c r="O71" i="1"/>
  <c r="H72" i="1"/>
  <c r="I72" i="1"/>
  <c r="M72" i="1"/>
  <c r="N72" i="1"/>
  <c r="O72" i="1"/>
  <c r="H73" i="1"/>
  <c r="I73" i="1"/>
  <c r="M73" i="1"/>
  <c r="N73" i="1"/>
  <c r="O73" i="1"/>
  <c r="H74" i="1"/>
  <c r="I74" i="1"/>
  <c r="M74" i="1"/>
  <c r="N74" i="1"/>
  <c r="O74" i="1"/>
  <c r="H75" i="1"/>
  <c r="I75" i="1"/>
  <c r="M75" i="1"/>
  <c r="N75" i="1"/>
  <c r="O75" i="1"/>
  <c r="H76" i="1"/>
  <c r="I76" i="1"/>
  <c r="M76" i="1"/>
  <c r="N76" i="1"/>
  <c r="O76" i="1"/>
  <c r="H77" i="1"/>
  <c r="I77" i="1"/>
  <c r="M77" i="1"/>
  <c r="N77" i="1"/>
  <c r="O77" i="1"/>
  <c r="H78" i="1"/>
  <c r="I78" i="1"/>
  <c r="M78" i="1"/>
  <c r="N78" i="1"/>
  <c r="O78" i="1"/>
  <c r="H79" i="1"/>
  <c r="I79" i="1"/>
  <c r="M79" i="1"/>
  <c r="N79" i="1"/>
  <c r="O79" i="1"/>
  <c r="H80" i="1"/>
  <c r="S80" i="1"/>
  <c r="BL80" i="1"/>
  <c r="BN80" i="1"/>
  <c r="I80" i="1"/>
  <c r="J80" i="1"/>
  <c r="K80" i="1"/>
  <c r="L80" i="1"/>
  <c r="H81" i="1"/>
  <c r="I81" i="1"/>
  <c r="M81" i="1"/>
  <c r="N81" i="1"/>
  <c r="O81" i="1"/>
  <c r="H82" i="1"/>
  <c r="I82" i="1"/>
  <c r="M82" i="1"/>
  <c r="N82" i="1"/>
  <c r="O82" i="1"/>
  <c r="H83" i="1"/>
  <c r="I83" i="1"/>
  <c r="M83" i="1"/>
  <c r="N83" i="1"/>
  <c r="O83" i="1"/>
  <c r="H84" i="1"/>
  <c r="I84" i="1"/>
  <c r="M84" i="1"/>
  <c r="N84" i="1"/>
  <c r="O84" i="1"/>
  <c r="H85" i="1"/>
  <c r="I85" i="1"/>
  <c r="M85" i="1"/>
  <c r="N85" i="1"/>
  <c r="O85" i="1"/>
  <c r="H86" i="1"/>
  <c r="I86" i="1"/>
  <c r="M86" i="1"/>
  <c r="N86" i="1"/>
  <c r="O86" i="1"/>
  <c r="H87" i="1"/>
  <c r="S87" i="1"/>
  <c r="BL87" i="1"/>
  <c r="BN87" i="1"/>
  <c r="I87" i="1"/>
  <c r="J87" i="1"/>
  <c r="K87" i="1"/>
  <c r="L87" i="1"/>
  <c r="H88" i="1"/>
  <c r="I88" i="1"/>
  <c r="M88" i="1"/>
  <c r="N88" i="1"/>
  <c r="O88" i="1"/>
  <c r="H89" i="1"/>
  <c r="I89" i="1"/>
  <c r="M89" i="1"/>
  <c r="N89" i="1"/>
  <c r="O89" i="1"/>
  <c r="H90" i="1"/>
  <c r="S90" i="1"/>
  <c r="BL90" i="1"/>
  <c r="BN90" i="1"/>
  <c r="I90" i="1"/>
  <c r="J90" i="1"/>
  <c r="K90" i="1"/>
  <c r="L90" i="1"/>
  <c r="H91" i="1"/>
  <c r="I91" i="1"/>
  <c r="M91" i="1"/>
  <c r="N91" i="1"/>
  <c r="O91" i="1"/>
  <c r="H92" i="1"/>
  <c r="I92" i="1"/>
  <c r="M92" i="1"/>
  <c r="N92" i="1"/>
  <c r="O92" i="1"/>
  <c r="H93" i="1"/>
  <c r="I93" i="1"/>
  <c r="M93" i="1"/>
  <c r="N93" i="1"/>
  <c r="O93" i="1"/>
  <c r="H94" i="1"/>
  <c r="I94" i="1"/>
  <c r="M94" i="1"/>
  <c r="N94" i="1"/>
  <c r="O94" i="1"/>
  <c r="H95" i="1"/>
  <c r="I95" i="1"/>
  <c r="M95" i="1"/>
  <c r="N95" i="1"/>
  <c r="O95" i="1"/>
  <c r="H96" i="1"/>
  <c r="I96" i="1"/>
  <c r="M96" i="1"/>
  <c r="N96" i="1"/>
  <c r="O96" i="1"/>
  <c r="H97" i="1"/>
  <c r="I97" i="1"/>
  <c r="M97" i="1"/>
  <c r="N97" i="1"/>
  <c r="O97" i="1"/>
  <c r="H98" i="1"/>
  <c r="I98" i="1"/>
  <c r="M98" i="1"/>
  <c r="N98" i="1"/>
  <c r="O98" i="1"/>
  <c r="H99" i="1"/>
  <c r="I99" i="1"/>
  <c r="M99" i="1"/>
  <c r="N99" i="1"/>
  <c r="O99" i="1"/>
  <c r="H100" i="1"/>
  <c r="I100" i="1"/>
  <c r="J100" i="1"/>
  <c r="K100" i="1"/>
  <c r="S100" i="1"/>
  <c r="BL100" i="1"/>
  <c r="BN100" i="1"/>
  <c r="L100" i="1"/>
  <c r="H101" i="1"/>
  <c r="I101" i="1"/>
  <c r="M101" i="1"/>
  <c r="N101" i="1"/>
  <c r="O101" i="1"/>
  <c r="H102" i="1"/>
  <c r="I102" i="1"/>
  <c r="M102" i="1"/>
  <c r="N102" i="1"/>
  <c r="O102" i="1"/>
  <c r="H103" i="1"/>
  <c r="I103" i="1"/>
  <c r="M103" i="1"/>
  <c r="N103" i="1"/>
  <c r="O103" i="1"/>
  <c r="H104" i="1"/>
  <c r="I104" i="1"/>
  <c r="M104" i="1"/>
  <c r="N104" i="1"/>
  <c r="O104" i="1"/>
  <c r="H105" i="1"/>
  <c r="I105" i="1"/>
  <c r="M105" i="1"/>
  <c r="N105" i="1"/>
  <c r="O105" i="1"/>
  <c r="H106" i="1"/>
  <c r="S106" i="1"/>
  <c r="BL106" i="1"/>
  <c r="BN106" i="1"/>
  <c r="I106" i="1"/>
  <c r="J106" i="1"/>
  <c r="K106" i="1"/>
  <c r="L106" i="1"/>
  <c r="H107" i="1"/>
  <c r="I107" i="1"/>
  <c r="M107" i="1"/>
  <c r="N107" i="1"/>
  <c r="O107" i="1"/>
  <c r="H108" i="1"/>
  <c r="I108" i="1"/>
  <c r="M108" i="1"/>
  <c r="N108" i="1"/>
  <c r="O108" i="1"/>
  <c r="H109" i="1"/>
  <c r="I109" i="1"/>
  <c r="J109" i="1"/>
  <c r="K109" i="1"/>
  <c r="L109" i="1"/>
  <c r="H110" i="1"/>
  <c r="I110" i="1"/>
  <c r="M110" i="1"/>
  <c r="N110" i="1"/>
  <c r="O110" i="1"/>
  <c r="H111" i="1"/>
  <c r="I111" i="1"/>
  <c r="M111" i="1"/>
  <c r="N111" i="1"/>
  <c r="O111" i="1"/>
  <c r="H112" i="1"/>
  <c r="I112" i="1"/>
  <c r="M112" i="1"/>
  <c r="N112" i="1"/>
  <c r="O112" i="1"/>
  <c r="H113" i="1"/>
  <c r="I113" i="1"/>
  <c r="M113" i="1"/>
  <c r="N113" i="1"/>
  <c r="O113" i="1"/>
  <c r="H114" i="1"/>
  <c r="I114" i="1"/>
  <c r="M114" i="1"/>
  <c r="N114" i="1"/>
  <c r="O114" i="1"/>
  <c r="H115" i="1"/>
  <c r="I115" i="1"/>
  <c r="M115" i="1"/>
  <c r="N115" i="1"/>
  <c r="O115" i="1"/>
  <c r="H116" i="1"/>
  <c r="I116" i="1"/>
  <c r="J116" i="1"/>
  <c r="K116" i="1"/>
  <c r="L116" i="1"/>
  <c r="S116" i="1"/>
  <c r="BL116" i="1"/>
  <c r="BN116" i="1"/>
  <c r="H117" i="1"/>
  <c r="I117" i="1"/>
  <c r="M117" i="1"/>
  <c r="N117" i="1"/>
  <c r="O117" i="1"/>
  <c r="H118" i="1"/>
  <c r="I118" i="1"/>
  <c r="M118" i="1"/>
  <c r="N118" i="1"/>
  <c r="O118" i="1"/>
  <c r="H119" i="1"/>
  <c r="I119" i="1"/>
  <c r="M119" i="1"/>
  <c r="N119" i="1"/>
  <c r="O119" i="1"/>
  <c r="H120" i="1"/>
  <c r="I120" i="1"/>
  <c r="M120" i="1"/>
  <c r="N120" i="1"/>
  <c r="O120" i="1"/>
  <c r="H121" i="1"/>
  <c r="I121" i="1"/>
  <c r="M121" i="1"/>
  <c r="N121" i="1"/>
  <c r="O121" i="1"/>
  <c r="H122" i="1"/>
  <c r="I122" i="1"/>
  <c r="M122" i="1"/>
  <c r="N122" i="1"/>
  <c r="O122" i="1"/>
  <c r="H123" i="1"/>
  <c r="S123" i="1"/>
  <c r="BL123" i="1"/>
  <c r="BN123" i="1"/>
  <c r="I123" i="1"/>
  <c r="J123" i="1"/>
  <c r="K123" i="1"/>
  <c r="L123" i="1"/>
  <c r="H124" i="1"/>
  <c r="I124" i="1"/>
  <c r="M124" i="1"/>
  <c r="N124" i="1"/>
  <c r="O124" i="1"/>
  <c r="H125" i="1"/>
  <c r="I125" i="1"/>
  <c r="M125" i="1"/>
  <c r="N125" i="1"/>
  <c r="O125" i="1"/>
  <c r="H126" i="1"/>
  <c r="I126" i="1"/>
  <c r="M126" i="1"/>
  <c r="N126" i="1"/>
  <c r="O126" i="1"/>
  <c r="H127" i="1"/>
  <c r="I127" i="1"/>
  <c r="M127" i="1"/>
  <c r="N127" i="1"/>
  <c r="O127" i="1"/>
  <c r="H128" i="1"/>
  <c r="S128" i="1"/>
  <c r="BL128" i="1"/>
  <c r="BN128" i="1"/>
  <c r="I128" i="1"/>
  <c r="J128" i="1"/>
  <c r="K128" i="1"/>
  <c r="L128" i="1"/>
  <c r="H129" i="1"/>
  <c r="S129" i="1"/>
  <c r="BL129" i="1"/>
  <c r="BN129" i="1"/>
  <c r="I129" i="1"/>
  <c r="J129" i="1"/>
  <c r="K129" i="1"/>
  <c r="L129" i="1"/>
  <c r="H130" i="1"/>
  <c r="I130" i="1"/>
  <c r="M130" i="1"/>
  <c r="N130" i="1"/>
  <c r="O130" i="1"/>
  <c r="H131" i="1"/>
  <c r="I131" i="1"/>
  <c r="J131" i="1"/>
  <c r="S131" i="1"/>
  <c r="BL131" i="1"/>
  <c r="BN131" i="1"/>
  <c r="K131" i="1"/>
  <c r="L131" i="1"/>
  <c r="H132" i="1"/>
  <c r="I132" i="1"/>
  <c r="M132" i="1"/>
  <c r="N132" i="1"/>
  <c r="O132" i="1"/>
  <c r="H133" i="1"/>
  <c r="I133" i="1"/>
  <c r="M133" i="1"/>
  <c r="N133" i="1"/>
  <c r="O133" i="1"/>
  <c r="H134" i="1"/>
  <c r="I134" i="1"/>
  <c r="M134" i="1"/>
  <c r="N134" i="1"/>
  <c r="O134" i="1"/>
  <c r="H135" i="1"/>
  <c r="I135" i="1"/>
  <c r="M135" i="1"/>
  <c r="N135" i="1"/>
  <c r="O135" i="1"/>
  <c r="H136" i="1"/>
  <c r="I136" i="1"/>
  <c r="M136" i="1"/>
  <c r="N136" i="1"/>
  <c r="O136" i="1"/>
  <c r="H137" i="1"/>
  <c r="I137" i="1"/>
  <c r="M137" i="1"/>
  <c r="N137" i="1"/>
  <c r="O137" i="1"/>
  <c r="H138" i="1"/>
  <c r="I138" i="1"/>
  <c r="M138" i="1"/>
  <c r="N138" i="1"/>
  <c r="O138" i="1"/>
  <c r="H139" i="1"/>
  <c r="I139" i="1"/>
  <c r="M139" i="1"/>
  <c r="N139" i="1"/>
  <c r="O139" i="1"/>
  <c r="H140" i="1"/>
  <c r="I140" i="1"/>
  <c r="M140" i="1"/>
  <c r="N140" i="1"/>
  <c r="O140" i="1"/>
  <c r="H141" i="1"/>
  <c r="I141" i="1"/>
  <c r="M141" i="1"/>
  <c r="N141" i="1"/>
  <c r="O141" i="1"/>
  <c r="H142" i="1"/>
  <c r="I142" i="1"/>
  <c r="M142" i="1"/>
  <c r="N142" i="1"/>
  <c r="O142" i="1"/>
  <c r="H143" i="1"/>
  <c r="I143" i="1"/>
  <c r="M143" i="1"/>
  <c r="N143" i="1"/>
  <c r="O143" i="1"/>
  <c r="H144" i="1"/>
  <c r="I144" i="1"/>
  <c r="M144" i="1"/>
  <c r="N144" i="1"/>
  <c r="O144" i="1"/>
  <c r="H145" i="1"/>
  <c r="I145" i="1"/>
  <c r="M145" i="1"/>
  <c r="N145" i="1"/>
  <c r="O145" i="1"/>
  <c r="H146" i="1"/>
  <c r="I146" i="1"/>
  <c r="M146" i="1"/>
  <c r="N146" i="1"/>
  <c r="O146" i="1"/>
  <c r="H147" i="1"/>
  <c r="I147" i="1"/>
  <c r="M147" i="1"/>
  <c r="N147" i="1"/>
  <c r="O147" i="1"/>
  <c r="H148" i="1"/>
  <c r="I148" i="1"/>
  <c r="M148" i="1"/>
  <c r="N148" i="1"/>
  <c r="O148" i="1"/>
  <c r="H149" i="1"/>
  <c r="I149" i="1"/>
  <c r="M149" i="1"/>
  <c r="N149" i="1"/>
  <c r="O149" i="1"/>
  <c r="H150" i="1"/>
  <c r="I150" i="1"/>
  <c r="M150" i="1"/>
  <c r="N150" i="1"/>
  <c r="O150" i="1"/>
  <c r="H151" i="1"/>
  <c r="S151" i="1"/>
  <c r="BL151" i="1"/>
  <c r="BN151" i="1"/>
  <c r="I151" i="1"/>
  <c r="J151" i="1"/>
  <c r="K151" i="1"/>
  <c r="L151" i="1"/>
  <c r="H152" i="1"/>
  <c r="I152" i="1"/>
  <c r="M152" i="1"/>
  <c r="N152" i="1"/>
  <c r="O152" i="1"/>
  <c r="H153" i="1"/>
  <c r="I153" i="1"/>
  <c r="M153" i="1"/>
  <c r="N153" i="1"/>
  <c r="O153" i="1"/>
  <c r="H154" i="1"/>
  <c r="I154" i="1"/>
  <c r="M154" i="1"/>
  <c r="N154" i="1"/>
  <c r="O154" i="1"/>
  <c r="H155" i="1"/>
  <c r="I155" i="1"/>
  <c r="M155" i="1"/>
  <c r="N155" i="1"/>
  <c r="O155" i="1"/>
  <c r="H156" i="1"/>
  <c r="I156" i="1"/>
  <c r="M156" i="1"/>
  <c r="N156" i="1"/>
  <c r="O156" i="1"/>
  <c r="H157" i="1"/>
  <c r="I157" i="1"/>
  <c r="M157" i="1"/>
  <c r="N157" i="1"/>
  <c r="O157" i="1"/>
  <c r="H158" i="1"/>
  <c r="I158" i="1"/>
  <c r="M158" i="1"/>
  <c r="N158" i="1"/>
  <c r="O158" i="1"/>
  <c r="H159" i="1"/>
  <c r="I159" i="1"/>
  <c r="M159" i="1"/>
  <c r="N159" i="1"/>
  <c r="O159" i="1"/>
  <c r="H160" i="1"/>
  <c r="I160" i="1"/>
  <c r="M160" i="1"/>
  <c r="N160" i="1"/>
  <c r="O160" i="1"/>
  <c r="H161" i="1"/>
  <c r="I161" i="1"/>
  <c r="M161" i="1"/>
  <c r="N161" i="1"/>
  <c r="O161" i="1"/>
  <c r="H162" i="1"/>
  <c r="I162" i="1"/>
  <c r="M162" i="1"/>
  <c r="N162" i="1"/>
  <c r="O162" i="1"/>
  <c r="H163" i="1"/>
  <c r="I163" i="1"/>
  <c r="M163" i="1"/>
  <c r="N163" i="1"/>
  <c r="O163" i="1"/>
  <c r="H164" i="1"/>
  <c r="I164" i="1"/>
  <c r="M164" i="1"/>
  <c r="N164" i="1"/>
  <c r="O164" i="1"/>
  <c r="H165" i="1"/>
  <c r="I165" i="1"/>
  <c r="M165" i="1"/>
  <c r="N165" i="1"/>
  <c r="O165" i="1"/>
  <c r="H166" i="1"/>
  <c r="I166" i="1"/>
  <c r="M166" i="1"/>
  <c r="N166" i="1"/>
  <c r="O166" i="1"/>
  <c r="H167" i="1"/>
  <c r="I167" i="1"/>
  <c r="M167" i="1"/>
  <c r="N167" i="1"/>
  <c r="O167" i="1"/>
  <c r="H168" i="1"/>
  <c r="I168" i="1"/>
  <c r="M168" i="1"/>
  <c r="N168" i="1"/>
  <c r="O168" i="1"/>
  <c r="H169" i="1"/>
  <c r="I169" i="1"/>
  <c r="M169" i="1"/>
  <c r="N169" i="1"/>
  <c r="O169" i="1"/>
  <c r="H170" i="1"/>
  <c r="I170" i="1"/>
  <c r="M170" i="1"/>
  <c r="N170" i="1"/>
  <c r="O170" i="1"/>
  <c r="H171" i="1"/>
  <c r="I171" i="1"/>
  <c r="M171" i="1"/>
  <c r="N171" i="1"/>
  <c r="O171" i="1"/>
  <c r="H172" i="1"/>
  <c r="I172" i="1"/>
  <c r="M172" i="1"/>
  <c r="N172" i="1"/>
  <c r="O172" i="1"/>
  <c r="H173" i="1"/>
  <c r="I173" i="1"/>
  <c r="M173" i="1"/>
  <c r="N173" i="1"/>
  <c r="O173" i="1"/>
  <c r="H174" i="1"/>
  <c r="I174" i="1"/>
  <c r="J174" i="1"/>
  <c r="K174" i="1"/>
  <c r="L174" i="1"/>
  <c r="S174" i="1"/>
  <c r="BL174" i="1"/>
  <c r="BN174" i="1"/>
  <c r="H175" i="1"/>
  <c r="I175" i="1"/>
  <c r="M175" i="1"/>
  <c r="N175" i="1"/>
  <c r="O175" i="1"/>
  <c r="H176" i="1"/>
  <c r="I176" i="1"/>
  <c r="M176" i="1"/>
  <c r="N176" i="1"/>
  <c r="O176" i="1"/>
  <c r="H177" i="1"/>
  <c r="S177" i="1"/>
  <c r="BL177" i="1"/>
  <c r="BN177" i="1"/>
  <c r="I177" i="1"/>
  <c r="J177" i="1"/>
  <c r="K177" i="1"/>
  <c r="L177" i="1"/>
  <c r="H178" i="1"/>
  <c r="I178" i="1"/>
  <c r="M178" i="1"/>
  <c r="N178" i="1"/>
  <c r="O178" i="1"/>
  <c r="H179" i="1"/>
  <c r="I179" i="1"/>
  <c r="J179" i="1"/>
  <c r="S179" i="1"/>
  <c r="BL179" i="1"/>
  <c r="BN179" i="1"/>
  <c r="K179" i="1"/>
  <c r="L179" i="1"/>
  <c r="H180" i="1"/>
  <c r="I180" i="1"/>
  <c r="M180" i="1"/>
  <c r="N180" i="1"/>
  <c r="O180" i="1"/>
  <c r="H181" i="1"/>
  <c r="I181" i="1"/>
  <c r="M181" i="1"/>
  <c r="N181" i="1"/>
  <c r="O181" i="1"/>
  <c r="H182" i="1"/>
  <c r="I182" i="1"/>
  <c r="M182" i="1"/>
  <c r="N182" i="1"/>
  <c r="O182" i="1"/>
  <c r="H183" i="1"/>
  <c r="S183" i="1"/>
  <c r="BL183" i="1"/>
  <c r="BN183" i="1"/>
  <c r="I183" i="1"/>
  <c r="J183" i="1"/>
  <c r="K183" i="1"/>
  <c r="L183" i="1"/>
  <c r="H184" i="1"/>
  <c r="I184" i="1"/>
  <c r="M184" i="1"/>
  <c r="N184" i="1"/>
  <c r="O184" i="1"/>
  <c r="H185" i="1"/>
  <c r="I185" i="1"/>
  <c r="J185" i="1"/>
  <c r="S185" i="1"/>
  <c r="BL185" i="1"/>
  <c r="BN185" i="1"/>
  <c r="K185" i="1"/>
  <c r="L185" i="1"/>
  <c r="H186" i="1"/>
  <c r="I186" i="1"/>
  <c r="M186" i="1"/>
  <c r="N186" i="1"/>
  <c r="O186" i="1"/>
  <c r="H187" i="1"/>
  <c r="I187" i="1"/>
  <c r="J187" i="1"/>
  <c r="K187" i="1"/>
  <c r="L187" i="1"/>
  <c r="S187" i="1"/>
  <c r="BL187" i="1"/>
  <c r="BN187" i="1"/>
  <c r="H188" i="1"/>
  <c r="I188" i="1"/>
  <c r="M188" i="1"/>
  <c r="N188" i="1"/>
  <c r="O188" i="1"/>
  <c r="H189" i="1"/>
  <c r="I189" i="1"/>
  <c r="M189" i="1"/>
  <c r="N189" i="1"/>
  <c r="O189" i="1"/>
  <c r="H190" i="1"/>
  <c r="I190" i="1"/>
  <c r="M190" i="1"/>
  <c r="N190" i="1"/>
  <c r="O190" i="1"/>
  <c r="H191" i="1"/>
  <c r="I191" i="1"/>
  <c r="M191" i="1"/>
  <c r="N191" i="1"/>
  <c r="O191" i="1"/>
  <c r="H192" i="1"/>
  <c r="I192" i="1"/>
  <c r="M192" i="1"/>
  <c r="N192" i="1"/>
  <c r="O192" i="1"/>
  <c r="H193" i="1"/>
  <c r="S193" i="1"/>
  <c r="BL193" i="1"/>
  <c r="BN193" i="1"/>
  <c r="I193" i="1"/>
  <c r="J193" i="1"/>
  <c r="K193" i="1"/>
  <c r="L193" i="1"/>
  <c r="H194" i="1"/>
  <c r="S194" i="1"/>
  <c r="BL194" i="1"/>
  <c r="BN194" i="1"/>
  <c r="I194" i="1"/>
  <c r="J194" i="1"/>
  <c r="K194" i="1"/>
  <c r="L194" i="1"/>
  <c r="H195" i="1"/>
  <c r="I195" i="1"/>
  <c r="M195" i="1"/>
  <c r="N195" i="1"/>
  <c r="O195" i="1"/>
  <c r="H196" i="1"/>
  <c r="I196" i="1"/>
  <c r="M196" i="1"/>
  <c r="N196" i="1"/>
  <c r="O196" i="1"/>
  <c r="H197" i="1"/>
  <c r="I197" i="1"/>
  <c r="M197" i="1"/>
  <c r="N197" i="1"/>
  <c r="O197" i="1"/>
  <c r="H198" i="1"/>
  <c r="I198" i="1"/>
  <c r="M198" i="1"/>
  <c r="N198" i="1"/>
  <c r="O198" i="1"/>
  <c r="H199" i="1"/>
  <c r="I199" i="1"/>
  <c r="M199" i="1"/>
  <c r="N199" i="1"/>
  <c r="O199" i="1"/>
  <c r="H200" i="1"/>
  <c r="I200" i="1"/>
  <c r="M200" i="1"/>
  <c r="N200" i="1"/>
  <c r="O200" i="1"/>
  <c r="H201" i="1"/>
  <c r="I201" i="1"/>
  <c r="M201" i="1"/>
  <c r="N201" i="1"/>
  <c r="O201" i="1"/>
  <c r="H202" i="1"/>
  <c r="I202" i="1"/>
  <c r="M202" i="1"/>
  <c r="N202" i="1"/>
  <c r="O202" i="1"/>
  <c r="H203" i="1"/>
  <c r="I203" i="1"/>
  <c r="M203" i="1"/>
  <c r="N203" i="1"/>
  <c r="O203" i="1"/>
  <c r="H204" i="1"/>
  <c r="I204" i="1"/>
  <c r="M204" i="1"/>
  <c r="N204" i="1"/>
  <c r="O204" i="1"/>
  <c r="H205" i="1"/>
  <c r="I205" i="1"/>
  <c r="M205" i="1"/>
  <c r="N205" i="1"/>
  <c r="O205" i="1"/>
  <c r="H206" i="1"/>
  <c r="I206" i="1"/>
  <c r="M206" i="1"/>
  <c r="N206" i="1"/>
  <c r="O206" i="1"/>
  <c r="H207" i="1"/>
  <c r="I207" i="1"/>
  <c r="M207" i="1"/>
  <c r="N207" i="1"/>
  <c r="O207" i="1"/>
  <c r="H208" i="1"/>
  <c r="I208" i="1"/>
  <c r="M208" i="1"/>
  <c r="N208" i="1"/>
  <c r="O208" i="1"/>
  <c r="H209" i="1"/>
  <c r="I209" i="1"/>
  <c r="M209" i="1"/>
  <c r="N209" i="1"/>
  <c r="O209" i="1"/>
  <c r="H210" i="1"/>
  <c r="I210" i="1"/>
  <c r="M210" i="1"/>
  <c r="N210" i="1"/>
  <c r="O210" i="1"/>
  <c r="H211" i="1"/>
  <c r="S211" i="1"/>
  <c r="BL211" i="1"/>
  <c r="BN211" i="1"/>
  <c r="I211" i="1"/>
  <c r="J211" i="1"/>
  <c r="K211" i="1"/>
  <c r="L211" i="1"/>
  <c r="H212" i="1"/>
  <c r="I212" i="1"/>
  <c r="M212" i="1"/>
  <c r="N212" i="1"/>
  <c r="O212" i="1"/>
  <c r="H213" i="1"/>
  <c r="I213" i="1"/>
  <c r="M213" i="1"/>
  <c r="N213" i="1"/>
  <c r="O213" i="1"/>
  <c r="H214" i="1"/>
  <c r="I214" i="1"/>
  <c r="M214" i="1"/>
  <c r="N214" i="1"/>
  <c r="O214" i="1"/>
  <c r="H215" i="1"/>
  <c r="I215" i="1"/>
  <c r="M215" i="1"/>
  <c r="N215" i="1"/>
  <c r="O215" i="1"/>
  <c r="H216" i="1"/>
  <c r="I216" i="1"/>
  <c r="M216" i="1"/>
  <c r="N216" i="1"/>
  <c r="O216" i="1"/>
  <c r="H217" i="1"/>
  <c r="I217" i="1"/>
  <c r="M217" i="1"/>
  <c r="N217" i="1"/>
  <c r="O217" i="1"/>
  <c r="H218" i="1"/>
  <c r="I218" i="1"/>
  <c r="M218" i="1"/>
  <c r="N218" i="1"/>
  <c r="O218" i="1"/>
  <c r="H219" i="1"/>
  <c r="I219" i="1"/>
  <c r="M219" i="1"/>
  <c r="N219" i="1"/>
  <c r="O219" i="1"/>
  <c r="H220" i="1"/>
  <c r="I220" i="1"/>
  <c r="M220" i="1"/>
  <c r="N220" i="1"/>
  <c r="O220" i="1"/>
  <c r="H221" i="1"/>
  <c r="I221" i="1"/>
  <c r="M221" i="1"/>
  <c r="N221" i="1"/>
  <c r="O221" i="1"/>
  <c r="H222" i="1"/>
  <c r="I222" i="1"/>
  <c r="M222" i="1"/>
  <c r="N222" i="1"/>
  <c r="O222" i="1"/>
  <c r="H223" i="1"/>
  <c r="I223" i="1"/>
  <c r="J223" i="1"/>
  <c r="K223" i="1"/>
  <c r="L223" i="1"/>
  <c r="S223" i="1"/>
  <c r="BL223" i="1"/>
  <c r="BN223" i="1"/>
  <c r="H224" i="1"/>
  <c r="I224" i="1"/>
  <c r="M224" i="1"/>
  <c r="N224" i="1"/>
  <c r="O224" i="1"/>
  <c r="H225" i="1"/>
  <c r="I225" i="1"/>
  <c r="M225" i="1"/>
  <c r="N225" i="1"/>
  <c r="O225" i="1"/>
  <c r="H226" i="1"/>
  <c r="S226" i="1"/>
  <c r="BL226" i="1"/>
  <c r="BN226" i="1"/>
  <c r="I226" i="1"/>
  <c r="J226" i="1"/>
  <c r="K226" i="1"/>
  <c r="L226" i="1"/>
  <c r="H227" i="1"/>
  <c r="I227" i="1"/>
  <c r="M227" i="1"/>
  <c r="N227" i="1"/>
  <c r="O227" i="1"/>
  <c r="H228" i="1"/>
  <c r="I228" i="1"/>
  <c r="M228" i="1"/>
  <c r="N228" i="1"/>
  <c r="O228" i="1"/>
  <c r="H229" i="1"/>
  <c r="I229" i="1"/>
  <c r="M229" i="1"/>
  <c r="N229" i="1"/>
  <c r="O229" i="1"/>
  <c r="H230" i="1"/>
  <c r="I230" i="1"/>
  <c r="M230" i="1"/>
  <c r="N230" i="1"/>
  <c r="O230" i="1"/>
  <c r="H231" i="1"/>
  <c r="S231" i="1"/>
  <c r="BL231" i="1"/>
  <c r="I231" i="1"/>
  <c r="J231" i="1"/>
  <c r="K231" i="1"/>
  <c r="L231" i="1"/>
  <c r="BN231" i="1"/>
  <c r="H232" i="1"/>
  <c r="I232" i="1"/>
  <c r="J232" i="1"/>
  <c r="K232" i="1"/>
  <c r="L232" i="1"/>
  <c r="H233" i="1"/>
  <c r="I233" i="1"/>
  <c r="M233" i="1"/>
  <c r="N233" i="1"/>
  <c r="O233" i="1"/>
  <c r="H234" i="1"/>
  <c r="I234" i="1"/>
  <c r="M234" i="1"/>
  <c r="N234" i="1"/>
  <c r="O234" i="1"/>
  <c r="H235" i="1"/>
  <c r="I235" i="1"/>
  <c r="M235" i="1"/>
  <c r="N235" i="1"/>
  <c r="O235" i="1"/>
  <c r="H236" i="1"/>
  <c r="I236" i="1"/>
  <c r="M236" i="1"/>
  <c r="N236" i="1"/>
  <c r="O236" i="1"/>
  <c r="H237" i="1"/>
  <c r="I237" i="1"/>
  <c r="M237" i="1"/>
  <c r="N237" i="1"/>
  <c r="O237" i="1"/>
  <c r="H238" i="1"/>
  <c r="I238" i="1"/>
  <c r="M238" i="1"/>
  <c r="N238" i="1"/>
  <c r="O238" i="1"/>
  <c r="H239" i="1"/>
  <c r="I239" i="1"/>
  <c r="M239" i="1"/>
  <c r="N239" i="1"/>
  <c r="O239" i="1"/>
  <c r="H240" i="1"/>
  <c r="I240" i="1"/>
  <c r="M240" i="1"/>
  <c r="N240" i="1"/>
  <c r="O240" i="1"/>
  <c r="H241" i="1"/>
  <c r="I241" i="1"/>
  <c r="M241" i="1"/>
  <c r="N241" i="1"/>
  <c r="O241" i="1"/>
  <c r="H242" i="1"/>
  <c r="I242" i="1"/>
  <c r="M242" i="1"/>
  <c r="N242" i="1"/>
  <c r="O242" i="1"/>
  <c r="H243" i="1"/>
  <c r="I243" i="1"/>
  <c r="M243" i="1"/>
  <c r="N243" i="1"/>
  <c r="O243" i="1"/>
  <c r="H244" i="1"/>
  <c r="S244" i="1"/>
  <c r="BL244" i="1"/>
  <c r="BN244" i="1"/>
  <c r="I244" i="1"/>
  <c r="J244" i="1"/>
  <c r="K244" i="1"/>
  <c r="L244" i="1"/>
  <c r="H245" i="1"/>
  <c r="I245" i="1"/>
  <c r="M245" i="1"/>
  <c r="N245" i="1"/>
  <c r="O245" i="1"/>
  <c r="H246" i="1"/>
  <c r="I246" i="1"/>
  <c r="J246" i="1"/>
  <c r="K246" i="1"/>
  <c r="S246" i="1"/>
  <c r="BL246" i="1"/>
  <c r="BN246" i="1"/>
  <c r="L246" i="1"/>
  <c r="H247" i="1"/>
  <c r="I247" i="1"/>
  <c r="M247" i="1"/>
  <c r="N247" i="1"/>
  <c r="O247" i="1"/>
  <c r="H248" i="1"/>
  <c r="I248" i="1"/>
  <c r="M248" i="1"/>
  <c r="N248" i="1"/>
  <c r="O248" i="1"/>
  <c r="H249" i="1"/>
  <c r="I249" i="1"/>
  <c r="J249" i="1"/>
  <c r="K249" i="1"/>
  <c r="L249" i="1"/>
  <c r="S249" i="1"/>
  <c r="BL249" i="1"/>
  <c r="BN249" i="1"/>
  <c r="H250" i="1"/>
  <c r="I250" i="1"/>
  <c r="J250" i="1"/>
  <c r="K250" i="1"/>
  <c r="S250" i="1"/>
  <c r="BL250" i="1"/>
  <c r="BN250" i="1"/>
  <c r="L250" i="1"/>
  <c r="H251" i="1"/>
  <c r="I251" i="1"/>
  <c r="M251" i="1"/>
  <c r="N251" i="1"/>
  <c r="O251" i="1"/>
  <c r="H252" i="1"/>
  <c r="I252" i="1"/>
  <c r="M252" i="1"/>
  <c r="N252" i="1"/>
  <c r="O252" i="1"/>
  <c r="H253" i="1"/>
  <c r="I253" i="1"/>
  <c r="M253" i="1"/>
  <c r="N253" i="1"/>
  <c r="O253" i="1"/>
  <c r="H254" i="1"/>
  <c r="I254" i="1"/>
  <c r="M254" i="1"/>
  <c r="N254" i="1"/>
  <c r="O254" i="1"/>
  <c r="H255" i="1"/>
  <c r="I255" i="1"/>
  <c r="M255" i="1"/>
  <c r="N255" i="1"/>
  <c r="O255" i="1"/>
  <c r="H256" i="1"/>
  <c r="S256" i="1"/>
  <c r="BL256" i="1"/>
  <c r="BN256" i="1"/>
  <c r="I256" i="1"/>
  <c r="J256" i="1"/>
  <c r="K256" i="1"/>
  <c r="L256" i="1"/>
  <c r="H257" i="1"/>
  <c r="I257" i="1"/>
  <c r="M257" i="1"/>
  <c r="N257" i="1"/>
  <c r="O257" i="1"/>
  <c r="H258" i="1"/>
  <c r="I258" i="1"/>
  <c r="M258" i="1"/>
  <c r="N258" i="1"/>
  <c r="O258" i="1"/>
  <c r="H259" i="1"/>
  <c r="I259" i="1"/>
  <c r="M259" i="1"/>
  <c r="N259" i="1"/>
  <c r="O259" i="1"/>
  <c r="H260" i="1"/>
  <c r="I260" i="1"/>
  <c r="M260" i="1"/>
  <c r="N260" i="1"/>
  <c r="O260" i="1"/>
  <c r="H261" i="1"/>
  <c r="I261" i="1"/>
  <c r="M261" i="1"/>
  <c r="N261" i="1"/>
  <c r="O261" i="1"/>
  <c r="H262" i="1"/>
  <c r="I262" i="1"/>
  <c r="M262" i="1"/>
  <c r="N262" i="1"/>
  <c r="O262" i="1"/>
  <c r="H263" i="1"/>
  <c r="I263" i="1"/>
  <c r="M263" i="1"/>
  <c r="N263" i="1"/>
  <c r="O263" i="1"/>
  <c r="H264" i="1"/>
  <c r="I264" i="1"/>
  <c r="M264" i="1"/>
  <c r="N264" i="1"/>
  <c r="O264" i="1"/>
  <c r="H265" i="1"/>
  <c r="S265" i="1"/>
  <c r="BL265" i="1"/>
  <c r="BN265" i="1"/>
  <c r="I265" i="1"/>
  <c r="J265" i="1"/>
  <c r="K265" i="1"/>
  <c r="L265" i="1"/>
  <c r="H266" i="1"/>
  <c r="I266" i="1"/>
  <c r="M266" i="1"/>
  <c r="N266" i="1"/>
  <c r="O266" i="1"/>
  <c r="H267" i="1"/>
  <c r="I267" i="1"/>
  <c r="M267" i="1"/>
  <c r="N267" i="1"/>
  <c r="O267" i="1"/>
  <c r="H268" i="1"/>
  <c r="I268" i="1"/>
  <c r="M268" i="1"/>
  <c r="N268" i="1"/>
  <c r="O268" i="1"/>
  <c r="H269" i="1"/>
  <c r="I269" i="1"/>
  <c r="M269" i="1"/>
  <c r="N269" i="1"/>
  <c r="O269" i="1"/>
  <c r="H270" i="1"/>
  <c r="I270" i="1"/>
  <c r="M270" i="1"/>
  <c r="N270" i="1"/>
  <c r="O270" i="1"/>
  <c r="H271" i="1"/>
  <c r="I271" i="1"/>
  <c r="M271" i="1"/>
  <c r="N271" i="1"/>
  <c r="O271" i="1"/>
  <c r="H272" i="1"/>
  <c r="S272" i="1"/>
  <c r="BL272" i="1"/>
  <c r="BN272" i="1"/>
  <c r="I272" i="1"/>
  <c r="J272" i="1"/>
  <c r="K272" i="1"/>
  <c r="L272" i="1"/>
  <c r="H273" i="1"/>
  <c r="I273" i="1"/>
  <c r="M273" i="1"/>
  <c r="N273" i="1"/>
  <c r="O273" i="1"/>
  <c r="H274" i="1"/>
  <c r="I274" i="1"/>
  <c r="J274" i="1"/>
  <c r="K274" i="1"/>
  <c r="S274" i="1"/>
  <c r="BL274" i="1"/>
  <c r="BN274" i="1"/>
  <c r="L274" i="1"/>
  <c r="H275" i="1"/>
  <c r="I275" i="1"/>
  <c r="M275" i="1"/>
  <c r="N275" i="1"/>
  <c r="O275" i="1"/>
  <c r="H276" i="1"/>
  <c r="I276" i="1"/>
  <c r="M276" i="1"/>
  <c r="N276" i="1"/>
  <c r="O276" i="1"/>
  <c r="H277" i="1"/>
  <c r="I277" i="1"/>
  <c r="M277" i="1"/>
  <c r="N277" i="1"/>
  <c r="O277" i="1"/>
  <c r="H278" i="1"/>
  <c r="S278" i="1"/>
  <c r="BL278" i="1"/>
  <c r="BN278" i="1"/>
  <c r="I278" i="1"/>
  <c r="J278" i="1"/>
  <c r="K278" i="1"/>
  <c r="L278" i="1"/>
  <c r="H279" i="1"/>
  <c r="I279" i="1"/>
  <c r="M279" i="1"/>
  <c r="N279" i="1"/>
  <c r="O279" i="1"/>
  <c r="H280" i="1"/>
  <c r="I280" i="1"/>
  <c r="M280" i="1"/>
  <c r="N280" i="1"/>
  <c r="O280" i="1"/>
  <c r="H281" i="1"/>
  <c r="I281" i="1"/>
  <c r="M281" i="1"/>
  <c r="N281" i="1"/>
  <c r="O281" i="1"/>
  <c r="H282" i="1"/>
  <c r="I282" i="1"/>
  <c r="M282" i="1"/>
  <c r="N282" i="1"/>
  <c r="O282" i="1"/>
  <c r="H283" i="1"/>
  <c r="I283" i="1"/>
  <c r="M283" i="1"/>
  <c r="N283" i="1"/>
  <c r="O283" i="1"/>
  <c r="H284" i="1"/>
  <c r="I284" i="1"/>
  <c r="M284" i="1"/>
  <c r="N284" i="1"/>
  <c r="O284" i="1"/>
  <c r="H285" i="1"/>
  <c r="I285" i="1"/>
  <c r="M285" i="1"/>
  <c r="N285" i="1"/>
  <c r="O285" i="1"/>
  <c r="H286" i="1"/>
  <c r="I286" i="1"/>
  <c r="M286" i="1"/>
  <c r="N286" i="1"/>
  <c r="O286" i="1"/>
  <c r="H287" i="1"/>
  <c r="I287" i="1"/>
  <c r="M287" i="1"/>
  <c r="N287" i="1"/>
  <c r="O287" i="1"/>
  <c r="H288" i="1"/>
  <c r="I288" i="1"/>
  <c r="M288" i="1"/>
  <c r="N288" i="1"/>
  <c r="O288" i="1"/>
  <c r="H289" i="1"/>
  <c r="S289" i="1"/>
  <c r="BL289" i="1"/>
  <c r="BN289" i="1"/>
  <c r="I289" i="1"/>
  <c r="J289" i="1"/>
  <c r="K289" i="1"/>
  <c r="L289" i="1"/>
  <c r="H290" i="1"/>
  <c r="I290" i="1"/>
  <c r="M290" i="1"/>
  <c r="N290" i="1"/>
  <c r="O290" i="1"/>
  <c r="H291" i="1"/>
  <c r="I291" i="1"/>
  <c r="M291" i="1"/>
  <c r="N291" i="1"/>
  <c r="O291" i="1"/>
  <c r="H292" i="1"/>
  <c r="I292" i="1"/>
  <c r="M292" i="1"/>
  <c r="N292" i="1"/>
  <c r="O292" i="1"/>
  <c r="H293" i="1"/>
  <c r="I293" i="1"/>
  <c r="M293" i="1"/>
  <c r="N293" i="1"/>
  <c r="O293" i="1"/>
  <c r="H294" i="1"/>
  <c r="S294" i="1"/>
  <c r="BL294" i="1"/>
  <c r="BN294" i="1"/>
  <c r="I294" i="1"/>
  <c r="J294" i="1"/>
  <c r="K294" i="1"/>
  <c r="L294" i="1"/>
  <c r="H295" i="1"/>
  <c r="I295" i="1"/>
  <c r="M295" i="1"/>
  <c r="N295" i="1"/>
  <c r="O295" i="1"/>
  <c r="H296" i="1"/>
  <c r="I296" i="1"/>
  <c r="M296" i="1"/>
  <c r="N296" i="1"/>
  <c r="O296" i="1"/>
  <c r="H297" i="1"/>
  <c r="I297" i="1"/>
  <c r="M297" i="1"/>
  <c r="N297" i="1"/>
  <c r="O297" i="1"/>
  <c r="H298" i="1"/>
  <c r="I298" i="1"/>
  <c r="M298" i="1"/>
  <c r="N298" i="1"/>
  <c r="O298" i="1"/>
  <c r="H299" i="1"/>
  <c r="I299" i="1"/>
  <c r="M299" i="1"/>
  <c r="N299" i="1"/>
  <c r="O299" i="1"/>
  <c r="H300" i="1"/>
  <c r="I300" i="1"/>
  <c r="M300" i="1"/>
  <c r="N300" i="1"/>
  <c r="O300" i="1"/>
  <c r="H301" i="1"/>
  <c r="I301" i="1"/>
  <c r="M301" i="1"/>
  <c r="N301" i="1"/>
  <c r="O301" i="1"/>
  <c r="H302" i="1"/>
  <c r="I302" i="1"/>
  <c r="M302" i="1"/>
  <c r="N302" i="1"/>
  <c r="O302" i="1"/>
  <c r="H303" i="1"/>
  <c r="I303" i="1"/>
  <c r="M303" i="1"/>
  <c r="N303" i="1"/>
  <c r="O303" i="1"/>
  <c r="H304" i="1"/>
  <c r="I304" i="1"/>
  <c r="M304" i="1"/>
  <c r="N304" i="1"/>
  <c r="O304" i="1"/>
  <c r="H305" i="1"/>
  <c r="I305" i="1"/>
  <c r="M305" i="1"/>
  <c r="N305" i="1"/>
  <c r="O305" i="1"/>
  <c r="H306" i="1"/>
  <c r="I306" i="1"/>
  <c r="M306" i="1"/>
  <c r="N306" i="1"/>
  <c r="O306" i="1"/>
  <c r="H307" i="1"/>
  <c r="S307" i="1"/>
  <c r="BL307" i="1"/>
  <c r="BN307" i="1"/>
  <c r="I307" i="1"/>
  <c r="J307" i="1"/>
  <c r="K307" i="1"/>
  <c r="L307" i="1"/>
  <c r="H308" i="1"/>
  <c r="I308" i="1"/>
  <c r="M308" i="1"/>
  <c r="N308" i="1"/>
  <c r="O308" i="1"/>
  <c r="H309" i="1"/>
  <c r="I309" i="1"/>
  <c r="M309" i="1"/>
  <c r="N309" i="1"/>
  <c r="O309" i="1"/>
  <c r="H310" i="1"/>
  <c r="I310" i="1"/>
  <c r="M310" i="1"/>
  <c r="N310" i="1"/>
  <c r="O310" i="1"/>
  <c r="H311" i="1"/>
  <c r="I311" i="1"/>
  <c r="M311" i="1"/>
  <c r="N311" i="1"/>
  <c r="O311" i="1"/>
  <c r="H312" i="1"/>
  <c r="I312" i="1"/>
  <c r="M312" i="1"/>
  <c r="N312" i="1"/>
  <c r="O312" i="1"/>
  <c r="H313" i="1"/>
  <c r="I313" i="1"/>
  <c r="M313" i="1"/>
  <c r="N313" i="1"/>
  <c r="O313" i="1"/>
  <c r="H314" i="1"/>
  <c r="I314" i="1"/>
  <c r="M314" i="1"/>
  <c r="N314" i="1"/>
  <c r="O314" i="1"/>
  <c r="H315" i="1"/>
  <c r="I315" i="1"/>
  <c r="M315" i="1"/>
  <c r="N315" i="1"/>
  <c r="O315" i="1"/>
  <c r="H316" i="1"/>
  <c r="I316" i="1"/>
  <c r="M316" i="1"/>
  <c r="N316" i="1"/>
  <c r="O316" i="1"/>
  <c r="H317" i="1"/>
  <c r="I317" i="1"/>
  <c r="J317" i="1"/>
  <c r="K317" i="1"/>
  <c r="S317" i="1"/>
  <c r="BL317" i="1"/>
  <c r="BN317" i="1"/>
  <c r="L317" i="1"/>
  <c r="H318" i="1"/>
  <c r="I318" i="1"/>
  <c r="M318" i="1"/>
  <c r="N318" i="1"/>
  <c r="O318" i="1"/>
  <c r="H319" i="1"/>
  <c r="I319" i="1"/>
  <c r="M319" i="1"/>
  <c r="N319" i="1"/>
  <c r="O319" i="1"/>
  <c r="H320" i="1"/>
  <c r="I320" i="1"/>
  <c r="M320" i="1"/>
  <c r="N320" i="1"/>
  <c r="O320" i="1"/>
  <c r="H321" i="1"/>
  <c r="S321" i="1"/>
  <c r="BL321" i="1"/>
  <c r="BN321" i="1"/>
  <c r="I321" i="1"/>
  <c r="J321" i="1"/>
  <c r="K321" i="1"/>
  <c r="L321" i="1"/>
  <c r="H322" i="1"/>
  <c r="I322" i="1"/>
  <c r="M322" i="1"/>
  <c r="N322" i="1"/>
  <c r="O322" i="1"/>
  <c r="H323" i="1"/>
  <c r="I323" i="1"/>
  <c r="M323" i="1"/>
  <c r="N323" i="1"/>
  <c r="O323" i="1"/>
  <c r="H324" i="1"/>
  <c r="I324" i="1"/>
  <c r="M324" i="1"/>
  <c r="N324" i="1"/>
  <c r="O324" i="1"/>
  <c r="H325" i="1"/>
  <c r="I325" i="1"/>
  <c r="M325" i="1"/>
  <c r="N325" i="1"/>
  <c r="O325" i="1"/>
  <c r="H326" i="1"/>
  <c r="I326" i="1"/>
  <c r="M326" i="1"/>
  <c r="N326" i="1"/>
  <c r="O326" i="1"/>
  <c r="H327" i="1"/>
  <c r="I327" i="1"/>
  <c r="M327" i="1"/>
  <c r="N327" i="1"/>
  <c r="O327" i="1"/>
  <c r="H328" i="1"/>
  <c r="I328" i="1"/>
  <c r="M328" i="1"/>
  <c r="N328" i="1"/>
  <c r="O328" i="1"/>
  <c r="H329" i="1"/>
  <c r="I329" i="1"/>
  <c r="M329" i="1"/>
  <c r="N329" i="1"/>
  <c r="O329" i="1"/>
  <c r="H330" i="1"/>
  <c r="I330" i="1"/>
  <c r="M330" i="1"/>
  <c r="N330" i="1"/>
  <c r="O330" i="1"/>
  <c r="H331" i="1"/>
  <c r="I331" i="1"/>
  <c r="M331" i="1"/>
  <c r="N331" i="1"/>
  <c r="O331" i="1"/>
  <c r="H332" i="1"/>
  <c r="I332" i="1"/>
  <c r="M332" i="1"/>
  <c r="N332" i="1"/>
  <c r="O332" i="1"/>
  <c r="H333" i="1"/>
  <c r="I333" i="1"/>
  <c r="M333" i="1"/>
  <c r="N333" i="1"/>
  <c r="O333" i="1"/>
  <c r="H334" i="1"/>
  <c r="I334" i="1"/>
  <c r="M334" i="1"/>
  <c r="N334" i="1"/>
  <c r="O334" i="1"/>
  <c r="H335" i="1"/>
  <c r="I335" i="1"/>
  <c r="M335" i="1"/>
  <c r="N335" i="1"/>
  <c r="O335" i="1"/>
  <c r="H336" i="1"/>
  <c r="I336" i="1"/>
  <c r="M336" i="1"/>
  <c r="N336" i="1"/>
  <c r="O336" i="1"/>
  <c r="H337" i="1"/>
  <c r="I337" i="1"/>
  <c r="M337" i="1"/>
  <c r="N337" i="1"/>
  <c r="O337" i="1"/>
  <c r="H338" i="1"/>
  <c r="I338" i="1"/>
  <c r="M338" i="1"/>
  <c r="N338" i="1"/>
  <c r="O338" i="1"/>
  <c r="H339" i="1"/>
  <c r="I339" i="1"/>
  <c r="M339" i="1"/>
  <c r="N339" i="1"/>
  <c r="O339" i="1"/>
  <c r="H340" i="1"/>
  <c r="I340" i="1"/>
  <c r="M340" i="1"/>
  <c r="N340" i="1"/>
  <c r="O340" i="1"/>
  <c r="H341" i="1"/>
  <c r="I341" i="1"/>
  <c r="M341" i="1"/>
  <c r="N341" i="1"/>
  <c r="O341" i="1"/>
  <c r="H342" i="1"/>
  <c r="I342" i="1"/>
  <c r="M342" i="1"/>
  <c r="N342" i="1"/>
  <c r="O342" i="1"/>
  <c r="H343" i="1"/>
  <c r="I343" i="1"/>
  <c r="M343" i="1"/>
  <c r="N343" i="1"/>
  <c r="O343" i="1"/>
  <c r="H344" i="1"/>
  <c r="I344" i="1"/>
  <c r="M344" i="1"/>
  <c r="N344" i="1"/>
  <c r="O344" i="1"/>
  <c r="H345" i="1"/>
  <c r="I345" i="1"/>
  <c r="M345" i="1"/>
  <c r="N345" i="1"/>
  <c r="O345" i="1"/>
  <c r="H346" i="1"/>
  <c r="I346" i="1"/>
  <c r="M346" i="1"/>
  <c r="N346" i="1"/>
  <c r="O346" i="1"/>
  <c r="H347" i="1"/>
  <c r="I347" i="1"/>
  <c r="M347" i="1"/>
  <c r="N347" i="1"/>
  <c r="O347" i="1"/>
  <c r="H348" i="1"/>
  <c r="I348" i="1"/>
  <c r="M348" i="1"/>
  <c r="N348" i="1"/>
  <c r="O348" i="1"/>
  <c r="H349" i="1"/>
  <c r="I349" i="1"/>
  <c r="M349" i="1"/>
  <c r="N349" i="1"/>
  <c r="O349" i="1"/>
  <c r="H350" i="1"/>
  <c r="I350" i="1"/>
  <c r="M350" i="1"/>
  <c r="N350" i="1"/>
  <c r="O350" i="1"/>
  <c r="H351" i="1"/>
  <c r="I351" i="1"/>
  <c r="M351" i="1"/>
  <c r="N351" i="1"/>
  <c r="O351" i="1"/>
  <c r="H352" i="1"/>
  <c r="I352" i="1"/>
  <c r="M352" i="1"/>
  <c r="N352" i="1"/>
  <c r="O352" i="1"/>
  <c r="H353" i="1"/>
  <c r="I353" i="1"/>
  <c r="J353" i="1"/>
  <c r="K353" i="1"/>
  <c r="S353" i="1"/>
  <c r="BL353" i="1"/>
  <c r="BN353" i="1"/>
  <c r="L353" i="1"/>
  <c r="H354" i="1"/>
  <c r="I354" i="1"/>
  <c r="M354" i="1"/>
  <c r="N354" i="1"/>
  <c r="O354" i="1"/>
  <c r="H355" i="1"/>
  <c r="I355" i="1"/>
  <c r="M355" i="1"/>
  <c r="N355" i="1"/>
  <c r="O355" i="1"/>
  <c r="H356" i="1"/>
  <c r="S356" i="1"/>
  <c r="BL356" i="1"/>
  <c r="BN356" i="1"/>
  <c r="I356" i="1"/>
  <c r="J356" i="1"/>
  <c r="K356" i="1"/>
  <c r="L356" i="1"/>
  <c r="H357" i="1"/>
  <c r="I357" i="1"/>
  <c r="M357" i="1"/>
  <c r="N357" i="1"/>
  <c r="O357" i="1"/>
  <c r="H358" i="1"/>
  <c r="I358" i="1"/>
  <c r="M358" i="1"/>
  <c r="N358" i="1"/>
  <c r="O358" i="1"/>
  <c r="H359" i="1"/>
  <c r="I359" i="1"/>
  <c r="J359" i="1"/>
  <c r="K359" i="1"/>
  <c r="L359" i="1"/>
  <c r="S359" i="1"/>
  <c r="BL359" i="1"/>
  <c r="BN359" i="1"/>
  <c r="H360" i="1"/>
  <c r="I360" i="1"/>
  <c r="M360" i="1"/>
  <c r="N360" i="1"/>
  <c r="O360" i="1"/>
  <c r="H361" i="1"/>
  <c r="I361" i="1"/>
  <c r="M361" i="1"/>
  <c r="N361" i="1"/>
  <c r="O361" i="1"/>
  <c r="H362" i="1"/>
  <c r="I362" i="1"/>
  <c r="M362" i="1"/>
  <c r="N362" i="1"/>
  <c r="O362" i="1"/>
  <c r="H363" i="1"/>
  <c r="S363" i="1"/>
  <c r="BL363" i="1"/>
  <c r="BN363" i="1"/>
  <c r="I363" i="1"/>
  <c r="J363" i="1"/>
  <c r="K363" i="1"/>
  <c r="L363" i="1"/>
  <c r="H364" i="1"/>
  <c r="I364" i="1"/>
  <c r="M364" i="1"/>
  <c r="N364" i="1"/>
  <c r="O364" i="1"/>
  <c r="H365" i="1"/>
  <c r="I365" i="1"/>
  <c r="J365" i="1"/>
  <c r="K365" i="1"/>
  <c r="L365" i="1"/>
  <c r="S365" i="1"/>
  <c r="BL365" i="1"/>
  <c r="BN365" i="1"/>
  <c r="BN8" i="20"/>
  <c r="D24" i="8"/>
  <c r="D16" i="8"/>
  <c r="D8" i="8"/>
  <c r="M13" i="1"/>
  <c r="BP13" i="1"/>
  <c r="M24" i="1"/>
  <c r="BP24" i="1"/>
  <c r="M37" i="1"/>
  <c r="BP37" i="1"/>
  <c r="M44" i="1"/>
  <c r="BP44" i="1"/>
  <c r="M48" i="1"/>
  <c r="BP48" i="1"/>
  <c r="M50" i="1"/>
  <c r="BP50" i="1"/>
  <c r="M55" i="1"/>
  <c r="BP55" i="1"/>
  <c r="M56" i="1"/>
  <c r="BP56" i="1"/>
  <c r="M59" i="1"/>
  <c r="BP59" i="1"/>
  <c r="M60" i="1"/>
  <c r="BP60" i="1"/>
  <c r="M61" i="1"/>
  <c r="BP61" i="1"/>
  <c r="M80" i="1"/>
  <c r="BP80" i="1"/>
  <c r="M87" i="1"/>
  <c r="BP87" i="1"/>
  <c r="M90" i="1"/>
  <c r="BP90" i="1"/>
  <c r="M100" i="1"/>
  <c r="BP100" i="1"/>
  <c r="M106" i="1"/>
  <c r="BP106" i="1"/>
  <c r="M109" i="1"/>
  <c r="BP109" i="1"/>
  <c r="M116" i="1"/>
  <c r="BP116" i="1"/>
  <c r="M123" i="1"/>
  <c r="BP123" i="1"/>
  <c r="M128" i="1"/>
  <c r="BP128" i="1"/>
  <c r="M129" i="1"/>
  <c r="BP129" i="1"/>
  <c r="M131" i="1"/>
  <c r="BP131" i="1"/>
  <c r="M151" i="1"/>
  <c r="BP151" i="1"/>
  <c r="M174" i="1"/>
  <c r="BP174" i="1"/>
  <c r="M177" i="1"/>
  <c r="BP177" i="1"/>
  <c r="M179" i="1"/>
  <c r="BP179" i="1"/>
  <c r="M183" i="1"/>
  <c r="BP183" i="1"/>
  <c r="M185" i="1"/>
  <c r="BP185" i="1"/>
  <c r="M187" i="1"/>
  <c r="BP187" i="1"/>
  <c r="M193" i="1"/>
  <c r="BP193" i="1"/>
  <c r="M194" i="1"/>
  <c r="BP194" i="1"/>
  <c r="M211" i="1"/>
  <c r="BP211" i="1"/>
  <c r="M223" i="1"/>
  <c r="BP223" i="1"/>
  <c r="M226" i="1"/>
  <c r="BP226" i="1"/>
  <c r="M231" i="1"/>
  <c r="BP231" i="1"/>
  <c r="M232" i="1"/>
  <c r="BP232" i="1"/>
  <c r="M244" i="1"/>
  <c r="BP244" i="1"/>
  <c r="M246" i="1"/>
  <c r="BP246" i="1"/>
  <c r="M249" i="1"/>
  <c r="BP249" i="1"/>
  <c r="M250" i="1"/>
  <c r="BP250" i="1"/>
  <c r="M256" i="1"/>
  <c r="BP256" i="1"/>
  <c r="M265" i="1"/>
  <c r="BP265" i="1"/>
  <c r="M272" i="1"/>
  <c r="BP272" i="1"/>
  <c r="M274" i="1"/>
  <c r="BP274" i="1"/>
  <c r="M278" i="1"/>
  <c r="BP278" i="1"/>
  <c r="M289" i="1"/>
  <c r="BP289" i="1"/>
  <c r="M294" i="1"/>
  <c r="BP294" i="1"/>
  <c r="M307" i="1"/>
  <c r="BP307" i="1"/>
  <c r="M317" i="1"/>
  <c r="BP317" i="1"/>
  <c r="M321" i="1"/>
  <c r="BP321" i="1"/>
  <c r="M353" i="1"/>
  <c r="BP353" i="1"/>
  <c r="M356" i="1"/>
  <c r="BP356" i="1"/>
  <c r="M359" i="1"/>
  <c r="BP359" i="1"/>
  <c r="M363" i="1"/>
  <c r="BP363" i="1"/>
  <c r="M365" i="1"/>
  <c r="BP365" i="1"/>
  <c r="I9" i="1"/>
  <c r="M9" i="1"/>
  <c r="N9" i="1"/>
  <c r="O9" i="1"/>
  <c r="H9" i="1"/>
  <c r="I9" i="20"/>
  <c r="J9" i="20"/>
  <c r="M9" i="20"/>
  <c r="N9" i="20"/>
  <c r="O9" i="20"/>
  <c r="P9" i="20"/>
  <c r="M13" i="20"/>
  <c r="BP13" i="20"/>
  <c r="M24" i="20"/>
  <c r="BP24" i="20"/>
  <c r="M37" i="20"/>
  <c r="BP37" i="20"/>
  <c r="M44" i="20"/>
  <c r="BP44" i="20"/>
  <c r="M48" i="20"/>
  <c r="BP48" i="20"/>
  <c r="M50" i="20"/>
  <c r="BP50" i="20"/>
  <c r="M55" i="20"/>
  <c r="BP55" i="20"/>
  <c r="M56" i="20"/>
  <c r="BP56" i="20"/>
  <c r="M59" i="20"/>
  <c r="BP59" i="20"/>
  <c r="M60" i="20"/>
  <c r="BP60" i="20"/>
  <c r="M61" i="20"/>
  <c r="BP61" i="20"/>
  <c r="M80" i="20"/>
  <c r="BP80" i="20"/>
  <c r="M87" i="20"/>
  <c r="BP87" i="20"/>
  <c r="M90" i="20"/>
  <c r="BP90" i="20"/>
  <c r="M100" i="20"/>
  <c r="BP100" i="20"/>
  <c r="M106" i="20"/>
  <c r="BP106" i="20"/>
  <c r="M109" i="20"/>
  <c r="BP109" i="20"/>
  <c r="M116" i="20"/>
  <c r="BP116" i="20"/>
  <c r="M123" i="20"/>
  <c r="BP123" i="20"/>
  <c r="M128" i="20"/>
  <c r="BP128" i="20"/>
  <c r="M129" i="20"/>
  <c r="BP129" i="20"/>
  <c r="M131" i="20"/>
  <c r="BP131" i="20"/>
  <c r="M151" i="20"/>
  <c r="BP151" i="20"/>
  <c r="M174" i="20"/>
  <c r="BP174" i="20"/>
  <c r="M177" i="20"/>
  <c r="BP177" i="20"/>
  <c r="M179" i="20"/>
  <c r="BP179" i="20"/>
  <c r="M183" i="20"/>
  <c r="BP183" i="20"/>
  <c r="M185" i="20"/>
  <c r="BP185" i="20"/>
  <c r="M187" i="20"/>
  <c r="BP187" i="20"/>
  <c r="M193" i="20"/>
  <c r="BP193" i="20"/>
  <c r="M194" i="20"/>
  <c r="BP194" i="20"/>
  <c r="M211" i="20"/>
  <c r="BP211" i="20"/>
  <c r="M223" i="20"/>
  <c r="BP223" i="20"/>
  <c r="M226" i="20"/>
  <c r="BP226" i="20"/>
  <c r="M231" i="20"/>
  <c r="BP231" i="20"/>
  <c r="M232" i="20"/>
  <c r="BP232" i="20"/>
  <c r="M244" i="20"/>
  <c r="BP244" i="20"/>
  <c r="M246" i="20"/>
  <c r="BP246" i="20"/>
  <c r="M249" i="20"/>
  <c r="BP249" i="20"/>
  <c r="M250" i="20"/>
  <c r="BP250" i="20"/>
  <c r="M256" i="20"/>
  <c r="BP256" i="20"/>
  <c r="M265" i="20"/>
  <c r="BP265" i="20"/>
  <c r="M272" i="20"/>
  <c r="BP272" i="20"/>
  <c r="M274" i="20"/>
  <c r="BP274" i="20"/>
  <c r="M278" i="20"/>
  <c r="BP278" i="20"/>
  <c r="M289" i="20"/>
  <c r="BP289" i="20"/>
  <c r="M294" i="20"/>
  <c r="BP294" i="20"/>
  <c r="M307" i="20"/>
  <c r="BP307" i="20"/>
  <c r="M317" i="20"/>
  <c r="BP317" i="20"/>
  <c r="M321" i="20"/>
  <c r="BP321" i="20"/>
  <c r="M353" i="20"/>
  <c r="BP353" i="20"/>
  <c r="M356" i="20"/>
  <c r="BP356" i="20"/>
  <c r="M359" i="20"/>
  <c r="BP359" i="20"/>
  <c r="M363" i="20"/>
  <c r="BP363" i="20"/>
  <c r="M365" i="20"/>
  <c r="BP365" i="20"/>
  <c r="N37" i="20"/>
  <c r="AA37" i="20"/>
  <c r="O37" i="20"/>
  <c r="AM37" i="20"/>
  <c r="P37" i="20"/>
  <c r="Q37" i="20"/>
  <c r="AO37" i="20"/>
  <c r="BB37" i="20"/>
  <c r="U37" i="20"/>
  <c r="AF37" i="20"/>
  <c r="AQ37" i="20"/>
  <c r="V37" i="20"/>
  <c r="AG37" i="20"/>
  <c r="AR37" i="20"/>
  <c r="BD37" i="20"/>
  <c r="W37" i="20"/>
  <c r="AH37" i="20"/>
  <c r="AS37" i="20"/>
  <c r="X37" i="20"/>
  <c r="AI37" i="20"/>
  <c r="AT37" i="20"/>
  <c r="Y37" i="20"/>
  <c r="AJ37" i="20"/>
  <c r="AU37" i="20"/>
  <c r="Z37" i="20"/>
  <c r="AK37" i="20"/>
  <c r="AV37" i="20"/>
  <c r="AL37" i="20"/>
  <c r="AW37" i="20"/>
  <c r="AB37" i="20"/>
  <c r="AX37" i="20"/>
  <c r="AC37" i="20"/>
  <c r="AN37" i="20"/>
  <c r="AY37" i="20"/>
  <c r="AD37" i="20"/>
  <c r="N44" i="20"/>
  <c r="AA44" i="20"/>
  <c r="O44" i="20"/>
  <c r="AM44" i="20"/>
  <c r="P44" i="20"/>
  <c r="Q44" i="20"/>
  <c r="AO44" i="20"/>
  <c r="BB44" i="20"/>
  <c r="U44" i="20"/>
  <c r="AF44" i="20"/>
  <c r="AQ44" i="20"/>
  <c r="V44" i="20"/>
  <c r="AG44" i="20"/>
  <c r="AR44" i="20"/>
  <c r="BD44" i="20"/>
  <c r="W44" i="20"/>
  <c r="AH44" i="20"/>
  <c r="AS44" i="20"/>
  <c r="X44" i="20"/>
  <c r="AI44" i="20"/>
  <c r="AT44" i="20"/>
  <c r="Y44" i="20"/>
  <c r="AJ44" i="20"/>
  <c r="AU44" i="20"/>
  <c r="Z44" i="20"/>
  <c r="AK44" i="20"/>
  <c r="AV44" i="20"/>
  <c r="AL44" i="20"/>
  <c r="AW44" i="20"/>
  <c r="AB44" i="20"/>
  <c r="AX44" i="20"/>
  <c r="AC44" i="20"/>
  <c r="AN44" i="20"/>
  <c r="AY44" i="20"/>
  <c r="AD44" i="20"/>
  <c r="N48" i="20"/>
  <c r="AA48" i="20"/>
  <c r="O48" i="20"/>
  <c r="AM48" i="20"/>
  <c r="P48" i="20"/>
  <c r="Q48" i="20"/>
  <c r="AO48" i="20"/>
  <c r="BB48" i="20"/>
  <c r="U48" i="20"/>
  <c r="AF48" i="20"/>
  <c r="AQ48" i="20"/>
  <c r="V48" i="20"/>
  <c r="AG48" i="20"/>
  <c r="AR48" i="20"/>
  <c r="BD48" i="20"/>
  <c r="W48" i="20"/>
  <c r="AH48" i="20"/>
  <c r="AS48" i="20"/>
  <c r="X48" i="20"/>
  <c r="AI48" i="20"/>
  <c r="AT48" i="20"/>
  <c r="Y48" i="20"/>
  <c r="AJ48" i="20"/>
  <c r="AU48" i="20"/>
  <c r="Z48" i="20"/>
  <c r="AK48" i="20"/>
  <c r="AV48" i="20"/>
  <c r="AL48" i="20"/>
  <c r="AW48" i="20"/>
  <c r="AB48" i="20"/>
  <c r="AX48" i="20"/>
  <c r="AC48" i="20"/>
  <c r="AN48" i="20"/>
  <c r="AY48" i="20"/>
  <c r="AD48" i="20"/>
  <c r="N50" i="20"/>
  <c r="AA50" i="20"/>
  <c r="O50" i="20"/>
  <c r="AM50" i="20"/>
  <c r="P50" i="20"/>
  <c r="Q50" i="20"/>
  <c r="AO50" i="20"/>
  <c r="BB50" i="20"/>
  <c r="U50" i="20"/>
  <c r="AF50" i="20"/>
  <c r="AQ50" i="20"/>
  <c r="V50" i="20"/>
  <c r="AG50" i="20"/>
  <c r="AR50" i="20"/>
  <c r="BD50" i="20"/>
  <c r="W50" i="20"/>
  <c r="AH50" i="20"/>
  <c r="AS50" i="20"/>
  <c r="X50" i="20"/>
  <c r="AI50" i="20"/>
  <c r="AT50" i="20"/>
  <c r="Y50" i="20"/>
  <c r="AJ50" i="20"/>
  <c r="AU50" i="20"/>
  <c r="Z50" i="20"/>
  <c r="AK50" i="20"/>
  <c r="AV50" i="20"/>
  <c r="AL50" i="20"/>
  <c r="AW50" i="20"/>
  <c r="AB50" i="20"/>
  <c r="AX50" i="20"/>
  <c r="AC50" i="20"/>
  <c r="AN50" i="20"/>
  <c r="AY50" i="20"/>
  <c r="AD50" i="20"/>
  <c r="N55" i="20"/>
  <c r="AA55" i="20"/>
  <c r="O55" i="20"/>
  <c r="AM55" i="20"/>
  <c r="P55" i="20"/>
  <c r="Q55" i="20"/>
  <c r="AO55" i="20"/>
  <c r="BB55" i="20"/>
  <c r="U55" i="20"/>
  <c r="AF55" i="20"/>
  <c r="AQ55" i="20"/>
  <c r="V55" i="20"/>
  <c r="AG55" i="20"/>
  <c r="AR55" i="20"/>
  <c r="BD55" i="20"/>
  <c r="W55" i="20"/>
  <c r="AH55" i="20"/>
  <c r="AS55" i="20"/>
  <c r="X55" i="20"/>
  <c r="AI55" i="20"/>
  <c r="AT55" i="20"/>
  <c r="Y55" i="20"/>
  <c r="AJ55" i="20"/>
  <c r="AU55" i="20"/>
  <c r="Z55" i="20"/>
  <c r="AK55" i="20"/>
  <c r="AV55" i="20"/>
  <c r="AL55" i="20"/>
  <c r="AW55" i="20"/>
  <c r="AB55" i="20"/>
  <c r="AX55" i="20"/>
  <c r="AC55" i="20"/>
  <c r="AN55" i="20"/>
  <c r="AY55" i="20"/>
  <c r="AD55" i="20"/>
  <c r="N59" i="20"/>
  <c r="AA59" i="20"/>
  <c r="O59" i="20"/>
  <c r="AM59" i="20"/>
  <c r="P59" i="20"/>
  <c r="Q59" i="20"/>
  <c r="AO59" i="20"/>
  <c r="BB59" i="20"/>
  <c r="U59" i="20"/>
  <c r="AF59" i="20"/>
  <c r="AQ59" i="20"/>
  <c r="V59" i="20"/>
  <c r="AG59" i="20"/>
  <c r="AR59" i="20"/>
  <c r="BD59" i="20"/>
  <c r="W59" i="20"/>
  <c r="AH59" i="20"/>
  <c r="AS59" i="20"/>
  <c r="X59" i="20"/>
  <c r="AI59" i="20"/>
  <c r="AT59" i="20"/>
  <c r="Y59" i="20"/>
  <c r="AJ59" i="20"/>
  <c r="AU59" i="20"/>
  <c r="Z59" i="20"/>
  <c r="AK59" i="20"/>
  <c r="AV59" i="20"/>
  <c r="AL59" i="20"/>
  <c r="AW59" i="20"/>
  <c r="AB59" i="20"/>
  <c r="AX59" i="20"/>
  <c r="AC59" i="20"/>
  <c r="AN59" i="20"/>
  <c r="AY59" i="20"/>
  <c r="AD59" i="20"/>
  <c r="N80" i="20"/>
  <c r="AA80" i="20"/>
  <c r="O80" i="20"/>
  <c r="AM80" i="20"/>
  <c r="P80" i="20"/>
  <c r="Q80" i="20"/>
  <c r="AO80" i="20"/>
  <c r="BB80" i="20"/>
  <c r="U80" i="20"/>
  <c r="AF80" i="20"/>
  <c r="AQ80" i="20"/>
  <c r="V80" i="20"/>
  <c r="AG80" i="20"/>
  <c r="AR80" i="20"/>
  <c r="BD80" i="20"/>
  <c r="W80" i="20"/>
  <c r="AH80" i="20"/>
  <c r="AS80" i="20"/>
  <c r="X80" i="20"/>
  <c r="AI80" i="20"/>
  <c r="AT80" i="20"/>
  <c r="Y80" i="20"/>
  <c r="AJ80" i="20"/>
  <c r="AU80" i="20"/>
  <c r="Z80" i="20"/>
  <c r="AK80" i="20"/>
  <c r="AV80" i="20"/>
  <c r="AL80" i="20"/>
  <c r="AW80" i="20"/>
  <c r="AB80" i="20"/>
  <c r="AX80" i="20"/>
  <c r="AC80" i="20"/>
  <c r="AN80" i="20"/>
  <c r="AY80" i="20"/>
  <c r="AD80" i="20"/>
  <c r="N87" i="20"/>
  <c r="AA87" i="20"/>
  <c r="O87" i="20"/>
  <c r="AM87" i="20"/>
  <c r="P87" i="20"/>
  <c r="Q87" i="20"/>
  <c r="AO87" i="20"/>
  <c r="BB87" i="20"/>
  <c r="U87" i="20"/>
  <c r="AF87" i="20"/>
  <c r="AQ87" i="20"/>
  <c r="V87" i="20"/>
  <c r="AG87" i="20"/>
  <c r="AR87" i="20"/>
  <c r="BD87" i="20"/>
  <c r="W87" i="20"/>
  <c r="AH87" i="20"/>
  <c r="AS87" i="20"/>
  <c r="X87" i="20"/>
  <c r="AI87" i="20"/>
  <c r="AT87" i="20"/>
  <c r="Y87" i="20"/>
  <c r="AJ87" i="20"/>
  <c r="AU87" i="20"/>
  <c r="Z87" i="20"/>
  <c r="AK87" i="20"/>
  <c r="AV87" i="20"/>
  <c r="AL87" i="20"/>
  <c r="AW87" i="20"/>
  <c r="AB87" i="20"/>
  <c r="AX87" i="20"/>
  <c r="AC87" i="20"/>
  <c r="AN87" i="20"/>
  <c r="AY87" i="20"/>
  <c r="AD87" i="20"/>
  <c r="N90" i="20"/>
  <c r="AA90" i="20"/>
  <c r="O90" i="20"/>
  <c r="AM90" i="20"/>
  <c r="P90" i="20"/>
  <c r="Q90" i="20"/>
  <c r="AO90" i="20"/>
  <c r="BB90" i="20"/>
  <c r="U90" i="20"/>
  <c r="AF90" i="20"/>
  <c r="AQ90" i="20"/>
  <c r="V90" i="20"/>
  <c r="AG90" i="20"/>
  <c r="AR90" i="20"/>
  <c r="BD90" i="20"/>
  <c r="W90" i="20"/>
  <c r="AH90" i="20"/>
  <c r="AS90" i="20"/>
  <c r="X90" i="20"/>
  <c r="AI90" i="20"/>
  <c r="AT90" i="20"/>
  <c r="Y90" i="20"/>
  <c r="AJ90" i="20"/>
  <c r="AU90" i="20"/>
  <c r="Z90" i="20"/>
  <c r="AK90" i="20"/>
  <c r="AV90" i="20"/>
  <c r="AL90" i="20"/>
  <c r="AW90" i="20"/>
  <c r="AB90" i="20"/>
  <c r="AX90" i="20"/>
  <c r="AC90" i="20"/>
  <c r="AN90" i="20"/>
  <c r="AY90" i="20"/>
  <c r="AD90" i="20"/>
  <c r="N100" i="20"/>
  <c r="AA100" i="20"/>
  <c r="O100" i="20"/>
  <c r="AM100" i="20"/>
  <c r="P100" i="20"/>
  <c r="Q100" i="20"/>
  <c r="AO100" i="20"/>
  <c r="BB100" i="20"/>
  <c r="U100" i="20"/>
  <c r="AF100" i="20"/>
  <c r="AQ100" i="20"/>
  <c r="V100" i="20"/>
  <c r="AG100" i="20"/>
  <c r="AR100" i="20"/>
  <c r="BD100" i="20"/>
  <c r="W100" i="20"/>
  <c r="AH100" i="20"/>
  <c r="AS100" i="20"/>
  <c r="X100" i="20"/>
  <c r="AI100" i="20"/>
  <c r="AT100" i="20"/>
  <c r="Y100" i="20"/>
  <c r="AJ100" i="20"/>
  <c r="AU100" i="20"/>
  <c r="Z100" i="20"/>
  <c r="AK100" i="20"/>
  <c r="AV100" i="20"/>
  <c r="AL100" i="20"/>
  <c r="AW100" i="20"/>
  <c r="AB100" i="20"/>
  <c r="AX100" i="20"/>
  <c r="AC100" i="20"/>
  <c r="AN100" i="20"/>
  <c r="AY100" i="20"/>
  <c r="AD100" i="20"/>
  <c r="N106" i="20"/>
  <c r="AA106" i="20"/>
  <c r="O106" i="20"/>
  <c r="AM106" i="20"/>
  <c r="P106" i="20"/>
  <c r="Q106" i="20"/>
  <c r="AO106" i="20"/>
  <c r="BB106" i="20"/>
  <c r="U106" i="20"/>
  <c r="AF106" i="20"/>
  <c r="AQ106" i="20"/>
  <c r="V106" i="20"/>
  <c r="AG106" i="20"/>
  <c r="AR106" i="20"/>
  <c r="BD106" i="20"/>
  <c r="W106" i="20"/>
  <c r="AH106" i="20"/>
  <c r="AS106" i="20"/>
  <c r="X106" i="20"/>
  <c r="AI106" i="20"/>
  <c r="AT106" i="20"/>
  <c r="Y106" i="20"/>
  <c r="AJ106" i="20"/>
  <c r="AU106" i="20"/>
  <c r="Z106" i="20"/>
  <c r="AK106" i="20"/>
  <c r="AV106" i="20"/>
  <c r="AL106" i="20"/>
  <c r="AW106" i="20"/>
  <c r="AB106" i="20"/>
  <c r="AX106" i="20"/>
  <c r="AC106" i="20"/>
  <c r="AN106" i="20"/>
  <c r="AY106" i="20"/>
  <c r="AD106" i="20"/>
  <c r="N109" i="20"/>
  <c r="AA109" i="20"/>
  <c r="O109" i="20"/>
  <c r="AM109" i="20"/>
  <c r="P109" i="20"/>
  <c r="Q109" i="20"/>
  <c r="AO109" i="20"/>
  <c r="BB109" i="20"/>
  <c r="U109" i="20"/>
  <c r="AF109" i="20"/>
  <c r="AQ109" i="20"/>
  <c r="V109" i="20"/>
  <c r="AG109" i="20"/>
  <c r="AR109" i="20"/>
  <c r="BD109" i="20"/>
  <c r="W109" i="20"/>
  <c r="AH109" i="20"/>
  <c r="AS109" i="20"/>
  <c r="X109" i="20"/>
  <c r="AI109" i="20"/>
  <c r="AT109" i="20"/>
  <c r="Y109" i="20"/>
  <c r="AJ109" i="20"/>
  <c r="AU109" i="20"/>
  <c r="Z109" i="20"/>
  <c r="AK109" i="20"/>
  <c r="AV109" i="20"/>
  <c r="AL109" i="20"/>
  <c r="AW109" i="20"/>
  <c r="AB109" i="20"/>
  <c r="AX109" i="20"/>
  <c r="AC109" i="20"/>
  <c r="AN109" i="20"/>
  <c r="AY109" i="20"/>
  <c r="AD109" i="20"/>
  <c r="N116" i="20"/>
  <c r="AA116" i="20"/>
  <c r="O116" i="20"/>
  <c r="AM116" i="20"/>
  <c r="P116" i="20"/>
  <c r="Q116" i="20"/>
  <c r="AO116" i="20"/>
  <c r="BB116" i="20"/>
  <c r="BF116" i="20"/>
  <c r="BC116" i="20"/>
  <c r="U116" i="20"/>
  <c r="AF116" i="20"/>
  <c r="AQ116" i="20"/>
  <c r="V116" i="20"/>
  <c r="AG116" i="20"/>
  <c r="AR116" i="20"/>
  <c r="W116" i="20"/>
  <c r="AH116" i="20"/>
  <c r="AS116" i="20"/>
  <c r="X116" i="20"/>
  <c r="AI116" i="20"/>
  <c r="AT116" i="20"/>
  <c r="Y116" i="20"/>
  <c r="AJ116" i="20"/>
  <c r="AU116" i="20"/>
  <c r="BD116" i="20"/>
  <c r="Z116" i="20"/>
  <c r="AK116" i="20"/>
  <c r="AV116" i="20"/>
  <c r="BE116" i="20"/>
  <c r="BG116" i="20"/>
  <c r="AL116" i="20"/>
  <c r="AW116" i="20"/>
  <c r="AB116" i="20"/>
  <c r="AX116" i="20"/>
  <c r="AC116" i="20"/>
  <c r="AN116" i="20"/>
  <c r="AY116" i="20"/>
  <c r="AD116" i="20"/>
  <c r="AZ116" i="20"/>
  <c r="BI116" i="20"/>
  <c r="N123" i="20"/>
  <c r="AA123" i="20"/>
  <c r="O123" i="20"/>
  <c r="AM123" i="20"/>
  <c r="P123" i="20"/>
  <c r="Q123" i="20"/>
  <c r="AO123" i="20"/>
  <c r="BB123" i="20"/>
  <c r="BF123" i="20"/>
  <c r="BC123" i="20"/>
  <c r="U123" i="20"/>
  <c r="AF123" i="20"/>
  <c r="AQ123" i="20"/>
  <c r="V123" i="20"/>
  <c r="AG123" i="20"/>
  <c r="AR123" i="20"/>
  <c r="W123" i="20"/>
  <c r="AH123" i="20"/>
  <c r="AS123" i="20"/>
  <c r="X123" i="20"/>
  <c r="AI123" i="20"/>
  <c r="AT123" i="20"/>
  <c r="Y123" i="20"/>
  <c r="AJ123" i="20"/>
  <c r="AU123" i="20"/>
  <c r="BD123" i="20"/>
  <c r="Z123" i="20"/>
  <c r="AK123" i="20"/>
  <c r="AV123" i="20"/>
  <c r="BE123" i="20"/>
  <c r="BG123" i="20"/>
  <c r="AL123" i="20"/>
  <c r="AW123" i="20"/>
  <c r="AB123" i="20"/>
  <c r="AX123" i="20"/>
  <c r="AC123" i="20"/>
  <c r="AN123" i="20"/>
  <c r="AY123" i="20"/>
  <c r="AD123" i="20"/>
  <c r="AZ123" i="20"/>
  <c r="BI123" i="20"/>
  <c r="N128" i="20"/>
  <c r="AA128" i="20"/>
  <c r="O128" i="20"/>
  <c r="AM128" i="20"/>
  <c r="P128" i="20"/>
  <c r="Q128" i="20"/>
  <c r="BB128" i="20"/>
  <c r="U128" i="20"/>
  <c r="AF128" i="20"/>
  <c r="AQ128" i="20"/>
  <c r="BD128" i="20"/>
  <c r="V128" i="20"/>
  <c r="AG128" i="20"/>
  <c r="AR128" i="20"/>
  <c r="W128" i="20"/>
  <c r="AH128" i="20"/>
  <c r="AS128" i="20"/>
  <c r="X128" i="20"/>
  <c r="AI128" i="20"/>
  <c r="AT128" i="20"/>
  <c r="Y128" i="20"/>
  <c r="AJ128" i="20"/>
  <c r="AU128" i="20"/>
  <c r="Z128" i="20"/>
  <c r="AK128" i="20"/>
  <c r="AV128" i="20"/>
  <c r="BE128" i="20"/>
  <c r="AW128" i="20"/>
  <c r="AB128" i="20"/>
  <c r="AX128" i="20"/>
  <c r="AC128" i="20"/>
  <c r="AN128" i="20"/>
  <c r="AY128" i="20"/>
  <c r="AD128" i="20"/>
  <c r="AO128" i="20"/>
  <c r="AZ128" i="20"/>
  <c r="N129" i="20"/>
  <c r="AA129" i="20"/>
  <c r="O129" i="20"/>
  <c r="AM129" i="20"/>
  <c r="P129" i="20"/>
  <c r="Q129" i="20"/>
  <c r="BB129" i="20"/>
  <c r="U129" i="20"/>
  <c r="AF129" i="20"/>
  <c r="AQ129" i="20"/>
  <c r="BD129" i="20"/>
  <c r="V129" i="20"/>
  <c r="AG129" i="20"/>
  <c r="AR129" i="20"/>
  <c r="W129" i="20"/>
  <c r="AH129" i="20"/>
  <c r="AS129" i="20"/>
  <c r="X129" i="20"/>
  <c r="AI129" i="20"/>
  <c r="AT129" i="20"/>
  <c r="Y129" i="20"/>
  <c r="AJ129" i="20"/>
  <c r="AU129" i="20"/>
  <c r="Z129" i="20"/>
  <c r="AK129" i="20"/>
  <c r="AV129" i="20"/>
  <c r="BE129" i="20"/>
  <c r="AW129" i="20"/>
  <c r="AB129" i="20"/>
  <c r="AX129" i="20"/>
  <c r="AC129" i="20"/>
  <c r="AN129" i="20"/>
  <c r="AY129" i="20"/>
  <c r="AD129" i="20"/>
  <c r="AO129" i="20"/>
  <c r="AZ129" i="20"/>
  <c r="N151" i="20"/>
  <c r="AA151" i="20"/>
  <c r="O151" i="20"/>
  <c r="AM151" i="20"/>
  <c r="P151" i="20"/>
  <c r="Q151" i="20"/>
  <c r="BB151" i="20"/>
  <c r="U151" i="20"/>
  <c r="AF151" i="20"/>
  <c r="AQ151" i="20"/>
  <c r="BD151" i="20"/>
  <c r="V151" i="20"/>
  <c r="AG151" i="20"/>
  <c r="AR151" i="20"/>
  <c r="W151" i="20"/>
  <c r="AH151" i="20"/>
  <c r="AS151" i="20"/>
  <c r="X151" i="20"/>
  <c r="AI151" i="20"/>
  <c r="AT151" i="20"/>
  <c r="Y151" i="20"/>
  <c r="AJ151" i="20"/>
  <c r="AU151" i="20"/>
  <c r="Z151" i="20"/>
  <c r="AK151" i="20"/>
  <c r="AV151" i="20"/>
  <c r="BE151" i="20"/>
  <c r="AW151" i="20"/>
  <c r="AB151" i="20"/>
  <c r="AX151" i="20"/>
  <c r="AC151" i="20"/>
  <c r="AN151" i="20"/>
  <c r="AY151" i="20"/>
  <c r="AD151" i="20"/>
  <c r="AO151" i="20"/>
  <c r="AZ151" i="20"/>
  <c r="N174" i="20"/>
  <c r="AA174" i="20"/>
  <c r="O174" i="20"/>
  <c r="AM174" i="20"/>
  <c r="P174" i="20"/>
  <c r="Q174" i="20"/>
  <c r="AZ174" i="20"/>
  <c r="BB174" i="20"/>
  <c r="U174" i="20"/>
  <c r="AF174" i="20"/>
  <c r="AQ174" i="20"/>
  <c r="BD174" i="20"/>
  <c r="V174" i="20"/>
  <c r="AG174" i="20"/>
  <c r="AR174" i="20"/>
  <c r="W174" i="20"/>
  <c r="AH174" i="20"/>
  <c r="AS174" i="20"/>
  <c r="X174" i="20"/>
  <c r="AI174" i="20"/>
  <c r="AT174" i="20"/>
  <c r="Y174" i="20"/>
  <c r="AJ174" i="20"/>
  <c r="AU174" i="20"/>
  <c r="Z174" i="20"/>
  <c r="AK174" i="20"/>
  <c r="AV174" i="20"/>
  <c r="AW174" i="20"/>
  <c r="AB174" i="20"/>
  <c r="AX174" i="20"/>
  <c r="AC174" i="20"/>
  <c r="AN174" i="20"/>
  <c r="AY174" i="20"/>
  <c r="AD174" i="20"/>
  <c r="AO174" i="20"/>
  <c r="N177" i="20"/>
  <c r="AA177" i="20"/>
  <c r="O177" i="20"/>
  <c r="AM177" i="20"/>
  <c r="P177" i="20"/>
  <c r="Q177" i="20"/>
  <c r="AZ177" i="20"/>
  <c r="BB177" i="20"/>
  <c r="U177" i="20"/>
  <c r="AF177" i="20"/>
  <c r="AQ177" i="20"/>
  <c r="BD177" i="20"/>
  <c r="V177" i="20"/>
  <c r="AG177" i="20"/>
  <c r="AR177" i="20"/>
  <c r="W177" i="20"/>
  <c r="AH177" i="20"/>
  <c r="AS177" i="20"/>
  <c r="X177" i="20"/>
  <c r="AI177" i="20"/>
  <c r="AT177" i="20"/>
  <c r="Y177" i="20"/>
  <c r="AJ177" i="20"/>
  <c r="AU177" i="20"/>
  <c r="Z177" i="20"/>
  <c r="AK177" i="20"/>
  <c r="AV177" i="20"/>
  <c r="AW177" i="20"/>
  <c r="AB177" i="20"/>
  <c r="AX177" i="20"/>
  <c r="AC177" i="20"/>
  <c r="AN177" i="20"/>
  <c r="AY177" i="20"/>
  <c r="AD177" i="20"/>
  <c r="AO177" i="20"/>
  <c r="N183" i="20"/>
  <c r="AA183" i="20"/>
  <c r="O183" i="20"/>
  <c r="AM183" i="20"/>
  <c r="P183" i="20"/>
  <c r="Q183" i="20"/>
  <c r="AZ183" i="20"/>
  <c r="BB183" i="20"/>
  <c r="U183" i="20"/>
  <c r="AF183" i="20"/>
  <c r="AQ183" i="20"/>
  <c r="BD183" i="20"/>
  <c r="V183" i="20"/>
  <c r="AG183" i="20"/>
  <c r="AR183" i="20"/>
  <c r="W183" i="20"/>
  <c r="AH183" i="20"/>
  <c r="AS183" i="20"/>
  <c r="X183" i="20"/>
  <c r="AI183" i="20"/>
  <c r="AT183" i="20"/>
  <c r="Y183" i="20"/>
  <c r="AJ183" i="20"/>
  <c r="AU183" i="20"/>
  <c r="Z183" i="20"/>
  <c r="AK183" i="20"/>
  <c r="AV183" i="20"/>
  <c r="AW183" i="20"/>
  <c r="AB183" i="20"/>
  <c r="AX183" i="20"/>
  <c r="AC183" i="20"/>
  <c r="AN183" i="20"/>
  <c r="AY183" i="20"/>
  <c r="AD183" i="20"/>
  <c r="AO183" i="20"/>
  <c r="N185" i="20"/>
  <c r="AA185" i="20"/>
  <c r="O185" i="20"/>
  <c r="AM185" i="20"/>
  <c r="P185" i="20"/>
  <c r="Q185" i="20"/>
  <c r="AZ185" i="20"/>
  <c r="BB185" i="20"/>
  <c r="U185" i="20"/>
  <c r="AF185" i="20"/>
  <c r="AQ185" i="20"/>
  <c r="BD185" i="20"/>
  <c r="V185" i="20"/>
  <c r="AG185" i="20"/>
  <c r="AR185" i="20"/>
  <c r="W185" i="20"/>
  <c r="AH185" i="20"/>
  <c r="AS185" i="20"/>
  <c r="X185" i="20"/>
  <c r="AI185" i="20"/>
  <c r="AT185" i="20"/>
  <c r="Y185" i="20"/>
  <c r="AJ185" i="20"/>
  <c r="AU185" i="20"/>
  <c r="Z185" i="20"/>
  <c r="AK185" i="20"/>
  <c r="AV185" i="20"/>
  <c r="BE185" i="20"/>
  <c r="AW185" i="20"/>
  <c r="AB185" i="20"/>
  <c r="AX185" i="20"/>
  <c r="AC185" i="20"/>
  <c r="AN185" i="20"/>
  <c r="AY185" i="20"/>
  <c r="AD185" i="20"/>
  <c r="AO185" i="20"/>
  <c r="N187" i="20"/>
  <c r="AA187" i="20"/>
  <c r="O187" i="20"/>
  <c r="AM187" i="20"/>
  <c r="P187" i="20"/>
  <c r="Q187" i="20"/>
  <c r="AZ187" i="20"/>
  <c r="BB187" i="20"/>
  <c r="U187" i="20"/>
  <c r="AF187" i="20"/>
  <c r="AQ187" i="20"/>
  <c r="BD187" i="20"/>
  <c r="V187" i="20"/>
  <c r="AG187" i="20"/>
  <c r="AR187" i="20"/>
  <c r="W187" i="20"/>
  <c r="AH187" i="20"/>
  <c r="AS187" i="20"/>
  <c r="X187" i="20"/>
  <c r="AI187" i="20"/>
  <c r="AT187" i="20"/>
  <c r="Y187" i="20"/>
  <c r="AJ187" i="20"/>
  <c r="AU187" i="20"/>
  <c r="Z187" i="20"/>
  <c r="AK187" i="20"/>
  <c r="AV187" i="20"/>
  <c r="AW187" i="20"/>
  <c r="AB187" i="20"/>
  <c r="AX187" i="20"/>
  <c r="AC187" i="20"/>
  <c r="AN187" i="20"/>
  <c r="AY187" i="20"/>
  <c r="AD187" i="20"/>
  <c r="AO187" i="20"/>
  <c r="N194" i="20"/>
  <c r="AA194" i="20"/>
  <c r="O194" i="20"/>
  <c r="AM194" i="20"/>
  <c r="P194" i="20"/>
  <c r="Q194" i="20"/>
  <c r="AZ194" i="20"/>
  <c r="BB194" i="20"/>
  <c r="U194" i="20"/>
  <c r="AF194" i="20"/>
  <c r="AQ194" i="20"/>
  <c r="BD194" i="20"/>
  <c r="V194" i="20"/>
  <c r="AG194" i="20"/>
  <c r="AR194" i="20"/>
  <c r="W194" i="20"/>
  <c r="AH194" i="20"/>
  <c r="AS194" i="20"/>
  <c r="X194" i="20"/>
  <c r="AI194" i="20"/>
  <c r="AT194" i="20"/>
  <c r="Y194" i="20"/>
  <c r="AJ194" i="20"/>
  <c r="AU194" i="20"/>
  <c r="Z194" i="20"/>
  <c r="AK194" i="20"/>
  <c r="AV194" i="20"/>
  <c r="AW194" i="20"/>
  <c r="AB194" i="20"/>
  <c r="AX194" i="20"/>
  <c r="AC194" i="20"/>
  <c r="AN194" i="20"/>
  <c r="AY194" i="20"/>
  <c r="AD194" i="20"/>
  <c r="AO194" i="20"/>
  <c r="N211" i="20"/>
  <c r="AA211" i="20"/>
  <c r="O211" i="20"/>
  <c r="AM211" i="20"/>
  <c r="P211" i="20"/>
  <c r="Q211" i="20"/>
  <c r="AZ211" i="20"/>
  <c r="BB211" i="20"/>
  <c r="U211" i="20"/>
  <c r="AF211" i="20"/>
  <c r="AQ211" i="20"/>
  <c r="BD211" i="20"/>
  <c r="V211" i="20"/>
  <c r="AG211" i="20"/>
  <c r="AR211" i="20"/>
  <c r="W211" i="20"/>
  <c r="AH211" i="20"/>
  <c r="AS211" i="20"/>
  <c r="X211" i="20"/>
  <c r="AI211" i="20"/>
  <c r="AT211" i="20"/>
  <c r="Y211" i="20"/>
  <c r="AJ211" i="20"/>
  <c r="AU211" i="20"/>
  <c r="Z211" i="20"/>
  <c r="AK211" i="20"/>
  <c r="AV211" i="20"/>
  <c r="AW211" i="20"/>
  <c r="AB211" i="20"/>
  <c r="AX211" i="20"/>
  <c r="AC211" i="20"/>
  <c r="AN211" i="20"/>
  <c r="AY211" i="20"/>
  <c r="AD211" i="20"/>
  <c r="AO211" i="20"/>
  <c r="N223" i="20"/>
  <c r="AA223" i="20"/>
  <c r="O223" i="20"/>
  <c r="P223" i="20"/>
  <c r="AN223" i="20"/>
  <c r="Q223" i="20"/>
  <c r="AZ223" i="20"/>
  <c r="BB223" i="20"/>
  <c r="U223" i="20"/>
  <c r="AF223" i="20"/>
  <c r="AQ223" i="20"/>
  <c r="BD223" i="20"/>
  <c r="V223" i="20"/>
  <c r="AG223" i="20"/>
  <c r="AR223" i="20"/>
  <c r="W223" i="20"/>
  <c r="AH223" i="20"/>
  <c r="AS223" i="20"/>
  <c r="X223" i="20"/>
  <c r="AI223" i="20"/>
  <c r="AT223" i="20"/>
  <c r="Y223" i="20"/>
  <c r="AJ223" i="20"/>
  <c r="AU223" i="20"/>
  <c r="Z223" i="20"/>
  <c r="AK223" i="20"/>
  <c r="AV223" i="20"/>
  <c r="AW223" i="20"/>
  <c r="BE223" i="20"/>
  <c r="AB223" i="20"/>
  <c r="AM223" i="20"/>
  <c r="AX223" i="20"/>
  <c r="AC223" i="20"/>
  <c r="AY223" i="20"/>
  <c r="AD223" i="20"/>
  <c r="AO223" i="20"/>
  <c r="N226" i="20"/>
  <c r="AA226" i="20"/>
  <c r="O226" i="20"/>
  <c r="P226" i="20"/>
  <c r="AN226" i="20"/>
  <c r="Q226" i="20"/>
  <c r="AZ226" i="20"/>
  <c r="BB226" i="20"/>
  <c r="U226" i="20"/>
  <c r="AF226" i="20"/>
  <c r="AQ226" i="20"/>
  <c r="BD226" i="20"/>
  <c r="V226" i="20"/>
  <c r="AG226" i="20"/>
  <c r="AR226" i="20"/>
  <c r="W226" i="20"/>
  <c r="AH226" i="20"/>
  <c r="AS226" i="20"/>
  <c r="X226" i="20"/>
  <c r="AI226" i="20"/>
  <c r="AT226" i="20"/>
  <c r="Y226" i="20"/>
  <c r="AJ226" i="20"/>
  <c r="AU226" i="20"/>
  <c r="Z226" i="20"/>
  <c r="AK226" i="20"/>
  <c r="AV226" i="20"/>
  <c r="AW226" i="20"/>
  <c r="AB226" i="20"/>
  <c r="AM226" i="20"/>
  <c r="AX226" i="20"/>
  <c r="AC226" i="20"/>
  <c r="AY226" i="20"/>
  <c r="AD226" i="20"/>
  <c r="AO226" i="20"/>
  <c r="N231" i="20"/>
  <c r="AA231" i="20"/>
  <c r="O231" i="20"/>
  <c r="P231" i="20"/>
  <c r="AN231" i="20"/>
  <c r="Q231" i="20"/>
  <c r="AZ231" i="20"/>
  <c r="BB231" i="20"/>
  <c r="U231" i="20"/>
  <c r="AF231" i="20"/>
  <c r="AQ231" i="20"/>
  <c r="BD231" i="20"/>
  <c r="V231" i="20"/>
  <c r="AG231" i="20"/>
  <c r="AR231" i="20"/>
  <c r="W231" i="20"/>
  <c r="AH231" i="20"/>
  <c r="AS231" i="20"/>
  <c r="X231" i="20"/>
  <c r="AI231" i="20"/>
  <c r="AT231" i="20"/>
  <c r="Y231" i="20"/>
  <c r="AJ231" i="20"/>
  <c r="AU231" i="20"/>
  <c r="Z231" i="20"/>
  <c r="AK231" i="20"/>
  <c r="AV231" i="20"/>
  <c r="AW231" i="20"/>
  <c r="BE231" i="20"/>
  <c r="AB231" i="20"/>
  <c r="AM231" i="20"/>
  <c r="AX231" i="20"/>
  <c r="AC231" i="20"/>
  <c r="AY231" i="20"/>
  <c r="AD231" i="20"/>
  <c r="AO231" i="20"/>
  <c r="N244" i="20"/>
  <c r="AA244" i="20"/>
  <c r="O244" i="20"/>
  <c r="P244" i="20"/>
  <c r="AN244" i="20"/>
  <c r="Q244" i="20"/>
  <c r="AZ244" i="20"/>
  <c r="BB244" i="20"/>
  <c r="U244" i="20"/>
  <c r="AF244" i="20"/>
  <c r="AQ244" i="20"/>
  <c r="BD244" i="20"/>
  <c r="V244" i="20"/>
  <c r="AG244" i="20"/>
  <c r="AR244" i="20"/>
  <c r="W244" i="20"/>
  <c r="AH244" i="20"/>
  <c r="AS244" i="20"/>
  <c r="X244" i="20"/>
  <c r="AI244" i="20"/>
  <c r="AT244" i="20"/>
  <c r="Y244" i="20"/>
  <c r="AJ244" i="20"/>
  <c r="AU244" i="20"/>
  <c r="Z244" i="20"/>
  <c r="AK244" i="20"/>
  <c r="AV244" i="20"/>
  <c r="AW244" i="20"/>
  <c r="BE244" i="20"/>
  <c r="AB244" i="20"/>
  <c r="AM244" i="20"/>
  <c r="AX244" i="20"/>
  <c r="AC244" i="20"/>
  <c r="AY244" i="20"/>
  <c r="AD244" i="20"/>
  <c r="AO244" i="20"/>
  <c r="N246" i="20"/>
  <c r="AA246" i="20"/>
  <c r="O246" i="20"/>
  <c r="P246" i="20"/>
  <c r="AN246" i="20"/>
  <c r="Q246" i="20"/>
  <c r="AZ246" i="20"/>
  <c r="BB246" i="20"/>
  <c r="U246" i="20"/>
  <c r="AF246" i="20"/>
  <c r="AQ246" i="20"/>
  <c r="BD246" i="20"/>
  <c r="V246" i="20"/>
  <c r="AG246" i="20"/>
  <c r="AR246" i="20"/>
  <c r="W246" i="20"/>
  <c r="AH246" i="20"/>
  <c r="AS246" i="20"/>
  <c r="X246" i="20"/>
  <c r="AI246" i="20"/>
  <c r="AT246" i="20"/>
  <c r="Y246" i="20"/>
  <c r="AJ246" i="20"/>
  <c r="AU246" i="20"/>
  <c r="Z246" i="20"/>
  <c r="AK246" i="20"/>
  <c r="AV246" i="20"/>
  <c r="AW246" i="20"/>
  <c r="BE246" i="20"/>
  <c r="AB246" i="20"/>
  <c r="AM246" i="20"/>
  <c r="AX246" i="20"/>
  <c r="AC246" i="20"/>
  <c r="AY246" i="20"/>
  <c r="AD246" i="20"/>
  <c r="AO246" i="20"/>
  <c r="N249" i="20"/>
  <c r="AA249" i="20"/>
  <c r="O249" i="20"/>
  <c r="P249" i="20"/>
  <c r="AN249" i="20"/>
  <c r="Q249" i="20"/>
  <c r="AZ249" i="20"/>
  <c r="BB249" i="20"/>
  <c r="U249" i="20"/>
  <c r="AF249" i="20"/>
  <c r="AQ249" i="20"/>
  <c r="BD249" i="20"/>
  <c r="V249" i="20"/>
  <c r="AG249" i="20"/>
  <c r="AR249" i="20"/>
  <c r="W249" i="20"/>
  <c r="AH249" i="20"/>
  <c r="AS249" i="20"/>
  <c r="X249" i="20"/>
  <c r="AI249" i="20"/>
  <c r="AT249" i="20"/>
  <c r="Y249" i="20"/>
  <c r="AJ249" i="20"/>
  <c r="AU249" i="20"/>
  <c r="Z249" i="20"/>
  <c r="AK249" i="20"/>
  <c r="AV249" i="20"/>
  <c r="AW249" i="20"/>
  <c r="AB249" i="20"/>
  <c r="AM249" i="20"/>
  <c r="AX249" i="20"/>
  <c r="AC249" i="20"/>
  <c r="AY249" i="20"/>
  <c r="AD249" i="20"/>
  <c r="AO249" i="20"/>
  <c r="N265" i="20"/>
  <c r="AA265" i="20"/>
  <c r="O265" i="20"/>
  <c r="P265" i="20"/>
  <c r="AN265" i="20"/>
  <c r="Q265" i="20"/>
  <c r="AZ265" i="20"/>
  <c r="BB265" i="20"/>
  <c r="U265" i="20"/>
  <c r="AF265" i="20"/>
  <c r="AQ265" i="20"/>
  <c r="BD265" i="20"/>
  <c r="V265" i="20"/>
  <c r="AG265" i="20"/>
  <c r="AR265" i="20"/>
  <c r="W265" i="20"/>
  <c r="AH265" i="20"/>
  <c r="AS265" i="20"/>
  <c r="X265" i="20"/>
  <c r="AI265" i="20"/>
  <c r="AT265" i="20"/>
  <c r="Y265" i="20"/>
  <c r="AJ265" i="20"/>
  <c r="AU265" i="20"/>
  <c r="Z265" i="20"/>
  <c r="AK265" i="20"/>
  <c r="AV265" i="20"/>
  <c r="AW265" i="20"/>
  <c r="BE265" i="20"/>
  <c r="AB265" i="20"/>
  <c r="AM265" i="20"/>
  <c r="AX265" i="20"/>
  <c r="AC265" i="20"/>
  <c r="AY265" i="20"/>
  <c r="AD265" i="20"/>
  <c r="AO265" i="20"/>
  <c r="N272" i="20"/>
  <c r="AA272" i="20"/>
  <c r="O272" i="20"/>
  <c r="P272" i="20"/>
  <c r="AN272" i="20"/>
  <c r="Q272" i="20"/>
  <c r="AZ272" i="20"/>
  <c r="BB272" i="20"/>
  <c r="U272" i="20"/>
  <c r="AF272" i="20"/>
  <c r="AQ272" i="20"/>
  <c r="BD272" i="20"/>
  <c r="V272" i="20"/>
  <c r="AG272" i="20"/>
  <c r="AR272" i="20"/>
  <c r="W272" i="20"/>
  <c r="AH272" i="20"/>
  <c r="AS272" i="20"/>
  <c r="X272" i="20"/>
  <c r="AI272" i="20"/>
  <c r="AT272" i="20"/>
  <c r="Y272" i="20"/>
  <c r="AJ272" i="20"/>
  <c r="AU272" i="20"/>
  <c r="Z272" i="20"/>
  <c r="AK272" i="20"/>
  <c r="AV272" i="20"/>
  <c r="AW272" i="20"/>
  <c r="BE272" i="20"/>
  <c r="AB272" i="20"/>
  <c r="AM272" i="20"/>
  <c r="AX272" i="20"/>
  <c r="AC272" i="20"/>
  <c r="AY272" i="20"/>
  <c r="AD272" i="20"/>
  <c r="AO272" i="20"/>
  <c r="N274" i="20"/>
  <c r="AA274" i="20"/>
  <c r="O274" i="20"/>
  <c r="P274" i="20"/>
  <c r="AN274" i="20"/>
  <c r="Q274" i="20"/>
  <c r="AZ274" i="20"/>
  <c r="BB274" i="20"/>
  <c r="U274" i="20"/>
  <c r="AF274" i="20"/>
  <c r="AQ274" i="20"/>
  <c r="BD274" i="20"/>
  <c r="V274" i="20"/>
  <c r="AG274" i="20"/>
  <c r="AR274" i="20"/>
  <c r="W274" i="20"/>
  <c r="AH274" i="20"/>
  <c r="AS274" i="20"/>
  <c r="X274" i="20"/>
  <c r="AI274" i="20"/>
  <c r="AT274" i="20"/>
  <c r="Y274" i="20"/>
  <c r="AJ274" i="20"/>
  <c r="AU274" i="20"/>
  <c r="Z274" i="20"/>
  <c r="AK274" i="20"/>
  <c r="AV274" i="20"/>
  <c r="AW274" i="20"/>
  <c r="BE274" i="20"/>
  <c r="AB274" i="20"/>
  <c r="AM274" i="20"/>
  <c r="AX274" i="20"/>
  <c r="AC274" i="20"/>
  <c r="AY274" i="20"/>
  <c r="AD274" i="20"/>
  <c r="AO274" i="20"/>
  <c r="N278" i="20"/>
  <c r="AA278" i="20"/>
  <c r="O278" i="20"/>
  <c r="P278" i="20"/>
  <c r="AN278" i="20"/>
  <c r="Q278" i="20"/>
  <c r="AZ278" i="20"/>
  <c r="BB278" i="20"/>
  <c r="U278" i="20"/>
  <c r="AF278" i="20"/>
  <c r="AQ278" i="20"/>
  <c r="BD278" i="20"/>
  <c r="V278" i="20"/>
  <c r="AG278" i="20"/>
  <c r="AR278" i="20"/>
  <c r="W278" i="20"/>
  <c r="AH278" i="20"/>
  <c r="AS278" i="20"/>
  <c r="X278" i="20"/>
  <c r="AI278" i="20"/>
  <c r="AT278" i="20"/>
  <c r="Y278" i="20"/>
  <c r="AJ278" i="20"/>
  <c r="AU278" i="20"/>
  <c r="Z278" i="20"/>
  <c r="AK278" i="20"/>
  <c r="AV278" i="20"/>
  <c r="AW278" i="20"/>
  <c r="AB278" i="20"/>
  <c r="AM278" i="20"/>
  <c r="AX278" i="20"/>
  <c r="AC278" i="20"/>
  <c r="AY278" i="20"/>
  <c r="AD278" i="20"/>
  <c r="AO278" i="20"/>
  <c r="N289" i="20"/>
  <c r="AA289" i="20"/>
  <c r="O289" i="20"/>
  <c r="P289" i="20"/>
  <c r="AN289" i="20"/>
  <c r="Q289" i="20"/>
  <c r="AZ289" i="20"/>
  <c r="BB289" i="20"/>
  <c r="U289" i="20"/>
  <c r="AF289" i="20"/>
  <c r="AQ289" i="20"/>
  <c r="BD289" i="20"/>
  <c r="V289" i="20"/>
  <c r="AG289" i="20"/>
  <c r="AR289" i="20"/>
  <c r="W289" i="20"/>
  <c r="AH289" i="20"/>
  <c r="AS289" i="20"/>
  <c r="X289" i="20"/>
  <c r="AI289" i="20"/>
  <c r="AT289" i="20"/>
  <c r="Y289" i="20"/>
  <c r="AJ289" i="20"/>
  <c r="AU289" i="20"/>
  <c r="Z289" i="20"/>
  <c r="AK289" i="20"/>
  <c r="AV289" i="20"/>
  <c r="AW289" i="20"/>
  <c r="BE289" i="20"/>
  <c r="AB289" i="20"/>
  <c r="AM289" i="20"/>
  <c r="AX289" i="20"/>
  <c r="AC289" i="20"/>
  <c r="AY289" i="20"/>
  <c r="AD289" i="20"/>
  <c r="AO289" i="20"/>
  <c r="N294" i="20"/>
  <c r="AA294" i="20"/>
  <c r="O294" i="20"/>
  <c r="P294" i="20"/>
  <c r="AN294" i="20"/>
  <c r="Q294" i="20"/>
  <c r="AZ294" i="20"/>
  <c r="BB294" i="20"/>
  <c r="U294" i="20"/>
  <c r="AF294" i="20"/>
  <c r="AQ294" i="20"/>
  <c r="BD294" i="20"/>
  <c r="V294" i="20"/>
  <c r="AG294" i="20"/>
  <c r="AR294" i="20"/>
  <c r="W294" i="20"/>
  <c r="AH294" i="20"/>
  <c r="AS294" i="20"/>
  <c r="X294" i="20"/>
  <c r="AI294" i="20"/>
  <c r="AT294" i="20"/>
  <c r="Y294" i="20"/>
  <c r="AJ294" i="20"/>
  <c r="AU294" i="20"/>
  <c r="Z294" i="20"/>
  <c r="AK294" i="20"/>
  <c r="AV294" i="20"/>
  <c r="AW294" i="20"/>
  <c r="BE294" i="20"/>
  <c r="AB294" i="20"/>
  <c r="AM294" i="20"/>
  <c r="AX294" i="20"/>
  <c r="AC294" i="20"/>
  <c r="AY294" i="20"/>
  <c r="AD294" i="20"/>
  <c r="AO294" i="20"/>
  <c r="N307" i="20"/>
  <c r="AA307" i="20"/>
  <c r="O307" i="20"/>
  <c r="P307" i="20"/>
  <c r="AN307" i="20"/>
  <c r="Q307" i="20"/>
  <c r="AZ307" i="20"/>
  <c r="BB307" i="20"/>
  <c r="U307" i="20"/>
  <c r="AF307" i="20"/>
  <c r="AQ307" i="20"/>
  <c r="BD307" i="20"/>
  <c r="V307" i="20"/>
  <c r="AG307" i="20"/>
  <c r="AR307" i="20"/>
  <c r="W307" i="20"/>
  <c r="AH307" i="20"/>
  <c r="AS307" i="20"/>
  <c r="X307" i="20"/>
  <c r="AI307" i="20"/>
  <c r="AT307" i="20"/>
  <c r="Y307" i="20"/>
  <c r="AJ307" i="20"/>
  <c r="AU307" i="20"/>
  <c r="Z307" i="20"/>
  <c r="AK307" i="20"/>
  <c r="AV307" i="20"/>
  <c r="AW307" i="20"/>
  <c r="BE307" i="20"/>
  <c r="AB307" i="20"/>
  <c r="AM307" i="20"/>
  <c r="AX307" i="20"/>
  <c r="AC307" i="20"/>
  <c r="AY307" i="20"/>
  <c r="AD307" i="20"/>
  <c r="AO307" i="20"/>
  <c r="N317" i="20"/>
  <c r="AA317" i="20"/>
  <c r="O317" i="20"/>
  <c r="P317" i="20"/>
  <c r="AN317" i="20"/>
  <c r="Q317" i="20"/>
  <c r="AZ317" i="20"/>
  <c r="BB317" i="20"/>
  <c r="U317" i="20"/>
  <c r="AF317" i="20"/>
  <c r="AQ317" i="20"/>
  <c r="BD317" i="20"/>
  <c r="V317" i="20"/>
  <c r="AG317" i="20"/>
  <c r="AR317" i="20"/>
  <c r="W317" i="20"/>
  <c r="AH317" i="20"/>
  <c r="AS317" i="20"/>
  <c r="X317" i="20"/>
  <c r="AI317" i="20"/>
  <c r="AT317" i="20"/>
  <c r="Y317" i="20"/>
  <c r="AJ317" i="20"/>
  <c r="AU317" i="20"/>
  <c r="Z317" i="20"/>
  <c r="AK317" i="20"/>
  <c r="AV317" i="20"/>
  <c r="AW317" i="20"/>
  <c r="AB317" i="20"/>
  <c r="AM317" i="20"/>
  <c r="AX317" i="20"/>
  <c r="AC317" i="20"/>
  <c r="AY317" i="20"/>
  <c r="AD317" i="20"/>
  <c r="AO317" i="20"/>
  <c r="N321" i="20"/>
  <c r="AA321" i="20"/>
  <c r="O321" i="20"/>
  <c r="P321" i="20"/>
  <c r="AN321" i="20"/>
  <c r="Q321" i="20"/>
  <c r="AZ321" i="20"/>
  <c r="BB321" i="20"/>
  <c r="U321" i="20"/>
  <c r="AF321" i="20"/>
  <c r="AQ321" i="20"/>
  <c r="BD321" i="20"/>
  <c r="V321" i="20"/>
  <c r="AG321" i="20"/>
  <c r="AR321" i="20"/>
  <c r="W321" i="20"/>
  <c r="AH321" i="20"/>
  <c r="AS321" i="20"/>
  <c r="X321" i="20"/>
  <c r="AI321" i="20"/>
  <c r="AT321" i="20"/>
  <c r="Y321" i="20"/>
  <c r="AJ321" i="20"/>
  <c r="AU321" i="20"/>
  <c r="Z321" i="20"/>
  <c r="AK321" i="20"/>
  <c r="AV321" i="20"/>
  <c r="AW321" i="20"/>
  <c r="BE321" i="20"/>
  <c r="AB321" i="20"/>
  <c r="AM321" i="20"/>
  <c r="AX321" i="20"/>
  <c r="AC321" i="20"/>
  <c r="AY321" i="20"/>
  <c r="AD321" i="20"/>
  <c r="AO321" i="20"/>
  <c r="N353" i="20"/>
  <c r="AA353" i="20"/>
  <c r="O353" i="20"/>
  <c r="P353" i="20"/>
  <c r="AN353" i="20"/>
  <c r="Q353" i="20"/>
  <c r="AZ353" i="20"/>
  <c r="BB353" i="20"/>
  <c r="U353" i="20"/>
  <c r="AF353" i="20"/>
  <c r="AQ353" i="20"/>
  <c r="BD353" i="20"/>
  <c r="V353" i="20"/>
  <c r="AG353" i="20"/>
  <c r="AR353" i="20"/>
  <c r="W353" i="20"/>
  <c r="AH353" i="20"/>
  <c r="AS353" i="20"/>
  <c r="X353" i="20"/>
  <c r="AI353" i="20"/>
  <c r="AT353" i="20"/>
  <c r="Y353" i="20"/>
  <c r="AJ353" i="20"/>
  <c r="AU353" i="20"/>
  <c r="Z353" i="20"/>
  <c r="AK353" i="20"/>
  <c r="AV353" i="20"/>
  <c r="AW353" i="20"/>
  <c r="BE353" i="20"/>
  <c r="AB353" i="20"/>
  <c r="AM353" i="20"/>
  <c r="AX353" i="20"/>
  <c r="AC353" i="20"/>
  <c r="AY353" i="20"/>
  <c r="AD353" i="20"/>
  <c r="AO353" i="20"/>
  <c r="N356" i="20"/>
  <c r="AA356" i="20"/>
  <c r="O356" i="20"/>
  <c r="P356" i="20"/>
  <c r="AN356" i="20"/>
  <c r="Q356" i="20"/>
  <c r="AZ356" i="20"/>
  <c r="BB356" i="20"/>
  <c r="U356" i="20"/>
  <c r="AF356" i="20"/>
  <c r="AQ356" i="20"/>
  <c r="BD356" i="20"/>
  <c r="V356" i="20"/>
  <c r="AG356" i="20"/>
  <c r="AR356" i="20"/>
  <c r="W356" i="20"/>
  <c r="AH356" i="20"/>
  <c r="AS356" i="20"/>
  <c r="X356" i="20"/>
  <c r="AI356" i="20"/>
  <c r="AT356" i="20"/>
  <c r="Y356" i="20"/>
  <c r="AJ356" i="20"/>
  <c r="AU356" i="20"/>
  <c r="Z356" i="20"/>
  <c r="AK356" i="20"/>
  <c r="AV356" i="20"/>
  <c r="AW356" i="20"/>
  <c r="BE356" i="20"/>
  <c r="AB356" i="20"/>
  <c r="AM356" i="20"/>
  <c r="AX356" i="20"/>
  <c r="AC356" i="20"/>
  <c r="AY356" i="20"/>
  <c r="AD356" i="20"/>
  <c r="AO356" i="20"/>
  <c r="N359" i="20"/>
  <c r="AA359" i="20"/>
  <c r="O359" i="20"/>
  <c r="P359" i="20"/>
  <c r="AN359" i="20"/>
  <c r="Q359" i="20"/>
  <c r="AZ359" i="20"/>
  <c r="BB359" i="20"/>
  <c r="U359" i="20"/>
  <c r="AF359" i="20"/>
  <c r="AQ359" i="20"/>
  <c r="BD359" i="20"/>
  <c r="V359" i="20"/>
  <c r="AG359" i="20"/>
  <c r="AR359" i="20"/>
  <c r="W359" i="20"/>
  <c r="AH359" i="20"/>
  <c r="AS359" i="20"/>
  <c r="X359" i="20"/>
  <c r="AI359" i="20"/>
  <c r="AT359" i="20"/>
  <c r="Y359" i="20"/>
  <c r="AJ359" i="20"/>
  <c r="AU359" i="20"/>
  <c r="Z359" i="20"/>
  <c r="AK359" i="20"/>
  <c r="AV359" i="20"/>
  <c r="AW359" i="20"/>
  <c r="AB359" i="20"/>
  <c r="AM359" i="20"/>
  <c r="AX359" i="20"/>
  <c r="AC359" i="20"/>
  <c r="AY359" i="20"/>
  <c r="AD359" i="20"/>
  <c r="AO359" i="20"/>
  <c r="N363" i="20"/>
  <c r="AA363" i="20"/>
  <c r="O363" i="20"/>
  <c r="P363" i="20"/>
  <c r="AN363" i="20"/>
  <c r="Q363" i="20"/>
  <c r="AZ363" i="20"/>
  <c r="BB363" i="20"/>
  <c r="U363" i="20"/>
  <c r="AF363" i="20"/>
  <c r="AQ363" i="20"/>
  <c r="BD363" i="20"/>
  <c r="V363" i="20"/>
  <c r="AG363" i="20"/>
  <c r="AR363" i="20"/>
  <c r="W363" i="20"/>
  <c r="AH363" i="20"/>
  <c r="AS363" i="20"/>
  <c r="X363" i="20"/>
  <c r="AI363" i="20"/>
  <c r="AT363" i="20"/>
  <c r="Y363" i="20"/>
  <c r="AJ363" i="20"/>
  <c r="AU363" i="20"/>
  <c r="Z363" i="20"/>
  <c r="AK363" i="20"/>
  <c r="AV363" i="20"/>
  <c r="AW363" i="20"/>
  <c r="BE363" i="20"/>
  <c r="AB363" i="20"/>
  <c r="AM363" i="20"/>
  <c r="AX363" i="20"/>
  <c r="AC363" i="20"/>
  <c r="AY363" i="20"/>
  <c r="AD363" i="20"/>
  <c r="AO363" i="20"/>
  <c r="N365" i="20"/>
  <c r="AA365" i="20"/>
  <c r="O365" i="20"/>
  <c r="P365" i="20"/>
  <c r="AN365" i="20"/>
  <c r="Q365" i="20"/>
  <c r="AZ365" i="20"/>
  <c r="BB365" i="20"/>
  <c r="U365" i="20"/>
  <c r="AF365" i="20"/>
  <c r="AQ365" i="20"/>
  <c r="BD365" i="20"/>
  <c r="V365" i="20"/>
  <c r="AG365" i="20"/>
  <c r="AR365" i="20"/>
  <c r="W365" i="20"/>
  <c r="AH365" i="20"/>
  <c r="AS365" i="20"/>
  <c r="X365" i="20"/>
  <c r="AI365" i="20"/>
  <c r="AT365" i="20"/>
  <c r="Y365" i="20"/>
  <c r="AJ365" i="20"/>
  <c r="AU365" i="20"/>
  <c r="Z365" i="20"/>
  <c r="AK365" i="20"/>
  <c r="AV365" i="20"/>
  <c r="AW365" i="20"/>
  <c r="BE365" i="20"/>
  <c r="AB365" i="20"/>
  <c r="AM365" i="20"/>
  <c r="AX365" i="20"/>
  <c r="AC365" i="20"/>
  <c r="AY365" i="20"/>
  <c r="AD365" i="20"/>
  <c r="AO365" i="20"/>
  <c r="BB256" i="20"/>
  <c r="N256" i="20"/>
  <c r="O256" i="20"/>
  <c r="BC256" i="20"/>
  <c r="BF256" i="20"/>
  <c r="P256" i="20"/>
  <c r="AN256" i="20"/>
  <c r="Q256" i="20"/>
  <c r="AD256" i="20"/>
  <c r="AQ256" i="20"/>
  <c r="AR256" i="20"/>
  <c r="AS256" i="20"/>
  <c r="BD256" i="20"/>
  <c r="AT256" i="20"/>
  <c r="AU256" i="20"/>
  <c r="AV256" i="20"/>
  <c r="AW256" i="20"/>
  <c r="AX256" i="20"/>
  <c r="AY256" i="20"/>
  <c r="AO256" i="20"/>
  <c r="AM256" i="20"/>
  <c r="AL256" i="20"/>
  <c r="AK256" i="20"/>
  <c r="AJ256" i="20"/>
  <c r="AI256" i="20"/>
  <c r="AH256" i="20"/>
  <c r="AG256" i="20"/>
  <c r="AF256" i="20"/>
  <c r="AC256" i="20"/>
  <c r="AB256" i="20"/>
  <c r="AA256" i="20"/>
  <c r="Z256" i="20"/>
  <c r="Y256" i="20"/>
  <c r="X256" i="20"/>
  <c r="W256" i="20"/>
  <c r="V256" i="20"/>
  <c r="U256" i="20"/>
  <c r="BB250" i="20"/>
  <c r="N250" i="20"/>
  <c r="O250" i="20"/>
  <c r="BC250" i="20"/>
  <c r="BF250" i="20"/>
  <c r="P250" i="20"/>
  <c r="AN250" i="20"/>
  <c r="Q250" i="20"/>
  <c r="AD250" i="20"/>
  <c r="AQ250" i="20"/>
  <c r="AR250" i="20"/>
  <c r="AS250" i="20"/>
  <c r="BD250" i="20"/>
  <c r="AT250" i="20"/>
  <c r="AU250" i="20"/>
  <c r="AV250" i="20"/>
  <c r="AW250" i="20"/>
  <c r="AX250" i="20"/>
  <c r="AY250" i="20"/>
  <c r="AO250" i="20"/>
  <c r="AM250" i="20"/>
  <c r="AL250" i="20"/>
  <c r="AK250" i="20"/>
  <c r="AJ250" i="20"/>
  <c r="AI250" i="20"/>
  <c r="AH250" i="20"/>
  <c r="AG250" i="20"/>
  <c r="AF250" i="20"/>
  <c r="AC250" i="20"/>
  <c r="AB250" i="20"/>
  <c r="AA250" i="20"/>
  <c r="Z250" i="20"/>
  <c r="Y250" i="20"/>
  <c r="X250" i="20"/>
  <c r="W250" i="20"/>
  <c r="V250" i="20"/>
  <c r="U250" i="20"/>
  <c r="BB232" i="20"/>
  <c r="N232" i="20"/>
  <c r="O232" i="20"/>
  <c r="BC232" i="20"/>
  <c r="BF232" i="20"/>
  <c r="P232" i="20"/>
  <c r="AN232" i="20"/>
  <c r="Q232" i="20"/>
  <c r="AD232" i="20"/>
  <c r="AQ232" i="20"/>
  <c r="AR232" i="20"/>
  <c r="AS232" i="20"/>
  <c r="BD232" i="20"/>
  <c r="AT232" i="20"/>
  <c r="AU232" i="20"/>
  <c r="AV232" i="20"/>
  <c r="AW232" i="20"/>
  <c r="AX232" i="20"/>
  <c r="AY232" i="20"/>
  <c r="AO232" i="20"/>
  <c r="AM232" i="20"/>
  <c r="AL232" i="20"/>
  <c r="AK232" i="20"/>
  <c r="AJ232" i="20"/>
  <c r="AI232" i="20"/>
  <c r="AH232" i="20"/>
  <c r="AG232" i="20"/>
  <c r="AF232" i="20"/>
  <c r="AC232" i="20"/>
  <c r="AB232" i="20"/>
  <c r="AA232" i="20"/>
  <c r="Z232" i="20"/>
  <c r="Y232" i="20"/>
  <c r="X232" i="20"/>
  <c r="W232" i="20"/>
  <c r="V232" i="20"/>
  <c r="U232" i="20"/>
  <c r="BB193" i="20"/>
  <c r="N193" i="20"/>
  <c r="O193" i="20"/>
  <c r="BC193" i="20"/>
  <c r="BF193" i="20"/>
  <c r="P193" i="20"/>
  <c r="AN193" i="20"/>
  <c r="Q193" i="20"/>
  <c r="AD193" i="20"/>
  <c r="AQ193" i="20"/>
  <c r="AR193" i="20"/>
  <c r="AS193" i="20"/>
  <c r="BD193" i="20"/>
  <c r="AT193" i="20"/>
  <c r="AU193" i="20"/>
  <c r="AV193" i="20"/>
  <c r="AW193" i="20"/>
  <c r="AX193" i="20"/>
  <c r="AY193" i="20"/>
  <c r="AO193" i="20"/>
  <c r="AM193" i="20"/>
  <c r="AL193" i="20"/>
  <c r="AK193" i="20"/>
  <c r="AJ193" i="20"/>
  <c r="AI193" i="20"/>
  <c r="AH193" i="20"/>
  <c r="AG193" i="20"/>
  <c r="AF193" i="20"/>
  <c r="AC193" i="20"/>
  <c r="AB193" i="20"/>
  <c r="AA193" i="20"/>
  <c r="Z193" i="20"/>
  <c r="Y193" i="20"/>
  <c r="X193" i="20"/>
  <c r="W193" i="20"/>
  <c r="V193" i="20"/>
  <c r="U193" i="20"/>
  <c r="BB179" i="20"/>
  <c r="N179" i="20"/>
  <c r="O179" i="20"/>
  <c r="BC179" i="20"/>
  <c r="BF179" i="20"/>
  <c r="P179" i="20"/>
  <c r="AN179" i="20"/>
  <c r="Q179" i="20"/>
  <c r="AD179" i="20"/>
  <c r="AQ179" i="20"/>
  <c r="AR179" i="20"/>
  <c r="AS179" i="20"/>
  <c r="BD179" i="20"/>
  <c r="AT179" i="20"/>
  <c r="AU179" i="20"/>
  <c r="AV179" i="20"/>
  <c r="AW179" i="20"/>
  <c r="AX179" i="20"/>
  <c r="AY179" i="20"/>
  <c r="AO179" i="20"/>
  <c r="AM179" i="20"/>
  <c r="AL179" i="20"/>
  <c r="AK179" i="20"/>
  <c r="AJ179" i="20"/>
  <c r="AI179" i="20"/>
  <c r="AH179" i="20"/>
  <c r="AG179" i="20"/>
  <c r="AF179" i="20"/>
  <c r="AC179" i="20"/>
  <c r="AB179" i="20"/>
  <c r="AA179" i="20"/>
  <c r="Z179" i="20"/>
  <c r="Y179" i="20"/>
  <c r="X179" i="20"/>
  <c r="W179" i="20"/>
  <c r="V179" i="20"/>
  <c r="U179" i="20"/>
  <c r="BB131" i="20"/>
  <c r="N131" i="20"/>
  <c r="O131" i="20"/>
  <c r="BC131" i="20"/>
  <c r="BF131" i="20"/>
  <c r="P131" i="20"/>
  <c r="AN131" i="20"/>
  <c r="Q131" i="20"/>
  <c r="AD131" i="20"/>
  <c r="AQ131" i="20"/>
  <c r="AR131" i="20"/>
  <c r="AS131" i="20"/>
  <c r="BD131" i="20"/>
  <c r="AT131" i="20"/>
  <c r="AU131" i="20"/>
  <c r="AV131" i="20"/>
  <c r="AW131" i="20"/>
  <c r="AX131" i="20"/>
  <c r="AY131" i="20"/>
  <c r="AO131" i="20"/>
  <c r="AM131" i="20"/>
  <c r="AL131" i="20"/>
  <c r="AK131" i="20"/>
  <c r="AJ131" i="20"/>
  <c r="AI131" i="20"/>
  <c r="AH131" i="20"/>
  <c r="AG131" i="20"/>
  <c r="AF131" i="20"/>
  <c r="AC131" i="20"/>
  <c r="AB131" i="20"/>
  <c r="AA131" i="20"/>
  <c r="Z131" i="20"/>
  <c r="Y131" i="20"/>
  <c r="X131" i="20"/>
  <c r="W131" i="20"/>
  <c r="V131" i="20"/>
  <c r="U131" i="20"/>
  <c r="BB61" i="20"/>
  <c r="N61" i="20"/>
  <c r="O61" i="20"/>
  <c r="BC61" i="20"/>
  <c r="BF61" i="20"/>
  <c r="P61" i="20"/>
  <c r="AN61" i="20"/>
  <c r="Q61" i="20"/>
  <c r="AD61" i="20"/>
  <c r="AQ61" i="20"/>
  <c r="AR61" i="20"/>
  <c r="AS61" i="20"/>
  <c r="BD61" i="20"/>
  <c r="AT61" i="20"/>
  <c r="AU61" i="20"/>
  <c r="AV61" i="20"/>
  <c r="AW61" i="20"/>
  <c r="AX61" i="20"/>
  <c r="AY61" i="20"/>
  <c r="AO61" i="20"/>
  <c r="AM61" i="20"/>
  <c r="AL61" i="20"/>
  <c r="AK61" i="20"/>
  <c r="AJ61" i="20"/>
  <c r="AI61" i="20"/>
  <c r="AH61" i="20"/>
  <c r="AG61" i="20"/>
  <c r="AF61" i="20"/>
  <c r="AC61" i="20"/>
  <c r="AB61" i="20"/>
  <c r="AA61" i="20"/>
  <c r="Z61" i="20"/>
  <c r="Y61" i="20"/>
  <c r="X61" i="20"/>
  <c r="W61" i="20"/>
  <c r="V61" i="20"/>
  <c r="U61" i="20"/>
  <c r="BB60" i="20"/>
  <c r="N60" i="20"/>
  <c r="O60" i="20"/>
  <c r="BC60" i="20"/>
  <c r="BF60" i="20"/>
  <c r="P60" i="20"/>
  <c r="AN60" i="20"/>
  <c r="Q60" i="20"/>
  <c r="AD60" i="20"/>
  <c r="AQ60" i="20"/>
  <c r="AR60" i="20"/>
  <c r="AS60" i="20"/>
  <c r="BD60" i="20"/>
  <c r="AT60" i="20"/>
  <c r="AU60" i="20"/>
  <c r="AV60" i="20"/>
  <c r="AW60" i="20"/>
  <c r="AX60" i="20"/>
  <c r="AY60" i="20"/>
  <c r="AO60" i="20"/>
  <c r="AM60" i="20"/>
  <c r="AL60" i="20"/>
  <c r="AK60" i="20"/>
  <c r="AJ60" i="20"/>
  <c r="AI60" i="20"/>
  <c r="AH60" i="20"/>
  <c r="AG60" i="20"/>
  <c r="AF60" i="20"/>
  <c r="AC60" i="20"/>
  <c r="AB60" i="20"/>
  <c r="AA60" i="20"/>
  <c r="Z60" i="20"/>
  <c r="Y60" i="20"/>
  <c r="X60" i="20"/>
  <c r="W60" i="20"/>
  <c r="V60" i="20"/>
  <c r="U60" i="20"/>
  <c r="BB56" i="20"/>
  <c r="N56" i="20"/>
  <c r="O56" i="20"/>
  <c r="BC56" i="20"/>
  <c r="BF56" i="20"/>
  <c r="P56" i="20"/>
  <c r="AN56" i="20"/>
  <c r="Q56" i="20"/>
  <c r="AD56" i="20"/>
  <c r="AQ56" i="20"/>
  <c r="AR56" i="20"/>
  <c r="AS56" i="20"/>
  <c r="BD56" i="20"/>
  <c r="AT56" i="20"/>
  <c r="AU56" i="20"/>
  <c r="AV56" i="20"/>
  <c r="AW56" i="20"/>
  <c r="AX56" i="20"/>
  <c r="AY56" i="20"/>
  <c r="AO56" i="20"/>
  <c r="AM56" i="20"/>
  <c r="AL56" i="20"/>
  <c r="AK56" i="20"/>
  <c r="AJ56" i="20"/>
  <c r="AI56" i="20"/>
  <c r="AH56" i="20"/>
  <c r="AG56" i="20"/>
  <c r="AF56" i="20"/>
  <c r="AC56" i="20"/>
  <c r="AB56" i="20"/>
  <c r="AA56" i="20"/>
  <c r="Z56" i="20"/>
  <c r="Y56" i="20"/>
  <c r="X56" i="20"/>
  <c r="W56" i="20"/>
  <c r="V56" i="20"/>
  <c r="U56" i="20"/>
  <c r="BB24" i="20"/>
  <c r="N24" i="20"/>
  <c r="O24" i="20"/>
  <c r="BC24" i="20"/>
  <c r="BF24" i="20"/>
  <c r="P24" i="20"/>
  <c r="AN24" i="20"/>
  <c r="Q24" i="20"/>
  <c r="AD24" i="20"/>
  <c r="AQ24" i="20"/>
  <c r="AR24" i="20"/>
  <c r="AS24" i="20"/>
  <c r="BD24" i="20"/>
  <c r="AT24" i="20"/>
  <c r="AU24" i="20"/>
  <c r="AV24" i="20"/>
  <c r="AW24" i="20"/>
  <c r="AX24" i="20"/>
  <c r="AY24" i="20"/>
  <c r="AO24" i="20"/>
  <c r="AM24" i="20"/>
  <c r="AL24" i="20"/>
  <c r="AK24" i="20"/>
  <c r="AJ24" i="20"/>
  <c r="AI24" i="20"/>
  <c r="AH24" i="20"/>
  <c r="AG24" i="20"/>
  <c r="AF24" i="20"/>
  <c r="AC24" i="20"/>
  <c r="AB24" i="20"/>
  <c r="AA24" i="20"/>
  <c r="Z24" i="20"/>
  <c r="Y24" i="20"/>
  <c r="X24" i="20"/>
  <c r="W24" i="20"/>
  <c r="V24" i="20"/>
  <c r="U24" i="20"/>
  <c r="BB13" i="20"/>
  <c r="N13" i="20"/>
  <c r="O13" i="20"/>
  <c r="BC13" i="20"/>
  <c r="BF13" i="20"/>
  <c r="P13" i="20"/>
  <c r="AN13" i="20"/>
  <c r="Q13" i="20"/>
  <c r="AD13" i="20"/>
  <c r="AQ13" i="20"/>
  <c r="AR13" i="20"/>
  <c r="AS13" i="20"/>
  <c r="BD13" i="20"/>
  <c r="AT13" i="20"/>
  <c r="AU13" i="20"/>
  <c r="AV13" i="20"/>
  <c r="AW13" i="20"/>
  <c r="AX13" i="20"/>
  <c r="AY13" i="20"/>
  <c r="AO13" i="20"/>
  <c r="AM13" i="20"/>
  <c r="AL13" i="20"/>
  <c r="AK13" i="20"/>
  <c r="AJ13" i="20"/>
  <c r="AI13" i="20"/>
  <c r="AH13" i="20"/>
  <c r="AG13" i="20"/>
  <c r="AF13" i="20"/>
  <c r="AC13" i="20"/>
  <c r="AB13" i="20"/>
  <c r="AA13" i="20"/>
  <c r="Z13" i="20"/>
  <c r="Y13" i="20"/>
  <c r="X13" i="20"/>
  <c r="W13" i="20"/>
  <c r="V13" i="20"/>
  <c r="U13" i="20"/>
  <c r="N37" i="1"/>
  <c r="O37" i="1"/>
  <c r="P37" i="1"/>
  <c r="Q37" i="1"/>
  <c r="N44" i="1"/>
  <c r="O44" i="1"/>
  <c r="P44" i="1"/>
  <c r="Q44" i="1"/>
  <c r="N48" i="1"/>
  <c r="O48" i="1"/>
  <c r="P48" i="1"/>
  <c r="Q48" i="1"/>
  <c r="N50" i="1"/>
  <c r="O50" i="1"/>
  <c r="P50" i="1"/>
  <c r="Q50" i="1"/>
  <c r="N55" i="1"/>
  <c r="O55" i="1"/>
  <c r="P55" i="1"/>
  <c r="Q55" i="1"/>
  <c r="N59" i="1"/>
  <c r="O59" i="1"/>
  <c r="P59" i="1"/>
  <c r="Q59" i="1"/>
  <c r="N80" i="1"/>
  <c r="O80" i="1"/>
  <c r="P80" i="1"/>
  <c r="Q80" i="1"/>
  <c r="N87" i="1"/>
  <c r="O87" i="1"/>
  <c r="P87" i="1"/>
  <c r="Q87" i="1"/>
  <c r="N90" i="1"/>
  <c r="O90" i="1"/>
  <c r="P90" i="1"/>
  <c r="Q90" i="1"/>
  <c r="N100" i="1"/>
  <c r="O100" i="1"/>
  <c r="P100" i="1"/>
  <c r="Q100" i="1"/>
  <c r="N106" i="1"/>
  <c r="O106" i="1"/>
  <c r="P106" i="1"/>
  <c r="Q106" i="1"/>
  <c r="N109" i="1"/>
  <c r="O109" i="1"/>
  <c r="P109" i="1"/>
  <c r="Q109" i="1"/>
  <c r="N116" i="1"/>
  <c r="O116" i="1"/>
  <c r="P116" i="1"/>
  <c r="Q116" i="1"/>
  <c r="N123" i="1"/>
  <c r="O123" i="1"/>
  <c r="P123" i="1"/>
  <c r="Q123" i="1"/>
  <c r="N128" i="1"/>
  <c r="O128" i="1"/>
  <c r="P128" i="1"/>
  <c r="Q128" i="1"/>
  <c r="N129" i="1"/>
  <c r="O129" i="1"/>
  <c r="P129" i="1"/>
  <c r="Q129" i="1"/>
  <c r="N151" i="1"/>
  <c r="O151" i="1"/>
  <c r="P151" i="1"/>
  <c r="Q151" i="1"/>
  <c r="N174" i="1"/>
  <c r="O174" i="1"/>
  <c r="P174" i="1"/>
  <c r="Q174" i="1"/>
  <c r="N177" i="1"/>
  <c r="O177" i="1"/>
  <c r="P177" i="1"/>
  <c r="Q177" i="1"/>
  <c r="N183" i="1"/>
  <c r="O183" i="1"/>
  <c r="P183" i="1"/>
  <c r="Q183" i="1"/>
  <c r="N185" i="1"/>
  <c r="O185" i="1"/>
  <c r="P185" i="1"/>
  <c r="Q185" i="1"/>
  <c r="N187" i="1"/>
  <c r="O187" i="1"/>
  <c r="P187" i="1"/>
  <c r="Q187" i="1"/>
  <c r="N194" i="1"/>
  <c r="O194" i="1"/>
  <c r="P194" i="1"/>
  <c r="Q194" i="1"/>
  <c r="N211" i="1"/>
  <c r="O211" i="1"/>
  <c r="P211" i="1"/>
  <c r="Q211" i="1"/>
  <c r="N223" i="1"/>
  <c r="O223" i="1"/>
  <c r="P223" i="1"/>
  <c r="Q223" i="1"/>
  <c r="N226" i="1"/>
  <c r="O226" i="1"/>
  <c r="P226" i="1"/>
  <c r="Q226" i="1"/>
  <c r="N231" i="1"/>
  <c r="O231" i="1"/>
  <c r="P231" i="1"/>
  <c r="Q231" i="1"/>
  <c r="N244" i="1"/>
  <c r="O244" i="1"/>
  <c r="P244" i="1"/>
  <c r="Q244" i="1"/>
  <c r="N246" i="1"/>
  <c r="O246" i="1"/>
  <c r="P246" i="1"/>
  <c r="Q246" i="1"/>
  <c r="N249" i="1"/>
  <c r="O249" i="1"/>
  <c r="P249" i="1"/>
  <c r="Q249" i="1"/>
  <c r="N265" i="1"/>
  <c r="O265" i="1"/>
  <c r="P265" i="1"/>
  <c r="Q265" i="1"/>
  <c r="N272" i="1"/>
  <c r="O272" i="1"/>
  <c r="P272" i="1"/>
  <c r="Q272" i="1"/>
  <c r="N274" i="1"/>
  <c r="O274" i="1"/>
  <c r="P274" i="1"/>
  <c r="Q274" i="1"/>
  <c r="N278" i="1"/>
  <c r="O278" i="1"/>
  <c r="P278" i="1"/>
  <c r="Q278" i="1"/>
  <c r="N289" i="1"/>
  <c r="O289" i="1"/>
  <c r="P289" i="1"/>
  <c r="Q289" i="1"/>
  <c r="N294" i="1"/>
  <c r="BC294" i="1"/>
  <c r="O294" i="1"/>
  <c r="P294" i="1"/>
  <c r="Q294" i="1"/>
  <c r="N307" i="1"/>
  <c r="O307" i="1"/>
  <c r="P307" i="1"/>
  <c r="Q307" i="1"/>
  <c r="N317" i="1"/>
  <c r="BC317" i="1"/>
  <c r="O317" i="1"/>
  <c r="P317" i="1"/>
  <c r="Q317" i="1"/>
  <c r="N321" i="1"/>
  <c r="O321" i="1"/>
  <c r="P321" i="1"/>
  <c r="Q321" i="1"/>
  <c r="AO321" i="1"/>
  <c r="N353" i="1"/>
  <c r="BC353" i="1"/>
  <c r="O353" i="1"/>
  <c r="P353" i="1"/>
  <c r="Q353" i="1"/>
  <c r="AD353" i="1"/>
  <c r="N356" i="1"/>
  <c r="O356" i="1"/>
  <c r="P356" i="1"/>
  <c r="Q356" i="1"/>
  <c r="AO356" i="1"/>
  <c r="N359" i="1"/>
  <c r="BC359" i="1"/>
  <c r="O359" i="1"/>
  <c r="P359" i="1"/>
  <c r="Q359" i="1"/>
  <c r="AD359" i="1"/>
  <c r="N363" i="1"/>
  <c r="BC363" i="1"/>
  <c r="BJ363" i="1"/>
  <c r="O363" i="1"/>
  <c r="P363" i="1"/>
  <c r="Q363" i="1"/>
  <c r="AO363" i="1"/>
  <c r="N365" i="1"/>
  <c r="BC365" i="1"/>
  <c r="O365" i="1"/>
  <c r="P365" i="1"/>
  <c r="Q365" i="1"/>
  <c r="AD365" i="1"/>
  <c r="U13" i="1"/>
  <c r="V13" i="1"/>
  <c r="W13" i="1"/>
  <c r="X13" i="1"/>
  <c r="Y13" i="1"/>
  <c r="Z13" i="1"/>
  <c r="N13" i="1"/>
  <c r="AA13" i="1"/>
  <c r="O13" i="1"/>
  <c r="AX13" i="1"/>
  <c r="P13" i="1"/>
  <c r="AC13" i="1"/>
  <c r="Q13" i="1"/>
  <c r="AO13" i="1"/>
  <c r="U24" i="1"/>
  <c r="V24" i="1"/>
  <c r="W24" i="1"/>
  <c r="X24" i="1"/>
  <c r="Y24" i="1"/>
  <c r="Z24" i="1"/>
  <c r="N24" i="1"/>
  <c r="BC24" i="1"/>
  <c r="BJ24" i="1"/>
  <c r="O24" i="1"/>
  <c r="AX24" i="1"/>
  <c r="AB24" i="1"/>
  <c r="P24" i="1"/>
  <c r="AC24" i="1"/>
  <c r="Q24" i="1"/>
  <c r="AO24" i="1"/>
  <c r="AD24" i="1"/>
  <c r="U37" i="1"/>
  <c r="V37" i="1"/>
  <c r="W37" i="1"/>
  <c r="X37" i="1"/>
  <c r="Y37" i="1"/>
  <c r="Z37" i="1"/>
  <c r="AA37" i="1"/>
  <c r="AB37" i="1"/>
  <c r="AC37" i="1"/>
  <c r="AD37" i="1"/>
  <c r="U44" i="1"/>
  <c r="V44" i="1"/>
  <c r="W44" i="1"/>
  <c r="X44" i="1"/>
  <c r="Y44" i="1"/>
  <c r="Z44" i="1"/>
  <c r="AA44" i="1"/>
  <c r="AB44" i="1"/>
  <c r="AC44" i="1"/>
  <c r="AD44" i="1"/>
  <c r="U48" i="1"/>
  <c r="V48" i="1"/>
  <c r="W48" i="1"/>
  <c r="X48" i="1"/>
  <c r="Y48" i="1"/>
  <c r="Z48" i="1"/>
  <c r="AA48" i="1"/>
  <c r="AB48" i="1"/>
  <c r="AC48" i="1"/>
  <c r="AD48" i="1"/>
  <c r="U50" i="1"/>
  <c r="V50" i="1"/>
  <c r="W50" i="1"/>
  <c r="X50" i="1"/>
  <c r="Y50" i="1"/>
  <c r="Z50" i="1"/>
  <c r="AA50" i="1"/>
  <c r="AB50" i="1"/>
  <c r="AC50" i="1"/>
  <c r="AD50" i="1"/>
  <c r="U55" i="1"/>
  <c r="V55" i="1"/>
  <c r="W55" i="1"/>
  <c r="X55" i="1"/>
  <c r="Y55" i="1"/>
  <c r="Z55" i="1"/>
  <c r="AA55" i="1"/>
  <c r="AB55" i="1"/>
  <c r="AC55" i="1"/>
  <c r="AD55" i="1"/>
  <c r="U56" i="1"/>
  <c r="V56" i="1"/>
  <c r="W56" i="1"/>
  <c r="X56" i="1"/>
  <c r="Y56" i="1"/>
  <c r="Z56" i="1"/>
  <c r="N56" i="1"/>
  <c r="AA56" i="1"/>
  <c r="O56" i="1"/>
  <c r="AX56" i="1"/>
  <c r="BE56" i="1"/>
  <c r="AB56" i="1"/>
  <c r="P56" i="1"/>
  <c r="AC56" i="1"/>
  <c r="Q56" i="1"/>
  <c r="AO56" i="1"/>
  <c r="AD56" i="1"/>
  <c r="U59" i="1"/>
  <c r="V59" i="1"/>
  <c r="W59" i="1"/>
  <c r="X59" i="1"/>
  <c r="Y59" i="1"/>
  <c r="Z59" i="1"/>
  <c r="AA59" i="1"/>
  <c r="AB59" i="1"/>
  <c r="AC59" i="1"/>
  <c r="AD59" i="1"/>
  <c r="U60" i="1"/>
  <c r="V60" i="1"/>
  <c r="W60" i="1"/>
  <c r="X60" i="1"/>
  <c r="Y60" i="1"/>
  <c r="Z60" i="1"/>
  <c r="N60" i="1"/>
  <c r="BC60" i="1"/>
  <c r="BJ60" i="1"/>
  <c r="O60" i="1"/>
  <c r="AX60" i="1"/>
  <c r="AB60" i="1"/>
  <c r="P60" i="1"/>
  <c r="AC60" i="1"/>
  <c r="Q60" i="1"/>
  <c r="AO60" i="1"/>
  <c r="AD60" i="1"/>
  <c r="U61" i="1"/>
  <c r="V61" i="1"/>
  <c r="W61" i="1"/>
  <c r="X61" i="1"/>
  <c r="Y61" i="1"/>
  <c r="Z61" i="1"/>
  <c r="N61" i="1"/>
  <c r="AA61" i="1"/>
  <c r="O61" i="1"/>
  <c r="AX61" i="1"/>
  <c r="P61" i="1"/>
  <c r="AC61" i="1"/>
  <c r="Q61" i="1"/>
  <c r="AO61" i="1"/>
  <c r="U80" i="1"/>
  <c r="V80" i="1"/>
  <c r="W80" i="1"/>
  <c r="X80" i="1"/>
  <c r="Y80" i="1"/>
  <c r="Z80" i="1"/>
  <c r="AA80" i="1"/>
  <c r="AB80" i="1"/>
  <c r="AC80" i="1"/>
  <c r="AD80" i="1"/>
  <c r="U87" i="1"/>
  <c r="V87" i="1"/>
  <c r="W87" i="1"/>
  <c r="X87" i="1"/>
  <c r="Y87" i="1"/>
  <c r="Z87" i="1"/>
  <c r="AA87" i="1"/>
  <c r="AB87" i="1"/>
  <c r="AC87" i="1"/>
  <c r="AD87" i="1"/>
  <c r="U90" i="1"/>
  <c r="V90" i="1"/>
  <c r="W90" i="1"/>
  <c r="X90" i="1"/>
  <c r="Y90" i="1"/>
  <c r="Z90" i="1"/>
  <c r="AA90" i="1"/>
  <c r="AB90" i="1"/>
  <c r="AC90" i="1"/>
  <c r="AD90" i="1"/>
  <c r="U100" i="1"/>
  <c r="V100" i="1"/>
  <c r="W100" i="1"/>
  <c r="X100" i="1"/>
  <c r="Y100" i="1"/>
  <c r="Z100" i="1"/>
  <c r="AA100" i="1"/>
  <c r="AB100" i="1"/>
  <c r="AC100" i="1"/>
  <c r="AD100" i="1"/>
  <c r="U106" i="1"/>
  <c r="V106" i="1"/>
  <c r="W106" i="1"/>
  <c r="X106" i="1"/>
  <c r="Y106" i="1"/>
  <c r="Z106" i="1"/>
  <c r="AA106" i="1"/>
  <c r="AB106" i="1"/>
  <c r="AC106" i="1"/>
  <c r="AD106" i="1"/>
  <c r="U109" i="1"/>
  <c r="V109" i="1"/>
  <c r="W109" i="1"/>
  <c r="X109" i="1"/>
  <c r="Y109" i="1"/>
  <c r="Z109" i="1"/>
  <c r="AA109" i="1"/>
  <c r="AB109" i="1"/>
  <c r="AC109" i="1"/>
  <c r="AD109" i="1"/>
  <c r="U116" i="1"/>
  <c r="V116" i="1"/>
  <c r="W116" i="1"/>
  <c r="X116" i="1"/>
  <c r="Y116" i="1"/>
  <c r="Z116" i="1"/>
  <c r="AA116" i="1"/>
  <c r="AB116" i="1"/>
  <c r="AC116" i="1"/>
  <c r="AD116" i="1"/>
  <c r="U123" i="1"/>
  <c r="V123" i="1"/>
  <c r="W123" i="1"/>
  <c r="X123" i="1"/>
  <c r="Y123" i="1"/>
  <c r="Z123" i="1"/>
  <c r="AA123" i="1"/>
  <c r="AB123" i="1"/>
  <c r="AC123" i="1"/>
  <c r="AD123" i="1"/>
  <c r="U128" i="1"/>
  <c r="V128" i="1"/>
  <c r="W128" i="1"/>
  <c r="X128" i="1"/>
  <c r="Y128" i="1"/>
  <c r="Z128" i="1"/>
  <c r="AA128" i="1"/>
  <c r="AB128" i="1"/>
  <c r="AC128" i="1"/>
  <c r="AD128" i="1"/>
  <c r="U129" i="1"/>
  <c r="V129" i="1"/>
  <c r="W129" i="1"/>
  <c r="X129" i="1"/>
  <c r="Y129" i="1"/>
  <c r="Z129" i="1"/>
  <c r="AA129" i="1"/>
  <c r="AB129" i="1"/>
  <c r="AC129" i="1"/>
  <c r="AD129" i="1"/>
  <c r="U131" i="1"/>
  <c r="V131" i="1"/>
  <c r="W131" i="1"/>
  <c r="X131" i="1"/>
  <c r="Y131" i="1"/>
  <c r="Z131" i="1"/>
  <c r="N131" i="1"/>
  <c r="BC131" i="1"/>
  <c r="BJ131" i="1"/>
  <c r="O131" i="1"/>
  <c r="AB131" i="1"/>
  <c r="P131" i="1"/>
  <c r="AC131" i="1"/>
  <c r="Q131" i="1"/>
  <c r="AD131" i="1"/>
  <c r="U151" i="1"/>
  <c r="V151" i="1"/>
  <c r="W151" i="1"/>
  <c r="X151" i="1"/>
  <c r="Y151" i="1"/>
  <c r="Z151" i="1"/>
  <c r="AA151" i="1"/>
  <c r="AB151" i="1"/>
  <c r="AC151" i="1"/>
  <c r="AD151" i="1"/>
  <c r="U174" i="1"/>
  <c r="V174" i="1"/>
  <c r="W174" i="1"/>
  <c r="X174" i="1"/>
  <c r="Y174" i="1"/>
  <c r="Z174" i="1"/>
  <c r="AA174" i="1"/>
  <c r="AB174" i="1"/>
  <c r="AC174" i="1"/>
  <c r="AD174" i="1"/>
  <c r="U177" i="1"/>
  <c r="V177" i="1"/>
  <c r="W177" i="1"/>
  <c r="X177" i="1"/>
  <c r="Y177" i="1"/>
  <c r="Z177" i="1"/>
  <c r="AA177" i="1"/>
  <c r="AB177" i="1"/>
  <c r="AC177" i="1"/>
  <c r="AD177" i="1"/>
  <c r="U179" i="1"/>
  <c r="V179" i="1"/>
  <c r="W179" i="1"/>
  <c r="X179" i="1"/>
  <c r="Y179" i="1"/>
  <c r="Z179" i="1"/>
  <c r="N179" i="1"/>
  <c r="BC179" i="1"/>
  <c r="BJ179" i="1"/>
  <c r="O179" i="1"/>
  <c r="AB179" i="1"/>
  <c r="P179" i="1"/>
  <c r="AC179" i="1"/>
  <c r="Q179" i="1"/>
  <c r="AD179" i="1"/>
  <c r="U183" i="1"/>
  <c r="V183" i="1"/>
  <c r="W183" i="1"/>
  <c r="X183" i="1"/>
  <c r="Y183" i="1"/>
  <c r="Z183" i="1"/>
  <c r="AA183" i="1"/>
  <c r="AB183" i="1"/>
  <c r="AC183" i="1"/>
  <c r="AD183" i="1"/>
  <c r="U185" i="1"/>
  <c r="V185" i="1"/>
  <c r="W185" i="1"/>
  <c r="X185" i="1"/>
  <c r="Y185" i="1"/>
  <c r="Z185" i="1"/>
  <c r="AA185" i="1"/>
  <c r="AB185" i="1"/>
  <c r="AC185" i="1"/>
  <c r="AD185" i="1"/>
  <c r="U187" i="1"/>
  <c r="V187" i="1"/>
  <c r="W187" i="1"/>
  <c r="X187" i="1"/>
  <c r="Y187" i="1"/>
  <c r="Z187" i="1"/>
  <c r="AA187" i="1"/>
  <c r="AB187" i="1"/>
  <c r="AC187" i="1"/>
  <c r="AD187" i="1"/>
  <c r="U193" i="1"/>
  <c r="V193" i="1"/>
  <c r="W193" i="1"/>
  <c r="X193" i="1"/>
  <c r="Y193" i="1"/>
  <c r="Z193" i="1"/>
  <c r="N193" i="1"/>
  <c r="AA193" i="1"/>
  <c r="O193" i="1"/>
  <c r="AB193" i="1"/>
  <c r="P193" i="1"/>
  <c r="AC193" i="1"/>
  <c r="Q193" i="1"/>
  <c r="AD193" i="1"/>
  <c r="U194" i="1"/>
  <c r="V194" i="1"/>
  <c r="W194" i="1"/>
  <c r="X194" i="1"/>
  <c r="Y194" i="1"/>
  <c r="Z194" i="1"/>
  <c r="AA194" i="1"/>
  <c r="AB194" i="1"/>
  <c r="AC194" i="1"/>
  <c r="AD194" i="1"/>
  <c r="U211" i="1"/>
  <c r="V211" i="1"/>
  <c r="W211" i="1"/>
  <c r="X211" i="1"/>
  <c r="Y211" i="1"/>
  <c r="Z211" i="1"/>
  <c r="AA211" i="1"/>
  <c r="AB211" i="1"/>
  <c r="AC211" i="1"/>
  <c r="AD211" i="1"/>
  <c r="U223" i="1"/>
  <c r="V223" i="1"/>
  <c r="W223" i="1"/>
  <c r="X223" i="1"/>
  <c r="Y223" i="1"/>
  <c r="Z223" i="1"/>
  <c r="AA223" i="1"/>
  <c r="AB223" i="1"/>
  <c r="AC223" i="1"/>
  <c r="AD223" i="1"/>
  <c r="U226" i="1"/>
  <c r="V226" i="1"/>
  <c r="W226" i="1"/>
  <c r="X226" i="1"/>
  <c r="Y226" i="1"/>
  <c r="Z226" i="1"/>
  <c r="AA226" i="1"/>
  <c r="AB226" i="1"/>
  <c r="AC226" i="1"/>
  <c r="AD226" i="1"/>
  <c r="U231" i="1"/>
  <c r="V231" i="1"/>
  <c r="W231" i="1"/>
  <c r="X231" i="1"/>
  <c r="Y231" i="1"/>
  <c r="Z231" i="1"/>
  <c r="AA231" i="1"/>
  <c r="AB231" i="1"/>
  <c r="AC231" i="1"/>
  <c r="AD231" i="1"/>
  <c r="U232" i="1"/>
  <c r="V232" i="1"/>
  <c r="W232" i="1"/>
  <c r="X232" i="1"/>
  <c r="Y232" i="1"/>
  <c r="Z232" i="1"/>
  <c r="N232" i="1"/>
  <c r="AA232" i="1"/>
  <c r="O232" i="1"/>
  <c r="AB232" i="1"/>
  <c r="P232" i="1"/>
  <c r="AC232" i="1"/>
  <c r="Q232" i="1"/>
  <c r="AD232" i="1"/>
  <c r="U244" i="1"/>
  <c r="V244" i="1"/>
  <c r="W244" i="1"/>
  <c r="X244" i="1"/>
  <c r="Y244" i="1"/>
  <c r="Z244" i="1"/>
  <c r="AA244" i="1"/>
  <c r="AB244" i="1"/>
  <c r="AC244" i="1"/>
  <c r="AD244" i="1"/>
  <c r="U246" i="1"/>
  <c r="V246" i="1"/>
  <c r="W246" i="1"/>
  <c r="X246" i="1"/>
  <c r="Y246" i="1"/>
  <c r="Z246" i="1"/>
  <c r="AA246" i="1"/>
  <c r="AB246" i="1"/>
  <c r="AC246" i="1"/>
  <c r="AD246" i="1"/>
  <c r="U249" i="1"/>
  <c r="V249" i="1"/>
  <c r="W249" i="1"/>
  <c r="X249" i="1"/>
  <c r="Y249" i="1"/>
  <c r="Z249" i="1"/>
  <c r="AA249" i="1"/>
  <c r="AB249" i="1"/>
  <c r="AC249" i="1"/>
  <c r="AD249" i="1"/>
  <c r="U250" i="1"/>
  <c r="V250" i="1"/>
  <c r="W250" i="1"/>
  <c r="X250" i="1"/>
  <c r="Y250" i="1"/>
  <c r="Z250" i="1"/>
  <c r="N250" i="1"/>
  <c r="BC250" i="1"/>
  <c r="BJ250" i="1"/>
  <c r="O250" i="1"/>
  <c r="AB250" i="1"/>
  <c r="P250" i="1"/>
  <c r="AC250" i="1"/>
  <c r="Q250" i="1"/>
  <c r="AD250" i="1"/>
  <c r="U256" i="1"/>
  <c r="V256" i="1"/>
  <c r="W256" i="1"/>
  <c r="X256" i="1"/>
  <c r="Y256" i="1"/>
  <c r="Z256" i="1"/>
  <c r="N256" i="1"/>
  <c r="AA256" i="1"/>
  <c r="O256" i="1"/>
  <c r="AX256" i="1"/>
  <c r="P256" i="1"/>
  <c r="AC256" i="1"/>
  <c r="Q256" i="1"/>
  <c r="AO256" i="1"/>
  <c r="U265" i="1"/>
  <c r="V265" i="1"/>
  <c r="W265" i="1"/>
  <c r="X265" i="1"/>
  <c r="Y265" i="1"/>
  <c r="Z265" i="1"/>
  <c r="AA265" i="1"/>
  <c r="AB265" i="1"/>
  <c r="AC265" i="1"/>
  <c r="AD265" i="1"/>
  <c r="U272" i="1"/>
  <c r="V272" i="1"/>
  <c r="W272" i="1"/>
  <c r="X272" i="1"/>
  <c r="Y272" i="1"/>
  <c r="Z272" i="1"/>
  <c r="AA272" i="1"/>
  <c r="AB272" i="1"/>
  <c r="AC272" i="1"/>
  <c r="AD272" i="1"/>
  <c r="U274" i="1"/>
  <c r="V274" i="1"/>
  <c r="W274" i="1"/>
  <c r="X274" i="1"/>
  <c r="Y274" i="1"/>
  <c r="Z274" i="1"/>
  <c r="AA274" i="1"/>
  <c r="AB274" i="1"/>
  <c r="AC274" i="1"/>
  <c r="AD274" i="1"/>
  <c r="U278" i="1"/>
  <c r="V278" i="1"/>
  <c r="W278" i="1"/>
  <c r="X278" i="1"/>
  <c r="Y278" i="1"/>
  <c r="Z278" i="1"/>
  <c r="AA278" i="1"/>
  <c r="AB278" i="1"/>
  <c r="AC278" i="1"/>
  <c r="AD278" i="1"/>
  <c r="U289" i="1"/>
  <c r="V289" i="1"/>
  <c r="W289" i="1"/>
  <c r="X289" i="1"/>
  <c r="Y289" i="1"/>
  <c r="Z289" i="1"/>
  <c r="AA289" i="1"/>
  <c r="AB289" i="1"/>
  <c r="AC289" i="1"/>
  <c r="AD289" i="1"/>
  <c r="U294" i="1"/>
  <c r="V294" i="1"/>
  <c r="W294" i="1"/>
  <c r="X294" i="1"/>
  <c r="Y294" i="1"/>
  <c r="Z294" i="1"/>
  <c r="AA294" i="1"/>
  <c r="AB294" i="1"/>
  <c r="AC294" i="1"/>
  <c r="AD294" i="1"/>
  <c r="U307" i="1"/>
  <c r="V307" i="1"/>
  <c r="W307" i="1"/>
  <c r="X307" i="1"/>
  <c r="Y307" i="1"/>
  <c r="Z307" i="1"/>
  <c r="AA307" i="1"/>
  <c r="AB307" i="1"/>
  <c r="AC307" i="1"/>
  <c r="AD307" i="1"/>
  <c r="U317" i="1"/>
  <c r="V317" i="1"/>
  <c r="W317" i="1"/>
  <c r="X317" i="1"/>
  <c r="Y317" i="1"/>
  <c r="Z317" i="1"/>
  <c r="AA317" i="1"/>
  <c r="AB317" i="1"/>
  <c r="AC317" i="1"/>
  <c r="AD317" i="1"/>
  <c r="U321" i="1"/>
  <c r="V321" i="1"/>
  <c r="W321" i="1"/>
  <c r="X321" i="1"/>
  <c r="Y321" i="1"/>
  <c r="Z321" i="1"/>
  <c r="AA321" i="1"/>
  <c r="AB321" i="1"/>
  <c r="AC321" i="1"/>
  <c r="AD321" i="1"/>
  <c r="U353" i="1"/>
  <c r="V353" i="1"/>
  <c r="W353" i="1"/>
  <c r="X353" i="1"/>
  <c r="Y353" i="1"/>
  <c r="Z353" i="1"/>
  <c r="AA353" i="1"/>
  <c r="AB353" i="1"/>
  <c r="AC353" i="1"/>
  <c r="U356" i="1"/>
  <c r="V356" i="1"/>
  <c r="W356" i="1"/>
  <c r="X356" i="1"/>
  <c r="Y356" i="1"/>
  <c r="Z356" i="1"/>
  <c r="AA356" i="1"/>
  <c r="AB356" i="1"/>
  <c r="AC356" i="1"/>
  <c r="AD356" i="1"/>
  <c r="U359" i="1"/>
  <c r="V359" i="1"/>
  <c r="W359" i="1"/>
  <c r="X359" i="1"/>
  <c r="Y359" i="1"/>
  <c r="Z359" i="1"/>
  <c r="AA359" i="1"/>
  <c r="AB359" i="1"/>
  <c r="AC359" i="1"/>
  <c r="U363" i="1"/>
  <c r="V363" i="1"/>
  <c r="W363" i="1"/>
  <c r="X363" i="1"/>
  <c r="Y363" i="1"/>
  <c r="Z363" i="1"/>
  <c r="AA363" i="1"/>
  <c r="AB363" i="1"/>
  <c r="AC363" i="1"/>
  <c r="AD363" i="1"/>
  <c r="U365" i="1"/>
  <c r="V365" i="1"/>
  <c r="W365" i="1"/>
  <c r="X365" i="1"/>
  <c r="Y365" i="1"/>
  <c r="Z365" i="1"/>
  <c r="AA365" i="1"/>
  <c r="AB365" i="1"/>
  <c r="AC365" i="1"/>
  <c r="AF13" i="1"/>
  <c r="AG13" i="1"/>
  <c r="AH13" i="1"/>
  <c r="AI13" i="1"/>
  <c r="AJ13" i="1"/>
  <c r="AK13" i="1"/>
  <c r="AL13" i="1"/>
  <c r="AN13" i="1"/>
  <c r="AF24" i="1"/>
  <c r="AG24" i="1"/>
  <c r="AH24" i="1"/>
  <c r="AI24" i="1"/>
  <c r="AJ24" i="1"/>
  <c r="AK24" i="1"/>
  <c r="AL24" i="1"/>
  <c r="AM24" i="1"/>
  <c r="AN24" i="1"/>
  <c r="AF37" i="1"/>
  <c r="AG37" i="1"/>
  <c r="AH37" i="1"/>
  <c r="AI37" i="1"/>
  <c r="AJ37" i="1"/>
  <c r="AK37" i="1"/>
  <c r="AL37" i="1"/>
  <c r="AM37" i="1"/>
  <c r="AN37" i="1"/>
  <c r="AO37" i="1"/>
  <c r="AF44" i="1"/>
  <c r="AG44" i="1"/>
  <c r="AH44" i="1"/>
  <c r="AI44" i="1"/>
  <c r="AJ44" i="1"/>
  <c r="AK44" i="1"/>
  <c r="AL44" i="1"/>
  <c r="AM44" i="1"/>
  <c r="AN44" i="1"/>
  <c r="AO44" i="1"/>
  <c r="AF48" i="1"/>
  <c r="AG48" i="1"/>
  <c r="AH48" i="1"/>
  <c r="AI48" i="1"/>
  <c r="AJ48" i="1"/>
  <c r="AK48" i="1"/>
  <c r="AL48" i="1"/>
  <c r="AM48" i="1"/>
  <c r="AN48" i="1"/>
  <c r="AO48" i="1"/>
  <c r="AF50" i="1"/>
  <c r="AG50" i="1"/>
  <c r="AH50" i="1"/>
  <c r="AI50" i="1"/>
  <c r="AJ50" i="1"/>
  <c r="AK50" i="1"/>
  <c r="AL50" i="1"/>
  <c r="AM50" i="1"/>
  <c r="AN50" i="1"/>
  <c r="AO50" i="1"/>
  <c r="AF55" i="1"/>
  <c r="AG55" i="1"/>
  <c r="AH55" i="1"/>
  <c r="AI55" i="1"/>
  <c r="AJ55" i="1"/>
  <c r="AK55" i="1"/>
  <c r="AL55" i="1"/>
  <c r="AM55" i="1"/>
  <c r="AN55" i="1"/>
  <c r="AO55" i="1"/>
  <c r="AF56" i="1"/>
  <c r="AG56" i="1"/>
  <c r="AH56" i="1"/>
  <c r="AI56" i="1"/>
  <c r="AJ56" i="1"/>
  <c r="AK56" i="1"/>
  <c r="AL56" i="1"/>
  <c r="AM56" i="1"/>
  <c r="AN56" i="1"/>
  <c r="AF59" i="1"/>
  <c r="AG59" i="1"/>
  <c r="AH59" i="1"/>
  <c r="AI59" i="1"/>
  <c r="AJ59" i="1"/>
  <c r="AK59" i="1"/>
  <c r="AL59" i="1"/>
  <c r="AM59" i="1"/>
  <c r="AN59" i="1"/>
  <c r="AO59" i="1"/>
  <c r="AF60" i="1"/>
  <c r="AG60" i="1"/>
  <c r="AH60" i="1"/>
  <c r="AI60" i="1"/>
  <c r="AJ60" i="1"/>
  <c r="AK60" i="1"/>
  <c r="AL60" i="1"/>
  <c r="AM60" i="1"/>
  <c r="AN60" i="1"/>
  <c r="AF61" i="1"/>
  <c r="AG61" i="1"/>
  <c r="AH61" i="1"/>
  <c r="AI61" i="1"/>
  <c r="AJ61" i="1"/>
  <c r="AK61" i="1"/>
  <c r="AL61" i="1"/>
  <c r="AN61" i="1"/>
  <c r="AF80" i="1"/>
  <c r="AG80" i="1"/>
  <c r="AH80" i="1"/>
  <c r="AI80" i="1"/>
  <c r="AJ80" i="1"/>
  <c r="AK80" i="1"/>
  <c r="AL80" i="1"/>
  <c r="AM80" i="1"/>
  <c r="AN80" i="1"/>
  <c r="AO80" i="1"/>
  <c r="AF87" i="1"/>
  <c r="AG87" i="1"/>
  <c r="AH87" i="1"/>
  <c r="AI87" i="1"/>
  <c r="AJ87" i="1"/>
  <c r="AK87" i="1"/>
  <c r="AL87" i="1"/>
  <c r="AM87" i="1"/>
  <c r="AN87" i="1"/>
  <c r="AO87" i="1"/>
  <c r="AF90" i="1"/>
  <c r="AG90" i="1"/>
  <c r="AH90" i="1"/>
  <c r="AI90" i="1"/>
  <c r="AJ90" i="1"/>
  <c r="AK90" i="1"/>
  <c r="AL90" i="1"/>
  <c r="AM90" i="1"/>
  <c r="AN90" i="1"/>
  <c r="AO90" i="1"/>
  <c r="AF100" i="1"/>
  <c r="AG100" i="1"/>
  <c r="AH100" i="1"/>
  <c r="AI100" i="1"/>
  <c r="AJ100" i="1"/>
  <c r="AK100" i="1"/>
  <c r="AL100" i="1"/>
  <c r="AM100" i="1"/>
  <c r="AN100" i="1"/>
  <c r="AO100" i="1"/>
  <c r="AF106" i="1"/>
  <c r="AG106" i="1"/>
  <c r="AH106" i="1"/>
  <c r="AI106" i="1"/>
  <c r="AJ106" i="1"/>
  <c r="AK106" i="1"/>
  <c r="AL106" i="1"/>
  <c r="AM106" i="1"/>
  <c r="AN106" i="1"/>
  <c r="AO106" i="1"/>
  <c r="AF109" i="1"/>
  <c r="AG109" i="1"/>
  <c r="AH109" i="1"/>
  <c r="AI109" i="1"/>
  <c r="AJ109" i="1"/>
  <c r="AK109" i="1"/>
  <c r="AL109" i="1"/>
  <c r="AM109" i="1"/>
  <c r="AN109" i="1"/>
  <c r="AO109" i="1"/>
  <c r="AF116" i="1"/>
  <c r="AG116" i="1"/>
  <c r="AH116" i="1"/>
  <c r="AI116" i="1"/>
  <c r="AJ116" i="1"/>
  <c r="AK116" i="1"/>
  <c r="AL116" i="1"/>
  <c r="AM116" i="1"/>
  <c r="AN116" i="1"/>
  <c r="AO116" i="1"/>
  <c r="AF123" i="1"/>
  <c r="AG123" i="1"/>
  <c r="AH123" i="1"/>
  <c r="AI123" i="1"/>
  <c r="AJ123" i="1"/>
  <c r="AK123" i="1"/>
  <c r="AL123" i="1"/>
  <c r="AM123" i="1"/>
  <c r="AN123" i="1"/>
  <c r="AO123" i="1"/>
  <c r="AF128" i="1"/>
  <c r="AG128" i="1"/>
  <c r="AH128" i="1"/>
  <c r="AI128" i="1"/>
  <c r="AJ128" i="1"/>
  <c r="AK128" i="1"/>
  <c r="AL128" i="1"/>
  <c r="AM128" i="1"/>
  <c r="AN128" i="1"/>
  <c r="AO128" i="1"/>
  <c r="AF129" i="1"/>
  <c r="AG129" i="1"/>
  <c r="AH129" i="1"/>
  <c r="AI129" i="1"/>
  <c r="AJ129" i="1"/>
  <c r="AK129" i="1"/>
  <c r="AL129" i="1"/>
  <c r="AM129" i="1"/>
  <c r="AN129" i="1"/>
  <c r="AO129" i="1"/>
  <c r="AF131" i="1"/>
  <c r="AG131" i="1"/>
  <c r="AH131" i="1"/>
  <c r="AI131" i="1"/>
  <c r="AJ131" i="1"/>
  <c r="AK131" i="1"/>
  <c r="AN131" i="1"/>
  <c r="AF151" i="1"/>
  <c r="AG151" i="1"/>
  <c r="AH151" i="1"/>
  <c r="AI151" i="1"/>
  <c r="AJ151" i="1"/>
  <c r="AK151" i="1"/>
  <c r="AL151" i="1"/>
  <c r="AM151" i="1"/>
  <c r="AN151" i="1"/>
  <c r="AO151" i="1"/>
  <c r="AF174" i="1"/>
  <c r="AG174" i="1"/>
  <c r="AH174" i="1"/>
  <c r="AI174" i="1"/>
  <c r="AJ174" i="1"/>
  <c r="AK174" i="1"/>
  <c r="AL174" i="1"/>
  <c r="AM174" i="1"/>
  <c r="AN174" i="1"/>
  <c r="AO174" i="1"/>
  <c r="AF177" i="1"/>
  <c r="AG177" i="1"/>
  <c r="AH177" i="1"/>
  <c r="AI177" i="1"/>
  <c r="AJ177" i="1"/>
  <c r="AK177" i="1"/>
  <c r="AL177" i="1"/>
  <c r="AM177" i="1"/>
  <c r="AN177" i="1"/>
  <c r="AO177" i="1"/>
  <c r="AF179" i="1"/>
  <c r="AG179" i="1"/>
  <c r="AH179" i="1"/>
  <c r="AI179" i="1"/>
  <c r="AJ179" i="1"/>
  <c r="AK179" i="1"/>
  <c r="AN179" i="1"/>
  <c r="AF183" i="1"/>
  <c r="AG183" i="1"/>
  <c r="AH183" i="1"/>
  <c r="AI183" i="1"/>
  <c r="AJ183" i="1"/>
  <c r="AK183" i="1"/>
  <c r="AL183" i="1"/>
  <c r="AM183" i="1"/>
  <c r="AN183" i="1"/>
  <c r="AO183" i="1"/>
  <c r="AF185" i="1"/>
  <c r="AG185" i="1"/>
  <c r="AH185" i="1"/>
  <c r="AI185" i="1"/>
  <c r="AJ185" i="1"/>
  <c r="AK185" i="1"/>
  <c r="AL185" i="1"/>
  <c r="AM185" i="1"/>
  <c r="AN185" i="1"/>
  <c r="AO185" i="1"/>
  <c r="AF187" i="1"/>
  <c r="AG187" i="1"/>
  <c r="AH187" i="1"/>
  <c r="AI187" i="1"/>
  <c r="AJ187" i="1"/>
  <c r="AK187" i="1"/>
  <c r="AL187" i="1"/>
  <c r="AM187" i="1"/>
  <c r="AN187" i="1"/>
  <c r="AO187" i="1"/>
  <c r="AF193" i="1"/>
  <c r="AG193" i="1"/>
  <c r="AH193" i="1"/>
  <c r="AI193" i="1"/>
  <c r="AJ193" i="1"/>
  <c r="AK193" i="1"/>
  <c r="AN193" i="1"/>
  <c r="AF194" i="1"/>
  <c r="AG194" i="1"/>
  <c r="AH194" i="1"/>
  <c r="AI194" i="1"/>
  <c r="AJ194" i="1"/>
  <c r="AK194" i="1"/>
  <c r="AL194" i="1"/>
  <c r="AM194" i="1"/>
  <c r="AN194" i="1"/>
  <c r="AO194" i="1"/>
  <c r="AF211" i="1"/>
  <c r="AG211" i="1"/>
  <c r="AH211" i="1"/>
  <c r="AI211" i="1"/>
  <c r="AJ211" i="1"/>
  <c r="AK211" i="1"/>
  <c r="AL211" i="1"/>
  <c r="AM211" i="1"/>
  <c r="AN211" i="1"/>
  <c r="AO211" i="1"/>
  <c r="AF223" i="1"/>
  <c r="AG223" i="1"/>
  <c r="AH223" i="1"/>
  <c r="AI223" i="1"/>
  <c r="AJ223" i="1"/>
  <c r="AK223" i="1"/>
  <c r="AL223" i="1"/>
  <c r="AM223" i="1"/>
  <c r="AN223" i="1"/>
  <c r="AO223" i="1"/>
  <c r="AF226" i="1"/>
  <c r="AG226" i="1"/>
  <c r="AH226" i="1"/>
  <c r="AI226" i="1"/>
  <c r="AJ226" i="1"/>
  <c r="AK226" i="1"/>
  <c r="AL226" i="1"/>
  <c r="AM226" i="1"/>
  <c r="AN226" i="1"/>
  <c r="AO226" i="1"/>
  <c r="AF231" i="1"/>
  <c r="AG231" i="1"/>
  <c r="AH231" i="1"/>
  <c r="AI231" i="1"/>
  <c r="AJ231" i="1"/>
  <c r="AK231" i="1"/>
  <c r="AL231" i="1"/>
  <c r="AM231" i="1"/>
  <c r="AN231" i="1"/>
  <c r="AO231" i="1"/>
  <c r="AF232" i="1"/>
  <c r="AG232" i="1"/>
  <c r="AH232" i="1"/>
  <c r="AI232" i="1"/>
  <c r="AJ232" i="1"/>
  <c r="AK232" i="1"/>
  <c r="AN232" i="1"/>
  <c r="AF244" i="1"/>
  <c r="AG244" i="1"/>
  <c r="AH244" i="1"/>
  <c r="AI244" i="1"/>
  <c r="AJ244" i="1"/>
  <c r="AK244" i="1"/>
  <c r="AL244" i="1"/>
  <c r="AM244" i="1"/>
  <c r="AN244" i="1"/>
  <c r="AO244" i="1"/>
  <c r="AF246" i="1"/>
  <c r="AG246" i="1"/>
  <c r="AH246" i="1"/>
  <c r="AI246" i="1"/>
  <c r="AJ246" i="1"/>
  <c r="AK246" i="1"/>
  <c r="AL246" i="1"/>
  <c r="AM246" i="1"/>
  <c r="AN246" i="1"/>
  <c r="AO246" i="1"/>
  <c r="AF249" i="1"/>
  <c r="AG249" i="1"/>
  <c r="AH249" i="1"/>
  <c r="AI249" i="1"/>
  <c r="AJ249" i="1"/>
  <c r="AK249" i="1"/>
  <c r="AL249" i="1"/>
  <c r="AM249" i="1"/>
  <c r="AN249" i="1"/>
  <c r="AO249" i="1"/>
  <c r="AF250" i="1"/>
  <c r="AG250" i="1"/>
  <c r="AH250" i="1"/>
  <c r="AI250" i="1"/>
  <c r="AJ250" i="1"/>
  <c r="AK250" i="1"/>
  <c r="AF256" i="1"/>
  <c r="AG256" i="1"/>
  <c r="AH256" i="1"/>
  <c r="AI256" i="1"/>
  <c r="AJ256" i="1"/>
  <c r="AK256" i="1"/>
  <c r="AL256" i="1"/>
  <c r="AF265" i="1"/>
  <c r="AG265" i="1"/>
  <c r="AH265" i="1"/>
  <c r="AI265" i="1"/>
  <c r="AJ265" i="1"/>
  <c r="AK265" i="1"/>
  <c r="AL265" i="1"/>
  <c r="AM265" i="1"/>
  <c r="AN265" i="1"/>
  <c r="AO265" i="1"/>
  <c r="AF272" i="1"/>
  <c r="AG272" i="1"/>
  <c r="AH272" i="1"/>
  <c r="AI272" i="1"/>
  <c r="AJ272" i="1"/>
  <c r="AK272" i="1"/>
  <c r="AL272" i="1"/>
  <c r="AM272" i="1"/>
  <c r="AN272" i="1"/>
  <c r="AO272" i="1"/>
  <c r="AF274" i="1"/>
  <c r="AG274" i="1"/>
  <c r="AH274" i="1"/>
  <c r="AI274" i="1"/>
  <c r="AJ274" i="1"/>
  <c r="AK274" i="1"/>
  <c r="AL274" i="1"/>
  <c r="AM274" i="1"/>
  <c r="AN274" i="1"/>
  <c r="AO274" i="1"/>
  <c r="AF278" i="1"/>
  <c r="AG278" i="1"/>
  <c r="AH278" i="1"/>
  <c r="AI278" i="1"/>
  <c r="AJ278" i="1"/>
  <c r="AK278" i="1"/>
  <c r="AL278" i="1"/>
  <c r="AM278" i="1"/>
  <c r="AN278" i="1"/>
  <c r="AO278" i="1"/>
  <c r="AF289" i="1"/>
  <c r="AG289" i="1"/>
  <c r="AH289" i="1"/>
  <c r="AI289" i="1"/>
  <c r="AJ289" i="1"/>
  <c r="AK289" i="1"/>
  <c r="AL289" i="1"/>
  <c r="AM289" i="1"/>
  <c r="AN289" i="1"/>
  <c r="AO289" i="1"/>
  <c r="AF294" i="1"/>
  <c r="AG294" i="1"/>
  <c r="AH294" i="1"/>
  <c r="AI294" i="1"/>
  <c r="AJ294" i="1"/>
  <c r="AK294" i="1"/>
  <c r="AL294" i="1"/>
  <c r="AM294" i="1"/>
  <c r="AN294" i="1"/>
  <c r="AO294" i="1"/>
  <c r="AF307" i="1"/>
  <c r="AG307" i="1"/>
  <c r="AH307" i="1"/>
  <c r="AI307" i="1"/>
  <c r="AJ307" i="1"/>
  <c r="AK307" i="1"/>
  <c r="AL307" i="1"/>
  <c r="AM307" i="1"/>
  <c r="AN307" i="1"/>
  <c r="AO307" i="1"/>
  <c r="AF317" i="1"/>
  <c r="AG317" i="1"/>
  <c r="AH317" i="1"/>
  <c r="AI317" i="1"/>
  <c r="AJ317" i="1"/>
  <c r="AK317" i="1"/>
  <c r="AL317" i="1"/>
  <c r="AM317" i="1"/>
  <c r="AN317" i="1"/>
  <c r="AO317" i="1"/>
  <c r="AF321" i="1"/>
  <c r="AG321" i="1"/>
  <c r="AH321" i="1"/>
  <c r="AI321" i="1"/>
  <c r="AJ321" i="1"/>
  <c r="AK321" i="1"/>
  <c r="AL321" i="1"/>
  <c r="AM321" i="1"/>
  <c r="AN321" i="1"/>
  <c r="AF353" i="1"/>
  <c r="AG353" i="1"/>
  <c r="AH353" i="1"/>
  <c r="AI353" i="1"/>
  <c r="AJ353" i="1"/>
  <c r="AK353" i="1"/>
  <c r="AL353" i="1"/>
  <c r="AM353" i="1"/>
  <c r="AN353" i="1"/>
  <c r="AO353" i="1"/>
  <c r="AF356" i="1"/>
  <c r="AG356" i="1"/>
  <c r="AH356" i="1"/>
  <c r="AI356" i="1"/>
  <c r="AJ356" i="1"/>
  <c r="AK356" i="1"/>
  <c r="AL356" i="1"/>
  <c r="AM356" i="1"/>
  <c r="AN356" i="1"/>
  <c r="AF359" i="1"/>
  <c r="AG359" i="1"/>
  <c r="AH359" i="1"/>
  <c r="AI359" i="1"/>
  <c r="AJ359" i="1"/>
  <c r="AK359" i="1"/>
  <c r="AL359" i="1"/>
  <c r="AM359" i="1"/>
  <c r="AN359" i="1"/>
  <c r="AO359" i="1"/>
  <c r="AF363" i="1"/>
  <c r="AG363" i="1"/>
  <c r="AH363" i="1"/>
  <c r="AI363" i="1"/>
  <c r="AJ363" i="1"/>
  <c r="AK363" i="1"/>
  <c r="AL363" i="1"/>
  <c r="AM363" i="1"/>
  <c r="AN363" i="1"/>
  <c r="AF365" i="1"/>
  <c r="AG365" i="1"/>
  <c r="AH365" i="1"/>
  <c r="AI365" i="1"/>
  <c r="AJ365" i="1"/>
  <c r="AK365" i="1"/>
  <c r="AL365" i="1"/>
  <c r="AM365" i="1"/>
  <c r="AN365" i="1"/>
  <c r="AO365" i="1"/>
  <c r="AQ13" i="1"/>
  <c r="AR13" i="1"/>
  <c r="AS13" i="1"/>
  <c r="AT13" i="1"/>
  <c r="AU13" i="1"/>
  <c r="AV13" i="1"/>
  <c r="AW13" i="1"/>
  <c r="AY13" i="1"/>
  <c r="AQ24" i="1"/>
  <c r="AR24" i="1"/>
  <c r="AS24" i="1"/>
  <c r="AT24" i="1"/>
  <c r="AU24" i="1"/>
  <c r="AV24" i="1"/>
  <c r="AW24" i="1"/>
  <c r="BE24" i="1"/>
  <c r="AY24" i="1"/>
  <c r="AZ24" i="1"/>
  <c r="AQ37" i="1"/>
  <c r="AR37" i="1"/>
  <c r="AS37" i="1"/>
  <c r="AT37" i="1"/>
  <c r="AU37" i="1"/>
  <c r="AV37" i="1"/>
  <c r="AW37" i="1"/>
  <c r="AX37" i="1"/>
  <c r="AY37" i="1"/>
  <c r="BE37" i="1"/>
  <c r="AZ37" i="1"/>
  <c r="AQ44" i="1"/>
  <c r="AR44" i="1"/>
  <c r="AS44" i="1"/>
  <c r="BD44" i="1"/>
  <c r="AT44" i="1"/>
  <c r="AU44" i="1"/>
  <c r="AV44" i="1"/>
  <c r="AW44" i="1"/>
  <c r="AX44" i="1"/>
  <c r="AY44" i="1"/>
  <c r="AZ44" i="1"/>
  <c r="AQ48" i="1"/>
  <c r="AR48" i="1"/>
  <c r="AS48" i="1"/>
  <c r="AT48" i="1"/>
  <c r="AU48" i="1"/>
  <c r="AV48" i="1"/>
  <c r="AW48" i="1"/>
  <c r="AX48" i="1"/>
  <c r="AY48" i="1"/>
  <c r="BE48" i="1"/>
  <c r="AZ48" i="1"/>
  <c r="AQ50" i="1"/>
  <c r="AR50" i="1"/>
  <c r="AS50" i="1"/>
  <c r="BD50" i="1"/>
  <c r="AT50" i="1"/>
  <c r="AU50" i="1"/>
  <c r="AV50" i="1"/>
  <c r="AW50" i="1"/>
  <c r="AX50" i="1"/>
  <c r="AY50" i="1"/>
  <c r="AZ50" i="1"/>
  <c r="AQ55" i="1"/>
  <c r="AR55" i="1"/>
  <c r="AS55" i="1"/>
  <c r="AT55" i="1"/>
  <c r="AU55" i="1"/>
  <c r="AV55" i="1"/>
  <c r="AW55" i="1"/>
  <c r="AX55" i="1"/>
  <c r="AY55" i="1"/>
  <c r="BE55" i="1"/>
  <c r="AZ55" i="1"/>
  <c r="AQ56" i="1"/>
  <c r="AR56" i="1"/>
  <c r="AS56" i="1"/>
  <c r="BD56" i="1"/>
  <c r="AT56" i="1"/>
  <c r="AU56" i="1"/>
  <c r="AV56" i="1"/>
  <c r="AW56" i="1"/>
  <c r="AY56" i="1"/>
  <c r="AZ56" i="1"/>
  <c r="AQ59" i="1"/>
  <c r="BD59" i="1"/>
  <c r="AR59" i="1"/>
  <c r="AS59" i="1"/>
  <c r="AT59" i="1"/>
  <c r="AU59" i="1"/>
  <c r="AV59" i="1"/>
  <c r="AW59" i="1"/>
  <c r="AX59" i="1"/>
  <c r="AY59" i="1"/>
  <c r="AZ59" i="1"/>
  <c r="AQ60" i="1"/>
  <c r="AR60" i="1"/>
  <c r="AS60" i="1"/>
  <c r="AT60" i="1"/>
  <c r="AU60" i="1"/>
  <c r="AV60" i="1"/>
  <c r="AW60" i="1"/>
  <c r="BE60" i="1"/>
  <c r="AY60" i="1"/>
  <c r="AZ60" i="1"/>
  <c r="AQ61" i="1"/>
  <c r="BD61" i="1"/>
  <c r="AR61" i="1"/>
  <c r="AS61" i="1"/>
  <c r="AT61" i="1"/>
  <c r="AU61" i="1"/>
  <c r="AV61" i="1"/>
  <c r="AW61" i="1"/>
  <c r="AY61" i="1"/>
  <c r="AQ80" i="1"/>
  <c r="AR80" i="1"/>
  <c r="AS80" i="1"/>
  <c r="AT80" i="1"/>
  <c r="AU80" i="1"/>
  <c r="AV80" i="1"/>
  <c r="AW80" i="1"/>
  <c r="BE80" i="1"/>
  <c r="AX80" i="1"/>
  <c r="AY80" i="1"/>
  <c r="AZ80" i="1"/>
  <c r="AQ87" i="1"/>
  <c r="BD87" i="1"/>
  <c r="AR87" i="1"/>
  <c r="AS87" i="1"/>
  <c r="AT87" i="1"/>
  <c r="AU87" i="1"/>
  <c r="AV87" i="1"/>
  <c r="AW87" i="1"/>
  <c r="AX87" i="1"/>
  <c r="AY87" i="1"/>
  <c r="AZ87" i="1"/>
  <c r="AQ90" i="1"/>
  <c r="AR90" i="1"/>
  <c r="AS90" i="1"/>
  <c r="AT90" i="1"/>
  <c r="AU90" i="1"/>
  <c r="AV90" i="1"/>
  <c r="AW90" i="1"/>
  <c r="BE90" i="1"/>
  <c r="AX90" i="1"/>
  <c r="AY90" i="1"/>
  <c r="AZ90" i="1"/>
  <c r="AQ100" i="1"/>
  <c r="BD100" i="1"/>
  <c r="AR100" i="1"/>
  <c r="AS100" i="1"/>
  <c r="AT100" i="1"/>
  <c r="AU100" i="1"/>
  <c r="AV100" i="1"/>
  <c r="AW100" i="1"/>
  <c r="AX100" i="1"/>
  <c r="AY100" i="1"/>
  <c r="AZ100" i="1"/>
  <c r="AQ106" i="1"/>
  <c r="AR106" i="1"/>
  <c r="AS106" i="1"/>
  <c r="AT106" i="1"/>
  <c r="AU106" i="1"/>
  <c r="AV106" i="1"/>
  <c r="AW106" i="1"/>
  <c r="BE106" i="1"/>
  <c r="AX106" i="1"/>
  <c r="AY106" i="1"/>
  <c r="AZ106" i="1"/>
  <c r="AQ109" i="1"/>
  <c r="BD109" i="1"/>
  <c r="AR109" i="1"/>
  <c r="AS109" i="1"/>
  <c r="AT109" i="1"/>
  <c r="AU109" i="1"/>
  <c r="AV109" i="1"/>
  <c r="AW109" i="1"/>
  <c r="AX109" i="1"/>
  <c r="AY109" i="1"/>
  <c r="AZ109" i="1"/>
  <c r="AQ116" i="1"/>
  <c r="AR116" i="1"/>
  <c r="AS116" i="1"/>
  <c r="AT116" i="1"/>
  <c r="AU116" i="1"/>
  <c r="AV116" i="1"/>
  <c r="AW116" i="1"/>
  <c r="BE116" i="1"/>
  <c r="AX116" i="1"/>
  <c r="AY116" i="1"/>
  <c r="AZ116" i="1"/>
  <c r="AQ123" i="1"/>
  <c r="BD123" i="1"/>
  <c r="AR123" i="1"/>
  <c r="AS123" i="1"/>
  <c r="AT123" i="1"/>
  <c r="AU123" i="1"/>
  <c r="AV123" i="1"/>
  <c r="AW123" i="1"/>
  <c r="AX123" i="1"/>
  <c r="AY123" i="1"/>
  <c r="AZ123" i="1"/>
  <c r="AQ128" i="1"/>
  <c r="AR128" i="1"/>
  <c r="AS128" i="1"/>
  <c r="AT128" i="1"/>
  <c r="AU128" i="1"/>
  <c r="AV128" i="1"/>
  <c r="AW128" i="1"/>
  <c r="BE128" i="1"/>
  <c r="AX128" i="1"/>
  <c r="AY128" i="1"/>
  <c r="AZ128" i="1"/>
  <c r="AQ129" i="1"/>
  <c r="BD129" i="1"/>
  <c r="AR129" i="1"/>
  <c r="AS129" i="1"/>
  <c r="AT129" i="1"/>
  <c r="AU129" i="1"/>
  <c r="AV129" i="1"/>
  <c r="AW129" i="1"/>
  <c r="AX129" i="1"/>
  <c r="AY129" i="1"/>
  <c r="AZ129" i="1"/>
  <c r="AQ131" i="1"/>
  <c r="AR131" i="1"/>
  <c r="AS131" i="1"/>
  <c r="AT131" i="1"/>
  <c r="AU131" i="1"/>
  <c r="AV131" i="1"/>
  <c r="AW131" i="1"/>
  <c r="AQ151" i="1"/>
  <c r="AR151" i="1"/>
  <c r="AS151" i="1"/>
  <c r="AT151" i="1"/>
  <c r="AU151" i="1"/>
  <c r="AV151" i="1"/>
  <c r="AW151" i="1"/>
  <c r="AX151" i="1"/>
  <c r="AY151" i="1"/>
  <c r="BE151" i="1"/>
  <c r="AZ151" i="1"/>
  <c r="AQ174" i="1"/>
  <c r="AR174" i="1"/>
  <c r="AS174" i="1"/>
  <c r="BD174" i="1"/>
  <c r="AT174" i="1"/>
  <c r="AU174" i="1"/>
  <c r="AV174" i="1"/>
  <c r="AW174" i="1"/>
  <c r="AX174" i="1"/>
  <c r="AY174" i="1"/>
  <c r="AZ174" i="1"/>
  <c r="AQ177" i="1"/>
  <c r="AR177" i="1"/>
  <c r="AS177" i="1"/>
  <c r="AT177" i="1"/>
  <c r="AU177" i="1"/>
  <c r="AV177" i="1"/>
  <c r="AW177" i="1"/>
  <c r="AX177" i="1"/>
  <c r="AY177" i="1"/>
  <c r="BE177" i="1"/>
  <c r="AZ177" i="1"/>
  <c r="AQ179" i="1"/>
  <c r="AR179" i="1"/>
  <c r="AS179" i="1"/>
  <c r="AT179" i="1"/>
  <c r="AU179" i="1"/>
  <c r="AV179" i="1"/>
  <c r="AW179" i="1"/>
  <c r="AQ183" i="1"/>
  <c r="BD183" i="1"/>
  <c r="AR183" i="1"/>
  <c r="AS183" i="1"/>
  <c r="AT183" i="1"/>
  <c r="AU183" i="1"/>
  <c r="AV183" i="1"/>
  <c r="AW183" i="1"/>
  <c r="AX183" i="1"/>
  <c r="AY183" i="1"/>
  <c r="AZ183" i="1"/>
  <c r="AQ185" i="1"/>
  <c r="AR185" i="1"/>
  <c r="AS185" i="1"/>
  <c r="AT185" i="1"/>
  <c r="AU185" i="1"/>
  <c r="AV185" i="1"/>
  <c r="AW185" i="1"/>
  <c r="BE185" i="1"/>
  <c r="AX185" i="1"/>
  <c r="AY185" i="1"/>
  <c r="AZ185" i="1"/>
  <c r="AQ187" i="1"/>
  <c r="BD187" i="1"/>
  <c r="AR187" i="1"/>
  <c r="AS187" i="1"/>
  <c r="AT187" i="1"/>
  <c r="AU187" i="1"/>
  <c r="AV187" i="1"/>
  <c r="AW187" i="1"/>
  <c r="AX187" i="1"/>
  <c r="AY187" i="1"/>
  <c r="AZ187" i="1"/>
  <c r="AQ193" i="1"/>
  <c r="AR193" i="1"/>
  <c r="AS193" i="1"/>
  <c r="BD193" i="1"/>
  <c r="AT193" i="1"/>
  <c r="AU193" i="1"/>
  <c r="AV193" i="1"/>
  <c r="AW193" i="1"/>
  <c r="AQ194" i="1"/>
  <c r="AR194" i="1"/>
  <c r="AS194" i="1"/>
  <c r="AT194" i="1"/>
  <c r="AU194" i="1"/>
  <c r="AV194" i="1"/>
  <c r="AW194" i="1"/>
  <c r="AX194" i="1"/>
  <c r="AY194" i="1"/>
  <c r="BE194" i="1"/>
  <c r="AZ194" i="1"/>
  <c r="AQ211" i="1"/>
  <c r="AR211" i="1"/>
  <c r="AS211" i="1"/>
  <c r="BD211" i="1"/>
  <c r="AT211" i="1"/>
  <c r="AU211" i="1"/>
  <c r="AV211" i="1"/>
  <c r="AW211" i="1"/>
  <c r="AX211" i="1"/>
  <c r="AY211" i="1"/>
  <c r="AZ211" i="1"/>
  <c r="AQ223" i="1"/>
  <c r="AR223" i="1"/>
  <c r="AS223" i="1"/>
  <c r="AT223" i="1"/>
  <c r="AU223" i="1"/>
  <c r="AV223" i="1"/>
  <c r="AW223" i="1"/>
  <c r="AX223" i="1"/>
  <c r="AY223" i="1"/>
  <c r="BE223" i="1"/>
  <c r="AZ223" i="1"/>
  <c r="AQ226" i="1"/>
  <c r="AR226" i="1"/>
  <c r="AS226" i="1"/>
  <c r="BD226" i="1"/>
  <c r="AT226" i="1"/>
  <c r="AU226" i="1"/>
  <c r="AV226" i="1"/>
  <c r="AW226" i="1"/>
  <c r="AX226" i="1"/>
  <c r="AY226" i="1"/>
  <c r="AZ226" i="1"/>
  <c r="AQ231" i="1"/>
  <c r="AR231" i="1"/>
  <c r="AS231" i="1"/>
  <c r="AT231" i="1"/>
  <c r="AU231" i="1"/>
  <c r="AV231" i="1"/>
  <c r="AW231" i="1"/>
  <c r="AX231" i="1"/>
  <c r="AY231" i="1"/>
  <c r="BE231" i="1"/>
  <c r="AZ231" i="1"/>
  <c r="AQ232" i="1"/>
  <c r="AR232" i="1"/>
  <c r="AS232" i="1"/>
  <c r="BD232" i="1"/>
  <c r="AT232" i="1"/>
  <c r="AU232" i="1"/>
  <c r="AV232" i="1"/>
  <c r="AW232" i="1"/>
  <c r="AQ244" i="1"/>
  <c r="BD244" i="1"/>
  <c r="AR244" i="1"/>
  <c r="AS244" i="1"/>
  <c r="AT244" i="1"/>
  <c r="AU244" i="1"/>
  <c r="AV244" i="1"/>
  <c r="AW244" i="1"/>
  <c r="AX244" i="1"/>
  <c r="AY244" i="1"/>
  <c r="AZ244" i="1"/>
  <c r="AQ246" i="1"/>
  <c r="AR246" i="1"/>
  <c r="AS246" i="1"/>
  <c r="AT246" i="1"/>
  <c r="AU246" i="1"/>
  <c r="AV246" i="1"/>
  <c r="AW246" i="1"/>
  <c r="BE246" i="1"/>
  <c r="AX246" i="1"/>
  <c r="AY246" i="1"/>
  <c r="AZ246" i="1"/>
  <c r="AQ249" i="1"/>
  <c r="BD249" i="1"/>
  <c r="AR249" i="1"/>
  <c r="AS249" i="1"/>
  <c r="AT249" i="1"/>
  <c r="AU249" i="1"/>
  <c r="AV249" i="1"/>
  <c r="AW249" i="1"/>
  <c r="AX249" i="1"/>
  <c r="AY249" i="1"/>
  <c r="AZ249" i="1"/>
  <c r="AQ250" i="1"/>
  <c r="AR250" i="1"/>
  <c r="AS250" i="1"/>
  <c r="AT250" i="1"/>
  <c r="AU250" i="1"/>
  <c r="AV250" i="1"/>
  <c r="AW250" i="1"/>
  <c r="AQ256" i="1"/>
  <c r="BD256" i="1"/>
  <c r="AR256" i="1"/>
  <c r="AS256" i="1"/>
  <c r="AT256" i="1"/>
  <c r="AU256" i="1"/>
  <c r="AV256" i="1"/>
  <c r="AW256" i="1"/>
  <c r="AY256" i="1"/>
  <c r="AQ265" i="1"/>
  <c r="AR265" i="1"/>
  <c r="AS265" i="1"/>
  <c r="AT265" i="1"/>
  <c r="AU265" i="1"/>
  <c r="AV265" i="1"/>
  <c r="AW265" i="1"/>
  <c r="BE265" i="1"/>
  <c r="AX265" i="1"/>
  <c r="AY265" i="1"/>
  <c r="AZ265" i="1"/>
  <c r="AQ272" i="1"/>
  <c r="BD272" i="1"/>
  <c r="AR272" i="1"/>
  <c r="AS272" i="1"/>
  <c r="AT272" i="1"/>
  <c r="AU272" i="1"/>
  <c r="AV272" i="1"/>
  <c r="AW272" i="1"/>
  <c r="AX272" i="1"/>
  <c r="AY272" i="1"/>
  <c r="AZ272" i="1"/>
  <c r="AQ274" i="1"/>
  <c r="AR274" i="1"/>
  <c r="AS274" i="1"/>
  <c r="AT274" i="1"/>
  <c r="AU274" i="1"/>
  <c r="AV274" i="1"/>
  <c r="AW274" i="1"/>
  <c r="BE274" i="1"/>
  <c r="AX274" i="1"/>
  <c r="AY274" i="1"/>
  <c r="AZ274" i="1"/>
  <c r="AQ278" i="1"/>
  <c r="BD278" i="1"/>
  <c r="AR278" i="1"/>
  <c r="AS278" i="1"/>
  <c r="AT278" i="1"/>
  <c r="AU278" i="1"/>
  <c r="AV278" i="1"/>
  <c r="AW278" i="1"/>
  <c r="AX278" i="1"/>
  <c r="AY278" i="1"/>
  <c r="AZ278" i="1"/>
  <c r="AQ289" i="1"/>
  <c r="AR289" i="1"/>
  <c r="AS289" i="1"/>
  <c r="AT289" i="1"/>
  <c r="AU289" i="1"/>
  <c r="AV289" i="1"/>
  <c r="AW289" i="1"/>
  <c r="BE289" i="1"/>
  <c r="AX289" i="1"/>
  <c r="AY289" i="1"/>
  <c r="AZ289" i="1"/>
  <c r="AQ294" i="1"/>
  <c r="BD294" i="1"/>
  <c r="AR294" i="1"/>
  <c r="AS294" i="1"/>
  <c r="AT294" i="1"/>
  <c r="AU294" i="1"/>
  <c r="AV294" i="1"/>
  <c r="AW294" i="1"/>
  <c r="AX294" i="1"/>
  <c r="AY294" i="1"/>
  <c r="AZ294" i="1"/>
  <c r="AQ307" i="1"/>
  <c r="AR307" i="1"/>
  <c r="AS307" i="1"/>
  <c r="AT307" i="1"/>
  <c r="AU307" i="1"/>
  <c r="AV307" i="1"/>
  <c r="AW307" i="1"/>
  <c r="BE307" i="1"/>
  <c r="AX307" i="1"/>
  <c r="AY307" i="1"/>
  <c r="AZ307" i="1"/>
  <c r="AQ317" i="1"/>
  <c r="BD317" i="1"/>
  <c r="AR317" i="1"/>
  <c r="AS317" i="1"/>
  <c r="AT317" i="1"/>
  <c r="AU317" i="1"/>
  <c r="AV317" i="1"/>
  <c r="AW317" i="1"/>
  <c r="AX317" i="1"/>
  <c r="AY317" i="1"/>
  <c r="AZ317" i="1"/>
  <c r="AQ321" i="1"/>
  <c r="AR321" i="1"/>
  <c r="AS321" i="1"/>
  <c r="AT321" i="1"/>
  <c r="AU321" i="1"/>
  <c r="AV321" i="1"/>
  <c r="AW321" i="1"/>
  <c r="BE321" i="1"/>
  <c r="AX321" i="1"/>
  <c r="AY321" i="1"/>
  <c r="AZ321" i="1"/>
  <c r="AQ353" i="1"/>
  <c r="BD353" i="1"/>
  <c r="AR353" i="1"/>
  <c r="AS353" i="1"/>
  <c r="AT353" i="1"/>
  <c r="AU353" i="1"/>
  <c r="AV353" i="1"/>
  <c r="AW353" i="1"/>
  <c r="AX353" i="1"/>
  <c r="AY353" i="1"/>
  <c r="AQ356" i="1"/>
  <c r="AR356" i="1"/>
  <c r="AS356" i="1"/>
  <c r="AT356" i="1"/>
  <c r="AU356" i="1"/>
  <c r="AV356" i="1"/>
  <c r="AW356" i="1"/>
  <c r="BE356" i="1"/>
  <c r="AX356" i="1"/>
  <c r="AY356" i="1"/>
  <c r="AZ356" i="1"/>
  <c r="AQ359" i="1"/>
  <c r="BD359" i="1"/>
  <c r="AR359" i="1"/>
  <c r="AS359" i="1"/>
  <c r="AT359" i="1"/>
  <c r="AU359" i="1"/>
  <c r="AV359" i="1"/>
  <c r="AW359" i="1"/>
  <c r="AX359" i="1"/>
  <c r="AY359" i="1"/>
  <c r="AQ363" i="1"/>
  <c r="AR363" i="1"/>
  <c r="AS363" i="1"/>
  <c r="AT363" i="1"/>
  <c r="AU363" i="1"/>
  <c r="AV363" i="1"/>
  <c r="AW363" i="1"/>
  <c r="BE363" i="1"/>
  <c r="AX363" i="1"/>
  <c r="AY363" i="1"/>
  <c r="AZ363" i="1"/>
  <c r="AQ365" i="1"/>
  <c r="BD365" i="1"/>
  <c r="AR365" i="1"/>
  <c r="AS365" i="1"/>
  <c r="AT365" i="1"/>
  <c r="AU365" i="1"/>
  <c r="AV365" i="1"/>
  <c r="AW365" i="1"/>
  <c r="AX365" i="1"/>
  <c r="AY365" i="1"/>
  <c r="BB37" i="1"/>
  <c r="BG37" i="1"/>
  <c r="BC37" i="1"/>
  <c r="BD37" i="1"/>
  <c r="BJ37" i="1"/>
  <c r="BB44" i="1"/>
  <c r="BF44" i="1"/>
  <c r="BC44" i="1"/>
  <c r="BE44" i="1"/>
  <c r="BJ44" i="1"/>
  <c r="BB48" i="1"/>
  <c r="BG48" i="1"/>
  <c r="BC48" i="1"/>
  <c r="BD48" i="1"/>
  <c r="BJ48" i="1"/>
  <c r="BB50" i="1"/>
  <c r="BF50" i="1"/>
  <c r="BC50" i="1"/>
  <c r="BE50" i="1"/>
  <c r="BB55" i="1"/>
  <c r="BG55" i="1"/>
  <c r="BC55" i="1"/>
  <c r="BD55" i="1"/>
  <c r="BJ55" i="1"/>
  <c r="BB59" i="1"/>
  <c r="BF59" i="1"/>
  <c r="BC59" i="1"/>
  <c r="BE59" i="1"/>
  <c r="BJ59" i="1"/>
  <c r="BB80" i="1"/>
  <c r="BG80" i="1"/>
  <c r="BC80" i="1"/>
  <c r="BD80" i="1"/>
  <c r="BJ80" i="1"/>
  <c r="BB87" i="1"/>
  <c r="BF87" i="1"/>
  <c r="BC87" i="1"/>
  <c r="BE87" i="1"/>
  <c r="BJ87" i="1"/>
  <c r="BB90" i="1"/>
  <c r="BG90" i="1"/>
  <c r="BC90" i="1"/>
  <c r="BD90" i="1"/>
  <c r="BJ90" i="1"/>
  <c r="BB100" i="1"/>
  <c r="BF100" i="1"/>
  <c r="BC100" i="1"/>
  <c r="BE100" i="1"/>
  <c r="BJ100" i="1"/>
  <c r="BB106" i="1"/>
  <c r="BG106" i="1"/>
  <c r="BC106" i="1"/>
  <c r="BD106" i="1"/>
  <c r="BJ106" i="1"/>
  <c r="BB109" i="1"/>
  <c r="BF109" i="1"/>
  <c r="BC109" i="1"/>
  <c r="BE109" i="1"/>
  <c r="BB116" i="1"/>
  <c r="BG116" i="1"/>
  <c r="BC116" i="1"/>
  <c r="BD116" i="1"/>
  <c r="BJ116" i="1"/>
  <c r="BB123" i="1"/>
  <c r="BF123" i="1"/>
  <c r="BC123" i="1"/>
  <c r="BE123" i="1"/>
  <c r="BJ123" i="1"/>
  <c r="BB128" i="1"/>
  <c r="BG128" i="1"/>
  <c r="BC128" i="1"/>
  <c r="BD128" i="1"/>
  <c r="BJ128" i="1"/>
  <c r="BB129" i="1"/>
  <c r="BF129" i="1"/>
  <c r="BC129" i="1"/>
  <c r="BE129" i="1"/>
  <c r="BB151" i="1"/>
  <c r="BC151" i="1"/>
  <c r="BD151" i="1"/>
  <c r="BJ151" i="1"/>
  <c r="BB174" i="1"/>
  <c r="BJ174" i="1"/>
  <c r="BC174" i="1"/>
  <c r="BE174" i="1"/>
  <c r="BB177" i="1"/>
  <c r="BC177" i="1"/>
  <c r="BD177" i="1"/>
  <c r="BJ177" i="1"/>
  <c r="BB183" i="1"/>
  <c r="BF183" i="1"/>
  <c r="BC183" i="1"/>
  <c r="BE183" i="1"/>
  <c r="BJ183" i="1"/>
  <c r="BB185" i="1"/>
  <c r="BG185" i="1"/>
  <c r="BC185" i="1"/>
  <c r="BD185" i="1"/>
  <c r="BJ185" i="1"/>
  <c r="BB187" i="1"/>
  <c r="BF187" i="1"/>
  <c r="BC187" i="1"/>
  <c r="BE187" i="1"/>
  <c r="BJ187" i="1"/>
  <c r="BB194" i="1"/>
  <c r="BG194" i="1"/>
  <c r="BC194" i="1"/>
  <c r="BD194" i="1"/>
  <c r="BJ194" i="1"/>
  <c r="BB211" i="1"/>
  <c r="BF211" i="1"/>
  <c r="BC211" i="1"/>
  <c r="BE211" i="1"/>
  <c r="BJ211" i="1"/>
  <c r="BB223" i="1"/>
  <c r="BG223" i="1"/>
  <c r="BC223" i="1"/>
  <c r="BD223" i="1"/>
  <c r="BJ223" i="1"/>
  <c r="BB226" i="1"/>
  <c r="BJ226" i="1"/>
  <c r="BC226" i="1"/>
  <c r="BE226" i="1"/>
  <c r="BB231" i="1"/>
  <c r="BG231" i="1"/>
  <c r="BC231" i="1"/>
  <c r="BD231" i="1"/>
  <c r="BJ231" i="1"/>
  <c r="BB244" i="1"/>
  <c r="BJ244" i="1"/>
  <c r="BC244" i="1"/>
  <c r="BE244" i="1"/>
  <c r="BB246" i="1"/>
  <c r="BG246" i="1"/>
  <c r="BC246" i="1"/>
  <c r="BD246" i="1"/>
  <c r="BJ246" i="1"/>
  <c r="BB249" i="1"/>
  <c r="BF249" i="1"/>
  <c r="BC249" i="1"/>
  <c r="BE249" i="1"/>
  <c r="BJ249" i="1"/>
  <c r="BB265" i="1"/>
  <c r="BG265" i="1"/>
  <c r="BC265" i="1"/>
  <c r="BD265" i="1"/>
  <c r="BJ265" i="1"/>
  <c r="BB272" i="1"/>
  <c r="BF272" i="1"/>
  <c r="BC272" i="1"/>
  <c r="BE272" i="1"/>
  <c r="BJ272" i="1"/>
  <c r="BB274" i="1"/>
  <c r="BG274" i="1"/>
  <c r="BC274" i="1"/>
  <c r="BD274" i="1"/>
  <c r="BJ274" i="1"/>
  <c r="BB278" i="1"/>
  <c r="BJ278" i="1"/>
  <c r="BC278" i="1"/>
  <c r="BE278" i="1"/>
  <c r="BB289" i="1"/>
  <c r="BG289" i="1"/>
  <c r="BC289" i="1"/>
  <c r="BD289" i="1"/>
  <c r="BJ289" i="1"/>
  <c r="BB294" i="1"/>
  <c r="BJ294" i="1"/>
  <c r="BE294" i="1"/>
  <c r="BB307" i="1"/>
  <c r="BG307" i="1"/>
  <c r="BC307" i="1"/>
  <c r="BD307" i="1"/>
  <c r="BJ307" i="1"/>
  <c r="BB317" i="1"/>
  <c r="BJ317" i="1"/>
  <c r="BE317" i="1"/>
  <c r="BB321" i="1"/>
  <c r="BG321" i="1"/>
  <c r="BC321" i="1"/>
  <c r="BD321" i="1"/>
  <c r="BJ321" i="1"/>
  <c r="BB353" i="1"/>
  <c r="BF353" i="1"/>
  <c r="BB356" i="1"/>
  <c r="BG356" i="1"/>
  <c r="BC356" i="1"/>
  <c r="BD356" i="1"/>
  <c r="BJ356" i="1"/>
  <c r="BB359" i="1"/>
  <c r="BJ359" i="1"/>
  <c r="BB363" i="1"/>
  <c r="BG363" i="1"/>
  <c r="BD363" i="1"/>
  <c r="BB365" i="1"/>
  <c r="BB24" i="1"/>
  <c r="BD24" i="1"/>
  <c r="BB61" i="1"/>
  <c r="BB131" i="1"/>
  <c r="BD131" i="1"/>
  <c r="BB193" i="1"/>
  <c r="BB179" i="1"/>
  <c r="BD179" i="1"/>
  <c r="BB256" i="1"/>
  <c r="BB250" i="1"/>
  <c r="BD250" i="1"/>
  <c r="BB232" i="1"/>
  <c r="BB60" i="1"/>
  <c r="BD60" i="1"/>
  <c r="BB56" i="1"/>
  <c r="BB13" i="1"/>
  <c r="BD13" i="1"/>
  <c r="BF289" i="20"/>
  <c r="BH289" i="20"/>
  <c r="BE278" i="20"/>
  <c r="BE226" i="20"/>
  <c r="BE59" i="20"/>
  <c r="BE359" i="20"/>
  <c r="BG60" i="1"/>
  <c r="BH129" i="1"/>
  <c r="BE187" i="20"/>
  <c r="BE174" i="20"/>
  <c r="BH116" i="20"/>
  <c r="BE80" i="20"/>
  <c r="BG24" i="1"/>
  <c r="BH272" i="1"/>
  <c r="BK272" i="1"/>
  <c r="BF365" i="1"/>
  <c r="BG151" i="1"/>
  <c r="BE13" i="20"/>
  <c r="BJ13" i="20"/>
  <c r="BJ24" i="20"/>
  <c r="BE56" i="20"/>
  <c r="BG56" i="20"/>
  <c r="BH56" i="20"/>
  <c r="BK56" i="20"/>
  <c r="BJ56" i="20"/>
  <c r="BJ60" i="20"/>
  <c r="BE61" i="20"/>
  <c r="BJ61" i="20"/>
  <c r="BJ131" i="20"/>
  <c r="BE179" i="20"/>
  <c r="BG179" i="20"/>
  <c r="BH179" i="20"/>
  <c r="BK179" i="20"/>
  <c r="BJ179" i="20"/>
  <c r="BJ193" i="20"/>
  <c r="BE232" i="20"/>
  <c r="BJ232" i="20"/>
  <c r="BJ250" i="20"/>
  <c r="BE256" i="20"/>
  <c r="BG256" i="20"/>
  <c r="BH256" i="20"/>
  <c r="BK256" i="20"/>
  <c r="BJ256" i="20"/>
  <c r="BF274" i="20"/>
  <c r="BH274" i="20"/>
  <c r="BE194" i="20"/>
  <c r="BF185" i="20"/>
  <c r="BH185" i="20"/>
  <c r="BE177" i="20"/>
  <c r="BH123" i="20"/>
  <c r="BE179" i="1"/>
  <c r="BG179" i="1"/>
  <c r="BF321" i="20"/>
  <c r="BH321" i="20"/>
  <c r="BE317" i="20"/>
  <c r="BE249" i="20"/>
  <c r="BF194" i="20"/>
  <c r="BH194" i="20"/>
  <c r="BF56" i="1"/>
  <c r="BH187" i="1"/>
  <c r="BK187" i="1"/>
  <c r="BG177" i="1"/>
  <c r="BH50" i="1"/>
  <c r="BE211" i="20"/>
  <c r="BE183" i="20"/>
  <c r="BF151" i="20"/>
  <c r="BH151" i="20"/>
  <c r="BE90" i="20"/>
  <c r="BE37" i="20"/>
  <c r="BJ50" i="1"/>
  <c r="AN250" i="1"/>
  <c r="AY250" i="1"/>
  <c r="AY232" i="1"/>
  <c r="AY193" i="1"/>
  <c r="AY179" i="1"/>
  <c r="AY131" i="1"/>
  <c r="AN256" i="1"/>
  <c r="AL250" i="1"/>
  <c r="AL232" i="1"/>
  <c r="AL193" i="1"/>
  <c r="AL179" i="1"/>
  <c r="AL131" i="1"/>
  <c r="BF13" i="1"/>
  <c r="BC56" i="1"/>
  <c r="BJ56" i="1"/>
  <c r="BI60" i="1"/>
  <c r="BF60" i="1"/>
  <c r="BH60" i="1"/>
  <c r="BK60" i="1"/>
  <c r="BC232" i="1"/>
  <c r="BG232" i="1"/>
  <c r="BI250" i="1"/>
  <c r="BF250" i="1"/>
  <c r="BC256" i="1"/>
  <c r="BJ256" i="1"/>
  <c r="BI179" i="1"/>
  <c r="BF179" i="1"/>
  <c r="BC193" i="1"/>
  <c r="BJ193" i="1"/>
  <c r="BI131" i="1"/>
  <c r="BF131" i="1"/>
  <c r="BC61" i="1"/>
  <c r="BJ61" i="1"/>
  <c r="BI24" i="1"/>
  <c r="BF24" i="1"/>
  <c r="BH24" i="1"/>
  <c r="BK24" i="1"/>
  <c r="BI363" i="1"/>
  <c r="BF363" i="1"/>
  <c r="BH363" i="1"/>
  <c r="BK363" i="1"/>
  <c r="BI356" i="1"/>
  <c r="BF356" i="1"/>
  <c r="BH356" i="1"/>
  <c r="BK356" i="1"/>
  <c r="BG353" i="1"/>
  <c r="BH353" i="1"/>
  <c r="BK353" i="1"/>
  <c r="BI321" i="1"/>
  <c r="BF321" i="1"/>
  <c r="BH321" i="1"/>
  <c r="BG317" i="1"/>
  <c r="BI307" i="1"/>
  <c r="BF307" i="1"/>
  <c r="BH307" i="1"/>
  <c r="BK307" i="1"/>
  <c r="BG294" i="1"/>
  <c r="BI289" i="1"/>
  <c r="BF289" i="1"/>
  <c r="BH289" i="1"/>
  <c r="BK289" i="1"/>
  <c r="BG278" i="1"/>
  <c r="BI274" i="1"/>
  <c r="BF274" i="1"/>
  <c r="BH274" i="1"/>
  <c r="BK274" i="1"/>
  <c r="BG272" i="1"/>
  <c r="BI265" i="1"/>
  <c r="BF265" i="1"/>
  <c r="BH265" i="1"/>
  <c r="BG249" i="1"/>
  <c r="BH249" i="1"/>
  <c r="BK249" i="1"/>
  <c r="BI246" i="1"/>
  <c r="BF246" i="1"/>
  <c r="BH246" i="1"/>
  <c r="BK246" i="1"/>
  <c r="BG244" i="1"/>
  <c r="BI231" i="1"/>
  <c r="BF231" i="1"/>
  <c r="BH231" i="1"/>
  <c r="BK231" i="1"/>
  <c r="BG226" i="1"/>
  <c r="BI223" i="1"/>
  <c r="BF223" i="1"/>
  <c r="BH223" i="1"/>
  <c r="BK223" i="1"/>
  <c r="BG211" i="1"/>
  <c r="BH211" i="1"/>
  <c r="BK211" i="1"/>
  <c r="BI194" i="1"/>
  <c r="BF194" i="1"/>
  <c r="BH194" i="1"/>
  <c r="BG187" i="1"/>
  <c r="BI185" i="1"/>
  <c r="BF185" i="1"/>
  <c r="BH185" i="1"/>
  <c r="BK185" i="1"/>
  <c r="BG183" i="1"/>
  <c r="BH183" i="1"/>
  <c r="BK183" i="1"/>
  <c r="BI177" i="1"/>
  <c r="BF177" i="1"/>
  <c r="BH177" i="1"/>
  <c r="BK177" i="1"/>
  <c r="BG174" i="1"/>
  <c r="BI151" i="1"/>
  <c r="BF151" i="1"/>
  <c r="BH151" i="1"/>
  <c r="BK151" i="1"/>
  <c r="BG129" i="1"/>
  <c r="BI128" i="1"/>
  <c r="BF128" i="1"/>
  <c r="BH128" i="1"/>
  <c r="BG123" i="1"/>
  <c r="BH123" i="1"/>
  <c r="BK123" i="1"/>
  <c r="BI116" i="1"/>
  <c r="BF116" i="1"/>
  <c r="BH116" i="1"/>
  <c r="BK116" i="1"/>
  <c r="BG109" i="1"/>
  <c r="BH109" i="1"/>
  <c r="BK109" i="1"/>
  <c r="BI106" i="1"/>
  <c r="BF106" i="1"/>
  <c r="BH106" i="1"/>
  <c r="BK106" i="1"/>
  <c r="BG100" i="1"/>
  <c r="BH100" i="1"/>
  <c r="BK100" i="1"/>
  <c r="BI90" i="1"/>
  <c r="BF90" i="1"/>
  <c r="BH90" i="1"/>
  <c r="BK90" i="1"/>
  <c r="BG87" i="1"/>
  <c r="BH87" i="1"/>
  <c r="BK87" i="1"/>
  <c r="BI80" i="1"/>
  <c r="BF80" i="1"/>
  <c r="BH80" i="1"/>
  <c r="BG59" i="1"/>
  <c r="BH59" i="1"/>
  <c r="BK59" i="1"/>
  <c r="BI55" i="1"/>
  <c r="BF55" i="1"/>
  <c r="BH55" i="1"/>
  <c r="BK55" i="1"/>
  <c r="BG50" i="1"/>
  <c r="BI48" i="1"/>
  <c r="BF48" i="1"/>
  <c r="BH48" i="1"/>
  <c r="BK48" i="1"/>
  <c r="BG44" i="1"/>
  <c r="BH44" i="1"/>
  <c r="BK44" i="1"/>
  <c r="BI37" i="1"/>
  <c r="BF37" i="1"/>
  <c r="BH37" i="1"/>
  <c r="BK37" i="1"/>
  <c r="AZ365" i="1"/>
  <c r="BE365" i="1"/>
  <c r="BG365" i="1"/>
  <c r="AZ359" i="1"/>
  <c r="BE359" i="1"/>
  <c r="BG359" i="1"/>
  <c r="AZ353" i="1"/>
  <c r="BE353" i="1"/>
  <c r="AZ256" i="1"/>
  <c r="BE256" i="1"/>
  <c r="AX250" i="1"/>
  <c r="BE250" i="1"/>
  <c r="BG250" i="1"/>
  <c r="AX232" i="1"/>
  <c r="BE232" i="1"/>
  <c r="AX193" i="1"/>
  <c r="AX179" i="1"/>
  <c r="AX131" i="1"/>
  <c r="BE131" i="1"/>
  <c r="BG131" i="1"/>
  <c r="AZ61" i="1"/>
  <c r="BE61" i="1"/>
  <c r="AZ13" i="1"/>
  <c r="BE13" i="1"/>
  <c r="AM256" i="1"/>
  <c r="AO250" i="1"/>
  <c r="AO232" i="1"/>
  <c r="AO193" i="1"/>
  <c r="AO179" i="1"/>
  <c r="AO131" i="1"/>
  <c r="AM61" i="1"/>
  <c r="AM13" i="1"/>
  <c r="AD256" i="1"/>
  <c r="AB256" i="1"/>
  <c r="AA250" i="1"/>
  <c r="AA179" i="1"/>
  <c r="AA131" i="1"/>
  <c r="AD61" i="1"/>
  <c r="AB61" i="1"/>
  <c r="AA60" i="1"/>
  <c r="AA24" i="1"/>
  <c r="AD13" i="1"/>
  <c r="AB13" i="1"/>
  <c r="BI13" i="20"/>
  <c r="AZ13" i="20"/>
  <c r="BI24" i="20"/>
  <c r="AZ24" i="20"/>
  <c r="BE24" i="20"/>
  <c r="BG24" i="20"/>
  <c r="BH24" i="20"/>
  <c r="BK24" i="20"/>
  <c r="BI56" i="20"/>
  <c r="AZ56" i="20"/>
  <c r="BI60" i="20"/>
  <c r="AZ60" i="20"/>
  <c r="BE60" i="20"/>
  <c r="BG60" i="20"/>
  <c r="BH60" i="20"/>
  <c r="BK60" i="20"/>
  <c r="BI61" i="20"/>
  <c r="AZ61" i="20"/>
  <c r="BI131" i="20"/>
  <c r="AZ131" i="20"/>
  <c r="BE131" i="20"/>
  <c r="BG131" i="20"/>
  <c r="BH131" i="20"/>
  <c r="BK131" i="20"/>
  <c r="BI179" i="20"/>
  <c r="AZ179" i="20"/>
  <c r="BI193" i="20"/>
  <c r="AZ193" i="20"/>
  <c r="BE193" i="20"/>
  <c r="BG193" i="20"/>
  <c r="BH193" i="20"/>
  <c r="BK193" i="20"/>
  <c r="BI232" i="20"/>
  <c r="AZ232" i="20"/>
  <c r="BI250" i="20"/>
  <c r="AZ250" i="20"/>
  <c r="BE250" i="20"/>
  <c r="BG250" i="20"/>
  <c r="BH250" i="20"/>
  <c r="BK250" i="20"/>
  <c r="BI256" i="20"/>
  <c r="AZ256" i="20"/>
  <c r="BC365" i="20"/>
  <c r="BI365" i="20"/>
  <c r="BC363" i="20"/>
  <c r="BF363" i="20"/>
  <c r="BH363" i="20"/>
  <c r="BC359" i="20"/>
  <c r="BJ359" i="20"/>
  <c r="BC356" i="20"/>
  <c r="BI356" i="20"/>
  <c r="BC353" i="20"/>
  <c r="BF353" i="20"/>
  <c r="BC321" i="20"/>
  <c r="BI321" i="20"/>
  <c r="BC317" i="20"/>
  <c r="BJ317" i="20"/>
  <c r="BC307" i="20"/>
  <c r="BI307" i="20"/>
  <c r="BC294" i="20"/>
  <c r="BF294" i="20"/>
  <c r="BC289" i="20"/>
  <c r="BI289" i="20"/>
  <c r="BC278" i="20"/>
  <c r="BF278" i="20"/>
  <c r="BC274" i="20"/>
  <c r="BI274" i="20"/>
  <c r="BC272" i="20"/>
  <c r="BF272" i="20"/>
  <c r="BC265" i="20"/>
  <c r="BI265" i="20"/>
  <c r="BC249" i="20"/>
  <c r="BF249" i="20"/>
  <c r="BC246" i="20"/>
  <c r="BF246" i="20"/>
  <c r="BH246" i="20"/>
  <c r="BC244" i="20"/>
  <c r="BI244" i="20"/>
  <c r="BC231" i="20"/>
  <c r="BI231" i="20"/>
  <c r="BC226" i="20"/>
  <c r="BJ226" i="20"/>
  <c r="BC223" i="20"/>
  <c r="BI223" i="20"/>
  <c r="BC211" i="20"/>
  <c r="BF211" i="20"/>
  <c r="BC194" i="20"/>
  <c r="BI194" i="20"/>
  <c r="BC187" i="20"/>
  <c r="BF187" i="20"/>
  <c r="BC185" i="20"/>
  <c r="BI185" i="20"/>
  <c r="BC183" i="20"/>
  <c r="BF183" i="20"/>
  <c r="BC177" i="20"/>
  <c r="BF177" i="20"/>
  <c r="BH177" i="20"/>
  <c r="BC174" i="20"/>
  <c r="BJ174" i="20"/>
  <c r="BC151" i="20"/>
  <c r="BI151" i="20"/>
  <c r="BC129" i="20"/>
  <c r="BF129" i="20"/>
  <c r="BC128" i="20"/>
  <c r="BI128" i="20"/>
  <c r="AZ109" i="20"/>
  <c r="BE109" i="20"/>
  <c r="BC109" i="20"/>
  <c r="AZ106" i="20"/>
  <c r="BE106" i="20"/>
  <c r="BC106" i="20"/>
  <c r="BF106" i="20"/>
  <c r="AZ100" i="20"/>
  <c r="BE100" i="20"/>
  <c r="BC100" i="20"/>
  <c r="AZ90" i="20"/>
  <c r="BC90" i="20"/>
  <c r="BF90" i="20"/>
  <c r="AZ87" i="20"/>
  <c r="BE87" i="20"/>
  <c r="BC87" i="20"/>
  <c r="AZ80" i="20"/>
  <c r="BC80" i="20"/>
  <c r="AZ59" i="20"/>
  <c r="BC59" i="20"/>
  <c r="AZ55" i="20"/>
  <c r="BE55" i="20"/>
  <c r="BC55" i="20"/>
  <c r="AZ50" i="20"/>
  <c r="BE50" i="20"/>
  <c r="BC50" i="20"/>
  <c r="AZ48" i="20"/>
  <c r="BE48" i="20"/>
  <c r="BC48" i="20"/>
  <c r="BF48" i="20"/>
  <c r="AZ44" i="20"/>
  <c r="BE44" i="20"/>
  <c r="BC44" i="20"/>
  <c r="AZ37" i="20"/>
  <c r="BC37" i="20"/>
  <c r="BF37" i="20"/>
  <c r="BJ365" i="1"/>
  <c r="BJ353" i="1"/>
  <c r="BJ129" i="1"/>
  <c r="BJ109" i="1"/>
  <c r="BC13" i="1"/>
  <c r="BJ13" i="1"/>
  <c r="BI56" i="1"/>
  <c r="BI232" i="1"/>
  <c r="BF232" i="1"/>
  <c r="BI256" i="1"/>
  <c r="BI193" i="1"/>
  <c r="BI61" i="1"/>
  <c r="BI365" i="1"/>
  <c r="BI359" i="1"/>
  <c r="BF359" i="1"/>
  <c r="BI353" i="1"/>
  <c r="BI317" i="1"/>
  <c r="BF317" i="1"/>
  <c r="BH317" i="1"/>
  <c r="BK317" i="1"/>
  <c r="BI294" i="1"/>
  <c r="BF294" i="1"/>
  <c r="BH294" i="1"/>
  <c r="BK294" i="1"/>
  <c r="BI278" i="1"/>
  <c r="BF278" i="1"/>
  <c r="BI272" i="1"/>
  <c r="BI249" i="1"/>
  <c r="BI244" i="1"/>
  <c r="BF244" i="1"/>
  <c r="BH244" i="1"/>
  <c r="BK244" i="1"/>
  <c r="BI226" i="1"/>
  <c r="BF226" i="1"/>
  <c r="BH226" i="1"/>
  <c r="BK226" i="1"/>
  <c r="BI211" i="1"/>
  <c r="BI187" i="1"/>
  <c r="BI183" i="1"/>
  <c r="BI174" i="1"/>
  <c r="BF174" i="1"/>
  <c r="BI129" i="1"/>
  <c r="BI123" i="1"/>
  <c r="BI109" i="1"/>
  <c r="BI100" i="1"/>
  <c r="BI87" i="1"/>
  <c r="BI59" i="1"/>
  <c r="BI50" i="1"/>
  <c r="BI44" i="1"/>
  <c r="AZ250" i="1"/>
  <c r="AZ232" i="1"/>
  <c r="AZ193" i="1"/>
  <c r="AZ179" i="1"/>
  <c r="AZ131" i="1"/>
  <c r="AM250" i="1"/>
  <c r="AM232" i="1"/>
  <c r="AM193" i="1"/>
  <c r="AM179" i="1"/>
  <c r="AM131" i="1"/>
  <c r="BG13" i="20"/>
  <c r="BH13" i="20"/>
  <c r="BK13" i="20"/>
  <c r="BG61" i="20"/>
  <c r="BH61" i="20"/>
  <c r="BK61" i="20"/>
  <c r="BG232" i="20"/>
  <c r="BH232" i="20"/>
  <c r="BK232" i="20"/>
  <c r="AL365" i="20"/>
  <c r="BG363" i="20"/>
  <c r="AL363" i="20"/>
  <c r="AL359" i="20"/>
  <c r="BG356" i="20"/>
  <c r="AL356" i="20"/>
  <c r="AL353" i="20"/>
  <c r="BG321" i="20"/>
  <c r="AL321" i="20"/>
  <c r="AL317" i="20"/>
  <c r="BG307" i="20"/>
  <c r="AL307" i="20"/>
  <c r="AL294" i="20"/>
  <c r="BG289" i="20"/>
  <c r="AL289" i="20"/>
  <c r="AL278" i="20"/>
  <c r="BG274" i="20"/>
  <c r="AL274" i="20"/>
  <c r="AL272" i="20"/>
  <c r="BG265" i="20"/>
  <c r="AL265" i="20"/>
  <c r="AL249" i="20"/>
  <c r="BG246" i="20"/>
  <c r="AL246" i="20"/>
  <c r="AL244" i="20"/>
  <c r="BG231" i="20"/>
  <c r="AL231" i="20"/>
  <c r="AL226" i="20"/>
  <c r="BG223" i="20"/>
  <c r="AL223" i="20"/>
  <c r="AL211" i="20"/>
  <c r="BG194" i="20"/>
  <c r="AL194" i="20"/>
  <c r="AL187" i="20"/>
  <c r="BG185" i="20"/>
  <c r="AL185" i="20"/>
  <c r="AL183" i="20"/>
  <c r="BG177" i="20"/>
  <c r="AL177" i="20"/>
  <c r="AL174" i="20"/>
  <c r="BG151" i="20"/>
  <c r="AL151" i="20"/>
  <c r="AL129" i="20"/>
  <c r="BG128" i="20"/>
  <c r="AL128" i="20"/>
  <c r="BJ365" i="20"/>
  <c r="BJ363" i="20"/>
  <c r="BJ356" i="20"/>
  <c r="BJ353" i="20"/>
  <c r="BJ321" i="20"/>
  <c r="BJ307" i="20"/>
  <c r="BJ294" i="20"/>
  <c r="BJ289" i="20"/>
  <c r="BJ274" i="20"/>
  <c r="BJ272" i="20"/>
  <c r="BJ265" i="20"/>
  <c r="BJ246" i="20"/>
  <c r="BJ244" i="20"/>
  <c r="BJ231" i="20"/>
  <c r="BJ223" i="20"/>
  <c r="BJ211" i="20"/>
  <c r="BJ194" i="20"/>
  <c r="BJ185" i="20"/>
  <c r="BJ183" i="20"/>
  <c r="BJ177" i="20"/>
  <c r="BJ151" i="20"/>
  <c r="BJ129" i="20"/>
  <c r="BJ128" i="20"/>
  <c r="BJ123" i="20"/>
  <c r="BJ116" i="20"/>
  <c r="BJ109" i="20"/>
  <c r="BJ106" i="20"/>
  <c r="BJ90" i="20"/>
  <c r="BJ87" i="20"/>
  <c r="BJ80" i="20"/>
  <c r="BJ55" i="20"/>
  <c r="BJ50" i="20"/>
  <c r="BJ48" i="20"/>
  <c r="BJ37" i="20"/>
  <c r="S232" i="1"/>
  <c r="BL232" i="1"/>
  <c r="BN232" i="1"/>
  <c r="S109" i="1"/>
  <c r="BL109" i="1"/>
  <c r="BN109" i="1"/>
  <c r="O12" i="1"/>
  <c r="O17" i="1"/>
  <c r="O21" i="1"/>
  <c r="O26" i="1"/>
  <c r="O30" i="1"/>
  <c r="O34" i="1"/>
  <c r="O39" i="1"/>
  <c r="O43" i="1"/>
  <c r="O10" i="1"/>
  <c r="O11" i="1"/>
  <c r="O14" i="1"/>
  <c r="O18" i="1"/>
  <c r="O22" i="1"/>
  <c r="O27" i="1"/>
  <c r="O31" i="1"/>
  <c r="O35" i="1"/>
  <c r="O40" i="1"/>
  <c r="P7" i="1"/>
  <c r="O15" i="1"/>
  <c r="O19" i="1"/>
  <c r="O23" i="1"/>
  <c r="O28" i="1"/>
  <c r="O32" i="1"/>
  <c r="O36" i="1"/>
  <c r="O41" i="1"/>
  <c r="O16" i="1"/>
  <c r="O20" i="1"/>
  <c r="O25" i="1"/>
  <c r="O29" i="1"/>
  <c r="O33" i="1"/>
  <c r="O38" i="1"/>
  <c r="BN363" i="20"/>
  <c r="BN365" i="20"/>
  <c r="BN359" i="20"/>
  <c r="BN356" i="20"/>
  <c r="BN353" i="20"/>
  <c r="P362" i="20"/>
  <c r="J360" i="20"/>
  <c r="P357" i="20"/>
  <c r="J354" i="20"/>
  <c r="O352" i="20"/>
  <c r="P351" i="20"/>
  <c r="I350" i="20"/>
  <c r="J349" i="20"/>
  <c r="O348" i="20"/>
  <c r="P347" i="20"/>
  <c r="J343" i="20"/>
  <c r="O342" i="20"/>
  <c r="P341" i="20"/>
  <c r="J341" i="20"/>
  <c r="O340" i="20"/>
  <c r="J340" i="20"/>
  <c r="I338" i="20"/>
  <c r="O336" i="20"/>
  <c r="P335" i="20"/>
  <c r="I330" i="20"/>
  <c r="BN317" i="20"/>
  <c r="BN307" i="20"/>
  <c r="BN289" i="20"/>
  <c r="I12" i="1"/>
  <c r="Q7" i="20"/>
  <c r="K7" i="20"/>
  <c r="J364" i="20"/>
  <c r="O362" i="20"/>
  <c r="P361" i="20"/>
  <c r="I360" i="20"/>
  <c r="J358" i="20"/>
  <c r="O357" i="20"/>
  <c r="P355" i="20"/>
  <c r="I354" i="20"/>
  <c r="J352" i="20"/>
  <c r="O351" i="20"/>
  <c r="P350" i="20"/>
  <c r="I349" i="20"/>
  <c r="J348" i="20"/>
  <c r="O347" i="20"/>
  <c r="I342" i="20"/>
  <c r="I341" i="20"/>
  <c r="I340" i="20"/>
  <c r="BN321" i="20"/>
  <c r="P15" i="20"/>
  <c r="P10" i="20"/>
  <c r="P12" i="20"/>
  <c r="P17" i="20"/>
  <c r="P11" i="20"/>
  <c r="P14" i="20"/>
  <c r="P16" i="20"/>
  <c r="P18" i="20"/>
  <c r="P22" i="20"/>
  <c r="P19" i="20"/>
  <c r="P23" i="20"/>
  <c r="P20" i="20"/>
  <c r="P26" i="20"/>
  <c r="P30" i="20"/>
  <c r="P27" i="20"/>
  <c r="P21" i="20"/>
  <c r="P28" i="20"/>
  <c r="P25" i="20"/>
  <c r="P29" i="20"/>
  <c r="P31" i="20"/>
  <c r="P32" i="20"/>
  <c r="P36" i="20"/>
  <c r="P33" i="20"/>
  <c r="P38" i="20"/>
  <c r="P42" i="20"/>
  <c r="P34" i="20"/>
  <c r="P39" i="20"/>
  <c r="P43" i="20"/>
  <c r="P35" i="20"/>
  <c r="P40" i="20"/>
  <c r="P46" i="20"/>
  <c r="P47" i="20"/>
  <c r="P41" i="20"/>
  <c r="P49" i="20"/>
  <c r="P54" i="20"/>
  <c r="P45" i="20"/>
  <c r="P51" i="20"/>
  <c r="P57" i="20"/>
  <c r="P53" i="20"/>
  <c r="P62" i="20"/>
  <c r="P66" i="20"/>
  <c r="P70" i="20"/>
  <c r="P58" i="20"/>
  <c r="P63" i="20"/>
  <c r="P67" i="20"/>
  <c r="P71" i="20"/>
  <c r="P52" i="20"/>
  <c r="P64" i="20"/>
  <c r="P68" i="20"/>
  <c r="P72" i="20"/>
  <c r="P65" i="20"/>
  <c r="P69" i="20"/>
  <c r="P75" i="20"/>
  <c r="P79" i="20"/>
  <c r="P84" i="20"/>
  <c r="P76" i="20"/>
  <c r="P81" i="20"/>
  <c r="P85" i="20"/>
  <c r="P73" i="20"/>
  <c r="P77" i="20"/>
  <c r="P82" i="20"/>
  <c r="P74" i="20"/>
  <c r="P78" i="20"/>
  <c r="P86" i="20"/>
  <c r="P88" i="20"/>
  <c r="P93" i="20"/>
  <c r="P97" i="20"/>
  <c r="P83" i="20"/>
  <c r="P89" i="20"/>
  <c r="P94" i="20"/>
  <c r="P91" i="20"/>
  <c r="P95" i="20"/>
  <c r="P92" i="20"/>
  <c r="P96" i="20"/>
  <c r="P98" i="20"/>
  <c r="P102" i="20"/>
  <c r="P107" i="20"/>
  <c r="P112" i="20"/>
  <c r="P117" i="20"/>
  <c r="P121" i="20"/>
  <c r="P126" i="20"/>
  <c r="P99" i="20"/>
  <c r="P103" i="20"/>
  <c r="P108" i="20"/>
  <c r="P113" i="20"/>
  <c r="P118" i="20"/>
  <c r="P122" i="20"/>
  <c r="P127" i="20"/>
  <c r="P104" i="20"/>
  <c r="P110" i="20"/>
  <c r="P114" i="20"/>
  <c r="P119" i="20"/>
  <c r="P124" i="20"/>
  <c r="P101" i="20"/>
  <c r="P105" i="20"/>
  <c r="P111" i="20"/>
  <c r="P115" i="20"/>
  <c r="P120" i="20"/>
  <c r="P125" i="20"/>
  <c r="P134" i="20"/>
  <c r="P138" i="20"/>
  <c r="P142" i="20"/>
  <c r="P146" i="20"/>
  <c r="P150" i="20"/>
  <c r="P130" i="20"/>
  <c r="P135" i="20"/>
  <c r="P139" i="20"/>
  <c r="P143" i="20"/>
  <c r="P147" i="20"/>
  <c r="P152" i="20"/>
  <c r="P132" i="20"/>
  <c r="P136" i="20"/>
  <c r="P140" i="20"/>
  <c r="P144" i="20"/>
  <c r="P148" i="20"/>
  <c r="P153" i="20"/>
  <c r="P157" i="20"/>
  <c r="P133" i="20"/>
  <c r="P137" i="20"/>
  <c r="P141" i="20"/>
  <c r="P145" i="20"/>
  <c r="P149" i="20"/>
  <c r="P154" i="20"/>
  <c r="P161" i="20"/>
  <c r="P165" i="20"/>
  <c r="P169" i="20"/>
  <c r="P173" i="20"/>
  <c r="P180" i="20"/>
  <c r="P186" i="20"/>
  <c r="P162" i="20"/>
  <c r="P166" i="20"/>
  <c r="P170" i="20"/>
  <c r="P175" i="20"/>
  <c r="P181" i="20"/>
  <c r="P188" i="20"/>
  <c r="P159" i="20"/>
  <c r="P163" i="20"/>
  <c r="P167" i="20"/>
  <c r="P171" i="20"/>
  <c r="P176" i="20"/>
  <c r="P182" i="20"/>
  <c r="P155" i="20"/>
  <c r="P156" i="20"/>
  <c r="P158" i="20"/>
  <c r="P160" i="20"/>
  <c r="P164" i="20"/>
  <c r="P168" i="20"/>
  <c r="P172" i="20"/>
  <c r="P178" i="20"/>
  <c r="P184" i="20"/>
  <c r="P191" i="20"/>
  <c r="P197" i="20"/>
  <c r="P201" i="20"/>
  <c r="P205" i="20"/>
  <c r="P209" i="20"/>
  <c r="P214" i="20"/>
  <c r="P218" i="20"/>
  <c r="P192" i="20"/>
  <c r="P198" i="20"/>
  <c r="P202" i="20"/>
  <c r="P206" i="20"/>
  <c r="P210" i="20"/>
  <c r="P215" i="20"/>
  <c r="P189" i="20"/>
  <c r="P195" i="20"/>
  <c r="P199" i="20"/>
  <c r="P203" i="20"/>
  <c r="P207" i="20"/>
  <c r="P212" i="20"/>
  <c r="P190" i="20"/>
  <c r="P196" i="20"/>
  <c r="P200" i="20"/>
  <c r="P204" i="20"/>
  <c r="P208" i="20"/>
  <c r="P213" i="20"/>
  <c r="P217" i="20"/>
  <c r="P216" i="20"/>
  <c r="P220" i="20"/>
  <c r="P225" i="20"/>
  <c r="P230" i="20"/>
  <c r="P236" i="20"/>
  <c r="P240" i="20"/>
  <c r="P245" i="20"/>
  <c r="P252" i="20"/>
  <c r="P257" i="20"/>
  <c r="P261" i="20"/>
  <c r="P266" i="20"/>
  <c r="P270" i="20"/>
  <c r="P276" i="20"/>
  <c r="P281" i="20"/>
  <c r="P221" i="20"/>
  <c r="P227" i="20"/>
  <c r="P233" i="20"/>
  <c r="P237" i="20"/>
  <c r="P241" i="20"/>
  <c r="P247" i="20"/>
  <c r="P253" i="20"/>
  <c r="P258" i="20"/>
  <c r="P262" i="20"/>
  <c r="P267" i="20"/>
  <c r="P271" i="20"/>
  <c r="P277" i="20"/>
  <c r="P222" i="20"/>
  <c r="P228" i="20"/>
  <c r="P234" i="20"/>
  <c r="P238" i="20"/>
  <c r="P242" i="20"/>
  <c r="P248" i="20"/>
  <c r="P254" i="20"/>
  <c r="P259" i="20"/>
  <c r="P263" i="20"/>
  <c r="P268" i="20"/>
  <c r="P273" i="20"/>
  <c r="P279" i="20"/>
  <c r="P283" i="20"/>
  <c r="P219" i="20"/>
  <c r="P224" i="20"/>
  <c r="P229" i="20"/>
  <c r="P235" i="20"/>
  <c r="P239" i="20"/>
  <c r="P243" i="20"/>
  <c r="P251" i="20"/>
  <c r="P255" i="20"/>
  <c r="P260" i="20"/>
  <c r="P264" i="20"/>
  <c r="P269" i="20"/>
  <c r="P275" i="20"/>
  <c r="P280" i="20"/>
  <c r="P285" i="20"/>
  <c r="P290" i="20"/>
  <c r="P295" i="20"/>
  <c r="P299" i="20"/>
  <c r="P303" i="20"/>
  <c r="P308" i="20"/>
  <c r="P312" i="20"/>
  <c r="P316" i="20"/>
  <c r="P322" i="20"/>
  <c r="P326" i="20"/>
  <c r="P330" i="20"/>
  <c r="P334" i="20"/>
  <c r="P338" i="20"/>
  <c r="P282" i="20"/>
  <c r="P286" i="20"/>
  <c r="P291" i="20"/>
  <c r="P296" i="20"/>
  <c r="P300" i="20"/>
  <c r="P304" i="20"/>
  <c r="P309" i="20"/>
  <c r="P313" i="20"/>
  <c r="P318" i="20"/>
  <c r="P323" i="20"/>
  <c r="P327" i="20"/>
  <c r="P287" i="20"/>
  <c r="P292" i="20"/>
  <c r="P297" i="20"/>
  <c r="P301" i="20"/>
  <c r="P305" i="20"/>
  <c r="P310" i="20"/>
  <c r="P314" i="20"/>
  <c r="P319" i="20"/>
  <c r="P324" i="20"/>
  <c r="P328" i="20"/>
  <c r="P332" i="20"/>
  <c r="P336" i="20"/>
  <c r="P340" i="20"/>
  <c r="P344" i="20"/>
  <c r="P284" i="20"/>
  <c r="P288" i="20"/>
  <c r="P293" i="20"/>
  <c r="P298" i="20"/>
  <c r="P302" i="20"/>
  <c r="P306" i="20"/>
  <c r="P311" i="20"/>
  <c r="P315" i="20"/>
  <c r="P320" i="20"/>
  <c r="P325" i="20"/>
  <c r="P329" i="20"/>
  <c r="P333" i="20"/>
  <c r="P337" i="20"/>
  <c r="J12" i="20"/>
  <c r="J17" i="20"/>
  <c r="J11" i="20"/>
  <c r="J14" i="20"/>
  <c r="J15" i="20"/>
  <c r="J10" i="20"/>
  <c r="J16" i="20"/>
  <c r="J20" i="20"/>
  <c r="J21" i="20"/>
  <c r="J18" i="20"/>
  <c r="J22" i="20"/>
  <c r="J19" i="20"/>
  <c r="J28" i="20"/>
  <c r="J25" i="20"/>
  <c r="J29" i="20"/>
  <c r="J26" i="20"/>
  <c r="J30" i="20"/>
  <c r="J23" i="20"/>
  <c r="J27" i="20"/>
  <c r="J34" i="20"/>
  <c r="J39" i="20"/>
  <c r="J35" i="20"/>
  <c r="J40" i="20"/>
  <c r="J31" i="20"/>
  <c r="J32" i="20"/>
  <c r="J36" i="20"/>
  <c r="J41" i="20"/>
  <c r="J33" i="20"/>
  <c r="J38" i="20"/>
  <c r="J49" i="20"/>
  <c r="J45" i="20"/>
  <c r="J51" i="20"/>
  <c r="J42" i="20"/>
  <c r="J46" i="20"/>
  <c r="J52" i="20"/>
  <c r="J58" i="20"/>
  <c r="J43" i="20"/>
  <c r="J47" i="20"/>
  <c r="J53" i="20"/>
  <c r="J62" i="20"/>
  <c r="J54" i="20"/>
  <c r="J64" i="20"/>
  <c r="J68" i="20"/>
  <c r="J72" i="20"/>
  <c r="J65" i="20"/>
  <c r="J69" i="20"/>
  <c r="J66" i="20"/>
  <c r="J70" i="20"/>
  <c r="J57" i="20"/>
  <c r="J63" i="20"/>
  <c r="J67" i="20"/>
  <c r="J71" i="20"/>
  <c r="J73" i="20"/>
  <c r="J77" i="20"/>
  <c r="J82" i="20"/>
  <c r="J86" i="20"/>
  <c r="J74" i="20"/>
  <c r="J78" i="20"/>
  <c r="J83" i="20"/>
  <c r="J75" i="20"/>
  <c r="J79" i="20"/>
  <c r="J84" i="20"/>
  <c r="J76" i="20"/>
  <c r="J81" i="20"/>
  <c r="J91" i="20"/>
  <c r="J95" i="20"/>
  <c r="J92" i="20"/>
  <c r="J96" i="20"/>
  <c r="J85" i="20"/>
  <c r="J88" i="20"/>
  <c r="J93" i="20"/>
  <c r="J97" i="20"/>
  <c r="J89" i="20"/>
  <c r="J94" i="20"/>
  <c r="J98" i="20"/>
  <c r="J104" i="20"/>
  <c r="J110" i="20"/>
  <c r="J114" i="20"/>
  <c r="J119" i="20"/>
  <c r="J124" i="20"/>
  <c r="J101" i="20"/>
  <c r="J105" i="20"/>
  <c r="J111" i="20"/>
  <c r="J115" i="20"/>
  <c r="J120" i="20"/>
  <c r="J125" i="20"/>
  <c r="J102" i="20"/>
  <c r="J107" i="20"/>
  <c r="J112" i="20"/>
  <c r="J117" i="20"/>
  <c r="J121" i="20"/>
  <c r="J126" i="20"/>
  <c r="J99" i="20"/>
  <c r="J103" i="20"/>
  <c r="J108" i="20"/>
  <c r="J113" i="20"/>
  <c r="J118" i="20"/>
  <c r="J122" i="20"/>
  <c r="J127" i="20"/>
  <c r="J136" i="20"/>
  <c r="J140" i="20"/>
  <c r="J144" i="20"/>
  <c r="J148" i="20"/>
  <c r="J153" i="20"/>
  <c r="J130" i="20"/>
  <c r="J132" i="20"/>
  <c r="J133" i="20"/>
  <c r="J137" i="20"/>
  <c r="J141" i="20"/>
  <c r="J145" i="20"/>
  <c r="J149" i="20"/>
  <c r="J154" i="20"/>
  <c r="J134" i="20"/>
  <c r="J138" i="20"/>
  <c r="J142" i="20"/>
  <c r="J146" i="20"/>
  <c r="J150" i="20"/>
  <c r="J155" i="20"/>
  <c r="J135" i="20"/>
  <c r="J139" i="20"/>
  <c r="J143" i="20"/>
  <c r="J147" i="20"/>
  <c r="J152" i="20"/>
  <c r="J156" i="20"/>
  <c r="J159" i="20"/>
  <c r="J163" i="20"/>
  <c r="J167" i="20"/>
  <c r="J171" i="20"/>
  <c r="J176" i="20"/>
  <c r="J182" i="20"/>
  <c r="J160" i="20"/>
  <c r="J164" i="20"/>
  <c r="J168" i="20"/>
  <c r="J172" i="20"/>
  <c r="J178" i="20"/>
  <c r="J184" i="20"/>
  <c r="J161" i="20"/>
  <c r="J165" i="20"/>
  <c r="J169" i="20"/>
  <c r="J173" i="20"/>
  <c r="J180" i="20"/>
  <c r="J186" i="20"/>
  <c r="J157" i="20"/>
  <c r="J158" i="20"/>
  <c r="J162" i="20"/>
  <c r="J166" i="20"/>
  <c r="J170" i="20"/>
  <c r="J175" i="20"/>
  <c r="J181" i="20"/>
  <c r="J195" i="20"/>
  <c r="J199" i="20"/>
  <c r="J203" i="20"/>
  <c r="J207" i="20"/>
  <c r="J212" i="20"/>
  <c r="J216" i="20"/>
  <c r="J188" i="20"/>
  <c r="J189" i="20"/>
  <c r="J190" i="20"/>
  <c r="J196" i="20"/>
  <c r="J200" i="20"/>
  <c r="J204" i="20"/>
  <c r="J208" i="20"/>
  <c r="J213" i="20"/>
  <c r="J217" i="20"/>
  <c r="J191" i="20"/>
  <c r="J197" i="20"/>
  <c r="J201" i="20"/>
  <c r="J205" i="20"/>
  <c r="J209" i="20"/>
  <c r="J214" i="20"/>
  <c r="J192" i="20"/>
  <c r="J198" i="20"/>
  <c r="J202" i="20"/>
  <c r="J206" i="20"/>
  <c r="J210" i="20"/>
  <c r="J215" i="20"/>
  <c r="J222" i="20"/>
  <c r="J228" i="20"/>
  <c r="J234" i="20"/>
  <c r="J238" i="20"/>
  <c r="J242" i="20"/>
  <c r="J248" i="20"/>
  <c r="J254" i="20"/>
  <c r="J259" i="20"/>
  <c r="J263" i="20"/>
  <c r="J268" i="20"/>
  <c r="J273" i="20"/>
  <c r="J279" i="20"/>
  <c r="J224" i="20"/>
  <c r="J229" i="20"/>
  <c r="J235" i="20"/>
  <c r="J239" i="20"/>
  <c r="J243" i="20"/>
  <c r="J251" i="20"/>
  <c r="J255" i="20"/>
  <c r="J260" i="20"/>
  <c r="J264" i="20"/>
  <c r="J269" i="20"/>
  <c r="J275" i="20"/>
  <c r="J280" i="20"/>
  <c r="J218" i="20"/>
  <c r="J219" i="20"/>
  <c r="J220" i="20"/>
  <c r="J225" i="20"/>
  <c r="J230" i="20"/>
  <c r="J236" i="20"/>
  <c r="J240" i="20"/>
  <c r="J245" i="20"/>
  <c r="J252" i="20"/>
  <c r="J257" i="20"/>
  <c r="J261" i="20"/>
  <c r="J266" i="20"/>
  <c r="J270" i="20"/>
  <c r="J276" i="20"/>
  <c r="J281" i="20"/>
  <c r="J221" i="20"/>
  <c r="J227" i="20"/>
  <c r="J233" i="20"/>
  <c r="J237" i="20"/>
  <c r="J241" i="20"/>
  <c r="J247" i="20"/>
  <c r="J253" i="20"/>
  <c r="J258" i="20"/>
  <c r="J262" i="20"/>
  <c r="J267" i="20"/>
  <c r="J271" i="20"/>
  <c r="J277" i="20"/>
  <c r="J282" i="20"/>
  <c r="J287" i="20"/>
  <c r="J292" i="20"/>
  <c r="J297" i="20"/>
  <c r="J301" i="20"/>
  <c r="J305" i="20"/>
  <c r="J310" i="20"/>
  <c r="J314" i="20"/>
  <c r="J319" i="20"/>
  <c r="J324" i="20"/>
  <c r="J328" i="20"/>
  <c r="J332" i="20"/>
  <c r="J336" i="20"/>
  <c r="J283" i="20"/>
  <c r="J284" i="20"/>
  <c r="J288" i="20"/>
  <c r="J293" i="20"/>
  <c r="J298" i="20"/>
  <c r="J302" i="20"/>
  <c r="J306" i="20"/>
  <c r="J311" i="20"/>
  <c r="J315" i="20"/>
  <c r="J320" i="20"/>
  <c r="J325" i="20"/>
  <c r="J329" i="20"/>
  <c r="J285" i="20"/>
  <c r="J290" i="20"/>
  <c r="J295" i="20"/>
  <c r="J299" i="20"/>
  <c r="J303" i="20"/>
  <c r="J308" i="20"/>
  <c r="J312" i="20"/>
  <c r="J316" i="20"/>
  <c r="J322" i="20"/>
  <c r="J326" i="20"/>
  <c r="J330" i="20"/>
  <c r="J334" i="20"/>
  <c r="J338" i="20"/>
  <c r="J342" i="20"/>
  <c r="J346" i="20"/>
  <c r="J286" i="20"/>
  <c r="J291" i="20"/>
  <c r="J296" i="20"/>
  <c r="J300" i="20"/>
  <c r="J304" i="20"/>
  <c r="J309" i="20"/>
  <c r="J313" i="20"/>
  <c r="J318" i="20"/>
  <c r="J323" i="20"/>
  <c r="J327" i="20"/>
  <c r="J331" i="20"/>
  <c r="J335" i="20"/>
  <c r="J339" i="20"/>
  <c r="J7" i="1"/>
  <c r="J362" i="20"/>
  <c r="P360" i="20"/>
  <c r="I358" i="20"/>
  <c r="J357" i="20"/>
  <c r="O355" i="20"/>
  <c r="P354" i="20"/>
  <c r="I352" i="20"/>
  <c r="J351" i="20"/>
  <c r="O350" i="20"/>
  <c r="P349" i="20"/>
  <c r="I348" i="20"/>
  <c r="J347" i="20"/>
  <c r="O346" i="20"/>
  <c r="P345" i="20"/>
  <c r="J345" i="20"/>
  <c r="O344" i="20"/>
  <c r="J344" i="20"/>
  <c r="P343" i="20"/>
  <c r="P339" i="20"/>
  <c r="P331" i="20"/>
  <c r="BN294" i="20"/>
  <c r="I15" i="1"/>
  <c r="O10" i="20"/>
  <c r="O16" i="20"/>
  <c r="O12" i="20"/>
  <c r="O11" i="20"/>
  <c r="O14" i="20"/>
  <c r="O15" i="20"/>
  <c r="O17" i="20"/>
  <c r="O19" i="20"/>
  <c r="O23" i="20"/>
  <c r="O20" i="20"/>
  <c r="O21" i="20"/>
  <c r="O18" i="20"/>
  <c r="O27" i="20"/>
  <c r="O28" i="20"/>
  <c r="O22" i="20"/>
  <c r="O25" i="20"/>
  <c r="O29" i="20"/>
  <c r="O26" i="20"/>
  <c r="O30" i="20"/>
  <c r="O33" i="20"/>
  <c r="O38" i="20"/>
  <c r="O34" i="20"/>
  <c r="O39" i="20"/>
  <c r="O43" i="20"/>
  <c r="O35" i="20"/>
  <c r="O40" i="20"/>
  <c r="O31" i="20"/>
  <c r="O32" i="20"/>
  <c r="O36" i="20"/>
  <c r="O47" i="20"/>
  <c r="O41" i="20"/>
  <c r="O49" i="20"/>
  <c r="O42" i="20"/>
  <c r="O45" i="20"/>
  <c r="O51" i="20"/>
  <c r="O57" i="20"/>
  <c r="O46" i="20"/>
  <c r="O52" i="20"/>
  <c r="O58" i="20"/>
  <c r="O54" i="20"/>
  <c r="O63" i="20"/>
  <c r="O67" i="20"/>
  <c r="O71" i="20"/>
  <c r="O64" i="20"/>
  <c r="O68" i="20"/>
  <c r="O72" i="20"/>
  <c r="O65" i="20"/>
  <c r="O69" i="20"/>
  <c r="O53" i="20"/>
  <c r="O62" i="20"/>
  <c r="O66" i="20"/>
  <c r="O70" i="20"/>
  <c r="O76" i="20"/>
  <c r="O81" i="20"/>
  <c r="O85" i="20"/>
  <c r="O73" i="20"/>
  <c r="O77" i="20"/>
  <c r="O82" i="20"/>
  <c r="O74" i="20"/>
  <c r="O78" i="20"/>
  <c r="O83" i="20"/>
  <c r="O75" i="20"/>
  <c r="O79" i="20"/>
  <c r="O89" i="20"/>
  <c r="O94" i="20"/>
  <c r="O84" i="20"/>
  <c r="O91" i="20"/>
  <c r="O95" i="20"/>
  <c r="O92" i="20"/>
  <c r="O96" i="20"/>
  <c r="O86" i="20"/>
  <c r="O88" i="20"/>
  <c r="O93" i="20"/>
  <c r="O97" i="20"/>
  <c r="O99" i="20"/>
  <c r="O103" i="20"/>
  <c r="O108" i="20"/>
  <c r="O113" i="20"/>
  <c r="O118" i="20"/>
  <c r="O122" i="20"/>
  <c r="O127" i="20"/>
  <c r="O104" i="20"/>
  <c r="O110" i="20"/>
  <c r="O114" i="20"/>
  <c r="O119" i="20"/>
  <c r="O124" i="20"/>
  <c r="O130" i="20"/>
  <c r="O101" i="20"/>
  <c r="O105" i="20"/>
  <c r="O111" i="20"/>
  <c r="O115" i="20"/>
  <c r="O120" i="20"/>
  <c r="O125" i="20"/>
  <c r="O98" i="20"/>
  <c r="O102" i="20"/>
  <c r="O107" i="20"/>
  <c r="O112" i="20"/>
  <c r="O117" i="20"/>
  <c r="O121" i="20"/>
  <c r="O126" i="20"/>
  <c r="O135" i="20"/>
  <c r="O139" i="20"/>
  <c r="O143" i="20"/>
  <c r="O147" i="20"/>
  <c r="O152" i="20"/>
  <c r="O132" i="20"/>
  <c r="O136" i="20"/>
  <c r="O140" i="20"/>
  <c r="O144" i="20"/>
  <c r="O148" i="20"/>
  <c r="O153" i="20"/>
  <c r="O133" i="20"/>
  <c r="O137" i="20"/>
  <c r="O141" i="20"/>
  <c r="O145" i="20"/>
  <c r="O149" i="20"/>
  <c r="O154" i="20"/>
  <c r="O158" i="20"/>
  <c r="O134" i="20"/>
  <c r="O138" i="20"/>
  <c r="O142" i="20"/>
  <c r="O146" i="20"/>
  <c r="O150" i="20"/>
  <c r="O155" i="20"/>
  <c r="O162" i="20"/>
  <c r="O166" i="20"/>
  <c r="O170" i="20"/>
  <c r="O175" i="20"/>
  <c r="O181" i="20"/>
  <c r="O159" i="20"/>
  <c r="O163" i="20"/>
  <c r="O167" i="20"/>
  <c r="O171" i="20"/>
  <c r="O176" i="20"/>
  <c r="O182" i="20"/>
  <c r="O156" i="20"/>
  <c r="O160" i="20"/>
  <c r="O164" i="20"/>
  <c r="O168" i="20"/>
  <c r="O172" i="20"/>
  <c r="O178" i="20"/>
  <c r="O184" i="20"/>
  <c r="O157" i="20"/>
  <c r="O161" i="20"/>
  <c r="O165" i="20"/>
  <c r="O169" i="20"/>
  <c r="O173" i="20"/>
  <c r="O180" i="20"/>
  <c r="O186" i="20"/>
  <c r="O192" i="20"/>
  <c r="O198" i="20"/>
  <c r="O202" i="20"/>
  <c r="O206" i="20"/>
  <c r="O210" i="20"/>
  <c r="O215" i="20"/>
  <c r="O188" i="20"/>
  <c r="O189" i="20"/>
  <c r="O195" i="20"/>
  <c r="O199" i="20"/>
  <c r="O203" i="20"/>
  <c r="O207" i="20"/>
  <c r="O212" i="20"/>
  <c r="O216" i="20"/>
  <c r="O190" i="20"/>
  <c r="O196" i="20"/>
  <c r="O200" i="20"/>
  <c r="O204" i="20"/>
  <c r="O208" i="20"/>
  <c r="O213" i="20"/>
  <c r="O191" i="20"/>
  <c r="O197" i="20"/>
  <c r="O201" i="20"/>
  <c r="O205" i="20"/>
  <c r="O209" i="20"/>
  <c r="O214" i="20"/>
  <c r="O217" i="20"/>
  <c r="O221" i="20"/>
  <c r="O227" i="20"/>
  <c r="O233" i="20"/>
  <c r="O237" i="20"/>
  <c r="O241" i="20"/>
  <c r="O247" i="20"/>
  <c r="O253" i="20"/>
  <c r="O258" i="20"/>
  <c r="O262" i="20"/>
  <c r="O267" i="20"/>
  <c r="O271" i="20"/>
  <c r="O277" i="20"/>
  <c r="O222" i="20"/>
  <c r="O228" i="20"/>
  <c r="O234" i="20"/>
  <c r="O238" i="20"/>
  <c r="O242" i="20"/>
  <c r="O248" i="20"/>
  <c r="O254" i="20"/>
  <c r="O259" i="20"/>
  <c r="O263" i="20"/>
  <c r="O268" i="20"/>
  <c r="O273" i="20"/>
  <c r="O279" i="20"/>
  <c r="O218" i="20"/>
  <c r="O219" i="20"/>
  <c r="O224" i="20"/>
  <c r="O229" i="20"/>
  <c r="O235" i="20"/>
  <c r="O239" i="20"/>
  <c r="O243" i="20"/>
  <c r="O251" i="20"/>
  <c r="O255" i="20"/>
  <c r="O260" i="20"/>
  <c r="O264" i="20"/>
  <c r="O269" i="20"/>
  <c r="O275" i="20"/>
  <c r="O280" i="20"/>
  <c r="O220" i="20"/>
  <c r="O225" i="20"/>
  <c r="O230" i="20"/>
  <c r="O236" i="20"/>
  <c r="O240" i="20"/>
  <c r="O245" i="20"/>
  <c r="O252" i="20"/>
  <c r="O257" i="20"/>
  <c r="O261" i="20"/>
  <c r="O266" i="20"/>
  <c r="O270" i="20"/>
  <c r="O276" i="20"/>
  <c r="O281" i="20"/>
  <c r="O282" i="20"/>
  <c r="O286" i="20"/>
  <c r="O291" i="20"/>
  <c r="O296" i="20"/>
  <c r="O300" i="20"/>
  <c r="O304" i="20"/>
  <c r="O309" i="20"/>
  <c r="O313" i="20"/>
  <c r="O318" i="20"/>
  <c r="O323" i="20"/>
  <c r="O327" i="20"/>
  <c r="O331" i="20"/>
  <c r="O335" i="20"/>
  <c r="O339" i="20"/>
  <c r="O283" i="20"/>
  <c r="O287" i="20"/>
  <c r="O292" i="20"/>
  <c r="O297" i="20"/>
  <c r="O301" i="20"/>
  <c r="O305" i="20"/>
  <c r="O310" i="20"/>
  <c r="O314" i="20"/>
  <c r="O319" i="20"/>
  <c r="O324" i="20"/>
  <c r="O328" i="20"/>
  <c r="O284" i="20"/>
  <c r="O288" i="20"/>
  <c r="O293" i="20"/>
  <c r="O298" i="20"/>
  <c r="O302" i="20"/>
  <c r="O306" i="20"/>
  <c r="O311" i="20"/>
  <c r="O315" i="20"/>
  <c r="O320" i="20"/>
  <c r="O325" i="20"/>
  <c r="O329" i="20"/>
  <c r="O333" i="20"/>
  <c r="O337" i="20"/>
  <c r="O341" i="20"/>
  <c r="O345" i="20"/>
  <c r="O285" i="20"/>
  <c r="O290" i="20"/>
  <c r="O295" i="20"/>
  <c r="O299" i="20"/>
  <c r="O303" i="20"/>
  <c r="O308" i="20"/>
  <c r="O312" i="20"/>
  <c r="O316" i="20"/>
  <c r="O322" i="20"/>
  <c r="O326" i="20"/>
  <c r="O330" i="20"/>
  <c r="O334" i="20"/>
  <c r="O338" i="20"/>
  <c r="I11" i="20"/>
  <c r="I14" i="20"/>
  <c r="I15" i="20"/>
  <c r="I10" i="20"/>
  <c r="I16" i="20"/>
  <c r="I12" i="20"/>
  <c r="I17" i="20"/>
  <c r="I21" i="20"/>
  <c r="I18" i="20"/>
  <c r="I22" i="20"/>
  <c r="I19" i="20"/>
  <c r="I23" i="20"/>
  <c r="I20" i="20"/>
  <c r="I25" i="20"/>
  <c r="I29" i="20"/>
  <c r="I26" i="20"/>
  <c r="I30" i="20"/>
  <c r="I27" i="20"/>
  <c r="I31" i="20"/>
  <c r="I28" i="20"/>
  <c r="I35" i="20"/>
  <c r="I40" i="20"/>
  <c r="I32" i="20"/>
  <c r="I36" i="20"/>
  <c r="I41" i="20"/>
  <c r="I33" i="20"/>
  <c r="I38" i="20"/>
  <c r="I42" i="20"/>
  <c r="I34" i="20"/>
  <c r="I45" i="20"/>
  <c r="I51" i="20"/>
  <c r="I46" i="20"/>
  <c r="I52" i="20"/>
  <c r="I39" i="20"/>
  <c r="I43" i="20"/>
  <c r="I47" i="20"/>
  <c r="I53" i="20"/>
  <c r="I62" i="20"/>
  <c r="I49" i="20"/>
  <c r="I54" i="20"/>
  <c r="I65" i="20"/>
  <c r="I69" i="20"/>
  <c r="I58" i="20"/>
  <c r="I66" i="20"/>
  <c r="I70" i="20"/>
  <c r="I57" i="20"/>
  <c r="I63" i="20"/>
  <c r="I67" i="20"/>
  <c r="I71" i="20"/>
  <c r="I64" i="20"/>
  <c r="I68" i="20"/>
  <c r="I74" i="20"/>
  <c r="I78" i="20"/>
  <c r="I83" i="20"/>
  <c r="I75" i="20"/>
  <c r="I79" i="20"/>
  <c r="I84" i="20"/>
  <c r="I72" i="20"/>
  <c r="I76" i="20"/>
  <c r="I81" i="20"/>
  <c r="I85" i="20"/>
  <c r="I73" i="20"/>
  <c r="I77" i="20"/>
  <c r="I82" i="20"/>
  <c r="I92" i="20"/>
  <c r="I96" i="20"/>
  <c r="I88" i="20"/>
  <c r="I93" i="20"/>
  <c r="I97" i="20"/>
  <c r="I86" i="20"/>
  <c r="I89" i="20"/>
  <c r="I94" i="20"/>
  <c r="I98" i="20"/>
  <c r="I91" i="20"/>
  <c r="I95" i="20"/>
  <c r="I99" i="20"/>
  <c r="I101" i="20"/>
  <c r="I105" i="20"/>
  <c r="I111" i="20"/>
  <c r="I115" i="20"/>
  <c r="I120" i="20"/>
  <c r="I125" i="20"/>
  <c r="I102" i="20"/>
  <c r="I107" i="20"/>
  <c r="I112" i="20"/>
  <c r="I117" i="20"/>
  <c r="I121" i="20"/>
  <c r="I126" i="20"/>
  <c r="I103" i="20"/>
  <c r="I108" i="20"/>
  <c r="I113" i="20"/>
  <c r="I118" i="20"/>
  <c r="I122" i="20"/>
  <c r="I127" i="20"/>
  <c r="I104" i="20"/>
  <c r="I110" i="20"/>
  <c r="I114" i="20"/>
  <c r="I119" i="20"/>
  <c r="I124" i="20"/>
  <c r="I130" i="20"/>
  <c r="I132" i="20"/>
  <c r="I133" i="20"/>
  <c r="I137" i="20"/>
  <c r="I141" i="20"/>
  <c r="I145" i="20"/>
  <c r="I149" i="20"/>
  <c r="I154" i="20"/>
  <c r="I134" i="20"/>
  <c r="I138" i="20"/>
  <c r="I142" i="20"/>
  <c r="I146" i="20"/>
  <c r="I150" i="20"/>
  <c r="I155" i="20"/>
  <c r="I135" i="20"/>
  <c r="I139" i="20"/>
  <c r="I143" i="20"/>
  <c r="I147" i="20"/>
  <c r="I152" i="20"/>
  <c r="I156" i="20"/>
  <c r="I136" i="20"/>
  <c r="I140" i="20"/>
  <c r="I144" i="20"/>
  <c r="I148" i="20"/>
  <c r="I153" i="20"/>
  <c r="I157" i="20"/>
  <c r="I160" i="20"/>
  <c r="I164" i="20"/>
  <c r="I168" i="20"/>
  <c r="I172" i="20"/>
  <c r="I178" i="20"/>
  <c r="I184" i="20"/>
  <c r="I161" i="20"/>
  <c r="I165" i="20"/>
  <c r="I169" i="20"/>
  <c r="I173" i="20"/>
  <c r="I180" i="20"/>
  <c r="I186" i="20"/>
  <c r="I158" i="20"/>
  <c r="I162" i="20"/>
  <c r="I166" i="20"/>
  <c r="I170" i="20"/>
  <c r="I175" i="20"/>
  <c r="I181" i="20"/>
  <c r="I159" i="20"/>
  <c r="I163" i="20"/>
  <c r="I167" i="20"/>
  <c r="I171" i="20"/>
  <c r="I176" i="20"/>
  <c r="I182" i="20"/>
  <c r="I188" i="20"/>
  <c r="I189" i="20"/>
  <c r="I190" i="20"/>
  <c r="I196" i="20"/>
  <c r="I200" i="20"/>
  <c r="I204" i="20"/>
  <c r="I208" i="20"/>
  <c r="I213" i="20"/>
  <c r="I217" i="20"/>
  <c r="I191" i="20"/>
  <c r="I197" i="20"/>
  <c r="I201" i="20"/>
  <c r="I205" i="20"/>
  <c r="I209" i="20"/>
  <c r="I214" i="20"/>
  <c r="I218" i="20"/>
  <c r="I192" i="20"/>
  <c r="I198" i="20"/>
  <c r="I202" i="20"/>
  <c r="I206" i="20"/>
  <c r="I210" i="20"/>
  <c r="I215" i="20"/>
  <c r="I195" i="20"/>
  <c r="I199" i="20"/>
  <c r="I203" i="20"/>
  <c r="I207" i="20"/>
  <c r="I212" i="20"/>
  <c r="I216" i="20"/>
  <c r="I224" i="20"/>
  <c r="I229" i="20"/>
  <c r="I235" i="20"/>
  <c r="I239" i="20"/>
  <c r="I243" i="20"/>
  <c r="I251" i="20"/>
  <c r="I255" i="20"/>
  <c r="I260" i="20"/>
  <c r="I264" i="20"/>
  <c r="I269" i="20"/>
  <c r="I275" i="20"/>
  <c r="I280" i="20"/>
  <c r="I219" i="20"/>
  <c r="I220" i="20"/>
  <c r="I225" i="20"/>
  <c r="I230" i="20"/>
  <c r="I236" i="20"/>
  <c r="I240" i="20"/>
  <c r="I245" i="20"/>
  <c r="I252" i="20"/>
  <c r="I257" i="20"/>
  <c r="I261" i="20"/>
  <c r="I266" i="20"/>
  <c r="I270" i="20"/>
  <c r="I276" i="20"/>
  <c r="I221" i="20"/>
  <c r="I227" i="20"/>
  <c r="I233" i="20"/>
  <c r="I237" i="20"/>
  <c r="I241" i="20"/>
  <c r="I247" i="20"/>
  <c r="I253" i="20"/>
  <c r="I258" i="20"/>
  <c r="I262" i="20"/>
  <c r="I267" i="20"/>
  <c r="I271" i="20"/>
  <c r="I277" i="20"/>
  <c r="I282" i="20"/>
  <c r="I222" i="20"/>
  <c r="I228" i="20"/>
  <c r="I234" i="20"/>
  <c r="I238" i="20"/>
  <c r="I242" i="20"/>
  <c r="I248" i="20"/>
  <c r="I254" i="20"/>
  <c r="I259" i="20"/>
  <c r="I263" i="20"/>
  <c r="I268" i="20"/>
  <c r="I273" i="20"/>
  <c r="I279" i="20"/>
  <c r="I283" i="20"/>
  <c r="I284" i="20"/>
  <c r="I288" i="20"/>
  <c r="I293" i="20"/>
  <c r="I298" i="20"/>
  <c r="I302" i="20"/>
  <c r="I306" i="20"/>
  <c r="I311" i="20"/>
  <c r="I315" i="20"/>
  <c r="I320" i="20"/>
  <c r="I325" i="20"/>
  <c r="I329" i="20"/>
  <c r="I333" i="20"/>
  <c r="I337" i="20"/>
  <c r="I285" i="20"/>
  <c r="I290" i="20"/>
  <c r="I295" i="20"/>
  <c r="I299" i="20"/>
  <c r="I303" i="20"/>
  <c r="I308" i="20"/>
  <c r="I312" i="20"/>
  <c r="I316" i="20"/>
  <c r="I322" i="20"/>
  <c r="I326" i="20"/>
  <c r="I281" i="20"/>
  <c r="I286" i="20"/>
  <c r="I291" i="20"/>
  <c r="I296" i="20"/>
  <c r="I300" i="20"/>
  <c r="I304" i="20"/>
  <c r="I309" i="20"/>
  <c r="I313" i="20"/>
  <c r="I318" i="20"/>
  <c r="I323" i="20"/>
  <c r="I327" i="20"/>
  <c r="I331" i="20"/>
  <c r="I335" i="20"/>
  <c r="I339" i="20"/>
  <c r="I343" i="20"/>
  <c r="I287" i="20"/>
  <c r="I292" i="20"/>
  <c r="I297" i="20"/>
  <c r="I301" i="20"/>
  <c r="I305" i="20"/>
  <c r="I310" i="20"/>
  <c r="I314" i="20"/>
  <c r="I319" i="20"/>
  <c r="I324" i="20"/>
  <c r="I328" i="20"/>
  <c r="I332" i="20"/>
  <c r="I336" i="20"/>
  <c r="P364" i="20"/>
  <c r="I362" i="20"/>
  <c r="J361" i="20"/>
  <c r="O360" i="20"/>
  <c r="P358" i="20"/>
  <c r="I357" i="20"/>
  <c r="J355" i="20"/>
  <c r="O354" i="20"/>
  <c r="P352" i="20"/>
  <c r="I351" i="20"/>
  <c r="J350" i="20"/>
  <c r="O349" i="20"/>
  <c r="P348" i="20"/>
  <c r="I347" i="20"/>
  <c r="I346" i="20"/>
  <c r="I345" i="20"/>
  <c r="I344" i="20"/>
  <c r="O343" i="20"/>
  <c r="P342" i="20"/>
  <c r="J337" i="20"/>
  <c r="BN274" i="20"/>
  <c r="BN272" i="20"/>
  <c r="BN246" i="20"/>
  <c r="BN244" i="20"/>
  <c r="BN223" i="20"/>
  <c r="BN265" i="20"/>
  <c r="BN226" i="20"/>
  <c r="BN278" i="20"/>
  <c r="BN250" i="20"/>
  <c r="BN232" i="20"/>
  <c r="BN256" i="20"/>
  <c r="BN249" i="20"/>
  <c r="BN231" i="20"/>
  <c r="BN194" i="20"/>
  <c r="BN193" i="20"/>
  <c r="BN187" i="20"/>
  <c r="BN211" i="20"/>
  <c r="BN174" i="20"/>
  <c r="BN185" i="20"/>
  <c r="BN183" i="20"/>
  <c r="BN179" i="20"/>
  <c r="BN177" i="20"/>
  <c r="BN151" i="20"/>
  <c r="BN131" i="20"/>
  <c r="BN129" i="20"/>
  <c r="BN106" i="20"/>
  <c r="BN100" i="20"/>
  <c r="BN128" i="20"/>
  <c r="BN116" i="20"/>
  <c r="BN123" i="20"/>
  <c r="BN109" i="20"/>
  <c r="BN87" i="20"/>
  <c r="BN90" i="20"/>
  <c r="BN80" i="20"/>
  <c r="BN56" i="20"/>
  <c r="BN55" i="20"/>
  <c r="BN48" i="20"/>
  <c r="BN44" i="20"/>
  <c r="S60" i="20"/>
  <c r="BL60" i="20"/>
  <c r="BN60" i="20"/>
  <c r="BN50" i="20"/>
  <c r="S61" i="20"/>
  <c r="BL61" i="20"/>
  <c r="BN61" i="20"/>
  <c r="S59" i="20"/>
  <c r="BL59" i="20"/>
  <c r="BN59" i="20"/>
  <c r="BN37" i="20"/>
  <c r="BN24" i="20"/>
  <c r="BN13" i="20"/>
  <c r="Q11" i="20"/>
  <c r="Q14" i="20"/>
  <c r="Q15" i="20"/>
  <c r="Q10" i="20"/>
  <c r="Q16" i="20"/>
  <c r="Q12" i="20"/>
  <c r="Q17" i="20"/>
  <c r="Q21" i="20"/>
  <c r="Q18" i="20"/>
  <c r="Q22" i="20"/>
  <c r="Q19" i="20"/>
  <c r="Q23" i="20"/>
  <c r="Q20" i="20"/>
  <c r="Q25" i="20"/>
  <c r="Q29" i="20"/>
  <c r="Q26" i="20"/>
  <c r="Q30" i="20"/>
  <c r="Q27" i="20"/>
  <c r="Q31" i="20"/>
  <c r="Q28" i="20"/>
  <c r="Q35" i="20"/>
  <c r="Q40" i="20"/>
  <c r="Q32" i="20"/>
  <c r="Q36" i="20"/>
  <c r="Q41" i="20"/>
  <c r="Q33" i="20"/>
  <c r="Q38" i="20"/>
  <c r="Q42" i="20"/>
  <c r="Q34" i="20"/>
  <c r="Q45" i="20"/>
  <c r="Q39" i="20"/>
  <c r="Q46" i="20"/>
  <c r="Q52" i="20"/>
  <c r="Q43" i="20"/>
  <c r="Q47" i="20"/>
  <c r="Q53" i="20"/>
  <c r="Q49" i="20"/>
  <c r="Q54" i="20"/>
  <c r="Q65" i="20"/>
  <c r="Q69" i="20"/>
  <c r="Q62" i="20"/>
  <c r="Q66" i="20"/>
  <c r="Q70" i="20"/>
  <c r="Q57" i="20"/>
  <c r="Q58" i="20"/>
  <c r="Q63" i="20"/>
  <c r="Q67" i="20"/>
  <c r="Q71" i="20"/>
  <c r="Q51" i="20"/>
  <c r="Q64" i="20"/>
  <c r="Q68" i="20"/>
  <c r="Q74" i="20"/>
  <c r="Q78" i="20"/>
  <c r="BC78" i="20"/>
  <c r="Q83" i="20"/>
  <c r="Q72" i="20"/>
  <c r="Q75" i="20"/>
  <c r="Q79" i="20"/>
  <c r="Q84" i="20"/>
  <c r="Q76" i="20"/>
  <c r="Q81" i="20"/>
  <c r="Q85" i="20"/>
  <c r="Q73" i="20"/>
  <c r="Q77" i="20"/>
  <c r="Q92" i="20"/>
  <c r="Q96" i="20"/>
  <c r="Q86" i="20"/>
  <c r="Q88" i="20"/>
  <c r="Q93" i="20"/>
  <c r="Q82" i="20"/>
  <c r="Q89" i="20"/>
  <c r="Q94" i="20"/>
  <c r="Q91" i="20"/>
  <c r="Q95" i="20"/>
  <c r="Q99" i="20"/>
  <c r="Q97" i="20"/>
  <c r="Q101" i="20"/>
  <c r="BC101" i="20"/>
  <c r="Q105" i="20"/>
  <c r="Q111" i="20"/>
  <c r="Q115" i="20"/>
  <c r="Q120" i="20"/>
  <c r="Q125" i="20"/>
  <c r="Q98" i="20"/>
  <c r="Q102" i="20"/>
  <c r="Q107" i="20"/>
  <c r="Q112" i="20"/>
  <c r="Q117" i="20"/>
  <c r="Q121" i="20"/>
  <c r="Q126" i="20"/>
  <c r="BC126" i="20"/>
  <c r="Q103" i="20"/>
  <c r="Q108" i="20"/>
  <c r="Q113" i="20"/>
  <c r="Q118" i="20"/>
  <c r="Q122" i="20"/>
  <c r="Q127" i="20"/>
  <c r="Q104" i="20"/>
  <c r="Q110" i="20"/>
  <c r="Q114" i="20"/>
  <c r="Q119" i="20"/>
  <c r="Q124" i="20"/>
  <c r="Q130" i="20"/>
  <c r="Q133" i="20"/>
  <c r="BC133" i="20"/>
  <c r="Q137" i="20"/>
  <c r="Q141" i="20"/>
  <c r="Q145" i="20"/>
  <c r="Q149" i="20"/>
  <c r="Q134" i="20"/>
  <c r="Q138" i="20"/>
  <c r="Q142" i="20"/>
  <c r="Q146" i="20"/>
  <c r="Q150" i="20"/>
  <c r="Q155" i="20"/>
  <c r="Q135" i="20"/>
  <c r="Q139" i="20"/>
  <c r="Q143" i="20"/>
  <c r="Q147" i="20"/>
  <c r="BC147" i="20"/>
  <c r="Q152" i="20"/>
  <c r="Q156" i="20"/>
  <c r="Q132" i="20"/>
  <c r="Q136" i="20"/>
  <c r="Q140" i="20"/>
  <c r="Q144" i="20"/>
  <c r="Q148" i="20"/>
  <c r="Q153" i="20"/>
  <c r="Q154" i="20"/>
  <c r="Q157" i="20"/>
  <c r="Q158" i="20"/>
  <c r="Q160" i="20"/>
  <c r="Q164" i="20"/>
  <c r="Q168" i="20"/>
  <c r="Q172" i="20"/>
  <c r="Q178" i="20"/>
  <c r="Q184" i="20"/>
  <c r="Q161" i="20"/>
  <c r="Q165" i="20"/>
  <c r="Q169" i="20"/>
  <c r="Q173" i="20"/>
  <c r="Q180" i="20"/>
  <c r="Q186" i="20"/>
  <c r="Q162" i="20"/>
  <c r="Q166" i="20"/>
  <c r="Q170" i="20"/>
  <c r="Q175" i="20"/>
  <c r="Q181" i="20"/>
  <c r="Q159" i="20"/>
  <c r="Q163" i="20"/>
  <c r="Q167" i="20"/>
  <c r="Q171" i="20"/>
  <c r="Q176" i="20"/>
  <c r="Q182" i="20"/>
  <c r="Q190" i="20"/>
  <c r="Q196" i="20"/>
  <c r="Q200" i="20"/>
  <c r="Q204" i="20"/>
  <c r="Q208" i="20"/>
  <c r="Q213" i="20"/>
  <c r="Q217" i="20"/>
  <c r="BC217" i="20"/>
  <c r="Q191" i="20"/>
  <c r="Q197" i="20"/>
  <c r="Q201" i="20"/>
  <c r="Q205" i="20"/>
  <c r="Q209" i="20"/>
  <c r="Q214" i="20"/>
  <c r="Q188" i="20"/>
  <c r="Q192" i="20"/>
  <c r="Q198" i="20"/>
  <c r="Q202" i="20"/>
  <c r="Q206" i="20"/>
  <c r="Q210" i="20"/>
  <c r="Q189" i="20"/>
  <c r="Q195" i="20"/>
  <c r="Q199" i="20"/>
  <c r="Q203" i="20"/>
  <c r="Q207" i="20"/>
  <c r="Q212" i="20"/>
  <c r="Q216" i="20"/>
  <c r="Q219" i="20"/>
  <c r="Q224" i="20"/>
  <c r="Q229" i="20"/>
  <c r="Q235" i="20"/>
  <c r="Q239" i="20"/>
  <c r="Q243" i="20"/>
  <c r="Q251" i="20"/>
  <c r="Q255" i="20"/>
  <c r="Q260" i="20"/>
  <c r="Q264" i="20"/>
  <c r="Q269" i="20"/>
  <c r="Q275" i="20"/>
  <c r="Q280" i="20"/>
  <c r="Q215" i="20"/>
  <c r="Q220" i="20"/>
  <c r="Q225" i="20"/>
  <c r="BC225" i="20"/>
  <c r="Q230" i="20"/>
  <c r="Q236" i="20"/>
  <c r="Q240" i="20"/>
  <c r="Q245" i="20"/>
  <c r="BC245" i="20"/>
  <c r="Q252" i="20"/>
  <c r="Q257" i="20"/>
  <c r="Q261" i="20"/>
  <c r="Q266" i="20"/>
  <c r="Q270" i="20"/>
  <c r="Q276" i="20"/>
  <c r="Q221" i="20"/>
  <c r="Q227" i="20"/>
  <c r="BC227" i="20"/>
  <c r="Q233" i="20"/>
  <c r="Q237" i="20"/>
  <c r="Q241" i="20"/>
  <c r="Q247" i="20"/>
  <c r="Q253" i="20"/>
  <c r="Q258" i="20"/>
  <c r="BC258" i="20"/>
  <c r="Q262" i="20"/>
  <c r="Q267" i="20"/>
  <c r="BC267" i="20"/>
  <c r="Q271" i="20"/>
  <c r="Q277" i="20"/>
  <c r="Q282" i="20"/>
  <c r="Q218" i="20"/>
  <c r="Q222" i="20"/>
  <c r="Q228" i="20"/>
  <c r="Q234" i="20"/>
  <c r="Q238" i="20"/>
  <c r="Q242" i="20"/>
  <c r="Q248" i="20"/>
  <c r="Q254" i="20"/>
  <c r="Q259" i="20"/>
  <c r="Q263" i="20"/>
  <c r="Q268" i="20"/>
  <c r="Q273" i="20"/>
  <c r="Q279" i="20"/>
  <c r="Q284" i="20"/>
  <c r="Q288" i="20"/>
  <c r="Q293" i="20"/>
  <c r="Q298" i="20"/>
  <c r="Q302" i="20"/>
  <c r="Q306" i="20"/>
  <c r="Q311" i="20"/>
  <c r="Q315" i="20"/>
  <c r="Q320" i="20"/>
  <c r="Q325" i="20"/>
  <c r="Q329" i="20"/>
  <c r="Q333" i="20"/>
  <c r="Q337" i="20"/>
  <c r="BC337" i="20"/>
  <c r="Q281" i="20"/>
  <c r="Q285" i="20"/>
  <c r="Q290" i="20"/>
  <c r="BC290" i="20"/>
  <c r="Q295" i="20"/>
  <c r="Q299" i="20"/>
  <c r="Q303" i="20"/>
  <c r="Q308" i="20"/>
  <c r="BC308" i="20"/>
  <c r="Q312" i="20"/>
  <c r="Q316" i="20"/>
  <c r="Q322" i="20"/>
  <c r="Q326" i="20"/>
  <c r="Q283" i="20"/>
  <c r="Q286" i="20"/>
  <c r="Q291" i="20"/>
  <c r="Q296" i="20"/>
  <c r="BC296" i="20"/>
  <c r="Q300" i="20"/>
  <c r="Q304" i="20"/>
  <c r="Q309" i="20"/>
  <c r="Q313" i="20"/>
  <c r="Q318" i="20"/>
  <c r="BC318" i="20"/>
  <c r="Q323" i="20"/>
  <c r="Q327" i="20"/>
  <c r="Q331" i="20"/>
  <c r="BC331" i="20"/>
  <c r="Q335" i="20"/>
  <c r="Q339" i="20"/>
  <c r="Q343" i="20"/>
  <c r="Q287" i="20"/>
  <c r="BC287" i="20"/>
  <c r="Q292" i="20"/>
  <c r="BC292" i="20"/>
  <c r="Q297" i="20"/>
  <c r="Q301" i="20"/>
  <c r="Q305" i="20"/>
  <c r="Q310" i="20"/>
  <c r="BC310" i="20"/>
  <c r="Q314" i="20"/>
  <c r="Q319" i="20"/>
  <c r="Q324" i="20"/>
  <c r="Q328" i="20"/>
  <c r="Q332" i="20"/>
  <c r="Q336" i="20"/>
  <c r="Q334" i="20"/>
  <c r="Q340" i="20"/>
  <c r="Q341" i="20"/>
  <c r="BC341" i="20"/>
  <c r="Q347" i="20"/>
  <c r="Q351" i="20"/>
  <c r="Q357" i="20"/>
  <c r="BC357" i="20"/>
  <c r="Q362" i="20"/>
  <c r="Q342" i="20"/>
  <c r="Q348" i="20"/>
  <c r="Q352" i="20"/>
  <c r="Q358" i="20"/>
  <c r="Q364" i="20"/>
  <c r="Q330" i="20"/>
  <c r="Q338" i="20"/>
  <c r="Q344" i="20"/>
  <c r="BC344" i="20"/>
  <c r="Q345" i="20"/>
  <c r="Q349" i="20"/>
  <c r="BC349" i="20"/>
  <c r="Q354" i="20"/>
  <c r="Q360" i="20"/>
  <c r="Q346" i="20"/>
  <c r="Q350" i="20"/>
  <c r="BC350" i="20"/>
  <c r="Q355" i="20"/>
  <c r="Q361" i="20"/>
  <c r="Q9" i="20"/>
  <c r="BC342" i="20"/>
  <c r="BG44" i="20"/>
  <c r="BI44" i="20"/>
  <c r="BG50" i="20"/>
  <c r="BI50" i="20"/>
  <c r="BG59" i="20"/>
  <c r="BI59" i="20"/>
  <c r="BG87" i="20"/>
  <c r="BI87" i="20"/>
  <c r="BG100" i="20"/>
  <c r="BI100" i="20"/>
  <c r="BG109" i="20"/>
  <c r="BI109" i="20"/>
  <c r="BH131" i="1"/>
  <c r="BK131" i="1"/>
  <c r="BH179" i="1"/>
  <c r="BK179" i="1"/>
  <c r="BH250" i="1"/>
  <c r="BK250" i="1"/>
  <c r="BK151" i="20"/>
  <c r="BF317" i="20"/>
  <c r="BK194" i="20"/>
  <c r="BK321" i="20"/>
  <c r="BF44" i="20"/>
  <c r="BF100" i="20"/>
  <c r="BH100" i="20"/>
  <c r="BK185" i="20"/>
  <c r="BK274" i="20"/>
  <c r="BH365" i="1"/>
  <c r="BK365" i="1"/>
  <c r="BF244" i="20"/>
  <c r="BF365" i="20"/>
  <c r="BK129" i="1"/>
  <c r="BK289" i="20"/>
  <c r="BC345" i="20"/>
  <c r="BC324" i="20"/>
  <c r="BC240" i="20"/>
  <c r="BC220" i="20"/>
  <c r="BC234" i="20"/>
  <c r="BC271" i="20"/>
  <c r="BC253" i="20"/>
  <c r="BC233" i="20"/>
  <c r="BC216" i="20"/>
  <c r="BC199" i="20"/>
  <c r="BC198" i="20"/>
  <c r="BC173" i="20"/>
  <c r="BC182" i="20"/>
  <c r="BC150" i="20"/>
  <c r="BC143" i="20"/>
  <c r="BC121" i="20"/>
  <c r="BC102" i="20"/>
  <c r="BC115" i="20"/>
  <c r="BC130" i="20"/>
  <c r="BC118" i="20"/>
  <c r="BC99" i="20"/>
  <c r="BC91" i="20"/>
  <c r="BC74" i="20"/>
  <c r="BC85" i="20"/>
  <c r="BC65" i="20"/>
  <c r="BC58" i="20"/>
  <c r="BC41" i="20"/>
  <c r="BC31" i="20"/>
  <c r="BC30" i="20"/>
  <c r="BC22" i="20"/>
  <c r="BC21" i="20"/>
  <c r="BC17" i="20"/>
  <c r="BC329" i="20"/>
  <c r="BC354" i="20"/>
  <c r="BC360" i="20"/>
  <c r="BC347" i="20"/>
  <c r="BC362" i="20"/>
  <c r="BC285" i="20"/>
  <c r="BC303" i="20"/>
  <c r="BG129" i="20"/>
  <c r="BH129" i="20"/>
  <c r="BK129" i="20"/>
  <c r="BG174" i="20"/>
  <c r="BG183" i="20"/>
  <c r="BH183" i="20"/>
  <c r="BK183" i="20"/>
  <c r="BG187" i="20"/>
  <c r="BH187" i="20"/>
  <c r="BG211" i="20"/>
  <c r="BH211" i="20"/>
  <c r="BK211" i="20"/>
  <c r="BG226" i="20"/>
  <c r="BG244" i="20"/>
  <c r="BG249" i="20"/>
  <c r="BH249" i="20"/>
  <c r="BK249" i="20"/>
  <c r="BG272" i="20"/>
  <c r="BH272" i="20"/>
  <c r="BK272" i="20"/>
  <c r="BG278" i="20"/>
  <c r="BH278" i="20"/>
  <c r="BG294" i="20"/>
  <c r="BH294" i="20"/>
  <c r="BK294" i="20"/>
  <c r="BG317" i="20"/>
  <c r="BG353" i="20"/>
  <c r="BH353" i="20"/>
  <c r="BK353" i="20"/>
  <c r="BG359" i="20"/>
  <c r="BG365" i="20"/>
  <c r="BH359" i="1"/>
  <c r="BK359" i="1"/>
  <c r="BI129" i="20"/>
  <c r="BI174" i="20"/>
  <c r="BI183" i="20"/>
  <c r="BI187" i="20"/>
  <c r="BI211" i="20"/>
  <c r="BI226" i="20"/>
  <c r="BI249" i="20"/>
  <c r="BI272" i="20"/>
  <c r="BI278" i="20"/>
  <c r="BI294" i="20"/>
  <c r="BI317" i="20"/>
  <c r="BI353" i="20"/>
  <c r="BI359" i="20"/>
  <c r="BI13" i="1"/>
  <c r="BF174" i="20"/>
  <c r="BH174" i="20"/>
  <c r="BK174" i="20"/>
  <c r="BF226" i="20"/>
  <c r="BH226" i="20"/>
  <c r="BK226" i="20"/>
  <c r="BF359" i="20"/>
  <c r="BH359" i="20"/>
  <c r="BK359" i="20"/>
  <c r="BK50" i="1"/>
  <c r="BF307" i="20"/>
  <c r="BH307" i="20"/>
  <c r="BK307" i="20"/>
  <c r="BF87" i="20"/>
  <c r="BC343" i="20"/>
  <c r="BC319" i="20"/>
  <c r="BC327" i="20"/>
  <c r="BC309" i="20"/>
  <c r="BC291" i="20"/>
  <c r="BC257" i="20"/>
  <c r="BC236" i="20"/>
  <c r="BC228" i="20"/>
  <c r="BC247" i="20"/>
  <c r="BC212" i="20"/>
  <c r="BC195" i="20"/>
  <c r="BC192" i="20"/>
  <c r="BC169" i="20"/>
  <c r="BC184" i="20"/>
  <c r="BC164" i="20"/>
  <c r="BC146" i="20"/>
  <c r="BC158" i="20"/>
  <c r="BC139" i="20"/>
  <c r="BC117" i="20"/>
  <c r="BC98" i="20"/>
  <c r="BC124" i="20"/>
  <c r="BC97" i="20"/>
  <c r="BC62" i="20"/>
  <c r="BC72" i="20"/>
  <c r="BC52" i="20"/>
  <c r="BC47" i="20"/>
  <c r="BC40" i="20"/>
  <c r="BC26" i="20"/>
  <c r="BC15" i="20"/>
  <c r="BC16" i="20"/>
  <c r="J11" i="1"/>
  <c r="J14" i="1"/>
  <c r="J18" i="1"/>
  <c r="J22" i="1"/>
  <c r="J27" i="1"/>
  <c r="J31" i="1"/>
  <c r="J35" i="1"/>
  <c r="J40" i="1"/>
  <c r="J15" i="1"/>
  <c r="J19" i="1"/>
  <c r="J23" i="1"/>
  <c r="J28" i="1"/>
  <c r="J32" i="1"/>
  <c r="J36" i="1"/>
  <c r="J41" i="1"/>
  <c r="J10" i="1"/>
  <c r="J16" i="1"/>
  <c r="J20" i="1"/>
  <c r="J25" i="1"/>
  <c r="J29" i="1"/>
  <c r="J33" i="1"/>
  <c r="J38" i="1"/>
  <c r="J42" i="1"/>
  <c r="K7" i="1"/>
  <c r="J12" i="1"/>
  <c r="J17" i="1"/>
  <c r="J21" i="1"/>
  <c r="J26" i="1"/>
  <c r="J30" i="1"/>
  <c r="J34" i="1"/>
  <c r="J39" i="1"/>
  <c r="J43" i="1"/>
  <c r="J45" i="1"/>
  <c r="J51" i="1"/>
  <c r="J57" i="1"/>
  <c r="J64" i="1"/>
  <c r="J68" i="1"/>
  <c r="J72" i="1"/>
  <c r="J76" i="1"/>
  <c r="J81" i="1"/>
  <c r="J85" i="1"/>
  <c r="J91" i="1"/>
  <c r="J95" i="1"/>
  <c r="J99" i="1"/>
  <c r="J104" i="1"/>
  <c r="J46" i="1"/>
  <c r="J52" i="1"/>
  <c r="J58" i="1"/>
  <c r="J65" i="1"/>
  <c r="J69" i="1"/>
  <c r="J73" i="1"/>
  <c r="J77" i="1"/>
  <c r="J82" i="1"/>
  <c r="J86" i="1"/>
  <c r="J92" i="1"/>
  <c r="J96" i="1"/>
  <c r="J101" i="1"/>
  <c r="J105" i="1"/>
  <c r="J111" i="1"/>
  <c r="J115" i="1"/>
  <c r="J47" i="1"/>
  <c r="J53" i="1"/>
  <c r="J62" i="1"/>
  <c r="J66" i="1"/>
  <c r="J70" i="1"/>
  <c r="J74" i="1"/>
  <c r="J78" i="1"/>
  <c r="J83" i="1"/>
  <c r="J88" i="1"/>
  <c r="J93" i="1"/>
  <c r="J97" i="1"/>
  <c r="J102" i="1"/>
  <c r="J107" i="1"/>
  <c r="J49" i="1"/>
  <c r="J54" i="1"/>
  <c r="J63" i="1"/>
  <c r="J67" i="1"/>
  <c r="J71" i="1"/>
  <c r="J75" i="1"/>
  <c r="J79" i="1"/>
  <c r="J84" i="1"/>
  <c r="J89" i="1"/>
  <c r="J94" i="1"/>
  <c r="J98" i="1"/>
  <c r="J103" i="1"/>
  <c r="J108" i="1"/>
  <c r="J113" i="1"/>
  <c r="J119" i="1"/>
  <c r="J124" i="1"/>
  <c r="J130" i="1"/>
  <c r="J135" i="1"/>
  <c r="J139" i="1"/>
  <c r="J143" i="1"/>
  <c r="J147" i="1"/>
  <c r="J152" i="1"/>
  <c r="J156" i="1"/>
  <c r="J160" i="1"/>
  <c r="J164" i="1"/>
  <c r="J168" i="1"/>
  <c r="J172" i="1"/>
  <c r="J178" i="1"/>
  <c r="J184" i="1"/>
  <c r="J190" i="1"/>
  <c r="J196" i="1"/>
  <c r="J200" i="1"/>
  <c r="J204" i="1"/>
  <c r="J208" i="1"/>
  <c r="J213" i="1"/>
  <c r="J217" i="1"/>
  <c r="J221" i="1"/>
  <c r="J227" i="1"/>
  <c r="J233" i="1"/>
  <c r="J112" i="1"/>
  <c r="J120" i="1"/>
  <c r="J125" i="1"/>
  <c r="J132" i="1"/>
  <c r="J136" i="1"/>
  <c r="J140" i="1"/>
  <c r="J144" i="1"/>
  <c r="J148" i="1"/>
  <c r="J153" i="1"/>
  <c r="J157" i="1"/>
  <c r="J161" i="1"/>
  <c r="J165" i="1"/>
  <c r="J169" i="1"/>
  <c r="J173" i="1"/>
  <c r="J180" i="1"/>
  <c r="J186" i="1"/>
  <c r="J191" i="1"/>
  <c r="J197" i="1"/>
  <c r="J201" i="1"/>
  <c r="J205" i="1"/>
  <c r="J209" i="1"/>
  <c r="J214" i="1"/>
  <c r="J218" i="1"/>
  <c r="J222" i="1"/>
  <c r="J228" i="1"/>
  <c r="J117" i="1"/>
  <c r="J121" i="1"/>
  <c r="J126" i="1"/>
  <c r="J133" i="1"/>
  <c r="J137" i="1"/>
  <c r="J141" i="1"/>
  <c r="J145" i="1"/>
  <c r="J149" i="1"/>
  <c r="J154" i="1"/>
  <c r="J158" i="1"/>
  <c r="J162" i="1"/>
  <c r="J166" i="1"/>
  <c r="J170" i="1"/>
  <c r="J175" i="1"/>
  <c r="J181" i="1"/>
  <c r="J188" i="1"/>
  <c r="J192" i="1"/>
  <c r="J198" i="1"/>
  <c r="J202" i="1"/>
  <c r="J206" i="1"/>
  <c r="J210" i="1"/>
  <c r="J215" i="1"/>
  <c r="J219" i="1"/>
  <c r="J224" i="1"/>
  <c r="J229" i="1"/>
  <c r="J110" i="1"/>
  <c r="J114" i="1"/>
  <c r="J118" i="1"/>
  <c r="J122" i="1"/>
  <c r="J127" i="1"/>
  <c r="J134" i="1"/>
  <c r="J138" i="1"/>
  <c r="J142" i="1"/>
  <c r="J146" i="1"/>
  <c r="J150" i="1"/>
  <c r="J155" i="1"/>
  <c r="J159" i="1"/>
  <c r="J163" i="1"/>
  <c r="J167" i="1"/>
  <c r="J171" i="1"/>
  <c r="J176" i="1"/>
  <c r="J182" i="1"/>
  <c r="J189" i="1"/>
  <c r="J195" i="1"/>
  <c r="J199" i="1"/>
  <c r="J203" i="1"/>
  <c r="J207" i="1"/>
  <c r="J212" i="1"/>
  <c r="J216" i="1"/>
  <c r="J220" i="1"/>
  <c r="J225" i="1"/>
  <c r="J230" i="1"/>
  <c r="J236" i="1"/>
  <c r="J234" i="1"/>
  <c r="J238" i="1"/>
  <c r="J239" i="1"/>
  <c r="J243" i="1"/>
  <c r="J251" i="1"/>
  <c r="J255" i="1"/>
  <c r="J260" i="1"/>
  <c r="J264" i="1"/>
  <c r="J269" i="1"/>
  <c r="J275" i="1"/>
  <c r="J280" i="1"/>
  <c r="J284" i="1"/>
  <c r="J288" i="1"/>
  <c r="J293" i="1"/>
  <c r="J298" i="1"/>
  <c r="J302" i="1"/>
  <c r="J306" i="1"/>
  <c r="J311" i="1"/>
  <c r="J315" i="1"/>
  <c r="J320" i="1"/>
  <c r="J325" i="1"/>
  <c r="J329" i="1"/>
  <c r="J333" i="1"/>
  <c r="J337" i="1"/>
  <c r="J341" i="1"/>
  <c r="J345" i="1"/>
  <c r="J349" i="1"/>
  <c r="J354" i="1"/>
  <c r="J235" i="1"/>
  <c r="J240" i="1"/>
  <c r="J245" i="1"/>
  <c r="J252" i="1"/>
  <c r="J257" i="1"/>
  <c r="J261" i="1"/>
  <c r="J266" i="1"/>
  <c r="J270" i="1"/>
  <c r="J276" i="1"/>
  <c r="J281" i="1"/>
  <c r="J285" i="1"/>
  <c r="J290" i="1"/>
  <c r="J295" i="1"/>
  <c r="J299" i="1"/>
  <c r="J303" i="1"/>
  <c r="J308" i="1"/>
  <c r="J312" i="1"/>
  <c r="J316" i="1"/>
  <c r="J322" i="1"/>
  <c r="J326" i="1"/>
  <c r="J330" i="1"/>
  <c r="J237" i="1"/>
  <c r="J241" i="1"/>
  <c r="J247" i="1"/>
  <c r="J253" i="1"/>
  <c r="J258" i="1"/>
  <c r="J262" i="1"/>
  <c r="J267" i="1"/>
  <c r="J271" i="1"/>
  <c r="J277" i="1"/>
  <c r="J282" i="1"/>
  <c r="J286" i="1"/>
  <c r="J291" i="1"/>
  <c r="J296" i="1"/>
  <c r="J300" i="1"/>
  <c r="J304" i="1"/>
  <c r="J309" i="1"/>
  <c r="J313" i="1"/>
  <c r="J318" i="1"/>
  <c r="J323" i="1"/>
  <c r="J327" i="1"/>
  <c r="J331" i="1"/>
  <c r="J335" i="1"/>
  <c r="J339" i="1"/>
  <c r="J343" i="1"/>
  <c r="J347" i="1"/>
  <c r="J351" i="1"/>
  <c r="J242" i="1"/>
  <c r="J248" i="1"/>
  <c r="J254" i="1"/>
  <c r="J259" i="1"/>
  <c r="J263" i="1"/>
  <c r="J268" i="1"/>
  <c r="J273" i="1"/>
  <c r="J279" i="1"/>
  <c r="J283" i="1"/>
  <c r="J287" i="1"/>
  <c r="J292" i="1"/>
  <c r="J297" i="1"/>
  <c r="J301" i="1"/>
  <c r="J305" i="1"/>
  <c r="J310" i="1"/>
  <c r="J314" i="1"/>
  <c r="J319" i="1"/>
  <c r="J324" i="1"/>
  <c r="J328" i="1"/>
  <c r="J332" i="1"/>
  <c r="J334" i="1"/>
  <c r="J338" i="1"/>
  <c r="J342" i="1"/>
  <c r="J346" i="1"/>
  <c r="J350" i="1"/>
  <c r="J357" i="1"/>
  <c r="J362" i="1"/>
  <c r="J358" i="1"/>
  <c r="J364" i="1"/>
  <c r="J336" i="1"/>
  <c r="J340" i="1"/>
  <c r="J344" i="1"/>
  <c r="J348" i="1"/>
  <c r="J352" i="1"/>
  <c r="J360" i="1"/>
  <c r="J9" i="1"/>
  <c r="J355" i="1"/>
  <c r="J361" i="1"/>
  <c r="BC355" i="20"/>
  <c r="BC299" i="20"/>
  <c r="BC352" i="20"/>
  <c r="BJ44" i="20"/>
  <c r="BJ59" i="20"/>
  <c r="BJ100" i="20"/>
  <c r="BJ187" i="20"/>
  <c r="BJ249" i="20"/>
  <c r="BJ278" i="20"/>
  <c r="BH278" i="1"/>
  <c r="BK278" i="1"/>
  <c r="BG37" i="20"/>
  <c r="BH37" i="20"/>
  <c r="BK37" i="20"/>
  <c r="BI37" i="20"/>
  <c r="BG48" i="20"/>
  <c r="BH48" i="20"/>
  <c r="BK48" i="20"/>
  <c r="BI48" i="20"/>
  <c r="BG55" i="20"/>
  <c r="BI55" i="20"/>
  <c r="BG80" i="20"/>
  <c r="BI80" i="20"/>
  <c r="BG90" i="20"/>
  <c r="BH90" i="20"/>
  <c r="BK90" i="20"/>
  <c r="BI90" i="20"/>
  <c r="BG106" i="20"/>
  <c r="BH106" i="20"/>
  <c r="BK106" i="20"/>
  <c r="BI106" i="20"/>
  <c r="BF128" i="20"/>
  <c r="BH128" i="20"/>
  <c r="BK128" i="20"/>
  <c r="BF61" i="1"/>
  <c r="BF256" i="1"/>
  <c r="BF265" i="20"/>
  <c r="BH265" i="20"/>
  <c r="BK265" i="20"/>
  <c r="BF59" i="20"/>
  <c r="BH59" i="20"/>
  <c r="BK123" i="20"/>
  <c r="BF223" i="20"/>
  <c r="BH223" i="20"/>
  <c r="BK223" i="20"/>
  <c r="BF356" i="20"/>
  <c r="BH356" i="20"/>
  <c r="BK356" i="20"/>
  <c r="BJ232" i="1"/>
  <c r="BF231" i="20"/>
  <c r="BH231" i="20"/>
  <c r="BK231" i="20"/>
  <c r="BC314" i="20"/>
  <c r="BC339" i="20"/>
  <c r="BC323" i="20"/>
  <c r="BC304" i="20"/>
  <c r="BC286" i="20"/>
  <c r="BC230" i="20"/>
  <c r="BC242" i="20"/>
  <c r="BC262" i="20"/>
  <c r="BC241" i="20"/>
  <c r="BC221" i="20"/>
  <c r="BC213" i="20"/>
  <c r="BC207" i="20"/>
  <c r="BC189" i="20"/>
  <c r="BC186" i="20"/>
  <c r="BC165" i="20"/>
  <c r="BC178" i="20"/>
  <c r="BC160" i="20"/>
  <c r="BC142" i="20"/>
  <c r="BC152" i="20"/>
  <c r="BC135" i="20"/>
  <c r="BC112" i="20"/>
  <c r="BC105" i="20"/>
  <c r="BC127" i="20"/>
  <c r="BC93" i="20"/>
  <c r="BC94" i="20"/>
  <c r="BC83" i="20"/>
  <c r="BC53" i="20"/>
  <c r="BC36" i="20"/>
  <c r="BC35" i="20"/>
  <c r="BC29" i="20"/>
  <c r="BC27" i="20"/>
  <c r="BC14" i="20"/>
  <c r="BC10" i="20"/>
  <c r="BC346" i="20"/>
  <c r="BC351" i="20"/>
  <c r="K10" i="20"/>
  <c r="K16" i="20"/>
  <c r="K12" i="20"/>
  <c r="K11" i="20"/>
  <c r="K14" i="20"/>
  <c r="K15" i="20"/>
  <c r="K19" i="20"/>
  <c r="K23" i="20"/>
  <c r="K17" i="20"/>
  <c r="K20" i="20"/>
  <c r="K21" i="20"/>
  <c r="K18" i="20"/>
  <c r="K27" i="20"/>
  <c r="K28" i="20"/>
  <c r="K25" i="20"/>
  <c r="K29" i="20"/>
  <c r="K22" i="20"/>
  <c r="K26" i="20"/>
  <c r="K30" i="20"/>
  <c r="K33" i="20"/>
  <c r="K38" i="20"/>
  <c r="K34" i="20"/>
  <c r="K39" i="20"/>
  <c r="K43" i="20"/>
  <c r="K35" i="20"/>
  <c r="K40" i="20"/>
  <c r="K31" i="20"/>
  <c r="K32" i="20"/>
  <c r="K36" i="20"/>
  <c r="K47" i="20"/>
  <c r="K41" i="20"/>
  <c r="K49" i="20"/>
  <c r="K45" i="20"/>
  <c r="K51" i="20"/>
  <c r="K57" i="20"/>
  <c r="K42" i="20"/>
  <c r="K46" i="20"/>
  <c r="K52" i="20"/>
  <c r="K58" i="20"/>
  <c r="K63" i="20"/>
  <c r="K67" i="20"/>
  <c r="K71" i="20"/>
  <c r="K54" i="20"/>
  <c r="K64" i="20"/>
  <c r="K68" i="20"/>
  <c r="K72" i="20"/>
  <c r="K65" i="20"/>
  <c r="K69" i="20"/>
  <c r="K53" i="20"/>
  <c r="K62" i="20"/>
  <c r="K66" i="20"/>
  <c r="K70" i="20"/>
  <c r="K76" i="20"/>
  <c r="K81" i="20"/>
  <c r="K85" i="20"/>
  <c r="K73" i="20"/>
  <c r="K77" i="20"/>
  <c r="K82" i="20"/>
  <c r="K74" i="20"/>
  <c r="K78" i="20"/>
  <c r="K83" i="20"/>
  <c r="K75" i="20"/>
  <c r="K79" i="20"/>
  <c r="K89" i="20"/>
  <c r="K94" i="20"/>
  <c r="K91" i="20"/>
  <c r="K95" i="20"/>
  <c r="K84" i="20"/>
  <c r="K92" i="20"/>
  <c r="K96" i="20"/>
  <c r="K86" i="20"/>
  <c r="K88" i="20"/>
  <c r="K93" i="20"/>
  <c r="K97" i="20"/>
  <c r="K99" i="20"/>
  <c r="K103" i="20"/>
  <c r="K108" i="20"/>
  <c r="K113" i="20"/>
  <c r="K118" i="20"/>
  <c r="K122" i="20"/>
  <c r="K127" i="20"/>
  <c r="K104" i="20"/>
  <c r="K110" i="20"/>
  <c r="K114" i="20"/>
  <c r="K119" i="20"/>
  <c r="K124" i="20"/>
  <c r="K130" i="20"/>
  <c r="K101" i="20"/>
  <c r="K105" i="20"/>
  <c r="K111" i="20"/>
  <c r="K115" i="20"/>
  <c r="K120" i="20"/>
  <c r="K125" i="20"/>
  <c r="K98" i="20"/>
  <c r="K102" i="20"/>
  <c r="K107" i="20"/>
  <c r="K112" i="20"/>
  <c r="K117" i="20"/>
  <c r="K121" i="20"/>
  <c r="K126" i="20"/>
  <c r="K135" i="20"/>
  <c r="K139" i="20"/>
  <c r="K143" i="20"/>
  <c r="K147" i="20"/>
  <c r="K152" i="20"/>
  <c r="K136" i="20"/>
  <c r="K140" i="20"/>
  <c r="K144" i="20"/>
  <c r="K148" i="20"/>
  <c r="K153" i="20"/>
  <c r="K132" i="20"/>
  <c r="K133" i="20"/>
  <c r="K137" i="20"/>
  <c r="K141" i="20"/>
  <c r="K145" i="20"/>
  <c r="K149" i="20"/>
  <c r="K154" i="20"/>
  <c r="K158" i="20"/>
  <c r="K134" i="20"/>
  <c r="K138" i="20"/>
  <c r="K142" i="20"/>
  <c r="K146" i="20"/>
  <c r="K150" i="20"/>
  <c r="K155" i="20"/>
  <c r="K157" i="20"/>
  <c r="K162" i="20"/>
  <c r="K166" i="20"/>
  <c r="K170" i="20"/>
  <c r="K175" i="20"/>
  <c r="K181" i="20"/>
  <c r="K159" i="20"/>
  <c r="K163" i="20"/>
  <c r="K167" i="20"/>
  <c r="K171" i="20"/>
  <c r="K176" i="20"/>
  <c r="K182" i="20"/>
  <c r="K189" i="20"/>
  <c r="K156" i="20"/>
  <c r="K160" i="20"/>
  <c r="K164" i="20"/>
  <c r="K168" i="20"/>
  <c r="K172" i="20"/>
  <c r="K178" i="20"/>
  <c r="K184" i="20"/>
  <c r="K161" i="20"/>
  <c r="K165" i="20"/>
  <c r="K169" i="20"/>
  <c r="K173" i="20"/>
  <c r="K180" i="20"/>
  <c r="K186" i="20"/>
  <c r="K192" i="20"/>
  <c r="K198" i="20"/>
  <c r="K202" i="20"/>
  <c r="K206" i="20"/>
  <c r="K210" i="20"/>
  <c r="K215" i="20"/>
  <c r="K219" i="20"/>
  <c r="K195" i="20"/>
  <c r="K199" i="20"/>
  <c r="K203" i="20"/>
  <c r="K207" i="20"/>
  <c r="K212" i="20"/>
  <c r="K216" i="20"/>
  <c r="K188" i="20"/>
  <c r="K190" i="20"/>
  <c r="K196" i="20"/>
  <c r="K200" i="20"/>
  <c r="K204" i="20"/>
  <c r="K208" i="20"/>
  <c r="K213" i="20"/>
  <c r="K191" i="20"/>
  <c r="K197" i="20"/>
  <c r="K201" i="20"/>
  <c r="K205" i="20"/>
  <c r="K209" i="20"/>
  <c r="K214" i="20"/>
  <c r="K221" i="20"/>
  <c r="K227" i="20"/>
  <c r="K233" i="20"/>
  <c r="K237" i="20"/>
  <c r="K241" i="20"/>
  <c r="K247" i="20"/>
  <c r="K253" i="20"/>
  <c r="K258" i="20"/>
  <c r="K262" i="20"/>
  <c r="K267" i="20"/>
  <c r="K271" i="20"/>
  <c r="K277" i="20"/>
  <c r="K282" i="20"/>
  <c r="K217" i="20"/>
  <c r="K222" i="20"/>
  <c r="K228" i="20"/>
  <c r="K234" i="20"/>
  <c r="K238" i="20"/>
  <c r="K242" i="20"/>
  <c r="K248" i="20"/>
  <c r="K254" i="20"/>
  <c r="K259" i="20"/>
  <c r="K263" i="20"/>
  <c r="K268" i="20"/>
  <c r="K273" i="20"/>
  <c r="K279" i="20"/>
  <c r="K224" i="20"/>
  <c r="K229" i="20"/>
  <c r="K235" i="20"/>
  <c r="K239" i="20"/>
  <c r="K243" i="20"/>
  <c r="K251" i="20"/>
  <c r="K255" i="20"/>
  <c r="K260" i="20"/>
  <c r="K264" i="20"/>
  <c r="K269" i="20"/>
  <c r="K275" i="20"/>
  <c r="K280" i="20"/>
  <c r="K218" i="20"/>
  <c r="K220" i="20"/>
  <c r="K225" i="20"/>
  <c r="K230" i="20"/>
  <c r="K236" i="20"/>
  <c r="K240" i="20"/>
  <c r="K245" i="20"/>
  <c r="K252" i="20"/>
  <c r="K257" i="20"/>
  <c r="K261" i="20"/>
  <c r="K266" i="20"/>
  <c r="K270" i="20"/>
  <c r="K276" i="20"/>
  <c r="K281" i="20"/>
  <c r="K286" i="20"/>
  <c r="K291" i="20"/>
  <c r="K296" i="20"/>
  <c r="K300" i="20"/>
  <c r="K304" i="20"/>
  <c r="K309" i="20"/>
  <c r="K313" i="20"/>
  <c r="K318" i="20"/>
  <c r="K323" i="20"/>
  <c r="K327" i="20"/>
  <c r="K331" i="20"/>
  <c r="K335" i="20"/>
  <c r="K339" i="20"/>
  <c r="K287" i="20"/>
  <c r="K292" i="20"/>
  <c r="K297" i="20"/>
  <c r="K301" i="20"/>
  <c r="K305" i="20"/>
  <c r="K310" i="20"/>
  <c r="K314" i="20"/>
  <c r="K319" i="20"/>
  <c r="K324" i="20"/>
  <c r="K328" i="20"/>
  <c r="K283" i="20"/>
  <c r="K284" i="20"/>
  <c r="K288" i="20"/>
  <c r="K293" i="20"/>
  <c r="K298" i="20"/>
  <c r="K302" i="20"/>
  <c r="K306" i="20"/>
  <c r="K311" i="20"/>
  <c r="K315" i="20"/>
  <c r="K320" i="20"/>
  <c r="K325" i="20"/>
  <c r="K329" i="20"/>
  <c r="K333" i="20"/>
  <c r="K337" i="20"/>
  <c r="K341" i="20"/>
  <c r="K345" i="20"/>
  <c r="K285" i="20"/>
  <c r="K290" i="20"/>
  <c r="K295" i="20"/>
  <c r="K299" i="20"/>
  <c r="K303" i="20"/>
  <c r="K308" i="20"/>
  <c r="K312" i="20"/>
  <c r="K316" i="20"/>
  <c r="K322" i="20"/>
  <c r="K326" i="20"/>
  <c r="K330" i="20"/>
  <c r="K334" i="20"/>
  <c r="K338" i="20"/>
  <c r="K336" i="20"/>
  <c r="K340" i="20"/>
  <c r="K343" i="20"/>
  <c r="K349" i="20"/>
  <c r="K354" i="20"/>
  <c r="K360" i="20"/>
  <c r="K346" i="20"/>
  <c r="K350" i="20"/>
  <c r="K355" i="20"/>
  <c r="K361" i="20"/>
  <c r="K332" i="20"/>
  <c r="K344" i="20"/>
  <c r="K347" i="20"/>
  <c r="K351" i="20"/>
  <c r="K357" i="20"/>
  <c r="K362" i="20"/>
  <c r="K342" i="20"/>
  <c r="K348" i="20"/>
  <c r="K352" i="20"/>
  <c r="K358" i="20"/>
  <c r="K364" i="20"/>
  <c r="L7" i="20"/>
  <c r="K9" i="20"/>
  <c r="BC295" i="20"/>
  <c r="BC348" i="20"/>
  <c r="Q7" i="1"/>
  <c r="P16" i="1"/>
  <c r="P20" i="1"/>
  <c r="P25" i="1"/>
  <c r="P29" i="1"/>
  <c r="P33" i="1"/>
  <c r="P38" i="1"/>
  <c r="P42" i="1"/>
  <c r="P12" i="1"/>
  <c r="P17" i="1"/>
  <c r="P21" i="1"/>
  <c r="P26" i="1"/>
  <c r="P30" i="1"/>
  <c r="P34" i="1"/>
  <c r="P39" i="1"/>
  <c r="P11" i="1"/>
  <c r="P14" i="1"/>
  <c r="P18" i="1"/>
  <c r="P22" i="1"/>
  <c r="P27" i="1"/>
  <c r="P31" i="1"/>
  <c r="P35" i="1"/>
  <c r="P40" i="1"/>
  <c r="P10" i="1"/>
  <c r="P15" i="1"/>
  <c r="P19" i="1"/>
  <c r="P23" i="1"/>
  <c r="P28" i="1"/>
  <c r="P32" i="1"/>
  <c r="P36" i="1"/>
  <c r="P43" i="1"/>
  <c r="P47" i="1"/>
  <c r="P53" i="1"/>
  <c r="P62" i="1"/>
  <c r="P66" i="1"/>
  <c r="P70" i="1"/>
  <c r="P74" i="1"/>
  <c r="P78" i="1"/>
  <c r="P83" i="1"/>
  <c r="P88" i="1"/>
  <c r="P93" i="1"/>
  <c r="P97" i="1"/>
  <c r="P102" i="1"/>
  <c r="P107" i="1"/>
  <c r="P49" i="1"/>
  <c r="P54" i="1"/>
  <c r="P63" i="1"/>
  <c r="P67" i="1"/>
  <c r="P71" i="1"/>
  <c r="P75" i="1"/>
  <c r="P79" i="1"/>
  <c r="P84" i="1"/>
  <c r="P89" i="1"/>
  <c r="P94" i="1"/>
  <c r="P98" i="1"/>
  <c r="P103" i="1"/>
  <c r="P108" i="1"/>
  <c r="P113" i="1"/>
  <c r="P41" i="1"/>
  <c r="P45" i="1"/>
  <c r="P51" i="1"/>
  <c r="P57" i="1"/>
  <c r="P64" i="1"/>
  <c r="P68" i="1"/>
  <c r="P72" i="1"/>
  <c r="P76" i="1"/>
  <c r="P81" i="1"/>
  <c r="P85" i="1"/>
  <c r="P91" i="1"/>
  <c r="P95" i="1"/>
  <c r="P99" i="1"/>
  <c r="P104" i="1"/>
  <c r="P46" i="1"/>
  <c r="P52" i="1"/>
  <c r="P58" i="1"/>
  <c r="P65" i="1"/>
  <c r="P69" i="1"/>
  <c r="P73" i="1"/>
  <c r="P77" i="1"/>
  <c r="P82" i="1"/>
  <c r="P86" i="1"/>
  <c r="P92" i="1"/>
  <c r="P96" i="1"/>
  <c r="P101" i="1"/>
  <c r="P105" i="1"/>
  <c r="P111" i="1"/>
  <c r="P110" i="1"/>
  <c r="P114" i="1"/>
  <c r="P115" i="1"/>
  <c r="P117" i="1"/>
  <c r="P121" i="1"/>
  <c r="P126" i="1"/>
  <c r="P133" i="1"/>
  <c r="P137" i="1"/>
  <c r="P141" i="1"/>
  <c r="P145" i="1"/>
  <c r="P149" i="1"/>
  <c r="P154" i="1"/>
  <c r="P158" i="1"/>
  <c r="P162" i="1"/>
  <c r="P166" i="1"/>
  <c r="P170" i="1"/>
  <c r="P175" i="1"/>
  <c r="P181" i="1"/>
  <c r="P188" i="1"/>
  <c r="P192" i="1"/>
  <c r="P198" i="1"/>
  <c r="P202" i="1"/>
  <c r="P206" i="1"/>
  <c r="P210" i="1"/>
  <c r="P215" i="1"/>
  <c r="P219" i="1"/>
  <c r="P224" i="1"/>
  <c r="P229" i="1"/>
  <c r="P118" i="1"/>
  <c r="P122" i="1"/>
  <c r="P127" i="1"/>
  <c r="P134" i="1"/>
  <c r="P138" i="1"/>
  <c r="P142" i="1"/>
  <c r="P146" i="1"/>
  <c r="P150" i="1"/>
  <c r="P155" i="1"/>
  <c r="P159" i="1"/>
  <c r="P163" i="1"/>
  <c r="P167" i="1"/>
  <c r="P171" i="1"/>
  <c r="P176" i="1"/>
  <c r="P182" i="1"/>
  <c r="P189" i="1"/>
  <c r="P195" i="1"/>
  <c r="P199" i="1"/>
  <c r="P203" i="1"/>
  <c r="P207" i="1"/>
  <c r="P212" i="1"/>
  <c r="P216" i="1"/>
  <c r="P220" i="1"/>
  <c r="P225" i="1"/>
  <c r="P230" i="1"/>
  <c r="P112" i="1"/>
  <c r="P119" i="1"/>
  <c r="P124" i="1"/>
  <c r="P130" i="1"/>
  <c r="P135" i="1"/>
  <c r="P139" i="1"/>
  <c r="P143" i="1"/>
  <c r="P147" i="1"/>
  <c r="P152" i="1"/>
  <c r="P156" i="1"/>
  <c r="P160" i="1"/>
  <c r="P164" i="1"/>
  <c r="P168" i="1"/>
  <c r="P172" i="1"/>
  <c r="P178" i="1"/>
  <c r="P184" i="1"/>
  <c r="P190" i="1"/>
  <c r="P196" i="1"/>
  <c r="P200" i="1"/>
  <c r="P204" i="1"/>
  <c r="P208" i="1"/>
  <c r="P213" i="1"/>
  <c r="P217" i="1"/>
  <c r="P221" i="1"/>
  <c r="P227" i="1"/>
  <c r="P120" i="1"/>
  <c r="P125" i="1"/>
  <c r="P132" i="1"/>
  <c r="P136" i="1"/>
  <c r="P140" i="1"/>
  <c r="P144" i="1"/>
  <c r="P148" i="1"/>
  <c r="P153" i="1"/>
  <c r="P157" i="1"/>
  <c r="P161" i="1"/>
  <c r="P165" i="1"/>
  <c r="P169" i="1"/>
  <c r="P173" i="1"/>
  <c r="P180" i="1"/>
  <c r="P186" i="1"/>
  <c r="P191" i="1"/>
  <c r="P197" i="1"/>
  <c r="P201" i="1"/>
  <c r="P205" i="1"/>
  <c r="P209" i="1"/>
  <c r="P214" i="1"/>
  <c r="P218" i="1"/>
  <c r="P222" i="1"/>
  <c r="P228" i="1"/>
  <c r="P234" i="1"/>
  <c r="P238" i="1"/>
  <c r="P237" i="1"/>
  <c r="P241" i="1"/>
  <c r="P247" i="1"/>
  <c r="P253" i="1"/>
  <c r="P258" i="1"/>
  <c r="P262" i="1"/>
  <c r="P267" i="1"/>
  <c r="P271" i="1"/>
  <c r="P277" i="1"/>
  <c r="P282" i="1"/>
  <c r="P286" i="1"/>
  <c r="P291" i="1"/>
  <c r="P296" i="1"/>
  <c r="P300" i="1"/>
  <c r="P304" i="1"/>
  <c r="P309" i="1"/>
  <c r="P313" i="1"/>
  <c r="P318" i="1"/>
  <c r="P323" i="1"/>
  <c r="P327" i="1"/>
  <c r="P331" i="1"/>
  <c r="P335" i="1"/>
  <c r="P339" i="1"/>
  <c r="P343" i="1"/>
  <c r="P347" i="1"/>
  <c r="P351" i="1"/>
  <c r="P235" i="1"/>
  <c r="P239" i="1"/>
  <c r="P242" i="1"/>
  <c r="P248" i="1"/>
  <c r="P254" i="1"/>
  <c r="P259" i="1"/>
  <c r="P263" i="1"/>
  <c r="P268" i="1"/>
  <c r="P273" i="1"/>
  <c r="P279" i="1"/>
  <c r="P283" i="1"/>
  <c r="P287" i="1"/>
  <c r="P292" i="1"/>
  <c r="P297" i="1"/>
  <c r="P301" i="1"/>
  <c r="P305" i="1"/>
  <c r="P310" i="1"/>
  <c r="P314" i="1"/>
  <c r="P319" i="1"/>
  <c r="P324" i="1"/>
  <c r="P328" i="1"/>
  <c r="P332" i="1"/>
  <c r="P236" i="1"/>
  <c r="P243" i="1"/>
  <c r="P251" i="1"/>
  <c r="P255" i="1"/>
  <c r="P260" i="1"/>
  <c r="P264" i="1"/>
  <c r="P269" i="1"/>
  <c r="P275" i="1"/>
  <c r="P280" i="1"/>
  <c r="P284" i="1"/>
  <c r="P288" i="1"/>
  <c r="P293" i="1"/>
  <c r="P298" i="1"/>
  <c r="P302" i="1"/>
  <c r="P306" i="1"/>
  <c r="P311" i="1"/>
  <c r="P315" i="1"/>
  <c r="P320" i="1"/>
  <c r="P325" i="1"/>
  <c r="P329" i="1"/>
  <c r="P333" i="1"/>
  <c r="P337" i="1"/>
  <c r="P341" i="1"/>
  <c r="P345" i="1"/>
  <c r="P349" i="1"/>
  <c r="P233" i="1"/>
  <c r="P240" i="1"/>
  <c r="P245" i="1"/>
  <c r="P252" i="1"/>
  <c r="P257" i="1"/>
  <c r="P261" i="1"/>
  <c r="P266" i="1"/>
  <c r="P270" i="1"/>
  <c r="P276" i="1"/>
  <c r="P281" i="1"/>
  <c r="P285" i="1"/>
  <c r="P290" i="1"/>
  <c r="P295" i="1"/>
  <c r="P299" i="1"/>
  <c r="P303" i="1"/>
  <c r="P308" i="1"/>
  <c r="P312" i="1"/>
  <c r="P316" i="1"/>
  <c r="P322" i="1"/>
  <c r="P326" i="1"/>
  <c r="P354" i="1"/>
  <c r="P360" i="1"/>
  <c r="P9" i="1"/>
  <c r="P330" i="1"/>
  <c r="P334" i="1"/>
  <c r="P338" i="1"/>
  <c r="P342" i="1"/>
  <c r="P346" i="1"/>
  <c r="P350" i="1"/>
  <c r="P355" i="1"/>
  <c r="P361" i="1"/>
  <c r="P357" i="1"/>
  <c r="P362" i="1"/>
  <c r="P336" i="1"/>
  <c r="P340" i="1"/>
  <c r="P344" i="1"/>
  <c r="P348" i="1"/>
  <c r="P352" i="1"/>
  <c r="P358" i="1"/>
  <c r="P364" i="1"/>
  <c r="BH174" i="1"/>
  <c r="BK174" i="1"/>
  <c r="BH232" i="1"/>
  <c r="BK232" i="1"/>
  <c r="BI177" i="20"/>
  <c r="BK177" i="20"/>
  <c r="BI246" i="20"/>
  <c r="BK246" i="20"/>
  <c r="BI363" i="20"/>
  <c r="BK363" i="20"/>
  <c r="BE193" i="1"/>
  <c r="BG193" i="1"/>
  <c r="BK80" i="1"/>
  <c r="BK128" i="1"/>
  <c r="BK194" i="1"/>
  <c r="BK265" i="1"/>
  <c r="BK321" i="1"/>
  <c r="BG61" i="1"/>
  <c r="BG256" i="1"/>
  <c r="BG56" i="1"/>
  <c r="BH56" i="1"/>
  <c r="BK56" i="1"/>
  <c r="BF80" i="20"/>
  <c r="BH80" i="20"/>
  <c r="BK80" i="20"/>
  <c r="BF109" i="20"/>
  <c r="BH109" i="20"/>
  <c r="BK109" i="20"/>
  <c r="BF193" i="1"/>
  <c r="BG13" i="1"/>
  <c r="BH13" i="1"/>
  <c r="BK13" i="1"/>
  <c r="BF55" i="20"/>
  <c r="BH55" i="20"/>
  <c r="BK55" i="20"/>
  <c r="BK116" i="20"/>
  <c r="BF50" i="20"/>
  <c r="BH50" i="20"/>
  <c r="BK50" i="20"/>
  <c r="AI21" i="20"/>
  <c r="U21" i="20"/>
  <c r="AA21" i="20"/>
  <c r="AM21" i="20"/>
  <c r="AC21" i="20"/>
  <c r="AA19" i="20"/>
  <c r="AG19" i="20"/>
  <c r="AK19" i="20"/>
  <c r="V19" i="20"/>
  <c r="AR19" i="20"/>
  <c r="X12" i="20"/>
  <c r="S12" i="20"/>
  <c r="AB12" i="20"/>
  <c r="AN12" i="20"/>
  <c r="Z12" i="20"/>
  <c r="BB18" i="20"/>
  <c r="BH256" i="1"/>
  <c r="BK256" i="1"/>
  <c r="BK278" i="20"/>
  <c r="BH193" i="1"/>
  <c r="BK193" i="1"/>
  <c r="L15" i="20"/>
  <c r="L10" i="20"/>
  <c r="L16" i="20"/>
  <c r="L12" i="20"/>
  <c r="U12" i="20"/>
  <c r="L17" i="20"/>
  <c r="L11" i="20"/>
  <c r="L14" i="20"/>
  <c r="AB14" i="20"/>
  <c r="AX14" i="20"/>
  <c r="L18" i="20"/>
  <c r="AG18" i="20"/>
  <c r="L22" i="20"/>
  <c r="L19" i="20"/>
  <c r="L23" i="20"/>
  <c r="AM23" i="20"/>
  <c r="L20" i="20"/>
  <c r="L26" i="20"/>
  <c r="L30" i="20"/>
  <c r="L27" i="20"/>
  <c r="L28" i="20"/>
  <c r="L21" i="20"/>
  <c r="X21" i="20"/>
  <c r="AT21" i="20"/>
  <c r="L25" i="20"/>
  <c r="L29" i="20"/>
  <c r="AB29" i="20"/>
  <c r="AX29" i="20"/>
  <c r="L31" i="20"/>
  <c r="X31" i="20"/>
  <c r="L32" i="20"/>
  <c r="L36" i="20"/>
  <c r="L33" i="20"/>
  <c r="L38" i="20"/>
  <c r="AM38" i="20"/>
  <c r="L42" i="20"/>
  <c r="W42" i="20"/>
  <c r="L34" i="20"/>
  <c r="L39" i="20"/>
  <c r="AI39" i="20"/>
  <c r="L43" i="20"/>
  <c r="L35" i="20"/>
  <c r="L46" i="20"/>
  <c r="L40" i="20"/>
  <c r="L47" i="20"/>
  <c r="L41" i="20"/>
  <c r="AI41" i="20"/>
  <c r="L49" i="20"/>
  <c r="L54" i="20"/>
  <c r="AI54" i="20"/>
  <c r="L45" i="20"/>
  <c r="L51" i="20"/>
  <c r="L57" i="20"/>
  <c r="L53" i="20"/>
  <c r="L62" i="20"/>
  <c r="L66" i="20"/>
  <c r="X66" i="20"/>
  <c r="L70" i="20"/>
  <c r="L63" i="20"/>
  <c r="AN63" i="20"/>
  <c r="L67" i="20"/>
  <c r="AN67" i="20"/>
  <c r="L71" i="20"/>
  <c r="L58" i="20"/>
  <c r="L64" i="20"/>
  <c r="W64" i="20"/>
  <c r="AS64" i="20"/>
  <c r="L68" i="20"/>
  <c r="L72" i="20"/>
  <c r="L52" i="20"/>
  <c r="L65" i="20"/>
  <c r="AI65" i="20"/>
  <c r="L69" i="20"/>
  <c r="AN69" i="20"/>
  <c r="L75" i="20"/>
  <c r="L79" i="20"/>
  <c r="L84" i="20"/>
  <c r="AG84" i="20"/>
  <c r="L76" i="20"/>
  <c r="AC76" i="20"/>
  <c r="L81" i="20"/>
  <c r="L85" i="20"/>
  <c r="L73" i="20"/>
  <c r="AH73" i="20"/>
  <c r="L77" i="20"/>
  <c r="AN77" i="20"/>
  <c r="L82" i="20"/>
  <c r="L74" i="20"/>
  <c r="L78" i="20"/>
  <c r="AH78" i="20"/>
  <c r="L86" i="20"/>
  <c r="U86" i="20"/>
  <c r="L88" i="20"/>
  <c r="L93" i="20"/>
  <c r="L97" i="20"/>
  <c r="AA97" i="20"/>
  <c r="AW97" i="20"/>
  <c r="L89" i="20"/>
  <c r="L94" i="20"/>
  <c r="L83" i="20"/>
  <c r="L91" i="20"/>
  <c r="L95" i="20"/>
  <c r="X95" i="20"/>
  <c r="L92" i="20"/>
  <c r="AF92" i="20"/>
  <c r="L96" i="20"/>
  <c r="L98" i="20"/>
  <c r="V98" i="20"/>
  <c r="AR98" i="20"/>
  <c r="L102" i="20"/>
  <c r="AL102" i="20"/>
  <c r="L107" i="20"/>
  <c r="L112" i="20"/>
  <c r="L117" i="20"/>
  <c r="L121" i="20"/>
  <c r="AI121" i="20"/>
  <c r="L126" i="20"/>
  <c r="L99" i="20"/>
  <c r="L103" i="20"/>
  <c r="AF103" i="20"/>
  <c r="L108" i="20"/>
  <c r="AM108" i="20"/>
  <c r="L113" i="20"/>
  <c r="L118" i="20"/>
  <c r="L122" i="20"/>
  <c r="L127" i="20"/>
  <c r="L104" i="20"/>
  <c r="L110" i="20"/>
  <c r="L114" i="20"/>
  <c r="U114" i="20"/>
  <c r="AQ114" i="20"/>
  <c r="L119" i="20"/>
  <c r="L124" i="20"/>
  <c r="L101" i="20"/>
  <c r="L105" i="20"/>
  <c r="L111" i="20"/>
  <c r="L115" i="20"/>
  <c r="AL115" i="20"/>
  <c r="L120" i="20"/>
  <c r="L125" i="20"/>
  <c r="W125" i="20"/>
  <c r="AS125" i="20"/>
  <c r="L132" i="20"/>
  <c r="AI132" i="20"/>
  <c r="L134" i="20"/>
  <c r="AI134" i="20"/>
  <c r="L138" i="20"/>
  <c r="L142" i="20"/>
  <c r="AB142" i="20"/>
  <c r="AX142" i="20"/>
  <c r="L146" i="20"/>
  <c r="L150" i="20"/>
  <c r="U150" i="20"/>
  <c r="L135" i="20"/>
  <c r="L139" i="20"/>
  <c r="L143" i="20"/>
  <c r="AA143" i="20"/>
  <c r="L147" i="20"/>
  <c r="W147" i="20"/>
  <c r="AS147" i="20"/>
  <c r="L152" i="20"/>
  <c r="L130" i="20"/>
  <c r="X130" i="20"/>
  <c r="L136" i="20"/>
  <c r="L140" i="20"/>
  <c r="X140" i="20"/>
  <c r="L144" i="20"/>
  <c r="L148" i="20"/>
  <c r="L153" i="20"/>
  <c r="L157" i="20"/>
  <c r="L133" i="20"/>
  <c r="L137" i="20"/>
  <c r="L141" i="20"/>
  <c r="L145" i="20"/>
  <c r="AI145" i="20"/>
  <c r="L149" i="20"/>
  <c r="L154" i="20"/>
  <c r="AM154" i="20"/>
  <c r="L155" i="20"/>
  <c r="L158" i="20"/>
  <c r="L161" i="20"/>
  <c r="L165" i="20"/>
  <c r="AH165" i="20"/>
  <c r="L169" i="20"/>
  <c r="AL169" i="20"/>
  <c r="L173" i="20"/>
  <c r="L180" i="20"/>
  <c r="L186" i="20"/>
  <c r="AN186" i="20"/>
  <c r="L162" i="20"/>
  <c r="L166" i="20"/>
  <c r="AA166" i="20"/>
  <c r="L170" i="20"/>
  <c r="L175" i="20"/>
  <c r="L181" i="20"/>
  <c r="L188" i="20"/>
  <c r="L159" i="20"/>
  <c r="L163" i="20"/>
  <c r="V163" i="20"/>
  <c r="AR163" i="20"/>
  <c r="L167" i="20"/>
  <c r="L171" i="20"/>
  <c r="L176" i="20"/>
  <c r="L182" i="20"/>
  <c r="U182" i="20"/>
  <c r="AQ182" i="20"/>
  <c r="L156" i="20"/>
  <c r="L160" i="20"/>
  <c r="AL160" i="20"/>
  <c r="L164" i="20"/>
  <c r="L168" i="20"/>
  <c r="W168" i="20"/>
  <c r="AS168" i="20"/>
  <c r="L172" i="20"/>
  <c r="AG172" i="20"/>
  <c r="L178" i="20"/>
  <c r="X178" i="20"/>
  <c r="L184" i="20"/>
  <c r="L191" i="20"/>
  <c r="AC191" i="20"/>
  <c r="L197" i="20"/>
  <c r="AN197" i="20"/>
  <c r="L201" i="20"/>
  <c r="L205" i="20"/>
  <c r="L209" i="20"/>
  <c r="AI209" i="20"/>
  <c r="L214" i="20"/>
  <c r="AH214" i="20"/>
  <c r="L218" i="20"/>
  <c r="AI218" i="20"/>
  <c r="L192" i="20"/>
  <c r="L198" i="20"/>
  <c r="L202" i="20"/>
  <c r="L206" i="20"/>
  <c r="L210" i="20"/>
  <c r="L215" i="20"/>
  <c r="L189" i="20"/>
  <c r="AN189" i="20"/>
  <c r="L195" i="20"/>
  <c r="AH195" i="20"/>
  <c r="L199" i="20"/>
  <c r="L203" i="20"/>
  <c r="BP203" i="20"/>
  <c r="L207" i="20"/>
  <c r="W207" i="20"/>
  <c r="AS207" i="20"/>
  <c r="L212" i="20"/>
  <c r="L190" i="20"/>
  <c r="L196" i="20"/>
  <c r="Z196" i="20"/>
  <c r="AV196" i="20"/>
  <c r="L200" i="20"/>
  <c r="AI200" i="20"/>
  <c r="L204" i="20"/>
  <c r="L208" i="20"/>
  <c r="L213" i="20"/>
  <c r="AL213" i="20"/>
  <c r="L217" i="20"/>
  <c r="L220" i="20"/>
  <c r="L225" i="20"/>
  <c r="L230" i="20"/>
  <c r="AG230" i="20"/>
  <c r="L236" i="20"/>
  <c r="X236" i="20"/>
  <c r="L240" i="20"/>
  <c r="L245" i="20"/>
  <c r="L252" i="20"/>
  <c r="AM252" i="20"/>
  <c r="L257" i="20"/>
  <c r="X257" i="20"/>
  <c r="L261" i="20"/>
  <c r="L266" i="20"/>
  <c r="L270" i="20"/>
  <c r="L276" i="20"/>
  <c r="X276" i="20"/>
  <c r="L281" i="20"/>
  <c r="L216" i="20"/>
  <c r="L221" i="20"/>
  <c r="AB221" i="20"/>
  <c r="AX221" i="20"/>
  <c r="L227" i="20"/>
  <c r="L233" i="20"/>
  <c r="AH233" i="20"/>
  <c r="L237" i="20"/>
  <c r="L241" i="20"/>
  <c r="L247" i="20"/>
  <c r="L253" i="20"/>
  <c r="X253" i="20"/>
  <c r="L258" i="20"/>
  <c r="L262" i="20"/>
  <c r="L267" i="20"/>
  <c r="W267" i="20"/>
  <c r="AS267" i="20"/>
  <c r="L271" i="20"/>
  <c r="AA271" i="20"/>
  <c r="L277" i="20"/>
  <c r="L222" i="20"/>
  <c r="AL222" i="20"/>
  <c r="L228" i="20"/>
  <c r="U228" i="20"/>
  <c r="AQ228" i="20"/>
  <c r="L234" i="20"/>
  <c r="L238" i="20"/>
  <c r="L242" i="20"/>
  <c r="AA242" i="20"/>
  <c r="L248" i="20"/>
  <c r="AH248" i="20"/>
  <c r="L254" i="20"/>
  <c r="L259" i="20"/>
  <c r="L263" i="20"/>
  <c r="AI263" i="20"/>
  <c r="L268" i="20"/>
  <c r="W268" i="20"/>
  <c r="L273" i="20"/>
  <c r="L279" i="20"/>
  <c r="L283" i="20"/>
  <c r="AH283" i="20"/>
  <c r="L219" i="20"/>
  <c r="AN219" i="20"/>
  <c r="L224" i="20"/>
  <c r="AI224" i="20"/>
  <c r="L229" i="20"/>
  <c r="L235" i="20"/>
  <c r="L239" i="20"/>
  <c r="AL239" i="20"/>
  <c r="L243" i="20"/>
  <c r="AA243" i="20"/>
  <c r="L251" i="20"/>
  <c r="L255" i="20"/>
  <c r="AB255" i="20"/>
  <c r="L260" i="20"/>
  <c r="L264" i="20"/>
  <c r="AI264" i="20"/>
  <c r="L269" i="20"/>
  <c r="L275" i="20"/>
  <c r="L280" i="20"/>
  <c r="AC280" i="20"/>
  <c r="AY280" i="20"/>
  <c r="L285" i="20"/>
  <c r="L290" i="20"/>
  <c r="L295" i="20"/>
  <c r="Z295" i="20"/>
  <c r="AV295" i="20"/>
  <c r="L299" i="20"/>
  <c r="AI299" i="20"/>
  <c r="L303" i="20"/>
  <c r="L308" i="20"/>
  <c r="L312" i="20"/>
  <c r="AI312" i="20"/>
  <c r="L316" i="20"/>
  <c r="AI316" i="20"/>
  <c r="L322" i="20"/>
  <c r="L326" i="20"/>
  <c r="L330" i="20"/>
  <c r="AI330" i="20"/>
  <c r="L334" i="20"/>
  <c r="AI334" i="20"/>
  <c r="L338" i="20"/>
  <c r="L282" i="20"/>
  <c r="L286" i="20"/>
  <c r="X286" i="20"/>
  <c r="L291" i="20"/>
  <c r="L296" i="20"/>
  <c r="X296" i="20"/>
  <c r="L300" i="20"/>
  <c r="L304" i="20"/>
  <c r="AG304" i="20"/>
  <c r="L309" i="20"/>
  <c r="L313" i="20"/>
  <c r="S313" i="20"/>
  <c r="L318" i="20"/>
  <c r="L323" i="20"/>
  <c r="AI323" i="20"/>
  <c r="L327" i="20"/>
  <c r="L287" i="20"/>
  <c r="L292" i="20"/>
  <c r="L297" i="20"/>
  <c r="AK297" i="20"/>
  <c r="L301" i="20"/>
  <c r="AC301" i="20"/>
  <c r="AY301" i="20"/>
  <c r="L305" i="20"/>
  <c r="AC305" i="20"/>
  <c r="L310" i="20"/>
  <c r="L314" i="20"/>
  <c r="AB314" i="20"/>
  <c r="AX314" i="20"/>
  <c r="L319" i="20"/>
  <c r="L324" i="20"/>
  <c r="S324" i="20"/>
  <c r="L328" i="20"/>
  <c r="L332" i="20"/>
  <c r="AI332" i="20"/>
  <c r="L336" i="20"/>
  <c r="AN336" i="20"/>
  <c r="L340" i="20"/>
  <c r="S340" i="20"/>
  <c r="L344" i="20"/>
  <c r="L284" i="20"/>
  <c r="S284" i="20"/>
  <c r="L288" i="20"/>
  <c r="L293" i="20"/>
  <c r="AI293" i="20"/>
  <c r="L298" i="20"/>
  <c r="L302" i="20"/>
  <c r="X302" i="20"/>
  <c r="AT302" i="20"/>
  <c r="L306" i="20"/>
  <c r="L311" i="20"/>
  <c r="W311" i="20"/>
  <c r="L315" i="20"/>
  <c r="L320" i="20"/>
  <c r="AI320" i="20"/>
  <c r="L325" i="20"/>
  <c r="L329" i="20"/>
  <c r="X329" i="20"/>
  <c r="L333" i="20"/>
  <c r="L337" i="20"/>
  <c r="X337" i="20"/>
  <c r="L335" i="20"/>
  <c r="L341" i="20"/>
  <c r="Z341" i="20"/>
  <c r="L342" i="20"/>
  <c r="L348" i="20"/>
  <c r="X348" i="20"/>
  <c r="L352" i="20"/>
  <c r="X352" i="20"/>
  <c r="L358" i="20"/>
  <c r="L364" i="20"/>
  <c r="L343" i="20"/>
  <c r="X343" i="20"/>
  <c r="L349" i="20"/>
  <c r="S349" i="20"/>
  <c r="L354" i="20"/>
  <c r="BP354" i="20"/>
  <c r="L360" i="20"/>
  <c r="L331" i="20"/>
  <c r="AL331" i="20"/>
  <c r="L339" i="20"/>
  <c r="V339" i="20"/>
  <c r="AR339" i="20"/>
  <c r="L345" i="20"/>
  <c r="AI345" i="20"/>
  <c r="L346" i="20"/>
  <c r="L350" i="20"/>
  <c r="W350" i="20"/>
  <c r="AS350" i="20"/>
  <c r="L355" i="20"/>
  <c r="L361" i="20"/>
  <c r="AI361" i="20"/>
  <c r="AT361" i="20"/>
  <c r="L347" i="20"/>
  <c r="L351" i="20"/>
  <c r="AB351" i="20"/>
  <c r="AX351" i="20"/>
  <c r="L357" i="20"/>
  <c r="AL357" i="20"/>
  <c r="L362" i="20"/>
  <c r="L9" i="20"/>
  <c r="S348" i="20"/>
  <c r="AF348" i="20"/>
  <c r="U348" i="20"/>
  <c r="AQ348" i="20"/>
  <c r="Z348" i="20"/>
  <c r="AI351" i="20"/>
  <c r="W351" i="20"/>
  <c r="AK351" i="20"/>
  <c r="BB351" i="20"/>
  <c r="AM351" i="20"/>
  <c r="X361" i="20"/>
  <c r="AF361" i="20"/>
  <c r="AB361" i="20"/>
  <c r="AN361" i="20"/>
  <c r="AA361" i="20"/>
  <c r="AG361" i="20"/>
  <c r="AI360" i="20"/>
  <c r="X360" i="20"/>
  <c r="AT360" i="20"/>
  <c r="U360" i="20"/>
  <c r="AC360" i="20"/>
  <c r="AB360" i="20"/>
  <c r="S360" i="20"/>
  <c r="AL360" i="20"/>
  <c r="AN360" i="20"/>
  <c r="AM360" i="20"/>
  <c r="AF360" i="20"/>
  <c r="W360" i="20"/>
  <c r="AK360" i="20"/>
  <c r="V360" i="20"/>
  <c r="AH360" i="20"/>
  <c r="AG360" i="20"/>
  <c r="Z360" i="20"/>
  <c r="AV360" i="20"/>
  <c r="AA360" i="20"/>
  <c r="AI340" i="20"/>
  <c r="W340" i="20"/>
  <c r="AK340" i="20"/>
  <c r="BP340" i="20"/>
  <c r="AB340" i="20"/>
  <c r="AG340" i="20"/>
  <c r="X330" i="20"/>
  <c r="AL330" i="20"/>
  <c r="AF330" i="20"/>
  <c r="BB330" i="20"/>
  <c r="AN330" i="20"/>
  <c r="U330" i="20"/>
  <c r="AC330" i="20"/>
  <c r="AY330" i="20"/>
  <c r="AB330" i="20"/>
  <c r="AG330" i="20"/>
  <c r="AM330" i="20"/>
  <c r="X312" i="20"/>
  <c r="AT312" i="20"/>
  <c r="AK312" i="20"/>
  <c r="AH312" i="20"/>
  <c r="AG312" i="20"/>
  <c r="AC312" i="20"/>
  <c r="S312" i="20"/>
  <c r="W312" i="20"/>
  <c r="AS312" i="20"/>
  <c r="V312" i="20"/>
  <c r="AR312" i="20"/>
  <c r="BB312" i="20"/>
  <c r="AI295" i="20"/>
  <c r="AK295" i="20"/>
  <c r="AC295" i="20"/>
  <c r="U295" i="20"/>
  <c r="W295" i="20"/>
  <c r="AG295" i="20"/>
  <c r="AF295" i="20"/>
  <c r="AA295" i="20"/>
  <c r="AI341" i="20"/>
  <c r="AF341" i="20"/>
  <c r="AL341" i="20"/>
  <c r="AN341" i="20"/>
  <c r="AC341" i="20"/>
  <c r="AA341" i="20"/>
  <c r="AW341" i="20"/>
  <c r="X325" i="20"/>
  <c r="AI325" i="20"/>
  <c r="AT325" i="20"/>
  <c r="AA325" i="20"/>
  <c r="AW325" i="20"/>
  <c r="AH325" i="20"/>
  <c r="U325" i="20"/>
  <c r="AQ325" i="20"/>
  <c r="AK325" i="20"/>
  <c r="AB325" i="20"/>
  <c r="AX325" i="20"/>
  <c r="AG325" i="20"/>
  <c r="Z325" i="20"/>
  <c r="AV325" i="20"/>
  <c r="V325" i="20"/>
  <c r="AR325" i="20"/>
  <c r="BP325" i="20"/>
  <c r="S325" i="20"/>
  <c r="AL325" i="20"/>
  <c r="AM325" i="20"/>
  <c r="W325" i="20"/>
  <c r="AS325" i="20"/>
  <c r="AF325" i="20"/>
  <c r="BB325" i="20"/>
  <c r="X306" i="20"/>
  <c r="AT306" i="20"/>
  <c r="AI306" i="20"/>
  <c r="AK306" i="20"/>
  <c r="BB306" i="20"/>
  <c r="AF306" i="20"/>
  <c r="V306" i="20"/>
  <c r="AB306" i="20"/>
  <c r="BP306" i="20"/>
  <c r="AA306" i="20"/>
  <c r="AW306" i="20"/>
  <c r="W306" i="20"/>
  <c r="AG306" i="20"/>
  <c r="Z306" i="20"/>
  <c r="AM306" i="20"/>
  <c r="AH306" i="20"/>
  <c r="S306" i="20"/>
  <c r="AL306" i="20"/>
  <c r="AC306" i="20"/>
  <c r="X288" i="20"/>
  <c r="AI288" i="20"/>
  <c r="AT288" i="20"/>
  <c r="AK288" i="20"/>
  <c r="BB288" i="20"/>
  <c r="AB288" i="20"/>
  <c r="W288" i="20"/>
  <c r="AG288" i="20"/>
  <c r="Z288" i="20"/>
  <c r="BP288" i="20"/>
  <c r="AH288" i="20"/>
  <c r="S288" i="20"/>
  <c r="AL288" i="20"/>
  <c r="AM288" i="20"/>
  <c r="AF288" i="20"/>
  <c r="V288" i="20"/>
  <c r="AR288" i="20"/>
  <c r="U288" i="20"/>
  <c r="AA288" i="20"/>
  <c r="AW288" i="20"/>
  <c r="AN288" i="20"/>
  <c r="X324" i="20"/>
  <c r="AL324" i="20"/>
  <c r="AF324" i="20"/>
  <c r="AG324" i="20"/>
  <c r="AC324" i="20"/>
  <c r="AM324" i="20"/>
  <c r="V324" i="20"/>
  <c r="W324" i="20"/>
  <c r="AI305" i="20"/>
  <c r="AK305" i="20"/>
  <c r="Z305" i="20"/>
  <c r="AB305" i="20"/>
  <c r="S305" i="20"/>
  <c r="U305" i="20"/>
  <c r="AQ305" i="20"/>
  <c r="AF305" i="20"/>
  <c r="AG305" i="20"/>
  <c r="X287" i="20"/>
  <c r="AI287" i="20"/>
  <c r="AT287" i="20"/>
  <c r="Z287" i="20"/>
  <c r="V287" i="20"/>
  <c r="S287" i="20"/>
  <c r="AL287" i="20"/>
  <c r="U287" i="20"/>
  <c r="AB287" i="20"/>
  <c r="AX287" i="20"/>
  <c r="W287" i="20"/>
  <c r="AF287" i="20"/>
  <c r="BB287" i="20"/>
  <c r="AG287" i="20"/>
  <c r="AM287" i="20"/>
  <c r="AK287" i="20"/>
  <c r="AA287" i="20"/>
  <c r="AC287" i="20"/>
  <c r="AY287" i="20"/>
  <c r="AI327" i="20"/>
  <c r="AT327" i="20"/>
  <c r="X327" i="20"/>
  <c r="AL327" i="20"/>
  <c r="AF327" i="20"/>
  <c r="S327" i="20"/>
  <c r="AA327" i="20"/>
  <c r="AB327" i="20"/>
  <c r="V327" i="20"/>
  <c r="AM327" i="20"/>
  <c r="AK327" i="20"/>
  <c r="U327" i="20"/>
  <c r="AQ327" i="20"/>
  <c r="W327" i="20"/>
  <c r="AG327" i="20"/>
  <c r="BB327" i="20"/>
  <c r="BP327" i="20"/>
  <c r="AI309" i="20"/>
  <c r="AT309" i="20"/>
  <c r="X309" i="20"/>
  <c r="AK309" i="20"/>
  <c r="AL309" i="20"/>
  <c r="AA309" i="20"/>
  <c r="AW309" i="20"/>
  <c r="Z309" i="20"/>
  <c r="U309" i="20"/>
  <c r="AQ309" i="20"/>
  <c r="AF309" i="20"/>
  <c r="BB309" i="20"/>
  <c r="V309" i="20"/>
  <c r="BP309" i="20"/>
  <c r="AG309" i="20"/>
  <c r="AB309" i="20"/>
  <c r="AX309" i="20"/>
  <c r="AH309" i="20"/>
  <c r="AM309" i="20"/>
  <c r="AI291" i="20"/>
  <c r="AT291" i="20"/>
  <c r="X291" i="20"/>
  <c r="AL291" i="20"/>
  <c r="Z291" i="20"/>
  <c r="AV291" i="20"/>
  <c r="AF291" i="20"/>
  <c r="AK291" i="20"/>
  <c r="AA291" i="20"/>
  <c r="AW291" i="20"/>
  <c r="V291" i="20"/>
  <c r="BP291" i="20"/>
  <c r="S291" i="20"/>
  <c r="AG291" i="20"/>
  <c r="AB291" i="20"/>
  <c r="U291" i="20"/>
  <c r="AQ291" i="20"/>
  <c r="BB291" i="20"/>
  <c r="AM291" i="20"/>
  <c r="W291" i="20"/>
  <c r="AC291" i="20"/>
  <c r="X270" i="20"/>
  <c r="AT270" i="20"/>
  <c r="AI270" i="20"/>
  <c r="AL270" i="20"/>
  <c r="AK270" i="20"/>
  <c r="Z270" i="20"/>
  <c r="AV270" i="20"/>
  <c r="AF270" i="20"/>
  <c r="S270" i="20"/>
  <c r="BB270" i="20"/>
  <c r="U270" i="20"/>
  <c r="AQ270" i="20"/>
  <c r="AH270" i="20"/>
  <c r="AA270" i="20"/>
  <c r="AW270" i="20"/>
  <c r="AB270" i="20"/>
  <c r="W270" i="20"/>
  <c r="AS270" i="20"/>
  <c r="AC270" i="20"/>
  <c r="AT252" i="20"/>
  <c r="X252" i="20"/>
  <c r="AI252" i="20"/>
  <c r="AK252" i="20"/>
  <c r="Z252" i="20"/>
  <c r="AV252" i="20"/>
  <c r="S252" i="20"/>
  <c r="AF252" i="20"/>
  <c r="BB252" i="20"/>
  <c r="AL252" i="20"/>
  <c r="V252" i="20"/>
  <c r="AG252" i="20"/>
  <c r="AB252" i="20"/>
  <c r="AT230" i="20"/>
  <c r="X230" i="20"/>
  <c r="AI230" i="20"/>
  <c r="AA230" i="20"/>
  <c r="AW230" i="20"/>
  <c r="S230" i="20"/>
  <c r="AL230" i="20"/>
  <c r="AM230" i="20"/>
  <c r="W230" i="20"/>
  <c r="U230" i="20"/>
  <c r="AK230" i="20"/>
  <c r="BP230" i="20"/>
  <c r="AH230" i="20"/>
  <c r="AN230" i="20"/>
  <c r="AI280" i="20"/>
  <c r="AT280" i="20"/>
  <c r="X280" i="20"/>
  <c r="AK280" i="20"/>
  <c r="AA280" i="20"/>
  <c r="W280" i="20"/>
  <c r="AM280" i="20"/>
  <c r="AH280" i="20"/>
  <c r="AB280" i="20"/>
  <c r="AG280" i="20"/>
  <c r="AL280" i="20"/>
  <c r="BP280" i="20"/>
  <c r="V280" i="20"/>
  <c r="AF280" i="20"/>
  <c r="X260" i="20"/>
  <c r="AT260" i="20"/>
  <c r="AI260" i="20"/>
  <c r="AK260" i="20"/>
  <c r="AA260" i="20"/>
  <c r="AH260" i="20"/>
  <c r="AM260" i="20"/>
  <c r="U260" i="20"/>
  <c r="AQ260" i="20"/>
  <c r="V260" i="20"/>
  <c r="AB260" i="20"/>
  <c r="AX260" i="20"/>
  <c r="W260" i="20"/>
  <c r="BP260" i="20"/>
  <c r="S260" i="20"/>
  <c r="AL260" i="20"/>
  <c r="AC260" i="20"/>
  <c r="X239" i="20"/>
  <c r="AI239" i="20"/>
  <c r="AT239" i="20"/>
  <c r="AA239" i="20"/>
  <c r="AM239" i="20"/>
  <c r="AF239" i="20"/>
  <c r="BB239" i="20"/>
  <c r="W239" i="20"/>
  <c r="AB239" i="20"/>
  <c r="AX239" i="20"/>
  <c r="AH239" i="20"/>
  <c r="BP239" i="20"/>
  <c r="AG239" i="20"/>
  <c r="Z239" i="20"/>
  <c r="V239" i="20"/>
  <c r="AR239" i="20"/>
  <c r="AN239" i="20"/>
  <c r="X279" i="20"/>
  <c r="AI279" i="20"/>
  <c r="AT279" i="20"/>
  <c r="AA279" i="20"/>
  <c r="AW279" i="20"/>
  <c r="W279" i="20"/>
  <c r="S279" i="20"/>
  <c r="AL279" i="20"/>
  <c r="U279" i="20"/>
  <c r="AQ279" i="20"/>
  <c r="AN279" i="20"/>
  <c r="AH279" i="20"/>
  <c r="AF279" i="20"/>
  <c r="BB279" i="20"/>
  <c r="AG279" i="20"/>
  <c r="AB279" i="20"/>
  <c r="AK279" i="20"/>
  <c r="AM279" i="20"/>
  <c r="Z279" i="20"/>
  <c r="V279" i="20"/>
  <c r="AR279" i="20"/>
  <c r="AC279" i="20"/>
  <c r="AY279" i="20"/>
  <c r="X259" i="20"/>
  <c r="AT259" i="20"/>
  <c r="AI259" i="20"/>
  <c r="AA259" i="20"/>
  <c r="AH259" i="20"/>
  <c r="AK259" i="20"/>
  <c r="Z259" i="20"/>
  <c r="AV259" i="20"/>
  <c r="V259" i="20"/>
  <c r="AR259" i="20"/>
  <c r="AB259" i="20"/>
  <c r="AX259" i="20"/>
  <c r="S259" i="20"/>
  <c r="AL259" i="20"/>
  <c r="U259" i="20"/>
  <c r="AC259" i="20"/>
  <c r="AY259" i="20"/>
  <c r="AM259" i="20"/>
  <c r="W259" i="20"/>
  <c r="AF259" i="20"/>
  <c r="BB259" i="20"/>
  <c r="AG259" i="20"/>
  <c r="AN259" i="20"/>
  <c r="X238" i="20"/>
  <c r="AT238" i="20"/>
  <c r="AI238" i="20"/>
  <c r="AM238" i="20"/>
  <c r="S238" i="20"/>
  <c r="AL238" i="20"/>
  <c r="AG238" i="20"/>
  <c r="AF238" i="20"/>
  <c r="BB238" i="20"/>
  <c r="AC238" i="20"/>
  <c r="AY238" i="20"/>
  <c r="W238" i="20"/>
  <c r="AK238" i="20"/>
  <c r="AN238" i="20"/>
  <c r="AB238" i="20"/>
  <c r="AX238" i="20"/>
  <c r="AH238" i="20"/>
  <c r="Z238" i="20"/>
  <c r="AV238" i="20"/>
  <c r="V238" i="20"/>
  <c r="AR238" i="20"/>
  <c r="AA238" i="20"/>
  <c r="AW238" i="20"/>
  <c r="X217" i="20"/>
  <c r="AT217" i="20"/>
  <c r="AI217" i="20"/>
  <c r="AA217" i="20"/>
  <c r="AW217" i="20"/>
  <c r="U217" i="20"/>
  <c r="AB217" i="20"/>
  <c r="W217" i="20"/>
  <c r="S217" i="20"/>
  <c r="AL217" i="20"/>
  <c r="AM217" i="20"/>
  <c r="AF217" i="20"/>
  <c r="V217" i="20"/>
  <c r="AR217" i="20"/>
  <c r="BB217" i="20"/>
  <c r="AH217" i="20"/>
  <c r="AG217" i="20"/>
  <c r="Z217" i="20"/>
  <c r="AV217" i="20"/>
  <c r="AK217" i="20"/>
  <c r="AC217" i="20"/>
  <c r="AI267" i="20"/>
  <c r="AT267" i="20"/>
  <c r="X267" i="20"/>
  <c r="BB267" i="20"/>
  <c r="S267" i="20"/>
  <c r="AK267" i="20"/>
  <c r="AL267" i="20"/>
  <c r="U267" i="20"/>
  <c r="AA267" i="20"/>
  <c r="AW267" i="20"/>
  <c r="Z267" i="20"/>
  <c r="AV267" i="20"/>
  <c r="V267" i="20"/>
  <c r="AH267" i="20"/>
  <c r="AG267" i="20"/>
  <c r="AB267" i="20"/>
  <c r="AX267" i="20"/>
  <c r="AM267" i="20"/>
  <c r="AI247" i="20"/>
  <c r="X247" i="20"/>
  <c r="AT247" i="20"/>
  <c r="AL247" i="20"/>
  <c r="Z247" i="20"/>
  <c r="AV247" i="20"/>
  <c r="AF247" i="20"/>
  <c r="BB247" i="20"/>
  <c r="AG247" i="20"/>
  <c r="AM247" i="20"/>
  <c r="AK247" i="20"/>
  <c r="AA247" i="20"/>
  <c r="AW247" i="20"/>
  <c r="V247" i="20"/>
  <c r="AR247" i="20"/>
  <c r="BP247" i="20"/>
  <c r="U247" i="20"/>
  <c r="AQ247" i="20"/>
  <c r="AB247" i="20"/>
  <c r="AX247" i="20"/>
  <c r="S247" i="20"/>
  <c r="W247" i="20"/>
  <c r="AC247" i="20"/>
  <c r="AI227" i="20"/>
  <c r="X227" i="20"/>
  <c r="AT227" i="20"/>
  <c r="Z227" i="20"/>
  <c r="S227" i="20"/>
  <c r="AL227" i="20"/>
  <c r="AK227" i="20"/>
  <c r="AA227" i="20"/>
  <c r="AW227" i="20"/>
  <c r="AB227" i="20"/>
  <c r="AX227" i="20"/>
  <c r="V227" i="20"/>
  <c r="AM227" i="20"/>
  <c r="U227" i="20"/>
  <c r="BB227" i="20"/>
  <c r="AG227" i="20"/>
  <c r="AH227" i="20"/>
  <c r="AN227" i="20"/>
  <c r="AT205" i="20"/>
  <c r="X205" i="20"/>
  <c r="AI205" i="20"/>
  <c r="AA205" i="20"/>
  <c r="AK205" i="20"/>
  <c r="AN205" i="20"/>
  <c r="AG205" i="20"/>
  <c r="Z205" i="20"/>
  <c r="W205" i="20"/>
  <c r="S205" i="20"/>
  <c r="AL205" i="20"/>
  <c r="AM205" i="20"/>
  <c r="AC205" i="20"/>
  <c r="AY205" i="20"/>
  <c r="V205" i="20"/>
  <c r="AF205" i="20"/>
  <c r="BB205" i="20"/>
  <c r="AH205" i="20"/>
  <c r="U205" i="20"/>
  <c r="BP205" i="20"/>
  <c r="X213" i="20"/>
  <c r="AT213" i="20"/>
  <c r="AI213" i="20"/>
  <c r="U213" i="20"/>
  <c r="AA213" i="20"/>
  <c r="AC213" i="20"/>
  <c r="W213" i="20"/>
  <c r="AF213" i="20"/>
  <c r="BB213" i="20"/>
  <c r="AN213" i="20"/>
  <c r="AH213" i="20"/>
  <c r="AG213" i="20"/>
  <c r="Z213" i="20"/>
  <c r="V213" i="20"/>
  <c r="AR213" i="20"/>
  <c r="AB213" i="20"/>
  <c r="X196" i="20"/>
  <c r="AI196" i="20"/>
  <c r="AT196" i="20"/>
  <c r="AA196" i="20"/>
  <c r="U196" i="20"/>
  <c r="AQ196" i="20"/>
  <c r="AC196" i="20"/>
  <c r="AY196" i="20"/>
  <c r="W196" i="20"/>
  <c r="AS196" i="20"/>
  <c r="AN196" i="20"/>
  <c r="AH196" i="20"/>
  <c r="S196" i="20"/>
  <c r="AL196" i="20"/>
  <c r="AM196" i="20"/>
  <c r="AK196" i="20"/>
  <c r="AB196" i="20"/>
  <c r="AX196" i="20"/>
  <c r="X212" i="20"/>
  <c r="AT212" i="20"/>
  <c r="AI212" i="20"/>
  <c r="U212" i="20"/>
  <c r="BB212" i="20"/>
  <c r="S212" i="20"/>
  <c r="AL212" i="20"/>
  <c r="Z212" i="20"/>
  <c r="AV212" i="20"/>
  <c r="AA212" i="20"/>
  <c r="AW212" i="20"/>
  <c r="AK212" i="20"/>
  <c r="AF212" i="20"/>
  <c r="BP212" i="20"/>
  <c r="V212" i="20"/>
  <c r="AR212" i="20"/>
  <c r="AH212" i="20"/>
  <c r="AG212" i="20"/>
  <c r="AB212" i="20"/>
  <c r="AM212" i="20"/>
  <c r="AN212" i="20"/>
  <c r="X195" i="20"/>
  <c r="AI195" i="20"/>
  <c r="AT195" i="20"/>
  <c r="BB195" i="20"/>
  <c r="S195" i="20"/>
  <c r="Z195" i="20"/>
  <c r="AV195" i="20"/>
  <c r="AA195" i="20"/>
  <c r="AW195" i="20"/>
  <c r="AK195" i="20"/>
  <c r="AL195" i="20"/>
  <c r="U195" i="20"/>
  <c r="AF195" i="20"/>
  <c r="V195" i="20"/>
  <c r="AM195" i="20"/>
  <c r="AG195" i="20"/>
  <c r="BP195" i="20"/>
  <c r="AC195" i="20"/>
  <c r="AB195" i="20"/>
  <c r="AX195" i="20"/>
  <c r="W195" i="20"/>
  <c r="AI206" i="20"/>
  <c r="X206" i="20"/>
  <c r="AT206" i="20"/>
  <c r="AF206" i="20"/>
  <c r="AK206" i="20"/>
  <c r="S206" i="20"/>
  <c r="BB206" i="20"/>
  <c r="AL206" i="20"/>
  <c r="Z206" i="20"/>
  <c r="AV206" i="20"/>
  <c r="W206" i="20"/>
  <c r="AN206" i="20"/>
  <c r="U206" i="20"/>
  <c r="AQ206" i="20"/>
  <c r="AA206" i="20"/>
  <c r="AW206" i="20"/>
  <c r="AB206" i="20"/>
  <c r="X186" i="20"/>
  <c r="AI186" i="20"/>
  <c r="AT186" i="20"/>
  <c r="U186" i="20"/>
  <c r="AA186" i="20"/>
  <c r="AW186" i="20"/>
  <c r="AH186" i="20"/>
  <c r="V186" i="20"/>
  <c r="AK186" i="20"/>
  <c r="AM186" i="20"/>
  <c r="W186" i="20"/>
  <c r="AS186" i="20"/>
  <c r="S186" i="20"/>
  <c r="AL186" i="20"/>
  <c r="BP186" i="20"/>
  <c r="X165" i="20"/>
  <c r="AT165" i="20"/>
  <c r="AI165" i="20"/>
  <c r="AA165" i="20"/>
  <c r="S165" i="20"/>
  <c r="AL165" i="20"/>
  <c r="U165" i="20"/>
  <c r="Z165" i="20"/>
  <c r="AF165" i="20"/>
  <c r="AC165" i="20"/>
  <c r="AY165" i="20"/>
  <c r="BB165" i="20"/>
  <c r="AB165" i="20"/>
  <c r="AN165" i="20"/>
  <c r="AG165" i="20"/>
  <c r="X172" i="20"/>
  <c r="AI172" i="20"/>
  <c r="AT172" i="20"/>
  <c r="BB172" i="20"/>
  <c r="AL172" i="20"/>
  <c r="S172" i="20"/>
  <c r="AF172" i="20"/>
  <c r="Z172" i="20"/>
  <c r="AV172" i="20"/>
  <c r="AK172" i="20"/>
  <c r="AB172" i="20"/>
  <c r="AX172" i="20"/>
  <c r="AH172" i="20"/>
  <c r="AA172" i="20"/>
  <c r="AW172" i="20"/>
  <c r="AM172" i="20"/>
  <c r="U172" i="20"/>
  <c r="AQ172" i="20"/>
  <c r="V172" i="20"/>
  <c r="X156" i="20"/>
  <c r="AT156" i="20"/>
  <c r="AI156" i="20"/>
  <c r="S156" i="20"/>
  <c r="AF156" i="20"/>
  <c r="AA156" i="20"/>
  <c r="Z156" i="20"/>
  <c r="U156" i="20"/>
  <c r="AL156" i="20"/>
  <c r="AB156" i="20"/>
  <c r="W156" i="20"/>
  <c r="AC156" i="20"/>
  <c r="BB156" i="20"/>
  <c r="AM156" i="20"/>
  <c r="AH156" i="20"/>
  <c r="AN156" i="20"/>
  <c r="AK156" i="20"/>
  <c r="AG156" i="20"/>
  <c r="V156" i="20"/>
  <c r="AR156" i="20"/>
  <c r="X171" i="20"/>
  <c r="AT171" i="20"/>
  <c r="AI171" i="20"/>
  <c r="AK171" i="20"/>
  <c r="BB171" i="20"/>
  <c r="AA171" i="20"/>
  <c r="AW171" i="20"/>
  <c r="AN171" i="20"/>
  <c r="Z171" i="20"/>
  <c r="AV171" i="20"/>
  <c r="AG171" i="20"/>
  <c r="W171" i="20"/>
  <c r="S171" i="20"/>
  <c r="AL171" i="20"/>
  <c r="AM171" i="20"/>
  <c r="AH171" i="20"/>
  <c r="AF171" i="20"/>
  <c r="V171" i="20"/>
  <c r="AR171" i="20"/>
  <c r="AC171" i="20"/>
  <c r="AY171" i="20"/>
  <c r="U171" i="20"/>
  <c r="AQ171" i="20"/>
  <c r="AI181" i="20"/>
  <c r="AT181" i="20"/>
  <c r="X181" i="20"/>
  <c r="U181" i="20"/>
  <c r="AQ181" i="20"/>
  <c r="AF181" i="20"/>
  <c r="AN181" i="20"/>
  <c r="BB181" i="20"/>
  <c r="AG181" i="20"/>
  <c r="W181" i="20"/>
  <c r="AK181" i="20"/>
  <c r="AA181" i="20"/>
  <c r="Z181" i="20"/>
  <c r="AV181" i="20"/>
  <c r="V181" i="20"/>
  <c r="S181" i="20"/>
  <c r="AL181" i="20"/>
  <c r="AC181" i="20"/>
  <c r="AY181" i="20"/>
  <c r="AB181" i="20"/>
  <c r="AI162" i="20"/>
  <c r="X162" i="20"/>
  <c r="AT162" i="20"/>
  <c r="AA162" i="20"/>
  <c r="BB162" i="20"/>
  <c r="AG162" i="20"/>
  <c r="Z162" i="20"/>
  <c r="AV162" i="20"/>
  <c r="AK162" i="20"/>
  <c r="S162" i="20"/>
  <c r="AL162" i="20"/>
  <c r="AH162" i="20"/>
  <c r="V162" i="20"/>
  <c r="AF162" i="20"/>
  <c r="AC162" i="20"/>
  <c r="AY162" i="20"/>
  <c r="U162" i="20"/>
  <c r="AQ162" i="20"/>
  <c r="AN162" i="20"/>
  <c r="AB162" i="20"/>
  <c r="X146" i="20"/>
  <c r="AT146" i="20"/>
  <c r="AI146" i="20"/>
  <c r="AK146" i="20"/>
  <c r="AL146" i="20"/>
  <c r="Z146" i="20"/>
  <c r="AV146" i="20"/>
  <c r="AF146" i="20"/>
  <c r="U146" i="20"/>
  <c r="AQ146" i="20"/>
  <c r="BB146" i="20"/>
  <c r="S146" i="20"/>
  <c r="AA146" i="20"/>
  <c r="W146" i="20"/>
  <c r="AC146" i="20"/>
  <c r="AM146" i="20"/>
  <c r="V146" i="20"/>
  <c r="AH146" i="20"/>
  <c r="AN146" i="20"/>
  <c r="AG146" i="20"/>
  <c r="BP146" i="20"/>
  <c r="AB146" i="20"/>
  <c r="AI158" i="20"/>
  <c r="X158" i="20"/>
  <c r="AT158" i="20"/>
  <c r="AK158" i="20"/>
  <c r="BB158" i="20"/>
  <c r="S158" i="20"/>
  <c r="U158" i="20"/>
  <c r="W158" i="20"/>
  <c r="AS158" i="20"/>
  <c r="V158" i="20"/>
  <c r="AM158" i="20"/>
  <c r="AH158" i="20"/>
  <c r="AF158" i="20"/>
  <c r="AG158" i="20"/>
  <c r="AL158" i="20"/>
  <c r="Z158" i="20"/>
  <c r="AA158" i="20"/>
  <c r="AB158" i="20"/>
  <c r="BP158" i="20"/>
  <c r="AN158" i="20"/>
  <c r="X141" i="20"/>
  <c r="AI141" i="20"/>
  <c r="AT141" i="20"/>
  <c r="AK141" i="20"/>
  <c r="Z141" i="20"/>
  <c r="AV141" i="20"/>
  <c r="BB141" i="20"/>
  <c r="AG141" i="20"/>
  <c r="AM141" i="20"/>
  <c r="AA141" i="20"/>
  <c r="AW141" i="20"/>
  <c r="AL141" i="20"/>
  <c r="AH141" i="20"/>
  <c r="S141" i="20"/>
  <c r="V141" i="20"/>
  <c r="AB141" i="20"/>
  <c r="AX141" i="20"/>
  <c r="U141" i="20"/>
  <c r="AQ141" i="20"/>
  <c r="AF141" i="20"/>
  <c r="BP141" i="20"/>
  <c r="X153" i="20"/>
  <c r="AT153" i="20"/>
  <c r="AI153" i="20"/>
  <c r="AA153" i="20"/>
  <c r="Z153" i="20"/>
  <c r="V153" i="20"/>
  <c r="AR153" i="20"/>
  <c r="AH153" i="20"/>
  <c r="AM153" i="20"/>
  <c r="S153" i="20"/>
  <c r="AL153" i="20"/>
  <c r="U153" i="20"/>
  <c r="BP153" i="20"/>
  <c r="AF153" i="20"/>
  <c r="BB153" i="20"/>
  <c r="AG153" i="20"/>
  <c r="AK153" i="20"/>
  <c r="W153" i="20"/>
  <c r="AS153" i="20"/>
  <c r="AB153" i="20"/>
  <c r="AX153" i="20"/>
  <c r="AC153" i="20"/>
  <c r="X136" i="20"/>
  <c r="AI136" i="20"/>
  <c r="AT136" i="20"/>
  <c r="AA136" i="20"/>
  <c r="AF136" i="20"/>
  <c r="BB136" i="20"/>
  <c r="AG136" i="20"/>
  <c r="AM136" i="20"/>
  <c r="AK136" i="20"/>
  <c r="BP136" i="20"/>
  <c r="Z136" i="20"/>
  <c r="AV136" i="20"/>
  <c r="V136" i="20"/>
  <c r="W136" i="20"/>
  <c r="S136" i="20"/>
  <c r="AL136" i="20"/>
  <c r="U136" i="20"/>
  <c r="AH136" i="20"/>
  <c r="AB136" i="20"/>
  <c r="AX136" i="20"/>
  <c r="AN136" i="20"/>
  <c r="AI139" i="20"/>
  <c r="AT139" i="20"/>
  <c r="X139" i="20"/>
  <c r="U139" i="20"/>
  <c r="AQ139" i="20"/>
  <c r="S139" i="20"/>
  <c r="AL139" i="20"/>
  <c r="Z139" i="20"/>
  <c r="AA139" i="20"/>
  <c r="AW139" i="20"/>
  <c r="AF139" i="20"/>
  <c r="AH139" i="20"/>
  <c r="AN139" i="20"/>
  <c r="BB139" i="20"/>
  <c r="BP139" i="20"/>
  <c r="AK139" i="20"/>
  <c r="AB139" i="20"/>
  <c r="AX139" i="20"/>
  <c r="V139" i="20"/>
  <c r="AM139" i="20"/>
  <c r="W139" i="20"/>
  <c r="AS139" i="20"/>
  <c r="AC139" i="20"/>
  <c r="AY139" i="20"/>
  <c r="AG139" i="20"/>
  <c r="X117" i="20"/>
  <c r="AT117" i="20"/>
  <c r="AI117" i="20"/>
  <c r="AL117" i="20"/>
  <c r="AA117" i="20"/>
  <c r="AK117" i="20"/>
  <c r="Z117" i="20"/>
  <c r="AF117" i="20"/>
  <c r="U117" i="20"/>
  <c r="BB117" i="20"/>
  <c r="S117" i="20"/>
  <c r="AN117" i="20"/>
  <c r="V117" i="20"/>
  <c r="AG117" i="20"/>
  <c r="BP117" i="20"/>
  <c r="AC117" i="20"/>
  <c r="AY117" i="20"/>
  <c r="AB117" i="20"/>
  <c r="AM117" i="20"/>
  <c r="X98" i="20"/>
  <c r="AT98" i="20"/>
  <c r="AI98" i="20"/>
  <c r="S98" i="20"/>
  <c r="Z98" i="20"/>
  <c r="AF98" i="20"/>
  <c r="AL98" i="20"/>
  <c r="AM98" i="20"/>
  <c r="AC98" i="20"/>
  <c r="U98" i="20"/>
  <c r="AQ98" i="20"/>
  <c r="AG98" i="20"/>
  <c r="W98" i="20"/>
  <c r="AS98" i="20"/>
  <c r="BP98" i="20"/>
  <c r="AN98" i="20"/>
  <c r="AH98" i="20"/>
  <c r="AB98" i="20"/>
  <c r="AX98" i="20"/>
  <c r="BB98" i="20"/>
  <c r="X111" i="20"/>
  <c r="AT111" i="20"/>
  <c r="AI111" i="20"/>
  <c r="AL111" i="20"/>
  <c r="AF111" i="20"/>
  <c r="S111" i="20"/>
  <c r="Z111" i="20"/>
  <c r="AV111" i="20"/>
  <c r="AK111" i="20"/>
  <c r="U111" i="20"/>
  <c r="AQ111" i="20"/>
  <c r="BB111" i="20"/>
  <c r="AG111" i="20"/>
  <c r="V111" i="20"/>
  <c r="W111" i="20"/>
  <c r="AS111" i="20"/>
  <c r="AB111" i="20"/>
  <c r="AA111" i="20"/>
  <c r="AW111" i="20"/>
  <c r="AH111" i="20"/>
  <c r="BP111" i="20"/>
  <c r="AM111" i="20"/>
  <c r="AC111" i="20"/>
  <c r="AY111" i="20"/>
  <c r="X124" i="20"/>
  <c r="AT124" i="20"/>
  <c r="AI124" i="20"/>
  <c r="AA124" i="20"/>
  <c r="U124" i="20"/>
  <c r="Z124" i="20"/>
  <c r="AV124" i="20"/>
  <c r="V124" i="20"/>
  <c r="W124" i="20"/>
  <c r="AS124" i="20"/>
  <c r="S124" i="20"/>
  <c r="AL124" i="20"/>
  <c r="AG124" i="20"/>
  <c r="AB124" i="20"/>
  <c r="AH124" i="20"/>
  <c r="AF124" i="20"/>
  <c r="BB124" i="20"/>
  <c r="AM124" i="20"/>
  <c r="AK124" i="20"/>
  <c r="BP124" i="20"/>
  <c r="AC124" i="20"/>
  <c r="X104" i="20"/>
  <c r="AI104" i="20"/>
  <c r="AT104" i="20"/>
  <c r="AK104" i="20"/>
  <c r="W104" i="20"/>
  <c r="V104" i="20"/>
  <c r="AH104" i="20"/>
  <c r="Z104" i="20"/>
  <c r="AV104" i="20"/>
  <c r="U104" i="20"/>
  <c r="AB104" i="20"/>
  <c r="S104" i="20"/>
  <c r="AL104" i="20"/>
  <c r="AG104" i="20"/>
  <c r="AM104" i="20"/>
  <c r="AF104" i="20"/>
  <c r="BB104" i="20"/>
  <c r="AA104" i="20"/>
  <c r="AW104" i="20"/>
  <c r="BP104" i="20"/>
  <c r="AN104" i="20"/>
  <c r="AI113" i="20"/>
  <c r="AT113" i="20"/>
  <c r="X113" i="20"/>
  <c r="AA113" i="20"/>
  <c r="BB113" i="20"/>
  <c r="AG113" i="20"/>
  <c r="Z113" i="20"/>
  <c r="AB113" i="20"/>
  <c r="AX113" i="20"/>
  <c r="W113" i="20"/>
  <c r="AK113" i="20"/>
  <c r="S113" i="20"/>
  <c r="AL113" i="20"/>
  <c r="AM113" i="20"/>
  <c r="AC113" i="20"/>
  <c r="AH113" i="20"/>
  <c r="V113" i="20"/>
  <c r="AR113" i="20"/>
  <c r="AF113" i="20"/>
  <c r="U113" i="20"/>
  <c r="AQ113" i="20"/>
  <c r="BP113" i="20"/>
  <c r="X97" i="20"/>
  <c r="AT97" i="20"/>
  <c r="AI97" i="20"/>
  <c r="BB97" i="20"/>
  <c r="AK97" i="20"/>
  <c r="Z97" i="20"/>
  <c r="AH97" i="20"/>
  <c r="BP97" i="20"/>
  <c r="AC97" i="20"/>
  <c r="U97" i="20"/>
  <c r="AB97" i="20"/>
  <c r="AX97" i="20"/>
  <c r="W97" i="20"/>
  <c r="AN97" i="20"/>
  <c r="AM97" i="20"/>
  <c r="S97" i="20"/>
  <c r="AG97" i="20"/>
  <c r="X96" i="20"/>
  <c r="AT96" i="20"/>
  <c r="AI96" i="20"/>
  <c r="AA96" i="20"/>
  <c r="AH96" i="20"/>
  <c r="AG96" i="20"/>
  <c r="Z96" i="20"/>
  <c r="V96" i="20"/>
  <c r="AR96" i="20"/>
  <c r="BP96" i="20"/>
  <c r="AC96" i="20"/>
  <c r="S96" i="20"/>
  <c r="AL96" i="20"/>
  <c r="AM96" i="20"/>
  <c r="AN96" i="20"/>
  <c r="AF96" i="20"/>
  <c r="BB96" i="20"/>
  <c r="W96" i="20"/>
  <c r="AS96" i="20"/>
  <c r="U96" i="20"/>
  <c r="AK96" i="20"/>
  <c r="AB96" i="20"/>
  <c r="X91" i="20"/>
  <c r="AT91" i="20"/>
  <c r="AI91" i="20"/>
  <c r="S91" i="20"/>
  <c r="AA91" i="20"/>
  <c r="AW91" i="20"/>
  <c r="U91" i="20"/>
  <c r="AL91" i="20"/>
  <c r="Z91" i="20"/>
  <c r="AF91" i="20"/>
  <c r="AM91" i="20"/>
  <c r="AK91" i="20"/>
  <c r="BP91" i="20"/>
  <c r="V91" i="20"/>
  <c r="AR91" i="20"/>
  <c r="AC91" i="20"/>
  <c r="AG91" i="20"/>
  <c r="AN91" i="20"/>
  <c r="AB91" i="20"/>
  <c r="AX91" i="20"/>
  <c r="BB91" i="20"/>
  <c r="X75" i="20"/>
  <c r="AI75" i="20"/>
  <c r="AT75" i="20"/>
  <c r="AA75" i="20"/>
  <c r="AH75" i="20"/>
  <c r="AG75" i="20"/>
  <c r="Z75" i="20"/>
  <c r="BP75" i="20"/>
  <c r="S75" i="20"/>
  <c r="AL75" i="20"/>
  <c r="AB75" i="20"/>
  <c r="AX75" i="20"/>
  <c r="AN75" i="20"/>
  <c r="W75" i="20"/>
  <c r="AS75" i="20"/>
  <c r="V75" i="20"/>
  <c r="AR75" i="20"/>
  <c r="AF75" i="20"/>
  <c r="BB75" i="20"/>
  <c r="AM75" i="20"/>
  <c r="U75" i="20"/>
  <c r="AK75" i="20"/>
  <c r="AC75" i="20"/>
  <c r="AY75" i="20"/>
  <c r="X82" i="20"/>
  <c r="AI82" i="20"/>
  <c r="AT82" i="20"/>
  <c r="Z82" i="20"/>
  <c r="AK82" i="20"/>
  <c r="S82" i="20"/>
  <c r="AL82" i="20"/>
  <c r="AF82" i="20"/>
  <c r="V82" i="20"/>
  <c r="BP82" i="20"/>
  <c r="AG82" i="20"/>
  <c r="W82" i="20"/>
  <c r="AA82" i="20"/>
  <c r="AH82" i="20"/>
  <c r="AB82" i="20"/>
  <c r="AX82" i="20"/>
  <c r="BB82" i="20"/>
  <c r="U82" i="20"/>
  <c r="AQ82" i="20"/>
  <c r="AM82" i="20"/>
  <c r="AC82" i="20"/>
  <c r="AY82" i="20"/>
  <c r="AI81" i="20"/>
  <c r="AT81" i="20"/>
  <c r="X81" i="20"/>
  <c r="AK81" i="20"/>
  <c r="BB81" i="20"/>
  <c r="AA81" i="20"/>
  <c r="AW81" i="20"/>
  <c r="U81" i="20"/>
  <c r="V81" i="20"/>
  <c r="AR81" i="20"/>
  <c r="BP81" i="20"/>
  <c r="AG81" i="20"/>
  <c r="Z81" i="20"/>
  <c r="W81" i="20"/>
  <c r="AB81" i="20"/>
  <c r="S81" i="20"/>
  <c r="AL81" i="20"/>
  <c r="AH81" i="20"/>
  <c r="AM81" i="20"/>
  <c r="AF81" i="20"/>
  <c r="AN81" i="20"/>
  <c r="AT62" i="20"/>
  <c r="X62" i="20"/>
  <c r="AI62" i="20"/>
  <c r="Z62" i="20"/>
  <c r="U62" i="20"/>
  <c r="AQ62" i="20"/>
  <c r="AF62" i="20"/>
  <c r="AK62" i="20"/>
  <c r="W62" i="20"/>
  <c r="AS62" i="20"/>
  <c r="AG62" i="20"/>
  <c r="BP62" i="20"/>
  <c r="AA62" i="20"/>
  <c r="AW62" i="20"/>
  <c r="AL62" i="20"/>
  <c r="AB62" i="20"/>
  <c r="AX62" i="20"/>
  <c r="AH62" i="20"/>
  <c r="V62" i="20"/>
  <c r="S62" i="20"/>
  <c r="BB62" i="20"/>
  <c r="AM62" i="20"/>
  <c r="AI72" i="20"/>
  <c r="X72" i="20"/>
  <c r="AT72" i="20"/>
  <c r="AK72" i="20"/>
  <c r="W72" i="20"/>
  <c r="AA72" i="20"/>
  <c r="AH72" i="20"/>
  <c r="AF72" i="20"/>
  <c r="AG72" i="20"/>
  <c r="AC72" i="20"/>
  <c r="AY72" i="20"/>
  <c r="BB72" i="20"/>
  <c r="S72" i="20"/>
  <c r="Z72" i="20"/>
  <c r="AV72" i="20"/>
  <c r="AB72" i="20"/>
  <c r="AX72" i="20"/>
  <c r="BP72" i="20"/>
  <c r="AN72" i="20"/>
  <c r="U72" i="20"/>
  <c r="AQ72" i="20"/>
  <c r="V72" i="20"/>
  <c r="AL72" i="20"/>
  <c r="AM72" i="20"/>
  <c r="AI71" i="20"/>
  <c r="X71" i="20"/>
  <c r="AT71" i="20"/>
  <c r="AK71" i="20"/>
  <c r="BB71" i="20"/>
  <c r="AA71" i="20"/>
  <c r="BP71" i="20"/>
  <c r="AB71" i="20"/>
  <c r="AC71" i="20"/>
  <c r="AY71" i="20"/>
  <c r="AG71" i="20"/>
  <c r="AF71" i="20"/>
  <c r="W71" i="20"/>
  <c r="AM71" i="20"/>
  <c r="AN71" i="20"/>
  <c r="AH71" i="20"/>
  <c r="V71" i="20"/>
  <c r="Z358" i="20"/>
  <c r="AN18" i="20"/>
  <c r="AC62" i="20"/>
  <c r="AC69" i="20"/>
  <c r="AC95" i="20"/>
  <c r="AN121" i="20"/>
  <c r="AN111" i="20"/>
  <c r="AC150" i="20"/>
  <c r="AC143" i="20"/>
  <c r="AN153" i="20"/>
  <c r="AC159" i="20"/>
  <c r="AC158" i="20"/>
  <c r="AY158" i="20"/>
  <c r="AC267" i="20"/>
  <c r="AC248" i="20"/>
  <c r="AN260" i="20"/>
  <c r="AC299" i="20"/>
  <c r="AN316" i="20"/>
  <c r="AN291" i="20"/>
  <c r="AN327" i="20"/>
  <c r="W43" i="20"/>
  <c r="AH65" i="20"/>
  <c r="W57" i="20"/>
  <c r="AH91" i="20"/>
  <c r="AH101" i="20"/>
  <c r="W99" i="20"/>
  <c r="AH140" i="20"/>
  <c r="W134" i="20"/>
  <c r="W143" i="20"/>
  <c r="W263" i="20"/>
  <c r="W264" i="20"/>
  <c r="W252" i="20"/>
  <c r="W227" i="20"/>
  <c r="AS227" i="20"/>
  <c r="AH287" i="20"/>
  <c r="AM358" i="20"/>
  <c r="S352" i="20"/>
  <c r="AN349" i="20"/>
  <c r="U339" i="20"/>
  <c r="BP46" i="20"/>
  <c r="AM144" i="20"/>
  <c r="AM181" i="20"/>
  <c r="AM206" i="20"/>
  <c r="AB222" i="20"/>
  <c r="AB218" i="20"/>
  <c r="AB230" i="20"/>
  <c r="AX230" i="20"/>
  <c r="BP270" i="20"/>
  <c r="AB339" i="20"/>
  <c r="AX339" i="20"/>
  <c r="AM284" i="20"/>
  <c r="AG11" i="20"/>
  <c r="BB41" i="20"/>
  <c r="AG65" i="20"/>
  <c r="AA70" i="20"/>
  <c r="S71" i="20"/>
  <c r="BB84" i="20"/>
  <c r="V84" i="20"/>
  <c r="AF85" i="20"/>
  <c r="AL97" i="20"/>
  <c r="AK98" i="20"/>
  <c r="V120" i="20"/>
  <c r="AR120" i="20"/>
  <c r="AG120" i="20"/>
  <c r="Z103" i="20"/>
  <c r="BB114" i="20"/>
  <c r="U132" i="20"/>
  <c r="V145" i="20"/>
  <c r="V140" i="20"/>
  <c r="AL157" i="20"/>
  <c r="AK165" i="20"/>
  <c r="Z186" i="20"/>
  <c r="AV186" i="20"/>
  <c r="AG163" i="20"/>
  <c r="AA182" i="20"/>
  <c r="AF182" i="20"/>
  <c r="AF196" i="20"/>
  <c r="AF201" i="20"/>
  <c r="AA218" i="20"/>
  <c r="AG206" i="20"/>
  <c r="V216" i="20"/>
  <c r="Z260" i="20"/>
  <c r="AV260" i="20"/>
  <c r="S280" i="20"/>
  <c r="BB230" i="20"/>
  <c r="V230" i="20"/>
  <c r="AG270" i="20"/>
  <c r="AA233" i="20"/>
  <c r="V253" i="20"/>
  <c r="AK228" i="20"/>
  <c r="V248" i="20"/>
  <c r="AG268" i="20"/>
  <c r="AF268" i="20"/>
  <c r="V299" i="20"/>
  <c r="U316" i="20"/>
  <c r="Z332" i="20"/>
  <c r="AC358" i="20"/>
  <c r="Z296" i="20"/>
  <c r="AL295" i="20"/>
  <c r="S361" i="20"/>
  <c r="AB352" i="20"/>
  <c r="AL340" i="20"/>
  <c r="V340" i="20"/>
  <c r="AR340" i="20"/>
  <c r="AC11" i="20"/>
  <c r="AN42" i="20"/>
  <c r="AC81" i="20"/>
  <c r="AY81" i="20"/>
  <c r="AN89" i="20"/>
  <c r="AC126" i="20"/>
  <c r="AC104" i="20"/>
  <c r="AN160" i="20"/>
  <c r="AN195" i="20"/>
  <c r="AN216" i="20"/>
  <c r="AN257" i="20"/>
  <c r="AN253" i="20"/>
  <c r="AC313" i="20"/>
  <c r="AN311" i="20"/>
  <c r="W95" i="20"/>
  <c r="AH114" i="20"/>
  <c r="W117" i="20"/>
  <c r="W122" i="20"/>
  <c r="W145" i="20"/>
  <c r="W182" i="20"/>
  <c r="AH206" i="20"/>
  <c r="W271" i="20"/>
  <c r="AH328" i="20"/>
  <c r="AH296" i="20"/>
  <c r="BP334" i="20"/>
  <c r="BP305" i="20"/>
  <c r="BP333" i="20"/>
  <c r="BP315" i="20"/>
  <c r="BP298" i="20"/>
  <c r="BP238" i="20"/>
  <c r="BP266" i="20"/>
  <c r="BP188" i="20"/>
  <c r="BP201" i="20"/>
  <c r="BP155" i="20"/>
  <c r="BP88" i="20"/>
  <c r="BP70" i="20"/>
  <c r="BP19" i="20"/>
  <c r="AH349" i="20"/>
  <c r="AA338" i="20"/>
  <c r="V338" i="20"/>
  <c r="X364" i="20"/>
  <c r="AT364" i="20"/>
  <c r="AI364" i="20"/>
  <c r="AM364" i="20"/>
  <c r="AF364" i="20"/>
  <c r="U364" i="20"/>
  <c r="AQ364" i="20"/>
  <c r="BB364" i="20"/>
  <c r="AC364" i="20"/>
  <c r="AY364" i="20"/>
  <c r="AB364" i="20"/>
  <c r="AK364" i="20"/>
  <c r="AN364" i="20"/>
  <c r="X342" i="20"/>
  <c r="AT342" i="20"/>
  <c r="AI342" i="20"/>
  <c r="AL342" i="20"/>
  <c r="Z342" i="20"/>
  <c r="AV342" i="20"/>
  <c r="U342" i="20"/>
  <c r="S342" i="20"/>
  <c r="V342" i="20"/>
  <c r="AB342" i="20"/>
  <c r="AX342" i="20"/>
  <c r="AN342" i="20"/>
  <c r="AG342" i="20"/>
  <c r="AM342" i="20"/>
  <c r="AH342" i="20"/>
  <c r="AK342" i="20"/>
  <c r="BP342" i="20"/>
  <c r="AC342" i="20"/>
  <c r="AY342" i="20"/>
  <c r="BB342" i="20"/>
  <c r="AF342" i="20"/>
  <c r="X347" i="20"/>
  <c r="AI347" i="20"/>
  <c r="AT347" i="20"/>
  <c r="AC347" i="20"/>
  <c r="V347" i="20"/>
  <c r="S347" i="20"/>
  <c r="Z347" i="20"/>
  <c r="AV347" i="20"/>
  <c r="W347" i="20"/>
  <c r="AB347" i="20"/>
  <c r="AN347" i="20"/>
  <c r="AA347" i="20"/>
  <c r="AW347" i="20"/>
  <c r="AH347" i="20"/>
  <c r="AM347" i="20"/>
  <c r="BP347" i="20"/>
  <c r="AG347" i="20"/>
  <c r="AL347" i="20"/>
  <c r="AK347" i="20"/>
  <c r="X355" i="20"/>
  <c r="AT355" i="20"/>
  <c r="AI355" i="20"/>
  <c r="AL355" i="20"/>
  <c r="AF355" i="20"/>
  <c r="Z355" i="20"/>
  <c r="AB355" i="20"/>
  <c r="AM355" i="20"/>
  <c r="AG355" i="20"/>
  <c r="AK355" i="20"/>
  <c r="AC355" i="20"/>
  <c r="BP355" i="20"/>
  <c r="AN355" i="20"/>
  <c r="AH355" i="20"/>
  <c r="AA355" i="20"/>
  <c r="AI354" i="20"/>
  <c r="X354" i="20"/>
  <c r="AT354" i="20"/>
  <c r="AN354" i="20"/>
  <c r="AM354" i="20"/>
  <c r="BB354" i="20"/>
  <c r="AG354" i="20"/>
  <c r="X336" i="20"/>
  <c r="AT336" i="20"/>
  <c r="AI336" i="20"/>
  <c r="AB336" i="20"/>
  <c r="AG336" i="20"/>
  <c r="AH336" i="20"/>
  <c r="AM336" i="20"/>
  <c r="AL336" i="20"/>
  <c r="AA336" i="20"/>
  <c r="AW336" i="20"/>
  <c r="BP336" i="20"/>
  <c r="S336" i="20"/>
  <c r="V336" i="20"/>
  <c r="BB336" i="20"/>
  <c r="W336" i="20"/>
  <c r="AS336" i="20"/>
  <c r="AF336" i="20"/>
  <c r="U336" i="20"/>
  <c r="AK336" i="20"/>
  <c r="Z336" i="20"/>
  <c r="AT326" i="20"/>
  <c r="X326" i="20"/>
  <c r="AI326" i="20"/>
  <c r="Z326" i="20"/>
  <c r="AV326" i="20"/>
  <c r="U326" i="20"/>
  <c r="AQ326" i="20"/>
  <c r="AF326" i="20"/>
  <c r="AG326" i="20"/>
  <c r="AN326" i="20"/>
  <c r="W326" i="20"/>
  <c r="AS326" i="20"/>
  <c r="BP326" i="20"/>
  <c r="AA326" i="20"/>
  <c r="AW326" i="20"/>
  <c r="AL326" i="20"/>
  <c r="V326" i="20"/>
  <c r="AR326" i="20"/>
  <c r="S326" i="20"/>
  <c r="AC326" i="20"/>
  <c r="AY326" i="20"/>
  <c r="AH326" i="20"/>
  <c r="BB326" i="20"/>
  <c r="AK326" i="20"/>
  <c r="AM326" i="20"/>
  <c r="X308" i="20"/>
  <c r="AT308" i="20"/>
  <c r="AI308" i="20"/>
  <c r="AK308" i="20"/>
  <c r="Z308" i="20"/>
  <c r="U308" i="20"/>
  <c r="AQ308" i="20"/>
  <c r="AF308" i="20"/>
  <c r="AN308" i="20"/>
  <c r="AG308" i="20"/>
  <c r="BP308" i="20"/>
  <c r="AA308" i="20"/>
  <c r="AL308" i="20"/>
  <c r="AC308" i="20"/>
  <c r="V308" i="20"/>
  <c r="AR308" i="20"/>
  <c r="S308" i="20"/>
  <c r="BB308" i="20"/>
  <c r="AM308" i="20"/>
  <c r="AT290" i="20"/>
  <c r="X290" i="20"/>
  <c r="AI290" i="20"/>
  <c r="AK290" i="20"/>
  <c r="S290" i="20"/>
  <c r="AL290" i="20"/>
  <c r="BB290" i="20"/>
  <c r="Z290" i="20"/>
  <c r="AV290" i="20"/>
  <c r="V290" i="20"/>
  <c r="AR290" i="20"/>
  <c r="U290" i="20"/>
  <c r="AC290" i="20"/>
  <c r="AH290" i="20"/>
  <c r="AF290" i="20"/>
  <c r="BP290" i="20"/>
  <c r="AG290" i="20"/>
  <c r="AA290" i="20"/>
  <c r="AW290" i="20"/>
  <c r="AN290" i="20"/>
  <c r="W290" i="20"/>
  <c r="AM290" i="20"/>
  <c r="BB337" i="20"/>
  <c r="W337" i="20"/>
  <c r="S337" i="20"/>
  <c r="AK337" i="20"/>
  <c r="AC337" i="20"/>
  <c r="AH337" i="20"/>
  <c r="Z337" i="20"/>
  <c r="X320" i="20"/>
  <c r="AC320" i="20"/>
  <c r="AF320" i="20"/>
  <c r="BP320" i="20"/>
  <c r="AG320" i="20"/>
  <c r="V320" i="20"/>
  <c r="AR320" i="20"/>
  <c r="AI302" i="20"/>
  <c r="AK302" i="20"/>
  <c r="BB302" i="20"/>
  <c r="AH302" i="20"/>
  <c r="Z302" i="20"/>
  <c r="AA302" i="20"/>
  <c r="V302" i="20"/>
  <c r="AI284" i="20"/>
  <c r="AK284" i="20"/>
  <c r="AN284" i="20"/>
  <c r="Z284" i="20"/>
  <c r="AV284" i="20"/>
  <c r="AC284" i="20"/>
  <c r="AY284" i="20"/>
  <c r="AF284" i="20"/>
  <c r="X319" i="20"/>
  <c r="AT319" i="20"/>
  <c r="AI319" i="20"/>
  <c r="AA319" i="20"/>
  <c r="AL319" i="20"/>
  <c r="U319" i="20"/>
  <c r="Z319" i="20"/>
  <c r="AF319" i="20"/>
  <c r="W319" i="20"/>
  <c r="AS319" i="20"/>
  <c r="AG319" i="20"/>
  <c r="AB319" i="20"/>
  <c r="AX319" i="20"/>
  <c r="AH319" i="20"/>
  <c r="BB319" i="20"/>
  <c r="AM319" i="20"/>
  <c r="AK319" i="20"/>
  <c r="BP319" i="20"/>
  <c r="V319" i="20"/>
  <c r="AR319" i="20"/>
  <c r="AC319" i="20"/>
  <c r="X301" i="20"/>
  <c r="AI301" i="20"/>
  <c r="AT301" i="20"/>
  <c r="AH301" i="20"/>
  <c r="Z301" i="20"/>
  <c r="V301" i="20"/>
  <c r="AB301" i="20"/>
  <c r="S301" i="20"/>
  <c r="AL301" i="20"/>
  <c r="U301" i="20"/>
  <c r="AQ301" i="20"/>
  <c r="AM301" i="20"/>
  <c r="AF301" i="20"/>
  <c r="BB301" i="20"/>
  <c r="AG301" i="20"/>
  <c r="BP301" i="20"/>
  <c r="W301" i="20"/>
  <c r="AS301" i="20"/>
  <c r="AK301" i="20"/>
  <c r="AA301" i="20"/>
  <c r="AN301" i="20"/>
  <c r="X339" i="20"/>
  <c r="AI339" i="20"/>
  <c r="AT339" i="20"/>
  <c r="AA339" i="20"/>
  <c r="AW339" i="20"/>
  <c r="AK339" i="20"/>
  <c r="AH339" i="20"/>
  <c r="AF339" i="20"/>
  <c r="S339" i="20"/>
  <c r="W339" i="20"/>
  <c r="AG339" i="20"/>
  <c r="AL339" i="20"/>
  <c r="AC339" i="20"/>
  <c r="AY339" i="20"/>
  <c r="AN339" i="20"/>
  <c r="BB339" i="20"/>
  <c r="AM339" i="20"/>
  <c r="BP339" i="20"/>
  <c r="Z323" i="20"/>
  <c r="AF323" i="20"/>
  <c r="AL323" i="20"/>
  <c r="AN323" i="20"/>
  <c r="AK323" i="20"/>
  <c r="AH323" i="20"/>
  <c r="AG323" i="20"/>
  <c r="Z304" i="20"/>
  <c r="AF304" i="20"/>
  <c r="AL304" i="20"/>
  <c r="BB304" i="20"/>
  <c r="V304" i="20"/>
  <c r="AH304" i="20"/>
  <c r="AA304" i="20"/>
  <c r="AW304" i="20"/>
  <c r="AM304" i="20"/>
  <c r="S286" i="20"/>
  <c r="AA286" i="20"/>
  <c r="AF286" i="20"/>
  <c r="W286" i="20"/>
  <c r="AC286" i="20"/>
  <c r="AN286" i="20"/>
  <c r="AB286" i="20"/>
  <c r="X266" i="20"/>
  <c r="AT266" i="20"/>
  <c r="AI266" i="20"/>
  <c r="S266" i="20"/>
  <c r="AF266" i="20"/>
  <c r="AK266" i="20"/>
  <c r="AL266" i="20"/>
  <c r="AG266" i="20"/>
  <c r="W266" i="20"/>
  <c r="AS266" i="20"/>
  <c r="AA266" i="20"/>
  <c r="AW266" i="20"/>
  <c r="AC266" i="20"/>
  <c r="Z266" i="20"/>
  <c r="V266" i="20"/>
  <c r="AB266" i="20"/>
  <c r="AX266" i="20"/>
  <c r="AH266" i="20"/>
  <c r="U266" i="20"/>
  <c r="AQ266" i="20"/>
  <c r="AM266" i="20"/>
  <c r="AN266" i="20"/>
  <c r="BB266" i="20"/>
  <c r="X245" i="20"/>
  <c r="AI245" i="20"/>
  <c r="AT245" i="20"/>
  <c r="S245" i="20"/>
  <c r="BB245" i="20"/>
  <c r="Z245" i="20"/>
  <c r="AK245" i="20"/>
  <c r="AL245" i="20"/>
  <c r="U245" i="20"/>
  <c r="AM245" i="20"/>
  <c r="AC245" i="20"/>
  <c r="AG245" i="20"/>
  <c r="AH245" i="20"/>
  <c r="AA245" i="20"/>
  <c r="AW245" i="20"/>
  <c r="AN245" i="20"/>
  <c r="V245" i="20"/>
  <c r="AR245" i="20"/>
  <c r="AB245" i="20"/>
  <c r="AX245" i="20"/>
  <c r="W245" i="20"/>
  <c r="AT225" i="20"/>
  <c r="X225" i="20"/>
  <c r="AI225" i="20"/>
  <c r="AK225" i="20"/>
  <c r="AL225" i="20"/>
  <c r="Z225" i="20"/>
  <c r="BB225" i="20"/>
  <c r="AF225" i="20"/>
  <c r="V225" i="20"/>
  <c r="AR225" i="20"/>
  <c r="AB225" i="20"/>
  <c r="AH225" i="20"/>
  <c r="U225" i="20"/>
  <c r="AQ225" i="20"/>
  <c r="AM225" i="20"/>
  <c r="AN225" i="20"/>
  <c r="AG225" i="20"/>
  <c r="W225" i="20"/>
  <c r="AA225" i="20"/>
  <c r="AW225" i="20"/>
  <c r="AC225" i="20"/>
  <c r="AY225" i="20"/>
  <c r="X275" i="20"/>
  <c r="AI275" i="20"/>
  <c r="AT275" i="20"/>
  <c r="BB275" i="20"/>
  <c r="AA275" i="20"/>
  <c r="AW275" i="20"/>
  <c r="AF275" i="20"/>
  <c r="V275" i="20"/>
  <c r="AR275" i="20"/>
  <c r="U275" i="20"/>
  <c r="AG275" i="20"/>
  <c r="Z275" i="20"/>
  <c r="AC275" i="20"/>
  <c r="W275" i="20"/>
  <c r="S275" i="20"/>
  <c r="AL275" i="20"/>
  <c r="AN275" i="20"/>
  <c r="AH275" i="20"/>
  <c r="BP275" i="20"/>
  <c r="X255" i="20"/>
  <c r="AT255" i="20"/>
  <c r="AI255" i="20"/>
  <c r="AK255" i="20"/>
  <c r="AA255" i="20"/>
  <c r="AF255" i="20"/>
  <c r="BB255" i="20"/>
  <c r="U255" i="20"/>
  <c r="V255" i="20"/>
  <c r="AC255" i="20"/>
  <c r="W255" i="20"/>
  <c r="AG255" i="20"/>
  <c r="Z255" i="20"/>
  <c r="AN255" i="20"/>
  <c r="AH255" i="20"/>
  <c r="S255" i="20"/>
  <c r="AL255" i="20"/>
  <c r="BP255" i="20"/>
  <c r="X235" i="20"/>
  <c r="AI235" i="20"/>
  <c r="AT235" i="20"/>
  <c r="AA235" i="20"/>
  <c r="AW235" i="20"/>
  <c r="S235" i="20"/>
  <c r="AL235" i="20"/>
  <c r="AC235" i="20"/>
  <c r="W235" i="20"/>
  <c r="AF235" i="20"/>
  <c r="BB235" i="20"/>
  <c r="AN235" i="20"/>
  <c r="AH235" i="20"/>
  <c r="U235" i="20"/>
  <c r="AQ235" i="20"/>
  <c r="AK235" i="20"/>
  <c r="AG235" i="20"/>
  <c r="Z235" i="20"/>
  <c r="AV235" i="20"/>
  <c r="V235" i="20"/>
  <c r="BP235" i="20"/>
  <c r="X273" i="20"/>
  <c r="AT273" i="20"/>
  <c r="AI273" i="20"/>
  <c r="S273" i="20"/>
  <c r="AL273" i="20"/>
  <c r="U273" i="20"/>
  <c r="AQ273" i="20"/>
  <c r="AB273" i="20"/>
  <c r="AF273" i="20"/>
  <c r="BB273" i="20"/>
  <c r="AG273" i="20"/>
  <c r="AC273" i="20"/>
  <c r="AA273" i="20"/>
  <c r="AW273" i="20"/>
  <c r="AM273" i="20"/>
  <c r="W273" i="20"/>
  <c r="AS273" i="20"/>
  <c r="AK273" i="20"/>
  <c r="BP273" i="20"/>
  <c r="AH273" i="20"/>
  <c r="Z273" i="20"/>
  <c r="AV273" i="20"/>
  <c r="V273" i="20"/>
  <c r="X254" i="20"/>
  <c r="AI254" i="20"/>
  <c r="AT254" i="20"/>
  <c r="AA254" i="20"/>
  <c r="AK254" i="20"/>
  <c r="AB254" i="20"/>
  <c r="W254" i="20"/>
  <c r="AS254" i="20"/>
  <c r="Z254" i="20"/>
  <c r="V254" i="20"/>
  <c r="AN254" i="20"/>
  <c r="AM254" i="20"/>
  <c r="AH254" i="20"/>
  <c r="S254" i="20"/>
  <c r="AL254" i="20"/>
  <c r="U254" i="20"/>
  <c r="AQ254" i="20"/>
  <c r="BP254" i="20"/>
  <c r="AF254" i="20"/>
  <c r="BB254" i="20"/>
  <c r="AG254" i="20"/>
  <c r="X234" i="20"/>
  <c r="AI234" i="20"/>
  <c r="AT234" i="20"/>
  <c r="AA234" i="20"/>
  <c r="BP234" i="20"/>
  <c r="W234" i="20"/>
  <c r="S234" i="20"/>
  <c r="AL234" i="20"/>
  <c r="U234" i="20"/>
  <c r="AH234" i="20"/>
  <c r="AF234" i="20"/>
  <c r="BB234" i="20"/>
  <c r="AG234" i="20"/>
  <c r="AB234" i="20"/>
  <c r="AK234" i="20"/>
  <c r="AM234" i="20"/>
  <c r="Z234" i="20"/>
  <c r="V234" i="20"/>
  <c r="AR234" i="20"/>
  <c r="AC234" i="20"/>
  <c r="X282" i="20"/>
  <c r="AT282" i="20"/>
  <c r="AI282" i="20"/>
  <c r="AF282" i="20"/>
  <c r="Z282" i="20"/>
  <c r="AV282" i="20"/>
  <c r="AA282" i="20"/>
  <c r="U282" i="20"/>
  <c r="AQ282" i="20"/>
  <c r="AL282" i="20"/>
  <c r="AB282" i="20"/>
  <c r="AH282" i="20"/>
  <c r="V282" i="20"/>
  <c r="AR282" i="20"/>
  <c r="AN282" i="20"/>
  <c r="AM282" i="20"/>
  <c r="AG282" i="20"/>
  <c r="W282" i="20"/>
  <c r="AS282" i="20"/>
  <c r="AK282" i="20"/>
  <c r="AC282" i="20"/>
  <c r="AY282" i="20"/>
  <c r="AI262" i="20"/>
  <c r="AT262" i="20"/>
  <c r="X262" i="20"/>
  <c r="AA262" i="20"/>
  <c r="AW262" i="20"/>
  <c r="AL262" i="20"/>
  <c r="U262" i="20"/>
  <c r="AK262" i="20"/>
  <c r="Z262" i="20"/>
  <c r="AV262" i="20"/>
  <c r="BB262" i="20"/>
  <c r="AF262" i="20"/>
  <c r="S262" i="20"/>
  <c r="W262" i="20"/>
  <c r="AS262" i="20"/>
  <c r="V262" i="20"/>
  <c r="BP262" i="20"/>
  <c r="AH262" i="20"/>
  <c r="AC262" i="20"/>
  <c r="AY262" i="20"/>
  <c r="AG262" i="20"/>
  <c r="AN262" i="20"/>
  <c r="AM262" i="20"/>
  <c r="AI241" i="20"/>
  <c r="X241" i="20"/>
  <c r="AT241" i="20"/>
  <c r="S241" i="20"/>
  <c r="AF241" i="20"/>
  <c r="Z241" i="20"/>
  <c r="AL241" i="20"/>
  <c r="W241" i="20"/>
  <c r="BB241" i="20"/>
  <c r="AG241" i="20"/>
  <c r="AH241" i="20"/>
  <c r="AC241" i="20"/>
  <c r="AK241" i="20"/>
  <c r="AA241" i="20"/>
  <c r="AN241" i="20"/>
  <c r="V241" i="20"/>
  <c r="AR241" i="20"/>
  <c r="U241" i="20"/>
  <c r="AQ241" i="20"/>
  <c r="AB241" i="20"/>
  <c r="AI221" i="20"/>
  <c r="X221" i="20"/>
  <c r="AT221" i="20"/>
  <c r="S221" i="20"/>
  <c r="AF221" i="20"/>
  <c r="Z221" i="20"/>
  <c r="AL221" i="20"/>
  <c r="AH221" i="20"/>
  <c r="AC221" i="20"/>
  <c r="AY221" i="20"/>
  <c r="AK221" i="20"/>
  <c r="AA221" i="20"/>
  <c r="AW221" i="20"/>
  <c r="AN221" i="20"/>
  <c r="V221" i="20"/>
  <c r="AR221" i="20"/>
  <c r="AM221" i="20"/>
  <c r="U221" i="20"/>
  <c r="AQ221" i="20"/>
  <c r="W221" i="20"/>
  <c r="AS221" i="20"/>
  <c r="BB221" i="20"/>
  <c r="AG221" i="20"/>
  <c r="BP221" i="20"/>
  <c r="X201" i="20"/>
  <c r="AT201" i="20"/>
  <c r="AI201" i="20"/>
  <c r="AK201" i="20"/>
  <c r="AA201" i="20"/>
  <c r="AH201" i="20"/>
  <c r="S201" i="20"/>
  <c r="AL201" i="20"/>
  <c r="AB201" i="20"/>
  <c r="AM201" i="20"/>
  <c r="W201" i="20"/>
  <c r="U201" i="20"/>
  <c r="AQ201" i="20"/>
  <c r="X208" i="20"/>
  <c r="AI208" i="20"/>
  <c r="AT208" i="20"/>
  <c r="AA208" i="20"/>
  <c r="AW208" i="20"/>
  <c r="U208" i="20"/>
  <c r="S208" i="20"/>
  <c r="AL208" i="20"/>
  <c r="AB208" i="20"/>
  <c r="AF208" i="20"/>
  <c r="BB208" i="20"/>
  <c r="AK208" i="20"/>
  <c r="AM208" i="20"/>
  <c r="AC208" i="20"/>
  <c r="AG208" i="20"/>
  <c r="Z208" i="20"/>
  <c r="AV208" i="20"/>
  <c r="V208" i="20"/>
  <c r="AR208" i="20"/>
  <c r="AN208" i="20"/>
  <c r="W208" i="20"/>
  <c r="X190" i="20"/>
  <c r="AT190" i="20"/>
  <c r="AI190" i="20"/>
  <c r="U190" i="20"/>
  <c r="AQ190" i="20"/>
  <c r="AF190" i="20"/>
  <c r="AA190" i="20"/>
  <c r="AW190" i="20"/>
  <c r="AK190" i="20"/>
  <c r="S190" i="20"/>
  <c r="AL190" i="20"/>
  <c r="BB190" i="20"/>
  <c r="Z190" i="20"/>
  <c r="AV190" i="20"/>
  <c r="AG190" i="20"/>
  <c r="AB190" i="20"/>
  <c r="AC190" i="20"/>
  <c r="AY190" i="20"/>
  <c r="V190" i="20"/>
  <c r="AM190" i="20"/>
  <c r="AN190" i="20"/>
  <c r="AH190" i="20"/>
  <c r="X207" i="20"/>
  <c r="AI207" i="20"/>
  <c r="AT207" i="20"/>
  <c r="AA207" i="20"/>
  <c r="AW207" i="20"/>
  <c r="AK207" i="20"/>
  <c r="Z207" i="20"/>
  <c r="AV207" i="20"/>
  <c r="U207" i="20"/>
  <c r="BB207" i="20"/>
  <c r="AL207" i="20"/>
  <c r="S207" i="20"/>
  <c r="AF207" i="20"/>
  <c r="AG207" i="20"/>
  <c r="BP207" i="20"/>
  <c r="V207" i="20"/>
  <c r="AB207" i="20"/>
  <c r="AH207" i="20"/>
  <c r="X219" i="20"/>
  <c r="AI219" i="20"/>
  <c r="AT219" i="20"/>
  <c r="BB219" i="20"/>
  <c r="AK219" i="20"/>
  <c r="Z219" i="20"/>
  <c r="AV219" i="20"/>
  <c r="S219" i="20"/>
  <c r="V219" i="20"/>
  <c r="AR219" i="20"/>
  <c r="AM219" i="20"/>
  <c r="U219" i="20"/>
  <c r="AQ219" i="20"/>
  <c r="AF219" i="20"/>
  <c r="W219" i="20"/>
  <c r="AG219" i="20"/>
  <c r="AB219" i="20"/>
  <c r="AX219" i="20"/>
  <c r="AA219" i="20"/>
  <c r="AL219" i="20"/>
  <c r="BP219" i="20"/>
  <c r="AI202" i="20"/>
  <c r="X202" i="20"/>
  <c r="AT202" i="20"/>
  <c r="Z202" i="20"/>
  <c r="BB202" i="20"/>
  <c r="AF202" i="20"/>
  <c r="AK202" i="20"/>
  <c r="S202" i="20"/>
  <c r="AL202" i="20"/>
  <c r="AG202" i="20"/>
  <c r="AB202" i="20"/>
  <c r="AX202" i="20"/>
  <c r="AA202" i="20"/>
  <c r="AM202" i="20"/>
  <c r="V202" i="20"/>
  <c r="AR202" i="20"/>
  <c r="U202" i="20"/>
  <c r="AQ202" i="20"/>
  <c r="W202" i="20"/>
  <c r="AN202" i="20"/>
  <c r="X180" i="20"/>
  <c r="AT180" i="20"/>
  <c r="AI180" i="20"/>
  <c r="S180" i="20"/>
  <c r="AL180" i="20"/>
  <c r="AA180" i="20"/>
  <c r="AW180" i="20"/>
  <c r="U180" i="20"/>
  <c r="Z180" i="20"/>
  <c r="AF180" i="20"/>
  <c r="BB180" i="20"/>
  <c r="AB180" i="20"/>
  <c r="W180" i="20"/>
  <c r="AS180" i="20"/>
  <c r="V180" i="20"/>
  <c r="AK180" i="20"/>
  <c r="AM180" i="20"/>
  <c r="AG180" i="20"/>
  <c r="AH180" i="20"/>
  <c r="AT161" i="20"/>
  <c r="X161" i="20"/>
  <c r="AI161" i="20"/>
  <c r="U161" i="20"/>
  <c r="AQ161" i="20"/>
  <c r="AA161" i="20"/>
  <c r="AG161" i="20"/>
  <c r="Z161" i="20"/>
  <c r="AV161" i="20"/>
  <c r="S161" i="20"/>
  <c r="AL161" i="20"/>
  <c r="AF161" i="20"/>
  <c r="BB161" i="20"/>
  <c r="AB161" i="20"/>
  <c r="V161" i="20"/>
  <c r="AR161" i="20"/>
  <c r="AK161" i="20"/>
  <c r="AM161" i="20"/>
  <c r="AC161" i="20"/>
  <c r="X168" i="20"/>
  <c r="AT168" i="20"/>
  <c r="AI168" i="20"/>
  <c r="S168" i="20"/>
  <c r="AK168" i="20"/>
  <c r="AL168" i="20"/>
  <c r="Z168" i="20"/>
  <c r="BB168" i="20"/>
  <c r="AF168" i="20"/>
  <c r="U168" i="20"/>
  <c r="V168" i="20"/>
  <c r="AM168" i="20"/>
  <c r="AG168" i="20"/>
  <c r="AA168" i="20"/>
  <c r="AW168" i="20"/>
  <c r="AC168" i="20"/>
  <c r="AB168" i="20"/>
  <c r="AX168" i="20"/>
  <c r="AN168" i="20"/>
  <c r="BP168" i="20"/>
  <c r="AH168" i="20"/>
  <c r="X189" i="20"/>
  <c r="AT189" i="20"/>
  <c r="AI189" i="20"/>
  <c r="Z189" i="20"/>
  <c r="AV189" i="20"/>
  <c r="AK189" i="20"/>
  <c r="S189" i="20"/>
  <c r="BB189" i="20"/>
  <c r="AA189" i="20"/>
  <c r="AW189" i="20"/>
  <c r="AF189" i="20"/>
  <c r="V189" i="20"/>
  <c r="AM189" i="20"/>
  <c r="U189" i="20"/>
  <c r="AQ189" i="20"/>
  <c r="AL189" i="20"/>
  <c r="AG189" i="20"/>
  <c r="W189" i="20"/>
  <c r="AC189" i="20"/>
  <c r="X167" i="20"/>
  <c r="AT167" i="20"/>
  <c r="AI167" i="20"/>
  <c r="AK167" i="20"/>
  <c r="BB167" i="20"/>
  <c r="AA167" i="20"/>
  <c r="AW167" i="20"/>
  <c r="AB167" i="20"/>
  <c r="AH167" i="20"/>
  <c r="AC167" i="20"/>
  <c r="S167" i="20"/>
  <c r="AL167" i="20"/>
  <c r="AM167" i="20"/>
  <c r="AN167" i="20"/>
  <c r="AF167" i="20"/>
  <c r="V167" i="20"/>
  <c r="U167" i="20"/>
  <c r="W167" i="20"/>
  <c r="Z167" i="20"/>
  <c r="AV167" i="20"/>
  <c r="AG167" i="20"/>
  <c r="AI175" i="20"/>
  <c r="X175" i="20"/>
  <c r="AT175" i="20"/>
  <c r="AA175" i="20"/>
  <c r="AM175" i="20"/>
  <c r="BB175" i="20"/>
  <c r="AG175" i="20"/>
  <c r="Z175" i="20"/>
  <c r="AK175" i="20"/>
  <c r="S175" i="20"/>
  <c r="AL175" i="20"/>
  <c r="AC175" i="20"/>
  <c r="W175" i="20"/>
  <c r="V175" i="20"/>
  <c r="AF175" i="20"/>
  <c r="AB175" i="20"/>
  <c r="AH175" i="20"/>
  <c r="U175" i="20"/>
  <c r="AT157" i="20"/>
  <c r="X157" i="20"/>
  <c r="AI157" i="20"/>
  <c r="AB157" i="20"/>
  <c r="AX157" i="20"/>
  <c r="W157" i="20"/>
  <c r="AS157" i="20"/>
  <c r="AM157" i="20"/>
  <c r="AN157" i="20"/>
  <c r="AF157" i="20"/>
  <c r="BB157" i="20"/>
  <c r="BP157" i="20"/>
  <c r="AH157" i="20"/>
  <c r="AC157" i="20"/>
  <c r="S157" i="20"/>
  <c r="AA157" i="20"/>
  <c r="AW157" i="20"/>
  <c r="X142" i="20"/>
  <c r="AI142" i="20"/>
  <c r="AT142" i="20"/>
  <c r="AF142" i="20"/>
  <c r="S142" i="20"/>
  <c r="Z142" i="20"/>
  <c r="AV142" i="20"/>
  <c r="BB142" i="20"/>
  <c r="AK142" i="20"/>
  <c r="AL142" i="20"/>
  <c r="AH142" i="20"/>
  <c r="V142" i="20"/>
  <c r="AR142" i="20"/>
  <c r="AC142" i="20"/>
  <c r="U142" i="20"/>
  <c r="AQ142" i="20"/>
  <c r="AM142" i="20"/>
  <c r="W142" i="20"/>
  <c r="AS142" i="20"/>
  <c r="AG142" i="20"/>
  <c r="AN142" i="20"/>
  <c r="AA142" i="20"/>
  <c r="BP142" i="20"/>
  <c r="X154" i="20"/>
  <c r="AI154" i="20"/>
  <c r="AT154" i="20"/>
  <c r="AK154" i="20"/>
  <c r="BB154" i="20"/>
  <c r="Z154" i="20"/>
  <c r="AN154" i="20"/>
  <c r="S154" i="20"/>
  <c r="V154" i="20"/>
  <c r="W154" i="20"/>
  <c r="AF154" i="20"/>
  <c r="U154" i="20"/>
  <c r="AQ154" i="20"/>
  <c r="AB154" i="20"/>
  <c r="AH154" i="20"/>
  <c r="AG154" i="20"/>
  <c r="AC154" i="20"/>
  <c r="AY154" i="20"/>
  <c r="AL154" i="20"/>
  <c r="AA154" i="20"/>
  <c r="AW154" i="20"/>
  <c r="BP154" i="20"/>
  <c r="X137" i="20"/>
  <c r="AT137" i="20"/>
  <c r="AI137" i="20"/>
  <c r="AK137" i="20"/>
  <c r="Z137" i="20"/>
  <c r="AV137" i="20"/>
  <c r="AN137" i="20"/>
  <c r="U137" i="20"/>
  <c r="AQ137" i="20"/>
  <c r="AF137" i="20"/>
  <c r="V137" i="20"/>
  <c r="AR137" i="20"/>
  <c r="W137" i="20"/>
  <c r="AG137" i="20"/>
  <c r="AH137" i="20"/>
  <c r="AA137" i="20"/>
  <c r="AW137" i="20"/>
  <c r="AL137" i="20"/>
  <c r="AC137" i="20"/>
  <c r="AY137" i="20"/>
  <c r="S137" i="20"/>
  <c r="BB137" i="20"/>
  <c r="BP137" i="20"/>
  <c r="X148" i="20"/>
  <c r="AI148" i="20"/>
  <c r="AT148" i="20"/>
  <c r="AA148" i="20"/>
  <c r="Z148" i="20"/>
  <c r="V148" i="20"/>
  <c r="AR148" i="20"/>
  <c r="AC148" i="20"/>
  <c r="AY148" i="20"/>
  <c r="S148" i="20"/>
  <c r="AL148" i="20"/>
  <c r="U148" i="20"/>
  <c r="W148" i="20"/>
  <c r="AS148" i="20"/>
  <c r="AB148" i="20"/>
  <c r="AN148" i="20"/>
  <c r="AF148" i="20"/>
  <c r="BB148" i="20"/>
  <c r="AG148" i="20"/>
  <c r="AH148" i="20"/>
  <c r="AM148" i="20"/>
  <c r="AK148" i="20"/>
  <c r="BP148" i="20"/>
  <c r="AI152" i="20"/>
  <c r="X152" i="20"/>
  <c r="AT152" i="20"/>
  <c r="U152" i="20"/>
  <c r="Z152" i="20"/>
  <c r="AV152" i="20"/>
  <c r="AF152" i="20"/>
  <c r="S152" i="20"/>
  <c r="AA152" i="20"/>
  <c r="AL152" i="20"/>
  <c r="V152" i="20"/>
  <c r="AR152" i="20"/>
  <c r="AC152" i="20"/>
  <c r="AG152" i="20"/>
  <c r="AB152" i="20"/>
  <c r="W152" i="20"/>
  <c r="AN152" i="20"/>
  <c r="BB152" i="20"/>
  <c r="AH152" i="20"/>
  <c r="AK152" i="20"/>
  <c r="AI135" i="20"/>
  <c r="X135" i="20"/>
  <c r="AT135" i="20"/>
  <c r="Z135" i="20"/>
  <c r="AA135" i="20"/>
  <c r="AF135" i="20"/>
  <c r="U135" i="20"/>
  <c r="AQ135" i="20"/>
  <c r="S135" i="20"/>
  <c r="AL135" i="20"/>
  <c r="AC135" i="20"/>
  <c r="AK135" i="20"/>
  <c r="W135" i="20"/>
  <c r="AN135" i="20"/>
  <c r="V135" i="20"/>
  <c r="BP135" i="20"/>
  <c r="AH135" i="20"/>
  <c r="AG135" i="20"/>
  <c r="BB135" i="20"/>
  <c r="AM135" i="20"/>
  <c r="X112" i="20"/>
  <c r="AT112" i="20"/>
  <c r="AI112" i="20"/>
  <c r="U112" i="20"/>
  <c r="Z112" i="20"/>
  <c r="AF112" i="20"/>
  <c r="AA112" i="20"/>
  <c r="S112" i="20"/>
  <c r="AL112" i="20"/>
  <c r="AN112" i="20"/>
  <c r="AG112" i="20"/>
  <c r="AC112" i="20"/>
  <c r="BB112" i="20"/>
  <c r="AB112" i="20"/>
  <c r="X125" i="20"/>
  <c r="AI125" i="20"/>
  <c r="AT125" i="20"/>
  <c r="Z125" i="20"/>
  <c r="AV125" i="20"/>
  <c r="AG125" i="20"/>
  <c r="V125" i="20"/>
  <c r="AR125" i="20"/>
  <c r="AA125" i="20"/>
  <c r="AL125" i="20"/>
  <c r="AH125" i="20"/>
  <c r="AB125" i="20"/>
  <c r="AC125" i="20"/>
  <c r="S125" i="20"/>
  <c r="BB125" i="20"/>
  <c r="AN125" i="20"/>
  <c r="U125" i="20"/>
  <c r="AF125" i="20"/>
  <c r="AK125" i="20"/>
  <c r="AM125" i="20"/>
  <c r="X105" i="20"/>
  <c r="AT105" i="20"/>
  <c r="AI105" i="20"/>
  <c r="AF105" i="20"/>
  <c r="BB105" i="20"/>
  <c r="S105" i="20"/>
  <c r="Z105" i="20"/>
  <c r="AK105" i="20"/>
  <c r="AL105" i="20"/>
  <c r="AC105" i="20"/>
  <c r="AY105" i="20"/>
  <c r="U105" i="20"/>
  <c r="V105" i="20"/>
  <c r="AN105" i="20"/>
  <c r="AG105" i="20"/>
  <c r="AA105" i="20"/>
  <c r="W105" i="20"/>
  <c r="AS105" i="20"/>
  <c r="AM105" i="20"/>
  <c r="BP105" i="20"/>
  <c r="X119" i="20"/>
  <c r="AI119" i="20"/>
  <c r="AT119" i="20"/>
  <c r="AA119" i="20"/>
  <c r="AW119" i="20"/>
  <c r="AH119" i="20"/>
  <c r="Z119" i="20"/>
  <c r="V119" i="20"/>
  <c r="S119" i="20"/>
  <c r="AL119" i="20"/>
  <c r="U119" i="20"/>
  <c r="AB119" i="20"/>
  <c r="AF119" i="20"/>
  <c r="BB119" i="20"/>
  <c r="AG119" i="20"/>
  <c r="W119" i="20"/>
  <c r="AS119" i="20"/>
  <c r="AK119" i="20"/>
  <c r="BP119" i="20"/>
  <c r="AI127" i="20"/>
  <c r="X127" i="20"/>
  <c r="AT127" i="20"/>
  <c r="AF127" i="20"/>
  <c r="Z127" i="20"/>
  <c r="S127" i="20"/>
  <c r="AL127" i="20"/>
  <c r="W127" i="20"/>
  <c r="AK127" i="20"/>
  <c r="AA127" i="20"/>
  <c r="AH127" i="20"/>
  <c r="V127" i="20"/>
  <c r="AB127" i="20"/>
  <c r="U127" i="20"/>
  <c r="AQ127" i="20"/>
  <c r="BB127" i="20"/>
  <c r="AG127" i="20"/>
  <c r="AI108" i="20"/>
  <c r="X108" i="20"/>
  <c r="AT108" i="20"/>
  <c r="AA108" i="20"/>
  <c r="AH108" i="20"/>
  <c r="V108" i="20"/>
  <c r="AF108" i="20"/>
  <c r="U108" i="20"/>
  <c r="AB108" i="20"/>
  <c r="BB108" i="20"/>
  <c r="AG108" i="20"/>
  <c r="Z108" i="20"/>
  <c r="W108" i="20"/>
  <c r="AS108" i="20"/>
  <c r="AK108" i="20"/>
  <c r="S108" i="20"/>
  <c r="AL108" i="20"/>
  <c r="AC108" i="20"/>
  <c r="X93" i="20"/>
  <c r="AT93" i="20"/>
  <c r="AI93" i="20"/>
  <c r="Z93" i="20"/>
  <c r="BB93" i="20"/>
  <c r="AK93" i="20"/>
  <c r="AG93" i="20"/>
  <c r="AC93" i="20"/>
  <c r="AY93" i="20"/>
  <c r="AA93" i="20"/>
  <c r="AL93" i="20"/>
  <c r="AH93" i="20"/>
  <c r="BP93" i="20"/>
  <c r="V93" i="20"/>
  <c r="AR93" i="20"/>
  <c r="S93" i="20"/>
  <c r="AN93" i="20"/>
  <c r="U93" i="20"/>
  <c r="AQ93" i="20"/>
  <c r="AF93" i="20"/>
  <c r="W93" i="20"/>
  <c r="AS93" i="20"/>
  <c r="AM93" i="20"/>
  <c r="X92" i="20"/>
  <c r="AI92" i="20"/>
  <c r="AT92" i="20"/>
  <c r="AA92" i="20"/>
  <c r="W92" i="20"/>
  <c r="S92" i="20"/>
  <c r="AL92" i="20"/>
  <c r="BP92" i="20"/>
  <c r="AH92" i="20"/>
  <c r="AC92" i="20"/>
  <c r="U92" i="20"/>
  <c r="AK92" i="20"/>
  <c r="AI94" i="20"/>
  <c r="X94" i="20"/>
  <c r="AT94" i="20"/>
  <c r="S94" i="20"/>
  <c r="AL94" i="20"/>
  <c r="AF94" i="20"/>
  <c r="Z94" i="20"/>
  <c r="AV94" i="20"/>
  <c r="AK94" i="20"/>
  <c r="AA94" i="20"/>
  <c r="AW94" i="20"/>
  <c r="AN94" i="20"/>
  <c r="V94" i="20"/>
  <c r="AH94" i="20"/>
  <c r="U94" i="20"/>
  <c r="AQ94" i="20"/>
  <c r="BB94" i="20"/>
  <c r="AG94" i="20"/>
  <c r="AC94" i="20"/>
  <c r="AB94" i="20"/>
  <c r="X83" i="20"/>
  <c r="AT83" i="20"/>
  <c r="AI83" i="20"/>
  <c r="U83" i="20"/>
  <c r="AL83" i="20"/>
  <c r="S83" i="20"/>
  <c r="BB83" i="20"/>
  <c r="AF83" i="20"/>
  <c r="Z83" i="20"/>
  <c r="AK83" i="20"/>
  <c r="AA83" i="20"/>
  <c r="AH83" i="20"/>
  <c r="AG83" i="20"/>
  <c r="AB83" i="20"/>
  <c r="AX83" i="20"/>
  <c r="V83" i="20"/>
  <c r="W83" i="20"/>
  <c r="AS83" i="20"/>
  <c r="AM83" i="20"/>
  <c r="BP83" i="20"/>
  <c r="X77" i="20"/>
  <c r="AI77" i="20"/>
  <c r="AT77" i="20"/>
  <c r="Z77" i="20"/>
  <c r="AV77" i="20"/>
  <c r="AK77" i="20"/>
  <c r="AF77" i="20"/>
  <c r="V77" i="20"/>
  <c r="U77" i="20"/>
  <c r="AQ77" i="20"/>
  <c r="AB77" i="20"/>
  <c r="AL77" i="20"/>
  <c r="AG77" i="20"/>
  <c r="S77" i="20"/>
  <c r="BB77" i="20"/>
  <c r="AA77" i="20"/>
  <c r="AW77" i="20"/>
  <c r="W77" i="20"/>
  <c r="BP77" i="20"/>
  <c r="AI76" i="20"/>
  <c r="AT76" i="20"/>
  <c r="X76" i="20"/>
  <c r="AA76" i="20"/>
  <c r="AW76" i="20"/>
  <c r="BB76" i="20"/>
  <c r="AG76" i="20"/>
  <c r="Z76" i="20"/>
  <c r="AV76" i="20"/>
  <c r="AH76" i="20"/>
  <c r="AK76" i="20"/>
  <c r="S76" i="20"/>
  <c r="AL76" i="20"/>
  <c r="AM76" i="20"/>
  <c r="V76" i="20"/>
  <c r="AF76" i="20"/>
  <c r="U76" i="20"/>
  <c r="W76" i="20"/>
  <c r="AS76" i="20"/>
  <c r="BP76" i="20"/>
  <c r="X53" i="20"/>
  <c r="AT53" i="20"/>
  <c r="AI53" i="20"/>
  <c r="AL53" i="20"/>
  <c r="AF53" i="20"/>
  <c r="AA53" i="20"/>
  <c r="AW53" i="20"/>
  <c r="U53" i="20"/>
  <c r="AQ53" i="20"/>
  <c r="Z53" i="20"/>
  <c r="S53" i="20"/>
  <c r="AC53" i="20"/>
  <c r="AG53" i="20"/>
  <c r="AK53" i="20"/>
  <c r="W53" i="20"/>
  <c r="AN53" i="20"/>
  <c r="AH53" i="20"/>
  <c r="V53" i="20"/>
  <c r="AB53" i="20"/>
  <c r="X68" i="20"/>
  <c r="AT68" i="20"/>
  <c r="AI68" i="20"/>
  <c r="Z68" i="20"/>
  <c r="AV68" i="20"/>
  <c r="AF68" i="20"/>
  <c r="S68" i="20"/>
  <c r="AK68" i="20"/>
  <c r="AL68" i="20"/>
  <c r="AG68" i="20"/>
  <c r="BB68" i="20"/>
  <c r="AA68" i="20"/>
  <c r="AN68" i="20"/>
  <c r="V68" i="20"/>
  <c r="AR68" i="20"/>
  <c r="W68" i="20"/>
  <c r="AS68" i="20"/>
  <c r="U68" i="20"/>
  <c r="AH68" i="20"/>
  <c r="AM68" i="20"/>
  <c r="AI67" i="20"/>
  <c r="X67" i="20"/>
  <c r="AT67" i="20"/>
  <c r="AK67" i="20"/>
  <c r="AA67" i="20"/>
  <c r="AW67" i="20"/>
  <c r="BB67" i="20"/>
  <c r="S67" i="20"/>
  <c r="AL67" i="20"/>
  <c r="W67" i="20"/>
  <c r="AM67" i="20"/>
  <c r="V67" i="20"/>
  <c r="AR67" i="20"/>
  <c r="AF67" i="20"/>
  <c r="AH67" i="20"/>
  <c r="U67" i="20"/>
  <c r="BP67" i="20"/>
  <c r="AG67" i="20"/>
  <c r="Z67" i="20"/>
  <c r="AV67" i="20"/>
  <c r="AB67" i="20"/>
  <c r="AX67" i="20"/>
  <c r="AC67" i="20"/>
  <c r="X46" i="20"/>
  <c r="AT46" i="20"/>
  <c r="AI46" i="20"/>
  <c r="AK46" i="20"/>
  <c r="Z46" i="20"/>
  <c r="BB46" i="20"/>
  <c r="AG46" i="20"/>
  <c r="AN46" i="20"/>
  <c r="AA46" i="20"/>
  <c r="AL46" i="20"/>
  <c r="AB46" i="20"/>
  <c r="V46" i="20"/>
  <c r="AR46" i="20"/>
  <c r="S46" i="20"/>
  <c r="AC46" i="20"/>
  <c r="AY46" i="20"/>
  <c r="U46" i="20"/>
  <c r="AF46" i="20"/>
  <c r="X45" i="20"/>
  <c r="AT45" i="20"/>
  <c r="AI45" i="20"/>
  <c r="AA45" i="20"/>
  <c r="AW45" i="20"/>
  <c r="W45" i="20"/>
  <c r="S45" i="20"/>
  <c r="AL45" i="20"/>
  <c r="AM45" i="20"/>
  <c r="AH45" i="20"/>
  <c r="AF45" i="20"/>
  <c r="BB45" i="20"/>
  <c r="U45" i="20"/>
  <c r="AK45" i="20"/>
  <c r="AB45" i="20"/>
  <c r="AX45" i="20"/>
  <c r="AG45" i="20"/>
  <c r="Z45" i="20"/>
  <c r="AV45" i="20"/>
  <c r="V45" i="20"/>
  <c r="AR45" i="20"/>
  <c r="BP45" i="20"/>
  <c r="X36" i="20"/>
  <c r="AT36" i="20"/>
  <c r="AI36" i="20"/>
  <c r="AL36" i="20"/>
  <c r="AA36" i="20"/>
  <c r="BB36" i="20"/>
  <c r="Z36" i="20"/>
  <c r="U36" i="20"/>
  <c r="AQ36" i="20"/>
  <c r="AF36" i="20"/>
  <c r="AK36" i="20"/>
  <c r="S36" i="20"/>
  <c r="AC36" i="20"/>
  <c r="BP36" i="20"/>
  <c r="V36" i="20"/>
  <c r="AR36" i="20"/>
  <c r="AG36" i="20"/>
  <c r="AN36" i="20"/>
  <c r="AM36" i="20"/>
  <c r="X35" i="20"/>
  <c r="AI35" i="20"/>
  <c r="AT35" i="20"/>
  <c r="AK35" i="20"/>
  <c r="AF35" i="20"/>
  <c r="S35" i="20"/>
  <c r="Z35" i="20"/>
  <c r="AV35" i="20"/>
  <c r="AL35" i="20"/>
  <c r="AH35" i="20"/>
  <c r="AN35" i="20"/>
  <c r="AA35" i="20"/>
  <c r="AW35" i="20"/>
  <c r="AB35" i="20"/>
  <c r="U35" i="20"/>
  <c r="AQ35" i="20"/>
  <c r="BB35" i="20"/>
  <c r="AI38" i="20"/>
  <c r="X38" i="20"/>
  <c r="AT38" i="20"/>
  <c r="AA38" i="20"/>
  <c r="AL38" i="20"/>
  <c r="AK38" i="20"/>
  <c r="V38" i="20"/>
  <c r="AR38" i="20"/>
  <c r="S38" i="20"/>
  <c r="U38" i="20"/>
  <c r="AQ38" i="20"/>
  <c r="AF38" i="20"/>
  <c r="BB38" i="20"/>
  <c r="AG38" i="20"/>
  <c r="Z38" i="20"/>
  <c r="AV38" i="20"/>
  <c r="AB38" i="20"/>
  <c r="W38" i="20"/>
  <c r="X22" i="20"/>
  <c r="AT22" i="20"/>
  <c r="AI22" i="20"/>
  <c r="AF22" i="20"/>
  <c r="U22" i="20"/>
  <c r="S22" i="20"/>
  <c r="AA22" i="20"/>
  <c r="AL22" i="20"/>
  <c r="Z22" i="20"/>
  <c r="AV22" i="20"/>
  <c r="W22" i="20"/>
  <c r="AG22" i="20"/>
  <c r="BP22" i="20"/>
  <c r="AB22" i="20"/>
  <c r="AH22" i="20"/>
  <c r="AK22" i="20"/>
  <c r="AM22" i="20"/>
  <c r="V22" i="20"/>
  <c r="AR22" i="20"/>
  <c r="BB22" i="20"/>
  <c r="AI27" i="20"/>
  <c r="AT27" i="20"/>
  <c r="X27" i="20"/>
  <c r="AK27" i="20"/>
  <c r="AA27" i="20"/>
  <c r="U27" i="20"/>
  <c r="BB27" i="20"/>
  <c r="AC27" i="20"/>
  <c r="AY27" i="20"/>
  <c r="W27" i="20"/>
  <c r="AF27" i="20"/>
  <c r="AN27" i="20"/>
  <c r="AH27" i="20"/>
  <c r="V27" i="20"/>
  <c r="AB27" i="20"/>
  <c r="AX27" i="20"/>
  <c r="AG27" i="20"/>
  <c r="Z27" i="20"/>
  <c r="AV27" i="20"/>
  <c r="S27" i="20"/>
  <c r="AL27" i="20"/>
  <c r="X17" i="20"/>
  <c r="AT17" i="20"/>
  <c r="AI17" i="20"/>
  <c r="U17" i="20"/>
  <c r="AQ17" i="20"/>
  <c r="AK17" i="20"/>
  <c r="AM17" i="20"/>
  <c r="AG17" i="20"/>
  <c r="AL17" i="20"/>
  <c r="S17" i="20"/>
  <c r="AA17" i="20"/>
  <c r="AW17" i="20"/>
  <c r="AF17" i="20"/>
  <c r="AB17" i="20"/>
  <c r="V17" i="20"/>
  <c r="AR17" i="20"/>
  <c r="BB17" i="20"/>
  <c r="Z17" i="20"/>
  <c r="BP17" i="20"/>
  <c r="W17" i="20"/>
  <c r="X14" i="20"/>
  <c r="AT14" i="20"/>
  <c r="AI14" i="20"/>
  <c r="S14" i="20"/>
  <c r="Z14" i="20"/>
  <c r="AV14" i="20"/>
  <c r="AL14" i="20"/>
  <c r="AF14" i="20"/>
  <c r="AH14" i="20"/>
  <c r="AC14" i="20"/>
  <c r="AY14" i="20"/>
  <c r="AA14" i="20"/>
  <c r="AW14" i="20"/>
  <c r="V14" i="20"/>
  <c r="AR14" i="20"/>
  <c r="AN14" i="20"/>
  <c r="AM14" i="20"/>
  <c r="BP14" i="20"/>
  <c r="U14" i="20"/>
  <c r="AQ14" i="20"/>
  <c r="BB14" i="20"/>
  <c r="W14" i="20"/>
  <c r="AS14" i="20"/>
  <c r="AG14" i="20"/>
  <c r="AK14" i="20"/>
  <c r="AI10" i="20"/>
  <c r="AT10" i="20"/>
  <c r="X10" i="20"/>
  <c r="Z10" i="20"/>
  <c r="V10" i="20"/>
  <c r="S10" i="20"/>
  <c r="U10" i="20"/>
  <c r="AF10" i="20"/>
  <c r="BB10" i="20"/>
  <c r="AG10" i="20"/>
  <c r="AC10" i="20"/>
  <c r="AK10" i="20"/>
  <c r="AA10" i="20"/>
  <c r="AL10" i="20"/>
  <c r="AN10" i="20"/>
  <c r="W10" i="20"/>
  <c r="AS10" i="20"/>
  <c r="AB10" i="20"/>
  <c r="V355" i="20"/>
  <c r="AR355" i="20"/>
  <c r="AA312" i="20"/>
  <c r="AC17" i="20"/>
  <c r="AN31" i="20"/>
  <c r="AC38" i="20"/>
  <c r="AC77" i="20"/>
  <c r="AC83" i="20"/>
  <c r="AC127" i="20"/>
  <c r="AN141" i="20"/>
  <c r="AN161" i="20"/>
  <c r="AN170" i="20"/>
  <c r="AN176" i="20"/>
  <c r="AN172" i="20"/>
  <c r="AC202" i="20"/>
  <c r="AY202" i="20"/>
  <c r="AN207" i="20"/>
  <c r="AN217" i="20"/>
  <c r="AC252" i="20"/>
  <c r="AN270" i="20"/>
  <c r="AN247" i="20"/>
  <c r="AN228" i="20"/>
  <c r="AC327" i="20"/>
  <c r="AY327" i="20"/>
  <c r="AN319" i="20"/>
  <c r="AC288" i="20"/>
  <c r="AY288" i="20"/>
  <c r="AN325" i="20"/>
  <c r="W12" i="20"/>
  <c r="AH30" i="20"/>
  <c r="W65" i="20"/>
  <c r="AS65" i="20"/>
  <c r="W79" i="20"/>
  <c r="W91" i="20"/>
  <c r="AS91" i="20"/>
  <c r="W112" i="20"/>
  <c r="AH130" i="20"/>
  <c r="AH134" i="20"/>
  <c r="AH159" i="20"/>
  <c r="W161" i="20"/>
  <c r="W162" i="20"/>
  <c r="AH189" i="20"/>
  <c r="W209" i="20"/>
  <c r="W222" i="20"/>
  <c r="W224" i="20"/>
  <c r="W218" i="20"/>
  <c r="AH252" i="20"/>
  <c r="AH247" i="20"/>
  <c r="W309" i="20"/>
  <c r="AS309" i="20"/>
  <c r="BB355" i="20"/>
  <c r="AG352" i="20"/>
  <c r="AF347" i="20"/>
  <c r="AM10" i="20"/>
  <c r="AM27" i="20"/>
  <c r="AM46" i="20"/>
  <c r="AB68" i="20"/>
  <c r="AX68" i="20"/>
  <c r="AB93" i="20"/>
  <c r="AX93" i="20"/>
  <c r="BP127" i="20"/>
  <c r="BP125" i="20"/>
  <c r="BP152" i="20"/>
  <c r="BP162" i="20"/>
  <c r="BP171" i="20"/>
  <c r="AM160" i="20"/>
  <c r="BP165" i="20"/>
  <c r="AB186" i="20"/>
  <c r="AX186" i="20"/>
  <c r="BP189" i="20"/>
  <c r="AM207" i="20"/>
  <c r="BP213" i="20"/>
  <c r="AB205" i="20"/>
  <c r="AX205" i="20"/>
  <c r="BP241" i="20"/>
  <c r="AB262" i="20"/>
  <c r="AX262" i="20"/>
  <c r="BP242" i="20"/>
  <c r="AM263" i="20"/>
  <c r="AB235" i="20"/>
  <c r="AB275" i="20"/>
  <c r="AM270" i="20"/>
  <c r="AM323" i="20"/>
  <c r="AB302" i="20"/>
  <c r="V35" i="20"/>
  <c r="AK41" i="20"/>
  <c r="BB53" i="20"/>
  <c r="BB70" i="20"/>
  <c r="U71" i="20"/>
  <c r="U85" i="20"/>
  <c r="AQ85" i="20"/>
  <c r="V92" i="20"/>
  <c r="AG92" i="20"/>
  <c r="AF97" i="20"/>
  <c r="AK112" i="20"/>
  <c r="AK132" i="20"/>
  <c r="AG138" i="20"/>
  <c r="AG147" i="20"/>
  <c r="BB140" i="20"/>
  <c r="U157" i="20"/>
  <c r="AQ157" i="20"/>
  <c r="V157" i="20"/>
  <c r="AF186" i="20"/>
  <c r="V196" i="20"/>
  <c r="AR196" i="20"/>
  <c r="AG196" i="20"/>
  <c r="S213" i="20"/>
  <c r="AG201" i="20"/>
  <c r="BB218" i="20"/>
  <c r="V206" i="20"/>
  <c r="S239" i="20"/>
  <c r="AF260" i="20"/>
  <c r="Z230" i="20"/>
  <c r="AV230" i="20"/>
  <c r="AA252" i="20"/>
  <c r="V270" i="20"/>
  <c r="U233" i="20"/>
  <c r="AG271" i="20"/>
  <c r="V268" i="20"/>
  <c r="AR268" i="20"/>
  <c r="V284" i="20"/>
  <c r="U302" i="20"/>
  <c r="AG337" i="20"/>
  <c r="AL316" i="20"/>
  <c r="AA297" i="20"/>
  <c r="AA346" i="20"/>
  <c r="AK275" i="20"/>
  <c r="AF267" i="20"/>
  <c r="BK59" i="20"/>
  <c r="U347" i="20"/>
  <c r="Z331" i="20"/>
  <c r="AG364" i="20"/>
  <c r="BB357" i="20"/>
  <c r="AA340" i="20"/>
  <c r="AW340" i="20"/>
  <c r="S295" i="20"/>
  <c r="AC22" i="20"/>
  <c r="AC35" i="20"/>
  <c r="AY35" i="20"/>
  <c r="AC66" i="20"/>
  <c r="AC68" i="20"/>
  <c r="AN82" i="20"/>
  <c r="AN92" i="20"/>
  <c r="AN124" i="20"/>
  <c r="AN130" i="20"/>
  <c r="AC140" i="20"/>
  <c r="AC218" i="20"/>
  <c r="AC216" i="20"/>
  <c r="AY216" i="20"/>
  <c r="AC254" i="20"/>
  <c r="AY254" i="20"/>
  <c r="AC243" i="20"/>
  <c r="AN287" i="20"/>
  <c r="AC340" i="20"/>
  <c r="AH10" i="20"/>
  <c r="AH36" i="20"/>
  <c r="AH105" i="20"/>
  <c r="AH117" i="20"/>
  <c r="W172" i="20"/>
  <c r="AS172" i="20"/>
  <c r="W212" i="20"/>
  <c r="AS212" i="20"/>
  <c r="W257" i="20"/>
  <c r="W233" i="20"/>
  <c r="AH292" i="20"/>
  <c r="AH284" i="20"/>
  <c r="BK187" i="20"/>
  <c r="BC14" i="1"/>
  <c r="Q15" i="1"/>
  <c r="Q19" i="1"/>
  <c r="Q23" i="1"/>
  <c r="Q28" i="1"/>
  <c r="Q32" i="1"/>
  <c r="Q36" i="1"/>
  <c r="BC36" i="1"/>
  <c r="Q41" i="1"/>
  <c r="Q10" i="1"/>
  <c r="Q16" i="1"/>
  <c r="Q20" i="1"/>
  <c r="BC20" i="1"/>
  <c r="Q25" i="1"/>
  <c r="BC25" i="1"/>
  <c r="Q29" i="1"/>
  <c r="Q33" i="1"/>
  <c r="Q38" i="1"/>
  <c r="BC38" i="1"/>
  <c r="Q42" i="1"/>
  <c r="Q12" i="1"/>
  <c r="Q17" i="1"/>
  <c r="Q21" i="1"/>
  <c r="BC21" i="1"/>
  <c r="Q26" i="1"/>
  <c r="Q30" i="1"/>
  <c r="BC30" i="1"/>
  <c r="Q34" i="1"/>
  <c r="Q39" i="1"/>
  <c r="BC39" i="1"/>
  <c r="Q43" i="1"/>
  <c r="BC43" i="1"/>
  <c r="Q11" i="1"/>
  <c r="Q14" i="1"/>
  <c r="Q18" i="1"/>
  <c r="Q22" i="1"/>
  <c r="Q27" i="1"/>
  <c r="Q31" i="1"/>
  <c r="Q35" i="1"/>
  <c r="BC35" i="1"/>
  <c r="Q46" i="1"/>
  <c r="Q52" i="1"/>
  <c r="Q58" i="1"/>
  <c r="Q65" i="1"/>
  <c r="Q69" i="1"/>
  <c r="BC69" i="1"/>
  <c r="Q73" i="1"/>
  <c r="Q77" i="1"/>
  <c r="Q82" i="1"/>
  <c r="BC82" i="1"/>
  <c r="Q86" i="1"/>
  <c r="Q92" i="1"/>
  <c r="Q96" i="1"/>
  <c r="Q101" i="1"/>
  <c r="Q105" i="1"/>
  <c r="Q47" i="1"/>
  <c r="Q53" i="1"/>
  <c r="Q62" i="1"/>
  <c r="BC62" i="1"/>
  <c r="Q66" i="1"/>
  <c r="BC66" i="1"/>
  <c r="Q70" i="1"/>
  <c r="Q74" i="1"/>
  <c r="Q78" i="1"/>
  <c r="Q83" i="1"/>
  <c r="Q88" i="1"/>
  <c r="BC88" i="1"/>
  <c r="Q93" i="1"/>
  <c r="Q97" i="1"/>
  <c r="BC97" i="1"/>
  <c r="Q102" i="1"/>
  <c r="Q107" i="1"/>
  <c r="Q112" i="1"/>
  <c r="Q40" i="1"/>
  <c r="BC40" i="1"/>
  <c r="Q49" i="1"/>
  <c r="BC49" i="1"/>
  <c r="Q54" i="1"/>
  <c r="Q63" i="1"/>
  <c r="Q67" i="1"/>
  <c r="BC67" i="1"/>
  <c r="Q71" i="1"/>
  <c r="Q75" i="1"/>
  <c r="Q79" i="1"/>
  <c r="Q84" i="1"/>
  <c r="Q89" i="1"/>
  <c r="Q94" i="1"/>
  <c r="Q98" i="1"/>
  <c r="Q103" i="1"/>
  <c r="Q108" i="1"/>
  <c r="Q45" i="1"/>
  <c r="Q51" i="1"/>
  <c r="Q57" i="1"/>
  <c r="Q64" i="1"/>
  <c r="Q68" i="1"/>
  <c r="Q72" i="1"/>
  <c r="Q76" i="1"/>
  <c r="BC76" i="1"/>
  <c r="Q81" i="1"/>
  <c r="Q85" i="1"/>
  <c r="Q91" i="1"/>
  <c r="Q95" i="1"/>
  <c r="BC95" i="1"/>
  <c r="Q99" i="1"/>
  <c r="BC99" i="1"/>
  <c r="Q104" i="1"/>
  <c r="Q110" i="1"/>
  <c r="Q114" i="1"/>
  <c r="BC114" i="1"/>
  <c r="Q120" i="1"/>
  <c r="Q125" i="1"/>
  <c r="Q132" i="1"/>
  <c r="Q136" i="1"/>
  <c r="Q140" i="1"/>
  <c r="Q144" i="1"/>
  <c r="BC144" i="1"/>
  <c r="Q148" i="1"/>
  <c r="Q153" i="1"/>
  <c r="Q157" i="1"/>
  <c r="BC157" i="1"/>
  <c r="Q161" i="1"/>
  <c r="Q165" i="1"/>
  <c r="Q169" i="1"/>
  <c r="BC169" i="1"/>
  <c r="Q173" i="1"/>
  <c r="Q180" i="1"/>
  <c r="Q186" i="1"/>
  <c r="Q191" i="1"/>
  <c r="Q197" i="1"/>
  <c r="Q201" i="1"/>
  <c r="Q205" i="1"/>
  <c r="Q209" i="1"/>
  <c r="Q214" i="1"/>
  <c r="Q218" i="1"/>
  <c r="BC218" i="1"/>
  <c r="Q222" i="1"/>
  <c r="Q228" i="1"/>
  <c r="Q234" i="1"/>
  <c r="BC234" i="1"/>
  <c r="Q111" i="1"/>
  <c r="Q115" i="1"/>
  <c r="Q117" i="1"/>
  <c r="Q121" i="1"/>
  <c r="Q126" i="1"/>
  <c r="Q133" i="1"/>
  <c r="Q137" i="1"/>
  <c r="Q141" i="1"/>
  <c r="Q145" i="1"/>
  <c r="Q149" i="1"/>
  <c r="Q154" i="1"/>
  <c r="BC154" i="1"/>
  <c r="Q158" i="1"/>
  <c r="BC158" i="1"/>
  <c r="Q162" i="1"/>
  <c r="Q166" i="1"/>
  <c r="Q170" i="1"/>
  <c r="Q175" i="1"/>
  <c r="Q181" i="1"/>
  <c r="BC181" i="1"/>
  <c r="Q188" i="1"/>
  <c r="Q192" i="1"/>
  <c r="Q198" i="1"/>
  <c r="Q202" i="1"/>
  <c r="Q206" i="1"/>
  <c r="Q210" i="1"/>
  <c r="Q215" i="1"/>
  <c r="Q219" i="1"/>
  <c r="Q224" i="1"/>
  <c r="Q229" i="1"/>
  <c r="BC229" i="1"/>
  <c r="Q118" i="1"/>
  <c r="Q122" i="1"/>
  <c r="Q127" i="1"/>
  <c r="Q134" i="1"/>
  <c r="BC134" i="1"/>
  <c r="Q138" i="1"/>
  <c r="BC138" i="1"/>
  <c r="Q142" i="1"/>
  <c r="Q146" i="1"/>
  <c r="Q150" i="1"/>
  <c r="Q155" i="1"/>
  <c r="Q159" i="1"/>
  <c r="BC159" i="1"/>
  <c r="Q163" i="1"/>
  <c r="Q167" i="1"/>
  <c r="Q171" i="1"/>
  <c r="Q176" i="1"/>
  <c r="Q182" i="1"/>
  <c r="Q189" i="1"/>
  <c r="Q195" i="1"/>
  <c r="Q199" i="1"/>
  <c r="Q203" i="1"/>
  <c r="Q207" i="1"/>
  <c r="BC207" i="1"/>
  <c r="Q212" i="1"/>
  <c r="BC212" i="1"/>
  <c r="Q216" i="1"/>
  <c r="Q220" i="1"/>
  <c r="Q225" i="1"/>
  <c r="Q230" i="1"/>
  <c r="Q113" i="1"/>
  <c r="BC113" i="1"/>
  <c r="Q119" i="1"/>
  <c r="Q124" i="1"/>
  <c r="Q130" i="1"/>
  <c r="Q135" i="1"/>
  <c r="Q139" i="1"/>
  <c r="Q143" i="1"/>
  <c r="BC143" i="1"/>
  <c r="Q147" i="1"/>
  <c r="BC147" i="1"/>
  <c r="Q152" i="1"/>
  <c r="Q156" i="1"/>
  <c r="Q160" i="1"/>
  <c r="Q164" i="1"/>
  <c r="Q168" i="1"/>
  <c r="BC168" i="1"/>
  <c r="Q172" i="1"/>
  <c r="Q178" i="1"/>
  <c r="Q184" i="1"/>
  <c r="Q190" i="1"/>
  <c r="Q196" i="1"/>
  <c r="Q200" i="1"/>
  <c r="Q204" i="1"/>
  <c r="Q208" i="1"/>
  <c r="Q213" i="1"/>
  <c r="Q217" i="1"/>
  <c r="BC217" i="1"/>
  <c r="Q221" i="1"/>
  <c r="BC221" i="1"/>
  <c r="Q227" i="1"/>
  <c r="Q233" i="1"/>
  <c r="Q237" i="1"/>
  <c r="BC237" i="1"/>
  <c r="Q240" i="1"/>
  <c r="Q245" i="1"/>
  <c r="Q252" i="1"/>
  <c r="Q257" i="1"/>
  <c r="Q261" i="1"/>
  <c r="Q266" i="1"/>
  <c r="Q270" i="1"/>
  <c r="Q276" i="1"/>
  <c r="Q281" i="1"/>
  <c r="BC281" i="1"/>
  <c r="Q285" i="1"/>
  <c r="BC285" i="1"/>
  <c r="Q290" i="1"/>
  <c r="Q295" i="1"/>
  <c r="BC295" i="1"/>
  <c r="Q299" i="1"/>
  <c r="BC299" i="1"/>
  <c r="Q303" i="1"/>
  <c r="Q308" i="1"/>
  <c r="Q312" i="1"/>
  <c r="BC312" i="1"/>
  <c r="Q316" i="1"/>
  <c r="Q322" i="1"/>
  <c r="Q326" i="1"/>
  <c r="Q330" i="1"/>
  <c r="Q334" i="1"/>
  <c r="Q338" i="1"/>
  <c r="Q342" i="1"/>
  <c r="Q346" i="1"/>
  <c r="BC346" i="1"/>
  <c r="Q350" i="1"/>
  <c r="Q238" i="1"/>
  <c r="Q241" i="1"/>
  <c r="Q247" i="1"/>
  <c r="BC247" i="1"/>
  <c r="Q253" i="1"/>
  <c r="Q258" i="1"/>
  <c r="Q262" i="1"/>
  <c r="Q267" i="1"/>
  <c r="Q271" i="1"/>
  <c r="Q277" i="1"/>
  <c r="Q282" i="1"/>
  <c r="Q286" i="1"/>
  <c r="Q291" i="1"/>
  <c r="Q296" i="1"/>
  <c r="Q300" i="1"/>
  <c r="Q304" i="1"/>
  <c r="Q309" i="1"/>
  <c r="BC309" i="1"/>
  <c r="Q313" i="1"/>
  <c r="BC313" i="1"/>
  <c r="Q318" i="1"/>
  <c r="Q323" i="1"/>
  <c r="BC323" i="1"/>
  <c r="Q327" i="1"/>
  <c r="Q331" i="1"/>
  <c r="Q235" i="1"/>
  <c r="Q239" i="1"/>
  <c r="Q242" i="1"/>
  <c r="Q248" i="1"/>
  <c r="Q254" i="1"/>
  <c r="Q259" i="1"/>
  <c r="Q263" i="1"/>
  <c r="Q268" i="1"/>
  <c r="Q273" i="1"/>
  <c r="Q279" i="1"/>
  <c r="Q283" i="1"/>
  <c r="BC283" i="1"/>
  <c r="Q287" i="1"/>
  <c r="Q292" i="1"/>
  <c r="Q297" i="1"/>
  <c r="Q301" i="1"/>
  <c r="Q305" i="1"/>
  <c r="BC305" i="1"/>
  <c r="Q310" i="1"/>
  <c r="Q314" i="1"/>
  <c r="Q319" i="1"/>
  <c r="Q324" i="1"/>
  <c r="Q328" i="1"/>
  <c r="Q332" i="1"/>
  <c r="Q336" i="1"/>
  <c r="Q340" i="1"/>
  <c r="Q344" i="1"/>
  <c r="Q348" i="1"/>
  <c r="Q352" i="1"/>
  <c r="Q236" i="1"/>
  <c r="BC236" i="1"/>
  <c r="Q243" i="1"/>
  <c r="Q251" i="1"/>
  <c r="BC251" i="1"/>
  <c r="Q255" i="1"/>
  <c r="Q260" i="1"/>
  <c r="Q264" i="1"/>
  <c r="Q269" i="1"/>
  <c r="Q275" i="1"/>
  <c r="Q280" i="1"/>
  <c r="Q284" i="1"/>
  <c r="Q288" i="1"/>
  <c r="Q293" i="1"/>
  <c r="Q298" i="1"/>
  <c r="Q302" i="1"/>
  <c r="Q306" i="1"/>
  <c r="Q311" i="1"/>
  <c r="BC311" i="1"/>
  <c r="Q315" i="1"/>
  <c r="BC315" i="1"/>
  <c r="Q320" i="1"/>
  <c r="Q325" i="1"/>
  <c r="BC325" i="1"/>
  <c r="Q329" i="1"/>
  <c r="Q333" i="1"/>
  <c r="Q337" i="1"/>
  <c r="Q341" i="1"/>
  <c r="Q345" i="1"/>
  <c r="Q349" i="1"/>
  <c r="Q358" i="1"/>
  <c r="Q364" i="1"/>
  <c r="Q354" i="1"/>
  <c r="BC354" i="1"/>
  <c r="Q360" i="1"/>
  <c r="Q9" i="1"/>
  <c r="Q335" i="1"/>
  <c r="Q339" i="1"/>
  <c r="Q343" i="1"/>
  <c r="Q347" i="1"/>
  <c r="Q351" i="1"/>
  <c r="Q355" i="1"/>
  <c r="Q361" i="1"/>
  <c r="Q357" i="1"/>
  <c r="Q362" i="1"/>
  <c r="X358" i="20"/>
  <c r="AT358" i="20"/>
  <c r="AI358" i="20"/>
  <c r="V358" i="20"/>
  <c r="S358" i="20"/>
  <c r="BB358" i="20"/>
  <c r="U358" i="20"/>
  <c r="AF358" i="20"/>
  <c r="AK358" i="20"/>
  <c r="W358" i="20"/>
  <c r="AS358" i="20"/>
  <c r="AB358" i="20"/>
  <c r="AX358" i="20"/>
  <c r="AG358" i="20"/>
  <c r="AA358" i="20"/>
  <c r="AL358" i="20"/>
  <c r="AH358" i="20"/>
  <c r="BP358" i="20"/>
  <c r="X362" i="20"/>
  <c r="AT362" i="20"/>
  <c r="AI362" i="20"/>
  <c r="W362" i="20"/>
  <c r="AS362" i="20"/>
  <c r="AH362" i="20"/>
  <c r="AK362" i="20"/>
  <c r="AB362" i="20"/>
  <c r="V362" i="20"/>
  <c r="AR362" i="20"/>
  <c r="S362" i="20"/>
  <c r="AL362" i="20"/>
  <c r="U362" i="20"/>
  <c r="AM362" i="20"/>
  <c r="BP362" i="20"/>
  <c r="AG362" i="20"/>
  <c r="AF362" i="20"/>
  <c r="BB362" i="20"/>
  <c r="AC362" i="20"/>
  <c r="X344" i="20"/>
  <c r="AI344" i="20"/>
  <c r="AT344" i="20"/>
  <c r="V344" i="20"/>
  <c r="U344" i="20"/>
  <c r="Z344" i="20"/>
  <c r="AN344" i="20"/>
  <c r="BB344" i="20"/>
  <c r="S344" i="20"/>
  <c r="AH344" i="20"/>
  <c r="AC344" i="20"/>
  <c r="AY344" i="20"/>
  <c r="AM344" i="20"/>
  <c r="AG344" i="20"/>
  <c r="AL344" i="20"/>
  <c r="AK344" i="20"/>
  <c r="W344" i="20"/>
  <c r="AS344" i="20"/>
  <c r="BP344" i="20"/>
  <c r="AA344" i="20"/>
  <c r="AW344" i="20"/>
  <c r="AF344" i="20"/>
  <c r="AB344" i="20"/>
  <c r="AX344" i="20"/>
  <c r="X350" i="20"/>
  <c r="AI350" i="20"/>
  <c r="AT350" i="20"/>
  <c r="AL350" i="20"/>
  <c r="AF350" i="20"/>
  <c r="AC350" i="20"/>
  <c r="AG350" i="20"/>
  <c r="AB350" i="20"/>
  <c r="AN350" i="20"/>
  <c r="AA350" i="20"/>
  <c r="AM350" i="20"/>
  <c r="AH350" i="20"/>
  <c r="V350" i="20"/>
  <c r="Z350" i="20"/>
  <c r="AK350" i="20"/>
  <c r="U350" i="20"/>
  <c r="S350" i="20"/>
  <c r="AI349" i="20"/>
  <c r="AT349" i="20"/>
  <c r="X349" i="20"/>
  <c r="AB349" i="20"/>
  <c r="AK349" i="20"/>
  <c r="AM349" i="20"/>
  <c r="V349" i="20"/>
  <c r="AF349" i="20"/>
  <c r="AC349" i="20"/>
  <c r="AY349" i="20"/>
  <c r="AG349" i="20"/>
  <c r="Z349" i="20"/>
  <c r="AV349" i="20"/>
  <c r="X338" i="20"/>
  <c r="AI338" i="20"/>
  <c r="AT338" i="20"/>
  <c r="Z338" i="20"/>
  <c r="AV338" i="20"/>
  <c r="AL338" i="20"/>
  <c r="AK338" i="20"/>
  <c r="AF338" i="20"/>
  <c r="S338" i="20"/>
  <c r="AB338" i="20"/>
  <c r="AC338" i="20"/>
  <c r="AM338" i="20"/>
  <c r="W338" i="20"/>
  <c r="X322" i="20"/>
  <c r="AI322" i="20"/>
  <c r="AT322" i="20"/>
  <c r="Z322" i="20"/>
  <c r="AK322" i="20"/>
  <c r="AB322" i="20"/>
  <c r="V322" i="20"/>
  <c r="S322" i="20"/>
  <c r="BB322" i="20"/>
  <c r="AM322" i="20"/>
  <c r="U322" i="20"/>
  <c r="AQ322" i="20"/>
  <c r="AF322" i="20"/>
  <c r="AC322" i="20"/>
  <c r="AY322" i="20"/>
  <c r="AH322" i="20"/>
  <c r="AG322" i="20"/>
  <c r="AA322" i="20"/>
  <c r="AL322" i="20"/>
  <c r="AN322" i="20"/>
  <c r="W322" i="20"/>
  <c r="AS322" i="20"/>
  <c r="X303" i="20"/>
  <c r="AT303" i="20"/>
  <c r="AI303" i="20"/>
  <c r="Z303" i="20"/>
  <c r="AV303" i="20"/>
  <c r="AF303" i="20"/>
  <c r="AK303" i="20"/>
  <c r="AB303" i="20"/>
  <c r="AA303" i="20"/>
  <c r="AW303" i="20"/>
  <c r="AM303" i="20"/>
  <c r="V303" i="20"/>
  <c r="S303" i="20"/>
  <c r="U303" i="20"/>
  <c r="AQ303" i="20"/>
  <c r="BB303" i="20"/>
  <c r="AG303" i="20"/>
  <c r="AL303" i="20"/>
  <c r="AT285" i="20"/>
  <c r="X285" i="20"/>
  <c r="AI285" i="20"/>
  <c r="AK285" i="20"/>
  <c r="AL285" i="20"/>
  <c r="BB285" i="20"/>
  <c r="Z285" i="20"/>
  <c r="AV285" i="20"/>
  <c r="AB285" i="20"/>
  <c r="U285" i="20"/>
  <c r="AM285" i="20"/>
  <c r="AG285" i="20"/>
  <c r="AN285" i="20"/>
  <c r="W285" i="20"/>
  <c r="AS285" i="20"/>
  <c r="AA285" i="20"/>
  <c r="S285" i="20"/>
  <c r="V285" i="20"/>
  <c r="AC285" i="20"/>
  <c r="AY285" i="20"/>
  <c r="AH285" i="20"/>
  <c r="AI333" i="20"/>
  <c r="X333" i="20"/>
  <c r="AT333" i="20"/>
  <c r="BB333" i="20"/>
  <c r="Z333" i="20"/>
  <c r="AM333" i="20"/>
  <c r="AC333" i="20"/>
  <c r="AY333" i="20"/>
  <c r="V333" i="20"/>
  <c r="AB333" i="20"/>
  <c r="AX333" i="20"/>
  <c r="AN333" i="20"/>
  <c r="U333" i="20"/>
  <c r="AQ333" i="20"/>
  <c r="S333" i="20"/>
  <c r="AG333" i="20"/>
  <c r="AF333" i="20"/>
  <c r="W333" i="20"/>
  <c r="AL333" i="20"/>
  <c r="X315" i="20"/>
  <c r="AI315" i="20"/>
  <c r="AT315" i="20"/>
  <c r="AF315" i="20"/>
  <c r="BB315" i="20"/>
  <c r="AM315" i="20"/>
  <c r="AN315" i="20"/>
  <c r="AK315" i="20"/>
  <c r="AG315" i="20"/>
  <c r="Z315" i="20"/>
  <c r="V315" i="20"/>
  <c r="AR315" i="20"/>
  <c r="AB315" i="20"/>
  <c r="AX315" i="20"/>
  <c r="AA315" i="20"/>
  <c r="S315" i="20"/>
  <c r="AL315" i="20"/>
  <c r="AC315" i="20"/>
  <c r="W315" i="20"/>
  <c r="X298" i="20"/>
  <c r="AI298" i="20"/>
  <c r="AT298" i="20"/>
  <c r="AG298" i="20"/>
  <c r="Z298" i="20"/>
  <c r="AM298" i="20"/>
  <c r="BB298" i="20"/>
  <c r="S298" i="20"/>
  <c r="AL298" i="20"/>
  <c r="AF298" i="20"/>
  <c r="V298" i="20"/>
  <c r="AB298" i="20"/>
  <c r="AC298" i="20"/>
  <c r="U298" i="20"/>
  <c r="AQ298" i="20"/>
  <c r="AN298" i="20"/>
  <c r="AA298" i="20"/>
  <c r="AW298" i="20"/>
  <c r="AH298" i="20"/>
  <c r="X283" i="20"/>
  <c r="AT283" i="20"/>
  <c r="AI283" i="20"/>
  <c r="BB283" i="20"/>
  <c r="U283" i="20"/>
  <c r="S283" i="20"/>
  <c r="AB283" i="20"/>
  <c r="AG283" i="20"/>
  <c r="AM283" i="20"/>
  <c r="W283" i="20"/>
  <c r="Z283" i="20"/>
  <c r="AV283" i="20"/>
  <c r="AK283" i="20"/>
  <c r="AC283" i="20"/>
  <c r="AY283" i="20"/>
  <c r="BP283" i="20"/>
  <c r="V283" i="20"/>
  <c r="AR283" i="20"/>
  <c r="AL283" i="20"/>
  <c r="AF283" i="20"/>
  <c r="AN283" i="20"/>
  <c r="AA283" i="20"/>
  <c r="AW283" i="20"/>
  <c r="X314" i="20"/>
  <c r="AI314" i="20"/>
  <c r="AT314" i="20"/>
  <c r="AL314" i="20"/>
  <c r="AF314" i="20"/>
  <c r="AC314" i="20"/>
  <c r="AY314" i="20"/>
  <c r="S314" i="20"/>
  <c r="BB314" i="20"/>
  <c r="AG314" i="20"/>
  <c r="AM314" i="20"/>
  <c r="AN314" i="20"/>
  <c r="W314" i="20"/>
  <c r="Z314" i="20"/>
  <c r="AH314" i="20"/>
  <c r="V314" i="20"/>
  <c r="AR314" i="20"/>
  <c r="X297" i="20"/>
  <c r="AI297" i="20"/>
  <c r="AT297" i="20"/>
  <c r="Z297" i="20"/>
  <c r="AC297" i="20"/>
  <c r="AY297" i="20"/>
  <c r="AN297" i="20"/>
  <c r="W297" i="20"/>
  <c r="AS297" i="20"/>
  <c r="V297" i="20"/>
  <c r="AM297" i="20"/>
  <c r="AH297" i="20"/>
  <c r="S297" i="20"/>
  <c r="BB297" i="20"/>
  <c r="AG297" i="20"/>
  <c r="AI335" i="20"/>
  <c r="X335" i="20"/>
  <c r="AT335" i="20"/>
  <c r="AC335" i="20"/>
  <c r="AY335" i="20"/>
  <c r="AA335" i="20"/>
  <c r="AG335" i="20"/>
  <c r="AB335" i="20"/>
  <c r="W335" i="20"/>
  <c r="AS335" i="20"/>
  <c r="Z335" i="20"/>
  <c r="AF335" i="20"/>
  <c r="AM335" i="20"/>
  <c r="AL335" i="20"/>
  <c r="AN335" i="20"/>
  <c r="AK335" i="20"/>
  <c r="V335" i="20"/>
  <c r="U335" i="20"/>
  <c r="AH335" i="20"/>
  <c r="AI318" i="20"/>
  <c r="X318" i="20"/>
  <c r="BB318" i="20"/>
  <c r="AL318" i="20"/>
  <c r="AA318" i="20"/>
  <c r="V318" i="20"/>
  <c r="AB318" i="20"/>
  <c r="W318" i="20"/>
  <c r="AC318" i="20"/>
  <c r="AG318" i="20"/>
  <c r="AM318" i="20"/>
  <c r="AH318" i="20"/>
  <c r="AN318" i="20"/>
  <c r="S318" i="20"/>
  <c r="AK318" i="20"/>
  <c r="AF318" i="20"/>
  <c r="AI300" i="20"/>
  <c r="AT300" i="20"/>
  <c r="X300" i="20"/>
  <c r="AL300" i="20"/>
  <c r="AF300" i="20"/>
  <c r="AK300" i="20"/>
  <c r="AG300" i="20"/>
  <c r="AH300" i="20"/>
  <c r="AN300" i="20"/>
  <c r="AB300" i="20"/>
  <c r="AX300" i="20"/>
  <c r="AM300" i="20"/>
  <c r="Z300" i="20"/>
  <c r="AV300" i="20"/>
  <c r="V300" i="20"/>
  <c r="AR300" i="20"/>
  <c r="U300" i="20"/>
  <c r="AQ300" i="20"/>
  <c r="W300" i="20"/>
  <c r="AC300" i="20"/>
  <c r="AY300" i="20"/>
  <c r="S300" i="20"/>
  <c r="X281" i="20"/>
  <c r="AI281" i="20"/>
  <c r="AT281" i="20"/>
  <c r="AL281" i="20"/>
  <c r="AK281" i="20"/>
  <c r="U281" i="20"/>
  <c r="AM281" i="20"/>
  <c r="AG281" i="20"/>
  <c r="AF281" i="20"/>
  <c r="Z281" i="20"/>
  <c r="BP281" i="20"/>
  <c r="AH281" i="20"/>
  <c r="AN281" i="20"/>
  <c r="V281" i="20"/>
  <c r="AA281" i="20"/>
  <c r="AW281" i="20"/>
  <c r="AB281" i="20"/>
  <c r="W281" i="20"/>
  <c r="AS281" i="20"/>
  <c r="AC281" i="20"/>
  <c r="S281" i="20"/>
  <c r="X261" i="20"/>
  <c r="AT261" i="20"/>
  <c r="AI261" i="20"/>
  <c r="AK261" i="20"/>
  <c r="AL261" i="20"/>
  <c r="BB261" i="20"/>
  <c r="Z261" i="20"/>
  <c r="S261" i="20"/>
  <c r="AF261" i="20"/>
  <c r="AG261" i="20"/>
  <c r="AH261" i="20"/>
  <c r="AN261" i="20"/>
  <c r="AA261" i="20"/>
  <c r="AW261" i="20"/>
  <c r="BP261" i="20"/>
  <c r="V261" i="20"/>
  <c r="AB261" i="20"/>
  <c r="W261" i="20"/>
  <c r="AS261" i="20"/>
  <c r="AC261" i="20"/>
  <c r="U261" i="20"/>
  <c r="AM261" i="20"/>
  <c r="X240" i="20"/>
  <c r="AT240" i="20"/>
  <c r="AI240" i="20"/>
  <c r="AK240" i="20"/>
  <c r="BB240" i="20"/>
  <c r="U240" i="20"/>
  <c r="AQ240" i="20"/>
  <c r="AF240" i="20"/>
  <c r="AM240" i="20"/>
  <c r="AG240" i="20"/>
  <c r="W240" i="20"/>
  <c r="AS240" i="20"/>
  <c r="AC240" i="20"/>
  <c r="AA240" i="20"/>
  <c r="AW240" i="20"/>
  <c r="Z240" i="20"/>
  <c r="BP240" i="20"/>
  <c r="V240" i="20"/>
  <c r="S240" i="20"/>
  <c r="AL240" i="20"/>
  <c r="AB240" i="20"/>
  <c r="AH240" i="20"/>
  <c r="AN240" i="20"/>
  <c r="X220" i="20"/>
  <c r="AT220" i="20"/>
  <c r="AI220" i="20"/>
  <c r="Z220" i="20"/>
  <c r="AV220" i="20"/>
  <c r="V220" i="20"/>
  <c r="AR220" i="20"/>
  <c r="S220" i="20"/>
  <c r="BB220" i="20"/>
  <c r="AB220" i="20"/>
  <c r="AX220" i="20"/>
  <c r="W220" i="20"/>
  <c r="AC220" i="20"/>
  <c r="AY220" i="20"/>
  <c r="U220" i="20"/>
  <c r="AF220" i="20"/>
  <c r="AK220" i="20"/>
  <c r="AM220" i="20"/>
  <c r="AG220" i="20"/>
  <c r="AH220" i="20"/>
  <c r="AN220" i="20"/>
  <c r="AA220" i="20"/>
  <c r="AW220" i="20"/>
  <c r="AL220" i="20"/>
  <c r="BP220" i="20"/>
  <c r="X269" i="20"/>
  <c r="AT269" i="20"/>
  <c r="AI269" i="20"/>
  <c r="AK269" i="20"/>
  <c r="BB269" i="20"/>
  <c r="AA269" i="20"/>
  <c r="AW269" i="20"/>
  <c r="AM269" i="20"/>
  <c r="S269" i="20"/>
  <c r="AL269" i="20"/>
  <c r="AN269" i="20"/>
  <c r="AF269" i="20"/>
  <c r="V269" i="20"/>
  <c r="AH269" i="20"/>
  <c r="AB269" i="20"/>
  <c r="AX269" i="20"/>
  <c r="U269" i="20"/>
  <c r="AQ269" i="20"/>
  <c r="AG269" i="20"/>
  <c r="Z269" i="20"/>
  <c r="AC269" i="20"/>
  <c r="AY269" i="20"/>
  <c r="X251" i="20"/>
  <c r="AI251" i="20"/>
  <c r="AT251" i="20"/>
  <c r="AA251" i="20"/>
  <c r="AK251" i="20"/>
  <c r="AM251" i="20"/>
  <c r="S251" i="20"/>
  <c r="AL251" i="20"/>
  <c r="AF251" i="20"/>
  <c r="BB251" i="20"/>
  <c r="AB251" i="20"/>
  <c r="U251" i="20"/>
  <c r="AQ251" i="20"/>
  <c r="V251" i="20"/>
  <c r="AC251" i="20"/>
  <c r="AY251" i="20"/>
  <c r="AG251" i="20"/>
  <c r="Z251" i="20"/>
  <c r="AV251" i="20"/>
  <c r="AN251" i="20"/>
  <c r="W251" i="20"/>
  <c r="X229" i="20"/>
  <c r="AT229" i="20"/>
  <c r="AI229" i="20"/>
  <c r="S229" i="20"/>
  <c r="Z229" i="20"/>
  <c r="BB229" i="20"/>
  <c r="AL229" i="20"/>
  <c r="AA229" i="20"/>
  <c r="AW229" i="20"/>
  <c r="U229" i="20"/>
  <c r="AQ229" i="20"/>
  <c r="AK229" i="20"/>
  <c r="AF229" i="20"/>
  <c r="AM229" i="20"/>
  <c r="V229" i="20"/>
  <c r="AC229" i="20"/>
  <c r="AY229" i="20"/>
  <c r="AN229" i="20"/>
  <c r="AB229" i="20"/>
  <c r="AX229" i="20"/>
  <c r="AG229" i="20"/>
  <c r="AH229" i="20"/>
  <c r="X268" i="20"/>
  <c r="AI268" i="20"/>
  <c r="AT268" i="20"/>
  <c r="AA268" i="20"/>
  <c r="AB268" i="20"/>
  <c r="AH268" i="20"/>
  <c r="S268" i="20"/>
  <c r="AL268" i="20"/>
  <c r="U268" i="20"/>
  <c r="AQ268" i="20"/>
  <c r="AM268" i="20"/>
  <c r="BP268" i="20"/>
  <c r="AK268" i="20"/>
  <c r="AC268" i="20"/>
  <c r="X248" i="20"/>
  <c r="AT248" i="20"/>
  <c r="AI248" i="20"/>
  <c r="AA248" i="20"/>
  <c r="U248" i="20"/>
  <c r="AB248" i="20"/>
  <c r="AX248" i="20"/>
  <c r="AK248" i="20"/>
  <c r="AM248" i="20"/>
  <c r="BP248" i="20"/>
  <c r="W248" i="20"/>
  <c r="S248" i="20"/>
  <c r="AL248" i="20"/>
  <c r="AG248" i="20"/>
  <c r="AN248" i="20"/>
  <c r="X228" i="20"/>
  <c r="AI228" i="20"/>
  <c r="AT228" i="20"/>
  <c r="BP228" i="20"/>
  <c r="AF228" i="20"/>
  <c r="BB228" i="20"/>
  <c r="AG228" i="20"/>
  <c r="AB228" i="20"/>
  <c r="AM228" i="20"/>
  <c r="AH228" i="20"/>
  <c r="Z228" i="20"/>
  <c r="AV228" i="20"/>
  <c r="V228" i="20"/>
  <c r="AI277" i="20"/>
  <c r="X277" i="20"/>
  <c r="AT277" i="20"/>
  <c r="AF277" i="20"/>
  <c r="BB277" i="20"/>
  <c r="S277" i="20"/>
  <c r="U277" i="20"/>
  <c r="AQ277" i="20"/>
  <c r="AL277" i="20"/>
  <c r="AA277" i="20"/>
  <c r="AW277" i="20"/>
  <c r="Z277" i="20"/>
  <c r="AK277" i="20"/>
  <c r="AM277" i="20"/>
  <c r="W277" i="20"/>
  <c r="AC277" i="20"/>
  <c r="AH277" i="20"/>
  <c r="AN277" i="20"/>
  <c r="V277" i="20"/>
  <c r="AB277" i="20"/>
  <c r="AG277" i="20"/>
  <c r="AI258" i="20"/>
  <c r="AT258" i="20"/>
  <c r="X258" i="20"/>
  <c r="U258" i="20"/>
  <c r="AQ258" i="20"/>
  <c r="AF258" i="20"/>
  <c r="S258" i="20"/>
  <c r="AA258" i="20"/>
  <c r="AL258" i="20"/>
  <c r="Z258" i="20"/>
  <c r="AB258" i="20"/>
  <c r="AH258" i="20"/>
  <c r="AN258" i="20"/>
  <c r="AG258" i="20"/>
  <c r="AM258" i="20"/>
  <c r="BB258" i="20"/>
  <c r="AK258" i="20"/>
  <c r="W258" i="20"/>
  <c r="AS258" i="20"/>
  <c r="AC258" i="20"/>
  <c r="V258" i="20"/>
  <c r="AI237" i="20"/>
  <c r="X237" i="20"/>
  <c r="AT237" i="20"/>
  <c r="AF237" i="20"/>
  <c r="Z237" i="20"/>
  <c r="AV237" i="20"/>
  <c r="S237" i="20"/>
  <c r="AL237" i="20"/>
  <c r="V237" i="20"/>
  <c r="AB237" i="20"/>
  <c r="AX237" i="20"/>
  <c r="U237" i="20"/>
  <c r="AQ237" i="20"/>
  <c r="AM237" i="20"/>
  <c r="W237" i="20"/>
  <c r="AC237" i="20"/>
  <c r="BB237" i="20"/>
  <c r="AG237" i="20"/>
  <c r="AH237" i="20"/>
  <c r="AN237" i="20"/>
  <c r="AK237" i="20"/>
  <c r="AA237" i="20"/>
  <c r="AW237" i="20"/>
  <c r="X214" i="20"/>
  <c r="AT214" i="20"/>
  <c r="AI214" i="20"/>
  <c r="AA214" i="20"/>
  <c r="U214" i="20"/>
  <c r="AK214" i="20"/>
  <c r="AB214" i="20"/>
  <c r="AG214" i="20"/>
  <c r="Z214" i="20"/>
  <c r="AM214" i="20"/>
  <c r="S214" i="20"/>
  <c r="AL214" i="20"/>
  <c r="V214" i="20"/>
  <c r="AF214" i="20"/>
  <c r="BB214" i="20"/>
  <c r="BP214" i="20"/>
  <c r="AC214" i="20"/>
  <c r="AT197" i="20"/>
  <c r="X197" i="20"/>
  <c r="AI197" i="20"/>
  <c r="AK197" i="20"/>
  <c r="AA197" i="20"/>
  <c r="AW197" i="20"/>
  <c r="Z197" i="20"/>
  <c r="AV197" i="20"/>
  <c r="AB197" i="20"/>
  <c r="V197" i="20"/>
  <c r="S197" i="20"/>
  <c r="AL197" i="20"/>
  <c r="AM197" i="20"/>
  <c r="W197" i="20"/>
  <c r="U197" i="20"/>
  <c r="AQ197" i="20"/>
  <c r="AF197" i="20"/>
  <c r="BB197" i="20"/>
  <c r="AG197" i="20"/>
  <c r="BP197" i="20"/>
  <c r="AH197" i="20"/>
  <c r="X204" i="20"/>
  <c r="AI204" i="20"/>
  <c r="AT204" i="20"/>
  <c r="AA204" i="20"/>
  <c r="AW204" i="20"/>
  <c r="S204" i="20"/>
  <c r="AL204" i="20"/>
  <c r="AM204" i="20"/>
  <c r="AF204" i="20"/>
  <c r="BB204" i="20"/>
  <c r="AN204" i="20"/>
  <c r="W204" i="20"/>
  <c r="AS204" i="20"/>
  <c r="U204" i="20"/>
  <c r="AQ204" i="20"/>
  <c r="AK204" i="20"/>
  <c r="AB204" i="20"/>
  <c r="AG204" i="20"/>
  <c r="Z204" i="20"/>
  <c r="V204" i="20"/>
  <c r="BP204" i="20"/>
  <c r="AT188" i="20"/>
  <c r="X188" i="20"/>
  <c r="AI188" i="20"/>
  <c r="AL188" i="20"/>
  <c r="AB188" i="20"/>
  <c r="AX188" i="20"/>
  <c r="AH188" i="20"/>
  <c r="AG188" i="20"/>
  <c r="AF188" i="20"/>
  <c r="W188" i="20"/>
  <c r="AS188" i="20"/>
  <c r="AA188" i="20"/>
  <c r="AW188" i="20"/>
  <c r="Z188" i="20"/>
  <c r="AM188" i="20"/>
  <c r="AN188" i="20"/>
  <c r="V188" i="20"/>
  <c r="U188" i="20"/>
  <c r="AQ188" i="20"/>
  <c r="S188" i="20"/>
  <c r="AC188" i="20"/>
  <c r="AY188" i="20"/>
  <c r="BB188" i="20"/>
  <c r="AK188" i="20"/>
  <c r="X203" i="20"/>
  <c r="AI203" i="20"/>
  <c r="AT203" i="20"/>
  <c r="Z203" i="20"/>
  <c r="AV203" i="20"/>
  <c r="S203" i="20"/>
  <c r="AA203" i="20"/>
  <c r="AW203" i="20"/>
  <c r="AK203" i="20"/>
  <c r="U203" i="20"/>
  <c r="AQ203" i="20"/>
  <c r="AL203" i="20"/>
  <c r="BB203" i="20"/>
  <c r="AF203" i="20"/>
  <c r="AH203" i="20"/>
  <c r="AB203" i="20"/>
  <c r="V203" i="20"/>
  <c r="AR203" i="20"/>
  <c r="AM203" i="20"/>
  <c r="AC203" i="20"/>
  <c r="AY203" i="20"/>
  <c r="AG203" i="20"/>
  <c r="W203" i="20"/>
  <c r="AS203" i="20"/>
  <c r="AN203" i="20"/>
  <c r="AI215" i="20"/>
  <c r="X215" i="20"/>
  <c r="AT215" i="20"/>
  <c r="Z215" i="20"/>
  <c r="AV215" i="20"/>
  <c r="AF215" i="20"/>
  <c r="AK215" i="20"/>
  <c r="BB215" i="20"/>
  <c r="S215" i="20"/>
  <c r="AL215" i="20"/>
  <c r="AG215" i="20"/>
  <c r="AM215" i="20"/>
  <c r="W215" i="20"/>
  <c r="AC215" i="20"/>
  <c r="AY215" i="20"/>
  <c r="V215" i="20"/>
  <c r="AR215" i="20"/>
  <c r="AA215" i="20"/>
  <c r="AW215" i="20"/>
  <c r="BP215" i="20"/>
  <c r="AH215" i="20"/>
  <c r="AN215" i="20"/>
  <c r="AB215" i="20"/>
  <c r="AX215" i="20"/>
  <c r="U215" i="20"/>
  <c r="AI198" i="20"/>
  <c r="X198" i="20"/>
  <c r="AT198" i="20"/>
  <c r="BB198" i="20"/>
  <c r="AL198" i="20"/>
  <c r="Z198" i="20"/>
  <c r="AF198" i="20"/>
  <c r="AK198" i="20"/>
  <c r="S198" i="20"/>
  <c r="W198" i="20"/>
  <c r="AC198" i="20"/>
  <c r="AG198" i="20"/>
  <c r="AM198" i="20"/>
  <c r="AH198" i="20"/>
  <c r="AN198" i="20"/>
  <c r="AA198" i="20"/>
  <c r="V198" i="20"/>
  <c r="AR198" i="20"/>
  <c r="BP198" i="20"/>
  <c r="U198" i="20"/>
  <c r="AQ198" i="20"/>
  <c r="AB198" i="20"/>
  <c r="X173" i="20"/>
  <c r="AI173" i="20"/>
  <c r="AT173" i="20"/>
  <c r="U173" i="20"/>
  <c r="Z173" i="20"/>
  <c r="AV173" i="20"/>
  <c r="BB173" i="20"/>
  <c r="AF173" i="20"/>
  <c r="AA173" i="20"/>
  <c r="S173" i="20"/>
  <c r="AK173" i="20"/>
  <c r="AL173" i="20"/>
  <c r="AH173" i="20"/>
  <c r="AN173" i="20"/>
  <c r="AB173" i="20"/>
  <c r="AM173" i="20"/>
  <c r="W173" i="20"/>
  <c r="AS173" i="20"/>
  <c r="AC173" i="20"/>
  <c r="AY173" i="20"/>
  <c r="V173" i="20"/>
  <c r="AG173" i="20"/>
  <c r="BP173" i="20"/>
  <c r="X184" i="20"/>
  <c r="AI184" i="20"/>
  <c r="AT184" i="20"/>
  <c r="BB184" i="20"/>
  <c r="AA184" i="20"/>
  <c r="Z184" i="20"/>
  <c r="AL184" i="20"/>
  <c r="AK184" i="20"/>
  <c r="AF184" i="20"/>
  <c r="U184" i="20"/>
  <c r="S184" i="20"/>
  <c r="W184" i="20"/>
  <c r="AC184" i="20"/>
  <c r="AY184" i="20"/>
  <c r="AM184" i="20"/>
  <c r="BP184" i="20"/>
  <c r="AH184" i="20"/>
  <c r="AG184" i="20"/>
  <c r="AN184" i="20"/>
  <c r="V184" i="20"/>
  <c r="AR184" i="20"/>
  <c r="AB184" i="20"/>
  <c r="AX184" i="20"/>
  <c r="X164" i="20"/>
  <c r="AI164" i="20"/>
  <c r="AT164" i="20"/>
  <c r="Z164" i="20"/>
  <c r="AK164" i="20"/>
  <c r="AL164" i="20"/>
  <c r="S164" i="20"/>
  <c r="AF164" i="20"/>
  <c r="BB164" i="20"/>
  <c r="AH164" i="20"/>
  <c r="U164" i="20"/>
  <c r="AQ164" i="20"/>
  <c r="V164" i="20"/>
  <c r="AN164" i="20"/>
  <c r="AB164" i="20"/>
  <c r="AG164" i="20"/>
  <c r="AM164" i="20"/>
  <c r="BP164" i="20"/>
  <c r="AA164" i="20"/>
  <c r="AW164" i="20"/>
  <c r="W164" i="20"/>
  <c r="AS164" i="20"/>
  <c r="AC164" i="20"/>
  <c r="X182" i="20"/>
  <c r="AI182" i="20"/>
  <c r="AT182" i="20"/>
  <c r="AK182" i="20"/>
  <c r="BP182" i="20"/>
  <c r="S182" i="20"/>
  <c r="AL182" i="20"/>
  <c r="AG182" i="20"/>
  <c r="AB182" i="20"/>
  <c r="AX182" i="20"/>
  <c r="AM182" i="20"/>
  <c r="AH182" i="20"/>
  <c r="AC182" i="20"/>
  <c r="V182" i="20"/>
  <c r="AR182" i="20"/>
  <c r="X163" i="20"/>
  <c r="AI163" i="20"/>
  <c r="AT163" i="20"/>
  <c r="AA163" i="20"/>
  <c r="AK163" i="20"/>
  <c r="BB163" i="20"/>
  <c r="BP163" i="20"/>
  <c r="W163" i="20"/>
  <c r="AS163" i="20"/>
  <c r="U163" i="20"/>
  <c r="AB163" i="20"/>
  <c r="AX163" i="20"/>
  <c r="AM163" i="20"/>
  <c r="AN163" i="20"/>
  <c r="S163" i="20"/>
  <c r="AL163" i="20"/>
  <c r="AI170" i="20"/>
  <c r="AT170" i="20"/>
  <c r="X170" i="20"/>
  <c r="AA170" i="20"/>
  <c r="BP170" i="20"/>
  <c r="W170" i="20"/>
  <c r="AB170" i="20"/>
  <c r="AH170" i="20"/>
  <c r="V170" i="20"/>
  <c r="AF170" i="20"/>
  <c r="AM170" i="20"/>
  <c r="BB170" i="20"/>
  <c r="AG170" i="20"/>
  <c r="Z170" i="20"/>
  <c r="AC170" i="20"/>
  <c r="AY170" i="20"/>
  <c r="X155" i="20"/>
  <c r="AT155" i="20"/>
  <c r="AI155" i="20"/>
  <c r="BB155" i="20"/>
  <c r="U155" i="20"/>
  <c r="S155" i="20"/>
  <c r="Z155" i="20"/>
  <c r="AV155" i="20"/>
  <c r="AK155" i="20"/>
  <c r="AF155" i="20"/>
  <c r="AL155" i="20"/>
  <c r="AB155" i="20"/>
  <c r="AX155" i="20"/>
  <c r="AC155" i="20"/>
  <c r="AA155" i="20"/>
  <c r="AW155" i="20"/>
  <c r="AM155" i="20"/>
  <c r="AN155" i="20"/>
  <c r="W155" i="20"/>
  <c r="V155" i="20"/>
  <c r="X138" i="20"/>
  <c r="AT138" i="20"/>
  <c r="AI138" i="20"/>
  <c r="Z138" i="20"/>
  <c r="AV138" i="20"/>
  <c r="AL138" i="20"/>
  <c r="AK138" i="20"/>
  <c r="AF138" i="20"/>
  <c r="S138" i="20"/>
  <c r="BB138" i="20"/>
  <c r="AB138" i="20"/>
  <c r="AX138" i="20"/>
  <c r="AN138" i="20"/>
  <c r="AA138" i="20"/>
  <c r="AW138" i="20"/>
  <c r="AM138" i="20"/>
  <c r="AC138" i="20"/>
  <c r="AY138" i="20"/>
  <c r="U138" i="20"/>
  <c r="AQ138" i="20"/>
  <c r="X149" i="20"/>
  <c r="AT149" i="20"/>
  <c r="AI149" i="20"/>
  <c r="Z149" i="20"/>
  <c r="BB149" i="20"/>
  <c r="AK149" i="20"/>
  <c r="W149" i="20"/>
  <c r="S149" i="20"/>
  <c r="V149" i="20"/>
  <c r="AR149" i="20"/>
  <c r="AM149" i="20"/>
  <c r="AH149" i="20"/>
  <c r="AC149" i="20"/>
  <c r="U149" i="20"/>
  <c r="AQ149" i="20"/>
  <c r="AF149" i="20"/>
  <c r="AN149" i="20"/>
  <c r="AG149" i="20"/>
  <c r="AB149" i="20"/>
  <c r="AX149" i="20"/>
  <c r="AA149" i="20"/>
  <c r="AL149" i="20"/>
  <c r="X133" i="20"/>
  <c r="AI133" i="20"/>
  <c r="AT133" i="20"/>
  <c r="AA133" i="20"/>
  <c r="AW133" i="20"/>
  <c r="BB133" i="20"/>
  <c r="AK133" i="20"/>
  <c r="AB133" i="20"/>
  <c r="AH133" i="20"/>
  <c r="AC133" i="20"/>
  <c r="AF133" i="20"/>
  <c r="V133" i="20"/>
  <c r="AM133" i="20"/>
  <c r="AN133" i="20"/>
  <c r="U133" i="20"/>
  <c r="AQ133" i="20"/>
  <c r="AG133" i="20"/>
  <c r="Z133" i="20"/>
  <c r="W133" i="20"/>
  <c r="S133" i="20"/>
  <c r="AL133" i="20"/>
  <c r="X144" i="20"/>
  <c r="AI144" i="20"/>
  <c r="AT144" i="20"/>
  <c r="AA144" i="20"/>
  <c r="AW144" i="20"/>
  <c r="S144" i="20"/>
  <c r="AL144" i="20"/>
  <c r="U144" i="20"/>
  <c r="AQ144" i="20"/>
  <c r="AF144" i="20"/>
  <c r="BB144" i="20"/>
  <c r="AG144" i="20"/>
  <c r="AB144" i="20"/>
  <c r="AX144" i="20"/>
  <c r="AC144" i="20"/>
  <c r="AY144" i="20"/>
  <c r="AK144" i="20"/>
  <c r="AN144" i="20"/>
  <c r="Z144" i="20"/>
  <c r="AV144" i="20"/>
  <c r="V144" i="20"/>
  <c r="AR144" i="20"/>
  <c r="W144" i="20"/>
  <c r="BP144" i="20"/>
  <c r="AI147" i="20"/>
  <c r="X147" i="20"/>
  <c r="AT147" i="20"/>
  <c r="S147" i="20"/>
  <c r="AA147" i="20"/>
  <c r="AW147" i="20"/>
  <c r="AL147" i="20"/>
  <c r="U147" i="20"/>
  <c r="Z147" i="20"/>
  <c r="AF147" i="20"/>
  <c r="AM147" i="20"/>
  <c r="AH147" i="20"/>
  <c r="BB147" i="20"/>
  <c r="AB147" i="20"/>
  <c r="AX147" i="20"/>
  <c r="AC147" i="20"/>
  <c r="V147" i="20"/>
  <c r="AR147" i="20"/>
  <c r="X126" i="20"/>
  <c r="AT126" i="20"/>
  <c r="AI126" i="20"/>
  <c r="AK126" i="20"/>
  <c r="BB126" i="20"/>
  <c r="AG126" i="20"/>
  <c r="AB126" i="20"/>
  <c r="AH126" i="20"/>
  <c r="AA126" i="20"/>
  <c r="Z126" i="20"/>
  <c r="AV126" i="20"/>
  <c r="AM126" i="20"/>
  <c r="V126" i="20"/>
  <c r="S126" i="20"/>
  <c r="AL126" i="20"/>
  <c r="W126" i="20"/>
  <c r="U126" i="20"/>
  <c r="AQ126" i="20"/>
  <c r="AF126" i="20"/>
  <c r="AT107" i="20"/>
  <c r="X107" i="20"/>
  <c r="AI107" i="20"/>
  <c r="Z107" i="20"/>
  <c r="U107" i="20"/>
  <c r="AQ107" i="20"/>
  <c r="AF107" i="20"/>
  <c r="S107" i="20"/>
  <c r="AA107" i="20"/>
  <c r="AL107" i="20"/>
  <c r="AG107" i="20"/>
  <c r="AB107" i="20"/>
  <c r="W107" i="20"/>
  <c r="AC107" i="20"/>
  <c r="AY107" i="20"/>
  <c r="BB107" i="20"/>
  <c r="AM107" i="20"/>
  <c r="V107" i="20"/>
  <c r="AK107" i="20"/>
  <c r="AH107" i="20"/>
  <c r="AN107" i="20"/>
  <c r="X120" i="20"/>
  <c r="AI120" i="20"/>
  <c r="AT120" i="20"/>
  <c r="AK120" i="20"/>
  <c r="AN120" i="20"/>
  <c r="AM120" i="20"/>
  <c r="U120" i="20"/>
  <c r="AF120" i="20"/>
  <c r="BB120" i="20"/>
  <c r="AB120" i="20"/>
  <c r="AX120" i="20"/>
  <c r="AC120" i="20"/>
  <c r="AY120" i="20"/>
  <c r="AA120" i="20"/>
  <c r="Z120" i="20"/>
  <c r="AH120" i="20"/>
  <c r="X101" i="20"/>
  <c r="AT101" i="20"/>
  <c r="AI101" i="20"/>
  <c r="Z101" i="20"/>
  <c r="AV101" i="20"/>
  <c r="AK101" i="20"/>
  <c r="S101" i="20"/>
  <c r="BB101" i="20"/>
  <c r="AL101" i="20"/>
  <c r="AF101" i="20"/>
  <c r="AB101" i="20"/>
  <c r="AX101" i="20"/>
  <c r="AM101" i="20"/>
  <c r="AA101" i="20"/>
  <c r="AW101" i="20"/>
  <c r="AC101" i="20"/>
  <c r="AN101" i="20"/>
  <c r="U101" i="20"/>
  <c r="V101" i="20"/>
  <c r="X114" i="20"/>
  <c r="AT114" i="20"/>
  <c r="AI114" i="20"/>
  <c r="AA114" i="20"/>
  <c r="AW114" i="20"/>
  <c r="AK114" i="20"/>
  <c r="AM114" i="20"/>
  <c r="AN114" i="20"/>
  <c r="W114" i="20"/>
  <c r="AS114" i="20"/>
  <c r="S114" i="20"/>
  <c r="AL114" i="20"/>
  <c r="AG114" i="20"/>
  <c r="AB114" i="20"/>
  <c r="AX114" i="20"/>
  <c r="AC114" i="20"/>
  <c r="AY114" i="20"/>
  <c r="V114" i="20"/>
  <c r="AR114" i="20"/>
  <c r="AI122" i="20"/>
  <c r="AT122" i="20"/>
  <c r="X122" i="20"/>
  <c r="Z122" i="20"/>
  <c r="U122" i="20"/>
  <c r="AL122" i="20"/>
  <c r="AA122" i="20"/>
  <c r="AF122" i="20"/>
  <c r="S122" i="20"/>
  <c r="AM122" i="20"/>
  <c r="AG122" i="20"/>
  <c r="AC122" i="20"/>
  <c r="AB122" i="20"/>
  <c r="AN122" i="20"/>
  <c r="AH122" i="20"/>
  <c r="AK122" i="20"/>
  <c r="AI103" i="20"/>
  <c r="AT103" i="20"/>
  <c r="X103" i="20"/>
  <c r="U103" i="20"/>
  <c r="AA103" i="20"/>
  <c r="AM103" i="20"/>
  <c r="AC103" i="20"/>
  <c r="W103" i="20"/>
  <c r="AS103" i="20"/>
  <c r="V103" i="20"/>
  <c r="AN103" i="20"/>
  <c r="AB103" i="20"/>
  <c r="BB103" i="20"/>
  <c r="S103" i="20"/>
  <c r="AL103" i="20"/>
  <c r="X88" i="20"/>
  <c r="AT88" i="20"/>
  <c r="AI88" i="20"/>
  <c r="AK88" i="20"/>
  <c r="BB88" i="20"/>
  <c r="Z88" i="20"/>
  <c r="AM88" i="20"/>
  <c r="U88" i="20"/>
  <c r="AQ88" i="20"/>
  <c r="AF88" i="20"/>
  <c r="AG88" i="20"/>
  <c r="W88" i="20"/>
  <c r="AA88" i="20"/>
  <c r="AW88" i="20"/>
  <c r="AL88" i="20"/>
  <c r="AB88" i="20"/>
  <c r="AX88" i="20"/>
  <c r="V88" i="20"/>
  <c r="S88" i="20"/>
  <c r="AH88" i="20"/>
  <c r="X84" i="20"/>
  <c r="AI84" i="20"/>
  <c r="AT84" i="20"/>
  <c r="AA84" i="20"/>
  <c r="AW84" i="20"/>
  <c r="AC84" i="20"/>
  <c r="BP84" i="20"/>
  <c r="AB84" i="20"/>
  <c r="AX84" i="20"/>
  <c r="AH84" i="20"/>
  <c r="S84" i="20"/>
  <c r="AL84" i="20"/>
  <c r="AN84" i="20"/>
  <c r="AM84" i="20"/>
  <c r="W84" i="20"/>
  <c r="AS84" i="20"/>
  <c r="U84" i="20"/>
  <c r="AK84" i="20"/>
  <c r="AI89" i="20"/>
  <c r="AT89" i="20"/>
  <c r="X89" i="20"/>
  <c r="S89" i="20"/>
  <c r="AK89" i="20"/>
  <c r="BB89" i="20"/>
  <c r="Z89" i="20"/>
  <c r="AL89" i="20"/>
  <c r="U89" i="20"/>
  <c r="AF89" i="20"/>
  <c r="AG89" i="20"/>
  <c r="AB89" i="20"/>
  <c r="AX89" i="20"/>
  <c r="AA89" i="20"/>
  <c r="AC89" i="20"/>
  <c r="AY89" i="20"/>
  <c r="AM89" i="20"/>
  <c r="V89" i="20"/>
  <c r="AR89" i="20"/>
  <c r="AH89" i="20"/>
  <c r="X78" i="20"/>
  <c r="AI78" i="20"/>
  <c r="AT78" i="20"/>
  <c r="AK78" i="20"/>
  <c r="Z78" i="20"/>
  <c r="AV78" i="20"/>
  <c r="AF78" i="20"/>
  <c r="AA78" i="20"/>
  <c r="U78" i="20"/>
  <c r="AQ78" i="20"/>
  <c r="BB78" i="20"/>
  <c r="S78" i="20"/>
  <c r="AL78" i="20"/>
  <c r="AB78" i="20"/>
  <c r="AM78" i="20"/>
  <c r="AC78" i="20"/>
  <c r="W78" i="20"/>
  <c r="AS78" i="20"/>
  <c r="AN78" i="20"/>
  <c r="X73" i="20"/>
  <c r="AI73" i="20"/>
  <c r="AT73" i="20"/>
  <c r="Z73" i="20"/>
  <c r="AK73" i="20"/>
  <c r="AM73" i="20"/>
  <c r="AN73" i="20"/>
  <c r="AL73" i="20"/>
  <c r="AG73" i="20"/>
  <c r="S73" i="20"/>
  <c r="BB73" i="20"/>
  <c r="AA73" i="20"/>
  <c r="AW73" i="20"/>
  <c r="AF73" i="20"/>
  <c r="V73" i="20"/>
  <c r="AB73" i="20"/>
  <c r="AX73" i="20"/>
  <c r="AC73" i="20"/>
  <c r="U73" i="20"/>
  <c r="AQ73" i="20"/>
  <c r="X70" i="20"/>
  <c r="AT70" i="20"/>
  <c r="AI70" i="20"/>
  <c r="AN70" i="20"/>
  <c r="AH70" i="20"/>
  <c r="AG70" i="20"/>
  <c r="AK70" i="20"/>
  <c r="AB70" i="20"/>
  <c r="AC70" i="20"/>
  <c r="AM70" i="20"/>
  <c r="W70" i="20"/>
  <c r="AS70" i="20"/>
  <c r="V70" i="20"/>
  <c r="S70" i="20"/>
  <c r="AL70" i="20"/>
  <c r="X69" i="20"/>
  <c r="AT69" i="20"/>
  <c r="AI69" i="20"/>
  <c r="Z69" i="20"/>
  <c r="AV69" i="20"/>
  <c r="U69" i="20"/>
  <c r="AQ69" i="20"/>
  <c r="AK69" i="20"/>
  <c r="AF69" i="20"/>
  <c r="S69" i="20"/>
  <c r="AA69" i="20"/>
  <c r="AW69" i="20"/>
  <c r="BB69" i="20"/>
  <c r="AL69" i="20"/>
  <c r="AG69" i="20"/>
  <c r="AB69" i="20"/>
  <c r="AM69" i="20"/>
  <c r="V69" i="20"/>
  <c r="AH69" i="20"/>
  <c r="X64" i="20"/>
  <c r="AT64" i="20"/>
  <c r="AI64" i="20"/>
  <c r="Z64" i="20"/>
  <c r="AV64" i="20"/>
  <c r="AK64" i="20"/>
  <c r="AB64" i="20"/>
  <c r="AX64" i="20"/>
  <c r="AF64" i="20"/>
  <c r="V64" i="20"/>
  <c r="AR64" i="20"/>
  <c r="AM64" i="20"/>
  <c r="U64" i="20"/>
  <c r="AQ64" i="20"/>
  <c r="AH64" i="20"/>
  <c r="AL64" i="20"/>
  <c r="AG64" i="20"/>
  <c r="S64" i="20"/>
  <c r="BB64" i="20"/>
  <c r="AA64" i="20"/>
  <c r="AW64" i="20"/>
  <c r="AN64" i="20"/>
  <c r="AI63" i="20"/>
  <c r="X63" i="20"/>
  <c r="AT63" i="20"/>
  <c r="AA63" i="20"/>
  <c r="AW63" i="20"/>
  <c r="V63" i="20"/>
  <c r="AR63" i="20"/>
  <c r="AF63" i="20"/>
  <c r="U63" i="20"/>
  <c r="AQ63" i="20"/>
  <c r="AB63" i="20"/>
  <c r="BB63" i="20"/>
  <c r="AG63" i="20"/>
  <c r="Z63" i="20"/>
  <c r="AV63" i="20"/>
  <c r="AK63" i="20"/>
  <c r="S63" i="20"/>
  <c r="AL63" i="20"/>
  <c r="AH63" i="20"/>
  <c r="X42" i="20"/>
  <c r="AT42" i="20"/>
  <c r="AI42" i="20"/>
  <c r="AL42" i="20"/>
  <c r="AA42" i="20"/>
  <c r="U42" i="20"/>
  <c r="AQ42" i="20"/>
  <c r="BB42" i="20"/>
  <c r="S42" i="20"/>
  <c r="AF42" i="20"/>
  <c r="AB42" i="20"/>
  <c r="V42" i="20"/>
  <c r="Z42" i="20"/>
  <c r="AV42" i="20"/>
  <c r="AG42" i="20"/>
  <c r="AK42" i="20"/>
  <c r="X49" i="20"/>
  <c r="AI49" i="20"/>
  <c r="AT49" i="20"/>
  <c r="AA49" i="20"/>
  <c r="AW49" i="20"/>
  <c r="S49" i="20"/>
  <c r="U49" i="20"/>
  <c r="AQ49" i="20"/>
  <c r="AL49" i="20"/>
  <c r="Z49" i="20"/>
  <c r="AV49" i="20"/>
  <c r="AF49" i="20"/>
  <c r="AG49" i="20"/>
  <c r="AB49" i="20"/>
  <c r="BB49" i="20"/>
  <c r="W49" i="20"/>
  <c r="AM49" i="20"/>
  <c r="AK49" i="20"/>
  <c r="AC49" i="20"/>
  <c r="V49" i="20"/>
  <c r="AN49" i="20"/>
  <c r="X32" i="20"/>
  <c r="AT32" i="20"/>
  <c r="AI32" i="20"/>
  <c r="AA32" i="20"/>
  <c r="AW32" i="20"/>
  <c r="U32" i="20"/>
  <c r="AQ32" i="20"/>
  <c r="V32" i="20"/>
  <c r="AR32" i="20"/>
  <c r="AK32" i="20"/>
  <c r="AB32" i="20"/>
  <c r="AG32" i="20"/>
  <c r="Z32" i="20"/>
  <c r="AV32" i="20"/>
  <c r="AN32" i="20"/>
  <c r="AM32" i="20"/>
  <c r="S32" i="20"/>
  <c r="AL32" i="20"/>
  <c r="AF32" i="20"/>
  <c r="BB32" i="20"/>
  <c r="AC32" i="20"/>
  <c r="AY32" i="20"/>
  <c r="X43" i="20"/>
  <c r="AI43" i="20"/>
  <c r="AT43" i="20"/>
  <c r="AA43" i="20"/>
  <c r="AK43" i="20"/>
  <c r="U43" i="20"/>
  <c r="Z43" i="20"/>
  <c r="AV43" i="20"/>
  <c r="AB43" i="20"/>
  <c r="V43" i="20"/>
  <c r="AR43" i="20"/>
  <c r="S43" i="20"/>
  <c r="BB43" i="20"/>
  <c r="AL43" i="20"/>
  <c r="AM43" i="20"/>
  <c r="AG43" i="20"/>
  <c r="AF43" i="20"/>
  <c r="AI33" i="20"/>
  <c r="AT33" i="20"/>
  <c r="X33" i="20"/>
  <c r="AA33" i="20"/>
  <c r="AW33" i="20"/>
  <c r="W33" i="20"/>
  <c r="BB33" i="20"/>
  <c r="AG33" i="20"/>
  <c r="Z33" i="20"/>
  <c r="AV33" i="20"/>
  <c r="AB33" i="20"/>
  <c r="AH33" i="20"/>
  <c r="AK33" i="20"/>
  <c r="S33" i="20"/>
  <c r="AL33" i="20"/>
  <c r="AM33" i="20"/>
  <c r="AC33" i="20"/>
  <c r="V33" i="20"/>
  <c r="AR33" i="20"/>
  <c r="AF33" i="20"/>
  <c r="AN33" i="20"/>
  <c r="U33" i="20"/>
  <c r="X29" i="20"/>
  <c r="AT29" i="20"/>
  <c r="AI29" i="20"/>
  <c r="AK29" i="20"/>
  <c r="BB29" i="20"/>
  <c r="AG29" i="20"/>
  <c r="W29" i="20"/>
  <c r="AS29" i="20"/>
  <c r="AA29" i="20"/>
  <c r="Z29" i="20"/>
  <c r="AV29" i="20"/>
  <c r="AH29" i="20"/>
  <c r="AC29" i="20"/>
  <c r="AY29" i="20"/>
  <c r="S29" i="20"/>
  <c r="AL29" i="20"/>
  <c r="AN29" i="20"/>
  <c r="U29" i="20"/>
  <c r="AQ29" i="20"/>
  <c r="AF29" i="20"/>
  <c r="V29" i="20"/>
  <c r="AR29" i="20"/>
  <c r="AM29" i="20"/>
  <c r="BP29" i="20"/>
  <c r="X18" i="20"/>
  <c r="AT18" i="20"/>
  <c r="AI18" i="20"/>
  <c r="Z18" i="20"/>
  <c r="S18" i="20"/>
  <c r="AA18" i="20"/>
  <c r="AW18" i="20"/>
  <c r="AL18" i="20"/>
  <c r="U18" i="20"/>
  <c r="AQ18" i="20"/>
  <c r="AF18" i="20"/>
  <c r="AM18" i="20"/>
  <c r="V18" i="20"/>
  <c r="AK18" i="20"/>
  <c r="AB18" i="20"/>
  <c r="AT23" i="20"/>
  <c r="X23" i="20"/>
  <c r="AI23" i="20"/>
  <c r="AL23" i="20"/>
  <c r="AA23" i="20"/>
  <c r="AW23" i="20"/>
  <c r="AG23" i="20"/>
  <c r="S23" i="20"/>
  <c r="AF23" i="20"/>
  <c r="AC23" i="20"/>
  <c r="AY23" i="20"/>
  <c r="AB23" i="20"/>
  <c r="V23" i="20"/>
  <c r="AR23" i="20"/>
  <c r="Z23" i="20"/>
  <c r="BB23" i="20"/>
  <c r="U23" i="20"/>
  <c r="AQ23" i="20"/>
  <c r="AK23" i="20"/>
  <c r="AN23" i="20"/>
  <c r="X11" i="20"/>
  <c r="AT11" i="20"/>
  <c r="AI11" i="20"/>
  <c r="AK11" i="20"/>
  <c r="Z11" i="20"/>
  <c r="AV11" i="20"/>
  <c r="AB11" i="20"/>
  <c r="AX11" i="20"/>
  <c r="W11" i="20"/>
  <c r="U11" i="20"/>
  <c r="AF11" i="20"/>
  <c r="V11" i="20"/>
  <c r="AR11" i="20"/>
  <c r="AH11" i="20"/>
  <c r="AM11" i="20"/>
  <c r="AN11" i="20"/>
  <c r="AA11" i="20"/>
  <c r="AL11" i="20"/>
  <c r="AL364" i="20"/>
  <c r="U354" i="20"/>
  <c r="AA349" i="20"/>
  <c r="V341" i="20"/>
  <c r="S299" i="20"/>
  <c r="AC18" i="20"/>
  <c r="AY18" i="20"/>
  <c r="AC43" i="20"/>
  <c r="AC64" i="20"/>
  <c r="AY64" i="20"/>
  <c r="AC134" i="20"/>
  <c r="AN150" i="20"/>
  <c r="AC136" i="20"/>
  <c r="AY136" i="20"/>
  <c r="AC141" i="20"/>
  <c r="AY141" i="20"/>
  <c r="AC180" i="20"/>
  <c r="AC176" i="20"/>
  <c r="AY176" i="20"/>
  <c r="AC172" i="20"/>
  <c r="AY172" i="20"/>
  <c r="AC207" i="20"/>
  <c r="AY207" i="20"/>
  <c r="AC228" i="20"/>
  <c r="AY228" i="20"/>
  <c r="AN268" i="20"/>
  <c r="AC239" i="20"/>
  <c r="AY239" i="20"/>
  <c r="AN280" i="20"/>
  <c r="AN299" i="20"/>
  <c r="AN334" i="20"/>
  <c r="AN309" i="20"/>
  <c r="AC336" i="20"/>
  <c r="AC325" i="20"/>
  <c r="AY325" i="20"/>
  <c r="AH32" i="20"/>
  <c r="W73" i="20"/>
  <c r="AH112" i="20"/>
  <c r="AH161" i="20"/>
  <c r="AH181" i="20"/>
  <c r="AH204" i="20"/>
  <c r="AH209" i="20"/>
  <c r="AH242" i="20"/>
  <c r="AH243" i="20"/>
  <c r="AH218" i="20"/>
  <c r="W305" i="20"/>
  <c r="W298" i="20"/>
  <c r="AS298" i="20"/>
  <c r="W303" i="20"/>
  <c r="AH338" i="20"/>
  <c r="AH327" i="20"/>
  <c r="BB352" i="20"/>
  <c r="V352" i="20"/>
  <c r="AR352" i="20"/>
  <c r="AH345" i="20"/>
  <c r="U315" i="20"/>
  <c r="AQ315" i="20"/>
  <c r="BP23" i="20"/>
  <c r="BP42" i="20"/>
  <c r="BP63" i="20"/>
  <c r="AM152" i="20"/>
  <c r="AB137" i="20"/>
  <c r="AM162" i="20"/>
  <c r="AB171" i="20"/>
  <c r="AX171" i="20"/>
  <c r="AB178" i="20"/>
  <c r="AM165" i="20"/>
  <c r="AB189" i="20"/>
  <c r="AX189" i="20"/>
  <c r="AM241" i="20"/>
  <c r="AB242" i="20"/>
  <c r="AM235" i="20"/>
  <c r="AM275" i="20"/>
  <c r="BP252" i="20"/>
  <c r="BP286" i="20"/>
  <c r="AB304" i="20"/>
  <c r="AX304" i="20"/>
  <c r="AB297" i="20"/>
  <c r="AX297" i="20"/>
  <c r="AM302" i="20"/>
  <c r="AM337" i="20"/>
  <c r="AB308" i="20"/>
  <c r="AX308" i="20"/>
  <c r="Z70" i="20"/>
  <c r="AV70" i="20"/>
  <c r="V78" i="20"/>
  <c r="AF84" i="20"/>
  <c r="AA98" i="20"/>
  <c r="AW98" i="20"/>
  <c r="AG103" i="20"/>
  <c r="BB122" i="20"/>
  <c r="AF114" i="20"/>
  <c r="AL132" i="20"/>
  <c r="S145" i="20"/>
  <c r="V138" i="20"/>
  <c r="AR138" i="20"/>
  <c r="AK147" i="20"/>
  <c r="Z140" i="20"/>
  <c r="AG157" i="20"/>
  <c r="V165" i="20"/>
  <c r="AR165" i="20"/>
  <c r="AG186" i="20"/>
  <c r="U170" i="20"/>
  <c r="Z163" i="20"/>
  <c r="AV163" i="20"/>
  <c r="BB182" i="20"/>
  <c r="BB196" i="20"/>
  <c r="AK213" i="20"/>
  <c r="BB201" i="20"/>
  <c r="V201" i="20"/>
  <c r="AR201" i="20"/>
  <c r="S218" i="20"/>
  <c r="V199" i="20"/>
  <c r="AK239" i="20"/>
  <c r="U239" i="20"/>
  <c r="AQ239" i="20"/>
  <c r="AG260" i="20"/>
  <c r="BB280" i="20"/>
  <c r="AF230" i="20"/>
  <c r="U252" i="20"/>
  <c r="AQ252" i="20"/>
  <c r="Z233" i="20"/>
  <c r="AV233" i="20"/>
  <c r="AK233" i="20"/>
  <c r="AA228" i="20"/>
  <c r="Z248" i="20"/>
  <c r="BB268" i="20"/>
  <c r="AL284" i="20"/>
  <c r="AL302" i="20"/>
  <c r="AK320" i="20"/>
  <c r="U320" i="20"/>
  <c r="AQ320" i="20"/>
  <c r="V286" i="20"/>
  <c r="V323" i="20"/>
  <c r="AR323" i="20"/>
  <c r="U297" i="20"/>
  <c r="AA314" i="20"/>
  <c r="AW314" i="20"/>
  <c r="BB332" i="20"/>
  <c r="BP364" i="20"/>
  <c r="U361" i="20"/>
  <c r="AQ361" i="20"/>
  <c r="U346" i="20"/>
  <c r="Z318" i="20"/>
  <c r="AV318" i="20"/>
  <c r="S225" i="20"/>
  <c r="U238" i="20"/>
  <c r="AQ238" i="20"/>
  <c r="AF227" i="20"/>
  <c r="BB360" i="20"/>
  <c r="AB348" i="20"/>
  <c r="AA311" i="20"/>
  <c r="Z364" i="20"/>
  <c r="AV364" i="20"/>
  <c r="AH364" i="20"/>
  <c r="V354" i="20"/>
  <c r="AR354" i="20"/>
  <c r="U349" i="20"/>
  <c r="BB340" i="20"/>
  <c r="AC88" i="20"/>
  <c r="AC186" i="20"/>
  <c r="AY186" i="20"/>
  <c r="AC163" i="20"/>
  <c r="AC178" i="20"/>
  <c r="AC212" i="20"/>
  <c r="AY212" i="20"/>
  <c r="AC271" i="20"/>
  <c r="AN273" i="20"/>
  <c r="AN264" i="20"/>
  <c r="AN303" i="20"/>
  <c r="AN296" i="20"/>
  <c r="AN340" i="20"/>
  <c r="AC329" i="20"/>
  <c r="W18" i="20"/>
  <c r="AH23" i="20"/>
  <c r="AH49" i="20"/>
  <c r="W63" i="20"/>
  <c r="AH103" i="20"/>
  <c r="AH138" i="20"/>
  <c r="AH163" i="20"/>
  <c r="W165" i="20"/>
  <c r="W166" i="20"/>
  <c r="W190" i="20"/>
  <c r="AS190" i="20"/>
  <c r="W214" i="20"/>
  <c r="W228" i="20"/>
  <c r="AS228" i="20"/>
  <c r="W229" i="20"/>
  <c r="AH219" i="20"/>
  <c r="AH257" i="20"/>
  <c r="AH253" i="20"/>
  <c r="W313" i="20"/>
  <c r="BP361" i="20"/>
  <c r="BP360" i="20"/>
  <c r="BP95" i="20"/>
  <c r="BP49" i="20"/>
  <c r="X52" i="20"/>
  <c r="AI52" i="20"/>
  <c r="AT52" i="20"/>
  <c r="U52" i="20"/>
  <c r="AL52" i="20"/>
  <c r="Z52" i="20"/>
  <c r="AK52" i="20"/>
  <c r="AA52" i="20"/>
  <c r="BB52" i="20"/>
  <c r="S52" i="20"/>
  <c r="AF52" i="20"/>
  <c r="X51" i="20"/>
  <c r="AT51" i="20"/>
  <c r="AI51" i="20"/>
  <c r="Z51" i="20"/>
  <c r="AV51" i="20"/>
  <c r="AK51" i="20"/>
  <c r="AI47" i="20"/>
  <c r="X47" i="20"/>
  <c r="AT47" i="20"/>
  <c r="S47" i="20"/>
  <c r="U47" i="20"/>
  <c r="AQ47" i="20"/>
  <c r="AK47" i="20"/>
  <c r="Z47" i="20"/>
  <c r="AV47" i="20"/>
  <c r="BB47" i="20"/>
  <c r="AL47" i="20"/>
  <c r="AF47" i="20"/>
  <c r="AA47" i="20"/>
  <c r="AW47" i="20"/>
  <c r="X40" i="20"/>
  <c r="AT40" i="20"/>
  <c r="AI40" i="20"/>
  <c r="Z40" i="20"/>
  <c r="AV40" i="20"/>
  <c r="AA40" i="20"/>
  <c r="BB40" i="20"/>
  <c r="S40" i="20"/>
  <c r="AF40" i="20"/>
  <c r="U40" i="20"/>
  <c r="AL40" i="20"/>
  <c r="AK40" i="20"/>
  <c r="X34" i="20"/>
  <c r="AT34" i="20"/>
  <c r="AI34" i="20"/>
  <c r="AK34" i="20"/>
  <c r="BB34" i="20"/>
  <c r="X26" i="20"/>
  <c r="AT26" i="20"/>
  <c r="AI26" i="20"/>
  <c r="S26" i="20"/>
  <c r="AF26" i="20"/>
  <c r="Z26" i="20"/>
  <c r="AL26" i="20"/>
  <c r="X28" i="20"/>
  <c r="AT28" i="20"/>
  <c r="AI28" i="20"/>
  <c r="Z28" i="20"/>
  <c r="X20" i="20"/>
  <c r="AT20" i="20"/>
  <c r="AI20" i="20"/>
  <c r="Z20" i="20"/>
  <c r="AK20" i="20"/>
  <c r="X15" i="20"/>
  <c r="AT15" i="20"/>
  <c r="AI15" i="20"/>
  <c r="U15" i="20"/>
  <c r="AA15" i="20"/>
  <c r="AI16" i="20"/>
  <c r="X16" i="20"/>
  <c r="AT16" i="20"/>
  <c r="AN47" i="20"/>
  <c r="W15" i="20"/>
  <c r="W28" i="20"/>
  <c r="AL16" i="20"/>
  <c r="S16" i="20"/>
  <c r="AK16" i="20"/>
  <c r="AG20" i="20"/>
  <c r="AL20" i="20"/>
  <c r="U34" i="20"/>
  <c r="BH61" i="1"/>
  <c r="BK61" i="1"/>
  <c r="AN26" i="20"/>
  <c r="W47" i="20"/>
  <c r="K10" i="1"/>
  <c r="K12" i="1"/>
  <c r="K17" i="1"/>
  <c r="K21" i="1"/>
  <c r="K26" i="1"/>
  <c r="K30" i="1"/>
  <c r="K34" i="1"/>
  <c r="K39" i="1"/>
  <c r="K43" i="1"/>
  <c r="L7" i="1"/>
  <c r="K11" i="1"/>
  <c r="K14" i="1"/>
  <c r="K18" i="1"/>
  <c r="K22" i="1"/>
  <c r="K27" i="1"/>
  <c r="K31" i="1"/>
  <c r="K35" i="1"/>
  <c r="K40" i="1"/>
  <c r="K15" i="1"/>
  <c r="K19" i="1"/>
  <c r="K23" i="1"/>
  <c r="K28" i="1"/>
  <c r="K32" i="1"/>
  <c r="K36" i="1"/>
  <c r="K41" i="1"/>
  <c r="K16" i="1"/>
  <c r="K20" i="1"/>
  <c r="K25" i="1"/>
  <c r="K29" i="1"/>
  <c r="K33" i="1"/>
  <c r="K38" i="1"/>
  <c r="K42" i="1"/>
  <c r="K49" i="1"/>
  <c r="K54" i="1"/>
  <c r="K63" i="1"/>
  <c r="K67" i="1"/>
  <c r="K71" i="1"/>
  <c r="K75" i="1"/>
  <c r="K79" i="1"/>
  <c r="K84" i="1"/>
  <c r="K89" i="1"/>
  <c r="K94" i="1"/>
  <c r="K98" i="1"/>
  <c r="K103" i="1"/>
  <c r="K108" i="1"/>
  <c r="K45" i="1"/>
  <c r="K51" i="1"/>
  <c r="K57" i="1"/>
  <c r="K64" i="1"/>
  <c r="K68" i="1"/>
  <c r="K72" i="1"/>
  <c r="K76" i="1"/>
  <c r="K81" i="1"/>
  <c r="K85" i="1"/>
  <c r="K91" i="1"/>
  <c r="K95" i="1"/>
  <c r="K99" i="1"/>
  <c r="K104" i="1"/>
  <c r="K110" i="1"/>
  <c r="K114" i="1"/>
  <c r="K46" i="1"/>
  <c r="K52" i="1"/>
  <c r="K58" i="1"/>
  <c r="K65" i="1"/>
  <c r="K69" i="1"/>
  <c r="K73" i="1"/>
  <c r="K77" i="1"/>
  <c r="K82" i="1"/>
  <c r="K86" i="1"/>
  <c r="K92" i="1"/>
  <c r="K96" i="1"/>
  <c r="K101" i="1"/>
  <c r="K105" i="1"/>
  <c r="K47" i="1"/>
  <c r="K53" i="1"/>
  <c r="K62" i="1"/>
  <c r="K66" i="1"/>
  <c r="K70" i="1"/>
  <c r="K74" i="1"/>
  <c r="K78" i="1"/>
  <c r="K83" i="1"/>
  <c r="K88" i="1"/>
  <c r="K93" i="1"/>
  <c r="K97" i="1"/>
  <c r="K102" i="1"/>
  <c r="K107" i="1"/>
  <c r="K112" i="1"/>
  <c r="K118" i="1"/>
  <c r="K122" i="1"/>
  <c r="K127" i="1"/>
  <c r="K134" i="1"/>
  <c r="K138" i="1"/>
  <c r="K142" i="1"/>
  <c r="K146" i="1"/>
  <c r="K150" i="1"/>
  <c r="K155" i="1"/>
  <c r="K159" i="1"/>
  <c r="K163" i="1"/>
  <c r="K167" i="1"/>
  <c r="K171" i="1"/>
  <c r="K176" i="1"/>
  <c r="K182" i="1"/>
  <c r="K189" i="1"/>
  <c r="K195" i="1"/>
  <c r="K199" i="1"/>
  <c r="K203" i="1"/>
  <c r="K207" i="1"/>
  <c r="K212" i="1"/>
  <c r="K216" i="1"/>
  <c r="K220" i="1"/>
  <c r="K225" i="1"/>
  <c r="K230" i="1"/>
  <c r="K111" i="1"/>
  <c r="K119" i="1"/>
  <c r="K124" i="1"/>
  <c r="K130" i="1"/>
  <c r="K135" i="1"/>
  <c r="K139" i="1"/>
  <c r="K143" i="1"/>
  <c r="K147" i="1"/>
  <c r="K152" i="1"/>
  <c r="K156" i="1"/>
  <c r="K160" i="1"/>
  <c r="K164" i="1"/>
  <c r="K168" i="1"/>
  <c r="K172" i="1"/>
  <c r="K178" i="1"/>
  <c r="K184" i="1"/>
  <c r="K190" i="1"/>
  <c r="K196" i="1"/>
  <c r="K200" i="1"/>
  <c r="K204" i="1"/>
  <c r="K208" i="1"/>
  <c r="K213" i="1"/>
  <c r="K217" i="1"/>
  <c r="K221" i="1"/>
  <c r="K227" i="1"/>
  <c r="K120" i="1"/>
  <c r="K125" i="1"/>
  <c r="K132" i="1"/>
  <c r="K136" i="1"/>
  <c r="K140" i="1"/>
  <c r="K144" i="1"/>
  <c r="K148" i="1"/>
  <c r="K153" i="1"/>
  <c r="K157" i="1"/>
  <c r="K161" i="1"/>
  <c r="K165" i="1"/>
  <c r="K169" i="1"/>
  <c r="K173" i="1"/>
  <c r="K180" i="1"/>
  <c r="K186" i="1"/>
  <c r="K191" i="1"/>
  <c r="K197" i="1"/>
  <c r="K201" i="1"/>
  <c r="K205" i="1"/>
  <c r="K209" i="1"/>
  <c r="K214" i="1"/>
  <c r="K218" i="1"/>
  <c r="K222" i="1"/>
  <c r="K228" i="1"/>
  <c r="K113" i="1"/>
  <c r="K115" i="1"/>
  <c r="K117" i="1"/>
  <c r="K121" i="1"/>
  <c r="K126" i="1"/>
  <c r="K133" i="1"/>
  <c r="K137" i="1"/>
  <c r="K141" i="1"/>
  <c r="K145" i="1"/>
  <c r="K149" i="1"/>
  <c r="K154" i="1"/>
  <c r="K158" i="1"/>
  <c r="K162" i="1"/>
  <c r="K166" i="1"/>
  <c r="K170" i="1"/>
  <c r="K175" i="1"/>
  <c r="K181" i="1"/>
  <c r="K188" i="1"/>
  <c r="K192" i="1"/>
  <c r="K198" i="1"/>
  <c r="K202" i="1"/>
  <c r="K206" i="1"/>
  <c r="K210" i="1"/>
  <c r="K215" i="1"/>
  <c r="K219" i="1"/>
  <c r="K224" i="1"/>
  <c r="K229" i="1"/>
  <c r="K235" i="1"/>
  <c r="K239" i="1"/>
  <c r="K242" i="1"/>
  <c r="K248" i="1"/>
  <c r="K254" i="1"/>
  <c r="K259" i="1"/>
  <c r="K263" i="1"/>
  <c r="K268" i="1"/>
  <c r="K273" i="1"/>
  <c r="K279" i="1"/>
  <c r="K283" i="1"/>
  <c r="K287" i="1"/>
  <c r="K292" i="1"/>
  <c r="K297" i="1"/>
  <c r="K301" i="1"/>
  <c r="K305" i="1"/>
  <c r="K310" i="1"/>
  <c r="K314" i="1"/>
  <c r="K319" i="1"/>
  <c r="K324" i="1"/>
  <c r="K328" i="1"/>
  <c r="K332" i="1"/>
  <c r="K336" i="1"/>
  <c r="K340" i="1"/>
  <c r="K344" i="1"/>
  <c r="K348" i="1"/>
  <c r="K352" i="1"/>
  <c r="K234" i="1"/>
  <c r="K236" i="1"/>
  <c r="K238" i="1"/>
  <c r="K243" i="1"/>
  <c r="K251" i="1"/>
  <c r="K255" i="1"/>
  <c r="K260" i="1"/>
  <c r="K264" i="1"/>
  <c r="K269" i="1"/>
  <c r="K275" i="1"/>
  <c r="K280" i="1"/>
  <c r="K284" i="1"/>
  <c r="K288" i="1"/>
  <c r="K293" i="1"/>
  <c r="K298" i="1"/>
  <c r="K302" i="1"/>
  <c r="K306" i="1"/>
  <c r="K311" i="1"/>
  <c r="K315" i="1"/>
  <c r="K320" i="1"/>
  <c r="K325" i="1"/>
  <c r="K329" i="1"/>
  <c r="K333" i="1"/>
  <c r="K233" i="1"/>
  <c r="K240" i="1"/>
  <c r="K245" i="1"/>
  <c r="K252" i="1"/>
  <c r="K257" i="1"/>
  <c r="K261" i="1"/>
  <c r="K266" i="1"/>
  <c r="K270" i="1"/>
  <c r="K276" i="1"/>
  <c r="K281" i="1"/>
  <c r="K285" i="1"/>
  <c r="K290" i="1"/>
  <c r="K295" i="1"/>
  <c r="K299" i="1"/>
  <c r="K303" i="1"/>
  <c r="K308" i="1"/>
  <c r="K312" i="1"/>
  <c r="K316" i="1"/>
  <c r="K322" i="1"/>
  <c r="K326" i="1"/>
  <c r="K330" i="1"/>
  <c r="K334" i="1"/>
  <c r="K338" i="1"/>
  <c r="K342" i="1"/>
  <c r="K346" i="1"/>
  <c r="K350" i="1"/>
  <c r="K237" i="1"/>
  <c r="K241" i="1"/>
  <c r="K247" i="1"/>
  <c r="K253" i="1"/>
  <c r="K258" i="1"/>
  <c r="K262" i="1"/>
  <c r="K267" i="1"/>
  <c r="K271" i="1"/>
  <c r="K277" i="1"/>
  <c r="K282" i="1"/>
  <c r="K286" i="1"/>
  <c r="K291" i="1"/>
  <c r="K296" i="1"/>
  <c r="K300" i="1"/>
  <c r="K304" i="1"/>
  <c r="K309" i="1"/>
  <c r="K313" i="1"/>
  <c r="K318" i="1"/>
  <c r="K323" i="1"/>
  <c r="K327" i="1"/>
  <c r="K337" i="1"/>
  <c r="K341" i="1"/>
  <c r="K345" i="1"/>
  <c r="K349" i="1"/>
  <c r="K355" i="1"/>
  <c r="K361" i="1"/>
  <c r="K357" i="1"/>
  <c r="K362" i="1"/>
  <c r="K335" i="1"/>
  <c r="K339" i="1"/>
  <c r="K343" i="1"/>
  <c r="K347" i="1"/>
  <c r="K351" i="1"/>
  <c r="K358" i="1"/>
  <c r="K364" i="1"/>
  <c r="K331" i="1"/>
  <c r="K354" i="1"/>
  <c r="K360" i="1"/>
  <c r="K9" i="1"/>
  <c r="AB16" i="20"/>
  <c r="AX16" i="20"/>
  <c r="BP15" i="20"/>
  <c r="AB26" i="20"/>
  <c r="AX26" i="20"/>
  <c r="AB34" i="20"/>
  <c r="BP52" i="20"/>
  <c r="AM52" i="20"/>
  <c r="BP227" i="20"/>
  <c r="BC305" i="20"/>
  <c r="AN40" i="20"/>
  <c r="AH16" i="20"/>
  <c r="AH40" i="20"/>
  <c r="AB51" i="20"/>
  <c r="BP287" i="20"/>
  <c r="AL15" i="20"/>
  <c r="S15" i="20"/>
  <c r="V51" i="20"/>
  <c r="AF51" i="20"/>
  <c r="BP349" i="20"/>
  <c r="BH44" i="20"/>
  <c r="BK44" i="20"/>
  <c r="BH317" i="20"/>
  <c r="BK317" i="20"/>
  <c r="AD346" i="20"/>
  <c r="AO346" i="20"/>
  <c r="AZ346" i="20"/>
  <c r="AO345" i="20"/>
  <c r="AZ345" i="20"/>
  <c r="AD345" i="20"/>
  <c r="AZ364" i="20"/>
  <c r="AD364" i="20"/>
  <c r="AO364" i="20"/>
  <c r="AD342" i="20"/>
  <c r="AZ342" i="20"/>
  <c r="AO342" i="20"/>
  <c r="AD347" i="20"/>
  <c r="AO347" i="20"/>
  <c r="AZ347" i="20"/>
  <c r="AD336" i="20"/>
  <c r="AZ336" i="20"/>
  <c r="AO336" i="20"/>
  <c r="BC336" i="20"/>
  <c r="AD319" i="20"/>
  <c r="AO319" i="20"/>
  <c r="AZ319" i="20"/>
  <c r="AD301" i="20"/>
  <c r="AZ301" i="20"/>
  <c r="AO301" i="20"/>
  <c r="AD343" i="20"/>
  <c r="AZ343" i="20"/>
  <c r="AO343" i="20"/>
  <c r="AO327" i="20"/>
  <c r="AD327" i="20"/>
  <c r="AZ327" i="20"/>
  <c r="AO309" i="20"/>
  <c r="AZ309" i="20"/>
  <c r="AD309" i="20"/>
  <c r="AO291" i="20"/>
  <c r="AD291" i="20"/>
  <c r="AZ291" i="20"/>
  <c r="AD322" i="20"/>
  <c r="AZ322" i="20"/>
  <c r="AO322" i="20"/>
  <c r="BC322" i="20"/>
  <c r="AD303" i="20"/>
  <c r="AZ303" i="20"/>
  <c r="AO303" i="20"/>
  <c r="AD285" i="20"/>
  <c r="AO285" i="20"/>
  <c r="AZ285" i="20"/>
  <c r="AO329" i="20"/>
  <c r="AZ329" i="20"/>
  <c r="AD329" i="20"/>
  <c r="AD311" i="20"/>
  <c r="AZ311" i="20"/>
  <c r="AO311" i="20"/>
  <c r="BC311" i="20"/>
  <c r="AD293" i="20"/>
  <c r="AZ293" i="20"/>
  <c r="AO293" i="20"/>
  <c r="BC293" i="20"/>
  <c r="AD273" i="20"/>
  <c r="AZ273" i="20"/>
  <c r="AO273" i="20"/>
  <c r="BC273" i="20"/>
  <c r="AD254" i="20"/>
  <c r="AZ254" i="20"/>
  <c r="AO254" i="20"/>
  <c r="BC254" i="20"/>
  <c r="AD234" i="20"/>
  <c r="AZ234" i="20"/>
  <c r="AO234" i="20"/>
  <c r="AD282" i="20"/>
  <c r="AZ282" i="20"/>
  <c r="AO282" i="20"/>
  <c r="AO262" i="20"/>
  <c r="AD262" i="20"/>
  <c r="AZ262" i="20"/>
  <c r="AO241" i="20"/>
  <c r="AZ241" i="20"/>
  <c r="AD241" i="20"/>
  <c r="AO221" i="20"/>
  <c r="AD221" i="20"/>
  <c r="AZ221" i="20"/>
  <c r="AD261" i="20"/>
  <c r="AZ261" i="20"/>
  <c r="AO261" i="20"/>
  <c r="BC261" i="20"/>
  <c r="AD240" i="20"/>
  <c r="AZ240" i="20"/>
  <c r="AO240" i="20"/>
  <c r="AD220" i="20"/>
  <c r="AO220" i="20"/>
  <c r="AZ220" i="20"/>
  <c r="AD269" i="20"/>
  <c r="AO269" i="20"/>
  <c r="AZ269" i="20"/>
  <c r="BC269" i="20"/>
  <c r="AD251" i="20"/>
  <c r="AO251" i="20"/>
  <c r="AZ251" i="20"/>
  <c r="BC251" i="20"/>
  <c r="AD229" i="20"/>
  <c r="AO229" i="20"/>
  <c r="AZ229" i="20"/>
  <c r="AD212" i="20"/>
  <c r="AZ212" i="20"/>
  <c r="AO212" i="20"/>
  <c r="AD195" i="20"/>
  <c r="AZ195" i="20"/>
  <c r="AO195" i="20"/>
  <c r="AO202" i="20"/>
  <c r="AD202" i="20"/>
  <c r="AZ202" i="20"/>
  <c r="BC202" i="20"/>
  <c r="AD214" i="20"/>
  <c r="AO214" i="20"/>
  <c r="AZ214" i="20"/>
  <c r="BC214" i="20"/>
  <c r="AD197" i="20"/>
  <c r="AO197" i="20"/>
  <c r="AZ197" i="20"/>
  <c r="BC197" i="20"/>
  <c r="AD208" i="20"/>
  <c r="AO208" i="20"/>
  <c r="AZ208" i="20"/>
  <c r="BC208" i="20"/>
  <c r="AD190" i="20"/>
  <c r="AO190" i="20"/>
  <c r="AZ190" i="20"/>
  <c r="AD167" i="20"/>
  <c r="AO167" i="20"/>
  <c r="AZ167" i="20"/>
  <c r="BC167" i="20"/>
  <c r="AO175" i="20"/>
  <c r="AZ175" i="20"/>
  <c r="AD175" i="20"/>
  <c r="BC175" i="20"/>
  <c r="AD186" i="20"/>
  <c r="AZ186" i="20"/>
  <c r="AO186" i="20"/>
  <c r="AZ165" i="20"/>
  <c r="AD165" i="20"/>
  <c r="AO165" i="20"/>
  <c r="AD172" i="20"/>
  <c r="AZ172" i="20"/>
  <c r="AO172" i="20"/>
  <c r="BC172" i="20"/>
  <c r="AO158" i="20"/>
  <c r="AZ158" i="20"/>
  <c r="AD158" i="20"/>
  <c r="AD148" i="20"/>
  <c r="AO148" i="20"/>
  <c r="AZ148" i="20"/>
  <c r="BC148" i="20"/>
  <c r="AD132" i="20"/>
  <c r="AO132" i="20"/>
  <c r="AZ132" i="20"/>
  <c r="BC132" i="20"/>
  <c r="AO143" i="20"/>
  <c r="AD143" i="20"/>
  <c r="AZ143" i="20"/>
  <c r="AD150" i="20"/>
  <c r="AZ150" i="20"/>
  <c r="AO150" i="20"/>
  <c r="AZ134" i="20"/>
  <c r="AD134" i="20"/>
  <c r="AO134" i="20"/>
  <c r="BC134" i="20"/>
  <c r="AD137" i="20"/>
  <c r="AZ137" i="20"/>
  <c r="AO137" i="20"/>
  <c r="BC137" i="20"/>
  <c r="AD119" i="20"/>
  <c r="AZ119" i="20"/>
  <c r="AO119" i="20"/>
  <c r="BC119" i="20"/>
  <c r="AO127" i="20"/>
  <c r="AD127" i="20"/>
  <c r="AZ127" i="20"/>
  <c r="AO108" i="20"/>
  <c r="AZ108" i="20"/>
  <c r="AD108" i="20"/>
  <c r="BC108" i="20"/>
  <c r="AD117" i="20"/>
  <c r="AZ117" i="20"/>
  <c r="AO117" i="20"/>
  <c r="AD98" i="20"/>
  <c r="AO98" i="20"/>
  <c r="AZ98" i="20"/>
  <c r="AD111" i="20"/>
  <c r="AO111" i="20"/>
  <c r="AZ111" i="20"/>
  <c r="BC111" i="20"/>
  <c r="AD99" i="20"/>
  <c r="AO99" i="20"/>
  <c r="AZ99" i="20"/>
  <c r="AO89" i="20"/>
  <c r="AD89" i="20"/>
  <c r="AZ89" i="20"/>
  <c r="AD86" i="20"/>
  <c r="AZ86" i="20"/>
  <c r="AO86" i="20"/>
  <c r="BC86" i="20"/>
  <c r="AD73" i="20"/>
  <c r="AZ73" i="20"/>
  <c r="AO73" i="20"/>
  <c r="BC73" i="20"/>
  <c r="AD84" i="20"/>
  <c r="AZ84" i="20"/>
  <c r="AO84" i="20"/>
  <c r="BC84" i="20"/>
  <c r="AD83" i="20"/>
  <c r="AZ83" i="20"/>
  <c r="AO83" i="20"/>
  <c r="AD64" i="20"/>
  <c r="AO64" i="20"/>
  <c r="AZ64" i="20"/>
  <c r="BC64" i="20"/>
  <c r="AO63" i="20"/>
  <c r="AD63" i="20"/>
  <c r="AZ63" i="20"/>
  <c r="BC63" i="20"/>
  <c r="AD66" i="20"/>
  <c r="AO66" i="20"/>
  <c r="AZ66" i="20"/>
  <c r="BC66" i="20"/>
  <c r="AD54" i="20"/>
  <c r="AO54" i="20"/>
  <c r="AZ54" i="20"/>
  <c r="BC54" i="20"/>
  <c r="AO43" i="20"/>
  <c r="AD43" i="20"/>
  <c r="AZ43" i="20"/>
  <c r="BC43" i="20"/>
  <c r="AD45" i="20"/>
  <c r="AO45" i="20"/>
  <c r="AZ45" i="20"/>
  <c r="BC45" i="20"/>
  <c r="AO33" i="20"/>
  <c r="AD33" i="20"/>
  <c r="AZ33" i="20"/>
  <c r="BC33" i="20"/>
  <c r="AD40" i="20"/>
  <c r="AO40" i="20"/>
  <c r="AZ40" i="20"/>
  <c r="AO27" i="20"/>
  <c r="AZ27" i="20"/>
  <c r="AD27" i="20"/>
  <c r="AD25" i="20"/>
  <c r="AZ25" i="20"/>
  <c r="AO25" i="20"/>
  <c r="AD22" i="20"/>
  <c r="AZ22" i="20"/>
  <c r="AO22" i="20"/>
  <c r="AD12" i="20"/>
  <c r="AO12" i="20"/>
  <c r="AZ12" i="20"/>
  <c r="BC12" i="20"/>
  <c r="AD14" i="20"/>
  <c r="AO14" i="20"/>
  <c r="AZ14" i="20"/>
  <c r="W20" i="20"/>
  <c r="W26" i="20"/>
  <c r="AH34" i="20"/>
  <c r="BC25" i="20"/>
  <c r="BP126" i="20"/>
  <c r="BP202" i="20"/>
  <c r="BP258" i="20"/>
  <c r="BP251" i="20"/>
  <c r="BP269" i="20"/>
  <c r="BP225" i="20"/>
  <c r="BC282" i="20"/>
  <c r="BP318" i="20"/>
  <c r="BP285" i="20"/>
  <c r="BP303" i="20"/>
  <c r="BP322" i="20"/>
  <c r="V26" i="20"/>
  <c r="AR26" i="20"/>
  <c r="V28" i="20"/>
  <c r="V47" i="20"/>
  <c r="BP350" i="20"/>
  <c r="BP20" i="20"/>
  <c r="BP28" i="20"/>
  <c r="BP26" i="20"/>
  <c r="AM47" i="20"/>
  <c r="AG40" i="20"/>
  <c r="AC40" i="20"/>
  <c r="AY40" i="20"/>
  <c r="W40" i="20"/>
  <c r="AH52" i="20"/>
  <c r="Z15" i="20"/>
  <c r="AV15" i="20"/>
  <c r="AG15" i="20"/>
  <c r="AA51" i="20"/>
  <c r="AW51" i="20"/>
  <c r="BB51" i="20"/>
  <c r="S51" i="20"/>
  <c r="AD361" i="20"/>
  <c r="AO361" i="20"/>
  <c r="AZ361" i="20"/>
  <c r="AO360" i="20"/>
  <c r="AD360" i="20"/>
  <c r="AZ360" i="20"/>
  <c r="AO344" i="20"/>
  <c r="AZ344" i="20"/>
  <c r="AD344" i="20"/>
  <c r="AD358" i="20"/>
  <c r="AO358" i="20"/>
  <c r="AZ358" i="20"/>
  <c r="AD362" i="20"/>
  <c r="AO362" i="20"/>
  <c r="AZ362" i="20"/>
  <c r="AO341" i="20"/>
  <c r="AZ341" i="20"/>
  <c r="AD341" i="20"/>
  <c r="AD332" i="20"/>
  <c r="AZ332" i="20"/>
  <c r="AO332" i="20"/>
  <c r="BC332" i="20"/>
  <c r="AD314" i="20"/>
  <c r="AZ314" i="20"/>
  <c r="AO314" i="20"/>
  <c r="AD297" i="20"/>
  <c r="AO297" i="20"/>
  <c r="AZ297" i="20"/>
  <c r="BC297" i="20"/>
  <c r="AD339" i="20"/>
  <c r="AO339" i="20"/>
  <c r="AZ339" i="20"/>
  <c r="AO323" i="20"/>
  <c r="AZ323" i="20"/>
  <c r="AD323" i="20"/>
  <c r="AO304" i="20"/>
  <c r="AD304" i="20"/>
  <c r="AZ304" i="20"/>
  <c r="AO286" i="20"/>
  <c r="AZ286" i="20"/>
  <c r="AD286" i="20"/>
  <c r="AD316" i="20"/>
  <c r="AO316" i="20"/>
  <c r="AZ316" i="20"/>
  <c r="AD299" i="20"/>
  <c r="AZ299" i="20"/>
  <c r="AO299" i="20"/>
  <c r="AZ281" i="20"/>
  <c r="AD281" i="20"/>
  <c r="AO281" i="20"/>
  <c r="BC281" i="20"/>
  <c r="AD325" i="20"/>
  <c r="AZ325" i="20"/>
  <c r="AO325" i="20"/>
  <c r="BC325" i="20"/>
  <c r="AD306" i="20"/>
  <c r="AZ306" i="20"/>
  <c r="AO306" i="20"/>
  <c r="BC306" i="20"/>
  <c r="AD288" i="20"/>
  <c r="AZ288" i="20"/>
  <c r="AO288" i="20"/>
  <c r="BC288" i="20"/>
  <c r="AD268" i="20"/>
  <c r="AZ268" i="20"/>
  <c r="AO268" i="20"/>
  <c r="BC268" i="20"/>
  <c r="AD248" i="20"/>
  <c r="AZ248" i="20"/>
  <c r="AO248" i="20"/>
  <c r="BC248" i="20"/>
  <c r="AD228" i="20"/>
  <c r="AZ228" i="20"/>
  <c r="AO228" i="20"/>
  <c r="AO277" i="20"/>
  <c r="AZ277" i="20"/>
  <c r="AD277" i="20"/>
  <c r="AO258" i="20"/>
  <c r="AD258" i="20"/>
  <c r="AZ258" i="20"/>
  <c r="AO237" i="20"/>
  <c r="AZ237" i="20"/>
  <c r="AD237" i="20"/>
  <c r="AZ276" i="20"/>
  <c r="AD276" i="20"/>
  <c r="AO276" i="20"/>
  <c r="BC276" i="20"/>
  <c r="AZ257" i="20"/>
  <c r="AD257" i="20"/>
  <c r="AO257" i="20"/>
  <c r="AD236" i="20"/>
  <c r="AZ236" i="20"/>
  <c r="AO236" i="20"/>
  <c r="AO215" i="20"/>
  <c r="AD215" i="20"/>
  <c r="AZ215" i="20"/>
  <c r="BC215" i="20"/>
  <c r="AD264" i="20"/>
  <c r="AO264" i="20"/>
  <c r="AZ264" i="20"/>
  <c r="BC264" i="20"/>
  <c r="AD243" i="20"/>
  <c r="AO243" i="20"/>
  <c r="AZ243" i="20"/>
  <c r="BC243" i="20"/>
  <c r="AD224" i="20"/>
  <c r="AO224" i="20"/>
  <c r="AZ224" i="20"/>
  <c r="BC224" i="20"/>
  <c r="AD207" i="20"/>
  <c r="AO207" i="20"/>
  <c r="AZ207" i="20"/>
  <c r="AD189" i="20"/>
  <c r="AO189" i="20"/>
  <c r="AZ189" i="20"/>
  <c r="AO198" i="20"/>
  <c r="AD198" i="20"/>
  <c r="AZ198" i="20"/>
  <c r="AD209" i="20"/>
  <c r="AZ209" i="20"/>
  <c r="AO209" i="20"/>
  <c r="BC209" i="20"/>
  <c r="AD191" i="20"/>
  <c r="AZ191" i="20"/>
  <c r="AO191" i="20"/>
  <c r="BC191" i="20"/>
  <c r="AD204" i="20"/>
  <c r="AZ204" i="20"/>
  <c r="AO204" i="20"/>
  <c r="BC204" i="20"/>
  <c r="AD182" i="20"/>
  <c r="AZ182" i="20"/>
  <c r="AO182" i="20"/>
  <c r="AD163" i="20"/>
  <c r="AO163" i="20"/>
  <c r="AZ163" i="20"/>
  <c r="BC163" i="20"/>
  <c r="AO170" i="20"/>
  <c r="AD170" i="20"/>
  <c r="AZ170" i="20"/>
  <c r="BC170" i="20"/>
  <c r="AD180" i="20"/>
  <c r="AO180" i="20"/>
  <c r="AZ180" i="20"/>
  <c r="AD161" i="20"/>
  <c r="AZ161" i="20"/>
  <c r="AO161" i="20"/>
  <c r="AD168" i="20"/>
  <c r="AZ168" i="20"/>
  <c r="AO168" i="20"/>
  <c r="BC168" i="20"/>
  <c r="AZ157" i="20"/>
  <c r="AD157" i="20"/>
  <c r="AO157" i="20"/>
  <c r="BC157" i="20"/>
  <c r="AD144" i="20"/>
  <c r="AZ144" i="20"/>
  <c r="AO144" i="20"/>
  <c r="BC144" i="20"/>
  <c r="AD156" i="20"/>
  <c r="AZ156" i="20"/>
  <c r="AO156" i="20"/>
  <c r="AO139" i="20"/>
  <c r="AZ139" i="20"/>
  <c r="AD139" i="20"/>
  <c r="AD146" i="20"/>
  <c r="AO146" i="20"/>
  <c r="AZ146" i="20"/>
  <c r="AD149" i="20"/>
  <c r="AO149" i="20"/>
  <c r="AZ149" i="20"/>
  <c r="BC149" i="20"/>
  <c r="AD133" i="20"/>
  <c r="AO133" i="20"/>
  <c r="AZ133" i="20"/>
  <c r="AD114" i="20"/>
  <c r="AZ114" i="20"/>
  <c r="AO114" i="20"/>
  <c r="BC114" i="20"/>
  <c r="AO122" i="20"/>
  <c r="AD122" i="20"/>
  <c r="AZ122" i="20"/>
  <c r="AO103" i="20"/>
  <c r="AZ103" i="20"/>
  <c r="AD103" i="20"/>
  <c r="BC103" i="20"/>
  <c r="AD112" i="20"/>
  <c r="AZ112" i="20"/>
  <c r="AO112" i="20"/>
  <c r="AD125" i="20"/>
  <c r="AO125" i="20"/>
  <c r="AZ125" i="20"/>
  <c r="BC125" i="20"/>
  <c r="AD105" i="20"/>
  <c r="AO105" i="20"/>
  <c r="AZ105" i="20"/>
  <c r="AD95" i="20"/>
  <c r="AO95" i="20"/>
  <c r="AZ95" i="20"/>
  <c r="AD82" i="20"/>
  <c r="AZ82" i="20"/>
  <c r="AO82" i="20"/>
  <c r="BC82" i="20"/>
  <c r="AD96" i="20"/>
  <c r="AZ96" i="20"/>
  <c r="AO96" i="20"/>
  <c r="BC96" i="20"/>
  <c r="AO85" i="20"/>
  <c r="AZ85" i="20"/>
  <c r="AD85" i="20"/>
  <c r="AD79" i="20"/>
  <c r="AZ79" i="20"/>
  <c r="AO79" i="20"/>
  <c r="BC79" i="20"/>
  <c r="AD78" i="20"/>
  <c r="AZ78" i="20"/>
  <c r="AO78" i="20"/>
  <c r="AD51" i="20"/>
  <c r="AO51" i="20"/>
  <c r="AZ51" i="20"/>
  <c r="BC51" i="20"/>
  <c r="AD58" i="20"/>
  <c r="AO58" i="20"/>
  <c r="AZ58" i="20"/>
  <c r="AD62" i="20"/>
  <c r="AZ62" i="20"/>
  <c r="AO62" i="20"/>
  <c r="AD49" i="20"/>
  <c r="AZ49" i="20"/>
  <c r="AO49" i="20"/>
  <c r="AD52" i="20"/>
  <c r="AZ52" i="20"/>
  <c r="AO52" i="20"/>
  <c r="AD34" i="20"/>
  <c r="AO34" i="20"/>
  <c r="AZ34" i="20"/>
  <c r="BC34" i="20"/>
  <c r="AD41" i="20"/>
  <c r="AZ41" i="20"/>
  <c r="AO41" i="20"/>
  <c r="AD35" i="20"/>
  <c r="AO35" i="20"/>
  <c r="AZ35" i="20"/>
  <c r="AD30" i="20"/>
  <c r="AZ30" i="20"/>
  <c r="AO30" i="20"/>
  <c r="AD20" i="20"/>
  <c r="AZ20" i="20"/>
  <c r="AO20" i="20"/>
  <c r="BC20" i="20"/>
  <c r="AD18" i="20"/>
  <c r="AZ18" i="20"/>
  <c r="AO18" i="20"/>
  <c r="AO16" i="20"/>
  <c r="AD16" i="20"/>
  <c r="AZ16" i="20"/>
  <c r="AD11" i="20"/>
  <c r="AO11" i="20"/>
  <c r="AZ11" i="20"/>
  <c r="BC11" i="20"/>
  <c r="AC16" i="20"/>
  <c r="AN52" i="20"/>
  <c r="W34" i="20"/>
  <c r="AS34" i="20"/>
  <c r="AH51" i="20"/>
  <c r="BP11" i="20"/>
  <c r="BP18" i="20"/>
  <c r="BC18" i="20"/>
  <c r="BP54" i="20"/>
  <c r="BP64" i="20"/>
  <c r="BP103" i="20"/>
  <c r="BP122" i="20"/>
  <c r="BC122" i="20"/>
  <c r="BP147" i="20"/>
  <c r="BP175" i="20"/>
  <c r="BP167" i="20"/>
  <c r="BP156" i="20"/>
  <c r="BP190" i="20"/>
  <c r="BP277" i="20"/>
  <c r="BC277" i="20"/>
  <c r="BC238" i="20"/>
  <c r="BC229" i="20"/>
  <c r="BP245" i="20"/>
  <c r="AA26" i="20"/>
  <c r="AW26" i="20"/>
  <c r="AA28" i="20"/>
  <c r="AW28" i="20"/>
  <c r="AK28" i="20"/>
  <c r="AF28" i="20"/>
  <c r="BC301" i="20"/>
  <c r="AM15" i="20"/>
  <c r="AM20" i="20"/>
  <c r="AM28" i="20"/>
  <c r="BP34" i="20"/>
  <c r="BP40" i="20"/>
  <c r="AM40" i="20"/>
  <c r="AB47" i="20"/>
  <c r="AB52" i="20"/>
  <c r="AX52" i="20"/>
  <c r="BP267" i="20"/>
  <c r="BP341" i="20"/>
  <c r="BH87" i="20"/>
  <c r="BK87" i="20"/>
  <c r="BC361" i="20"/>
  <c r="AN34" i="20"/>
  <c r="W16" i="20"/>
  <c r="AS16" i="20"/>
  <c r="W52" i="20"/>
  <c r="BP51" i="20"/>
  <c r="BP296" i="20"/>
  <c r="AK15" i="20"/>
  <c r="V15" i="20"/>
  <c r="AR15" i="20"/>
  <c r="AG51" i="20"/>
  <c r="AL51" i="20"/>
  <c r="BH365" i="20"/>
  <c r="BK365" i="20"/>
  <c r="AD355" i="20"/>
  <c r="AZ355" i="20"/>
  <c r="AO355" i="20"/>
  <c r="AO354" i="20"/>
  <c r="AD354" i="20"/>
  <c r="AZ354" i="20"/>
  <c r="AD338" i="20"/>
  <c r="AZ338" i="20"/>
  <c r="AO338" i="20"/>
  <c r="BC338" i="20"/>
  <c r="AD352" i="20"/>
  <c r="AZ352" i="20"/>
  <c r="AO352" i="20"/>
  <c r="AD357" i="20"/>
  <c r="AZ357" i="20"/>
  <c r="AO357" i="20"/>
  <c r="AD340" i="20"/>
  <c r="AZ340" i="20"/>
  <c r="AO340" i="20"/>
  <c r="BC340" i="20"/>
  <c r="AD328" i="20"/>
  <c r="AZ328" i="20"/>
  <c r="AO328" i="20"/>
  <c r="AD310" i="20"/>
  <c r="AO310" i="20"/>
  <c r="AZ310" i="20"/>
  <c r="AD292" i="20"/>
  <c r="AO292" i="20"/>
  <c r="AZ292" i="20"/>
  <c r="AO335" i="20"/>
  <c r="AZ335" i="20"/>
  <c r="AD335" i="20"/>
  <c r="AO318" i="20"/>
  <c r="AZ318" i="20"/>
  <c r="AD318" i="20"/>
  <c r="AO300" i="20"/>
  <c r="AD300" i="20"/>
  <c r="AZ300" i="20"/>
  <c r="AD283" i="20"/>
  <c r="AO283" i="20"/>
  <c r="AZ283" i="20"/>
  <c r="BC283" i="20"/>
  <c r="AD312" i="20"/>
  <c r="AZ312" i="20"/>
  <c r="AO312" i="20"/>
  <c r="AZ295" i="20"/>
  <c r="AD295" i="20"/>
  <c r="AO295" i="20"/>
  <c r="AO337" i="20"/>
  <c r="AZ337" i="20"/>
  <c r="AD337" i="20"/>
  <c r="AD320" i="20"/>
  <c r="AO320" i="20"/>
  <c r="AZ320" i="20"/>
  <c r="BC320" i="20"/>
  <c r="AD302" i="20"/>
  <c r="AO302" i="20"/>
  <c r="AZ302" i="20"/>
  <c r="BC302" i="20"/>
  <c r="AD284" i="20"/>
  <c r="AO284" i="20"/>
  <c r="AZ284" i="20"/>
  <c r="BC284" i="20"/>
  <c r="AD263" i="20"/>
  <c r="AO263" i="20"/>
  <c r="AZ263" i="20"/>
  <c r="BC263" i="20"/>
  <c r="AD242" i="20"/>
  <c r="AO242" i="20"/>
  <c r="AZ242" i="20"/>
  <c r="AD222" i="20"/>
  <c r="AO222" i="20"/>
  <c r="AZ222" i="20"/>
  <c r="BC222" i="20"/>
  <c r="AO271" i="20"/>
  <c r="AZ271" i="20"/>
  <c r="AD271" i="20"/>
  <c r="AO253" i="20"/>
  <c r="AD253" i="20"/>
  <c r="AZ253" i="20"/>
  <c r="AO233" i="20"/>
  <c r="AZ233" i="20"/>
  <c r="AD233" i="20"/>
  <c r="AD270" i="20"/>
  <c r="AO270" i="20"/>
  <c r="AZ270" i="20"/>
  <c r="BC270" i="20"/>
  <c r="AD252" i="20"/>
  <c r="AO252" i="20"/>
  <c r="AZ252" i="20"/>
  <c r="BC252" i="20"/>
  <c r="AD230" i="20"/>
  <c r="AO230" i="20"/>
  <c r="AZ230" i="20"/>
  <c r="AO280" i="20"/>
  <c r="AZ280" i="20"/>
  <c r="AD280" i="20"/>
  <c r="BC280" i="20"/>
  <c r="AD260" i="20"/>
  <c r="AO260" i="20"/>
  <c r="AZ260" i="20"/>
  <c r="BC260" i="20"/>
  <c r="AD239" i="20"/>
  <c r="AO239" i="20"/>
  <c r="AZ239" i="20"/>
  <c r="BC239" i="20"/>
  <c r="AD219" i="20"/>
  <c r="AO219" i="20"/>
  <c r="AZ219" i="20"/>
  <c r="BC219" i="20"/>
  <c r="AD203" i="20"/>
  <c r="AO203" i="20"/>
  <c r="AZ203" i="20"/>
  <c r="AO210" i="20"/>
  <c r="AD210" i="20"/>
  <c r="AZ210" i="20"/>
  <c r="BC210" i="20"/>
  <c r="AO192" i="20"/>
  <c r="AD192" i="20"/>
  <c r="AZ192" i="20"/>
  <c r="AD205" i="20"/>
  <c r="AZ205" i="20"/>
  <c r="AO205" i="20"/>
  <c r="BC205" i="20"/>
  <c r="AD217" i="20"/>
  <c r="AZ217" i="20"/>
  <c r="AO217" i="20"/>
  <c r="AD200" i="20"/>
  <c r="AO200" i="20"/>
  <c r="AZ200" i="20"/>
  <c r="BC200" i="20"/>
  <c r="AD176" i="20"/>
  <c r="AO176" i="20"/>
  <c r="AZ176" i="20"/>
  <c r="BC176" i="20"/>
  <c r="AD159" i="20"/>
  <c r="AO159" i="20"/>
  <c r="AZ159" i="20"/>
  <c r="BC159" i="20"/>
  <c r="AO166" i="20"/>
  <c r="AD166" i="20"/>
  <c r="AZ166" i="20"/>
  <c r="BC166" i="20"/>
  <c r="AD173" i="20"/>
  <c r="AO173" i="20"/>
  <c r="AZ173" i="20"/>
  <c r="AD184" i="20"/>
  <c r="AO184" i="20"/>
  <c r="AZ184" i="20"/>
  <c r="AD164" i="20"/>
  <c r="AZ164" i="20"/>
  <c r="AO164" i="20"/>
  <c r="AD154" i="20"/>
  <c r="AZ154" i="20"/>
  <c r="AO154" i="20"/>
  <c r="BC154" i="20"/>
  <c r="AD140" i="20"/>
  <c r="AZ140" i="20"/>
  <c r="AO140" i="20"/>
  <c r="BC140" i="20"/>
  <c r="AO152" i="20"/>
  <c r="AZ152" i="20"/>
  <c r="AD152" i="20"/>
  <c r="AO135" i="20"/>
  <c r="AD135" i="20"/>
  <c r="AZ135" i="20"/>
  <c r="AD142" i="20"/>
  <c r="AZ142" i="20"/>
  <c r="AO142" i="20"/>
  <c r="AD145" i="20"/>
  <c r="AZ145" i="20"/>
  <c r="AO145" i="20"/>
  <c r="BC145" i="20"/>
  <c r="AO130" i="20"/>
  <c r="AZ130" i="20"/>
  <c r="AD130" i="20"/>
  <c r="AD110" i="20"/>
  <c r="AZ110" i="20"/>
  <c r="AO110" i="20"/>
  <c r="BC110" i="20"/>
  <c r="AO118" i="20"/>
  <c r="AZ118" i="20"/>
  <c r="AD118" i="20"/>
  <c r="AD126" i="20"/>
  <c r="AO126" i="20"/>
  <c r="AZ126" i="20"/>
  <c r="AD107" i="20"/>
  <c r="AZ107" i="20"/>
  <c r="AO107" i="20"/>
  <c r="AD120" i="20"/>
  <c r="AZ120" i="20"/>
  <c r="AO120" i="20"/>
  <c r="BC120" i="20"/>
  <c r="AD101" i="20"/>
  <c r="AZ101" i="20"/>
  <c r="AO101" i="20"/>
  <c r="AD91" i="20"/>
  <c r="AZ91" i="20"/>
  <c r="AO91" i="20"/>
  <c r="AD93" i="20"/>
  <c r="AO93" i="20"/>
  <c r="AZ93" i="20"/>
  <c r="AD92" i="20"/>
  <c r="AO92" i="20"/>
  <c r="AZ92" i="20"/>
  <c r="BC92" i="20"/>
  <c r="AO81" i="20"/>
  <c r="AZ81" i="20"/>
  <c r="AD81" i="20"/>
  <c r="BC81" i="20"/>
  <c r="AD75" i="20"/>
  <c r="AZ75" i="20"/>
  <c r="AO75" i="20"/>
  <c r="BC75" i="20"/>
  <c r="AD74" i="20"/>
  <c r="AO74" i="20"/>
  <c r="AZ74" i="20"/>
  <c r="AO71" i="20"/>
  <c r="AD71" i="20"/>
  <c r="AZ71" i="20"/>
  <c r="BC71" i="20"/>
  <c r="AO57" i="20"/>
  <c r="AD57" i="20"/>
  <c r="AZ57" i="20"/>
  <c r="BC57" i="20"/>
  <c r="AD69" i="20"/>
  <c r="AZ69" i="20"/>
  <c r="AO69" i="20"/>
  <c r="AD53" i="20"/>
  <c r="AZ53" i="20"/>
  <c r="AO53" i="20"/>
  <c r="AD46" i="20"/>
  <c r="AO46" i="20"/>
  <c r="AZ46" i="20"/>
  <c r="BC46" i="20"/>
  <c r="AO42" i="20"/>
  <c r="AD42" i="20"/>
  <c r="AZ42" i="20"/>
  <c r="BC42" i="20"/>
  <c r="AD36" i="20"/>
  <c r="AO36" i="20"/>
  <c r="AZ36" i="20"/>
  <c r="AD28" i="20"/>
  <c r="AO28" i="20"/>
  <c r="AZ28" i="20"/>
  <c r="BC28" i="20"/>
  <c r="AD26" i="20"/>
  <c r="AZ26" i="20"/>
  <c r="AO26" i="20"/>
  <c r="AZ23" i="20"/>
  <c r="AD23" i="20"/>
  <c r="AO23" i="20"/>
  <c r="BC23" i="20"/>
  <c r="AD21" i="20"/>
  <c r="AZ21" i="20"/>
  <c r="AO21" i="20"/>
  <c r="AO10" i="20"/>
  <c r="AZ10" i="20"/>
  <c r="AD10" i="20"/>
  <c r="BP10" i="20"/>
  <c r="AC52" i="20"/>
  <c r="AH26" i="20"/>
  <c r="W51" i="20"/>
  <c r="BP25" i="20"/>
  <c r="BP73" i="20"/>
  <c r="BP78" i="20"/>
  <c r="BP114" i="20"/>
  <c r="BP101" i="20"/>
  <c r="BP140" i="20"/>
  <c r="BP133" i="20"/>
  <c r="BP172" i="20"/>
  <c r="BP161" i="20"/>
  <c r="BC161" i="20"/>
  <c r="BP208" i="20"/>
  <c r="BP217" i="20"/>
  <c r="BP282" i="20"/>
  <c r="BP292" i="20"/>
  <c r="BP310" i="20"/>
  <c r="BC328" i="20"/>
  <c r="AK26" i="20"/>
  <c r="AG26" i="20"/>
  <c r="AG28" i="20"/>
  <c r="BB28" i="20"/>
  <c r="S28" i="20"/>
  <c r="BC316" i="20"/>
  <c r="BC364" i="20"/>
  <c r="BC312" i="20"/>
  <c r="BP16" i="20"/>
  <c r="AM16" i="20"/>
  <c r="AB15" i="20"/>
  <c r="AB20" i="20"/>
  <c r="AX20" i="20"/>
  <c r="AB28" i="20"/>
  <c r="AX28" i="20"/>
  <c r="AM26" i="20"/>
  <c r="AM34" i="20"/>
  <c r="AB40" i="20"/>
  <c r="AX40" i="20"/>
  <c r="BP47" i="20"/>
  <c r="V40" i="20"/>
  <c r="AR40" i="20"/>
  <c r="AC34" i="20"/>
  <c r="AY34" i="20"/>
  <c r="AM51" i="20"/>
  <c r="BB15" i="20"/>
  <c r="AF15" i="20"/>
  <c r="U51" i="20"/>
  <c r="AQ51" i="20"/>
  <c r="BH244" i="20"/>
  <c r="BK244" i="20"/>
  <c r="BK100" i="20"/>
  <c r="AD350" i="20"/>
  <c r="AO350" i="20"/>
  <c r="AZ350" i="20"/>
  <c r="AO349" i="20"/>
  <c r="AD349" i="20"/>
  <c r="AZ349" i="20"/>
  <c r="AD330" i="20"/>
  <c r="AZ330" i="20"/>
  <c r="AO330" i="20"/>
  <c r="BC330" i="20"/>
  <c r="AD348" i="20"/>
  <c r="AZ348" i="20"/>
  <c r="AO348" i="20"/>
  <c r="AD351" i="20"/>
  <c r="AO351" i="20"/>
  <c r="AZ351" i="20"/>
  <c r="AD334" i="20"/>
  <c r="AZ334" i="20"/>
  <c r="AO334" i="20"/>
  <c r="AD324" i="20"/>
  <c r="AZ324" i="20"/>
  <c r="AO324" i="20"/>
  <c r="AD305" i="20"/>
  <c r="AZ305" i="20"/>
  <c r="AO305" i="20"/>
  <c r="AD287" i="20"/>
  <c r="AO287" i="20"/>
  <c r="AZ287" i="20"/>
  <c r="AO331" i="20"/>
  <c r="AD331" i="20"/>
  <c r="AZ331" i="20"/>
  <c r="AO313" i="20"/>
  <c r="AD313" i="20"/>
  <c r="AZ313" i="20"/>
  <c r="BC313" i="20"/>
  <c r="AO296" i="20"/>
  <c r="AD296" i="20"/>
  <c r="AZ296" i="20"/>
  <c r="AD326" i="20"/>
  <c r="AZ326" i="20"/>
  <c r="AO326" i="20"/>
  <c r="BC326" i="20"/>
  <c r="AD308" i="20"/>
  <c r="AZ308" i="20"/>
  <c r="AO308" i="20"/>
  <c r="AD290" i="20"/>
  <c r="AO290" i="20"/>
  <c r="AZ290" i="20"/>
  <c r="AO333" i="20"/>
  <c r="AZ333" i="20"/>
  <c r="AD333" i="20"/>
  <c r="BC333" i="20"/>
  <c r="AD315" i="20"/>
  <c r="AO315" i="20"/>
  <c r="AZ315" i="20"/>
  <c r="BC315" i="20"/>
  <c r="AD298" i="20"/>
  <c r="AO298" i="20"/>
  <c r="AZ298" i="20"/>
  <c r="BC298" i="20"/>
  <c r="AD279" i="20"/>
  <c r="AO279" i="20"/>
  <c r="AZ279" i="20"/>
  <c r="BC279" i="20"/>
  <c r="AD259" i="20"/>
  <c r="AO259" i="20"/>
  <c r="AZ259" i="20"/>
  <c r="BC259" i="20"/>
  <c r="AD238" i="20"/>
  <c r="AO238" i="20"/>
  <c r="AZ238" i="20"/>
  <c r="AZ218" i="20"/>
  <c r="AD218" i="20"/>
  <c r="AO218" i="20"/>
  <c r="BC218" i="20"/>
  <c r="AO267" i="20"/>
  <c r="AD267" i="20"/>
  <c r="AZ267" i="20"/>
  <c r="AO247" i="20"/>
  <c r="AZ247" i="20"/>
  <c r="AD247" i="20"/>
  <c r="AO227" i="20"/>
  <c r="AD227" i="20"/>
  <c r="AZ227" i="20"/>
  <c r="AD266" i="20"/>
  <c r="AZ266" i="20"/>
  <c r="AO266" i="20"/>
  <c r="BC266" i="20"/>
  <c r="AD245" i="20"/>
  <c r="AZ245" i="20"/>
  <c r="AO245" i="20"/>
  <c r="AZ225" i="20"/>
  <c r="AD225" i="20"/>
  <c r="AO225" i="20"/>
  <c r="AD275" i="20"/>
  <c r="AZ275" i="20"/>
  <c r="AO275" i="20"/>
  <c r="BC275" i="20"/>
  <c r="AD255" i="20"/>
  <c r="AZ255" i="20"/>
  <c r="AO255" i="20"/>
  <c r="BC255" i="20"/>
  <c r="AD235" i="20"/>
  <c r="AZ235" i="20"/>
  <c r="AO235" i="20"/>
  <c r="BC235" i="20"/>
  <c r="AD216" i="20"/>
  <c r="AZ216" i="20"/>
  <c r="AO216" i="20"/>
  <c r="AD199" i="20"/>
  <c r="AO199" i="20"/>
  <c r="AZ199" i="20"/>
  <c r="AO206" i="20"/>
  <c r="AZ206" i="20"/>
  <c r="AD206" i="20"/>
  <c r="BC206" i="20"/>
  <c r="AO188" i="20"/>
  <c r="AD188" i="20"/>
  <c r="AZ188" i="20"/>
  <c r="BC188" i="20"/>
  <c r="AD201" i="20"/>
  <c r="AZ201" i="20"/>
  <c r="AO201" i="20"/>
  <c r="BC201" i="20"/>
  <c r="AD213" i="20"/>
  <c r="AO213" i="20"/>
  <c r="AZ213" i="20"/>
  <c r="AD196" i="20"/>
  <c r="AZ196" i="20"/>
  <c r="AO196" i="20"/>
  <c r="BC196" i="20"/>
  <c r="AD171" i="20"/>
  <c r="AZ171" i="20"/>
  <c r="AO171" i="20"/>
  <c r="BC171" i="20"/>
  <c r="AO181" i="20"/>
  <c r="AD181" i="20"/>
  <c r="AZ181" i="20"/>
  <c r="BC181" i="20"/>
  <c r="AO162" i="20"/>
  <c r="AD162" i="20"/>
  <c r="AZ162" i="20"/>
  <c r="BC162" i="20"/>
  <c r="AZ169" i="20"/>
  <c r="AD169" i="20"/>
  <c r="AO169" i="20"/>
  <c r="AD178" i="20"/>
  <c r="AZ178" i="20"/>
  <c r="AO178" i="20"/>
  <c r="AD160" i="20"/>
  <c r="AO160" i="20"/>
  <c r="AZ160" i="20"/>
  <c r="AD153" i="20"/>
  <c r="AO153" i="20"/>
  <c r="AZ153" i="20"/>
  <c r="BC153" i="20"/>
  <c r="AD136" i="20"/>
  <c r="AO136" i="20"/>
  <c r="AZ136" i="20"/>
  <c r="BC136" i="20"/>
  <c r="AO147" i="20"/>
  <c r="AZ147" i="20"/>
  <c r="AD147" i="20"/>
  <c r="AD155" i="20"/>
  <c r="AZ155" i="20"/>
  <c r="AO155" i="20"/>
  <c r="AD138" i="20"/>
  <c r="AZ138" i="20"/>
  <c r="AO138" i="20"/>
  <c r="AD141" i="20"/>
  <c r="AO141" i="20"/>
  <c r="AZ141" i="20"/>
  <c r="BC141" i="20"/>
  <c r="AD124" i="20"/>
  <c r="AO124" i="20"/>
  <c r="AZ124" i="20"/>
  <c r="AD104" i="20"/>
  <c r="AO104" i="20"/>
  <c r="AZ104" i="20"/>
  <c r="BC104" i="20"/>
  <c r="AO113" i="20"/>
  <c r="AZ113" i="20"/>
  <c r="AD113" i="20"/>
  <c r="BC113" i="20"/>
  <c r="AD121" i="20"/>
  <c r="AZ121" i="20"/>
  <c r="AO121" i="20"/>
  <c r="AZ102" i="20"/>
  <c r="AD102" i="20"/>
  <c r="AO102" i="20"/>
  <c r="AD115" i="20"/>
  <c r="AZ115" i="20"/>
  <c r="AO115" i="20"/>
  <c r="AD97" i="20"/>
  <c r="AO97" i="20"/>
  <c r="AZ97" i="20"/>
  <c r="AO94" i="20"/>
  <c r="AZ94" i="20"/>
  <c r="AD94" i="20"/>
  <c r="AZ88" i="20"/>
  <c r="AD88" i="20"/>
  <c r="AO88" i="20"/>
  <c r="BC88" i="20"/>
  <c r="AD77" i="20"/>
  <c r="AZ77" i="20"/>
  <c r="AO77" i="20"/>
  <c r="BC77" i="20"/>
  <c r="AO76" i="20"/>
  <c r="AD76" i="20"/>
  <c r="AZ76" i="20"/>
  <c r="BC76" i="20"/>
  <c r="AO72" i="20"/>
  <c r="AD72" i="20"/>
  <c r="AZ72" i="20"/>
  <c r="AD68" i="20"/>
  <c r="AZ68" i="20"/>
  <c r="AO68" i="20"/>
  <c r="BC68" i="20"/>
  <c r="AO67" i="20"/>
  <c r="AZ67" i="20"/>
  <c r="AD67" i="20"/>
  <c r="BC67" i="20"/>
  <c r="AD70" i="20"/>
  <c r="AZ70" i="20"/>
  <c r="AO70" i="20"/>
  <c r="BC70" i="20"/>
  <c r="AD65" i="20"/>
  <c r="AZ65" i="20"/>
  <c r="AO65" i="20"/>
  <c r="AO47" i="20"/>
  <c r="AD47" i="20"/>
  <c r="AZ47" i="20"/>
  <c r="AD39" i="20"/>
  <c r="AO39" i="20"/>
  <c r="AZ39" i="20"/>
  <c r="BC39" i="20"/>
  <c r="AO38" i="20"/>
  <c r="AZ38" i="20"/>
  <c r="AD38" i="20"/>
  <c r="BC38" i="20"/>
  <c r="AD32" i="20"/>
  <c r="AZ32" i="20"/>
  <c r="AO32" i="20"/>
  <c r="AD31" i="20"/>
  <c r="AZ31" i="20"/>
  <c r="AO31" i="20"/>
  <c r="AD29" i="20"/>
  <c r="AZ29" i="20"/>
  <c r="AO29" i="20"/>
  <c r="AO19" i="20"/>
  <c r="AD19" i="20"/>
  <c r="AZ19" i="20"/>
  <c r="BC19" i="20"/>
  <c r="AD17" i="20"/>
  <c r="AO17" i="20"/>
  <c r="AZ17" i="20"/>
  <c r="AD15" i="20"/>
  <c r="AZ15" i="20"/>
  <c r="AO15" i="20"/>
  <c r="AN16" i="20"/>
  <c r="BP332" i="20"/>
  <c r="AH20" i="20"/>
  <c r="BP33" i="20"/>
  <c r="BP43" i="20"/>
  <c r="BP32" i="20"/>
  <c r="BC32" i="20"/>
  <c r="BC49" i="20"/>
  <c r="BC69" i="20"/>
  <c r="BP89" i="20"/>
  <c r="BC89" i="20"/>
  <c r="BC95" i="20"/>
  <c r="BP120" i="20"/>
  <c r="BP107" i="20"/>
  <c r="BC107" i="20"/>
  <c r="BP149" i="20"/>
  <c r="BP138" i="20"/>
  <c r="BC138" i="20"/>
  <c r="BC155" i="20"/>
  <c r="BC156" i="20"/>
  <c r="BP180" i="20"/>
  <c r="BC180" i="20"/>
  <c r="BC203" i="20"/>
  <c r="BC190" i="20"/>
  <c r="BP237" i="20"/>
  <c r="BC237" i="20"/>
  <c r="BP259" i="20"/>
  <c r="BP279" i="20"/>
  <c r="BP229" i="20"/>
  <c r="BP300" i="20"/>
  <c r="BC300" i="20"/>
  <c r="BC335" i="20"/>
  <c r="BP328" i="20"/>
  <c r="BB26" i="20"/>
  <c r="U26" i="20"/>
  <c r="AQ26" i="20"/>
  <c r="U28" i="20"/>
  <c r="AQ28" i="20"/>
  <c r="AL28" i="20"/>
  <c r="AG47" i="20"/>
  <c r="BC334" i="20"/>
  <c r="BC358" i="20"/>
  <c r="AY52" i="20"/>
  <c r="AS52" i="20"/>
  <c r="BI51" i="20"/>
  <c r="BJ51" i="20"/>
  <c r="AR51" i="20"/>
  <c r="AX51" i="20"/>
  <c r="AB16" i="1"/>
  <c r="L16" i="1"/>
  <c r="AM16" i="1"/>
  <c r="L20" i="1"/>
  <c r="L25" i="1"/>
  <c r="L29" i="1"/>
  <c r="L33" i="1"/>
  <c r="AI33" i="1"/>
  <c r="L38" i="1"/>
  <c r="L42" i="1"/>
  <c r="L12" i="1"/>
  <c r="L17" i="1"/>
  <c r="L21" i="1"/>
  <c r="L26" i="1"/>
  <c r="L30" i="1"/>
  <c r="L34" i="1"/>
  <c r="L39" i="1"/>
  <c r="L10" i="1"/>
  <c r="L11" i="1"/>
  <c r="L14" i="1"/>
  <c r="L18" i="1"/>
  <c r="L22" i="1"/>
  <c r="L27" i="1"/>
  <c r="L31" i="1"/>
  <c r="L35" i="1"/>
  <c r="L40" i="1"/>
  <c r="L15" i="1"/>
  <c r="L19" i="1"/>
  <c r="L23" i="1"/>
  <c r="L28" i="1"/>
  <c r="L32" i="1"/>
  <c r="L36" i="1"/>
  <c r="L47" i="1"/>
  <c r="AI47" i="1"/>
  <c r="L53" i="1"/>
  <c r="L62" i="1"/>
  <c r="L66" i="1"/>
  <c r="W66" i="1"/>
  <c r="AS66" i="1"/>
  <c r="L70" i="1"/>
  <c r="AN70" i="1"/>
  <c r="L74" i="1"/>
  <c r="L78" i="1"/>
  <c r="L83" i="1"/>
  <c r="AK83" i="1"/>
  <c r="L88" i="1"/>
  <c r="AC88" i="1"/>
  <c r="L93" i="1"/>
  <c r="L97" i="1"/>
  <c r="L102" i="1"/>
  <c r="L107" i="1"/>
  <c r="X107" i="1"/>
  <c r="L43" i="1"/>
  <c r="L49" i="1"/>
  <c r="L54" i="1"/>
  <c r="AC54" i="1"/>
  <c r="L63" i="1"/>
  <c r="L67" i="1"/>
  <c r="L71" i="1"/>
  <c r="L75" i="1"/>
  <c r="AI75" i="1"/>
  <c r="L79" i="1"/>
  <c r="L84" i="1"/>
  <c r="L89" i="1"/>
  <c r="L94" i="1"/>
  <c r="X94" i="1"/>
  <c r="L98" i="1"/>
  <c r="L103" i="1"/>
  <c r="L108" i="1"/>
  <c r="L113" i="1"/>
  <c r="X113" i="1"/>
  <c r="L45" i="1"/>
  <c r="AC45" i="1"/>
  <c r="L51" i="1"/>
  <c r="L57" i="1"/>
  <c r="L64" i="1"/>
  <c r="AL64" i="1"/>
  <c r="L68" i="1"/>
  <c r="X68" i="1"/>
  <c r="L72" i="1"/>
  <c r="L76" i="1"/>
  <c r="L81" i="1"/>
  <c r="L85" i="1"/>
  <c r="AI85" i="1"/>
  <c r="L91" i="1"/>
  <c r="L95" i="1"/>
  <c r="L99" i="1"/>
  <c r="L104" i="1"/>
  <c r="L41" i="1"/>
  <c r="L46" i="1"/>
  <c r="L52" i="1"/>
  <c r="AC52" i="1"/>
  <c r="L58" i="1"/>
  <c r="AM58" i="1"/>
  <c r="L65" i="1"/>
  <c r="L69" i="1"/>
  <c r="L73" i="1"/>
  <c r="AN73" i="1"/>
  <c r="L77" i="1"/>
  <c r="L82" i="1"/>
  <c r="L86" i="1"/>
  <c r="L92" i="1"/>
  <c r="X92" i="1"/>
  <c r="L96" i="1"/>
  <c r="L101" i="1"/>
  <c r="L105" i="1"/>
  <c r="L111" i="1"/>
  <c r="L110" i="1"/>
  <c r="L114" i="1"/>
  <c r="L115" i="1"/>
  <c r="AF115" i="1"/>
  <c r="L117" i="1"/>
  <c r="L121" i="1"/>
  <c r="L126" i="1"/>
  <c r="L133" i="1"/>
  <c r="L137" i="1"/>
  <c r="L141" i="1"/>
  <c r="L145" i="1"/>
  <c r="L149" i="1"/>
  <c r="L154" i="1"/>
  <c r="L158" i="1"/>
  <c r="L162" i="1"/>
  <c r="L166" i="1"/>
  <c r="V166" i="1"/>
  <c r="L170" i="1"/>
  <c r="L175" i="1"/>
  <c r="L181" i="1"/>
  <c r="L188" i="1"/>
  <c r="L192" i="1"/>
  <c r="L198" i="1"/>
  <c r="L202" i="1"/>
  <c r="L206" i="1"/>
  <c r="U206" i="1"/>
  <c r="AQ206" i="1"/>
  <c r="L210" i="1"/>
  <c r="L215" i="1"/>
  <c r="L219" i="1"/>
  <c r="L224" i="1"/>
  <c r="AB224" i="1"/>
  <c r="L229" i="1"/>
  <c r="L235" i="1"/>
  <c r="L118" i="1"/>
  <c r="L122" i="1"/>
  <c r="L127" i="1"/>
  <c r="X127" i="1"/>
  <c r="L134" i="1"/>
  <c r="L138" i="1"/>
  <c r="L142" i="1"/>
  <c r="L146" i="1"/>
  <c r="X146" i="1"/>
  <c r="L150" i="1"/>
  <c r="BB150" i="1"/>
  <c r="L155" i="1"/>
  <c r="L159" i="1"/>
  <c r="L163" i="1"/>
  <c r="AN163" i="1"/>
  <c r="L167" i="1"/>
  <c r="L171" i="1"/>
  <c r="L176" i="1"/>
  <c r="L182" i="1"/>
  <c r="AI182" i="1"/>
  <c r="L189" i="1"/>
  <c r="L195" i="1"/>
  <c r="L199" i="1"/>
  <c r="L203" i="1"/>
  <c r="X203" i="1"/>
  <c r="L207" i="1"/>
  <c r="L212" i="1"/>
  <c r="L216" i="1"/>
  <c r="L220" i="1"/>
  <c r="X220" i="1"/>
  <c r="L225" i="1"/>
  <c r="V225" i="1"/>
  <c r="AR225" i="1"/>
  <c r="L230" i="1"/>
  <c r="L112" i="1"/>
  <c r="L119" i="1"/>
  <c r="AI119" i="1"/>
  <c r="L124" i="1"/>
  <c r="L130" i="1"/>
  <c r="L135" i="1"/>
  <c r="L139" i="1"/>
  <c r="AA139" i="1"/>
  <c r="L143" i="1"/>
  <c r="L147" i="1"/>
  <c r="L152" i="1"/>
  <c r="L156" i="1"/>
  <c r="AI156" i="1"/>
  <c r="L160" i="1"/>
  <c r="L164" i="1"/>
  <c r="L168" i="1"/>
  <c r="L172" i="1"/>
  <c r="AL172" i="1"/>
  <c r="L178" i="1"/>
  <c r="L184" i="1"/>
  <c r="L190" i="1"/>
  <c r="L196" i="1"/>
  <c r="AI196" i="1"/>
  <c r="L200" i="1"/>
  <c r="L204" i="1"/>
  <c r="L208" i="1"/>
  <c r="L213" i="1"/>
  <c r="AH213" i="1"/>
  <c r="L217" i="1"/>
  <c r="L221" i="1"/>
  <c r="L227" i="1"/>
  <c r="L120" i="1"/>
  <c r="AC120" i="1"/>
  <c r="L125" i="1"/>
  <c r="L132" i="1"/>
  <c r="L136" i="1"/>
  <c r="L140" i="1"/>
  <c r="X140" i="1"/>
  <c r="L144" i="1"/>
  <c r="L148" i="1"/>
  <c r="L153" i="1"/>
  <c r="L157" i="1"/>
  <c r="AI157" i="1"/>
  <c r="L161" i="1"/>
  <c r="L165" i="1"/>
  <c r="L169" i="1"/>
  <c r="L173" i="1"/>
  <c r="AC173" i="1"/>
  <c r="L180" i="1"/>
  <c r="L186" i="1"/>
  <c r="L191" i="1"/>
  <c r="L197" i="1"/>
  <c r="AC197" i="1"/>
  <c r="L201" i="1"/>
  <c r="L205" i="1"/>
  <c r="L209" i="1"/>
  <c r="L214" i="1"/>
  <c r="X214" i="1"/>
  <c r="L218" i="1"/>
  <c r="L222" i="1"/>
  <c r="L228" i="1"/>
  <c r="L234" i="1"/>
  <c r="L238" i="1"/>
  <c r="Z238" i="1"/>
  <c r="AV238" i="1"/>
  <c r="L237" i="1"/>
  <c r="L241" i="1"/>
  <c r="AC241" i="1"/>
  <c r="L247" i="1"/>
  <c r="AM247" i="1"/>
  <c r="L253" i="1"/>
  <c r="L258" i="1"/>
  <c r="L262" i="1"/>
  <c r="AI262" i="1"/>
  <c r="L267" i="1"/>
  <c r="AF267" i="1"/>
  <c r="L271" i="1"/>
  <c r="L277" i="1"/>
  <c r="L282" i="1"/>
  <c r="X282" i="1"/>
  <c r="L286" i="1"/>
  <c r="AG286" i="1"/>
  <c r="L291" i="1"/>
  <c r="L296" i="1"/>
  <c r="L300" i="1"/>
  <c r="AI300" i="1"/>
  <c r="L304" i="1"/>
  <c r="AK304" i="1"/>
  <c r="L309" i="1"/>
  <c r="L313" i="1"/>
  <c r="L318" i="1"/>
  <c r="X318" i="1"/>
  <c r="L323" i="1"/>
  <c r="X323" i="1"/>
  <c r="L327" i="1"/>
  <c r="L331" i="1"/>
  <c r="L335" i="1"/>
  <c r="U335" i="1"/>
  <c r="AQ335" i="1"/>
  <c r="L339" i="1"/>
  <c r="AN339" i="1"/>
  <c r="L343" i="1"/>
  <c r="L347" i="1"/>
  <c r="L351" i="1"/>
  <c r="L239" i="1"/>
  <c r="AI239" i="1"/>
  <c r="L242" i="1"/>
  <c r="AA242" i="1"/>
  <c r="AW242" i="1"/>
  <c r="L248" i="1"/>
  <c r="L254" i="1"/>
  <c r="L259" i="1"/>
  <c r="AI259" i="1"/>
  <c r="L263" i="1"/>
  <c r="BB263" i="1"/>
  <c r="L268" i="1"/>
  <c r="L273" i="1"/>
  <c r="W273" i="1"/>
  <c r="AS273" i="1"/>
  <c r="L279" i="1"/>
  <c r="AC279" i="1"/>
  <c r="L283" i="1"/>
  <c r="W283" i="1"/>
  <c r="L287" i="1"/>
  <c r="L292" i="1"/>
  <c r="Z292" i="1"/>
  <c r="AV292" i="1"/>
  <c r="L297" i="1"/>
  <c r="X297" i="1"/>
  <c r="L301" i="1"/>
  <c r="AM301" i="1"/>
  <c r="L305" i="1"/>
  <c r="L310" i="1"/>
  <c r="AF310" i="1"/>
  <c r="L314" i="1"/>
  <c r="X314" i="1"/>
  <c r="L319" i="1"/>
  <c r="AL319" i="1"/>
  <c r="L324" i="1"/>
  <c r="L328" i="1"/>
  <c r="L332" i="1"/>
  <c r="X332" i="1"/>
  <c r="L236" i="1"/>
  <c r="L243" i="1"/>
  <c r="L251" i="1"/>
  <c r="L255" i="1"/>
  <c r="AL255" i="1"/>
  <c r="L260" i="1"/>
  <c r="AK260" i="1"/>
  <c r="L264" i="1"/>
  <c r="L269" i="1"/>
  <c r="L275" i="1"/>
  <c r="L280" i="1"/>
  <c r="AF280" i="1"/>
  <c r="L284" i="1"/>
  <c r="L288" i="1"/>
  <c r="L293" i="1"/>
  <c r="L298" i="1"/>
  <c r="AB298" i="1"/>
  <c r="L302" i="1"/>
  <c r="L306" i="1"/>
  <c r="L311" i="1"/>
  <c r="BB311" i="1"/>
  <c r="L315" i="1"/>
  <c r="AI315" i="1"/>
  <c r="L320" i="1"/>
  <c r="L325" i="1"/>
  <c r="L329" i="1"/>
  <c r="V329" i="1"/>
  <c r="AR329" i="1"/>
  <c r="L333" i="1"/>
  <c r="V333" i="1"/>
  <c r="AR333" i="1"/>
  <c r="L337" i="1"/>
  <c r="L341" i="1"/>
  <c r="AI341" i="1"/>
  <c r="L345" i="1"/>
  <c r="L349" i="1"/>
  <c r="L233" i="1"/>
  <c r="L240" i="1"/>
  <c r="AA240" i="1"/>
  <c r="AW240" i="1"/>
  <c r="L245" i="1"/>
  <c r="L252" i="1"/>
  <c r="L257" i="1"/>
  <c r="L261" i="1"/>
  <c r="V261" i="1"/>
  <c r="AR261" i="1"/>
  <c r="L266" i="1"/>
  <c r="L270" i="1"/>
  <c r="AC270" i="1"/>
  <c r="L276" i="1"/>
  <c r="L281" i="1"/>
  <c r="L285" i="1"/>
  <c r="AA285" i="1"/>
  <c r="AW285" i="1"/>
  <c r="L290" i="1"/>
  <c r="X290" i="1"/>
  <c r="L295" i="1"/>
  <c r="L299" i="1"/>
  <c r="U299" i="1"/>
  <c r="AQ299" i="1"/>
  <c r="L303" i="1"/>
  <c r="U303" i="1"/>
  <c r="AQ303" i="1"/>
  <c r="L308" i="1"/>
  <c r="AI308" i="1"/>
  <c r="L312" i="1"/>
  <c r="L316" i="1"/>
  <c r="S316" i="1"/>
  <c r="L322" i="1"/>
  <c r="L326" i="1"/>
  <c r="L354" i="1"/>
  <c r="L360" i="1"/>
  <c r="AI360" i="1"/>
  <c r="L9" i="1"/>
  <c r="L330" i="1"/>
  <c r="AF330" i="1"/>
  <c r="L334" i="1"/>
  <c r="L338" i="1"/>
  <c r="Z338" i="1"/>
  <c r="AV338" i="1"/>
  <c r="L342" i="1"/>
  <c r="X342" i="1"/>
  <c r="L346" i="1"/>
  <c r="L350" i="1"/>
  <c r="L355" i="1"/>
  <c r="AF355" i="1"/>
  <c r="L361" i="1"/>
  <c r="X361" i="1"/>
  <c r="L357" i="1"/>
  <c r="L362" i="1"/>
  <c r="L336" i="1"/>
  <c r="L340" i="1"/>
  <c r="BB340" i="1"/>
  <c r="L344" i="1"/>
  <c r="AL344" i="1"/>
  <c r="L348" i="1"/>
  <c r="L352" i="1"/>
  <c r="L358" i="1"/>
  <c r="AG358" i="1"/>
  <c r="L364" i="1"/>
  <c r="Z364" i="1"/>
  <c r="AV364" i="1"/>
  <c r="AB30" i="1"/>
  <c r="AN12" i="1"/>
  <c r="S43" i="1"/>
  <c r="AM64" i="1"/>
  <c r="S81" i="1"/>
  <c r="AK99" i="1"/>
  <c r="AF58" i="1"/>
  <c r="U58" i="1"/>
  <c r="AQ58" i="1"/>
  <c r="S77" i="1"/>
  <c r="AL96" i="1"/>
  <c r="AK96" i="1"/>
  <c r="BB115" i="1"/>
  <c r="AH115" i="1"/>
  <c r="U66" i="1"/>
  <c r="AA102" i="1"/>
  <c r="AL63" i="1"/>
  <c r="W63" i="1"/>
  <c r="AF79" i="1"/>
  <c r="BB79" i="1"/>
  <c r="AM98" i="1"/>
  <c r="AB119" i="1"/>
  <c r="AK119" i="1"/>
  <c r="AB139" i="1"/>
  <c r="AM156" i="1"/>
  <c r="AH156" i="1"/>
  <c r="Z172" i="1"/>
  <c r="V172" i="1"/>
  <c r="Z196" i="1"/>
  <c r="AV196" i="1"/>
  <c r="AK196" i="1"/>
  <c r="AF213" i="1"/>
  <c r="AL233" i="1"/>
  <c r="BB132" i="1"/>
  <c r="AB148" i="1"/>
  <c r="AL148" i="1"/>
  <c r="V165" i="1"/>
  <c r="Z165" i="1"/>
  <c r="AM186" i="1"/>
  <c r="AF186" i="1"/>
  <c r="AG205" i="1"/>
  <c r="Z205" i="1"/>
  <c r="AH222" i="1"/>
  <c r="W126" i="1"/>
  <c r="U126" i="1"/>
  <c r="AK145" i="1"/>
  <c r="AH145" i="1"/>
  <c r="AK162" i="1"/>
  <c r="Z181" i="1"/>
  <c r="W181" i="1"/>
  <c r="BB202" i="1"/>
  <c r="AM202" i="1"/>
  <c r="S219" i="1"/>
  <c r="AA219" i="1"/>
  <c r="AA114" i="1"/>
  <c r="V114" i="1"/>
  <c r="S134" i="1"/>
  <c r="AH134" i="1"/>
  <c r="AM150" i="1"/>
  <c r="V150" i="1"/>
  <c r="AM167" i="1"/>
  <c r="W167" i="1"/>
  <c r="S189" i="1"/>
  <c r="AG207" i="1"/>
  <c r="U207" i="1"/>
  <c r="AL225" i="1"/>
  <c r="BB225" i="1"/>
  <c r="V238" i="1"/>
  <c r="AR238" i="1"/>
  <c r="AG238" i="1"/>
  <c r="AL275" i="1"/>
  <c r="V293" i="1"/>
  <c r="Z311" i="1"/>
  <c r="AV311" i="1"/>
  <c r="AG345" i="1"/>
  <c r="V345" i="1"/>
  <c r="AR345" i="1"/>
  <c r="AK240" i="1"/>
  <c r="W240" i="1"/>
  <c r="BB261" i="1"/>
  <c r="AB261" i="1"/>
  <c r="AX261" i="1"/>
  <c r="U281" i="1"/>
  <c r="AH281" i="1"/>
  <c r="V299" i="1"/>
  <c r="BB316" i="1"/>
  <c r="W316" i="1"/>
  <c r="Z277" i="1"/>
  <c r="AF296" i="1"/>
  <c r="AF313" i="1"/>
  <c r="Z331" i="1"/>
  <c r="U347" i="1"/>
  <c r="AK347" i="1"/>
  <c r="U254" i="1"/>
  <c r="AF273" i="1"/>
  <c r="AA310" i="1"/>
  <c r="AM328" i="1"/>
  <c r="U342" i="1"/>
  <c r="AH342" i="1"/>
  <c r="V362" i="1"/>
  <c r="AL340" i="1"/>
  <c r="AB360" i="1"/>
  <c r="AM138" i="1"/>
  <c r="U155" i="1"/>
  <c r="AF171" i="1"/>
  <c r="AF195" i="1"/>
  <c r="S239" i="1"/>
  <c r="W260" i="1"/>
  <c r="BB280" i="1"/>
  <c r="AL315" i="1"/>
  <c r="Z333" i="1"/>
  <c r="Z349" i="1"/>
  <c r="AA241" i="1"/>
  <c r="BB262" i="1"/>
  <c r="AA282" i="1"/>
  <c r="AG318" i="1"/>
  <c r="AK279" i="1"/>
  <c r="AG297" i="1"/>
  <c r="AM314" i="1"/>
  <c r="BB332" i="1"/>
  <c r="AH358" i="1"/>
  <c r="BJ29" i="20"/>
  <c r="BI29" i="20"/>
  <c r="BE144" i="20"/>
  <c r="BI170" i="20"/>
  <c r="BJ170" i="20"/>
  <c r="BI163" i="20"/>
  <c r="BJ163" i="20"/>
  <c r="BI203" i="20"/>
  <c r="BJ203" i="20"/>
  <c r="AR269" i="20"/>
  <c r="AQ283" i="20"/>
  <c r="AR322" i="20"/>
  <c r="BD322" i="20"/>
  <c r="BF322" i="20"/>
  <c r="AR358" i="20"/>
  <c r="BI26" i="20"/>
  <c r="BJ26" i="20"/>
  <c r="BI15" i="20"/>
  <c r="BJ15" i="20"/>
  <c r="AX15" i="20"/>
  <c r="AX47" i="20"/>
  <c r="S264" i="1"/>
  <c r="AM264" i="1"/>
  <c r="U264" i="1"/>
  <c r="BB264" i="1"/>
  <c r="V284" i="1"/>
  <c r="AM284" i="1"/>
  <c r="U284" i="1"/>
  <c r="AF302" i="1"/>
  <c r="AL302" i="1"/>
  <c r="AM302" i="1"/>
  <c r="U302" i="1"/>
  <c r="AQ302" i="1"/>
  <c r="AF320" i="1"/>
  <c r="AL320" i="1"/>
  <c r="AG320" i="1"/>
  <c r="W320" i="1"/>
  <c r="Z247" i="1"/>
  <c r="S247" i="1"/>
  <c r="AA247" i="1"/>
  <c r="AH247" i="1"/>
  <c r="S267" i="1"/>
  <c r="AB267" i="1"/>
  <c r="AA267" i="1"/>
  <c r="AH267" i="1"/>
  <c r="AL286" i="1"/>
  <c r="AK286" i="1"/>
  <c r="AM304" i="1"/>
  <c r="S304" i="1"/>
  <c r="W304" i="1"/>
  <c r="AG304" i="1"/>
  <c r="Z323" i="1"/>
  <c r="AF323" i="1"/>
  <c r="BB323" i="1"/>
  <c r="U323" i="1"/>
  <c r="AQ323" i="1"/>
  <c r="BB257" i="1"/>
  <c r="AB257" i="1"/>
  <c r="AL257" i="1"/>
  <c r="AA276" i="1"/>
  <c r="AH276" i="1"/>
  <c r="Z276" i="1"/>
  <c r="AM295" i="1"/>
  <c r="AF295" i="1"/>
  <c r="AG295" i="1"/>
  <c r="V295" i="1"/>
  <c r="AF312" i="1"/>
  <c r="U312" i="1"/>
  <c r="AQ312" i="1"/>
  <c r="W312" i="1"/>
  <c r="S330" i="1"/>
  <c r="AA330" i="1"/>
  <c r="AR47" i="20"/>
  <c r="AS26" i="20"/>
  <c r="BD26" i="20"/>
  <c r="BF26" i="20"/>
  <c r="X354" i="1"/>
  <c r="AT354" i="1"/>
  <c r="AI354" i="1"/>
  <c r="AN354" i="1"/>
  <c r="X351" i="1"/>
  <c r="AT351" i="1"/>
  <c r="AI351" i="1"/>
  <c r="AC351" i="1"/>
  <c r="W351" i="1"/>
  <c r="AL351" i="1"/>
  <c r="AF351" i="1"/>
  <c r="AK351" i="1"/>
  <c r="Z351" i="1"/>
  <c r="BB351" i="1"/>
  <c r="AM351" i="1"/>
  <c r="AN351" i="1"/>
  <c r="AG351" i="1"/>
  <c r="U351" i="1"/>
  <c r="AQ351" i="1"/>
  <c r="S351" i="1"/>
  <c r="AT335" i="1"/>
  <c r="X335" i="1"/>
  <c r="AI335" i="1"/>
  <c r="AN335" i="1"/>
  <c r="AC335" i="1"/>
  <c r="AY335" i="1"/>
  <c r="BB335" i="1"/>
  <c r="V335" i="1"/>
  <c r="S335" i="1"/>
  <c r="AM335" i="1"/>
  <c r="AA335" i="1"/>
  <c r="AL335" i="1"/>
  <c r="AH335" i="1"/>
  <c r="AK335" i="1"/>
  <c r="AB335" i="1"/>
  <c r="AG335" i="1"/>
  <c r="X355" i="1"/>
  <c r="AC355" i="1"/>
  <c r="X337" i="1"/>
  <c r="AT337" i="1"/>
  <c r="AI337" i="1"/>
  <c r="AN337" i="1"/>
  <c r="AC337" i="1"/>
  <c r="AY337" i="1"/>
  <c r="X313" i="1"/>
  <c r="AT313" i="1"/>
  <c r="AI313" i="1"/>
  <c r="AC313" i="1"/>
  <c r="AY313" i="1"/>
  <c r="AK313" i="1"/>
  <c r="AB313" i="1"/>
  <c r="AN313" i="1"/>
  <c r="U313" i="1"/>
  <c r="AQ313" i="1"/>
  <c r="BB313" i="1"/>
  <c r="AM313" i="1"/>
  <c r="S313" i="1"/>
  <c r="AT296" i="1"/>
  <c r="X296" i="1"/>
  <c r="AI296" i="1"/>
  <c r="AN296" i="1"/>
  <c r="AH296" i="1"/>
  <c r="AA296" i="1"/>
  <c r="AL296" i="1"/>
  <c r="V296" i="1"/>
  <c r="AC296" i="1"/>
  <c r="AY296" i="1"/>
  <c r="AG296" i="1"/>
  <c r="W296" i="1"/>
  <c r="Z296" i="1"/>
  <c r="AM296" i="1"/>
  <c r="X277" i="1"/>
  <c r="AT277" i="1"/>
  <c r="AI277" i="1"/>
  <c r="AN277" i="1"/>
  <c r="U277" i="1"/>
  <c r="BB277" i="1"/>
  <c r="AM277" i="1"/>
  <c r="V277" i="1"/>
  <c r="AC277" i="1"/>
  <c r="AK277" i="1"/>
  <c r="AL277" i="1"/>
  <c r="AT258" i="1"/>
  <c r="X258" i="1"/>
  <c r="AI258" i="1"/>
  <c r="AC258" i="1"/>
  <c r="U258" i="1"/>
  <c r="AQ258" i="1"/>
  <c r="BB258" i="1"/>
  <c r="AL258" i="1"/>
  <c r="AM258" i="1"/>
  <c r="AN258" i="1"/>
  <c r="V258" i="1"/>
  <c r="AK258" i="1"/>
  <c r="Z258" i="1"/>
  <c r="AT237" i="1"/>
  <c r="X237" i="1"/>
  <c r="AI237" i="1"/>
  <c r="AN237" i="1"/>
  <c r="Z237" i="1"/>
  <c r="BB237" i="1"/>
  <c r="AB237" i="1"/>
  <c r="AX237" i="1"/>
  <c r="AC237" i="1"/>
  <c r="AY237" i="1"/>
  <c r="AF237" i="1"/>
  <c r="AH237" i="1"/>
  <c r="AL237" i="1"/>
  <c r="AM237" i="1"/>
  <c r="AI338" i="1"/>
  <c r="AT338" i="1"/>
  <c r="X338" i="1"/>
  <c r="AB338" i="1"/>
  <c r="AX338" i="1"/>
  <c r="U338" i="1"/>
  <c r="AN338" i="1"/>
  <c r="BB338" i="1"/>
  <c r="AK338" i="1"/>
  <c r="W338" i="1"/>
  <c r="AA338" i="1"/>
  <c r="AW338" i="1"/>
  <c r="AG338" i="1"/>
  <c r="AC338" i="1"/>
  <c r="AY338" i="1"/>
  <c r="AH338" i="1"/>
  <c r="AL338" i="1"/>
  <c r="AM338" i="1"/>
  <c r="X322" i="1"/>
  <c r="AI322" i="1"/>
  <c r="AT322" i="1"/>
  <c r="AC322" i="1"/>
  <c r="AB322" i="1"/>
  <c r="Z322" i="1"/>
  <c r="AV322" i="1"/>
  <c r="AK322" i="1"/>
  <c r="AN322" i="1"/>
  <c r="W322" i="1"/>
  <c r="U322" i="1"/>
  <c r="AQ322" i="1"/>
  <c r="AA322" i="1"/>
  <c r="S322" i="1"/>
  <c r="V322" i="1"/>
  <c r="AL322" i="1"/>
  <c r="AF322" i="1"/>
  <c r="AG322" i="1"/>
  <c r="X303" i="1"/>
  <c r="AI303" i="1"/>
  <c r="AT303" i="1"/>
  <c r="AC303" i="1"/>
  <c r="AY303" i="1"/>
  <c r="W303" i="1"/>
  <c r="BB303" i="1"/>
  <c r="AA303" i="1"/>
  <c r="S303" i="1"/>
  <c r="V303" i="1"/>
  <c r="AL303" i="1"/>
  <c r="Z303" i="1"/>
  <c r="AM303" i="1"/>
  <c r="AN303" i="1"/>
  <c r="AH303" i="1"/>
  <c r="AG303" i="1"/>
  <c r="AF303" i="1"/>
  <c r="X285" i="1"/>
  <c r="AI285" i="1"/>
  <c r="AT285" i="1"/>
  <c r="AN285" i="1"/>
  <c r="V285" i="1"/>
  <c r="AK285" i="1"/>
  <c r="Z285" i="1"/>
  <c r="AM285" i="1"/>
  <c r="AC285" i="1"/>
  <c r="AH285" i="1"/>
  <c r="AL285" i="1"/>
  <c r="BB285" i="1"/>
  <c r="AB285" i="1"/>
  <c r="AG285" i="1"/>
  <c r="AF285" i="1"/>
  <c r="X266" i="1"/>
  <c r="AI266" i="1"/>
  <c r="AT266" i="1"/>
  <c r="AN266" i="1"/>
  <c r="AH266" i="1"/>
  <c r="U266" i="1"/>
  <c r="AL266" i="1"/>
  <c r="AB266" i="1"/>
  <c r="AX266" i="1"/>
  <c r="AA266" i="1"/>
  <c r="AM266" i="1"/>
  <c r="AC266" i="1"/>
  <c r="AY266" i="1"/>
  <c r="W266" i="1"/>
  <c r="BB266" i="1"/>
  <c r="S266" i="1"/>
  <c r="Z266" i="1"/>
  <c r="X245" i="1"/>
  <c r="AT245" i="1"/>
  <c r="AI245" i="1"/>
  <c r="AC245" i="1"/>
  <c r="AB245" i="1"/>
  <c r="AX245" i="1"/>
  <c r="AK245" i="1"/>
  <c r="AM245" i="1"/>
  <c r="AN245" i="1"/>
  <c r="W245" i="1"/>
  <c r="U245" i="1"/>
  <c r="AQ245" i="1"/>
  <c r="S245" i="1"/>
  <c r="Z245" i="1"/>
  <c r="AV245" i="1"/>
  <c r="V245" i="1"/>
  <c r="AA245" i="1"/>
  <c r="BB245" i="1"/>
  <c r="AG245" i="1"/>
  <c r="X329" i="1"/>
  <c r="AT329" i="1"/>
  <c r="AI329" i="1"/>
  <c r="AC329" i="1"/>
  <c r="AY329" i="1"/>
  <c r="U329" i="1"/>
  <c r="AM329" i="1"/>
  <c r="AK329" i="1"/>
  <c r="AL329" i="1"/>
  <c r="AN329" i="1"/>
  <c r="W329" i="1"/>
  <c r="AA329" i="1"/>
  <c r="AF329" i="1"/>
  <c r="BB329" i="1"/>
  <c r="X311" i="1"/>
  <c r="AI311" i="1"/>
  <c r="AT311" i="1"/>
  <c r="U311" i="1"/>
  <c r="AM311" i="1"/>
  <c r="AK311" i="1"/>
  <c r="AC311" i="1"/>
  <c r="AY311" i="1"/>
  <c r="AN311" i="1"/>
  <c r="W311" i="1"/>
  <c r="S311" i="1"/>
  <c r="AB311" i="1"/>
  <c r="AX311" i="1"/>
  <c r="X293" i="1"/>
  <c r="AT293" i="1"/>
  <c r="AI293" i="1"/>
  <c r="AN293" i="1"/>
  <c r="W293" i="1"/>
  <c r="AK293" i="1"/>
  <c r="Z293" i="1"/>
  <c r="AC293" i="1"/>
  <c r="AY293" i="1"/>
  <c r="U293" i="1"/>
  <c r="AM293" i="1"/>
  <c r="BB293" i="1"/>
  <c r="AF293" i="1"/>
  <c r="X275" i="1"/>
  <c r="AT275" i="1"/>
  <c r="AI275" i="1"/>
  <c r="AC275" i="1"/>
  <c r="AY275" i="1"/>
  <c r="AN275" i="1"/>
  <c r="W275" i="1"/>
  <c r="AG275" i="1"/>
  <c r="V275" i="1"/>
  <c r="AR275" i="1"/>
  <c r="AF275" i="1"/>
  <c r="AH275" i="1"/>
  <c r="AA275" i="1"/>
  <c r="Z275" i="1"/>
  <c r="X255" i="1"/>
  <c r="AT255" i="1"/>
  <c r="AI255" i="1"/>
  <c r="AC255" i="1"/>
  <c r="AY255" i="1"/>
  <c r="Z255" i="1"/>
  <c r="AK255" i="1"/>
  <c r="AG255" i="1"/>
  <c r="AM255" i="1"/>
  <c r="AN255" i="1"/>
  <c r="S255" i="1"/>
  <c r="BB255" i="1"/>
  <c r="AH255" i="1"/>
  <c r="AA255" i="1"/>
  <c r="X236" i="1"/>
  <c r="AI236" i="1"/>
  <c r="AT236" i="1"/>
  <c r="AC236" i="1"/>
  <c r="AN236" i="1"/>
  <c r="X344" i="1"/>
  <c r="AC344" i="1"/>
  <c r="AF344" i="1"/>
  <c r="U344" i="1"/>
  <c r="BB344" i="1"/>
  <c r="Z344" i="1"/>
  <c r="AV344" i="1"/>
  <c r="AK344" i="1"/>
  <c r="AM344" i="1"/>
  <c r="V344" i="1"/>
  <c r="AR344" i="1"/>
  <c r="AG344" i="1"/>
  <c r="AI328" i="1"/>
  <c r="X328" i="1"/>
  <c r="AT328" i="1"/>
  <c r="W328" i="1"/>
  <c r="AL328" i="1"/>
  <c r="BB328" i="1"/>
  <c r="AC328" i="1"/>
  <c r="AY328" i="1"/>
  <c r="AN328" i="1"/>
  <c r="AH328" i="1"/>
  <c r="AF328" i="1"/>
  <c r="AG328" i="1"/>
  <c r="AA328" i="1"/>
  <c r="AI310" i="1"/>
  <c r="X310" i="1"/>
  <c r="AT310" i="1"/>
  <c r="AN310" i="1"/>
  <c r="V310" i="1"/>
  <c r="S310" i="1"/>
  <c r="BB310" i="1"/>
  <c r="AM310" i="1"/>
  <c r="AC310" i="1"/>
  <c r="AY310" i="1"/>
  <c r="AB310" i="1"/>
  <c r="Z310" i="1"/>
  <c r="AV310" i="1"/>
  <c r="AK310" i="1"/>
  <c r="AI292" i="1"/>
  <c r="X292" i="1"/>
  <c r="AT292" i="1"/>
  <c r="AC292" i="1"/>
  <c r="AN292" i="1"/>
  <c r="AH292" i="1"/>
  <c r="AF292" i="1"/>
  <c r="AG292" i="1"/>
  <c r="AA292" i="1"/>
  <c r="W292" i="1"/>
  <c r="AS292" i="1"/>
  <c r="AL292" i="1"/>
  <c r="U292" i="1"/>
  <c r="AI273" i="1"/>
  <c r="X273" i="1"/>
  <c r="AT273" i="1"/>
  <c r="AC273" i="1"/>
  <c r="AB273" i="1"/>
  <c r="U273" i="1"/>
  <c r="AM273" i="1"/>
  <c r="AN273" i="1"/>
  <c r="V273" i="1"/>
  <c r="AR273" i="1"/>
  <c r="BB273" i="1"/>
  <c r="S273" i="1"/>
  <c r="AG273" i="1"/>
  <c r="AI254" i="1"/>
  <c r="X254" i="1"/>
  <c r="AT254" i="1"/>
  <c r="AN254" i="1"/>
  <c r="W254" i="1"/>
  <c r="Z254" i="1"/>
  <c r="BB254" i="1"/>
  <c r="AC254" i="1"/>
  <c r="AY254" i="1"/>
  <c r="AH254" i="1"/>
  <c r="AG254" i="1"/>
  <c r="AM254" i="1"/>
  <c r="S254" i="1"/>
  <c r="AI235" i="1"/>
  <c r="X235" i="1"/>
  <c r="AT235" i="1"/>
  <c r="AN235" i="1"/>
  <c r="AC235" i="1"/>
  <c r="AY235" i="1"/>
  <c r="X215" i="1"/>
  <c r="AT215" i="1"/>
  <c r="AI215" i="1"/>
  <c r="AC215" i="1"/>
  <c r="AY215" i="1"/>
  <c r="AN215" i="1"/>
  <c r="AT198" i="1"/>
  <c r="X198" i="1"/>
  <c r="AI198" i="1"/>
  <c r="AN198" i="1"/>
  <c r="AC198" i="1"/>
  <c r="AY198" i="1"/>
  <c r="X175" i="1"/>
  <c r="AT175" i="1"/>
  <c r="AI175" i="1"/>
  <c r="AN175" i="1"/>
  <c r="AC175" i="1"/>
  <c r="X158" i="1"/>
  <c r="AI158" i="1"/>
  <c r="AT158" i="1"/>
  <c r="AC158" i="1"/>
  <c r="AN158" i="1"/>
  <c r="X141" i="1"/>
  <c r="AT141" i="1"/>
  <c r="AI141" i="1"/>
  <c r="AC141" i="1"/>
  <c r="AY141" i="1"/>
  <c r="AN141" i="1"/>
  <c r="AT121" i="1"/>
  <c r="X121" i="1"/>
  <c r="AI121" i="1"/>
  <c r="AN121" i="1"/>
  <c r="AC121" i="1"/>
  <c r="AY121" i="1"/>
  <c r="X228" i="1"/>
  <c r="AT228" i="1"/>
  <c r="AI228" i="1"/>
  <c r="AN228" i="1"/>
  <c r="AC228" i="1"/>
  <c r="X209" i="1"/>
  <c r="AI209" i="1"/>
  <c r="AT209" i="1"/>
  <c r="AC209" i="1"/>
  <c r="AN209" i="1"/>
  <c r="X191" i="1"/>
  <c r="AI191" i="1"/>
  <c r="AT191" i="1"/>
  <c r="AC191" i="1"/>
  <c r="AY191" i="1"/>
  <c r="AN191" i="1"/>
  <c r="X169" i="1"/>
  <c r="AT169" i="1"/>
  <c r="AI169" i="1"/>
  <c r="AC169" i="1"/>
  <c r="AN169" i="1"/>
  <c r="X153" i="1"/>
  <c r="AT153" i="1"/>
  <c r="AI153" i="1"/>
  <c r="AN153" i="1"/>
  <c r="AC153" i="1"/>
  <c r="X136" i="1"/>
  <c r="AI136" i="1"/>
  <c r="AT136" i="1"/>
  <c r="AC136" i="1"/>
  <c r="AN136" i="1"/>
  <c r="X227" i="1"/>
  <c r="AI227" i="1"/>
  <c r="AT227" i="1"/>
  <c r="AC227" i="1"/>
  <c r="AY227" i="1"/>
  <c r="AN227" i="1"/>
  <c r="X208" i="1"/>
  <c r="AT208" i="1"/>
  <c r="AI208" i="1"/>
  <c r="AC208" i="1"/>
  <c r="AN208" i="1"/>
  <c r="X190" i="1"/>
  <c r="AT190" i="1"/>
  <c r="AI190" i="1"/>
  <c r="AC190" i="1"/>
  <c r="AY190" i="1"/>
  <c r="AN190" i="1"/>
  <c r="X168" i="1"/>
  <c r="AI168" i="1"/>
  <c r="AT168" i="1"/>
  <c r="AN168" i="1"/>
  <c r="AC168" i="1"/>
  <c r="AY168" i="1"/>
  <c r="X152" i="1"/>
  <c r="AI152" i="1"/>
  <c r="AT152" i="1"/>
  <c r="AC152" i="1"/>
  <c r="AY152" i="1"/>
  <c r="AN152" i="1"/>
  <c r="X135" i="1"/>
  <c r="AT135" i="1"/>
  <c r="AI135" i="1"/>
  <c r="AC135" i="1"/>
  <c r="AN135" i="1"/>
  <c r="X111" i="1"/>
  <c r="AT111" i="1"/>
  <c r="AI111" i="1"/>
  <c r="AN111" i="1"/>
  <c r="AC111" i="1"/>
  <c r="AI216" i="1"/>
  <c r="X216" i="1"/>
  <c r="AT216" i="1"/>
  <c r="AN216" i="1"/>
  <c r="AC216" i="1"/>
  <c r="AY216" i="1"/>
  <c r="AI199" i="1"/>
  <c r="AT199" i="1"/>
  <c r="X199" i="1"/>
  <c r="AC199" i="1"/>
  <c r="AY199" i="1"/>
  <c r="AN199" i="1"/>
  <c r="AI176" i="1"/>
  <c r="X176" i="1"/>
  <c r="AT176" i="1"/>
  <c r="AC176" i="1"/>
  <c r="AN176" i="1"/>
  <c r="AI159" i="1"/>
  <c r="AT159" i="1"/>
  <c r="X159" i="1"/>
  <c r="AN159" i="1"/>
  <c r="AC159" i="1"/>
  <c r="AI142" i="1"/>
  <c r="X142" i="1"/>
  <c r="AT142" i="1"/>
  <c r="AN142" i="1"/>
  <c r="AC142" i="1"/>
  <c r="AY142" i="1"/>
  <c r="AI122" i="1"/>
  <c r="AT122" i="1"/>
  <c r="X122" i="1"/>
  <c r="AC122" i="1"/>
  <c r="AY122" i="1"/>
  <c r="AN122" i="1"/>
  <c r="AT102" i="1"/>
  <c r="X102" i="1"/>
  <c r="AI102" i="1"/>
  <c r="AN102" i="1"/>
  <c r="AH102" i="1"/>
  <c r="AF102" i="1"/>
  <c r="BB102" i="1"/>
  <c r="U102" i="1"/>
  <c r="AC102" i="1"/>
  <c r="AY102" i="1"/>
  <c r="AL102" i="1"/>
  <c r="AM102" i="1"/>
  <c r="X83" i="1"/>
  <c r="AT83" i="1"/>
  <c r="AI83" i="1"/>
  <c r="AC83" i="1"/>
  <c r="AY83" i="1"/>
  <c r="AB83" i="1"/>
  <c r="Z83" i="1"/>
  <c r="AM83" i="1"/>
  <c r="AG83" i="1"/>
  <c r="AN83" i="1"/>
  <c r="V83" i="1"/>
  <c r="AR83" i="1"/>
  <c r="S83" i="1"/>
  <c r="W83" i="1"/>
  <c r="AS83" i="1"/>
  <c r="AA83" i="1"/>
  <c r="AT66" i="1"/>
  <c r="X66" i="1"/>
  <c r="AI66" i="1"/>
  <c r="AC66" i="1"/>
  <c r="BB66" i="1"/>
  <c r="S66" i="1"/>
  <c r="AN66" i="1"/>
  <c r="AH66" i="1"/>
  <c r="Z66" i="1"/>
  <c r="AV66" i="1"/>
  <c r="AM66" i="1"/>
  <c r="AK66" i="1"/>
  <c r="X105" i="1"/>
  <c r="AI105" i="1"/>
  <c r="AT105" i="1"/>
  <c r="AC105" i="1"/>
  <c r="AY105" i="1"/>
  <c r="AN105" i="1"/>
  <c r="X86" i="1"/>
  <c r="AT86" i="1"/>
  <c r="AI86" i="1"/>
  <c r="BP86" i="1"/>
  <c r="AC86" i="1"/>
  <c r="AY86" i="1"/>
  <c r="AN86" i="1"/>
  <c r="X69" i="1"/>
  <c r="AI69" i="1"/>
  <c r="AT69" i="1"/>
  <c r="AN69" i="1"/>
  <c r="AC69" i="1"/>
  <c r="AY69" i="1"/>
  <c r="X46" i="1"/>
  <c r="AI46" i="1"/>
  <c r="AT46" i="1"/>
  <c r="AC46" i="1"/>
  <c r="AY46" i="1"/>
  <c r="AN46" i="1"/>
  <c r="X99" i="1"/>
  <c r="AT99" i="1"/>
  <c r="AI99" i="1"/>
  <c r="AC99" i="1"/>
  <c r="W99" i="1"/>
  <c r="AM99" i="1"/>
  <c r="AL99" i="1"/>
  <c r="AN99" i="1"/>
  <c r="AH99" i="1"/>
  <c r="AF99" i="1"/>
  <c r="AA99" i="1"/>
  <c r="AW99" i="1"/>
  <c r="Z99" i="1"/>
  <c r="X81" i="1"/>
  <c r="AT81" i="1"/>
  <c r="AI81" i="1"/>
  <c r="AN81" i="1"/>
  <c r="V81" i="1"/>
  <c r="AR81" i="1"/>
  <c r="U81" i="1"/>
  <c r="Z81" i="1"/>
  <c r="AG81" i="1"/>
  <c r="AC81" i="1"/>
  <c r="AY81" i="1"/>
  <c r="AB81" i="1"/>
  <c r="AK81" i="1"/>
  <c r="AA81" i="1"/>
  <c r="X64" i="1"/>
  <c r="AT64" i="1"/>
  <c r="AI64" i="1"/>
  <c r="AN64" i="1"/>
  <c r="Z64" i="1"/>
  <c r="AV64" i="1"/>
  <c r="AH64" i="1"/>
  <c r="BB64" i="1"/>
  <c r="AC64" i="1"/>
  <c r="AY64" i="1"/>
  <c r="S64" i="1"/>
  <c r="W64" i="1"/>
  <c r="AS64" i="1"/>
  <c r="U64" i="1"/>
  <c r="AK64" i="1"/>
  <c r="AT108" i="1"/>
  <c r="X108" i="1"/>
  <c r="AI108" i="1"/>
  <c r="AC108" i="1"/>
  <c r="AN108" i="1"/>
  <c r="AI89" i="1"/>
  <c r="AT89" i="1"/>
  <c r="X89" i="1"/>
  <c r="AC89" i="1"/>
  <c r="AY89" i="1"/>
  <c r="AN89" i="1"/>
  <c r="AI71" i="1"/>
  <c r="X71" i="1"/>
  <c r="AT71" i="1"/>
  <c r="AC71" i="1"/>
  <c r="AN71" i="1"/>
  <c r="AI49" i="1"/>
  <c r="AT49" i="1"/>
  <c r="X49" i="1"/>
  <c r="AC49" i="1"/>
  <c r="AY49" i="1"/>
  <c r="AN49" i="1"/>
  <c r="AT29" i="1"/>
  <c r="X29" i="1"/>
  <c r="AI29" i="1"/>
  <c r="AB29" i="1"/>
  <c r="AC29" i="1"/>
  <c r="AY29" i="1"/>
  <c r="AN29" i="1"/>
  <c r="X41" i="1"/>
  <c r="AI41" i="1"/>
  <c r="AT41" i="1"/>
  <c r="AM41" i="1"/>
  <c r="AC41" i="1"/>
  <c r="AY41" i="1"/>
  <c r="AN41" i="1"/>
  <c r="X23" i="1"/>
  <c r="AT23" i="1"/>
  <c r="AI23" i="1"/>
  <c r="AB23" i="1"/>
  <c r="AC23" i="1"/>
  <c r="AY23" i="1"/>
  <c r="AN23" i="1"/>
  <c r="X35" i="1"/>
  <c r="AI35" i="1"/>
  <c r="AT35" i="1"/>
  <c r="AM35" i="1"/>
  <c r="AC35" i="1"/>
  <c r="AY35" i="1"/>
  <c r="AN35" i="1"/>
  <c r="X18" i="1"/>
  <c r="AT18" i="1"/>
  <c r="AI18" i="1"/>
  <c r="AM18" i="1"/>
  <c r="AC18" i="1"/>
  <c r="AY18" i="1"/>
  <c r="AN18" i="1"/>
  <c r="X43" i="1"/>
  <c r="AI43" i="1"/>
  <c r="AT43" i="1"/>
  <c r="AB43" i="1"/>
  <c r="AN43" i="1"/>
  <c r="AC43" i="1"/>
  <c r="BB43" i="1"/>
  <c r="AK43" i="1"/>
  <c r="AG43" i="1"/>
  <c r="W43" i="1"/>
  <c r="AL43" i="1"/>
  <c r="U43" i="1"/>
  <c r="AI26" i="1"/>
  <c r="X26" i="1"/>
  <c r="AT26" i="1"/>
  <c r="AB26" i="1"/>
  <c r="AH26" i="1"/>
  <c r="Z26" i="1"/>
  <c r="AA26" i="1"/>
  <c r="AC26" i="1"/>
  <c r="AN26" i="1"/>
  <c r="W26" i="1"/>
  <c r="S26" i="1"/>
  <c r="BB26" i="1"/>
  <c r="U26" i="1"/>
  <c r="X10" i="1"/>
  <c r="AI10" i="1"/>
  <c r="AT10" i="1"/>
  <c r="AC10" i="1"/>
  <c r="AY10" i="1"/>
  <c r="AN10" i="1"/>
  <c r="AF26" i="1"/>
  <c r="AA43" i="1"/>
  <c r="AH43" i="1"/>
  <c r="AG64" i="1"/>
  <c r="AF64" i="1"/>
  <c r="AM81" i="1"/>
  <c r="W81" i="1"/>
  <c r="S99" i="1"/>
  <c r="AL58" i="1"/>
  <c r="W58" i="1"/>
  <c r="AB77" i="1"/>
  <c r="W77" i="1"/>
  <c r="S96" i="1"/>
  <c r="BB96" i="1"/>
  <c r="AM115" i="1"/>
  <c r="AL115" i="1"/>
  <c r="AA66" i="1"/>
  <c r="AB66" i="1"/>
  <c r="AX66" i="1"/>
  <c r="BB83" i="1"/>
  <c r="AH83" i="1"/>
  <c r="W102" i="1"/>
  <c r="AS102" i="1"/>
  <c r="V102" i="1"/>
  <c r="AA63" i="1"/>
  <c r="Z79" i="1"/>
  <c r="S98" i="1"/>
  <c r="AG119" i="1"/>
  <c r="BB119" i="1"/>
  <c r="Z139" i="1"/>
  <c r="V139" i="1"/>
  <c r="AL156" i="1"/>
  <c r="AK156" i="1"/>
  <c r="U172" i="1"/>
  <c r="W172" i="1"/>
  <c r="AL196" i="1"/>
  <c r="BB196" i="1"/>
  <c r="V213" i="1"/>
  <c r="Z233" i="1"/>
  <c r="V233" i="1"/>
  <c r="V132" i="1"/>
  <c r="AA148" i="1"/>
  <c r="AA165" i="1"/>
  <c r="AH205" i="1"/>
  <c r="W222" i="1"/>
  <c r="AS222" i="1"/>
  <c r="AF126" i="1"/>
  <c r="Z145" i="1"/>
  <c r="AV145" i="1"/>
  <c r="W145" i="1"/>
  <c r="AS145" i="1"/>
  <c r="BB162" i="1"/>
  <c r="AM162" i="1"/>
  <c r="S181" i="1"/>
  <c r="AA181" i="1"/>
  <c r="S202" i="1"/>
  <c r="AK219" i="1"/>
  <c r="AG219" i="1"/>
  <c r="AG114" i="1"/>
  <c r="AM134" i="1"/>
  <c r="W134" i="1"/>
  <c r="U150" i="1"/>
  <c r="AG167" i="1"/>
  <c r="U167" i="1"/>
  <c r="AF189" i="1"/>
  <c r="AK189" i="1"/>
  <c r="AK207" i="1"/>
  <c r="AM225" i="1"/>
  <c r="AB225" i="1"/>
  <c r="AK238" i="1"/>
  <c r="U255" i="1"/>
  <c r="AF255" i="1"/>
  <c r="AM275" i="1"/>
  <c r="BB275" i="1"/>
  <c r="S293" i="1"/>
  <c r="AF311" i="1"/>
  <c r="AA311" i="1"/>
  <c r="Z329" i="1"/>
  <c r="AV329" i="1"/>
  <c r="AF345" i="1"/>
  <c r="AL240" i="1"/>
  <c r="AM261" i="1"/>
  <c r="AM281" i="1"/>
  <c r="AG237" i="1"/>
  <c r="AK237" i="1"/>
  <c r="AF258" i="1"/>
  <c r="AA258" i="1"/>
  <c r="AW258" i="1"/>
  <c r="S277" i="1"/>
  <c r="AA277" i="1"/>
  <c r="AW277" i="1"/>
  <c r="S296" i="1"/>
  <c r="V313" i="1"/>
  <c r="AR313" i="1"/>
  <c r="AG313" i="1"/>
  <c r="AL331" i="1"/>
  <c r="Z347" i="1"/>
  <c r="AK254" i="1"/>
  <c r="AK273" i="1"/>
  <c r="Z273" i="1"/>
  <c r="AV273" i="1"/>
  <c r="AM292" i="1"/>
  <c r="S292" i="1"/>
  <c r="U310" i="1"/>
  <c r="U328" i="1"/>
  <c r="AQ328" i="1"/>
  <c r="AB328" i="1"/>
  <c r="V342" i="1"/>
  <c r="S342" i="1"/>
  <c r="AA362" i="1"/>
  <c r="AW362" i="1"/>
  <c r="Z239" i="1"/>
  <c r="V260" i="1"/>
  <c r="V280" i="1"/>
  <c r="AL298" i="1"/>
  <c r="AK315" i="1"/>
  <c r="AK333" i="1"/>
  <c r="AF245" i="1"/>
  <c r="AF266" i="1"/>
  <c r="U285" i="1"/>
  <c r="AQ285" i="1"/>
  <c r="AB303" i="1"/>
  <c r="AX303" i="1"/>
  <c r="AH322" i="1"/>
  <c r="AB241" i="1"/>
  <c r="U262" i="1"/>
  <c r="AH282" i="1"/>
  <c r="Z318" i="1"/>
  <c r="Z335" i="1"/>
  <c r="AV335" i="1"/>
  <c r="AB351" i="1"/>
  <c r="AX351" i="1"/>
  <c r="AG259" i="1"/>
  <c r="AM279" i="1"/>
  <c r="AM297" i="1"/>
  <c r="AL314" i="1"/>
  <c r="Z332" i="1"/>
  <c r="BB358" i="1"/>
  <c r="AB344" i="1"/>
  <c r="AX344" i="1"/>
  <c r="BJ23" i="20"/>
  <c r="BI23" i="20"/>
  <c r="AQ155" i="20"/>
  <c r="BI215" i="20"/>
  <c r="BJ215" i="20"/>
  <c r="BJ251" i="20"/>
  <c r="BI251" i="20"/>
  <c r="AX261" i="20"/>
  <c r="AT318" i="20"/>
  <c r="BJ362" i="20"/>
  <c r="BI362" i="20"/>
  <c r="BP298" i="1"/>
  <c r="BP340" i="1"/>
  <c r="BP287" i="1"/>
  <c r="BP296" i="1"/>
  <c r="BP338" i="1"/>
  <c r="BP322" i="1"/>
  <c r="BP245" i="1"/>
  <c r="BP227" i="1"/>
  <c r="BP152" i="1"/>
  <c r="BP216" i="1"/>
  <c r="BP142" i="1"/>
  <c r="BP162" i="1"/>
  <c r="BP111" i="1"/>
  <c r="BP201" i="1"/>
  <c r="BP125" i="1"/>
  <c r="BP104" i="1"/>
  <c r="BP94" i="1"/>
  <c r="BP52" i="1"/>
  <c r="AT320" i="20"/>
  <c r="AL166" i="1"/>
  <c r="AB188" i="1"/>
  <c r="AL188" i="1"/>
  <c r="W188" i="1"/>
  <c r="S206" i="1"/>
  <c r="AF206" i="1"/>
  <c r="AM206" i="1"/>
  <c r="AK224" i="1"/>
  <c r="AF224" i="1"/>
  <c r="AA224" i="1"/>
  <c r="BI28" i="20"/>
  <c r="BJ28" i="20"/>
  <c r="AS51" i="20"/>
  <c r="Z243" i="1"/>
  <c r="AG243" i="1"/>
  <c r="W243" i="1"/>
  <c r="Z264" i="1"/>
  <c r="AA264" i="1"/>
  <c r="AF284" i="1"/>
  <c r="S284" i="1"/>
  <c r="AA284" i="1"/>
  <c r="V302" i="1"/>
  <c r="BB302" i="1"/>
  <c r="AA302" i="1"/>
  <c r="AW302" i="1"/>
  <c r="AB320" i="1"/>
  <c r="V320" i="1"/>
  <c r="AR320" i="1"/>
  <c r="U320" i="1"/>
  <c r="AQ320" i="1"/>
  <c r="V337" i="1"/>
  <c r="U337" i="1"/>
  <c r="BB337" i="1"/>
  <c r="S354" i="1"/>
  <c r="AB354" i="1"/>
  <c r="AF354" i="1"/>
  <c r="AA354" i="1"/>
  <c r="AL247" i="1"/>
  <c r="AK247" i="1"/>
  <c r="AL267" i="1"/>
  <c r="AM286" i="1"/>
  <c r="AF286" i="1"/>
  <c r="W286" i="1"/>
  <c r="Z304" i="1"/>
  <c r="AF304" i="1"/>
  <c r="BB304" i="1"/>
  <c r="S323" i="1"/>
  <c r="AB323" i="1"/>
  <c r="AA323" i="1"/>
  <c r="AW323" i="1"/>
  <c r="AH323" i="1"/>
  <c r="V339" i="1"/>
  <c r="AB339" i="1"/>
  <c r="AG339" i="1"/>
  <c r="AM242" i="1"/>
  <c r="AL242" i="1"/>
  <c r="U263" i="1"/>
  <c r="AM263" i="1"/>
  <c r="S263" i="1"/>
  <c r="U283" i="1"/>
  <c r="AL283" i="1"/>
  <c r="BB301" i="1"/>
  <c r="Z301" i="1"/>
  <c r="AK319" i="1"/>
  <c r="AM319" i="1"/>
  <c r="AF319" i="1"/>
  <c r="U364" i="1"/>
  <c r="AK364" i="1"/>
  <c r="S355" i="1"/>
  <c r="Z355" i="1"/>
  <c r="BB355" i="1"/>
  <c r="V355" i="1"/>
  <c r="AY16" i="20"/>
  <c r="AS40" i="20"/>
  <c r="Z341" i="1"/>
  <c r="AF341" i="1"/>
  <c r="AM341" i="1"/>
  <c r="BB341" i="1"/>
  <c r="U257" i="1"/>
  <c r="AH257" i="1"/>
  <c r="AG276" i="1"/>
  <c r="U276" i="1"/>
  <c r="V276" i="1"/>
  <c r="S295" i="1"/>
  <c r="BB295" i="1"/>
  <c r="AL295" i="1"/>
  <c r="Z312" i="1"/>
  <c r="S312" i="1"/>
  <c r="AB330" i="1"/>
  <c r="Z330" i="1"/>
  <c r="AR28" i="20"/>
  <c r="AS20" i="20"/>
  <c r="AX34" i="20"/>
  <c r="AT331" i="1"/>
  <c r="X331" i="1"/>
  <c r="AI331" i="1"/>
  <c r="AC331" i="1"/>
  <c r="AG331" i="1"/>
  <c r="W331" i="1"/>
  <c r="S331" i="1"/>
  <c r="AF331" i="1"/>
  <c r="AN331" i="1"/>
  <c r="AH331" i="1"/>
  <c r="AA331" i="1"/>
  <c r="AM331" i="1"/>
  <c r="V331" i="1"/>
  <c r="AR331" i="1"/>
  <c r="X347" i="1"/>
  <c r="AT347" i="1"/>
  <c r="AI347" i="1"/>
  <c r="AN347" i="1"/>
  <c r="V347" i="1"/>
  <c r="S347" i="1"/>
  <c r="AB347" i="1"/>
  <c r="AC347" i="1"/>
  <c r="AY347" i="1"/>
  <c r="W347" i="1"/>
  <c r="AM347" i="1"/>
  <c r="AG347" i="1"/>
  <c r="X362" i="1"/>
  <c r="AT362" i="1"/>
  <c r="AI362" i="1"/>
  <c r="AN362" i="1"/>
  <c r="AK362" i="1"/>
  <c r="S362" i="1"/>
  <c r="AF362" i="1"/>
  <c r="AB362" i="1"/>
  <c r="AC362" i="1"/>
  <c r="AY362" i="1"/>
  <c r="BB362" i="1"/>
  <c r="AH362" i="1"/>
  <c r="AL362" i="1"/>
  <c r="AG362" i="1"/>
  <c r="X349" i="1"/>
  <c r="AT349" i="1"/>
  <c r="AI349" i="1"/>
  <c r="AN349" i="1"/>
  <c r="BB349" i="1"/>
  <c r="AM349" i="1"/>
  <c r="AG349" i="1"/>
  <c r="S349" i="1"/>
  <c r="W349" i="1"/>
  <c r="AB349" i="1"/>
  <c r="AX349" i="1"/>
  <c r="AK349" i="1"/>
  <c r="AL349" i="1"/>
  <c r="AC349" i="1"/>
  <c r="U349" i="1"/>
  <c r="AA349" i="1"/>
  <c r="V349" i="1"/>
  <c r="AR349" i="1"/>
  <c r="X327" i="1"/>
  <c r="AT327" i="1"/>
  <c r="AI327" i="1"/>
  <c r="AG327" i="1"/>
  <c r="W327" i="1"/>
  <c r="AB327" i="1"/>
  <c r="AX327" i="1"/>
  <c r="S327" i="1"/>
  <c r="AK327" i="1"/>
  <c r="AF327" i="1"/>
  <c r="AN327" i="1"/>
  <c r="AH327" i="1"/>
  <c r="AA327" i="1"/>
  <c r="AW327" i="1"/>
  <c r="Z327" i="1"/>
  <c r="V327" i="1"/>
  <c r="U327" i="1"/>
  <c r="AQ327" i="1"/>
  <c r="BB327" i="1"/>
  <c r="AM327" i="1"/>
  <c r="AL327" i="1"/>
  <c r="AC327" i="1"/>
  <c r="AT309" i="1"/>
  <c r="X309" i="1"/>
  <c r="AI309" i="1"/>
  <c r="AK309" i="1"/>
  <c r="AF309" i="1"/>
  <c r="AC309" i="1"/>
  <c r="AH309" i="1"/>
  <c r="AA309" i="1"/>
  <c r="AW309" i="1"/>
  <c r="Z309" i="1"/>
  <c r="AV309" i="1"/>
  <c r="S309" i="1"/>
  <c r="U309" i="1"/>
  <c r="BB309" i="1"/>
  <c r="V309" i="1"/>
  <c r="AR309" i="1"/>
  <c r="AL309" i="1"/>
  <c r="AN309" i="1"/>
  <c r="AG309" i="1"/>
  <c r="W309" i="1"/>
  <c r="AS309" i="1"/>
  <c r="AB309" i="1"/>
  <c r="AM309" i="1"/>
  <c r="X291" i="1"/>
  <c r="AT291" i="1"/>
  <c r="AI291" i="1"/>
  <c r="AH291" i="1"/>
  <c r="AA291" i="1"/>
  <c r="AW291" i="1"/>
  <c r="AB291" i="1"/>
  <c r="AX291" i="1"/>
  <c r="AF291" i="1"/>
  <c r="U291" i="1"/>
  <c r="AQ291" i="1"/>
  <c r="BB291" i="1"/>
  <c r="Z291" i="1"/>
  <c r="AV291" i="1"/>
  <c r="AL291" i="1"/>
  <c r="AC291" i="1"/>
  <c r="AY291" i="1"/>
  <c r="AG291" i="1"/>
  <c r="W291" i="1"/>
  <c r="AS291" i="1"/>
  <c r="V291" i="1"/>
  <c r="AM291" i="1"/>
  <c r="AK291" i="1"/>
  <c r="S291" i="1"/>
  <c r="AN291" i="1"/>
  <c r="X271" i="1"/>
  <c r="AI271" i="1"/>
  <c r="AT271" i="1"/>
  <c r="AN271" i="1"/>
  <c r="AC271" i="1"/>
  <c r="AY271" i="1"/>
  <c r="X253" i="1"/>
  <c r="AT253" i="1"/>
  <c r="AI253" i="1"/>
  <c r="AN253" i="1"/>
  <c r="AC253" i="1"/>
  <c r="AI350" i="1"/>
  <c r="AT350" i="1"/>
  <c r="X350" i="1"/>
  <c r="AC350" i="1"/>
  <c r="AN350" i="1"/>
  <c r="AI334" i="1"/>
  <c r="X334" i="1"/>
  <c r="AT334" i="1"/>
  <c r="AN334" i="1"/>
  <c r="AC334" i="1"/>
  <c r="X316" i="1"/>
  <c r="AI316" i="1"/>
  <c r="AT316" i="1"/>
  <c r="AC316" i="1"/>
  <c r="AB316" i="1"/>
  <c r="U316" i="1"/>
  <c r="AG316" i="1"/>
  <c r="AN316" i="1"/>
  <c r="V316" i="1"/>
  <c r="AA316" i="1"/>
  <c r="AL316" i="1"/>
  <c r="AF316" i="1"/>
  <c r="X299" i="1"/>
  <c r="AI299" i="1"/>
  <c r="AT299" i="1"/>
  <c r="AC299" i="1"/>
  <c r="W299" i="1"/>
  <c r="AS299" i="1"/>
  <c r="AA299" i="1"/>
  <c r="AF299" i="1"/>
  <c r="S299" i="1"/>
  <c r="AN299" i="1"/>
  <c r="AH299" i="1"/>
  <c r="AG299" i="1"/>
  <c r="AK299" i="1"/>
  <c r="X281" i="1"/>
  <c r="AI281" i="1"/>
  <c r="AT281" i="1"/>
  <c r="AN281" i="1"/>
  <c r="V281" i="1"/>
  <c r="AR281" i="1"/>
  <c r="Z281" i="1"/>
  <c r="S281" i="1"/>
  <c r="AG281" i="1"/>
  <c r="AC281" i="1"/>
  <c r="AY281" i="1"/>
  <c r="AB281" i="1"/>
  <c r="AF281" i="1"/>
  <c r="BB281" i="1"/>
  <c r="X261" i="1"/>
  <c r="AI261" i="1"/>
  <c r="AT261" i="1"/>
  <c r="AN261" i="1"/>
  <c r="AH261" i="1"/>
  <c r="AA261" i="1"/>
  <c r="U261" i="1"/>
  <c r="AQ261" i="1"/>
  <c r="AC261" i="1"/>
  <c r="AY261" i="1"/>
  <c r="W261" i="1"/>
  <c r="AS261" i="1"/>
  <c r="AK261" i="1"/>
  <c r="S261" i="1"/>
  <c r="AL261" i="1"/>
  <c r="X240" i="1"/>
  <c r="AI240" i="1"/>
  <c r="AT240" i="1"/>
  <c r="AC240" i="1"/>
  <c r="U240" i="1"/>
  <c r="AQ240" i="1"/>
  <c r="AM240" i="1"/>
  <c r="AB240" i="1"/>
  <c r="AX240" i="1"/>
  <c r="S240" i="1"/>
  <c r="AN240" i="1"/>
  <c r="V240" i="1"/>
  <c r="BB240" i="1"/>
  <c r="AF240" i="1"/>
  <c r="X325" i="1"/>
  <c r="AI325" i="1"/>
  <c r="AT325" i="1"/>
  <c r="AC325" i="1"/>
  <c r="AN325" i="1"/>
  <c r="X306" i="1"/>
  <c r="AI306" i="1"/>
  <c r="AT306" i="1"/>
  <c r="AC306" i="1"/>
  <c r="AY306" i="1"/>
  <c r="AN306" i="1"/>
  <c r="X288" i="1"/>
  <c r="AT288" i="1"/>
  <c r="AI288" i="1"/>
  <c r="AN288" i="1"/>
  <c r="AC288" i="1"/>
  <c r="AY288" i="1"/>
  <c r="X269" i="1"/>
  <c r="AI269" i="1"/>
  <c r="AT269" i="1"/>
  <c r="AC269" i="1"/>
  <c r="AY269" i="1"/>
  <c r="AN269" i="1"/>
  <c r="X251" i="1"/>
  <c r="AI251" i="1"/>
  <c r="AT251" i="1"/>
  <c r="AC251" i="1"/>
  <c r="AN251" i="1"/>
  <c r="AI234" i="1"/>
  <c r="X234" i="1"/>
  <c r="AT234" i="1"/>
  <c r="AC234" i="1"/>
  <c r="AY234" i="1"/>
  <c r="AN234" i="1"/>
  <c r="AI340" i="1"/>
  <c r="AT340" i="1"/>
  <c r="X340" i="1"/>
  <c r="AC340" i="1"/>
  <c r="AN340" i="1"/>
  <c r="AF340" i="1"/>
  <c r="AM340" i="1"/>
  <c r="AK340" i="1"/>
  <c r="S340" i="1"/>
  <c r="Z340" i="1"/>
  <c r="AH340" i="1"/>
  <c r="V340" i="1"/>
  <c r="U340" i="1"/>
  <c r="AQ340" i="1"/>
  <c r="AI324" i="1"/>
  <c r="AT324" i="1"/>
  <c r="X324" i="1"/>
  <c r="W324" i="1"/>
  <c r="AL324" i="1"/>
  <c r="AG324" i="1"/>
  <c r="V324" i="1"/>
  <c r="S324" i="1"/>
  <c r="BB324" i="1"/>
  <c r="U324" i="1"/>
  <c r="AQ324" i="1"/>
  <c r="AC324" i="1"/>
  <c r="AH324" i="1"/>
  <c r="AF324" i="1"/>
  <c r="AM324" i="1"/>
  <c r="AK324" i="1"/>
  <c r="AN324" i="1"/>
  <c r="AB324" i="1"/>
  <c r="Z324" i="1"/>
  <c r="AV324" i="1"/>
  <c r="AA324" i="1"/>
  <c r="AW324" i="1"/>
  <c r="AI305" i="1"/>
  <c r="X305" i="1"/>
  <c r="AT305" i="1"/>
  <c r="AN305" i="1"/>
  <c r="V305" i="1"/>
  <c r="AR305" i="1"/>
  <c r="S305" i="1"/>
  <c r="AM305" i="1"/>
  <c r="AA305" i="1"/>
  <c r="AH305" i="1"/>
  <c r="AF305" i="1"/>
  <c r="U305" i="1"/>
  <c r="AQ305" i="1"/>
  <c r="AG305" i="1"/>
  <c r="AB305" i="1"/>
  <c r="AX305" i="1"/>
  <c r="Z305" i="1"/>
  <c r="AK305" i="1"/>
  <c r="AC305" i="1"/>
  <c r="AY305" i="1"/>
  <c r="W305" i="1"/>
  <c r="AS305" i="1"/>
  <c r="AL305" i="1"/>
  <c r="BB305" i="1"/>
  <c r="AI287" i="1"/>
  <c r="AT287" i="1"/>
  <c r="X287" i="1"/>
  <c r="AC287" i="1"/>
  <c r="AY287" i="1"/>
  <c r="AH287" i="1"/>
  <c r="AF287" i="1"/>
  <c r="AK287" i="1"/>
  <c r="AG287" i="1"/>
  <c r="AN287" i="1"/>
  <c r="AB287" i="1"/>
  <c r="AX287" i="1"/>
  <c r="Z287" i="1"/>
  <c r="AV287" i="1"/>
  <c r="AM287" i="1"/>
  <c r="W287" i="1"/>
  <c r="AS287" i="1"/>
  <c r="AL287" i="1"/>
  <c r="AA287" i="1"/>
  <c r="V287" i="1"/>
  <c r="AR287" i="1"/>
  <c r="S287" i="1"/>
  <c r="U287" i="1"/>
  <c r="AQ287" i="1"/>
  <c r="BB287" i="1"/>
  <c r="AI268" i="1"/>
  <c r="X268" i="1"/>
  <c r="AT268" i="1"/>
  <c r="AB268" i="1"/>
  <c r="Z268" i="1"/>
  <c r="AG268" i="1"/>
  <c r="AC268" i="1"/>
  <c r="W268" i="1"/>
  <c r="AL268" i="1"/>
  <c r="AM268" i="1"/>
  <c r="AN268" i="1"/>
  <c r="V268" i="1"/>
  <c r="S268" i="1"/>
  <c r="BB268" i="1"/>
  <c r="U268" i="1"/>
  <c r="AQ268" i="1"/>
  <c r="AH268" i="1"/>
  <c r="AF268" i="1"/>
  <c r="AA268" i="1"/>
  <c r="AK268" i="1"/>
  <c r="AI248" i="1"/>
  <c r="AT248" i="1"/>
  <c r="X248" i="1"/>
  <c r="BB248" i="1"/>
  <c r="AH248" i="1"/>
  <c r="AF248" i="1"/>
  <c r="AM248" i="1"/>
  <c r="W248" i="1"/>
  <c r="AS248" i="1"/>
  <c r="AB248" i="1"/>
  <c r="Z248" i="1"/>
  <c r="AV248" i="1"/>
  <c r="U248" i="1"/>
  <c r="AC248" i="1"/>
  <c r="AK248" i="1"/>
  <c r="AL248" i="1"/>
  <c r="AA248" i="1"/>
  <c r="AN248" i="1"/>
  <c r="V248" i="1"/>
  <c r="S248" i="1"/>
  <c r="AG248" i="1"/>
  <c r="AT229" i="1"/>
  <c r="X229" i="1"/>
  <c r="AI229" i="1"/>
  <c r="AN229" i="1"/>
  <c r="AC229" i="1"/>
  <c r="AY229" i="1"/>
  <c r="X210" i="1"/>
  <c r="AT210" i="1"/>
  <c r="AI210" i="1"/>
  <c r="AC210" i="1"/>
  <c r="AY210" i="1"/>
  <c r="AN210" i="1"/>
  <c r="X192" i="1"/>
  <c r="AI192" i="1"/>
  <c r="AT192" i="1"/>
  <c r="AC192" i="1"/>
  <c r="AN192" i="1"/>
  <c r="X170" i="1"/>
  <c r="AT170" i="1"/>
  <c r="AI170" i="1"/>
  <c r="AN170" i="1"/>
  <c r="AC170" i="1"/>
  <c r="AT154" i="1"/>
  <c r="X154" i="1"/>
  <c r="AI154" i="1"/>
  <c r="AN154" i="1"/>
  <c r="AC154" i="1"/>
  <c r="AY154" i="1"/>
  <c r="X137" i="1"/>
  <c r="AT137" i="1"/>
  <c r="AI137" i="1"/>
  <c r="AC137" i="1"/>
  <c r="AY137" i="1"/>
  <c r="AN137" i="1"/>
  <c r="X117" i="1"/>
  <c r="AI117" i="1"/>
  <c r="AT117" i="1"/>
  <c r="AC117" i="1"/>
  <c r="AN117" i="1"/>
  <c r="X222" i="1"/>
  <c r="AT222" i="1"/>
  <c r="AI222" i="1"/>
  <c r="AC222" i="1"/>
  <c r="AY222" i="1"/>
  <c r="AG222" i="1"/>
  <c r="Z222" i="1"/>
  <c r="AV222" i="1"/>
  <c r="AK222" i="1"/>
  <c r="AM222" i="1"/>
  <c r="AN222" i="1"/>
  <c r="S222" i="1"/>
  <c r="BB222" i="1"/>
  <c r="AB222" i="1"/>
  <c r="AX222" i="1"/>
  <c r="X205" i="1"/>
  <c r="AT205" i="1"/>
  <c r="AI205" i="1"/>
  <c r="AF205" i="1"/>
  <c r="W205" i="1"/>
  <c r="AS205" i="1"/>
  <c r="U205" i="1"/>
  <c r="AQ205" i="1"/>
  <c r="AM205" i="1"/>
  <c r="AC205" i="1"/>
  <c r="AY205" i="1"/>
  <c r="AN205" i="1"/>
  <c r="AL205" i="1"/>
  <c r="V205" i="1"/>
  <c r="AR205" i="1"/>
  <c r="AA205" i="1"/>
  <c r="X186" i="1"/>
  <c r="AT186" i="1"/>
  <c r="AI186" i="1"/>
  <c r="AN186" i="1"/>
  <c r="S186" i="1"/>
  <c r="BB186" i="1"/>
  <c r="V186" i="1"/>
  <c r="AC186" i="1"/>
  <c r="AY186" i="1"/>
  <c r="AG186" i="1"/>
  <c r="Z186" i="1"/>
  <c r="AV186" i="1"/>
  <c r="AK186" i="1"/>
  <c r="AA186" i="1"/>
  <c r="X165" i="1"/>
  <c r="AT165" i="1"/>
  <c r="AI165" i="1"/>
  <c r="AC165" i="1"/>
  <c r="AY165" i="1"/>
  <c r="AN165" i="1"/>
  <c r="U165" i="1"/>
  <c r="AQ165" i="1"/>
  <c r="AF165" i="1"/>
  <c r="W165" i="1"/>
  <c r="AS165" i="1"/>
  <c r="AM165" i="1"/>
  <c r="AL165" i="1"/>
  <c r="AH165" i="1"/>
  <c r="AB165" i="1"/>
  <c r="AX165" i="1"/>
  <c r="X148" i="1"/>
  <c r="AT148" i="1"/>
  <c r="AI148" i="1"/>
  <c r="AC148" i="1"/>
  <c r="AY148" i="1"/>
  <c r="AG148" i="1"/>
  <c r="Z148" i="1"/>
  <c r="AV148" i="1"/>
  <c r="AK148" i="1"/>
  <c r="V148" i="1"/>
  <c r="AR148" i="1"/>
  <c r="AN148" i="1"/>
  <c r="S148" i="1"/>
  <c r="BB148" i="1"/>
  <c r="AM148" i="1"/>
  <c r="X132" i="1"/>
  <c r="AT132" i="1"/>
  <c r="AI132" i="1"/>
  <c r="AL132" i="1"/>
  <c r="AH132" i="1"/>
  <c r="AB132" i="1"/>
  <c r="AC132" i="1"/>
  <c r="AN132" i="1"/>
  <c r="U132" i="1"/>
  <c r="AF132" i="1"/>
  <c r="W132" i="1"/>
  <c r="AA132" i="1"/>
  <c r="AW132" i="1"/>
  <c r="X221" i="1"/>
  <c r="AT221" i="1"/>
  <c r="AI221" i="1"/>
  <c r="AC221" i="1"/>
  <c r="AY221" i="1"/>
  <c r="AN221" i="1"/>
  <c r="X204" i="1"/>
  <c r="AT204" i="1"/>
  <c r="AI204" i="1"/>
  <c r="AN204" i="1"/>
  <c r="AC204" i="1"/>
  <c r="AY204" i="1"/>
  <c r="X184" i="1"/>
  <c r="AI184" i="1"/>
  <c r="AT184" i="1"/>
  <c r="AC184" i="1"/>
  <c r="AY184" i="1"/>
  <c r="AN184" i="1"/>
  <c r="X164" i="1"/>
  <c r="AI164" i="1"/>
  <c r="AT164" i="1"/>
  <c r="AC164" i="1"/>
  <c r="AN164" i="1"/>
  <c r="X147" i="1"/>
  <c r="AT147" i="1"/>
  <c r="AI147" i="1"/>
  <c r="AC147" i="1"/>
  <c r="AY147" i="1"/>
  <c r="AN147" i="1"/>
  <c r="X130" i="1"/>
  <c r="AT130" i="1"/>
  <c r="AI130" i="1"/>
  <c r="AN130" i="1"/>
  <c r="AC130" i="1"/>
  <c r="AY130" i="1"/>
  <c r="AI230" i="1"/>
  <c r="AT230" i="1"/>
  <c r="X230" i="1"/>
  <c r="AC230" i="1"/>
  <c r="W230" i="1"/>
  <c r="AK230" i="1"/>
  <c r="AA230" i="1"/>
  <c r="AN230" i="1"/>
  <c r="V230" i="1"/>
  <c r="AL230" i="1"/>
  <c r="Z230" i="1"/>
  <c r="S230" i="1"/>
  <c r="AH230" i="1"/>
  <c r="U230" i="1"/>
  <c r="AM230" i="1"/>
  <c r="AG230" i="1"/>
  <c r="AI212" i="1"/>
  <c r="AT212" i="1"/>
  <c r="X212" i="1"/>
  <c r="AC212" i="1"/>
  <c r="AY212" i="1"/>
  <c r="V212" i="1"/>
  <c r="U212" i="1"/>
  <c r="AQ212" i="1"/>
  <c r="AF212" i="1"/>
  <c r="S212" i="1"/>
  <c r="AH212" i="1"/>
  <c r="Z212" i="1"/>
  <c r="AA212" i="1"/>
  <c r="AG212" i="1"/>
  <c r="AN212" i="1"/>
  <c r="AB212" i="1"/>
  <c r="AX212" i="1"/>
  <c r="AL212" i="1"/>
  <c r="AK212" i="1"/>
  <c r="AI195" i="1"/>
  <c r="AT195" i="1"/>
  <c r="X195" i="1"/>
  <c r="AN195" i="1"/>
  <c r="AH195" i="1"/>
  <c r="U195" i="1"/>
  <c r="AQ195" i="1"/>
  <c r="AL195" i="1"/>
  <c r="AG195" i="1"/>
  <c r="AC195" i="1"/>
  <c r="AB195" i="1"/>
  <c r="BB195" i="1"/>
  <c r="AA195" i="1"/>
  <c r="AW195" i="1"/>
  <c r="W195" i="1"/>
  <c r="AS195" i="1"/>
  <c r="S195" i="1"/>
  <c r="AK195" i="1"/>
  <c r="AI171" i="1"/>
  <c r="X171" i="1"/>
  <c r="AT171" i="1"/>
  <c r="AN171" i="1"/>
  <c r="AB171" i="1"/>
  <c r="AX171" i="1"/>
  <c r="U171" i="1"/>
  <c r="AQ171" i="1"/>
  <c r="AL171" i="1"/>
  <c r="W171" i="1"/>
  <c r="S171" i="1"/>
  <c r="AA171" i="1"/>
  <c r="AC171" i="1"/>
  <c r="AY171" i="1"/>
  <c r="V171" i="1"/>
  <c r="AK171" i="1"/>
  <c r="AM171" i="1"/>
  <c r="Z171" i="1"/>
  <c r="AI155" i="1"/>
  <c r="AT155" i="1"/>
  <c r="X155" i="1"/>
  <c r="AC155" i="1"/>
  <c r="W155" i="1"/>
  <c r="S155" i="1"/>
  <c r="AA155" i="1"/>
  <c r="AN155" i="1"/>
  <c r="V155" i="1"/>
  <c r="AK155" i="1"/>
  <c r="AM155" i="1"/>
  <c r="Z155" i="1"/>
  <c r="AH155" i="1"/>
  <c r="AF155" i="1"/>
  <c r="BB155" i="1"/>
  <c r="AG155" i="1"/>
  <c r="AI138" i="1"/>
  <c r="AT138" i="1"/>
  <c r="X138" i="1"/>
  <c r="AC138" i="1"/>
  <c r="V138" i="1"/>
  <c r="AG138" i="1"/>
  <c r="AF138" i="1"/>
  <c r="BB138" i="1"/>
  <c r="AH138" i="1"/>
  <c r="S138" i="1"/>
  <c r="Z138" i="1"/>
  <c r="AN138" i="1"/>
  <c r="AB138" i="1"/>
  <c r="AX138" i="1"/>
  <c r="AA138" i="1"/>
  <c r="AW138" i="1"/>
  <c r="AL138" i="1"/>
  <c r="AI118" i="1"/>
  <c r="X118" i="1"/>
  <c r="AT118" i="1"/>
  <c r="AN118" i="1"/>
  <c r="AC118" i="1"/>
  <c r="AY118" i="1"/>
  <c r="X97" i="1"/>
  <c r="AT97" i="1"/>
  <c r="AI97" i="1"/>
  <c r="AN97" i="1"/>
  <c r="AC97" i="1"/>
  <c r="AT78" i="1"/>
  <c r="X78" i="1"/>
  <c r="AI78" i="1"/>
  <c r="AN78" i="1"/>
  <c r="AC78" i="1"/>
  <c r="AY78" i="1"/>
  <c r="X62" i="1"/>
  <c r="AT62" i="1"/>
  <c r="AI62" i="1"/>
  <c r="AC62" i="1"/>
  <c r="AY62" i="1"/>
  <c r="AN62" i="1"/>
  <c r="X101" i="1"/>
  <c r="AI101" i="1"/>
  <c r="AT101" i="1"/>
  <c r="AC101" i="1"/>
  <c r="AN101" i="1"/>
  <c r="X82" i="1"/>
  <c r="AT82" i="1"/>
  <c r="AI82" i="1"/>
  <c r="AC82" i="1"/>
  <c r="AY82" i="1"/>
  <c r="AN82" i="1"/>
  <c r="X65" i="1"/>
  <c r="AT65" i="1"/>
  <c r="AI65" i="1"/>
  <c r="AN65" i="1"/>
  <c r="AC65" i="1"/>
  <c r="AY65" i="1"/>
  <c r="AI114" i="1"/>
  <c r="X114" i="1"/>
  <c r="AT114" i="1"/>
  <c r="S114" i="1"/>
  <c r="AL114" i="1"/>
  <c r="U114" i="1"/>
  <c r="AQ114" i="1"/>
  <c r="Z114" i="1"/>
  <c r="AN114" i="1"/>
  <c r="AC114" i="1"/>
  <c r="W114" i="1"/>
  <c r="AF114" i="1"/>
  <c r="AB114" i="1"/>
  <c r="X95" i="1"/>
  <c r="AI95" i="1"/>
  <c r="AT95" i="1"/>
  <c r="AC95" i="1"/>
  <c r="AY95" i="1"/>
  <c r="AN95" i="1"/>
  <c r="AG26" i="1"/>
  <c r="AF43" i="1"/>
  <c r="AB64" i="1"/>
  <c r="AX64" i="1"/>
  <c r="BB81" i="1"/>
  <c r="AL81" i="1"/>
  <c r="AG99" i="1"/>
  <c r="U99" i="1"/>
  <c r="AQ99" i="1"/>
  <c r="V58" i="1"/>
  <c r="AL77" i="1"/>
  <c r="AB115" i="1"/>
  <c r="AX115" i="1"/>
  <c r="AF66" i="1"/>
  <c r="V66" i="1"/>
  <c r="AL83" i="1"/>
  <c r="AK102" i="1"/>
  <c r="Z102" i="1"/>
  <c r="AV102" i="1"/>
  <c r="AM63" i="1"/>
  <c r="AM79" i="1"/>
  <c r="V98" i="1"/>
  <c r="AM119" i="1"/>
  <c r="Z119" i="1"/>
  <c r="AV119" i="1"/>
  <c r="U139" i="1"/>
  <c r="W139" i="1"/>
  <c r="AG156" i="1"/>
  <c r="BB156" i="1"/>
  <c r="AA172" i="1"/>
  <c r="AF196" i="1"/>
  <c r="AG196" i="1"/>
  <c r="AA213" i="1"/>
  <c r="W213" i="1"/>
  <c r="AG233" i="1"/>
  <c r="AM132" i="1"/>
  <c r="S132" i="1"/>
  <c r="AH148" i="1"/>
  <c r="AK165" i="1"/>
  <c r="AG165" i="1"/>
  <c r="W186" i="1"/>
  <c r="U186" i="1"/>
  <c r="AQ186" i="1"/>
  <c r="AK205" i="1"/>
  <c r="V222" i="1"/>
  <c r="AR222" i="1"/>
  <c r="AL222" i="1"/>
  <c r="AB126" i="1"/>
  <c r="AX126" i="1"/>
  <c r="AM126" i="1"/>
  <c r="AB145" i="1"/>
  <c r="AA145" i="1"/>
  <c r="S162" i="1"/>
  <c r="V181" i="1"/>
  <c r="AG181" i="1"/>
  <c r="AF202" i="1"/>
  <c r="U202" i="1"/>
  <c r="AQ202" i="1"/>
  <c r="AF219" i="1"/>
  <c r="AH219" i="1"/>
  <c r="BB114" i="1"/>
  <c r="AF150" i="1"/>
  <c r="Z189" i="1"/>
  <c r="AV189" i="1"/>
  <c r="AF207" i="1"/>
  <c r="AK225" i="1"/>
  <c r="AB238" i="1"/>
  <c r="AH238" i="1"/>
  <c r="V255" i="1"/>
  <c r="AR255" i="1"/>
  <c r="S275" i="1"/>
  <c r="AB293" i="1"/>
  <c r="AX293" i="1"/>
  <c r="AA293" i="1"/>
  <c r="AL311" i="1"/>
  <c r="AG311" i="1"/>
  <c r="AB329" i="1"/>
  <c r="AX329" i="1"/>
  <c r="AG329" i="1"/>
  <c r="Z345" i="1"/>
  <c r="Z240" i="1"/>
  <c r="AV240" i="1"/>
  <c r="AG240" i="1"/>
  <c r="AF261" i="1"/>
  <c r="AK281" i="1"/>
  <c r="AM299" i="1"/>
  <c r="AL299" i="1"/>
  <c r="AK316" i="1"/>
  <c r="AM316" i="1"/>
  <c r="U237" i="1"/>
  <c r="AQ237" i="1"/>
  <c r="S237" i="1"/>
  <c r="S258" i="1"/>
  <c r="AG258" i="1"/>
  <c r="AB277" i="1"/>
  <c r="AX277" i="1"/>
  <c r="AG277" i="1"/>
  <c r="AB296" i="1"/>
  <c r="AX296" i="1"/>
  <c r="U296" i="1"/>
  <c r="AQ296" i="1"/>
  <c r="Z313" i="1"/>
  <c r="AV313" i="1"/>
  <c r="AH313" i="1"/>
  <c r="BB331" i="1"/>
  <c r="AF347" i="1"/>
  <c r="AL347" i="1"/>
  <c r="AA254" i="1"/>
  <c r="AW254" i="1"/>
  <c r="AL254" i="1"/>
  <c r="AL273" i="1"/>
  <c r="AK292" i="1"/>
  <c r="AB292" i="1"/>
  <c r="AX292" i="1"/>
  <c r="AG310" i="1"/>
  <c r="AH310" i="1"/>
  <c r="AK328" i="1"/>
  <c r="V328" i="1"/>
  <c r="AR328" i="1"/>
  <c r="Z342" i="1"/>
  <c r="AM362" i="1"/>
  <c r="AG340" i="1"/>
  <c r="AB340" i="1"/>
  <c r="AX340" i="1"/>
  <c r="W138" i="1"/>
  <c r="AS138" i="1"/>
  <c r="AG171" i="1"/>
  <c r="Z195" i="1"/>
  <c r="AV195" i="1"/>
  <c r="BB212" i="1"/>
  <c r="AF230" i="1"/>
  <c r="AK239" i="1"/>
  <c r="S260" i="1"/>
  <c r="Z280" i="1"/>
  <c r="S298" i="1"/>
  <c r="AM315" i="1"/>
  <c r="AH245" i="1"/>
  <c r="V266" i="1"/>
  <c r="W285" i="1"/>
  <c r="AS285" i="1"/>
  <c r="AM241" i="1"/>
  <c r="AM262" i="1"/>
  <c r="AB282" i="1"/>
  <c r="S300" i="1"/>
  <c r="AF318" i="1"/>
  <c r="AF335" i="1"/>
  <c r="V351" i="1"/>
  <c r="AR351" i="1"/>
  <c r="Z259" i="1"/>
  <c r="AF279" i="1"/>
  <c r="S297" i="1"/>
  <c r="AB332" i="1"/>
  <c r="S358" i="1"/>
  <c r="W344" i="1"/>
  <c r="BI201" i="20"/>
  <c r="BJ201" i="20"/>
  <c r="BI32" i="20"/>
  <c r="BJ32" i="20"/>
  <c r="AX32" i="20"/>
  <c r="BE32" i="20"/>
  <c r="BG32" i="20"/>
  <c r="BE64" i="20"/>
  <c r="BE138" i="20"/>
  <c r="AY198" i="20"/>
  <c r="AY237" i="20"/>
  <c r="BE237" i="20"/>
  <c r="BG237" i="20"/>
  <c r="BP339" i="1"/>
  <c r="BP345" i="1"/>
  <c r="BP293" i="1"/>
  <c r="BP275" i="1"/>
  <c r="BP336" i="1"/>
  <c r="BP263" i="1"/>
  <c r="BP291" i="1"/>
  <c r="BP271" i="1"/>
  <c r="BP350" i="1"/>
  <c r="BP334" i="1"/>
  <c r="BP316" i="1"/>
  <c r="BP261" i="1"/>
  <c r="BP240" i="1"/>
  <c r="BP204" i="1"/>
  <c r="BP184" i="1"/>
  <c r="BP130" i="1"/>
  <c r="BP195" i="1"/>
  <c r="BP171" i="1"/>
  <c r="BP118" i="1"/>
  <c r="BP215" i="1"/>
  <c r="BP198" i="1"/>
  <c r="BP141" i="1"/>
  <c r="BP121" i="1"/>
  <c r="BP214" i="1"/>
  <c r="BP197" i="1"/>
  <c r="BP140" i="1"/>
  <c r="BP120" i="1"/>
  <c r="BP81" i="1"/>
  <c r="BP64" i="1"/>
  <c r="BP108" i="1"/>
  <c r="BP89" i="1"/>
  <c r="BP102" i="1"/>
  <c r="BP105" i="1"/>
  <c r="BP46" i="1"/>
  <c r="BP26" i="1"/>
  <c r="BP42" i="1"/>
  <c r="BP41" i="1"/>
  <c r="BP23" i="1"/>
  <c r="AT330" i="20"/>
  <c r="AL323" i="1"/>
  <c r="AK323" i="1"/>
  <c r="X364" i="1"/>
  <c r="AI364" i="1"/>
  <c r="AT364" i="1"/>
  <c r="AC364" i="1"/>
  <c r="AN364" i="1"/>
  <c r="X343" i="1"/>
  <c r="AT343" i="1"/>
  <c r="AI343" i="1"/>
  <c r="W343" i="1"/>
  <c r="AL343" i="1"/>
  <c r="AF343" i="1"/>
  <c r="AN343" i="1"/>
  <c r="AK343" i="1"/>
  <c r="BB343" i="1"/>
  <c r="S343" i="1"/>
  <c r="AM343" i="1"/>
  <c r="AC343" i="1"/>
  <c r="AY343" i="1"/>
  <c r="AG343" i="1"/>
  <c r="U343" i="1"/>
  <c r="AQ343" i="1"/>
  <c r="Z343" i="1"/>
  <c r="AH343" i="1"/>
  <c r="AA343" i="1"/>
  <c r="AW343" i="1"/>
  <c r="V343" i="1"/>
  <c r="AR343" i="1"/>
  <c r="AB343" i="1"/>
  <c r="AX343" i="1"/>
  <c r="X357" i="1"/>
  <c r="AI357" i="1"/>
  <c r="AT357" i="1"/>
  <c r="AN357" i="1"/>
  <c r="AK357" i="1"/>
  <c r="AG357" i="1"/>
  <c r="U357" i="1"/>
  <c r="AC357" i="1"/>
  <c r="AY357" i="1"/>
  <c r="V357" i="1"/>
  <c r="AR357" i="1"/>
  <c r="AM357" i="1"/>
  <c r="AF357" i="1"/>
  <c r="BB357" i="1"/>
  <c r="AH357" i="1"/>
  <c r="AA357" i="1"/>
  <c r="Z357" i="1"/>
  <c r="AV357" i="1"/>
  <c r="W357" i="1"/>
  <c r="AB357" i="1"/>
  <c r="AX357" i="1"/>
  <c r="AL357" i="1"/>
  <c r="S357" i="1"/>
  <c r="X345" i="1"/>
  <c r="AT345" i="1"/>
  <c r="AI345" i="1"/>
  <c r="AN345" i="1"/>
  <c r="BB345" i="1"/>
  <c r="AM345" i="1"/>
  <c r="S345" i="1"/>
  <c r="AK345" i="1"/>
  <c r="AC345" i="1"/>
  <c r="U345" i="1"/>
  <c r="AQ345" i="1"/>
  <c r="AL345" i="1"/>
  <c r="AA345" i="1"/>
  <c r="AW345" i="1"/>
  <c r="X304" i="1"/>
  <c r="AT304" i="1"/>
  <c r="AI304" i="1"/>
  <c r="AC304" i="1"/>
  <c r="AY304" i="1"/>
  <c r="AN304" i="1"/>
  <c r="X286" i="1"/>
  <c r="AI286" i="1"/>
  <c r="AT286" i="1"/>
  <c r="AC286" i="1"/>
  <c r="AN286" i="1"/>
  <c r="X267" i="1"/>
  <c r="AT267" i="1"/>
  <c r="AI267" i="1"/>
  <c r="AN267" i="1"/>
  <c r="AC267" i="1"/>
  <c r="AT247" i="1"/>
  <c r="X247" i="1"/>
  <c r="AI247" i="1"/>
  <c r="AN247" i="1"/>
  <c r="AC247" i="1"/>
  <c r="AY247" i="1"/>
  <c r="AI346" i="1"/>
  <c r="X346" i="1"/>
  <c r="AT346" i="1"/>
  <c r="AN346" i="1"/>
  <c r="S346" i="1"/>
  <c r="AB346" i="1"/>
  <c r="AG346" i="1"/>
  <c r="AL346" i="1"/>
  <c r="U346" i="1"/>
  <c r="AA346" i="1"/>
  <c r="AC346" i="1"/>
  <c r="W346" i="1"/>
  <c r="AS346" i="1"/>
  <c r="AH346" i="1"/>
  <c r="AK346" i="1"/>
  <c r="BB346" i="1"/>
  <c r="X330" i="1"/>
  <c r="AT330" i="1"/>
  <c r="AI330" i="1"/>
  <c r="AC330" i="1"/>
  <c r="AN330" i="1"/>
  <c r="X312" i="1"/>
  <c r="AI312" i="1"/>
  <c r="AT312" i="1"/>
  <c r="AC312" i="1"/>
  <c r="AY312" i="1"/>
  <c r="AN312" i="1"/>
  <c r="X295" i="1"/>
  <c r="AI295" i="1"/>
  <c r="AT295" i="1"/>
  <c r="AC295" i="1"/>
  <c r="AN295" i="1"/>
  <c r="X276" i="1"/>
  <c r="AT276" i="1"/>
  <c r="AI276" i="1"/>
  <c r="AN276" i="1"/>
  <c r="AC276" i="1"/>
  <c r="X257" i="1"/>
  <c r="AT257" i="1"/>
  <c r="AI257" i="1"/>
  <c r="AN257" i="1"/>
  <c r="AC257" i="1"/>
  <c r="AY257" i="1"/>
  <c r="X233" i="1"/>
  <c r="AI233" i="1"/>
  <c r="AT233" i="1"/>
  <c r="AC233" i="1"/>
  <c r="AH233" i="1"/>
  <c r="AA233" i="1"/>
  <c r="AW233" i="1"/>
  <c r="AF233" i="1"/>
  <c r="AN233" i="1"/>
  <c r="BB233" i="1"/>
  <c r="AK233" i="1"/>
  <c r="S233" i="1"/>
  <c r="AM233" i="1"/>
  <c r="X320" i="1"/>
  <c r="AI320" i="1"/>
  <c r="AT320" i="1"/>
  <c r="AC320" i="1"/>
  <c r="AY320" i="1"/>
  <c r="AN320" i="1"/>
  <c r="X302" i="1"/>
  <c r="AI302" i="1"/>
  <c r="AT302" i="1"/>
  <c r="AC302" i="1"/>
  <c r="AN302" i="1"/>
  <c r="X284" i="1"/>
  <c r="AT284" i="1"/>
  <c r="AI284" i="1"/>
  <c r="AN284" i="1"/>
  <c r="AC284" i="1"/>
  <c r="X264" i="1"/>
  <c r="AT264" i="1"/>
  <c r="AI264" i="1"/>
  <c r="AC264" i="1"/>
  <c r="AN264" i="1"/>
  <c r="X243" i="1"/>
  <c r="AI243" i="1"/>
  <c r="AT243" i="1"/>
  <c r="AC243" i="1"/>
  <c r="AY243" i="1"/>
  <c r="AN243" i="1"/>
  <c r="AI352" i="1"/>
  <c r="X352" i="1"/>
  <c r="AT352" i="1"/>
  <c r="W352" i="1"/>
  <c r="AB352" i="1"/>
  <c r="AK352" i="1"/>
  <c r="AA352" i="1"/>
  <c r="AW352" i="1"/>
  <c r="AF352" i="1"/>
  <c r="AM352" i="1"/>
  <c r="BB352" i="1"/>
  <c r="S352" i="1"/>
  <c r="Z352" i="1"/>
  <c r="AL352" i="1"/>
  <c r="AG352" i="1"/>
  <c r="AC352" i="1"/>
  <c r="AY352" i="1"/>
  <c r="AN352" i="1"/>
  <c r="AH352" i="1"/>
  <c r="V352" i="1"/>
  <c r="AR352" i="1"/>
  <c r="U352" i="1"/>
  <c r="AQ352" i="1"/>
  <c r="AI336" i="1"/>
  <c r="X336" i="1"/>
  <c r="AT336" i="1"/>
  <c r="AK336" i="1"/>
  <c r="AB336" i="1"/>
  <c r="AA336" i="1"/>
  <c r="AW336" i="1"/>
  <c r="S336" i="1"/>
  <c r="AG336" i="1"/>
  <c r="Z336" i="1"/>
  <c r="U336" i="1"/>
  <c r="AQ336" i="1"/>
  <c r="AL336" i="1"/>
  <c r="BB336" i="1"/>
  <c r="V336" i="1"/>
  <c r="W336" i="1"/>
  <c r="AS336" i="1"/>
  <c r="AH336" i="1"/>
  <c r="AM336" i="1"/>
  <c r="AF336" i="1"/>
  <c r="AC336" i="1"/>
  <c r="AY336" i="1"/>
  <c r="AN336" i="1"/>
  <c r="AI319" i="1"/>
  <c r="X319" i="1"/>
  <c r="AT319" i="1"/>
  <c r="AC319" i="1"/>
  <c r="AN319" i="1"/>
  <c r="AI301" i="1"/>
  <c r="AT301" i="1"/>
  <c r="X301" i="1"/>
  <c r="AC301" i="1"/>
  <c r="AY301" i="1"/>
  <c r="AN301" i="1"/>
  <c r="AI283" i="1"/>
  <c r="X283" i="1"/>
  <c r="AT283" i="1"/>
  <c r="AC283" i="1"/>
  <c r="AN283" i="1"/>
  <c r="AI263" i="1"/>
  <c r="AT263" i="1"/>
  <c r="X263" i="1"/>
  <c r="AN263" i="1"/>
  <c r="AC263" i="1"/>
  <c r="AI242" i="1"/>
  <c r="X242" i="1"/>
  <c r="AT242" i="1"/>
  <c r="AC242" i="1"/>
  <c r="AN242" i="1"/>
  <c r="X224" i="1"/>
  <c r="AT224" i="1"/>
  <c r="AI224" i="1"/>
  <c r="AN224" i="1"/>
  <c r="AC224" i="1"/>
  <c r="X206" i="1"/>
  <c r="AI206" i="1"/>
  <c r="AT206" i="1"/>
  <c r="AC206" i="1"/>
  <c r="AN206" i="1"/>
  <c r="X188" i="1"/>
  <c r="AT188" i="1"/>
  <c r="AI188" i="1"/>
  <c r="AC188" i="1"/>
  <c r="AY188" i="1"/>
  <c r="AN188" i="1"/>
  <c r="AT166" i="1"/>
  <c r="X166" i="1"/>
  <c r="AI166" i="1"/>
  <c r="AN166" i="1"/>
  <c r="AC166" i="1"/>
  <c r="AY166" i="1"/>
  <c r="X149" i="1"/>
  <c r="AT149" i="1"/>
  <c r="AI149" i="1"/>
  <c r="AN149" i="1"/>
  <c r="AC149" i="1"/>
  <c r="X133" i="1"/>
  <c r="AI133" i="1"/>
  <c r="AT133" i="1"/>
  <c r="AC133" i="1"/>
  <c r="AN133" i="1"/>
  <c r="X115" i="1"/>
  <c r="AT115" i="1"/>
  <c r="AI115" i="1"/>
  <c r="AC115" i="1"/>
  <c r="AY115" i="1"/>
  <c r="AN115" i="1"/>
  <c r="W115" i="1"/>
  <c r="AS115" i="1"/>
  <c r="U115" i="1"/>
  <c r="AK115" i="1"/>
  <c r="Z115" i="1"/>
  <c r="AG115" i="1"/>
  <c r="S115" i="1"/>
  <c r="AA115" i="1"/>
  <c r="AW115" i="1"/>
  <c r="X218" i="1"/>
  <c r="AT218" i="1"/>
  <c r="AI218" i="1"/>
  <c r="AC218" i="1"/>
  <c r="AY218" i="1"/>
  <c r="AN218" i="1"/>
  <c r="X201" i="1"/>
  <c r="AT201" i="1"/>
  <c r="AI201" i="1"/>
  <c r="AC201" i="1"/>
  <c r="AN201" i="1"/>
  <c r="X180" i="1"/>
  <c r="AI180" i="1"/>
  <c r="AT180" i="1"/>
  <c r="AC180" i="1"/>
  <c r="AY180" i="1"/>
  <c r="AN180" i="1"/>
  <c r="X161" i="1"/>
  <c r="AI161" i="1"/>
  <c r="AT161" i="1"/>
  <c r="AN161" i="1"/>
  <c r="AC161" i="1"/>
  <c r="AY161" i="1"/>
  <c r="X144" i="1"/>
  <c r="AT144" i="1"/>
  <c r="AI144" i="1"/>
  <c r="AC144" i="1"/>
  <c r="AY144" i="1"/>
  <c r="AN144" i="1"/>
  <c r="X125" i="1"/>
  <c r="AT125" i="1"/>
  <c r="AI125" i="1"/>
  <c r="AC125" i="1"/>
  <c r="AN125" i="1"/>
  <c r="X217" i="1"/>
  <c r="AI217" i="1"/>
  <c r="AT217" i="1"/>
  <c r="AC217" i="1"/>
  <c r="AY217" i="1"/>
  <c r="AN217" i="1"/>
  <c r="X200" i="1"/>
  <c r="AI200" i="1"/>
  <c r="AT200" i="1"/>
  <c r="AC200" i="1"/>
  <c r="AN200" i="1"/>
  <c r="X178" i="1"/>
  <c r="AT178" i="1"/>
  <c r="AI178" i="1"/>
  <c r="AN178" i="1"/>
  <c r="AC178" i="1"/>
  <c r="X160" i="1"/>
  <c r="AT160" i="1"/>
  <c r="AI160" i="1"/>
  <c r="AC160" i="1"/>
  <c r="AN160" i="1"/>
  <c r="X143" i="1"/>
  <c r="AI143" i="1"/>
  <c r="AT143" i="1"/>
  <c r="AC143" i="1"/>
  <c r="AY143" i="1"/>
  <c r="AN143" i="1"/>
  <c r="X124" i="1"/>
  <c r="AI124" i="1"/>
  <c r="AT124" i="1"/>
  <c r="AC124" i="1"/>
  <c r="AN124" i="1"/>
  <c r="AI225" i="1"/>
  <c r="AT225" i="1"/>
  <c r="X225" i="1"/>
  <c r="AN225" i="1"/>
  <c r="W225" i="1"/>
  <c r="U225" i="1"/>
  <c r="AA225" i="1"/>
  <c r="AW225" i="1"/>
  <c r="AC225" i="1"/>
  <c r="AY225" i="1"/>
  <c r="AH225" i="1"/>
  <c r="Z225" i="1"/>
  <c r="AV225" i="1"/>
  <c r="S225" i="1"/>
  <c r="AG225" i="1"/>
  <c r="AI207" i="1"/>
  <c r="AT207" i="1"/>
  <c r="X207" i="1"/>
  <c r="AC207" i="1"/>
  <c r="AY207" i="1"/>
  <c r="V207" i="1"/>
  <c r="AR207" i="1"/>
  <c r="BB207" i="1"/>
  <c r="AM207" i="1"/>
  <c r="S207" i="1"/>
  <c r="AN207" i="1"/>
  <c r="AB207" i="1"/>
  <c r="AX207" i="1"/>
  <c r="Z207" i="1"/>
  <c r="AV207" i="1"/>
  <c r="AA207" i="1"/>
  <c r="AI189" i="1"/>
  <c r="AT189" i="1"/>
  <c r="X189" i="1"/>
  <c r="AC189" i="1"/>
  <c r="AY189" i="1"/>
  <c r="AH189" i="1"/>
  <c r="BB189" i="1"/>
  <c r="AM189" i="1"/>
  <c r="AG189" i="1"/>
  <c r="AN189" i="1"/>
  <c r="W189" i="1"/>
  <c r="AS189" i="1"/>
  <c r="U189" i="1"/>
  <c r="AQ189" i="1"/>
  <c r="AA189" i="1"/>
  <c r="AI167" i="1"/>
  <c r="AT167" i="1"/>
  <c r="X167" i="1"/>
  <c r="AN167" i="1"/>
  <c r="AB167" i="1"/>
  <c r="AX167" i="1"/>
  <c r="AL167" i="1"/>
  <c r="AK167" i="1"/>
  <c r="AC167" i="1"/>
  <c r="AY167" i="1"/>
  <c r="V167" i="1"/>
  <c r="AR167" i="1"/>
  <c r="S167" i="1"/>
  <c r="Z167" i="1"/>
  <c r="AV167" i="1"/>
  <c r="AF167" i="1"/>
  <c r="AI150" i="1"/>
  <c r="AT150" i="1"/>
  <c r="X150" i="1"/>
  <c r="AN150" i="1"/>
  <c r="W150" i="1"/>
  <c r="AL150" i="1"/>
  <c r="AA150" i="1"/>
  <c r="AC150" i="1"/>
  <c r="AY150" i="1"/>
  <c r="AH150" i="1"/>
  <c r="S150" i="1"/>
  <c r="AK150" i="1"/>
  <c r="AG150" i="1"/>
  <c r="AI134" i="1"/>
  <c r="AT134" i="1"/>
  <c r="X134" i="1"/>
  <c r="AC134" i="1"/>
  <c r="AY134" i="1"/>
  <c r="V134" i="1"/>
  <c r="AG134" i="1"/>
  <c r="BB134" i="1"/>
  <c r="Z134" i="1"/>
  <c r="AN134" i="1"/>
  <c r="AB134" i="1"/>
  <c r="AX134" i="1"/>
  <c r="AA134" i="1"/>
  <c r="AL134" i="1"/>
  <c r="AI112" i="1"/>
  <c r="X112" i="1"/>
  <c r="AT112" i="1"/>
  <c r="AN112" i="1"/>
  <c r="AC112" i="1"/>
  <c r="AT93" i="1"/>
  <c r="X93" i="1"/>
  <c r="AI93" i="1"/>
  <c r="AN93" i="1"/>
  <c r="AC93" i="1"/>
  <c r="AY93" i="1"/>
  <c r="X74" i="1"/>
  <c r="AT74" i="1"/>
  <c r="AI74" i="1"/>
  <c r="AN74" i="1"/>
  <c r="AC74" i="1"/>
  <c r="X53" i="1"/>
  <c r="AI53" i="1"/>
  <c r="AT53" i="1"/>
  <c r="AC53" i="1"/>
  <c r="AN53" i="1"/>
  <c r="X96" i="1"/>
  <c r="AT96" i="1"/>
  <c r="AI96" i="1"/>
  <c r="AN96" i="1"/>
  <c r="AG96" i="1"/>
  <c r="W96" i="1"/>
  <c r="AS96" i="1"/>
  <c r="V96" i="1"/>
  <c r="AB96" i="1"/>
  <c r="AC96" i="1"/>
  <c r="AA96" i="1"/>
  <c r="AW96" i="1"/>
  <c r="AH96" i="1"/>
  <c r="AM96" i="1"/>
  <c r="X77" i="1"/>
  <c r="AT77" i="1"/>
  <c r="AI77" i="1"/>
  <c r="AC77" i="1"/>
  <c r="AY77" i="1"/>
  <c r="AN77" i="1"/>
  <c r="AH77" i="1"/>
  <c r="V77" i="1"/>
  <c r="AK77" i="1"/>
  <c r="U77" i="1"/>
  <c r="AM77" i="1"/>
  <c r="BB77" i="1"/>
  <c r="Z77" i="1"/>
  <c r="AV77" i="1"/>
  <c r="X58" i="1"/>
  <c r="AT58" i="1"/>
  <c r="AI58" i="1"/>
  <c r="AC58" i="1"/>
  <c r="AA58" i="1"/>
  <c r="AW58" i="1"/>
  <c r="AH58" i="1"/>
  <c r="AB58" i="1"/>
  <c r="AN58" i="1"/>
  <c r="AG58" i="1"/>
  <c r="BB58" i="1"/>
  <c r="S58" i="1"/>
  <c r="AK58" i="1"/>
  <c r="AI110" i="1"/>
  <c r="AT110" i="1"/>
  <c r="X110" i="1"/>
  <c r="AC110" i="1"/>
  <c r="AY110" i="1"/>
  <c r="AN110" i="1"/>
  <c r="X91" i="1"/>
  <c r="AT91" i="1"/>
  <c r="AI91" i="1"/>
  <c r="AC91" i="1"/>
  <c r="AN91" i="1"/>
  <c r="X72" i="1"/>
  <c r="AI72" i="1"/>
  <c r="AT72" i="1"/>
  <c r="AC72" i="1"/>
  <c r="AY72" i="1"/>
  <c r="AN72" i="1"/>
  <c r="X51" i="1"/>
  <c r="AI51" i="1"/>
  <c r="AT51" i="1"/>
  <c r="AC51" i="1"/>
  <c r="AN51" i="1"/>
  <c r="AI98" i="1"/>
  <c r="AT98" i="1"/>
  <c r="X98" i="1"/>
  <c r="AC98" i="1"/>
  <c r="AY98" i="1"/>
  <c r="AH98" i="1"/>
  <c r="AA98" i="1"/>
  <c r="AW98" i="1"/>
  <c r="AF98" i="1"/>
  <c r="Z98" i="1"/>
  <c r="AN98" i="1"/>
  <c r="BB98" i="1"/>
  <c r="AG98" i="1"/>
  <c r="AK98" i="1"/>
  <c r="AL98" i="1"/>
  <c r="AI79" i="1"/>
  <c r="X79" i="1"/>
  <c r="AT79" i="1"/>
  <c r="AH79" i="1"/>
  <c r="AA79" i="1"/>
  <c r="AW79" i="1"/>
  <c r="S79" i="1"/>
  <c r="AC79" i="1"/>
  <c r="AY79" i="1"/>
  <c r="AN79" i="1"/>
  <c r="W79" i="1"/>
  <c r="AS79" i="1"/>
  <c r="AG79" i="1"/>
  <c r="AB79" i="1"/>
  <c r="AX79" i="1"/>
  <c r="V79" i="1"/>
  <c r="AR79" i="1"/>
  <c r="AI63" i="1"/>
  <c r="X63" i="1"/>
  <c r="AT63" i="1"/>
  <c r="AN63" i="1"/>
  <c r="BB63" i="1"/>
  <c r="U63" i="1"/>
  <c r="V63" i="1"/>
  <c r="AB63" i="1"/>
  <c r="AX63" i="1"/>
  <c r="AC63" i="1"/>
  <c r="AY63" i="1"/>
  <c r="AK63" i="1"/>
  <c r="S63" i="1"/>
  <c r="AF63" i="1"/>
  <c r="AT38" i="1"/>
  <c r="X38" i="1"/>
  <c r="AI38" i="1"/>
  <c r="AM38" i="1"/>
  <c r="AB38" i="1"/>
  <c r="AX38" i="1"/>
  <c r="AN38" i="1"/>
  <c r="AC38" i="1"/>
  <c r="AY38" i="1"/>
  <c r="X20" i="1"/>
  <c r="AT20" i="1"/>
  <c r="AI20" i="1"/>
  <c r="AM20" i="1"/>
  <c r="AB20" i="1"/>
  <c r="AN20" i="1"/>
  <c r="AC20" i="1"/>
  <c r="X32" i="1"/>
  <c r="AI32" i="1"/>
  <c r="AT32" i="1"/>
  <c r="AB32" i="1"/>
  <c r="AM32" i="1"/>
  <c r="AN32" i="1"/>
  <c r="AC32" i="1"/>
  <c r="AY32" i="1"/>
  <c r="X15" i="1"/>
  <c r="AI15" i="1"/>
  <c r="AT15" i="1"/>
  <c r="AM15" i="1"/>
  <c r="Z15" i="1"/>
  <c r="AB15" i="1"/>
  <c r="BB15" i="1"/>
  <c r="U15" i="1"/>
  <c r="AQ15" i="1"/>
  <c r="AL15" i="1"/>
  <c r="BP15" i="1"/>
  <c r="AF15" i="1"/>
  <c r="AC15" i="1"/>
  <c r="AY15" i="1"/>
  <c r="AN15" i="1"/>
  <c r="X27" i="1"/>
  <c r="AI27" i="1"/>
  <c r="AT27" i="1"/>
  <c r="AB27" i="1"/>
  <c r="AM27" i="1"/>
  <c r="AC27" i="1"/>
  <c r="AN27" i="1"/>
  <c r="X11" i="1"/>
  <c r="AI11" i="1"/>
  <c r="AT11" i="1"/>
  <c r="AB11" i="1"/>
  <c r="AX11" i="1"/>
  <c r="AM11" i="1"/>
  <c r="AC11" i="1"/>
  <c r="AY11" i="1"/>
  <c r="AN11" i="1"/>
  <c r="AI34" i="1"/>
  <c r="X34" i="1"/>
  <c r="AT34" i="1"/>
  <c r="AM34" i="1"/>
  <c r="AB34" i="1"/>
  <c r="AX34" i="1"/>
  <c r="AC34" i="1"/>
  <c r="AN34" i="1"/>
  <c r="AI17" i="1"/>
  <c r="AT17" i="1"/>
  <c r="X17" i="1"/>
  <c r="AM17" i="1"/>
  <c r="AB17" i="1"/>
  <c r="AC17" i="1"/>
  <c r="AY17" i="1"/>
  <c r="AN17" i="1"/>
  <c r="AA64" i="1"/>
  <c r="V64" i="1"/>
  <c r="AR64" i="1"/>
  <c r="AF81" i="1"/>
  <c r="BB99" i="1"/>
  <c r="AB99" i="1"/>
  <c r="AX99" i="1"/>
  <c r="Z58" i="1"/>
  <c r="AF77" i="1"/>
  <c r="AG77" i="1"/>
  <c r="AF96" i="1"/>
  <c r="U96" i="1"/>
  <c r="V115" i="1"/>
  <c r="AR115" i="1"/>
  <c r="AL66" i="1"/>
  <c r="AG66" i="1"/>
  <c r="U83" i="1"/>
  <c r="AF83" i="1"/>
  <c r="AG102" i="1"/>
  <c r="S102" i="1"/>
  <c r="Z63" i="1"/>
  <c r="AV63" i="1"/>
  <c r="AH63" i="1"/>
  <c r="AL79" i="1"/>
  <c r="AK79" i="1"/>
  <c r="AB98" i="1"/>
  <c r="AX98" i="1"/>
  <c r="W98" i="1"/>
  <c r="AS98" i="1"/>
  <c r="AH119" i="1"/>
  <c r="S119" i="1"/>
  <c r="AG139" i="1"/>
  <c r="AF156" i="1"/>
  <c r="S156" i="1"/>
  <c r="AB172" i="1"/>
  <c r="AM196" i="1"/>
  <c r="AH196" i="1"/>
  <c r="AM213" i="1"/>
  <c r="AL213" i="1"/>
  <c r="U233" i="1"/>
  <c r="AQ233" i="1"/>
  <c r="W233" i="1"/>
  <c r="AS233" i="1"/>
  <c r="AK132" i="1"/>
  <c r="AG132" i="1"/>
  <c r="W148" i="1"/>
  <c r="U148" i="1"/>
  <c r="BB165" i="1"/>
  <c r="AB186" i="1"/>
  <c r="AX186" i="1"/>
  <c r="AL186" i="1"/>
  <c r="AB205" i="1"/>
  <c r="AX205" i="1"/>
  <c r="BB205" i="1"/>
  <c r="AA222" i="1"/>
  <c r="AW222" i="1"/>
  <c r="AF222" i="1"/>
  <c r="BB126" i="1"/>
  <c r="AL145" i="1"/>
  <c r="AG145" i="1"/>
  <c r="V162" i="1"/>
  <c r="U162" i="1"/>
  <c r="AK181" i="1"/>
  <c r="AH181" i="1"/>
  <c r="V202" i="1"/>
  <c r="Z219" i="1"/>
  <c r="AV219" i="1"/>
  <c r="W219" i="1"/>
  <c r="AK134" i="1"/>
  <c r="U134" i="1"/>
  <c r="Z150" i="1"/>
  <c r="AV150" i="1"/>
  <c r="AB150" i="1"/>
  <c r="AX150" i="1"/>
  <c r="AA167" i="1"/>
  <c r="AH167" i="1"/>
  <c r="AL189" i="1"/>
  <c r="V189" i="1"/>
  <c r="AL207" i="1"/>
  <c r="W207" i="1"/>
  <c r="AF225" i="1"/>
  <c r="U238" i="1"/>
  <c r="AM238" i="1"/>
  <c r="AB255" i="1"/>
  <c r="AX255" i="1"/>
  <c r="W255" i="1"/>
  <c r="AS255" i="1"/>
  <c r="AB275" i="1"/>
  <c r="AX275" i="1"/>
  <c r="U275" i="1"/>
  <c r="AQ275" i="1"/>
  <c r="AL293" i="1"/>
  <c r="AG293" i="1"/>
  <c r="V311" i="1"/>
  <c r="AR311" i="1"/>
  <c r="AH311" i="1"/>
  <c r="S329" i="1"/>
  <c r="AH329" i="1"/>
  <c r="AB345" i="1"/>
  <c r="AH345" i="1"/>
  <c r="AH240" i="1"/>
  <c r="AG261" i="1"/>
  <c r="Z261" i="1"/>
  <c r="AV261" i="1"/>
  <c r="AL281" i="1"/>
  <c r="AA281" i="1"/>
  <c r="BB299" i="1"/>
  <c r="AB299" i="1"/>
  <c r="AX299" i="1"/>
  <c r="Z316" i="1"/>
  <c r="AV316" i="1"/>
  <c r="AH316" i="1"/>
  <c r="AA237" i="1"/>
  <c r="AW237" i="1"/>
  <c r="W237" i="1"/>
  <c r="AS237" i="1"/>
  <c r="AB258" i="1"/>
  <c r="AX258" i="1"/>
  <c r="AH258" i="1"/>
  <c r="AF277" i="1"/>
  <c r="AH277" i="1"/>
  <c r="AK296" i="1"/>
  <c r="AL313" i="1"/>
  <c r="W313" i="1"/>
  <c r="AS313" i="1"/>
  <c r="AB331" i="1"/>
  <c r="AX331" i="1"/>
  <c r="AK331" i="1"/>
  <c r="BB347" i="1"/>
  <c r="AA347" i="1"/>
  <c r="AW347" i="1"/>
  <c r="AF254" i="1"/>
  <c r="AB254" i="1"/>
  <c r="AX254" i="1"/>
  <c r="AA273" i="1"/>
  <c r="AH273" i="1"/>
  <c r="BB292" i="1"/>
  <c r="V292" i="1"/>
  <c r="AR292" i="1"/>
  <c r="AL310" i="1"/>
  <c r="W310" i="1"/>
  <c r="AS310" i="1"/>
  <c r="Z328" i="1"/>
  <c r="AV328" i="1"/>
  <c r="AM342" i="1"/>
  <c r="AG342" i="1"/>
  <c r="U362" i="1"/>
  <c r="AQ362" i="1"/>
  <c r="AA340" i="1"/>
  <c r="AW340" i="1"/>
  <c r="W340" i="1"/>
  <c r="AS340" i="1"/>
  <c r="AQ15" i="20"/>
  <c r="BI34" i="20"/>
  <c r="BJ34" i="20"/>
  <c r="AK138" i="1"/>
  <c r="AL155" i="1"/>
  <c r="BB171" i="1"/>
  <c r="AM195" i="1"/>
  <c r="AM212" i="1"/>
  <c r="BB230" i="1"/>
  <c r="AG239" i="1"/>
  <c r="AG260" i="1"/>
  <c r="AG280" i="1"/>
  <c r="AG298" i="1"/>
  <c r="U315" i="1"/>
  <c r="AG333" i="1"/>
  <c r="AH349" i="1"/>
  <c r="AG266" i="1"/>
  <c r="S285" i="1"/>
  <c r="AK303" i="1"/>
  <c r="AM322" i="1"/>
  <c r="S241" i="1"/>
  <c r="AF262" i="1"/>
  <c r="Z282" i="1"/>
  <c r="AK300" i="1"/>
  <c r="W318" i="1"/>
  <c r="W335" i="1"/>
  <c r="AS335" i="1"/>
  <c r="AA351" i="1"/>
  <c r="AW351" i="1"/>
  <c r="AB259" i="1"/>
  <c r="AH279" i="1"/>
  <c r="V297" i="1"/>
  <c r="AR297" i="1"/>
  <c r="W314" i="1"/>
  <c r="Z346" i="1"/>
  <c r="AB358" i="1"/>
  <c r="AA344" i="1"/>
  <c r="BI43" i="20"/>
  <c r="BJ43" i="20"/>
  <c r="BI73" i="20"/>
  <c r="BJ73" i="20"/>
  <c r="AW78" i="20"/>
  <c r="BJ149" i="20"/>
  <c r="BI149" i="20"/>
  <c r="BE220" i="20"/>
  <c r="AS318" i="20"/>
  <c r="AD362" i="1"/>
  <c r="AO362" i="1"/>
  <c r="AZ362" i="1"/>
  <c r="BP362" i="1"/>
  <c r="BC362" i="1"/>
  <c r="AD351" i="1"/>
  <c r="AO351" i="1"/>
  <c r="AZ351" i="1"/>
  <c r="BP351" i="1"/>
  <c r="BC351" i="1"/>
  <c r="AD335" i="1"/>
  <c r="AZ335" i="1"/>
  <c r="AO335" i="1"/>
  <c r="BC335" i="1"/>
  <c r="BP335" i="1"/>
  <c r="AD364" i="1"/>
  <c r="AZ364" i="1"/>
  <c r="AO364" i="1"/>
  <c r="BP364" i="1"/>
  <c r="BC364" i="1"/>
  <c r="AD341" i="1"/>
  <c r="AZ341" i="1"/>
  <c r="AO341" i="1"/>
  <c r="BC341" i="1"/>
  <c r="BP341" i="1"/>
  <c r="BP306" i="1"/>
  <c r="BP288" i="1"/>
  <c r="BP269" i="1"/>
  <c r="BP348" i="1"/>
  <c r="BP332" i="1"/>
  <c r="BP314" i="1"/>
  <c r="BP297" i="1"/>
  <c r="BP279" i="1"/>
  <c r="BP259" i="1"/>
  <c r="BP239" i="1"/>
  <c r="BP304" i="1"/>
  <c r="BP286" i="1"/>
  <c r="BP267" i="1"/>
  <c r="BP330" i="1"/>
  <c r="BP276" i="1"/>
  <c r="BP257" i="1"/>
  <c r="BP200" i="1"/>
  <c r="BP178" i="1"/>
  <c r="BP160" i="1"/>
  <c r="BP124" i="1"/>
  <c r="BP225" i="1"/>
  <c r="BP189" i="1"/>
  <c r="BP167" i="1"/>
  <c r="BP150" i="1"/>
  <c r="BP210" i="1"/>
  <c r="BP192" i="1"/>
  <c r="BP170" i="1"/>
  <c r="BP137" i="1"/>
  <c r="BP117" i="1"/>
  <c r="BP228" i="1"/>
  <c r="BP209" i="1"/>
  <c r="BP191" i="1"/>
  <c r="BP153" i="1"/>
  <c r="BP136" i="1"/>
  <c r="BP57" i="1"/>
  <c r="BP103" i="1"/>
  <c r="BP84" i="1"/>
  <c r="BP101" i="1"/>
  <c r="BP65" i="1"/>
  <c r="BP18" i="1"/>
  <c r="BP19" i="1"/>
  <c r="AT352" i="20"/>
  <c r="AS268" i="20"/>
  <c r="AT257" i="20"/>
  <c r="AQ86" i="20"/>
  <c r="X76" i="1"/>
  <c r="AT76" i="1"/>
  <c r="AI76" i="1"/>
  <c r="X57" i="1"/>
  <c r="AT57" i="1"/>
  <c r="AI57" i="1"/>
  <c r="AI103" i="1"/>
  <c r="X103" i="1"/>
  <c r="AT103" i="1"/>
  <c r="AI84" i="1"/>
  <c r="AT84" i="1"/>
  <c r="X84" i="1"/>
  <c r="AI67" i="1"/>
  <c r="X67" i="1"/>
  <c r="AT67" i="1"/>
  <c r="X42" i="1"/>
  <c r="AT42" i="1"/>
  <c r="AI42" i="1"/>
  <c r="X25" i="1"/>
  <c r="AI25" i="1"/>
  <c r="AT25" i="1"/>
  <c r="AM25" i="1"/>
  <c r="X36" i="1"/>
  <c r="AI36" i="1"/>
  <c r="AT36" i="1"/>
  <c r="AB36" i="1"/>
  <c r="X19" i="1"/>
  <c r="AI19" i="1"/>
  <c r="AT19" i="1"/>
  <c r="AM19" i="1"/>
  <c r="X31" i="1"/>
  <c r="AI31" i="1"/>
  <c r="AT31" i="1"/>
  <c r="AB31" i="1"/>
  <c r="AM31" i="1"/>
  <c r="X14" i="1"/>
  <c r="AT14" i="1"/>
  <c r="AI14" i="1"/>
  <c r="AB14" i="1"/>
  <c r="AX14" i="1"/>
  <c r="AM14" i="1"/>
  <c r="AI39" i="1"/>
  <c r="X39" i="1"/>
  <c r="AT39" i="1"/>
  <c r="AM39" i="1"/>
  <c r="AB39" i="1"/>
  <c r="AX39" i="1"/>
  <c r="AI21" i="1"/>
  <c r="AT21" i="1"/>
  <c r="X21" i="1"/>
  <c r="AM21" i="1"/>
  <c r="AB21" i="1"/>
  <c r="AV20" i="20"/>
  <c r="AV28" i="20"/>
  <c r="AV52" i="20"/>
  <c r="AS229" i="20"/>
  <c r="BI360" i="20"/>
  <c r="BJ360" i="20"/>
  <c r="BI332" i="20"/>
  <c r="BJ332" i="20"/>
  <c r="BJ280" i="20"/>
  <c r="BI280" i="20"/>
  <c r="AQ170" i="20"/>
  <c r="BI352" i="20"/>
  <c r="BJ352" i="20"/>
  <c r="AQ11" i="20"/>
  <c r="AV23" i="20"/>
  <c r="AX18" i="20"/>
  <c r="AW29" i="20"/>
  <c r="BE29" i="20"/>
  <c r="BG29" i="20"/>
  <c r="AQ33" i="20"/>
  <c r="AY33" i="20"/>
  <c r="AQ43" i="20"/>
  <c r="AR49" i="20"/>
  <c r="AS49" i="20"/>
  <c r="AR42" i="20"/>
  <c r="BI42" i="20"/>
  <c r="BJ42" i="20"/>
  <c r="BG64" i="20"/>
  <c r="BI64" i="20"/>
  <c r="BJ64" i="20"/>
  <c r="AR69" i="20"/>
  <c r="AY70" i="20"/>
  <c r="AR73" i="20"/>
  <c r="BD73" i="20"/>
  <c r="BF73" i="20"/>
  <c r="AY78" i="20"/>
  <c r="AV89" i="20"/>
  <c r="BE89" i="20"/>
  <c r="AQ84" i="20"/>
  <c r="AR88" i="20"/>
  <c r="BD88" i="20"/>
  <c r="BF88" i="20"/>
  <c r="AS88" i="20"/>
  <c r="AR103" i="20"/>
  <c r="AW103" i="20"/>
  <c r="AX122" i="20"/>
  <c r="AQ122" i="20"/>
  <c r="AQ101" i="20"/>
  <c r="BJ101" i="20"/>
  <c r="BI101" i="20"/>
  <c r="AV120" i="20"/>
  <c r="BJ120" i="20"/>
  <c r="BI120" i="20"/>
  <c r="AR107" i="20"/>
  <c r="AS107" i="20"/>
  <c r="AW107" i="20"/>
  <c r="AV107" i="20"/>
  <c r="AW126" i="20"/>
  <c r="BI126" i="20"/>
  <c r="BJ126" i="20"/>
  <c r="BI147" i="20"/>
  <c r="BJ147" i="20"/>
  <c r="AV147" i="20"/>
  <c r="AS133" i="20"/>
  <c r="AY133" i="20"/>
  <c r="BJ133" i="20"/>
  <c r="BI133" i="20"/>
  <c r="AY149" i="20"/>
  <c r="AV149" i="20"/>
  <c r="AY155" i="20"/>
  <c r="BG155" i="20"/>
  <c r="BI155" i="20"/>
  <c r="BJ155" i="20"/>
  <c r="AX170" i="20"/>
  <c r="AX164" i="20"/>
  <c r="AQ184" i="20"/>
  <c r="AV184" i="20"/>
  <c r="AR173" i="20"/>
  <c r="AX173" i="20"/>
  <c r="BI173" i="20"/>
  <c r="BJ173" i="20"/>
  <c r="AS198" i="20"/>
  <c r="AV198" i="20"/>
  <c r="AX203" i="20"/>
  <c r="AX204" i="20"/>
  <c r="AS197" i="20"/>
  <c r="AR197" i="20"/>
  <c r="BD197" i="20"/>
  <c r="BF197" i="20"/>
  <c r="AR214" i="20"/>
  <c r="AV214" i="20"/>
  <c r="AQ214" i="20"/>
  <c r="AS237" i="20"/>
  <c r="AR237" i="20"/>
  <c r="AR258" i="20"/>
  <c r="BI258" i="20"/>
  <c r="BJ258" i="20"/>
  <c r="AW258" i="20"/>
  <c r="AX277" i="20"/>
  <c r="AY277" i="20"/>
  <c r="AV277" i="20"/>
  <c r="BI228" i="20"/>
  <c r="BJ228" i="20"/>
  <c r="AW248" i="20"/>
  <c r="AY268" i="20"/>
  <c r="AX268" i="20"/>
  <c r="AR251" i="20"/>
  <c r="AQ220" i="20"/>
  <c r="BI220" i="20"/>
  <c r="BJ220" i="20"/>
  <c r="BG220" i="20"/>
  <c r="AR240" i="20"/>
  <c r="AY240" i="20"/>
  <c r="AQ261" i="20"/>
  <c r="AR261" i="20"/>
  <c r="AV261" i="20"/>
  <c r="AY281" i="20"/>
  <c r="AR281" i="20"/>
  <c r="AV281" i="20"/>
  <c r="AQ281" i="20"/>
  <c r="BD281" i="20"/>
  <c r="AS300" i="20"/>
  <c r="AX318" i="20"/>
  <c r="BI318" i="20"/>
  <c r="BJ318" i="20"/>
  <c r="AV335" i="20"/>
  <c r="AW335" i="20"/>
  <c r="BI283" i="20"/>
  <c r="BJ283" i="20"/>
  <c r="AY298" i="20"/>
  <c r="AV315" i="20"/>
  <c r="AR285" i="20"/>
  <c r="AX285" i="20"/>
  <c r="AX303" i="20"/>
  <c r="BE303" i="20"/>
  <c r="BG303" i="20"/>
  <c r="AX322" i="20"/>
  <c r="AV350" i="20"/>
  <c r="AW350" i="20"/>
  <c r="AY350" i="20"/>
  <c r="AV344" i="20"/>
  <c r="BE344" i="20"/>
  <c r="AQ362" i="20"/>
  <c r="AX362" i="20"/>
  <c r="AQ358" i="20"/>
  <c r="AD357" i="1"/>
  <c r="AZ357" i="1"/>
  <c r="AO357" i="1"/>
  <c r="AD347" i="1"/>
  <c r="AZ347" i="1"/>
  <c r="AO347" i="1"/>
  <c r="AD358" i="1"/>
  <c r="AO358" i="1"/>
  <c r="AZ358" i="1"/>
  <c r="AD337" i="1"/>
  <c r="AZ337" i="1"/>
  <c r="AO337" i="1"/>
  <c r="AD320" i="1"/>
  <c r="AZ320" i="1"/>
  <c r="AO320" i="1"/>
  <c r="AD302" i="1"/>
  <c r="AO302" i="1"/>
  <c r="AZ302" i="1"/>
  <c r="AD284" i="1"/>
  <c r="AO284" i="1"/>
  <c r="AZ284" i="1"/>
  <c r="AD264" i="1"/>
  <c r="AZ264" i="1"/>
  <c r="AO264" i="1"/>
  <c r="AD243" i="1"/>
  <c r="AZ243" i="1"/>
  <c r="AO243" i="1"/>
  <c r="AO344" i="1"/>
  <c r="AD344" i="1"/>
  <c r="AZ344" i="1"/>
  <c r="AO328" i="1"/>
  <c r="AD328" i="1"/>
  <c r="AZ328" i="1"/>
  <c r="AO310" i="1"/>
  <c r="AZ310" i="1"/>
  <c r="AD310" i="1"/>
  <c r="AO292" i="1"/>
  <c r="AD292" i="1"/>
  <c r="AZ292" i="1"/>
  <c r="AO273" i="1"/>
  <c r="AZ273" i="1"/>
  <c r="AD273" i="1"/>
  <c r="AO254" i="1"/>
  <c r="AD254" i="1"/>
  <c r="AZ254" i="1"/>
  <c r="AO235" i="1"/>
  <c r="AZ235" i="1"/>
  <c r="AD235" i="1"/>
  <c r="AZ318" i="1"/>
  <c r="AD318" i="1"/>
  <c r="AO318" i="1"/>
  <c r="AD300" i="1"/>
  <c r="AZ300" i="1"/>
  <c r="AO300" i="1"/>
  <c r="AD282" i="1"/>
  <c r="AO282" i="1"/>
  <c r="AZ282" i="1"/>
  <c r="AD262" i="1"/>
  <c r="AZ262" i="1"/>
  <c r="AO262" i="1"/>
  <c r="AZ241" i="1"/>
  <c r="AD241" i="1"/>
  <c r="AO241" i="1"/>
  <c r="AO342" i="1"/>
  <c r="AD342" i="1"/>
  <c r="AZ342" i="1"/>
  <c r="AD326" i="1"/>
  <c r="AO326" i="1"/>
  <c r="AZ326" i="1"/>
  <c r="AD308" i="1"/>
  <c r="AZ308" i="1"/>
  <c r="AO308" i="1"/>
  <c r="AD290" i="1"/>
  <c r="AZ290" i="1"/>
  <c r="AO290" i="1"/>
  <c r="AD270" i="1"/>
  <c r="AO270" i="1"/>
  <c r="AZ270" i="1"/>
  <c r="AD252" i="1"/>
  <c r="AO252" i="1"/>
  <c r="AZ252" i="1"/>
  <c r="AD233" i="1"/>
  <c r="AZ233" i="1"/>
  <c r="AO233" i="1"/>
  <c r="AD213" i="1"/>
  <c r="AZ213" i="1"/>
  <c r="AO213" i="1"/>
  <c r="AD196" i="1"/>
  <c r="AO196" i="1"/>
  <c r="AZ196" i="1"/>
  <c r="AD172" i="1"/>
  <c r="AO172" i="1"/>
  <c r="AZ172" i="1"/>
  <c r="AD156" i="1"/>
  <c r="AZ156" i="1"/>
  <c r="AO156" i="1"/>
  <c r="AD139" i="1"/>
  <c r="AZ139" i="1"/>
  <c r="AO139" i="1"/>
  <c r="AD119" i="1"/>
  <c r="AO119" i="1"/>
  <c r="AZ119" i="1"/>
  <c r="AO220" i="1"/>
  <c r="AD220" i="1"/>
  <c r="AZ220" i="1"/>
  <c r="AO203" i="1"/>
  <c r="AZ203" i="1"/>
  <c r="AD203" i="1"/>
  <c r="AO182" i="1"/>
  <c r="AD182" i="1"/>
  <c r="AZ182" i="1"/>
  <c r="AO163" i="1"/>
  <c r="AZ163" i="1"/>
  <c r="AD163" i="1"/>
  <c r="AO146" i="1"/>
  <c r="AD146" i="1"/>
  <c r="AZ146" i="1"/>
  <c r="AO127" i="1"/>
  <c r="AZ127" i="1"/>
  <c r="AD127" i="1"/>
  <c r="AZ224" i="1"/>
  <c r="AD224" i="1"/>
  <c r="AO224" i="1"/>
  <c r="AD206" i="1"/>
  <c r="AZ206" i="1"/>
  <c r="AO206" i="1"/>
  <c r="AD188" i="1"/>
  <c r="AO188" i="1"/>
  <c r="AZ188" i="1"/>
  <c r="AD166" i="1"/>
  <c r="AZ166" i="1"/>
  <c r="AO166" i="1"/>
  <c r="AZ149" i="1"/>
  <c r="AD149" i="1"/>
  <c r="AO149" i="1"/>
  <c r="AD133" i="1"/>
  <c r="AZ133" i="1"/>
  <c r="AO133" i="1"/>
  <c r="AD115" i="1"/>
  <c r="AO115" i="1"/>
  <c r="AZ115" i="1"/>
  <c r="AD222" i="1"/>
  <c r="AZ222" i="1"/>
  <c r="AO222" i="1"/>
  <c r="AD205" i="1"/>
  <c r="AZ205" i="1"/>
  <c r="AO205" i="1"/>
  <c r="AD186" i="1"/>
  <c r="AO186" i="1"/>
  <c r="AZ186" i="1"/>
  <c r="AD165" i="1"/>
  <c r="AO165" i="1"/>
  <c r="AZ165" i="1"/>
  <c r="AD148" i="1"/>
  <c r="AZ148" i="1"/>
  <c r="AO148" i="1"/>
  <c r="AD132" i="1"/>
  <c r="AZ132" i="1"/>
  <c r="AO132" i="1"/>
  <c r="AO110" i="1"/>
  <c r="AD110" i="1"/>
  <c r="AZ110" i="1"/>
  <c r="AD91" i="1"/>
  <c r="AO91" i="1"/>
  <c r="AZ91" i="1"/>
  <c r="AD72" i="1"/>
  <c r="AZ72" i="1"/>
  <c r="AO72" i="1"/>
  <c r="AD51" i="1"/>
  <c r="AZ51" i="1"/>
  <c r="AO51" i="1"/>
  <c r="AO98" i="1"/>
  <c r="AZ98" i="1"/>
  <c r="AD98" i="1"/>
  <c r="AO79" i="1"/>
  <c r="AD79" i="1"/>
  <c r="AZ79" i="1"/>
  <c r="AO63" i="1"/>
  <c r="AZ63" i="1"/>
  <c r="AD63" i="1"/>
  <c r="AO112" i="1"/>
  <c r="AD112" i="1"/>
  <c r="AZ112" i="1"/>
  <c r="AD93" i="1"/>
  <c r="AZ93" i="1"/>
  <c r="AO93" i="1"/>
  <c r="AD74" i="1"/>
  <c r="AO74" i="1"/>
  <c r="AZ74" i="1"/>
  <c r="AD53" i="1"/>
  <c r="AZ53" i="1"/>
  <c r="AO53" i="1"/>
  <c r="AD96" i="1"/>
  <c r="AZ96" i="1"/>
  <c r="AO96" i="1"/>
  <c r="AD77" i="1"/>
  <c r="AO77" i="1"/>
  <c r="AZ77" i="1"/>
  <c r="AD58" i="1"/>
  <c r="AO58" i="1"/>
  <c r="AZ58" i="1"/>
  <c r="AD31" i="1"/>
  <c r="AZ31" i="1"/>
  <c r="AO31" i="1"/>
  <c r="AD14" i="1"/>
  <c r="AZ14" i="1"/>
  <c r="AO14" i="1"/>
  <c r="AO34" i="1"/>
  <c r="AZ34" i="1"/>
  <c r="AD34" i="1"/>
  <c r="BP34" i="1"/>
  <c r="AO17" i="1"/>
  <c r="AZ17" i="1"/>
  <c r="AD17" i="1"/>
  <c r="BP17" i="1"/>
  <c r="AD33" i="1"/>
  <c r="AZ33" i="1"/>
  <c r="AO33" i="1"/>
  <c r="AD16" i="1"/>
  <c r="AO16" i="1"/>
  <c r="AZ16" i="1"/>
  <c r="BC16" i="1"/>
  <c r="AD32" i="1"/>
  <c r="AO32" i="1"/>
  <c r="AZ32" i="1"/>
  <c r="AD15" i="1"/>
  <c r="AZ15" i="1"/>
  <c r="AO15" i="1"/>
  <c r="BP14" i="1"/>
  <c r="AC14" i="1"/>
  <c r="AN31" i="1"/>
  <c r="BP93" i="1"/>
  <c r="BC93" i="1"/>
  <c r="BC108" i="1"/>
  <c r="BC115" i="1"/>
  <c r="BP166" i="1"/>
  <c r="BC188" i="1"/>
  <c r="BP146" i="1"/>
  <c r="BC163" i="1"/>
  <c r="BP220" i="1"/>
  <c r="BP156" i="1"/>
  <c r="BC172" i="1"/>
  <c r="BC140" i="1"/>
  <c r="BC214" i="1"/>
  <c r="BC286" i="1"/>
  <c r="BC235" i="1"/>
  <c r="BC254" i="1"/>
  <c r="BP292" i="1"/>
  <c r="BC310" i="1"/>
  <c r="BC288" i="1"/>
  <c r="AM36" i="1"/>
  <c r="AS257" i="20"/>
  <c r="AY218" i="20"/>
  <c r="S354" i="20"/>
  <c r="AQ347" i="20"/>
  <c r="U284" i="20"/>
  <c r="AQ284" i="20"/>
  <c r="AQ71" i="20"/>
  <c r="BB331" i="20"/>
  <c r="AS224" i="20"/>
  <c r="AS162" i="20"/>
  <c r="AX10" i="20"/>
  <c r="AW10" i="20"/>
  <c r="BI10" i="20"/>
  <c r="BJ10" i="20"/>
  <c r="AR10" i="20"/>
  <c r="BJ14" i="20"/>
  <c r="BI14" i="20"/>
  <c r="AS17" i="20"/>
  <c r="BI27" i="20"/>
  <c r="BJ27" i="20"/>
  <c r="AX22" i="20"/>
  <c r="AQ22" i="20"/>
  <c r="AW38" i="20"/>
  <c r="BJ35" i="20"/>
  <c r="BI35" i="20"/>
  <c r="AV36" i="20"/>
  <c r="AS45" i="20"/>
  <c r="AW46" i="20"/>
  <c r="AV46" i="20"/>
  <c r="AY53" i="20"/>
  <c r="AQ76" i="20"/>
  <c r="AR77" i="20"/>
  <c r="AV83" i="20"/>
  <c r="BI94" i="20"/>
  <c r="BJ94" i="20"/>
  <c r="AY92" i="20"/>
  <c r="AW93" i="20"/>
  <c r="BI93" i="20"/>
  <c r="BJ93" i="20"/>
  <c r="BI108" i="20"/>
  <c r="BJ108" i="20"/>
  <c r="AR108" i="20"/>
  <c r="AW127" i="20"/>
  <c r="AR119" i="20"/>
  <c r="BJ105" i="20"/>
  <c r="BI105" i="20"/>
  <c r="AQ125" i="20"/>
  <c r="AY125" i="20"/>
  <c r="AW125" i="20"/>
  <c r="BI112" i="20"/>
  <c r="BJ112" i="20"/>
  <c r="AV112" i="20"/>
  <c r="AS135" i="20"/>
  <c r="AV135" i="20"/>
  <c r="AS152" i="20"/>
  <c r="AQ148" i="20"/>
  <c r="AW142" i="20"/>
  <c r="AY157" i="20"/>
  <c r="AQ175" i="20"/>
  <c r="AR175" i="20"/>
  <c r="BI175" i="20"/>
  <c r="BJ175" i="20"/>
  <c r="AS167" i="20"/>
  <c r="AY167" i="20"/>
  <c r="BI167" i="20"/>
  <c r="BJ167" i="20"/>
  <c r="BJ168" i="20"/>
  <c r="BI168" i="20"/>
  <c r="AY161" i="20"/>
  <c r="AX161" i="20"/>
  <c r="AR180" i="20"/>
  <c r="AW219" i="20"/>
  <c r="AX207" i="20"/>
  <c r="AQ207" i="20"/>
  <c r="AX190" i="20"/>
  <c r="AS201" i="20"/>
  <c r="AV221" i="20"/>
  <c r="BE221" i="20"/>
  <c r="AY241" i="20"/>
  <c r="AS241" i="20"/>
  <c r="BI254" i="20"/>
  <c r="BJ254" i="20"/>
  <c r="AX254" i="20"/>
  <c r="BI273" i="20"/>
  <c r="BJ273" i="20"/>
  <c r="AY235" i="20"/>
  <c r="AV255" i="20"/>
  <c r="AR255" i="20"/>
  <c r="AW255" i="20"/>
  <c r="AV275" i="20"/>
  <c r="AS225" i="20"/>
  <c r="AS245" i="20"/>
  <c r="AV245" i="20"/>
  <c r="AR266" i="20"/>
  <c r="AK286" i="20"/>
  <c r="U286" i="20"/>
  <c r="AQ286" i="20"/>
  <c r="AL286" i="20"/>
  <c r="AI286" i="20"/>
  <c r="AT286" i="20"/>
  <c r="AC304" i="20"/>
  <c r="W304" i="20"/>
  <c r="AS304" i="20"/>
  <c r="S304" i="20"/>
  <c r="X304" i="20"/>
  <c r="AC323" i="20"/>
  <c r="AY323" i="20"/>
  <c r="AB323" i="20"/>
  <c r="AX323" i="20"/>
  <c r="S323" i="20"/>
  <c r="X323" i="20"/>
  <c r="AT323" i="20"/>
  <c r="AW301" i="20"/>
  <c r="AR301" i="20"/>
  <c r="AW319" i="20"/>
  <c r="BB284" i="20"/>
  <c r="BP284" i="20"/>
  <c r="AA284" i="20"/>
  <c r="AW284" i="20"/>
  <c r="X284" i="20"/>
  <c r="AT284" i="20"/>
  <c r="BP302" i="20"/>
  <c r="AN302" i="20"/>
  <c r="Z320" i="20"/>
  <c r="AV320" i="20"/>
  <c r="BB320" i="20"/>
  <c r="AA320" i="20"/>
  <c r="AB337" i="20"/>
  <c r="AX337" i="20"/>
  <c r="AA337" i="20"/>
  <c r="AW337" i="20"/>
  <c r="BP337" i="20"/>
  <c r="AL337" i="20"/>
  <c r="AI337" i="20"/>
  <c r="AT337" i="20"/>
  <c r="AY308" i="20"/>
  <c r="AV308" i="20"/>
  <c r="AV336" i="20"/>
  <c r="AC354" i="20"/>
  <c r="AY354" i="20"/>
  <c r="AB354" i="20"/>
  <c r="AX354" i="20"/>
  <c r="AR342" i="20"/>
  <c r="BI364" i="20"/>
  <c r="BJ364" i="20"/>
  <c r="AW338" i="20"/>
  <c r="BC19" i="1"/>
  <c r="AC36" i="1"/>
  <c r="BP97" i="1"/>
  <c r="AN57" i="1"/>
  <c r="BC117" i="1"/>
  <c r="BC192" i="1"/>
  <c r="BC167" i="1"/>
  <c r="BC178" i="1"/>
  <c r="BC291" i="1"/>
  <c r="BC239" i="1"/>
  <c r="BC259" i="1"/>
  <c r="BC314" i="1"/>
  <c r="BC293" i="1"/>
  <c r="BC358" i="1"/>
  <c r="BP324" i="20"/>
  <c r="AB25" i="1"/>
  <c r="AX25" i="1"/>
  <c r="AA293" i="20"/>
  <c r="BP32" i="1"/>
  <c r="AM361" i="20"/>
  <c r="AR299" i="20"/>
  <c r="AR230" i="20"/>
  <c r="BE186" i="20"/>
  <c r="AW70" i="20"/>
  <c r="AM320" i="20"/>
  <c r="AQ339" i="20"/>
  <c r="AY95" i="20"/>
  <c r="BB323" i="20"/>
  <c r="AR72" i="20"/>
  <c r="AW72" i="20"/>
  <c r="BE72" i="20"/>
  <c r="BG72" i="20"/>
  <c r="AV62" i="20"/>
  <c r="AV81" i="20"/>
  <c r="AQ81" i="20"/>
  <c r="AQ75" i="20"/>
  <c r="AV91" i="20"/>
  <c r="AX96" i="20"/>
  <c r="BJ96" i="20"/>
  <c r="BI96" i="20"/>
  <c r="AW96" i="20"/>
  <c r="AS97" i="20"/>
  <c r="BJ97" i="20"/>
  <c r="BI97" i="20"/>
  <c r="AV113" i="20"/>
  <c r="AX104" i="20"/>
  <c r="AR104" i="20"/>
  <c r="B9" i="28"/>
  <c r="AQ124" i="20"/>
  <c r="AR111" i="20"/>
  <c r="BI98" i="20"/>
  <c r="BJ98" i="20"/>
  <c r="AY98" i="20"/>
  <c r="AV98" i="20"/>
  <c r="AV117" i="20"/>
  <c r="AV139" i="20"/>
  <c r="BE139" i="20"/>
  <c r="BI136" i="20"/>
  <c r="BJ136" i="20"/>
  <c r="AV153" i="20"/>
  <c r="BJ141" i="20"/>
  <c r="BI141" i="20"/>
  <c r="AX158" i="20"/>
  <c r="AR158" i="20"/>
  <c r="BI158" i="20"/>
  <c r="BJ158" i="20"/>
  <c r="AY146" i="20"/>
  <c r="BI146" i="20"/>
  <c r="BJ146" i="20"/>
  <c r="AW181" i="20"/>
  <c r="BI181" i="20"/>
  <c r="BJ181" i="20"/>
  <c r="BI171" i="20"/>
  <c r="BJ171" i="20"/>
  <c r="AY156" i="20"/>
  <c r="AQ156" i="20"/>
  <c r="AR172" i="20"/>
  <c r="AS195" i="20"/>
  <c r="AQ195" i="20"/>
  <c r="AX212" i="20"/>
  <c r="BE212" i="20"/>
  <c r="AQ212" i="20"/>
  <c r="AV213" i="20"/>
  <c r="BJ213" i="20"/>
  <c r="BI213" i="20"/>
  <c r="AW213" i="20"/>
  <c r="BI205" i="20"/>
  <c r="BJ205" i="20"/>
  <c r="AV205" i="20"/>
  <c r="AW205" i="20"/>
  <c r="AQ227" i="20"/>
  <c r="AV227" i="20"/>
  <c r="AY247" i="20"/>
  <c r="AS217" i="20"/>
  <c r="BI238" i="20"/>
  <c r="BJ238" i="20"/>
  <c r="AQ259" i="20"/>
  <c r="BD259" i="20"/>
  <c r="AW259" i="20"/>
  <c r="AR260" i="20"/>
  <c r="AW260" i="20"/>
  <c r="AS230" i="20"/>
  <c r="AX252" i="20"/>
  <c r="BI252" i="20"/>
  <c r="BJ252" i="20"/>
  <c r="AY270" i="20"/>
  <c r="AX291" i="20"/>
  <c r="BE291" i="20"/>
  <c r="BG291" i="20"/>
  <c r="AR291" i="20"/>
  <c r="AS327" i="20"/>
  <c r="AR327" i="20"/>
  <c r="AS287" i="20"/>
  <c r="BB305" i="20"/>
  <c r="AL305" i="20"/>
  <c r="V305" i="20"/>
  <c r="AR305" i="20"/>
  <c r="AA324" i="20"/>
  <c r="AW324" i="20"/>
  <c r="AK324" i="20"/>
  <c r="BB324" i="20"/>
  <c r="AS288" i="20"/>
  <c r="AV306" i="20"/>
  <c r="BJ306" i="20"/>
  <c r="BI306" i="20"/>
  <c r="AM341" i="20"/>
  <c r="BB341" i="20"/>
  <c r="AH295" i="20"/>
  <c r="AN295" i="20"/>
  <c r="BB295" i="20"/>
  <c r="V295" i="20"/>
  <c r="AR295" i="20"/>
  <c r="X295" i="20"/>
  <c r="AT295" i="20"/>
  <c r="AF312" i="20"/>
  <c r="AL312" i="20"/>
  <c r="AW312" i="20"/>
  <c r="Z312" i="20"/>
  <c r="AV312" i="20"/>
  <c r="U312" i="20"/>
  <c r="AQ312" i="20"/>
  <c r="W330" i="20"/>
  <c r="BP330" i="20"/>
  <c r="S330" i="20"/>
  <c r="Z330" i="20"/>
  <c r="AH340" i="20"/>
  <c r="AM340" i="20"/>
  <c r="X340" i="20"/>
  <c r="AT340" i="20"/>
  <c r="AS360" i="20"/>
  <c r="AQ360" i="20"/>
  <c r="AK361" i="20"/>
  <c r="AH361" i="20"/>
  <c r="AC361" i="20"/>
  <c r="AY361" i="20"/>
  <c r="V351" i="20"/>
  <c r="AL351" i="20"/>
  <c r="AH351" i="20"/>
  <c r="AN351" i="20"/>
  <c r="X351" i="20"/>
  <c r="AT351" i="20"/>
  <c r="AG348" i="20"/>
  <c r="AN348" i="20"/>
  <c r="V348" i="20"/>
  <c r="AA348" i="20"/>
  <c r="Y347" i="20"/>
  <c r="AU347" i="20"/>
  <c r="AJ347" i="20"/>
  <c r="AJ346" i="20"/>
  <c r="AU346" i="20"/>
  <c r="Y346" i="20"/>
  <c r="AC346" i="20"/>
  <c r="Y360" i="20"/>
  <c r="AU360" i="20"/>
  <c r="AJ360" i="20"/>
  <c r="Y364" i="20"/>
  <c r="AJ364" i="20"/>
  <c r="AU364" i="20"/>
  <c r="V364" i="20"/>
  <c r="AR364" i="20"/>
  <c r="AJ342" i="20"/>
  <c r="Y342" i="20"/>
  <c r="AU342" i="20"/>
  <c r="AA342" i="20"/>
  <c r="AW342" i="20"/>
  <c r="Y333" i="20"/>
  <c r="AU333" i="20"/>
  <c r="AJ333" i="20"/>
  <c r="Y315" i="20"/>
  <c r="AU315" i="20"/>
  <c r="AJ315" i="20"/>
  <c r="Y298" i="20"/>
  <c r="AU298" i="20"/>
  <c r="AJ298" i="20"/>
  <c r="Y344" i="20"/>
  <c r="AU344" i="20"/>
  <c r="AJ344" i="20"/>
  <c r="AJ328" i="20"/>
  <c r="Y328" i="20"/>
  <c r="AU328" i="20"/>
  <c r="AJ310" i="20"/>
  <c r="AU310" i="20"/>
  <c r="Y310" i="20"/>
  <c r="AJ292" i="20"/>
  <c r="Y292" i="20"/>
  <c r="AU292" i="20"/>
  <c r="Y318" i="20"/>
  <c r="AU318" i="20"/>
  <c r="AJ318" i="20"/>
  <c r="Y300" i="20"/>
  <c r="AJ300" i="20"/>
  <c r="AU300" i="20"/>
  <c r="BD300" i="20"/>
  <c r="Y282" i="20"/>
  <c r="AU282" i="20"/>
  <c r="BD282" i="20"/>
  <c r="AJ282" i="20"/>
  <c r="Y326" i="20"/>
  <c r="AU326" i="20"/>
  <c r="BD326" i="20"/>
  <c r="BF326" i="20"/>
  <c r="AJ326" i="20"/>
  <c r="Y308" i="20"/>
  <c r="AJ308" i="20"/>
  <c r="AU308" i="20"/>
  <c r="Y290" i="20"/>
  <c r="AJ290" i="20"/>
  <c r="AU290" i="20"/>
  <c r="Y269" i="20"/>
  <c r="AU269" i="20"/>
  <c r="AJ269" i="20"/>
  <c r="Y251" i="20"/>
  <c r="AU251" i="20"/>
  <c r="AJ251" i="20"/>
  <c r="Y229" i="20"/>
  <c r="AJ229" i="20"/>
  <c r="AU229" i="20"/>
  <c r="BD229" i="20"/>
  <c r="BF229" i="20"/>
  <c r="BH229" i="20"/>
  <c r="BK229" i="20"/>
  <c r="BL229" i="20"/>
  <c r="BN229" i="20"/>
  <c r="AJ279" i="20"/>
  <c r="Y279" i="20"/>
  <c r="AU279" i="20"/>
  <c r="BD279" i="20"/>
  <c r="BF279" i="20"/>
  <c r="BH279" i="20"/>
  <c r="BK279" i="20"/>
  <c r="BL279" i="20"/>
  <c r="BN279" i="20"/>
  <c r="AJ259" i="20"/>
  <c r="AU259" i="20"/>
  <c r="Y259" i="20"/>
  <c r="AJ238" i="20"/>
  <c r="Y238" i="20"/>
  <c r="AU238" i="20"/>
  <c r="BD238" i="20"/>
  <c r="BF238" i="20"/>
  <c r="BH238" i="20"/>
  <c r="BK238" i="20"/>
  <c r="BL238" i="20"/>
  <c r="BN238" i="20"/>
  <c r="Y277" i="20"/>
  <c r="AU277" i="20"/>
  <c r="AJ277" i="20"/>
  <c r="Y258" i="20"/>
  <c r="AJ258" i="20"/>
  <c r="AU258" i="20"/>
  <c r="Y237" i="20"/>
  <c r="AU237" i="20"/>
  <c r="BD237" i="20"/>
  <c r="BF237" i="20"/>
  <c r="BH237" i="20"/>
  <c r="BK237" i="20"/>
  <c r="BL237" i="20"/>
  <c r="BN237" i="20"/>
  <c r="AJ237" i="20"/>
  <c r="AJ216" i="20"/>
  <c r="Y216" i="20"/>
  <c r="AU216" i="20"/>
  <c r="Y266" i="20"/>
  <c r="AJ266" i="20"/>
  <c r="AU266" i="20"/>
  <c r="BD266" i="20"/>
  <c r="BF266" i="20"/>
  <c r="Y245" i="20"/>
  <c r="AJ245" i="20"/>
  <c r="AU245" i="20"/>
  <c r="Y225" i="20"/>
  <c r="AU225" i="20"/>
  <c r="AJ225" i="20"/>
  <c r="Y208" i="20"/>
  <c r="AU208" i="20"/>
  <c r="AJ208" i="20"/>
  <c r="Y190" i="20"/>
  <c r="AJ190" i="20"/>
  <c r="AU190" i="20"/>
  <c r="AJ199" i="20"/>
  <c r="Y199" i="20"/>
  <c r="AU199" i="20"/>
  <c r="Y210" i="20"/>
  <c r="AU210" i="20"/>
  <c r="AJ210" i="20"/>
  <c r="AU192" i="20"/>
  <c r="Y192" i="20"/>
  <c r="AJ192" i="20"/>
  <c r="Y205" i="20"/>
  <c r="AJ205" i="20"/>
  <c r="AU205" i="20"/>
  <c r="Y184" i="20"/>
  <c r="AJ184" i="20"/>
  <c r="AU184" i="20"/>
  <c r="Y164" i="20"/>
  <c r="AU164" i="20"/>
  <c r="AJ164" i="20"/>
  <c r="AJ176" i="20"/>
  <c r="Y176" i="20"/>
  <c r="AU176" i="20"/>
  <c r="AJ159" i="20"/>
  <c r="AU159" i="20"/>
  <c r="Y159" i="20"/>
  <c r="Y170" i="20"/>
  <c r="AJ170" i="20"/>
  <c r="AU170" i="20"/>
  <c r="Y180" i="20"/>
  <c r="AU180" i="20"/>
  <c r="AJ180" i="20"/>
  <c r="Y161" i="20"/>
  <c r="AU161" i="20"/>
  <c r="AJ161" i="20"/>
  <c r="Y149" i="20"/>
  <c r="AJ149" i="20"/>
  <c r="AU149" i="20"/>
  <c r="Y133" i="20"/>
  <c r="AJ133" i="20"/>
  <c r="AU133" i="20"/>
  <c r="AJ144" i="20"/>
  <c r="AU144" i="20"/>
  <c r="Y144" i="20"/>
  <c r="AU152" i="20"/>
  <c r="Y152" i="20"/>
  <c r="AJ152" i="20"/>
  <c r="Y135" i="20"/>
  <c r="AU135" i="20"/>
  <c r="BD135" i="20"/>
  <c r="BF135" i="20"/>
  <c r="AJ135" i="20"/>
  <c r="Y138" i="20"/>
  <c r="AJ138" i="20"/>
  <c r="AU138" i="20"/>
  <c r="Y120" i="20"/>
  <c r="AU120" i="20"/>
  <c r="AJ120" i="20"/>
  <c r="Y101" i="20"/>
  <c r="AU101" i="20"/>
  <c r="AJ101" i="20"/>
  <c r="AJ110" i="20"/>
  <c r="AU110" i="20"/>
  <c r="Y110" i="20"/>
  <c r="Y118" i="20"/>
  <c r="AJ118" i="20"/>
  <c r="AU118" i="20"/>
  <c r="AH118" i="20"/>
  <c r="Y99" i="20"/>
  <c r="AJ99" i="20"/>
  <c r="AU99" i="20"/>
  <c r="Y112" i="20"/>
  <c r="AU112" i="20"/>
  <c r="AJ112" i="20"/>
  <c r="Y96" i="20"/>
  <c r="AU96" i="20"/>
  <c r="AJ96" i="20"/>
  <c r="Y83" i="20"/>
  <c r="AJ83" i="20"/>
  <c r="AU83" i="20"/>
  <c r="Y93" i="20"/>
  <c r="AJ93" i="20"/>
  <c r="AU93" i="20"/>
  <c r="BD93" i="20"/>
  <c r="BF93" i="20"/>
  <c r="Y74" i="20"/>
  <c r="AU74" i="20"/>
  <c r="AJ74" i="20"/>
  <c r="AU85" i="20"/>
  <c r="Y85" i="20"/>
  <c r="AJ85" i="20"/>
  <c r="AG85" i="20"/>
  <c r="AH85" i="20"/>
  <c r="Y79" i="20"/>
  <c r="AU79" i="20"/>
  <c r="AJ79" i="20"/>
  <c r="Y52" i="20"/>
  <c r="AU52" i="20"/>
  <c r="AJ52" i="20"/>
  <c r="AG52" i="20"/>
  <c r="V52" i="20"/>
  <c r="AR52" i="20"/>
  <c r="AJ58" i="20"/>
  <c r="AU58" i="20"/>
  <c r="Y58" i="20"/>
  <c r="Y70" i="20"/>
  <c r="AU70" i="20"/>
  <c r="AJ70" i="20"/>
  <c r="Y57" i="20"/>
  <c r="AU57" i="20"/>
  <c r="AJ57" i="20"/>
  <c r="AJ49" i="20"/>
  <c r="Y49" i="20"/>
  <c r="AU49" i="20"/>
  <c r="Y46" i="20"/>
  <c r="AU46" i="20"/>
  <c r="AJ46" i="20"/>
  <c r="AJ34" i="20"/>
  <c r="Y34" i="20"/>
  <c r="AU34" i="20"/>
  <c r="S34" i="20"/>
  <c r="AL34" i="20"/>
  <c r="AA34" i="20"/>
  <c r="AF34" i="20"/>
  <c r="Z34" i="20"/>
  <c r="AV34" i="20"/>
  <c r="V34" i="20"/>
  <c r="AR34" i="20"/>
  <c r="AG34" i="20"/>
  <c r="Y36" i="20"/>
  <c r="AJ36" i="20"/>
  <c r="AU36" i="20"/>
  <c r="W36" i="20"/>
  <c r="AS36" i="20"/>
  <c r="AB36" i="20"/>
  <c r="AX36" i="20"/>
  <c r="Y25" i="20"/>
  <c r="AJ25" i="20"/>
  <c r="AU25" i="20"/>
  <c r="W25" i="20"/>
  <c r="Y30" i="20"/>
  <c r="AJ30" i="20"/>
  <c r="AU30" i="20"/>
  <c r="BB30" i="20"/>
  <c r="U30" i="20"/>
  <c r="W30" i="20"/>
  <c r="AS30" i="20"/>
  <c r="Y19" i="20"/>
  <c r="AU19" i="20"/>
  <c r="AJ19" i="20"/>
  <c r="Y11" i="20"/>
  <c r="AU11" i="20"/>
  <c r="AJ11" i="20"/>
  <c r="Y10" i="20"/>
  <c r="AU10" i="20"/>
  <c r="AJ10" i="20"/>
  <c r="AA343" i="20"/>
  <c r="BP21" i="1"/>
  <c r="AC21" i="1"/>
  <c r="AN39" i="1"/>
  <c r="BP43" i="1"/>
  <c r="BC63" i="1"/>
  <c r="BC64" i="1"/>
  <c r="BC81" i="1"/>
  <c r="BP58" i="1"/>
  <c r="BC77" i="1"/>
  <c r="BC141" i="1"/>
  <c r="BC215" i="1"/>
  <c r="BC118" i="1"/>
  <c r="BC195" i="1"/>
  <c r="BC204" i="1"/>
  <c r="BP148" i="1"/>
  <c r="BC165" i="1"/>
  <c r="BP222" i="1"/>
  <c r="BP237" i="1"/>
  <c r="BP347" i="1"/>
  <c r="BP236" i="1"/>
  <c r="BP270" i="1"/>
  <c r="BC308" i="1"/>
  <c r="BC330" i="1"/>
  <c r="BC357" i="1"/>
  <c r="BP344" i="1"/>
  <c r="BP57" i="20"/>
  <c r="W310" i="20"/>
  <c r="AH77" i="20"/>
  <c r="AS77" i="20"/>
  <c r="AN224" i="20"/>
  <c r="AN182" i="20"/>
  <c r="AY182" i="20"/>
  <c r="AL349" i="20"/>
  <c r="V332" i="20"/>
  <c r="AG299" i="20"/>
  <c r="S228" i="20"/>
  <c r="BB199" i="20"/>
  <c r="AK170" i="20"/>
  <c r="AF140" i="20"/>
  <c r="AF132" i="20"/>
  <c r="AQ132" i="20"/>
  <c r="V112" i="20"/>
  <c r="AR112" i="20"/>
  <c r="S85" i="20"/>
  <c r="V65" i="20"/>
  <c r="AR65" i="20"/>
  <c r="S11" i="20"/>
  <c r="AM286" i="20"/>
  <c r="BP196" i="20"/>
  <c r="BP108" i="20"/>
  <c r="AM63" i="20"/>
  <c r="AF343" i="20"/>
  <c r="W176" i="20"/>
  <c r="AH110" i="20"/>
  <c r="AH54" i="20"/>
  <c r="AC230" i="20"/>
  <c r="AY230" i="20"/>
  <c r="AN159" i="20"/>
  <c r="AN95" i="20"/>
  <c r="AN21" i="20"/>
  <c r="BP12" i="20"/>
  <c r="AG12" i="20"/>
  <c r="AC12" i="20"/>
  <c r="AY12" i="20"/>
  <c r="AA12" i="20"/>
  <c r="U19" i="20"/>
  <c r="AN19" i="20"/>
  <c r="AH19" i="20"/>
  <c r="BB19" i="20"/>
  <c r="X19" i="20"/>
  <c r="W21" i="20"/>
  <c r="V21" i="20"/>
  <c r="AK21" i="20"/>
  <c r="AF21" i="20"/>
  <c r="AC25" i="20"/>
  <c r="AK25" i="20"/>
  <c r="AF25" i="20"/>
  <c r="AG30" i="20"/>
  <c r="V30" i="20"/>
  <c r="AR30" i="20"/>
  <c r="Z30" i="20"/>
  <c r="AI30" i="20"/>
  <c r="AC39" i="20"/>
  <c r="AA39" i="20"/>
  <c r="AG39" i="20"/>
  <c r="Z39" i="20"/>
  <c r="BP31" i="20"/>
  <c r="AB31" i="20"/>
  <c r="AF31" i="20"/>
  <c r="S31" i="20"/>
  <c r="AI31" i="20"/>
  <c r="AT31" i="20"/>
  <c r="AM41" i="20"/>
  <c r="W41" i="20"/>
  <c r="AF41" i="20"/>
  <c r="AC57" i="20"/>
  <c r="V57" i="20"/>
  <c r="AM57" i="20"/>
  <c r="X57" i="20"/>
  <c r="AC58" i="20"/>
  <c r="BP58" i="20"/>
  <c r="AH58" i="20"/>
  <c r="Z58" i="20"/>
  <c r="AB54" i="20"/>
  <c r="AX54" i="20"/>
  <c r="V54" i="20"/>
  <c r="AM54" i="20"/>
  <c r="AA54" i="20"/>
  <c r="AB65" i="20"/>
  <c r="AM65" i="20"/>
  <c r="AA65" i="20"/>
  <c r="AF65" i="20"/>
  <c r="AH66" i="20"/>
  <c r="Z66" i="20"/>
  <c r="AV66" i="20"/>
  <c r="AK66" i="20"/>
  <c r="AF66" i="20"/>
  <c r="BP85" i="20"/>
  <c r="BB85" i="20"/>
  <c r="AK85" i="20"/>
  <c r="W74" i="20"/>
  <c r="BP74" i="20"/>
  <c r="Z74" i="20"/>
  <c r="S74" i="20"/>
  <c r="AN79" i="20"/>
  <c r="V79" i="20"/>
  <c r="AC79" i="20"/>
  <c r="AK79" i="20"/>
  <c r="X79" i="20"/>
  <c r="AF95" i="20"/>
  <c r="AM95" i="20"/>
  <c r="AK95" i="20"/>
  <c r="AI95" i="20"/>
  <c r="AT95" i="20"/>
  <c r="AG86" i="20"/>
  <c r="AK86" i="20"/>
  <c r="AF86" i="20"/>
  <c r="S86" i="20"/>
  <c r="X86" i="20"/>
  <c r="AC99" i="20"/>
  <c r="AG99" i="20"/>
  <c r="AK99" i="20"/>
  <c r="X99" i="20"/>
  <c r="BP118" i="20"/>
  <c r="U118" i="20"/>
  <c r="V118" i="20"/>
  <c r="AR118" i="20"/>
  <c r="AA118" i="20"/>
  <c r="AI118" i="20"/>
  <c r="BP110" i="20"/>
  <c r="AN110" i="20"/>
  <c r="AC110" i="20"/>
  <c r="AA110" i="20"/>
  <c r="S130" i="20"/>
  <c r="V130" i="20"/>
  <c r="AR130" i="20"/>
  <c r="AF130" i="20"/>
  <c r="BB130" i="20"/>
  <c r="W115" i="20"/>
  <c r="AM115" i="20"/>
  <c r="AH115" i="20"/>
  <c r="W102" i="20"/>
  <c r="BB102" i="20"/>
  <c r="AG102" i="20"/>
  <c r="AA102" i="20"/>
  <c r="AW102" i="20"/>
  <c r="X102" i="20"/>
  <c r="AH121" i="20"/>
  <c r="W121" i="20"/>
  <c r="AS121" i="20"/>
  <c r="AF121" i="20"/>
  <c r="Z121" i="20"/>
  <c r="AH143" i="20"/>
  <c r="AK143" i="20"/>
  <c r="AL143" i="20"/>
  <c r="AW143" i="20"/>
  <c r="Z143" i="20"/>
  <c r="AI143" i="20"/>
  <c r="AB140" i="20"/>
  <c r="AX140" i="20"/>
  <c r="AM140" i="20"/>
  <c r="BP132" i="20"/>
  <c r="AB132" i="20"/>
  <c r="U145" i="20"/>
  <c r="AL145" i="20"/>
  <c r="BB145" i="20"/>
  <c r="AG134" i="20"/>
  <c r="BP134" i="20"/>
  <c r="AK134" i="20"/>
  <c r="AM150" i="20"/>
  <c r="AH150" i="20"/>
  <c r="Z150" i="20"/>
  <c r="AB166" i="20"/>
  <c r="BP166" i="20"/>
  <c r="AK166" i="20"/>
  <c r="W159" i="20"/>
  <c r="AS159" i="20"/>
  <c r="AG159" i="20"/>
  <c r="AM159" i="20"/>
  <c r="BB159" i="20"/>
  <c r="X159" i="20"/>
  <c r="S176" i="20"/>
  <c r="BP176" i="20"/>
  <c r="AF176" i="20"/>
  <c r="AI176" i="20"/>
  <c r="AB160" i="20"/>
  <c r="AX160" i="20"/>
  <c r="S160" i="20"/>
  <c r="AH178" i="20"/>
  <c r="AM178" i="20"/>
  <c r="AX178" i="20"/>
  <c r="AF178" i="20"/>
  <c r="Z178" i="20"/>
  <c r="AC169" i="20"/>
  <c r="AN169" i="20"/>
  <c r="S169" i="20"/>
  <c r="AA169" i="20"/>
  <c r="AW169" i="20"/>
  <c r="BP192" i="20"/>
  <c r="W192" i="20"/>
  <c r="AC192" i="20"/>
  <c r="BB192" i="20"/>
  <c r="AI192" i="20"/>
  <c r="W210" i="20"/>
  <c r="BP210" i="20"/>
  <c r="AF210" i="20"/>
  <c r="S210" i="20"/>
  <c r="AI210" i="20"/>
  <c r="AH199" i="20"/>
  <c r="AN199" i="20"/>
  <c r="S199" i="20"/>
  <c r="W216" i="20"/>
  <c r="BP216" i="20"/>
  <c r="AA216" i="20"/>
  <c r="Z216" i="20"/>
  <c r="AN200" i="20"/>
  <c r="AH200" i="20"/>
  <c r="W200" i="20"/>
  <c r="AS200" i="20"/>
  <c r="AM200" i="20"/>
  <c r="BP191" i="20"/>
  <c r="AG191" i="20"/>
  <c r="AK191" i="20"/>
  <c r="AF191" i="20"/>
  <c r="AI191" i="20"/>
  <c r="BB209" i="20"/>
  <c r="AL209" i="20"/>
  <c r="AG209" i="20"/>
  <c r="AK209" i="20"/>
  <c r="BP233" i="20"/>
  <c r="BP253" i="20"/>
  <c r="AK253" i="20"/>
  <c r="AA253" i="20"/>
  <c r="AN271" i="20"/>
  <c r="AY271" i="20"/>
  <c r="BP271" i="20"/>
  <c r="Z271" i="20"/>
  <c r="AM222" i="20"/>
  <c r="AK222" i="20"/>
  <c r="AN222" i="20"/>
  <c r="AA222" i="20"/>
  <c r="AW222" i="20"/>
  <c r="X222" i="20"/>
  <c r="S242" i="20"/>
  <c r="AN242" i="20"/>
  <c r="AF242" i="20"/>
  <c r="AI242" i="20"/>
  <c r="AK263" i="20"/>
  <c r="AF263" i="20"/>
  <c r="AL263" i="20"/>
  <c r="AA263" i="20"/>
  <c r="AW263" i="20"/>
  <c r="AC224" i="20"/>
  <c r="AY224" i="20"/>
  <c r="BP224" i="20"/>
  <c r="AH224" i="20"/>
  <c r="AM224" i="20"/>
  <c r="BP243" i="20"/>
  <c r="AB243" i="20"/>
  <c r="U243" i="20"/>
  <c r="AH264" i="20"/>
  <c r="Z264" i="20"/>
  <c r="U264" i="20"/>
  <c r="BB264" i="20"/>
  <c r="AK218" i="20"/>
  <c r="AG218" i="20"/>
  <c r="W236" i="20"/>
  <c r="AG236" i="20"/>
  <c r="AF236" i="20"/>
  <c r="S236" i="20"/>
  <c r="AI236" i="20"/>
  <c r="AT236" i="20"/>
  <c r="V257" i="20"/>
  <c r="AM257" i="20"/>
  <c r="AK257" i="20"/>
  <c r="AI257" i="20"/>
  <c r="AH276" i="20"/>
  <c r="BB276" i="20"/>
  <c r="BP276" i="20"/>
  <c r="AL276" i="20"/>
  <c r="AI276" i="20"/>
  <c r="AT276" i="20"/>
  <c r="BB296" i="20"/>
  <c r="AG296" i="20"/>
  <c r="AK296" i="20"/>
  <c r="AH313" i="20"/>
  <c r="AS313" i="20"/>
  <c r="AK313" i="20"/>
  <c r="BP313" i="20"/>
  <c r="AA331" i="20"/>
  <c r="AW331" i="20"/>
  <c r="AK331" i="20"/>
  <c r="AH331" i="20"/>
  <c r="AM331" i="20"/>
  <c r="X331" i="20"/>
  <c r="U292" i="20"/>
  <c r="V292" i="20"/>
  <c r="AA292" i="20"/>
  <c r="AF292" i="20"/>
  <c r="AN310" i="20"/>
  <c r="AC310" i="20"/>
  <c r="AY310" i="20"/>
  <c r="AG310" i="20"/>
  <c r="U310" i="20"/>
  <c r="AI310" i="20"/>
  <c r="AM328" i="20"/>
  <c r="AB328" i="20"/>
  <c r="AA328" i="20"/>
  <c r="AF328" i="20"/>
  <c r="AM293" i="20"/>
  <c r="BB293" i="20"/>
  <c r="S293" i="20"/>
  <c r="AG293" i="20"/>
  <c r="Z311" i="20"/>
  <c r="U311" i="20"/>
  <c r="AF311" i="20"/>
  <c r="AA329" i="20"/>
  <c r="BB329" i="20"/>
  <c r="AH329" i="20"/>
  <c r="U329" i="20"/>
  <c r="AL345" i="20"/>
  <c r="AN345" i="20"/>
  <c r="U345" i="20"/>
  <c r="AA345" i="20"/>
  <c r="AW345" i="20"/>
  <c r="W299" i="20"/>
  <c r="AH299" i="20"/>
  <c r="Z299" i="20"/>
  <c r="AC316" i="20"/>
  <c r="AY316" i="20"/>
  <c r="AB316" i="20"/>
  <c r="V316" i="20"/>
  <c r="AK316" i="20"/>
  <c r="AC334" i="20"/>
  <c r="AY334" i="20"/>
  <c r="AB334" i="20"/>
  <c r="BB334" i="20"/>
  <c r="AF334" i="20"/>
  <c r="AL343" i="20"/>
  <c r="AN343" i="20"/>
  <c r="AC343" i="20"/>
  <c r="AY343" i="20"/>
  <c r="AG343" i="20"/>
  <c r="AI343" i="20"/>
  <c r="AT343" i="20"/>
  <c r="BP346" i="20"/>
  <c r="V346" i="20"/>
  <c r="AR346" i="20"/>
  <c r="AK346" i="20"/>
  <c r="AI346" i="20"/>
  <c r="S332" i="20"/>
  <c r="AM332" i="20"/>
  <c r="AN332" i="20"/>
  <c r="X332" i="20"/>
  <c r="AT332" i="20"/>
  <c r="AK357" i="20"/>
  <c r="AA357" i="20"/>
  <c r="AW357" i="20"/>
  <c r="U357" i="20"/>
  <c r="AN357" i="20"/>
  <c r="AK352" i="20"/>
  <c r="AM352" i="20"/>
  <c r="AX352" i="20"/>
  <c r="AC352" i="20"/>
  <c r="AI352" i="20"/>
  <c r="BB349" i="20"/>
  <c r="BC42" i="1"/>
  <c r="AN42" i="1"/>
  <c r="BP88" i="1"/>
  <c r="BC103" i="1"/>
  <c r="AC103" i="1"/>
  <c r="BP114" i="1"/>
  <c r="BC136" i="1"/>
  <c r="BC209" i="1"/>
  <c r="BP262" i="1"/>
  <c r="BC282" i="1"/>
  <c r="BP264" i="1"/>
  <c r="BC284" i="1"/>
  <c r="BP337" i="1"/>
  <c r="BP233" i="1"/>
  <c r="BC276" i="1"/>
  <c r="BP312" i="1"/>
  <c r="BP16" i="1"/>
  <c r="U70" i="20"/>
  <c r="Z84" i="20"/>
  <c r="AV84" i="20"/>
  <c r="Z114" i="20"/>
  <c r="AV114" i="20"/>
  <c r="BE114" i="20"/>
  <c r="S170" i="20"/>
  <c r="AA300" i="20"/>
  <c r="AW300" i="20"/>
  <c r="BE300" i="20"/>
  <c r="AK314" i="20"/>
  <c r="AV314" i="20"/>
  <c r="BE314" i="20"/>
  <c r="BG314" i="20"/>
  <c r="AA333" i="20"/>
  <c r="AW333" i="20"/>
  <c r="AH46" i="20"/>
  <c r="AC219" i="20"/>
  <c r="AY219" i="20"/>
  <c r="AF245" i="20"/>
  <c r="AH320" i="20"/>
  <c r="AB326" i="20"/>
  <c r="AX326" i="20"/>
  <c r="BE326" i="20"/>
  <c r="BG326" i="20"/>
  <c r="BB347" i="20"/>
  <c r="AV26" i="20"/>
  <c r="BJ40" i="20"/>
  <c r="BI40" i="20"/>
  <c r="BJ52" i="20"/>
  <c r="BI52" i="20"/>
  <c r="AS165" i="20"/>
  <c r="AS63" i="20"/>
  <c r="BI340" i="20"/>
  <c r="BJ340" i="20"/>
  <c r="BI268" i="20"/>
  <c r="BJ268" i="20"/>
  <c r="BJ196" i="20"/>
  <c r="BI196" i="20"/>
  <c r="AY336" i="20"/>
  <c r="AS11" i="20"/>
  <c r="AV18" i="20"/>
  <c r="BE18" i="20"/>
  <c r="BI33" i="20"/>
  <c r="BJ33" i="20"/>
  <c r="AY49" i="20"/>
  <c r="BI49" i="20"/>
  <c r="BJ49" i="20"/>
  <c r="AX42" i="20"/>
  <c r="BI63" i="20"/>
  <c r="BJ63" i="20"/>
  <c r="BJ69" i="20"/>
  <c r="BI69" i="20"/>
  <c r="AR70" i="20"/>
  <c r="AX70" i="20"/>
  <c r="BE70" i="20"/>
  <c r="BG70" i="20"/>
  <c r="BJ78" i="20"/>
  <c r="BI78" i="20"/>
  <c r="BE78" i="20"/>
  <c r="BG78" i="20"/>
  <c r="BI89" i="20"/>
  <c r="BJ89" i="20"/>
  <c r="BG89" i="20"/>
  <c r="AY84" i="20"/>
  <c r="AV88" i="20"/>
  <c r="BI103" i="20"/>
  <c r="BJ103" i="20"/>
  <c r="AQ103" i="20"/>
  <c r="AY122" i="20"/>
  <c r="AV122" i="20"/>
  <c r="AX107" i="20"/>
  <c r="AR126" i="20"/>
  <c r="AQ147" i="20"/>
  <c r="BG144" i="20"/>
  <c r="BI144" i="20"/>
  <c r="BJ144" i="20"/>
  <c r="AV133" i="20"/>
  <c r="AS149" i="20"/>
  <c r="BD149" i="20"/>
  <c r="BF149" i="20"/>
  <c r="BE155" i="20"/>
  <c r="AV170" i="20"/>
  <c r="AS170" i="20"/>
  <c r="AW163" i="20"/>
  <c r="BE163" i="20"/>
  <c r="BG163" i="20"/>
  <c r="BJ164" i="20"/>
  <c r="BI164" i="20"/>
  <c r="AW184" i="20"/>
  <c r="BE203" i="20"/>
  <c r="BG203" i="20"/>
  <c r="AV188" i="20"/>
  <c r="BE188" i="20"/>
  <c r="AR204" i="20"/>
  <c r="BJ204" i="20"/>
  <c r="BI204" i="20"/>
  <c r="BI197" i="20"/>
  <c r="BJ197" i="20"/>
  <c r="AX197" i="20"/>
  <c r="AW214" i="20"/>
  <c r="AY258" i="20"/>
  <c r="AX258" i="20"/>
  <c r="AR277" i="20"/>
  <c r="BD277" i="20"/>
  <c r="BF277" i="20"/>
  <c r="AS277" i="20"/>
  <c r="BI277" i="20"/>
  <c r="BJ277" i="20"/>
  <c r="AW268" i="20"/>
  <c r="BJ229" i="20"/>
  <c r="BG229" i="20"/>
  <c r="BI229" i="20"/>
  <c r="AW251" i="20"/>
  <c r="BE251" i="20"/>
  <c r="BG251" i="20"/>
  <c r="AX240" i="20"/>
  <c r="AY261" i="20"/>
  <c r="BI261" i="20"/>
  <c r="BJ261" i="20"/>
  <c r="AR318" i="20"/>
  <c r="AQ335" i="20"/>
  <c r="AS314" i="20"/>
  <c r="BI314" i="20"/>
  <c r="BJ314" i="20"/>
  <c r="BE283" i="20"/>
  <c r="BG283" i="20"/>
  <c r="AX283" i="20"/>
  <c r="AX298" i="20"/>
  <c r="AW315" i="20"/>
  <c r="BJ315" i="20"/>
  <c r="BI315" i="20"/>
  <c r="AV333" i="20"/>
  <c r="BE333" i="20"/>
  <c r="BG333" i="20"/>
  <c r="AR303" i="20"/>
  <c r="BI322" i="20"/>
  <c r="BJ322" i="20"/>
  <c r="AX338" i="20"/>
  <c r="AX349" i="20"/>
  <c r="AR350" i="20"/>
  <c r="AQ344" i="20"/>
  <c r="BI358" i="20"/>
  <c r="BJ358" i="20"/>
  <c r="AO361" i="1"/>
  <c r="AZ361" i="1"/>
  <c r="AD361" i="1"/>
  <c r="AD343" i="1"/>
  <c r="AO343" i="1"/>
  <c r="AZ343" i="1"/>
  <c r="AD360" i="1"/>
  <c r="AZ360" i="1"/>
  <c r="AO360" i="1"/>
  <c r="AD349" i="1"/>
  <c r="AZ349" i="1"/>
  <c r="AO349" i="1"/>
  <c r="AD333" i="1"/>
  <c r="AZ333" i="1"/>
  <c r="AO333" i="1"/>
  <c r="AD315" i="1"/>
  <c r="AO315" i="1"/>
  <c r="AZ315" i="1"/>
  <c r="AD298" i="1"/>
  <c r="AZ298" i="1"/>
  <c r="AO298" i="1"/>
  <c r="AD280" i="1"/>
  <c r="AZ280" i="1"/>
  <c r="AO280" i="1"/>
  <c r="AD260" i="1"/>
  <c r="AO260" i="1"/>
  <c r="AZ260" i="1"/>
  <c r="AD236" i="1"/>
  <c r="AO236" i="1"/>
  <c r="AZ236" i="1"/>
  <c r="AO340" i="1"/>
  <c r="AD340" i="1"/>
  <c r="AZ340" i="1"/>
  <c r="AO324" i="1"/>
  <c r="AD324" i="1"/>
  <c r="AZ324" i="1"/>
  <c r="AO305" i="1"/>
  <c r="AZ305" i="1"/>
  <c r="AD305" i="1"/>
  <c r="AO287" i="1"/>
  <c r="AD287" i="1"/>
  <c r="AZ287" i="1"/>
  <c r="AO268" i="1"/>
  <c r="AZ268" i="1"/>
  <c r="AD268" i="1"/>
  <c r="AO248" i="1"/>
  <c r="AD248" i="1"/>
  <c r="AZ248" i="1"/>
  <c r="AD331" i="1"/>
  <c r="AZ331" i="1"/>
  <c r="AO331" i="1"/>
  <c r="AD313" i="1"/>
  <c r="AO313" i="1"/>
  <c r="AZ313" i="1"/>
  <c r="AD296" i="1"/>
  <c r="AZ296" i="1"/>
  <c r="AO296" i="1"/>
  <c r="AZ277" i="1"/>
  <c r="AD277" i="1"/>
  <c r="AO277" i="1"/>
  <c r="AD258" i="1"/>
  <c r="AZ258" i="1"/>
  <c r="AO258" i="1"/>
  <c r="AD238" i="1"/>
  <c r="AO238" i="1"/>
  <c r="AZ238" i="1"/>
  <c r="AO338" i="1"/>
  <c r="AD338" i="1"/>
  <c r="AZ338" i="1"/>
  <c r="AD322" i="1"/>
  <c r="AZ322" i="1"/>
  <c r="AO322" i="1"/>
  <c r="AD303" i="1"/>
  <c r="AO303" i="1"/>
  <c r="AZ303" i="1"/>
  <c r="AD285" i="1"/>
  <c r="AO285" i="1"/>
  <c r="AZ285" i="1"/>
  <c r="AD266" i="1"/>
  <c r="AZ266" i="1"/>
  <c r="AO266" i="1"/>
  <c r="AD245" i="1"/>
  <c r="AZ245" i="1"/>
  <c r="AO245" i="1"/>
  <c r="AD227" i="1"/>
  <c r="AO227" i="1"/>
  <c r="AZ227" i="1"/>
  <c r="AD208" i="1"/>
  <c r="AO208" i="1"/>
  <c r="AZ208" i="1"/>
  <c r="AD190" i="1"/>
  <c r="AZ190" i="1"/>
  <c r="AO190" i="1"/>
  <c r="AD168" i="1"/>
  <c r="AZ168" i="1"/>
  <c r="AO168" i="1"/>
  <c r="AD152" i="1"/>
  <c r="AO152" i="1"/>
  <c r="AZ152" i="1"/>
  <c r="AD135" i="1"/>
  <c r="AO135" i="1"/>
  <c r="AZ135" i="1"/>
  <c r="AD113" i="1"/>
  <c r="AZ113" i="1"/>
  <c r="AO113" i="1"/>
  <c r="AO216" i="1"/>
  <c r="AD216" i="1"/>
  <c r="AZ216" i="1"/>
  <c r="AO199" i="1"/>
  <c r="AZ199" i="1"/>
  <c r="AD199" i="1"/>
  <c r="AO176" i="1"/>
  <c r="AD176" i="1"/>
  <c r="AZ176" i="1"/>
  <c r="AO159" i="1"/>
  <c r="AZ159" i="1"/>
  <c r="AD159" i="1"/>
  <c r="AO142" i="1"/>
  <c r="AD142" i="1"/>
  <c r="AZ142" i="1"/>
  <c r="AO122" i="1"/>
  <c r="AZ122" i="1"/>
  <c r="AD122" i="1"/>
  <c r="AD219" i="1"/>
  <c r="AO219" i="1"/>
  <c r="AZ219" i="1"/>
  <c r="AD202" i="1"/>
  <c r="AZ202" i="1"/>
  <c r="AO202" i="1"/>
  <c r="AZ181" i="1"/>
  <c r="AD181" i="1"/>
  <c r="AO181" i="1"/>
  <c r="AD162" i="1"/>
  <c r="AZ162" i="1"/>
  <c r="AO162" i="1"/>
  <c r="AD145" i="1"/>
  <c r="AO145" i="1"/>
  <c r="AZ145" i="1"/>
  <c r="AD126" i="1"/>
  <c r="AZ126" i="1"/>
  <c r="AO126" i="1"/>
  <c r="AD111" i="1"/>
  <c r="AZ111" i="1"/>
  <c r="AO111" i="1"/>
  <c r="AD218" i="1"/>
  <c r="AO218" i="1"/>
  <c r="AZ218" i="1"/>
  <c r="AD201" i="1"/>
  <c r="AO201" i="1"/>
  <c r="AZ201" i="1"/>
  <c r="AD180" i="1"/>
  <c r="AZ180" i="1"/>
  <c r="AO180" i="1"/>
  <c r="AD161" i="1"/>
  <c r="AZ161" i="1"/>
  <c r="AO161" i="1"/>
  <c r="AD144" i="1"/>
  <c r="AO144" i="1"/>
  <c r="AZ144" i="1"/>
  <c r="AD125" i="1"/>
  <c r="AO125" i="1"/>
  <c r="AZ125" i="1"/>
  <c r="AD104" i="1"/>
  <c r="AZ104" i="1"/>
  <c r="AO104" i="1"/>
  <c r="AD85" i="1"/>
  <c r="AZ85" i="1"/>
  <c r="AO85" i="1"/>
  <c r="AD68" i="1"/>
  <c r="AO68" i="1"/>
  <c r="AZ68" i="1"/>
  <c r="AD45" i="1"/>
  <c r="AO45" i="1"/>
  <c r="AZ45" i="1"/>
  <c r="AO94" i="1"/>
  <c r="AZ94" i="1"/>
  <c r="AD94" i="1"/>
  <c r="AO75" i="1"/>
  <c r="AD75" i="1"/>
  <c r="AZ75" i="1"/>
  <c r="AO54" i="1"/>
  <c r="AZ54" i="1"/>
  <c r="AD54" i="1"/>
  <c r="AD107" i="1"/>
  <c r="AO107" i="1"/>
  <c r="AZ107" i="1"/>
  <c r="AD88" i="1"/>
  <c r="AZ88" i="1"/>
  <c r="AO88" i="1"/>
  <c r="AZ70" i="1"/>
  <c r="AD70" i="1"/>
  <c r="AO70" i="1"/>
  <c r="AD47" i="1"/>
  <c r="AZ47" i="1"/>
  <c r="AO47" i="1"/>
  <c r="AD92" i="1"/>
  <c r="AO92" i="1"/>
  <c r="AZ92" i="1"/>
  <c r="AD73" i="1"/>
  <c r="AZ73" i="1"/>
  <c r="AO73" i="1"/>
  <c r="AD52" i="1"/>
  <c r="AZ52" i="1"/>
  <c r="AO52" i="1"/>
  <c r="AD27" i="1"/>
  <c r="AO27" i="1"/>
  <c r="AZ27" i="1"/>
  <c r="BP27" i="1"/>
  <c r="AD11" i="1"/>
  <c r="AO11" i="1"/>
  <c r="AZ11" i="1"/>
  <c r="BP11" i="1"/>
  <c r="AO30" i="1"/>
  <c r="AZ30" i="1"/>
  <c r="AD30" i="1"/>
  <c r="AO12" i="1"/>
  <c r="AD12" i="1"/>
  <c r="AZ12" i="1"/>
  <c r="AD29" i="1"/>
  <c r="AZ29" i="1"/>
  <c r="AO29" i="1"/>
  <c r="AD10" i="1"/>
  <c r="AZ10" i="1"/>
  <c r="AO10" i="1"/>
  <c r="AD28" i="1"/>
  <c r="AO28" i="1"/>
  <c r="AZ28" i="1"/>
  <c r="BP29" i="1"/>
  <c r="BP31" i="1"/>
  <c r="AC31" i="1"/>
  <c r="AY31" i="1"/>
  <c r="BC51" i="1"/>
  <c r="BP115" i="1"/>
  <c r="BC133" i="1"/>
  <c r="BP188" i="1"/>
  <c r="BC206" i="1"/>
  <c r="BP163" i="1"/>
  <c r="BC182" i="1"/>
  <c r="BC119" i="1"/>
  <c r="BP172" i="1"/>
  <c r="BC196" i="1"/>
  <c r="BC304" i="1"/>
  <c r="BP235" i="1"/>
  <c r="BP254" i="1"/>
  <c r="BC273" i="1"/>
  <c r="BP310" i="1"/>
  <c r="BC328" i="1"/>
  <c r="BC306" i="1"/>
  <c r="BC360" i="1"/>
  <c r="BJ357" i="20"/>
  <c r="BI357" i="20"/>
  <c r="AR270" i="20"/>
  <c r="AR157" i="20"/>
  <c r="BI70" i="20"/>
  <c r="BJ70" i="20"/>
  <c r="AX302" i="20"/>
  <c r="AX275" i="20"/>
  <c r="AS161" i="20"/>
  <c r="BD161" i="20"/>
  <c r="BF161" i="20"/>
  <c r="AS112" i="20"/>
  <c r="AY77" i="20"/>
  <c r="AV10" i="20"/>
  <c r="AX17" i="20"/>
  <c r="AQ27" i="20"/>
  <c r="AS38" i="20"/>
  <c r="BI38" i="20"/>
  <c r="BJ38" i="20"/>
  <c r="BI36" i="20"/>
  <c r="BJ36" i="20"/>
  <c r="AQ45" i="20"/>
  <c r="AY67" i="20"/>
  <c r="AS53" i="20"/>
  <c r="AQ83" i="20"/>
  <c r="AS92" i="20"/>
  <c r="AV93" i="20"/>
  <c r="BE93" i="20"/>
  <c r="BG93" i="20"/>
  <c r="AX108" i="20"/>
  <c r="AV127" i="20"/>
  <c r="AQ119" i="20"/>
  <c r="AV119" i="20"/>
  <c r="AR105" i="20"/>
  <c r="AX125" i="20"/>
  <c r="AY112" i="20"/>
  <c r="AQ112" i="20"/>
  <c r="AX152" i="20"/>
  <c r="AV148" i="20"/>
  <c r="AS154" i="20"/>
  <c r="AV154" i="20"/>
  <c r="AS175" i="20"/>
  <c r="AQ167" i="20"/>
  <c r="AY189" i="20"/>
  <c r="BE189" i="20"/>
  <c r="BG189" i="20"/>
  <c r="AY168" i="20"/>
  <c r="AR168" i="20"/>
  <c r="AV168" i="20"/>
  <c r="BE168" i="20"/>
  <c r="BG168" i="20"/>
  <c r="BI161" i="20"/>
  <c r="BJ161" i="20"/>
  <c r="AV180" i="20"/>
  <c r="BI202" i="20"/>
  <c r="BJ202" i="20"/>
  <c r="BE219" i="20"/>
  <c r="AR207" i="20"/>
  <c r="BE207" i="20"/>
  <c r="BJ208" i="20"/>
  <c r="BI208" i="20"/>
  <c r="BI221" i="20"/>
  <c r="BJ221" i="20"/>
  <c r="BG221" i="20"/>
  <c r="AQ262" i="20"/>
  <c r="AX234" i="20"/>
  <c r="AS234" i="20"/>
  <c r="AR254" i="20"/>
  <c r="BJ235" i="20"/>
  <c r="BI235" i="20"/>
  <c r="AQ255" i="20"/>
  <c r="BI225" i="20"/>
  <c r="BJ225" i="20"/>
  <c r="AQ245" i="20"/>
  <c r="BD245" i="20"/>
  <c r="BF245" i="20"/>
  <c r="BI245" i="20"/>
  <c r="BJ245" i="20"/>
  <c r="AV266" i="20"/>
  <c r="AX286" i="20"/>
  <c r="AY286" i="20"/>
  <c r="BI304" i="20"/>
  <c r="BJ304" i="20"/>
  <c r="BJ339" i="20"/>
  <c r="BI339" i="20"/>
  <c r="BI301" i="20"/>
  <c r="BJ301" i="20"/>
  <c r="AV301" i="20"/>
  <c r="AV319" i="20"/>
  <c r="BE319" i="20"/>
  <c r="AV302" i="20"/>
  <c r="BJ302" i="20"/>
  <c r="BI302" i="20"/>
  <c r="AV337" i="20"/>
  <c r="BJ337" i="20"/>
  <c r="BI337" i="20"/>
  <c r="AY290" i="20"/>
  <c r="BI290" i="20"/>
  <c r="BJ290" i="20"/>
  <c r="BI308" i="20"/>
  <c r="BJ308" i="20"/>
  <c r="BI336" i="20"/>
  <c r="BJ336" i="20"/>
  <c r="BI354" i="20"/>
  <c r="BJ354" i="20"/>
  <c r="AX347" i="20"/>
  <c r="AR347" i="20"/>
  <c r="BP36" i="1"/>
  <c r="BC54" i="1"/>
  <c r="BP113" i="1"/>
  <c r="BC57" i="1"/>
  <c r="AC57" i="1"/>
  <c r="AY57" i="1"/>
  <c r="AN76" i="1"/>
  <c r="BC73" i="1"/>
  <c r="BC137" i="1"/>
  <c r="BC210" i="1"/>
  <c r="BC189" i="1"/>
  <c r="BC124" i="1"/>
  <c r="BC200" i="1"/>
  <c r="BP144" i="1"/>
  <c r="BC161" i="1"/>
  <c r="BP218" i="1"/>
  <c r="BC238" i="1"/>
  <c r="BP343" i="1"/>
  <c r="BC279" i="1"/>
  <c r="BC332" i="1"/>
  <c r="BP266" i="1"/>
  <c r="BC303" i="1"/>
  <c r="BC342" i="1"/>
  <c r="BC361" i="1"/>
  <c r="BC340" i="1"/>
  <c r="AS271" i="20"/>
  <c r="AS122" i="20"/>
  <c r="AY104" i="20"/>
  <c r="BI230" i="20"/>
  <c r="BJ230" i="20"/>
  <c r="AR84" i="20"/>
  <c r="AS143" i="20"/>
  <c r="AY299" i="20"/>
  <c r="AY150" i="20"/>
  <c r="AY69" i="20"/>
  <c r="AV358" i="20"/>
  <c r="BI71" i="20"/>
  <c r="BJ71" i="20"/>
  <c r="AS72" i="20"/>
  <c r="AR62" i="20"/>
  <c r="AW82" i="20"/>
  <c r="AR82" i="20"/>
  <c r="BD82" i="20"/>
  <c r="BF82" i="20"/>
  <c r="AV96" i="20"/>
  <c r="AY113" i="20"/>
  <c r="AQ104" i="20"/>
  <c r="AS104" i="20"/>
  <c r="AX124" i="20"/>
  <c r="AW124" i="20"/>
  <c r="BI117" i="20"/>
  <c r="BJ117" i="20"/>
  <c r="AS136" i="20"/>
  <c r="AW153" i="20"/>
  <c r="AR141" i="20"/>
  <c r="BE141" i="20"/>
  <c r="BG141" i="20"/>
  <c r="AW158" i="20"/>
  <c r="AX146" i="20"/>
  <c r="AS146" i="20"/>
  <c r="AX162" i="20"/>
  <c r="BI162" i="20"/>
  <c r="BJ162" i="20"/>
  <c r="BE171" i="20"/>
  <c r="BG171" i="20"/>
  <c r="AS156" i="20"/>
  <c r="AV156" i="20"/>
  <c r="AX165" i="20"/>
  <c r="AV165" i="20"/>
  <c r="BE165" i="20"/>
  <c r="AW165" i="20"/>
  <c r="BI206" i="20"/>
  <c r="BJ206" i="20"/>
  <c r="AQ213" i="20"/>
  <c r="AS247" i="20"/>
  <c r="BE247" i="20"/>
  <c r="AQ267" i="20"/>
  <c r="BI267" i="20"/>
  <c r="BJ267" i="20"/>
  <c r="AY217" i="20"/>
  <c r="AX217" i="20"/>
  <c r="BE238" i="20"/>
  <c r="BG238" i="20"/>
  <c r="AS259" i="20"/>
  <c r="BE259" i="20"/>
  <c r="AX279" i="20"/>
  <c r="AV239" i="20"/>
  <c r="AS280" i="20"/>
  <c r="AX327" i="20"/>
  <c r="AR287" i="20"/>
  <c r="AV305" i="20"/>
  <c r="AR324" i="20"/>
  <c r="AX288" i="20"/>
  <c r="AX306" i="20"/>
  <c r="BJ325" i="20"/>
  <c r="BI325" i="20"/>
  <c r="BE325" i="20"/>
  <c r="BG325" i="20"/>
  <c r="AY341" i="20"/>
  <c r="AW295" i="20"/>
  <c r="BE295" i="20"/>
  <c r="AQ295" i="20"/>
  <c r="AX330" i="20"/>
  <c r="AQ330" i="20"/>
  <c r="BI330" i="20"/>
  <c r="BJ330" i="20"/>
  <c r="AS340" i="20"/>
  <c r="AC351" i="20"/>
  <c r="AY351" i="20"/>
  <c r="AF351" i="20"/>
  <c r="AG351" i="20"/>
  <c r="U351" i="20"/>
  <c r="AC348" i="20"/>
  <c r="AY348" i="20"/>
  <c r="AH348" i="20"/>
  <c r="BP348" i="20"/>
  <c r="W348" i="20"/>
  <c r="AI348" i="20"/>
  <c r="AT348" i="20"/>
  <c r="Y362" i="20"/>
  <c r="AU362" i="20"/>
  <c r="AJ362" i="20"/>
  <c r="AJ361" i="20"/>
  <c r="AU361" i="20"/>
  <c r="Y361" i="20"/>
  <c r="Y345" i="20"/>
  <c r="AJ345" i="20"/>
  <c r="AU345" i="20"/>
  <c r="BB345" i="20"/>
  <c r="Y354" i="20"/>
  <c r="AJ354" i="20"/>
  <c r="AU354" i="20"/>
  <c r="AH354" i="20"/>
  <c r="W354" i="20"/>
  <c r="AS354" i="20"/>
  <c r="AK354" i="20"/>
  <c r="Y358" i="20"/>
  <c r="AU358" i="20"/>
  <c r="AJ358" i="20"/>
  <c r="Y341" i="20"/>
  <c r="AU341" i="20"/>
  <c r="AJ341" i="20"/>
  <c r="AH341" i="20"/>
  <c r="U341" i="20"/>
  <c r="AQ341" i="20"/>
  <c r="W341" i="20"/>
  <c r="AS341" i="20"/>
  <c r="Y329" i="20"/>
  <c r="AU329" i="20"/>
  <c r="AJ329" i="20"/>
  <c r="Y311" i="20"/>
  <c r="AU311" i="20"/>
  <c r="AJ311" i="20"/>
  <c r="Y293" i="20"/>
  <c r="AJ293" i="20"/>
  <c r="AU293" i="20"/>
  <c r="Y340" i="20"/>
  <c r="AJ340" i="20"/>
  <c r="AU340" i="20"/>
  <c r="AJ324" i="20"/>
  <c r="AU324" i="20"/>
  <c r="Y324" i="20"/>
  <c r="AJ305" i="20"/>
  <c r="Y305" i="20"/>
  <c r="AU305" i="20"/>
  <c r="AJ287" i="20"/>
  <c r="AU287" i="20"/>
  <c r="Y287" i="20"/>
  <c r="Y313" i="20"/>
  <c r="AJ313" i="20"/>
  <c r="AU313" i="20"/>
  <c r="BB313" i="20"/>
  <c r="Y296" i="20"/>
  <c r="AJ296" i="20"/>
  <c r="AU296" i="20"/>
  <c r="AJ338" i="20"/>
  <c r="AU338" i="20"/>
  <c r="Y338" i="20"/>
  <c r="AG338" i="20"/>
  <c r="Y322" i="20"/>
  <c r="AU322" i="20"/>
  <c r="AJ322" i="20"/>
  <c r="Y303" i="20"/>
  <c r="AU303" i="20"/>
  <c r="AJ303" i="20"/>
  <c r="Y285" i="20"/>
  <c r="AJ285" i="20"/>
  <c r="AU285" i="20"/>
  <c r="Y264" i="20"/>
  <c r="AJ264" i="20"/>
  <c r="AU264" i="20"/>
  <c r="Y243" i="20"/>
  <c r="AU243" i="20"/>
  <c r="AJ243" i="20"/>
  <c r="Y224" i="20"/>
  <c r="AU224" i="20"/>
  <c r="AJ224" i="20"/>
  <c r="AJ273" i="20"/>
  <c r="AU273" i="20"/>
  <c r="Y273" i="20"/>
  <c r="AJ254" i="20"/>
  <c r="Y254" i="20"/>
  <c r="AU254" i="20"/>
  <c r="BD254" i="20"/>
  <c r="BF254" i="20"/>
  <c r="AJ234" i="20"/>
  <c r="AU234" i="20"/>
  <c r="Y234" i="20"/>
  <c r="AU271" i="20"/>
  <c r="Y271" i="20"/>
  <c r="AJ271" i="20"/>
  <c r="Y253" i="20"/>
  <c r="AU253" i="20"/>
  <c r="AJ253" i="20"/>
  <c r="Y233" i="20"/>
  <c r="AJ233" i="20"/>
  <c r="AU233" i="20"/>
  <c r="AJ281" i="20"/>
  <c r="AU281" i="20"/>
  <c r="Y281" i="20"/>
  <c r="Y261" i="20"/>
  <c r="AU261" i="20"/>
  <c r="AJ261" i="20"/>
  <c r="Y240" i="20"/>
  <c r="AJ240" i="20"/>
  <c r="AU240" i="20"/>
  <c r="Y220" i="20"/>
  <c r="AJ220" i="20"/>
  <c r="AU220" i="20"/>
  <c r="Y204" i="20"/>
  <c r="AU204" i="20"/>
  <c r="BD204" i="20"/>
  <c r="BF204" i="20"/>
  <c r="AJ204" i="20"/>
  <c r="AJ212" i="20"/>
  <c r="Y212" i="20"/>
  <c r="AU212" i="20"/>
  <c r="AJ195" i="20"/>
  <c r="AU195" i="20"/>
  <c r="Y195" i="20"/>
  <c r="Y206" i="20"/>
  <c r="AJ206" i="20"/>
  <c r="AU206" i="20"/>
  <c r="AJ218" i="20"/>
  <c r="AU218" i="20"/>
  <c r="Y218" i="20"/>
  <c r="Y201" i="20"/>
  <c r="AU201" i="20"/>
  <c r="BD201" i="20"/>
  <c r="BF201" i="20"/>
  <c r="AJ201" i="20"/>
  <c r="Y178" i="20"/>
  <c r="AJ178" i="20"/>
  <c r="AU178" i="20"/>
  <c r="Y160" i="20"/>
  <c r="AJ160" i="20"/>
  <c r="AU160" i="20"/>
  <c r="AJ171" i="20"/>
  <c r="AU171" i="20"/>
  <c r="Y171" i="20"/>
  <c r="AU188" i="20"/>
  <c r="Y188" i="20"/>
  <c r="AJ188" i="20"/>
  <c r="Y166" i="20"/>
  <c r="AU166" i="20"/>
  <c r="AJ166" i="20"/>
  <c r="Y173" i="20"/>
  <c r="AJ173" i="20"/>
  <c r="AU173" i="20"/>
  <c r="Y158" i="20"/>
  <c r="AU158" i="20"/>
  <c r="AJ158" i="20"/>
  <c r="Y145" i="20"/>
  <c r="AU145" i="20"/>
  <c r="AJ145" i="20"/>
  <c r="Y157" i="20"/>
  <c r="AJ157" i="20"/>
  <c r="AU157" i="20"/>
  <c r="BD157" i="20"/>
  <c r="BF157" i="20"/>
  <c r="AJ140" i="20"/>
  <c r="Y140" i="20"/>
  <c r="AU140" i="20"/>
  <c r="Y147" i="20"/>
  <c r="AU147" i="20"/>
  <c r="AJ147" i="20"/>
  <c r="Y150" i="20"/>
  <c r="AU150" i="20"/>
  <c r="AJ150" i="20"/>
  <c r="Y134" i="20"/>
  <c r="AJ134" i="20"/>
  <c r="AU134" i="20"/>
  <c r="Y115" i="20"/>
  <c r="AJ115" i="20"/>
  <c r="AU115" i="20"/>
  <c r="AN115" i="20"/>
  <c r="AJ124" i="20"/>
  <c r="Y124" i="20"/>
  <c r="AU124" i="20"/>
  <c r="AJ104" i="20"/>
  <c r="AU104" i="20"/>
  <c r="Y104" i="20"/>
  <c r="AU113" i="20"/>
  <c r="Y113" i="20"/>
  <c r="AJ113" i="20"/>
  <c r="AN113" i="20"/>
  <c r="Y126" i="20"/>
  <c r="AU126" i="20"/>
  <c r="BD126" i="20"/>
  <c r="BF126" i="20"/>
  <c r="AJ126" i="20"/>
  <c r="Y107" i="20"/>
  <c r="AJ107" i="20"/>
  <c r="AU107" i="20"/>
  <c r="Y92" i="20"/>
  <c r="AJ92" i="20"/>
  <c r="AU92" i="20"/>
  <c r="BB92" i="20"/>
  <c r="AB92" i="20"/>
  <c r="Y94" i="20"/>
  <c r="AU94" i="20"/>
  <c r="AJ94" i="20"/>
  <c r="Y88" i="20"/>
  <c r="AJ88" i="20"/>
  <c r="AU88" i="20"/>
  <c r="AJ82" i="20"/>
  <c r="AU82" i="20"/>
  <c r="Y82" i="20"/>
  <c r="AU81" i="20"/>
  <c r="Y81" i="20"/>
  <c r="AJ81" i="20"/>
  <c r="Y75" i="20"/>
  <c r="AJ75" i="20"/>
  <c r="AU75" i="20"/>
  <c r="Y72" i="20"/>
  <c r="AJ72" i="20"/>
  <c r="AU72" i="20"/>
  <c r="BD72" i="20"/>
  <c r="BF72" i="20"/>
  <c r="Y71" i="20"/>
  <c r="AU71" i="20"/>
  <c r="AJ71" i="20"/>
  <c r="Z71" i="20"/>
  <c r="AV71" i="20"/>
  <c r="Y66" i="20"/>
  <c r="AU66" i="20"/>
  <c r="AJ66" i="20"/>
  <c r="AN66" i="20"/>
  <c r="AJ51" i="20"/>
  <c r="AU51" i="20"/>
  <c r="BD51" i="20"/>
  <c r="BF51" i="20"/>
  <c r="BH51" i="20"/>
  <c r="BK51" i="20"/>
  <c r="BL51" i="20"/>
  <c r="BN51" i="20"/>
  <c r="Y51" i="20"/>
  <c r="AC51" i="20"/>
  <c r="AY51" i="20"/>
  <c r="BE51" i="20"/>
  <c r="BG51" i="20"/>
  <c r="AN51" i="20"/>
  <c r="Y41" i="20"/>
  <c r="AJ41" i="20"/>
  <c r="AU41" i="20"/>
  <c r="AN41" i="20"/>
  <c r="AG41" i="20"/>
  <c r="Y35" i="20"/>
  <c r="AJ35" i="20"/>
  <c r="AU35" i="20"/>
  <c r="AM35" i="20"/>
  <c r="BP35" i="20"/>
  <c r="Y42" i="20"/>
  <c r="AU42" i="20"/>
  <c r="AJ42" i="20"/>
  <c r="Y32" i="20"/>
  <c r="AJ32" i="20"/>
  <c r="AU32" i="20"/>
  <c r="Y21" i="20"/>
  <c r="AJ21" i="20"/>
  <c r="AU21" i="20"/>
  <c r="AH21" i="20"/>
  <c r="Y26" i="20"/>
  <c r="AJ26" i="20"/>
  <c r="AU26" i="20"/>
  <c r="AC26" i="20"/>
  <c r="AY26" i="20"/>
  <c r="Y22" i="20"/>
  <c r="AJ22" i="20"/>
  <c r="AU22" i="20"/>
  <c r="AN22" i="20"/>
  <c r="AY22" i="20"/>
  <c r="Y17" i="20"/>
  <c r="AJ17" i="20"/>
  <c r="AU17" i="20"/>
  <c r="AH17" i="20"/>
  <c r="AN17" i="20"/>
  <c r="AY17" i="20"/>
  <c r="Y15" i="20"/>
  <c r="AJ15" i="20"/>
  <c r="AU15" i="20"/>
  <c r="AC15" i="20"/>
  <c r="AY15" i="20"/>
  <c r="AN15" i="20"/>
  <c r="AH15" i="20"/>
  <c r="AS15" i="20"/>
  <c r="BP39" i="1"/>
  <c r="AC39" i="1"/>
  <c r="AY39" i="1"/>
  <c r="BP66" i="1"/>
  <c r="BP63" i="1"/>
  <c r="BC79" i="1"/>
  <c r="BP77" i="1"/>
  <c r="BC96" i="1"/>
  <c r="BP165" i="1"/>
  <c r="BC186" i="1"/>
  <c r="BC258" i="1"/>
  <c r="BP313" i="1"/>
  <c r="BC331" i="1"/>
  <c r="BC260" i="1"/>
  <c r="BP315" i="1"/>
  <c r="BC333" i="1"/>
  <c r="BC252" i="1"/>
  <c r="BP290" i="1"/>
  <c r="BC326" i="1"/>
  <c r="BP357" i="1"/>
  <c r="BC344" i="1"/>
  <c r="W46" i="20"/>
  <c r="AC233" i="20"/>
  <c r="AN145" i="20"/>
  <c r="W364" i="20"/>
  <c r="AS364" i="20"/>
  <c r="BD364" i="20"/>
  <c r="BF364" i="20"/>
  <c r="BH364" i="20"/>
  <c r="BK364" i="20"/>
  <c r="S282" i="20"/>
  <c r="U314" i="20"/>
  <c r="AQ314" i="20"/>
  <c r="AL320" i="20"/>
  <c r="Z201" i="20"/>
  <c r="AV201" i="20"/>
  <c r="AL170" i="20"/>
  <c r="AW170" i="20"/>
  <c r="AG140" i="20"/>
  <c r="AA132" i="20"/>
  <c r="AW132" i="20"/>
  <c r="S120" i="20"/>
  <c r="AG35" i="20"/>
  <c r="AR35" i="20"/>
  <c r="BD35" i="20"/>
  <c r="BF35" i="20"/>
  <c r="AB320" i="20"/>
  <c r="AX320" i="20"/>
  <c r="BP206" i="20"/>
  <c r="AM92" i="20"/>
  <c r="AM42" i="20"/>
  <c r="BB350" i="20"/>
  <c r="W118" i="20"/>
  <c r="AS118" i="20"/>
  <c r="W85" i="20"/>
  <c r="AS85" i="20"/>
  <c r="AH42" i="20"/>
  <c r="AS42" i="20"/>
  <c r="AC200" i="20"/>
  <c r="AN143" i="20"/>
  <c r="AY143" i="20"/>
  <c r="S364" i="20"/>
  <c r="AK12" i="20"/>
  <c r="BB12" i="20"/>
  <c r="AB19" i="20"/>
  <c r="AL19" i="20"/>
  <c r="AC19" i="20"/>
  <c r="AY19" i="20"/>
  <c r="W19" i="20"/>
  <c r="AS19" i="20"/>
  <c r="AG21" i="20"/>
  <c r="AB21" i="20"/>
  <c r="AX21" i="20"/>
  <c r="Z21" i="20"/>
  <c r="S21" i="20"/>
  <c r="AH25" i="20"/>
  <c r="V25" i="20"/>
  <c r="AR25" i="20"/>
  <c r="AG25" i="20"/>
  <c r="U25" i="20"/>
  <c r="AI25" i="20"/>
  <c r="AN30" i="20"/>
  <c r="AM30" i="20"/>
  <c r="AF30" i="20"/>
  <c r="X30" i="20"/>
  <c r="V39" i="20"/>
  <c r="AR39" i="20"/>
  <c r="BB39" i="20"/>
  <c r="AL39" i="20"/>
  <c r="AM31" i="20"/>
  <c r="V31" i="20"/>
  <c r="AR31" i="20"/>
  <c r="U31" i="20"/>
  <c r="AQ31" i="20"/>
  <c r="W31" i="20"/>
  <c r="V41" i="20"/>
  <c r="AA41" i="20"/>
  <c r="AW41" i="20"/>
  <c r="AL41" i="20"/>
  <c r="X41" i="20"/>
  <c r="AT41" i="20"/>
  <c r="AB57" i="20"/>
  <c r="AX57" i="20"/>
  <c r="AG57" i="20"/>
  <c r="AA57" i="20"/>
  <c r="AM58" i="20"/>
  <c r="U58" i="20"/>
  <c r="BB58" i="20"/>
  <c r="AA58" i="20"/>
  <c r="AI58" i="20"/>
  <c r="U54" i="20"/>
  <c r="AN54" i="20"/>
  <c r="BB54" i="20"/>
  <c r="X54" i="20"/>
  <c r="AT54" i="20"/>
  <c r="AN65" i="20"/>
  <c r="AL65" i="20"/>
  <c r="S65" i="20"/>
  <c r="BP66" i="20"/>
  <c r="AG66" i="20"/>
  <c r="V66" i="20"/>
  <c r="AR66" i="20"/>
  <c r="AA66" i="20"/>
  <c r="AB85" i="20"/>
  <c r="AC85" i="20"/>
  <c r="AN74" i="20"/>
  <c r="AM74" i="20"/>
  <c r="AL74" i="20"/>
  <c r="AF74" i="20"/>
  <c r="AI74" i="20"/>
  <c r="AM79" i="20"/>
  <c r="AB79" i="20"/>
  <c r="AX79" i="20"/>
  <c r="BP79" i="20"/>
  <c r="U79" i="20"/>
  <c r="AG95" i="20"/>
  <c r="V95" i="20"/>
  <c r="AR95" i="20"/>
  <c r="AA95" i="20"/>
  <c r="AB86" i="20"/>
  <c r="AX86" i="20"/>
  <c r="AM86" i="20"/>
  <c r="BP86" i="20"/>
  <c r="AN99" i="20"/>
  <c r="AB99" i="20"/>
  <c r="AX99" i="20"/>
  <c r="BB99" i="20"/>
  <c r="AL99" i="20"/>
  <c r="AG118" i="20"/>
  <c r="AM118" i="20"/>
  <c r="AN118" i="20"/>
  <c r="AK118" i="20"/>
  <c r="W110" i="20"/>
  <c r="AS110" i="20"/>
  <c r="AG110" i="20"/>
  <c r="AM110" i="20"/>
  <c r="AB110" i="20"/>
  <c r="AX110" i="20"/>
  <c r="AG130" i="20"/>
  <c r="AB130" i="20"/>
  <c r="AA130" i="20"/>
  <c r="AA115" i="20"/>
  <c r="AW115" i="20"/>
  <c r="V115" i="20"/>
  <c r="BB115" i="20"/>
  <c r="Z115" i="20"/>
  <c r="AI115" i="20"/>
  <c r="AK102" i="20"/>
  <c r="AH102" i="20"/>
  <c r="S102" i="20"/>
  <c r="V121" i="20"/>
  <c r="AB121" i="20"/>
  <c r="AL121" i="20"/>
  <c r="AB143" i="20"/>
  <c r="BB143" i="20"/>
  <c r="S143" i="20"/>
  <c r="U140" i="20"/>
  <c r="AQ140" i="20"/>
  <c r="W140" i="20"/>
  <c r="AS140" i="20"/>
  <c r="AA140" i="20"/>
  <c r="AG132" i="20"/>
  <c r="AM132" i="20"/>
  <c r="AN132" i="20"/>
  <c r="AC145" i="20"/>
  <c r="AY145" i="20"/>
  <c r="AA145" i="20"/>
  <c r="AW145" i="20"/>
  <c r="Z145" i="20"/>
  <c r="X145" i="20"/>
  <c r="AT145" i="20"/>
  <c r="AB134" i="20"/>
  <c r="V134" i="20"/>
  <c r="AR134" i="20"/>
  <c r="AF134" i="20"/>
  <c r="X134" i="20"/>
  <c r="AT134" i="20"/>
  <c r="AG150" i="20"/>
  <c r="BP150" i="20"/>
  <c r="AA150" i="20"/>
  <c r="AW150" i="20"/>
  <c r="AF150" i="20"/>
  <c r="AQ150" i="20"/>
  <c r="AH166" i="20"/>
  <c r="AS166" i="20"/>
  <c r="AN166" i="20"/>
  <c r="AC166" i="20"/>
  <c r="AY166" i="20"/>
  <c r="Z166" i="20"/>
  <c r="AV166" i="20"/>
  <c r="X166" i="20"/>
  <c r="AB159" i="20"/>
  <c r="AX159" i="20"/>
  <c r="BP159" i="20"/>
  <c r="V159" i="20"/>
  <c r="AR159" i="20"/>
  <c r="AK159" i="20"/>
  <c r="AB176" i="20"/>
  <c r="AG176" i="20"/>
  <c r="U176" i="20"/>
  <c r="AQ176" i="20"/>
  <c r="Z176" i="20"/>
  <c r="X176" i="20"/>
  <c r="AC160" i="20"/>
  <c r="AY160" i="20"/>
  <c r="AF160" i="20"/>
  <c r="BB160" i="20"/>
  <c r="AI160" i="20"/>
  <c r="AA178" i="20"/>
  <c r="AG178" i="20"/>
  <c r="BB178" i="20"/>
  <c r="AK178" i="20"/>
  <c r="BP169" i="20"/>
  <c r="BB169" i="20"/>
  <c r="AB169" i="20"/>
  <c r="U169" i="20"/>
  <c r="AB192" i="20"/>
  <c r="AX192" i="20"/>
  <c r="AF192" i="20"/>
  <c r="AL192" i="20"/>
  <c r="AM192" i="20"/>
  <c r="AK192" i="20"/>
  <c r="AM210" i="20"/>
  <c r="AB210" i="20"/>
  <c r="AX210" i="20"/>
  <c r="AG210" i="20"/>
  <c r="BB210" i="20"/>
  <c r="AK210" i="20"/>
  <c r="AG199" i="20"/>
  <c r="AR199" i="20"/>
  <c r="AK199" i="20"/>
  <c r="AM199" i="20"/>
  <c r="Z199" i="20"/>
  <c r="AV199" i="20"/>
  <c r="AI199" i="20"/>
  <c r="AG216" i="20"/>
  <c r="AR216" i="20"/>
  <c r="AK216" i="20"/>
  <c r="BB216" i="20"/>
  <c r="BP200" i="20"/>
  <c r="AB200" i="20"/>
  <c r="AX200" i="20"/>
  <c r="V200" i="20"/>
  <c r="AK200" i="20"/>
  <c r="AL191" i="20"/>
  <c r="AN191" i="20"/>
  <c r="AY191" i="20"/>
  <c r="U191" i="20"/>
  <c r="AQ191" i="20"/>
  <c r="V191" i="20"/>
  <c r="AR191" i="20"/>
  <c r="X191" i="20"/>
  <c r="AF209" i="20"/>
  <c r="S209" i="20"/>
  <c r="AC209" i="20"/>
  <c r="AA209" i="20"/>
  <c r="AW209" i="20"/>
  <c r="AL233" i="20"/>
  <c r="AG233" i="20"/>
  <c r="AM233" i="20"/>
  <c r="AI233" i="20"/>
  <c r="AC253" i="20"/>
  <c r="AY253" i="20"/>
  <c r="S253" i="20"/>
  <c r="Z253" i="20"/>
  <c r="AV253" i="20"/>
  <c r="AH271" i="20"/>
  <c r="U271" i="20"/>
  <c r="BB271" i="20"/>
  <c r="X271" i="20"/>
  <c r="AC222" i="20"/>
  <c r="AY222" i="20"/>
  <c r="AH222" i="20"/>
  <c r="AS222" i="20"/>
  <c r="AG222" i="20"/>
  <c r="U222" i="20"/>
  <c r="AM242" i="20"/>
  <c r="AX242" i="20"/>
  <c r="V242" i="20"/>
  <c r="AK242" i="20"/>
  <c r="U242" i="20"/>
  <c r="AQ242" i="20"/>
  <c r="X242" i="20"/>
  <c r="AN263" i="20"/>
  <c r="AB263" i="20"/>
  <c r="AX263" i="20"/>
  <c r="S263" i="20"/>
  <c r="V224" i="20"/>
  <c r="BB224" i="20"/>
  <c r="AL224" i="20"/>
  <c r="AK224" i="20"/>
  <c r="X224" i="20"/>
  <c r="AT224" i="20"/>
  <c r="V243" i="20"/>
  <c r="W243" i="20"/>
  <c r="AS243" i="20"/>
  <c r="BB243" i="20"/>
  <c r="AL264" i="20"/>
  <c r="AG264" i="20"/>
  <c r="V264" i="20"/>
  <c r="AR264" i="20"/>
  <c r="AK264" i="20"/>
  <c r="X264" i="20"/>
  <c r="AT264" i="20"/>
  <c r="AN218" i="20"/>
  <c r="V218" i="20"/>
  <c r="AR218" i="20"/>
  <c r="X218" i="20"/>
  <c r="AT218" i="20"/>
  <c r="BP236" i="20"/>
  <c r="AN236" i="20"/>
  <c r="U236" i="20"/>
  <c r="AQ236" i="20"/>
  <c r="V236" i="20"/>
  <c r="AR236" i="20"/>
  <c r="BP257" i="20"/>
  <c r="U257" i="20"/>
  <c r="Z257" i="20"/>
  <c r="AV257" i="20"/>
  <c r="AM276" i="20"/>
  <c r="U276" i="20"/>
  <c r="V276" i="20"/>
  <c r="AK276" i="20"/>
  <c r="AB296" i="20"/>
  <c r="V296" i="20"/>
  <c r="AR296" i="20"/>
  <c r="AA296" i="20"/>
  <c r="V313" i="20"/>
  <c r="AF313" i="20"/>
  <c r="U313" i="20"/>
  <c r="AQ313" i="20"/>
  <c r="X313" i="20"/>
  <c r="W331" i="20"/>
  <c r="AS331" i="20"/>
  <c r="AB331" i="20"/>
  <c r="AX331" i="20"/>
  <c r="AF331" i="20"/>
  <c r="AG331" i="20"/>
  <c r="AI331" i="20"/>
  <c r="AL292" i="20"/>
  <c r="Z292" i="20"/>
  <c r="AM292" i="20"/>
  <c r="AB310" i="20"/>
  <c r="AA310" i="20"/>
  <c r="AW310" i="20"/>
  <c r="BB310" i="20"/>
  <c r="AL310" i="20"/>
  <c r="X310" i="20"/>
  <c r="AT310" i="20"/>
  <c r="AG328" i="20"/>
  <c r="V328" i="20"/>
  <c r="AR328" i="20"/>
  <c r="AK328" i="20"/>
  <c r="V293" i="20"/>
  <c r="AR293" i="20"/>
  <c r="AK293" i="20"/>
  <c r="AN293" i="20"/>
  <c r="U293" i="20"/>
  <c r="X293" i="20"/>
  <c r="AT293" i="20"/>
  <c r="AG311" i="20"/>
  <c r="AC311" i="20"/>
  <c r="AY311" i="20"/>
  <c r="AH311" i="20"/>
  <c r="AS311" i="20"/>
  <c r="AN329" i="20"/>
  <c r="AY329" i="20"/>
  <c r="BP329" i="20"/>
  <c r="AL329" i="20"/>
  <c r="W329" i="20"/>
  <c r="AS329" i="20"/>
  <c r="AG345" i="20"/>
  <c r="W345" i="20"/>
  <c r="AS345" i="20"/>
  <c r="AC345" i="20"/>
  <c r="AK345" i="20"/>
  <c r="BB299" i="20"/>
  <c r="AB299" i="20"/>
  <c r="AL299" i="20"/>
  <c r="Z316" i="20"/>
  <c r="AV316" i="20"/>
  <c r="AH316" i="20"/>
  <c r="BP316" i="20"/>
  <c r="AG334" i="20"/>
  <c r="Z334" i="20"/>
  <c r="W334" i="20"/>
  <c r="AS334" i="20"/>
  <c r="U343" i="20"/>
  <c r="AQ343" i="20"/>
  <c r="S343" i="20"/>
  <c r="BP343" i="20"/>
  <c r="Z343" i="20"/>
  <c r="AV343" i="20"/>
  <c r="AG346" i="20"/>
  <c r="W346" i="20"/>
  <c r="AB346" i="20"/>
  <c r="AF346" i="20"/>
  <c r="AQ346" i="20"/>
  <c r="X346" i="20"/>
  <c r="AT346" i="20"/>
  <c r="AH332" i="20"/>
  <c r="AB332" i="20"/>
  <c r="AA332" i="20"/>
  <c r="S357" i="20"/>
  <c r="Z357" i="20"/>
  <c r="AV357" i="20"/>
  <c r="AF357" i="20"/>
  <c r="AF352" i="20"/>
  <c r="W352" i="20"/>
  <c r="BP352" i="20"/>
  <c r="AH333" i="20"/>
  <c r="AS333" i="20"/>
  <c r="AC25" i="1"/>
  <c r="BP107" i="1"/>
  <c r="BC107" i="1"/>
  <c r="AN67" i="1"/>
  <c r="BC45" i="1"/>
  <c r="BC65" i="1"/>
  <c r="BC126" i="1"/>
  <c r="BP181" i="1"/>
  <c r="BC202" i="1"/>
  <c r="BP159" i="1"/>
  <c r="BC176" i="1"/>
  <c r="BP112" i="1"/>
  <c r="BP168" i="1"/>
  <c r="BC190" i="1"/>
  <c r="BC153" i="1"/>
  <c r="BC228" i="1"/>
  <c r="BP282" i="1"/>
  <c r="BC300" i="1"/>
  <c r="BC248" i="1"/>
  <c r="BP305" i="1"/>
  <c r="BC324" i="1"/>
  <c r="BP284" i="1"/>
  <c r="BC302" i="1"/>
  <c r="BP33" i="1"/>
  <c r="AC63" i="20"/>
  <c r="AY63" i="20"/>
  <c r="AN88" i="20"/>
  <c r="AY88" i="20"/>
  <c r="W101" i="20"/>
  <c r="AS101" i="20"/>
  <c r="AH144" i="20"/>
  <c r="AS144" i="20"/>
  <c r="BD144" i="20"/>
  <c r="BF144" i="20"/>
  <c r="BH144" i="20"/>
  <c r="BK144" i="20"/>
  <c r="BL144" i="20"/>
  <c r="BN144" i="20"/>
  <c r="AH251" i="20"/>
  <c r="AS251" i="20"/>
  <c r="BD251" i="20"/>
  <c r="BF251" i="20"/>
  <c r="BH251" i="20"/>
  <c r="BK251" i="20"/>
  <c r="BL251" i="20"/>
  <c r="BN251" i="20"/>
  <c r="U318" i="20"/>
  <c r="AQ318" i="20"/>
  <c r="AF285" i="20"/>
  <c r="AQ285" i="20"/>
  <c r="BD285" i="20"/>
  <c r="BF285" i="20"/>
  <c r="AM112" i="20"/>
  <c r="BB282" i="20"/>
  <c r="BB286" i="20"/>
  <c r="AF337" i="20"/>
  <c r="W342" i="20"/>
  <c r="AS342" i="20"/>
  <c r="AH324" i="20"/>
  <c r="V361" i="20"/>
  <c r="AR361" i="20"/>
  <c r="BD361" i="20"/>
  <c r="AI30" i="1"/>
  <c r="X30" i="1"/>
  <c r="AT30" i="1"/>
  <c r="AI12" i="1"/>
  <c r="AT12" i="1"/>
  <c r="X12" i="1"/>
  <c r="AA12" i="1"/>
  <c r="BB12" i="1"/>
  <c r="AQ34" i="20"/>
  <c r="AW15" i="20"/>
  <c r="BE15" i="20"/>
  <c r="BG15" i="20"/>
  <c r="AQ40" i="20"/>
  <c r="AW40" i="20"/>
  <c r="BE40" i="20"/>
  <c r="BG40" i="20"/>
  <c r="BI47" i="20"/>
  <c r="BJ47" i="20"/>
  <c r="AW52" i="20"/>
  <c r="AQ52" i="20"/>
  <c r="AS214" i="20"/>
  <c r="AY163" i="20"/>
  <c r="AQ349" i="20"/>
  <c r="AV248" i="20"/>
  <c r="BI182" i="20"/>
  <c r="BJ182" i="20"/>
  <c r="BI122" i="20"/>
  <c r="BJ122" i="20"/>
  <c r="AR78" i="20"/>
  <c r="AS73" i="20"/>
  <c r="AW349" i="20"/>
  <c r="AW11" i="20"/>
  <c r="BE11" i="20"/>
  <c r="AX23" i="20"/>
  <c r="AR18" i="20"/>
  <c r="AX33" i="20"/>
  <c r="BE33" i="20"/>
  <c r="BG33" i="20"/>
  <c r="AS33" i="20"/>
  <c r="AX43" i="20"/>
  <c r="AW43" i="20"/>
  <c r="AX49" i="20"/>
  <c r="BE49" i="20"/>
  <c r="BG49" i="20"/>
  <c r="AW42" i="20"/>
  <c r="BE42" i="20"/>
  <c r="BG42" i="20"/>
  <c r="AX63" i="20"/>
  <c r="BE63" i="20"/>
  <c r="BG63" i="20"/>
  <c r="AX69" i="20"/>
  <c r="BE69" i="20"/>
  <c r="BG69" i="20"/>
  <c r="AY73" i="20"/>
  <c r="AV73" i="20"/>
  <c r="BE73" i="20"/>
  <c r="BG73" i="20"/>
  <c r="AX78" i="20"/>
  <c r="AW89" i="20"/>
  <c r="AQ89" i="20"/>
  <c r="BI88" i="20"/>
  <c r="BJ88" i="20"/>
  <c r="AX103" i="20"/>
  <c r="AY103" i="20"/>
  <c r="AW122" i="20"/>
  <c r="AY101" i="20"/>
  <c r="BE101" i="20"/>
  <c r="BG101" i="20"/>
  <c r="AQ120" i="20"/>
  <c r="BI107" i="20"/>
  <c r="BJ107" i="20"/>
  <c r="AS126" i="20"/>
  <c r="AX126" i="20"/>
  <c r="AR133" i="20"/>
  <c r="BD133" i="20"/>
  <c r="BF133" i="20"/>
  <c r="AX133" i="20"/>
  <c r="AW149" i="20"/>
  <c r="BI138" i="20"/>
  <c r="BJ138" i="20"/>
  <c r="BG138" i="20"/>
  <c r="AR170" i="20"/>
  <c r="AY164" i="20"/>
  <c r="AR164" i="20"/>
  <c r="AV164" i="20"/>
  <c r="AS184" i="20"/>
  <c r="BJ184" i="20"/>
  <c r="BI184" i="20"/>
  <c r="AW173" i="20"/>
  <c r="BE173" i="20"/>
  <c r="BG173" i="20"/>
  <c r="AQ173" i="20"/>
  <c r="AX198" i="20"/>
  <c r="AW198" i="20"/>
  <c r="BI198" i="20"/>
  <c r="BJ198" i="20"/>
  <c r="AQ215" i="20"/>
  <c r="AS215" i="20"/>
  <c r="BE215" i="20"/>
  <c r="BG215" i="20"/>
  <c r="BI188" i="20"/>
  <c r="BJ188" i="20"/>
  <c r="BG188" i="20"/>
  <c r="AR188" i="20"/>
  <c r="BD188" i="20"/>
  <c r="BF188" i="20"/>
  <c r="BH188" i="20"/>
  <c r="BK188" i="20"/>
  <c r="BL188" i="20"/>
  <c r="BN188" i="20"/>
  <c r="AV204" i="20"/>
  <c r="BI214" i="20"/>
  <c r="BJ214" i="20"/>
  <c r="AX214" i="20"/>
  <c r="BI237" i="20"/>
  <c r="BJ237" i="20"/>
  <c r="AV258" i="20"/>
  <c r="BE258" i="20"/>
  <c r="BG258" i="20"/>
  <c r="AR228" i="20"/>
  <c r="BD228" i="20"/>
  <c r="BF228" i="20"/>
  <c r="AX228" i="20"/>
  <c r="AS248" i="20"/>
  <c r="AR229" i="20"/>
  <c r="AV229" i="20"/>
  <c r="BE229" i="20"/>
  <c r="AX251" i="20"/>
  <c r="AV269" i="20"/>
  <c r="BE269" i="20"/>
  <c r="BG269" i="20"/>
  <c r="BJ269" i="20"/>
  <c r="BI269" i="20"/>
  <c r="AS220" i="20"/>
  <c r="AV240" i="20"/>
  <c r="BE240" i="20"/>
  <c r="BI240" i="20"/>
  <c r="BJ240" i="20"/>
  <c r="BG240" i="20"/>
  <c r="AX281" i="20"/>
  <c r="AY318" i="20"/>
  <c r="AW318" i="20"/>
  <c r="BE318" i="20"/>
  <c r="BG318" i="20"/>
  <c r="AR335" i="20"/>
  <c r="AX335" i="20"/>
  <c r="BI297" i="20"/>
  <c r="BJ297" i="20"/>
  <c r="AR297" i="20"/>
  <c r="AV297" i="20"/>
  <c r="AS283" i="20"/>
  <c r="AR298" i="20"/>
  <c r="BD298" i="20"/>
  <c r="BF298" i="20"/>
  <c r="BH298" i="20"/>
  <c r="BK298" i="20"/>
  <c r="BL298" i="20"/>
  <c r="BN298" i="20"/>
  <c r="BJ298" i="20"/>
  <c r="BI298" i="20"/>
  <c r="AY315" i="20"/>
  <c r="AR333" i="20"/>
  <c r="BD333" i="20"/>
  <c r="BF333" i="20"/>
  <c r="BH333" i="20"/>
  <c r="BK333" i="20"/>
  <c r="BL333" i="20"/>
  <c r="BN333" i="20"/>
  <c r="BJ333" i="20"/>
  <c r="BI333" i="20"/>
  <c r="AW285" i="20"/>
  <c r="BE285" i="20"/>
  <c r="BG285" i="20"/>
  <c r="BI285" i="20"/>
  <c r="BJ285" i="20"/>
  <c r="BI303" i="20"/>
  <c r="BJ303" i="20"/>
  <c r="AW322" i="20"/>
  <c r="AV322" i="20"/>
  <c r="AS338" i="20"/>
  <c r="BE349" i="20"/>
  <c r="AR349" i="20"/>
  <c r="AQ350" i="20"/>
  <c r="AX350" i="20"/>
  <c r="BI344" i="20"/>
  <c r="BJ344" i="20"/>
  <c r="BG344" i="20"/>
  <c r="AR344" i="20"/>
  <c r="B16" i="28"/>
  <c r="AW358" i="20"/>
  <c r="AO355" i="1"/>
  <c r="AZ355" i="1"/>
  <c r="AD355" i="1"/>
  <c r="AZ339" i="1"/>
  <c r="AD339" i="1"/>
  <c r="AO339" i="1"/>
  <c r="AD354" i="1"/>
  <c r="AZ354" i="1"/>
  <c r="AO354" i="1"/>
  <c r="AD345" i="1"/>
  <c r="AZ345" i="1"/>
  <c r="AO345" i="1"/>
  <c r="AD329" i="1"/>
  <c r="AZ329" i="1"/>
  <c r="AO329" i="1"/>
  <c r="AD311" i="1"/>
  <c r="AZ311" i="1"/>
  <c r="AO311" i="1"/>
  <c r="AD293" i="1"/>
  <c r="AO293" i="1"/>
  <c r="AZ293" i="1"/>
  <c r="AD275" i="1"/>
  <c r="AO275" i="1"/>
  <c r="AZ275" i="1"/>
  <c r="AD255" i="1"/>
  <c r="AZ255" i="1"/>
  <c r="AO255" i="1"/>
  <c r="AO352" i="1"/>
  <c r="AZ352" i="1"/>
  <c r="AD352" i="1"/>
  <c r="AO336" i="1"/>
  <c r="AD336" i="1"/>
  <c r="AZ336" i="1"/>
  <c r="AO319" i="1"/>
  <c r="AD319" i="1"/>
  <c r="AZ319" i="1"/>
  <c r="AO301" i="1"/>
  <c r="AZ301" i="1"/>
  <c r="AD301" i="1"/>
  <c r="AO283" i="1"/>
  <c r="AD283" i="1"/>
  <c r="AZ283" i="1"/>
  <c r="AO263" i="1"/>
  <c r="AZ263" i="1"/>
  <c r="AD263" i="1"/>
  <c r="AO242" i="1"/>
  <c r="AD242" i="1"/>
  <c r="AZ242" i="1"/>
  <c r="AD327" i="1"/>
  <c r="AZ327" i="1"/>
  <c r="AO327" i="1"/>
  <c r="AZ309" i="1"/>
  <c r="AD309" i="1"/>
  <c r="AO309" i="1"/>
  <c r="AD291" i="1"/>
  <c r="AZ291" i="1"/>
  <c r="AO291" i="1"/>
  <c r="AD271" i="1"/>
  <c r="AO271" i="1"/>
  <c r="AZ271" i="1"/>
  <c r="AD253" i="1"/>
  <c r="AZ253" i="1"/>
  <c r="AO253" i="1"/>
  <c r="AO350" i="1"/>
  <c r="AZ350" i="1"/>
  <c r="AD350" i="1"/>
  <c r="AO334" i="1"/>
  <c r="AD334" i="1"/>
  <c r="AZ334" i="1"/>
  <c r="AD316" i="1"/>
  <c r="AO316" i="1"/>
  <c r="AZ316" i="1"/>
  <c r="AD299" i="1"/>
  <c r="AZ299" i="1"/>
  <c r="AO299" i="1"/>
  <c r="AD281" i="1"/>
  <c r="AZ281" i="1"/>
  <c r="AO281" i="1"/>
  <c r="AD261" i="1"/>
  <c r="AO261" i="1"/>
  <c r="AZ261" i="1"/>
  <c r="AD240" i="1"/>
  <c r="AO240" i="1"/>
  <c r="AZ240" i="1"/>
  <c r="AD221" i="1"/>
  <c r="AZ221" i="1"/>
  <c r="AO221" i="1"/>
  <c r="AD204" i="1"/>
  <c r="AZ204" i="1"/>
  <c r="AO204" i="1"/>
  <c r="AD184" i="1"/>
  <c r="AO184" i="1"/>
  <c r="AZ184" i="1"/>
  <c r="AD164" i="1"/>
  <c r="AO164" i="1"/>
  <c r="AZ164" i="1"/>
  <c r="AD147" i="1"/>
  <c r="AZ147" i="1"/>
  <c r="AO147" i="1"/>
  <c r="AD130" i="1"/>
  <c r="AZ130" i="1"/>
  <c r="AO130" i="1"/>
  <c r="AO230" i="1"/>
  <c r="AZ230" i="1"/>
  <c r="AD230" i="1"/>
  <c r="AO212" i="1"/>
  <c r="AD212" i="1"/>
  <c r="AZ212" i="1"/>
  <c r="AO195" i="1"/>
  <c r="AZ195" i="1"/>
  <c r="AD195" i="1"/>
  <c r="AO171" i="1"/>
  <c r="AD171" i="1"/>
  <c r="AZ171" i="1"/>
  <c r="AO155" i="1"/>
  <c r="AZ155" i="1"/>
  <c r="AD155" i="1"/>
  <c r="AO138" i="1"/>
  <c r="AD138" i="1"/>
  <c r="AZ138" i="1"/>
  <c r="AO118" i="1"/>
  <c r="AZ118" i="1"/>
  <c r="AD118" i="1"/>
  <c r="AZ215" i="1"/>
  <c r="AD215" i="1"/>
  <c r="AO215" i="1"/>
  <c r="AD198" i="1"/>
  <c r="AZ198" i="1"/>
  <c r="AO198" i="1"/>
  <c r="AD175" i="1"/>
  <c r="AO175" i="1"/>
  <c r="AZ175" i="1"/>
  <c r="AD158" i="1"/>
  <c r="AZ158" i="1"/>
  <c r="AO158" i="1"/>
  <c r="AZ141" i="1"/>
  <c r="AD141" i="1"/>
  <c r="AO141" i="1"/>
  <c r="AD121" i="1"/>
  <c r="AZ121" i="1"/>
  <c r="AO121" i="1"/>
  <c r="AD234" i="1"/>
  <c r="AO234" i="1"/>
  <c r="AZ234" i="1"/>
  <c r="AD214" i="1"/>
  <c r="AZ214" i="1"/>
  <c r="AO214" i="1"/>
  <c r="AD197" i="1"/>
  <c r="AZ197" i="1"/>
  <c r="AO197" i="1"/>
  <c r="AD173" i="1"/>
  <c r="AO173" i="1"/>
  <c r="AZ173" i="1"/>
  <c r="AD157" i="1"/>
  <c r="AO157" i="1"/>
  <c r="AZ157" i="1"/>
  <c r="AD140" i="1"/>
  <c r="AZ140" i="1"/>
  <c r="AO140" i="1"/>
  <c r="AD120" i="1"/>
  <c r="AZ120" i="1"/>
  <c r="AO120" i="1"/>
  <c r="AD99" i="1"/>
  <c r="AO99" i="1"/>
  <c r="AZ99" i="1"/>
  <c r="AD81" i="1"/>
  <c r="AO81" i="1"/>
  <c r="AZ81" i="1"/>
  <c r="AD64" i="1"/>
  <c r="AZ64" i="1"/>
  <c r="AO64" i="1"/>
  <c r="AZ108" i="1"/>
  <c r="AD108" i="1"/>
  <c r="AO108" i="1"/>
  <c r="AO89" i="1"/>
  <c r="AZ89" i="1"/>
  <c r="AD89" i="1"/>
  <c r="AO71" i="1"/>
  <c r="AD71" i="1"/>
  <c r="AZ71" i="1"/>
  <c r="AO49" i="1"/>
  <c r="AZ49" i="1"/>
  <c r="AD49" i="1"/>
  <c r="AZ102" i="1"/>
  <c r="AD102" i="1"/>
  <c r="AO102" i="1"/>
  <c r="AD83" i="1"/>
  <c r="AZ83" i="1"/>
  <c r="AO83" i="1"/>
  <c r="AD66" i="1"/>
  <c r="AO66" i="1"/>
  <c r="AZ66" i="1"/>
  <c r="AD105" i="1"/>
  <c r="AZ105" i="1"/>
  <c r="AO105" i="1"/>
  <c r="AD86" i="1"/>
  <c r="AZ86" i="1"/>
  <c r="AO86" i="1"/>
  <c r="AD69" i="1"/>
  <c r="AO69" i="1"/>
  <c r="AZ69" i="1"/>
  <c r="AD46" i="1"/>
  <c r="AO46" i="1"/>
  <c r="AZ46" i="1"/>
  <c r="AD22" i="1"/>
  <c r="AZ22" i="1"/>
  <c r="AO22" i="1"/>
  <c r="AD43" i="1"/>
  <c r="AZ43" i="1"/>
  <c r="AO43" i="1"/>
  <c r="AO26" i="1"/>
  <c r="AZ26" i="1"/>
  <c r="AD26" i="1"/>
  <c r="AD42" i="1"/>
  <c r="AO42" i="1"/>
  <c r="AZ42" i="1"/>
  <c r="AD25" i="1"/>
  <c r="AZ25" i="1"/>
  <c r="AO25" i="1"/>
  <c r="AD41" i="1"/>
  <c r="AZ41" i="1"/>
  <c r="AO41" i="1"/>
  <c r="AD23" i="1"/>
  <c r="AO23" i="1"/>
  <c r="AZ23" i="1"/>
  <c r="BC29" i="1"/>
  <c r="BP12" i="1"/>
  <c r="AC12" i="1"/>
  <c r="AY12" i="1"/>
  <c r="AN30" i="1"/>
  <c r="BC31" i="1"/>
  <c r="BC15" i="1"/>
  <c r="BP53" i="1"/>
  <c r="BC53" i="1"/>
  <c r="BP49" i="1"/>
  <c r="BC71" i="1"/>
  <c r="BP51" i="1"/>
  <c r="BC72" i="1"/>
  <c r="BC91" i="1"/>
  <c r="BC46" i="1"/>
  <c r="BP69" i="1"/>
  <c r="BC86" i="1"/>
  <c r="BP133" i="1"/>
  <c r="BC149" i="1"/>
  <c r="BP206" i="1"/>
  <c r="BC224" i="1"/>
  <c r="BC127" i="1"/>
  <c r="BP182" i="1"/>
  <c r="BC203" i="1"/>
  <c r="BP119" i="1"/>
  <c r="BC139" i="1"/>
  <c r="BP196" i="1"/>
  <c r="BC213" i="1"/>
  <c r="BP157" i="1"/>
  <c r="BC173" i="1"/>
  <c r="BP234" i="1"/>
  <c r="BP273" i="1"/>
  <c r="BP328" i="1"/>
  <c r="BC240" i="1"/>
  <c r="BP281" i="1"/>
  <c r="BC316" i="1"/>
  <c r="BC338" i="1"/>
  <c r="BC355" i="1"/>
  <c r="BC336" i="1"/>
  <c r="BP352" i="1"/>
  <c r="AY68" i="20"/>
  <c r="AF332" i="20"/>
  <c r="S320" i="20"/>
  <c r="AW252" i="20"/>
  <c r="AR206" i="20"/>
  <c r="BD206" i="20"/>
  <c r="BF206" i="20"/>
  <c r="AR92" i="20"/>
  <c r="BJ53" i="20"/>
  <c r="BI53" i="20"/>
  <c r="BP297" i="20"/>
  <c r="AX235" i="20"/>
  <c r="AS209" i="20"/>
  <c r="AG341" i="20"/>
  <c r="AR341" i="20"/>
  <c r="AY10" i="20"/>
  <c r="AQ10" i="20"/>
  <c r="AV17" i="20"/>
  <c r="AR27" i="20"/>
  <c r="AS27" i="20"/>
  <c r="AW27" i="20"/>
  <c r="AW22" i="20"/>
  <c r="BE22" i="20"/>
  <c r="BG22" i="20"/>
  <c r="AX38" i="20"/>
  <c r="BE38" i="20"/>
  <c r="BG38" i="20"/>
  <c r="AX35" i="20"/>
  <c r="AW36" i="20"/>
  <c r="BJ45" i="20"/>
  <c r="BI45" i="20"/>
  <c r="AQ46" i="20"/>
  <c r="AX46" i="20"/>
  <c r="AQ67" i="20"/>
  <c r="BI67" i="20"/>
  <c r="BJ67" i="20"/>
  <c r="AQ68" i="20"/>
  <c r="AW68" i="20"/>
  <c r="BE68" i="20"/>
  <c r="BG68" i="20"/>
  <c r="AR53" i="20"/>
  <c r="BD53" i="20"/>
  <c r="BF53" i="20"/>
  <c r="AV53" i="20"/>
  <c r="AR76" i="20"/>
  <c r="BI76" i="20"/>
  <c r="BJ76" i="20"/>
  <c r="BI77" i="20"/>
  <c r="BJ77" i="20"/>
  <c r="AR83" i="20"/>
  <c r="AW83" i="20"/>
  <c r="BJ83" i="20"/>
  <c r="BI83" i="20"/>
  <c r="AY94" i="20"/>
  <c r="AW92" i="20"/>
  <c r="AV108" i="20"/>
  <c r="AQ108" i="20"/>
  <c r="AW108" i="20"/>
  <c r="AR127" i="20"/>
  <c r="BD127" i="20"/>
  <c r="BF127" i="20"/>
  <c r="AS127" i="20"/>
  <c r="BI119" i="20"/>
  <c r="BJ119" i="20"/>
  <c r="AW105" i="20"/>
  <c r="AQ105" i="20"/>
  <c r="AV105" i="20"/>
  <c r="BE105" i="20"/>
  <c r="BG105" i="20"/>
  <c r="BJ125" i="20"/>
  <c r="BI125" i="20"/>
  <c r="AW112" i="20"/>
  <c r="BI135" i="20"/>
  <c r="BJ135" i="20"/>
  <c r="AR135" i="20"/>
  <c r="AY135" i="20"/>
  <c r="BI152" i="20"/>
  <c r="BJ152" i="20"/>
  <c r="AW152" i="20"/>
  <c r="BE152" i="20"/>
  <c r="BG152" i="20"/>
  <c r="AQ152" i="20"/>
  <c r="AX148" i="20"/>
  <c r="AW148" i="20"/>
  <c r="AS137" i="20"/>
  <c r="AX154" i="20"/>
  <c r="AR154" i="20"/>
  <c r="BI154" i="20"/>
  <c r="BJ154" i="20"/>
  <c r="AY142" i="20"/>
  <c r="BE142" i="20"/>
  <c r="BG142" i="20"/>
  <c r="AX175" i="20"/>
  <c r="AV175" i="20"/>
  <c r="AW175" i="20"/>
  <c r="AR167" i="20"/>
  <c r="AX167" i="20"/>
  <c r="AS189" i="20"/>
  <c r="BI189" i="20"/>
  <c r="BJ189" i="20"/>
  <c r="AQ168" i="20"/>
  <c r="AX180" i="20"/>
  <c r="AQ180" i="20"/>
  <c r="AW202" i="20"/>
  <c r="AV202" i="20"/>
  <c r="AR190" i="20"/>
  <c r="BD190" i="20"/>
  <c r="BF190" i="20"/>
  <c r="BE190" i="20"/>
  <c r="BG190" i="20"/>
  <c r="AY208" i="20"/>
  <c r="AQ208" i="20"/>
  <c r="AX201" i="20"/>
  <c r="AW201" i="20"/>
  <c r="AX241" i="20"/>
  <c r="AW241" i="20"/>
  <c r="AV241" i="20"/>
  <c r="BE241" i="20"/>
  <c r="BG241" i="20"/>
  <c r="AR262" i="20"/>
  <c r="BI262" i="20"/>
  <c r="BJ262" i="20"/>
  <c r="AW282" i="20"/>
  <c r="AV234" i="20"/>
  <c r="AQ234" i="20"/>
  <c r="BD234" i="20"/>
  <c r="BF234" i="20"/>
  <c r="AV254" i="20"/>
  <c r="AW254" i="20"/>
  <c r="AR273" i="20"/>
  <c r="AY273" i="20"/>
  <c r="BE273" i="20"/>
  <c r="BG273" i="20"/>
  <c r="AX273" i="20"/>
  <c r="AR235" i="20"/>
  <c r="AS255" i="20"/>
  <c r="BJ255" i="20"/>
  <c r="BI255" i="20"/>
  <c r="AS275" i="20"/>
  <c r="AQ275" i="20"/>
  <c r="BJ275" i="20"/>
  <c r="BI275" i="20"/>
  <c r="AX225" i="20"/>
  <c r="AV225" i="20"/>
  <c r="BI266" i="20"/>
  <c r="BJ266" i="20"/>
  <c r="AY266" i="20"/>
  <c r="AG286" i="20"/>
  <c r="AR286" i="20"/>
  <c r="AH286" i="20"/>
  <c r="Z286" i="20"/>
  <c r="AV286" i="20"/>
  <c r="AN304" i="20"/>
  <c r="BP304" i="20"/>
  <c r="U304" i="20"/>
  <c r="AQ304" i="20"/>
  <c r="AK304" i="20"/>
  <c r="AI304" i="20"/>
  <c r="W323" i="20"/>
  <c r="AS323" i="20"/>
  <c r="AA323" i="20"/>
  <c r="AW323" i="20"/>
  <c r="U323" i="20"/>
  <c r="AQ323" i="20"/>
  <c r="AS339" i="20"/>
  <c r="AY319" i="20"/>
  <c r="AQ319" i="20"/>
  <c r="W284" i="20"/>
  <c r="AS284" i="20"/>
  <c r="AG284" i="20"/>
  <c r="AR284" i="20"/>
  <c r="AF302" i="20"/>
  <c r="AG302" i="20"/>
  <c r="AR302" i="20"/>
  <c r="AC302" i="20"/>
  <c r="AY302" i="20"/>
  <c r="AN320" i="20"/>
  <c r="W320" i="20"/>
  <c r="AS320" i="20"/>
  <c r="AN337" i="20"/>
  <c r="AY337" i="20"/>
  <c r="U337" i="20"/>
  <c r="V337" i="20"/>
  <c r="AR337" i="20"/>
  <c r="AS290" i="20"/>
  <c r="AQ290" i="20"/>
  <c r="BD290" i="20"/>
  <c r="BF290" i="20"/>
  <c r="AW308" i="20"/>
  <c r="AQ336" i="20"/>
  <c r="AR336" i="20"/>
  <c r="AX336" i="20"/>
  <c r="Z354" i="20"/>
  <c r="AV354" i="20"/>
  <c r="AF354" i="20"/>
  <c r="AQ354" i="20"/>
  <c r="BD354" i="20"/>
  <c r="BF354" i="20"/>
  <c r="AA354" i="20"/>
  <c r="AW355" i="20"/>
  <c r="AY355" i="20"/>
  <c r="AX355" i="20"/>
  <c r="AS347" i="20"/>
  <c r="AY347" i="20"/>
  <c r="BE347" i="20"/>
  <c r="AQ342" i="20"/>
  <c r="BD342" i="20"/>
  <c r="AX364" i="20"/>
  <c r="BC28" i="1"/>
  <c r="BC33" i="1"/>
  <c r="BC17" i="1"/>
  <c r="BC34" i="1"/>
  <c r="AN19" i="1"/>
  <c r="BP62" i="1"/>
  <c r="BP54" i="1"/>
  <c r="BC75" i="1"/>
  <c r="AC76" i="1"/>
  <c r="AY76" i="1"/>
  <c r="BC52" i="1"/>
  <c r="BP73" i="1"/>
  <c r="BC92" i="1"/>
  <c r="BP161" i="1"/>
  <c r="BC180" i="1"/>
  <c r="BP238" i="1"/>
  <c r="BC253" i="1"/>
  <c r="BP309" i="1"/>
  <c r="BC327" i="1"/>
  <c r="BC255" i="1"/>
  <c r="BP311" i="1"/>
  <c r="BC329" i="1"/>
  <c r="BC245" i="1"/>
  <c r="BP285" i="1"/>
  <c r="BC322" i="1"/>
  <c r="BP361" i="1"/>
  <c r="BP358" i="1"/>
  <c r="AS117" i="20"/>
  <c r="AN324" i="20"/>
  <c r="AY324" i="20"/>
  <c r="AY11" i="20"/>
  <c r="AV296" i="20"/>
  <c r="AL297" i="20"/>
  <c r="AW233" i="20"/>
  <c r="AW182" i="20"/>
  <c r="BG114" i="20"/>
  <c r="BI114" i="20"/>
  <c r="BJ114" i="20"/>
  <c r="BI84" i="20"/>
  <c r="BJ84" i="20"/>
  <c r="BJ41" i="20"/>
  <c r="BI41" i="20"/>
  <c r="AX218" i="20"/>
  <c r="AS252" i="20"/>
  <c r="AS134" i="20"/>
  <c r="AY159" i="20"/>
  <c r="AR71" i="20"/>
  <c r="AS71" i="20"/>
  <c r="AX71" i="20"/>
  <c r="AX81" i="20"/>
  <c r="BI81" i="20"/>
  <c r="BJ81" i="20"/>
  <c r="BI82" i="20"/>
  <c r="BJ82" i="20"/>
  <c r="AS82" i="20"/>
  <c r="AV82" i="20"/>
  <c r="BE82" i="20"/>
  <c r="BG82" i="20"/>
  <c r="BI75" i="20"/>
  <c r="BJ75" i="20"/>
  <c r="BG75" i="20"/>
  <c r="AW75" i="20"/>
  <c r="BI91" i="20"/>
  <c r="BJ91" i="20"/>
  <c r="AY91" i="20"/>
  <c r="AQ91" i="20"/>
  <c r="AQ96" i="20"/>
  <c r="AY96" i="20"/>
  <c r="AQ97" i="20"/>
  <c r="AV97" i="20"/>
  <c r="AS113" i="20"/>
  <c r="BD113" i="20"/>
  <c r="BF113" i="20"/>
  <c r="BI113" i="20"/>
  <c r="BJ113" i="20"/>
  <c r="BI104" i="20"/>
  <c r="BJ104" i="20"/>
  <c r="BE104" i="20"/>
  <c r="BG104" i="20"/>
  <c r="AY124" i="20"/>
  <c r="BI124" i="20"/>
  <c r="BJ124" i="20"/>
  <c r="AR124" i="20"/>
  <c r="AX111" i="20"/>
  <c r="BE111" i="20"/>
  <c r="BG111" i="20"/>
  <c r="BJ111" i="20"/>
  <c r="BI111" i="20"/>
  <c r="AX117" i="20"/>
  <c r="AR117" i="20"/>
  <c r="AQ117" i="20"/>
  <c r="AW117" i="20"/>
  <c r="AQ136" i="20"/>
  <c r="AR136" i="20"/>
  <c r="AW136" i="20"/>
  <c r="AY153" i="20"/>
  <c r="AQ153" i="20"/>
  <c r="AV158" i="20"/>
  <c r="BE158" i="20"/>
  <c r="BG158" i="20"/>
  <c r="AQ158" i="20"/>
  <c r="AR146" i="20"/>
  <c r="AW146" i="20"/>
  <c r="AR162" i="20"/>
  <c r="AW162" i="20"/>
  <c r="AX181" i="20"/>
  <c r="AR181" i="20"/>
  <c r="AS181" i="20"/>
  <c r="AX156" i="20"/>
  <c r="AW156" i="20"/>
  <c r="BI165" i="20"/>
  <c r="BJ165" i="20"/>
  <c r="BG165" i="20"/>
  <c r="AQ165" i="20"/>
  <c r="AQ186" i="20"/>
  <c r="AX206" i="20"/>
  <c r="AS206" i="20"/>
  <c r="AY195" i="20"/>
  <c r="BE195" i="20"/>
  <c r="BG195" i="20"/>
  <c r="AR195" i="20"/>
  <c r="BI195" i="20"/>
  <c r="BJ195" i="20"/>
  <c r="AW196" i="20"/>
  <c r="BE196" i="20"/>
  <c r="BG196" i="20"/>
  <c r="AS213" i="20"/>
  <c r="AQ205" i="20"/>
  <c r="AR205" i="20"/>
  <c r="AR227" i="20"/>
  <c r="AR267" i="20"/>
  <c r="BJ217" i="20"/>
  <c r="BG217" i="20"/>
  <c r="BI217" i="20"/>
  <c r="AQ217" i="20"/>
  <c r="AS238" i="20"/>
  <c r="AV279" i="20"/>
  <c r="BE279" i="20"/>
  <c r="AS279" i="20"/>
  <c r="AS239" i="20"/>
  <c r="AW239" i="20"/>
  <c r="AY260" i="20"/>
  <c r="AS260" i="20"/>
  <c r="BD260" i="20"/>
  <c r="AR280" i="20"/>
  <c r="AX280" i="20"/>
  <c r="AW280" i="20"/>
  <c r="AR252" i="20"/>
  <c r="BD252" i="20"/>
  <c r="BF252" i="20"/>
  <c r="AX270" i="20"/>
  <c r="BE270" i="20"/>
  <c r="BG270" i="20"/>
  <c r="BI270" i="20"/>
  <c r="BJ270" i="20"/>
  <c r="BI291" i="20"/>
  <c r="BJ291" i="20"/>
  <c r="AR309" i="20"/>
  <c r="AV309" i="20"/>
  <c r="BI327" i="20"/>
  <c r="BJ327" i="20"/>
  <c r="AW327" i="20"/>
  <c r="AW287" i="20"/>
  <c r="BI287" i="20"/>
  <c r="BJ287" i="20"/>
  <c r="AQ287" i="20"/>
  <c r="AV287" i="20"/>
  <c r="AH305" i="20"/>
  <c r="AS305" i="20"/>
  <c r="AM305" i="20"/>
  <c r="AN305" i="20"/>
  <c r="AY305" i="20"/>
  <c r="AA305" i="20"/>
  <c r="AW305" i="20"/>
  <c r="X305" i="20"/>
  <c r="AT305" i="20"/>
  <c r="Z324" i="20"/>
  <c r="AV324" i="20"/>
  <c r="AB324" i="20"/>
  <c r="AX324" i="20"/>
  <c r="U324" i="20"/>
  <c r="AQ324" i="20"/>
  <c r="AI324" i="20"/>
  <c r="AT324" i="20"/>
  <c r="AQ288" i="20"/>
  <c r="AV288" i="20"/>
  <c r="BE288" i="20"/>
  <c r="BG288" i="20"/>
  <c r="BJ288" i="20"/>
  <c r="BI288" i="20"/>
  <c r="AS306" i="20"/>
  <c r="AR306" i="20"/>
  <c r="AB341" i="20"/>
  <c r="AX341" i="20"/>
  <c r="AK341" i="20"/>
  <c r="AV341" i="20"/>
  <c r="BE341" i="20"/>
  <c r="X341" i="20"/>
  <c r="AT341" i="20"/>
  <c r="AM295" i="20"/>
  <c r="AB295" i="20"/>
  <c r="AX295" i="20"/>
  <c r="BP295" i="20"/>
  <c r="AN312" i="20"/>
  <c r="AY312" i="20"/>
  <c r="AM312" i="20"/>
  <c r="AB312" i="20"/>
  <c r="AX312" i="20"/>
  <c r="BP312" i="20"/>
  <c r="AA330" i="20"/>
  <c r="AW330" i="20"/>
  <c r="AH330" i="20"/>
  <c r="V330" i="20"/>
  <c r="AR330" i="20"/>
  <c r="AK330" i="20"/>
  <c r="AF340" i="20"/>
  <c r="U340" i="20"/>
  <c r="Z340" i="20"/>
  <c r="AV340" i="20"/>
  <c r="AW360" i="20"/>
  <c r="AR360" i="20"/>
  <c r="AX360" i="20"/>
  <c r="BB361" i="20"/>
  <c r="Z361" i="20"/>
  <c r="AV361" i="20"/>
  <c r="AL361" i="20"/>
  <c r="AW361" i="20"/>
  <c r="BP351" i="20"/>
  <c r="Z351" i="20"/>
  <c r="AV351" i="20"/>
  <c r="S351" i="20"/>
  <c r="AA351" i="20"/>
  <c r="AW351" i="20"/>
  <c r="AM348" i="20"/>
  <c r="AX348" i="20"/>
  <c r="AK348" i="20"/>
  <c r="BB348" i="20"/>
  <c r="AL348" i="20"/>
  <c r="Y357" i="20"/>
  <c r="AU357" i="20"/>
  <c r="AJ357" i="20"/>
  <c r="AJ355" i="20"/>
  <c r="Y355" i="20"/>
  <c r="AU355" i="20"/>
  <c r="S355" i="20"/>
  <c r="Y339" i="20"/>
  <c r="AU339" i="20"/>
  <c r="AJ339" i="20"/>
  <c r="Z339" i="20"/>
  <c r="AV339" i="20"/>
  <c r="BE339" i="20"/>
  <c r="BG339" i="20"/>
  <c r="AU349" i="20"/>
  <c r="Y349" i="20"/>
  <c r="AJ349" i="20"/>
  <c r="W349" i="20"/>
  <c r="AS349" i="20"/>
  <c r="Y352" i="20"/>
  <c r="AU352" i="20"/>
  <c r="AJ352" i="20"/>
  <c r="Y335" i="20"/>
  <c r="AU335" i="20"/>
  <c r="AJ335" i="20"/>
  <c r="BB335" i="20"/>
  <c r="Y325" i="20"/>
  <c r="AJ325" i="20"/>
  <c r="AU325" i="20"/>
  <c r="BD325" i="20"/>
  <c r="BF325" i="20"/>
  <c r="Y306" i="20"/>
  <c r="AJ306" i="20"/>
  <c r="AU306" i="20"/>
  <c r="U306" i="20"/>
  <c r="AQ306" i="20"/>
  <c r="Y288" i="20"/>
  <c r="AJ288" i="20"/>
  <c r="AU288" i="20"/>
  <c r="AJ336" i="20"/>
  <c r="Y336" i="20"/>
  <c r="AU336" i="20"/>
  <c r="AJ319" i="20"/>
  <c r="Y319" i="20"/>
  <c r="AU319" i="20"/>
  <c r="S319" i="20"/>
  <c r="AJ301" i="20"/>
  <c r="Y301" i="20"/>
  <c r="AU301" i="20"/>
  <c r="BD301" i="20"/>
  <c r="BF301" i="20"/>
  <c r="Y327" i="20"/>
  <c r="AU327" i="20"/>
  <c r="AJ327" i="20"/>
  <c r="Z327" i="20"/>
  <c r="AV327" i="20"/>
  <c r="Y309" i="20"/>
  <c r="AU309" i="20"/>
  <c r="AJ309" i="20"/>
  <c r="Y291" i="20"/>
  <c r="AJ291" i="20"/>
  <c r="AU291" i="20"/>
  <c r="AJ334" i="20"/>
  <c r="AU334" i="20"/>
  <c r="Y334" i="20"/>
  <c r="U334" i="20"/>
  <c r="AQ334" i="20"/>
  <c r="BD334" i="20"/>
  <c r="Y316" i="20"/>
  <c r="AU316" i="20"/>
  <c r="AJ316" i="20"/>
  <c r="Y299" i="20"/>
  <c r="AU299" i="20"/>
  <c r="AJ299" i="20"/>
  <c r="Y280" i="20"/>
  <c r="AU280" i="20"/>
  <c r="AJ280" i="20"/>
  <c r="Y260" i="20"/>
  <c r="AJ260" i="20"/>
  <c r="AU260" i="20"/>
  <c r="Y239" i="20"/>
  <c r="AU239" i="20"/>
  <c r="AJ239" i="20"/>
  <c r="Y219" i="20"/>
  <c r="AU219" i="20"/>
  <c r="AJ219" i="20"/>
  <c r="AJ268" i="20"/>
  <c r="AU268" i="20"/>
  <c r="BD268" i="20"/>
  <c r="BF268" i="20"/>
  <c r="Y268" i="20"/>
  <c r="AJ248" i="20"/>
  <c r="Y248" i="20"/>
  <c r="AU248" i="20"/>
  <c r="AJ228" i="20"/>
  <c r="AU228" i="20"/>
  <c r="Y228" i="20"/>
  <c r="AU267" i="20"/>
  <c r="Y267" i="20"/>
  <c r="AJ267" i="20"/>
  <c r="Y247" i="20"/>
  <c r="AU247" i="20"/>
  <c r="BD247" i="20"/>
  <c r="BF247" i="20"/>
  <c r="BH247" i="20"/>
  <c r="BK247" i="20"/>
  <c r="BL247" i="20"/>
  <c r="BN247" i="20"/>
  <c r="AJ247" i="20"/>
  <c r="Y227" i="20"/>
  <c r="AJ227" i="20"/>
  <c r="AU227" i="20"/>
  <c r="Y276" i="20"/>
  <c r="AU276" i="20"/>
  <c r="AJ276" i="20"/>
  <c r="Y257" i="20"/>
  <c r="AU257" i="20"/>
  <c r="AJ257" i="20"/>
  <c r="Y236" i="20"/>
  <c r="AJ236" i="20"/>
  <c r="AU236" i="20"/>
  <c r="Y217" i="20"/>
  <c r="AJ217" i="20"/>
  <c r="AU217" i="20"/>
  <c r="Y200" i="20"/>
  <c r="AU200" i="20"/>
  <c r="AJ200" i="20"/>
  <c r="AJ207" i="20"/>
  <c r="Y207" i="20"/>
  <c r="AU207" i="20"/>
  <c r="AJ189" i="20"/>
  <c r="AU189" i="20"/>
  <c r="Y189" i="20"/>
  <c r="Y202" i="20"/>
  <c r="AJ202" i="20"/>
  <c r="AU202" i="20"/>
  <c r="Y214" i="20"/>
  <c r="AU214" i="20"/>
  <c r="AJ214" i="20"/>
  <c r="Y197" i="20"/>
  <c r="AU197" i="20"/>
  <c r="AJ197" i="20"/>
  <c r="Y172" i="20"/>
  <c r="AJ172" i="20"/>
  <c r="AU172" i="20"/>
  <c r="BD172" i="20"/>
  <c r="BF172" i="20"/>
  <c r="BH172" i="20"/>
  <c r="BK172" i="20"/>
  <c r="BL172" i="20"/>
  <c r="BN172" i="20"/>
  <c r="Y156" i="20"/>
  <c r="AJ156" i="20"/>
  <c r="AU156" i="20"/>
  <c r="AJ167" i="20"/>
  <c r="AU167" i="20"/>
  <c r="Y167" i="20"/>
  <c r="AU181" i="20"/>
  <c r="Y181" i="20"/>
  <c r="AJ181" i="20"/>
  <c r="Y162" i="20"/>
  <c r="AU162" i="20"/>
  <c r="BD162" i="20"/>
  <c r="BF162" i="20"/>
  <c r="AJ162" i="20"/>
  <c r="Y169" i="20"/>
  <c r="AJ169" i="20"/>
  <c r="AU169" i="20"/>
  <c r="AJ155" i="20"/>
  <c r="AU155" i="20"/>
  <c r="Y155" i="20"/>
  <c r="Y141" i="20"/>
  <c r="AU141" i="20"/>
  <c r="BD141" i="20"/>
  <c r="BF141" i="20"/>
  <c r="BH141" i="20"/>
  <c r="BK141" i="20"/>
  <c r="BL141" i="20"/>
  <c r="BN141" i="20"/>
  <c r="AJ141" i="20"/>
  <c r="AJ153" i="20"/>
  <c r="AU153" i="20"/>
  <c r="Y153" i="20"/>
  <c r="AJ136" i="20"/>
  <c r="Y136" i="20"/>
  <c r="AU136" i="20"/>
  <c r="Y143" i="20"/>
  <c r="AU143" i="20"/>
  <c r="AJ143" i="20"/>
  <c r="Y146" i="20"/>
  <c r="AU146" i="20"/>
  <c r="BD146" i="20"/>
  <c r="BF146" i="20"/>
  <c r="AJ146" i="20"/>
  <c r="AJ132" i="20"/>
  <c r="AU132" i="20"/>
  <c r="Y132" i="20"/>
  <c r="Y111" i="20"/>
  <c r="AJ111" i="20"/>
  <c r="AU111" i="20"/>
  <c r="AJ119" i="20"/>
  <c r="AU119" i="20"/>
  <c r="Y119" i="20"/>
  <c r="AN119" i="20"/>
  <c r="Y127" i="20"/>
  <c r="AU127" i="20"/>
  <c r="AJ127" i="20"/>
  <c r="AM127" i="20"/>
  <c r="AX127" i="20"/>
  <c r="Y108" i="20"/>
  <c r="AU108" i="20"/>
  <c r="AJ108" i="20"/>
  <c r="AN108" i="20"/>
  <c r="AY108" i="20"/>
  <c r="Y121" i="20"/>
  <c r="AU121" i="20"/>
  <c r="AJ121" i="20"/>
  <c r="Y102" i="20"/>
  <c r="AU102" i="20"/>
  <c r="AJ102" i="20"/>
  <c r="AN102" i="20"/>
  <c r="AJ95" i="20"/>
  <c r="Y95" i="20"/>
  <c r="AU95" i="20"/>
  <c r="Y89" i="20"/>
  <c r="AU89" i="20"/>
  <c r="AJ89" i="20"/>
  <c r="Y86" i="20"/>
  <c r="AJ86" i="20"/>
  <c r="AU86" i="20"/>
  <c r="AN86" i="20"/>
  <c r="AJ77" i="20"/>
  <c r="Y77" i="20"/>
  <c r="AU77" i="20"/>
  <c r="Y76" i="20"/>
  <c r="AU76" i="20"/>
  <c r="AJ76" i="20"/>
  <c r="AB76" i="20"/>
  <c r="AX76" i="20"/>
  <c r="BE76" i="20"/>
  <c r="BG76" i="20"/>
  <c r="AN76" i="20"/>
  <c r="AY76" i="20"/>
  <c r="Y69" i="20"/>
  <c r="AJ69" i="20"/>
  <c r="AU69" i="20"/>
  <c r="AJ68" i="20"/>
  <c r="AU68" i="20"/>
  <c r="Y68" i="20"/>
  <c r="AU67" i="20"/>
  <c r="Y67" i="20"/>
  <c r="AJ67" i="20"/>
  <c r="Y62" i="20"/>
  <c r="AJ62" i="20"/>
  <c r="AU62" i="20"/>
  <c r="BD62" i="20"/>
  <c r="BF62" i="20"/>
  <c r="AN62" i="20"/>
  <c r="AY62" i="20"/>
  <c r="Y45" i="20"/>
  <c r="AJ45" i="20"/>
  <c r="AU45" i="20"/>
  <c r="AN45" i="20"/>
  <c r="Y47" i="20"/>
  <c r="AU47" i="20"/>
  <c r="AJ47" i="20"/>
  <c r="AH47" i="20"/>
  <c r="AS47" i="20"/>
  <c r="AC47" i="20"/>
  <c r="AY47" i="20"/>
  <c r="BE47" i="20"/>
  <c r="BG47" i="20"/>
  <c r="AU43" i="20"/>
  <c r="Y43" i="20"/>
  <c r="AJ43" i="20"/>
  <c r="Y38" i="20"/>
  <c r="AU38" i="20"/>
  <c r="BD38" i="20"/>
  <c r="BF38" i="20"/>
  <c r="AJ38" i="20"/>
  <c r="BP38" i="20"/>
  <c r="AH38" i="20"/>
  <c r="AN38" i="20"/>
  <c r="AY38" i="20"/>
  <c r="Y31" i="20"/>
  <c r="AU31" i="20"/>
  <c r="AJ31" i="20"/>
  <c r="AC31" i="20"/>
  <c r="AY31" i="20"/>
  <c r="AJ28" i="20"/>
  <c r="AU28" i="20"/>
  <c r="Y28" i="20"/>
  <c r="AN28" i="20"/>
  <c r="AC28" i="20"/>
  <c r="AH28" i="20"/>
  <c r="AS28" i="20"/>
  <c r="BD28" i="20"/>
  <c r="BF28" i="20"/>
  <c r="AJ20" i="20"/>
  <c r="AU20" i="20"/>
  <c r="Y20" i="20"/>
  <c r="AF20" i="20"/>
  <c r="V20" i="20"/>
  <c r="AR20" i="20"/>
  <c r="U20" i="20"/>
  <c r="AQ20" i="20"/>
  <c r="BD20" i="20"/>
  <c r="AC20" i="20"/>
  <c r="S20" i="20"/>
  <c r="AA20" i="20"/>
  <c r="AW20" i="20"/>
  <c r="AN20" i="20"/>
  <c r="BB20" i="20"/>
  <c r="Y18" i="20"/>
  <c r="AJ18" i="20"/>
  <c r="AU18" i="20"/>
  <c r="AJ12" i="20"/>
  <c r="AU12" i="20"/>
  <c r="Y12" i="20"/>
  <c r="AH12" i="20"/>
  <c r="AS12" i="20"/>
  <c r="AK333" i="20"/>
  <c r="AA362" i="20"/>
  <c r="AW362" i="20"/>
  <c r="BC22" i="1"/>
  <c r="BP83" i="1"/>
  <c r="BC83" i="1"/>
  <c r="BP79" i="1"/>
  <c r="BC98" i="1"/>
  <c r="BP99" i="1"/>
  <c r="BP96" i="1"/>
  <c r="BP110" i="1"/>
  <c r="BP158" i="1"/>
  <c r="BC175" i="1"/>
  <c r="BP138" i="1"/>
  <c r="BC155" i="1"/>
  <c r="BP212" i="1"/>
  <c r="BC230" i="1"/>
  <c r="BP147" i="1"/>
  <c r="BC164" i="1"/>
  <c r="BP221" i="1"/>
  <c r="BC132" i="1"/>
  <c r="BP186" i="1"/>
  <c r="BC205" i="1"/>
  <c r="BP258" i="1"/>
  <c r="BC277" i="1"/>
  <c r="BC347" i="1"/>
  <c r="BC242" i="1"/>
  <c r="BP283" i="1"/>
  <c r="BC301" i="1"/>
  <c r="BC319" i="1"/>
  <c r="BP260" i="1"/>
  <c r="BC280" i="1"/>
  <c r="BP333" i="1"/>
  <c r="BC349" i="1"/>
  <c r="BC270" i="1"/>
  <c r="BP308" i="1"/>
  <c r="BP335" i="20"/>
  <c r="W308" i="20"/>
  <c r="W132" i="20"/>
  <c r="AH18" i="20"/>
  <c r="AS18" i="20"/>
  <c r="AC257" i="20"/>
  <c r="AY257" i="20"/>
  <c r="AN147" i="20"/>
  <c r="AY147" i="20"/>
  <c r="W343" i="20"/>
  <c r="U355" i="20"/>
  <c r="AQ355" i="20"/>
  <c r="Z268" i="20"/>
  <c r="AV268" i="20"/>
  <c r="BE268" i="20"/>
  <c r="BG268" i="20"/>
  <c r="AF233" i="20"/>
  <c r="AQ233" i="20"/>
  <c r="Z182" i="20"/>
  <c r="AV182" i="20"/>
  <c r="BB186" i="20"/>
  <c r="AG155" i="20"/>
  <c r="AR155" i="20"/>
  <c r="AG101" i="20"/>
  <c r="AR101" i="20"/>
  <c r="AG78" i="20"/>
  <c r="AA30" i="20"/>
  <c r="AB284" i="20"/>
  <c r="AX284" i="20"/>
  <c r="BE284" i="20"/>
  <c r="BP222" i="20"/>
  <c r="BP160" i="20"/>
  <c r="BP94" i="20"/>
  <c r="Z362" i="20"/>
  <c r="AV362" i="20"/>
  <c r="AH99" i="20"/>
  <c r="AS99" i="20"/>
  <c r="AH74" i="20"/>
  <c r="AH39" i="20"/>
  <c r="AN267" i="20"/>
  <c r="AY267" i="20"/>
  <c r="BE267" i="20"/>
  <c r="BG267" i="20"/>
  <c r="AN214" i="20"/>
  <c r="AY214" i="20"/>
  <c r="AC119" i="20"/>
  <c r="V12" i="20"/>
  <c r="AR12" i="20"/>
  <c r="AM12" i="20"/>
  <c r="AX12" i="20"/>
  <c r="AF12" i="20"/>
  <c r="AQ12" i="20"/>
  <c r="AL12" i="20"/>
  <c r="AI12" i="20"/>
  <c r="AT12" i="20"/>
  <c r="AF19" i="20"/>
  <c r="S19" i="20"/>
  <c r="Z19" i="20"/>
  <c r="AV19" i="20"/>
  <c r="AM19" i="20"/>
  <c r="AI19" i="20"/>
  <c r="BP21" i="20"/>
  <c r="BB21" i="20"/>
  <c r="AL21" i="20"/>
  <c r="AL25" i="20"/>
  <c r="Z25" i="20"/>
  <c r="AV25" i="20"/>
  <c r="AM25" i="20"/>
  <c r="AN25" i="20"/>
  <c r="X25" i="20"/>
  <c r="AT25" i="20"/>
  <c r="AB30" i="20"/>
  <c r="AX30" i="20"/>
  <c r="BP30" i="20"/>
  <c r="AL30" i="20"/>
  <c r="U39" i="20"/>
  <c r="AQ39" i="20"/>
  <c r="AF39" i="20"/>
  <c r="S39" i="20"/>
  <c r="AN39" i="20"/>
  <c r="Z31" i="20"/>
  <c r="AV31" i="20"/>
  <c r="AG31" i="20"/>
  <c r="AH31" i="20"/>
  <c r="AL31" i="20"/>
  <c r="AH41" i="20"/>
  <c r="AC41" i="20"/>
  <c r="AY41" i="20"/>
  <c r="S41" i="20"/>
  <c r="Z41" i="20"/>
  <c r="AV41" i="20"/>
  <c r="AL57" i="20"/>
  <c r="U57" i="20"/>
  <c r="BB57" i="20"/>
  <c r="AK57" i="20"/>
  <c r="AI57" i="20"/>
  <c r="V58" i="20"/>
  <c r="AB58" i="20"/>
  <c r="AX58" i="20"/>
  <c r="AK58" i="20"/>
  <c r="AF58" i="20"/>
  <c r="X58" i="20"/>
  <c r="AT58" i="20"/>
  <c r="Z54" i="20"/>
  <c r="AF54" i="20"/>
  <c r="AG54" i="20"/>
  <c r="AC65" i="20"/>
  <c r="AY65" i="20"/>
  <c r="AK65" i="20"/>
  <c r="BB65" i="20"/>
  <c r="AL66" i="20"/>
  <c r="W66" i="20"/>
  <c r="AS66" i="20"/>
  <c r="AB66" i="20"/>
  <c r="U66" i="20"/>
  <c r="AQ66" i="20"/>
  <c r="AA85" i="20"/>
  <c r="AW85" i="20"/>
  <c r="AN85" i="20"/>
  <c r="AM85" i="20"/>
  <c r="X85" i="20"/>
  <c r="V74" i="20"/>
  <c r="AB74" i="20"/>
  <c r="AX74" i="20"/>
  <c r="AK74" i="20"/>
  <c r="BB74" i="20"/>
  <c r="X74" i="20"/>
  <c r="AT74" i="20"/>
  <c r="BB79" i="20"/>
  <c r="AL79" i="20"/>
  <c r="Z79" i="20"/>
  <c r="AV79" i="20"/>
  <c r="AA79" i="20"/>
  <c r="AW79" i="20"/>
  <c r="AH95" i="20"/>
  <c r="AS95" i="20"/>
  <c r="AL95" i="20"/>
  <c r="Z95" i="20"/>
  <c r="AV95" i="20"/>
  <c r="U95" i="20"/>
  <c r="AQ95" i="20"/>
  <c r="AC86" i="20"/>
  <c r="AY86" i="20"/>
  <c r="V86" i="20"/>
  <c r="AR86" i="20"/>
  <c r="AH86" i="20"/>
  <c r="W86" i="20"/>
  <c r="AS86" i="20"/>
  <c r="AM99" i="20"/>
  <c r="V99" i="20"/>
  <c r="AR99" i="20"/>
  <c r="AF99" i="20"/>
  <c r="U99" i="20"/>
  <c r="AQ99" i="20"/>
  <c r="AI99" i="20"/>
  <c r="BB118" i="20"/>
  <c r="AL118" i="20"/>
  <c r="AB118" i="20"/>
  <c r="AX118" i="20"/>
  <c r="X118" i="20"/>
  <c r="AT118" i="20"/>
  <c r="BB110" i="20"/>
  <c r="AL110" i="20"/>
  <c r="U110" i="20"/>
  <c r="V110" i="20"/>
  <c r="AI110" i="20"/>
  <c r="BP130" i="20"/>
  <c r="AL130" i="20"/>
  <c r="U130" i="20"/>
  <c r="AQ130" i="20"/>
  <c r="AC115" i="20"/>
  <c r="AY115" i="20"/>
  <c r="AG115" i="20"/>
  <c r="U115" i="20"/>
  <c r="AQ115" i="20"/>
  <c r="AK115" i="20"/>
  <c r="X115" i="20"/>
  <c r="AT115" i="20"/>
  <c r="V102" i="20"/>
  <c r="AR102" i="20"/>
  <c r="AB102" i="20"/>
  <c r="AX102" i="20"/>
  <c r="AF102" i="20"/>
  <c r="Z102" i="20"/>
  <c r="AV102" i="20"/>
  <c r="BP121" i="20"/>
  <c r="AM121" i="20"/>
  <c r="AG121" i="20"/>
  <c r="BB121" i="20"/>
  <c r="X121" i="20"/>
  <c r="AT121" i="20"/>
  <c r="V143" i="20"/>
  <c r="AR143" i="20"/>
  <c r="AM143" i="20"/>
  <c r="AF143" i="20"/>
  <c r="X143" i="20"/>
  <c r="AT143" i="20"/>
  <c r="AL140" i="20"/>
  <c r="AK140" i="20"/>
  <c r="AV140" i="20"/>
  <c r="BB132" i="20"/>
  <c r="V132" i="20"/>
  <c r="AR132" i="20"/>
  <c r="AC132" i="20"/>
  <c r="AY132" i="20"/>
  <c r="X132" i="20"/>
  <c r="AT132" i="20"/>
  <c r="AH145" i="20"/>
  <c r="AS145" i="20"/>
  <c r="BP145" i="20"/>
  <c r="AK145" i="20"/>
  <c r="AN134" i="20"/>
  <c r="AY134" i="20"/>
  <c r="BB134" i="20"/>
  <c r="AA134" i="20"/>
  <c r="S134" i="20"/>
  <c r="AB150" i="20"/>
  <c r="AX150" i="20"/>
  <c r="AL150" i="20"/>
  <c r="S150" i="20"/>
  <c r="AI150" i="20"/>
  <c r="AM166" i="20"/>
  <c r="AF166" i="20"/>
  <c r="AL166" i="20"/>
  <c r="AW166" i="20"/>
  <c r="AG166" i="20"/>
  <c r="AA159" i="20"/>
  <c r="U159" i="20"/>
  <c r="S159" i="20"/>
  <c r="AA176" i="20"/>
  <c r="AW176" i="20"/>
  <c r="AL176" i="20"/>
  <c r="AM176" i="20"/>
  <c r="AK176" i="20"/>
  <c r="V160" i="20"/>
  <c r="AR160" i="20"/>
  <c r="AG160" i="20"/>
  <c r="AK160" i="20"/>
  <c r="Z160" i="20"/>
  <c r="X160" i="20"/>
  <c r="AT160" i="20"/>
  <c r="W178" i="20"/>
  <c r="AS178" i="20"/>
  <c r="V178" i="20"/>
  <c r="AR178" i="20"/>
  <c r="S178" i="20"/>
  <c r="AK169" i="20"/>
  <c r="AH169" i="20"/>
  <c r="AG169" i="20"/>
  <c r="AF169" i="20"/>
  <c r="AI169" i="20"/>
  <c r="AG192" i="20"/>
  <c r="U192" i="20"/>
  <c r="AQ192" i="20"/>
  <c r="S192" i="20"/>
  <c r="Z192" i="20"/>
  <c r="AV192" i="20"/>
  <c r="X192" i="20"/>
  <c r="AT192" i="20"/>
  <c r="V210" i="20"/>
  <c r="AR210" i="20"/>
  <c r="AA210" i="20"/>
  <c r="U210" i="20"/>
  <c r="AQ210" i="20"/>
  <c r="Z210" i="20"/>
  <c r="AV210" i="20"/>
  <c r="X210" i="20"/>
  <c r="AT210" i="20"/>
  <c r="AC199" i="20"/>
  <c r="AY199" i="20"/>
  <c r="W199" i="20"/>
  <c r="AS199" i="20"/>
  <c r="AF199" i="20"/>
  <c r="AL199" i="20"/>
  <c r="X199" i="20"/>
  <c r="AT199" i="20"/>
  <c r="AM216" i="20"/>
  <c r="AF216" i="20"/>
  <c r="U216" i="20"/>
  <c r="AQ216" i="20"/>
  <c r="AI216" i="20"/>
  <c r="BB200" i="20"/>
  <c r="AL200" i="20"/>
  <c r="Z200" i="20"/>
  <c r="AV200" i="20"/>
  <c r="U200" i="20"/>
  <c r="X200" i="20"/>
  <c r="AT200" i="20"/>
  <c r="S191" i="20"/>
  <c r="AH191" i="20"/>
  <c r="AB191" i="20"/>
  <c r="V209" i="20"/>
  <c r="AR209" i="20"/>
  <c r="AM209" i="20"/>
  <c r="AB209" i="20"/>
  <c r="AX209" i="20"/>
  <c r="S233" i="20"/>
  <c r="BB233" i="20"/>
  <c r="AB233" i="20"/>
  <c r="AX233" i="20"/>
  <c r="AG253" i="20"/>
  <c r="AR253" i="20"/>
  <c r="W253" i="20"/>
  <c r="AS253" i="20"/>
  <c r="U253" i="20"/>
  <c r="AQ253" i="20"/>
  <c r="AL253" i="20"/>
  <c r="AI253" i="20"/>
  <c r="AT253" i="20"/>
  <c r="AM271" i="20"/>
  <c r="AF271" i="20"/>
  <c r="AL271" i="20"/>
  <c r="AW271" i="20"/>
  <c r="V222" i="20"/>
  <c r="BB222" i="20"/>
  <c r="AG242" i="20"/>
  <c r="Z242" i="20"/>
  <c r="AC242" i="20"/>
  <c r="AY242" i="20"/>
  <c r="AH263" i="20"/>
  <c r="AS263" i="20"/>
  <c r="AG263" i="20"/>
  <c r="AC263" i="20"/>
  <c r="AY263" i="20"/>
  <c r="V263" i="20"/>
  <c r="AF224" i="20"/>
  <c r="S224" i="20"/>
  <c r="AA224" i="20"/>
  <c r="Z224" i="20"/>
  <c r="AV224" i="20"/>
  <c r="AL243" i="20"/>
  <c r="AW243" i="20"/>
  <c r="Z243" i="20"/>
  <c r="AV243" i="20"/>
  <c r="AN243" i="20"/>
  <c r="AY243" i="20"/>
  <c r="AF243" i="20"/>
  <c r="AI243" i="20"/>
  <c r="S264" i="20"/>
  <c r="AB264" i="20"/>
  <c r="AF264" i="20"/>
  <c r="AA264" i="20"/>
  <c r="AW264" i="20"/>
  <c r="BP218" i="20"/>
  <c r="AM218" i="20"/>
  <c r="AL218" i="20"/>
  <c r="AW218" i="20"/>
  <c r="AL236" i="20"/>
  <c r="AH236" i="20"/>
  <c r="AB236" i="20"/>
  <c r="Z236" i="20"/>
  <c r="AA257" i="20"/>
  <c r="AF257" i="20"/>
  <c r="S257" i="20"/>
  <c r="AG276" i="20"/>
  <c r="AC276" i="20"/>
  <c r="AA276" i="20"/>
  <c r="AW276" i="20"/>
  <c r="AF276" i="20"/>
  <c r="AC296" i="20"/>
  <c r="AY296" i="20"/>
  <c r="U296" i="20"/>
  <c r="S296" i="20"/>
  <c r="AI296" i="20"/>
  <c r="AT296" i="20"/>
  <c r="AM313" i="20"/>
  <c r="AB313" i="20"/>
  <c r="Z313" i="20"/>
  <c r="AV313" i="20"/>
  <c r="AN331" i="20"/>
  <c r="V331" i="20"/>
  <c r="AR331" i="20"/>
  <c r="AC331" i="20"/>
  <c r="W292" i="20"/>
  <c r="AS292" i="20"/>
  <c r="S292" i="20"/>
  <c r="AC292" i="20"/>
  <c r="AG292" i="20"/>
  <c r="AI292" i="20"/>
  <c r="V310" i="20"/>
  <c r="AR310" i="20"/>
  <c r="AK310" i="20"/>
  <c r="AF310" i="20"/>
  <c r="S310" i="20"/>
  <c r="AC328" i="20"/>
  <c r="AL328" i="20"/>
  <c r="Z328" i="20"/>
  <c r="AV328" i="20"/>
  <c r="AN328" i="20"/>
  <c r="AI328" i="20"/>
  <c r="AF293" i="20"/>
  <c r="BP293" i="20"/>
  <c r="AB293" i="20"/>
  <c r="AX293" i="20"/>
  <c r="AH293" i="20"/>
  <c r="AM311" i="20"/>
  <c r="BP311" i="20"/>
  <c r="AB311" i="20"/>
  <c r="AX311" i="20"/>
  <c r="AL311" i="20"/>
  <c r="AW311" i="20"/>
  <c r="AI311" i="20"/>
  <c r="AM329" i="20"/>
  <c r="AF329" i="20"/>
  <c r="S329" i="20"/>
  <c r="AB329" i="20"/>
  <c r="AX329" i="20"/>
  <c r="AI329" i="20"/>
  <c r="AT329" i="20"/>
  <c r="BP345" i="20"/>
  <c r="AM345" i="20"/>
  <c r="AB345" i="20"/>
  <c r="AX345" i="20"/>
  <c r="U299" i="20"/>
  <c r="AA299" i="20"/>
  <c r="AW299" i="20"/>
  <c r="AF299" i="20"/>
  <c r="X299" i="20"/>
  <c r="AT299" i="20"/>
  <c r="AG316" i="20"/>
  <c r="BB316" i="20"/>
  <c r="AA316" i="20"/>
  <c r="AW316" i="20"/>
  <c r="X316" i="20"/>
  <c r="AT316" i="20"/>
  <c r="AH334" i="20"/>
  <c r="AK334" i="20"/>
  <c r="AL334" i="20"/>
  <c r="X334" i="20"/>
  <c r="AT334" i="20"/>
  <c r="AK343" i="20"/>
  <c r="BB343" i="20"/>
  <c r="AM343" i="20"/>
  <c r="BB346" i="20"/>
  <c r="AM346" i="20"/>
  <c r="S346" i="20"/>
  <c r="AL346" i="20"/>
  <c r="AW346" i="20"/>
  <c r="AK332" i="20"/>
  <c r="AV332" i="20"/>
  <c r="U332" i="20"/>
  <c r="AQ332" i="20"/>
  <c r="AG332" i="20"/>
  <c r="AH357" i="20"/>
  <c r="V357" i="20"/>
  <c r="BP357" i="20"/>
  <c r="AG357" i="20"/>
  <c r="AI357" i="20"/>
  <c r="U352" i="20"/>
  <c r="AL352" i="20"/>
  <c r="Z352" i="20"/>
  <c r="AV352" i="20"/>
  <c r="BP28" i="1"/>
  <c r="AC42" i="1"/>
  <c r="AY42" i="1"/>
  <c r="BC26" i="1"/>
  <c r="BC11" i="1"/>
  <c r="BC27" i="1"/>
  <c r="BC10" i="1"/>
  <c r="BP47" i="1"/>
  <c r="BC47" i="1"/>
  <c r="AC67" i="1"/>
  <c r="AY67" i="1"/>
  <c r="AN84" i="1"/>
  <c r="BP45" i="1"/>
  <c r="BC68" i="1"/>
  <c r="BC85" i="1"/>
  <c r="BP126" i="1"/>
  <c r="BC145" i="1"/>
  <c r="BP202" i="1"/>
  <c r="BC219" i="1"/>
  <c r="BC122" i="1"/>
  <c r="BP176" i="1"/>
  <c r="BC199" i="1"/>
  <c r="BC135" i="1"/>
  <c r="BP190" i="1"/>
  <c r="BC208" i="1"/>
  <c r="BP241" i="1"/>
  <c r="BC241" i="1"/>
  <c r="BP300" i="1"/>
  <c r="BC318" i="1"/>
  <c r="BP248" i="1"/>
  <c r="BC268" i="1"/>
  <c r="BP324" i="1"/>
  <c r="BC243" i="1"/>
  <c r="BP302" i="1"/>
  <c r="BC320" i="1"/>
  <c r="BC334" i="1"/>
  <c r="BB11" i="20"/>
  <c r="AH43" i="20"/>
  <c r="AS43" i="20"/>
  <c r="AL120" i="20"/>
  <c r="AW120" i="20"/>
  <c r="W138" i="20"/>
  <c r="AS138" i="20"/>
  <c r="BD138" i="20"/>
  <c r="BF138" i="20"/>
  <c r="BH138" i="20"/>
  <c r="BK138" i="20"/>
  <c r="BL138" i="20"/>
  <c r="BN138" i="20"/>
  <c r="AL228" i="20"/>
  <c r="AW228" i="20"/>
  <c r="BE228" i="20"/>
  <c r="BG228" i="20"/>
  <c r="W269" i="20"/>
  <c r="AS269" i="20"/>
  <c r="S335" i="20"/>
  <c r="AK298" i="20"/>
  <c r="AV298" i="20"/>
  <c r="BE298" i="20"/>
  <c r="BG298" i="20"/>
  <c r="AC303" i="20"/>
  <c r="AY303" i="20"/>
  <c r="AN362" i="20"/>
  <c r="AY362" i="20"/>
  <c r="W35" i="20"/>
  <c r="AS35" i="20"/>
  <c r="BP68" i="20"/>
  <c r="AN83" i="20"/>
  <c r="AY83" i="20"/>
  <c r="AN127" i="20"/>
  <c r="AY127" i="20"/>
  <c r="AB135" i="20"/>
  <c r="AX135" i="20"/>
  <c r="Z157" i="20"/>
  <c r="AN180" i="20"/>
  <c r="AY180" i="20"/>
  <c r="AH208" i="20"/>
  <c r="AS208" i="20"/>
  <c r="AN234" i="20"/>
  <c r="AY234" i="20"/>
  <c r="AB290" i="20"/>
  <c r="AX290" i="20"/>
  <c r="BE290" i="20"/>
  <c r="BG290" i="20"/>
  <c r="AL354" i="20"/>
  <c r="AA364" i="20"/>
  <c r="AW364" i="20"/>
  <c r="BE364" i="20"/>
  <c r="BG364" i="20"/>
  <c r="W141" i="20"/>
  <c r="AS141" i="20"/>
  <c r="BB260" i="20"/>
  <c r="AH291" i="20"/>
  <c r="AS291" i="20"/>
  <c r="BD291" i="20"/>
  <c r="BF291" i="20"/>
  <c r="BH291" i="20"/>
  <c r="BK291" i="20"/>
  <c r="BL291" i="20"/>
  <c r="BN291" i="20"/>
  <c r="AN306" i="20"/>
  <c r="AY306" i="20"/>
  <c r="AD325" i="1"/>
  <c r="AZ325" i="1"/>
  <c r="AO325" i="1"/>
  <c r="AD306" i="1"/>
  <c r="AZ306" i="1"/>
  <c r="AO306" i="1"/>
  <c r="AD288" i="1"/>
  <c r="AO288" i="1"/>
  <c r="AZ288" i="1"/>
  <c r="AD269" i="1"/>
  <c r="AO269" i="1"/>
  <c r="AZ269" i="1"/>
  <c r="AD251" i="1"/>
  <c r="AZ251" i="1"/>
  <c r="AO251" i="1"/>
  <c r="AO348" i="1"/>
  <c r="AZ348" i="1"/>
  <c r="AD348" i="1"/>
  <c r="AO332" i="1"/>
  <c r="AZ332" i="1"/>
  <c r="AD332" i="1"/>
  <c r="AO314" i="1"/>
  <c r="AD314" i="1"/>
  <c r="AZ314" i="1"/>
  <c r="AO297" i="1"/>
  <c r="AZ297" i="1"/>
  <c r="AD297" i="1"/>
  <c r="AO279" i="1"/>
  <c r="AD279" i="1"/>
  <c r="AZ279" i="1"/>
  <c r="AO259" i="1"/>
  <c r="AZ259" i="1"/>
  <c r="AD259" i="1"/>
  <c r="AD239" i="1"/>
  <c r="AO239" i="1"/>
  <c r="AZ239" i="1"/>
  <c r="AD323" i="1"/>
  <c r="AZ323" i="1"/>
  <c r="AO323" i="1"/>
  <c r="AZ304" i="1"/>
  <c r="AD304" i="1"/>
  <c r="AO304" i="1"/>
  <c r="AD286" i="1"/>
  <c r="AZ286" i="1"/>
  <c r="AO286" i="1"/>
  <c r="AD267" i="1"/>
  <c r="AO267" i="1"/>
  <c r="AZ267" i="1"/>
  <c r="AD247" i="1"/>
  <c r="AZ247" i="1"/>
  <c r="AO247" i="1"/>
  <c r="AO346" i="1"/>
  <c r="AZ346" i="1"/>
  <c r="AD346" i="1"/>
  <c r="AD330" i="1"/>
  <c r="AO330" i="1"/>
  <c r="AZ330" i="1"/>
  <c r="AD312" i="1"/>
  <c r="AO312" i="1"/>
  <c r="AZ312" i="1"/>
  <c r="AD295" i="1"/>
  <c r="AZ295" i="1"/>
  <c r="AO295" i="1"/>
  <c r="AD276" i="1"/>
  <c r="AZ276" i="1"/>
  <c r="AO276" i="1"/>
  <c r="AD257" i="1"/>
  <c r="AO257" i="1"/>
  <c r="AZ257" i="1"/>
  <c r="AD237" i="1"/>
  <c r="AO237" i="1"/>
  <c r="AZ237" i="1"/>
  <c r="AD217" i="1"/>
  <c r="AZ217" i="1"/>
  <c r="AO217" i="1"/>
  <c r="AD200" i="1"/>
  <c r="AZ200" i="1"/>
  <c r="AO200" i="1"/>
  <c r="AD178" i="1"/>
  <c r="AO178" i="1"/>
  <c r="AZ178" i="1"/>
  <c r="AD160" i="1"/>
  <c r="AO160" i="1"/>
  <c r="AZ160" i="1"/>
  <c r="AD143" i="1"/>
  <c r="AZ143" i="1"/>
  <c r="AO143" i="1"/>
  <c r="AD124" i="1"/>
  <c r="AZ124" i="1"/>
  <c r="AO124" i="1"/>
  <c r="AO225" i="1"/>
  <c r="AZ225" i="1"/>
  <c r="AD225" i="1"/>
  <c r="AO207" i="1"/>
  <c r="AD207" i="1"/>
  <c r="AZ207" i="1"/>
  <c r="AO189" i="1"/>
  <c r="AZ189" i="1"/>
  <c r="AD189" i="1"/>
  <c r="AO167" i="1"/>
  <c r="AD167" i="1"/>
  <c r="AZ167" i="1"/>
  <c r="AO150" i="1"/>
  <c r="AZ150" i="1"/>
  <c r="AD150" i="1"/>
  <c r="AO134" i="1"/>
  <c r="AD134" i="1"/>
  <c r="AZ134" i="1"/>
  <c r="AD229" i="1"/>
  <c r="AZ229" i="1"/>
  <c r="AO229" i="1"/>
  <c r="AZ210" i="1"/>
  <c r="AD210" i="1"/>
  <c r="AO210" i="1"/>
  <c r="AD192" i="1"/>
  <c r="AZ192" i="1"/>
  <c r="AO192" i="1"/>
  <c r="AD170" i="1"/>
  <c r="AO170" i="1"/>
  <c r="AZ170" i="1"/>
  <c r="AD154" i="1"/>
  <c r="AZ154" i="1"/>
  <c r="AO154" i="1"/>
  <c r="AZ137" i="1"/>
  <c r="AD137" i="1"/>
  <c r="AO137" i="1"/>
  <c r="AD117" i="1"/>
  <c r="AZ117" i="1"/>
  <c r="AO117" i="1"/>
  <c r="AD228" i="1"/>
  <c r="AO228" i="1"/>
  <c r="AZ228" i="1"/>
  <c r="AD209" i="1"/>
  <c r="AZ209" i="1"/>
  <c r="AO209" i="1"/>
  <c r="AD191" i="1"/>
  <c r="AZ191" i="1"/>
  <c r="AO191" i="1"/>
  <c r="AD169" i="1"/>
  <c r="AO169" i="1"/>
  <c r="AZ169" i="1"/>
  <c r="AD153" i="1"/>
  <c r="AO153" i="1"/>
  <c r="AZ153" i="1"/>
  <c r="AD136" i="1"/>
  <c r="AZ136" i="1"/>
  <c r="AO136" i="1"/>
  <c r="AO114" i="1"/>
  <c r="AZ114" i="1"/>
  <c r="AD114" i="1"/>
  <c r="AD95" i="1"/>
  <c r="AO95" i="1"/>
  <c r="AZ95" i="1"/>
  <c r="AD76" i="1"/>
  <c r="AO76" i="1"/>
  <c r="AZ76" i="1"/>
  <c r="AD57" i="1"/>
  <c r="AZ57" i="1"/>
  <c r="AO57" i="1"/>
  <c r="AO103" i="1"/>
  <c r="AD103" i="1"/>
  <c r="AZ103" i="1"/>
  <c r="AO84" i="1"/>
  <c r="AZ84" i="1"/>
  <c r="AD84" i="1"/>
  <c r="AO67" i="1"/>
  <c r="AD67" i="1"/>
  <c r="AZ67" i="1"/>
  <c r="AD40" i="1"/>
  <c r="AZ40" i="1"/>
  <c r="AO40" i="1"/>
  <c r="AZ97" i="1"/>
  <c r="AD97" i="1"/>
  <c r="AO97" i="1"/>
  <c r="AD78" i="1"/>
  <c r="AZ78" i="1"/>
  <c r="AO78" i="1"/>
  <c r="AD62" i="1"/>
  <c r="AO62" i="1"/>
  <c r="AZ62" i="1"/>
  <c r="AD101" i="1"/>
  <c r="AZ101" i="1"/>
  <c r="AO101" i="1"/>
  <c r="AD82" i="1"/>
  <c r="AZ82" i="1"/>
  <c r="AO82" i="1"/>
  <c r="AD65" i="1"/>
  <c r="AO65" i="1"/>
  <c r="AZ65" i="1"/>
  <c r="AD35" i="1"/>
  <c r="AO35" i="1"/>
  <c r="AZ35" i="1"/>
  <c r="AD18" i="1"/>
  <c r="AZ18" i="1"/>
  <c r="AO18" i="1"/>
  <c r="AO39" i="1"/>
  <c r="AD39" i="1"/>
  <c r="AZ39" i="1"/>
  <c r="AO21" i="1"/>
  <c r="AZ21" i="1"/>
  <c r="AD21" i="1"/>
  <c r="AD38" i="1"/>
  <c r="AO38" i="1"/>
  <c r="AZ38" i="1"/>
  <c r="AD20" i="1"/>
  <c r="AZ20" i="1"/>
  <c r="AO20" i="1"/>
  <c r="AD36" i="1"/>
  <c r="AZ36" i="1"/>
  <c r="AO36" i="1"/>
  <c r="AD19" i="1"/>
  <c r="AO19" i="1"/>
  <c r="AZ19" i="1"/>
  <c r="BC12" i="1"/>
  <c r="BP30" i="1"/>
  <c r="AC30" i="1"/>
  <c r="AY30" i="1"/>
  <c r="AN14" i="1"/>
  <c r="BP74" i="1"/>
  <c r="BC74" i="1"/>
  <c r="BP71" i="1"/>
  <c r="BC89" i="1"/>
  <c r="BP72" i="1"/>
  <c r="BP91" i="1"/>
  <c r="BC105" i="1"/>
  <c r="BP149" i="1"/>
  <c r="BC166" i="1"/>
  <c r="BP224" i="1"/>
  <c r="BP127" i="1"/>
  <c r="BC146" i="1"/>
  <c r="BP203" i="1"/>
  <c r="BC220" i="1"/>
  <c r="BP139" i="1"/>
  <c r="BC156" i="1"/>
  <c r="BP213" i="1"/>
  <c r="BC120" i="1"/>
  <c r="BP173" i="1"/>
  <c r="BC197" i="1"/>
  <c r="BP247" i="1"/>
  <c r="BC267" i="1"/>
  <c r="BP323" i="1"/>
  <c r="BC339" i="1"/>
  <c r="BC292" i="1"/>
  <c r="BP251" i="1"/>
  <c r="BC269" i="1"/>
  <c r="BP325" i="1"/>
  <c r="BC261" i="1"/>
  <c r="BP299" i="1"/>
  <c r="BP360" i="1"/>
  <c r="BP355" i="1"/>
  <c r="BC352" i="1"/>
  <c r="AB19" i="1"/>
  <c r="AX19" i="1"/>
  <c r="AS233" i="20"/>
  <c r="AY340" i="20"/>
  <c r="AY66" i="20"/>
  <c r="AV331" i="20"/>
  <c r="AW297" i="20"/>
  <c r="AQ302" i="20"/>
  <c r="BE230" i="20"/>
  <c r="BG230" i="20"/>
  <c r="BI218" i="20"/>
  <c r="BJ218" i="20"/>
  <c r="BI140" i="20"/>
  <c r="BJ140" i="20"/>
  <c r="BI355" i="20"/>
  <c r="BJ355" i="20"/>
  <c r="AS218" i="20"/>
  <c r="BE14" i="20"/>
  <c r="BG14" i="20"/>
  <c r="BJ17" i="20"/>
  <c r="BI17" i="20"/>
  <c r="BE27" i="20"/>
  <c r="BG27" i="20"/>
  <c r="BI22" i="20"/>
  <c r="BJ22" i="20"/>
  <c r="AS22" i="20"/>
  <c r="BE35" i="20"/>
  <c r="BG35" i="20"/>
  <c r="AY36" i="20"/>
  <c r="BD36" i="20"/>
  <c r="BF36" i="20"/>
  <c r="BI46" i="20"/>
  <c r="BJ46" i="20"/>
  <c r="BE67" i="20"/>
  <c r="BG67" i="20"/>
  <c r="AS67" i="20"/>
  <c r="BI68" i="20"/>
  <c r="BJ68" i="20"/>
  <c r="AR94" i="20"/>
  <c r="BD94" i="20"/>
  <c r="BF94" i="20"/>
  <c r="AQ92" i="20"/>
  <c r="BI127" i="20"/>
  <c r="BJ127" i="20"/>
  <c r="BE125" i="20"/>
  <c r="BG125" i="20"/>
  <c r="AX112" i="20"/>
  <c r="AW135" i="20"/>
  <c r="AY152" i="20"/>
  <c r="BI148" i="20"/>
  <c r="BJ148" i="20"/>
  <c r="BJ137" i="20"/>
  <c r="BI137" i="20"/>
  <c r="BI142" i="20"/>
  <c r="BJ142" i="20"/>
  <c r="BI157" i="20"/>
  <c r="BJ157" i="20"/>
  <c r="BE167" i="20"/>
  <c r="BG167" i="20"/>
  <c r="AR189" i="20"/>
  <c r="BD189" i="20"/>
  <c r="BF189" i="20"/>
  <c r="BH189" i="20"/>
  <c r="BK189" i="20"/>
  <c r="BL189" i="20"/>
  <c r="BN189" i="20"/>
  <c r="AW161" i="20"/>
  <c r="BE161" i="20"/>
  <c r="BG161" i="20"/>
  <c r="BI180" i="20"/>
  <c r="BJ180" i="20"/>
  <c r="AS219" i="20"/>
  <c r="BJ219" i="20"/>
  <c r="BG219" i="20"/>
  <c r="BI219" i="20"/>
  <c r="BG207" i="20"/>
  <c r="BI207" i="20"/>
  <c r="BJ207" i="20"/>
  <c r="BJ190" i="20"/>
  <c r="BI190" i="20"/>
  <c r="AX208" i="20"/>
  <c r="BE208" i="20"/>
  <c r="BG208" i="20"/>
  <c r="BI241" i="20"/>
  <c r="BJ241" i="20"/>
  <c r="BE262" i="20"/>
  <c r="BG262" i="20"/>
  <c r="AX282" i="20"/>
  <c r="BE282" i="20"/>
  <c r="BI234" i="20"/>
  <c r="BJ234" i="20"/>
  <c r="AW234" i="20"/>
  <c r="BD273" i="20"/>
  <c r="BF273" i="20"/>
  <c r="BH273" i="20"/>
  <c r="BK273" i="20"/>
  <c r="BL273" i="20"/>
  <c r="BN273" i="20"/>
  <c r="BE235" i="20"/>
  <c r="BG235" i="20"/>
  <c r="AS235" i="20"/>
  <c r="AY255" i="20"/>
  <c r="AY275" i="20"/>
  <c r="AY245" i="20"/>
  <c r="AS286" i="20"/>
  <c r="AW286" i="20"/>
  <c r="AR304" i="20"/>
  <c r="AV304" i="20"/>
  <c r="AV323" i="20"/>
  <c r="BE323" i="20"/>
  <c r="AX301" i="20"/>
  <c r="BG319" i="20"/>
  <c r="BI319" i="20"/>
  <c r="BJ319" i="20"/>
  <c r="AW302" i="20"/>
  <c r="AY320" i="20"/>
  <c r="AS337" i="20"/>
  <c r="BI326" i="20"/>
  <c r="BJ326" i="20"/>
  <c r="AV355" i="20"/>
  <c r="BF342" i="20"/>
  <c r="BI342" i="20"/>
  <c r="BJ342" i="20"/>
  <c r="BE342" i="20"/>
  <c r="BG342" i="20"/>
  <c r="AR338" i="20"/>
  <c r="BC18" i="1"/>
  <c r="BP35" i="1"/>
  <c r="AC19" i="1"/>
  <c r="AY19" i="1"/>
  <c r="AN36" i="1"/>
  <c r="BP78" i="1"/>
  <c r="BC78" i="1"/>
  <c r="BP75" i="1"/>
  <c r="BC94" i="1"/>
  <c r="BP76" i="1"/>
  <c r="BP95" i="1"/>
  <c r="BP92" i="1"/>
  <c r="BC111" i="1"/>
  <c r="BP154" i="1"/>
  <c r="BC170" i="1"/>
  <c r="BP229" i="1"/>
  <c r="BP134" i="1"/>
  <c r="BC150" i="1"/>
  <c r="BP207" i="1"/>
  <c r="BC225" i="1"/>
  <c r="BP143" i="1"/>
  <c r="BC160" i="1"/>
  <c r="BP217" i="1"/>
  <c r="BC125" i="1"/>
  <c r="BP180" i="1"/>
  <c r="BC201" i="1"/>
  <c r="BP253" i="1"/>
  <c r="BC271" i="1"/>
  <c r="BP327" i="1"/>
  <c r="BC343" i="1"/>
  <c r="BC297" i="1"/>
  <c r="BP255" i="1"/>
  <c r="BC275" i="1"/>
  <c r="BP329" i="1"/>
  <c r="BC345" i="1"/>
  <c r="BC266" i="1"/>
  <c r="BP303" i="1"/>
  <c r="BP342" i="1"/>
  <c r="AS182" i="20"/>
  <c r="AR248" i="20"/>
  <c r="BE260" i="20"/>
  <c r="AR140" i="20"/>
  <c r="AX222" i="20"/>
  <c r="AS264" i="20"/>
  <c r="AY248" i="20"/>
  <c r="BI72" i="20"/>
  <c r="BJ72" i="20"/>
  <c r="BI62" i="20"/>
  <c r="BJ62" i="20"/>
  <c r="AS81" i="20"/>
  <c r="AV75" i="20"/>
  <c r="BE75" i="20"/>
  <c r="AY97" i="20"/>
  <c r="AW113" i="20"/>
  <c r="BE124" i="20"/>
  <c r="BG124" i="20"/>
  <c r="BD111" i="20"/>
  <c r="BF111" i="20"/>
  <c r="AR139" i="20"/>
  <c r="BI139" i="20"/>
  <c r="BJ139" i="20"/>
  <c r="BG139" i="20"/>
  <c r="BE136" i="20"/>
  <c r="BG136" i="20"/>
  <c r="BI153" i="20"/>
  <c r="BJ153" i="20"/>
  <c r="BE146" i="20"/>
  <c r="BG146" i="20"/>
  <c r="BE162" i="20"/>
  <c r="BG162" i="20"/>
  <c r="BE181" i="20"/>
  <c r="BG181" i="20"/>
  <c r="BD181" i="20"/>
  <c r="BF181" i="20"/>
  <c r="BH181" i="20"/>
  <c r="BK181" i="20"/>
  <c r="BL181" i="20"/>
  <c r="BN181" i="20"/>
  <c r="AS171" i="20"/>
  <c r="BD171" i="20"/>
  <c r="BF171" i="20"/>
  <c r="BH171" i="20"/>
  <c r="BK171" i="20"/>
  <c r="BL171" i="20"/>
  <c r="BN171" i="20"/>
  <c r="BJ156" i="20"/>
  <c r="BI156" i="20"/>
  <c r="BE172" i="20"/>
  <c r="BJ172" i="20"/>
  <c r="BG172" i="20"/>
  <c r="BI172" i="20"/>
  <c r="AR186" i="20"/>
  <c r="BG212" i="20"/>
  <c r="BI212" i="20"/>
  <c r="BJ212" i="20"/>
  <c r="AY213" i="20"/>
  <c r="AS205" i="20"/>
  <c r="BI227" i="20"/>
  <c r="BJ227" i="20"/>
  <c r="BI247" i="20"/>
  <c r="BJ247" i="20"/>
  <c r="BG247" i="20"/>
  <c r="BE217" i="20"/>
  <c r="BG259" i="20"/>
  <c r="BI259" i="20"/>
  <c r="BF259" i="20"/>
  <c r="BJ259" i="20"/>
  <c r="BG279" i="20"/>
  <c r="BI279" i="20"/>
  <c r="BJ279" i="20"/>
  <c r="BJ239" i="20"/>
  <c r="BI239" i="20"/>
  <c r="AQ230" i="20"/>
  <c r="AY291" i="20"/>
  <c r="BI309" i="20"/>
  <c r="BJ309" i="20"/>
  <c r="AX305" i="20"/>
  <c r="AS324" i="20"/>
  <c r="AS295" i="20"/>
  <c r="AY295" i="20"/>
  <c r="BI312" i="20"/>
  <c r="BJ312" i="20"/>
  <c r="AX340" i="20"/>
  <c r="AY360" i="20"/>
  <c r="BE360" i="20"/>
  <c r="BG360" i="20"/>
  <c r="AX361" i="20"/>
  <c r="BJ351" i="20"/>
  <c r="BI351" i="20"/>
  <c r="AS351" i="20"/>
  <c r="AV348" i="20"/>
  <c r="Y351" i="20"/>
  <c r="AJ351" i="20"/>
  <c r="AU351" i="20"/>
  <c r="AJ350" i="20"/>
  <c r="Y350" i="20"/>
  <c r="AU350" i="20"/>
  <c r="Y331" i="20"/>
  <c r="AU331" i="20"/>
  <c r="AJ331" i="20"/>
  <c r="Y343" i="20"/>
  <c r="AU343" i="20"/>
  <c r="AJ343" i="20"/>
  <c r="Y348" i="20"/>
  <c r="AJ348" i="20"/>
  <c r="AU348" i="20"/>
  <c r="Y337" i="20"/>
  <c r="AU337" i="20"/>
  <c r="AJ337" i="20"/>
  <c r="Y320" i="20"/>
  <c r="AU320" i="20"/>
  <c r="AJ320" i="20"/>
  <c r="Y302" i="20"/>
  <c r="AU302" i="20"/>
  <c r="AJ302" i="20"/>
  <c r="Y284" i="20"/>
  <c r="AJ284" i="20"/>
  <c r="AU284" i="20"/>
  <c r="AJ332" i="20"/>
  <c r="Y332" i="20"/>
  <c r="AU332" i="20"/>
  <c r="AJ314" i="20"/>
  <c r="AU314" i="20"/>
  <c r="Y314" i="20"/>
  <c r="AJ297" i="20"/>
  <c r="Y297" i="20"/>
  <c r="AU297" i="20"/>
  <c r="Y323" i="20"/>
  <c r="AU323" i="20"/>
  <c r="AJ323" i="20"/>
  <c r="Y304" i="20"/>
  <c r="AJ304" i="20"/>
  <c r="AU304" i="20"/>
  <c r="Y286" i="20"/>
  <c r="AU286" i="20"/>
  <c r="AJ286" i="20"/>
  <c r="AJ330" i="20"/>
  <c r="Y330" i="20"/>
  <c r="AU330" i="20"/>
  <c r="Y312" i="20"/>
  <c r="AJ312" i="20"/>
  <c r="AU312" i="20"/>
  <c r="Y295" i="20"/>
  <c r="AJ295" i="20"/>
  <c r="AU295" i="20"/>
  <c r="Y275" i="20"/>
  <c r="AU275" i="20"/>
  <c r="AJ275" i="20"/>
  <c r="Y255" i="20"/>
  <c r="AU255" i="20"/>
  <c r="AJ255" i="20"/>
  <c r="Y235" i="20"/>
  <c r="AJ235" i="20"/>
  <c r="AU235" i="20"/>
  <c r="AJ283" i="20"/>
  <c r="Y283" i="20"/>
  <c r="AU283" i="20"/>
  <c r="AJ263" i="20"/>
  <c r="AU263" i="20"/>
  <c r="Y263" i="20"/>
  <c r="AJ242" i="20"/>
  <c r="Y242" i="20"/>
  <c r="AU242" i="20"/>
  <c r="AJ222" i="20"/>
  <c r="AU222" i="20"/>
  <c r="Y222" i="20"/>
  <c r="Y262" i="20"/>
  <c r="AJ262" i="20"/>
  <c r="AU262" i="20"/>
  <c r="Y241" i="20"/>
  <c r="AU241" i="20"/>
  <c r="BD241" i="20"/>
  <c r="BF241" i="20"/>
  <c r="BH241" i="20"/>
  <c r="BK241" i="20"/>
  <c r="BL241" i="20"/>
  <c r="BN241" i="20"/>
  <c r="AJ241" i="20"/>
  <c r="AU221" i="20"/>
  <c r="BD221" i="20"/>
  <c r="BF221" i="20"/>
  <c r="BH221" i="20"/>
  <c r="BK221" i="20"/>
  <c r="BL221" i="20"/>
  <c r="BN221" i="20"/>
  <c r="Y221" i="20"/>
  <c r="AJ221" i="20"/>
  <c r="Y270" i="20"/>
  <c r="AJ270" i="20"/>
  <c r="AU270" i="20"/>
  <c r="BD270" i="20"/>
  <c r="BF270" i="20"/>
  <c r="BH270" i="20"/>
  <c r="BK270" i="20"/>
  <c r="BL270" i="20"/>
  <c r="BN270" i="20"/>
  <c r="Y252" i="20"/>
  <c r="AJ252" i="20"/>
  <c r="AU252" i="20"/>
  <c r="Y230" i="20"/>
  <c r="AU230" i="20"/>
  <c r="AJ230" i="20"/>
  <c r="Y213" i="20"/>
  <c r="AU213" i="20"/>
  <c r="AJ213" i="20"/>
  <c r="Y196" i="20"/>
  <c r="AJ196" i="20"/>
  <c r="AU196" i="20"/>
  <c r="BD196" i="20"/>
  <c r="BF196" i="20"/>
  <c r="BH196" i="20"/>
  <c r="BK196" i="20"/>
  <c r="BL196" i="20"/>
  <c r="BN196" i="20"/>
  <c r="AJ203" i="20"/>
  <c r="Y203" i="20"/>
  <c r="AU203" i="20"/>
  <c r="BD203" i="20"/>
  <c r="BF203" i="20"/>
  <c r="BH203" i="20"/>
  <c r="BK203" i="20"/>
  <c r="BL203" i="20"/>
  <c r="BN203" i="20"/>
  <c r="AJ215" i="20"/>
  <c r="AU215" i="20"/>
  <c r="Y215" i="20"/>
  <c r="AU198" i="20"/>
  <c r="BD198" i="20"/>
  <c r="BF198" i="20"/>
  <c r="Y198" i="20"/>
  <c r="AJ198" i="20"/>
  <c r="Y209" i="20"/>
  <c r="AJ209" i="20"/>
  <c r="AU209" i="20"/>
  <c r="Y191" i="20"/>
  <c r="AJ191" i="20"/>
  <c r="AU191" i="20"/>
  <c r="Y168" i="20"/>
  <c r="AU168" i="20"/>
  <c r="AJ168" i="20"/>
  <c r="AJ182" i="20"/>
  <c r="Y182" i="20"/>
  <c r="AU182" i="20"/>
  <c r="AJ163" i="20"/>
  <c r="AU163" i="20"/>
  <c r="Y163" i="20"/>
  <c r="Y175" i="20"/>
  <c r="AJ175" i="20"/>
  <c r="AU175" i="20"/>
  <c r="Y186" i="20"/>
  <c r="AU186" i="20"/>
  <c r="AJ186" i="20"/>
  <c r="Y165" i="20"/>
  <c r="AU165" i="20"/>
  <c r="AJ165" i="20"/>
  <c r="AJ154" i="20"/>
  <c r="AU154" i="20"/>
  <c r="BD154" i="20"/>
  <c r="BF154" i="20"/>
  <c r="Y154" i="20"/>
  <c r="Y137" i="20"/>
  <c r="AJ137" i="20"/>
  <c r="AU137" i="20"/>
  <c r="BD137" i="20"/>
  <c r="BF137" i="20"/>
  <c r="AJ148" i="20"/>
  <c r="AU148" i="20"/>
  <c r="Y148" i="20"/>
  <c r="AU130" i="20"/>
  <c r="Y130" i="20"/>
  <c r="AJ130" i="20"/>
  <c r="AC130" i="20"/>
  <c r="AY130" i="20"/>
  <c r="W130" i="20"/>
  <c r="AS130" i="20"/>
  <c r="Y139" i="20"/>
  <c r="AU139" i="20"/>
  <c r="AJ139" i="20"/>
  <c r="Y142" i="20"/>
  <c r="AU142" i="20"/>
  <c r="BD142" i="20"/>
  <c r="BF142" i="20"/>
  <c r="BH142" i="20"/>
  <c r="BK142" i="20"/>
  <c r="BL142" i="20"/>
  <c r="BN142" i="20"/>
  <c r="AJ142" i="20"/>
  <c r="Y125" i="20"/>
  <c r="AJ125" i="20"/>
  <c r="AU125" i="20"/>
  <c r="Y105" i="20"/>
  <c r="AJ105" i="20"/>
  <c r="AU105" i="20"/>
  <c r="AB105" i="20"/>
  <c r="AX105" i="20"/>
  <c r="AJ114" i="20"/>
  <c r="Y114" i="20"/>
  <c r="AU114" i="20"/>
  <c r="BD114" i="20"/>
  <c r="BF114" i="20"/>
  <c r="BH114" i="20"/>
  <c r="BK114" i="20"/>
  <c r="BL114" i="20"/>
  <c r="BN114" i="20"/>
  <c r="Y122" i="20"/>
  <c r="AU122" i="20"/>
  <c r="AJ122" i="20"/>
  <c r="AU103" i="20"/>
  <c r="Y103" i="20"/>
  <c r="AJ103" i="20"/>
  <c r="Y117" i="20"/>
  <c r="AJ117" i="20"/>
  <c r="AU117" i="20"/>
  <c r="AJ98" i="20"/>
  <c r="Y98" i="20"/>
  <c r="AU98" i="20"/>
  <c r="BD98" i="20"/>
  <c r="BF98" i="20"/>
  <c r="AJ91" i="20"/>
  <c r="AU91" i="20"/>
  <c r="Y91" i="20"/>
  <c r="AJ97" i="20"/>
  <c r="Y97" i="20"/>
  <c r="AU97" i="20"/>
  <c r="V97" i="20"/>
  <c r="AR97" i="20"/>
  <c r="Y78" i="20"/>
  <c r="AU78" i="20"/>
  <c r="AJ78" i="20"/>
  <c r="AJ73" i="20"/>
  <c r="AU73" i="20"/>
  <c r="Y73" i="20"/>
  <c r="Y84" i="20"/>
  <c r="AJ84" i="20"/>
  <c r="AU84" i="20"/>
  <c r="Y65" i="20"/>
  <c r="AU65" i="20"/>
  <c r="AJ65" i="20"/>
  <c r="AJ64" i="20"/>
  <c r="Y64" i="20"/>
  <c r="AU64" i="20"/>
  <c r="BD64" i="20"/>
  <c r="BF64" i="20"/>
  <c r="BH64" i="20"/>
  <c r="BK64" i="20"/>
  <c r="BL64" i="20"/>
  <c r="BN64" i="20"/>
  <c r="Y63" i="20"/>
  <c r="AU63" i="20"/>
  <c r="BD63" i="20"/>
  <c r="BF63" i="20"/>
  <c r="BH63" i="20"/>
  <c r="BK63" i="20"/>
  <c r="BL63" i="20"/>
  <c r="BN63" i="20"/>
  <c r="AJ63" i="20"/>
  <c r="Y53" i="20"/>
  <c r="AJ53" i="20"/>
  <c r="AU53" i="20"/>
  <c r="BP53" i="20"/>
  <c r="Y54" i="20"/>
  <c r="AJ54" i="20"/>
  <c r="AU54" i="20"/>
  <c r="W54" i="20"/>
  <c r="AS54" i="20"/>
  <c r="Y40" i="20"/>
  <c r="AJ40" i="20"/>
  <c r="AU40" i="20"/>
  <c r="AJ39" i="20"/>
  <c r="AU39" i="20"/>
  <c r="Y39" i="20"/>
  <c r="W39" i="20"/>
  <c r="AS39" i="20"/>
  <c r="Y33" i="20"/>
  <c r="AU33" i="20"/>
  <c r="AJ33" i="20"/>
  <c r="Y29" i="20"/>
  <c r="AU29" i="20"/>
  <c r="BD29" i="20"/>
  <c r="BF29" i="20"/>
  <c r="BH29" i="20"/>
  <c r="BK29" i="20"/>
  <c r="BL29" i="20"/>
  <c r="BN29" i="20"/>
  <c r="AJ29" i="20"/>
  <c r="Y27" i="20"/>
  <c r="AU27" i="20"/>
  <c r="AJ27" i="20"/>
  <c r="BP27" i="20"/>
  <c r="Y23" i="20"/>
  <c r="AJ23" i="20"/>
  <c r="AU23" i="20"/>
  <c r="Y14" i="20"/>
  <c r="AJ14" i="20"/>
  <c r="AU14" i="20"/>
  <c r="BD14" i="20"/>
  <c r="BF14" i="20"/>
  <c r="BH14" i="20"/>
  <c r="BK14" i="20"/>
  <c r="BL14" i="20"/>
  <c r="BN14" i="20"/>
  <c r="Y16" i="20"/>
  <c r="AU16" i="20"/>
  <c r="AJ16" i="20"/>
  <c r="AG16" i="20"/>
  <c r="BB16" i="20"/>
  <c r="Z16" i="20"/>
  <c r="AV16" i="20"/>
  <c r="BE16" i="20"/>
  <c r="U16" i="20"/>
  <c r="V16" i="20"/>
  <c r="AR16" i="20"/>
  <c r="AA16" i="20"/>
  <c r="AW16" i="20"/>
  <c r="AF16" i="20"/>
  <c r="U338" i="20"/>
  <c r="AQ338" i="20"/>
  <c r="BP20" i="1"/>
  <c r="BP38" i="1"/>
  <c r="AN21" i="1"/>
  <c r="BP22" i="1"/>
  <c r="BP40" i="1"/>
  <c r="BC23" i="1"/>
  <c r="BC102" i="1"/>
  <c r="BP98" i="1"/>
  <c r="BC41" i="1"/>
  <c r="BC58" i="1"/>
  <c r="BC110" i="1"/>
  <c r="BC121" i="1"/>
  <c r="BP175" i="1"/>
  <c r="BC198" i="1"/>
  <c r="BP155" i="1"/>
  <c r="BC171" i="1"/>
  <c r="BP230" i="1"/>
  <c r="BC130" i="1"/>
  <c r="BP164" i="1"/>
  <c r="BC184" i="1"/>
  <c r="BP132" i="1"/>
  <c r="BC148" i="1"/>
  <c r="BP205" i="1"/>
  <c r="BC222" i="1"/>
  <c r="BP277" i="1"/>
  <c r="BC296" i="1"/>
  <c r="BP331" i="1"/>
  <c r="BP242" i="1"/>
  <c r="BC263" i="1"/>
  <c r="BP301" i="1"/>
  <c r="BP319" i="1"/>
  <c r="BP280" i="1"/>
  <c r="BC298" i="1"/>
  <c r="BP349" i="1"/>
  <c r="BP252" i="1"/>
  <c r="BC290" i="1"/>
  <c r="BP326" i="1"/>
  <c r="BP346" i="1"/>
  <c r="BP69" i="20"/>
  <c r="BP338" i="20"/>
  <c r="W302" i="20"/>
  <c r="AS302" i="20"/>
  <c r="W94" i="20"/>
  <c r="AS94" i="20"/>
  <c r="AC293" i="20"/>
  <c r="AY293" i="20"/>
  <c r="AC201" i="20"/>
  <c r="AC42" i="20"/>
  <c r="AY42" i="20"/>
  <c r="V334" i="20"/>
  <c r="AR334" i="20"/>
  <c r="W361" i="20"/>
  <c r="AS361" i="20"/>
  <c r="S316" i="20"/>
  <c r="AF248" i="20"/>
  <c r="AQ248" i="20"/>
  <c r="BD248" i="20"/>
  <c r="Z280" i="20"/>
  <c r="AV280" i="20"/>
  <c r="AF163" i="20"/>
  <c r="AQ163" i="20"/>
  <c r="BD163" i="20"/>
  <c r="BF163" i="20"/>
  <c r="BH163" i="20"/>
  <c r="BK163" i="20"/>
  <c r="BL163" i="20"/>
  <c r="BN163" i="20"/>
  <c r="AK157" i="20"/>
  <c r="AG145" i="20"/>
  <c r="AR145" i="20"/>
  <c r="AK103" i="20"/>
  <c r="AV103" i="20"/>
  <c r="BE103" i="20"/>
  <c r="BG103" i="20"/>
  <c r="Z92" i="20"/>
  <c r="AV92" i="20"/>
  <c r="AF70" i="20"/>
  <c r="BI18" i="20"/>
  <c r="BJ18" i="20"/>
  <c r="BG18" i="20"/>
  <c r="BP314" i="20"/>
  <c r="AM213" i="20"/>
  <c r="AX213" i="20"/>
  <c r="BP112" i="20"/>
  <c r="AM77" i="20"/>
  <c r="AX77" i="20"/>
  <c r="BE77" i="20"/>
  <c r="BG77" i="20"/>
  <c r="BB300" i="20"/>
  <c r="AH303" i="20"/>
  <c r="AS303" i="20"/>
  <c r="W120" i="20"/>
  <c r="AS120" i="20"/>
  <c r="AH57" i="20"/>
  <c r="AS57" i="20"/>
  <c r="AC309" i="20"/>
  <c r="AY309" i="20"/>
  <c r="AN252" i="20"/>
  <c r="AY252" i="20"/>
  <c r="BE252" i="20"/>
  <c r="BG252" i="20"/>
  <c r="AC197" i="20"/>
  <c r="AY197" i="20"/>
  <c r="BE197" i="20"/>
  <c r="BG197" i="20"/>
  <c r="AC121" i="20"/>
  <c r="AY121" i="20"/>
  <c r="AN43" i="20"/>
  <c r="AY43" i="20"/>
  <c r="AV12" i="20"/>
  <c r="AW19" i="20"/>
  <c r="AY21" i="20"/>
  <c r="AW21" i="20"/>
  <c r="AQ21" i="20"/>
  <c r="S25" i="20"/>
  <c r="AA25" i="20"/>
  <c r="BB25" i="20"/>
  <c r="AB25" i="20"/>
  <c r="AX25" i="20"/>
  <c r="AK30" i="20"/>
  <c r="AC30" i="20"/>
  <c r="AY30" i="20"/>
  <c r="S30" i="20"/>
  <c r="BP39" i="20"/>
  <c r="AM39" i="20"/>
  <c r="AB39" i="20"/>
  <c r="AK39" i="20"/>
  <c r="X39" i="20"/>
  <c r="AT39" i="20"/>
  <c r="AA31" i="20"/>
  <c r="AW31" i="20"/>
  <c r="AK31" i="20"/>
  <c r="BB31" i="20"/>
  <c r="BP41" i="20"/>
  <c r="AB41" i="20"/>
  <c r="AX41" i="20"/>
  <c r="U41" i="20"/>
  <c r="AQ41" i="20"/>
  <c r="AF57" i="20"/>
  <c r="S57" i="20"/>
  <c r="AN57" i="20"/>
  <c r="Z57" i="20"/>
  <c r="AV57" i="20"/>
  <c r="AG58" i="20"/>
  <c r="W58" i="20"/>
  <c r="AS58" i="20"/>
  <c r="AN58" i="20"/>
  <c r="AL58" i="20"/>
  <c r="S58" i="20"/>
  <c r="AC54" i="20"/>
  <c r="AY54" i="20"/>
  <c r="S54" i="20"/>
  <c r="B5" i="28"/>
  <c r="AK54" i="20"/>
  <c r="AL54" i="20"/>
  <c r="BP65" i="20"/>
  <c r="U65" i="20"/>
  <c r="AQ65" i="20"/>
  <c r="Z65" i="20"/>
  <c r="AV65" i="20"/>
  <c r="X65" i="20"/>
  <c r="AT65" i="20"/>
  <c r="S66" i="20"/>
  <c r="AM66" i="20"/>
  <c r="BB66" i="20"/>
  <c r="AI66" i="20"/>
  <c r="AT66" i="20"/>
  <c r="Z85" i="20"/>
  <c r="AV85" i="20"/>
  <c r="V85" i="20"/>
  <c r="AR85" i="20"/>
  <c r="AL85" i="20"/>
  <c r="AI85" i="20"/>
  <c r="AC74" i="20"/>
  <c r="AY74" i="20"/>
  <c r="AG74" i="20"/>
  <c r="AA74" i="20"/>
  <c r="AW74" i="20"/>
  <c r="U74" i="20"/>
  <c r="AQ74" i="20"/>
  <c r="AH79" i="20"/>
  <c r="AS79" i="20"/>
  <c r="AF79" i="20"/>
  <c r="S79" i="20"/>
  <c r="AG79" i="20"/>
  <c r="AI79" i="20"/>
  <c r="BB95" i="20"/>
  <c r="S95" i="20"/>
  <c r="AB95" i="20"/>
  <c r="AX95" i="20"/>
  <c r="AL86" i="20"/>
  <c r="Z86" i="20"/>
  <c r="AV86" i="20"/>
  <c r="BE86" i="20"/>
  <c r="BB86" i="20"/>
  <c r="AA86" i="20"/>
  <c r="AW86" i="20"/>
  <c r="AI86" i="20"/>
  <c r="S99" i="20"/>
  <c r="Z99" i="20"/>
  <c r="AV99" i="20"/>
  <c r="BP99" i="20"/>
  <c r="AA99" i="20"/>
  <c r="AW99" i="20"/>
  <c r="AC118" i="20"/>
  <c r="AY118" i="20"/>
  <c r="AF118" i="20"/>
  <c r="S118" i="20"/>
  <c r="Z118" i="20"/>
  <c r="AV118" i="20"/>
  <c r="AF110" i="20"/>
  <c r="S110" i="20"/>
  <c r="B7" i="28"/>
  <c r="Z110" i="20"/>
  <c r="AV110" i="20"/>
  <c r="AK110" i="20"/>
  <c r="X110" i="20"/>
  <c r="AT110" i="20"/>
  <c r="AM130" i="20"/>
  <c r="Z130" i="20"/>
  <c r="AV130" i="20"/>
  <c r="AK130" i="20"/>
  <c r="AI130" i="20"/>
  <c r="AT130" i="20"/>
  <c r="BP115" i="20"/>
  <c r="AB115" i="20"/>
  <c r="AX115" i="20"/>
  <c r="AF115" i="20"/>
  <c r="S115" i="20"/>
  <c r="AC102" i="20"/>
  <c r="AY102" i="20"/>
  <c r="AM102" i="20"/>
  <c r="BP102" i="20"/>
  <c r="U102" i="20"/>
  <c r="AQ102" i="20"/>
  <c r="AI102" i="20"/>
  <c r="U121" i="20"/>
  <c r="AQ121" i="20"/>
  <c r="AA121" i="20"/>
  <c r="AW121" i="20"/>
  <c r="AK121" i="20"/>
  <c r="S121" i="20"/>
  <c r="BP143" i="20"/>
  <c r="AG143" i="20"/>
  <c r="U143" i="20"/>
  <c r="AQ143" i="20"/>
  <c r="S140" i="20"/>
  <c r="AN140" i="20"/>
  <c r="AY140" i="20"/>
  <c r="AI140" i="20"/>
  <c r="AT140" i="20"/>
  <c r="S132" i="20"/>
  <c r="B10" i="28"/>
  <c r="AH132" i="20"/>
  <c r="Z132" i="20"/>
  <c r="AV132" i="20"/>
  <c r="AF145" i="20"/>
  <c r="AM145" i="20"/>
  <c r="AB145" i="20"/>
  <c r="AM134" i="20"/>
  <c r="U134" i="20"/>
  <c r="AQ134" i="20"/>
  <c r="AL134" i="20"/>
  <c r="Z134" i="20"/>
  <c r="AV134" i="20"/>
  <c r="W150" i="20"/>
  <c r="AS150" i="20"/>
  <c r="V150" i="20"/>
  <c r="AR150" i="20"/>
  <c r="AK150" i="20"/>
  <c r="BB150" i="20"/>
  <c r="X150" i="20"/>
  <c r="U166" i="20"/>
  <c r="AQ166" i="20"/>
  <c r="V166" i="20"/>
  <c r="AR166" i="20"/>
  <c r="S166" i="20"/>
  <c r="BB166" i="20"/>
  <c r="AI166" i="20"/>
  <c r="AL159" i="20"/>
  <c r="AF159" i="20"/>
  <c r="Z159" i="20"/>
  <c r="AV159" i="20"/>
  <c r="AI159" i="20"/>
  <c r="BB176" i="20"/>
  <c r="AH176" i="20"/>
  <c r="V176" i="20"/>
  <c r="AR176" i="20"/>
  <c r="AH160" i="20"/>
  <c r="W160" i="20"/>
  <c r="AS160" i="20"/>
  <c r="AA160" i="20"/>
  <c r="AW160" i="20"/>
  <c r="U160" i="20"/>
  <c r="AQ160" i="20"/>
  <c r="AN178" i="20"/>
  <c r="AY178" i="20"/>
  <c r="BP178" i="20"/>
  <c r="U178" i="20"/>
  <c r="AQ178" i="20"/>
  <c r="AL178" i="20"/>
  <c r="AI178" i="20"/>
  <c r="AT178" i="20"/>
  <c r="V169" i="20"/>
  <c r="AR169" i="20"/>
  <c r="AM169" i="20"/>
  <c r="W169" i="20"/>
  <c r="AS169" i="20"/>
  <c r="Z169" i="20"/>
  <c r="X169" i="20"/>
  <c r="AT169" i="20"/>
  <c r="AH192" i="20"/>
  <c r="AN192" i="20"/>
  <c r="V192" i="20"/>
  <c r="AR192" i="20"/>
  <c r="AA192" i="20"/>
  <c r="AW192" i="20"/>
  <c r="AN210" i="20"/>
  <c r="AC210" i="20"/>
  <c r="AY210" i="20"/>
  <c r="AH210" i="20"/>
  <c r="AL210" i="20"/>
  <c r="AB199" i="20"/>
  <c r="AX199" i="20"/>
  <c r="BP199" i="20"/>
  <c r="U199" i="20"/>
  <c r="AQ199" i="20"/>
  <c r="AA199" i="20"/>
  <c r="AW199" i="20"/>
  <c r="AB216" i="20"/>
  <c r="AH216" i="20"/>
  <c r="S216" i="20"/>
  <c r="AL216" i="20"/>
  <c r="X216" i="20"/>
  <c r="AT216" i="20"/>
  <c r="AF200" i="20"/>
  <c r="S200" i="20"/>
  <c r="AG200" i="20"/>
  <c r="AA200" i="20"/>
  <c r="AW200" i="20"/>
  <c r="W191" i="20"/>
  <c r="AS191" i="20"/>
  <c r="Z191" i="20"/>
  <c r="AV191" i="20"/>
  <c r="AM191" i="20"/>
  <c r="BB191" i="20"/>
  <c r="AA191" i="20"/>
  <c r="AW191" i="20"/>
  <c r="BP209" i="20"/>
  <c r="AN209" i="20"/>
  <c r="Z209" i="20"/>
  <c r="AV209" i="20"/>
  <c r="U209" i="20"/>
  <c r="AQ209" i="20"/>
  <c r="X209" i="20"/>
  <c r="AT209" i="20"/>
  <c r="V233" i="20"/>
  <c r="AR233" i="20"/>
  <c r="AN233" i="20"/>
  <c r="X233" i="20"/>
  <c r="AT233" i="20"/>
  <c r="AB253" i="20"/>
  <c r="AM253" i="20"/>
  <c r="AF253" i="20"/>
  <c r="BB253" i="20"/>
  <c r="V271" i="20"/>
  <c r="AR271" i="20"/>
  <c r="AB271" i="20"/>
  <c r="AX271" i="20"/>
  <c r="AK271" i="20"/>
  <c r="S271" i="20"/>
  <c r="AI271" i="20"/>
  <c r="Z222" i="20"/>
  <c r="AV222" i="20"/>
  <c r="BE222" i="20"/>
  <c r="AF222" i="20"/>
  <c r="S222" i="20"/>
  <c r="AI222" i="20"/>
  <c r="AL242" i="20"/>
  <c r="AW242" i="20"/>
  <c r="W242" i="20"/>
  <c r="AS242" i="20"/>
  <c r="BB242" i="20"/>
  <c r="BP263" i="20"/>
  <c r="BB263" i="20"/>
  <c r="U263" i="20"/>
  <c r="AQ263" i="20"/>
  <c r="Z263" i="20"/>
  <c r="AV263" i="20"/>
  <c r="BE263" i="20"/>
  <c r="X263" i="20"/>
  <c r="AT263" i="20"/>
  <c r="U224" i="20"/>
  <c r="AQ224" i="20"/>
  <c r="AB224" i="20"/>
  <c r="AX224" i="20"/>
  <c r="AG224" i="20"/>
  <c r="S243" i="20"/>
  <c r="AG243" i="20"/>
  <c r="AK243" i="20"/>
  <c r="AM243" i="20"/>
  <c r="X243" i="20"/>
  <c r="AT243" i="20"/>
  <c r="BP264" i="20"/>
  <c r="AC264" i="20"/>
  <c r="AY264" i="20"/>
  <c r="AM264" i="20"/>
  <c r="U218" i="20"/>
  <c r="AF218" i="20"/>
  <c r="Z218" i="20"/>
  <c r="AV218" i="20"/>
  <c r="AC236" i="20"/>
  <c r="AY236" i="20"/>
  <c r="AA236" i="20"/>
  <c r="AW236" i="20"/>
  <c r="AM236" i="20"/>
  <c r="BB236" i="20"/>
  <c r="AK236" i="20"/>
  <c r="AB257" i="20"/>
  <c r="AX257" i="20"/>
  <c r="AG257" i="20"/>
  <c r="AL257" i="20"/>
  <c r="BB257" i="20"/>
  <c r="AN276" i="20"/>
  <c r="AB276" i="20"/>
  <c r="AX276" i="20"/>
  <c r="W276" i="20"/>
  <c r="AS276" i="20"/>
  <c r="Z276" i="20"/>
  <c r="AV276" i="20"/>
  <c r="S276" i="20"/>
  <c r="AM296" i="20"/>
  <c r="W296" i="20"/>
  <c r="AS296" i="20"/>
  <c r="AL296" i="20"/>
  <c r="AF296" i="20"/>
  <c r="AN313" i="20"/>
  <c r="AY313" i="20"/>
  <c r="AA313" i="20"/>
  <c r="AW313" i="20"/>
  <c r="AG313" i="20"/>
  <c r="AL313" i="20"/>
  <c r="AI313" i="20"/>
  <c r="S331" i="20"/>
  <c r="U331" i="20"/>
  <c r="AQ331" i="20"/>
  <c r="BP331" i="20"/>
  <c r="AB292" i="20"/>
  <c r="AX292" i="20"/>
  <c r="AN292" i="20"/>
  <c r="AK292" i="20"/>
  <c r="BB292" i="20"/>
  <c r="X292" i="20"/>
  <c r="AT292" i="20"/>
  <c r="Z310" i="20"/>
  <c r="AV310" i="20"/>
  <c r="AH310" i="20"/>
  <c r="AM310" i="20"/>
  <c r="U328" i="20"/>
  <c r="AQ328" i="20"/>
  <c r="S328" i="20"/>
  <c r="W328" i="20"/>
  <c r="AS328" i="20"/>
  <c r="BB328" i="20"/>
  <c r="X328" i="20"/>
  <c r="AT328" i="20"/>
  <c r="W293" i="20"/>
  <c r="AS293" i="20"/>
  <c r="AL293" i="20"/>
  <c r="Z293" i="20"/>
  <c r="AV293" i="20"/>
  <c r="V311" i="20"/>
  <c r="AR311" i="20"/>
  <c r="AK311" i="20"/>
  <c r="BB311" i="20"/>
  <c r="S311" i="20"/>
  <c r="X311" i="20"/>
  <c r="AT311" i="20"/>
  <c r="Z329" i="20"/>
  <c r="AG329" i="20"/>
  <c r="V329" i="20"/>
  <c r="AK329" i="20"/>
  <c r="V345" i="20"/>
  <c r="AR345" i="20"/>
  <c r="S345" i="20"/>
  <c r="Z345" i="20"/>
  <c r="AV345" i="20"/>
  <c r="AF345" i="20"/>
  <c r="X345" i="20"/>
  <c r="AT345" i="20"/>
  <c r="AM299" i="20"/>
  <c r="BP299" i="20"/>
  <c r="AK299" i="20"/>
  <c r="AM316" i="20"/>
  <c r="AF316" i="20"/>
  <c r="AQ316" i="20"/>
  <c r="W316" i="20"/>
  <c r="AS316" i="20"/>
  <c r="AA334" i="20"/>
  <c r="AW334" i="20"/>
  <c r="AM334" i="20"/>
  <c r="S334" i="20"/>
  <c r="AB343" i="20"/>
  <c r="AX343" i="20"/>
  <c r="AH343" i="20"/>
  <c r="V343" i="20"/>
  <c r="AR343" i="20"/>
  <c r="AH346" i="20"/>
  <c r="AN346" i="20"/>
  <c r="Z346" i="20"/>
  <c r="AV346" i="20"/>
  <c r="AL332" i="20"/>
  <c r="AC332" i="20"/>
  <c r="AY332" i="20"/>
  <c r="W332" i="20"/>
  <c r="AS332" i="20"/>
  <c r="AC357" i="20"/>
  <c r="AY357" i="20"/>
  <c r="W357" i="20"/>
  <c r="AS357" i="20"/>
  <c r="AM357" i="20"/>
  <c r="AB357" i="20"/>
  <c r="X357" i="20"/>
  <c r="AT357" i="20"/>
  <c r="AN352" i="20"/>
  <c r="AA352" i="20"/>
  <c r="AW352" i="20"/>
  <c r="AH352" i="20"/>
  <c r="BB338" i="20"/>
  <c r="BP25" i="1"/>
  <c r="AN25" i="1"/>
  <c r="BP10" i="1"/>
  <c r="BP70" i="1"/>
  <c r="BC70" i="1"/>
  <c r="BP67" i="1"/>
  <c r="BC84" i="1"/>
  <c r="AC84" i="1"/>
  <c r="AY84" i="1"/>
  <c r="AN103" i="1"/>
  <c r="BP68" i="1"/>
  <c r="BP85" i="1"/>
  <c r="BC104" i="1"/>
  <c r="BP82" i="1"/>
  <c r="BC101" i="1"/>
  <c r="BP145" i="1"/>
  <c r="BC162" i="1"/>
  <c r="BP219" i="1"/>
  <c r="BP122" i="1"/>
  <c r="BC142" i="1"/>
  <c r="BP199" i="1"/>
  <c r="BC216" i="1"/>
  <c r="BC112" i="1"/>
  <c r="BP135" i="1"/>
  <c r="BC152" i="1"/>
  <c r="BP208" i="1"/>
  <c r="BC227" i="1"/>
  <c r="BP169" i="1"/>
  <c r="BC191" i="1"/>
  <c r="BC262" i="1"/>
  <c r="BP318" i="1"/>
  <c r="BP268" i="1"/>
  <c r="BC287" i="1"/>
  <c r="BP243" i="1"/>
  <c r="BC264" i="1"/>
  <c r="BP320" i="1"/>
  <c r="BC337" i="1"/>
  <c r="BC233" i="1"/>
  <c r="BC257" i="1"/>
  <c r="BP295" i="1"/>
  <c r="BP354" i="1"/>
  <c r="BC350" i="1"/>
  <c r="BC348" i="1"/>
  <c r="W23" i="20"/>
  <c r="AS23" i="20"/>
  <c r="BD23" i="20"/>
  <c r="BF23" i="20"/>
  <c r="W32" i="20"/>
  <c r="AS32" i="20"/>
  <c r="BD32" i="20"/>
  <c r="BF32" i="20"/>
  <c r="BH32" i="20"/>
  <c r="BK32" i="20"/>
  <c r="BL32" i="20"/>
  <c r="BN32" i="20"/>
  <c r="W69" i="20"/>
  <c r="AS69" i="20"/>
  <c r="BD69" i="20"/>
  <c r="BF69" i="20"/>
  <c r="BH69" i="20"/>
  <c r="BK69" i="20"/>
  <c r="BL69" i="20"/>
  <c r="BN69" i="20"/>
  <c r="W89" i="20"/>
  <c r="AS89" i="20"/>
  <c r="V122" i="20"/>
  <c r="AR122" i="20"/>
  <c r="AN126" i="20"/>
  <c r="AY126" i="20"/>
  <c r="AH155" i="20"/>
  <c r="AS155" i="20"/>
  <c r="AC204" i="20"/>
  <c r="AY204" i="20"/>
  <c r="BB248" i="20"/>
  <c r="BB281" i="20"/>
  <c r="AF297" i="20"/>
  <c r="AQ297" i="20"/>
  <c r="BD297" i="20"/>
  <c r="BF297" i="20"/>
  <c r="AH315" i="20"/>
  <c r="AS315" i="20"/>
  <c r="BD315" i="20"/>
  <c r="BF315" i="20"/>
  <c r="AN338" i="20"/>
  <c r="AY338" i="20"/>
  <c r="AN358" i="20"/>
  <c r="AY358" i="20"/>
  <c r="AC45" i="20"/>
  <c r="AY45" i="20"/>
  <c r="BE45" i="20"/>
  <c r="BG45" i="20"/>
  <c r="AM53" i="20"/>
  <c r="AX53" i="20"/>
  <c r="AM94" i="20"/>
  <c r="AX94" i="20"/>
  <c r="BE94" i="20"/>
  <c r="BG94" i="20"/>
  <c r="AM119" i="20"/>
  <c r="AX119" i="20"/>
  <c r="AM137" i="20"/>
  <c r="AX137" i="20"/>
  <c r="BE137" i="20"/>
  <c r="BG137" i="20"/>
  <c r="AN175" i="20"/>
  <c r="AY175" i="20"/>
  <c r="AH202" i="20"/>
  <c r="AS202" i="20"/>
  <c r="BD202" i="20"/>
  <c r="BF202" i="20"/>
  <c r="AN201" i="20"/>
  <c r="AM255" i="20"/>
  <c r="AX255" i="20"/>
  <c r="BP323" i="20"/>
  <c r="S302" i="20"/>
  <c r="AH308" i="20"/>
  <c r="W355" i="20"/>
  <c r="AS355" i="20"/>
  <c r="AL71" i="20"/>
  <c r="AW71" i="20"/>
  <c r="BP181" i="20"/>
  <c r="AC206" i="20"/>
  <c r="AY206" i="20"/>
  <c r="BE206" i="20"/>
  <c r="BG206" i="20"/>
  <c r="AC227" i="20"/>
  <c r="AY227" i="20"/>
  <c r="U280" i="20"/>
  <c r="AQ280" i="20"/>
  <c r="S309" i="20"/>
  <c r="S341" i="20"/>
  <c r="BC32" i="1"/>
  <c r="AE5" i="28"/>
  <c r="P5" i="28"/>
  <c r="BD139" i="20"/>
  <c r="BF139" i="20"/>
  <c r="BH139" i="20"/>
  <c r="BK139" i="20"/>
  <c r="BL139" i="20"/>
  <c r="BN139" i="20"/>
  <c r="BD309" i="20"/>
  <c r="BF309" i="20"/>
  <c r="BD320" i="20"/>
  <c r="BH228" i="20"/>
  <c r="BK228" i="20"/>
  <c r="BD346" i="20"/>
  <c r="BF346" i="20"/>
  <c r="BH197" i="20"/>
  <c r="BK197" i="20"/>
  <c r="BL197" i="20"/>
  <c r="BN197" i="20"/>
  <c r="BJ340" i="1"/>
  <c r="BI340" i="1"/>
  <c r="AT342" i="1"/>
  <c r="BI311" i="1"/>
  <c r="BJ311" i="1"/>
  <c r="AT297" i="1"/>
  <c r="BH137" i="20"/>
  <c r="BK137" i="20"/>
  <c r="BL137" i="20"/>
  <c r="BN137" i="20"/>
  <c r="BH111" i="20"/>
  <c r="BK111" i="20"/>
  <c r="BL111" i="20"/>
  <c r="BN111" i="20"/>
  <c r="BD182" i="20"/>
  <c r="BF182" i="20"/>
  <c r="BE332" i="20"/>
  <c r="BG332" i="20"/>
  <c r="BH146" i="20"/>
  <c r="BK146" i="20"/>
  <c r="BL146" i="20"/>
  <c r="BN146" i="20"/>
  <c r="BH268" i="20"/>
  <c r="BK268" i="20"/>
  <c r="BL268" i="20"/>
  <c r="BN268" i="20"/>
  <c r="BD239" i="20"/>
  <c r="BF239" i="20"/>
  <c r="BH239" i="20"/>
  <c r="BK239" i="20"/>
  <c r="BL239" i="20"/>
  <c r="BN239" i="20"/>
  <c r="BD235" i="20"/>
  <c r="BF235" i="20"/>
  <c r="BH235" i="20"/>
  <c r="BK235" i="20"/>
  <c r="BL235" i="20"/>
  <c r="BN235" i="20"/>
  <c r="BH190" i="20"/>
  <c r="BK190" i="20"/>
  <c r="BL190" i="20"/>
  <c r="BN190" i="20"/>
  <c r="BD164" i="20"/>
  <c r="BF164" i="20"/>
  <c r="BH72" i="20"/>
  <c r="BK72" i="20"/>
  <c r="BL72" i="20"/>
  <c r="BN72" i="20"/>
  <c r="BH82" i="20"/>
  <c r="BK82" i="20"/>
  <c r="BL82" i="20"/>
  <c r="BN82" i="20"/>
  <c r="BH161" i="20"/>
  <c r="BK161" i="20"/>
  <c r="BL161" i="20"/>
  <c r="BN161" i="20"/>
  <c r="BD303" i="20"/>
  <c r="BF303" i="20"/>
  <c r="BH303" i="20"/>
  <c r="BK303" i="20"/>
  <c r="BL303" i="20"/>
  <c r="BN303" i="20"/>
  <c r="BD77" i="20"/>
  <c r="BF77" i="20"/>
  <c r="BH77" i="20"/>
  <c r="BK77" i="20"/>
  <c r="BL77" i="20"/>
  <c r="BN77" i="20"/>
  <c r="BD327" i="20"/>
  <c r="BF327" i="20"/>
  <c r="BD240" i="20"/>
  <c r="BF240" i="20"/>
  <c r="BH240" i="20"/>
  <c r="BK240" i="20"/>
  <c r="BL240" i="20"/>
  <c r="BN240" i="20"/>
  <c r="BE126" i="20"/>
  <c r="BG126" i="20"/>
  <c r="BH126" i="20"/>
  <c r="BK126" i="20"/>
  <c r="BL126" i="20"/>
  <c r="BN126" i="20"/>
  <c r="BD107" i="20"/>
  <c r="BF107" i="20"/>
  <c r="BH73" i="20"/>
  <c r="BK73" i="20"/>
  <c r="BL73" i="20"/>
  <c r="BN73" i="20"/>
  <c r="BD42" i="20"/>
  <c r="BF42" i="20"/>
  <c r="BH42" i="20"/>
  <c r="BK42" i="20"/>
  <c r="BL42" i="20"/>
  <c r="BN42" i="20"/>
  <c r="BE338" i="1"/>
  <c r="AT282" i="1"/>
  <c r="AR166" i="1"/>
  <c r="BD219" i="20"/>
  <c r="BF219" i="20"/>
  <c r="BH219" i="20"/>
  <c r="BK219" i="20"/>
  <c r="BL219" i="20"/>
  <c r="BN219" i="20"/>
  <c r="BD12" i="20"/>
  <c r="BD233" i="20"/>
  <c r="BH38" i="20"/>
  <c r="BK38" i="20"/>
  <c r="BL38" i="20"/>
  <c r="BN38" i="20"/>
  <c r="BH162" i="20"/>
  <c r="BK162" i="20"/>
  <c r="BL162" i="20"/>
  <c r="BN162" i="20"/>
  <c r="BH325" i="20"/>
  <c r="BK325" i="20"/>
  <c r="BL325" i="20"/>
  <c r="BN325" i="20"/>
  <c r="BD305" i="20"/>
  <c r="BH252" i="20"/>
  <c r="BK252" i="20"/>
  <c r="BL252" i="20"/>
  <c r="BN252" i="20"/>
  <c r="BE43" i="20"/>
  <c r="BG43" i="20"/>
  <c r="BD18" i="20"/>
  <c r="BF18" i="20"/>
  <c r="BH18" i="20"/>
  <c r="BK18" i="20"/>
  <c r="BL18" i="20"/>
  <c r="BN18" i="20"/>
  <c r="BH285" i="20"/>
  <c r="BK285" i="20"/>
  <c r="BL285" i="20"/>
  <c r="BN285" i="20"/>
  <c r="BH254" i="20"/>
  <c r="BK254" i="20"/>
  <c r="BL254" i="20"/>
  <c r="BN254" i="20"/>
  <c r="BE338" i="20"/>
  <c r="BH93" i="20"/>
  <c r="BK93" i="20"/>
  <c r="BL93" i="20"/>
  <c r="BN93" i="20"/>
  <c r="BD225" i="20"/>
  <c r="BF225" i="20"/>
  <c r="BD17" i="20"/>
  <c r="BF17" i="20"/>
  <c r="BD258" i="20"/>
  <c r="BF258" i="20"/>
  <c r="BH258" i="20"/>
  <c r="BK258" i="20"/>
  <c r="BL258" i="20"/>
  <c r="BN258" i="20"/>
  <c r="BD49" i="20"/>
  <c r="BF49" i="20"/>
  <c r="BH49" i="20"/>
  <c r="BK49" i="20"/>
  <c r="BL49" i="20"/>
  <c r="BN49" i="20"/>
  <c r="AE10" i="28"/>
  <c r="P10" i="28"/>
  <c r="AE7" i="28"/>
  <c r="P7" i="28"/>
  <c r="BH94" i="20"/>
  <c r="BK94" i="20"/>
  <c r="BL94" i="20"/>
  <c r="BN94" i="20"/>
  <c r="BD269" i="20"/>
  <c r="BF269" i="20"/>
  <c r="BH269" i="20"/>
  <c r="BK269" i="20"/>
  <c r="BL269" i="20"/>
  <c r="BN269" i="20"/>
  <c r="BD47" i="20"/>
  <c r="BF47" i="20"/>
  <c r="BH47" i="20"/>
  <c r="BK47" i="20"/>
  <c r="BL47" i="20"/>
  <c r="BN47" i="20"/>
  <c r="BH290" i="20"/>
  <c r="BK290" i="20"/>
  <c r="BL290" i="20"/>
  <c r="BN290" i="20"/>
  <c r="BH234" i="20"/>
  <c r="BK234" i="20"/>
  <c r="BL234" i="20"/>
  <c r="BN234" i="20"/>
  <c r="BH206" i="20"/>
  <c r="BK206" i="20"/>
  <c r="BL206" i="20"/>
  <c r="BN206" i="20"/>
  <c r="BD78" i="20"/>
  <c r="BF78" i="20"/>
  <c r="BH78" i="20"/>
  <c r="BK78" i="20"/>
  <c r="BL78" i="20"/>
  <c r="BN78" i="20"/>
  <c r="BH35" i="20"/>
  <c r="BK35" i="20"/>
  <c r="BL35" i="20"/>
  <c r="BN35" i="20"/>
  <c r="BD132" i="20"/>
  <c r="BF132" i="20"/>
  <c r="BH326" i="20"/>
  <c r="BK326" i="20"/>
  <c r="BL326" i="20"/>
  <c r="BN326" i="20"/>
  <c r="AY270" i="1"/>
  <c r="BI263" i="1"/>
  <c r="BJ263" i="1"/>
  <c r="BI150" i="1"/>
  <c r="BJ150" i="1"/>
  <c r="AT68" i="1"/>
  <c r="BI248" i="20"/>
  <c r="BF248" i="20"/>
  <c r="BJ248" i="20"/>
  <c r="AX357" i="20"/>
  <c r="AR329" i="20"/>
  <c r="BI328" i="20"/>
  <c r="BF328" i="20"/>
  <c r="BJ328" i="20"/>
  <c r="BI292" i="20"/>
  <c r="BJ292" i="20"/>
  <c r="AQ218" i="20"/>
  <c r="BD218" i="20"/>
  <c r="BF218" i="20"/>
  <c r="AX253" i="20"/>
  <c r="BD199" i="20"/>
  <c r="AV169" i="20"/>
  <c r="BD134" i="20"/>
  <c r="BF134" i="20"/>
  <c r="B6" i="28"/>
  <c r="AY201" i="20"/>
  <c r="BE201" i="20"/>
  <c r="BG201" i="20"/>
  <c r="BH201" i="20"/>
  <c r="BK201" i="20"/>
  <c r="BL201" i="20"/>
  <c r="BN201" i="20"/>
  <c r="BD338" i="20"/>
  <c r="AQ16" i="20"/>
  <c r="BD16" i="20"/>
  <c r="BH259" i="20"/>
  <c r="BK259" i="20"/>
  <c r="BL259" i="20"/>
  <c r="BN259" i="20"/>
  <c r="BE304" i="20"/>
  <c r="BG304" i="20"/>
  <c r="BJ11" i="20"/>
  <c r="BG11" i="20"/>
  <c r="BI11" i="20"/>
  <c r="AQ299" i="20"/>
  <c r="BD299" i="20"/>
  <c r="BE328" i="20"/>
  <c r="BG328" i="20"/>
  <c r="AY331" i="20"/>
  <c r="BE331" i="20"/>
  <c r="BG331" i="20"/>
  <c r="AX313" i="20"/>
  <c r="AQ296" i="20"/>
  <c r="BD296" i="20"/>
  <c r="AY276" i="20"/>
  <c r="BE276" i="20"/>
  <c r="BG276" i="20"/>
  <c r="AW257" i="20"/>
  <c r="BG222" i="20"/>
  <c r="BI222" i="20"/>
  <c r="BJ222" i="20"/>
  <c r="AX191" i="20"/>
  <c r="BE191" i="20"/>
  <c r="BG191" i="20"/>
  <c r="AQ200" i="20"/>
  <c r="BD200" i="20"/>
  <c r="BF200" i="20"/>
  <c r="AW210" i="20"/>
  <c r="AV160" i="20"/>
  <c r="BE160" i="20"/>
  <c r="BG160" i="20"/>
  <c r="AW134" i="20"/>
  <c r="BJ74" i="20"/>
  <c r="BG74" i="20"/>
  <c r="BI74" i="20"/>
  <c r="AT85" i="20"/>
  <c r="BD85" i="20"/>
  <c r="BF85" i="20"/>
  <c r="BD66" i="20"/>
  <c r="BF65" i="20"/>
  <c r="BJ65" i="20"/>
  <c r="BI65" i="20"/>
  <c r="BE41" i="20"/>
  <c r="BG41" i="20"/>
  <c r="AW30" i="20"/>
  <c r="BI186" i="20"/>
  <c r="BJ186" i="20"/>
  <c r="BG186" i="20"/>
  <c r="BD355" i="20"/>
  <c r="BF355" i="20"/>
  <c r="BI348" i="20"/>
  <c r="BJ348" i="20"/>
  <c r="BE361" i="20"/>
  <c r="BD324" i="20"/>
  <c r="BE287" i="20"/>
  <c r="BG287" i="20"/>
  <c r="BE309" i="20"/>
  <c r="BG309" i="20"/>
  <c r="BD153" i="20"/>
  <c r="BF153" i="20"/>
  <c r="BD136" i="20"/>
  <c r="BF136" i="20"/>
  <c r="BH136" i="20"/>
  <c r="BK136" i="20"/>
  <c r="BL136" i="20"/>
  <c r="BN136" i="20"/>
  <c r="BE97" i="20"/>
  <c r="BG97" i="20"/>
  <c r="BD91" i="20"/>
  <c r="BF91" i="20"/>
  <c r="BH91" i="20"/>
  <c r="BK91" i="20"/>
  <c r="BL91" i="20"/>
  <c r="BN91" i="20"/>
  <c r="AW354" i="20"/>
  <c r="AQ337" i="20"/>
  <c r="BD337" i="20"/>
  <c r="BF337" i="20"/>
  <c r="BD275" i="20"/>
  <c r="BF275" i="20"/>
  <c r="BH275" i="20"/>
  <c r="BK275" i="20"/>
  <c r="BL275" i="20"/>
  <c r="BN275" i="20"/>
  <c r="BE234" i="20"/>
  <c r="BG234" i="20"/>
  <c r="BE175" i="20"/>
  <c r="BG175" i="20"/>
  <c r="BD105" i="20"/>
  <c r="BF105" i="20"/>
  <c r="BH105" i="20"/>
  <c r="BK105" i="20"/>
  <c r="BL105" i="20"/>
  <c r="BN105" i="20"/>
  <c r="BD46" i="20"/>
  <c r="BF46" i="20"/>
  <c r="BE322" i="20"/>
  <c r="BG322" i="20"/>
  <c r="BH322" i="20"/>
  <c r="BK322" i="20"/>
  <c r="BL322" i="20"/>
  <c r="BN322" i="20"/>
  <c r="AX332" i="20"/>
  <c r="AX346" i="20"/>
  <c r="AV334" i="20"/>
  <c r="AQ293" i="20"/>
  <c r="BD293" i="20"/>
  <c r="AT313" i="20"/>
  <c r="AW296" i="20"/>
  <c r="BE296" i="20"/>
  <c r="BG296" i="20"/>
  <c r="AR276" i="20"/>
  <c r="AQ257" i="20"/>
  <c r="AR243" i="20"/>
  <c r="BF224" i="20"/>
  <c r="BJ224" i="20"/>
  <c r="BI224" i="20"/>
  <c r="AR242" i="20"/>
  <c r="BD242" i="20"/>
  <c r="BF242" i="20"/>
  <c r="AQ271" i="20"/>
  <c r="AQ169" i="20"/>
  <c r="BD169" i="20"/>
  <c r="AT176" i="20"/>
  <c r="AX176" i="20"/>
  <c r="AX121" i="20"/>
  <c r="AR115" i="20"/>
  <c r="AW95" i="20"/>
  <c r="BE95" i="20"/>
  <c r="BG95" i="20"/>
  <c r="AY85" i="20"/>
  <c r="AQ54" i="20"/>
  <c r="AQ58" i="20"/>
  <c r="AR41" i="20"/>
  <c r="AT30" i="20"/>
  <c r="AX19" i="20"/>
  <c r="BD341" i="20"/>
  <c r="BE305" i="20"/>
  <c r="BG305" i="20"/>
  <c r="BD104" i="20"/>
  <c r="BF104" i="20"/>
  <c r="BH104" i="20"/>
  <c r="BK104" i="20"/>
  <c r="BL104" i="20"/>
  <c r="BN104" i="20"/>
  <c r="BE96" i="20"/>
  <c r="BG96" i="20"/>
  <c r="BE302" i="20"/>
  <c r="BG302" i="20"/>
  <c r="BE301" i="20"/>
  <c r="BG301" i="20"/>
  <c r="BH301" i="20"/>
  <c r="BK301" i="20"/>
  <c r="BL301" i="20"/>
  <c r="BN301" i="20"/>
  <c r="BE180" i="20"/>
  <c r="BG180" i="20"/>
  <c r="BD167" i="20"/>
  <c r="BF167" i="20"/>
  <c r="BH167" i="20"/>
  <c r="BK167" i="20"/>
  <c r="BL167" i="20"/>
  <c r="BN167" i="20"/>
  <c r="BE148" i="20"/>
  <c r="BG148" i="20"/>
  <c r="BD112" i="20"/>
  <c r="BF112" i="20"/>
  <c r="BH112" i="20"/>
  <c r="BK112" i="20"/>
  <c r="BL112" i="20"/>
  <c r="BN112" i="20"/>
  <c r="BD83" i="20"/>
  <c r="BF83" i="20"/>
  <c r="BD45" i="20"/>
  <c r="BF45" i="20"/>
  <c r="BH45" i="20"/>
  <c r="BK45" i="20"/>
  <c r="BL45" i="20"/>
  <c r="BN45" i="20"/>
  <c r="BD27" i="20"/>
  <c r="BF27" i="20"/>
  <c r="BH27" i="20"/>
  <c r="BK27" i="20"/>
  <c r="BL27" i="20"/>
  <c r="BN27" i="20"/>
  <c r="BE10" i="20"/>
  <c r="BG10" i="20"/>
  <c r="BE88" i="20"/>
  <c r="BG88" i="20"/>
  <c r="BH88" i="20"/>
  <c r="BK88" i="20"/>
  <c r="BL88" i="20"/>
  <c r="BN88" i="20"/>
  <c r="BE26" i="20"/>
  <c r="BG26" i="20"/>
  <c r="BH26" i="20"/>
  <c r="BK26" i="20"/>
  <c r="BL26" i="20"/>
  <c r="BN26" i="20"/>
  <c r="BI349" i="20"/>
  <c r="BF349" i="20"/>
  <c r="BH349" i="20"/>
  <c r="BK349" i="20"/>
  <c r="BL349" i="20"/>
  <c r="BN349" i="20"/>
  <c r="BJ349" i="20"/>
  <c r="BG349" i="20"/>
  <c r="AX334" i="20"/>
  <c r="AX316" i="20"/>
  <c r="BE316" i="20"/>
  <c r="BG316" i="20"/>
  <c r="AS299" i="20"/>
  <c r="AW329" i="20"/>
  <c r="AQ292" i="20"/>
  <c r="AR257" i="20"/>
  <c r="BJ264" i="20"/>
  <c r="BI264" i="20"/>
  <c r="AQ243" i="20"/>
  <c r="AV271" i="20"/>
  <c r="BE271" i="20"/>
  <c r="AV216" i="20"/>
  <c r="BE216" i="20"/>
  <c r="BG216" i="20"/>
  <c r="AY169" i="20"/>
  <c r="BI159" i="20"/>
  <c r="BJ159" i="20"/>
  <c r="AX132" i="20"/>
  <c r="BE132" i="20"/>
  <c r="BG132" i="20"/>
  <c r="BI102" i="20"/>
  <c r="BJ102" i="20"/>
  <c r="AS115" i="20"/>
  <c r="AQ118" i="20"/>
  <c r="BD118" i="20"/>
  <c r="AW65" i="20"/>
  <c r="AS41" i="20"/>
  <c r="AV30" i="20"/>
  <c r="BE30" i="20"/>
  <c r="AR21" i="20"/>
  <c r="BD21" i="20"/>
  <c r="BF21" i="20"/>
  <c r="AQ30" i="20"/>
  <c r="BD30" i="20"/>
  <c r="AW348" i="20"/>
  <c r="AR351" i="20"/>
  <c r="BD360" i="20"/>
  <c r="BF360" i="20"/>
  <c r="BH360" i="20"/>
  <c r="BK360" i="20"/>
  <c r="BL360" i="20"/>
  <c r="BN360" i="20"/>
  <c r="AS330" i="20"/>
  <c r="BE306" i="20"/>
  <c r="BG306" i="20"/>
  <c r="BE205" i="20"/>
  <c r="BG205" i="20"/>
  <c r="BD212" i="20"/>
  <c r="BF212" i="20"/>
  <c r="BH212" i="20"/>
  <c r="BK212" i="20"/>
  <c r="BL212" i="20"/>
  <c r="BN212" i="20"/>
  <c r="BD195" i="20"/>
  <c r="BF195" i="20"/>
  <c r="BH195" i="20"/>
  <c r="BK195" i="20"/>
  <c r="BL195" i="20"/>
  <c r="BN195" i="20"/>
  <c r="BE153" i="20"/>
  <c r="BG153" i="20"/>
  <c r="BE117" i="20"/>
  <c r="BG117" i="20"/>
  <c r="BE91" i="20"/>
  <c r="BG91" i="20"/>
  <c r="BE81" i="20"/>
  <c r="BG81" i="20"/>
  <c r="BD339" i="20"/>
  <c r="BF339" i="20"/>
  <c r="BH339" i="20"/>
  <c r="BK339" i="20"/>
  <c r="BL339" i="20"/>
  <c r="BN339" i="20"/>
  <c r="BE308" i="20"/>
  <c r="BG308" i="20"/>
  <c r="AW320" i="20"/>
  <c r="BJ284" i="20"/>
  <c r="BG284" i="20"/>
  <c r="BI284" i="20"/>
  <c r="AY304" i="20"/>
  <c r="BE135" i="20"/>
  <c r="BG135" i="20"/>
  <c r="BH135" i="20"/>
  <c r="BK135" i="20"/>
  <c r="BL135" i="20"/>
  <c r="BN135" i="20"/>
  <c r="BE83" i="20"/>
  <c r="BG83" i="20"/>
  <c r="BD76" i="20"/>
  <c r="BF76" i="20"/>
  <c r="BH76" i="20"/>
  <c r="BK76" i="20"/>
  <c r="BL76" i="20"/>
  <c r="BN76" i="20"/>
  <c r="BJ331" i="20"/>
  <c r="BI331" i="20"/>
  <c r="BD284" i="20"/>
  <c r="BF284" i="20"/>
  <c r="BH284" i="20"/>
  <c r="BK284" i="20"/>
  <c r="BL284" i="20"/>
  <c r="BN284" i="20"/>
  <c r="BD358" i="20"/>
  <c r="BF358" i="20"/>
  <c r="BH358" i="20"/>
  <c r="BK358" i="20"/>
  <c r="BL358" i="20"/>
  <c r="BN358" i="20"/>
  <c r="BE335" i="20"/>
  <c r="BE281" i="20"/>
  <c r="BD220" i="20"/>
  <c r="BF220" i="20"/>
  <c r="BH220" i="20"/>
  <c r="BK220" i="20"/>
  <c r="BL220" i="20"/>
  <c r="BN220" i="20"/>
  <c r="BE277" i="20"/>
  <c r="BG277" i="20"/>
  <c r="BH277" i="20"/>
  <c r="BK277" i="20"/>
  <c r="BL277" i="20"/>
  <c r="BN277" i="20"/>
  <c r="BE214" i="20"/>
  <c r="BG214" i="20"/>
  <c r="BE107" i="20"/>
  <c r="BG107" i="20"/>
  <c r="BE120" i="20"/>
  <c r="BG120" i="20"/>
  <c r="BD11" i="20"/>
  <c r="BF11" i="20"/>
  <c r="BH11" i="20"/>
  <c r="BK11" i="20"/>
  <c r="BL11" i="20"/>
  <c r="BN11" i="20"/>
  <c r="AW344" i="1"/>
  <c r="AQ315" i="1"/>
  <c r="BI171" i="1"/>
  <c r="BJ171" i="1"/>
  <c r="AW273" i="1"/>
  <c r="BI347" i="1"/>
  <c r="BJ347" i="1"/>
  <c r="AW281" i="1"/>
  <c r="AS207" i="1"/>
  <c r="AS148" i="1"/>
  <c r="AQ83" i="1"/>
  <c r="AQ96" i="1"/>
  <c r="AV58" i="1"/>
  <c r="AX17" i="1"/>
  <c r="AY27" i="1"/>
  <c r="BJ15" i="1"/>
  <c r="BI15" i="1"/>
  <c r="AX20" i="1"/>
  <c r="AY91" i="1"/>
  <c r="AQ77" i="1"/>
  <c r="AY96" i="1"/>
  <c r="AY112" i="1"/>
  <c r="AR134" i="1"/>
  <c r="AS150" i="1"/>
  <c r="AS225" i="1"/>
  <c r="AY160" i="1"/>
  <c r="AY178" i="1"/>
  <c r="AY125" i="1"/>
  <c r="AY201" i="1"/>
  <c r="AV115" i="1"/>
  <c r="BE115" i="1"/>
  <c r="BG115" i="1"/>
  <c r="AY242" i="1"/>
  <c r="AY263" i="1"/>
  <c r="AY319" i="1"/>
  <c r="BJ352" i="1"/>
  <c r="BI352" i="1"/>
  <c r="AY264" i="1"/>
  <c r="AY284" i="1"/>
  <c r="AY276" i="1"/>
  <c r="AY330" i="1"/>
  <c r="BJ346" i="1"/>
  <c r="BI346" i="1"/>
  <c r="AY346" i="1"/>
  <c r="AY267" i="1"/>
  <c r="AW357" i="1"/>
  <c r="BI343" i="1"/>
  <c r="BJ343" i="1"/>
  <c r="AR266" i="1"/>
  <c r="BI212" i="1"/>
  <c r="BJ212" i="1"/>
  <c r="BI331" i="1"/>
  <c r="BJ331" i="1"/>
  <c r="AW293" i="1"/>
  <c r="AR181" i="1"/>
  <c r="AR98" i="1"/>
  <c r="AY97" i="1"/>
  <c r="AR138" i="1"/>
  <c r="AR155" i="1"/>
  <c r="AS155" i="1"/>
  <c r="AR171" i="1"/>
  <c r="BI195" i="1"/>
  <c r="BJ195" i="1"/>
  <c r="AW212" i="1"/>
  <c r="AV230" i="1"/>
  <c r="AW230" i="1"/>
  <c r="AQ132" i="1"/>
  <c r="AY170" i="1"/>
  <c r="AW248" i="1"/>
  <c r="AQ248" i="1"/>
  <c r="AW268" i="1"/>
  <c r="BI268" i="1"/>
  <c r="BJ268" i="1"/>
  <c r="AW305" i="1"/>
  <c r="AY324" i="1"/>
  <c r="AR324" i="1"/>
  <c r="AR340" i="1"/>
  <c r="AY340" i="1"/>
  <c r="AR240" i="1"/>
  <c r="AW261" i="1"/>
  <c r="BE261" i="1"/>
  <c r="BG261" i="1"/>
  <c r="AX281" i="1"/>
  <c r="AV281" i="1"/>
  <c r="AW299" i="1"/>
  <c r="AW316" i="1"/>
  <c r="BE316" i="1"/>
  <c r="BG316" i="1"/>
  <c r="AQ316" i="1"/>
  <c r="AY350" i="1"/>
  <c r="AY253" i="1"/>
  <c r="BI291" i="1"/>
  <c r="BJ291" i="1"/>
  <c r="BI309" i="1"/>
  <c r="BJ309" i="1"/>
  <c r="AY327" i="1"/>
  <c r="AW349" i="1"/>
  <c r="AX362" i="1"/>
  <c r="AX347" i="1"/>
  <c r="AY331" i="1"/>
  <c r="BJ295" i="1"/>
  <c r="BI295" i="1"/>
  <c r="AV304" i="1"/>
  <c r="AV264" i="1"/>
  <c r="AQ262" i="1"/>
  <c r="AV239" i="1"/>
  <c r="AQ310" i="1"/>
  <c r="AQ255" i="1"/>
  <c r="AR233" i="1"/>
  <c r="AR102" i="1"/>
  <c r="BJ96" i="1"/>
  <c r="BI96" i="1"/>
  <c r="AS58" i="1"/>
  <c r="AW43" i="1"/>
  <c r="BI26" i="1"/>
  <c r="BJ26" i="1"/>
  <c r="AY26" i="1"/>
  <c r="AQ43" i="1"/>
  <c r="AY71" i="1"/>
  <c r="AX81" i="1"/>
  <c r="AQ81" i="1"/>
  <c r="AY159" i="1"/>
  <c r="AY111" i="1"/>
  <c r="AY136" i="1"/>
  <c r="AY153" i="1"/>
  <c r="AY209" i="1"/>
  <c r="AY228" i="1"/>
  <c r="AY158" i="1"/>
  <c r="AY175" i="1"/>
  <c r="AY273" i="1"/>
  <c r="AQ292" i="1"/>
  <c r="AY292" i="1"/>
  <c r="AW328" i="1"/>
  <c r="AS328" i="1"/>
  <c r="AQ344" i="1"/>
  <c r="AY236" i="1"/>
  <c r="AW255" i="1"/>
  <c r="AV255" i="1"/>
  <c r="BE255" i="1"/>
  <c r="AQ293" i="1"/>
  <c r="AQ311" i="1"/>
  <c r="BI329" i="1"/>
  <c r="BJ329" i="1"/>
  <c r="AQ329" i="1"/>
  <c r="AR245" i="1"/>
  <c r="AS245" i="1"/>
  <c r="AS266" i="1"/>
  <c r="AV285" i="1"/>
  <c r="AV303" i="1"/>
  <c r="BE303" i="1"/>
  <c r="AW303" i="1"/>
  <c r="AW322" i="1"/>
  <c r="AQ338" i="1"/>
  <c r="BJ237" i="1"/>
  <c r="BI237" i="1"/>
  <c r="AR258" i="1"/>
  <c r="BI258" i="1"/>
  <c r="BJ258" i="1"/>
  <c r="AY277" i="1"/>
  <c r="AQ277" i="1"/>
  <c r="AW296" i="1"/>
  <c r="BI313" i="1"/>
  <c r="BJ313" i="1"/>
  <c r="AX335" i="1"/>
  <c r="AW335" i="1"/>
  <c r="BI335" i="1"/>
  <c r="BJ335" i="1"/>
  <c r="AV351" i="1"/>
  <c r="AR295" i="1"/>
  <c r="AV276" i="1"/>
  <c r="AX257" i="1"/>
  <c r="AA364" i="1"/>
  <c r="AV323" i="1"/>
  <c r="AW267" i="1"/>
  <c r="AW247" i="1"/>
  <c r="AV333" i="1"/>
  <c r="AQ254" i="1"/>
  <c r="BJ316" i="1"/>
  <c r="BI316" i="1"/>
  <c r="AQ281" i="1"/>
  <c r="AR293" i="1"/>
  <c r="BI225" i="1"/>
  <c r="BJ225" i="1"/>
  <c r="AW114" i="1"/>
  <c r="BI202" i="1"/>
  <c r="BJ202" i="1"/>
  <c r="AX148" i="1"/>
  <c r="AX119" i="1"/>
  <c r="AS63" i="1"/>
  <c r="AU348" i="1"/>
  <c r="Y348" i="1"/>
  <c r="AJ348" i="1"/>
  <c r="AF348" i="1"/>
  <c r="AM348" i="1"/>
  <c r="AK348" i="1"/>
  <c r="S348" i="1"/>
  <c r="Z348" i="1"/>
  <c r="AV348" i="1"/>
  <c r="AA348" i="1"/>
  <c r="AG348" i="1"/>
  <c r="AH348" i="1"/>
  <c r="V348" i="1"/>
  <c r="AR348" i="1"/>
  <c r="AL348" i="1"/>
  <c r="W348" i="1"/>
  <c r="AS348" i="1"/>
  <c r="AB348" i="1"/>
  <c r="BB348" i="1"/>
  <c r="U348" i="1"/>
  <c r="AQ348" i="1"/>
  <c r="BD348" i="1"/>
  <c r="AJ362" i="1"/>
  <c r="Y362" i="1"/>
  <c r="AU362" i="1"/>
  <c r="Y350" i="1"/>
  <c r="AU350" i="1"/>
  <c r="AJ350" i="1"/>
  <c r="S350" i="1"/>
  <c r="BB350" i="1"/>
  <c r="AK350" i="1"/>
  <c r="AL350" i="1"/>
  <c r="AA350" i="1"/>
  <c r="AW350" i="1"/>
  <c r="AF350" i="1"/>
  <c r="W350" i="1"/>
  <c r="AS350" i="1"/>
  <c r="AH350" i="1"/>
  <c r="Z350" i="1"/>
  <c r="AV350" i="1"/>
  <c r="AG350" i="1"/>
  <c r="V350" i="1"/>
  <c r="AB350" i="1"/>
  <c r="U350" i="1"/>
  <c r="AM350" i="1"/>
  <c r="Y334" i="1"/>
  <c r="AU334" i="1"/>
  <c r="AJ334" i="1"/>
  <c r="V334" i="1"/>
  <c r="AR334" i="1"/>
  <c r="AB334" i="1"/>
  <c r="AX334" i="1"/>
  <c r="AG334" i="1"/>
  <c r="W334" i="1"/>
  <c r="S334" i="1"/>
  <c r="AA334" i="1"/>
  <c r="AM334" i="1"/>
  <c r="AF334" i="1"/>
  <c r="AL334" i="1"/>
  <c r="U334" i="1"/>
  <c r="BB334" i="1"/>
  <c r="Z334" i="1"/>
  <c r="AV334" i="1"/>
  <c r="AH334" i="1"/>
  <c r="AK334" i="1"/>
  <c r="Y354" i="1"/>
  <c r="AJ354" i="1"/>
  <c r="AU354" i="1"/>
  <c r="AH354" i="1"/>
  <c r="AK354" i="1"/>
  <c r="AL354" i="1"/>
  <c r="V354" i="1"/>
  <c r="AR354" i="1"/>
  <c r="AM354" i="1"/>
  <c r="U354" i="1"/>
  <c r="AQ354" i="1"/>
  <c r="Z354" i="1"/>
  <c r="AV354" i="1"/>
  <c r="Y312" i="1"/>
  <c r="AU312" i="1"/>
  <c r="AJ312" i="1"/>
  <c r="AH312" i="1"/>
  <c r="AS312" i="1"/>
  <c r="AK312" i="1"/>
  <c r="AV312" i="1"/>
  <c r="BB312" i="1"/>
  <c r="Y295" i="1"/>
  <c r="AJ295" i="1"/>
  <c r="AU295" i="1"/>
  <c r="AB295" i="1"/>
  <c r="AX295" i="1"/>
  <c r="Z295" i="1"/>
  <c r="AK295" i="1"/>
  <c r="Y276" i="1"/>
  <c r="AU276" i="1"/>
  <c r="AJ276" i="1"/>
  <c r="S276" i="1"/>
  <c r="W276" i="1"/>
  <c r="AS276" i="1"/>
  <c r="BB276" i="1"/>
  <c r="AK276" i="1"/>
  <c r="Y257" i="1"/>
  <c r="AU257" i="1"/>
  <c r="AJ257" i="1"/>
  <c r="AF257" i="1"/>
  <c r="V257" i="1"/>
  <c r="AR257" i="1"/>
  <c r="AK257" i="1"/>
  <c r="AG257" i="1"/>
  <c r="AJ233" i="1"/>
  <c r="Y233" i="1"/>
  <c r="AU233" i="1"/>
  <c r="BD233" i="1"/>
  <c r="BF233" i="1"/>
  <c r="AJ337" i="1"/>
  <c r="Y337" i="1"/>
  <c r="AU337" i="1"/>
  <c r="AA337" i="1"/>
  <c r="AW337" i="1"/>
  <c r="AB337" i="1"/>
  <c r="AL337" i="1"/>
  <c r="Z337" i="1"/>
  <c r="AV337" i="1"/>
  <c r="AH337" i="1"/>
  <c r="W337" i="1"/>
  <c r="AK337" i="1"/>
  <c r="AF337" i="1"/>
  <c r="AQ337" i="1"/>
  <c r="AJ320" i="1"/>
  <c r="AU320" i="1"/>
  <c r="Y320" i="1"/>
  <c r="AH320" i="1"/>
  <c r="AA320" i="1"/>
  <c r="AW320" i="1"/>
  <c r="AM320" i="1"/>
  <c r="AX320" i="1"/>
  <c r="AJ302" i="1"/>
  <c r="Y302" i="1"/>
  <c r="AU302" i="1"/>
  <c r="W302" i="1"/>
  <c r="AB302" i="1"/>
  <c r="AX302" i="1"/>
  <c r="Z302" i="1"/>
  <c r="AJ284" i="1"/>
  <c r="AU284" i="1"/>
  <c r="Y284" i="1"/>
  <c r="W284" i="1"/>
  <c r="Z284" i="1"/>
  <c r="AV284" i="1"/>
  <c r="AB284" i="1"/>
  <c r="AX284" i="1"/>
  <c r="AJ264" i="1"/>
  <c r="Y264" i="1"/>
  <c r="AU264" i="1"/>
  <c r="AK264" i="1"/>
  <c r="AB264" i="1"/>
  <c r="AX264" i="1"/>
  <c r="V264" i="1"/>
  <c r="AJ243" i="1"/>
  <c r="AU243" i="1"/>
  <c r="Y243" i="1"/>
  <c r="BB243" i="1"/>
  <c r="U243" i="1"/>
  <c r="AQ243" i="1"/>
  <c r="AM243" i="1"/>
  <c r="AF243" i="1"/>
  <c r="AK243" i="1"/>
  <c r="V243" i="1"/>
  <c r="AR243" i="1"/>
  <c r="Y324" i="1"/>
  <c r="AJ324" i="1"/>
  <c r="AU324" i="1"/>
  <c r="BD324" i="1"/>
  <c r="BF324" i="1"/>
  <c r="AU305" i="1"/>
  <c r="BD305" i="1"/>
  <c r="BF305" i="1"/>
  <c r="BH305" i="1"/>
  <c r="BK305" i="1"/>
  <c r="BL305" i="1"/>
  <c r="BN305" i="1"/>
  <c r="Y305" i="1"/>
  <c r="AJ305" i="1"/>
  <c r="Y287" i="1"/>
  <c r="AU287" i="1"/>
  <c r="BD287" i="1"/>
  <c r="BF287" i="1"/>
  <c r="AJ287" i="1"/>
  <c r="Y268" i="1"/>
  <c r="AU268" i="1"/>
  <c r="BD268" i="1"/>
  <c r="BF268" i="1"/>
  <c r="AJ268" i="1"/>
  <c r="Y248" i="1"/>
  <c r="AJ248" i="1"/>
  <c r="AU248" i="1"/>
  <c r="AJ347" i="1"/>
  <c r="Y347" i="1"/>
  <c r="AU347" i="1"/>
  <c r="Y331" i="1"/>
  <c r="AU331" i="1"/>
  <c r="AJ331" i="1"/>
  <c r="Y313" i="1"/>
  <c r="AJ313" i="1"/>
  <c r="AU313" i="1"/>
  <c r="BD313" i="1"/>
  <c r="BF313" i="1"/>
  <c r="Y296" i="1"/>
  <c r="AJ296" i="1"/>
  <c r="AU296" i="1"/>
  <c r="Y277" i="1"/>
  <c r="AU277" i="1"/>
  <c r="AJ277" i="1"/>
  <c r="Y258" i="1"/>
  <c r="AU258" i="1"/>
  <c r="BD258" i="1"/>
  <c r="BF258" i="1"/>
  <c r="AJ258" i="1"/>
  <c r="Y237" i="1"/>
  <c r="AJ237" i="1"/>
  <c r="AU237" i="1"/>
  <c r="Y222" i="1"/>
  <c r="AJ222" i="1"/>
  <c r="AU222" i="1"/>
  <c r="Y205" i="1"/>
  <c r="AU205" i="1"/>
  <c r="BD205" i="1"/>
  <c r="BF205" i="1"/>
  <c r="BH205" i="1"/>
  <c r="BK205" i="1"/>
  <c r="AJ205" i="1"/>
  <c r="Y186" i="1"/>
  <c r="AU186" i="1"/>
  <c r="AJ186" i="1"/>
  <c r="Y165" i="1"/>
  <c r="AJ165" i="1"/>
  <c r="AU165" i="1"/>
  <c r="Y148" i="1"/>
  <c r="AJ148" i="1"/>
  <c r="AU148" i="1"/>
  <c r="Y132" i="1"/>
  <c r="AU132" i="1"/>
  <c r="AJ132" i="1"/>
  <c r="AJ221" i="1"/>
  <c r="AU221" i="1"/>
  <c r="Y221" i="1"/>
  <c r="BB221" i="1"/>
  <c r="AH221" i="1"/>
  <c r="Z221" i="1"/>
  <c r="AV221" i="1"/>
  <c r="AA221" i="1"/>
  <c r="AW221" i="1"/>
  <c r="W221" i="1"/>
  <c r="AM221" i="1"/>
  <c r="AG221" i="1"/>
  <c r="AK221" i="1"/>
  <c r="U221" i="1"/>
  <c r="AF221" i="1"/>
  <c r="AB221" i="1"/>
  <c r="AX221" i="1"/>
  <c r="V221" i="1"/>
  <c r="AL221" i="1"/>
  <c r="S221" i="1"/>
  <c r="AJ204" i="1"/>
  <c r="AU204" i="1"/>
  <c r="Y204" i="1"/>
  <c r="W204" i="1"/>
  <c r="AS204" i="1"/>
  <c r="AA204" i="1"/>
  <c r="AB204" i="1"/>
  <c r="AK204" i="1"/>
  <c r="S204" i="1"/>
  <c r="AG204" i="1"/>
  <c r="AF204" i="1"/>
  <c r="V204" i="1"/>
  <c r="AM204" i="1"/>
  <c r="AL204" i="1"/>
  <c r="BB204" i="1"/>
  <c r="AH204" i="1"/>
  <c r="Z204" i="1"/>
  <c r="AV204" i="1"/>
  <c r="U204" i="1"/>
  <c r="AQ204" i="1"/>
  <c r="AJ184" i="1"/>
  <c r="Y184" i="1"/>
  <c r="AU184" i="1"/>
  <c r="AK184" i="1"/>
  <c r="S184" i="1"/>
  <c r="AG184" i="1"/>
  <c r="AF184" i="1"/>
  <c r="V184" i="1"/>
  <c r="AR184" i="1"/>
  <c r="AA184" i="1"/>
  <c r="Z184" i="1"/>
  <c r="BB184" i="1"/>
  <c r="AH184" i="1"/>
  <c r="AM184" i="1"/>
  <c r="U184" i="1"/>
  <c r="W184" i="1"/>
  <c r="AL184" i="1"/>
  <c r="AB184" i="1"/>
  <c r="AX184" i="1"/>
  <c r="AJ164" i="1"/>
  <c r="Y164" i="1"/>
  <c r="AU164" i="1"/>
  <c r="V164" i="1"/>
  <c r="AL164" i="1"/>
  <c r="Z164" i="1"/>
  <c r="BB164" i="1"/>
  <c r="AH164" i="1"/>
  <c r="S164" i="1"/>
  <c r="U164" i="1"/>
  <c r="AQ164" i="1"/>
  <c r="W164" i="1"/>
  <c r="AS164" i="1"/>
  <c r="AA164" i="1"/>
  <c r="AW164" i="1"/>
  <c r="AB164" i="1"/>
  <c r="AK164" i="1"/>
  <c r="AM164" i="1"/>
  <c r="AG164" i="1"/>
  <c r="AF164" i="1"/>
  <c r="AJ147" i="1"/>
  <c r="AU147" i="1"/>
  <c r="Y147" i="1"/>
  <c r="BB147" i="1"/>
  <c r="AH147" i="1"/>
  <c r="S147" i="1"/>
  <c r="U147" i="1"/>
  <c r="W147" i="1"/>
  <c r="AG147" i="1"/>
  <c r="AB147" i="1"/>
  <c r="AX147" i="1"/>
  <c r="AK147" i="1"/>
  <c r="AM147" i="1"/>
  <c r="Z147" i="1"/>
  <c r="AV147" i="1"/>
  <c r="AF147" i="1"/>
  <c r="V147" i="1"/>
  <c r="AL147" i="1"/>
  <c r="AA147" i="1"/>
  <c r="AW147" i="1"/>
  <c r="AJ130" i="1"/>
  <c r="AU130" i="1"/>
  <c r="Y130" i="1"/>
  <c r="V130" i="1"/>
  <c r="AR130" i="1"/>
  <c r="S130" i="1"/>
  <c r="AA130" i="1"/>
  <c r="AK130" i="1"/>
  <c r="AH130" i="1"/>
  <c r="AM130" i="1"/>
  <c r="AG130" i="1"/>
  <c r="AF130" i="1"/>
  <c r="AB130" i="1"/>
  <c r="BB130" i="1"/>
  <c r="Z130" i="1"/>
  <c r="AV130" i="1"/>
  <c r="W130" i="1"/>
  <c r="AL130" i="1"/>
  <c r="U130" i="1"/>
  <c r="AQ130" i="1"/>
  <c r="Y230" i="1"/>
  <c r="AJ230" i="1"/>
  <c r="AU230" i="1"/>
  <c r="AU212" i="1"/>
  <c r="Y212" i="1"/>
  <c r="AJ212" i="1"/>
  <c r="Y195" i="1"/>
  <c r="AU195" i="1"/>
  <c r="AJ195" i="1"/>
  <c r="Y171" i="1"/>
  <c r="AU171" i="1"/>
  <c r="AJ171" i="1"/>
  <c r="Y155" i="1"/>
  <c r="AJ155" i="1"/>
  <c r="AU155" i="1"/>
  <c r="AU138" i="1"/>
  <c r="Y138" i="1"/>
  <c r="AJ138" i="1"/>
  <c r="Y118" i="1"/>
  <c r="AU118" i="1"/>
  <c r="AJ118" i="1"/>
  <c r="AH118" i="1"/>
  <c r="AL118" i="1"/>
  <c r="AA118" i="1"/>
  <c r="AW118" i="1"/>
  <c r="U118" i="1"/>
  <c r="AQ118" i="1"/>
  <c r="AB118" i="1"/>
  <c r="Z118" i="1"/>
  <c r="S118" i="1"/>
  <c r="W118" i="1"/>
  <c r="AS118" i="1"/>
  <c r="BB118" i="1"/>
  <c r="AG118" i="1"/>
  <c r="V118" i="1"/>
  <c r="AR118" i="1"/>
  <c r="AM118" i="1"/>
  <c r="AF118" i="1"/>
  <c r="AK118" i="1"/>
  <c r="Y219" i="1"/>
  <c r="AU219" i="1"/>
  <c r="AJ219" i="1"/>
  <c r="Y202" i="1"/>
  <c r="AU202" i="1"/>
  <c r="AJ202" i="1"/>
  <c r="Y181" i="1"/>
  <c r="AJ181" i="1"/>
  <c r="AU181" i="1"/>
  <c r="Y162" i="1"/>
  <c r="AJ162" i="1"/>
  <c r="AU162" i="1"/>
  <c r="Y145" i="1"/>
  <c r="AU145" i="1"/>
  <c r="AJ145" i="1"/>
  <c r="Y126" i="1"/>
  <c r="AU126" i="1"/>
  <c r="AJ126" i="1"/>
  <c r="Y114" i="1"/>
  <c r="AU114" i="1"/>
  <c r="AJ114" i="1"/>
  <c r="AM114" i="1"/>
  <c r="AK114" i="1"/>
  <c r="AV114" i="1"/>
  <c r="BE114" i="1"/>
  <c r="BG114" i="1"/>
  <c r="Y101" i="1"/>
  <c r="AU101" i="1"/>
  <c r="AJ101" i="1"/>
  <c r="AG101" i="1"/>
  <c r="W101" i="1"/>
  <c r="AS101" i="1"/>
  <c r="Z101" i="1"/>
  <c r="AV101" i="1"/>
  <c r="V101" i="1"/>
  <c r="AR101" i="1"/>
  <c r="AK101" i="1"/>
  <c r="AF101" i="1"/>
  <c r="AL101" i="1"/>
  <c r="AA101" i="1"/>
  <c r="AH101" i="1"/>
  <c r="S101" i="1"/>
  <c r="U101" i="1"/>
  <c r="AQ101" i="1"/>
  <c r="BB101" i="1"/>
  <c r="AM101" i="1"/>
  <c r="AB101" i="1"/>
  <c r="AX101" i="1"/>
  <c r="Y82" i="1"/>
  <c r="AU82" i="1"/>
  <c r="AJ82" i="1"/>
  <c r="W82" i="1"/>
  <c r="S82" i="1"/>
  <c r="V82" i="1"/>
  <c r="AA82" i="1"/>
  <c r="AK82" i="1"/>
  <c r="Z82" i="1"/>
  <c r="AV82" i="1"/>
  <c r="U82" i="1"/>
  <c r="AM82" i="1"/>
  <c r="AH82" i="1"/>
  <c r="AB82" i="1"/>
  <c r="AX82" i="1"/>
  <c r="AG82" i="1"/>
  <c r="BB82" i="1"/>
  <c r="AL82" i="1"/>
  <c r="AF82" i="1"/>
  <c r="Y65" i="1"/>
  <c r="AJ65" i="1"/>
  <c r="AU65" i="1"/>
  <c r="AA65" i="1"/>
  <c r="AW65" i="1"/>
  <c r="S65" i="1"/>
  <c r="AL65" i="1"/>
  <c r="U65" i="1"/>
  <c r="AQ65" i="1"/>
  <c r="AM65" i="1"/>
  <c r="Z65" i="1"/>
  <c r="AV65" i="1"/>
  <c r="AB65" i="1"/>
  <c r="AG65" i="1"/>
  <c r="W65" i="1"/>
  <c r="AS65" i="1"/>
  <c r="V65" i="1"/>
  <c r="AK65" i="1"/>
  <c r="AH65" i="1"/>
  <c r="BB65" i="1"/>
  <c r="AF65" i="1"/>
  <c r="Y41" i="1"/>
  <c r="AJ41" i="1"/>
  <c r="AU41" i="1"/>
  <c r="BB41" i="1"/>
  <c r="Z41" i="1"/>
  <c r="AK41" i="1"/>
  <c r="W41" i="1"/>
  <c r="AS41" i="1"/>
  <c r="AA41" i="1"/>
  <c r="V41" i="1"/>
  <c r="AH41" i="1"/>
  <c r="AF41" i="1"/>
  <c r="AG41" i="1"/>
  <c r="AB41" i="1"/>
  <c r="AX41" i="1"/>
  <c r="S41" i="1"/>
  <c r="U41" i="1"/>
  <c r="AQ41" i="1"/>
  <c r="AL41" i="1"/>
  <c r="AJ91" i="1"/>
  <c r="Y91" i="1"/>
  <c r="AU91" i="1"/>
  <c r="V91" i="1"/>
  <c r="U91" i="1"/>
  <c r="AL91" i="1"/>
  <c r="AG91" i="1"/>
  <c r="AH91" i="1"/>
  <c r="BB91" i="1"/>
  <c r="AK91" i="1"/>
  <c r="AF91" i="1"/>
  <c r="AB91" i="1"/>
  <c r="S91" i="1"/>
  <c r="AA91" i="1"/>
  <c r="AW91" i="1"/>
  <c r="W91" i="1"/>
  <c r="AS91" i="1"/>
  <c r="AM91" i="1"/>
  <c r="Z91" i="1"/>
  <c r="AJ72" i="1"/>
  <c r="AU72" i="1"/>
  <c r="Y72" i="1"/>
  <c r="Z72" i="1"/>
  <c r="AH72" i="1"/>
  <c r="BB72" i="1"/>
  <c r="AL72" i="1"/>
  <c r="AB72" i="1"/>
  <c r="AM72" i="1"/>
  <c r="S72" i="1"/>
  <c r="W72" i="1"/>
  <c r="U72" i="1"/>
  <c r="AK72" i="1"/>
  <c r="AF72" i="1"/>
  <c r="V72" i="1"/>
  <c r="AR72" i="1"/>
  <c r="AG72" i="1"/>
  <c r="AA72" i="1"/>
  <c r="AW72" i="1"/>
  <c r="AJ51" i="1"/>
  <c r="AU51" i="1"/>
  <c r="Y51" i="1"/>
  <c r="W51" i="1"/>
  <c r="U51" i="1"/>
  <c r="AQ51" i="1"/>
  <c r="AM51" i="1"/>
  <c r="S51" i="1"/>
  <c r="V51" i="1"/>
  <c r="AG51" i="1"/>
  <c r="AK51" i="1"/>
  <c r="AF51" i="1"/>
  <c r="AH51" i="1"/>
  <c r="BB51" i="1"/>
  <c r="AL51" i="1"/>
  <c r="AB51" i="1"/>
  <c r="AA51" i="1"/>
  <c r="AW51" i="1"/>
  <c r="Z51" i="1"/>
  <c r="AV51" i="1"/>
  <c r="Y103" i="1"/>
  <c r="AJ103" i="1"/>
  <c r="AU103" i="1"/>
  <c r="AH103" i="1"/>
  <c r="AA103" i="1"/>
  <c r="Z103" i="1"/>
  <c r="AF103" i="1"/>
  <c r="U103" i="1"/>
  <c r="AQ103" i="1"/>
  <c r="AM103" i="1"/>
  <c r="AK103" i="1"/>
  <c r="BB103" i="1"/>
  <c r="AG103" i="1"/>
  <c r="AL103" i="1"/>
  <c r="V103" i="1"/>
  <c r="W103" i="1"/>
  <c r="S103" i="1"/>
  <c r="AB103" i="1"/>
  <c r="AX103" i="1"/>
  <c r="Y84" i="1"/>
  <c r="AU84" i="1"/>
  <c r="AJ84" i="1"/>
  <c r="AH84" i="1"/>
  <c r="AA84" i="1"/>
  <c r="V84" i="1"/>
  <c r="AR84" i="1"/>
  <c r="BB84" i="1"/>
  <c r="U84" i="1"/>
  <c r="AQ84" i="1"/>
  <c r="AB84" i="1"/>
  <c r="Z84" i="1"/>
  <c r="W84" i="1"/>
  <c r="AS84" i="1"/>
  <c r="AG84" i="1"/>
  <c r="AL84" i="1"/>
  <c r="AM84" i="1"/>
  <c r="AK84" i="1"/>
  <c r="S84" i="1"/>
  <c r="AF84" i="1"/>
  <c r="Y67" i="1"/>
  <c r="AU67" i="1"/>
  <c r="AJ67" i="1"/>
  <c r="BB67" i="1"/>
  <c r="AH67" i="1"/>
  <c r="AA67" i="1"/>
  <c r="AW67" i="1"/>
  <c r="Z67" i="1"/>
  <c r="AV67" i="1"/>
  <c r="W67" i="1"/>
  <c r="U67" i="1"/>
  <c r="S67" i="1"/>
  <c r="AM67" i="1"/>
  <c r="AK67" i="1"/>
  <c r="AG67" i="1"/>
  <c r="AF67" i="1"/>
  <c r="AB67" i="1"/>
  <c r="AX67" i="1"/>
  <c r="V67" i="1"/>
  <c r="AL67" i="1"/>
  <c r="Y43" i="1"/>
  <c r="AU43" i="1"/>
  <c r="AJ43" i="1"/>
  <c r="Z43" i="1"/>
  <c r="AV43" i="1"/>
  <c r="AM43" i="1"/>
  <c r="AX43" i="1"/>
  <c r="Y93" i="1"/>
  <c r="AJ93" i="1"/>
  <c r="AU93" i="1"/>
  <c r="AB93" i="1"/>
  <c r="AX93" i="1"/>
  <c r="Z93" i="1"/>
  <c r="BB93" i="1"/>
  <c r="AG93" i="1"/>
  <c r="AL93" i="1"/>
  <c r="AA93" i="1"/>
  <c r="V93" i="1"/>
  <c r="S93" i="1"/>
  <c r="W93" i="1"/>
  <c r="AS93" i="1"/>
  <c r="AK93" i="1"/>
  <c r="AH93" i="1"/>
  <c r="AF93" i="1"/>
  <c r="U93" i="1"/>
  <c r="AQ93" i="1"/>
  <c r="AM93" i="1"/>
  <c r="Y74" i="1"/>
  <c r="AJ74" i="1"/>
  <c r="AU74" i="1"/>
  <c r="AG74" i="1"/>
  <c r="AK74" i="1"/>
  <c r="V74" i="1"/>
  <c r="AR74" i="1"/>
  <c r="W74" i="1"/>
  <c r="AS74" i="1"/>
  <c r="AM74" i="1"/>
  <c r="S74" i="1"/>
  <c r="AH74" i="1"/>
  <c r="BB74" i="1"/>
  <c r="AF74" i="1"/>
  <c r="AA74" i="1"/>
  <c r="AB74" i="1"/>
  <c r="AX74" i="1"/>
  <c r="Z74" i="1"/>
  <c r="AV74" i="1"/>
  <c r="U74" i="1"/>
  <c r="AQ74" i="1"/>
  <c r="AL74" i="1"/>
  <c r="Y53" i="1"/>
  <c r="AU53" i="1"/>
  <c r="AJ53" i="1"/>
  <c r="V53" i="1"/>
  <c r="S53" i="1"/>
  <c r="BB53" i="1"/>
  <c r="U53" i="1"/>
  <c r="AH53" i="1"/>
  <c r="AF53" i="1"/>
  <c r="W53" i="1"/>
  <c r="AS53" i="1"/>
  <c r="AG53" i="1"/>
  <c r="AB53" i="1"/>
  <c r="Z53" i="1"/>
  <c r="AK53" i="1"/>
  <c r="AA53" i="1"/>
  <c r="AW53" i="1"/>
  <c r="AL53" i="1"/>
  <c r="AM53" i="1"/>
  <c r="Y28" i="1"/>
  <c r="AU28" i="1"/>
  <c r="AJ28" i="1"/>
  <c r="W28" i="1"/>
  <c r="AS28" i="1"/>
  <c r="BB28" i="1"/>
  <c r="AK28" i="1"/>
  <c r="V28" i="1"/>
  <c r="Z28" i="1"/>
  <c r="AV28" i="1"/>
  <c r="S28" i="1"/>
  <c r="AH28" i="1"/>
  <c r="AF28" i="1"/>
  <c r="AL28" i="1"/>
  <c r="AA28" i="1"/>
  <c r="AW28" i="1"/>
  <c r="U28" i="1"/>
  <c r="AQ28" i="1"/>
  <c r="AG28" i="1"/>
  <c r="AJ40" i="1"/>
  <c r="AU40" i="1"/>
  <c r="Y40" i="1"/>
  <c r="W40" i="1"/>
  <c r="AF40" i="1"/>
  <c r="AL40" i="1"/>
  <c r="AK40" i="1"/>
  <c r="AB40" i="1"/>
  <c r="AH40" i="1"/>
  <c r="V40" i="1"/>
  <c r="AR40" i="1"/>
  <c r="Z40" i="1"/>
  <c r="AV40" i="1"/>
  <c r="AA40" i="1"/>
  <c r="S40" i="1"/>
  <c r="U40" i="1"/>
  <c r="AQ40" i="1"/>
  <c r="AG40" i="1"/>
  <c r="BB40" i="1"/>
  <c r="AJ22" i="1"/>
  <c r="AU22" i="1"/>
  <c r="Y22" i="1"/>
  <c r="AG22" i="1"/>
  <c r="AL22" i="1"/>
  <c r="S22" i="1"/>
  <c r="W22" i="1"/>
  <c r="AK22" i="1"/>
  <c r="BB22" i="1"/>
  <c r="AH22" i="1"/>
  <c r="AA22" i="1"/>
  <c r="AF22" i="1"/>
  <c r="U22" i="1"/>
  <c r="AQ22" i="1"/>
  <c r="V22" i="1"/>
  <c r="AR22" i="1"/>
  <c r="Z22" i="1"/>
  <c r="AV22" i="1"/>
  <c r="AB22" i="1"/>
  <c r="AJ10" i="1"/>
  <c r="AU10" i="1"/>
  <c r="Y10" i="1"/>
  <c r="AA10" i="1"/>
  <c r="AF10" i="1"/>
  <c r="BB10" i="1"/>
  <c r="S10" i="1"/>
  <c r="U10" i="1"/>
  <c r="W10" i="1"/>
  <c r="AG10" i="1"/>
  <c r="V10" i="1"/>
  <c r="AL10" i="1"/>
  <c r="AB10" i="1"/>
  <c r="AH10" i="1"/>
  <c r="AK10" i="1"/>
  <c r="Z10" i="1"/>
  <c r="AM10" i="1"/>
  <c r="AU26" i="1"/>
  <c r="Y26" i="1"/>
  <c r="AJ26" i="1"/>
  <c r="V26" i="1"/>
  <c r="AR26" i="1"/>
  <c r="AK26" i="1"/>
  <c r="AV26" i="1"/>
  <c r="AM26" i="1"/>
  <c r="AX26" i="1"/>
  <c r="AJ42" i="1"/>
  <c r="Y42" i="1"/>
  <c r="AU42" i="1"/>
  <c r="AH42" i="1"/>
  <c r="BB42" i="1"/>
  <c r="AB42" i="1"/>
  <c r="V42" i="1"/>
  <c r="AR42" i="1"/>
  <c r="U42" i="1"/>
  <c r="AA42" i="1"/>
  <c r="AM42" i="1"/>
  <c r="AF42" i="1"/>
  <c r="AG42" i="1"/>
  <c r="W42" i="1"/>
  <c r="Z42" i="1"/>
  <c r="AV42" i="1"/>
  <c r="AL42" i="1"/>
  <c r="AK42" i="1"/>
  <c r="S42" i="1"/>
  <c r="Y25" i="1"/>
  <c r="AU25" i="1"/>
  <c r="AJ25" i="1"/>
  <c r="U25" i="1"/>
  <c r="BB25" i="1"/>
  <c r="V25" i="1"/>
  <c r="AR25" i="1"/>
  <c r="AG25" i="1"/>
  <c r="W25" i="1"/>
  <c r="AF25" i="1"/>
  <c r="AK25" i="1"/>
  <c r="AL25" i="1"/>
  <c r="AH25" i="1"/>
  <c r="AA25" i="1"/>
  <c r="AW25" i="1"/>
  <c r="Z25" i="1"/>
  <c r="AV25" i="1"/>
  <c r="S25" i="1"/>
  <c r="AC22" i="1"/>
  <c r="X22" i="1"/>
  <c r="AN28" i="1"/>
  <c r="AI28" i="1"/>
  <c r="AX16" i="1"/>
  <c r="AM33" i="1"/>
  <c r="AN54" i="1"/>
  <c r="AY54" i="1"/>
  <c r="AI54" i="1"/>
  <c r="AN68" i="1"/>
  <c r="AC73" i="1"/>
  <c r="AY73" i="1"/>
  <c r="X73" i="1"/>
  <c r="AT73" i="1"/>
  <c r="AI92" i="1"/>
  <c r="AT92" i="1"/>
  <c r="AN146" i="1"/>
  <c r="AC163" i="1"/>
  <c r="AY163" i="1"/>
  <c r="AI163" i="1"/>
  <c r="AN220" i="1"/>
  <c r="U119" i="1"/>
  <c r="AC119" i="1"/>
  <c r="AL139" i="1"/>
  <c r="AW139" i="1"/>
  <c r="AM139" i="1"/>
  <c r="AC139" i="1"/>
  <c r="AB156" i="1"/>
  <c r="AX156" i="1"/>
  <c r="AA156" i="1"/>
  <c r="AW156" i="1"/>
  <c r="AG172" i="1"/>
  <c r="AF172" i="1"/>
  <c r="AN172" i="1"/>
  <c r="AA196" i="1"/>
  <c r="AW196" i="1"/>
  <c r="AC196" i="1"/>
  <c r="U213" i="1"/>
  <c r="AQ213" i="1"/>
  <c r="AB213" i="1"/>
  <c r="AX213" i="1"/>
  <c r="AC213" i="1"/>
  <c r="AN120" i="1"/>
  <c r="AY120" i="1"/>
  <c r="X120" i="1"/>
  <c r="AI140" i="1"/>
  <c r="AT140" i="1"/>
  <c r="AN197" i="1"/>
  <c r="AY197" i="1"/>
  <c r="X197" i="1"/>
  <c r="AI214" i="1"/>
  <c r="AT214" i="1"/>
  <c r="AI113" i="1"/>
  <c r="AT113" i="1"/>
  <c r="AK126" i="1"/>
  <c r="Z126" i="1"/>
  <c r="AC126" i="1"/>
  <c r="V145" i="1"/>
  <c r="AR145" i="1"/>
  <c r="AC145" i="1"/>
  <c r="AY145" i="1"/>
  <c r="AI145" i="1"/>
  <c r="AF162" i="1"/>
  <c r="Z162" i="1"/>
  <c r="AV162" i="1"/>
  <c r="AN162" i="1"/>
  <c r="AL181" i="1"/>
  <c r="AW181" i="1"/>
  <c r="AF181" i="1"/>
  <c r="AI181" i="1"/>
  <c r="AL202" i="1"/>
  <c r="AB202" i="1"/>
  <c r="AX202" i="1"/>
  <c r="AC202" i="1"/>
  <c r="V219" i="1"/>
  <c r="AR219" i="1"/>
  <c r="AC219" i="1"/>
  <c r="AY219" i="1"/>
  <c r="AI219" i="1"/>
  <c r="AA239" i="1"/>
  <c r="BB239" i="1"/>
  <c r="AF239" i="1"/>
  <c r="X239" i="1"/>
  <c r="AT239" i="1"/>
  <c r="AF259" i="1"/>
  <c r="S259" i="1"/>
  <c r="AL259" i="1"/>
  <c r="S279" i="1"/>
  <c r="AL279" i="1"/>
  <c r="AB279" i="1"/>
  <c r="AX279" i="1"/>
  <c r="AI279" i="1"/>
  <c r="AK297" i="1"/>
  <c r="AA297" i="1"/>
  <c r="AC297" i="1"/>
  <c r="U314" i="1"/>
  <c r="AQ314" i="1"/>
  <c r="AA314" i="1"/>
  <c r="AW314" i="1"/>
  <c r="AK314" i="1"/>
  <c r="AN314" i="1"/>
  <c r="U332" i="1"/>
  <c r="AQ332" i="1"/>
  <c r="AN332" i="1"/>
  <c r="V332" i="1"/>
  <c r="W332" i="1"/>
  <c r="AN348" i="1"/>
  <c r="AI348" i="1"/>
  <c r="W238" i="1"/>
  <c r="AS238" i="1"/>
  <c r="BB260" i="1"/>
  <c r="AH260" i="1"/>
  <c r="AS260" i="1"/>
  <c r="AL280" i="1"/>
  <c r="AB280" i="1"/>
  <c r="BB298" i="1"/>
  <c r="AK298" i="1"/>
  <c r="AF315" i="1"/>
  <c r="AB315" i="1"/>
  <c r="AX315" i="1"/>
  <c r="Z315" i="1"/>
  <c r="AV315" i="1"/>
  <c r="W333" i="1"/>
  <c r="AS333" i="1"/>
  <c r="BB333" i="1"/>
  <c r="AC290" i="1"/>
  <c r="AB342" i="1"/>
  <c r="AX342" i="1"/>
  <c r="AF342" i="1"/>
  <c r="AQ342" i="1"/>
  <c r="AK241" i="1"/>
  <c r="AG241" i="1"/>
  <c r="BB241" i="1"/>
  <c r="X241" i="1"/>
  <c r="AT241" i="1"/>
  <c r="AA262" i="1"/>
  <c r="AC262" i="1"/>
  <c r="AG262" i="1"/>
  <c r="S282" i="1"/>
  <c r="AL282" i="1"/>
  <c r="AW282" i="1"/>
  <c r="AC282" i="1"/>
  <c r="AM300" i="1"/>
  <c r="Z300" i="1"/>
  <c r="AV300" i="1"/>
  <c r="BE300" i="1"/>
  <c r="AN300" i="1"/>
  <c r="AH300" i="1"/>
  <c r="U318" i="1"/>
  <c r="AQ318" i="1"/>
  <c r="AA318" i="1"/>
  <c r="AN318" i="1"/>
  <c r="AC341" i="1"/>
  <c r="X341" i="1"/>
  <c r="AT341" i="1"/>
  <c r="AH361" i="1"/>
  <c r="V361" i="1"/>
  <c r="U361" i="1"/>
  <c r="AB361" i="1"/>
  <c r="AC339" i="1"/>
  <c r="AY339" i="1"/>
  <c r="AA358" i="1"/>
  <c r="U358" i="1"/>
  <c r="AC358" i="1"/>
  <c r="BB360" i="1"/>
  <c r="V360" i="1"/>
  <c r="AN360" i="1"/>
  <c r="AH360" i="1"/>
  <c r="AA312" i="1"/>
  <c r="AW312" i="1"/>
  <c r="U295" i="1"/>
  <c r="AQ295" i="1"/>
  <c r="AM276" i="1"/>
  <c r="AM257" i="1"/>
  <c r="BB364" i="1"/>
  <c r="AK283" i="1"/>
  <c r="AM323" i="1"/>
  <c r="AX323" i="1"/>
  <c r="AA286" i="1"/>
  <c r="AW286" i="1"/>
  <c r="BB267" i="1"/>
  <c r="BB247" i="1"/>
  <c r="BB354" i="1"/>
  <c r="Z320" i="1"/>
  <c r="S302" i="1"/>
  <c r="AL284" i="1"/>
  <c r="AW284" i="1"/>
  <c r="AF264" i="1"/>
  <c r="AB243" i="1"/>
  <c r="AX243" i="1"/>
  <c r="W224" i="1"/>
  <c r="BB206" i="1"/>
  <c r="AI323" i="1"/>
  <c r="AT323" i="1"/>
  <c r="V43" i="1"/>
  <c r="AR43" i="1"/>
  <c r="W258" i="1"/>
  <c r="AS258" i="1"/>
  <c r="AG337" i="1"/>
  <c r="W354" i="1"/>
  <c r="AS354" i="1"/>
  <c r="AH264" i="1"/>
  <c r="AB233" i="1"/>
  <c r="AX233" i="1"/>
  <c r="AB312" i="1"/>
  <c r="AK267" i="1"/>
  <c r="U138" i="1"/>
  <c r="AQ138" i="1"/>
  <c r="W212" i="1"/>
  <c r="AS212" i="1"/>
  <c r="S165" i="1"/>
  <c r="Z299" i="1"/>
  <c r="AV299" i="1"/>
  <c r="AH347" i="1"/>
  <c r="BD280" i="20"/>
  <c r="BF280" i="20"/>
  <c r="BJ311" i="20"/>
  <c r="BI311" i="20"/>
  <c r="BI257" i="20"/>
  <c r="BJ257" i="20"/>
  <c r="BI242" i="20"/>
  <c r="BJ242" i="20"/>
  <c r="BI253" i="20"/>
  <c r="BJ253" i="20"/>
  <c r="BD209" i="20"/>
  <c r="BD160" i="20"/>
  <c r="BI166" i="20"/>
  <c r="BJ166" i="20"/>
  <c r="AT150" i="20"/>
  <c r="BD150" i="20"/>
  <c r="BF150" i="20"/>
  <c r="BH150" i="20"/>
  <c r="BK150" i="20"/>
  <c r="BL150" i="20"/>
  <c r="BN150" i="20"/>
  <c r="BF31" i="20"/>
  <c r="BJ31" i="20"/>
  <c r="BI31" i="20"/>
  <c r="BJ25" i="20"/>
  <c r="BI25" i="20"/>
  <c r="BD230" i="20"/>
  <c r="BF230" i="20"/>
  <c r="BH230" i="20"/>
  <c r="BK230" i="20"/>
  <c r="BL230" i="20"/>
  <c r="BN230" i="20"/>
  <c r="BE355" i="20"/>
  <c r="BG355" i="20"/>
  <c r="BF260" i="20"/>
  <c r="BH260" i="20"/>
  <c r="BK260" i="20"/>
  <c r="BL260" i="20"/>
  <c r="BN260" i="20"/>
  <c r="BJ260" i="20"/>
  <c r="BG260" i="20"/>
  <c r="BI260" i="20"/>
  <c r="AV157" i="20"/>
  <c r="BE157" i="20"/>
  <c r="BG157" i="20"/>
  <c r="BH157" i="20"/>
  <c r="BK157" i="20"/>
  <c r="BL157" i="20"/>
  <c r="BN157" i="20"/>
  <c r="AQ352" i="20"/>
  <c r="AR357" i="20"/>
  <c r="BI346" i="20"/>
  <c r="BJ346" i="20"/>
  <c r="AY292" i="20"/>
  <c r="AV236" i="20"/>
  <c r="BE236" i="20"/>
  <c r="BG236" i="20"/>
  <c r="AR263" i="20"/>
  <c r="AR222" i="20"/>
  <c r="AQ159" i="20"/>
  <c r="BI134" i="20"/>
  <c r="BJ134" i="20"/>
  <c r="BI132" i="20"/>
  <c r="BJ132" i="20"/>
  <c r="BI121" i="20"/>
  <c r="BJ121" i="20"/>
  <c r="BG121" i="20"/>
  <c r="BE102" i="20"/>
  <c r="BG102" i="20"/>
  <c r="BI110" i="20"/>
  <c r="BJ110" i="20"/>
  <c r="BI118" i="20"/>
  <c r="BF118" i="20"/>
  <c r="BJ118" i="20"/>
  <c r="AX66" i="20"/>
  <c r="AV54" i="20"/>
  <c r="BI57" i="20"/>
  <c r="BJ57" i="20"/>
  <c r="BJ21" i="20"/>
  <c r="BI21" i="20"/>
  <c r="BE19" i="20"/>
  <c r="AY119" i="20"/>
  <c r="BE182" i="20"/>
  <c r="BG182" i="20"/>
  <c r="AS343" i="20"/>
  <c r="BD343" i="20"/>
  <c r="BF343" i="20"/>
  <c r="BH343" i="20"/>
  <c r="BK343" i="20"/>
  <c r="BL343" i="20"/>
  <c r="BN343" i="20"/>
  <c r="AS132" i="20"/>
  <c r="BE327" i="20"/>
  <c r="BG327" i="20"/>
  <c r="BF335" i="20"/>
  <c r="BH335" i="20"/>
  <c r="BK335" i="20"/>
  <c r="BL335" i="20"/>
  <c r="BN335" i="20"/>
  <c r="BJ335" i="20"/>
  <c r="BG335" i="20"/>
  <c r="BI335" i="20"/>
  <c r="BE351" i="20"/>
  <c r="BG351" i="20"/>
  <c r="BG361" i="20"/>
  <c r="BI361" i="20"/>
  <c r="BF361" i="20"/>
  <c r="BH361" i="20"/>
  <c r="BJ361" i="20"/>
  <c r="BE340" i="20"/>
  <c r="BG340" i="20"/>
  <c r="BD287" i="20"/>
  <c r="BF287" i="20"/>
  <c r="BD217" i="20"/>
  <c r="BF217" i="20"/>
  <c r="BH217" i="20"/>
  <c r="BK217" i="20"/>
  <c r="BL217" i="20"/>
  <c r="BN217" i="20"/>
  <c r="BD186" i="20"/>
  <c r="BF186" i="20"/>
  <c r="BH186" i="20"/>
  <c r="BK186" i="20"/>
  <c r="BL186" i="20"/>
  <c r="BN186" i="20"/>
  <c r="BD158" i="20"/>
  <c r="BF158" i="20"/>
  <c r="BH158" i="20"/>
  <c r="BK158" i="20"/>
  <c r="BL158" i="20"/>
  <c r="BN158" i="20"/>
  <c r="BD97" i="20"/>
  <c r="BF97" i="20"/>
  <c r="BD336" i="20"/>
  <c r="BF336" i="20"/>
  <c r="BD319" i="20"/>
  <c r="BF319" i="20"/>
  <c r="BH319" i="20"/>
  <c r="BK319" i="20"/>
  <c r="BL319" i="20"/>
  <c r="BN319" i="20"/>
  <c r="BD323" i="20"/>
  <c r="BE286" i="20"/>
  <c r="BD208" i="20"/>
  <c r="BF208" i="20"/>
  <c r="BH208" i="20"/>
  <c r="BK208" i="20"/>
  <c r="BL208" i="20"/>
  <c r="BN208" i="20"/>
  <c r="BE202" i="20"/>
  <c r="BG202" i="20"/>
  <c r="BH202" i="20"/>
  <c r="BK202" i="20"/>
  <c r="BL202" i="20"/>
  <c r="BN202" i="20"/>
  <c r="BD180" i="20"/>
  <c r="BF180" i="20"/>
  <c r="BH180" i="20"/>
  <c r="BK180" i="20"/>
  <c r="BL180" i="20"/>
  <c r="BN180" i="20"/>
  <c r="BD108" i="20"/>
  <c r="BF108" i="20"/>
  <c r="BD68" i="20"/>
  <c r="BF68" i="20"/>
  <c r="BH68" i="20"/>
  <c r="BK68" i="20"/>
  <c r="BL68" i="20"/>
  <c r="BN68" i="20"/>
  <c r="BE17" i="20"/>
  <c r="BG17" i="20"/>
  <c r="AE16" i="28"/>
  <c r="P16" i="28"/>
  <c r="BE164" i="20"/>
  <c r="BG164" i="20"/>
  <c r="BD120" i="20"/>
  <c r="BF120" i="20"/>
  <c r="BH120" i="20"/>
  <c r="BK120" i="20"/>
  <c r="BD34" i="20"/>
  <c r="BF34" i="20"/>
  <c r="BE357" i="20"/>
  <c r="BG357" i="20"/>
  <c r="AS346" i="20"/>
  <c r="AY345" i="20"/>
  <c r="BE345" i="20"/>
  <c r="BG345" i="20"/>
  <c r="BI310" i="20"/>
  <c r="BJ310" i="20"/>
  <c r="AV292" i="20"/>
  <c r="AQ276" i="20"/>
  <c r="BD276" i="20"/>
  <c r="AR224" i="20"/>
  <c r="AT242" i="20"/>
  <c r="AT191" i="20"/>
  <c r="AX169" i="20"/>
  <c r="BJ178" i="20"/>
  <c r="BI178" i="20"/>
  <c r="BF160" i="20"/>
  <c r="BJ160" i="20"/>
  <c r="BI160" i="20"/>
  <c r="AV176" i="20"/>
  <c r="AT166" i="20"/>
  <c r="BD166" i="20"/>
  <c r="BF166" i="20"/>
  <c r="AX134" i="20"/>
  <c r="AW140" i="20"/>
  <c r="BE140" i="20"/>
  <c r="BG140" i="20"/>
  <c r="BI143" i="20"/>
  <c r="BF143" i="20"/>
  <c r="BJ143" i="20"/>
  <c r="AR121" i="20"/>
  <c r="BD121" i="20"/>
  <c r="BF121" i="20"/>
  <c r="BH121" i="20"/>
  <c r="BK121" i="20"/>
  <c r="BL121" i="20"/>
  <c r="BN121" i="20"/>
  <c r="F8" i="28"/>
  <c r="AX85" i="20"/>
  <c r="BE85" i="20"/>
  <c r="BG85" i="20"/>
  <c r="AS31" i="20"/>
  <c r="AQ25" i="20"/>
  <c r="BI12" i="20"/>
  <c r="BF12" i="20"/>
  <c r="BJ12" i="20"/>
  <c r="AY200" i="20"/>
  <c r="BE200" i="20"/>
  <c r="BG200" i="20"/>
  <c r="BI350" i="20"/>
  <c r="BJ350" i="20"/>
  <c r="BD314" i="20"/>
  <c r="BF314" i="20"/>
  <c r="BH314" i="20"/>
  <c r="BK314" i="20"/>
  <c r="BL314" i="20"/>
  <c r="BN314" i="20"/>
  <c r="AY233" i="20"/>
  <c r="BE233" i="20"/>
  <c r="BG233" i="20"/>
  <c r="AX92" i="20"/>
  <c r="BE92" i="20"/>
  <c r="BG92" i="20"/>
  <c r="AS348" i="20"/>
  <c r="AQ351" i="20"/>
  <c r="BD351" i="20"/>
  <c r="BF351" i="20"/>
  <c r="BD213" i="20"/>
  <c r="BF213" i="20"/>
  <c r="BE156" i="20"/>
  <c r="BG156" i="20"/>
  <c r="BE266" i="20"/>
  <c r="BG266" i="20"/>
  <c r="BH266" i="20"/>
  <c r="BK266" i="20"/>
  <c r="BL266" i="20"/>
  <c r="BN266" i="20"/>
  <c r="BD255" i="20"/>
  <c r="BF255" i="20"/>
  <c r="BD262" i="20"/>
  <c r="BF262" i="20"/>
  <c r="BH262" i="20"/>
  <c r="BK262" i="20"/>
  <c r="BL262" i="20"/>
  <c r="BN262" i="20"/>
  <c r="BE154" i="20"/>
  <c r="BG154" i="20"/>
  <c r="BH154" i="20"/>
  <c r="BK154" i="20"/>
  <c r="BL154" i="20"/>
  <c r="BN154" i="20"/>
  <c r="BE119" i="20"/>
  <c r="BG119" i="20"/>
  <c r="BD344" i="20"/>
  <c r="BF344" i="20"/>
  <c r="BH344" i="20"/>
  <c r="BK344" i="20"/>
  <c r="BL344" i="20"/>
  <c r="BN344" i="20"/>
  <c r="BD147" i="20"/>
  <c r="BF147" i="20"/>
  <c r="BE122" i="20"/>
  <c r="BG122" i="20"/>
  <c r="BE84" i="20"/>
  <c r="BG84" i="20"/>
  <c r="AQ329" i="20"/>
  <c r="BD329" i="20"/>
  <c r="AW328" i="20"/>
  <c r="AQ310" i="20"/>
  <c r="BD310" i="20"/>
  <c r="BF310" i="20"/>
  <c r="BH310" i="20"/>
  <c r="BK310" i="20"/>
  <c r="BL310" i="20"/>
  <c r="BN310" i="20"/>
  <c r="AT331" i="20"/>
  <c r="BD331" i="20"/>
  <c r="BF331" i="20"/>
  <c r="BH331" i="20"/>
  <c r="BK331" i="20"/>
  <c r="BL331" i="20"/>
  <c r="BN331" i="20"/>
  <c r="AS236" i="20"/>
  <c r="AQ264" i="20"/>
  <c r="BD264" i="20"/>
  <c r="BF264" i="20"/>
  <c r="AX243" i="20"/>
  <c r="AW216" i="20"/>
  <c r="BI192" i="20"/>
  <c r="BJ192" i="20"/>
  <c r="AV178" i="20"/>
  <c r="BJ145" i="20"/>
  <c r="BI145" i="20"/>
  <c r="AV143" i="20"/>
  <c r="BE143" i="20"/>
  <c r="BG143" i="20"/>
  <c r="AV121" i="20"/>
  <c r="BE121" i="20"/>
  <c r="AT102" i="20"/>
  <c r="AS102" i="20"/>
  <c r="BF130" i="20"/>
  <c r="BJ130" i="20"/>
  <c r="BI130" i="20"/>
  <c r="AW110" i="20"/>
  <c r="BE110" i="20"/>
  <c r="BG110" i="20"/>
  <c r="AY99" i="20"/>
  <c r="AY79" i="20"/>
  <c r="BE79" i="20"/>
  <c r="BG79" i="20"/>
  <c r="AV74" i="20"/>
  <c r="BE74" i="20"/>
  <c r="BI85" i="20"/>
  <c r="BJ85" i="20"/>
  <c r="BE66" i="20"/>
  <c r="BG66" i="20"/>
  <c r="AR54" i="20"/>
  <c r="AR57" i="20"/>
  <c r="AX31" i="20"/>
  <c r="AW39" i="20"/>
  <c r="AY25" i="20"/>
  <c r="AS21" i="20"/>
  <c r="AS176" i="20"/>
  <c r="AR332" i="20"/>
  <c r="BD332" i="20"/>
  <c r="BF332" i="20"/>
  <c r="BH332" i="20"/>
  <c r="BK332" i="20"/>
  <c r="BL332" i="20"/>
  <c r="BN332" i="20"/>
  <c r="AW343" i="20"/>
  <c r="BF30" i="20"/>
  <c r="BH30" i="20"/>
  <c r="BJ30" i="20"/>
  <c r="BG30" i="20"/>
  <c r="BI30" i="20"/>
  <c r="AS25" i="20"/>
  <c r="AY346" i="20"/>
  <c r="BE346" i="20"/>
  <c r="BG346" i="20"/>
  <c r="AR348" i="20"/>
  <c r="AV330" i="20"/>
  <c r="BE330" i="20"/>
  <c r="BG330" i="20"/>
  <c r="BD312" i="20"/>
  <c r="BF312" i="20"/>
  <c r="BE227" i="20"/>
  <c r="BG227" i="20"/>
  <c r="BD124" i="20"/>
  <c r="BF124" i="20"/>
  <c r="BH124" i="20"/>
  <c r="BK124" i="20"/>
  <c r="BL124" i="20"/>
  <c r="BN124" i="20"/>
  <c r="F9" i="28"/>
  <c r="BD75" i="20"/>
  <c r="BF75" i="20"/>
  <c r="BH75" i="20"/>
  <c r="BK75" i="20"/>
  <c r="BL75" i="20"/>
  <c r="BN75" i="20"/>
  <c r="BE62" i="20"/>
  <c r="BG62" i="20"/>
  <c r="BH62" i="20"/>
  <c r="BK62" i="20"/>
  <c r="BL62" i="20"/>
  <c r="BN62" i="20"/>
  <c r="BF320" i="20"/>
  <c r="BJ320" i="20"/>
  <c r="BI320" i="20"/>
  <c r="AT304" i="20"/>
  <c r="BE255" i="20"/>
  <c r="BG255" i="20"/>
  <c r="BD175" i="20"/>
  <c r="BF175" i="20"/>
  <c r="BH175" i="20"/>
  <c r="BK175" i="20"/>
  <c r="BL175" i="20"/>
  <c r="BN175" i="20"/>
  <c r="BD347" i="20"/>
  <c r="BE315" i="20"/>
  <c r="BG315" i="20"/>
  <c r="BH315" i="20"/>
  <c r="BK315" i="20"/>
  <c r="BL315" i="20"/>
  <c r="BN315" i="20"/>
  <c r="BD261" i="20"/>
  <c r="BF261" i="20"/>
  <c r="BE198" i="20"/>
  <c r="BG198" i="20"/>
  <c r="BH198" i="20"/>
  <c r="BK198" i="20"/>
  <c r="BL198" i="20"/>
  <c r="BN198" i="20"/>
  <c r="BE184" i="20"/>
  <c r="BG184" i="20"/>
  <c r="BE147" i="20"/>
  <c r="BG147" i="20"/>
  <c r="BD101" i="20"/>
  <c r="BF101" i="20"/>
  <c r="BH101" i="20"/>
  <c r="BK101" i="20"/>
  <c r="BL101" i="20"/>
  <c r="BN101" i="20"/>
  <c r="BI230" i="1"/>
  <c r="BJ230" i="1"/>
  <c r="AW167" i="1"/>
  <c r="AX172" i="1"/>
  <c r="AW64" i="1"/>
  <c r="BE64" i="1"/>
  <c r="BG64" i="1"/>
  <c r="AX15" i="1"/>
  <c r="AV98" i="1"/>
  <c r="BE98" i="1"/>
  <c r="AY58" i="1"/>
  <c r="AX96" i="1"/>
  <c r="AV134" i="1"/>
  <c r="AW189" i="1"/>
  <c r="BE189" i="1"/>
  <c r="BG189" i="1"/>
  <c r="AW207" i="1"/>
  <c r="AX352" i="1"/>
  <c r="AW346" i="1"/>
  <c r="AS343" i="1"/>
  <c r="BD343" i="1"/>
  <c r="BF343" i="1"/>
  <c r="AX238" i="1"/>
  <c r="AS213" i="1"/>
  <c r="AW172" i="1"/>
  <c r="AS114" i="1"/>
  <c r="BI138" i="1"/>
  <c r="BJ138" i="1"/>
  <c r="AY138" i="1"/>
  <c r="AV155" i="1"/>
  <c r="AY155" i="1"/>
  <c r="AV171" i="1"/>
  <c r="AX195" i="1"/>
  <c r="BE195" i="1"/>
  <c r="BG195" i="1"/>
  <c r="AV212" i="1"/>
  <c r="AQ230" i="1"/>
  <c r="AW186" i="1"/>
  <c r="BE186" i="1"/>
  <c r="BG186" i="1"/>
  <c r="AW205" i="1"/>
  <c r="AV268" i="1"/>
  <c r="BI305" i="1"/>
  <c r="BJ305" i="1"/>
  <c r="AR316" i="1"/>
  <c r="AX316" i="1"/>
  <c r="AQ309" i="1"/>
  <c r="AR327" i="1"/>
  <c r="BD327" i="1"/>
  <c r="BF327" i="1"/>
  <c r="AW331" i="1"/>
  <c r="AR339" i="1"/>
  <c r="AX354" i="1"/>
  <c r="AR337" i="1"/>
  <c r="BJ358" i="1"/>
  <c r="BI358" i="1"/>
  <c r="BE335" i="1"/>
  <c r="BG335" i="1"/>
  <c r="AX241" i="1"/>
  <c r="AR342" i="1"/>
  <c r="BE329" i="1"/>
  <c r="BG329" i="1"/>
  <c r="BI275" i="1"/>
  <c r="BJ275" i="1"/>
  <c r="AQ150" i="1"/>
  <c r="AW165" i="1"/>
  <c r="AV233" i="1"/>
  <c r="AR139" i="1"/>
  <c r="AW66" i="1"/>
  <c r="BJ43" i="1"/>
  <c r="BI43" i="1"/>
  <c r="AS99" i="1"/>
  <c r="BI66" i="1"/>
  <c r="BJ66" i="1"/>
  <c r="AV83" i="1"/>
  <c r="BI254" i="1"/>
  <c r="BJ254" i="1"/>
  <c r="BI310" i="1"/>
  <c r="BJ310" i="1"/>
  <c r="BE344" i="1"/>
  <c r="AY245" i="1"/>
  <c r="AV266" i="1"/>
  <c r="BE266" i="1"/>
  <c r="BG266" i="1"/>
  <c r="BJ303" i="1"/>
  <c r="BG303" i="1"/>
  <c r="BI303" i="1"/>
  <c r="BJ338" i="1"/>
  <c r="BG338" i="1"/>
  <c r="BI338" i="1"/>
  <c r="AV237" i="1"/>
  <c r="BE237" i="1"/>
  <c r="BG237" i="1"/>
  <c r="AR277" i="1"/>
  <c r="AY351" i="1"/>
  <c r="AW330" i="1"/>
  <c r="BJ257" i="1"/>
  <c r="BI257" i="1"/>
  <c r="BD283" i="20"/>
  <c r="BF283" i="20"/>
  <c r="BH283" i="20"/>
  <c r="BK283" i="20"/>
  <c r="BL283" i="20"/>
  <c r="BN283" i="20"/>
  <c r="BI262" i="1"/>
  <c r="BJ262" i="1"/>
  <c r="AR362" i="1"/>
  <c r="BD362" i="1"/>
  <c r="BF362" i="1"/>
  <c r="AR299" i="1"/>
  <c r="AS167" i="1"/>
  <c r="AS181" i="1"/>
  <c r="AV205" i="1"/>
  <c r="BE205" i="1"/>
  <c r="AV165" i="1"/>
  <c r="BJ132" i="1"/>
  <c r="BI132" i="1"/>
  <c r="BJ115" i="1"/>
  <c r="BI115" i="1"/>
  <c r="Y364" i="1"/>
  <c r="AJ364" i="1"/>
  <c r="AU364" i="1"/>
  <c r="AF364" i="1"/>
  <c r="AQ364" i="1"/>
  <c r="W364" i="1"/>
  <c r="AM364" i="1"/>
  <c r="AG364" i="1"/>
  <c r="AU344" i="1"/>
  <c r="Y344" i="1"/>
  <c r="AJ344" i="1"/>
  <c r="AJ357" i="1"/>
  <c r="AU357" i="1"/>
  <c r="Y357" i="1"/>
  <c r="Y346" i="1"/>
  <c r="AJ346" i="1"/>
  <c r="AU346" i="1"/>
  <c r="Y330" i="1"/>
  <c r="AJ330" i="1"/>
  <c r="AU330" i="1"/>
  <c r="AH330" i="1"/>
  <c r="U330" i="1"/>
  <c r="AQ330" i="1"/>
  <c r="AL330" i="1"/>
  <c r="AM330" i="1"/>
  <c r="AX330" i="1"/>
  <c r="Y326" i="1"/>
  <c r="AU326" i="1"/>
  <c r="AJ326" i="1"/>
  <c r="AB326" i="1"/>
  <c r="AL326" i="1"/>
  <c r="BB326" i="1"/>
  <c r="W326" i="1"/>
  <c r="S326" i="1"/>
  <c r="U326" i="1"/>
  <c r="AQ326" i="1"/>
  <c r="AF326" i="1"/>
  <c r="V326" i="1"/>
  <c r="AM326" i="1"/>
  <c r="Z326" i="1"/>
  <c r="AV326" i="1"/>
  <c r="AG326" i="1"/>
  <c r="AH326" i="1"/>
  <c r="AK326" i="1"/>
  <c r="AA326" i="1"/>
  <c r="AW326" i="1"/>
  <c r="Y308" i="1"/>
  <c r="AJ308" i="1"/>
  <c r="AU308" i="1"/>
  <c r="W308" i="1"/>
  <c r="AL308" i="1"/>
  <c r="U308" i="1"/>
  <c r="S308" i="1"/>
  <c r="V308" i="1"/>
  <c r="AR308" i="1"/>
  <c r="AG308" i="1"/>
  <c r="AK308" i="1"/>
  <c r="AM308" i="1"/>
  <c r="AH308" i="1"/>
  <c r="BB308" i="1"/>
  <c r="AF308" i="1"/>
  <c r="AB308" i="1"/>
  <c r="AX308" i="1"/>
  <c r="Z308" i="1"/>
  <c r="AV308" i="1"/>
  <c r="AA308" i="1"/>
  <c r="AW308" i="1"/>
  <c r="Y290" i="1"/>
  <c r="AJ290" i="1"/>
  <c r="AU290" i="1"/>
  <c r="V290" i="1"/>
  <c r="AR290" i="1"/>
  <c r="AG290" i="1"/>
  <c r="AK290" i="1"/>
  <c r="AM290" i="1"/>
  <c r="AH290" i="1"/>
  <c r="U290" i="1"/>
  <c r="AA290" i="1"/>
  <c r="AB290" i="1"/>
  <c r="AX290" i="1"/>
  <c r="BB290" i="1"/>
  <c r="AF290" i="1"/>
  <c r="W290" i="1"/>
  <c r="AS290" i="1"/>
  <c r="AL290" i="1"/>
  <c r="Z290" i="1"/>
  <c r="S290" i="1"/>
  <c r="Y270" i="1"/>
  <c r="AU270" i="1"/>
  <c r="AJ270" i="1"/>
  <c r="AH270" i="1"/>
  <c r="S270" i="1"/>
  <c r="AM270" i="1"/>
  <c r="AB270" i="1"/>
  <c r="AK270" i="1"/>
  <c r="U270" i="1"/>
  <c r="AQ270" i="1"/>
  <c r="W270" i="1"/>
  <c r="AS270" i="1"/>
  <c r="BB270" i="1"/>
  <c r="AA270" i="1"/>
  <c r="Z270" i="1"/>
  <c r="AV270" i="1"/>
  <c r="V270" i="1"/>
  <c r="AR270" i="1"/>
  <c r="AF270" i="1"/>
  <c r="AL270" i="1"/>
  <c r="AG270" i="1"/>
  <c r="Y252" i="1"/>
  <c r="AU252" i="1"/>
  <c r="AJ252" i="1"/>
  <c r="AL252" i="1"/>
  <c r="AB252" i="1"/>
  <c r="AX252" i="1"/>
  <c r="AA252" i="1"/>
  <c r="S252" i="1"/>
  <c r="W252" i="1"/>
  <c r="AG252" i="1"/>
  <c r="BB252" i="1"/>
  <c r="AF252" i="1"/>
  <c r="V252" i="1"/>
  <c r="U252" i="1"/>
  <c r="AQ252" i="1"/>
  <c r="AM252" i="1"/>
  <c r="Z252" i="1"/>
  <c r="AH252" i="1"/>
  <c r="AK252" i="1"/>
  <c r="AJ349" i="1"/>
  <c r="Y349" i="1"/>
  <c r="AU349" i="1"/>
  <c r="AJ333" i="1"/>
  <c r="Y333" i="1"/>
  <c r="AU333" i="1"/>
  <c r="AJ315" i="1"/>
  <c r="AU315" i="1"/>
  <c r="Y315" i="1"/>
  <c r="AJ298" i="1"/>
  <c r="Y298" i="1"/>
  <c r="AU298" i="1"/>
  <c r="AJ280" i="1"/>
  <c r="Y280" i="1"/>
  <c r="AU280" i="1"/>
  <c r="AJ260" i="1"/>
  <c r="AU260" i="1"/>
  <c r="Y260" i="1"/>
  <c r="AJ236" i="1"/>
  <c r="AU236" i="1"/>
  <c r="Y236" i="1"/>
  <c r="W236" i="1"/>
  <c r="Z236" i="1"/>
  <c r="AV236" i="1"/>
  <c r="V236" i="1"/>
  <c r="AR236" i="1"/>
  <c r="AG236" i="1"/>
  <c r="AH236" i="1"/>
  <c r="AM236" i="1"/>
  <c r="AL236" i="1"/>
  <c r="AA236" i="1"/>
  <c r="AK236" i="1"/>
  <c r="S236" i="1"/>
  <c r="BB236" i="1"/>
  <c r="U236" i="1"/>
  <c r="AB236" i="1"/>
  <c r="AF236" i="1"/>
  <c r="AU319" i="1"/>
  <c r="Y319" i="1"/>
  <c r="AJ319" i="1"/>
  <c r="V319" i="1"/>
  <c r="AR319" i="1"/>
  <c r="S319" i="1"/>
  <c r="U319" i="1"/>
  <c r="AQ319" i="1"/>
  <c r="AG319" i="1"/>
  <c r="AB319" i="1"/>
  <c r="AX319" i="1"/>
  <c r="Z319" i="1"/>
  <c r="AV319" i="1"/>
  <c r="BE319" i="1"/>
  <c r="BB319" i="1"/>
  <c r="Y301" i="1"/>
  <c r="AU301" i="1"/>
  <c r="AJ301" i="1"/>
  <c r="AH301" i="1"/>
  <c r="AF301" i="1"/>
  <c r="AK301" i="1"/>
  <c r="U301" i="1"/>
  <c r="AQ301" i="1"/>
  <c r="W301" i="1"/>
  <c r="AS301" i="1"/>
  <c r="AL301" i="1"/>
  <c r="AA301" i="1"/>
  <c r="AW301" i="1"/>
  <c r="AU283" i="1"/>
  <c r="Y283" i="1"/>
  <c r="AJ283" i="1"/>
  <c r="AB283" i="1"/>
  <c r="AX283" i="1"/>
  <c r="Z283" i="1"/>
  <c r="AV283" i="1"/>
  <c r="BE283" i="1"/>
  <c r="AM283" i="1"/>
  <c r="V283" i="1"/>
  <c r="S283" i="1"/>
  <c r="AG283" i="1"/>
  <c r="BB283" i="1"/>
  <c r="Y263" i="1"/>
  <c r="AU263" i="1"/>
  <c r="AJ263" i="1"/>
  <c r="W263" i="1"/>
  <c r="AL263" i="1"/>
  <c r="AG263" i="1"/>
  <c r="AH263" i="1"/>
  <c r="AF263" i="1"/>
  <c r="AQ263" i="1"/>
  <c r="AA263" i="1"/>
  <c r="AW263" i="1"/>
  <c r="AK263" i="1"/>
  <c r="AU242" i="1"/>
  <c r="Y242" i="1"/>
  <c r="AJ242" i="1"/>
  <c r="W242" i="1"/>
  <c r="AB242" i="1"/>
  <c r="AX242" i="1"/>
  <c r="Z242" i="1"/>
  <c r="AG242" i="1"/>
  <c r="V242" i="1"/>
  <c r="AR242" i="1"/>
  <c r="S242" i="1"/>
  <c r="U242" i="1"/>
  <c r="AJ343" i="1"/>
  <c r="Y343" i="1"/>
  <c r="AU343" i="1"/>
  <c r="Y327" i="1"/>
  <c r="AJ327" i="1"/>
  <c r="AU327" i="1"/>
  <c r="Y309" i="1"/>
  <c r="AU309" i="1"/>
  <c r="AJ309" i="1"/>
  <c r="Y291" i="1"/>
  <c r="AU291" i="1"/>
  <c r="BD291" i="1"/>
  <c r="BF291" i="1"/>
  <c r="AJ291" i="1"/>
  <c r="Y271" i="1"/>
  <c r="AJ271" i="1"/>
  <c r="AU271" i="1"/>
  <c r="AH271" i="1"/>
  <c r="AA271" i="1"/>
  <c r="AB271" i="1"/>
  <c r="AM271" i="1"/>
  <c r="U271" i="1"/>
  <c r="AQ271" i="1"/>
  <c r="BB271" i="1"/>
  <c r="V271" i="1"/>
  <c r="AR271" i="1"/>
  <c r="AL271" i="1"/>
  <c r="AG271" i="1"/>
  <c r="W271" i="1"/>
  <c r="S271" i="1"/>
  <c r="Z271" i="1"/>
  <c r="AV271" i="1"/>
  <c r="AK271" i="1"/>
  <c r="AF271" i="1"/>
  <c r="Y253" i="1"/>
  <c r="AU253" i="1"/>
  <c r="AJ253" i="1"/>
  <c r="AH253" i="1"/>
  <c r="AA253" i="1"/>
  <c r="AW253" i="1"/>
  <c r="AK253" i="1"/>
  <c r="AB253" i="1"/>
  <c r="U253" i="1"/>
  <c r="AM253" i="1"/>
  <c r="AF253" i="1"/>
  <c r="AL253" i="1"/>
  <c r="AG253" i="1"/>
  <c r="BB253" i="1"/>
  <c r="S253" i="1"/>
  <c r="V253" i="1"/>
  <c r="AR253" i="1"/>
  <c r="W253" i="1"/>
  <c r="AS253" i="1"/>
  <c r="Z253" i="1"/>
  <c r="Y238" i="1"/>
  <c r="AU238" i="1"/>
  <c r="AJ238" i="1"/>
  <c r="Y218" i="1"/>
  <c r="AU218" i="1"/>
  <c r="AJ218" i="1"/>
  <c r="U218" i="1"/>
  <c r="AF218" i="1"/>
  <c r="W218" i="1"/>
  <c r="AS218" i="1"/>
  <c r="AM218" i="1"/>
  <c r="AG218" i="1"/>
  <c r="Z218" i="1"/>
  <c r="AK218" i="1"/>
  <c r="AA218" i="1"/>
  <c r="AW218" i="1"/>
  <c r="AL218" i="1"/>
  <c r="AH218" i="1"/>
  <c r="AB218" i="1"/>
  <c r="AX218" i="1"/>
  <c r="S218" i="1"/>
  <c r="BB218" i="1"/>
  <c r="V218" i="1"/>
  <c r="AR218" i="1"/>
  <c r="Y201" i="1"/>
  <c r="AU201" i="1"/>
  <c r="AJ201" i="1"/>
  <c r="AG201" i="1"/>
  <c r="Z201" i="1"/>
  <c r="AV201" i="1"/>
  <c r="AK201" i="1"/>
  <c r="AM201" i="1"/>
  <c r="AL201" i="1"/>
  <c r="AH201" i="1"/>
  <c r="AA201" i="1"/>
  <c r="S201" i="1"/>
  <c r="BB201" i="1"/>
  <c r="AB201" i="1"/>
  <c r="AX201" i="1"/>
  <c r="U201" i="1"/>
  <c r="AQ201" i="1"/>
  <c r="AF201" i="1"/>
  <c r="W201" i="1"/>
  <c r="V201" i="1"/>
  <c r="AR201" i="1"/>
  <c r="Y180" i="1"/>
  <c r="AJ180" i="1"/>
  <c r="AU180" i="1"/>
  <c r="AL180" i="1"/>
  <c r="AH180" i="1"/>
  <c r="AM180" i="1"/>
  <c r="S180" i="1"/>
  <c r="BB180" i="1"/>
  <c r="AA180" i="1"/>
  <c r="U180" i="1"/>
  <c r="AF180" i="1"/>
  <c r="W180" i="1"/>
  <c r="AS180" i="1"/>
  <c r="V180" i="1"/>
  <c r="AR180" i="1"/>
  <c r="AG180" i="1"/>
  <c r="Z180" i="1"/>
  <c r="AK180" i="1"/>
  <c r="AB180" i="1"/>
  <c r="AX180" i="1"/>
  <c r="Y161" i="1"/>
  <c r="AJ161" i="1"/>
  <c r="AU161" i="1"/>
  <c r="S161" i="1"/>
  <c r="BB161" i="1"/>
  <c r="AM161" i="1"/>
  <c r="U161" i="1"/>
  <c r="AQ161" i="1"/>
  <c r="AF161" i="1"/>
  <c r="W161" i="1"/>
  <c r="AA161" i="1"/>
  <c r="AG161" i="1"/>
  <c r="Z161" i="1"/>
  <c r="AV161" i="1"/>
  <c r="AK161" i="1"/>
  <c r="AB161" i="1"/>
  <c r="AX161" i="1"/>
  <c r="AL161" i="1"/>
  <c r="AH161" i="1"/>
  <c r="V161" i="1"/>
  <c r="Y144" i="1"/>
  <c r="AU144" i="1"/>
  <c r="AJ144" i="1"/>
  <c r="U144" i="1"/>
  <c r="AF144" i="1"/>
  <c r="W144" i="1"/>
  <c r="AS144" i="1"/>
  <c r="AA144" i="1"/>
  <c r="AW144" i="1"/>
  <c r="AG144" i="1"/>
  <c r="Z144" i="1"/>
  <c r="AK144" i="1"/>
  <c r="AB144" i="1"/>
  <c r="AL144" i="1"/>
  <c r="AH144" i="1"/>
  <c r="AM144" i="1"/>
  <c r="S144" i="1"/>
  <c r="BB144" i="1"/>
  <c r="V144" i="1"/>
  <c r="AR144" i="1"/>
  <c r="Y125" i="1"/>
  <c r="AU125" i="1"/>
  <c r="AJ125" i="1"/>
  <c r="AG125" i="1"/>
  <c r="Z125" i="1"/>
  <c r="AV125" i="1"/>
  <c r="AK125" i="1"/>
  <c r="AB125" i="1"/>
  <c r="AL125" i="1"/>
  <c r="AH125" i="1"/>
  <c r="AA125" i="1"/>
  <c r="S125" i="1"/>
  <c r="BB125" i="1"/>
  <c r="AM125" i="1"/>
  <c r="U125" i="1"/>
  <c r="AQ125" i="1"/>
  <c r="AF125" i="1"/>
  <c r="W125" i="1"/>
  <c r="V125" i="1"/>
  <c r="AR125" i="1"/>
  <c r="AJ217" i="1"/>
  <c r="Y217" i="1"/>
  <c r="AU217" i="1"/>
  <c r="S217" i="1"/>
  <c r="BB217" i="1"/>
  <c r="AH217" i="1"/>
  <c r="AM217" i="1"/>
  <c r="AF217" i="1"/>
  <c r="W217" i="1"/>
  <c r="AS217" i="1"/>
  <c r="AG217" i="1"/>
  <c r="Z217" i="1"/>
  <c r="AK217" i="1"/>
  <c r="U217" i="1"/>
  <c r="AB217" i="1"/>
  <c r="AL217" i="1"/>
  <c r="V217" i="1"/>
  <c r="AR217" i="1"/>
  <c r="AA217" i="1"/>
  <c r="AJ200" i="1"/>
  <c r="Y200" i="1"/>
  <c r="AU200" i="1"/>
  <c r="W200" i="1"/>
  <c r="AG200" i="1"/>
  <c r="AB200" i="1"/>
  <c r="AX200" i="1"/>
  <c r="AK200" i="1"/>
  <c r="AM200" i="1"/>
  <c r="AF200" i="1"/>
  <c r="AL200" i="1"/>
  <c r="V200" i="1"/>
  <c r="AR200" i="1"/>
  <c r="Z200" i="1"/>
  <c r="AA200" i="1"/>
  <c r="BB200" i="1"/>
  <c r="AH200" i="1"/>
  <c r="S200" i="1"/>
  <c r="U200" i="1"/>
  <c r="AQ200" i="1"/>
  <c r="AJ178" i="1"/>
  <c r="AU178" i="1"/>
  <c r="Y178" i="1"/>
  <c r="AK178" i="1"/>
  <c r="S178" i="1"/>
  <c r="AF178" i="1"/>
  <c r="AL178" i="1"/>
  <c r="V178" i="1"/>
  <c r="AM178" i="1"/>
  <c r="AA178" i="1"/>
  <c r="AW178" i="1"/>
  <c r="BB178" i="1"/>
  <c r="AH178" i="1"/>
  <c r="Z178" i="1"/>
  <c r="AV178" i="1"/>
  <c r="U178" i="1"/>
  <c r="AQ178" i="1"/>
  <c r="W178" i="1"/>
  <c r="AS178" i="1"/>
  <c r="AG178" i="1"/>
  <c r="AB178" i="1"/>
  <c r="AX178" i="1"/>
  <c r="AJ160" i="1"/>
  <c r="AU160" i="1"/>
  <c r="Y160" i="1"/>
  <c r="V160" i="1"/>
  <c r="Z160" i="1"/>
  <c r="AV160" i="1"/>
  <c r="S160" i="1"/>
  <c r="BB160" i="1"/>
  <c r="AH160" i="1"/>
  <c r="AG160" i="1"/>
  <c r="AA160" i="1"/>
  <c r="W160" i="1"/>
  <c r="AF160" i="1"/>
  <c r="AB160" i="1"/>
  <c r="AX160" i="1"/>
  <c r="AK160" i="1"/>
  <c r="AM160" i="1"/>
  <c r="U160" i="1"/>
  <c r="AQ160" i="1"/>
  <c r="AL160" i="1"/>
  <c r="AJ143" i="1"/>
  <c r="Y143" i="1"/>
  <c r="AU143" i="1"/>
  <c r="BB143" i="1"/>
  <c r="AH143" i="1"/>
  <c r="Z143" i="1"/>
  <c r="S143" i="1"/>
  <c r="W143" i="1"/>
  <c r="AS143" i="1"/>
  <c r="AG143" i="1"/>
  <c r="AB143" i="1"/>
  <c r="AK143" i="1"/>
  <c r="AA143" i="1"/>
  <c r="AW143" i="1"/>
  <c r="AF143" i="1"/>
  <c r="AL143" i="1"/>
  <c r="V143" i="1"/>
  <c r="AR143" i="1"/>
  <c r="AM143" i="1"/>
  <c r="U143" i="1"/>
  <c r="AQ143" i="1"/>
  <c r="AJ124" i="1"/>
  <c r="Y124" i="1"/>
  <c r="AU124" i="1"/>
  <c r="W124" i="1"/>
  <c r="AA124" i="1"/>
  <c r="AB124" i="1"/>
  <c r="AX124" i="1"/>
  <c r="AK124" i="1"/>
  <c r="AM124" i="1"/>
  <c r="AG124" i="1"/>
  <c r="AL124" i="1"/>
  <c r="V124" i="1"/>
  <c r="AR124" i="1"/>
  <c r="Z124" i="1"/>
  <c r="AF124" i="1"/>
  <c r="BB124" i="1"/>
  <c r="AH124" i="1"/>
  <c r="S124" i="1"/>
  <c r="U124" i="1"/>
  <c r="AQ124" i="1"/>
  <c r="Y225" i="1"/>
  <c r="AU225" i="1"/>
  <c r="AJ225" i="1"/>
  <c r="Y207" i="1"/>
  <c r="AU207" i="1"/>
  <c r="AJ207" i="1"/>
  <c r="Y189" i="1"/>
  <c r="AJ189" i="1"/>
  <c r="AU189" i="1"/>
  <c r="BD189" i="1"/>
  <c r="BF189" i="1"/>
  <c r="BH189" i="1"/>
  <c r="BK189" i="1"/>
  <c r="BL189" i="1"/>
  <c r="BN189" i="1"/>
  <c r="AU167" i="1"/>
  <c r="Y167" i="1"/>
  <c r="AJ167" i="1"/>
  <c r="Y150" i="1"/>
  <c r="AU150" i="1"/>
  <c r="AJ150" i="1"/>
  <c r="Y134" i="1"/>
  <c r="AU134" i="1"/>
  <c r="AJ134" i="1"/>
  <c r="Y235" i="1"/>
  <c r="AJ235" i="1"/>
  <c r="AU235" i="1"/>
  <c r="AL235" i="1"/>
  <c r="AB235" i="1"/>
  <c r="AX235" i="1"/>
  <c r="AM235" i="1"/>
  <c r="W235" i="1"/>
  <c r="AF235" i="1"/>
  <c r="S235" i="1"/>
  <c r="BB235" i="1"/>
  <c r="AG235" i="1"/>
  <c r="AH235" i="1"/>
  <c r="V235" i="1"/>
  <c r="AA235" i="1"/>
  <c r="U235" i="1"/>
  <c r="Z235" i="1"/>
  <c r="AV235" i="1"/>
  <c r="AK235" i="1"/>
  <c r="Y215" i="1"/>
  <c r="AJ215" i="1"/>
  <c r="AU215" i="1"/>
  <c r="AG215" i="1"/>
  <c r="W215" i="1"/>
  <c r="Z215" i="1"/>
  <c r="AV215" i="1"/>
  <c r="AF215" i="1"/>
  <c r="AL215" i="1"/>
  <c r="S215" i="1"/>
  <c r="AH215" i="1"/>
  <c r="AA215" i="1"/>
  <c r="AW215" i="1"/>
  <c r="AB215" i="1"/>
  <c r="V215" i="1"/>
  <c r="U215" i="1"/>
  <c r="AM215" i="1"/>
  <c r="BB215" i="1"/>
  <c r="AK215" i="1"/>
  <c r="Y198" i="1"/>
  <c r="AU198" i="1"/>
  <c r="AJ198" i="1"/>
  <c r="BB198" i="1"/>
  <c r="S198" i="1"/>
  <c r="AH198" i="1"/>
  <c r="AA198" i="1"/>
  <c r="AW198" i="1"/>
  <c r="AF198" i="1"/>
  <c r="Z198" i="1"/>
  <c r="U198" i="1"/>
  <c r="AQ198" i="1"/>
  <c r="AM198" i="1"/>
  <c r="V198" i="1"/>
  <c r="AK198" i="1"/>
  <c r="AG198" i="1"/>
  <c r="W198" i="1"/>
  <c r="AL198" i="1"/>
  <c r="AB198" i="1"/>
  <c r="AX198" i="1"/>
  <c r="Y175" i="1"/>
  <c r="AU175" i="1"/>
  <c r="AJ175" i="1"/>
  <c r="AH175" i="1"/>
  <c r="AA175" i="1"/>
  <c r="AW175" i="1"/>
  <c r="BB175" i="1"/>
  <c r="Z175" i="1"/>
  <c r="U175" i="1"/>
  <c r="AM175" i="1"/>
  <c r="AL175" i="1"/>
  <c r="AK175" i="1"/>
  <c r="AG175" i="1"/>
  <c r="W175" i="1"/>
  <c r="AS175" i="1"/>
  <c r="S175" i="1"/>
  <c r="AB175" i="1"/>
  <c r="AF175" i="1"/>
  <c r="V175" i="1"/>
  <c r="AR175" i="1"/>
  <c r="Y158" i="1"/>
  <c r="AJ158" i="1"/>
  <c r="AU158" i="1"/>
  <c r="U158" i="1"/>
  <c r="AM158" i="1"/>
  <c r="AL158" i="1"/>
  <c r="AK158" i="1"/>
  <c r="AG158" i="1"/>
  <c r="W158" i="1"/>
  <c r="AS158" i="1"/>
  <c r="S158" i="1"/>
  <c r="AB158" i="1"/>
  <c r="AX158" i="1"/>
  <c r="BB158" i="1"/>
  <c r="V158" i="1"/>
  <c r="AH158" i="1"/>
  <c r="AA158" i="1"/>
  <c r="AW158" i="1"/>
  <c r="AF158" i="1"/>
  <c r="Z158" i="1"/>
  <c r="Y141" i="1"/>
  <c r="AJ141" i="1"/>
  <c r="AU141" i="1"/>
  <c r="AG141" i="1"/>
  <c r="W141" i="1"/>
  <c r="S141" i="1"/>
  <c r="AB141" i="1"/>
  <c r="BB141" i="1"/>
  <c r="Z141" i="1"/>
  <c r="AH141" i="1"/>
  <c r="AA141" i="1"/>
  <c r="AW141" i="1"/>
  <c r="AF141" i="1"/>
  <c r="V141" i="1"/>
  <c r="U141" i="1"/>
  <c r="AQ141" i="1"/>
  <c r="AM141" i="1"/>
  <c r="AL141" i="1"/>
  <c r="AK141" i="1"/>
  <c r="Y121" i="1"/>
  <c r="AU121" i="1"/>
  <c r="AJ121" i="1"/>
  <c r="AF121" i="1"/>
  <c r="S121" i="1"/>
  <c r="AH121" i="1"/>
  <c r="AA121" i="1"/>
  <c r="AW121" i="1"/>
  <c r="AB121" i="1"/>
  <c r="BB121" i="1"/>
  <c r="U121" i="1"/>
  <c r="AQ121" i="1"/>
  <c r="AM121" i="1"/>
  <c r="V121" i="1"/>
  <c r="AK121" i="1"/>
  <c r="AG121" i="1"/>
  <c r="W121" i="1"/>
  <c r="AL121" i="1"/>
  <c r="Z121" i="1"/>
  <c r="AV121" i="1"/>
  <c r="AU110" i="1"/>
  <c r="Y110" i="1"/>
  <c r="AJ110" i="1"/>
  <c r="BB110" i="1"/>
  <c r="U110" i="1"/>
  <c r="AK110" i="1"/>
  <c r="S110" i="1"/>
  <c r="AM110" i="1"/>
  <c r="V110" i="1"/>
  <c r="AR110" i="1"/>
  <c r="AG110" i="1"/>
  <c r="AL110" i="1"/>
  <c r="Z110" i="1"/>
  <c r="AV110" i="1"/>
  <c r="AB110" i="1"/>
  <c r="AX110" i="1"/>
  <c r="W110" i="1"/>
  <c r="AS110" i="1"/>
  <c r="AH110" i="1"/>
  <c r="AA110" i="1"/>
  <c r="AW110" i="1"/>
  <c r="AF110" i="1"/>
  <c r="Y96" i="1"/>
  <c r="AJ96" i="1"/>
  <c r="AU96" i="1"/>
  <c r="Y77" i="1"/>
  <c r="AU77" i="1"/>
  <c r="AJ77" i="1"/>
  <c r="Y58" i="1"/>
  <c r="AU58" i="1"/>
  <c r="BD58" i="1"/>
  <c r="BF58" i="1"/>
  <c r="AJ58" i="1"/>
  <c r="AJ104" i="1"/>
  <c r="Y104" i="1"/>
  <c r="AU104" i="1"/>
  <c r="W104" i="1"/>
  <c r="AG104" i="1"/>
  <c r="U104" i="1"/>
  <c r="AQ104" i="1"/>
  <c r="V104" i="1"/>
  <c r="AR104" i="1"/>
  <c r="AK104" i="1"/>
  <c r="BB104" i="1"/>
  <c r="AM104" i="1"/>
  <c r="AH104" i="1"/>
  <c r="AA104" i="1"/>
  <c r="AF104" i="1"/>
  <c r="AL104" i="1"/>
  <c r="AB104" i="1"/>
  <c r="AX104" i="1"/>
  <c r="Z104" i="1"/>
  <c r="AV104" i="1"/>
  <c r="S104" i="1"/>
  <c r="AJ85" i="1"/>
  <c r="AU85" i="1"/>
  <c r="Y85" i="1"/>
  <c r="AF85" i="1"/>
  <c r="V85" i="1"/>
  <c r="BB85" i="1"/>
  <c r="U85" i="1"/>
  <c r="AQ85" i="1"/>
  <c r="Z85" i="1"/>
  <c r="AH85" i="1"/>
  <c r="AA85" i="1"/>
  <c r="AW85" i="1"/>
  <c r="AM85" i="1"/>
  <c r="AL85" i="1"/>
  <c r="AB85" i="1"/>
  <c r="AX85" i="1"/>
  <c r="AK85" i="1"/>
  <c r="S85" i="1"/>
  <c r="W85" i="1"/>
  <c r="AG85" i="1"/>
  <c r="AJ68" i="1"/>
  <c r="AU68" i="1"/>
  <c r="Y68" i="1"/>
  <c r="Z68" i="1"/>
  <c r="AK68" i="1"/>
  <c r="U68" i="1"/>
  <c r="AA68" i="1"/>
  <c r="AL68" i="1"/>
  <c r="V68" i="1"/>
  <c r="AR68" i="1"/>
  <c r="AG68" i="1"/>
  <c r="S68" i="1"/>
  <c r="BB68" i="1"/>
  <c r="AH68" i="1"/>
  <c r="AF68" i="1"/>
  <c r="W68" i="1"/>
  <c r="AB68" i="1"/>
  <c r="AM68" i="1"/>
  <c r="AJ45" i="1"/>
  <c r="Y45" i="1"/>
  <c r="AU45" i="1"/>
  <c r="AL45" i="1"/>
  <c r="AB45" i="1"/>
  <c r="AX45" i="1"/>
  <c r="AA45" i="1"/>
  <c r="S45" i="1"/>
  <c r="W45" i="1"/>
  <c r="U45" i="1"/>
  <c r="AM45" i="1"/>
  <c r="AF45" i="1"/>
  <c r="V45" i="1"/>
  <c r="AR45" i="1"/>
  <c r="AG45" i="1"/>
  <c r="BB45" i="1"/>
  <c r="Z45" i="1"/>
  <c r="AV45" i="1"/>
  <c r="AH45" i="1"/>
  <c r="AK45" i="1"/>
  <c r="Y98" i="1"/>
  <c r="AU98" i="1"/>
  <c r="AJ98" i="1"/>
  <c r="Y79" i="1"/>
  <c r="AJ79" i="1"/>
  <c r="AU79" i="1"/>
  <c r="AU63" i="1"/>
  <c r="Y63" i="1"/>
  <c r="AJ63" i="1"/>
  <c r="Y107" i="1"/>
  <c r="AU107" i="1"/>
  <c r="AJ107" i="1"/>
  <c r="AH107" i="1"/>
  <c r="U107" i="1"/>
  <c r="AQ107" i="1"/>
  <c r="AG107" i="1"/>
  <c r="AM107" i="1"/>
  <c r="AB107" i="1"/>
  <c r="AK107" i="1"/>
  <c r="AA107" i="1"/>
  <c r="AW107" i="1"/>
  <c r="AL107" i="1"/>
  <c r="Z107" i="1"/>
  <c r="BB107" i="1"/>
  <c r="V107" i="1"/>
  <c r="AR107" i="1"/>
  <c r="W107" i="1"/>
  <c r="AS107" i="1"/>
  <c r="AF107" i="1"/>
  <c r="S107" i="1"/>
  <c r="Y88" i="1"/>
  <c r="AU88" i="1"/>
  <c r="AJ88" i="1"/>
  <c r="AB88" i="1"/>
  <c r="Z88" i="1"/>
  <c r="AV88" i="1"/>
  <c r="AK88" i="1"/>
  <c r="AA88" i="1"/>
  <c r="AL88" i="1"/>
  <c r="U88" i="1"/>
  <c r="AQ88" i="1"/>
  <c r="V88" i="1"/>
  <c r="S88" i="1"/>
  <c r="W88" i="1"/>
  <c r="AS88" i="1"/>
  <c r="BB88" i="1"/>
  <c r="AH88" i="1"/>
  <c r="AF88" i="1"/>
  <c r="AM88" i="1"/>
  <c r="AG88" i="1"/>
  <c r="Y70" i="1"/>
  <c r="AJ70" i="1"/>
  <c r="AU70" i="1"/>
  <c r="AG70" i="1"/>
  <c r="S70" i="1"/>
  <c r="V70" i="1"/>
  <c r="W70" i="1"/>
  <c r="AS70" i="1"/>
  <c r="AK70" i="1"/>
  <c r="BB70" i="1"/>
  <c r="AH70" i="1"/>
  <c r="U70" i="1"/>
  <c r="AF70" i="1"/>
  <c r="AL70" i="1"/>
  <c r="AB70" i="1"/>
  <c r="Z70" i="1"/>
  <c r="AA70" i="1"/>
  <c r="AW70" i="1"/>
  <c r="AM70" i="1"/>
  <c r="Y47" i="1"/>
  <c r="AJ47" i="1"/>
  <c r="AU47" i="1"/>
  <c r="V47" i="1"/>
  <c r="BB47" i="1"/>
  <c r="AA47" i="1"/>
  <c r="Z47" i="1"/>
  <c r="AV47" i="1"/>
  <c r="AH47" i="1"/>
  <c r="W47" i="1"/>
  <c r="AM47" i="1"/>
  <c r="AG47" i="1"/>
  <c r="AB47" i="1"/>
  <c r="AK47" i="1"/>
  <c r="AL47" i="1"/>
  <c r="AF47" i="1"/>
  <c r="S47" i="1"/>
  <c r="U47" i="1"/>
  <c r="Y23" i="1"/>
  <c r="AU23" i="1"/>
  <c r="AJ23" i="1"/>
  <c r="AH23" i="1"/>
  <c r="S23" i="1"/>
  <c r="BB23" i="1"/>
  <c r="AM23" i="1"/>
  <c r="AF23" i="1"/>
  <c r="U23" i="1"/>
  <c r="AQ23" i="1"/>
  <c r="Z23" i="1"/>
  <c r="AV23" i="1"/>
  <c r="BE23" i="1"/>
  <c r="W23" i="1"/>
  <c r="AS23" i="1"/>
  <c r="AG23" i="1"/>
  <c r="AA23" i="1"/>
  <c r="AW23" i="1"/>
  <c r="V23" i="1"/>
  <c r="AR23" i="1"/>
  <c r="AK23" i="1"/>
  <c r="AL23" i="1"/>
  <c r="AJ35" i="1"/>
  <c r="AU35" i="1"/>
  <c r="Y35" i="1"/>
  <c r="U35" i="1"/>
  <c r="V35" i="1"/>
  <c r="AR35" i="1"/>
  <c r="BB35" i="1"/>
  <c r="AG35" i="1"/>
  <c r="AF35" i="1"/>
  <c r="AL35" i="1"/>
  <c r="W35" i="1"/>
  <c r="AS35" i="1"/>
  <c r="S35" i="1"/>
  <c r="Z35" i="1"/>
  <c r="AH35" i="1"/>
  <c r="AA35" i="1"/>
  <c r="AW35" i="1"/>
  <c r="AK35" i="1"/>
  <c r="AB35" i="1"/>
  <c r="AX35" i="1"/>
  <c r="AJ18" i="1"/>
  <c r="AU18" i="1"/>
  <c r="Y18" i="1"/>
  <c r="AH18" i="1"/>
  <c r="AA18" i="1"/>
  <c r="AW18" i="1"/>
  <c r="S18" i="1"/>
  <c r="U18" i="1"/>
  <c r="AQ18" i="1"/>
  <c r="V18" i="1"/>
  <c r="BB18" i="1"/>
  <c r="AG18" i="1"/>
  <c r="AK18" i="1"/>
  <c r="AL18" i="1"/>
  <c r="AB18" i="1"/>
  <c r="AX18" i="1"/>
  <c r="W18" i="1"/>
  <c r="AS18" i="1"/>
  <c r="Z18" i="1"/>
  <c r="AV18" i="1"/>
  <c r="AF18" i="1"/>
  <c r="Y39" i="1"/>
  <c r="AU39" i="1"/>
  <c r="AJ39" i="1"/>
  <c r="AH39" i="1"/>
  <c r="S39" i="1"/>
  <c r="U39" i="1"/>
  <c r="AA39" i="1"/>
  <c r="AW39" i="1"/>
  <c r="AL39" i="1"/>
  <c r="W39" i="1"/>
  <c r="AS39" i="1"/>
  <c r="AF39" i="1"/>
  <c r="AG39" i="1"/>
  <c r="AK39" i="1"/>
  <c r="V39" i="1"/>
  <c r="AR39" i="1"/>
  <c r="Z39" i="1"/>
  <c r="AV39" i="1"/>
  <c r="BE39" i="1"/>
  <c r="BB39" i="1"/>
  <c r="Y21" i="1"/>
  <c r="AU21" i="1"/>
  <c r="AJ21" i="1"/>
  <c r="V21" i="1"/>
  <c r="AR21" i="1"/>
  <c r="AF21" i="1"/>
  <c r="BB21" i="1"/>
  <c r="AH21" i="1"/>
  <c r="Z21" i="1"/>
  <c r="AG21" i="1"/>
  <c r="AL21" i="1"/>
  <c r="U21" i="1"/>
  <c r="AQ21" i="1"/>
  <c r="W21" i="1"/>
  <c r="S21" i="1"/>
  <c r="AK21" i="1"/>
  <c r="AA21" i="1"/>
  <c r="AW21" i="1"/>
  <c r="Y38" i="1"/>
  <c r="AJ38" i="1"/>
  <c r="AU38" i="1"/>
  <c r="AG38" i="1"/>
  <c r="W38" i="1"/>
  <c r="AL38" i="1"/>
  <c r="BB38" i="1"/>
  <c r="S38" i="1"/>
  <c r="AH38" i="1"/>
  <c r="AA38" i="1"/>
  <c r="AW38" i="1"/>
  <c r="AF38" i="1"/>
  <c r="Z38" i="1"/>
  <c r="AV38" i="1"/>
  <c r="BE38" i="1"/>
  <c r="U38" i="1"/>
  <c r="AK38" i="1"/>
  <c r="V38" i="1"/>
  <c r="Y20" i="1"/>
  <c r="AU20" i="1"/>
  <c r="AJ20" i="1"/>
  <c r="U20" i="1"/>
  <c r="AQ20" i="1"/>
  <c r="BB20" i="1"/>
  <c r="V20" i="1"/>
  <c r="AR20" i="1"/>
  <c r="AG20" i="1"/>
  <c r="W20" i="1"/>
  <c r="AL20" i="1"/>
  <c r="AK20" i="1"/>
  <c r="S20" i="1"/>
  <c r="AH20" i="1"/>
  <c r="AA20" i="1"/>
  <c r="AW20" i="1"/>
  <c r="AF20" i="1"/>
  <c r="Z20" i="1"/>
  <c r="AM22" i="1"/>
  <c r="AN40" i="1"/>
  <c r="AI40" i="1"/>
  <c r="AM28" i="1"/>
  <c r="X28" i="1"/>
  <c r="AT28" i="1"/>
  <c r="AN33" i="1"/>
  <c r="AN75" i="1"/>
  <c r="AC68" i="1"/>
  <c r="AY68" i="1"/>
  <c r="AN85" i="1"/>
  <c r="X85" i="1"/>
  <c r="AT85" i="1"/>
  <c r="AI104" i="1"/>
  <c r="AN92" i="1"/>
  <c r="X47" i="1"/>
  <c r="AT47" i="1"/>
  <c r="AI70" i="1"/>
  <c r="AN88" i="1"/>
  <c r="AY88" i="1"/>
  <c r="AN107" i="1"/>
  <c r="AN182" i="1"/>
  <c r="V119" i="1"/>
  <c r="AR119" i="1"/>
  <c r="AA119" i="1"/>
  <c r="S139" i="1"/>
  <c r="U156" i="1"/>
  <c r="AQ156" i="1"/>
  <c r="V156" i="1"/>
  <c r="AR156" i="1"/>
  <c r="AH172" i="1"/>
  <c r="AS172" i="1"/>
  <c r="U196" i="1"/>
  <c r="AQ196" i="1"/>
  <c r="AB196" i="1"/>
  <c r="AX196" i="1"/>
  <c r="AK213" i="1"/>
  <c r="AN140" i="1"/>
  <c r="AN214" i="1"/>
  <c r="S126" i="1"/>
  <c r="AL126" i="1"/>
  <c r="AI126" i="1"/>
  <c r="AF145" i="1"/>
  <c r="S145" i="1"/>
  <c r="X145" i="1"/>
  <c r="AT145" i="1"/>
  <c r="AA162" i="1"/>
  <c r="AW162" i="1"/>
  <c r="AL162" i="1"/>
  <c r="AI162" i="1"/>
  <c r="BB181" i="1"/>
  <c r="AM181" i="1"/>
  <c r="X181" i="1"/>
  <c r="AT181" i="1"/>
  <c r="W202" i="1"/>
  <c r="AK202" i="1"/>
  <c r="AI202" i="1"/>
  <c r="AB219" i="1"/>
  <c r="AL219" i="1"/>
  <c r="AW219" i="1"/>
  <c r="X219" i="1"/>
  <c r="AT219" i="1"/>
  <c r="AM239" i="1"/>
  <c r="AL239" i="1"/>
  <c r="V239" i="1"/>
  <c r="AR239" i="1"/>
  <c r="AH259" i="1"/>
  <c r="V259" i="1"/>
  <c r="AR259" i="1"/>
  <c r="W259" i="1"/>
  <c r="V279" i="1"/>
  <c r="W279" i="1"/>
  <c r="AS279" i="1"/>
  <c r="BB297" i="1"/>
  <c r="Z297" i="1"/>
  <c r="AV297" i="1"/>
  <c r="AF297" i="1"/>
  <c r="Z314" i="1"/>
  <c r="AV314" i="1"/>
  <c r="BE314" i="1"/>
  <c r="BB314" i="1"/>
  <c r="AG314" i="1"/>
  <c r="AM332" i="1"/>
  <c r="AX332" i="1"/>
  <c r="AG332" i="1"/>
  <c r="AC332" i="1"/>
  <c r="AY332" i="1"/>
  <c r="AC348" i="1"/>
  <c r="S238" i="1"/>
  <c r="AC238" i="1"/>
  <c r="AY238" i="1"/>
  <c r="BB238" i="1"/>
  <c r="Z260" i="1"/>
  <c r="AV260" i="1"/>
  <c r="AN260" i="1"/>
  <c r="AC260" i="1"/>
  <c r="AY260" i="1"/>
  <c r="AM280" i="1"/>
  <c r="AA280" i="1"/>
  <c r="AW280" i="1"/>
  <c r="S280" i="1"/>
  <c r="AI280" i="1"/>
  <c r="AM298" i="1"/>
  <c r="AX298" i="1"/>
  <c r="AA298" i="1"/>
  <c r="AW298" i="1"/>
  <c r="W298" i="1"/>
  <c r="AI298" i="1"/>
  <c r="AA315" i="1"/>
  <c r="AW315" i="1"/>
  <c r="V315" i="1"/>
  <c r="AG315" i="1"/>
  <c r="X315" i="1"/>
  <c r="AT315" i="1"/>
  <c r="AH333" i="1"/>
  <c r="AN333" i="1"/>
  <c r="AA333" i="1"/>
  <c r="X333" i="1"/>
  <c r="AT333" i="1"/>
  <c r="AI252" i="1"/>
  <c r="AN290" i="1"/>
  <c r="AC308" i="1"/>
  <c r="X308" i="1"/>
  <c r="AT308" i="1"/>
  <c r="AI326" i="1"/>
  <c r="AA342" i="1"/>
  <c r="BB342" i="1"/>
  <c r="AH241" i="1"/>
  <c r="V241" i="1"/>
  <c r="AR241" i="1"/>
  <c r="U241" i="1"/>
  <c r="AH262" i="1"/>
  <c r="V262" i="1"/>
  <c r="AR262" i="1"/>
  <c r="AN262" i="1"/>
  <c r="V282" i="1"/>
  <c r="AM282" i="1"/>
  <c r="AX282" i="1"/>
  <c r="AF282" i="1"/>
  <c r="AI282" i="1"/>
  <c r="AL300" i="1"/>
  <c r="AB300" i="1"/>
  <c r="AX300" i="1"/>
  <c r="V300" i="1"/>
  <c r="AR300" i="1"/>
  <c r="AC300" i="1"/>
  <c r="AY300" i="1"/>
  <c r="AB318" i="1"/>
  <c r="AC318" i="1"/>
  <c r="AY318" i="1"/>
  <c r="AH318" i="1"/>
  <c r="AS318" i="1"/>
  <c r="AI318" i="1"/>
  <c r="AT318" i="1"/>
  <c r="AN341" i="1"/>
  <c r="AN361" i="1"/>
  <c r="AF361" i="1"/>
  <c r="AC361" i="1"/>
  <c r="W361" i="1"/>
  <c r="AM358" i="1"/>
  <c r="AX358" i="1"/>
  <c r="AK358" i="1"/>
  <c r="W360" i="1"/>
  <c r="AS360" i="1"/>
  <c r="AL360" i="1"/>
  <c r="AK360" i="1"/>
  <c r="AC360" i="1"/>
  <c r="AY360" i="1"/>
  <c r="AG330" i="1"/>
  <c r="AL312" i="1"/>
  <c r="AA295" i="1"/>
  <c r="AW295" i="1"/>
  <c r="S257" i="1"/>
  <c r="AL355" i="1"/>
  <c r="AH364" i="1"/>
  <c r="AA319" i="1"/>
  <c r="AW319" i="1"/>
  <c r="AG301" i="1"/>
  <c r="AA283" i="1"/>
  <c r="AW283" i="1"/>
  <c r="BB242" i="1"/>
  <c r="AG323" i="1"/>
  <c r="V286" i="1"/>
  <c r="AR286" i="1"/>
  <c r="S337" i="1"/>
  <c r="S320" i="1"/>
  <c r="BB284" i="1"/>
  <c r="W264" i="1"/>
  <c r="AS264" i="1"/>
  <c r="AL243" i="1"/>
  <c r="AL224" i="1"/>
  <c r="AW224" i="1"/>
  <c r="W277" i="1"/>
  <c r="AS277" i="1"/>
  <c r="AB355" i="1"/>
  <c r="AX355" i="1"/>
  <c r="AG63" i="1"/>
  <c r="AR63" i="1"/>
  <c r="AA77" i="1"/>
  <c r="AW77" i="1"/>
  <c r="BE77" i="1"/>
  <c r="BG77" i="1"/>
  <c r="BB167" i="1"/>
  <c r="AH224" i="1"/>
  <c r="AB301" i="1"/>
  <c r="AX301" i="1"/>
  <c r="AH284" i="1"/>
  <c r="Z257" i="1"/>
  <c r="V330" i="1"/>
  <c r="AR330" i="1"/>
  <c r="AB155" i="1"/>
  <c r="AX155" i="1"/>
  <c r="AB230" i="1"/>
  <c r="AX230" i="1"/>
  <c r="AH186" i="1"/>
  <c r="AS186" i="1"/>
  <c r="BD186" i="1"/>
  <c r="BF186" i="1"/>
  <c r="U331" i="1"/>
  <c r="AQ331" i="1"/>
  <c r="AV329" i="20"/>
  <c r="BE329" i="20"/>
  <c r="BI236" i="20"/>
  <c r="BF236" i="20"/>
  <c r="BJ236" i="20"/>
  <c r="BE218" i="20"/>
  <c r="BG218" i="20"/>
  <c r="BD263" i="20"/>
  <c r="BF263" i="20"/>
  <c r="BH263" i="20"/>
  <c r="BK263" i="20"/>
  <c r="BL263" i="20"/>
  <c r="BN263" i="20"/>
  <c r="BE209" i="20"/>
  <c r="BI191" i="20"/>
  <c r="BJ191" i="20"/>
  <c r="AX216" i="20"/>
  <c r="BD178" i="20"/>
  <c r="BF178" i="20"/>
  <c r="BI150" i="20"/>
  <c r="BJ150" i="20"/>
  <c r="BG150" i="20"/>
  <c r="BE134" i="20"/>
  <c r="BG134" i="20"/>
  <c r="AX145" i="20"/>
  <c r="B8" i="28"/>
  <c r="BE99" i="20"/>
  <c r="BF86" i="20"/>
  <c r="BH86" i="20"/>
  <c r="BK86" i="20"/>
  <c r="BL86" i="20"/>
  <c r="BN86" i="20"/>
  <c r="BJ86" i="20"/>
  <c r="BG86" i="20"/>
  <c r="BI86" i="20"/>
  <c r="BI66" i="20"/>
  <c r="BF66" i="20"/>
  <c r="BJ66" i="20"/>
  <c r="BD41" i="20"/>
  <c r="BF41" i="20"/>
  <c r="BH41" i="20"/>
  <c r="BK41" i="20"/>
  <c r="BL41" i="20"/>
  <c r="BN41" i="20"/>
  <c r="AX39" i="20"/>
  <c r="AW25" i="20"/>
  <c r="BE280" i="20"/>
  <c r="BG280" i="20"/>
  <c r="BF16" i="20"/>
  <c r="BJ16" i="20"/>
  <c r="BG16" i="20"/>
  <c r="BI16" i="20"/>
  <c r="B13" i="28"/>
  <c r="BH342" i="20"/>
  <c r="BK342" i="20"/>
  <c r="BL342" i="20"/>
  <c r="BN342" i="20"/>
  <c r="BD92" i="20"/>
  <c r="BF92" i="20"/>
  <c r="BH92" i="20"/>
  <c r="BK92" i="20"/>
  <c r="BL92" i="20"/>
  <c r="BN92" i="20"/>
  <c r="BD302" i="20"/>
  <c r="BF302" i="20"/>
  <c r="BH302" i="20"/>
  <c r="BK302" i="20"/>
  <c r="BL302" i="20"/>
  <c r="BN302" i="20"/>
  <c r="AY328" i="20"/>
  <c r="AX236" i="20"/>
  <c r="AX264" i="20"/>
  <c r="AW224" i="20"/>
  <c r="BE224" i="20"/>
  <c r="BG224" i="20"/>
  <c r="AV242" i="20"/>
  <c r="BE242" i="20"/>
  <c r="BG242" i="20"/>
  <c r="BE210" i="20"/>
  <c r="AW159" i="20"/>
  <c r="BE159" i="20"/>
  <c r="BG159" i="20"/>
  <c r="BD130" i="20"/>
  <c r="AR110" i="20"/>
  <c r="BI79" i="20"/>
  <c r="BJ79" i="20"/>
  <c r="AR58" i="20"/>
  <c r="AQ57" i="20"/>
  <c r="BD57" i="20"/>
  <c r="BF57" i="20"/>
  <c r="BE25" i="20"/>
  <c r="BG25" i="20"/>
  <c r="AS308" i="20"/>
  <c r="BD308" i="20"/>
  <c r="BF308" i="20"/>
  <c r="BH308" i="20"/>
  <c r="BK308" i="20"/>
  <c r="BL308" i="20"/>
  <c r="BN308" i="20"/>
  <c r="BI20" i="20"/>
  <c r="BF20" i="20"/>
  <c r="BJ20" i="20"/>
  <c r="AY20" i="20"/>
  <c r="BE20" i="20"/>
  <c r="BG20" i="20"/>
  <c r="AY28" i="20"/>
  <c r="BD306" i="20"/>
  <c r="BF306" i="20"/>
  <c r="AQ340" i="20"/>
  <c r="BD340" i="20"/>
  <c r="BF340" i="20"/>
  <c r="BH340" i="20"/>
  <c r="BK340" i="20"/>
  <c r="BL340" i="20"/>
  <c r="BN340" i="20"/>
  <c r="BD288" i="20"/>
  <c r="BF288" i="20"/>
  <c r="BH288" i="20"/>
  <c r="BK288" i="20"/>
  <c r="BL288" i="20"/>
  <c r="BN288" i="20"/>
  <c r="BE324" i="20"/>
  <c r="BD165" i="20"/>
  <c r="BF165" i="20"/>
  <c r="BH165" i="20"/>
  <c r="BK165" i="20"/>
  <c r="BL165" i="20"/>
  <c r="BN165" i="20"/>
  <c r="BE354" i="20"/>
  <c r="BG354" i="20"/>
  <c r="BH354" i="20"/>
  <c r="BK354" i="20"/>
  <c r="BL354" i="20"/>
  <c r="BN354" i="20"/>
  <c r="BD304" i="20"/>
  <c r="BF304" i="20"/>
  <c r="BH304" i="20"/>
  <c r="BK304" i="20"/>
  <c r="BL304" i="20"/>
  <c r="BN304" i="20"/>
  <c r="BE225" i="20"/>
  <c r="BG225" i="20"/>
  <c r="BE254" i="20"/>
  <c r="BG254" i="20"/>
  <c r="BD152" i="20"/>
  <c r="BF152" i="20"/>
  <c r="BH152" i="20"/>
  <c r="BK152" i="20"/>
  <c r="BL152" i="20"/>
  <c r="BN152" i="20"/>
  <c r="BE108" i="20"/>
  <c r="BG108" i="20"/>
  <c r="BE53" i="20"/>
  <c r="BG53" i="20"/>
  <c r="BH53" i="20"/>
  <c r="BK53" i="20"/>
  <c r="BL53" i="20"/>
  <c r="BN53" i="20"/>
  <c r="BD67" i="20"/>
  <c r="BF67" i="20"/>
  <c r="BH67" i="20"/>
  <c r="BK67" i="20"/>
  <c r="BL67" i="20"/>
  <c r="BN67" i="20"/>
  <c r="BD10" i="20"/>
  <c r="BF10" i="20"/>
  <c r="BD350" i="20"/>
  <c r="BF350" i="20"/>
  <c r="BE204" i="20"/>
  <c r="BG204" i="20"/>
  <c r="BH204" i="20"/>
  <c r="BK204" i="20"/>
  <c r="BL204" i="20"/>
  <c r="BN204" i="20"/>
  <c r="BD173" i="20"/>
  <c r="BF173" i="20"/>
  <c r="BH173" i="20"/>
  <c r="BK173" i="20"/>
  <c r="BL173" i="20"/>
  <c r="BN173" i="20"/>
  <c r="BE248" i="20"/>
  <c r="BG248" i="20"/>
  <c r="BD52" i="20"/>
  <c r="BF52" i="20"/>
  <c r="BD40" i="20"/>
  <c r="BF40" i="20"/>
  <c r="BH40" i="20"/>
  <c r="BK40" i="20"/>
  <c r="BL40" i="20"/>
  <c r="BN40" i="20"/>
  <c r="BI12" i="1"/>
  <c r="BJ12" i="1"/>
  <c r="BI286" i="20"/>
  <c r="BJ286" i="20"/>
  <c r="BG286" i="20"/>
  <c r="BD318" i="20"/>
  <c r="BF318" i="20"/>
  <c r="BH318" i="20"/>
  <c r="BK318" i="20"/>
  <c r="BL318" i="20"/>
  <c r="BN318" i="20"/>
  <c r="AS352" i="20"/>
  <c r="B15" i="28"/>
  <c r="AX299" i="20"/>
  <c r="AX296" i="20"/>
  <c r="BJ243" i="20"/>
  <c r="BI243" i="20"/>
  <c r="AQ222" i="20"/>
  <c r="AT271" i="20"/>
  <c r="AY209" i="20"/>
  <c r="BJ216" i="20"/>
  <c r="BI216" i="20"/>
  <c r="BE199" i="20"/>
  <c r="BI169" i="20"/>
  <c r="BF169" i="20"/>
  <c r="BJ169" i="20"/>
  <c r="BD176" i="20"/>
  <c r="BF176" i="20"/>
  <c r="AX143" i="20"/>
  <c r="AV115" i="20"/>
  <c r="BE115" i="20"/>
  <c r="AW130" i="20"/>
  <c r="BE130" i="20"/>
  <c r="BG130" i="20"/>
  <c r="BG99" i="20"/>
  <c r="BI99" i="20"/>
  <c r="BJ99" i="20"/>
  <c r="AW66" i="20"/>
  <c r="BI54" i="20"/>
  <c r="BJ54" i="20"/>
  <c r="AW58" i="20"/>
  <c r="AW57" i="20"/>
  <c r="BE57" i="20"/>
  <c r="BG57" i="20"/>
  <c r="BD31" i="20"/>
  <c r="BI39" i="20"/>
  <c r="BJ39" i="20"/>
  <c r="AV21" i="20"/>
  <c r="BE21" i="20"/>
  <c r="BG21" i="20"/>
  <c r="AS46" i="20"/>
  <c r="BJ92" i="20"/>
  <c r="BI92" i="20"/>
  <c r="BI313" i="20"/>
  <c r="BJ313" i="20"/>
  <c r="BJ345" i="20"/>
  <c r="BI345" i="20"/>
  <c r="BD295" i="20"/>
  <c r="BE239" i="20"/>
  <c r="BG239" i="20"/>
  <c r="BD267" i="20"/>
  <c r="BF267" i="20"/>
  <c r="BH267" i="20"/>
  <c r="BK267" i="20"/>
  <c r="BL267" i="20"/>
  <c r="BN267" i="20"/>
  <c r="B11" i="28"/>
  <c r="BD119" i="20"/>
  <c r="BF119" i="20"/>
  <c r="B14" i="28"/>
  <c r="BE133" i="20"/>
  <c r="BG133" i="20"/>
  <c r="BH133" i="20"/>
  <c r="BK133" i="20"/>
  <c r="BL133" i="20"/>
  <c r="BN133" i="20"/>
  <c r="BF347" i="20"/>
  <c r="BH347" i="20"/>
  <c r="BJ347" i="20"/>
  <c r="BG347" i="20"/>
  <c r="BI347" i="20"/>
  <c r="AQ70" i="20"/>
  <c r="BD70" i="20"/>
  <c r="BF70" i="20"/>
  <c r="BH70" i="20"/>
  <c r="BK70" i="20"/>
  <c r="BL70" i="20"/>
  <c r="BN70" i="20"/>
  <c r="AY352" i="20"/>
  <c r="AQ357" i="20"/>
  <c r="BD357" i="20"/>
  <c r="BF357" i="20"/>
  <c r="AV299" i="20"/>
  <c r="BE299" i="20"/>
  <c r="BG299" i="20"/>
  <c r="AQ345" i="20"/>
  <c r="BD345" i="20"/>
  <c r="BF345" i="20"/>
  <c r="BH345" i="20"/>
  <c r="BK345" i="20"/>
  <c r="BL345" i="20"/>
  <c r="BN345" i="20"/>
  <c r="AQ311" i="20"/>
  <c r="BD311" i="20"/>
  <c r="BF311" i="20"/>
  <c r="BF293" i="20"/>
  <c r="BJ293" i="20"/>
  <c r="BI293" i="20"/>
  <c r="AX328" i="20"/>
  <c r="AW292" i="20"/>
  <c r="AV264" i="20"/>
  <c r="BI209" i="20"/>
  <c r="BF209" i="20"/>
  <c r="BH209" i="20"/>
  <c r="BJ209" i="20"/>
  <c r="BG209" i="20"/>
  <c r="AY192" i="20"/>
  <c r="AX166" i="20"/>
  <c r="BE166" i="20"/>
  <c r="BG166" i="20"/>
  <c r="AY110" i="20"/>
  <c r="AW118" i="20"/>
  <c r="BE118" i="20"/>
  <c r="BG118" i="20"/>
  <c r="AT99" i="20"/>
  <c r="AT86" i="20"/>
  <c r="AR79" i="20"/>
  <c r="AX65" i="20"/>
  <c r="BE65" i="20"/>
  <c r="BG65" i="20"/>
  <c r="AY58" i="20"/>
  <c r="AY57" i="20"/>
  <c r="AY39" i="20"/>
  <c r="AT19" i="20"/>
  <c r="AQ19" i="20"/>
  <c r="BG199" i="20"/>
  <c r="BI199" i="20"/>
  <c r="BF199" i="20"/>
  <c r="BH199" i="20"/>
  <c r="BJ199" i="20"/>
  <c r="AS310" i="20"/>
  <c r="AW34" i="20"/>
  <c r="BE34" i="20"/>
  <c r="BG34" i="20"/>
  <c r="BE312" i="20"/>
  <c r="BG312" i="20"/>
  <c r="BG341" i="20"/>
  <c r="BI341" i="20"/>
  <c r="BJ341" i="20"/>
  <c r="BF341" i="20"/>
  <c r="BG324" i="20"/>
  <c r="BI324" i="20"/>
  <c r="BF324" i="20"/>
  <c r="BH324" i="20"/>
  <c r="BJ324" i="20"/>
  <c r="BD227" i="20"/>
  <c r="BF227" i="20"/>
  <c r="BE213" i="20"/>
  <c r="BG213" i="20"/>
  <c r="BD156" i="20"/>
  <c r="BF156" i="20"/>
  <c r="BH156" i="20"/>
  <c r="BK156" i="20"/>
  <c r="BL156" i="20"/>
  <c r="BN156" i="20"/>
  <c r="BE98" i="20"/>
  <c r="BG98" i="20"/>
  <c r="BH98" i="20"/>
  <c r="BK98" i="20"/>
  <c r="BL98" i="20"/>
  <c r="BN98" i="20"/>
  <c r="AE9" i="28"/>
  <c r="P9" i="28"/>
  <c r="BE113" i="20"/>
  <c r="BG113" i="20"/>
  <c r="BH113" i="20"/>
  <c r="BK113" i="20"/>
  <c r="BL113" i="20"/>
  <c r="BN113" i="20"/>
  <c r="BI323" i="20"/>
  <c r="BF323" i="20"/>
  <c r="BH323" i="20"/>
  <c r="BK323" i="20"/>
  <c r="BL323" i="20"/>
  <c r="BN323" i="20"/>
  <c r="BJ323" i="20"/>
  <c r="BG323" i="20"/>
  <c r="AW293" i="20"/>
  <c r="BE293" i="20"/>
  <c r="BG293" i="20"/>
  <c r="BE336" i="20"/>
  <c r="BG336" i="20"/>
  <c r="BE320" i="20"/>
  <c r="BG320" i="20"/>
  <c r="BE245" i="20"/>
  <c r="BG245" i="20"/>
  <c r="BH245" i="20"/>
  <c r="BK245" i="20"/>
  <c r="BL245" i="20"/>
  <c r="BN245" i="20"/>
  <c r="BE275" i="20"/>
  <c r="BG275" i="20"/>
  <c r="BD148" i="20"/>
  <c r="BF148" i="20"/>
  <c r="BH148" i="20"/>
  <c r="BK148" i="20"/>
  <c r="BL148" i="20"/>
  <c r="BN148" i="20"/>
  <c r="BD125" i="20"/>
  <c r="BF125" i="20"/>
  <c r="BH125" i="20"/>
  <c r="BK125" i="20"/>
  <c r="BL125" i="20"/>
  <c r="BN125" i="20"/>
  <c r="BE46" i="20"/>
  <c r="BG46" i="20"/>
  <c r="BE36" i="20"/>
  <c r="BG36" i="20"/>
  <c r="BH36" i="20"/>
  <c r="BK36" i="20"/>
  <c r="BL36" i="20"/>
  <c r="BN36" i="20"/>
  <c r="BD71" i="20"/>
  <c r="BF71" i="20"/>
  <c r="AY14" i="1"/>
  <c r="BD362" i="20"/>
  <c r="BF362" i="20"/>
  <c r="BE350" i="20"/>
  <c r="BG350" i="20"/>
  <c r="B12" i="28"/>
  <c r="BD184" i="20"/>
  <c r="BF184" i="20"/>
  <c r="BH184" i="20"/>
  <c r="BK184" i="20"/>
  <c r="BL184" i="20"/>
  <c r="BN184" i="20"/>
  <c r="BD122" i="20"/>
  <c r="BF122" i="20"/>
  <c r="BH122" i="20"/>
  <c r="BK122" i="20"/>
  <c r="BL122" i="20"/>
  <c r="BN122" i="20"/>
  <c r="BD84" i="20"/>
  <c r="BF84" i="20"/>
  <c r="BD33" i="20"/>
  <c r="BF33" i="20"/>
  <c r="BH33" i="20"/>
  <c r="BK33" i="20"/>
  <c r="BL33" i="20"/>
  <c r="BN33" i="20"/>
  <c r="BD170" i="20"/>
  <c r="BF170" i="20"/>
  <c r="BH170" i="20"/>
  <c r="BK170" i="20"/>
  <c r="AX21" i="1"/>
  <c r="AX31" i="1"/>
  <c r="AX36" i="1"/>
  <c r="AV346" i="1"/>
  <c r="BI292" i="1"/>
  <c r="BJ292" i="1"/>
  <c r="AX345" i="1"/>
  <c r="AR189" i="1"/>
  <c r="AS219" i="1"/>
  <c r="BJ205" i="1"/>
  <c r="BG205" i="1"/>
  <c r="BI205" i="1"/>
  <c r="BJ165" i="1"/>
  <c r="BI165" i="1"/>
  <c r="BI99" i="1"/>
  <c r="BJ99" i="1"/>
  <c r="AY34" i="1"/>
  <c r="AX27" i="1"/>
  <c r="AX32" i="1"/>
  <c r="AY20" i="1"/>
  <c r="AQ63" i="1"/>
  <c r="AY51" i="1"/>
  <c r="AX58" i="1"/>
  <c r="BJ77" i="1"/>
  <c r="BI77" i="1"/>
  <c r="AR77" i="1"/>
  <c r="AR96" i="1"/>
  <c r="AY53" i="1"/>
  <c r="AY74" i="1"/>
  <c r="AW134" i="1"/>
  <c r="BI134" i="1"/>
  <c r="BJ134" i="1"/>
  <c r="AW150" i="1"/>
  <c r="BE150" i="1"/>
  <c r="BG150" i="1"/>
  <c r="BE167" i="1"/>
  <c r="BE207" i="1"/>
  <c r="AY124" i="1"/>
  <c r="AY200" i="1"/>
  <c r="AQ115" i="1"/>
  <c r="AY133" i="1"/>
  <c r="AY149" i="1"/>
  <c r="AY206" i="1"/>
  <c r="AY224" i="1"/>
  <c r="AY283" i="1"/>
  <c r="AR336" i="1"/>
  <c r="AV336" i="1"/>
  <c r="AX336" i="1"/>
  <c r="AV352" i="1"/>
  <c r="AS352" i="1"/>
  <c r="AY302" i="1"/>
  <c r="BJ233" i="1"/>
  <c r="BI233" i="1"/>
  <c r="AY295" i="1"/>
  <c r="AY286" i="1"/>
  <c r="AY345" i="1"/>
  <c r="BI345" i="1"/>
  <c r="BJ345" i="1"/>
  <c r="AS357" i="1"/>
  <c r="BI357" i="1"/>
  <c r="BJ357" i="1"/>
  <c r="AV343" i="1"/>
  <c r="BE343" i="1"/>
  <c r="BG343" i="1"/>
  <c r="AY364" i="1"/>
  <c r="BE240" i="1"/>
  <c r="BI114" i="1"/>
  <c r="BJ114" i="1"/>
  <c r="AW145" i="1"/>
  <c r="AW213" i="1"/>
  <c r="BI156" i="1"/>
  <c r="BJ156" i="1"/>
  <c r="AR66" i="1"/>
  <c r="AR58" i="1"/>
  <c r="BG81" i="1"/>
  <c r="BI81" i="1"/>
  <c r="BJ81" i="1"/>
  <c r="AY114" i="1"/>
  <c r="AY101" i="1"/>
  <c r="AV138" i="1"/>
  <c r="BE138" i="1"/>
  <c r="BG138" i="1"/>
  <c r="BI155" i="1"/>
  <c r="BJ155" i="1"/>
  <c r="AW155" i="1"/>
  <c r="AW171" i="1"/>
  <c r="AY195" i="1"/>
  <c r="AR212" i="1"/>
  <c r="BD212" i="1"/>
  <c r="BF212" i="1"/>
  <c r="AR230" i="1"/>
  <c r="AS230" i="1"/>
  <c r="AY164" i="1"/>
  <c r="AS132" i="1"/>
  <c r="AY132" i="1"/>
  <c r="BJ148" i="1"/>
  <c r="BI148" i="1"/>
  <c r="AR186" i="1"/>
  <c r="BJ222" i="1"/>
  <c r="BI222" i="1"/>
  <c r="AY117" i="1"/>
  <c r="AY192" i="1"/>
  <c r="AR248" i="1"/>
  <c r="AX248" i="1"/>
  <c r="BE248" i="1"/>
  <c r="BG248" i="1"/>
  <c r="AR268" i="1"/>
  <c r="AS268" i="1"/>
  <c r="AX268" i="1"/>
  <c r="BI287" i="1"/>
  <c r="BJ287" i="1"/>
  <c r="AW287" i="1"/>
  <c r="BE287" i="1"/>
  <c r="BG287" i="1"/>
  <c r="AV305" i="1"/>
  <c r="BE305" i="1"/>
  <c r="BG305" i="1"/>
  <c r="AX324" i="1"/>
  <c r="BE324" i="1"/>
  <c r="BG324" i="1"/>
  <c r="BI324" i="1"/>
  <c r="BJ324" i="1"/>
  <c r="AV340" i="1"/>
  <c r="BE340" i="1"/>
  <c r="BG340" i="1"/>
  <c r="AY251" i="1"/>
  <c r="AY325" i="1"/>
  <c r="AY240" i="1"/>
  <c r="BJ281" i="1"/>
  <c r="BI281" i="1"/>
  <c r="AY299" i="1"/>
  <c r="AY316" i="1"/>
  <c r="AY334" i="1"/>
  <c r="AR291" i="1"/>
  <c r="AX309" i="1"/>
  <c r="BE309" i="1"/>
  <c r="BG309" i="1"/>
  <c r="AY309" i="1"/>
  <c r="AV327" i="1"/>
  <c r="AS327" i="1"/>
  <c r="AY349" i="1"/>
  <c r="AS349" i="1"/>
  <c r="BI349" i="1"/>
  <c r="BJ349" i="1"/>
  <c r="BI362" i="1"/>
  <c r="BJ362" i="1"/>
  <c r="AS347" i="1"/>
  <c r="AR347" i="1"/>
  <c r="AS331" i="1"/>
  <c r="AR276" i="1"/>
  <c r="AQ257" i="1"/>
  <c r="BI355" i="1"/>
  <c r="BJ355" i="1"/>
  <c r="AV301" i="1"/>
  <c r="BE301" i="1"/>
  <c r="BG301" i="1"/>
  <c r="BI304" i="1"/>
  <c r="BJ304" i="1"/>
  <c r="BI302" i="1"/>
  <c r="BJ302" i="1"/>
  <c r="AF346" i="1"/>
  <c r="AQ346" i="1"/>
  <c r="BD346" i="1"/>
  <c r="BF346" i="1"/>
  <c r="AR280" i="1"/>
  <c r="AF360" i="1"/>
  <c r="AX328" i="1"/>
  <c r="BE328" i="1"/>
  <c r="BG328" i="1"/>
  <c r="AV347" i="1"/>
  <c r="BE347" i="1"/>
  <c r="BG347" i="1"/>
  <c r="AW311" i="1"/>
  <c r="BE311" i="1"/>
  <c r="BG311" i="1"/>
  <c r="AX225" i="1"/>
  <c r="AS134" i="1"/>
  <c r="AW148" i="1"/>
  <c r="AR213" i="1"/>
  <c r="AQ172" i="1"/>
  <c r="AV79" i="1"/>
  <c r="BE79" i="1"/>
  <c r="AS77" i="1"/>
  <c r="AS26" i="1"/>
  <c r="AS43" i="1"/>
  <c r="AY43" i="1"/>
  <c r="AX23" i="1"/>
  <c r="AY108" i="1"/>
  <c r="AW81" i="1"/>
  <c r="AV99" i="1"/>
  <c r="AY99" i="1"/>
  <c r="AY66" i="1"/>
  <c r="BE66" i="1"/>
  <c r="BG66" i="1"/>
  <c r="AW83" i="1"/>
  <c r="AX83" i="1"/>
  <c r="AQ102" i="1"/>
  <c r="AY176" i="1"/>
  <c r="AY135" i="1"/>
  <c r="AY208" i="1"/>
  <c r="AY169" i="1"/>
  <c r="AV254" i="1"/>
  <c r="BE254" i="1"/>
  <c r="BG254" i="1"/>
  <c r="BI273" i="1"/>
  <c r="BJ273" i="1"/>
  <c r="AQ273" i="1"/>
  <c r="AX310" i="1"/>
  <c r="BI328" i="1"/>
  <c r="BJ328" i="1"/>
  <c r="AH344" i="1"/>
  <c r="AS344" i="1"/>
  <c r="S344" i="1"/>
  <c r="AN344" i="1"/>
  <c r="AI344" i="1"/>
  <c r="AT344" i="1"/>
  <c r="BG255" i="1"/>
  <c r="BI255" i="1"/>
  <c r="BJ255" i="1"/>
  <c r="AW275" i="1"/>
  <c r="BI293" i="1"/>
  <c r="BJ293" i="1"/>
  <c r="AV293" i="1"/>
  <c r="AW329" i="1"/>
  <c r="BJ245" i="1"/>
  <c r="BI245" i="1"/>
  <c r="AQ266" i="1"/>
  <c r="AX285" i="1"/>
  <c r="AY285" i="1"/>
  <c r="AR285" i="1"/>
  <c r="BD285" i="1"/>
  <c r="BF285" i="1"/>
  <c r="AR303" i="1"/>
  <c r="BD303" i="1"/>
  <c r="BF303" i="1"/>
  <c r="BH303" i="1"/>
  <c r="BK303" i="1"/>
  <c r="BL303" i="1"/>
  <c r="BN303" i="1"/>
  <c r="AS303" i="1"/>
  <c r="AR322" i="1"/>
  <c r="AS322" i="1"/>
  <c r="AX322" i="1"/>
  <c r="BE322" i="1"/>
  <c r="AF338" i="1"/>
  <c r="S338" i="1"/>
  <c r="V338" i="1"/>
  <c r="AR338" i="1"/>
  <c r="AV258" i="1"/>
  <c r="AY258" i="1"/>
  <c r="AV296" i="1"/>
  <c r="BE296" i="1"/>
  <c r="AR296" i="1"/>
  <c r="AN355" i="1"/>
  <c r="AI355" i="1"/>
  <c r="AT355" i="1"/>
  <c r="AC354" i="1"/>
  <c r="AY354" i="1"/>
  <c r="AK330" i="1"/>
  <c r="AG312" i="1"/>
  <c r="AL364" i="1"/>
  <c r="BI323" i="1"/>
  <c r="BJ323" i="1"/>
  <c r="AS304" i="1"/>
  <c r="AV247" i="1"/>
  <c r="BI264" i="1"/>
  <c r="BJ264" i="1"/>
  <c r="AM346" i="1"/>
  <c r="AX346" i="1"/>
  <c r="AW241" i="1"/>
  <c r="BI280" i="1"/>
  <c r="BJ280" i="1"/>
  <c r="Z362" i="1"/>
  <c r="AV362" i="1"/>
  <c r="AW310" i="1"/>
  <c r="BE310" i="1"/>
  <c r="BG310" i="1"/>
  <c r="AQ347" i="1"/>
  <c r="AV277" i="1"/>
  <c r="BE277" i="1"/>
  <c r="BG277" i="1"/>
  <c r="BJ261" i="1"/>
  <c r="BI261" i="1"/>
  <c r="AQ207" i="1"/>
  <c r="AV181" i="1"/>
  <c r="AQ126" i="1"/>
  <c r="AR165" i="1"/>
  <c r="AR172" i="1"/>
  <c r="AX139" i="1"/>
  <c r="BI79" i="1"/>
  <c r="BJ79" i="1"/>
  <c r="BG79" i="1"/>
  <c r="AW102" i="1"/>
  <c r="Y358" i="1"/>
  <c r="AU358" i="1"/>
  <c r="AJ358" i="1"/>
  <c r="Y340" i="1"/>
  <c r="AU340" i="1"/>
  <c r="BD340" i="1"/>
  <c r="BF340" i="1"/>
  <c r="BH340" i="1"/>
  <c r="BK340" i="1"/>
  <c r="BL340" i="1"/>
  <c r="BN340" i="1"/>
  <c r="AJ340" i="1"/>
  <c r="Y361" i="1"/>
  <c r="AJ361" i="1"/>
  <c r="AU361" i="1"/>
  <c r="Y342" i="1"/>
  <c r="AU342" i="1"/>
  <c r="AJ342" i="1"/>
  <c r="Y322" i="1"/>
  <c r="AU322" i="1"/>
  <c r="AJ322" i="1"/>
  <c r="Y303" i="1"/>
  <c r="AJ303" i="1"/>
  <c r="AU303" i="1"/>
  <c r="Y285" i="1"/>
  <c r="AJ285" i="1"/>
  <c r="AU285" i="1"/>
  <c r="Y266" i="1"/>
  <c r="AU266" i="1"/>
  <c r="AJ266" i="1"/>
  <c r="Y245" i="1"/>
  <c r="AU245" i="1"/>
  <c r="BD245" i="1"/>
  <c r="BF245" i="1"/>
  <c r="AJ245" i="1"/>
  <c r="AJ345" i="1"/>
  <c r="Y345" i="1"/>
  <c r="AU345" i="1"/>
  <c r="AJ329" i="1"/>
  <c r="Y329" i="1"/>
  <c r="AU329" i="1"/>
  <c r="AJ311" i="1"/>
  <c r="AU311" i="1"/>
  <c r="Y311" i="1"/>
  <c r="AJ293" i="1"/>
  <c r="AU293" i="1"/>
  <c r="Y293" i="1"/>
  <c r="AJ275" i="1"/>
  <c r="Y275" i="1"/>
  <c r="AU275" i="1"/>
  <c r="AJ255" i="1"/>
  <c r="Y255" i="1"/>
  <c r="AU255" i="1"/>
  <c r="AU332" i="1"/>
  <c r="Y332" i="1"/>
  <c r="AJ332" i="1"/>
  <c r="Y314" i="1"/>
  <c r="AU314" i="1"/>
  <c r="AJ314" i="1"/>
  <c r="Y297" i="1"/>
  <c r="AU297" i="1"/>
  <c r="AJ297" i="1"/>
  <c r="Y279" i="1"/>
  <c r="AJ279" i="1"/>
  <c r="AU279" i="1"/>
  <c r="AU259" i="1"/>
  <c r="Y259" i="1"/>
  <c r="AJ259" i="1"/>
  <c r="Y239" i="1"/>
  <c r="AU239" i="1"/>
  <c r="AJ239" i="1"/>
  <c r="AJ339" i="1"/>
  <c r="Y339" i="1"/>
  <c r="AU339" i="1"/>
  <c r="AK339" i="1"/>
  <c r="Z339" i="1"/>
  <c r="AM339" i="1"/>
  <c r="AX339" i="1"/>
  <c r="S339" i="1"/>
  <c r="AH339" i="1"/>
  <c r="AA339" i="1"/>
  <c r="AF339" i="1"/>
  <c r="AL339" i="1"/>
  <c r="W339" i="1"/>
  <c r="AS339" i="1"/>
  <c r="BB339" i="1"/>
  <c r="U339" i="1"/>
  <c r="AQ339" i="1"/>
  <c r="Y323" i="1"/>
  <c r="AU323" i="1"/>
  <c r="AJ323" i="1"/>
  <c r="Y304" i="1"/>
  <c r="AU304" i="1"/>
  <c r="AJ304" i="1"/>
  <c r="AH304" i="1"/>
  <c r="AA304" i="1"/>
  <c r="AW304" i="1"/>
  <c r="AB304" i="1"/>
  <c r="AX304" i="1"/>
  <c r="AL304" i="1"/>
  <c r="Y286" i="1"/>
  <c r="AJ286" i="1"/>
  <c r="AU286" i="1"/>
  <c r="U286" i="1"/>
  <c r="AQ286" i="1"/>
  <c r="BB286" i="1"/>
  <c r="AB286" i="1"/>
  <c r="AX286" i="1"/>
  <c r="Z286" i="1"/>
  <c r="AV286" i="1"/>
  <c r="BE286" i="1"/>
  <c r="Y267" i="1"/>
  <c r="AJ267" i="1"/>
  <c r="AU267" i="1"/>
  <c r="AG267" i="1"/>
  <c r="W267" i="1"/>
  <c r="AS267" i="1"/>
  <c r="V267" i="1"/>
  <c r="Z267" i="1"/>
  <c r="AV267" i="1"/>
  <c r="Y247" i="1"/>
  <c r="AU247" i="1"/>
  <c r="AJ247" i="1"/>
  <c r="AG247" i="1"/>
  <c r="W247" i="1"/>
  <c r="AS247" i="1"/>
  <c r="AB247" i="1"/>
  <c r="AX247" i="1"/>
  <c r="Y234" i="1"/>
  <c r="AJ234" i="1"/>
  <c r="AU234" i="1"/>
  <c r="AL234" i="1"/>
  <c r="Z234" i="1"/>
  <c r="AM234" i="1"/>
  <c r="AH234" i="1"/>
  <c r="BB234" i="1"/>
  <c r="AB234" i="1"/>
  <c r="U234" i="1"/>
  <c r="AQ234" i="1"/>
  <c r="AK234" i="1"/>
  <c r="W234" i="1"/>
  <c r="AA234" i="1"/>
  <c r="AG234" i="1"/>
  <c r="S234" i="1"/>
  <c r="AF234" i="1"/>
  <c r="V234" i="1"/>
  <c r="Y214" i="1"/>
  <c r="AU214" i="1"/>
  <c r="AJ214" i="1"/>
  <c r="Z214" i="1"/>
  <c r="AB214" i="1"/>
  <c r="AX214" i="1"/>
  <c r="V214" i="1"/>
  <c r="AM214" i="1"/>
  <c r="AL214" i="1"/>
  <c r="AK214" i="1"/>
  <c r="U214" i="1"/>
  <c r="AQ214" i="1"/>
  <c r="S214" i="1"/>
  <c r="W214" i="1"/>
  <c r="BB214" i="1"/>
  <c r="AG214" i="1"/>
  <c r="AF214" i="1"/>
  <c r="AH214" i="1"/>
  <c r="AA214" i="1"/>
  <c r="AW214" i="1"/>
  <c r="Y197" i="1"/>
  <c r="AU197" i="1"/>
  <c r="AJ197" i="1"/>
  <c r="S197" i="1"/>
  <c r="BB197" i="1"/>
  <c r="AA197" i="1"/>
  <c r="AW197" i="1"/>
  <c r="U197" i="1"/>
  <c r="AF197" i="1"/>
  <c r="W197" i="1"/>
  <c r="AS197" i="1"/>
  <c r="V197" i="1"/>
  <c r="AR197" i="1"/>
  <c r="AG197" i="1"/>
  <c r="Z197" i="1"/>
  <c r="AK197" i="1"/>
  <c r="AB197" i="1"/>
  <c r="AL197" i="1"/>
  <c r="AH197" i="1"/>
  <c r="AM197" i="1"/>
  <c r="Y173" i="1"/>
  <c r="AJ173" i="1"/>
  <c r="AU173" i="1"/>
  <c r="U173" i="1"/>
  <c r="AQ173" i="1"/>
  <c r="AF173" i="1"/>
  <c r="W173" i="1"/>
  <c r="AB173" i="1"/>
  <c r="AX173" i="1"/>
  <c r="AG173" i="1"/>
  <c r="Z173" i="1"/>
  <c r="AV173" i="1"/>
  <c r="AK173" i="1"/>
  <c r="AA173" i="1"/>
  <c r="AL173" i="1"/>
  <c r="AH173" i="1"/>
  <c r="AM173" i="1"/>
  <c r="S173" i="1"/>
  <c r="BB173" i="1"/>
  <c r="V173" i="1"/>
  <c r="Y157" i="1"/>
  <c r="AJ157" i="1"/>
  <c r="AU157" i="1"/>
  <c r="AG157" i="1"/>
  <c r="Z157" i="1"/>
  <c r="AK157" i="1"/>
  <c r="AA157" i="1"/>
  <c r="AW157" i="1"/>
  <c r="AL157" i="1"/>
  <c r="AH157" i="1"/>
  <c r="AM157" i="1"/>
  <c r="S157" i="1"/>
  <c r="BB157" i="1"/>
  <c r="V157" i="1"/>
  <c r="U157" i="1"/>
  <c r="AF157" i="1"/>
  <c r="W157" i="1"/>
  <c r="AS157" i="1"/>
  <c r="AB157" i="1"/>
  <c r="Y140" i="1"/>
  <c r="AU140" i="1"/>
  <c r="AJ140" i="1"/>
  <c r="AL140" i="1"/>
  <c r="AH140" i="1"/>
  <c r="AA140" i="1"/>
  <c r="AW140" i="1"/>
  <c r="S140" i="1"/>
  <c r="BB140" i="1"/>
  <c r="AB140" i="1"/>
  <c r="U140" i="1"/>
  <c r="AQ140" i="1"/>
  <c r="AF140" i="1"/>
  <c r="W140" i="1"/>
  <c r="V140" i="1"/>
  <c r="AG140" i="1"/>
  <c r="Z140" i="1"/>
  <c r="AV140" i="1"/>
  <c r="AK140" i="1"/>
  <c r="AM140" i="1"/>
  <c r="Y120" i="1"/>
  <c r="AU120" i="1"/>
  <c r="AJ120" i="1"/>
  <c r="AM120" i="1"/>
  <c r="AL120" i="1"/>
  <c r="AH120" i="1"/>
  <c r="U120" i="1"/>
  <c r="S120" i="1"/>
  <c r="BB120" i="1"/>
  <c r="AB120" i="1"/>
  <c r="AG120" i="1"/>
  <c r="AF120" i="1"/>
  <c r="W120" i="1"/>
  <c r="AS120" i="1"/>
  <c r="AA120" i="1"/>
  <c r="Z120" i="1"/>
  <c r="AK120" i="1"/>
  <c r="V120" i="1"/>
  <c r="AR120" i="1"/>
  <c r="AJ213" i="1"/>
  <c r="Y213" i="1"/>
  <c r="AU213" i="1"/>
  <c r="AJ196" i="1"/>
  <c r="AU196" i="1"/>
  <c r="Y196" i="1"/>
  <c r="AJ172" i="1"/>
  <c r="AU172" i="1"/>
  <c r="Y172" i="1"/>
  <c r="AJ156" i="1"/>
  <c r="Y156" i="1"/>
  <c r="AU156" i="1"/>
  <c r="AJ139" i="1"/>
  <c r="Y139" i="1"/>
  <c r="AU139" i="1"/>
  <c r="AJ119" i="1"/>
  <c r="AU119" i="1"/>
  <c r="Y119" i="1"/>
  <c r="Y220" i="1"/>
  <c r="AU220" i="1"/>
  <c r="AJ220" i="1"/>
  <c r="AB220" i="1"/>
  <c r="BB220" i="1"/>
  <c r="AA220" i="1"/>
  <c r="AW220" i="1"/>
  <c r="W220" i="1"/>
  <c r="AL220" i="1"/>
  <c r="AK220" i="1"/>
  <c r="V220" i="1"/>
  <c r="AR220" i="1"/>
  <c r="S220" i="1"/>
  <c r="AM220" i="1"/>
  <c r="AF220" i="1"/>
  <c r="AH220" i="1"/>
  <c r="U220" i="1"/>
  <c r="Z220" i="1"/>
  <c r="AG220" i="1"/>
  <c r="AU203" i="1"/>
  <c r="Y203" i="1"/>
  <c r="AJ203" i="1"/>
  <c r="W203" i="1"/>
  <c r="AS203" i="1"/>
  <c r="Z203" i="1"/>
  <c r="AV203" i="1"/>
  <c r="BB203" i="1"/>
  <c r="V203" i="1"/>
  <c r="AL203" i="1"/>
  <c r="AM203" i="1"/>
  <c r="S203" i="1"/>
  <c r="AH203" i="1"/>
  <c r="U203" i="1"/>
  <c r="AF203" i="1"/>
  <c r="AG203" i="1"/>
  <c r="AB203" i="1"/>
  <c r="AK203" i="1"/>
  <c r="AA203" i="1"/>
  <c r="AW203" i="1"/>
  <c r="Y182" i="1"/>
  <c r="AJ182" i="1"/>
  <c r="AU182" i="1"/>
  <c r="V182" i="1"/>
  <c r="AR182" i="1"/>
  <c r="BB182" i="1"/>
  <c r="Z182" i="1"/>
  <c r="S182" i="1"/>
  <c r="AH182" i="1"/>
  <c r="AL182" i="1"/>
  <c r="AM182" i="1"/>
  <c r="AG182" i="1"/>
  <c r="AB182" i="1"/>
  <c r="AX182" i="1"/>
  <c r="U182" i="1"/>
  <c r="AQ182" i="1"/>
  <c r="AF182" i="1"/>
  <c r="W182" i="1"/>
  <c r="AK182" i="1"/>
  <c r="AA182" i="1"/>
  <c r="AW182" i="1"/>
  <c r="Y163" i="1"/>
  <c r="AU163" i="1"/>
  <c r="AJ163" i="1"/>
  <c r="AH163" i="1"/>
  <c r="AL163" i="1"/>
  <c r="AK163" i="1"/>
  <c r="AG163" i="1"/>
  <c r="AB163" i="1"/>
  <c r="U163" i="1"/>
  <c r="AF163" i="1"/>
  <c r="W163" i="1"/>
  <c r="AS163" i="1"/>
  <c r="Z163" i="1"/>
  <c r="AA163" i="1"/>
  <c r="AW163" i="1"/>
  <c r="V163" i="1"/>
  <c r="BB163" i="1"/>
  <c r="AM163" i="1"/>
  <c r="S163" i="1"/>
  <c r="Y146" i="1"/>
  <c r="AU146" i="1"/>
  <c r="AJ146" i="1"/>
  <c r="AB146" i="1"/>
  <c r="AK146" i="1"/>
  <c r="AF146" i="1"/>
  <c r="W146" i="1"/>
  <c r="BB146" i="1"/>
  <c r="AA146" i="1"/>
  <c r="AW146" i="1"/>
  <c r="V146" i="1"/>
  <c r="AR146" i="1"/>
  <c r="AL146" i="1"/>
  <c r="Z146" i="1"/>
  <c r="S146" i="1"/>
  <c r="AH146" i="1"/>
  <c r="U146" i="1"/>
  <c r="AM146" i="1"/>
  <c r="AG146" i="1"/>
  <c r="AU127" i="1"/>
  <c r="Y127" i="1"/>
  <c r="AJ127" i="1"/>
  <c r="W127" i="1"/>
  <c r="U127" i="1"/>
  <c r="AQ127" i="1"/>
  <c r="AM127" i="1"/>
  <c r="AF127" i="1"/>
  <c r="V127" i="1"/>
  <c r="AG127" i="1"/>
  <c r="AL127" i="1"/>
  <c r="AK127" i="1"/>
  <c r="AH127" i="1"/>
  <c r="Z127" i="1"/>
  <c r="AV127" i="1"/>
  <c r="S127" i="1"/>
  <c r="AB127" i="1"/>
  <c r="AA127" i="1"/>
  <c r="AW127" i="1"/>
  <c r="BB127" i="1"/>
  <c r="Y229" i="1"/>
  <c r="AJ229" i="1"/>
  <c r="AU229" i="1"/>
  <c r="AK229" i="1"/>
  <c r="S229" i="1"/>
  <c r="AH229" i="1"/>
  <c r="AA229" i="1"/>
  <c r="AF229" i="1"/>
  <c r="V229" i="1"/>
  <c r="AR229" i="1"/>
  <c r="U229" i="1"/>
  <c r="AM229" i="1"/>
  <c r="BB229" i="1"/>
  <c r="Z229" i="1"/>
  <c r="AG229" i="1"/>
  <c r="W229" i="1"/>
  <c r="AS229" i="1"/>
  <c r="AL229" i="1"/>
  <c r="AB229" i="1"/>
  <c r="Y210" i="1"/>
  <c r="AJ210" i="1"/>
  <c r="AU210" i="1"/>
  <c r="AH210" i="1"/>
  <c r="AA210" i="1"/>
  <c r="AK210" i="1"/>
  <c r="S210" i="1"/>
  <c r="U210" i="1"/>
  <c r="AM210" i="1"/>
  <c r="AF210" i="1"/>
  <c r="BB210" i="1"/>
  <c r="AG210" i="1"/>
  <c r="W210" i="1"/>
  <c r="AB210" i="1"/>
  <c r="AX210" i="1"/>
  <c r="Z210" i="1"/>
  <c r="AV210" i="1"/>
  <c r="V210" i="1"/>
  <c r="AR210" i="1"/>
  <c r="AL210" i="1"/>
  <c r="Y192" i="1"/>
  <c r="AU192" i="1"/>
  <c r="AJ192" i="1"/>
  <c r="U192" i="1"/>
  <c r="AM192" i="1"/>
  <c r="AF192" i="1"/>
  <c r="AK192" i="1"/>
  <c r="AG192" i="1"/>
  <c r="W192" i="1"/>
  <c r="AL192" i="1"/>
  <c r="Z192" i="1"/>
  <c r="AV192" i="1"/>
  <c r="V192" i="1"/>
  <c r="AR192" i="1"/>
  <c r="S192" i="1"/>
  <c r="AH192" i="1"/>
  <c r="AA192" i="1"/>
  <c r="BB192" i="1"/>
  <c r="AB192" i="1"/>
  <c r="AX192" i="1"/>
  <c r="Y170" i="1"/>
  <c r="AU170" i="1"/>
  <c r="AJ170" i="1"/>
  <c r="AG170" i="1"/>
  <c r="W170" i="1"/>
  <c r="AS170" i="1"/>
  <c r="AB170" i="1"/>
  <c r="AX170" i="1"/>
  <c r="V170" i="1"/>
  <c r="AF170" i="1"/>
  <c r="BB170" i="1"/>
  <c r="AH170" i="1"/>
  <c r="AA170" i="1"/>
  <c r="AL170" i="1"/>
  <c r="AK170" i="1"/>
  <c r="U170" i="1"/>
  <c r="AM170" i="1"/>
  <c r="S170" i="1"/>
  <c r="Z170" i="1"/>
  <c r="AV170" i="1"/>
  <c r="Y154" i="1"/>
  <c r="AJ154" i="1"/>
  <c r="AU154" i="1"/>
  <c r="AF154" i="1"/>
  <c r="BB154" i="1"/>
  <c r="AH154" i="1"/>
  <c r="AA154" i="1"/>
  <c r="AL154" i="1"/>
  <c r="AK154" i="1"/>
  <c r="U154" i="1"/>
  <c r="AM154" i="1"/>
  <c r="S154" i="1"/>
  <c r="Z154" i="1"/>
  <c r="AV154" i="1"/>
  <c r="AG154" i="1"/>
  <c r="W154" i="1"/>
  <c r="AS154" i="1"/>
  <c r="AB154" i="1"/>
  <c r="AX154" i="1"/>
  <c r="V154" i="1"/>
  <c r="AR154" i="1"/>
  <c r="Y137" i="1"/>
  <c r="AJ137" i="1"/>
  <c r="AU137" i="1"/>
  <c r="AH137" i="1"/>
  <c r="AA137" i="1"/>
  <c r="AL137" i="1"/>
  <c r="AB137" i="1"/>
  <c r="AX137" i="1"/>
  <c r="U137" i="1"/>
  <c r="AM137" i="1"/>
  <c r="W137" i="1"/>
  <c r="AS137" i="1"/>
  <c r="AK137" i="1"/>
  <c r="AG137" i="1"/>
  <c r="S137" i="1"/>
  <c r="V137" i="1"/>
  <c r="AR137" i="1"/>
  <c r="BB137" i="1"/>
  <c r="AF137" i="1"/>
  <c r="Z137" i="1"/>
  <c r="Y117" i="1"/>
  <c r="AU117" i="1"/>
  <c r="AJ117" i="1"/>
  <c r="U117" i="1"/>
  <c r="AM117" i="1"/>
  <c r="AB117" i="1"/>
  <c r="AX117" i="1"/>
  <c r="AK117" i="1"/>
  <c r="AG117" i="1"/>
  <c r="W117" i="1"/>
  <c r="BB117" i="1"/>
  <c r="AF117" i="1"/>
  <c r="S117" i="1"/>
  <c r="Z117" i="1"/>
  <c r="AV117" i="1"/>
  <c r="AH117" i="1"/>
  <c r="AA117" i="1"/>
  <c r="AW117" i="1"/>
  <c r="AL117" i="1"/>
  <c r="V117" i="1"/>
  <c r="AR117" i="1"/>
  <c r="AJ111" i="1"/>
  <c r="Y111" i="1"/>
  <c r="AU111" i="1"/>
  <c r="AA111" i="1"/>
  <c r="AW111" i="1"/>
  <c r="AM111" i="1"/>
  <c r="Z111" i="1"/>
  <c r="AV111" i="1"/>
  <c r="AH111" i="1"/>
  <c r="W111" i="1"/>
  <c r="AS111" i="1"/>
  <c r="S111" i="1"/>
  <c r="AL111" i="1"/>
  <c r="AK111" i="1"/>
  <c r="V111" i="1"/>
  <c r="AR111" i="1"/>
  <c r="AB111" i="1"/>
  <c r="AX111" i="1"/>
  <c r="AG111" i="1"/>
  <c r="U111" i="1"/>
  <c r="BB111" i="1"/>
  <c r="AF111" i="1"/>
  <c r="Y92" i="1"/>
  <c r="AJ92" i="1"/>
  <c r="AU92" i="1"/>
  <c r="U92" i="1"/>
  <c r="AQ92" i="1"/>
  <c r="BB92" i="1"/>
  <c r="Z92" i="1"/>
  <c r="AF92" i="1"/>
  <c r="AG92" i="1"/>
  <c r="W92" i="1"/>
  <c r="AB92" i="1"/>
  <c r="S92" i="1"/>
  <c r="AK92" i="1"/>
  <c r="AL92" i="1"/>
  <c r="V92" i="1"/>
  <c r="AA92" i="1"/>
  <c r="AW92" i="1"/>
  <c r="AH92" i="1"/>
  <c r="AM92" i="1"/>
  <c r="Y73" i="1"/>
  <c r="AJ73" i="1"/>
  <c r="AU73" i="1"/>
  <c r="AG73" i="1"/>
  <c r="W73" i="1"/>
  <c r="AL73" i="1"/>
  <c r="AK73" i="1"/>
  <c r="AH73" i="1"/>
  <c r="Z73" i="1"/>
  <c r="AF73" i="1"/>
  <c r="AA73" i="1"/>
  <c r="AW73" i="1"/>
  <c r="BB73" i="1"/>
  <c r="S73" i="1"/>
  <c r="U73" i="1"/>
  <c r="AQ73" i="1"/>
  <c r="AM73" i="1"/>
  <c r="AB73" i="1"/>
  <c r="V73" i="1"/>
  <c r="Y52" i="1"/>
  <c r="AU52" i="1"/>
  <c r="AJ52" i="1"/>
  <c r="V52" i="1"/>
  <c r="AF52" i="1"/>
  <c r="AL52" i="1"/>
  <c r="AA52" i="1"/>
  <c r="AH52" i="1"/>
  <c r="S52" i="1"/>
  <c r="U52" i="1"/>
  <c r="AQ52" i="1"/>
  <c r="AM52" i="1"/>
  <c r="AB52" i="1"/>
  <c r="BB52" i="1"/>
  <c r="AG52" i="1"/>
  <c r="W52" i="1"/>
  <c r="AS52" i="1"/>
  <c r="AK52" i="1"/>
  <c r="Z52" i="1"/>
  <c r="AV52" i="1"/>
  <c r="AJ99" i="1"/>
  <c r="AU99" i="1"/>
  <c r="BD99" i="1"/>
  <c r="BF99" i="1"/>
  <c r="Y99" i="1"/>
  <c r="AJ81" i="1"/>
  <c r="AU81" i="1"/>
  <c r="Y81" i="1"/>
  <c r="AJ64" i="1"/>
  <c r="Y64" i="1"/>
  <c r="AU64" i="1"/>
  <c r="AJ113" i="1"/>
  <c r="Y113" i="1"/>
  <c r="AU113" i="1"/>
  <c r="AH113" i="1"/>
  <c r="AL113" i="1"/>
  <c r="AB113" i="1"/>
  <c r="BB113" i="1"/>
  <c r="AM113" i="1"/>
  <c r="AG113" i="1"/>
  <c r="AF113" i="1"/>
  <c r="W113" i="1"/>
  <c r="AK113" i="1"/>
  <c r="AA113" i="1"/>
  <c r="AW113" i="1"/>
  <c r="Z113" i="1"/>
  <c r="U113" i="1"/>
  <c r="AQ113" i="1"/>
  <c r="V113" i="1"/>
  <c r="AR113" i="1"/>
  <c r="S113" i="1"/>
  <c r="Y94" i="1"/>
  <c r="AU94" i="1"/>
  <c r="AJ94" i="1"/>
  <c r="W94" i="1"/>
  <c r="AG94" i="1"/>
  <c r="AB94" i="1"/>
  <c r="AX94" i="1"/>
  <c r="Z94" i="1"/>
  <c r="AV94" i="1"/>
  <c r="BE94" i="1"/>
  <c r="AK94" i="1"/>
  <c r="V94" i="1"/>
  <c r="AR94" i="1"/>
  <c r="AF94" i="1"/>
  <c r="AH94" i="1"/>
  <c r="AA94" i="1"/>
  <c r="AW94" i="1"/>
  <c r="AL94" i="1"/>
  <c r="BB94" i="1"/>
  <c r="U94" i="1"/>
  <c r="AQ94" i="1"/>
  <c r="AM94" i="1"/>
  <c r="S94" i="1"/>
  <c r="Y75" i="1"/>
  <c r="AU75" i="1"/>
  <c r="AJ75" i="1"/>
  <c r="AK75" i="1"/>
  <c r="V75" i="1"/>
  <c r="AR75" i="1"/>
  <c r="AF75" i="1"/>
  <c r="AH75" i="1"/>
  <c r="AA75" i="1"/>
  <c r="AB75" i="1"/>
  <c r="BB75" i="1"/>
  <c r="U75" i="1"/>
  <c r="AL75" i="1"/>
  <c r="Z75" i="1"/>
  <c r="AV75" i="1"/>
  <c r="W75" i="1"/>
  <c r="AS75" i="1"/>
  <c r="AG75" i="1"/>
  <c r="S75" i="1"/>
  <c r="AM75" i="1"/>
  <c r="AU54" i="1"/>
  <c r="Y54" i="1"/>
  <c r="AJ54" i="1"/>
  <c r="V54" i="1"/>
  <c r="AR54" i="1"/>
  <c r="AL54" i="1"/>
  <c r="BB54" i="1"/>
  <c r="AH54" i="1"/>
  <c r="S54" i="1"/>
  <c r="AM54" i="1"/>
  <c r="W54" i="1"/>
  <c r="AS54" i="1"/>
  <c r="U54" i="1"/>
  <c r="AF54" i="1"/>
  <c r="AB54" i="1"/>
  <c r="AX54" i="1"/>
  <c r="AK54" i="1"/>
  <c r="AG54" i="1"/>
  <c r="Z54" i="1"/>
  <c r="AV54" i="1"/>
  <c r="AA54" i="1"/>
  <c r="AW54" i="1"/>
  <c r="Y102" i="1"/>
  <c r="AJ102" i="1"/>
  <c r="AU102" i="1"/>
  <c r="Y83" i="1"/>
  <c r="AU83" i="1"/>
  <c r="AJ83" i="1"/>
  <c r="Y66" i="1"/>
  <c r="AU66" i="1"/>
  <c r="AJ66" i="1"/>
  <c r="Y36" i="1"/>
  <c r="AJ36" i="1"/>
  <c r="AU36" i="1"/>
  <c r="AA36" i="1"/>
  <c r="AG36" i="1"/>
  <c r="AF36" i="1"/>
  <c r="W36" i="1"/>
  <c r="AS36" i="1"/>
  <c r="AK36" i="1"/>
  <c r="U36" i="1"/>
  <c r="V36" i="1"/>
  <c r="AR36" i="1"/>
  <c r="S36" i="1"/>
  <c r="BB36" i="1"/>
  <c r="AH36" i="1"/>
  <c r="AL36" i="1"/>
  <c r="Z36" i="1"/>
  <c r="AV36" i="1"/>
  <c r="Y19" i="1"/>
  <c r="AJ19" i="1"/>
  <c r="AU19" i="1"/>
  <c r="AH19" i="1"/>
  <c r="U19" i="1"/>
  <c r="Z19" i="1"/>
  <c r="AA19" i="1"/>
  <c r="AL19" i="1"/>
  <c r="AF19" i="1"/>
  <c r="W19" i="1"/>
  <c r="AK19" i="1"/>
  <c r="AG19" i="1"/>
  <c r="V19" i="1"/>
  <c r="S19" i="1"/>
  <c r="BB19" i="1"/>
  <c r="AJ31" i="1"/>
  <c r="AU31" i="1"/>
  <c r="Y31" i="1"/>
  <c r="U31" i="1"/>
  <c r="AK31" i="1"/>
  <c r="S31" i="1"/>
  <c r="AG31" i="1"/>
  <c r="Z31" i="1"/>
  <c r="V31" i="1"/>
  <c r="AR31" i="1"/>
  <c r="W31" i="1"/>
  <c r="BB31" i="1"/>
  <c r="AF31" i="1"/>
  <c r="AH31" i="1"/>
  <c r="AA31" i="1"/>
  <c r="AW31" i="1"/>
  <c r="AL31" i="1"/>
  <c r="AJ14" i="1"/>
  <c r="AU14" i="1"/>
  <c r="Y14" i="1"/>
  <c r="AH14" i="1"/>
  <c r="AA14" i="1"/>
  <c r="AW14" i="1"/>
  <c r="S14" i="1"/>
  <c r="U14" i="1"/>
  <c r="AK14" i="1"/>
  <c r="Z14" i="1"/>
  <c r="AV14" i="1"/>
  <c r="AG14" i="1"/>
  <c r="AF14" i="1"/>
  <c r="V14" i="1"/>
  <c r="W14" i="1"/>
  <c r="AS14" i="1"/>
  <c r="BB14" i="1"/>
  <c r="AL14" i="1"/>
  <c r="Y34" i="1"/>
  <c r="AU34" i="1"/>
  <c r="AJ34" i="1"/>
  <c r="W34" i="1"/>
  <c r="S34" i="1"/>
  <c r="U34" i="1"/>
  <c r="AQ34" i="1"/>
  <c r="AG34" i="1"/>
  <c r="V34" i="1"/>
  <c r="AF34" i="1"/>
  <c r="AK34" i="1"/>
  <c r="AH34" i="1"/>
  <c r="Z34" i="1"/>
  <c r="AA34" i="1"/>
  <c r="AL34" i="1"/>
  <c r="BB34" i="1"/>
  <c r="Y17" i="1"/>
  <c r="AJ17" i="1"/>
  <c r="AU17" i="1"/>
  <c r="AL17" i="1"/>
  <c r="BB17" i="1"/>
  <c r="W17" i="1"/>
  <c r="S17" i="1"/>
  <c r="U17" i="1"/>
  <c r="AQ17" i="1"/>
  <c r="AG17" i="1"/>
  <c r="V17" i="1"/>
  <c r="AF17" i="1"/>
  <c r="AA17" i="1"/>
  <c r="AW17" i="1"/>
  <c r="AH17" i="1"/>
  <c r="Z17" i="1"/>
  <c r="AK17" i="1"/>
  <c r="Y33" i="1"/>
  <c r="AU33" i="1"/>
  <c r="AJ33" i="1"/>
  <c r="AH33" i="1"/>
  <c r="AA33" i="1"/>
  <c r="AW33" i="1"/>
  <c r="AF33" i="1"/>
  <c r="Z33" i="1"/>
  <c r="U33" i="1"/>
  <c r="AQ33" i="1"/>
  <c r="BB33" i="1"/>
  <c r="AL33" i="1"/>
  <c r="AG33" i="1"/>
  <c r="W33" i="1"/>
  <c r="AS33" i="1"/>
  <c r="S33" i="1"/>
  <c r="AK33" i="1"/>
  <c r="V33" i="1"/>
  <c r="AR33" i="1"/>
  <c r="Y16" i="1"/>
  <c r="AU16" i="1"/>
  <c r="AJ16" i="1"/>
  <c r="AK16" i="1"/>
  <c r="S16" i="1"/>
  <c r="AH16" i="1"/>
  <c r="AA16" i="1"/>
  <c r="V16" i="1"/>
  <c r="Z16" i="1"/>
  <c r="AV16" i="1"/>
  <c r="U16" i="1"/>
  <c r="AQ16" i="1"/>
  <c r="BB16" i="1"/>
  <c r="AF16" i="1"/>
  <c r="AG16" i="1"/>
  <c r="W16" i="1"/>
  <c r="AS16" i="1"/>
  <c r="AL16" i="1"/>
  <c r="AC40" i="1"/>
  <c r="X40" i="1"/>
  <c r="AT40" i="1"/>
  <c r="AB28" i="1"/>
  <c r="AX28" i="1"/>
  <c r="AN16" i="1"/>
  <c r="AI16" i="1"/>
  <c r="AC33" i="1"/>
  <c r="X33" i="1"/>
  <c r="AT33" i="1"/>
  <c r="X54" i="1"/>
  <c r="AT54" i="1"/>
  <c r="AC75" i="1"/>
  <c r="AY75" i="1"/>
  <c r="AN94" i="1"/>
  <c r="AI94" i="1"/>
  <c r="AT94" i="1"/>
  <c r="AI45" i="1"/>
  <c r="AC85" i="1"/>
  <c r="AY85" i="1"/>
  <c r="AC104" i="1"/>
  <c r="X104" i="1"/>
  <c r="AT104" i="1"/>
  <c r="AI52" i="1"/>
  <c r="AC92" i="1"/>
  <c r="AY92" i="1"/>
  <c r="AN47" i="1"/>
  <c r="X70" i="1"/>
  <c r="AT70" i="1"/>
  <c r="AI88" i="1"/>
  <c r="AC107" i="1"/>
  <c r="AY107" i="1"/>
  <c r="AN127" i="1"/>
  <c r="AI127" i="1"/>
  <c r="AT127" i="1"/>
  <c r="X163" i="1"/>
  <c r="AC182" i="1"/>
  <c r="AY182" i="1"/>
  <c r="AN203" i="1"/>
  <c r="AI203" i="1"/>
  <c r="AT203" i="1"/>
  <c r="AL119" i="1"/>
  <c r="W119" i="1"/>
  <c r="AS119" i="1"/>
  <c r="X119" i="1"/>
  <c r="AT119" i="1"/>
  <c r="AK139" i="1"/>
  <c r="AV139" i="1"/>
  <c r="AH139" i="1"/>
  <c r="AS139" i="1"/>
  <c r="AI139" i="1"/>
  <c r="W156" i="1"/>
  <c r="AS156" i="1"/>
  <c r="AN156" i="1"/>
  <c r="X156" i="1"/>
  <c r="AT156" i="1"/>
  <c r="BB172" i="1"/>
  <c r="S172" i="1"/>
  <c r="AI172" i="1"/>
  <c r="V196" i="1"/>
  <c r="AR196" i="1"/>
  <c r="S196" i="1"/>
  <c r="X196" i="1"/>
  <c r="AT196" i="1"/>
  <c r="Z213" i="1"/>
  <c r="AV213" i="1"/>
  <c r="BB213" i="1"/>
  <c r="AI213" i="1"/>
  <c r="AC140" i="1"/>
  <c r="AY140" i="1"/>
  <c r="AC157" i="1"/>
  <c r="X157" i="1"/>
  <c r="AT157" i="1"/>
  <c r="AI173" i="1"/>
  <c r="AC214" i="1"/>
  <c r="AY214" i="1"/>
  <c r="AN113" i="1"/>
  <c r="AG126" i="1"/>
  <c r="AA126" i="1"/>
  <c r="X126" i="1"/>
  <c r="AT126" i="1"/>
  <c r="AM145" i="1"/>
  <c r="AX145" i="1"/>
  <c r="BB145" i="1"/>
  <c r="AH162" i="1"/>
  <c r="W162" i="1"/>
  <c r="AS162" i="1"/>
  <c r="X162" i="1"/>
  <c r="AT162" i="1"/>
  <c r="AN181" i="1"/>
  <c r="U181" i="1"/>
  <c r="AQ181" i="1"/>
  <c r="AG202" i="1"/>
  <c r="AR202" i="1"/>
  <c r="AA202" i="1"/>
  <c r="AW202" i="1"/>
  <c r="X202" i="1"/>
  <c r="AT202" i="1"/>
  <c r="AM219" i="1"/>
  <c r="BB219" i="1"/>
  <c r="AH239" i="1"/>
  <c r="W239" i="1"/>
  <c r="AN239" i="1"/>
  <c r="AK259" i="1"/>
  <c r="U259" i="1"/>
  <c r="AQ259" i="1"/>
  <c r="AC259" i="1"/>
  <c r="AY259" i="1"/>
  <c r="AN259" i="1"/>
  <c r="U279" i="1"/>
  <c r="AQ279" i="1"/>
  <c r="AN279" i="1"/>
  <c r="AY279" i="1"/>
  <c r="AA279" i="1"/>
  <c r="AW279" i="1"/>
  <c r="X279" i="1"/>
  <c r="AL297" i="1"/>
  <c r="AB297" i="1"/>
  <c r="AX297" i="1"/>
  <c r="AH297" i="1"/>
  <c r="AB314" i="1"/>
  <c r="AX314" i="1"/>
  <c r="AF314" i="1"/>
  <c r="S314" i="1"/>
  <c r="AF332" i="1"/>
  <c r="AA332" i="1"/>
  <c r="AK332" i="1"/>
  <c r="AL238" i="1"/>
  <c r="AN238" i="1"/>
  <c r="X238" i="1"/>
  <c r="AM260" i="1"/>
  <c r="AL260" i="1"/>
  <c r="AF260" i="1"/>
  <c r="AI260" i="1"/>
  <c r="U280" i="1"/>
  <c r="AQ280" i="1"/>
  <c r="AH280" i="1"/>
  <c r="W280" i="1"/>
  <c r="X280" i="1"/>
  <c r="U298" i="1"/>
  <c r="AH298" i="1"/>
  <c r="AN298" i="1"/>
  <c r="X298" i="1"/>
  <c r="AH315" i="1"/>
  <c r="W315" i="1"/>
  <c r="AS315" i="1"/>
  <c r="AN315" i="1"/>
  <c r="S333" i="1"/>
  <c r="U333" i="1"/>
  <c r="AL333" i="1"/>
  <c r="AC333" i="1"/>
  <c r="AY333" i="1"/>
  <c r="AN252" i="1"/>
  <c r="X252" i="1"/>
  <c r="AT252" i="1"/>
  <c r="AI270" i="1"/>
  <c r="AN308" i="1"/>
  <c r="AN326" i="1"/>
  <c r="X326" i="1"/>
  <c r="AT326" i="1"/>
  <c r="W342" i="1"/>
  <c r="AS342" i="1"/>
  <c r="AL342" i="1"/>
  <c r="AI342" i="1"/>
  <c r="Z241" i="1"/>
  <c r="AV241" i="1"/>
  <c r="AN241" i="1"/>
  <c r="AY241" i="1"/>
  <c r="Z262" i="1"/>
  <c r="AL262" i="1"/>
  <c r="S262" i="1"/>
  <c r="AK282" i="1"/>
  <c r="W282" i="1"/>
  <c r="AS282" i="1"/>
  <c r="BB282" i="1"/>
  <c r="W300" i="1"/>
  <c r="AS300" i="1"/>
  <c r="BB300" i="1"/>
  <c r="AF300" i="1"/>
  <c r="AM318" i="1"/>
  <c r="V318" i="1"/>
  <c r="AR318" i="1"/>
  <c r="AL318" i="1"/>
  <c r="S361" i="1"/>
  <c r="BB361" i="1"/>
  <c r="Z361" i="1"/>
  <c r="AK361" i="1"/>
  <c r="AI339" i="1"/>
  <c r="V358" i="1"/>
  <c r="AR358" i="1"/>
  <c r="Z358" i="1"/>
  <c r="W358" i="1"/>
  <c r="AS358" i="1"/>
  <c r="AI358" i="1"/>
  <c r="S360" i="1"/>
  <c r="AM360" i="1"/>
  <c r="Z360" i="1"/>
  <c r="AV360" i="1"/>
  <c r="BE360" i="1"/>
  <c r="BB330" i="1"/>
  <c r="AM312" i="1"/>
  <c r="AL276" i="1"/>
  <c r="AW276" i="1"/>
  <c r="W257" i="1"/>
  <c r="AS257" i="1"/>
  <c r="AB364" i="1"/>
  <c r="AX364" i="1"/>
  <c r="V301" i="1"/>
  <c r="AH283" i="1"/>
  <c r="AS283" i="1"/>
  <c r="AB263" i="1"/>
  <c r="AX263" i="1"/>
  <c r="AH242" i="1"/>
  <c r="W323" i="1"/>
  <c r="AS323" i="1"/>
  <c r="V304" i="1"/>
  <c r="AR304" i="1"/>
  <c r="S286" i="1"/>
  <c r="AM267" i="1"/>
  <c r="AX267" i="1"/>
  <c r="AF247" i="1"/>
  <c r="AM337" i="1"/>
  <c r="AG302" i="1"/>
  <c r="AG284" i="1"/>
  <c r="AR284" i="1"/>
  <c r="AG264" i="1"/>
  <c r="AH243" i="1"/>
  <c r="AS243" i="1"/>
  <c r="AC323" i="1"/>
  <c r="AY323" i="1"/>
  <c r="AH81" i="1"/>
  <c r="AS81" i="1"/>
  <c r="AB102" i="1"/>
  <c r="AX102" i="1"/>
  <c r="AK275" i="1"/>
  <c r="AV275" i="1"/>
  <c r="BE275" i="1"/>
  <c r="BG275" i="1"/>
  <c r="AL245" i="1"/>
  <c r="AW245" i="1"/>
  <c r="BE245" i="1"/>
  <c r="BG245" i="1"/>
  <c r="BB322" i="1"/>
  <c r="BB296" i="1"/>
  <c r="U79" i="1"/>
  <c r="AQ79" i="1"/>
  <c r="Z96" i="1"/>
  <c r="AV96" i="1"/>
  <c r="BE96" i="1"/>
  <c r="BG96" i="1"/>
  <c r="AB189" i="1"/>
  <c r="AX189" i="1"/>
  <c r="AK242" i="1"/>
  <c r="AH319" i="1"/>
  <c r="AH302" i="1"/>
  <c r="AF276" i="1"/>
  <c r="V346" i="1"/>
  <c r="AR346" i="1"/>
  <c r="U304" i="1"/>
  <c r="AQ304" i="1"/>
  <c r="AH171" i="1"/>
  <c r="AS171" i="1"/>
  <c r="BD171" i="1"/>
  <c r="BF171" i="1"/>
  <c r="Z132" i="1"/>
  <c r="AV132" i="1"/>
  <c r="S205" i="1"/>
  <c r="AF349" i="1"/>
  <c r="AQ349" i="1"/>
  <c r="BD349" i="1"/>
  <c r="BF349" i="1"/>
  <c r="BI281" i="20"/>
  <c r="BG281" i="20"/>
  <c r="BF281" i="20"/>
  <c r="BH281" i="20"/>
  <c r="BJ281" i="20"/>
  <c r="BI338" i="20"/>
  <c r="BG338" i="20"/>
  <c r="BJ338" i="20"/>
  <c r="BF338" i="20"/>
  <c r="BH338" i="20"/>
  <c r="BK338" i="20"/>
  <c r="BL338" i="20"/>
  <c r="BN338" i="20"/>
  <c r="BD328" i="20"/>
  <c r="BD224" i="20"/>
  <c r="BG263" i="20"/>
  <c r="BI263" i="20"/>
  <c r="BJ263" i="20"/>
  <c r="BI176" i="20"/>
  <c r="BJ176" i="20"/>
  <c r="BD143" i="20"/>
  <c r="BD102" i="20"/>
  <c r="BF102" i="20"/>
  <c r="BH102" i="20"/>
  <c r="BK102" i="20"/>
  <c r="BL102" i="20"/>
  <c r="BN102" i="20"/>
  <c r="BI95" i="20"/>
  <c r="BF95" i="20"/>
  <c r="BJ95" i="20"/>
  <c r="BD65" i="20"/>
  <c r="BI300" i="20"/>
  <c r="BF300" i="20"/>
  <c r="BJ300" i="20"/>
  <c r="BG300" i="20"/>
  <c r="BE348" i="20"/>
  <c r="BG348" i="20"/>
  <c r="B4" i="28"/>
  <c r="BE352" i="20"/>
  <c r="BG352" i="20"/>
  <c r="BJ343" i="20"/>
  <c r="BI343" i="20"/>
  <c r="BI316" i="20"/>
  <c r="BJ316" i="20"/>
  <c r="BE313" i="20"/>
  <c r="BG313" i="20"/>
  <c r="BE243" i="20"/>
  <c r="BG243" i="20"/>
  <c r="BD253" i="20"/>
  <c r="BF253" i="20"/>
  <c r="BI233" i="20"/>
  <c r="BF233" i="20"/>
  <c r="BJ233" i="20"/>
  <c r="BJ200" i="20"/>
  <c r="BI200" i="20"/>
  <c r="BE192" i="20"/>
  <c r="BG192" i="20"/>
  <c r="BD115" i="20"/>
  <c r="AQ110" i="20"/>
  <c r="BD110" i="20"/>
  <c r="BF110" i="20"/>
  <c r="BH110" i="20"/>
  <c r="BK110" i="20"/>
  <c r="BL110" i="20"/>
  <c r="BN110" i="20"/>
  <c r="BD99" i="20"/>
  <c r="BF99" i="20"/>
  <c r="BH99" i="20"/>
  <c r="BK99" i="20"/>
  <c r="BL99" i="20"/>
  <c r="BN99" i="20"/>
  <c r="BD95" i="20"/>
  <c r="AR74" i="20"/>
  <c r="BD74" i="20"/>
  <c r="BF74" i="20"/>
  <c r="BH74" i="20"/>
  <c r="BK74" i="20"/>
  <c r="BL74" i="20"/>
  <c r="BN74" i="20"/>
  <c r="BE31" i="20"/>
  <c r="BG31" i="20"/>
  <c r="BD39" i="20"/>
  <c r="BF39" i="20"/>
  <c r="BE362" i="20"/>
  <c r="BG362" i="20"/>
  <c r="BD205" i="20"/>
  <c r="BF205" i="20"/>
  <c r="BH205" i="20"/>
  <c r="BK205" i="20"/>
  <c r="BL205" i="20"/>
  <c r="BN205" i="20"/>
  <c r="BD117" i="20"/>
  <c r="BF117" i="20"/>
  <c r="BH117" i="20"/>
  <c r="BK117" i="20"/>
  <c r="BL117" i="20"/>
  <c r="BN117" i="20"/>
  <c r="BD96" i="20"/>
  <c r="BF96" i="20"/>
  <c r="BH96" i="20"/>
  <c r="BK96" i="20"/>
  <c r="BL96" i="20"/>
  <c r="BN96" i="20"/>
  <c r="BD168" i="20"/>
  <c r="BF168" i="20"/>
  <c r="BH168" i="20"/>
  <c r="BK168" i="20"/>
  <c r="BL168" i="20"/>
  <c r="BN168" i="20"/>
  <c r="BE297" i="20"/>
  <c r="BG297" i="20"/>
  <c r="BH297" i="20"/>
  <c r="BK297" i="20"/>
  <c r="BL297" i="20"/>
  <c r="BN297" i="20"/>
  <c r="BD215" i="20"/>
  <c r="BF215" i="20"/>
  <c r="BH215" i="20"/>
  <c r="BK215" i="20"/>
  <c r="BL215" i="20"/>
  <c r="BN215" i="20"/>
  <c r="BD89" i="20"/>
  <c r="BF89" i="20"/>
  <c r="BH89" i="20"/>
  <c r="BK89" i="20"/>
  <c r="BL89" i="20"/>
  <c r="BN89" i="20"/>
  <c r="BD349" i="20"/>
  <c r="BF282" i="20"/>
  <c r="BH282" i="20"/>
  <c r="BK282" i="20"/>
  <c r="BL282" i="20"/>
  <c r="BN282" i="20"/>
  <c r="BJ282" i="20"/>
  <c r="BG282" i="20"/>
  <c r="BI282" i="20"/>
  <c r="AY25" i="1"/>
  <c r="AW332" i="20"/>
  <c r="BE343" i="20"/>
  <c r="BG343" i="20"/>
  <c r="BI299" i="20"/>
  <c r="BF299" i="20"/>
  <c r="BJ299" i="20"/>
  <c r="AX310" i="20"/>
  <c r="BE310" i="20"/>
  <c r="BG310" i="20"/>
  <c r="AR313" i="20"/>
  <c r="BD313" i="20"/>
  <c r="BF313" i="20"/>
  <c r="BH313" i="20"/>
  <c r="BK313" i="20"/>
  <c r="BL313" i="20"/>
  <c r="BN313" i="20"/>
  <c r="BE257" i="20"/>
  <c r="BG257" i="20"/>
  <c r="BD236" i="20"/>
  <c r="BI271" i="20"/>
  <c r="BJ271" i="20"/>
  <c r="BG271" i="20"/>
  <c r="BD191" i="20"/>
  <c r="BF191" i="20"/>
  <c r="BH191" i="20"/>
  <c r="BK191" i="20"/>
  <c r="BL191" i="20"/>
  <c r="BN191" i="20"/>
  <c r="AR200" i="20"/>
  <c r="BI210" i="20"/>
  <c r="BJ210" i="20"/>
  <c r="BG210" i="20"/>
  <c r="AW178" i="20"/>
  <c r="AV145" i="20"/>
  <c r="BE145" i="20"/>
  <c r="BG145" i="20"/>
  <c r="BD140" i="20"/>
  <c r="BF140" i="20"/>
  <c r="BF115" i="20"/>
  <c r="BJ115" i="20"/>
  <c r="BG115" i="20"/>
  <c r="BI115" i="20"/>
  <c r="AX130" i="20"/>
  <c r="AQ79" i="20"/>
  <c r="BI58" i="20"/>
  <c r="BJ58" i="20"/>
  <c r="BL364" i="20"/>
  <c r="BN364" i="20"/>
  <c r="F17" i="28"/>
  <c r="B17" i="28"/>
  <c r="BL120" i="20"/>
  <c r="BN120" i="20"/>
  <c r="BE71" i="20"/>
  <c r="BG71" i="20"/>
  <c r="BD330" i="20"/>
  <c r="BF330" i="20"/>
  <c r="BH330" i="20"/>
  <c r="BK330" i="20"/>
  <c r="BL330" i="20"/>
  <c r="BN330" i="20"/>
  <c r="BE358" i="20"/>
  <c r="BG358" i="20"/>
  <c r="BE337" i="20"/>
  <c r="BG337" i="20"/>
  <c r="BE127" i="20"/>
  <c r="BG127" i="20"/>
  <c r="BH127" i="20"/>
  <c r="BK127" i="20"/>
  <c r="BL127" i="20"/>
  <c r="BN127" i="20"/>
  <c r="BD335" i="20"/>
  <c r="BE170" i="20"/>
  <c r="BG170" i="20"/>
  <c r="BD103" i="20"/>
  <c r="BF103" i="20"/>
  <c r="BH103" i="20"/>
  <c r="BK103" i="20"/>
  <c r="BL103" i="20"/>
  <c r="BN103" i="20"/>
  <c r="BL170" i="20"/>
  <c r="BN170" i="20"/>
  <c r="AY103" i="1"/>
  <c r="BI334" i="20"/>
  <c r="BF334" i="20"/>
  <c r="BJ334" i="20"/>
  <c r="AR316" i="20"/>
  <c r="BD316" i="20"/>
  <c r="BF316" i="20"/>
  <c r="BH316" i="20"/>
  <c r="BK316" i="20"/>
  <c r="BL316" i="20"/>
  <c r="BN316" i="20"/>
  <c r="BF329" i="20"/>
  <c r="BH329" i="20"/>
  <c r="BJ329" i="20"/>
  <c r="BI329" i="20"/>
  <c r="BG329" i="20"/>
  <c r="AV311" i="20"/>
  <c r="BE311" i="20"/>
  <c r="BG311" i="20"/>
  <c r="AR292" i="20"/>
  <c r="BI296" i="20"/>
  <c r="BF296" i="20"/>
  <c r="BJ296" i="20"/>
  <c r="BI276" i="20"/>
  <c r="BF276" i="20"/>
  <c r="BJ276" i="20"/>
  <c r="AT222" i="20"/>
  <c r="AW253" i="20"/>
  <c r="BE253" i="20"/>
  <c r="BG253" i="20"/>
  <c r="AS216" i="20"/>
  <c r="BD216" i="20"/>
  <c r="BF216" i="20"/>
  <c r="BH216" i="20"/>
  <c r="BK216" i="20"/>
  <c r="BL216" i="20"/>
  <c r="BN216" i="20"/>
  <c r="AS210" i="20"/>
  <c r="BD210" i="20"/>
  <c r="BF210" i="20"/>
  <c r="BH210" i="20"/>
  <c r="BK210" i="20"/>
  <c r="BL210" i="20"/>
  <c r="BN210" i="20"/>
  <c r="AS192" i="20"/>
  <c r="BD192" i="20"/>
  <c r="BF192" i="20"/>
  <c r="AT159" i="20"/>
  <c r="AV150" i="20"/>
  <c r="BE150" i="20"/>
  <c r="AQ145" i="20"/>
  <c r="BD145" i="20"/>
  <c r="BF145" i="20"/>
  <c r="AT79" i="20"/>
  <c r="AS74" i="20"/>
  <c r="AW54" i="20"/>
  <c r="AV58" i="20"/>
  <c r="AT57" i="20"/>
  <c r="AV39" i="20"/>
  <c r="BE39" i="20"/>
  <c r="BG39" i="20"/>
  <c r="BI19" i="20"/>
  <c r="BJ19" i="20"/>
  <c r="BG19" i="20"/>
  <c r="AW12" i="20"/>
  <c r="BE12" i="20"/>
  <c r="BG12" i="20"/>
  <c r="BL228" i="20"/>
  <c r="BN228" i="20"/>
  <c r="AY21" i="1"/>
  <c r="BI295" i="20"/>
  <c r="BF295" i="20"/>
  <c r="BJ295" i="20"/>
  <c r="BG295" i="20"/>
  <c r="BI305" i="20"/>
  <c r="BF305" i="20"/>
  <c r="BJ305" i="20"/>
  <c r="BD81" i="20"/>
  <c r="BF81" i="20"/>
  <c r="BH81" i="20"/>
  <c r="BK81" i="20"/>
  <c r="BL81" i="20"/>
  <c r="BN81" i="20"/>
  <c r="AY36" i="1"/>
  <c r="BD286" i="20"/>
  <c r="BF286" i="20"/>
  <c r="BH286" i="20"/>
  <c r="BK286" i="20"/>
  <c r="BL286" i="20"/>
  <c r="BN286" i="20"/>
  <c r="BD207" i="20"/>
  <c r="BF207" i="20"/>
  <c r="BH207" i="20"/>
  <c r="BK207" i="20"/>
  <c r="BL207" i="20"/>
  <c r="BN207" i="20"/>
  <c r="BE112" i="20"/>
  <c r="BG112" i="20"/>
  <c r="BD22" i="20"/>
  <c r="BF22" i="20"/>
  <c r="BH22" i="20"/>
  <c r="BK22" i="20"/>
  <c r="BL22" i="20"/>
  <c r="BN22" i="20"/>
  <c r="BE261" i="20"/>
  <c r="BG261" i="20"/>
  <c r="BD214" i="20"/>
  <c r="BF214" i="20"/>
  <c r="BH214" i="20"/>
  <c r="BK214" i="20"/>
  <c r="BL214" i="20"/>
  <c r="BN214" i="20"/>
  <c r="BE149" i="20"/>
  <c r="BG149" i="20"/>
  <c r="BH149" i="20"/>
  <c r="BK149" i="20"/>
  <c r="BL149" i="20"/>
  <c r="BN149" i="20"/>
  <c r="BD43" i="20"/>
  <c r="BF43" i="20"/>
  <c r="BE23" i="20"/>
  <c r="BG23" i="20"/>
  <c r="BH23" i="20"/>
  <c r="BK23" i="20"/>
  <c r="BL23" i="20"/>
  <c r="BN23" i="20"/>
  <c r="BE52" i="20"/>
  <c r="BG52" i="20"/>
  <c r="BE28" i="20"/>
  <c r="BG28" i="20"/>
  <c r="BH28" i="20"/>
  <c r="BK28" i="20"/>
  <c r="BL28" i="20"/>
  <c r="BN28" i="20"/>
  <c r="BD86" i="20"/>
  <c r="AV282" i="1"/>
  <c r="BD15" i="20"/>
  <c r="BF15" i="20"/>
  <c r="BH15" i="20"/>
  <c r="BK15" i="20"/>
  <c r="BL15" i="20"/>
  <c r="BN15" i="20"/>
  <c r="BJ299" i="1"/>
  <c r="BI299" i="1"/>
  <c r="AQ162" i="1"/>
  <c r="BI126" i="1"/>
  <c r="BJ126" i="1"/>
  <c r="BI63" i="1"/>
  <c r="BJ63" i="1"/>
  <c r="BI98" i="1"/>
  <c r="BJ98" i="1"/>
  <c r="BG98" i="1"/>
  <c r="BJ58" i="1"/>
  <c r="BI58" i="1"/>
  <c r="BI189" i="1"/>
  <c r="BJ189" i="1"/>
  <c r="BI207" i="1"/>
  <c r="BJ207" i="1"/>
  <c r="BG207" i="1"/>
  <c r="BE225" i="1"/>
  <c r="BG225" i="1"/>
  <c r="AQ225" i="1"/>
  <c r="BJ336" i="1"/>
  <c r="BI336" i="1"/>
  <c r="AY233" i="1"/>
  <c r="BE357" i="1"/>
  <c r="BG357" i="1"/>
  <c r="AQ357" i="1"/>
  <c r="AV259" i="1"/>
  <c r="BD296" i="1"/>
  <c r="AV345" i="1"/>
  <c r="BE102" i="1"/>
  <c r="AX114" i="1"/>
  <c r="AY230" i="1"/>
  <c r="AX132" i="1"/>
  <c r="BE148" i="1"/>
  <c r="BG148" i="1"/>
  <c r="BD165" i="1"/>
  <c r="BF165" i="1"/>
  <c r="BJ186" i="1"/>
  <c r="BI186" i="1"/>
  <c r="BE222" i="1"/>
  <c r="BG222" i="1"/>
  <c r="AY248" i="1"/>
  <c r="BI248" i="1"/>
  <c r="BJ248" i="1"/>
  <c r="AY268" i="1"/>
  <c r="AS324" i="1"/>
  <c r="BJ240" i="1"/>
  <c r="BG240" i="1"/>
  <c r="BI240" i="1"/>
  <c r="BE291" i="1"/>
  <c r="BG291" i="1"/>
  <c r="BI327" i="1"/>
  <c r="BJ327" i="1"/>
  <c r="AV330" i="1"/>
  <c r="AQ276" i="1"/>
  <c r="BI341" i="1"/>
  <c r="BJ341" i="1"/>
  <c r="BI301" i="1"/>
  <c r="BJ301" i="1"/>
  <c r="AW354" i="1"/>
  <c r="BI337" i="1"/>
  <c r="BJ337" i="1"/>
  <c r="AR302" i="1"/>
  <c r="AV243" i="1"/>
  <c r="AS188" i="1"/>
  <c r="BD155" i="20"/>
  <c r="BF155" i="20"/>
  <c r="BH155" i="20"/>
  <c r="BK155" i="20"/>
  <c r="BL155" i="20"/>
  <c r="BN155" i="20"/>
  <c r="AV332" i="1"/>
  <c r="AR260" i="1"/>
  <c r="BE273" i="1"/>
  <c r="BG273" i="1"/>
  <c r="AQ167" i="1"/>
  <c r="BI162" i="1"/>
  <c r="BJ162" i="1"/>
  <c r="AR132" i="1"/>
  <c r="BI196" i="1"/>
  <c r="BJ196" i="1"/>
  <c r="BI119" i="1"/>
  <c r="BJ119" i="1"/>
  <c r="AW63" i="1"/>
  <c r="BE63" i="1"/>
  <c r="BG63" i="1"/>
  <c r="BI83" i="1"/>
  <c r="BJ83" i="1"/>
  <c r="AX77" i="1"/>
  <c r="AQ26" i="1"/>
  <c r="AQ64" i="1"/>
  <c r="BI64" i="1"/>
  <c r="BJ64" i="1"/>
  <c r="AV81" i="1"/>
  <c r="BE81" i="1"/>
  <c r="BI102" i="1"/>
  <c r="BJ102" i="1"/>
  <c r="BG102" i="1"/>
  <c r="AS254" i="1"/>
  <c r="AX273" i="1"/>
  <c r="AW292" i="1"/>
  <c r="BE292" i="1"/>
  <c r="BG292" i="1"/>
  <c r="AR310" i="1"/>
  <c r="BJ344" i="1"/>
  <c r="BG344" i="1"/>
  <c r="BI344" i="1"/>
  <c r="AY344" i="1"/>
  <c r="AS275" i="1"/>
  <c r="BD275" i="1"/>
  <c r="BF275" i="1"/>
  <c r="BH275" i="1"/>
  <c r="BK275" i="1"/>
  <c r="BL275" i="1"/>
  <c r="BN275" i="1"/>
  <c r="AS311" i="1"/>
  <c r="AS329" i="1"/>
  <c r="BJ266" i="1"/>
  <c r="BI266" i="1"/>
  <c r="AW266" i="1"/>
  <c r="BJ285" i="1"/>
  <c r="BI285" i="1"/>
  <c r="AY322" i="1"/>
  <c r="AS338" i="1"/>
  <c r="BI277" i="1"/>
  <c r="BJ277" i="1"/>
  <c r="AS296" i="1"/>
  <c r="AX313" i="1"/>
  <c r="AY355" i="1"/>
  <c r="AR335" i="1"/>
  <c r="BD335" i="1"/>
  <c r="BF335" i="1"/>
  <c r="BH335" i="1"/>
  <c r="BK335" i="1"/>
  <c r="BL335" i="1"/>
  <c r="BN335" i="1"/>
  <c r="BI351" i="1"/>
  <c r="BJ351" i="1"/>
  <c r="V364" i="1"/>
  <c r="AR364" i="1"/>
  <c r="AS320" i="1"/>
  <c r="BD320" i="1"/>
  <c r="AQ284" i="1"/>
  <c r="AQ264" i="1"/>
  <c r="BI332" i="1"/>
  <c r="BJ332" i="1"/>
  <c r="AV349" i="1"/>
  <c r="BE349" i="1"/>
  <c r="BG349" i="1"/>
  <c r="AQ155" i="1"/>
  <c r="AX360" i="1"/>
  <c r="AV331" i="1"/>
  <c r="BE331" i="1"/>
  <c r="BG331" i="1"/>
  <c r="AS316" i="1"/>
  <c r="AS240" i="1"/>
  <c r="AR150" i="1"/>
  <c r="AR114" i="1"/>
  <c r="BD114" i="1"/>
  <c r="BF114" i="1"/>
  <c r="BH114" i="1"/>
  <c r="BK114" i="1"/>
  <c r="BL114" i="1"/>
  <c r="BN114" i="1"/>
  <c r="AS126" i="1"/>
  <c r="AQ66" i="1"/>
  <c r="Y352" i="1"/>
  <c r="AU352" i="1"/>
  <c r="BD352" i="1"/>
  <c r="BF352" i="1"/>
  <c r="AJ352" i="1"/>
  <c r="Y336" i="1"/>
  <c r="AU336" i="1"/>
  <c r="AJ336" i="1"/>
  <c r="AU355" i="1"/>
  <c r="Y355" i="1"/>
  <c r="AJ355" i="1"/>
  <c r="W355" i="1"/>
  <c r="AS355" i="1"/>
  <c r="U355" i="1"/>
  <c r="AQ355" i="1"/>
  <c r="AA355" i="1"/>
  <c r="AW355" i="1"/>
  <c r="AH355" i="1"/>
  <c r="AK355" i="1"/>
  <c r="AV355" i="1"/>
  <c r="BE355" i="1"/>
  <c r="BG355" i="1"/>
  <c r="AM355" i="1"/>
  <c r="AG355" i="1"/>
  <c r="AR355" i="1"/>
  <c r="Y338" i="1"/>
  <c r="AU338" i="1"/>
  <c r="AJ338" i="1"/>
  <c r="Y360" i="1"/>
  <c r="AJ360" i="1"/>
  <c r="AU360" i="1"/>
  <c r="Y316" i="1"/>
  <c r="AU316" i="1"/>
  <c r="AJ316" i="1"/>
  <c r="Y299" i="1"/>
  <c r="AU299" i="1"/>
  <c r="BD299" i="1"/>
  <c r="BF299" i="1"/>
  <c r="AJ299" i="1"/>
  <c r="Y281" i="1"/>
  <c r="AJ281" i="1"/>
  <c r="AU281" i="1"/>
  <c r="Y261" i="1"/>
  <c r="AJ261" i="1"/>
  <c r="AU261" i="1"/>
  <c r="BD261" i="1"/>
  <c r="BF261" i="1"/>
  <c r="Y240" i="1"/>
  <c r="AU240" i="1"/>
  <c r="AJ240" i="1"/>
  <c r="AJ341" i="1"/>
  <c r="Y341" i="1"/>
  <c r="AU341" i="1"/>
  <c r="AH341" i="1"/>
  <c r="AA341" i="1"/>
  <c r="AW341" i="1"/>
  <c r="AB341" i="1"/>
  <c r="AX341" i="1"/>
  <c r="W341" i="1"/>
  <c r="AK341" i="1"/>
  <c r="AV341" i="1"/>
  <c r="V341" i="1"/>
  <c r="AL341" i="1"/>
  <c r="U341" i="1"/>
  <c r="AQ341" i="1"/>
  <c r="S341" i="1"/>
  <c r="AG341" i="1"/>
  <c r="AJ325" i="1"/>
  <c r="Y325" i="1"/>
  <c r="AU325" i="1"/>
  <c r="W325" i="1"/>
  <c r="AS325" i="1"/>
  <c r="AL325" i="1"/>
  <c r="AF325" i="1"/>
  <c r="AH325" i="1"/>
  <c r="AA325" i="1"/>
  <c r="AW325" i="1"/>
  <c r="AK325" i="1"/>
  <c r="S325" i="1"/>
  <c r="U325" i="1"/>
  <c r="AQ325" i="1"/>
  <c r="AM325" i="1"/>
  <c r="Z325" i="1"/>
  <c r="AV325" i="1"/>
  <c r="BB325" i="1"/>
  <c r="AG325" i="1"/>
  <c r="AB325" i="1"/>
  <c r="AX325" i="1"/>
  <c r="V325" i="1"/>
  <c r="AR325" i="1"/>
  <c r="AJ306" i="1"/>
  <c r="Y306" i="1"/>
  <c r="AU306" i="1"/>
  <c r="U306" i="1"/>
  <c r="AM306" i="1"/>
  <c r="BB306" i="1"/>
  <c r="AF306" i="1"/>
  <c r="AG306" i="1"/>
  <c r="S306" i="1"/>
  <c r="AL306" i="1"/>
  <c r="W306" i="1"/>
  <c r="AS306" i="1"/>
  <c r="V306" i="1"/>
  <c r="AR306" i="1"/>
  <c r="AB306" i="1"/>
  <c r="AX306" i="1"/>
  <c r="AH306" i="1"/>
  <c r="AA306" i="1"/>
  <c r="AW306" i="1"/>
  <c r="AK306" i="1"/>
  <c r="Z306" i="1"/>
  <c r="AJ288" i="1"/>
  <c r="AU288" i="1"/>
  <c r="Y288" i="1"/>
  <c r="AG288" i="1"/>
  <c r="V288" i="1"/>
  <c r="AR288" i="1"/>
  <c r="Z288" i="1"/>
  <c r="AV288" i="1"/>
  <c r="W288" i="1"/>
  <c r="AK288" i="1"/>
  <c r="AB288" i="1"/>
  <c r="AH288" i="1"/>
  <c r="AA288" i="1"/>
  <c r="AW288" i="1"/>
  <c r="BB288" i="1"/>
  <c r="S288" i="1"/>
  <c r="U288" i="1"/>
  <c r="AQ288" i="1"/>
  <c r="AM288" i="1"/>
  <c r="AL288" i="1"/>
  <c r="AF288" i="1"/>
  <c r="AJ269" i="1"/>
  <c r="AU269" i="1"/>
  <c r="Y269" i="1"/>
  <c r="W269" i="1"/>
  <c r="AS269" i="1"/>
  <c r="AL269" i="1"/>
  <c r="AF269" i="1"/>
  <c r="AH269" i="1"/>
  <c r="AA269" i="1"/>
  <c r="AB269" i="1"/>
  <c r="AX269" i="1"/>
  <c r="V269" i="1"/>
  <c r="AR269" i="1"/>
  <c r="U269" i="1"/>
  <c r="AM269" i="1"/>
  <c r="Z269" i="1"/>
  <c r="BB269" i="1"/>
  <c r="AG269" i="1"/>
  <c r="S269" i="1"/>
  <c r="AK269" i="1"/>
  <c r="AJ251" i="1"/>
  <c r="Y251" i="1"/>
  <c r="AU251" i="1"/>
  <c r="AF251" i="1"/>
  <c r="AK251" i="1"/>
  <c r="V251" i="1"/>
  <c r="AL251" i="1"/>
  <c r="AH251" i="1"/>
  <c r="AA251" i="1"/>
  <c r="AW251" i="1"/>
  <c r="Z251" i="1"/>
  <c r="BB251" i="1"/>
  <c r="U251" i="1"/>
  <c r="AQ251" i="1"/>
  <c r="AM251" i="1"/>
  <c r="S251" i="1"/>
  <c r="W251" i="1"/>
  <c r="AG251" i="1"/>
  <c r="AB251" i="1"/>
  <c r="AX251" i="1"/>
  <c r="Y328" i="1"/>
  <c r="AU328" i="1"/>
  <c r="AJ328" i="1"/>
  <c r="AU310" i="1"/>
  <c r="Y310" i="1"/>
  <c r="AJ310" i="1"/>
  <c r="AU292" i="1"/>
  <c r="Y292" i="1"/>
  <c r="AJ292" i="1"/>
  <c r="Y273" i="1"/>
  <c r="AU273" i="1"/>
  <c r="AJ273" i="1"/>
  <c r="Y254" i="1"/>
  <c r="AU254" i="1"/>
  <c r="AJ254" i="1"/>
  <c r="AJ351" i="1"/>
  <c r="AU351" i="1"/>
  <c r="Y351" i="1"/>
  <c r="AJ335" i="1"/>
  <c r="Y335" i="1"/>
  <c r="AU335" i="1"/>
  <c r="Y318" i="1"/>
  <c r="AJ318" i="1"/>
  <c r="AU318" i="1"/>
  <c r="Y300" i="1"/>
  <c r="AJ300" i="1"/>
  <c r="AU300" i="1"/>
  <c r="Y282" i="1"/>
  <c r="AU282" i="1"/>
  <c r="AJ282" i="1"/>
  <c r="Y262" i="1"/>
  <c r="AU262" i="1"/>
  <c r="AJ262" i="1"/>
  <c r="Y241" i="1"/>
  <c r="AJ241" i="1"/>
  <c r="AU241" i="1"/>
  <c r="Y228" i="1"/>
  <c r="AJ228" i="1"/>
  <c r="AU228" i="1"/>
  <c r="AG228" i="1"/>
  <c r="Z228" i="1"/>
  <c r="AK228" i="1"/>
  <c r="AB228" i="1"/>
  <c r="AX228" i="1"/>
  <c r="AL228" i="1"/>
  <c r="AH228" i="1"/>
  <c r="AM228" i="1"/>
  <c r="S228" i="1"/>
  <c r="BB228" i="1"/>
  <c r="AA228" i="1"/>
  <c r="U228" i="1"/>
  <c r="AF228" i="1"/>
  <c r="W228" i="1"/>
  <c r="AS228" i="1"/>
  <c r="V228" i="1"/>
  <c r="Y209" i="1"/>
  <c r="AJ209" i="1"/>
  <c r="AU209" i="1"/>
  <c r="Z209" i="1"/>
  <c r="AK209" i="1"/>
  <c r="V209" i="1"/>
  <c r="AM209" i="1"/>
  <c r="AL209" i="1"/>
  <c r="AH209" i="1"/>
  <c r="U209" i="1"/>
  <c r="AQ209" i="1"/>
  <c r="S209" i="1"/>
  <c r="BB209" i="1"/>
  <c r="AB209" i="1"/>
  <c r="AG209" i="1"/>
  <c r="AF209" i="1"/>
  <c r="W209" i="1"/>
  <c r="AA209" i="1"/>
  <c r="AW209" i="1"/>
  <c r="Y191" i="1"/>
  <c r="AU191" i="1"/>
  <c r="AJ191" i="1"/>
  <c r="S191" i="1"/>
  <c r="BB191" i="1"/>
  <c r="AB191" i="1"/>
  <c r="U191" i="1"/>
  <c r="AF191" i="1"/>
  <c r="W191" i="1"/>
  <c r="AS191" i="1"/>
  <c r="V191" i="1"/>
  <c r="AR191" i="1"/>
  <c r="AG191" i="1"/>
  <c r="Z191" i="1"/>
  <c r="AK191" i="1"/>
  <c r="AM191" i="1"/>
  <c r="AL191" i="1"/>
  <c r="AH191" i="1"/>
  <c r="AA191" i="1"/>
  <c r="AW191" i="1"/>
  <c r="Y169" i="1"/>
  <c r="AU169" i="1"/>
  <c r="AJ169" i="1"/>
  <c r="U169" i="1"/>
  <c r="AQ169" i="1"/>
  <c r="AF169" i="1"/>
  <c r="W169" i="1"/>
  <c r="AM169" i="1"/>
  <c r="AG169" i="1"/>
  <c r="Z169" i="1"/>
  <c r="AV169" i="1"/>
  <c r="AK169" i="1"/>
  <c r="AA169" i="1"/>
  <c r="AL169" i="1"/>
  <c r="AH169" i="1"/>
  <c r="V169" i="1"/>
  <c r="S169" i="1"/>
  <c r="BB169" i="1"/>
  <c r="AB169" i="1"/>
  <c r="AX169" i="1"/>
  <c r="Y153" i="1"/>
  <c r="AJ153" i="1"/>
  <c r="AU153" i="1"/>
  <c r="AG153" i="1"/>
  <c r="Z153" i="1"/>
  <c r="AK153" i="1"/>
  <c r="AM153" i="1"/>
  <c r="AL153" i="1"/>
  <c r="V153" i="1"/>
  <c r="AA153" i="1"/>
  <c r="S153" i="1"/>
  <c r="BB153" i="1"/>
  <c r="AH153" i="1"/>
  <c r="U153" i="1"/>
  <c r="AF153" i="1"/>
  <c r="W153" i="1"/>
  <c r="AS153" i="1"/>
  <c r="AB153" i="1"/>
  <c r="Y136" i="1"/>
  <c r="AJ136" i="1"/>
  <c r="AU136" i="1"/>
  <c r="AL136" i="1"/>
  <c r="AH136" i="1"/>
  <c r="AA136" i="1"/>
  <c r="AW136" i="1"/>
  <c r="S136" i="1"/>
  <c r="BB136" i="1"/>
  <c r="AB136" i="1"/>
  <c r="U136" i="1"/>
  <c r="AQ136" i="1"/>
  <c r="AF136" i="1"/>
  <c r="W136" i="1"/>
  <c r="AM136" i="1"/>
  <c r="AG136" i="1"/>
  <c r="Z136" i="1"/>
  <c r="AV136" i="1"/>
  <c r="AK136" i="1"/>
  <c r="V136" i="1"/>
  <c r="AJ227" i="1"/>
  <c r="AU227" i="1"/>
  <c r="Y227" i="1"/>
  <c r="AK227" i="1"/>
  <c r="AA227" i="1"/>
  <c r="AW227" i="1"/>
  <c r="U227" i="1"/>
  <c r="AQ227" i="1"/>
  <c r="AF227" i="1"/>
  <c r="V227" i="1"/>
  <c r="AM227" i="1"/>
  <c r="Z227" i="1"/>
  <c r="AV227" i="1"/>
  <c r="BB227" i="1"/>
  <c r="AH227" i="1"/>
  <c r="AG227" i="1"/>
  <c r="S227" i="1"/>
  <c r="W227" i="1"/>
  <c r="AL227" i="1"/>
  <c r="AB227" i="1"/>
  <c r="AX227" i="1"/>
  <c r="AJ208" i="1"/>
  <c r="Y208" i="1"/>
  <c r="AU208" i="1"/>
  <c r="AL208" i="1"/>
  <c r="V208" i="1"/>
  <c r="AA208" i="1"/>
  <c r="S208" i="1"/>
  <c r="BB208" i="1"/>
  <c r="AH208" i="1"/>
  <c r="U208" i="1"/>
  <c r="AF208" i="1"/>
  <c r="W208" i="1"/>
  <c r="AS208" i="1"/>
  <c r="AM208" i="1"/>
  <c r="Z208" i="1"/>
  <c r="AK208" i="1"/>
  <c r="AG208" i="1"/>
  <c r="AB208" i="1"/>
  <c r="AX208" i="1"/>
  <c r="AJ190" i="1"/>
  <c r="Y190" i="1"/>
  <c r="AU190" i="1"/>
  <c r="BB190" i="1"/>
  <c r="AH190" i="1"/>
  <c r="S190" i="1"/>
  <c r="AG190" i="1"/>
  <c r="W190" i="1"/>
  <c r="AS190" i="1"/>
  <c r="AF190" i="1"/>
  <c r="AB190" i="1"/>
  <c r="AX190" i="1"/>
  <c r="AK190" i="1"/>
  <c r="U190" i="1"/>
  <c r="AQ190" i="1"/>
  <c r="AA190" i="1"/>
  <c r="AL190" i="1"/>
  <c r="V190" i="1"/>
  <c r="AR190" i="1"/>
  <c r="Z190" i="1"/>
  <c r="AM190" i="1"/>
  <c r="AJ168" i="1"/>
  <c r="AU168" i="1"/>
  <c r="Y168" i="1"/>
  <c r="W168" i="1"/>
  <c r="AA168" i="1"/>
  <c r="AB168" i="1"/>
  <c r="AX168" i="1"/>
  <c r="AK168" i="1"/>
  <c r="U168" i="1"/>
  <c r="AF168" i="1"/>
  <c r="AL168" i="1"/>
  <c r="V168" i="1"/>
  <c r="Z168" i="1"/>
  <c r="AM168" i="1"/>
  <c r="BB168" i="1"/>
  <c r="AH168" i="1"/>
  <c r="S168" i="1"/>
  <c r="AG168" i="1"/>
  <c r="AJ152" i="1"/>
  <c r="AU152" i="1"/>
  <c r="Y152" i="1"/>
  <c r="AK152" i="1"/>
  <c r="U152" i="1"/>
  <c r="AQ152" i="1"/>
  <c r="AF152" i="1"/>
  <c r="AL152" i="1"/>
  <c r="V152" i="1"/>
  <c r="AR152" i="1"/>
  <c r="Z152" i="1"/>
  <c r="AV152" i="1"/>
  <c r="AM152" i="1"/>
  <c r="BB152" i="1"/>
  <c r="AH152" i="1"/>
  <c r="S152" i="1"/>
  <c r="AG152" i="1"/>
  <c r="W152" i="1"/>
  <c r="AA152" i="1"/>
  <c r="AW152" i="1"/>
  <c r="AB152" i="1"/>
  <c r="AX152" i="1"/>
  <c r="AJ135" i="1"/>
  <c r="Y135" i="1"/>
  <c r="AU135" i="1"/>
  <c r="V135" i="1"/>
  <c r="AR135" i="1"/>
  <c r="Z135" i="1"/>
  <c r="AV135" i="1"/>
  <c r="AM135" i="1"/>
  <c r="BB135" i="1"/>
  <c r="AH135" i="1"/>
  <c r="S135" i="1"/>
  <c r="AG135" i="1"/>
  <c r="W135" i="1"/>
  <c r="AF135" i="1"/>
  <c r="AB135" i="1"/>
  <c r="AX135" i="1"/>
  <c r="AK135" i="1"/>
  <c r="U135" i="1"/>
  <c r="AA135" i="1"/>
  <c r="AW135" i="1"/>
  <c r="AL135" i="1"/>
  <c r="Y112" i="1"/>
  <c r="AJ112" i="1"/>
  <c r="AU112" i="1"/>
  <c r="AB112" i="1"/>
  <c r="AX112" i="1"/>
  <c r="S112" i="1"/>
  <c r="BB112" i="1"/>
  <c r="AF112" i="1"/>
  <c r="AL112" i="1"/>
  <c r="AM112" i="1"/>
  <c r="W112" i="1"/>
  <c r="Z112" i="1"/>
  <c r="AV112" i="1"/>
  <c r="BE112" i="1"/>
  <c r="AG112" i="1"/>
  <c r="U112" i="1"/>
  <c r="AH112" i="1"/>
  <c r="V112" i="1"/>
  <c r="AR112" i="1"/>
  <c r="AA112" i="1"/>
  <c r="AW112" i="1"/>
  <c r="AK112" i="1"/>
  <c r="Y216" i="1"/>
  <c r="AU216" i="1"/>
  <c r="AJ216" i="1"/>
  <c r="V216" i="1"/>
  <c r="AL216" i="1"/>
  <c r="Z216" i="1"/>
  <c r="AV216" i="1"/>
  <c r="AK216" i="1"/>
  <c r="AH216" i="1"/>
  <c r="AM216" i="1"/>
  <c r="BB216" i="1"/>
  <c r="U216" i="1"/>
  <c r="AQ216" i="1"/>
  <c r="AB216" i="1"/>
  <c r="AF216" i="1"/>
  <c r="S216" i="1"/>
  <c r="W216" i="1"/>
  <c r="AS216" i="1"/>
  <c r="AA216" i="1"/>
  <c r="AG216" i="1"/>
  <c r="AU199" i="1"/>
  <c r="Y199" i="1"/>
  <c r="AJ199" i="1"/>
  <c r="AH199" i="1"/>
  <c r="AK199" i="1"/>
  <c r="AM199" i="1"/>
  <c r="AG199" i="1"/>
  <c r="AB199" i="1"/>
  <c r="Z199" i="1"/>
  <c r="AV199" i="1"/>
  <c r="S199" i="1"/>
  <c r="W199" i="1"/>
  <c r="U199" i="1"/>
  <c r="AA199" i="1"/>
  <c r="V199" i="1"/>
  <c r="AR199" i="1"/>
  <c r="BB199" i="1"/>
  <c r="AF199" i="1"/>
  <c r="AL199" i="1"/>
  <c r="AU176" i="1"/>
  <c r="Y176" i="1"/>
  <c r="AJ176" i="1"/>
  <c r="AB176" i="1"/>
  <c r="BB176" i="1"/>
  <c r="S176" i="1"/>
  <c r="W176" i="1"/>
  <c r="AS176" i="1"/>
  <c r="AK176" i="1"/>
  <c r="AA176" i="1"/>
  <c r="V176" i="1"/>
  <c r="Z176" i="1"/>
  <c r="AF176" i="1"/>
  <c r="AL176" i="1"/>
  <c r="AH176" i="1"/>
  <c r="U176" i="1"/>
  <c r="AM176" i="1"/>
  <c r="AG176" i="1"/>
  <c r="Y159" i="1"/>
  <c r="AU159" i="1"/>
  <c r="AJ159" i="1"/>
  <c r="W159" i="1"/>
  <c r="BB159" i="1"/>
  <c r="AA159" i="1"/>
  <c r="V159" i="1"/>
  <c r="AR159" i="1"/>
  <c r="Z159" i="1"/>
  <c r="AF159" i="1"/>
  <c r="AL159" i="1"/>
  <c r="AH159" i="1"/>
  <c r="U159" i="1"/>
  <c r="AQ159" i="1"/>
  <c r="AM159" i="1"/>
  <c r="AG159" i="1"/>
  <c r="AB159" i="1"/>
  <c r="AX159" i="1"/>
  <c r="AK159" i="1"/>
  <c r="S159" i="1"/>
  <c r="Y142" i="1"/>
  <c r="AU142" i="1"/>
  <c r="AJ142" i="1"/>
  <c r="V142" i="1"/>
  <c r="AK142" i="1"/>
  <c r="AM142" i="1"/>
  <c r="AL142" i="1"/>
  <c r="AH142" i="1"/>
  <c r="Z142" i="1"/>
  <c r="AV142" i="1"/>
  <c r="BB142" i="1"/>
  <c r="AG142" i="1"/>
  <c r="AB142" i="1"/>
  <c r="U142" i="1"/>
  <c r="AQ142" i="1"/>
  <c r="S142" i="1"/>
  <c r="W142" i="1"/>
  <c r="AS142" i="1"/>
  <c r="AF142" i="1"/>
  <c r="AA142" i="1"/>
  <c r="AW142" i="1"/>
  <c r="AU122" i="1"/>
  <c r="Y122" i="1"/>
  <c r="AJ122" i="1"/>
  <c r="AH122" i="1"/>
  <c r="AF122" i="1"/>
  <c r="Z122" i="1"/>
  <c r="AG122" i="1"/>
  <c r="AB122" i="1"/>
  <c r="U122" i="1"/>
  <c r="AQ122" i="1"/>
  <c r="AA122" i="1"/>
  <c r="W122" i="1"/>
  <c r="S122" i="1"/>
  <c r="AK122" i="1"/>
  <c r="V122" i="1"/>
  <c r="AR122" i="1"/>
  <c r="BB122" i="1"/>
  <c r="AM122" i="1"/>
  <c r="AL122" i="1"/>
  <c r="Y224" i="1"/>
  <c r="AJ224" i="1"/>
  <c r="AU224" i="1"/>
  <c r="BB224" i="1"/>
  <c r="S224" i="1"/>
  <c r="U224" i="1"/>
  <c r="AQ224" i="1"/>
  <c r="AM224" i="1"/>
  <c r="AX224" i="1"/>
  <c r="V224" i="1"/>
  <c r="AR224" i="1"/>
  <c r="Z224" i="1"/>
  <c r="AV224" i="1"/>
  <c r="Y206" i="1"/>
  <c r="AJ206" i="1"/>
  <c r="AU206" i="1"/>
  <c r="AH206" i="1"/>
  <c r="AA206" i="1"/>
  <c r="AK206" i="1"/>
  <c r="AL206" i="1"/>
  <c r="AG206" i="1"/>
  <c r="W206" i="1"/>
  <c r="V206" i="1"/>
  <c r="AR206" i="1"/>
  <c r="Z206" i="1"/>
  <c r="AV206" i="1"/>
  <c r="Y188" i="1"/>
  <c r="AJ188" i="1"/>
  <c r="AU188" i="1"/>
  <c r="U188" i="1"/>
  <c r="AM188" i="1"/>
  <c r="AX188" i="1"/>
  <c r="AK188" i="1"/>
  <c r="Z188" i="1"/>
  <c r="AV188" i="1"/>
  <c r="AF188" i="1"/>
  <c r="S188" i="1"/>
  <c r="AH188" i="1"/>
  <c r="AA188" i="1"/>
  <c r="AW188" i="1"/>
  <c r="V188" i="1"/>
  <c r="BB188" i="1"/>
  <c r="Y166" i="1"/>
  <c r="AJ166" i="1"/>
  <c r="AU166" i="1"/>
  <c r="AG166" i="1"/>
  <c r="W166" i="1"/>
  <c r="AK166" i="1"/>
  <c r="AB166" i="1"/>
  <c r="AX166" i="1"/>
  <c r="AH166" i="1"/>
  <c r="AA166" i="1"/>
  <c r="AW166" i="1"/>
  <c r="BB166" i="1"/>
  <c r="S166" i="1"/>
  <c r="U166" i="1"/>
  <c r="AM166" i="1"/>
  <c r="AF166" i="1"/>
  <c r="Z166" i="1"/>
  <c r="AV166" i="1"/>
  <c r="BE166" i="1"/>
  <c r="Y149" i="1"/>
  <c r="AJ149" i="1"/>
  <c r="AU149" i="1"/>
  <c r="AF149" i="1"/>
  <c r="S149" i="1"/>
  <c r="AH149" i="1"/>
  <c r="AA149" i="1"/>
  <c r="V149" i="1"/>
  <c r="AR149" i="1"/>
  <c r="BB149" i="1"/>
  <c r="U149" i="1"/>
  <c r="AM149" i="1"/>
  <c r="AK149" i="1"/>
  <c r="Z149" i="1"/>
  <c r="AG149" i="1"/>
  <c r="W149" i="1"/>
  <c r="AS149" i="1"/>
  <c r="AL149" i="1"/>
  <c r="AB149" i="1"/>
  <c r="AX149" i="1"/>
  <c r="Y133" i="1"/>
  <c r="AJ133" i="1"/>
  <c r="AU133" i="1"/>
  <c r="AH133" i="1"/>
  <c r="AA133" i="1"/>
  <c r="Z133" i="1"/>
  <c r="V133" i="1"/>
  <c r="AR133" i="1"/>
  <c r="U133" i="1"/>
  <c r="AM133" i="1"/>
  <c r="AL133" i="1"/>
  <c r="AK133" i="1"/>
  <c r="AG133" i="1"/>
  <c r="S133" i="1"/>
  <c r="W133" i="1"/>
  <c r="AS133" i="1"/>
  <c r="AB133" i="1"/>
  <c r="AX133" i="1"/>
  <c r="AF133" i="1"/>
  <c r="BB133" i="1"/>
  <c r="Y115" i="1"/>
  <c r="AU115" i="1"/>
  <c r="AJ115" i="1"/>
  <c r="Y105" i="1"/>
  <c r="AJ105" i="1"/>
  <c r="AU105" i="1"/>
  <c r="AG105" i="1"/>
  <c r="BB105" i="1"/>
  <c r="S105" i="1"/>
  <c r="AB105" i="1"/>
  <c r="W105" i="1"/>
  <c r="Z105" i="1"/>
  <c r="AF105" i="1"/>
  <c r="AA105" i="1"/>
  <c r="AW105" i="1"/>
  <c r="AK105" i="1"/>
  <c r="V105" i="1"/>
  <c r="U105" i="1"/>
  <c r="AQ105" i="1"/>
  <c r="AM105" i="1"/>
  <c r="AH105" i="1"/>
  <c r="AL105" i="1"/>
  <c r="Y86" i="1"/>
  <c r="AU86" i="1"/>
  <c r="AJ86" i="1"/>
  <c r="W86" i="1"/>
  <c r="S86" i="1"/>
  <c r="AL86" i="1"/>
  <c r="AA86" i="1"/>
  <c r="AH86" i="1"/>
  <c r="V86" i="1"/>
  <c r="U86" i="1"/>
  <c r="AQ86" i="1"/>
  <c r="AM86" i="1"/>
  <c r="AK86" i="1"/>
  <c r="Z86" i="1"/>
  <c r="AV86" i="1"/>
  <c r="AG86" i="1"/>
  <c r="BB86" i="1"/>
  <c r="AF86" i="1"/>
  <c r="AB86" i="1"/>
  <c r="AX86" i="1"/>
  <c r="Y69" i="1"/>
  <c r="AU69" i="1"/>
  <c r="AJ69" i="1"/>
  <c r="AA69" i="1"/>
  <c r="AW69" i="1"/>
  <c r="S69" i="1"/>
  <c r="AL69" i="1"/>
  <c r="U69" i="1"/>
  <c r="AM69" i="1"/>
  <c r="AB69" i="1"/>
  <c r="AX69" i="1"/>
  <c r="V69" i="1"/>
  <c r="AR69" i="1"/>
  <c r="AG69" i="1"/>
  <c r="W69" i="1"/>
  <c r="AS69" i="1"/>
  <c r="BB69" i="1"/>
  <c r="AF69" i="1"/>
  <c r="AH69" i="1"/>
  <c r="Z69" i="1"/>
  <c r="AK69" i="1"/>
  <c r="Y46" i="1"/>
  <c r="AJ46" i="1"/>
  <c r="AU46" i="1"/>
  <c r="U46" i="1"/>
  <c r="AQ46" i="1"/>
  <c r="AM46" i="1"/>
  <c r="AB46" i="1"/>
  <c r="S46" i="1"/>
  <c r="AG46" i="1"/>
  <c r="W46" i="1"/>
  <c r="Z46" i="1"/>
  <c r="BB46" i="1"/>
  <c r="V46" i="1"/>
  <c r="AR46" i="1"/>
  <c r="AF46" i="1"/>
  <c r="AL46" i="1"/>
  <c r="AA46" i="1"/>
  <c r="AW46" i="1"/>
  <c r="AH46" i="1"/>
  <c r="AK46" i="1"/>
  <c r="AJ95" i="1"/>
  <c r="Y95" i="1"/>
  <c r="AU95" i="1"/>
  <c r="AL95" i="1"/>
  <c r="AB95" i="1"/>
  <c r="AK95" i="1"/>
  <c r="S95" i="1"/>
  <c r="W95" i="1"/>
  <c r="U95" i="1"/>
  <c r="AF95" i="1"/>
  <c r="V95" i="1"/>
  <c r="AR95" i="1"/>
  <c r="AA95" i="1"/>
  <c r="AW95" i="1"/>
  <c r="BB95" i="1"/>
  <c r="Z95" i="1"/>
  <c r="AV95" i="1"/>
  <c r="AH95" i="1"/>
  <c r="AG95" i="1"/>
  <c r="AM95" i="1"/>
  <c r="AJ76" i="1"/>
  <c r="AU76" i="1"/>
  <c r="Y76" i="1"/>
  <c r="S76" i="1"/>
  <c r="W76" i="1"/>
  <c r="AS76" i="1"/>
  <c r="AK76" i="1"/>
  <c r="AF76" i="1"/>
  <c r="V76" i="1"/>
  <c r="BB76" i="1"/>
  <c r="U76" i="1"/>
  <c r="AQ76" i="1"/>
  <c r="Z76" i="1"/>
  <c r="AH76" i="1"/>
  <c r="AA76" i="1"/>
  <c r="AW76" i="1"/>
  <c r="AM76" i="1"/>
  <c r="AL76" i="1"/>
  <c r="AB76" i="1"/>
  <c r="AG76" i="1"/>
  <c r="AJ57" i="1"/>
  <c r="AU57" i="1"/>
  <c r="Y57" i="1"/>
  <c r="AF57" i="1"/>
  <c r="V57" i="1"/>
  <c r="AR57" i="1"/>
  <c r="AK57" i="1"/>
  <c r="AA57" i="1"/>
  <c r="Z57" i="1"/>
  <c r="AV57" i="1"/>
  <c r="AH57" i="1"/>
  <c r="U57" i="1"/>
  <c r="AG57" i="1"/>
  <c r="AL57" i="1"/>
  <c r="AB57" i="1"/>
  <c r="AX57" i="1"/>
  <c r="AM57" i="1"/>
  <c r="S57" i="1"/>
  <c r="W57" i="1"/>
  <c r="BB57" i="1"/>
  <c r="Y108" i="1"/>
  <c r="AJ108" i="1"/>
  <c r="AU108" i="1"/>
  <c r="U108" i="1"/>
  <c r="AK108" i="1"/>
  <c r="AL108" i="1"/>
  <c r="Z108" i="1"/>
  <c r="AV108" i="1"/>
  <c r="AG108" i="1"/>
  <c r="W108" i="1"/>
  <c r="AS108" i="1"/>
  <c r="S108" i="1"/>
  <c r="BB108" i="1"/>
  <c r="AB108" i="1"/>
  <c r="AX108" i="1"/>
  <c r="AM108" i="1"/>
  <c r="AH108" i="1"/>
  <c r="AA108" i="1"/>
  <c r="AW108" i="1"/>
  <c r="AF108" i="1"/>
  <c r="V108" i="1"/>
  <c r="Y89" i="1"/>
  <c r="AU89" i="1"/>
  <c r="AJ89" i="1"/>
  <c r="AH89" i="1"/>
  <c r="AA89" i="1"/>
  <c r="V89" i="1"/>
  <c r="AR89" i="1"/>
  <c r="BB89" i="1"/>
  <c r="U89" i="1"/>
  <c r="AQ89" i="1"/>
  <c r="AF89" i="1"/>
  <c r="AB89" i="1"/>
  <c r="AX89" i="1"/>
  <c r="W89" i="1"/>
  <c r="AS89" i="1"/>
  <c r="AG89" i="1"/>
  <c r="AL89" i="1"/>
  <c r="Z89" i="1"/>
  <c r="AK89" i="1"/>
  <c r="S89" i="1"/>
  <c r="AM89" i="1"/>
  <c r="Y71" i="1"/>
  <c r="AU71" i="1"/>
  <c r="AJ71" i="1"/>
  <c r="BB71" i="1"/>
  <c r="AH71" i="1"/>
  <c r="AA71" i="1"/>
  <c r="AW71" i="1"/>
  <c r="AB71" i="1"/>
  <c r="W71" i="1"/>
  <c r="U71" i="1"/>
  <c r="S71" i="1"/>
  <c r="AM71" i="1"/>
  <c r="AK71" i="1"/>
  <c r="AG71" i="1"/>
  <c r="AF71" i="1"/>
  <c r="Z71" i="1"/>
  <c r="AV71" i="1"/>
  <c r="V71" i="1"/>
  <c r="AL71" i="1"/>
  <c r="AU49" i="1"/>
  <c r="Y49" i="1"/>
  <c r="AJ49" i="1"/>
  <c r="W49" i="1"/>
  <c r="AS49" i="1"/>
  <c r="AL49" i="1"/>
  <c r="AA49" i="1"/>
  <c r="AK49" i="1"/>
  <c r="S49" i="1"/>
  <c r="AB49" i="1"/>
  <c r="AG49" i="1"/>
  <c r="V49" i="1"/>
  <c r="AF49" i="1"/>
  <c r="U49" i="1"/>
  <c r="AQ49" i="1"/>
  <c r="BB49" i="1"/>
  <c r="AH49" i="1"/>
  <c r="Z49" i="1"/>
  <c r="AV49" i="1"/>
  <c r="AM49" i="1"/>
  <c r="Y97" i="1"/>
  <c r="AJ97" i="1"/>
  <c r="AU97" i="1"/>
  <c r="V97" i="1"/>
  <c r="AR97" i="1"/>
  <c r="S97" i="1"/>
  <c r="W97" i="1"/>
  <c r="AG97" i="1"/>
  <c r="AH97" i="1"/>
  <c r="AF97" i="1"/>
  <c r="U97" i="1"/>
  <c r="BB97" i="1"/>
  <c r="AB97" i="1"/>
  <c r="AX97" i="1"/>
  <c r="Z97" i="1"/>
  <c r="AV97" i="1"/>
  <c r="AK97" i="1"/>
  <c r="AM97" i="1"/>
  <c r="AL97" i="1"/>
  <c r="AA97" i="1"/>
  <c r="Y78" i="1"/>
  <c r="AJ78" i="1"/>
  <c r="AU78" i="1"/>
  <c r="AH78" i="1"/>
  <c r="AA78" i="1"/>
  <c r="AG78" i="1"/>
  <c r="U78" i="1"/>
  <c r="AQ78" i="1"/>
  <c r="AB78" i="1"/>
  <c r="AK78" i="1"/>
  <c r="AM78" i="1"/>
  <c r="AL78" i="1"/>
  <c r="Z78" i="1"/>
  <c r="AV78" i="1"/>
  <c r="BB78" i="1"/>
  <c r="V78" i="1"/>
  <c r="AR78" i="1"/>
  <c r="W78" i="1"/>
  <c r="AS78" i="1"/>
  <c r="AF78" i="1"/>
  <c r="S78" i="1"/>
  <c r="Y62" i="1"/>
  <c r="AU62" i="1"/>
  <c r="AJ62" i="1"/>
  <c r="AB62" i="1"/>
  <c r="Z62" i="1"/>
  <c r="AK62" i="1"/>
  <c r="AL62" i="1"/>
  <c r="AA62" i="1"/>
  <c r="S62" i="1"/>
  <c r="V62" i="1"/>
  <c r="AR62" i="1"/>
  <c r="W62" i="1"/>
  <c r="AF62" i="1"/>
  <c r="AG62" i="1"/>
  <c r="AH62" i="1"/>
  <c r="BB62" i="1"/>
  <c r="AM62" i="1"/>
  <c r="U62" i="1"/>
  <c r="AQ62" i="1"/>
  <c r="Y32" i="1"/>
  <c r="AU32" i="1"/>
  <c r="AJ32" i="1"/>
  <c r="V32" i="1"/>
  <c r="AG32" i="1"/>
  <c r="AF32" i="1"/>
  <c r="AH32" i="1"/>
  <c r="BB32" i="1"/>
  <c r="AK32" i="1"/>
  <c r="U32" i="1"/>
  <c r="AQ32" i="1"/>
  <c r="Z32" i="1"/>
  <c r="S32" i="1"/>
  <c r="W32" i="1"/>
  <c r="AS32" i="1"/>
  <c r="AL32" i="1"/>
  <c r="AA32" i="1"/>
  <c r="Y15" i="1"/>
  <c r="AU15" i="1"/>
  <c r="AJ15" i="1"/>
  <c r="W15" i="1"/>
  <c r="AG15" i="1"/>
  <c r="S15" i="1"/>
  <c r="AH15" i="1"/>
  <c r="AA15" i="1"/>
  <c r="AW15" i="1"/>
  <c r="AK15" i="1"/>
  <c r="AV15" i="1"/>
  <c r="BE15" i="1"/>
  <c r="BG15" i="1"/>
  <c r="V15" i="1"/>
  <c r="AR15" i="1"/>
  <c r="AJ27" i="1"/>
  <c r="Y27" i="1"/>
  <c r="AU27" i="1"/>
  <c r="U27" i="1"/>
  <c r="AQ27" i="1"/>
  <c r="BB27" i="1"/>
  <c r="S27" i="1"/>
  <c r="AG27" i="1"/>
  <c r="AL27" i="1"/>
  <c r="Z27" i="1"/>
  <c r="W27" i="1"/>
  <c r="AF27" i="1"/>
  <c r="AK27" i="1"/>
  <c r="AH27" i="1"/>
  <c r="AA27" i="1"/>
  <c r="V27" i="1"/>
  <c r="AR27" i="1"/>
  <c r="AJ11" i="1"/>
  <c r="AU11" i="1"/>
  <c r="Y11" i="1"/>
  <c r="AH11" i="1"/>
  <c r="AA11" i="1"/>
  <c r="AW11" i="1"/>
  <c r="AL11" i="1"/>
  <c r="U11" i="1"/>
  <c r="BB11" i="1"/>
  <c r="S11" i="1"/>
  <c r="AG11" i="1"/>
  <c r="Z11" i="1"/>
  <c r="AK11" i="1"/>
  <c r="W11" i="1"/>
  <c r="AS11" i="1"/>
  <c r="V11" i="1"/>
  <c r="AR11" i="1"/>
  <c r="AF11" i="1"/>
  <c r="Y30" i="1"/>
  <c r="AU30" i="1"/>
  <c r="AJ30" i="1"/>
  <c r="W30" i="1"/>
  <c r="S30" i="1"/>
  <c r="AK30" i="1"/>
  <c r="U30" i="1"/>
  <c r="AM30" i="1"/>
  <c r="AX30" i="1"/>
  <c r="V30" i="1"/>
  <c r="AR30" i="1"/>
  <c r="AF30" i="1"/>
  <c r="BB30" i="1"/>
  <c r="AH30" i="1"/>
  <c r="Z30" i="1"/>
  <c r="AA30" i="1"/>
  <c r="AW30" i="1"/>
  <c r="AL30" i="1"/>
  <c r="AG30" i="1"/>
  <c r="Y12" i="1"/>
  <c r="AU12" i="1"/>
  <c r="AJ12" i="1"/>
  <c r="AM12" i="1"/>
  <c r="S12" i="1"/>
  <c r="V12" i="1"/>
  <c r="AR12" i="1"/>
  <c r="AG12" i="1"/>
  <c r="AF12" i="1"/>
  <c r="AB12" i="1"/>
  <c r="AX12" i="1"/>
  <c r="W12" i="1"/>
  <c r="AS12" i="1"/>
  <c r="Z12" i="1"/>
  <c r="AH12" i="1"/>
  <c r="U12" i="1"/>
  <c r="AQ12" i="1"/>
  <c r="AL12" i="1"/>
  <c r="AW12" i="1"/>
  <c r="AK12" i="1"/>
  <c r="Y29" i="1"/>
  <c r="AJ29" i="1"/>
  <c r="AU29" i="1"/>
  <c r="AK29" i="1"/>
  <c r="Z29" i="1"/>
  <c r="AH29" i="1"/>
  <c r="AA29" i="1"/>
  <c r="AW29" i="1"/>
  <c r="V29" i="1"/>
  <c r="AF29" i="1"/>
  <c r="AM29" i="1"/>
  <c r="AX29" i="1"/>
  <c r="U29" i="1"/>
  <c r="AQ29" i="1"/>
  <c r="BB29" i="1"/>
  <c r="AL29" i="1"/>
  <c r="AG29" i="1"/>
  <c r="W29" i="1"/>
  <c r="AS29" i="1"/>
  <c r="S29" i="1"/>
  <c r="AN22" i="1"/>
  <c r="AI22" i="1"/>
  <c r="AM40" i="1"/>
  <c r="AC28" i="1"/>
  <c r="AC16" i="1"/>
  <c r="AY16" i="1"/>
  <c r="X16" i="1"/>
  <c r="AT16" i="1"/>
  <c r="AB33" i="1"/>
  <c r="AX33" i="1"/>
  <c r="X75" i="1"/>
  <c r="AT75" i="1"/>
  <c r="AC94" i="1"/>
  <c r="AY94" i="1"/>
  <c r="AN45" i="1"/>
  <c r="AY45" i="1"/>
  <c r="X45" i="1"/>
  <c r="AT45" i="1"/>
  <c r="AI68" i="1"/>
  <c r="AN104" i="1"/>
  <c r="AN52" i="1"/>
  <c r="AY52" i="1"/>
  <c r="X52" i="1"/>
  <c r="AT52" i="1"/>
  <c r="AI73" i="1"/>
  <c r="AC47" i="1"/>
  <c r="AY47" i="1"/>
  <c r="AC70" i="1"/>
  <c r="AY70" i="1"/>
  <c r="X88" i="1"/>
  <c r="AT88" i="1"/>
  <c r="AI107" i="1"/>
  <c r="AT107" i="1"/>
  <c r="AC127" i="1"/>
  <c r="AY127" i="1"/>
  <c r="AC146" i="1"/>
  <c r="AY146" i="1"/>
  <c r="AI146" i="1"/>
  <c r="AT146" i="1"/>
  <c r="X182" i="1"/>
  <c r="AT182" i="1"/>
  <c r="AC203" i="1"/>
  <c r="AY203" i="1"/>
  <c r="AC220" i="1"/>
  <c r="AY220" i="1"/>
  <c r="AI220" i="1"/>
  <c r="AT220" i="1"/>
  <c r="AN119" i="1"/>
  <c r="AF119" i="1"/>
  <c r="AF139" i="1"/>
  <c r="AQ139" i="1"/>
  <c r="BD139" i="1"/>
  <c r="AN139" i="1"/>
  <c r="BB139" i="1"/>
  <c r="X139" i="1"/>
  <c r="AT139" i="1"/>
  <c r="Z156" i="1"/>
  <c r="AV156" i="1"/>
  <c r="AC156" i="1"/>
  <c r="AY156" i="1"/>
  <c r="AM172" i="1"/>
  <c r="AC172" i="1"/>
  <c r="AY172" i="1"/>
  <c r="AK172" i="1"/>
  <c r="AV172" i="1"/>
  <c r="BE172" i="1"/>
  <c r="X172" i="1"/>
  <c r="AT172" i="1"/>
  <c r="AN196" i="1"/>
  <c r="W196" i="1"/>
  <c r="AS196" i="1"/>
  <c r="AG213" i="1"/>
  <c r="AN213" i="1"/>
  <c r="S213" i="1"/>
  <c r="X213" i="1"/>
  <c r="AT213" i="1"/>
  <c r="AI120" i="1"/>
  <c r="AN157" i="1"/>
  <c r="AN173" i="1"/>
  <c r="AY173" i="1"/>
  <c r="X173" i="1"/>
  <c r="AT173" i="1"/>
  <c r="AI197" i="1"/>
  <c r="AC113" i="1"/>
  <c r="AY113" i="1"/>
  <c r="V126" i="1"/>
  <c r="AR126" i="1"/>
  <c r="AN126" i="1"/>
  <c r="AH126" i="1"/>
  <c r="U145" i="1"/>
  <c r="AQ145" i="1"/>
  <c r="AN145" i="1"/>
  <c r="AB162" i="1"/>
  <c r="AX162" i="1"/>
  <c r="AC162" i="1"/>
  <c r="AG162" i="1"/>
  <c r="AR162" i="1"/>
  <c r="AB181" i="1"/>
  <c r="AX181" i="1"/>
  <c r="AC181" i="1"/>
  <c r="AY181" i="1"/>
  <c r="Z202" i="1"/>
  <c r="AN202" i="1"/>
  <c r="AH202" i="1"/>
  <c r="U219" i="1"/>
  <c r="AQ219" i="1"/>
  <c r="AN219" i="1"/>
  <c r="U239" i="1"/>
  <c r="AQ239" i="1"/>
  <c r="AC239" i="1"/>
  <c r="AY239" i="1"/>
  <c r="AB239" i="1"/>
  <c r="AX239" i="1"/>
  <c r="AM259" i="1"/>
  <c r="AX259" i="1"/>
  <c r="AA259" i="1"/>
  <c r="AW259" i="1"/>
  <c r="BB259" i="1"/>
  <c r="X259" i="1"/>
  <c r="AT259" i="1"/>
  <c r="BB279" i="1"/>
  <c r="AG279" i="1"/>
  <c r="Z279" i="1"/>
  <c r="AV279" i="1"/>
  <c r="W297" i="1"/>
  <c r="AS297" i="1"/>
  <c r="U297" i="1"/>
  <c r="AQ297" i="1"/>
  <c r="AN297" i="1"/>
  <c r="AI297" i="1"/>
  <c r="AC314" i="1"/>
  <c r="AY314" i="1"/>
  <c r="AH314" i="1"/>
  <c r="AS314" i="1"/>
  <c r="V314" i="1"/>
  <c r="AR314" i="1"/>
  <c r="AI314" i="1"/>
  <c r="AT314" i="1"/>
  <c r="AH332" i="1"/>
  <c r="S332" i="1"/>
  <c r="AL332" i="1"/>
  <c r="AI332" i="1"/>
  <c r="AT332" i="1"/>
  <c r="X348" i="1"/>
  <c r="AT348" i="1"/>
  <c r="AA238" i="1"/>
  <c r="AF238" i="1"/>
  <c r="AQ238" i="1"/>
  <c r="AI238" i="1"/>
  <c r="U260" i="1"/>
  <c r="AQ260" i="1"/>
  <c r="AA260" i="1"/>
  <c r="AB260" i="1"/>
  <c r="AX260" i="1"/>
  <c r="X260" i="1"/>
  <c r="AT260" i="1"/>
  <c r="AK280" i="1"/>
  <c r="AV280" i="1"/>
  <c r="AN280" i="1"/>
  <c r="AC280" i="1"/>
  <c r="AY280" i="1"/>
  <c r="AF298" i="1"/>
  <c r="Z298" i="1"/>
  <c r="V298" i="1"/>
  <c r="AR298" i="1"/>
  <c r="AC298" i="1"/>
  <c r="AY298" i="1"/>
  <c r="BB315" i="1"/>
  <c r="AC315" i="1"/>
  <c r="AY315" i="1"/>
  <c r="S315" i="1"/>
  <c r="AF333" i="1"/>
  <c r="AB333" i="1"/>
  <c r="AX333" i="1"/>
  <c r="AM333" i="1"/>
  <c r="AI333" i="1"/>
  <c r="AC252" i="1"/>
  <c r="AY252" i="1"/>
  <c r="AN270" i="1"/>
  <c r="X270" i="1"/>
  <c r="AI290" i="1"/>
  <c r="AT290" i="1"/>
  <c r="AC326" i="1"/>
  <c r="AY326" i="1"/>
  <c r="AK342" i="1"/>
  <c r="AV342" i="1"/>
  <c r="AC342" i="1"/>
  <c r="AN342" i="1"/>
  <c r="AF241" i="1"/>
  <c r="W241" i="1"/>
  <c r="AL241" i="1"/>
  <c r="AI241" i="1"/>
  <c r="AB262" i="1"/>
  <c r="AX262" i="1"/>
  <c r="AK262" i="1"/>
  <c r="W262" i="1"/>
  <c r="AS262" i="1"/>
  <c r="X262" i="1"/>
  <c r="AT262" i="1"/>
  <c r="AN282" i="1"/>
  <c r="AG282" i="1"/>
  <c r="U282" i="1"/>
  <c r="AG300" i="1"/>
  <c r="U300" i="1"/>
  <c r="AQ300" i="1"/>
  <c r="BD300" i="1"/>
  <c r="AA300" i="1"/>
  <c r="AW300" i="1"/>
  <c r="X300" i="1"/>
  <c r="AT300" i="1"/>
  <c r="BB318" i="1"/>
  <c r="S318" i="1"/>
  <c r="AK318" i="1"/>
  <c r="AV318" i="1"/>
  <c r="AL361" i="1"/>
  <c r="AG361" i="1"/>
  <c r="AM361" i="1"/>
  <c r="AA361" i="1"/>
  <c r="AW361" i="1"/>
  <c r="AI361" i="1"/>
  <c r="AT361" i="1"/>
  <c r="X339" i="1"/>
  <c r="AT339" i="1"/>
  <c r="AL358" i="1"/>
  <c r="AN358" i="1"/>
  <c r="AF358" i="1"/>
  <c r="X358" i="1"/>
  <c r="AT358" i="1"/>
  <c r="AG360" i="1"/>
  <c r="U360" i="1"/>
  <c r="AA360" i="1"/>
  <c r="AW360" i="1"/>
  <c r="X360" i="1"/>
  <c r="AT360" i="1"/>
  <c r="W330" i="1"/>
  <c r="AS330" i="1"/>
  <c r="V312" i="1"/>
  <c r="AR312" i="1"/>
  <c r="BD312" i="1"/>
  <c r="AH295" i="1"/>
  <c r="AB276" i="1"/>
  <c r="AX276" i="1"/>
  <c r="AA257" i="1"/>
  <c r="AW257" i="1"/>
  <c r="S364" i="1"/>
  <c r="W319" i="1"/>
  <c r="AS319" i="1"/>
  <c r="S301" i="1"/>
  <c r="AF283" i="1"/>
  <c r="AQ283" i="1"/>
  <c r="Z263" i="1"/>
  <c r="AV263" i="1"/>
  <c r="AF242" i="1"/>
  <c r="V323" i="1"/>
  <c r="AR323" i="1"/>
  <c r="BD323" i="1"/>
  <c r="BF323" i="1"/>
  <c r="AH286" i="1"/>
  <c r="AS286" i="1"/>
  <c r="U267" i="1"/>
  <c r="AQ267" i="1"/>
  <c r="U247" i="1"/>
  <c r="AQ247" i="1"/>
  <c r="AG354" i="1"/>
  <c r="AK320" i="1"/>
  <c r="AK302" i="1"/>
  <c r="AK284" i="1"/>
  <c r="AL264" i="1"/>
  <c r="AW264" i="1"/>
  <c r="AA243" i="1"/>
  <c r="AW243" i="1"/>
  <c r="AG224" i="1"/>
  <c r="AB206" i="1"/>
  <c r="AX206" i="1"/>
  <c r="AN323" i="1"/>
  <c r="AL26" i="1"/>
  <c r="AW26" i="1"/>
  <c r="V99" i="1"/>
  <c r="AR99" i="1"/>
  <c r="V254" i="1"/>
  <c r="AR254" i="1"/>
  <c r="S328" i="1"/>
  <c r="AH293" i="1"/>
  <c r="AS293" i="1"/>
  <c r="AK266" i="1"/>
  <c r="V237" i="1"/>
  <c r="AR237" i="1"/>
  <c r="BD237" i="1"/>
  <c r="BF237" i="1"/>
  <c r="BH237" i="1"/>
  <c r="BK237" i="1"/>
  <c r="BL237" i="1"/>
  <c r="BN237" i="1"/>
  <c r="AA313" i="1"/>
  <c r="AW313" i="1"/>
  <c r="BE313" i="1"/>
  <c r="BG313" i="1"/>
  <c r="AH351" i="1"/>
  <c r="AS351" i="1"/>
  <c r="BD351" i="1"/>
  <c r="BF351" i="1"/>
  <c r="U98" i="1"/>
  <c r="AQ98" i="1"/>
  <c r="AF134" i="1"/>
  <c r="AQ134" i="1"/>
  <c r="BD134" i="1"/>
  <c r="BF134" i="1"/>
  <c r="AH207" i="1"/>
  <c r="AG188" i="1"/>
  <c r="V263" i="1"/>
  <c r="AR263" i="1"/>
  <c r="S243" i="1"/>
  <c r="BB320" i="1"/>
  <c r="W295" i="1"/>
  <c r="AS295" i="1"/>
  <c r="V247" i="1"/>
  <c r="AR247" i="1"/>
  <c r="W345" i="1"/>
  <c r="AS345" i="1"/>
  <c r="BD345" i="1"/>
  <c r="BF345" i="1"/>
  <c r="AH114" i="1"/>
  <c r="V195" i="1"/>
  <c r="AR195" i="1"/>
  <c r="AF148" i="1"/>
  <c r="AQ148" i="1"/>
  <c r="BD148" i="1"/>
  <c r="BF148" i="1"/>
  <c r="BH148" i="1"/>
  <c r="BK148" i="1"/>
  <c r="BL148" i="1"/>
  <c r="BN148" i="1"/>
  <c r="U222" i="1"/>
  <c r="AQ222" i="1"/>
  <c r="BD222" i="1"/>
  <c r="BF222" i="1"/>
  <c r="BH222" i="1"/>
  <c r="BK222" i="1"/>
  <c r="BL222" i="1"/>
  <c r="BN222" i="1"/>
  <c r="W281" i="1"/>
  <c r="AS281" i="1"/>
  <c r="W362" i="1"/>
  <c r="AS362" i="1"/>
  <c r="BH171" i="1"/>
  <c r="BK171" i="1"/>
  <c r="BL171" i="1"/>
  <c r="BN171" i="1"/>
  <c r="BH350" i="20"/>
  <c r="BK350" i="20"/>
  <c r="BL350" i="20"/>
  <c r="BN350" i="20"/>
  <c r="AJ8" i="28"/>
  <c r="BE312" i="1"/>
  <c r="BG312" i="1"/>
  <c r="BH261" i="1"/>
  <c r="BK261" i="1"/>
  <c r="BL261" i="1"/>
  <c r="BN261" i="1"/>
  <c r="BH352" i="1"/>
  <c r="BK352" i="1"/>
  <c r="BL352" i="1"/>
  <c r="BN352" i="1"/>
  <c r="BH192" i="20"/>
  <c r="BK192" i="20"/>
  <c r="BL192" i="20"/>
  <c r="BN192" i="20"/>
  <c r="BH39" i="20"/>
  <c r="BK39" i="20"/>
  <c r="BL39" i="20"/>
  <c r="BN39" i="20"/>
  <c r="BH349" i="1"/>
  <c r="BK349" i="1"/>
  <c r="BL349" i="1"/>
  <c r="BN349" i="1"/>
  <c r="BD202" i="1"/>
  <c r="BF202" i="1"/>
  <c r="BE145" i="1"/>
  <c r="BH291" i="1"/>
  <c r="BK291" i="1"/>
  <c r="BL291" i="1"/>
  <c r="BN291" i="1"/>
  <c r="BH313" i="1"/>
  <c r="BK313" i="1"/>
  <c r="BL313" i="1"/>
  <c r="BN313" i="1"/>
  <c r="BH287" i="1"/>
  <c r="BK287" i="1"/>
  <c r="BL287" i="1"/>
  <c r="BN287" i="1"/>
  <c r="BH324" i="1"/>
  <c r="BK324" i="1"/>
  <c r="BL324" i="1"/>
  <c r="BN324" i="1"/>
  <c r="BH21" i="20"/>
  <c r="BK21" i="20"/>
  <c r="BL21" i="20"/>
  <c r="BN21" i="20"/>
  <c r="BH242" i="20"/>
  <c r="BK242" i="20"/>
  <c r="BL242" i="20"/>
  <c r="BN242" i="20"/>
  <c r="BH200" i="20"/>
  <c r="BK200" i="20"/>
  <c r="BL200" i="20"/>
  <c r="BN200" i="20"/>
  <c r="BH346" i="20"/>
  <c r="BK346" i="20"/>
  <c r="BL346" i="20"/>
  <c r="BN346" i="20"/>
  <c r="BD240" i="1"/>
  <c r="BF240" i="1"/>
  <c r="BH240" i="1"/>
  <c r="BK240" i="1"/>
  <c r="BL240" i="1"/>
  <c r="BN240" i="1"/>
  <c r="BH145" i="20"/>
  <c r="BK145" i="20"/>
  <c r="BL145" i="20"/>
  <c r="BN145" i="20"/>
  <c r="BH253" i="20"/>
  <c r="BK253" i="20"/>
  <c r="BL253" i="20"/>
  <c r="BN253" i="20"/>
  <c r="BD336" i="1"/>
  <c r="BF336" i="1"/>
  <c r="BH311" i="20"/>
  <c r="BK311" i="20"/>
  <c r="BL311" i="20"/>
  <c r="BN311" i="20"/>
  <c r="BH57" i="20"/>
  <c r="BK57" i="20"/>
  <c r="BL57" i="20"/>
  <c r="BN57" i="20"/>
  <c r="BH343" i="1"/>
  <c r="BK343" i="1"/>
  <c r="BL343" i="1"/>
  <c r="BN343" i="1"/>
  <c r="BH166" i="20"/>
  <c r="BK166" i="20"/>
  <c r="BL166" i="20"/>
  <c r="BN166" i="20"/>
  <c r="BE26" i="1"/>
  <c r="BG26" i="1"/>
  <c r="BD328" i="1"/>
  <c r="BF328" i="1"/>
  <c r="BH328" i="1"/>
  <c r="BK328" i="1"/>
  <c r="BL328" i="1"/>
  <c r="BN328" i="1"/>
  <c r="BH85" i="20"/>
  <c r="BK85" i="20"/>
  <c r="BL85" i="20"/>
  <c r="BN85" i="20"/>
  <c r="BH134" i="20"/>
  <c r="BK134" i="20"/>
  <c r="BL134" i="20"/>
  <c r="BN134" i="20"/>
  <c r="BD195" i="1"/>
  <c r="BF195" i="1"/>
  <c r="BH195" i="1"/>
  <c r="BK195" i="1"/>
  <c r="BL195" i="1"/>
  <c r="BN195" i="1"/>
  <c r="BD15" i="1"/>
  <c r="BF15" i="1"/>
  <c r="BH15" i="1"/>
  <c r="BK15" i="1"/>
  <c r="BH245" i="1"/>
  <c r="BK245" i="1"/>
  <c r="BL245" i="1"/>
  <c r="BN245" i="1"/>
  <c r="BD322" i="1"/>
  <c r="BH346" i="1"/>
  <c r="BK346" i="1"/>
  <c r="BL346" i="1"/>
  <c r="BN346" i="1"/>
  <c r="BH186" i="1"/>
  <c r="BK186" i="1"/>
  <c r="BL186" i="1"/>
  <c r="BN186" i="1"/>
  <c r="BD342" i="1"/>
  <c r="BF342" i="1"/>
  <c r="BD337" i="1"/>
  <c r="BF337" i="1"/>
  <c r="BH132" i="20"/>
  <c r="BK132" i="20"/>
  <c r="BL132" i="20"/>
  <c r="BN132" i="20"/>
  <c r="BD145" i="1"/>
  <c r="BL15" i="1"/>
  <c r="BN15" i="1"/>
  <c r="BD78" i="1"/>
  <c r="AX49" i="1"/>
  <c r="BI89" i="1"/>
  <c r="BJ89" i="1"/>
  <c r="AQ108" i="1"/>
  <c r="BI57" i="1"/>
  <c r="BF57" i="1"/>
  <c r="BJ57" i="1"/>
  <c r="BJ69" i="1"/>
  <c r="BI69" i="1"/>
  <c r="AX105" i="1"/>
  <c r="AR188" i="1"/>
  <c r="AQ188" i="1"/>
  <c r="BD188" i="1"/>
  <c r="BI224" i="1"/>
  <c r="BJ224" i="1"/>
  <c r="BD122" i="1"/>
  <c r="BI142" i="1"/>
  <c r="BJ142" i="1"/>
  <c r="AX176" i="1"/>
  <c r="AW199" i="1"/>
  <c r="BE199" i="1"/>
  <c r="BI216" i="1"/>
  <c r="BJ216" i="1"/>
  <c r="BE152" i="1"/>
  <c r="BI168" i="1"/>
  <c r="BJ168" i="1"/>
  <c r="BI208" i="1"/>
  <c r="BJ208" i="1"/>
  <c r="BJ169" i="1"/>
  <c r="BI169" i="1"/>
  <c r="BD169" i="1"/>
  <c r="BF169" i="1"/>
  <c r="BJ191" i="1"/>
  <c r="BI191" i="1"/>
  <c r="AR209" i="1"/>
  <c r="BD209" i="1"/>
  <c r="BF209" i="1"/>
  <c r="BH209" i="1"/>
  <c r="BK209" i="1"/>
  <c r="BL209" i="1"/>
  <c r="BN209" i="1"/>
  <c r="AV269" i="1"/>
  <c r="AR341" i="1"/>
  <c r="BD155" i="1"/>
  <c r="BF155" i="1"/>
  <c r="BD64" i="1"/>
  <c r="BF64" i="1"/>
  <c r="BH64" i="1"/>
  <c r="BK64" i="1"/>
  <c r="BL64" i="1"/>
  <c r="BN64" i="1"/>
  <c r="BE330" i="1"/>
  <c r="BG330" i="1"/>
  <c r="AJ17" i="28"/>
  <c r="BH299" i="20"/>
  <c r="BK299" i="20"/>
  <c r="BL299" i="20"/>
  <c r="BN299" i="20"/>
  <c r="BH233" i="20"/>
  <c r="BK233" i="20"/>
  <c r="BL233" i="20"/>
  <c r="BN233" i="20"/>
  <c r="BI300" i="1"/>
  <c r="BF300" i="1"/>
  <c r="BJ300" i="1"/>
  <c r="BG300" i="1"/>
  <c r="AY157" i="1"/>
  <c r="BE213" i="1"/>
  <c r="BD16" i="1"/>
  <c r="BF16" i="1"/>
  <c r="BI33" i="1"/>
  <c r="BJ33" i="1"/>
  <c r="BI34" i="1"/>
  <c r="BJ34" i="1"/>
  <c r="BI14" i="1"/>
  <c r="BJ14" i="1"/>
  <c r="BE36" i="1"/>
  <c r="BG36" i="1"/>
  <c r="BI75" i="1"/>
  <c r="BJ75" i="1"/>
  <c r="BD92" i="1"/>
  <c r="BI117" i="1"/>
  <c r="BJ117" i="1"/>
  <c r="BI137" i="1"/>
  <c r="BJ137" i="1"/>
  <c r="BI170" i="1"/>
  <c r="BJ170" i="1"/>
  <c r="BI210" i="1"/>
  <c r="BJ210" i="1"/>
  <c r="BI229" i="1"/>
  <c r="BJ229" i="1"/>
  <c r="BI127" i="1"/>
  <c r="BJ127" i="1"/>
  <c r="BI163" i="1"/>
  <c r="BJ163" i="1"/>
  <c r="BJ120" i="1"/>
  <c r="BI120" i="1"/>
  <c r="BJ173" i="1"/>
  <c r="BI173" i="1"/>
  <c r="BJ197" i="1"/>
  <c r="BI197" i="1"/>
  <c r="AR214" i="1"/>
  <c r="BE181" i="1"/>
  <c r="BG181" i="1"/>
  <c r="BD115" i="1"/>
  <c r="BF115" i="1"/>
  <c r="BH115" i="1"/>
  <c r="BK115" i="1"/>
  <c r="BL115" i="1"/>
  <c r="BN115" i="1"/>
  <c r="BE346" i="1"/>
  <c r="BG346" i="1"/>
  <c r="BH52" i="20"/>
  <c r="BK52" i="20"/>
  <c r="BL52" i="20"/>
  <c r="BN52" i="20"/>
  <c r="BH236" i="20"/>
  <c r="BK236" i="20"/>
  <c r="BL236" i="20"/>
  <c r="BN236" i="20"/>
  <c r="BD331" i="1"/>
  <c r="BF331" i="1"/>
  <c r="BH331" i="1"/>
  <c r="BK331" i="1"/>
  <c r="BL331" i="1"/>
  <c r="BN331" i="1"/>
  <c r="BI181" i="1"/>
  <c r="BJ181" i="1"/>
  <c r="BI20" i="1"/>
  <c r="BJ20" i="1"/>
  <c r="AQ39" i="1"/>
  <c r="BD39" i="1"/>
  <c r="BG35" i="1"/>
  <c r="BI35" i="1"/>
  <c r="BJ35" i="1"/>
  <c r="BF23" i="1"/>
  <c r="BH23" i="1"/>
  <c r="BK23" i="1"/>
  <c r="BJ23" i="1"/>
  <c r="BG23" i="1"/>
  <c r="BI23" i="1"/>
  <c r="BE47" i="1"/>
  <c r="BI88" i="1"/>
  <c r="BJ88" i="1"/>
  <c r="AS45" i="1"/>
  <c r="BI85" i="1"/>
  <c r="BJ85" i="1"/>
  <c r="AQ110" i="1"/>
  <c r="BD110" i="1"/>
  <c r="BF110" i="1"/>
  <c r="BH110" i="1"/>
  <c r="BK110" i="1"/>
  <c r="BL110" i="1"/>
  <c r="BN110" i="1"/>
  <c r="AX141" i="1"/>
  <c r="BI158" i="1"/>
  <c r="BJ158" i="1"/>
  <c r="AQ158" i="1"/>
  <c r="BD198" i="1"/>
  <c r="BF198" i="1"/>
  <c r="BH198" i="1"/>
  <c r="BK198" i="1"/>
  <c r="BL198" i="1"/>
  <c r="BN198" i="1"/>
  <c r="BI143" i="1"/>
  <c r="BF143" i="1"/>
  <c r="BJ143" i="1"/>
  <c r="BJ180" i="1"/>
  <c r="BI180" i="1"/>
  <c r="BI236" i="1"/>
  <c r="BJ236" i="1"/>
  <c r="BD252" i="1"/>
  <c r="BF252" i="1"/>
  <c r="AS308" i="1"/>
  <c r="BD326" i="1"/>
  <c r="BF326" i="1"/>
  <c r="BH320" i="20"/>
  <c r="BK320" i="20"/>
  <c r="BL320" i="20"/>
  <c r="BN320" i="20"/>
  <c r="BH130" i="20"/>
  <c r="BK130" i="20"/>
  <c r="BL130" i="20"/>
  <c r="BN130" i="20"/>
  <c r="BH143" i="20"/>
  <c r="BK143" i="20"/>
  <c r="BL143" i="20"/>
  <c r="BN143" i="20"/>
  <c r="BE292" i="20"/>
  <c r="BG292" i="20"/>
  <c r="BH336" i="20"/>
  <c r="BK336" i="20"/>
  <c r="BL336" i="20"/>
  <c r="BN336" i="20"/>
  <c r="BH31" i="20"/>
  <c r="BK31" i="20"/>
  <c r="BL31" i="20"/>
  <c r="BN31" i="20"/>
  <c r="AS224" i="1"/>
  <c r="BD224" i="1"/>
  <c r="BF224" i="1"/>
  <c r="BI267" i="1"/>
  <c r="BJ267" i="1"/>
  <c r="BJ364" i="1"/>
  <c r="BI364" i="1"/>
  <c r="BI360" i="1"/>
  <c r="BJ360" i="1"/>
  <c r="BG360" i="1"/>
  <c r="AW318" i="1"/>
  <c r="BE318" i="1"/>
  <c r="BG318" i="1"/>
  <c r="BD332" i="1"/>
  <c r="BF332" i="1"/>
  <c r="BD314" i="1"/>
  <c r="AY213" i="1"/>
  <c r="BE25" i="1"/>
  <c r="BI10" i="1"/>
  <c r="BJ10" i="1"/>
  <c r="BJ28" i="1"/>
  <c r="BI28" i="1"/>
  <c r="BI53" i="1"/>
  <c r="BF53" i="1"/>
  <c r="BJ53" i="1"/>
  <c r="BI74" i="1"/>
  <c r="BJ74" i="1"/>
  <c r="BD93" i="1"/>
  <c r="BF93" i="1"/>
  <c r="BI84" i="1"/>
  <c r="BJ84" i="1"/>
  <c r="BI51" i="1"/>
  <c r="BJ51" i="1"/>
  <c r="BI72" i="1"/>
  <c r="BJ72" i="1"/>
  <c r="BJ65" i="1"/>
  <c r="BI65" i="1"/>
  <c r="BE82" i="1"/>
  <c r="BG82" i="1"/>
  <c r="BD101" i="1"/>
  <c r="BI130" i="1"/>
  <c r="BJ130" i="1"/>
  <c r="BI164" i="1"/>
  <c r="BJ164" i="1"/>
  <c r="BD204" i="1"/>
  <c r="BF204" i="1"/>
  <c r="BH204" i="1"/>
  <c r="BK204" i="1"/>
  <c r="BL204" i="1"/>
  <c r="BN204" i="1"/>
  <c r="AW204" i="1"/>
  <c r="BE221" i="1"/>
  <c r="BD243" i="1"/>
  <c r="BE284" i="1"/>
  <c r="BG284" i="1"/>
  <c r="BJ350" i="1"/>
  <c r="BI350" i="1"/>
  <c r="AW348" i="1"/>
  <c r="BD338" i="1"/>
  <c r="BF338" i="1"/>
  <c r="BH338" i="1"/>
  <c r="BK338" i="1"/>
  <c r="BL338" i="1"/>
  <c r="BN338" i="1"/>
  <c r="BE285" i="1"/>
  <c r="BG285" i="1"/>
  <c r="BH285" i="1"/>
  <c r="BK285" i="1"/>
  <c r="BL285" i="1"/>
  <c r="BN285" i="1"/>
  <c r="BD329" i="1"/>
  <c r="BF329" i="1"/>
  <c r="BH329" i="1"/>
  <c r="BK329" i="1"/>
  <c r="BL329" i="1"/>
  <c r="BN329" i="1"/>
  <c r="BD81" i="1"/>
  <c r="BF81" i="1"/>
  <c r="BH81" i="1"/>
  <c r="BK81" i="1"/>
  <c r="BL81" i="1"/>
  <c r="BN81" i="1"/>
  <c r="BD43" i="1"/>
  <c r="BF43" i="1"/>
  <c r="BD255" i="1"/>
  <c r="BF255" i="1"/>
  <c r="BH255" i="1"/>
  <c r="BK255" i="1"/>
  <c r="BL255" i="1"/>
  <c r="BN255" i="1"/>
  <c r="BE264" i="1"/>
  <c r="BG264" i="1"/>
  <c r="BE304" i="1"/>
  <c r="BG304" i="1"/>
  <c r="BD96" i="1"/>
  <c r="BF96" i="1"/>
  <c r="BH96" i="1"/>
  <c r="BK96" i="1"/>
  <c r="BL96" i="1"/>
  <c r="BN96" i="1"/>
  <c r="BD315" i="1"/>
  <c r="BF315" i="1"/>
  <c r="BH315" i="1"/>
  <c r="BK315" i="1"/>
  <c r="BL315" i="1"/>
  <c r="BN315" i="1"/>
  <c r="BD292" i="20"/>
  <c r="BF292" i="20"/>
  <c r="BH224" i="20"/>
  <c r="BK224" i="20"/>
  <c r="BL224" i="20"/>
  <c r="BN224" i="20"/>
  <c r="BE334" i="20"/>
  <c r="BG334" i="20"/>
  <c r="BH334" i="20"/>
  <c r="BK334" i="20"/>
  <c r="BL334" i="20"/>
  <c r="BN334" i="20"/>
  <c r="BH46" i="20"/>
  <c r="BK46" i="20"/>
  <c r="BL46" i="20"/>
  <c r="BN46" i="20"/>
  <c r="BH65" i="20"/>
  <c r="BK65" i="20"/>
  <c r="BL65" i="20"/>
  <c r="BN65" i="20"/>
  <c r="BH328" i="20"/>
  <c r="BK328" i="20"/>
  <c r="BL328" i="20"/>
  <c r="BN328" i="20"/>
  <c r="BI320" i="1"/>
  <c r="BF320" i="1"/>
  <c r="BJ320" i="1"/>
  <c r="BI318" i="1"/>
  <c r="BF318" i="1"/>
  <c r="BJ318" i="1"/>
  <c r="AW260" i="1"/>
  <c r="BE260" i="1"/>
  <c r="BG260" i="1"/>
  <c r="AW238" i="1"/>
  <c r="BE238" i="1"/>
  <c r="BD297" i="1"/>
  <c r="BI279" i="1"/>
  <c r="BJ279" i="1"/>
  <c r="AV202" i="1"/>
  <c r="BE202" i="1"/>
  <c r="BG202" i="1"/>
  <c r="AY162" i="1"/>
  <c r="BE156" i="1"/>
  <c r="BG156" i="1"/>
  <c r="BD12" i="1"/>
  <c r="BF12" i="1"/>
  <c r="AV30" i="1"/>
  <c r="BE30" i="1"/>
  <c r="BI11" i="1"/>
  <c r="BJ11" i="1"/>
  <c r="BJ32" i="1"/>
  <c r="BI32" i="1"/>
  <c r="AR32" i="1"/>
  <c r="AV62" i="1"/>
  <c r="BI97" i="1"/>
  <c r="BJ97" i="1"/>
  <c r="BE49" i="1"/>
  <c r="BG49" i="1"/>
  <c r="AQ71" i="1"/>
  <c r="AV89" i="1"/>
  <c r="BI108" i="1"/>
  <c r="BJ108" i="1"/>
  <c r="BE108" i="1"/>
  <c r="BG108" i="1"/>
  <c r="AS57" i="1"/>
  <c r="BI76" i="1"/>
  <c r="BJ76" i="1"/>
  <c r="BJ46" i="1"/>
  <c r="BI46" i="1"/>
  <c r="AV69" i="1"/>
  <c r="BE69" i="1"/>
  <c r="BG69" i="1"/>
  <c r="AR86" i="1"/>
  <c r="BD86" i="1"/>
  <c r="BF86" i="1"/>
  <c r="AV133" i="1"/>
  <c r="AW149" i="1"/>
  <c r="BI166" i="1"/>
  <c r="BJ166" i="1"/>
  <c r="BG166" i="1"/>
  <c r="BE188" i="1"/>
  <c r="AX122" i="1"/>
  <c r="BD142" i="1"/>
  <c r="BF142" i="1"/>
  <c r="AW159" i="1"/>
  <c r="AQ176" i="1"/>
  <c r="AV176" i="1"/>
  <c r="BE176" i="1"/>
  <c r="BG176" i="1"/>
  <c r="AQ199" i="1"/>
  <c r="AX199" i="1"/>
  <c r="AS112" i="1"/>
  <c r="BF112" i="1"/>
  <c r="BH112" i="1"/>
  <c r="BK112" i="1"/>
  <c r="BL112" i="1"/>
  <c r="BN112" i="1"/>
  <c r="BJ112" i="1"/>
  <c r="BG112" i="1"/>
  <c r="BI112" i="1"/>
  <c r="AQ135" i="1"/>
  <c r="BD135" i="1"/>
  <c r="AS135" i="1"/>
  <c r="BI135" i="1"/>
  <c r="BF135" i="1"/>
  <c r="BJ135" i="1"/>
  <c r="AW168" i="1"/>
  <c r="AR227" i="1"/>
  <c r="AR136" i="1"/>
  <c r="BD136" i="1"/>
  <c r="BF136" i="1"/>
  <c r="BH136" i="1"/>
  <c r="BK136" i="1"/>
  <c r="BL136" i="1"/>
  <c r="BN136" i="1"/>
  <c r="AX136" i="1"/>
  <c r="AQ153" i="1"/>
  <c r="BD153" i="1"/>
  <c r="BF153" i="1"/>
  <c r="AW153" i="1"/>
  <c r="AW169" i="1"/>
  <c r="AV191" i="1"/>
  <c r="BE191" i="1"/>
  <c r="BG191" i="1"/>
  <c r="AX209" i="1"/>
  <c r="AQ228" i="1"/>
  <c r="AS251" i="1"/>
  <c r="BD251" i="1"/>
  <c r="BF251" i="1"/>
  <c r="BI251" i="1"/>
  <c r="BJ251" i="1"/>
  <c r="AW269" i="1"/>
  <c r="AX288" i="1"/>
  <c r="BE288" i="1"/>
  <c r="BG288" i="1"/>
  <c r="BI306" i="1"/>
  <c r="BJ306" i="1"/>
  <c r="BD325" i="1"/>
  <c r="BD26" i="1"/>
  <c r="BF26" i="1"/>
  <c r="BH26" i="1"/>
  <c r="BK26" i="1"/>
  <c r="BL26" i="1"/>
  <c r="BN26" i="1"/>
  <c r="BD225" i="1"/>
  <c r="BF225" i="1"/>
  <c r="BH225" i="1"/>
  <c r="BK225" i="1"/>
  <c r="BL225" i="1"/>
  <c r="BN225" i="1"/>
  <c r="BH305" i="20"/>
  <c r="BK305" i="20"/>
  <c r="BL305" i="20"/>
  <c r="BN305" i="20"/>
  <c r="BK329" i="20"/>
  <c r="BL329" i="20"/>
  <c r="BN329" i="20"/>
  <c r="BD79" i="20"/>
  <c r="BF79" i="20"/>
  <c r="BH79" i="20"/>
  <c r="BK79" i="20"/>
  <c r="BL79" i="20"/>
  <c r="BN79" i="20"/>
  <c r="BH95" i="20"/>
  <c r="BK95" i="20"/>
  <c r="BL95" i="20"/>
  <c r="BN95" i="20"/>
  <c r="BK281" i="20"/>
  <c r="BL281" i="20"/>
  <c r="BN281" i="20"/>
  <c r="BD304" i="1"/>
  <c r="BF304" i="1"/>
  <c r="BH304" i="1"/>
  <c r="BK304" i="1"/>
  <c r="BL304" i="1"/>
  <c r="BN304" i="1"/>
  <c r="BD79" i="1"/>
  <c r="BF79" i="1"/>
  <c r="BH79" i="1"/>
  <c r="BK79" i="1"/>
  <c r="BL79" i="1"/>
  <c r="BN79" i="1"/>
  <c r="AV358" i="1"/>
  <c r="BE358" i="1"/>
  <c r="BG358" i="1"/>
  <c r="AV361" i="1"/>
  <c r="BE241" i="1"/>
  <c r="AQ333" i="1"/>
  <c r="BD333" i="1"/>
  <c r="BF333" i="1"/>
  <c r="BH333" i="1"/>
  <c r="BK333" i="1"/>
  <c r="BL333" i="1"/>
  <c r="BN333" i="1"/>
  <c r="AQ298" i="1"/>
  <c r="BI219" i="1"/>
  <c r="BJ219" i="1"/>
  <c r="AY104" i="1"/>
  <c r="AY33" i="1"/>
  <c r="BD33" i="1"/>
  <c r="BF33" i="1"/>
  <c r="BE14" i="1"/>
  <c r="BG14" i="1"/>
  <c r="AV31" i="1"/>
  <c r="BE31" i="1"/>
  <c r="AQ31" i="1"/>
  <c r="BJ19" i="1"/>
  <c r="BI19" i="1"/>
  <c r="AW19" i="1"/>
  <c r="BE54" i="1"/>
  <c r="BG54" i="1"/>
  <c r="AX75" i="1"/>
  <c r="BI94" i="1"/>
  <c r="BJ94" i="1"/>
  <c r="BG94" i="1"/>
  <c r="BD113" i="1"/>
  <c r="AS113" i="1"/>
  <c r="BI113" i="1"/>
  <c r="BF113" i="1"/>
  <c r="BJ113" i="1"/>
  <c r="BJ52" i="1"/>
  <c r="BI52" i="1"/>
  <c r="BD73" i="1"/>
  <c r="BF73" i="1"/>
  <c r="BH73" i="1"/>
  <c r="BK73" i="1"/>
  <c r="BL73" i="1"/>
  <c r="BN73" i="1"/>
  <c r="BI111" i="1"/>
  <c r="BJ111" i="1"/>
  <c r="BE117" i="1"/>
  <c r="BG117" i="1"/>
  <c r="AS117" i="1"/>
  <c r="AW154" i="1"/>
  <c r="BE154" i="1"/>
  <c r="BG154" i="1"/>
  <c r="AS192" i="1"/>
  <c r="AW229" i="1"/>
  <c r="AR127" i="1"/>
  <c r="BD127" i="1"/>
  <c r="BF127" i="1"/>
  <c r="BH127" i="1"/>
  <c r="BK127" i="1"/>
  <c r="BL127" i="1"/>
  <c r="BN127" i="1"/>
  <c r="AS127" i="1"/>
  <c r="AR163" i="1"/>
  <c r="AS182" i="1"/>
  <c r="AQ203" i="1"/>
  <c r="BI220" i="1"/>
  <c r="BJ220" i="1"/>
  <c r="AR140" i="1"/>
  <c r="BD140" i="1"/>
  <c r="BF140" i="1"/>
  <c r="AX140" i="1"/>
  <c r="AQ157" i="1"/>
  <c r="AW173" i="1"/>
  <c r="AV197" i="1"/>
  <c r="BJ214" i="1"/>
  <c r="BI214" i="1"/>
  <c r="BE267" i="1"/>
  <c r="BG267" i="1"/>
  <c r="BD339" i="1"/>
  <c r="BD347" i="1"/>
  <c r="BF347" i="1"/>
  <c r="BH347" i="1"/>
  <c r="BK347" i="1"/>
  <c r="BL347" i="1"/>
  <c r="BN347" i="1"/>
  <c r="BD102" i="1"/>
  <c r="BF102" i="1"/>
  <c r="BH102" i="1"/>
  <c r="BK102" i="1"/>
  <c r="BL102" i="1"/>
  <c r="BN102" i="1"/>
  <c r="BE327" i="1"/>
  <c r="BG327" i="1"/>
  <c r="BH327" i="1"/>
  <c r="BK327" i="1"/>
  <c r="BL327" i="1"/>
  <c r="BN327" i="1"/>
  <c r="BE336" i="1"/>
  <c r="BG336" i="1"/>
  <c r="AE12" i="28"/>
  <c r="P12" i="28"/>
  <c r="BH227" i="20"/>
  <c r="BK227" i="20"/>
  <c r="BL227" i="20"/>
  <c r="BN227" i="20"/>
  <c r="BH293" i="20"/>
  <c r="BK293" i="20"/>
  <c r="BL293" i="20"/>
  <c r="BN293" i="20"/>
  <c r="BH357" i="20"/>
  <c r="BK357" i="20"/>
  <c r="BL357" i="20"/>
  <c r="BN357" i="20"/>
  <c r="AE14" i="28"/>
  <c r="P14" i="28"/>
  <c r="BD222" i="20"/>
  <c r="BF222" i="20"/>
  <c r="BH222" i="20"/>
  <c r="BK222" i="20"/>
  <c r="BL222" i="20"/>
  <c r="BN222" i="20"/>
  <c r="BH10" i="20"/>
  <c r="BK10" i="20"/>
  <c r="BL10" i="20"/>
  <c r="BN10" i="20"/>
  <c r="BH66" i="20"/>
  <c r="BK66" i="20"/>
  <c r="BL66" i="20"/>
  <c r="BN66" i="20"/>
  <c r="AV257" i="1"/>
  <c r="BE257" i="1"/>
  <c r="BG257" i="1"/>
  <c r="BI167" i="1"/>
  <c r="BJ167" i="1"/>
  <c r="BG167" i="1"/>
  <c r="BI284" i="1"/>
  <c r="BJ284" i="1"/>
  <c r="BJ342" i="1"/>
  <c r="BI342" i="1"/>
  <c r="AY308" i="1"/>
  <c r="BE308" i="1"/>
  <c r="BG308" i="1"/>
  <c r="AW333" i="1"/>
  <c r="AS298" i="1"/>
  <c r="AR279" i="1"/>
  <c r="AS202" i="1"/>
  <c r="BD156" i="1"/>
  <c r="BF156" i="1"/>
  <c r="BH156" i="1"/>
  <c r="BK156" i="1"/>
  <c r="BL156" i="1"/>
  <c r="BN156" i="1"/>
  <c r="AS20" i="1"/>
  <c r="BD20" i="1"/>
  <c r="BF20" i="1"/>
  <c r="BH20" i="1"/>
  <c r="BK20" i="1"/>
  <c r="BL20" i="1"/>
  <c r="BN20" i="1"/>
  <c r="AR38" i="1"/>
  <c r="BI38" i="1"/>
  <c r="BJ38" i="1"/>
  <c r="BG38" i="1"/>
  <c r="BI21" i="1"/>
  <c r="BJ21" i="1"/>
  <c r="BI18" i="1"/>
  <c r="BJ18" i="1"/>
  <c r="BD23" i="1"/>
  <c r="BL23" i="1"/>
  <c r="BN23" i="1"/>
  <c r="AW47" i="1"/>
  <c r="AV70" i="1"/>
  <c r="AQ70" i="1"/>
  <c r="AX88" i="1"/>
  <c r="BI107" i="1"/>
  <c r="BF107" i="1"/>
  <c r="BJ107" i="1"/>
  <c r="BD107" i="1"/>
  <c r="AX68" i="1"/>
  <c r="BI68" i="1"/>
  <c r="BJ68" i="1"/>
  <c r="AV68" i="1"/>
  <c r="AR85" i="1"/>
  <c r="BD104" i="1"/>
  <c r="BE110" i="1"/>
  <c r="BJ110" i="1"/>
  <c r="BI110" i="1"/>
  <c r="BG110" i="1"/>
  <c r="BI121" i="1"/>
  <c r="BJ121" i="1"/>
  <c r="BD141" i="1"/>
  <c r="AQ175" i="1"/>
  <c r="BD175" i="1"/>
  <c r="AV198" i="1"/>
  <c r="BE198" i="1"/>
  <c r="AQ215" i="1"/>
  <c r="AQ235" i="1"/>
  <c r="AS235" i="1"/>
  <c r="BI124" i="1"/>
  <c r="BJ124" i="1"/>
  <c r="AR160" i="1"/>
  <c r="BD160" i="1"/>
  <c r="BF160" i="1"/>
  <c r="BE178" i="1"/>
  <c r="BI200" i="1"/>
  <c r="BJ200" i="1"/>
  <c r="AV217" i="1"/>
  <c r="AS125" i="1"/>
  <c r="BF125" i="1"/>
  <c r="BJ125" i="1"/>
  <c r="BI125" i="1"/>
  <c r="AV144" i="1"/>
  <c r="AW161" i="1"/>
  <c r="AV180" i="1"/>
  <c r="AS201" i="1"/>
  <c r="BJ201" i="1"/>
  <c r="BI201" i="1"/>
  <c r="AV218" i="1"/>
  <c r="BE218" i="1"/>
  <c r="AV253" i="1"/>
  <c r="BI253" i="1"/>
  <c r="BF253" i="1"/>
  <c r="BJ253" i="1"/>
  <c r="AX271" i="1"/>
  <c r="AS242" i="1"/>
  <c r="BE236" i="1"/>
  <c r="BG236" i="1"/>
  <c r="AR252" i="1"/>
  <c r="AS252" i="1"/>
  <c r="BD270" i="1"/>
  <c r="AW290" i="1"/>
  <c r="AX326" i="1"/>
  <c r="BE326" i="1"/>
  <c r="BG326" i="1"/>
  <c r="BD230" i="1"/>
  <c r="BF230" i="1"/>
  <c r="BE155" i="1"/>
  <c r="BG155" i="1"/>
  <c r="BE134" i="1"/>
  <c r="BG134" i="1"/>
  <c r="BH134" i="1"/>
  <c r="BK134" i="1"/>
  <c r="BL134" i="1"/>
  <c r="BN134" i="1"/>
  <c r="BH312" i="20"/>
  <c r="BK312" i="20"/>
  <c r="BL312" i="20"/>
  <c r="BN312" i="20"/>
  <c r="BK30" i="20"/>
  <c r="BL30" i="20"/>
  <c r="BN30" i="20"/>
  <c r="BE176" i="20"/>
  <c r="BG176" i="20"/>
  <c r="BH176" i="20"/>
  <c r="BK176" i="20"/>
  <c r="BL176" i="20"/>
  <c r="BN176" i="20"/>
  <c r="BH160" i="20"/>
  <c r="BK160" i="20"/>
  <c r="BL160" i="20"/>
  <c r="BN160" i="20"/>
  <c r="BH34" i="20"/>
  <c r="BK34" i="20"/>
  <c r="BL34" i="20"/>
  <c r="BN34" i="20"/>
  <c r="BH108" i="20"/>
  <c r="BK108" i="20"/>
  <c r="BL108" i="20"/>
  <c r="BN108" i="20"/>
  <c r="BK361" i="20"/>
  <c r="BL361" i="20"/>
  <c r="BN361" i="20"/>
  <c r="BD159" i="20"/>
  <c r="BF159" i="20"/>
  <c r="BH159" i="20"/>
  <c r="BK159" i="20"/>
  <c r="BL159" i="20"/>
  <c r="BN159" i="20"/>
  <c r="BD138" i="1"/>
  <c r="BF138" i="1"/>
  <c r="BH138" i="1"/>
  <c r="BK138" i="1"/>
  <c r="BL138" i="1"/>
  <c r="BN138" i="1"/>
  <c r="AV320" i="1"/>
  <c r="BE320" i="1"/>
  <c r="BG320" i="1"/>
  <c r="AY358" i="1"/>
  <c r="AX361" i="1"/>
  <c r="BD318" i="1"/>
  <c r="BI241" i="1"/>
  <c r="BJ241" i="1"/>
  <c r="BG241" i="1"/>
  <c r="BE315" i="1"/>
  <c r="BI298" i="1"/>
  <c r="BJ298" i="1"/>
  <c r="BI260" i="1"/>
  <c r="BJ260" i="1"/>
  <c r="AS332" i="1"/>
  <c r="AY297" i="1"/>
  <c r="BI239" i="1"/>
  <c r="BJ239" i="1"/>
  <c r="BE162" i="1"/>
  <c r="BG162" i="1"/>
  <c r="AY119" i="1"/>
  <c r="AT22" i="1"/>
  <c r="BI25" i="1"/>
  <c r="BJ25" i="1"/>
  <c r="BG25" i="1"/>
  <c r="AX42" i="1"/>
  <c r="AX10" i="1"/>
  <c r="AS10" i="1"/>
  <c r="BI22" i="1"/>
  <c r="BJ22" i="1"/>
  <c r="AV53" i="1"/>
  <c r="BE43" i="1"/>
  <c r="BG43" i="1"/>
  <c r="AQ67" i="1"/>
  <c r="AV84" i="1"/>
  <c r="AS103" i="1"/>
  <c r="BI103" i="1"/>
  <c r="BJ103" i="1"/>
  <c r="AR51" i="1"/>
  <c r="BD51" i="1"/>
  <c r="BF51" i="1"/>
  <c r="AS51" i="1"/>
  <c r="BD65" i="1"/>
  <c r="BF65" i="1"/>
  <c r="BH65" i="1"/>
  <c r="BK65" i="1"/>
  <c r="BL65" i="1"/>
  <c r="BN65" i="1"/>
  <c r="AS82" i="1"/>
  <c r="AV118" i="1"/>
  <c r="AX130" i="1"/>
  <c r="BE147" i="1"/>
  <c r="AV164" i="1"/>
  <c r="AS184" i="1"/>
  <c r="BI184" i="1"/>
  <c r="BJ184" i="1"/>
  <c r="BG243" i="1"/>
  <c r="BI243" i="1"/>
  <c r="BF243" i="1"/>
  <c r="BJ243" i="1"/>
  <c r="AR264" i="1"/>
  <c r="AS284" i="1"/>
  <c r="BD284" i="1"/>
  <c r="BF284" i="1"/>
  <c r="AV302" i="1"/>
  <c r="BE302" i="1"/>
  <c r="BG302" i="1"/>
  <c r="BE354" i="1"/>
  <c r="AS334" i="1"/>
  <c r="AQ350" i="1"/>
  <c r="BD350" i="1"/>
  <c r="BF350" i="1"/>
  <c r="BF348" i="1"/>
  <c r="BJ348" i="1"/>
  <c r="BI348" i="1"/>
  <c r="BE276" i="1"/>
  <c r="BG276" i="1"/>
  <c r="BE351" i="1"/>
  <c r="BG351" i="1"/>
  <c r="BH351" i="1"/>
  <c r="BK351" i="1"/>
  <c r="BL351" i="1"/>
  <c r="BN351" i="1"/>
  <c r="BD277" i="1"/>
  <c r="BF277" i="1"/>
  <c r="BH277" i="1"/>
  <c r="BK277" i="1"/>
  <c r="BL277" i="1"/>
  <c r="BN277" i="1"/>
  <c r="BD311" i="1"/>
  <c r="BF311" i="1"/>
  <c r="BH311" i="1"/>
  <c r="BK311" i="1"/>
  <c r="BL311" i="1"/>
  <c r="BN311" i="1"/>
  <c r="BD248" i="1"/>
  <c r="BF248" i="1"/>
  <c r="BH248" i="1"/>
  <c r="BK248" i="1"/>
  <c r="BL248" i="1"/>
  <c r="BN248" i="1"/>
  <c r="BD132" i="1"/>
  <c r="BF132" i="1"/>
  <c r="BD83" i="1"/>
  <c r="BF83" i="1"/>
  <c r="BD58" i="20"/>
  <c r="BF58" i="20"/>
  <c r="BH337" i="20"/>
  <c r="BK337" i="20"/>
  <c r="BL337" i="20"/>
  <c r="BN337" i="20"/>
  <c r="BH218" i="20"/>
  <c r="BK218" i="20"/>
  <c r="BL218" i="20"/>
  <c r="BN218" i="20"/>
  <c r="BH248" i="20"/>
  <c r="BK248" i="20"/>
  <c r="BL248" i="20"/>
  <c r="BN248" i="20"/>
  <c r="BH327" i="20"/>
  <c r="BK327" i="20"/>
  <c r="BL327" i="20"/>
  <c r="BN327" i="20"/>
  <c r="BH182" i="20"/>
  <c r="BK182" i="20"/>
  <c r="BL182" i="20"/>
  <c r="BN182" i="20"/>
  <c r="BH309" i="20"/>
  <c r="BK309" i="20"/>
  <c r="BL309" i="20"/>
  <c r="BN309" i="20"/>
  <c r="BD247" i="1"/>
  <c r="AQ282" i="1"/>
  <c r="BD282" i="1"/>
  <c r="BF282" i="1"/>
  <c r="BH282" i="1"/>
  <c r="BK282" i="1"/>
  <c r="BL282" i="1"/>
  <c r="BN282" i="1"/>
  <c r="AY342" i="1"/>
  <c r="AT270" i="1"/>
  <c r="AV298" i="1"/>
  <c r="BE298" i="1"/>
  <c r="BG298" i="1"/>
  <c r="BD260" i="1"/>
  <c r="BF260" i="1"/>
  <c r="BH260" i="1"/>
  <c r="BK260" i="1"/>
  <c r="BL260" i="1"/>
  <c r="BN260" i="1"/>
  <c r="BD219" i="1"/>
  <c r="BF219" i="1"/>
  <c r="AV29" i="1"/>
  <c r="BE29" i="1"/>
  <c r="AS30" i="1"/>
  <c r="AV11" i="1"/>
  <c r="BE11" i="1"/>
  <c r="BG11" i="1"/>
  <c r="AQ11" i="1"/>
  <c r="BD11" i="1"/>
  <c r="BF11" i="1"/>
  <c r="AW27" i="1"/>
  <c r="AS27" i="1"/>
  <c r="BD27" i="1"/>
  <c r="BF27" i="1"/>
  <c r="BH27" i="1"/>
  <c r="BK27" i="1"/>
  <c r="BL27" i="1"/>
  <c r="BN27" i="1"/>
  <c r="AS15" i="1"/>
  <c r="AW32" i="1"/>
  <c r="AV32" i="1"/>
  <c r="BE32" i="1"/>
  <c r="BG32" i="1"/>
  <c r="AW62" i="1"/>
  <c r="AX62" i="1"/>
  <c r="BI78" i="1"/>
  <c r="BF78" i="1"/>
  <c r="BJ78" i="1"/>
  <c r="AW78" i="1"/>
  <c r="AQ97" i="1"/>
  <c r="BD97" i="1"/>
  <c r="BF97" i="1"/>
  <c r="AS97" i="1"/>
  <c r="AR49" i="1"/>
  <c r="BD49" i="1"/>
  <c r="BF49" i="1"/>
  <c r="BH49" i="1"/>
  <c r="BK49" i="1"/>
  <c r="BL49" i="1"/>
  <c r="BN49" i="1"/>
  <c r="AR71" i="1"/>
  <c r="AS71" i="1"/>
  <c r="BI71" i="1"/>
  <c r="BJ71" i="1"/>
  <c r="AW89" i="1"/>
  <c r="AW57" i="1"/>
  <c r="BE57" i="1"/>
  <c r="BG57" i="1"/>
  <c r="AX76" i="1"/>
  <c r="AR76" i="1"/>
  <c r="BD76" i="1"/>
  <c r="BF76" i="1"/>
  <c r="BH76" i="1"/>
  <c r="BK76" i="1"/>
  <c r="BL76" i="1"/>
  <c r="BN76" i="1"/>
  <c r="BI95" i="1"/>
  <c r="BJ95" i="1"/>
  <c r="AQ95" i="1"/>
  <c r="BD95" i="1"/>
  <c r="BF95" i="1"/>
  <c r="AX95" i="1"/>
  <c r="BE95" i="1"/>
  <c r="BG95" i="1"/>
  <c r="AV46" i="1"/>
  <c r="AX46" i="1"/>
  <c r="AQ69" i="1"/>
  <c r="BD69" i="1"/>
  <c r="BF69" i="1"/>
  <c r="AS86" i="1"/>
  <c r="AR105" i="1"/>
  <c r="BD105" i="1"/>
  <c r="BF105" i="1"/>
  <c r="BH105" i="1"/>
  <c r="BK105" i="1"/>
  <c r="BL105" i="1"/>
  <c r="BN105" i="1"/>
  <c r="AV105" i="1"/>
  <c r="BE105" i="1"/>
  <c r="BG105" i="1"/>
  <c r="BJ105" i="1"/>
  <c r="BI105" i="1"/>
  <c r="BI133" i="1"/>
  <c r="BJ133" i="1"/>
  <c r="AW133" i="1"/>
  <c r="AQ149" i="1"/>
  <c r="BD149" i="1"/>
  <c r="AS166" i="1"/>
  <c r="AS206" i="1"/>
  <c r="BD206" i="1"/>
  <c r="BF206" i="1"/>
  <c r="BH206" i="1"/>
  <c r="BK206" i="1"/>
  <c r="BL206" i="1"/>
  <c r="BN206" i="1"/>
  <c r="AW206" i="1"/>
  <c r="BE206" i="1"/>
  <c r="BG206" i="1"/>
  <c r="BI122" i="1"/>
  <c r="BF122" i="1"/>
  <c r="BJ122" i="1"/>
  <c r="AS122" i="1"/>
  <c r="AX142" i="1"/>
  <c r="BE142" i="1"/>
  <c r="BG142" i="1"/>
  <c r="AR142" i="1"/>
  <c r="BI159" i="1"/>
  <c r="BJ159" i="1"/>
  <c r="AR176" i="1"/>
  <c r="BI199" i="1"/>
  <c r="BJ199" i="1"/>
  <c r="BG199" i="1"/>
  <c r="AS199" i="1"/>
  <c r="AW216" i="1"/>
  <c r="BE216" i="1"/>
  <c r="BG216" i="1"/>
  <c r="AX216" i="1"/>
  <c r="AR216" i="1"/>
  <c r="BD216" i="1"/>
  <c r="BF216" i="1"/>
  <c r="AQ112" i="1"/>
  <c r="BD112" i="1"/>
  <c r="AS152" i="1"/>
  <c r="BD152" i="1"/>
  <c r="BF152" i="1"/>
  <c r="BH152" i="1"/>
  <c r="BK152" i="1"/>
  <c r="BL152" i="1"/>
  <c r="BN152" i="1"/>
  <c r="BG152" i="1"/>
  <c r="BI152" i="1"/>
  <c r="BJ152" i="1"/>
  <c r="AV168" i="1"/>
  <c r="BE168" i="1"/>
  <c r="BG168" i="1"/>
  <c r="AQ168" i="1"/>
  <c r="AS168" i="1"/>
  <c r="AW190" i="1"/>
  <c r="AV208" i="1"/>
  <c r="AQ208" i="1"/>
  <c r="AW208" i="1"/>
  <c r="AS227" i="1"/>
  <c r="BD227" i="1"/>
  <c r="BF227" i="1"/>
  <c r="BI227" i="1"/>
  <c r="BJ227" i="1"/>
  <c r="AS136" i="1"/>
  <c r="BJ136" i="1"/>
  <c r="BG136" i="1"/>
  <c r="BI136" i="1"/>
  <c r="AX153" i="1"/>
  <c r="AR153" i="1"/>
  <c r="AV153" i="1"/>
  <c r="BE153" i="1"/>
  <c r="BG153" i="1"/>
  <c r="AR169" i="1"/>
  <c r="AS169" i="1"/>
  <c r="AQ191" i="1"/>
  <c r="BD191" i="1"/>
  <c r="BF191" i="1"/>
  <c r="AS209" i="1"/>
  <c r="BJ209" i="1"/>
  <c r="BG209" i="1"/>
  <c r="BI209" i="1"/>
  <c r="AV209" i="1"/>
  <c r="BE209" i="1"/>
  <c r="AR228" i="1"/>
  <c r="AW228" i="1"/>
  <c r="AV228" i="1"/>
  <c r="BE228" i="1"/>
  <c r="BG228" i="1"/>
  <c r="AV251" i="1"/>
  <c r="BE251" i="1"/>
  <c r="BG251" i="1"/>
  <c r="AR251" i="1"/>
  <c r="AQ269" i="1"/>
  <c r="BD269" i="1"/>
  <c r="BF269" i="1"/>
  <c r="BI288" i="1"/>
  <c r="BJ288" i="1"/>
  <c r="AV306" i="1"/>
  <c r="BE306" i="1"/>
  <c r="BG306" i="1"/>
  <c r="BI325" i="1"/>
  <c r="BF325" i="1"/>
  <c r="BJ325" i="1"/>
  <c r="BD341" i="1"/>
  <c r="BF341" i="1"/>
  <c r="AS341" i="1"/>
  <c r="BD66" i="1"/>
  <c r="BF66" i="1"/>
  <c r="BH66" i="1"/>
  <c r="BK66" i="1"/>
  <c r="BL66" i="1"/>
  <c r="BN66" i="1"/>
  <c r="BE243" i="1"/>
  <c r="BH43" i="20"/>
  <c r="BK43" i="20"/>
  <c r="BL43" i="20"/>
  <c r="BN43" i="20"/>
  <c r="BH295" i="20"/>
  <c r="BK295" i="20"/>
  <c r="BL295" i="20"/>
  <c r="BN295" i="20"/>
  <c r="BH276" i="20"/>
  <c r="BK276" i="20"/>
  <c r="BL276" i="20"/>
  <c r="BN276" i="20"/>
  <c r="BH296" i="20"/>
  <c r="BK296" i="20"/>
  <c r="BL296" i="20"/>
  <c r="BN296" i="20"/>
  <c r="BH115" i="20"/>
  <c r="BK115" i="20"/>
  <c r="BL115" i="20"/>
  <c r="BN115" i="20"/>
  <c r="BL205" i="1"/>
  <c r="BN205" i="1"/>
  <c r="BI296" i="1"/>
  <c r="BF296" i="1"/>
  <c r="BH296" i="1"/>
  <c r="BJ296" i="1"/>
  <c r="BG296" i="1"/>
  <c r="AR301" i="1"/>
  <c r="BD301" i="1"/>
  <c r="BF301" i="1"/>
  <c r="BH301" i="1"/>
  <c r="BK301" i="1"/>
  <c r="BL301" i="1"/>
  <c r="BN301" i="1"/>
  <c r="BI361" i="1"/>
  <c r="BJ361" i="1"/>
  <c r="BI282" i="1"/>
  <c r="BJ282" i="1"/>
  <c r="AT298" i="1"/>
  <c r="AT280" i="1"/>
  <c r="AT238" i="1"/>
  <c r="BD238" i="1"/>
  <c r="BF238" i="1"/>
  <c r="BH238" i="1"/>
  <c r="BK238" i="1"/>
  <c r="BL238" i="1"/>
  <c r="BN238" i="1"/>
  <c r="AW332" i="1"/>
  <c r="BE332" i="1"/>
  <c r="BG332" i="1"/>
  <c r="AT279" i="1"/>
  <c r="BD279" i="1"/>
  <c r="BF279" i="1"/>
  <c r="BH279" i="1"/>
  <c r="BK279" i="1"/>
  <c r="BL279" i="1"/>
  <c r="BN279" i="1"/>
  <c r="BD181" i="1"/>
  <c r="BF181" i="1"/>
  <c r="AW126" i="1"/>
  <c r="BG172" i="1"/>
  <c r="BI172" i="1"/>
  <c r="BJ172" i="1"/>
  <c r="AY40" i="1"/>
  <c r="AR16" i="1"/>
  <c r="AV33" i="1"/>
  <c r="BE33" i="1"/>
  <c r="BG33" i="1"/>
  <c r="AV17" i="1"/>
  <c r="BE17" i="1"/>
  <c r="AR17" i="1"/>
  <c r="BD17" i="1"/>
  <c r="BF17" i="1"/>
  <c r="BH17" i="1"/>
  <c r="BK17" i="1"/>
  <c r="BL17" i="1"/>
  <c r="BN17" i="1"/>
  <c r="AS17" i="1"/>
  <c r="AW34" i="1"/>
  <c r="AR14" i="1"/>
  <c r="BG31" i="1"/>
  <c r="BI31" i="1"/>
  <c r="BJ31" i="1"/>
  <c r="AS19" i="1"/>
  <c r="AV19" i="1"/>
  <c r="BE19" i="1"/>
  <c r="BG19" i="1"/>
  <c r="AQ36" i="1"/>
  <c r="BD36" i="1"/>
  <c r="AQ54" i="1"/>
  <c r="BD54" i="1"/>
  <c r="AW75" i="1"/>
  <c r="BE75" i="1"/>
  <c r="BG75" i="1"/>
  <c r="AV113" i="1"/>
  <c r="AX113" i="1"/>
  <c r="AX52" i="1"/>
  <c r="AR52" i="1"/>
  <c r="BD52" i="1"/>
  <c r="BF52" i="1"/>
  <c r="AR73" i="1"/>
  <c r="AV73" i="1"/>
  <c r="BE73" i="1"/>
  <c r="BG73" i="1"/>
  <c r="AS73" i="1"/>
  <c r="AR92" i="1"/>
  <c r="AX92" i="1"/>
  <c r="AV92" i="1"/>
  <c r="BE92" i="1"/>
  <c r="BG92" i="1"/>
  <c r="AQ111" i="1"/>
  <c r="BD111" i="1"/>
  <c r="BF111" i="1"/>
  <c r="AQ117" i="1"/>
  <c r="BD117" i="1"/>
  <c r="BF117" i="1"/>
  <c r="AV137" i="1"/>
  <c r="BE137" i="1"/>
  <c r="BG137" i="1"/>
  <c r="AW137" i="1"/>
  <c r="AQ154" i="1"/>
  <c r="BD154" i="1"/>
  <c r="AW170" i="1"/>
  <c r="BE170" i="1"/>
  <c r="BG170" i="1"/>
  <c r="AR170" i="1"/>
  <c r="BI192" i="1"/>
  <c r="BF192" i="1"/>
  <c r="BJ192" i="1"/>
  <c r="AQ192" i="1"/>
  <c r="BD192" i="1"/>
  <c r="AS210" i="1"/>
  <c r="AW210" i="1"/>
  <c r="BE210" i="1"/>
  <c r="BG210" i="1"/>
  <c r="AQ229" i="1"/>
  <c r="BD229" i="1"/>
  <c r="BF229" i="1"/>
  <c r="AX127" i="1"/>
  <c r="BE127" i="1"/>
  <c r="BG127" i="1"/>
  <c r="AV146" i="1"/>
  <c r="BI146" i="1"/>
  <c r="BJ146" i="1"/>
  <c r="AX146" i="1"/>
  <c r="AQ163" i="1"/>
  <c r="AV182" i="1"/>
  <c r="BE182" i="1"/>
  <c r="AX203" i="1"/>
  <c r="BE203" i="1"/>
  <c r="BG203" i="1"/>
  <c r="AR203" i="1"/>
  <c r="AV220" i="1"/>
  <c r="AX220" i="1"/>
  <c r="AV120" i="1"/>
  <c r="AQ120" i="1"/>
  <c r="AS140" i="1"/>
  <c r="BJ140" i="1"/>
  <c r="BI140" i="1"/>
  <c r="AX157" i="1"/>
  <c r="AR157" i="1"/>
  <c r="AV157" i="1"/>
  <c r="AS173" i="1"/>
  <c r="AQ197" i="1"/>
  <c r="AS214" i="1"/>
  <c r="BD214" i="1"/>
  <c r="BF214" i="1"/>
  <c r="AV214" i="1"/>
  <c r="BE214" i="1"/>
  <c r="BG214" i="1"/>
  <c r="AR234" i="1"/>
  <c r="AW234" i="1"/>
  <c r="AX234" i="1"/>
  <c r="AV234" i="1"/>
  <c r="AR267" i="1"/>
  <c r="BI286" i="1"/>
  <c r="BF286" i="1"/>
  <c r="BH286" i="1"/>
  <c r="BK286" i="1"/>
  <c r="BL286" i="1"/>
  <c r="BN286" i="1"/>
  <c r="BJ286" i="1"/>
  <c r="BG286" i="1"/>
  <c r="BI339" i="1"/>
  <c r="BF339" i="1"/>
  <c r="BJ339" i="1"/>
  <c r="AW339" i="1"/>
  <c r="AV339" i="1"/>
  <c r="BE339" i="1"/>
  <c r="BG339" i="1"/>
  <c r="BE247" i="1"/>
  <c r="BE258" i="1"/>
  <c r="BG258" i="1"/>
  <c r="BH258" i="1"/>
  <c r="BK258" i="1"/>
  <c r="BL258" i="1"/>
  <c r="BN258" i="1"/>
  <c r="BD266" i="1"/>
  <c r="BF266" i="1"/>
  <c r="BH266" i="1"/>
  <c r="BK266" i="1"/>
  <c r="BL266" i="1"/>
  <c r="BN266" i="1"/>
  <c r="BE99" i="1"/>
  <c r="BG99" i="1"/>
  <c r="BH99" i="1"/>
  <c r="BK99" i="1"/>
  <c r="BL99" i="1"/>
  <c r="BN99" i="1"/>
  <c r="BD63" i="1"/>
  <c r="BF63" i="1"/>
  <c r="BH63" i="1"/>
  <c r="BK63" i="1"/>
  <c r="BL63" i="1"/>
  <c r="BN63" i="1"/>
  <c r="BH84" i="20"/>
  <c r="BK84" i="20"/>
  <c r="BL84" i="20"/>
  <c r="BN84" i="20"/>
  <c r="BH71" i="20"/>
  <c r="BK71" i="20"/>
  <c r="BL71" i="20"/>
  <c r="BN71" i="20"/>
  <c r="BH341" i="20"/>
  <c r="BK341" i="20"/>
  <c r="BL341" i="20"/>
  <c r="BN341" i="20"/>
  <c r="BD19" i="20"/>
  <c r="BF19" i="20"/>
  <c r="BH19" i="20"/>
  <c r="BK19" i="20"/>
  <c r="BL19" i="20"/>
  <c r="BN19" i="20"/>
  <c r="BE264" i="20"/>
  <c r="BG264" i="20"/>
  <c r="BH264" i="20"/>
  <c r="BK264" i="20"/>
  <c r="BL264" i="20"/>
  <c r="BN264" i="20"/>
  <c r="BH119" i="20"/>
  <c r="BK119" i="20"/>
  <c r="BL119" i="20"/>
  <c r="BN119" i="20"/>
  <c r="BH306" i="20"/>
  <c r="BK306" i="20"/>
  <c r="BL306" i="20"/>
  <c r="BN306" i="20"/>
  <c r="BH20" i="20"/>
  <c r="BK20" i="20"/>
  <c r="BL20" i="20"/>
  <c r="BN20" i="20"/>
  <c r="BI242" i="1"/>
  <c r="BJ242" i="1"/>
  <c r="AS361" i="1"/>
  <c r="AX318" i="1"/>
  <c r="AR282" i="1"/>
  <c r="AQ241" i="1"/>
  <c r="AW342" i="1"/>
  <c r="BE342" i="1"/>
  <c r="BG342" i="1"/>
  <c r="AR315" i="1"/>
  <c r="AY348" i="1"/>
  <c r="BE297" i="1"/>
  <c r="BG297" i="1"/>
  <c r="AS259" i="1"/>
  <c r="BD259" i="1"/>
  <c r="BF259" i="1"/>
  <c r="BH259" i="1"/>
  <c r="BK259" i="1"/>
  <c r="BL259" i="1"/>
  <c r="BN259" i="1"/>
  <c r="AX219" i="1"/>
  <c r="BE219" i="1"/>
  <c r="BG219" i="1"/>
  <c r="BD196" i="1"/>
  <c r="BF196" i="1"/>
  <c r="AV20" i="1"/>
  <c r="BE20" i="1"/>
  <c r="BG20" i="1"/>
  <c r="AR18" i="1"/>
  <c r="AV35" i="1"/>
  <c r="BE35" i="1"/>
  <c r="AQ35" i="1"/>
  <c r="BD35" i="1"/>
  <c r="BF35" i="1"/>
  <c r="BH35" i="1"/>
  <c r="BK35" i="1"/>
  <c r="BL35" i="1"/>
  <c r="BN35" i="1"/>
  <c r="AQ47" i="1"/>
  <c r="AS47" i="1"/>
  <c r="BI47" i="1"/>
  <c r="BJ47" i="1"/>
  <c r="BG47" i="1"/>
  <c r="AX70" i="1"/>
  <c r="AR70" i="1"/>
  <c r="AW88" i="1"/>
  <c r="BE88" i="1"/>
  <c r="BG88" i="1"/>
  <c r="AV107" i="1"/>
  <c r="BE107" i="1"/>
  <c r="BG107" i="1"/>
  <c r="AX107" i="1"/>
  <c r="BI45" i="1"/>
  <c r="BJ45" i="1"/>
  <c r="AW45" i="1"/>
  <c r="BE45" i="1"/>
  <c r="BG45" i="1"/>
  <c r="AS68" i="1"/>
  <c r="AW68" i="1"/>
  <c r="AS85" i="1"/>
  <c r="AV85" i="1"/>
  <c r="BE85" i="1"/>
  <c r="BG85" i="1"/>
  <c r="BI104" i="1"/>
  <c r="BF104" i="1"/>
  <c r="BJ104" i="1"/>
  <c r="AR121" i="1"/>
  <c r="BD121" i="1"/>
  <c r="BF121" i="1"/>
  <c r="AX121" i="1"/>
  <c r="BE121" i="1"/>
  <c r="BG121" i="1"/>
  <c r="AR141" i="1"/>
  <c r="AV141" i="1"/>
  <c r="BE141" i="1"/>
  <c r="AS141" i="1"/>
  <c r="AX175" i="1"/>
  <c r="AV175" i="1"/>
  <c r="AR198" i="1"/>
  <c r="BI198" i="1"/>
  <c r="BJ198" i="1"/>
  <c r="BG198" i="1"/>
  <c r="AR215" i="1"/>
  <c r="AS215" i="1"/>
  <c r="AW235" i="1"/>
  <c r="BE235" i="1"/>
  <c r="BG235" i="1"/>
  <c r="BJ235" i="1"/>
  <c r="BI235" i="1"/>
  <c r="AW124" i="1"/>
  <c r="AX143" i="1"/>
  <c r="AV143" i="1"/>
  <c r="BE143" i="1"/>
  <c r="BG143" i="1"/>
  <c r="AS160" i="1"/>
  <c r="BI160" i="1"/>
  <c r="BJ160" i="1"/>
  <c r="AR178" i="1"/>
  <c r="BD178" i="1"/>
  <c r="BF178" i="1"/>
  <c r="BH178" i="1"/>
  <c r="BK178" i="1"/>
  <c r="BL178" i="1"/>
  <c r="BN178" i="1"/>
  <c r="AW200" i="1"/>
  <c r="AX217" i="1"/>
  <c r="AX125" i="1"/>
  <c r="BJ144" i="1"/>
  <c r="BI144" i="1"/>
  <c r="AQ144" i="1"/>
  <c r="BD144" i="1"/>
  <c r="BF144" i="1"/>
  <c r="AR161" i="1"/>
  <c r="BD161" i="1"/>
  <c r="BF161" i="1"/>
  <c r="BH161" i="1"/>
  <c r="BK161" i="1"/>
  <c r="BL161" i="1"/>
  <c r="BN161" i="1"/>
  <c r="AS161" i="1"/>
  <c r="BJ161" i="1"/>
  <c r="BG161" i="1"/>
  <c r="BI161" i="1"/>
  <c r="AQ180" i="1"/>
  <c r="BD180" i="1"/>
  <c r="BF180" i="1"/>
  <c r="BJ218" i="1"/>
  <c r="BG218" i="1"/>
  <c r="BI218" i="1"/>
  <c r="AQ218" i="1"/>
  <c r="BD218" i="1"/>
  <c r="BF218" i="1"/>
  <c r="BH218" i="1"/>
  <c r="BK218" i="1"/>
  <c r="BL218" i="1"/>
  <c r="BN218" i="1"/>
  <c r="AQ253" i="1"/>
  <c r="BD253" i="1"/>
  <c r="AS271" i="1"/>
  <c r="BI271" i="1"/>
  <c r="BJ271" i="1"/>
  <c r="AW271" i="1"/>
  <c r="BE271" i="1"/>
  <c r="BG271" i="1"/>
  <c r="AR283" i="1"/>
  <c r="BD283" i="1"/>
  <c r="BF283" i="1"/>
  <c r="BH283" i="1"/>
  <c r="BK283" i="1"/>
  <c r="BL283" i="1"/>
  <c r="BN283" i="1"/>
  <c r="AX236" i="1"/>
  <c r="AS236" i="1"/>
  <c r="AV252" i="1"/>
  <c r="AW270" i="1"/>
  <c r="BE270" i="1"/>
  <c r="BG270" i="1"/>
  <c r="AQ290" i="1"/>
  <c r="BD290" i="1"/>
  <c r="AQ308" i="1"/>
  <c r="BD308" i="1"/>
  <c r="BF308" i="1"/>
  <c r="BH308" i="1"/>
  <c r="BK308" i="1"/>
  <c r="BL308" i="1"/>
  <c r="BN308" i="1"/>
  <c r="AR326" i="1"/>
  <c r="AS326" i="1"/>
  <c r="BE165" i="1"/>
  <c r="BG165" i="1"/>
  <c r="BH165" i="1"/>
  <c r="BK165" i="1"/>
  <c r="BL165" i="1"/>
  <c r="BN165" i="1"/>
  <c r="BE178" i="20"/>
  <c r="BG178" i="20"/>
  <c r="BH178" i="20"/>
  <c r="BK178" i="20"/>
  <c r="BL178" i="20"/>
  <c r="BN178" i="20"/>
  <c r="BH147" i="20"/>
  <c r="BK147" i="20"/>
  <c r="BL147" i="20"/>
  <c r="BN147" i="20"/>
  <c r="BH213" i="20"/>
  <c r="BK213" i="20"/>
  <c r="BL213" i="20"/>
  <c r="BN213" i="20"/>
  <c r="BH12" i="20"/>
  <c r="BK12" i="20"/>
  <c r="BL12" i="20"/>
  <c r="BN12" i="20"/>
  <c r="BD25" i="20"/>
  <c r="BF25" i="20"/>
  <c r="BH25" i="20"/>
  <c r="BK25" i="20"/>
  <c r="BL25" i="20"/>
  <c r="BN25" i="20"/>
  <c r="BH97" i="20"/>
  <c r="BK97" i="20"/>
  <c r="BL97" i="20"/>
  <c r="BN97" i="20"/>
  <c r="BH287" i="20"/>
  <c r="BK287" i="20"/>
  <c r="BL287" i="20"/>
  <c r="BN287" i="20"/>
  <c r="BE54" i="20"/>
  <c r="BG54" i="20"/>
  <c r="BH118" i="20"/>
  <c r="BK118" i="20"/>
  <c r="BL118" i="20"/>
  <c r="BN118" i="20"/>
  <c r="BH280" i="20"/>
  <c r="BK280" i="20"/>
  <c r="BL280" i="20"/>
  <c r="BN280" i="20"/>
  <c r="BE299" i="1"/>
  <c r="BG299" i="1"/>
  <c r="BH299" i="1"/>
  <c r="BK299" i="1"/>
  <c r="BL299" i="1"/>
  <c r="BN299" i="1"/>
  <c r="BI354" i="1"/>
  <c r="BF354" i="1"/>
  <c r="BH354" i="1"/>
  <c r="BK354" i="1"/>
  <c r="BL354" i="1"/>
  <c r="BN354" i="1"/>
  <c r="BJ354" i="1"/>
  <c r="BG354" i="1"/>
  <c r="AQ358" i="1"/>
  <c r="BD358" i="1"/>
  <c r="BF358" i="1"/>
  <c r="AQ361" i="1"/>
  <c r="BD361" i="1"/>
  <c r="BF361" i="1"/>
  <c r="AY341" i="1"/>
  <c r="BE341" i="1"/>
  <c r="BG341" i="1"/>
  <c r="AY282" i="1"/>
  <c r="BE282" i="1"/>
  <c r="BG282" i="1"/>
  <c r="AY262" i="1"/>
  <c r="AY290" i="1"/>
  <c r="AX280" i="1"/>
  <c r="BE280" i="1"/>
  <c r="BG280" i="1"/>
  <c r="AR332" i="1"/>
  <c r="AW297" i="1"/>
  <c r="AW239" i="1"/>
  <c r="BE239" i="1"/>
  <c r="BG239" i="1"/>
  <c r="AY202" i="1"/>
  <c r="AY126" i="1"/>
  <c r="AT120" i="1"/>
  <c r="BD213" i="1"/>
  <c r="BF213" i="1"/>
  <c r="BH213" i="1"/>
  <c r="BK213" i="1"/>
  <c r="BL213" i="1"/>
  <c r="BN213" i="1"/>
  <c r="AY139" i="1"/>
  <c r="BE139" i="1"/>
  <c r="BG139" i="1"/>
  <c r="AQ119" i="1"/>
  <c r="BD119" i="1"/>
  <c r="BF119" i="1"/>
  <c r="AY22" i="1"/>
  <c r="AS25" i="1"/>
  <c r="AQ25" i="1"/>
  <c r="AS42" i="1"/>
  <c r="AW42" i="1"/>
  <c r="BE42" i="1"/>
  <c r="BG42" i="1"/>
  <c r="BI42" i="1"/>
  <c r="BJ42" i="1"/>
  <c r="BF42" i="1"/>
  <c r="AV10" i="1"/>
  <c r="AQ10" i="1"/>
  <c r="AW10" i="1"/>
  <c r="AX22" i="1"/>
  <c r="BI40" i="1"/>
  <c r="BJ40" i="1"/>
  <c r="AW40" i="1"/>
  <c r="AX40" i="1"/>
  <c r="AS40" i="1"/>
  <c r="BD40" i="1"/>
  <c r="BF40" i="1"/>
  <c r="AR28" i="1"/>
  <c r="AX53" i="1"/>
  <c r="AR53" i="1"/>
  <c r="AW74" i="1"/>
  <c r="BE74" i="1"/>
  <c r="BG74" i="1"/>
  <c r="AR93" i="1"/>
  <c r="BI93" i="1"/>
  <c r="BJ93" i="1"/>
  <c r="AR67" i="1"/>
  <c r="AS67" i="1"/>
  <c r="BI67" i="1"/>
  <c r="BJ67" i="1"/>
  <c r="AX84" i="1"/>
  <c r="AW84" i="1"/>
  <c r="AR103" i="1"/>
  <c r="BD103" i="1"/>
  <c r="BF103" i="1"/>
  <c r="AV103" i="1"/>
  <c r="AX51" i="1"/>
  <c r="BE51" i="1"/>
  <c r="BG51" i="1"/>
  <c r="AQ72" i="1"/>
  <c r="AX72" i="1"/>
  <c r="AV72" i="1"/>
  <c r="BE72" i="1"/>
  <c r="BG72" i="1"/>
  <c r="AV91" i="1"/>
  <c r="BI91" i="1"/>
  <c r="BJ91" i="1"/>
  <c r="AQ91" i="1"/>
  <c r="AR41" i="1"/>
  <c r="BD41" i="1"/>
  <c r="BF41" i="1"/>
  <c r="AV41" i="1"/>
  <c r="AX65" i="1"/>
  <c r="BJ82" i="1"/>
  <c r="BI82" i="1"/>
  <c r="AW82" i="1"/>
  <c r="BI118" i="1"/>
  <c r="BJ118" i="1"/>
  <c r="AX118" i="1"/>
  <c r="AS130" i="1"/>
  <c r="BD130" i="1"/>
  <c r="BF130" i="1"/>
  <c r="BH130" i="1"/>
  <c r="BK130" i="1"/>
  <c r="BL130" i="1"/>
  <c r="BN130" i="1"/>
  <c r="AS147" i="1"/>
  <c r="BG147" i="1"/>
  <c r="BI147" i="1"/>
  <c r="BJ147" i="1"/>
  <c r="AX164" i="1"/>
  <c r="AQ184" i="1"/>
  <c r="AV184" i="1"/>
  <c r="AR204" i="1"/>
  <c r="AQ221" i="1"/>
  <c r="AS221" i="1"/>
  <c r="BG221" i="1"/>
  <c r="BI221" i="1"/>
  <c r="BJ221" i="1"/>
  <c r="AV295" i="1"/>
  <c r="BE295" i="1"/>
  <c r="BG295" i="1"/>
  <c r="BD354" i="1"/>
  <c r="BJ334" i="1"/>
  <c r="BI334" i="1"/>
  <c r="AX350" i="1"/>
  <c r="BE350" i="1"/>
  <c r="BG350" i="1"/>
  <c r="AX348" i="1"/>
  <c r="BE348" i="1"/>
  <c r="BG348" i="1"/>
  <c r="BD281" i="1"/>
  <c r="BF281" i="1"/>
  <c r="BH281" i="1"/>
  <c r="BK281" i="1"/>
  <c r="BL281" i="1"/>
  <c r="BN281" i="1"/>
  <c r="BE333" i="1"/>
  <c r="BE323" i="1"/>
  <c r="BG323" i="1"/>
  <c r="BH323" i="1"/>
  <c r="BK323" i="1"/>
  <c r="BL323" i="1"/>
  <c r="BN323" i="1"/>
  <c r="BE281" i="1"/>
  <c r="BG281" i="1"/>
  <c r="BD77" i="1"/>
  <c r="BF77" i="1"/>
  <c r="BH77" i="1"/>
  <c r="BK77" i="1"/>
  <c r="BL77" i="1"/>
  <c r="BN77" i="1"/>
  <c r="BD243" i="20"/>
  <c r="BF243" i="20"/>
  <c r="BH243" i="20"/>
  <c r="BK243" i="20"/>
  <c r="BL243" i="20"/>
  <c r="BN243" i="20"/>
  <c r="BD54" i="20"/>
  <c r="BF54" i="20"/>
  <c r="BD257" i="20"/>
  <c r="BF257" i="20"/>
  <c r="BH257" i="20"/>
  <c r="BK257" i="20"/>
  <c r="BL257" i="20"/>
  <c r="BN257" i="20"/>
  <c r="BH153" i="20"/>
  <c r="BK153" i="20"/>
  <c r="BL153" i="20"/>
  <c r="BN153" i="20"/>
  <c r="BH355" i="20"/>
  <c r="BK355" i="20"/>
  <c r="BL355" i="20"/>
  <c r="BN355" i="20"/>
  <c r="F14" i="28"/>
  <c r="BE169" i="20"/>
  <c r="BG169" i="20"/>
  <c r="BH17" i="20"/>
  <c r="BK17" i="20"/>
  <c r="BL17" i="20"/>
  <c r="BN17" i="20"/>
  <c r="BH107" i="20"/>
  <c r="BK107" i="20"/>
  <c r="BL107" i="20"/>
  <c r="BN107" i="20"/>
  <c r="F7" i="28"/>
  <c r="BD98" i="1"/>
  <c r="BF98" i="1"/>
  <c r="BH98" i="1"/>
  <c r="BK98" i="1"/>
  <c r="BL98" i="1"/>
  <c r="BN98" i="1"/>
  <c r="BD267" i="1"/>
  <c r="BF267" i="1"/>
  <c r="BH267" i="1"/>
  <c r="BK267" i="1"/>
  <c r="BL267" i="1"/>
  <c r="BN267" i="1"/>
  <c r="BE263" i="1"/>
  <c r="BG263" i="1"/>
  <c r="AQ360" i="1"/>
  <c r="AS241" i="1"/>
  <c r="BG315" i="1"/>
  <c r="BI315" i="1"/>
  <c r="BJ315" i="1"/>
  <c r="BE279" i="1"/>
  <c r="BG279" i="1"/>
  <c r="BI259" i="1"/>
  <c r="BJ259" i="1"/>
  <c r="BG259" i="1"/>
  <c r="BI139" i="1"/>
  <c r="BF139" i="1"/>
  <c r="BJ139" i="1"/>
  <c r="AY28" i="1"/>
  <c r="BE28" i="1"/>
  <c r="BG28" i="1"/>
  <c r="BI29" i="1"/>
  <c r="BJ29" i="1"/>
  <c r="BG29" i="1"/>
  <c r="AR29" i="1"/>
  <c r="BD29" i="1"/>
  <c r="BF29" i="1"/>
  <c r="BH29" i="1"/>
  <c r="BK29" i="1"/>
  <c r="BL29" i="1"/>
  <c r="BN29" i="1"/>
  <c r="AV12" i="1"/>
  <c r="BE12" i="1"/>
  <c r="BG12" i="1"/>
  <c r="BI30" i="1"/>
  <c r="BF30" i="1"/>
  <c r="BH30" i="1"/>
  <c r="BJ30" i="1"/>
  <c r="BG30" i="1"/>
  <c r="AQ30" i="1"/>
  <c r="BD30" i="1"/>
  <c r="AV27" i="1"/>
  <c r="BE27" i="1"/>
  <c r="BG27" i="1"/>
  <c r="BI27" i="1"/>
  <c r="BJ27" i="1"/>
  <c r="BD32" i="1"/>
  <c r="BF32" i="1"/>
  <c r="BH32" i="1"/>
  <c r="BK32" i="1"/>
  <c r="BL32" i="1"/>
  <c r="BN32" i="1"/>
  <c r="BI62" i="1"/>
  <c r="BJ62" i="1"/>
  <c r="AS62" i="1"/>
  <c r="BD62" i="1"/>
  <c r="BF62" i="1"/>
  <c r="AX78" i="1"/>
  <c r="BE78" i="1"/>
  <c r="BG78" i="1"/>
  <c r="AW97" i="1"/>
  <c r="BE97" i="1"/>
  <c r="BG97" i="1"/>
  <c r="BI49" i="1"/>
  <c r="BJ49" i="1"/>
  <c r="AW49" i="1"/>
  <c r="BE71" i="1"/>
  <c r="BG71" i="1"/>
  <c r="AX71" i="1"/>
  <c r="BD89" i="1"/>
  <c r="BF89" i="1"/>
  <c r="AR108" i="1"/>
  <c r="AQ57" i="1"/>
  <c r="BD57" i="1"/>
  <c r="AV76" i="1"/>
  <c r="BE76" i="1"/>
  <c r="BG76" i="1"/>
  <c r="AS95" i="1"/>
  <c r="AS46" i="1"/>
  <c r="BD46" i="1"/>
  <c r="BF46" i="1"/>
  <c r="BJ86" i="1"/>
  <c r="BI86" i="1"/>
  <c r="AW86" i="1"/>
  <c r="BE86" i="1"/>
  <c r="BG86" i="1"/>
  <c r="AS105" i="1"/>
  <c r="AQ133" i="1"/>
  <c r="BD133" i="1"/>
  <c r="BF133" i="1"/>
  <c r="AV149" i="1"/>
  <c r="BE149" i="1"/>
  <c r="BI149" i="1"/>
  <c r="BF149" i="1"/>
  <c r="BJ149" i="1"/>
  <c r="BG149" i="1"/>
  <c r="AQ166" i="1"/>
  <c r="BD166" i="1"/>
  <c r="BF166" i="1"/>
  <c r="BH166" i="1"/>
  <c r="BK166" i="1"/>
  <c r="BL166" i="1"/>
  <c r="BN166" i="1"/>
  <c r="BI188" i="1"/>
  <c r="BF188" i="1"/>
  <c r="BH188" i="1"/>
  <c r="BK188" i="1"/>
  <c r="BL188" i="1"/>
  <c r="BN188" i="1"/>
  <c r="BJ188" i="1"/>
  <c r="BG188" i="1"/>
  <c r="BE224" i="1"/>
  <c r="BG224" i="1"/>
  <c r="AW122" i="1"/>
  <c r="AV122" i="1"/>
  <c r="BE122" i="1"/>
  <c r="BG122" i="1"/>
  <c r="BD159" i="1"/>
  <c r="BF159" i="1"/>
  <c r="AV159" i="1"/>
  <c r="BE159" i="1"/>
  <c r="BG159" i="1"/>
  <c r="AS159" i="1"/>
  <c r="AW176" i="1"/>
  <c r="BI176" i="1"/>
  <c r="BJ176" i="1"/>
  <c r="BE135" i="1"/>
  <c r="BG135" i="1"/>
  <c r="AR168" i="1"/>
  <c r="AV190" i="1"/>
  <c r="BD190" i="1"/>
  <c r="BI190" i="1"/>
  <c r="BF190" i="1"/>
  <c r="BJ190" i="1"/>
  <c r="AR208" i="1"/>
  <c r="BE227" i="1"/>
  <c r="BG227" i="1"/>
  <c r="BE136" i="1"/>
  <c r="BJ153" i="1"/>
  <c r="BI153" i="1"/>
  <c r="BE169" i="1"/>
  <c r="BG169" i="1"/>
  <c r="AX191" i="1"/>
  <c r="BJ228" i="1"/>
  <c r="BI228" i="1"/>
  <c r="BI269" i="1"/>
  <c r="BJ269" i="1"/>
  <c r="AS288" i="1"/>
  <c r="BD288" i="1"/>
  <c r="BF288" i="1"/>
  <c r="AQ306" i="1"/>
  <c r="BD306" i="1"/>
  <c r="BF306" i="1"/>
  <c r="BH306" i="1"/>
  <c r="BK306" i="1"/>
  <c r="BL306" i="1"/>
  <c r="BN306" i="1"/>
  <c r="BE325" i="1"/>
  <c r="BG325" i="1"/>
  <c r="BD355" i="1"/>
  <c r="BF355" i="1"/>
  <c r="BH355" i="1"/>
  <c r="BK355" i="1"/>
  <c r="BL355" i="1"/>
  <c r="BN355" i="1"/>
  <c r="BD264" i="1"/>
  <c r="BF264" i="1"/>
  <c r="BH264" i="1"/>
  <c r="BK264" i="1"/>
  <c r="BL264" i="1"/>
  <c r="BN264" i="1"/>
  <c r="BD167" i="1"/>
  <c r="BF167" i="1"/>
  <c r="BH167" i="1"/>
  <c r="BK167" i="1"/>
  <c r="BL167" i="1"/>
  <c r="BN167" i="1"/>
  <c r="BD276" i="1"/>
  <c r="BE345" i="1"/>
  <c r="BG345" i="1"/>
  <c r="BH345" i="1"/>
  <c r="BK345" i="1"/>
  <c r="BL345" i="1"/>
  <c r="BN345" i="1"/>
  <c r="BE259" i="1"/>
  <c r="BD357" i="1"/>
  <c r="BF357" i="1"/>
  <c r="BH357" i="1"/>
  <c r="BK357" i="1"/>
  <c r="BL357" i="1"/>
  <c r="BN357" i="1"/>
  <c r="BD162" i="1"/>
  <c r="BF162" i="1"/>
  <c r="BE58" i="20"/>
  <c r="BG58" i="20"/>
  <c r="AE17" i="28"/>
  <c r="P17" i="28"/>
  <c r="BH140" i="20"/>
  <c r="BK140" i="20"/>
  <c r="BL140" i="20"/>
  <c r="BN140" i="20"/>
  <c r="F10" i="28"/>
  <c r="B19" i="28"/>
  <c r="C14" i="28"/>
  <c r="D33" i="28"/>
  <c r="AE4" i="28"/>
  <c r="P4" i="28"/>
  <c r="BH300" i="20"/>
  <c r="BK300" i="20"/>
  <c r="BL300" i="20"/>
  <c r="BN300" i="20"/>
  <c r="BE132" i="1"/>
  <c r="BG132" i="1"/>
  <c r="BF322" i="1"/>
  <c r="BH322" i="1"/>
  <c r="BJ322" i="1"/>
  <c r="BG322" i="1"/>
  <c r="BI322" i="1"/>
  <c r="BJ330" i="1"/>
  <c r="BI330" i="1"/>
  <c r="AV262" i="1"/>
  <c r="BE262" i="1"/>
  <c r="BG262" i="1"/>
  <c r="AS280" i="1"/>
  <c r="BD280" i="1"/>
  <c r="BF280" i="1"/>
  <c r="BH280" i="1"/>
  <c r="BK280" i="1"/>
  <c r="BL280" i="1"/>
  <c r="BN280" i="1"/>
  <c r="AS239" i="1"/>
  <c r="BD239" i="1"/>
  <c r="BF239" i="1"/>
  <c r="BI145" i="1"/>
  <c r="BF145" i="1"/>
  <c r="BH145" i="1"/>
  <c r="BK145" i="1"/>
  <c r="BL145" i="1"/>
  <c r="BN145" i="1"/>
  <c r="BJ145" i="1"/>
  <c r="BG145" i="1"/>
  <c r="BG213" i="1"/>
  <c r="BI213" i="1"/>
  <c r="BJ213" i="1"/>
  <c r="AT163" i="1"/>
  <c r="BI16" i="1"/>
  <c r="BJ16" i="1"/>
  <c r="AW16" i="1"/>
  <c r="BE16" i="1"/>
  <c r="BG16" i="1"/>
  <c r="BI17" i="1"/>
  <c r="BJ17" i="1"/>
  <c r="BG17" i="1"/>
  <c r="AV34" i="1"/>
  <c r="BE34" i="1"/>
  <c r="BG34" i="1"/>
  <c r="AR34" i="1"/>
  <c r="BD34" i="1"/>
  <c r="BF34" i="1"/>
  <c r="AS34" i="1"/>
  <c r="AQ14" i="1"/>
  <c r="BD14" i="1"/>
  <c r="BF14" i="1"/>
  <c r="BH14" i="1"/>
  <c r="BK14" i="1"/>
  <c r="BL14" i="1"/>
  <c r="BN14" i="1"/>
  <c r="AS31" i="1"/>
  <c r="AR19" i="1"/>
  <c r="AQ19" i="1"/>
  <c r="BD19" i="1"/>
  <c r="BF19" i="1"/>
  <c r="BH19" i="1"/>
  <c r="BK19" i="1"/>
  <c r="BL19" i="1"/>
  <c r="BN19" i="1"/>
  <c r="BF36" i="1"/>
  <c r="BJ36" i="1"/>
  <c r="BI36" i="1"/>
  <c r="AW36" i="1"/>
  <c r="BI54" i="1"/>
  <c r="BF54" i="1"/>
  <c r="BJ54" i="1"/>
  <c r="AQ75" i="1"/>
  <c r="BD75" i="1"/>
  <c r="BF75" i="1"/>
  <c r="AS94" i="1"/>
  <c r="BD94" i="1"/>
  <c r="BF94" i="1"/>
  <c r="BH94" i="1"/>
  <c r="BK94" i="1"/>
  <c r="BL94" i="1"/>
  <c r="BN94" i="1"/>
  <c r="AW52" i="1"/>
  <c r="BE52" i="1"/>
  <c r="BG52" i="1"/>
  <c r="AX73" i="1"/>
  <c r="BJ73" i="1"/>
  <c r="BI73" i="1"/>
  <c r="AS92" i="1"/>
  <c r="BF92" i="1"/>
  <c r="BJ92" i="1"/>
  <c r="BI92" i="1"/>
  <c r="BE111" i="1"/>
  <c r="BG111" i="1"/>
  <c r="AQ137" i="1"/>
  <c r="BD137" i="1"/>
  <c r="BF137" i="1"/>
  <c r="BH137" i="1"/>
  <c r="BK137" i="1"/>
  <c r="BL137" i="1"/>
  <c r="BN137" i="1"/>
  <c r="BI154" i="1"/>
  <c r="BF154" i="1"/>
  <c r="BJ154" i="1"/>
  <c r="AQ170" i="1"/>
  <c r="BD170" i="1"/>
  <c r="BF170" i="1"/>
  <c r="BH170" i="1"/>
  <c r="BK170" i="1"/>
  <c r="BL170" i="1"/>
  <c r="BN170" i="1"/>
  <c r="AW192" i="1"/>
  <c r="BE192" i="1"/>
  <c r="BG192" i="1"/>
  <c r="AQ210" i="1"/>
  <c r="BD210" i="1"/>
  <c r="BF210" i="1"/>
  <c r="AX229" i="1"/>
  <c r="AV229" i="1"/>
  <c r="BE229" i="1"/>
  <c r="BG229" i="1"/>
  <c r="AQ146" i="1"/>
  <c r="AS146" i="1"/>
  <c r="AV163" i="1"/>
  <c r="AX163" i="1"/>
  <c r="BD182" i="1"/>
  <c r="BF182" i="1"/>
  <c r="BH182" i="1"/>
  <c r="BK182" i="1"/>
  <c r="BL182" i="1"/>
  <c r="BN182" i="1"/>
  <c r="BI182" i="1"/>
  <c r="BJ182" i="1"/>
  <c r="BG182" i="1"/>
  <c r="BI203" i="1"/>
  <c r="BJ203" i="1"/>
  <c r="AQ220" i="1"/>
  <c r="AS220" i="1"/>
  <c r="AW120" i="1"/>
  <c r="AX120" i="1"/>
  <c r="BE140" i="1"/>
  <c r="BG140" i="1"/>
  <c r="BJ157" i="1"/>
  <c r="BI157" i="1"/>
  <c r="AR173" i="1"/>
  <c r="BD173" i="1"/>
  <c r="BF173" i="1"/>
  <c r="BE173" i="1"/>
  <c r="BG173" i="1"/>
  <c r="AX197" i="1"/>
  <c r="AS234" i="1"/>
  <c r="BD234" i="1"/>
  <c r="BF234" i="1"/>
  <c r="BJ234" i="1"/>
  <c r="BI234" i="1"/>
  <c r="BD286" i="1"/>
  <c r="BD126" i="1"/>
  <c r="BF126" i="1"/>
  <c r="BH126" i="1"/>
  <c r="BK126" i="1"/>
  <c r="BL126" i="1"/>
  <c r="BN126" i="1"/>
  <c r="BD207" i="1"/>
  <c r="BF207" i="1"/>
  <c r="BH207" i="1"/>
  <c r="BK207" i="1"/>
  <c r="BL207" i="1"/>
  <c r="BN207" i="1"/>
  <c r="BE362" i="1"/>
  <c r="BG362" i="1"/>
  <c r="BH362" i="1"/>
  <c r="BK362" i="1"/>
  <c r="BL362" i="1"/>
  <c r="BN362" i="1"/>
  <c r="L16" i="28"/>
  <c r="BE293" i="1"/>
  <c r="BG293" i="1"/>
  <c r="BD273" i="1"/>
  <c r="BF273" i="1"/>
  <c r="BH273" i="1"/>
  <c r="BK273" i="1"/>
  <c r="BL273" i="1"/>
  <c r="BN273" i="1"/>
  <c r="BD172" i="1"/>
  <c r="BF172" i="1"/>
  <c r="BH172" i="1"/>
  <c r="BK172" i="1"/>
  <c r="BL172" i="1"/>
  <c r="BN172" i="1"/>
  <c r="BD257" i="1"/>
  <c r="BF257" i="1"/>
  <c r="BE352" i="1"/>
  <c r="BG352" i="1"/>
  <c r="BH362" i="20"/>
  <c r="BK362" i="20"/>
  <c r="BL362" i="20"/>
  <c r="BN362" i="20"/>
  <c r="F16" i="28"/>
  <c r="BK324" i="20"/>
  <c r="BL324" i="20"/>
  <c r="BN324" i="20"/>
  <c r="F12" i="28"/>
  <c r="BK199" i="20"/>
  <c r="BL199" i="20"/>
  <c r="BN199" i="20"/>
  <c r="BK209" i="20"/>
  <c r="BL209" i="20"/>
  <c r="BN209" i="20"/>
  <c r="BK347" i="20"/>
  <c r="BL347" i="20"/>
  <c r="BN347" i="20"/>
  <c r="AE11" i="28"/>
  <c r="C11" i="28"/>
  <c r="D30" i="28"/>
  <c r="P11" i="28"/>
  <c r="BH169" i="20"/>
  <c r="BK169" i="20"/>
  <c r="BL169" i="20"/>
  <c r="BN169" i="20"/>
  <c r="AE15" i="28"/>
  <c r="C15" i="28"/>
  <c r="D34" i="28"/>
  <c r="P15" i="28"/>
  <c r="AE13" i="28"/>
  <c r="C13" i="28"/>
  <c r="D32" i="28"/>
  <c r="P13" i="28"/>
  <c r="BH16" i="20"/>
  <c r="BK16" i="20"/>
  <c r="BL16" i="20"/>
  <c r="BN16" i="20"/>
  <c r="AE8" i="28"/>
  <c r="C8" i="28"/>
  <c r="D27" i="28"/>
  <c r="P8" i="28"/>
  <c r="AY361" i="1"/>
  <c r="BI238" i="1"/>
  <c r="BG238" i="1"/>
  <c r="BJ238" i="1"/>
  <c r="BI314" i="1"/>
  <c r="BF314" i="1"/>
  <c r="BH314" i="1"/>
  <c r="BJ314" i="1"/>
  <c r="BG314" i="1"/>
  <c r="BI297" i="1"/>
  <c r="BF297" i="1"/>
  <c r="BJ297" i="1"/>
  <c r="AW119" i="1"/>
  <c r="BE119" i="1"/>
  <c r="BG119" i="1"/>
  <c r="AQ38" i="1"/>
  <c r="AS38" i="1"/>
  <c r="AS21" i="1"/>
  <c r="BD21" i="1"/>
  <c r="BF21" i="1"/>
  <c r="BH21" i="1"/>
  <c r="BK21" i="1"/>
  <c r="BL21" i="1"/>
  <c r="BN21" i="1"/>
  <c r="AV21" i="1"/>
  <c r="BE21" i="1"/>
  <c r="BG21" i="1"/>
  <c r="BI39" i="1"/>
  <c r="BF39" i="1"/>
  <c r="BH39" i="1"/>
  <c r="BK39" i="1"/>
  <c r="BL39" i="1"/>
  <c r="BN39" i="1"/>
  <c r="BJ39" i="1"/>
  <c r="BG39" i="1"/>
  <c r="BE18" i="1"/>
  <c r="BG18" i="1"/>
  <c r="BD18" i="1"/>
  <c r="BF18" i="1"/>
  <c r="BH18" i="1"/>
  <c r="BK18" i="1"/>
  <c r="BL18" i="1"/>
  <c r="BN18" i="1"/>
  <c r="AX47" i="1"/>
  <c r="AR47" i="1"/>
  <c r="BI70" i="1"/>
  <c r="BJ70" i="1"/>
  <c r="AR88" i="1"/>
  <c r="BD88" i="1"/>
  <c r="BF88" i="1"/>
  <c r="BH88" i="1"/>
  <c r="BK88" i="1"/>
  <c r="BL88" i="1"/>
  <c r="BN88" i="1"/>
  <c r="AQ45" i="1"/>
  <c r="BD45" i="1"/>
  <c r="BF45" i="1"/>
  <c r="BH45" i="1"/>
  <c r="BK45" i="1"/>
  <c r="BL45" i="1"/>
  <c r="BN45" i="1"/>
  <c r="AQ68" i="1"/>
  <c r="BD68" i="1"/>
  <c r="BF68" i="1"/>
  <c r="BD85" i="1"/>
  <c r="BF85" i="1"/>
  <c r="BH85" i="1"/>
  <c r="BK85" i="1"/>
  <c r="BL85" i="1"/>
  <c r="BN85" i="1"/>
  <c r="AW104" i="1"/>
  <c r="BE104" i="1"/>
  <c r="BG104" i="1"/>
  <c r="AS104" i="1"/>
  <c r="AS121" i="1"/>
  <c r="BI141" i="1"/>
  <c r="BF141" i="1"/>
  <c r="BH141" i="1"/>
  <c r="BK141" i="1"/>
  <c r="BL141" i="1"/>
  <c r="BN141" i="1"/>
  <c r="BJ141" i="1"/>
  <c r="BG141" i="1"/>
  <c r="AV158" i="1"/>
  <c r="BE158" i="1"/>
  <c r="BG158" i="1"/>
  <c r="AR158" i="1"/>
  <c r="BI175" i="1"/>
  <c r="BF175" i="1"/>
  <c r="BJ175" i="1"/>
  <c r="AS198" i="1"/>
  <c r="BI215" i="1"/>
  <c r="BJ215" i="1"/>
  <c r="AX215" i="1"/>
  <c r="BE215" i="1"/>
  <c r="BG215" i="1"/>
  <c r="AR235" i="1"/>
  <c r="AV124" i="1"/>
  <c r="BE124" i="1"/>
  <c r="BG124" i="1"/>
  <c r="AS124" i="1"/>
  <c r="BD124" i="1"/>
  <c r="BF124" i="1"/>
  <c r="BH124" i="1"/>
  <c r="BK124" i="1"/>
  <c r="BL124" i="1"/>
  <c r="BN124" i="1"/>
  <c r="L9" i="28"/>
  <c r="BD143" i="1"/>
  <c r="AW160" i="1"/>
  <c r="BE160" i="1"/>
  <c r="BG160" i="1"/>
  <c r="BG178" i="1"/>
  <c r="BI178" i="1"/>
  <c r="BJ178" i="1"/>
  <c r="AV200" i="1"/>
  <c r="BE200" i="1"/>
  <c r="BG200" i="1"/>
  <c r="AS200" i="1"/>
  <c r="BD200" i="1"/>
  <c r="BF200" i="1"/>
  <c r="AW217" i="1"/>
  <c r="AQ217" i="1"/>
  <c r="BD217" i="1"/>
  <c r="BF217" i="1"/>
  <c r="BI217" i="1"/>
  <c r="BJ217" i="1"/>
  <c r="BD125" i="1"/>
  <c r="AW125" i="1"/>
  <c r="BE125" i="1"/>
  <c r="BG125" i="1"/>
  <c r="AX144" i="1"/>
  <c r="BE161" i="1"/>
  <c r="AW180" i="1"/>
  <c r="BD201" i="1"/>
  <c r="BF201" i="1"/>
  <c r="BH201" i="1"/>
  <c r="BK201" i="1"/>
  <c r="BL201" i="1"/>
  <c r="BN201" i="1"/>
  <c r="AW201" i="1"/>
  <c r="BE201" i="1"/>
  <c r="BG201" i="1"/>
  <c r="AX253" i="1"/>
  <c r="BD271" i="1"/>
  <c r="BF271" i="1"/>
  <c r="AQ242" i="1"/>
  <c r="BD242" i="1"/>
  <c r="BF242" i="1"/>
  <c r="BH242" i="1"/>
  <c r="BK242" i="1"/>
  <c r="BL242" i="1"/>
  <c r="BN242" i="1"/>
  <c r="AV242" i="1"/>
  <c r="BE242" i="1"/>
  <c r="BG242" i="1"/>
  <c r="AS263" i="1"/>
  <c r="BD263" i="1"/>
  <c r="BF263" i="1"/>
  <c r="BH263" i="1"/>
  <c r="BK263" i="1"/>
  <c r="BL263" i="1"/>
  <c r="BN263" i="1"/>
  <c r="BI283" i="1"/>
  <c r="BJ283" i="1"/>
  <c r="BG283" i="1"/>
  <c r="BI319" i="1"/>
  <c r="BJ319" i="1"/>
  <c r="BG319" i="1"/>
  <c r="BD319" i="1"/>
  <c r="BF319" i="1"/>
  <c r="BH319" i="1"/>
  <c r="BK319" i="1"/>
  <c r="BL319" i="1"/>
  <c r="BN319" i="1"/>
  <c r="AQ236" i="1"/>
  <c r="BD236" i="1"/>
  <c r="BF236" i="1"/>
  <c r="AW236" i="1"/>
  <c r="BJ252" i="1"/>
  <c r="BI252" i="1"/>
  <c r="AW252" i="1"/>
  <c r="BF270" i="1"/>
  <c r="BJ270" i="1"/>
  <c r="BI270" i="1"/>
  <c r="AX270" i="1"/>
  <c r="AV290" i="1"/>
  <c r="BF290" i="1"/>
  <c r="BJ290" i="1"/>
  <c r="BI290" i="1"/>
  <c r="BJ308" i="1"/>
  <c r="BI308" i="1"/>
  <c r="BJ326" i="1"/>
  <c r="BI326" i="1"/>
  <c r="BD330" i="1"/>
  <c r="BF330" i="1"/>
  <c r="BH330" i="1"/>
  <c r="BK330" i="1"/>
  <c r="BL330" i="1"/>
  <c r="BN330" i="1"/>
  <c r="AS364" i="1"/>
  <c r="BD364" i="1"/>
  <c r="BF364" i="1"/>
  <c r="BH364" i="1"/>
  <c r="BK364" i="1"/>
  <c r="BL364" i="1"/>
  <c r="BN364" i="1"/>
  <c r="L17" i="28"/>
  <c r="BE83" i="1"/>
  <c r="BG83" i="1"/>
  <c r="BE233" i="1"/>
  <c r="BG233" i="1"/>
  <c r="BH233" i="1"/>
  <c r="BK233" i="1"/>
  <c r="BL233" i="1"/>
  <c r="BN233" i="1"/>
  <c r="BD150" i="1"/>
  <c r="BF150" i="1"/>
  <c r="BH150" i="1"/>
  <c r="BK150" i="1"/>
  <c r="BL150" i="1"/>
  <c r="BN150" i="1"/>
  <c r="BD309" i="1"/>
  <c r="BF309" i="1"/>
  <c r="BH309" i="1"/>
  <c r="BK309" i="1"/>
  <c r="BL309" i="1"/>
  <c r="BN309" i="1"/>
  <c r="BE268" i="1"/>
  <c r="BG268" i="1"/>
  <c r="BH268" i="1"/>
  <c r="BK268" i="1"/>
  <c r="BL268" i="1"/>
  <c r="BN268" i="1"/>
  <c r="BE212" i="1"/>
  <c r="BG212" i="1"/>
  <c r="BH212" i="1"/>
  <c r="BK212" i="1"/>
  <c r="BL212" i="1"/>
  <c r="BN212" i="1"/>
  <c r="BE171" i="1"/>
  <c r="BG171" i="1"/>
  <c r="BH261" i="20"/>
  <c r="BK261" i="20"/>
  <c r="BL261" i="20"/>
  <c r="BN261" i="20"/>
  <c r="AJ9" i="28"/>
  <c r="BD348" i="20"/>
  <c r="BF348" i="20"/>
  <c r="BH348" i="20"/>
  <c r="BK348" i="20"/>
  <c r="BL348" i="20"/>
  <c r="BN348" i="20"/>
  <c r="BH255" i="20"/>
  <c r="BK255" i="20"/>
  <c r="BL255" i="20"/>
  <c r="BN255" i="20"/>
  <c r="BH351" i="20"/>
  <c r="BK351" i="20"/>
  <c r="BL351" i="20"/>
  <c r="BN351" i="20"/>
  <c r="BD352" i="20"/>
  <c r="BF352" i="20"/>
  <c r="BH352" i="20"/>
  <c r="BK352" i="20"/>
  <c r="BL352" i="20"/>
  <c r="BN352" i="20"/>
  <c r="AX312" i="1"/>
  <c r="BI206" i="1"/>
  <c r="BJ206" i="1"/>
  <c r="BI247" i="1"/>
  <c r="BF247" i="1"/>
  <c r="BH247" i="1"/>
  <c r="BK247" i="1"/>
  <c r="BL247" i="1"/>
  <c r="BN247" i="1"/>
  <c r="BJ247" i="1"/>
  <c r="BG247" i="1"/>
  <c r="BD295" i="1"/>
  <c r="BF295" i="1"/>
  <c r="BH295" i="1"/>
  <c r="BK295" i="1"/>
  <c r="BL295" i="1"/>
  <c r="BN295" i="1"/>
  <c r="AR360" i="1"/>
  <c r="AW358" i="1"/>
  <c r="AR361" i="1"/>
  <c r="AW262" i="1"/>
  <c r="BG333" i="1"/>
  <c r="BI333" i="1"/>
  <c r="BJ333" i="1"/>
  <c r="AV126" i="1"/>
  <c r="BE126" i="1"/>
  <c r="BG126" i="1"/>
  <c r="AT197" i="1"/>
  <c r="AY196" i="1"/>
  <c r="BE196" i="1"/>
  <c r="BG196" i="1"/>
  <c r="AQ42" i="1"/>
  <c r="BD42" i="1"/>
  <c r="AR10" i="1"/>
  <c r="BE22" i="1"/>
  <c r="BG22" i="1"/>
  <c r="AW22" i="1"/>
  <c r="AS22" i="1"/>
  <c r="BD22" i="1"/>
  <c r="BF22" i="1"/>
  <c r="BE40" i="1"/>
  <c r="BG40" i="1"/>
  <c r="BD28" i="1"/>
  <c r="BF28" i="1"/>
  <c r="BH28" i="1"/>
  <c r="BK28" i="1"/>
  <c r="BL28" i="1"/>
  <c r="BN28" i="1"/>
  <c r="AQ53" i="1"/>
  <c r="BD53" i="1"/>
  <c r="BD74" i="1"/>
  <c r="BF74" i="1"/>
  <c r="BH74" i="1"/>
  <c r="BK74" i="1"/>
  <c r="BL74" i="1"/>
  <c r="BN74" i="1"/>
  <c r="AW93" i="1"/>
  <c r="AV93" i="1"/>
  <c r="BE93" i="1"/>
  <c r="BG93" i="1"/>
  <c r="BE67" i="1"/>
  <c r="BG67" i="1"/>
  <c r="BD84" i="1"/>
  <c r="BF84" i="1"/>
  <c r="AW103" i="1"/>
  <c r="AS72" i="1"/>
  <c r="AX91" i="1"/>
  <c r="AR91" i="1"/>
  <c r="AW41" i="1"/>
  <c r="BJ41" i="1"/>
  <c r="BI41" i="1"/>
  <c r="AR65" i="1"/>
  <c r="BE65" i="1"/>
  <c r="BG65" i="1"/>
  <c r="AQ82" i="1"/>
  <c r="BD82" i="1"/>
  <c r="BF82" i="1"/>
  <c r="BH82" i="1"/>
  <c r="BK82" i="1"/>
  <c r="BL82" i="1"/>
  <c r="BN82" i="1"/>
  <c r="AR82" i="1"/>
  <c r="BF101" i="1"/>
  <c r="BJ101" i="1"/>
  <c r="BI101" i="1"/>
  <c r="AW101" i="1"/>
  <c r="BE101" i="1"/>
  <c r="BG101" i="1"/>
  <c r="BD118" i="1"/>
  <c r="BF118" i="1"/>
  <c r="BE130" i="1"/>
  <c r="BG130" i="1"/>
  <c r="AW130" i="1"/>
  <c r="AR147" i="1"/>
  <c r="AQ147" i="1"/>
  <c r="BD147" i="1"/>
  <c r="BF147" i="1"/>
  <c r="BH147" i="1"/>
  <c r="BK147" i="1"/>
  <c r="BL147" i="1"/>
  <c r="BN147" i="1"/>
  <c r="AR164" i="1"/>
  <c r="BD164" i="1"/>
  <c r="BF164" i="1"/>
  <c r="AW184" i="1"/>
  <c r="BI204" i="1"/>
  <c r="BJ204" i="1"/>
  <c r="AX204" i="1"/>
  <c r="BE204" i="1"/>
  <c r="BG204" i="1"/>
  <c r="AR221" i="1"/>
  <c r="AS302" i="1"/>
  <c r="BD302" i="1"/>
  <c r="BF302" i="1"/>
  <c r="BH302" i="1"/>
  <c r="BK302" i="1"/>
  <c r="BL302" i="1"/>
  <c r="BN302" i="1"/>
  <c r="AS337" i="1"/>
  <c r="AX337" i="1"/>
  <c r="BE337" i="1"/>
  <c r="BG337" i="1"/>
  <c r="BF276" i="1"/>
  <c r="BJ276" i="1"/>
  <c r="BI276" i="1"/>
  <c r="BF312" i="1"/>
  <c r="BJ312" i="1"/>
  <c r="BI312" i="1"/>
  <c r="AQ334" i="1"/>
  <c r="BD334" i="1"/>
  <c r="BF334" i="1"/>
  <c r="AW334" i="1"/>
  <c r="BE334" i="1"/>
  <c r="BG334" i="1"/>
  <c r="AR350" i="1"/>
  <c r="BD254" i="1"/>
  <c r="BF254" i="1"/>
  <c r="BH254" i="1"/>
  <c r="BK254" i="1"/>
  <c r="BL254" i="1"/>
  <c r="BN254" i="1"/>
  <c r="AW364" i="1"/>
  <c r="BE364" i="1"/>
  <c r="BG364" i="1"/>
  <c r="BD293" i="1"/>
  <c r="BF293" i="1"/>
  <c r="BH293" i="1"/>
  <c r="BK293" i="1"/>
  <c r="BL293" i="1"/>
  <c r="BN293" i="1"/>
  <c r="BD344" i="1"/>
  <c r="BF344" i="1"/>
  <c r="BH344" i="1"/>
  <c r="BK344" i="1"/>
  <c r="BL344" i="1"/>
  <c r="BN344" i="1"/>
  <c r="BD292" i="1"/>
  <c r="BF292" i="1"/>
  <c r="BH292" i="1"/>
  <c r="BK292" i="1"/>
  <c r="BL292" i="1"/>
  <c r="BN292" i="1"/>
  <c r="BD310" i="1"/>
  <c r="BF310" i="1"/>
  <c r="BH310" i="1"/>
  <c r="BK310" i="1"/>
  <c r="BL310" i="1"/>
  <c r="BN310" i="1"/>
  <c r="BD262" i="1"/>
  <c r="BF262" i="1"/>
  <c r="BD316" i="1"/>
  <c r="BF316" i="1"/>
  <c r="BH316" i="1"/>
  <c r="BK316" i="1"/>
  <c r="BL316" i="1"/>
  <c r="BN316" i="1"/>
  <c r="BE230" i="1"/>
  <c r="BG230" i="1"/>
  <c r="BE58" i="1"/>
  <c r="BG58" i="1"/>
  <c r="BH58" i="1"/>
  <c r="BK58" i="1"/>
  <c r="BL58" i="1"/>
  <c r="BN58" i="1"/>
  <c r="BH83" i="20"/>
  <c r="BK83" i="20"/>
  <c r="BL83" i="20"/>
  <c r="BN83" i="20"/>
  <c r="BD271" i="20"/>
  <c r="BF271" i="20"/>
  <c r="BH271" i="20"/>
  <c r="BK271" i="20"/>
  <c r="BL271" i="20"/>
  <c r="BN271" i="20"/>
  <c r="AE6" i="28"/>
  <c r="C6" i="28"/>
  <c r="D25" i="28"/>
  <c r="P6" i="28"/>
  <c r="BH225" i="20"/>
  <c r="BK225" i="20"/>
  <c r="BL225" i="20"/>
  <c r="BN225" i="20"/>
  <c r="BH164" i="20"/>
  <c r="BK164" i="20"/>
  <c r="BL164" i="20"/>
  <c r="BN164" i="20"/>
  <c r="C4" i="28"/>
  <c r="D23" i="28"/>
  <c r="C17" i="28"/>
  <c r="D36" i="28"/>
  <c r="C12" i="28"/>
  <c r="D31" i="28"/>
  <c r="BH34" i="1"/>
  <c r="BK34" i="1"/>
  <c r="BL34" i="1"/>
  <c r="BN34" i="1"/>
  <c r="BH239" i="1"/>
  <c r="BK239" i="1"/>
  <c r="BL239" i="1"/>
  <c r="BN239" i="1"/>
  <c r="BH133" i="1"/>
  <c r="BK133" i="1"/>
  <c r="BL133" i="1"/>
  <c r="BN133" i="1"/>
  <c r="AJ14" i="28"/>
  <c r="BH229" i="1"/>
  <c r="BK229" i="1"/>
  <c r="BL229" i="1"/>
  <c r="BN229" i="1"/>
  <c r="BH117" i="1"/>
  <c r="BK117" i="1"/>
  <c r="BL117" i="1"/>
  <c r="BN117" i="1"/>
  <c r="BH52" i="1"/>
  <c r="BK52" i="1"/>
  <c r="BL52" i="1"/>
  <c r="BN52" i="1"/>
  <c r="BH181" i="1"/>
  <c r="BK181" i="1"/>
  <c r="BL181" i="1"/>
  <c r="BN181" i="1"/>
  <c r="BH97" i="1"/>
  <c r="BK97" i="1"/>
  <c r="BL97" i="1"/>
  <c r="BN97" i="1"/>
  <c r="BH11" i="1"/>
  <c r="BK11" i="1"/>
  <c r="BL11" i="1"/>
  <c r="BN11" i="1"/>
  <c r="BH219" i="1"/>
  <c r="BK219" i="1"/>
  <c r="BL219" i="1"/>
  <c r="BN219" i="1"/>
  <c r="BH93" i="1"/>
  <c r="BK93" i="1"/>
  <c r="BL93" i="1"/>
  <c r="BN93" i="1"/>
  <c r="U17" i="28"/>
  <c r="U16" i="28"/>
  <c r="BH111" i="1"/>
  <c r="BK111" i="1"/>
  <c r="BL111" i="1"/>
  <c r="BN111" i="1"/>
  <c r="BH140" i="1"/>
  <c r="BK140" i="1"/>
  <c r="BL140" i="1"/>
  <c r="BN140" i="1"/>
  <c r="BH251" i="1"/>
  <c r="BK251" i="1"/>
  <c r="BL251" i="1"/>
  <c r="BN251" i="1"/>
  <c r="BH16" i="1"/>
  <c r="BK16" i="1"/>
  <c r="BL16" i="1"/>
  <c r="BN16" i="1"/>
  <c r="BH271" i="1"/>
  <c r="BK271" i="1"/>
  <c r="BL271" i="1"/>
  <c r="BN271" i="1"/>
  <c r="U9" i="28"/>
  <c r="AJ12" i="28"/>
  <c r="BH173" i="1"/>
  <c r="BK173" i="1"/>
  <c r="BL173" i="1"/>
  <c r="BN173" i="1"/>
  <c r="BH210" i="1"/>
  <c r="BK210" i="1"/>
  <c r="BL210" i="1"/>
  <c r="BN210" i="1"/>
  <c r="BH288" i="1"/>
  <c r="BK288" i="1"/>
  <c r="BL288" i="1"/>
  <c r="BN288" i="1"/>
  <c r="BH159" i="1"/>
  <c r="BK159" i="1"/>
  <c r="BL159" i="1"/>
  <c r="BN159" i="1"/>
  <c r="BH41" i="1"/>
  <c r="BK41" i="1"/>
  <c r="BL41" i="1"/>
  <c r="BN41" i="1"/>
  <c r="BH40" i="1"/>
  <c r="BK40" i="1"/>
  <c r="BL40" i="1"/>
  <c r="BN40" i="1"/>
  <c r="BH214" i="1"/>
  <c r="BK214" i="1"/>
  <c r="BL214" i="1"/>
  <c r="BN214" i="1"/>
  <c r="BH191" i="1"/>
  <c r="BK191" i="1"/>
  <c r="BL191" i="1"/>
  <c r="BN191" i="1"/>
  <c r="BH227" i="1"/>
  <c r="BK227" i="1"/>
  <c r="BL227" i="1"/>
  <c r="BN227" i="1"/>
  <c r="BH224" i="1"/>
  <c r="BK224" i="1"/>
  <c r="BL224" i="1"/>
  <c r="BN224" i="1"/>
  <c r="BH326" i="1"/>
  <c r="BK326" i="1"/>
  <c r="BL326" i="1"/>
  <c r="BN326" i="1"/>
  <c r="BH342" i="1"/>
  <c r="BK342" i="1"/>
  <c r="BL342" i="1"/>
  <c r="BN342" i="1"/>
  <c r="BH334" i="1"/>
  <c r="BK334" i="1"/>
  <c r="BL334" i="1"/>
  <c r="BN334" i="1"/>
  <c r="BH22" i="1"/>
  <c r="BK22" i="1"/>
  <c r="BL22" i="1"/>
  <c r="BN22" i="1"/>
  <c r="BH236" i="1"/>
  <c r="BK236" i="1"/>
  <c r="BL236" i="1"/>
  <c r="BN236" i="1"/>
  <c r="BH200" i="1"/>
  <c r="BK200" i="1"/>
  <c r="BL200" i="1"/>
  <c r="BN200" i="1"/>
  <c r="BH75" i="1"/>
  <c r="BK75" i="1"/>
  <c r="BL75" i="1"/>
  <c r="BN75" i="1"/>
  <c r="AJ10" i="28"/>
  <c r="BH121" i="1"/>
  <c r="BK121" i="1"/>
  <c r="BL121" i="1"/>
  <c r="BN121" i="1"/>
  <c r="L8" i="28"/>
  <c r="BH216" i="1"/>
  <c r="BK216" i="1"/>
  <c r="BL216" i="1"/>
  <c r="BN216" i="1"/>
  <c r="BH69" i="1"/>
  <c r="BK69" i="1"/>
  <c r="BL69" i="1"/>
  <c r="BN69" i="1"/>
  <c r="BH95" i="1"/>
  <c r="BK95" i="1"/>
  <c r="BL95" i="1"/>
  <c r="BN95" i="1"/>
  <c r="BH350" i="1"/>
  <c r="BK350" i="1"/>
  <c r="BL350" i="1"/>
  <c r="BN350" i="1"/>
  <c r="BH284" i="1"/>
  <c r="BK284" i="1"/>
  <c r="BL284" i="1"/>
  <c r="BN284" i="1"/>
  <c r="BH51" i="1"/>
  <c r="BK51" i="1"/>
  <c r="BL51" i="1"/>
  <c r="BN51" i="1"/>
  <c r="BH160" i="1"/>
  <c r="BK160" i="1"/>
  <c r="BL160" i="1"/>
  <c r="BN160" i="1"/>
  <c r="BH33" i="1"/>
  <c r="BK33" i="1"/>
  <c r="BL33" i="1"/>
  <c r="BN33" i="1"/>
  <c r="BH153" i="1"/>
  <c r="BK153" i="1"/>
  <c r="BL153" i="1"/>
  <c r="BN153" i="1"/>
  <c r="BH142" i="1"/>
  <c r="BK142" i="1"/>
  <c r="BL142" i="1"/>
  <c r="BN142" i="1"/>
  <c r="BH86" i="1"/>
  <c r="BK86" i="1"/>
  <c r="BL86" i="1"/>
  <c r="BN86" i="1"/>
  <c r="BH169" i="1"/>
  <c r="BK169" i="1"/>
  <c r="BL169" i="1"/>
  <c r="BN169" i="1"/>
  <c r="BH312" i="1"/>
  <c r="BK312" i="1"/>
  <c r="BL312" i="1"/>
  <c r="BN312" i="1"/>
  <c r="BH276" i="1"/>
  <c r="BK276" i="1"/>
  <c r="BL276" i="1"/>
  <c r="BN276" i="1"/>
  <c r="BH270" i="1"/>
  <c r="BK270" i="1"/>
  <c r="BL270" i="1"/>
  <c r="BN270" i="1"/>
  <c r="BH154" i="1"/>
  <c r="BK154" i="1"/>
  <c r="BL154" i="1"/>
  <c r="BN154" i="1"/>
  <c r="BH92" i="1"/>
  <c r="BK92" i="1"/>
  <c r="BL92" i="1"/>
  <c r="BN92" i="1"/>
  <c r="BH139" i="1"/>
  <c r="BK139" i="1"/>
  <c r="BL139" i="1"/>
  <c r="BN139" i="1"/>
  <c r="AJ7" i="28"/>
  <c r="BD221" i="1"/>
  <c r="BF221" i="1"/>
  <c r="BH221" i="1"/>
  <c r="BK221" i="1"/>
  <c r="BL221" i="1"/>
  <c r="BN221" i="1"/>
  <c r="BH42" i="1"/>
  <c r="BK42" i="1"/>
  <c r="BL42" i="1"/>
  <c r="BN42" i="1"/>
  <c r="BH104" i="1"/>
  <c r="BK104" i="1"/>
  <c r="BL104" i="1"/>
  <c r="BN104" i="1"/>
  <c r="BE120" i="1"/>
  <c r="BG120" i="1"/>
  <c r="BH341" i="1"/>
  <c r="BK341" i="1"/>
  <c r="BL341" i="1"/>
  <c r="BN341" i="1"/>
  <c r="BH122" i="1"/>
  <c r="BK122" i="1"/>
  <c r="BL122" i="1"/>
  <c r="BN122" i="1"/>
  <c r="BH78" i="1"/>
  <c r="BK78" i="1"/>
  <c r="BL78" i="1"/>
  <c r="BN78" i="1"/>
  <c r="F13" i="28"/>
  <c r="BH58" i="20"/>
  <c r="BK58" i="20"/>
  <c r="BL58" i="20"/>
  <c r="BN58" i="20"/>
  <c r="BE144" i="1"/>
  <c r="BG144" i="1"/>
  <c r="BH144" i="1"/>
  <c r="BK144" i="1"/>
  <c r="BL144" i="1"/>
  <c r="BN144" i="1"/>
  <c r="BH125" i="1"/>
  <c r="BK125" i="1"/>
  <c r="BL125" i="1"/>
  <c r="BN125" i="1"/>
  <c r="BH135" i="1"/>
  <c r="BK135" i="1"/>
  <c r="BL135" i="1"/>
  <c r="BN135" i="1"/>
  <c r="BH318" i="1"/>
  <c r="BK318" i="1"/>
  <c r="BL318" i="1"/>
  <c r="BN318" i="1"/>
  <c r="L12" i="28"/>
  <c r="BH53" i="1"/>
  <c r="BK53" i="1"/>
  <c r="BL53" i="1"/>
  <c r="BN53" i="1"/>
  <c r="BH332" i="1"/>
  <c r="BK332" i="1"/>
  <c r="BL332" i="1"/>
  <c r="BN332" i="1"/>
  <c r="L13" i="28"/>
  <c r="BH143" i="1"/>
  <c r="BK143" i="1"/>
  <c r="BL143" i="1"/>
  <c r="BN143" i="1"/>
  <c r="BH57" i="1"/>
  <c r="BK57" i="1"/>
  <c r="BL57" i="1"/>
  <c r="BN57" i="1"/>
  <c r="BH337" i="1"/>
  <c r="BK337" i="1"/>
  <c r="BL337" i="1"/>
  <c r="BN337" i="1"/>
  <c r="F6" i="28"/>
  <c r="BH202" i="1"/>
  <c r="BK202" i="1"/>
  <c r="BL202" i="1"/>
  <c r="BN202" i="1"/>
  <c r="BD38" i="1"/>
  <c r="BF38" i="1"/>
  <c r="BH38" i="1"/>
  <c r="BK38" i="1"/>
  <c r="BL38" i="1"/>
  <c r="BN38" i="1"/>
  <c r="BH297" i="1"/>
  <c r="BK297" i="1"/>
  <c r="BL297" i="1"/>
  <c r="BN297" i="1"/>
  <c r="BK314" i="1"/>
  <c r="BL314" i="1"/>
  <c r="BN314" i="1"/>
  <c r="AJ16" i="28"/>
  <c r="BD146" i="1"/>
  <c r="BF146" i="1"/>
  <c r="BH146" i="1"/>
  <c r="BK146" i="1"/>
  <c r="BL146" i="1"/>
  <c r="BN146" i="1"/>
  <c r="BH54" i="1"/>
  <c r="BK54" i="1"/>
  <c r="BL54" i="1"/>
  <c r="BN54" i="1"/>
  <c r="BK322" i="1"/>
  <c r="BL322" i="1"/>
  <c r="BN322" i="1"/>
  <c r="BH162" i="1"/>
  <c r="BK162" i="1"/>
  <c r="BL162" i="1"/>
  <c r="BN162" i="1"/>
  <c r="BK30" i="1"/>
  <c r="BL30" i="1"/>
  <c r="BN30" i="1"/>
  <c r="BD91" i="1"/>
  <c r="BF91" i="1"/>
  <c r="BH91" i="1"/>
  <c r="BK91" i="1"/>
  <c r="BL91" i="1"/>
  <c r="BN91" i="1"/>
  <c r="BE103" i="1"/>
  <c r="BG103" i="1"/>
  <c r="BH103" i="1"/>
  <c r="BK103" i="1"/>
  <c r="BL103" i="1"/>
  <c r="BN103" i="1"/>
  <c r="BH358" i="1"/>
  <c r="BK358" i="1"/>
  <c r="BL358" i="1"/>
  <c r="BN358" i="1"/>
  <c r="BE252" i="1"/>
  <c r="BG252" i="1"/>
  <c r="BH252" i="1"/>
  <c r="BK252" i="1"/>
  <c r="BL252" i="1"/>
  <c r="BN252" i="1"/>
  <c r="BD47" i="1"/>
  <c r="BF47" i="1"/>
  <c r="BH47" i="1"/>
  <c r="BK47" i="1"/>
  <c r="BL47" i="1"/>
  <c r="BN47" i="1"/>
  <c r="BH196" i="1"/>
  <c r="BK196" i="1"/>
  <c r="BL196" i="1"/>
  <c r="BN196" i="1"/>
  <c r="BD241" i="1"/>
  <c r="BF241" i="1"/>
  <c r="BH241" i="1"/>
  <c r="BK241" i="1"/>
  <c r="BL241" i="1"/>
  <c r="BN241" i="1"/>
  <c r="BD197" i="1"/>
  <c r="BF197" i="1"/>
  <c r="BE146" i="1"/>
  <c r="BG146" i="1"/>
  <c r="BH192" i="1"/>
  <c r="BK192" i="1"/>
  <c r="BL192" i="1"/>
  <c r="BN192" i="1"/>
  <c r="BK296" i="1"/>
  <c r="BL296" i="1"/>
  <c r="BN296" i="1"/>
  <c r="BH83" i="1"/>
  <c r="BK83" i="1"/>
  <c r="BL83" i="1"/>
  <c r="BN83" i="1"/>
  <c r="BH348" i="1"/>
  <c r="BK348" i="1"/>
  <c r="BL348" i="1"/>
  <c r="BN348" i="1"/>
  <c r="L14" i="28"/>
  <c r="BE164" i="1"/>
  <c r="BG164" i="1"/>
  <c r="BH164" i="1"/>
  <c r="BK164" i="1"/>
  <c r="BL164" i="1"/>
  <c r="BN164" i="1"/>
  <c r="BE118" i="1"/>
  <c r="BG118" i="1"/>
  <c r="BH118" i="1"/>
  <c r="BK118" i="1"/>
  <c r="BL118" i="1"/>
  <c r="BN118" i="1"/>
  <c r="BE84" i="1"/>
  <c r="BG84" i="1"/>
  <c r="BH84" i="1"/>
  <c r="BK84" i="1"/>
  <c r="BL84" i="1"/>
  <c r="BN84" i="1"/>
  <c r="BD235" i="1"/>
  <c r="BF235" i="1"/>
  <c r="BH235" i="1"/>
  <c r="BK235" i="1"/>
  <c r="BL235" i="1"/>
  <c r="BN235" i="1"/>
  <c r="BH107" i="1"/>
  <c r="BK107" i="1"/>
  <c r="BL107" i="1"/>
  <c r="BN107" i="1"/>
  <c r="BD70" i="1"/>
  <c r="BF70" i="1"/>
  <c r="BH70" i="1"/>
  <c r="BK70" i="1"/>
  <c r="BL70" i="1"/>
  <c r="BN70" i="1"/>
  <c r="BD157" i="1"/>
  <c r="BF157" i="1"/>
  <c r="BH157" i="1"/>
  <c r="BK157" i="1"/>
  <c r="BL157" i="1"/>
  <c r="BN157" i="1"/>
  <c r="BD203" i="1"/>
  <c r="BF203" i="1"/>
  <c r="BH203" i="1"/>
  <c r="BK203" i="1"/>
  <c r="BL203" i="1"/>
  <c r="BN203" i="1"/>
  <c r="BD228" i="1"/>
  <c r="BF228" i="1"/>
  <c r="BH228" i="1"/>
  <c r="BK228" i="1"/>
  <c r="BL228" i="1"/>
  <c r="BN228" i="1"/>
  <c r="BD176" i="1"/>
  <c r="BF176" i="1"/>
  <c r="BH176" i="1"/>
  <c r="BK176" i="1"/>
  <c r="BL176" i="1"/>
  <c r="BN176" i="1"/>
  <c r="BE133" i="1"/>
  <c r="BG133" i="1"/>
  <c r="BE89" i="1"/>
  <c r="BG89" i="1"/>
  <c r="BH89" i="1"/>
  <c r="BK89" i="1"/>
  <c r="BL89" i="1"/>
  <c r="BN89" i="1"/>
  <c r="BE62" i="1"/>
  <c r="BG62" i="1"/>
  <c r="BH62" i="1"/>
  <c r="BK62" i="1"/>
  <c r="BL62" i="1"/>
  <c r="BN62" i="1"/>
  <c r="BH12" i="1"/>
  <c r="BK12" i="1"/>
  <c r="BL12" i="1"/>
  <c r="BN12" i="1"/>
  <c r="BH320" i="1"/>
  <c r="BK320" i="1"/>
  <c r="BL320" i="1"/>
  <c r="BN320" i="1"/>
  <c r="BH43" i="1"/>
  <c r="BK43" i="1"/>
  <c r="BL43" i="1"/>
  <c r="BN43" i="1"/>
  <c r="F11" i="28"/>
  <c r="BD158" i="1"/>
  <c r="BF158" i="1"/>
  <c r="BH158" i="1"/>
  <c r="BK158" i="1"/>
  <c r="BL158" i="1"/>
  <c r="BN158" i="1"/>
  <c r="BH101" i="1"/>
  <c r="BK101" i="1"/>
  <c r="BL101" i="1"/>
  <c r="BN101" i="1"/>
  <c r="BH290" i="1"/>
  <c r="BK290" i="1"/>
  <c r="BL290" i="1"/>
  <c r="BN290" i="1"/>
  <c r="BH149" i="1"/>
  <c r="BK149" i="1"/>
  <c r="BL149" i="1"/>
  <c r="BN149" i="1"/>
  <c r="BD360" i="1"/>
  <c r="BF360" i="1"/>
  <c r="BH360" i="1"/>
  <c r="BK360" i="1"/>
  <c r="BL360" i="1"/>
  <c r="BN360" i="1"/>
  <c r="BE184" i="1"/>
  <c r="BG184" i="1"/>
  <c r="BD72" i="1"/>
  <c r="BF72" i="1"/>
  <c r="BH72" i="1"/>
  <c r="BK72" i="1"/>
  <c r="BL72" i="1"/>
  <c r="BN72" i="1"/>
  <c r="BD10" i="1"/>
  <c r="BF10" i="1"/>
  <c r="BH119" i="1"/>
  <c r="BK119" i="1"/>
  <c r="BL119" i="1"/>
  <c r="BN119" i="1"/>
  <c r="BE175" i="1"/>
  <c r="BG175" i="1"/>
  <c r="BH175" i="1"/>
  <c r="BK175" i="1"/>
  <c r="BL175" i="1"/>
  <c r="BN175" i="1"/>
  <c r="BE220" i="1"/>
  <c r="BG220" i="1"/>
  <c r="BD163" i="1"/>
  <c r="BF163" i="1"/>
  <c r="BH163" i="1"/>
  <c r="BK163" i="1"/>
  <c r="BL163" i="1"/>
  <c r="BN163" i="1"/>
  <c r="BE113" i="1"/>
  <c r="BG113" i="1"/>
  <c r="BH113" i="1"/>
  <c r="BK113" i="1"/>
  <c r="BL113" i="1"/>
  <c r="BN113" i="1"/>
  <c r="BD208" i="1"/>
  <c r="BF208" i="1"/>
  <c r="BD168" i="1"/>
  <c r="BF168" i="1"/>
  <c r="BH168" i="1"/>
  <c r="BK168" i="1"/>
  <c r="BL168" i="1"/>
  <c r="BN168" i="1"/>
  <c r="BE46" i="1"/>
  <c r="BG46" i="1"/>
  <c r="BH46" i="1"/>
  <c r="BK46" i="1"/>
  <c r="BL46" i="1"/>
  <c r="BN46" i="1"/>
  <c r="BH132" i="1"/>
  <c r="BK132" i="1"/>
  <c r="BL132" i="1"/>
  <c r="BN132" i="1"/>
  <c r="BH243" i="1"/>
  <c r="BK243" i="1"/>
  <c r="BL243" i="1"/>
  <c r="BN243" i="1"/>
  <c r="BD67" i="1"/>
  <c r="BF67" i="1"/>
  <c r="BH67" i="1"/>
  <c r="BK67" i="1"/>
  <c r="BL67" i="1"/>
  <c r="BN67" i="1"/>
  <c r="BE53" i="1"/>
  <c r="BG53" i="1"/>
  <c r="BH230" i="1"/>
  <c r="BK230" i="1"/>
  <c r="BL230" i="1"/>
  <c r="BN230" i="1"/>
  <c r="BE253" i="1"/>
  <c r="BG253" i="1"/>
  <c r="BH253" i="1"/>
  <c r="BK253" i="1"/>
  <c r="BL253" i="1"/>
  <c r="BN253" i="1"/>
  <c r="BE180" i="1"/>
  <c r="BG180" i="1"/>
  <c r="BH180" i="1"/>
  <c r="BK180" i="1"/>
  <c r="BL180" i="1"/>
  <c r="BN180" i="1"/>
  <c r="BE217" i="1"/>
  <c r="BG217" i="1"/>
  <c r="BH217" i="1"/>
  <c r="BK217" i="1"/>
  <c r="BL217" i="1"/>
  <c r="BN217" i="1"/>
  <c r="BE68" i="1"/>
  <c r="BG68" i="1"/>
  <c r="BH68" i="1"/>
  <c r="BK68" i="1"/>
  <c r="BL68" i="1"/>
  <c r="BN68" i="1"/>
  <c r="BE70" i="1"/>
  <c r="BG70" i="1"/>
  <c r="F4" i="28"/>
  <c r="BE197" i="1"/>
  <c r="BG197" i="1"/>
  <c r="BD31" i="1"/>
  <c r="BF31" i="1"/>
  <c r="BH31" i="1"/>
  <c r="BK31" i="1"/>
  <c r="BL31" i="1"/>
  <c r="BN31" i="1"/>
  <c r="BD71" i="1"/>
  <c r="BF71" i="1"/>
  <c r="BH71" i="1"/>
  <c r="BK71" i="1"/>
  <c r="BL71" i="1"/>
  <c r="BN71" i="1"/>
  <c r="BH336" i="1"/>
  <c r="BK336" i="1"/>
  <c r="BL336" i="1"/>
  <c r="BN336" i="1"/>
  <c r="BH262" i="1"/>
  <c r="BK262" i="1"/>
  <c r="BL262" i="1"/>
  <c r="BN262" i="1"/>
  <c r="BE290" i="1"/>
  <c r="BG290" i="1"/>
  <c r="BH257" i="1"/>
  <c r="BK257" i="1"/>
  <c r="BL257" i="1"/>
  <c r="BN257" i="1"/>
  <c r="BD220" i="1"/>
  <c r="BF220" i="1"/>
  <c r="BH220" i="1"/>
  <c r="BK220" i="1"/>
  <c r="BL220" i="1"/>
  <c r="BN220" i="1"/>
  <c r="BE163" i="1"/>
  <c r="BG163" i="1"/>
  <c r="BH36" i="1"/>
  <c r="BK36" i="1"/>
  <c r="BL36" i="1"/>
  <c r="BN36" i="1"/>
  <c r="R17" i="28"/>
  <c r="Q17" i="28"/>
  <c r="R16" i="28"/>
  <c r="Q16" i="28"/>
  <c r="R15" i="28"/>
  <c r="Q15" i="28"/>
  <c r="R14" i="28"/>
  <c r="Q14" i="28"/>
  <c r="R13" i="28"/>
  <c r="Q13" i="28"/>
  <c r="R12" i="28"/>
  <c r="Q12" i="28"/>
  <c r="R11" i="28"/>
  <c r="Q11" i="28"/>
  <c r="R10" i="28"/>
  <c r="Q10" i="28"/>
  <c r="R9" i="28"/>
  <c r="Q9" i="28"/>
  <c r="R8" i="28"/>
  <c r="Q8" i="28"/>
  <c r="R7" i="28"/>
  <c r="Q7" i="28"/>
  <c r="R6" i="28"/>
  <c r="Q6" i="28"/>
  <c r="R5" i="28"/>
  <c r="Q5" i="28"/>
  <c r="R4" i="28"/>
  <c r="Q4" i="28"/>
  <c r="AG17" i="28"/>
  <c r="AF17" i="28"/>
  <c r="AG16" i="28"/>
  <c r="AF16" i="28"/>
  <c r="AG15" i="28"/>
  <c r="AF15" i="28"/>
  <c r="AG14" i="28"/>
  <c r="AF14" i="28"/>
  <c r="AG13" i="28"/>
  <c r="AF13" i="28"/>
  <c r="AG12" i="28"/>
  <c r="AF12" i="28"/>
  <c r="AG11" i="28"/>
  <c r="AF11" i="28"/>
  <c r="AG10" i="28"/>
  <c r="AF10" i="28"/>
  <c r="AG9" i="28"/>
  <c r="AF9" i="28"/>
  <c r="AG8" i="28"/>
  <c r="AF8" i="28"/>
  <c r="AG7" i="28"/>
  <c r="AF7" i="28"/>
  <c r="AG6" i="28"/>
  <c r="AF6" i="28"/>
  <c r="AG5" i="28"/>
  <c r="AF5" i="28"/>
  <c r="AG4" i="28"/>
  <c r="AF4" i="28"/>
  <c r="C5" i="28"/>
  <c r="D24" i="28"/>
  <c r="C10" i="28"/>
  <c r="D29" i="28"/>
  <c r="C7" i="28"/>
  <c r="D26" i="28"/>
  <c r="C16" i="28"/>
  <c r="D35" i="28"/>
  <c r="C9" i="28"/>
  <c r="D28" i="28"/>
  <c r="BE190" i="1"/>
  <c r="BG190" i="1"/>
  <c r="BH190" i="1"/>
  <c r="BK190" i="1"/>
  <c r="BL190" i="1"/>
  <c r="BN190" i="1"/>
  <c r="BH54" i="20"/>
  <c r="BK54" i="20"/>
  <c r="BL54" i="20"/>
  <c r="BN54" i="20"/>
  <c r="F5" i="28"/>
  <c r="BD184" i="1"/>
  <c r="BF184" i="1"/>
  <c r="BE41" i="1"/>
  <c r="BG41" i="1"/>
  <c r="BE91" i="1"/>
  <c r="BG91" i="1"/>
  <c r="BE10" i="1"/>
  <c r="BG10" i="1"/>
  <c r="BD25" i="1"/>
  <c r="BF25" i="1"/>
  <c r="BH25" i="1"/>
  <c r="BK25" i="1"/>
  <c r="BL25" i="1"/>
  <c r="BN25" i="1"/>
  <c r="BH339" i="1"/>
  <c r="BK339" i="1"/>
  <c r="BL339" i="1"/>
  <c r="BN339" i="1"/>
  <c r="BE234" i="1"/>
  <c r="BG234" i="1"/>
  <c r="BH234" i="1"/>
  <c r="BK234" i="1"/>
  <c r="BL234" i="1"/>
  <c r="BN234" i="1"/>
  <c r="BE157" i="1"/>
  <c r="BG157" i="1"/>
  <c r="BD120" i="1"/>
  <c r="BF120" i="1"/>
  <c r="BH120" i="1"/>
  <c r="BK120" i="1"/>
  <c r="BL120" i="1"/>
  <c r="BN120" i="1"/>
  <c r="BH325" i="1"/>
  <c r="BK325" i="1"/>
  <c r="BL325" i="1"/>
  <c r="BN325" i="1"/>
  <c r="BE208" i="1"/>
  <c r="BG208" i="1"/>
  <c r="BD215" i="1"/>
  <c r="BF215" i="1"/>
  <c r="BH215" i="1"/>
  <c r="BK215" i="1"/>
  <c r="BL215" i="1"/>
  <c r="BN215" i="1"/>
  <c r="F15" i="28"/>
  <c r="BD298" i="1"/>
  <c r="BF298" i="1"/>
  <c r="BH298" i="1"/>
  <c r="BK298" i="1"/>
  <c r="BL298" i="1"/>
  <c r="BN298" i="1"/>
  <c r="BE361" i="1"/>
  <c r="BG361" i="1"/>
  <c r="BH361" i="1"/>
  <c r="BK361" i="1"/>
  <c r="BL361" i="1"/>
  <c r="BN361" i="1"/>
  <c r="L15" i="28"/>
  <c r="BD199" i="1"/>
  <c r="BF199" i="1"/>
  <c r="BH199" i="1"/>
  <c r="BK199" i="1"/>
  <c r="BL199" i="1"/>
  <c r="BN199" i="1"/>
  <c r="BH292" i="20"/>
  <c r="BK292" i="20"/>
  <c r="BL292" i="20"/>
  <c r="BN292" i="20"/>
  <c r="BH300" i="1"/>
  <c r="BK300" i="1"/>
  <c r="BL300" i="1"/>
  <c r="BN300" i="1"/>
  <c r="BH155" i="1"/>
  <c r="BK155" i="1"/>
  <c r="BL155" i="1"/>
  <c r="BN155" i="1"/>
  <c r="BE269" i="1"/>
  <c r="BG269" i="1"/>
  <c r="BH269" i="1"/>
  <c r="BK269" i="1"/>
  <c r="BL269" i="1"/>
  <c r="BN269" i="1"/>
  <c r="BD108" i="1"/>
  <c r="BF108" i="1"/>
  <c r="BH108" i="1"/>
  <c r="BK108" i="1"/>
  <c r="BL108" i="1"/>
  <c r="BN108" i="1"/>
  <c r="U15" i="28"/>
  <c r="U12" i="28"/>
  <c r="AJ5" i="28"/>
  <c r="U14" i="28"/>
  <c r="U13" i="28"/>
  <c r="AJ15" i="28"/>
  <c r="F19" i="28"/>
  <c r="G15" i="28"/>
  <c r="AJ4" i="28"/>
  <c r="AJ11" i="28"/>
  <c r="L6" i="28"/>
  <c r="U8" i="28"/>
  <c r="L7" i="28"/>
  <c r="L11" i="28"/>
  <c r="BH208" i="1"/>
  <c r="BK208" i="1"/>
  <c r="BL208" i="1"/>
  <c r="BN208" i="1"/>
  <c r="BH10" i="1"/>
  <c r="BK10" i="1"/>
  <c r="BL10" i="1"/>
  <c r="BN10" i="1"/>
  <c r="L4" i="28"/>
  <c r="BH197" i="1"/>
  <c r="BK197" i="1"/>
  <c r="BL197" i="1"/>
  <c r="BN197" i="1"/>
  <c r="G6" i="28"/>
  <c r="AJ6" i="28"/>
  <c r="L5" i="28"/>
  <c r="BH184" i="1"/>
  <c r="BK184" i="1"/>
  <c r="BL184" i="1"/>
  <c r="BN184" i="1"/>
  <c r="L10" i="28"/>
  <c r="G13" i="28"/>
  <c r="AJ13" i="28"/>
  <c r="G11" i="28"/>
  <c r="B30" i="28"/>
  <c r="B25" i="28"/>
  <c r="H6" i="28"/>
  <c r="U11" i="28"/>
  <c r="H11" i="28"/>
  <c r="B34" i="28"/>
  <c r="H15" i="28"/>
  <c r="U4" i="28"/>
  <c r="L19" i="28"/>
  <c r="M4" i="28"/>
  <c r="AJ19" i="28"/>
  <c r="B32" i="28"/>
  <c r="H13" i="28"/>
  <c r="U5" i="28"/>
  <c r="U6" i="28"/>
  <c r="AL17" i="28"/>
  <c r="AL16" i="28"/>
  <c r="AL15" i="28"/>
  <c r="AL14" i="28"/>
  <c r="AL13" i="28"/>
  <c r="AL12" i="28"/>
  <c r="AL11" i="28"/>
  <c r="AL10" i="28"/>
  <c r="AL9" i="28"/>
  <c r="AL8" i="28"/>
  <c r="AL7" i="28"/>
  <c r="AL6" i="28"/>
  <c r="AL5" i="28"/>
  <c r="AL4" i="28"/>
  <c r="G8" i="28"/>
  <c r="G17" i="28"/>
  <c r="G9" i="28"/>
  <c r="G10" i="28"/>
  <c r="G7" i="28"/>
  <c r="G14" i="28"/>
  <c r="G16" i="28"/>
  <c r="G12" i="28"/>
  <c r="M10" i="28"/>
  <c r="U10" i="28"/>
  <c r="U7" i="28"/>
  <c r="M7" i="28"/>
  <c r="G4" i="28"/>
  <c r="G5" i="28"/>
  <c r="M11" i="28"/>
  <c r="N4" i="28"/>
  <c r="C23" i="28"/>
  <c r="B31" i="28"/>
  <c r="H12" i="28"/>
  <c r="B29" i="28"/>
  <c r="H10" i="28"/>
  <c r="AK4" i="28"/>
  <c r="AI4" i="28"/>
  <c r="AH4" i="28"/>
  <c r="AK8" i="28"/>
  <c r="AI8" i="28"/>
  <c r="AH8" i="28"/>
  <c r="AK12" i="28"/>
  <c r="AI12" i="28"/>
  <c r="AH12" i="28"/>
  <c r="AM12" i="28"/>
  <c r="AK16" i="28"/>
  <c r="AI16" i="28"/>
  <c r="AH16" i="28"/>
  <c r="N11" i="28"/>
  <c r="C30" i="28"/>
  <c r="B24" i="28"/>
  <c r="H5" i="28"/>
  <c r="B35" i="28"/>
  <c r="H16" i="28"/>
  <c r="B28" i="28"/>
  <c r="H9" i="28"/>
  <c r="AK5" i="28"/>
  <c r="AI5" i="28"/>
  <c r="AH5" i="28"/>
  <c r="AK9" i="28"/>
  <c r="AI9" i="28"/>
  <c r="AH9" i="28"/>
  <c r="AK13" i="28"/>
  <c r="AI13" i="28"/>
  <c r="AH13" i="28"/>
  <c r="AM13" i="28"/>
  <c r="AK17" i="28"/>
  <c r="AI17" i="28"/>
  <c r="AH17" i="28"/>
  <c r="B23" i="28"/>
  <c r="H4" i="28"/>
  <c r="N7" i="28"/>
  <c r="C26" i="28"/>
  <c r="N10" i="28"/>
  <c r="C29" i="28"/>
  <c r="B33" i="28"/>
  <c r="H14" i="28"/>
  <c r="B36" i="28"/>
  <c r="H17" i="28"/>
  <c r="AK6" i="28"/>
  <c r="AI6" i="28"/>
  <c r="AH6" i="28"/>
  <c r="AK10" i="28"/>
  <c r="AI10" i="28"/>
  <c r="AH10" i="28"/>
  <c r="AK14" i="28"/>
  <c r="AI14" i="28"/>
  <c r="AH14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W4" i="28"/>
  <c r="M9" i="28"/>
  <c r="M16" i="28"/>
  <c r="M17" i="28"/>
  <c r="M15" i="28"/>
  <c r="M13" i="28"/>
  <c r="M12" i="28"/>
  <c r="M14" i="28"/>
  <c r="M8" i="28"/>
  <c r="B26" i="28"/>
  <c r="H7" i="28"/>
  <c r="B27" i="28"/>
  <c r="H8" i="28"/>
  <c r="AK7" i="28"/>
  <c r="AI7" i="28"/>
  <c r="AH7" i="28"/>
  <c r="AK11" i="28"/>
  <c r="AI11" i="28"/>
  <c r="AH11" i="28"/>
  <c r="AK15" i="28"/>
  <c r="AI15" i="28"/>
  <c r="AH15" i="28"/>
  <c r="M6" i="28"/>
  <c r="M5" i="28"/>
  <c r="U19" i="28"/>
  <c r="AN13" i="28"/>
  <c r="AN12" i="28"/>
  <c r="AM8" i="28"/>
  <c r="AM7" i="28"/>
  <c r="AM10" i="28"/>
  <c r="AM17" i="28"/>
  <c r="AM14" i="28"/>
  <c r="N5" i="28"/>
  <c r="C24" i="28"/>
  <c r="N8" i="28"/>
  <c r="C27" i="28"/>
  <c r="C34" i="28"/>
  <c r="N15" i="28"/>
  <c r="T4" i="28"/>
  <c r="S4" i="28"/>
  <c r="V4" i="28"/>
  <c r="T8" i="28"/>
  <c r="S8" i="28"/>
  <c r="V8" i="28"/>
  <c r="T12" i="28"/>
  <c r="S12" i="28"/>
  <c r="V12" i="28"/>
  <c r="T16" i="28"/>
  <c r="S16" i="28"/>
  <c r="V16" i="28"/>
  <c r="C32" i="28"/>
  <c r="N13" i="28"/>
  <c r="N9" i="28"/>
  <c r="C28" i="28"/>
  <c r="T7" i="28"/>
  <c r="S7" i="28"/>
  <c r="V7" i="28"/>
  <c r="T11" i="28"/>
  <c r="S11" i="28"/>
  <c r="V11" i="28"/>
  <c r="T15" i="28"/>
  <c r="S15" i="28"/>
  <c r="V15" i="28"/>
  <c r="N6" i="28"/>
  <c r="C25" i="28"/>
  <c r="AM11" i="28"/>
  <c r="C33" i="28"/>
  <c r="N14" i="28"/>
  <c r="C36" i="28"/>
  <c r="N17" i="28"/>
  <c r="T5" i="28"/>
  <c r="S5" i="28"/>
  <c r="V5" i="28"/>
  <c r="T9" i="28"/>
  <c r="S9" i="28"/>
  <c r="V9" i="28"/>
  <c r="T13" i="28"/>
  <c r="S13" i="28"/>
  <c r="V13" i="28"/>
  <c r="T17" i="28"/>
  <c r="S17" i="28"/>
  <c r="V17" i="28"/>
  <c r="AM5" i="28"/>
  <c r="AM16" i="28"/>
  <c r="AM15" i="28"/>
  <c r="C31" i="28"/>
  <c r="N12" i="28"/>
  <c r="C35" i="28"/>
  <c r="N16" i="28"/>
  <c r="T6" i="28"/>
  <c r="S6" i="28"/>
  <c r="V6" i="28"/>
  <c r="T10" i="28"/>
  <c r="S10" i="28"/>
  <c r="V10" i="28"/>
  <c r="T14" i="28"/>
  <c r="S14" i="28"/>
  <c r="V14" i="28"/>
  <c r="AM6" i="28"/>
  <c r="AM9" i="28"/>
  <c r="AM4" i="28"/>
  <c r="AN5" i="28"/>
  <c r="AN10" i="28"/>
  <c r="AN17" i="28"/>
  <c r="AN4" i="28"/>
  <c r="AN11" i="28"/>
  <c r="AN9" i="28"/>
  <c r="AN7" i="28"/>
  <c r="AN15" i="28"/>
  <c r="AN6" i="28"/>
  <c r="AN16" i="28"/>
  <c r="AN14" i="28"/>
  <c r="AN8" i="28"/>
  <c r="X6" i="28"/>
  <c r="Y6" i="28"/>
  <c r="X5" i="28"/>
  <c r="Y5" i="28"/>
  <c r="X7" i="28"/>
  <c r="Y7" i="28"/>
  <c r="X4" i="28"/>
  <c r="Y4" i="28"/>
  <c r="X10" i="28"/>
  <c r="Y10" i="28"/>
  <c r="X8" i="28"/>
  <c r="Y8" i="28"/>
  <c r="X14" i="28"/>
  <c r="Y14" i="28"/>
  <c r="X13" i="28"/>
  <c r="Y13" i="28"/>
  <c r="X15" i="28"/>
  <c r="Y15" i="28"/>
  <c r="X12" i="28"/>
  <c r="Y12" i="28"/>
  <c r="X9" i="28"/>
  <c r="Y9" i="28"/>
  <c r="X11" i="28"/>
  <c r="Y11" i="28"/>
  <c r="X17" i="28"/>
  <c r="Y17" i="28"/>
  <c r="X16" i="28"/>
  <c r="Y16" i="28"/>
  <c r="AP2" i="28"/>
  <c r="AO13" i="28"/>
  <c r="AP13" i="28"/>
  <c r="AO12" i="28"/>
  <c r="AP12" i="28"/>
  <c r="AO11" i="28"/>
  <c r="AP11" i="28"/>
  <c r="AO15" i="28"/>
  <c r="AP15" i="28"/>
  <c r="AO6" i="28"/>
  <c r="AP6" i="28"/>
  <c r="AO14" i="28"/>
  <c r="AP14" i="28"/>
  <c r="AO9" i="28"/>
  <c r="AP9" i="28"/>
  <c r="AO7" i="28"/>
  <c r="AP7" i="28"/>
  <c r="AQ4" i="28"/>
  <c r="AO16" i="28"/>
  <c r="AP16" i="28"/>
  <c r="AO5" i="28"/>
  <c r="AP5" i="28"/>
  <c r="AO10" i="28"/>
  <c r="AP10" i="28"/>
  <c r="AO4" i="28"/>
  <c r="AP4" i="28"/>
  <c r="AO8" i="28"/>
  <c r="AP8" i="28"/>
  <c r="AO17" i="28"/>
  <c r="AP17" i="28"/>
  <c r="AQ13" i="28"/>
  <c r="AQ12" i="28"/>
  <c r="AQ7" i="28"/>
  <c r="AQ16" i="28"/>
  <c r="AQ8" i="28"/>
  <c r="AQ10" i="28"/>
  <c r="AQ9" i="28"/>
  <c r="AQ15" i="28"/>
  <c r="AQ14" i="28"/>
  <c r="AQ5" i="28"/>
  <c r="AQ17" i="28"/>
  <c r="AQ11" i="28"/>
  <c r="AQ6" i="28"/>
</calcChain>
</file>

<file path=xl/sharedStrings.xml><?xml version="1.0" encoding="utf-8"?>
<sst xmlns="http://schemas.openxmlformats.org/spreadsheetml/2006/main" count="24161" uniqueCount="21125">
  <si>
    <t>n</t>
  </si>
  <si>
    <t>m</t>
  </si>
  <si>
    <t>sign</t>
  </si>
  <si>
    <t>filtering</t>
  </si>
  <si>
    <t>t</t>
  </si>
  <si>
    <t xml:space="preserve">Apis mellifera OGS1 (2008 version) </t>
  </si>
  <si>
    <t>Apis mellifera OGS3.1 BEEBASE</t>
  </si>
  <si>
    <t>FBgn ortholog</t>
  </si>
  <si>
    <t>Gene Product</t>
  </si>
  <si>
    <t>GO term / Pathway</t>
  </si>
  <si>
    <t>up/down</t>
  </si>
  <si>
    <t>LV13</t>
  </si>
  <si>
    <t>LV26</t>
  </si>
  <si>
    <t>LV27</t>
  </si>
  <si>
    <t>LV34</t>
  </si>
  <si>
    <t>LV35</t>
  </si>
  <si>
    <t>LV6</t>
  </si>
  <si>
    <t>LV9</t>
  </si>
  <si>
    <t>LV11</t>
  </si>
  <si>
    <t>LV24</t>
  </si>
  <si>
    <t>LV31</t>
  </si>
  <si>
    <t>n1</t>
  </si>
  <si>
    <t>n2</t>
  </si>
  <si>
    <t>R1</t>
  </si>
  <si>
    <t>R2</t>
  </si>
  <si>
    <t>U1</t>
  </si>
  <si>
    <t>U2</t>
  </si>
  <si>
    <t>U</t>
  </si>
  <si>
    <t>m u</t>
  </si>
  <si>
    <t>stdev u</t>
  </si>
  <si>
    <t>z</t>
  </si>
  <si>
    <t>P</t>
  </si>
  <si>
    <t>GB10023</t>
  </si>
  <si>
    <t>GB52350</t>
  </si>
  <si>
    <t>FBgn0036448</t>
  </si>
  <si>
    <t>myopic</t>
  </si>
  <si>
    <t>Toll_pathway_Toll signaling pathway ; GO:0008063 and children</t>
  </si>
  <si>
    <t>GB10539</t>
  </si>
  <si>
    <t>GB54845</t>
  </si>
  <si>
    <t>FBgn0026318</t>
  </si>
  <si>
    <t>TNF-receptor-associated factor 6</t>
  </si>
  <si>
    <t>GB10655</t>
  </si>
  <si>
    <t>GB44055</t>
  </si>
  <si>
    <t>FBgn0000250</t>
  </si>
  <si>
    <t>cactus</t>
  </si>
  <si>
    <t>GB11090</t>
  </si>
  <si>
    <t>GB47167</t>
  </si>
  <si>
    <t>GB11883</t>
  </si>
  <si>
    <t>GB53302</t>
  </si>
  <si>
    <t>GB12279</t>
  </si>
  <si>
    <t>GB55279</t>
  </si>
  <si>
    <t>FBgn0028990</t>
  </si>
  <si>
    <t>Serpin 27A</t>
  </si>
  <si>
    <t>GB12344</t>
  </si>
  <si>
    <t>GB51498</t>
  </si>
  <si>
    <t>FBgn0033402</t>
  </si>
  <si>
    <t>Myd88</t>
  </si>
  <si>
    <t>GB13429</t>
  </si>
  <si>
    <t>GB47680</t>
  </si>
  <si>
    <t>FBgn0022787</t>
  </si>
  <si>
    <t>Helicase 89B</t>
  </si>
  <si>
    <t>GB13503</t>
  </si>
  <si>
    <t>GB52103</t>
  </si>
  <si>
    <t>FBgn0003495</t>
  </si>
  <si>
    <t>spatzle</t>
  </si>
  <si>
    <t>GB13520</t>
  </si>
  <si>
    <t>GB44185</t>
  </si>
  <si>
    <t>GB13742</t>
  </si>
  <si>
    <t>GB40654</t>
  </si>
  <si>
    <t>FBgn0260632</t>
  </si>
  <si>
    <t>dorsal</t>
  </si>
  <si>
    <t>GB13922</t>
  </si>
  <si>
    <t>GB41067</t>
  </si>
  <si>
    <t>FBgn0010269</t>
  </si>
  <si>
    <t>Downstream of raf1</t>
  </si>
  <si>
    <t>GB13935</t>
  </si>
  <si>
    <t>GB49466</t>
  </si>
  <si>
    <t>FBgn0261988</t>
  </si>
  <si>
    <t>G protein-coupled receptor kinase 2</t>
  </si>
  <si>
    <t>GB14810</t>
  </si>
  <si>
    <t>GB53713</t>
  </si>
  <si>
    <t>GB15273</t>
  </si>
  <si>
    <t>GB48707</t>
  </si>
  <si>
    <t>FBgn0024222</t>
  </si>
  <si>
    <t>immune response deficient 5</t>
  </si>
  <si>
    <t>GB15684</t>
  </si>
  <si>
    <t>GB51427</t>
  </si>
  <si>
    <t>FBgn0003882</t>
  </si>
  <si>
    <t>tube</t>
  </si>
  <si>
    <t>GB15688</t>
  </si>
  <si>
    <t>GB52631</t>
  </si>
  <si>
    <t>GB15714</t>
  </si>
  <si>
    <t>GB43157</t>
  </si>
  <si>
    <t>GB16281</t>
  </si>
  <si>
    <t>GB45171</t>
  </si>
  <si>
    <t>FBgn0010602</t>
  </si>
  <si>
    <t>lesswright</t>
  </si>
  <si>
    <t>GB16397</t>
  </si>
  <si>
    <t>GB49344</t>
  </si>
  <si>
    <t>FBgn0010441</t>
  </si>
  <si>
    <t>pelle</t>
  </si>
  <si>
    <t>GB16970</t>
  </si>
  <si>
    <t>GB44935</t>
  </si>
  <si>
    <t>FBgn0025574</t>
  </si>
  <si>
    <t>Pellino</t>
  </si>
  <si>
    <t>GB17879</t>
  </si>
  <si>
    <t>GB51741</t>
  </si>
  <si>
    <t>FBgn0030310</t>
  </si>
  <si>
    <t>Peptidoglycan recognition protein SA</t>
  </si>
  <si>
    <t>GB18520</t>
  </si>
  <si>
    <t>GB50418</t>
  </si>
  <si>
    <t>FBgn0262473</t>
  </si>
  <si>
    <t>Toll</t>
  </si>
  <si>
    <t>GB19537</t>
  </si>
  <si>
    <t>GB44031</t>
  </si>
  <si>
    <t xml:space="preserve"> </t>
  </si>
  <si>
    <t>GB10640</t>
  </si>
  <si>
    <t>GB48399</t>
  </si>
  <si>
    <t>FBgn0029114</t>
  </si>
  <si>
    <t>Toll  /  Tollo</t>
  </si>
  <si>
    <t>Toll_pathway_Toll signaling pathway ;</t>
  </si>
  <si>
    <t>GB13677</t>
  </si>
  <si>
    <t>GB46708</t>
  </si>
  <si>
    <t xml:space="preserve"> FBgn0031114</t>
  </si>
  <si>
    <t>cactin</t>
  </si>
  <si>
    <t>GB14044</t>
  </si>
  <si>
    <t>GB55007</t>
  </si>
  <si>
    <t>FBgn0030051</t>
  </si>
  <si>
    <t xml:space="preserve">persephone-PSH   Serine Protease Immune Response Integrator </t>
  </si>
  <si>
    <t>GB14609</t>
  </si>
  <si>
    <t>GB48662</t>
  </si>
  <si>
    <t>FBgn0004364</t>
  </si>
  <si>
    <t>GB14720</t>
  </si>
  <si>
    <t>GB42451</t>
  </si>
  <si>
    <t xml:space="preserve"> FBgn0086657</t>
  </si>
  <si>
    <t>Mik2</t>
  </si>
  <si>
    <t>GB15177</t>
  </si>
  <si>
    <t>GB43456</t>
  </si>
  <si>
    <t>FBgn0034476</t>
  </si>
  <si>
    <t>GB15606</t>
  </si>
  <si>
    <t>GB43914</t>
  </si>
  <si>
    <t>FBgn0024846</t>
  </si>
  <si>
    <t>GB16299</t>
  </si>
  <si>
    <t>GB48426</t>
  </si>
  <si>
    <t>GB16472</t>
  </si>
  <si>
    <t>GB48820</t>
  </si>
  <si>
    <t xml:space="preserve"> FBgn0028985</t>
  </si>
  <si>
    <t>NEC LIKE</t>
  </si>
  <si>
    <t>GB17012</t>
  </si>
  <si>
    <t>GB46970</t>
  </si>
  <si>
    <t xml:space="preserve"> not found</t>
  </si>
  <si>
    <t>GB17781</t>
  </si>
  <si>
    <t>GB48396</t>
  </si>
  <si>
    <t>FBgn0036494</t>
  </si>
  <si>
    <t>GB17927</t>
  </si>
  <si>
    <t>GB49441</t>
  </si>
  <si>
    <t xml:space="preserve"> FBgn0003450</t>
  </si>
  <si>
    <t>Toll-Pathway_persephone-Serine protease--Extracellular-cSP10</t>
  </si>
  <si>
    <t>GB17936</t>
  </si>
  <si>
    <t>GB55933</t>
  </si>
  <si>
    <t>FBgn0039532</t>
  </si>
  <si>
    <t>GB17961</t>
  </si>
  <si>
    <t>GB41158</t>
  </si>
  <si>
    <t>Tollip</t>
  </si>
  <si>
    <t>GB17975</t>
  </si>
  <si>
    <t>GB40699</t>
  </si>
  <si>
    <t>Tollo</t>
  </si>
  <si>
    <t>GB18032</t>
  </si>
  <si>
    <t>GB42472</t>
  </si>
  <si>
    <t>GB19066</t>
  </si>
  <si>
    <t>GB44032</t>
  </si>
  <si>
    <t>GB19582</t>
  </si>
  <si>
    <t>GB54611</t>
  </si>
  <si>
    <t xml:space="preserve"> FBgn0028984</t>
  </si>
  <si>
    <t>NEC-like</t>
  </si>
  <si>
    <t>GB11563</t>
  </si>
  <si>
    <t>GB45417</t>
  </si>
  <si>
    <t xml:space="preserve"> FBgn0041182</t>
  </si>
  <si>
    <t>TEPB</t>
  </si>
  <si>
    <t xml:space="preserve">TEP - Thioester-containing protein </t>
  </si>
  <si>
    <t>GB12605</t>
  </si>
  <si>
    <t>GB42455</t>
  </si>
  <si>
    <t>FBgn0041182</t>
  </si>
  <si>
    <t>TEP7</t>
  </si>
  <si>
    <t>GB18789</t>
  </si>
  <si>
    <t>GB48204</t>
  </si>
  <si>
    <t xml:space="preserve"> FBgn0020240</t>
  </si>
  <si>
    <t>TEPA</t>
  </si>
  <si>
    <t>GB10222</t>
  </si>
  <si>
    <t>GB41097</t>
  </si>
  <si>
    <t>SP18</t>
  </si>
  <si>
    <t>serine proteases</t>
  </si>
  <si>
    <t>GB10646</t>
  </si>
  <si>
    <t>GB41409</t>
  </si>
  <si>
    <t xml:space="preserve"> FBgn0036436</t>
  </si>
  <si>
    <t>SP4</t>
  </si>
  <si>
    <t>GB10758</t>
  </si>
  <si>
    <t>GB44146</t>
  </si>
  <si>
    <t>FBgn0034709</t>
  </si>
  <si>
    <t>GB10943</t>
  </si>
  <si>
    <t>GB49946</t>
  </si>
  <si>
    <t xml:space="preserve"> FBgn0011653</t>
  </si>
  <si>
    <t>cSPH41</t>
  </si>
  <si>
    <t>GB11297</t>
  </si>
  <si>
    <t>GB47402</t>
  </si>
  <si>
    <t>SP31</t>
  </si>
  <si>
    <t>GB11298</t>
  </si>
  <si>
    <t>GB52598</t>
  </si>
  <si>
    <t xml:space="preserve"> FBgn0032213</t>
  </si>
  <si>
    <t>cSPH42</t>
  </si>
  <si>
    <t>GB11511</t>
  </si>
  <si>
    <t>GB40138</t>
  </si>
  <si>
    <t>SP32</t>
  </si>
  <si>
    <t>GB11552</t>
  </si>
  <si>
    <t>GB48510</t>
  </si>
  <si>
    <t>SP34</t>
  </si>
  <si>
    <t>GB11588</t>
  </si>
  <si>
    <t>GB50026</t>
  </si>
  <si>
    <t>SP27</t>
  </si>
  <si>
    <t>GB11698</t>
  </si>
  <si>
    <t>GB49552</t>
  </si>
  <si>
    <t>cSP3</t>
  </si>
  <si>
    <t>GB12253</t>
  </si>
  <si>
    <t>GB50586</t>
  </si>
  <si>
    <t xml:space="preserve"> FBgn0003319</t>
  </si>
  <si>
    <t>SP16</t>
  </si>
  <si>
    <t>GB12300</t>
  </si>
  <si>
    <t>GB41399</t>
  </si>
  <si>
    <t xml:space="preserve"> FBgn0042098</t>
  </si>
  <si>
    <t>SP5</t>
  </si>
  <si>
    <t>GB12379</t>
  </si>
  <si>
    <t>GB54517</t>
  </si>
  <si>
    <t>SP48</t>
  </si>
  <si>
    <t>GB13019</t>
  </si>
  <si>
    <t>GB54775</t>
  </si>
  <si>
    <t xml:space="preserve"> FBgn0030027</t>
  </si>
  <si>
    <t>SPH56</t>
  </si>
  <si>
    <t>GB13263</t>
  </si>
  <si>
    <t>GB52185</t>
  </si>
  <si>
    <t>SP40</t>
  </si>
  <si>
    <t>GB13397</t>
  </si>
  <si>
    <t>GB41410</t>
  </si>
  <si>
    <t>SPH51</t>
  </si>
  <si>
    <t>GB13489</t>
  </si>
  <si>
    <t>GB44120</t>
  </si>
  <si>
    <t xml:space="preserve"> FBgn0050375</t>
  </si>
  <si>
    <t>SP28</t>
  </si>
  <si>
    <t>GB13791</t>
  </si>
  <si>
    <t>GB48079</t>
  </si>
  <si>
    <t xml:space="preserve"> FBgn0015316</t>
  </si>
  <si>
    <t>SP22</t>
  </si>
  <si>
    <t>GB14001</t>
  </si>
  <si>
    <t>GB53354</t>
  </si>
  <si>
    <t xml:space="preserve"> FBgn0032402</t>
  </si>
  <si>
    <t>cSPH50</t>
  </si>
  <si>
    <t>GB14077</t>
  </si>
  <si>
    <t>GB54762</t>
  </si>
  <si>
    <t xml:space="preserve"> FBgn0033362</t>
  </si>
  <si>
    <t>cSP6</t>
  </si>
  <si>
    <t>GB14233</t>
  </si>
  <si>
    <t>GB51631</t>
  </si>
  <si>
    <t>SP24</t>
  </si>
  <si>
    <t>GB14247</t>
  </si>
  <si>
    <t>GB45700</t>
  </si>
  <si>
    <t xml:space="preserve"> FBgn0000533</t>
  </si>
  <si>
    <t>cSP2</t>
  </si>
  <si>
    <t>GB14309</t>
  </si>
  <si>
    <t>GB50650</t>
  </si>
  <si>
    <t>cSP33</t>
  </si>
  <si>
    <t>GB14366</t>
  </si>
  <si>
    <t>GB52597</t>
  </si>
  <si>
    <t>cSPH39</t>
  </si>
  <si>
    <t>GB14603</t>
  </si>
  <si>
    <t>GB40137</t>
  </si>
  <si>
    <t xml:space="preserve"> FBgn0026250</t>
  </si>
  <si>
    <t>SP17</t>
  </si>
  <si>
    <t>GB14644</t>
  </si>
  <si>
    <t>GB41407</t>
  </si>
  <si>
    <t>SP29</t>
  </si>
  <si>
    <t>GB14654</t>
  </si>
  <si>
    <t>GB41408</t>
  </si>
  <si>
    <t xml:space="preserve"> FBgn0039272</t>
  </si>
  <si>
    <t>SP11</t>
  </si>
  <si>
    <t>GB14774</t>
  </si>
  <si>
    <t>GB48081</t>
  </si>
  <si>
    <t>SP47</t>
  </si>
  <si>
    <t>GB15254</t>
  </si>
  <si>
    <t>GB50290</t>
  </si>
  <si>
    <t>cSPH55</t>
  </si>
  <si>
    <t>GB15317</t>
  </si>
  <si>
    <t>GB52191</t>
  </si>
  <si>
    <t>FBgn0051217</t>
  </si>
  <si>
    <t>SP49</t>
  </si>
  <si>
    <t>GB15453</t>
  </si>
  <si>
    <t>GB47933</t>
  </si>
  <si>
    <t>SP44</t>
  </si>
  <si>
    <t>GB15640</t>
  </si>
  <si>
    <t>GB50164</t>
  </si>
  <si>
    <t>SP13</t>
  </si>
  <si>
    <t>GB15702</t>
  </si>
  <si>
    <t>GB48471</t>
  </si>
  <si>
    <t>SPH53</t>
  </si>
  <si>
    <t>GB15980</t>
  </si>
  <si>
    <t>GB42804</t>
  </si>
  <si>
    <t>SPH54</t>
  </si>
  <si>
    <t>GB16021</t>
  </si>
  <si>
    <t>GB45565</t>
  </si>
  <si>
    <t xml:space="preserve"> FBgn0038481</t>
  </si>
  <si>
    <t>SP35</t>
  </si>
  <si>
    <t>GB16038</t>
  </si>
  <si>
    <t>GB48080</t>
  </si>
  <si>
    <t>SPH57</t>
  </si>
  <si>
    <t>GB16147</t>
  </si>
  <si>
    <t>GB45701</t>
  </si>
  <si>
    <t>FBgn0027930</t>
  </si>
  <si>
    <t>cSP1</t>
  </si>
  <si>
    <t>GB16214</t>
  </si>
  <si>
    <t>GB56027</t>
  </si>
  <si>
    <t xml:space="preserve"> FBgn0036287</t>
  </si>
  <si>
    <t>SP38</t>
  </si>
  <si>
    <t>GB16220</t>
  </si>
  <si>
    <t>GB44149</t>
  </si>
  <si>
    <t xml:space="preserve"> FBgn0038727</t>
  </si>
  <si>
    <t>cSP21</t>
  </si>
  <si>
    <t>GB16367</t>
  </si>
  <si>
    <t>GB40831</t>
  </si>
  <si>
    <t xml:space="preserve"> FBgn0038211</t>
  </si>
  <si>
    <t>SP46</t>
  </si>
  <si>
    <t>GB17145</t>
  </si>
  <si>
    <t>GB46726</t>
  </si>
  <si>
    <t xml:space="preserve"> FBgn0051728</t>
  </si>
  <si>
    <t>cSP7</t>
  </si>
  <si>
    <t>GB17345</t>
  </si>
  <si>
    <t>GB41710</t>
  </si>
  <si>
    <t xml:space="preserve"> FBgn0036612</t>
  </si>
  <si>
    <t>SPH19</t>
  </si>
  <si>
    <t>GB17654</t>
  </si>
  <si>
    <t>GB43369</t>
  </si>
  <si>
    <t>SP45</t>
  </si>
  <si>
    <t>GB18178</t>
  </si>
  <si>
    <t>GB41178</t>
  </si>
  <si>
    <t xml:space="preserve"> FBgn0038447</t>
  </si>
  <si>
    <t>SP15</t>
  </si>
  <si>
    <t>GB18450</t>
  </si>
  <si>
    <t>GB52706</t>
  </si>
  <si>
    <t xml:space="preserve"> FBgn0033365</t>
  </si>
  <si>
    <t>cSP26</t>
  </si>
  <si>
    <t>GB18530</t>
  </si>
  <si>
    <t>GB50314</t>
  </si>
  <si>
    <t>SP43</t>
  </si>
  <si>
    <t>GB18944</t>
  </si>
  <si>
    <t>GB46203</t>
  </si>
  <si>
    <t xml:space="preserve"> FBgn0037627</t>
  </si>
  <si>
    <t>SPH37</t>
  </si>
  <si>
    <t>GB19292</t>
  </si>
  <si>
    <t>GB45336</t>
  </si>
  <si>
    <t>SPH52</t>
  </si>
  <si>
    <t>GB19590</t>
  </si>
  <si>
    <t>GB40567</t>
  </si>
  <si>
    <t xml:space="preserve"> FBgn0002926</t>
  </si>
  <si>
    <t>SP20</t>
  </si>
  <si>
    <t>GB19719</t>
  </si>
  <si>
    <t>GB50648</t>
  </si>
  <si>
    <t xml:space="preserve"> FBgn0085379</t>
  </si>
  <si>
    <t>cSP25</t>
  </si>
  <si>
    <t>GB19846</t>
  </si>
  <si>
    <t>GB50761</t>
  </si>
  <si>
    <t xml:space="preserve"> FBgn0038485</t>
  </si>
  <si>
    <t>SP36</t>
  </si>
  <si>
    <t>GB19856</t>
  </si>
  <si>
    <t>GB40926</t>
  </si>
  <si>
    <t xml:space="preserve"> FBgn0051265</t>
  </si>
  <si>
    <t>SP12</t>
  </si>
  <si>
    <t>GB10506</t>
  </si>
  <si>
    <t>GB52097</t>
  </si>
  <si>
    <t xml:space="preserve"> FBgn0058006</t>
  </si>
  <si>
    <t>AmSCR-B1</t>
  </si>
  <si>
    <t>Scav. Receptor A</t>
  </si>
  <si>
    <t>GB11743</t>
  </si>
  <si>
    <t>GB45986</t>
  </si>
  <si>
    <t xml:space="preserve"> FBgn0035290</t>
  </si>
  <si>
    <t>AmSCR-B2</t>
  </si>
  <si>
    <t>GB12378</t>
  </si>
  <si>
    <t>GB50865</t>
  </si>
  <si>
    <t>AmSCR-B3</t>
  </si>
  <si>
    <t>GB12538</t>
  </si>
  <si>
    <t>GB50482</t>
  </si>
  <si>
    <t xml:space="preserve"> FBgn0023479</t>
  </si>
  <si>
    <t>GRAAL/Tequila-like</t>
  </si>
  <si>
    <t>GB12830</t>
  </si>
  <si>
    <t>GB50454</t>
  </si>
  <si>
    <t>AmSCR-B4</t>
  </si>
  <si>
    <t>GB13360</t>
  </si>
  <si>
    <t>GB49476</t>
  </si>
  <si>
    <t xml:space="preserve"> FBgn0034660</t>
  </si>
  <si>
    <t>lox2-like</t>
  </si>
  <si>
    <t>GB13813</t>
  </si>
  <si>
    <t>GB49363</t>
  </si>
  <si>
    <t xml:space="preserve"> FBgn0027562</t>
  </si>
  <si>
    <t>AmSCR-B5</t>
  </si>
  <si>
    <t>GB14314</t>
  </si>
  <si>
    <t>GB53014</t>
  </si>
  <si>
    <t>AmSCR-B6</t>
  </si>
  <si>
    <t>GB15549</t>
  </si>
  <si>
    <t>GB48343</t>
  </si>
  <si>
    <t>AmSCR-B7</t>
  </si>
  <si>
    <t>GB16388</t>
  </si>
  <si>
    <t>GB40306</t>
  </si>
  <si>
    <t>AmSCR-B8</t>
  </si>
  <si>
    <t>GB19649</t>
  </si>
  <si>
    <t>GB54246</t>
  </si>
  <si>
    <t xml:space="preserve"> FBgn0033192</t>
  </si>
  <si>
    <t>Corin-like</t>
  </si>
  <si>
    <t>GB19683</t>
  </si>
  <si>
    <t>GB50866</t>
  </si>
  <si>
    <t xml:space="preserve"> FBgn0010435</t>
  </si>
  <si>
    <t>AmSCR-B10</t>
  </si>
  <si>
    <t>GB19916</t>
  </si>
  <si>
    <t>GB44045</t>
  </si>
  <si>
    <t>FBgn0015924</t>
  </si>
  <si>
    <t>AmSCR-B9</t>
  </si>
  <si>
    <t>GB19925</t>
  </si>
  <si>
    <t>GB54506</t>
  </si>
  <si>
    <t>FBgn0014033</t>
  </si>
  <si>
    <t>AmSCR-C</t>
  </si>
  <si>
    <t>GB18313</t>
  </si>
  <si>
    <t>GB43738</t>
  </si>
  <si>
    <t xml:space="preserve"> FBgn0033367</t>
  </si>
  <si>
    <t>PPO</t>
  </si>
  <si>
    <t xml:space="preserve">PPO - melanization </t>
  </si>
  <si>
    <t>GB18767</t>
  </si>
  <si>
    <t>GB50013</t>
  </si>
  <si>
    <t xml:space="preserve"> FBgn0036891</t>
  </si>
  <si>
    <t>PPOAct</t>
  </si>
  <si>
    <t>GB10231</t>
  </si>
  <si>
    <t>GB40163</t>
  </si>
  <si>
    <t>FBgn0034539</t>
  </si>
  <si>
    <t>CG11159</t>
  </si>
  <si>
    <t>Lysozyme</t>
  </si>
  <si>
    <t>GB19988</t>
  </si>
  <si>
    <t>GB47104</t>
  </si>
  <si>
    <t xml:space="preserve"> FBgn0025827</t>
  </si>
  <si>
    <t>GB10567</t>
  </si>
  <si>
    <t>GB49149</t>
  </si>
  <si>
    <t>FBgn0004647</t>
  </si>
  <si>
    <t>Notch</t>
  </si>
  <si>
    <t xml:space="preserve">JNK cascade ; GO:0007254 </t>
  </si>
  <si>
    <t>GB11373</t>
  </si>
  <si>
    <t>GB45558</t>
  </si>
  <si>
    <t>FBgn0010333</t>
  </si>
  <si>
    <t>Rac1</t>
  </si>
  <si>
    <t>GB11819</t>
  </si>
  <si>
    <t>GB47961</t>
  </si>
  <si>
    <t>FBgn0024329</t>
  </si>
  <si>
    <t>Mekk1</t>
  </si>
  <si>
    <t>gb12004</t>
  </si>
  <si>
    <t>GB53318</t>
  </si>
  <si>
    <t>FBgn0001291</t>
  </si>
  <si>
    <t>Jun-related antigen</t>
  </si>
  <si>
    <t>GB12212</t>
  </si>
  <si>
    <t>GB42049</t>
  </si>
  <si>
    <t>FBgn0001297</t>
  </si>
  <si>
    <t>kayak</t>
  </si>
  <si>
    <t>GB12587</t>
  </si>
  <si>
    <t>GB49368</t>
  </si>
  <si>
    <t>FBgn0014011</t>
  </si>
  <si>
    <t>Rac2</t>
  </si>
  <si>
    <t>GB12838</t>
  </si>
  <si>
    <t>GB43176</t>
  </si>
  <si>
    <t>FBgn0015286</t>
  </si>
  <si>
    <t>Ras-related protein</t>
  </si>
  <si>
    <t>GB13135</t>
  </si>
  <si>
    <t>GB47431</t>
  </si>
  <si>
    <t>FBgn0014020</t>
  </si>
  <si>
    <t>Rho1</t>
  </si>
  <si>
    <t>GB14469</t>
  </si>
  <si>
    <t>GB44237</t>
  </si>
  <si>
    <t>FBgn0004636</t>
  </si>
  <si>
    <t>Roughened</t>
  </si>
  <si>
    <t>GB14925</t>
  </si>
  <si>
    <t>GB50631</t>
  </si>
  <si>
    <t>FBgn0010341</t>
  </si>
  <si>
    <t>Cdc42</t>
  </si>
  <si>
    <t>GB15424</t>
  </si>
  <si>
    <t>GB53394</t>
  </si>
  <si>
    <t>FBgn0003371</t>
  </si>
  <si>
    <t>shaggy</t>
  </si>
  <si>
    <t>GB16401</t>
  </si>
  <si>
    <t>GB56012</t>
  </si>
  <si>
    <t>FBgn0000229</t>
  </si>
  <si>
    <t>basket</t>
  </si>
  <si>
    <t>GB16764</t>
  </si>
  <si>
    <t>GB44888</t>
  </si>
  <si>
    <t>FBgn0033483</t>
  </si>
  <si>
    <t>eiger</t>
  </si>
  <si>
    <t>GB17167</t>
  </si>
  <si>
    <t>GB51894</t>
  </si>
  <si>
    <t>FBgn0010303</t>
  </si>
  <si>
    <t>hemipterous</t>
  </si>
  <si>
    <t>GB17935</t>
  </si>
  <si>
    <t>GB45540</t>
  </si>
  <si>
    <t>FBgn0000097</t>
  </si>
  <si>
    <t>anterior open</t>
  </si>
  <si>
    <t>GB20112</t>
  </si>
  <si>
    <t>GB45657</t>
  </si>
  <si>
    <t>GB19901</t>
  </si>
  <si>
    <t>GB44634</t>
  </si>
  <si>
    <t xml:space="preserve"> FBgn0243512</t>
  </si>
  <si>
    <t>JNK cascade</t>
  </si>
  <si>
    <t>GB11408</t>
  </si>
  <si>
    <t>GB52985</t>
  </si>
  <si>
    <t>FBgn0043884</t>
  </si>
  <si>
    <t>multiple ankyrin repeats single KH domain</t>
  </si>
  <si>
    <t>JAK-STAT cascade ; GO:0007259 and children</t>
  </si>
  <si>
    <t>GB12007</t>
  </si>
  <si>
    <t>GB40911</t>
  </si>
  <si>
    <t>FBgn0003612</t>
  </si>
  <si>
    <t>Suppressor of variegation 2-10</t>
  </si>
  <si>
    <t>GB12159</t>
  </si>
  <si>
    <t>GB42244</t>
  </si>
  <si>
    <t>FBgn0043903</t>
  </si>
  <si>
    <t>domeless</t>
  </si>
  <si>
    <t>GB14092</t>
  </si>
  <si>
    <t>GB42304</t>
  </si>
  <si>
    <t>FBgn0001319</t>
  </si>
  <si>
    <t>knot</t>
  </si>
  <si>
    <t>GB16422</t>
  </si>
  <si>
    <t>GB44594</t>
  </si>
  <si>
    <t>FBgn0004864</t>
  </si>
  <si>
    <t>hopscotch</t>
  </si>
  <si>
    <t>GB18923</t>
  </si>
  <si>
    <t>GB50020</t>
  </si>
  <si>
    <t>FBgn0016917</t>
  </si>
  <si>
    <t>Signal-transducer and activator of transcription protein at 92E</t>
  </si>
  <si>
    <t>GB14250</t>
  </si>
  <si>
    <t>GB51500</t>
  </si>
  <si>
    <t>FBgn0085402</t>
  </si>
  <si>
    <t>JAK-STAT cascade</t>
  </si>
  <si>
    <t>GB18949</t>
  </si>
  <si>
    <t>GB55283</t>
  </si>
  <si>
    <t xml:space="preserve"> FBgn0041184</t>
  </si>
  <si>
    <t>GB10026</t>
  </si>
  <si>
    <t>GB44490</t>
  </si>
  <si>
    <t xml:space="preserve"> FBgn0031213</t>
  </si>
  <si>
    <t>immune-related</t>
  </si>
  <si>
    <t>GB11320</t>
  </si>
  <si>
    <t>GB53101</t>
  </si>
  <si>
    <t xml:space="preserve"> FBgn0020305</t>
  </si>
  <si>
    <t>GB11902</t>
  </si>
  <si>
    <t>GB45882</t>
  </si>
  <si>
    <t xml:space="preserve"> FBgn0003326</t>
  </si>
  <si>
    <t>GB12454</t>
  </si>
  <si>
    <t>GB48687</t>
  </si>
  <si>
    <t>GB12883</t>
  </si>
  <si>
    <t>GB50507</t>
  </si>
  <si>
    <t>GB13522</t>
  </si>
  <si>
    <t>GB47208</t>
  </si>
  <si>
    <t xml:space="preserve"> FBgn0030018</t>
  </si>
  <si>
    <t>GB13979</t>
  </si>
  <si>
    <t>GB50509</t>
  </si>
  <si>
    <t>GB14645</t>
  </si>
  <si>
    <t>GB50508</t>
  </si>
  <si>
    <t xml:space="preserve"> FBgn0243514</t>
  </si>
  <si>
    <t>GB14962</t>
  </si>
  <si>
    <t>GB54664</t>
  </si>
  <si>
    <t xml:space="preserve"> FBgn0027594</t>
  </si>
  <si>
    <t>GB15645</t>
  </si>
  <si>
    <t>GB45138</t>
  </si>
  <si>
    <t xml:space="preserve"> FBgn0030505</t>
  </si>
  <si>
    <t>GB17018</t>
  </si>
  <si>
    <t>GB42358</t>
  </si>
  <si>
    <t xml:space="preserve"> FBgn0087011</t>
  </si>
  <si>
    <t>GB18324</t>
  </si>
  <si>
    <t>GB46478</t>
  </si>
  <si>
    <t xml:space="preserve"> FBgn0052226</t>
  </si>
  <si>
    <t>GB19452</t>
  </si>
  <si>
    <t>GB42685</t>
  </si>
  <si>
    <t>GB20003</t>
  </si>
  <si>
    <t>GB42082</t>
  </si>
  <si>
    <t xml:space="preserve"> FBgn0041780</t>
  </si>
  <si>
    <t>GB10009</t>
  </si>
  <si>
    <t>GB50238</t>
  </si>
  <si>
    <t>FBgn0003884</t>
  </si>
  <si>
    <t>alpha-Tubulin at 84B</t>
  </si>
  <si>
    <t>Immune system process (GO:0002376)</t>
  </si>
  <si>
    <t>GB10069</t>
  </si>
  <si>
    <t>GB51712</t>
  </si>
  <si>
    <t>FBgn0261560</t>
  </si>
  <si>
    <t>Thor</t>
  </si>
  <si>
    <t>GB10124</t>
  </si>
  <si>
    <t>GB46739</t>
  </si>
  <si>
    <t>FBgn0013576</t>
  </si>
  <si>
    <t>mustard</t>
  </si>
  <si>
    <t>GB10171</t>
  </si>
  <si>
    <t>GB55582</t>
  </si>
  <si>
    <t>FBgn0261617</t>
  </si>
  <si>
    <t>nejire</t>
  </si>
  <si>
    <t>GB10274</t>
  </si>
  <si>
    <t>GB52588</t>
  </si>
  <si>
    <t>FBgn0010247</t>
  </si>
  <si>
    <t>GB10471</t>
  </si>
  <si>
    <t>GB45135</t>
  </si>
  <si>
    <t>FBgn0028982</t>
  </si>
  <si>
    <t>Spt6</t>
  </si>
  <si>
    <t>GB10524</t>
  </si>
  <si>
    <t>GB55808</t>
  </si>
  <si>
    <t>FBgn0020306</t>
  </si>
  <si>
    <t>GB10574</t>
  </si>
  <si>
    <t>GB43216</t>
  </si>
  <si>
    <t>FBgn0261547</t>
  </si>
  <si>
    <t>Ephexin</t>
  </si>
  <si>
    <t>GB10654</t>
  </si>
  <si>
    <t>GB47452</t>
  </si>
  <si>
    <t>FBgn0261797</t>
  </si>
  <si>
    <t>Dynein heavy chain 64C</t>
  </si>
  <si>
    <t>GB10667</t>
  </si>
  <si>
    <t>GB50038</t>
  </si>
  <si>
    <t>FBgn0001108</t>
  </si>
  <si>
    <t>Glued</t>
  </si>
  <si>
    <t>GB10718</t>
  </si>
  <si>
    <t>GB53167</t>
  </si>
  <si>
    <t>FBgn0085432</t>
  </si>
  <si>
    <t>GB10863</t>
  </si>
  <si>
    <t>GB41845</t>
  </si>
  <si>
    <t>FBgn0036844</t>
  </si>
  <si>
    <t>Mitogen-activated protein kinase phosphatase 3</t>
  </si>
  <si>
    <t>GB10917</t>
  </si>
  <si>
    <t>GB52158</t>
  </si>
  <si>
    <t>FBgn0031975</t>
  </si>
  <si>
    <t>Transglutaminase</t>
  </si>
  <si>
    <t>GB10996</t>
  </si>
  <si>
    <t>GB53462</t>
  </si>
  <si>
    <t>FBgn0005630</t>
  </si>
  <si>
    <t>longitudinals lacking</t>
  </si>
  <si>
    <t>GB11052</t>
  </si>
  <si>
    <t>GB43375</t>
  </si>
  <si>
    <t>FBgn0040324</t>
  </si>
  <si>
    <t>Ephrin</t>
  </si>
  <si>
    <t>GB11073</t>
  </si>
  <si>
    <t>GB53490</t>
  </si>
  <si>
    <t>GB11075</t>
  </si>
  <si>
    <t>GB47732</t>
  </si>
  <si>
    <t>FBgn0260936</t>
  </si>
  <si>
    <t>scrawny</t>
  </si>
  <si>
    <t>GB11202</t>
  </si>
  <si>
    <t>GB49929</t>
  </si>
  <si>
    <t>FBgn0002526</t>
  </si>
  <si>
    <t>Laminin A</t>
  </si>
  <si>
    <t>GB11241</t>
  </si>
  <si>
    <t>GB45708</t>
  </si>
  <si>
    <t>GB11364</t>
  </si>
  <si>
    <t>GB47224</t>
  </si>
  <si>
    <t>FBgn0000568</t>
  </si>
  <si>
    <t>Ecdysone-induced protein 75B</t>
  </si>
  <si>
    <t>GB11410</t>
  </si>
  <si>
    <t>GB52999</t>
  </si>
  <si>
    <t>FBgn0027932</t>
  </si>
  <si>
    <t>A kinase anchor protein 200</t>
  </si>
  <si>
    <t>GB11411</t>
  </si>
  <si>
    <t>GB45655</t>
  </si>
  <si>
    <t>FBgn0004837</t>
  </si>
  <si>
    <t>Suppressor of Hairless</t>
  </si>
  <si>
    <t>GB11564</t>
  </si>
  <si>
    <t>GB43099</t>
  </si>
  <si>
    <t>GB11581</t>
  </si>
  <si>
    <t>GB53848</t>
  </si>
  <si>
    <t>FBgn0036752</t>
  </si>
  <si>
    <t>Adenosine deaminase-related growth factor A</t>
  </si>
  <si>
    <t>GB11734</t>
  </si>
  <si>
    <t>GB41654</t>
  </si>
  <si>
    <t>FBgn0013799</t>
  </si>
  <si>
    <t>Deformed epidermal autoregulatory factor-1</t>
  </si>
  <si>
    <t>GB11906</t>
  </si>
  <si>
    <t>GB45526</t>
  </si>
  <si>
    <t>FBgn0021895</t>
  </si>
  <si>
    <t>GB11941</t>
  </si>
  <si>
    <t>GB43092</t>
  </si>
  <si>
    <t>FBgn0013762</t>
  </si>
  <si>
    <t>Cyclin-dependent kinase 5</t>
  </si>
  <si>
    <t>GB12005</t>
  </si>
  <si>
    <t>GB42215</t>
  </si>
  <si>
    <t>FBgn0004657</t>
  </si>
  <si>
    <t>myospheroid</t>
  </si>
  <si>
    <t>GB12053</t>
  </si>
  <si>
    <t>GB50037</t>
  </si>
  <si>
    <t>GB12064</t>
  </si>
  <si>
    <t>GB50654</t>
  </si>
  <si>
    <t>FBgn0032363</t>
  </si>
  <si>
    <t>CG6509</t>
  </si>
  <si>
    <t>GB12094</t>
  </si>
  <si>
    <t>XP_006567597</t>
  </si>
  <si>
    <t>GB12173</t>
  </si>
  <si>
    <t>GB54228</t>
  </si>
  <si>
    <t>FBgn0029113</t>
  </si>
  <si>
    <t>Smt3 activating enzyme 2</t>
  </si>
  <si>
    <t>GB12207</t>
  </si>
  <si>
    <t>GB54477</t>
  </si>
  <si>
    <t>FBgn0003731</t>
  </si>
  <si>
    <t>Epidermal growth factor receptor</t>
  </si>
  <si>
    <t>GB12209</t>
  </si>
  <si>
    <t>GB55970</t>
  </si>
  <si>
    <t>FBgn0005655</t>
  </si>
  <si>
    <t>mutagen-sensitive 209</t>
  </si>
  <si>
    <t>GB12228</t>
  </si>
  <si>
    <t>GB55583</t>
  </si>
  <si>
    <t>GB12280</t>
  </si>
  <si>
    <t>GB44534</t>
  </si>
  <si>
    <t>FBgn0039141</t>
  </si>
  <si>
    <t>spastin</t>
  </si>
  <si>
    <t>GB12288</t>
  </si>
  <si>
    <t>GB42607</t>
  </si>
  <si>
    <t>FBgn0264294</t>
  </si>
  <si>
    <t>Cytochrome b5</t>
  </si>
  <si>
    <t>GB12298</t>
  </si>
  <si>
    <t>GB48789</t>
  </si>
  <si>
    <t>GB12312</t>
  </si>
  <si>
    <t>GB47313</t>
  </si>
  <si>
    <t>FBgn0003261</t>
  </si>
  <si>
    <t>Rm62</t>
  </si>
  <si>
    <t>GB12357</t>
  </si>
  <si>
    <t>GB42600</t>
  </si>
  <si>
    <t>GB12373</t>
  </si>
  <si>
    <t>GB46510</t>
  </si>
  <si>
    <t>Poly-(ADP-ribose) polymerase</t>
  </si>
  <si>
    <t>GB12465</t>
  </si>
  <si>
    <t>GB45757</t>
  </si>
  <si>
    <t>FBgn0003896</t>
  </si>
  <si>
    <t>tailup</t>
  </si>
  <si>
    <t>GB12478</t>
  </si>
  <si>
    <t>GB49992</t>
  </si>
  <si>
    <t>yantar</t>
  </si>
  <si>
    <t>GB12556</t>
  </si>
  <si>
    <t>GB55472</t>
  </si>
  <si>
    <t>FBgn0003205</t>
  </si>
  <si>
    <t>Ras oncogene at 85D</t>
  </si>
  <si>
    <t>GB12585</t>
  </si>
  <si>
    <t>GB41629</t>
  </si>
  <si>
    <t>FBgn0025936</t>
  </si>
  <si>
    <t>Eph receptor tyrosine kinase</t>
  </si>
  <si>
    <t>GB12639</t>
  </si>
  <si>
    <t>GB55272</t>
  </si>
  <si>
    <t>FBgn0011202</t>
  </si>
  <si>
    <t>diaphanous</t>
  </si>
  <si>
    <t>GB12643</t>
  </si>
  <si>
    <t>GB55408</t>
  </si>
  <si>
    <t>FBgn0030964</t>
  </si>
  <si>
    <t>PDGF- and VEGF-related factor 1</t>
  </si>
  <si>
    <t>GB12742</t>
  </si>
  <si>
    <t>GB53016</t>
  </si>
  <si>
    <t>FBgn0085407</t>
  </si>
  <si>
    <t>PDGF- and VEGF-related factor 3</t>
  </si>
  <si>
    <t>GB12839</t>
  </si>
  <si>
    <t>GB46452</t>
  </si>
  <si>
    <t>FBgn0000996</t>
  </si>
  <si>
    <t>double parked</t>
  </si>
  <si>
    <t>GB13057</t>
  </si>
  <si>
    <t>GB40690</t>
  </si>
  <si>
    <t>FBgn0264707</t>
  </si>
  <si>
    <t>RhoGEF3</t>
  </si>
  <si>
    <t>GB13109</t>
  </si>
  <si>
    <t>GB44213</t>
  </si>
  <si>
    <t>FBgn0014141</t>
  </si>
  <si>
    <t>cheerio</t>
  </si>
  <si>
    <t>GB13113</t>
  </si>
  <si>
    <t>GB50397</t>
  </si>
  <si>
    <t>FBgn0021873</t>
  </si>
  <si>
    <t>Gef26</t>
  </si>
  <si>
    <t>GB13159</t>
  </si>
  <si>
    <t>GB53150</t>
  </si>
  <si>
    <t>FBgn0263289</t>
  </si>
  <si>
    <t>scribbled</t>
  </si>
  <si>
    <t>GB13170</t>
  </si>
  <si>
    <t>GB46539</t>
  </si>
  <si>
    <t>FBgn0040068</t>
  </si>
  <si>
    <t>vav</t>
  </si>
  <si>
    <t>GB13192</t>
  </si>
  <si>
    <t>GB49985</t>
  </si>
  <si>
    <t>FBgn0259984</t>
  </si>
  <si>
    <t>GB13202</t>
  </si>
  <si>
    <t>GB40333</t>
  </si>
  <si>
    <t>GB13381</t>
  </si>
  <si>
    <t>GB52563</t>
  </si>
  <si>
    <t>FBgn0000212</t>
  </si>
  <si>
    <t>brahma</t>
  </si>
  <si>
    <t>GB13405</t>
  </si>
  <si>
    <t>GB54530</t>
  </si>
  <si>
    <t>FBgn0031216</t>
  </si>
  <si>
    <t>CG11376</t>
  </si>
  <si>
    <t>GB13459</t>
  </si>
  <si>
    <t>GB51481</t>
  </si>
  <si>
    <t>FBgn0031464</t>
  </si>
  <si>
    <t>Dual oxidase</t>
  </si>
  <si>
    <t>GB13523</t>
  </si>
  <si>
    <t>GB53472</t>
  </si>
  <si>
    <t>GB13567</t>
  </si>
  <si>
    <t>GB41547</t>
  </si>
  <si>
    <t>FBgn0259099</t>
  </si>
  <si>
    <t>Doublecortin-domain-containing echinoderm-microtubule-associated protein ortholog</t>
  </si>
  <si>
    <t>GB13582</t>
  </si>
  <si>
    <t>GB54852</t>
  </si>
  <si>
    <t>FBgn0032006</t>
  </si>
  <si>
    <t>PDGF- and VEGF-receptor related</t>
  </si>
  <si>
    <t>GB13642</t>
  </si>
  <si>
    <t>GB41009</t>
  </si>
  <si>
    <t>GB13665</t>
  </si>
  <si>
    <t>GB49498</t>
  </si>
  <si>
    <t>FBgn0038046</t>
  </si>
  <si>
    <t>CG5641</t>
  </si>
  <si>
    <t>GB13670</t>
  </si>
  <si>
    <t>GB46338</t>
  </si>
  <si>
    <t>FBgn0043550</t>
  </si>
  <si>
    <t>Tetraspanin 68C</t>
  </si>
  <si>
    <t>GB13747</t>
  </si>
  <si>
    <t>GB47828</t>
  </si>
  <si>
    <t>FBgn0011764</t>
  </si>
  <si>
    <t>GB13819</t>
  </si>
  <si>
    <t>GB51694</t>
  </si>
  <si>
    <t>FBgn0003447</t>
  </si>
  <si>
    <t>singed</t>
  </si>
  <si>
    <t>GB13884</t>
  </si>
  <si>
    <t>GB49904</t>
  </si>
  <si>
    <t>FBgn0000490</t>
  </si>
  <si>
    <t>decapentaplegic</t>
  </si>
  <si>
    <t>GB13967</t>
  </si>
  <si>
    <t>GB40759</t>
  </si>
  <si>
    <t>FBgn0043841</t>
  </si>
  <si>
    <t>virus-induced RNA 1</t>
  </si>
  <si>
    <t>GB14060</t>
  </si>
  <si>
    <t>GB48932</t>
  </si>
  <si>
    <t>FBgn0260935</t>
  </si>
  <si>
    <t>immune response deficient 1</t>
  </si>
  <si>
    <t>GB14141</t>
  </si>
  <si>
    <t>GB52278</t>
  </si>
  <si>
    <t>GB14169</t>
  </si>
  <si>
    <t>GB50932</t>
  </si>
  <si>
    <t>FBgn0003117</t>
  </si>
  <si>
    <t>pannier</t>
  </si>
  <si>
    <t>GB14289</t>
  </si>
  <si>
    <t>GB51067</t>
  </si>
  <si>
    <t>FBgn0082598</t>
  </si>
  <si>
    <t>akirin</t>
  </si>
  <si>
    <t>GB14441</t>
  </si>
  <si>
    <t>GB56005</t>
  </si>
  <si>
    <t>FBgn0026379</t>
  </si>
  <si>
    <t>Pten</t>
  </si>
  <si>
    <t>GB14446</t>
  </si>
  <si>
    <t>GB44948</t>
  </si>
  <si>
    <t>GB14487</t>
  </si>
  <si>
    <t>GB44982</t>
  </si>
  <si>
    <t>FBgn0010395</t>
  </si>
  <si>
    <t>beta[nu] integrin</t>
  </si>
  <si>
    <t>GB14518</t>
  </si>
  <si>
    <t>GB55704</t>
  </si>
  <si>
    <t>FBgn0026207</t>
  </si>
  <si>
    <t>members only</t>
  </si>
  <si>
    <t>GB14545</t>
  </si>
  <si>
    <t>GB42785</t>
  </si>
  <si>
    <t>FBgn0039702</t>
  </si>
  <si>
    <t>Vacuolar protein sorting 16B</t>
  </si>
  <si>
    <t>GB14602</t>
  </si>
  <si>
    <t>GB43446</t>
  </si>
  <si>
    <t>FBgn0040505</t>
  </si>
  <si>
    <t>GB14619</t>
  </si>
  <si>
    <t>GB42579</t>
  </si>
  <si>
    <t>FBgn0262738</t>
  </si>
  <si>
    <t>no receptor potential A</t>
  </si>
  <si>
    <t>GB14763</t>
  </si>
  <si>
    <t>GB53451</t>
  </si>
  <si>
    <t>GB14801</t>
  </si>
  <si>
    <t>GB49927</t>
  </si>
  <si>
    <t>FBgn0050420</t>
  </si>
  <si>
    <t>Activating transcription factor-2</t>
  </si>
  <si>
    <t>GB14813</t>
  </si>
  <si>
    <t>GB42608</t>
  </si>
  <si>
    <t>GB14837</t>
  </si>
  <si>
    <t>GB53251</t>
  </si>
  <si>
    <t>FBgn0243511</t>
  </si>
  <si>
    <t>GB14882</t>
  </si>
  <si>
    <t>GB53826</t>
  </si>
  <si>
    <t>FBgn0011766</t>
  </si>
  <si>
    <t>E2F transcription factor</t>
  </si>
  <si>
    <t>GB14945</t>
  </si>
  <si>
    <t>GB53149</t>
  </si>
  <si>
    <t>GB15003</t>
  </si>
  <si>
    <t>GB53487</t>
  </si>
  <si>
    <t>GB15155</t>
  </si>
  <si>
    <t>GB48639</t>
  </si>
  <si>
    <t>FBgn0004197</t>
  </si>
  <si>
    <t>Serrate</t>
  </si>
  <si>
    <t>GB15156</t>
  </si>
  <si>
    <t>GB53491</t>
  </si>
  <si>
    <t>GB15281</t>
  </si>
  <si>
    <t>GB55293</t>
  </si>
  <si>
    <t>FBgn0260934</t>
  </si>
  <si>
    <t>par-1</t>
  </si>
  <si>
    <t>GB15447</t>
  </si>
  <si>
    <t>GB45431</t>
  </si>
  <si>
    <t>FBgn0014380</t>
  </si>
  <si>
    <t>rho-like</t>
  </si>
  <si>
    <t>GB15719</t>
  </si>
  <si>
    <t>GB50640</t>
  </si>
  <si>
    <t>FBgn0086899</t>
  </si>
  <si>
    <t>Tousled-like kinase</t>
  </si>
  <si>
    <t>GB15805</t>
  </si>
  <si>
    <t>GB40436</t>
  </si>
  <si>
    <t>FBgn0023167</t>
  </si>
  <si>
    <t>Small ribonucleoprotein particle protein SmD3</t>
  </si>
  <si>
    <t>GB16114</t>
  </si>
  <si>
    <t>GB54297</t>
  </si>
  <si>
    <t>FBgn0021875</t>
  </si>
  <si>
    <t>Zinc finger protein RP-8</t>
  </si>
  <si>
    <t>GB16187</t>
  </si>
  <si>
    <t>GB49505</t>
  </si>
  <si>
    <t>FBgn0036980</t>
  </si>
  <si>
    <t>RhoBTB</t>
  </si>
  <si>
    <t>GB16396</t>
  </si>
  <si>
    <t>GB41740</t>
  </si>
  <si>
    <t>FBgn0021760</t>
  </si>
  <si>
    <t>chromosome bows</t>
  </si>
  <si>
    <t>GB16409</t>
  </si>
  <si>
    <t>GB43185</t>
  </si>
  <si>
    <t>FBgn0031537</t>
  </si>
  <si>
    <t>sec5</t>
  </si>
  <si>
    <t>GB16431</t>
  </si>
  <si>
    <t>GB52721</t>
  </si>
  <si>
    <t>FBgn0002576</t>
  </si>
  <si>
    <t>lozenge</t>
  </si>
  <si>
    <t>GB16457</t>
  </si>
  <si>
    <t>GB45131</t>
  </si>
  <si>
    <t>FBgn0003963</t>
  </si>
  <si>
    <t>u-shaped</t>
  </si>
  <si>
    <t>GB16508</t>
  </si>
  <si>
    <t>GB49120</t>
  </si>
  <si>
    <t>FBgn0003079</t>
  </si>
  <si>
    <t>pole hole</t>
  </si>
  <si>
    <t>GB16550</t>
  </si>
  <si>
    <t>GB46540</t>
  </si>
  <si>
    <t>gb16573</t>
  </si>
  <si>
    <t>GB49979</t>
  </si>
  <si>
    <t>GB16611</t>
  </si>
  <si>
    <t>GB55798</t>
  </si>
  <si>
    <t>FBgn0027491</t>
  </si>
  <si>
    <t>Cdk5 activator-like protein</t>
  </si>
  <si>
    <t>GB16613</t>
  </si>
  <si>
    <t>GB40656</t>
  </si>
  <si>
    <t>FBgn0011823</t>
  </si>
  <si>
    <t>Pendulin</t>
  </si>
  <si>
    <t>GB16680</t>
  </si>
  <si>
    <t>GB51745</t>
  </si>
  <si>
    <t>FBgn0037116</t>
  </si>
  <si>
    <t>CG7158</t>
  </si>
  <si>
    <t>GB16711</t>
  </si>
  <si>
    <t>GB41850</t>
  </si>
  <si>
    <t>FBgn0029167</t>
  </si>
  <si>
    <t>Hemolectin</t>
  </si>
  <si>
    <t>GB16736</t>
  </si>
  <si>
    <t>GB48230</t>
  </si>
  <si>
    <t>GB16739</t>
  </si>
  <si>
    <t>GB55914</t>
  </si>
  <si>
    <t>FBgn0261524</t>
  </si>
  <si>
    <t>licorne</t>
  </si>
  <si>
    <t>GB16821</t>
  </si>
  <si>
    <t>GB52515</t>
  </si>
  <si>
    <t>GB16921</t>
  </si>
  <si>
    <t>GB40741</t>
  </si>
  <si>
    <t>FBgn0052133</t>
  </si>
  <si>
    <t>ptip</t>
  </si>
  <si>
    <t>GB17030</t>
  </si>
  <si>
    <t>GB50930</t>
  </si>
  <si>
    <t>FBgn0003507</t>
  </si>
  <si>
    <t>GB17138</t>
  </si>
  <si>
    <t>GB51962</t>
  </si>
  <si>
    <t>FBgn0086902</t>
  </si>
  <si>
    <t>kismet</t>
  </si>
  <si>
    <t>GB17192</t>
  </si>
  <si>
    <t>GB52973</t>
  </si>
  <si>
    <t>FBgn0260866</t>
  </si>
  <si>
    <t>defense repressor 1</t>
  </si>
  <si>
    <t>GB17303</t>
  </si>
  <si>
    <t>GB49949</t>
  </si>
  <si>
    <t>FBgn0035850</t>
  </si>
  <si>
    <t>Autophagy-specific gene 18</t>
  </si>
  <si>
    <t>GB17556</t>
  </si>
  <si>
    <t>GB54853</t>
  </si>
  <si>
    <t>GB17628</t>
  </si>
  <si>
    <t>GB46302</t>
  </si>
  <si>
    <t>GB17687</t>
  </si>
  <si>
    <t>GB55584</t>
  </si>
  <si>
    <t>FBgn0016794</t>
  </si>
  <si>
    <t>daughter of sevenless</t>
  </si>
  <si>
    <t>GB17764</t>
  </si>
  <si>
    <t>GB40429</t>
  </si>
  <si>
    <t>FBgn0015790</t>
  </si>
  <si>
    <t>Rab-protein 11</t>
  </si>
  <si>
    <t>GB17971</t>
  </si>
  <si>
    <t>GB51743</t>
  </si>
  <si>
    <t>GB18039</t>
  </si>
  <si>
    <t>GB45082</t>
  </si>
  <si>
    <t>FBgn0015296</t>
  </si>
  <si>
    <t>SHC-adaptor protein</t>
  </si>
  <si>
    <t>GB18366</t>
  </si>
  <si>
    <t>GB41829</t>
  </si>
  <si>
    <t>FBgn0034366</t>
  </si>
  <si>
    <t>Autophagy-specific gene 7</t>
  </si>
  <si>
    <t>GB18378</t>
  </si>
  <si>
    <t>GB43282</t>
  </si>
  <si>
    <t>FBgn0004435</t>
  </si>
  <si>
    <t>G protein alpha49B</t>
  </si>
  <si>
    <t>GB18613</t>
  </si>
  <si>
    <t>GB52625</t>
  </si>
  <si>
    <t>FBgn0003118</t>
  </si>
  <si>
    <t>pointed</t>
  </si>
  <si>
    <t>GB18619</t>
  </si>
  <si>
    <t>GB50333</t>
  </si>
  <si>
    <t>FBgn0261592</t>
  </si>
  <si>
    <t>Ribosomal protein S6</t>
  </si>
  <si>
    <t>GB18627</t>
  </si>
  <si>
    <t>GB48763</t>
  </si>
  <si>
    <t>FBgn0000022</t>
  </si>
  <si>
    <t>achaete</t>
  </si>
  <si>
    <t>GB18643</t>
  </si>
  <si>
    <t>GB47453</t>
  </si>
  <si>
    <t>GB18722</t>
  </si>
  <si>
    <t>GB54764</t>
  </si>
  <si>
    <t>FBgn0026404</t>
  </si>
  <si>
    <t>Nedd2-like caspase</t>
  </si>
  <si>
    <t>GB18769</t>
  </si>
  <si>
    <t>GB55827</t>
  </si>
  <si>
    <t>FBgn0015521</t>
  </si>
  <si>
    <t>Ribosomal protein S21</t>
  </si>
  <si>
    <t>GB18813</t>
  </si>
  <si>
    <t>GB51292</t>
  </si>
  <si>
    <t>FBgn0260642</t>
  </si>
  <si>
    <t>Antennapedia</t>
  </si>
  <si>
    <t>GB18882</t>
  </si>
  <si>
    <t>GB42706</t>
  </si>
  <si>
    <t>GB18918</t>
  </si>
  <si>
    <t>GB49657</t>
  </si>
  <si>
    <t>FBgn0004606</t>
  </si>
  <si>
    <t>Zn finger homeodomain 1</t>
  </si>
  <si>
    <t>GB18989</t>
  </si>
  <si>
    <t>GB42321</t>
  </si>
  <si>
    <t>FBgn0000543</t>
  </si>
  <si>
    <t>ecdysoneless</t>
  </si>
  <si>
    <t>GB19031</t>
  </si>
  <si>
    <t>GB46056</t>
  </si>
  <si>
    <t>FBgn0032209</t>
  </si>
  <si>
    <t>Hand</t>
  </si>
  <si>
    <t>GB19155</t>
  </si>
  <si>
    <t>GB49172</t>
  </si>
  <si>
    <t>FBgn0000541</t>
  </si>
  <si>
    <t>Enhancer of bithorax</t>
  </si>
  <si>
    <t>GB19160</t>
  </si>
  <si>
    <t>GB45689</t>
  </si>
  <si>
    <t>FBgn0038760</t>
  </si>
  <si>
    <t>Mediator complex subunit 25</t>
  </si>
  <si>
    <t>GB19168</t>
  </si>
  <si>
    <t>GB47837</t>
  </si>
  <si>
    <t>Dorsal switch protein 1</t>
  </si>
  <si>
    <t>GB19246</t>
  </si>
  <si>
    <t>GB44931</t>
  </si>
  <si>
    <t>FBgn0028436</t>
  </si>
  <si>
    <t>ECSIT</t>
  </si>
  <si>
    <t>GB19301</t>
  </si>
  <si>
    <t>GB47805</t>
  </si>
  <si>
    <t>FBgn0043575</t>
  </si>
  <si>
    <t>PGRP-SC2</t>
  </si>
  <si>
    <t>GB19311</t>
  </si>
  <si>
    <t>GB49159</t>
  </si>
  <si>
    <t>FBgn0031145</t>
  </si>
  <si>
    <t>Nuclear transport factor-2</t>
  </si>
  <si>
    <t>FBgn0040323</t>
  </si>
  <si>
    <t>Gram-negative bacteria binding protein 1</t>
  </si>
  <si>
    <t>GB19423</t>
  </si>
  <si>
    <t>GB45127</t>
  </si>
  <si>
    <t>FBgn0028541</t>
  </si>
  <si>
    <t>TM9SF4</t>
  </si>
  <si>
    <t>GB19455</t>
  </si>
  <si>
    <t>GB43567</t>
  </si>
  <si>
    <t>FBgn0020377</t>
  </si>
  <si>
    <t>Scavenger receptor class C, type II</t>
  </si>
  <si>
    <t>GB19525</t>
  </si>
  <si>
    <t>GB47743</t>
  </si>
  <si>
    <t>FBgn0261854</t>
  </si>
  <si>
    <t>atypical protein kinase C</t>
  </si>
  <si>
    <t>GB19541</t>
  </si>
  <si>
    <t>GB47201</t>
  </si>
  <si>
    <t>GB19783</t>
  </si>
  <si>
    <t>GB45615</t>
  </si>
  <si>
    <t>GB19857</t>
  </si>
  <si>
    <t>GB46039</t>
  </si>
  <si>
    <t>GB19881</t>
  </si>
  <si>
    <t>GB42786</t>
  </si>
  <si>
    <t>FBgn0027066</t>
  </si>
  <si>
    <t>Eb1</t>
  </si>
  <si>
    <t>GB19884</t>
  </si>
  <si>
    <t>GB46165</t>
  </si>
  <si>
    <t>FBgn0010389</t>
  </si>
  <si>
    <t>heartless</t>
  </si>
  <si>
    <t>GB19895</t>
  </si>
  <si>
    <t>GB50933</t>
  </si>
  <si>
    <t>GB19906</t>
  </si>
  <si>
    <t>GB45031</t>
  </si>
  <si>
    <t>FBgn0014179</t>
  </si>
  <si>
    <t>glial cells missing</t>
  </si>
  <si>
    <t>GB19961</t>
  </si>
  <si>
    <t>GB42981</t>
  </si>
  <si>
    <t>GB19984</t>
  </si>
  <si>
    <t>GB45510</t>
  </si>
  <si>
    <t>FBgn0004009</t>
  </si>
  <si>
    <t>wingless</t>
  </si>
  <si>
    <t>GB11057</t>
  </si>
  <si>
    <t>GB47454</t>
  </si>
  <si>
    <t>FBgn0015247</t>
  </si>
  <si>
    <t>Iap2</t>
  </si>
  <si>
    <t xml:space="preserve">Imd-Pathway_peptidoglycan recognition protein signaling pathway ; GO:0061057 </t>
  </si>
  <si>
    <t>GB15371</t>
  </si>
  <si>
    <t>GB47804</t>
  </si>
  <si>
    <t>FBgn0037906</t>
  </si>
  <si>
    <t>PGRP-LB</t>
  </si>
  <si>
    <t>GB15528</t>
  </si>
  <si>
    <t>GB44455</t>
  </si>
  <si>
    <t>FBgn0034647</t>
  </si>
  <si>
    <t>pirk</t>
  </si>
  <si>
    <t>GB16425</t>
  </si>
  <si>
    <t>GB45352</t>
  </si>
  <si>
    <t>FBgn0020381</t>
  </si>
  <si>
    <t>Dredd</t>
  </si>
  <si>
    <t>GB17188</t>
  </si>
  <si>
    <t>GB42500</t>
  </si>
  <si>
    <t>FBgn0035976</t>
  </si>
  <si>
    <t>PGRP-LC</t>
  </si>
  <si>
    <t>GB17514</t>
  </si>
  <si>
    <t>GB48951</t>
  </si>
  <si>
    <t>FBgn0034068</t>
  </si>
  <si>
    <t>casp</t>
  </si>
  <si>
    <t>GB18606</t>
  </si>
  <si>
    <t>GB45648</t>
  </si>
  <si>
    <t>FBgn0013983</t>
  </si>
  <si>
    <t>imd</t>
  </si>
  <si>
    <t>GB14664</t>
  </si>
  <si>
    <t>GB48187</t>
  </si>
  <si>
    <t>FBgn0026323</t>
  </si>
  <si>
    <t>Tak1</t>
  </si>
  <si>
    <t>Imd-Pathway</t>
  </si>
  <si>
    <t>GB17106</t>
  </si>
  <si>
    <t>GB49918</t>
  </si>
  <si>
    <t>IKKgamma-kenny</t>
  </si>
  <si>
    <t>GB18650</t>
  </si>
  <si>
    <t>GB41606</t>
  </si>
  <si>
    <t xml:space="preserve"> FBgn0086358</t>
  </si>
  <si>
    <t>Tab</t>
  </si>
  <si>
    <t>GB19498</t>
  </si>
  <si>
    <t>GB45752</t>
  </si>
  <si>
    <t xml:space="preserve"> FBgn0000173</t>
  </si>
  <si>
    <t xml:space="preserve">dUbc13 </t>
  </si>
  <si>
    <t>GB30399</t>
  </si>
  <si>
    <t>GB55968</t>
  </si>
  <si>
    <t>GB10469</t>
  </si>
  <si>
    <t>GB52343</t>
  </si>
  <si>
    <t xml:space="preserve"> FBgn0037107</t>
  </si>
  <si>
    <t>IG Superfamily Genes</t>
  </si>
  <si>
    <t>GB10912</t>
  </si>
  <si>
    <t>GB53701</t>
  </si>
  <si>
    <t>GB11115</t>
  </si>
  <si>
    <t>GB47239</t>
  </si>
  <si>
    <t xml:space="preserve"> FBgn0029082</t>
  </si>
  <si>
    <t>GB11358</t>
  </si>
  <si>
    <t>GB55483</t>
  </si>
  <si>
    <t xml:space="preserve"> FBgn0005666</t>
  </si>
  <si>
    <t>GB11807</t>
  </si>
  <si>
    <t>GB53012</t>
  </si>
  <si>
    <t xml:space="preserve"> FBgn0010473</t>
  </si>
  <si>
    <t>GB11846</t>
  </si>
  <si>
    <t>GB44650</t>
  </si>
  <si>
    <t>FBgn0002968</t>
  </si>
  <si>
    <t>Neuroglian</t>
  </si>
  <si>
    <t>GB11918</t>
  </si>
  <si>
    <t>GB49767</t>
  </si>
  <si>
    <t>GB12490</t>
  </si>
  <si>
    <t>GB53013</t>
  </si>
  <si>
    <t xml:space="preserve"> FBgn0028482</t>
  </si>
  <si>
    <t>GB12933</t>
  </si>
  <si>
    <t>GB40916</t>
  </si>
  <si>
    <t>GB13261</t>
  </si>
  <si>
    <t>GB44117</t>
  </si>
  <si>
    <t xml:space="preserve"> FBgn0000547</t>
  </si>
  <si>
    <t>GB14317</t>
  </si>
  <si>
    <t>GB49171</t>
  </si>
  <si>
    <t xml:space="preserve"> FBgn0021764</t>
  </si>
  <si>
    <t>GB14520</t>
  </si>
  <si>
    <t>GB46360</t>
  </si>
  <si>
    <t xml:space="preserve"> FBgn0000635</t>
  </si>
  <si>
    <t>GB14642</t>
  </si>
  <si>
    <t>GB47977</t>
  </si>
  <si>
    <t xml:space="preserve"> FBgn0086906</t>
  </si>
  <si>
    <t>GB15344</t>
  </si>
  <si>
    <t>GB41645</t>
  </si>
  <si>
    <t xml:space="preserve"> FBgn0000464</t>
  </si>
  <si>
    <t>GB15987</t>
  </si>
  <si>
    <t>GB45774</t>
  </si>
  <si>
    <t xml:space="preserve"> FBgn0259141</t>
  </si>
  <si>
    <t>GB16060</t>
  </si>
  <si>
    <t>GB46759</t>
  </si>
  <si>
    <t xml:space="preserve"> FBgn0037736</t>
  </si>
  <si>
    <t>GB30209</t>
  </si>
  <si>
    <t>GB44159</t>
  </si>
  <si>
    <t>IG superfamily genes</t>
  </si>
  <si>
    <t>GB11717</t>
  </si>
  <si>
    <t>GB49260</t>
  </si>
  <si>
    <t xml:space="preserve"> FBgn0061354</t>
  </si>
  <si>
    <t>CTL1</t>
  </si>
  <si>
    <t>C-lectin domain</t>
  </si>
  <si>
    <t>GB11792</t>
  </si>
  <si>
    <t>GB55225</t>
  </si>
  <si>
    <t xml:space="preserve"> FBgn0001083</t>
  </si>
  <si>
    <t>CTL6</t>
  </si>
  <si>
    <t>GB11810</t>
  </si>
  <si>
    <t>GB44210</t>
  </si>
  <si>
    <t xml:space="preserve"> FBgn0037240</t>
  </si>
  <si>
    <t>CTL10</t>
  </si>
  <si>
    <t>GB13808</t>
  </si>
  <si>
    <t>GB43983</t>
  </si>
  <si>
    <t xml:space="preserve"> FBgn0030617</t>
  </si>
  <si>
    <t>CTL12</t>
  </si>
  <si>
    <t>GB14265</t>
  </si>
  <si>
    <t>GB45248</t>
  </si>
  <si>
    <t xml:space="preserve"> FBgn0032180</t>
  </si>
  <si>
    <t>CTL2</t>
  </si>
  <si>
    <t>GB14382</t>
  </si>
  <si>
    <t>GB51399</t>
  </si>
  <si>
    <t xml:space="preserve"> FBgn0013997</t>
  </si>
  <si>
    <t>CTL8</t>
  </si>
  <si>
    <t>GB14975</t>
  </si>
  <si>
    <t>GB52656</t>
  </si>
  <si>
    <t xml:space="preserve"> FBgn0031629</t>
  </si>
  <si>
    <t>CTL7</t>
  </si>
  <si>
    <t>GB15050</t>
  </si>
  <si>
    <t>GB47095</t>
  </si>
  <si>
    <t>CTL9</t>
  </si>
  <si>
    <t>GB17330</t>
  </si>
  <si>
    <t>GB40445</t>
  </si>
  <si>
    <t xml:space="preserve"> FBgn0031918</t>
  </si>
  <si>
    <t>CTL5</t>
  </si>
  <si>
    <t>GB18049</t>
  </si>
  <si>
    <t>GB46626</t>
  </si>
  <si>
    <t xml:space="preserve"> FBgn0035199</t>
  </si>
  <si>
    <t>CTL3</t>
  </si>
  <si>
    <t>GB19013</t>
  </si>
  <si>
    <t>GB43691</t>
  </si>
  <si>
    <t xml:space="preserve"> FBgn0038017</t>
  </si>
  <si>
    <t>CTL11</t>
  </si>
  <si>
    <t>GB20122</t>
  </si>
  <si>
    <t>GB47938</t>
  </si>
  <si>
    <t xml:space="preserve"> FBgn0031879</t>
  </si>
  <si>
    <t>CTL4</t>
  </si>
  <si>
    <t>GB10036</t>
  </si>
  <si>
    <t>GB47618</t>
  </si>
  <si>
    <t>FBgn0010385</t>
  </si>
  <si>
    <t>Defensin-2</t>
  </si>
  <si>
    <t>Antimicrobial peptide - AMP</t>
  </si>
  <si>
    <t>GB17538</t>
  </si>
  <si>
    <t>GB51223</t>
  </si>
  <si>
    <t>Hymenoptaecin</t>
  </si>
  <si>
    <t>GB17782</t>
  </si>
  <si>
    <t>GB47546</t>
  </si>
  <si>
    <t>Apidaecin</t>
  </si>
  <si>
    <t>GB18323</t>
  </si>
  <si>
    <t>GB47318</t>
  </si>
  <si>
    <t>abaecin</t>
  </si>
  <si>
    <t>GB19392</t>
  </si>
  <si>
    <t>GB41428</t>
  </si>
  <si>
    <t>Defensin-1</t>
  </si>
  <si>
    <t>GB19468</t>
  </si>
  <si>
    <t>GB53576</t>
  </si>
  <si>
    <t>apisimin</t>
  </si>
  <si>
    <t>GB10896</t>
  </si>
  <si>
    <t>GB53625</t>
  </si>
  <si>
    <t>FBgn0051997</t>
  </si>
  <si>
    <t>Vago</t>
  </si>
  <si>
    <t>Vago orthologue</t>
  </si>
  <si>
    <t>GB12654</t>
  </si>
  <si>
    <t>GB48208</t>
  </si>
  <si>
    <t>FBgn0262739</t>
  </si>
  <si>
    <t xml:space="preserve">AGO1 argonaute 1 </t>
  </si>
  <si>
    <t>RNAi</t>
  </si>
  <si>
    <t>GB19288</t>
  </si>
  <si>
    <t>GB48923</t>
  </si>
  <si>
    <t>FBgn0034246</t>
  </si>
  <si>
    <t>Dicer-2</t>
  </si>
  <si>
    <t>GB19389</t>
  </si>
  <si>
    <t>GB49909</t>
  </si>
  <si>
    <t>FBgn0250816</t>
  </si>
  <si>
    <t>argonaute 3</t>
  </si>
  <si>
    <t>alfa level</t>
  </si>
  <si>
    <t/>
  </si>
  <si>
    <t>Toll_pathwa</t>
  </si>
  <si>
    <t>TEP - Thioe</t>
  </si>
  <si>
    <t>serine prot</t>
  </si>
  <si>
    <t>Scav. Recep</t>
  </si>
  <si>
    <t>PPO - melan</t>
  </si>
  <si>
    <t>JAK-STAT ca</t>
  </si>
  <si>
    <t>IG Superfam</t>
  </si>
  <si>
    <t>C-lectin do</t>
  </si>
  <si>
    <t>Antimicrobi</t>
  </si>
  <si>
    <t>Vago orthol</t>
  </si>
  <si>
    <t>test chi</t>
  </si>
  <si>
    <t>tot imm</t>
  </si>
  <si>
    <t>Go term short name</t>
  </si>
  <si>
    <t>B-gluc1</t>
  </si>
  <si>
    <t>B-gluc2</t>
  </si>
  <si>
    <t>Dscam</t>
  </si>
  <si>
    <t>IGFn3-10</t>
  </si>
  <si>
    <t>IGFn3-11</t>
  </si>
  <si>
    <t>IGFn3-12</t>
  </si>
  <si>
    <t>IGFn3-13</t>
  </si>
  <si>
    <t>IGFn3-14</t>
  </si>
  <si>
    <t>IGFn3-15</t>
  </si>
  <si>
    <t>IGFn3-2</t>
  </si>
  <si>
    <t>IGFn3-4</t>
  </si>
  <si>
    <t>IGFn3-5</t>
  </si>
  <si>
    <t>IGFn3-6</t>
  </si>
  <si>
    <t>IGFn3-7</t>
  </si>
  <si>
    <t>IGFn3-8</t>
  </si>
  <si>
    <t>IGFn3-9</t>
  </si>
  <si>
    <t>Imd</t>
  </si>
  <si>
    <t>D-PIAS</t>
  </si>
  <si>
    <t>hem</t>
  </si>
  <si>
    <t>Jra</t>
  </si>
  <si>
    <t>Kay</t>
  </si>
  <si>
    <t>Lys-2</t>
  </si>
  <si>
    <t>Lys-3</t>
  </si>
  <si>
    <t>MAPKKK9</t>
  </si>
  <si>
    <t>NFAT</t>
  </si>
  <si>
    <t>NimA</t>
  </si>
  <si>
    <t>NimC1</t>
  </si>
  <si>
    <t>NimC2</t>
  </si>
  <si>
    <t>PGRP-S1</t>
  </si>
  <si>
    <t>PGRP-S3</t>
  </si>
  <si>
    <t>Rac</t>
  </si>
  <si>
    <t>SP23</t>
  </si>
  <si>
    <t>SP30</t>
  </si>
  <si>
    <t>SP8</t>
  </si>
  <si>
    <t>18-w</t>
  </si>
  <si>
    <t>Toll-10</t>
  </si>
  <si>
    <t>Toll-6</t>
  </si>
  <si>
    <t xml:space="preserve">gene name </t>
  </si>
  <si>
    <t>l26</t>
  </si>
  <si>
    <t>l28</t>
  </si>
  <si>
    <t>l30</t>
  </si>
  <si>
    <t>l34</t>
  </si>
  <si>
    <t>l35</t>
  </si>
  <si>
    <t>lv_13 (LI)</t>
  </si>
  <si>
    <t>lv_26 (LI)</t>
  </si>
  <si>
    <t>lv_27 (LI)</t>
  </si>
  <si>
    <t>lv_34 (LI)</t>
  </si>
  <si>
    <t>lv_35 (LI)</t>
  </si>
  <si>
    <t>lv_6 (HI)</t>
  </si>
  <si>
    <t>lv_9 (HI)</t>
  </si>
  <si>
    <t>lv_11 (HI)</t>
  </si>
  <si>
    <t>lv_24 (HI)</t>
  </si>
  <si>
    <t>lv_31 (HI)</t>
  </si>
  <si>
    <t>14-3-3epsilon</t>
  </si>
  <si>
    <t>2-Sep</t>
  </si>
  <si>
    <t>GB41469</t>
  </si>
  <si>
    <t>4EHP</t>
  </si>
  <si>
    <t>GB53152</t>
  </si>
  <si>
    <t>5-HT1</t>
  </si>
  <si>
    <t>GB48005</t>
  </si>
  <si>
    <t>5-HT2alpha</t>
  </si>
  <si>
    <t>GB42606</t>
  </si>
  <si>
    <t>5-HT2beta</t>
  </si>
  <si>
    <t>GB51376</t>
  </si>
  <si>
    <t>5-ht7</t>
  </si>
  <si>
    <t>GB14021</t>
  </si>
  <si>
    <t>A4</t>
  </si>
  <si>
    <t>GB55452</t>
  </si>
  <si>
    <t>ABC10</t>
  </si>
  <si>
    <t>GB45254</t>
  </si>
  <si>
    <t>ABCB7</t>
  </si>
  <si>
    <t>GB48370</t>
  </si>
  <si>
    <t>ABCC5</t>
  </si>
  <si>
    <t>GB48854</t>
  </si>
  <si>
    <t>ABCG4</t>
  </si>
  <si>
    <t>GB53043</t>
  </si>
  <si>
    <t>ACSF2</t>
  </si>
  <si>
    <t>GB44116</t>
  </si>
  <si>
    <t>AChE-1</t>
  </si>
  <si>
    <t>GB43191</t>
  </si>
  <si>
    <t>AChE-2</t>
  </si>
  <si>
    <t>GB41856</t>
  </si>
  <si>
    <t>AGLU-like2</t>
  </si>
  <si>
    <t>GB48669</t>
  </si>
  <si>
    <t>AGLU2</t>
  </si>
  <si>
    <t>GB43248</t>
  </si>
  <si>
    <t>AGLU3</t>
  </si>
  <si>
    <t>GB48667</t>
  </si>
  <si>
    <t>AIF</t>
  </si>
  <si>
    <t>GB40775</t>
  </si>
  <si>
    <t>ALDH1L2</t>
  </si>
  <si>
    <t>GB43892</t>
  </si>
  <si>
    <t>ALiX</t>
  </si>
  <si>
    <t>GB53174</t>
  </si>
  <si>
    <t>ANAPC1</t>
  </si>
  <si>
    <t>GB49491</t>
  </si>
  <si>
    <t>ANKRD50</t>
  </si>
  <si>
    <t>GB53611</t>
  </si>
  <si>
    <t>AP-1sigma</t>
  </si>
  <si>
    <t>GB50414</t>
  </si>
  <si>
    <t>AP-2</t>
  </si>
  <si>
    <t>GB50795</t>
  </si>
  <si>
    <t>AP-50</t>
  </si>
  <si>
    <t>GB47998</t>
  </si>
  <si>
    <t>APC7</t>
  </si>
  <si>
    <t>GB54957</t>
  </si>
  <si>
    <t>APP-BP1</t>
  </si>
  <si>
    <t>GB50643</t>
  </si>
  <si>
    <t>AQR</t>
  </si>
  <si>
    <t>GB42016</t>
  </si>
  <si>
    <t>AST</t>
  </si>
  <si>
    <t>GB47928</t>
  </si>
  <si>
    <t>ATF-3-like</t>
  </si>
  <si>
    <t>GB53401</t>
  </si>
  <si>
    <t>ATM</t>
  </si>
  <si>
    <t>GB50923</t>
  </si>
  <si>
    <t>ATP11B</t>
  </si>
  <si>
    <t>GB42853</t>
  </si>
  <si>
    <t>ATP5G2</t>
  </si>
  <si>
    <t>GB40457</t>
  </si>
  <si>
    <t>ATP7</t>
  </si>
  <si>
    <t>GB54389</t>
  </si>
  <si>
    <t>ATPCL</t>
  </si>
  <si>
    <t>GB54216</t>
  </si>
  <si>
    <t>ATPsyn-Cf6</t>
  </si>
  <si>
    <t>GB52644</t>
  </si>
  <si>
    <t>ATPsyn-d</t>
  </si>
  <si>
    <t>Aats-arg</t>
  </si>
  <si>
    <t>GB54842</t>
  </si>
  <si>
    <t>Aats-asp</t>
  </si>
  <si>
    <t>GB52729</t>
  </si>
  <si>
    <t>Aats-gln</t>
  </si>
  <si>
    <t>GB41304</t>
  </si>
  <si>
    <t>Aats-glupro</t>
  </si>
  <si>
    <t>GB47572</t>
  </si>
  <si>
    <t>Aats-gly</t>
  </si>
  <si>
    <t>GB51999</t>
  </si>
  <si>
    <t>Aats-ile</t>
  </si>
  <si>
    <t>GB53173</t>
  </si>
  <si>
    <t>Aats-lys</t>
  </si>
  <si>
    <t>GB49155</t>
  </si>
  <si>
    <t>Aats-met</t>
  </si>
  <si>
    <t>GB50039</t>
  </si>
  <si>
    <t>Aats-phe</t>
  </si>
  <si>
    <t>GB44144</t>
  </si>
  <si>
    <t>Aats-ser</t>
  </si>
  <si>
    <t>GB40207</t>
  </si>
  <si>
    <t>Aats-trp</t>
  </si>
  <si>
    <t>GB46801</t>
  </si>
  <si>
    <t>Aats-tyr</t>
  </si>
  <si>
    <t>GB52739</t>
  </si>
  <si>
    <t>Aats-val</t>
  </si>
  <si>
    <t>GB45284</t>
  </si>
  <si>
    <t>Abd-A</t>
  </si>
  <si>
    <t>GB51287</t>
  </si>
  <si>
    <t>Abd-B</t>
  </si>
  <si>
    <t>GB51284</t>
  </si>
  <si>
    <t>Abi</t>
  </si>
  <si>
    <t>GB47882</t>
  </si>
  <si>
    <t>Abscam</t>
  </si>
  <si>
    <t>Ac3</t>
  </si>
  <si>
    <t>GB45150</t>
  </si>
  <si>
    <t>Acf1</t>
  </si>
  <si>
    <t>GB44433</t>
  </si>
  <si>
    <t>Ack</t>
  </si>
  <si>
    <t>GB48061</t>
  </si>
  <si>
    <t>Acph-1</t>
  </si>
  <si>
    <t>GB41338</t>
  </si>
  <si>
    <t>Actn</t>
  </si>
  <si>
    <t>GB43198</t>
  </si>
  <si>
    <t>Ada</t>
  </si>
  <si>
    <t>GB55421</t>
  </si>
  <si>
    <t>Adam</t>
  </si>
  <si>
    <t>GB47542</t>
  </si>
  <si>
    <t>Adar</t>
  </si>
  <si>
    <t>GB50090</t>
  </si>
  <si>
    <t>Adk1</t>
  </si>
  <si>
    <t>GB42431</t>
  </si>
  <si>
    <t>Adk2</t>
  </si>
  <si>
    <t>GB42845</t>
  </si>
  <si>
    <t>Adk3</t>
  </si>
  <si>
    <t>GB44967</t>
  </si>
  <si>
    <t>AdoR</t>
  </si>
  <si>
    <t>GB51506</t>
  </si>
  <si>
    <t>Ak6</t>
  </si>
  <si>
    <t>GB51623</t>
  </si>
  <si>
    <t>Akhr</t>
  </si>
  <si>
    <t>GB53230</t>
  </si>
  <si>
    <t>Akt1</t>
  </si>
  <si>
    <t>GB43135</t>
  </si>
  <si>
    <t>Aldh</t>
  </si>
  <si>
    <t>GB49240</t>
  </si>
  <si>
    <t>Aldh-III</t>
  </si>
  <si>
    <t>GB53314</t>
  </si>
  <si>
    <t>AlkB</t>
  </si>
  <si>
    <t>GB53359</t>
  </si>
  <si>
    <t>Alr</t>
  </si>
  <si>
    <t>GB42690</t>
  </si>
  <si>
    <t>AmCG12344</t>
  </si>
  <si>
    <t>GB46030</t>
  </si>
  <si>
    <t>Amci</t>
  </si>
  <si>
    <t>GB50121</t>
  </si>
  <si>
    <t>Amel_6927</t>
  </si>
  <si>
    <t>GB50282</t>
  </si>
  <si>
    <t>Amel_8916</t>
  </si>
  <si>
    <t>GB45548</t>
  </si>
  <si>
    <t>Amih</t>
  </si>
  <si>
    <t>GB47876</t>
  </si>
  <si>
    <t>Amph</t>
  </si>
  <si>
    <t>GB43280</t>
  </si>
  <si>
    <t>Ancr-1</t>
  </si>
  <si>
    <t>Ank</t>
  </si>
  <si>
    <t>GB46564</t>
  </si>
  <si>
    <t>Ank-1</t>
  </si>
  <si>
    <t>GB44218</t>
  </si>
  <si>
    <t>Ant</t>
  </si>
  <si>
    <t>GB42422</t>
  </si>
  <si>
    <t>Antp</t>
  </si>
  <si>
    <t>Aos1</t>
  </si>
  <si>
    <t>GB49813</t>
  </si>
  <si>
    <t>Apamin</t>
  </si>
  <si>
    <t>GB40697</t>
  </si>
  <si>
    <t>Apd-1</t>
  </si>
  <si>
    <t>GB53115</t>
  </si>
  <si>
    <t>Apd-2</t>
  </si>
  <si>
    <t>GB53119</t>
  </si>
  <si>
    <t>Apd-3</t>
  </si>
  <si>
    <t>GB53114</t>
  </si>
  <si>
    <t>Apf</t>
  </si>
  <si>
    <t>GB55295</t>
  </si>
  <si>
    <t>Apid1</t>
  </si>
  <si>
    <t>Aplip1</t>
  </si>
  <si>
    <t>GB44296</t>
  </si>
  <si>
    <t>Appl</t>
  </si>
  <si>
    <t>GB48454</t>
  </si>
  <si>
    <t>Aprt</t>
  </si>
  <si>
    <t>GB54112</t>
  </si>
  <si>
    <t>Aps</t>
  </si>
  <si>
    <t>GB55891</t>
  </si>
  <si>
    <t>Arc-p34</t>
  </si>
  <si>
    <t>GB52662</t>
  </si>
  <si>
    <t>Arc42</t>
  </si>
  <si>
    <t>GB55568</t>
  </si>
  <si>
    <t>Ard1</t>
  </si>
  <si>
    <t>Argk</t>
  </si>
  <si>
    <t>GB54446</t>
  </si>
  <si>
    <t>Arp1</t>
  </si>
  <si>
    <t>GB44311</t>
  </si>
  <si>
    <t>Arp11</t>
  </si>
  <si>
    <t>GB44879</t>
  </si>
  <si>
    <t>Arp5</t>
  </si>
  <si>
    <t>GB47007</t>
  </si>
  <si>
    <t>Arp8</t>
  </si>
  <si>
    <t>GB41769</t>
  </si>
  <si>
    <t>Arpc3A</t>
  </si>
  <si>
    <t>GB44063</t>
  </si>
  <si>
    <t>Arpc4</t>
  </si>
  <si>
    <t>GB44960</t>
  </si>
  <si>
    <t>Arr1</t>
  </si>
  <si>
    <t>Arr2</t>
  </si>
  <si>
    <t>GB51068</t>
  </si>
  <si>
    <t>Arr3</t>
  </si>
  <si>
    <t>GB42604</t>
  </si>
  <si>
    <t>ArrL1</t>
  </si>
  <si>
    <t>GB44203</t>
  </si>
  <si>
    <t>ArrL2</t>
  </si>
  <si>
    <t>GB50763</t>
  </si>
  <si>
    <t>ArrL3</t>
  </si>
  <si>
    <t>GB40785</t>
  </si>
  <si>
    <t>ArrL4</t>
  </si>
  <si>
    <t>GB47767</t>
  </si>
  <si>
    <t>Art1</t>
  </si>
  <si>
    <t>GB42079</t>
  </si>
  <si>
    <t>Art3</t>
  </si>
  <si>
    <t>GB45666</t>
  </si>
  <si>
    <t>Art8</t>
  </si>
  <si>
    <t>GB46727</t>
  </si>
  <si>
    <t>As</t>
  </si>
  <si>
    <t>GB51221</t>
  </si>
  <si>
    <t>Ate1</t>
  </si>
  <si>
    <t>GB45183</t>
  </si>
  <si>
    <t>Atf6</t>
  </si>
  <si>
    <t>GB42112</t>
  </si>
  <si>
    <t>Atg1</t>
  </si>
  <si>
    <t>GB53708</t>
  </si>
  <si>
    <t>Atg13</t>
  </si>
  <si>
    <t>GB51866</t>
  </si>
  <si>
    <t>Atg2</t>
  </si>
  <si>
    <t>GB44673</t>
  </si>
  <si>
    <t>Atg4</t>
  </si>
  <si>
    <t>GB53958</t>
  </si>
  <si>
    <t>Atg5</t>
  </si>
  <si>
    <t>GB49139</t>
  </si>
  <si>
    <t>Atg6</t>
  </si>
  <si>
    <t>GB48638</t>
  </si>
  <si>
    <t>Atg8a</t>
  </si>
  <si>
    <t>GB52790</t>
  </si>
  <si>
    <t>Atg9</t>
  </si>
  <si>
    <t>GB40500</t>
  </si>
  <si>
    <t>Atp5a1</t>
  </si>
  <si>
    <t>GB41028</t>
  </si>
  <si>
    <t>Atp5b</t>
  </si>
  <si>
    <t>GB52736</t>
  </si>
  <si>
    <t>Atp5c1</t>
  </si>
  <si>
    <t>GB49306</t>
  </si>
  <si>
    <t>Atp5d</t>
  </si>
  <si>
    <t>GB51086</t>
  </si>
  <si>
    <t>Atp5i</t>
  </si>
  <si>
    <t>GB50601</t>
  </si>
  <si>
    <t>Atu</t>
  </si>
  <si>
    <t>GB55009</t>
  </si>
  <si>
    <t>Aut1</t>
  </si>
  <si>
    <t>GB54956</t>
  </si>
  <si>
    <t>Awh</t>
  </si>
  <si>
    <t>GB53183</t>
  </si>
  <si>
    <t>Axin</t>
  </si>
  <si>
    <t>GB47277</t>
  </si>
  <si>
    <t>B52</t>
  </si>
  <si>
    <t>GB45167</t>
  </si>
  <si>
    <t>BHD</t>
  </si>
  <si>
    <t>GB44303</t>
  </si>
  <si>
    <t>BM-40-SPARC</t>
  </si>
  <si>
    <t>GB43302</t>
  </si>
  <si>
    <t>BMS1</t>
  </si>
  <si>
    <t>GB50947</t>
  </si>
  <si>
    <t>BRWD3</t>
  </si>
  <si>
    <t>GB51542</t>
  </si>
  <si>
    <t>BTBD9</t>
  </si>
  <si>
    <t>GB54971</t>
  </si>
  <si>
    <t>Baiap3</t>
  </si>
  <si>
    <t>GB54533</t>
  </si>
  <si>
    <t>Bap55</t>
  </si>
  <si>
    <t>GB41598</t>
  </si>
  <si>
    <t>BaxI1</t>
  </si>
  <si>
    <t>GB45181</t>
  </si>
  <si>
    <t>Bcas2</t>
  </si>
  <si>
    <t>GB50083</t>
  </si>
  <si>
    <t>Best2</t>
  </si>
  <si>
    <t>GB48136</t>
  </si>
  <si>
    <t>Bet3</t>
  </si>
  <si>
    <t>GB48414</t>
  </si>
  <si>
    <t>Bgb</t>
  </si>
  <si>
    <t>GB45157</t>
  </si>
  <si>
    <t>BicC</t>
  </si>
  <si>
    <t>GB56009</t>
  </si>
  <si>
    <t>BicD</t>
  </si>
  <si>
    <t>GB42781</t>
  </si>
  <si>
    <t>Bili</t>
  </si>
  <si>
    <t>GB44440</t>
  </si>
  <si>
    <t>Bka</t>
  </si>
  <si>
    <t>GB47469</t>
  </si>
  <si>
    <t>Blimp-1</t>
  </si>
  <si>
    <t>GB51060</t>
  </si>
  <si>
    <t>Blop</t>
  </si>
  <si>
    <t>GB41643</t>
  </si>
  <si>
    <t>Br-c</t>
  </si>
  <si>
    <t>GB48271</t>
  </si>
  <si>
    <t>Brd7</t>
  </si>
  <si>
    <t>GB44636</t>
  </si>
  <si>
    <t>Brd8</t>
  </si>
  <si>
    <t>Bre1</t>
  </si>
  <si>
    <t>GB46879</t>
  </si>
  <si>
    <t>Bsg</t>
  </si>
  <si>
    <t>GB44726</t>
  </si>
  <si>
    <t>Bub3</t>
  </si>
  <si>
    <t>GB53939</t>
  </si>
  <si>
    <t>Burs</t>
  </si>
  <si>
    <t>GB45446</t>
  </si>
  <si>
    <t>Bx42</t>
  </si>
  <si>
    <t>GB46255</t>
  </si>
  <si>
    <t>Bzd</t>
  </si>
  <si>
    <t>GB46532</t>
  </si>
  <si>
    <t>C1q-VP</t>
  </si>
  <si>
    <t>GB43580</t>
  </si>
  <si>
    <t>CAH1</t>
  </si>
  <si>
    <t>GB46697</t>
  </si>
  <si>
    <t>CAP-D2</t>
  </si>
  <si>
    <t>GB54609</t>
  </si>
  <si>
    <t>CAPN7</t>
  </si>
  <si>
    <t>GB44742</t>
  </si>
  <si>
    <t>CBP</t>
  </si>
  <si>
    <t>GB46142</t>
  </si>
  <si>
    <t>CCAPR</t>
  </si>
  <si>
    <t>GB54316</t>
  </si>
  <si>
    <t>CCE-I1</t>
  </si>
  <si>
    <t>GB44271</t>
  </si>
  <si>
    <t>CCS</t>
  </si>
  <si>
    <t>GB46896</t>
  </si>
  <si>
    <t>CDC45L</t>
  </si>
  <si>
    <t>GB41208</t>
  </si>
  <si>
    <t>CDase</t>
  </si>
  <si>
    <t>GB40336</t>
  </si>
  <si>
    <t>CHORD</t>
  </si>
  <si>
    <t>GB53068</t>
  </si>
  <si>
    <t>CLCN7</t>
  </si>
  <si>
    <t>GB51847</t>
  </si>
  <si>
    <t>CNOT1</t>
  </si>
  <si>
    <t>GB42495</t>
  </si>
  <si>
    <t>COX1</t>
  </si>
  <si>
    <t>COX2</t>
  </si>
  <si>
    <t>CPF1</t>
  </si>
  <si>
    <t>GB13601</t>
  </si>
  <si>
    <t>CPF2</t>
  </si>
  <si>
    <t>GB10628</t>
  </si>
  <si>
    <t>CPR1</t>
  </si>
  <si>
    <t>GB18626</t>
  </si>
  <si>
    <t>CPR11</t>
  </si>
  <si>
    <t>GB42581</t>
  </si>
  <si>
    <t>CPR12</t>
  </si>
  <si>
    <t>CPR14</t>
  </si>
  <si>
    <t>GB46297</t>
  </si>
  <si>
    <t>CPR15</t>
  </si>
  <si>
    <t>GB45957</t>
  </si>
  <si>
    <t>CPR16</t>
  </si>
  <si>
    <t>GB52920</t>
  </si>
  <si>
    <t>CPR17</t>
  </si>
  <si>
    <t>GB46310</t>
  </si>
  <si>
    <t>CPR19</t>
  </si>
  <si>
    <t>GB50453</t>
  </si>
  <si>
    <t>CPR2</t>
  </si>
  <si>
    <t>GB48823</t>
  </si>
  <si>
    <t>CPR20</t>
  </si>
  <si>
    <t>GB45553</t>
  </si>
  <si>
    <t>CPR21</t>
  </si>
  <si>
    <t>GB46311</t>
  </si>
  <si>
    <t>CPR22</t>
  </si>
  <si>
    <t>GB43670</t>
  </si>
  <si>
    <t>CPR23</t>
  </si>
  <si>
    <t>GB52824</t>
  </si>
  <si>
    <t>CPR24</t>
  </si>
  <si>
    <t>GB47903</t>
  </si>
  <si>
    <t>CPR25</t>
  </si>
  <si>
    <t>GB42612</t>
  </si>
  <si>
    <t>CPR26</t>
  </si>
  <si>
    <t>GB48981</t>
  </si>
  <si>
    <t>CPR27</t>
  </si>
  <si>
    <t>GB50438</t>
  </si>
  <si>
    <t>CPR28</t>
  </si>
  <si>
    <t>GB52161</t>
  </si>
  <si>
    <t>CPR3</t>
  </si>
  <si>
    <t>GB48832</t>
  </si>
  <si>
    <t>CPR4</t>
  </si>
  <si>
    <t>GB48831</t>
  </si>
  <si>
    <t>CPR5</t>
  </si>
  <si>
    <t>GB40299</t>
  </si>
  <si>
    <t>CPR6</t>
  </si>
  <si>
    <t>GB40566</t>
  </si>
  <si>
    <t>CPR8</t>
  </si>
  <si>
    <t>CPR9</t>
  </si>
  <si>
    <t>GB42585</t>
  </si>
  <si>
    <t>CPTI</t>
  </si>
  <si>
    <t>GB54622</t>
  </si>
  <si>
    <t>CREG</t>
  </si>
  <si>
    <t>GB52115</t>
  </si>
  <si>
    <t>CSN3</t>
  </si>
  <si>
    <t>GB53338</t>
  </si>
  <si>
    <t>CSN4</t>
  </si>
  <si>
    <t>GB49399</t>
  </si>
  <si>
    <t>CSN5</t>
  </si>
  <si>
    <t>GB49413</t>
  </si>
  <si>
    <t>CSP1</t>
  </si>
  <si>
    <t>GB43823</t>
  </si>
  <si>
    <t>CSP2</t>
  </si>
  <si>
    <t>GB55547</t>
  </si>
  <si>
    <t>CSP3</t>
  </si>
  <si>
    <t>GB52324</t>
  </si>
  <si>
    <t>CSP4</t>
  </si>
  <si>
    <t>GB52326</t>
  </si>
  <si>
    <t>CSP6</t>
  </si>
  <si>
    <t>GB13325</t>
  </si>
  <si>
    <t>CT-SOD</t>
  </si>
  <si>
    <t>GB40203</t>
  </si>
  <si>
    <t>CTR9</t>
  </si>
  <si>
    <t>GB55652</t>
  </si>
  <si>
    <t>CUBN</t>
  </si>
  <si>
    <t>GB53104</t>
  </si>
  <si>
    <t>CUTA</t>
  </si>
  <si>
    <t>GB43633</t>
  </si>
  <si>
    <t>CYLD</t>
  </si>
  <si>
    <t>GB45155</t>
  </si>
  <si>
    <t>CYP15A1</t>
  </si>
  <si>
    <t>GB48175</t>
  </si>
  <si>
    <t>CYP18A1</t>
  </si>
  <si>
    <t>GB54765</t>
  </si>
  <si>
    <t>CYP301A1</t>
  </si>
  <si>
    <t>GB46015</t>
  </si>
  <si>
    <t>CYP302A1</t>
  </si>
  <si>
    <t>GB47901</t>
  </si>
  <si>
    <t>CYP303A1</t>
  </si>
  <si>
    <t>GB47752</t>
  </si>
  <si>
    <t>CYP305D1</t>
  </si>
  <si>
    <t>CYP306A1</t>
  </si>
  <si>
    <t>GB54743</t>
  </si>
  <si>
    <t>CYP315A1</t>
  </si>
  <si>
    <t>GB53709</t>
  </si>
  <si>
    <t>CYP334A1</t>
  </si>
  <si>
    <t>GB42898</t>
  </si>
  <si>
    <t>CYP336A1</t>
  </si>
  <si>
    <t>CYP342A1</t>
  </si>
  <si>
    <t>GB47885</t>
  </si>
  <si>
    <t>CYP343A1</t>
  </si>
  <si>
    <t>GB43693</t>
  </si>
  <si>
    <t>CYP49A1</t>
  </si>
  <si>
    <t>GB46062</t>
  </si>
  <si>
    <t>CYP4AV1</t>
  </si>
  <si>
    <t>GB44513</t>
  </si>
  <si>
    <t>CYP4AZ1</t>
  </si>
  <si>
    <t>GB47270</t>
  </si>
  <si>
    <t>CYP6AQ1</t>
  </si>
  <si>
    <t>GB52023</t>
  </si>
  <si>
    <t>CYP6AR1</t>
  </si>
  <si>
    <t>GB51383</t>
  </si>
  <si>
    <t>CYP6AS11</t>
  </si>
  <si>
    <t>GB49876</t>
  </si>
  <si>
    <t>CYP6AS13</t>
  </si>
  <si>
    <t>GB40287</t>
  </si>
  <si>
    <t>CYP6AS15</t>
  </si>
  <si>
    <t>GB45746</t>
  </si>
  <si>
    <t>CYP6AS17</t>
  </si>
  <si>
    <t>GB49892</t>
  </si>
  <si>
    <t>CYP6AS3</t>
  </si>
  <si>
    <t>GB49887</t>
  </si>
  <si>
    <t>CYP6AS4</t>
  </si>
  <si>
    <t>GB49885</t>
  </si>
  <si>
    <t>CYP6AS7</t>
  </si>
  <si>
    <t>GB49894</t>
  </si>
  <si>
    <t>CYP6AS8</t>
  </si>
  <si>
    <t>GB49878</t>
  </si>
  <si>
    <t>CYP6BC1</t>
  </si>
  <si>
    <t>GB48993</t>
  </si>
  <si>
    <t>CYP6BD1</t>
  </si>
  <si>
    <t>GB47279</t>
  </si>
  <si>
    <t>CYP6BE1</t>
  </si>
  <si>
    <t>GB46814</t>
  </si>
  <si>
    <t>CYP9Q1</t>
  </si>
  <si>
    <t>GB43713</t>
  </si>
  <si>
    <t>CYP9Q2</t>
  </si>
  <si>
    <t>CYP9Q3</t>
  </si>
  <si>
    <t>CYP9S1</t>
  </si>
  <si>
    <t>Ca-beta</t>
  </si>
  <si>
    <t>GB40089</t>
  </si>
  <si>
    <t>Ca3</t>
  </si>
  <si>
    <t>GB50250</t>
  </si>
  <si>
    <t>CaMKI</t>
  </si>
  <si>
    <t>GB46266</t>
  </si>
  <si>
    <t>Cac</t>
  </si>
  <si>
    <t>GB51897</t>
  </si>
  <si>
    <t>Cad</t>
  </si>
  <si>
    <t>GB48966</t>
  </si>
  <si>
    <t>Cad99C-like</t>
  </si>
  <si>
    <t>GB49977</t>
  </si>
  <si>
    <t>CadN</t>
  </si>
  <si>
    <t>GB45972</t>
  </si>
  <si>
    <t>Caf1</t>
  </si>
  <si>
    <t>GB42106</t>
  </si>
  <si>
    <t>Caf1-105</t>
  </si>
  <si>
    <t>GB53136</t>
  </si>
  <si>
    <t>CalpC</t>
  </si>
  <si>
    <t>GB42487</t>
  </si>
  <si>
    <t>Calpb</t>
  </si>
  <si>
    <t>GB43448</t>
  </si>
  <si>
    <t>Calx</t>
  </si>
  <si>
    <t>GB48665</t>
  </si>
  <si>
    <t>Camkii</t>
  </si>
  <si>
    <t>GB49535</t>
  </si>
  <si>
    <t>Camta</t>
  </si>
  <si>
    <t>GB48002</t>
  </si>
  <si>
    <t>Cap</t>
  </si>
  <si>
    <t>GB50997</t>
  </si>
  <si>
    <t>Caps</t>
  </si>
  <si>
    <t>GB55495</t>
  </si>
  <si>
    <t>Cas</t>
  </si>
  <si>
    <t>GB45360</t>
  </si>
  <si>
    <t>Cat</t>
  </si>
  <si>
    <t>GB44682</t>
  </si>
  <si>
    <t>Catsup</t>
  </si>
  <si>
    <t>GB48408</t>
  </si>
  <si>
    <t>Cbp80</t>
  </si>
  <si>
    <t>GB44934</t>
  </si>
  <si>
    <t>Cbs</t>
  </si>
  <si>
    <t>GB55902</t>
  </si>
  <si>
    <t>Ccap</t>
  </si>
  <si>
    <t>GB50604</t>
  </si>
  <si>
    <t>Ccar1</t>
  </si>
  <si>
    <t>GB47589</t>
  </si>
  <si>
    <t>Cct5</t>
  </si>
  <si>
    <t>GB50652</t>
  </si>
  <si>
    <t>Cctgamma</t>
  </si>
  <si>
    <t>GB45761</t>
  </si>
  <si>
    <t>Cda4</t>
  </si>
  <si>
    <t>GB45318</t>
  </si>
  <si>
    <t>Cda5</t>
  </si>
  <si>
    <t>GB51063</t>
  </si>
  <si>
    <t>Cdc27</t>
  </si>
  <si>
    <t>GB48434</t>
  </si>
  <si>
    <t>Cdc37</t>
  </si>
  <si>
    <t>GB52345</t>
  </si>
  <si>
    <t>Cdc6</t>
  </si>
  <si>
    <t>GB45046</t>
  </si>
  <si>
    <t>Cdk4</t>
  </si>
  <si>
    <t>GB48243</t>
  </si>
  <si>
    <t>Cdk5</t>
  </si>
  <si>
    <t>Cdk5alpha</t>
  </si>
  <si>
    <t>Cdk7</t>
  </si>
  <si>
    <t>GB52164</t>
  </si>
  <si>
    <t>Cdk9</t>
  </si>
  <si>
    <t>GB53271</t>
  </si>
  <si>
    <t>CdsA</t>
  </si>
  <si>
    <t>Ced-12</t>
  </si>
  <si>
    <t>GB44082</t>
  </si>
  <si>
    <t>Cep97</t>
  </si>
  <si>
    <t>GB55381</t>
  </si>
  <si>
    <t>Cetn2</t>
  </si>
  <si>
    <t>GB51635</t>
  </si>
  <si>
    <t>Chaf1a</t>
  </si>
  <si>
    <t>GB43403</t>
  </si>
  <si>
    <t>Chd1</t>
  </si>
  <si>
    <t>GB52346</t>
  </si>
  <si>
    <t>Chd64</t>
  </si>
  <si>
    <t>GB51551</t>
  </si>
  <si>
    <t>Chmp1</t>
  </si>
  <si>
    <t>GB53881</t>
  </si>
  <si>
    <t>Chro</t>
  </si>
  <si>
    <t>GB46479</t>
  </si>
  <si>
    <t>Cht11</t>
  </si>
  <si>
    <t>GB47539</t>
  </si>
  <si>
    <t>Cht3</t>
  </si>
  <si>
    <t>GB43173</t>
  </si>
  <si>
    <t>Cht5</t>
  </si>
  <si>
    <t>GB53565</t>
  </si>
  <si>
    <t>Ci</t>
  </si>
  <si>
    <t>GB54885</t>
  </si>
  <si>
    <t>Ciao1</t>
  </si>
  <si>
    <t>GB44782</t>
  </si>
  <si>
    <t>CkIIalpha</t>
  </si>
  <si>
    <t>GB43105</t>
  </si>
  <si>
    <t>CkIIbeta</t>
  </si>
  <si>
    <t>GB49083</t>
  </si>
  <si>
    <t>Cka</t>
  </si>
  <si>
    <t>GB48367</t>
  </si>
  <si>
    <t>Clc</t>
  </si>
  <si>
    <t>GB41446</t>
  </si>
  <si>
    <t>Clic</t>
  </si>
  <si>
    <t>GB41604</t>
  </si>
  <si>
    <t>Clk</t>
  </si>
  <si>
    <t>GB48028</t>
  </si>
  <si>
    <t>Clp</t>
  </si>
  <si>
    <t>GB54279</t>
  </si>
  <si>
    <t>CoRest</t>
  </si>
  <si>
    <t>GB52614</t>
  </si>
  <si>
    <t>Cog3</t>
  </si>
  <si>
    <t>GB51968</t>
  </si>
  <si>
    <t>Cog7</t>
  </si>
  <si>
    <t>Con</t>
  </si>
  <si>
    <t>GB53374</t>
  </si>
  <si>
    <t>Coq2</t>
  </si>
  <si>
    <t>GB46022</t>
  </si>
  <si>
    <t>Coq7</t>
  </si>
  <si>
    <t>GB44464</t>
  </si>
  <si>
    <t>Cox10</t>
  </si>
  <si>
    <t>GB45820</t>
  </si>
  <si>
    <t>Cox4I1</t>
  </si>
  <si>
    <t>GB42929</t>
  </si>
  <si>
    <t>Cox5a</t>
  </si>
  <si>
    <t>GB44462</t>
  </si>
  <si>
    <t>Cox5b</t>
  </si>
  <si>
    <t>GB47610</t>
  </si>
  <si>
    <t>Cox6a1</t>
  </si>
  <si>
    <t>GB53749</t>
  </si>
  <si>
    <t>Cox6b1</t>
  </si>
  <si>
    <t>GB18028</t>
  </si>
  <si>
    <t>Cox6c</t>
  </si>
  <si>
    <t>GB51206</t>
  </si>
  <si>
    <t>Cp190</t>
  </si>
  <si>
    <t>GB49841</t>
  </si>
  <si>
    <t>Cpap3-a</t>
  </si>
  <si>
    <t>GB50636</t>
  </si>
  <si>
    <t>Cpap3-b</t>
  </si>
  <si>
    <t>GB41227</t>
  </si>
  <si>
    <t>Cpap3-c</t>
  </si>
  <si>
    <t>GB41203</t>
  </si>
  <si>
    <t>Cpap3-d</t>
  </si>
  <si>
    <t>GB41946</t>
  </si>
  <si>
    <t>Cpap3-e</t>
  </si>
  <si>
    <t>GB52854</t>
  </si>
  <si>
    <t>Cpsf100</t>
  </si>
  <si>
    <t>GB40901</t>
  </si>
  <si>
    <t>Cpsf160</t>
  </si>
  <si>
    <t>GB43480</t>
  </si>
  <si>
    <t>Cralbp</t>
  </si>
  <si>
    <t>GB45850</t>
  </si>
  <si>
    <t>Crc</t>
  </si>
  <si>
    <t>GB40461</t>
  </si>
  <si>
    <t>Creb</t>
  </si>
  <si>
    <t>GB46492</t>
  </si>
  <si>
    <t>Cript</t>
  </si>
  <si>
    <t>GB41583</t>
  </si>
  <si>
    <t>Cry2</t>
  </si>
  <si>
    <t>GB51095</t>
  </si>
  <si>
    <t>Cryl1</t>
  </si>
  <si>
    <t>GB40673</t>
  </si>
  <si>
    <t>Crzr</t>
  </si>
  <si>
    <t>GB44824</t>
  </si>
  <si>
    <t>Csat</t>
  </si>
  <si>
    <t>GB40778</t>
  </si>
  <si>
    <t>Csd</t>
  </si>
  <si>
    <t>GB47022</t>
  </si>
  <si>
    <t>Csk</t>
  </si>
  <si>
    <t>GB51226</t>
  </si>
  <si>
    <t>Csnk1a1</t>
  </si>
  <si>
    <t>GB50193</t>
  </si>
  <si>
    <t>Csp</t>
  </si>
  <si>
    <t>GB49934</t>
  </si>
  <si>
    <t>CstF-64</t>
  </si>
  <si>
    <t>GB44830</t>
  </si>
  <si>
    <t>CtBP</t>
  </si>
  <si>
    <t>GB43266</t>
  </si>
  <si>
    <t>Cwc25</t>
  </si>
  <si>
    <t>GB53190</t>
  </si>
  <si>
    <t>Cyc</t>
  </si>
  <si>
    <t>GB43953</t>
  </si>
  <si>
    <t>Cyc1</t>
  </si>
  <si>
    <t>GB46369</t>
  </si>
  <si>
    <t>CycB3</t>
  </si>
  <si>
    <t>GB45077</t>
  </si>
  <si>
    <t>CycC</t>
  </si>
  <si>
    <t>GB43479</t>
  </si>
  <si>
    <t>CycD</t>
  </si>
  <si>
    <t>GB40554</t>
  </si>
  <si>
    <t>CycE</t>
  </si>
  <si>
    <t>GB42872</t>
  </si>
  <si>
    <t>CycG</t>
  </si>
  <si>
    <t>GB54386</t>
  </si>
  <si>
    <t>CycH</t>
  </si>
  <si>
    <t>GB40098</t>
  </si>
  <si>
    <t>CycK</t>
  </si>
  <si>
    <t>GB46681</t>
  </si>
  <si>
    <t>CycT</t>
  </si>
  <si>
    <t>GB49026</t>
  </si>
  <si>
    <t>Cyp314a1</t>
  </si>
  <si>
    <t>GB45651</t>
  </si>
  <si>
    <t>Cyp4g11</t>
  </si>
  <si>
    <t>GB51356</t>
  </si>
  <si>
    <t>Cyp6as5</t>
  </si>
  <si>
    <t>GB49890</t>
  </si>
  <si>
    <t>CytC</t>
  </si>
  <si>
    <t>GB48784</t>
  </si>
  <si>
    <t>DAAM</t>
  </si>
  <si>
    <t>GB42894</t>
  </si>
  <si>
    <t>DDX17</t>
  </si>
  <si>
    <t>GB43623</t>
  </si>
  <si>
    <t>DEG4</t>
  </si>
  <si>
    <t>GB46186</t>
  </si>
  <si>
    <t>DEG5</t>
  </si>
  <si>
    <t>GB48330</t>
  </si>
  <si>
    <t>DEG6</t>
  </si>
  <si>
    <t>GB48363</t>
  </si>
  <si>
    <t>DEPDC5</t>
  </si>
  <si>
    <t>GB47808</t>
  </si>
  <si>
    <t>DHRS4</t>
  </si>
  <si>
    <t>GB48350</t>
  </si>
  <si>
    <t>DHX35</t>
  </si>
  <si>
    <t>GB43437</t>
  </si>
  <si>
    <t>DIP2</t>
  </si>
  <si>
    <t>GB55237</t>
  </si>
  <si>
    <t>DLC-A</t>
  </si>
  <si>
    <t>GB40873</t>
  </si>
  <si>
    <t>DLC-D</t>
  </si>
  <si>
    <t>DMAP1</t>
  </si>
  <si>
    <t>GB45528</t>
  </si>
  <si>
    <t>DNAH1</t>
  </si>
  <si>
    <t>GB42359</t>
  </si>
  <si>
    <t>DNAH2</t>
  </si>
  <si>
    <t>GB50548</t>
  </si>
  <si>
    <t>DNAH3</t>
  </si>
  <si>
    <t>GB49952</t>
  </si>
  <si>
    <t>DNAH5</t>
  </si>
  <si>
    <t>GB54468</t>
  </si>
  <si>
    <t>DNAH7</t>
  </si>
  <si>
    <t>GB45049</t>
  </si>
  <si>
    <t>DNApol-alpha50</t>
  </si>
  <si>
    <t>DNApol-alpha60</t>
  </si>
  <si>
    <t>DNApol-alpha73</t>
  </si>
  <si>
    <t>DNApol-delta</t>
  </si>
  <si>
    <t>GB42977</t>
  </si>
  <si>
    <t>DNApol-epsilon</t>
  </si>
  <si>
    <t>DNApol-eta</t>
  </si>
  <si>
    <t>GB52473</t>
  </si>
  <si>
    <t>DNApol-iota</t>
  </si>
  <si>
    <t>DNaseII</t>
  </si>
  <si>
    <t>GB46537</t>
  </si>
  <si>
    <t>Dab</t>
  </si>
  <si>
    <t>GB42757</t>
  </si>
  <si>
    <t>Dad</t>
  </si>
  <si>
    <t>GB50411</t>
  </si>
  <si>
    <t>Dap160</t>
  </si>
  <si>
    <t>GB54700</t>
  </si>
  <si>
    <t>Dat</t>
  </si>
  <si>
    <t>GB40867</t>
  </si>
  <si>
    <t>Dbp80</t>
  </si>
  <si>
    <t>GB54342</t>
  </si>
  <si>
    <t>Dcp1</t>
  </si>
  <si>
    <t>GB48009</t>
  </si>
  <si>
    <t>Dcp2</t>
  </si>
  <si>
    <t>GB49222</t>
  </si>
  <si>
    <t>Dcr-1</t>
  </si>
  <si>
    <t>GB44595</t>
  </si>
  <si>
    <t>Dctn1</t>
  </si>
  <si>
    <t>Dctn2</t>
  </si>
  <si>
    <t>GB49158</t>
  </si>
  <si>
    <t>Dctn3</t>
  </si>
  <si>
    <t>GB42698</t>
  </si>
  <si>
    <t>Dctn4</t>
  </si>
  <si>
    <t>GB49540</t>
  </si>
  <si>
    <t>Dctn5</t>
  </si>
  <si>
    <t>GB43223</t>
  </si>
  <si>
    <t>Dctn6</t>
  </si>
  <si>
    <t>GB47514</t>
  </si>
  <si>
    <t>Ddc</t>
  </si>
  <si>
    <t>GB45973</t>
  </si>
  <si>
    <t>Ddx1</t>
  </si>
  <si>
    <t>GB44037</t>
  </si>
  <si>
    <t>Deaf1</t>
  </si>
  <si>
    <t>DebB</t>
  </si>
  <si>
    <t>GB48423</t>
  </si>
  <si>
    <t>Def1</t>
  </si>
  <si>
    <t>Det</t>
  </si>
  <si>
    <t>GB41669</t>
  </si>
  <si>
    <t>Dfd</t>
  </si>
  <si>
    <t>GB51299</t>
  </si>
  <si>
    <t>Dg</t>
  </si>
  <si>
    <t>GB46696</t>
  </si>
  <si>
    <t>Dgk</t>
  </si>
  <si>
    <t>GB40016</t>
  </si>
  <si>
    <t>Dgk-epsilon</t>
  </si>
  <si>
    <t>GB55916</t>
  </si>
  <si>
    <t>Dh31-R1</t>
  </si>
  <si>
    <t>GB47217</t>
  </si>
  <si>
    <t>Dhap-at</t>
  </si>
  <si>
    <t>GB47571</t>
  </si>
  <si>
    <t>Dhc64C-like</t>
  </si>
  <si>
    <t>Dhfr</t>
  </si>
  <si>
    <t>GB48252</t>
  </si>
  <si>
    <t>Dhpr</t>
  </si>
  <si>
    <t>GB50513</t>
  </si>
  <si>
    <t>Dic</t>
  </si>
  <si>
    <t>GB45923</t>
  </si>
  <si>
    <t>Dip-C</t>
  </si>
  <si>
    <t>GB45391</t>
  </si>
  <si>
    <t>Dl</t>
  </si>
  <si>
    <t>Dl-2</t>
  </si>
  <si>
    <t>Dlic</t>
  </si>
  <si>
    <t>GB47599</t>
  </si>
  <si>
    <t>Dll</t>
  </si>
  <si>
    <t>GB40095</t>
  </si>
  <si>
    <t>Dnmt1,1</t>
  </si>
  <si>
    <t>Dnmt1a</t>
  </si>
  <si>
    <t>GB47348</t>
  </si>
  <si>
    <t>Dnmt2</t>
  </si>
  <si>
    <t>GB54141</t>
  </si>
  <si>
    <t>Dnmt3</t>
  </si>
  <si>
    <t>GB55485</t>
  </si>
  <si>
    <t>Dnt</t>
  </si>
  <si>
    <t>GB50877</t>
  </si>
  <si>
    <t>Dop1</t>
  </si>
  <si>
    <t>GB50192</t>
  </si>
  <si>
    <t>Dop3</t>
  </si>
  <si>
    <t>GB42577</t>
  </si>
  <si>
    <t>DopEcR</t>
  </si>
  <si>
    <t>GB54467</t>
  </si>
  <si>
    <t>DopR2</t>
  </si>
  <si>
    <t>GB17921</t>
  </si>
  <si>
    <t>Dp</t>
  </si>
  <si>
    <t>GB55012</t>
  </si>
  <si>
    <t>Dpck</t>
  </si>
  <si>
    <t>GB45443</t>
  </si>
  <si>
    <t>Dph5</t>
  </si>
  <si>
    <t>GB45624</t>
  </si>
  <si>
    <t>Dpit47</t>
  </si>
  <si>
    <t>GB46495</t>
  </si>
  <si>
    <t>Drep-1</t>
  </si>
  <si>
    <t>GB55465</t>
  </si>
  <si>
    <t>Drep-2</t>
  </si>
  <si>
    <t>GB41898</t>
  </si>
  <si>
    <t>Drl2</t>
  </si>
  <si>
    <t>GB48816</t>
  </si>
  <si>
    <t>Droj2</t>
  </si>
  <si>
    <t>GB46569</t>
  </si>
  <si>
    <t>Drp1</t>
  </si>
  <si>
    <t>GB47440</t>
  </si>
  <si>
    <t>Dsor1</t>
  </si>
  <si>
    <t>Dsp1</t>
  </si>
  <si>
    <t>Dspp</t>
  </si>
  <si>
    <t>GB47551</t>
  </si>
  <si>
    <t>Dsx</t>
  </si>
  <si>
    <t>GB55036</t>
  </si>
  <si>
    <t>Duox</t>
  </si>
  <si>
    <t>Dyb</t>
  </si>
  <si>
    <t>GB52195</t>
  </si>
  <si>
    <t>E(Pc)</t>
  </si>
  <si>
    <t>GB52797</t>
  </si>
  <si>
    <t>E(z)</t>
  </si>
  <si>
    <t>GB42674</t>
  </si>
  <si>
    <t>E2f2</t>
  </si>
  <si>
    <t>E74</t>
  </si>
  <si>
    <t>GB49105</t>
  </si>
  <si>
    <t>E75</t>
  </si>
  <si>
    <t>EDTP</t>
  </si>
  <si>
    <t>GB46257</t>
  </si>
  <si>
    <t>EF1a-F2</t>
  </si>
  <si>
    <t>GB41358</t>
  </si>
  <si>
    <t>EIF2AK4</t>
  </si>
  <si>
    <t>GB49932</t>
  </si>
  <si>
    <t>ERp60</t>
  </si>
  <si>
    <t>GB47462</t>
  </si>
  <si>
    <t>Eaat-2</t>
  </si>
  <si>
    <t>GB49785</t>
  </si>
  <si>
    <t>Eaat-3</t>
  </si>
  <si>
    <t>GB46763</t>
  </si>
  <si>
    <t>Eaat-4</t>
  </si>
  <si>
    <t>GB53002</t>
  </si>
  <si>
    <t>Eaat-5</t>
  </si>
  <si>
    <t>GB53613</t>
  </si>
  <si>
    <t>Echs1</t>
  </si>
  <si>
    <t>GB40460</t>
  </si>
  <si>
    <t>Ecr</t>
  </si>
  <si>
    <t>GB48059</t>
  </si>
  <si>
    <t>Ect4</t>
  </si>
  <si>
    <t>Edem1</t>
  </si>
  <si>
    <t>Edem2</t>
  </si>
  <si>
    <t>GB53949</t>
  </si>
  <si>
    <t>Ef-1a-f1</t>
  </si>
  <si>
    <t>GB52028</t>
  </si>
  <si>
    <t>Ef1beta</t>
  </si>
  <si>
    <t>GB47103</t>
  </si>
  <si>
    <t>Eg</t>
  </si>
  <si>
    <t>GB51231</t>
  </si>
  <si>
    <t>Eh</t>
  </si>
  <si>
    <t>GB49646</t>
  </si>
  <si>
    <t>Eif3h</t>
  </si>
  <si>
    <t>GB46247</t>
  </si>
  <si>
    <t>Eif4g</t>
  </si>
  <si>
    <t>GB13213</t>
  </si>
  <si>
    <t>Elf</t>
  </si>
  <si>
    <t>GB44941</t>
  </si>
  <si>
    <t>EloA</t>
  </si>
  <si>
    <t>GB45924</t>
  </si>
  <si>
    <t>Elongin-B</t>
  </si>
  <si>
    <t>GB53171</t>
  </si>
  <si>
    <t>Elongin-C</t>
  </si>
  <si>
    <t>GB52994</t>
  </si>
  <si>
    <t>Emc</t>
  </si>
  <si>
    <t>En</t>
  </si>
  <si>
    <t>GB55322</t>
  </si>
  <si>
    <t>Ent1</t>
  </si>
  <si>
    <t>GB44124</t>
  </si>
  <si>
    <t>Ent2</t>
  </si>
  <si>
    <t>GB43265</t>
  </si>
  <si>
    <t>Ent3</t>
  </si>
  <si>
    <t>GB53336</t>
  </si>
  <si>
    <t>EphR</t>
  </si>
  <si>
    <t>Eps-15</t>
  </si>
  <si>
    <t>GB44307</t>
  </si>
  <si>
    <t>Ercc1</t>
  </si>
  <si>
    <t>GB41199</t>
  </si>
  <si>
    <t>Ero1L</t>
  </si>
  <si>
    <t>GB55544</t>
  </si>
  <si>
    <t>Err</t>
  </si>
  <si>
    <t>GB44544</t>
  </si>
  <si>
    <t>Est-6</t>
  </si>
  <si>
    <t>GB53756</t>
  </si>
  <si>
    <t>Esyt2</t>
  </si>
  <si>
    <t>GB44615</t>
  </si>
  <si>
    <t>Etfdh</t>
  </si>
  <si>
    <t>GB46322</t>
  </si>
  <si>
    <t>Eth</t>
  </si>
  <si>
    <t>GB40094</t>
  </si>
  <si>
    <t>Ethr</t>
  </si>
  <si>
    <t>GB46500</t>
  </si>
  <si>
    <t>Ets97D-like</t>
  </si>
  <si>
    <t>GB41865</t>
  </si>
  <si>
    <t>Exn</t>
  </si>
  <si>
    <t>Exp6</t>
  </si>
  <si>
    <t>GB55700</t>
  </si>
  <si>
    <t>Ext2</t>
  </si>
  <si>
    <t>GB44516</t>
  </si>
  <si>
    <t>Eyg</t>
  </si>
  <si>
    <t>GB55405</t>
  </si>
  <si>
    <t>FAR1</t>
  </si>
  <si>
    <t>GB49380</t>
  </si>
  <si>
    <t>FATP</t>
  </si>
  <si>
    <t>GB47608</t>
  </si>
  <si>
    <t>FBN2</t>
  </si>
  <si>
    <t>GB52213</t>
  </si>
  <si>
    <t>FIG4</t>
  </si>
  <si>
    <t>GB53011</t>
  </si>
  <si>
    <t>FK506-bp1</t>
  </si>
  <si>
    <t>GB48924</t>
  </si>
  <si>
    <t>FK506-bp2</t>
  </si>
  <si>
    <t>GB45562</t>
  </si>
  <si>
    <t>FKBP59</t>
  </si>
  <si>
    <t>GB40746</t>
  </si>
  <si>
    <t>FR</t>
  </si>
  <si>
    <t>GB51916</t>
  </si>
  <si>
    <t>Faa</t>
  </si>
  <si>
    <t>GB40119</t>
  </si>
  <si>
    <t>Fabp</t>
  </si>
  <si>
    <t>GB49757</t>
  </si>
  <si>
    <t>Faf</t>
  </si>
  <si>
    <t>GB46736</t>
  </si>
  <si>
    <t>Fas1</t>
  </si>
  <si>
    <t>Fas3</t>
  </si>
  <si>
    <t>Fbxl4</t>
  </si>
  <si>
    <t>GB51964</t>
  </si>
  <si>
    <t>Fdh</t>
  </si>
  <si>
    <t>GB53086</t>
  </si>
  <si>
    <t>Fdxh</t>
  </si>
  <si>
    <t>GB43478</t>
  </si>
  <si>
    <t>Fem</t>
  </si>
  <si>
    <t>GB47020</t>
  </si>
  <si>
    <t>Fem-1</t>
  </si>
  <si>
    <t>GB52576</t>
  </si>
  <si>
    <t>Fer1HCH</t>
  </si>
  <si>
    <t>GB43731</t>
  </si>
  <si>
    <t>Fer2LCH</t>
  </si>
  <si>
    <t>GB43708</t>
  </si>
  <si>
    <t>Fer3HCH</t>
  </si>
  <si>
    <t>Fib</t>
  </si>
  <si>
    <t>GB52500</t>
  </si>
  <si>
    <t>Fibp</t>
  </si>
  <si>
    <t>GB55512</t>
  </si>
  <si>
    <t>Fibroin1</t>
  </si>
  <si>
    <t>GB53621</t>
  </si>
  <si>
    <t>Fibroin2</t>
  </si>
  <si>
    <t>GB53622</t>
  </si>
  <si>
    <t>Fibroin3</t>
  </si>
  <si>
    <t>GB53623</t>
  </si>
  <si>
    <t>Fibroin4</t>
  </si>
  <si>
    <t>GB53624</t>
  </si>
  <si>
    <t>Fim</t>
  </si>
  <si>
    <t>GB52427</t>
  </si>
  <si>
    <t>Flo1</t>
  </si>
  <si>
    <t>GB48177</t>
  </si>
  <si>
    <t>Flo2</t>
  </si>
  <si>
    <t>GB51863</t>
  </si>
  <si>
    <t>Fmr1</t>
  </si>
  <si>
    <t>GB50259</t>
  </si>
  <si>
    <t>For</t>
  </si>
  <si>
    <t>GB49908</t>
  </si>
  <si>
    <t>Foxp</t>
  </si>
  <si>
    <t>GB40150</t>
  </si>
  <si>
    <t>Fru</t>
  </si>
  <si>
    <t>Fsn</t>
  </si>
  <si>
    <t>GB42568</t>
  </si>
  <si>
    <t>Fstl5</t>
  </si>
  <si>
    <t>GB40671</t>
  </si>
  <si>
    <t>FucT6</t>
  </si>
  <si>
    <t>GB51000</t>
  </si>
  <si>
    <t>Fuca</t>
  </si>
  <si>
    <t>GB49621</t>
  </si>
  <si>
    <t>Fucta</t>
  </si>
  <si>
    <t>GB42984</t>
  </si>
  <si>
    <t>Fur1</t>
  </si>
  <si>
    <t>GB48481</t>
  </si>
  <si>
    <t>GABA-B-R1</t>
  </si>
  <si>
    <t>GB49131</t>
  </si>
  <si>
    <t>GABA-B-R2</t>
  </si>
  <si>
    <t>GB49239</t>
  </si>
  <si>
    <t>GABA-B-R3</t>
  </si>
  <si>
    <t>GB53009</t>
  </si>
  <si>
    <t>GABP-2</t>
  </si>
  <si>
    <t>GB47627</t>
  </si>
  <si>
    <t>GABPI</t>
  </si>
  <si>
    <t>GB53020</t>
  </si>
  <si>
    <t>GARNL3</t>
  </si>
  <si>
    <t>GB45413</t>
  </si>
  <si>
    <t>GC</t>
  </si>
  <si>
    <t>GB40614</t>
  </si>
  <si>
    <t>GMCOX1</t>
  </si>
  <si>
    <t>GB51812</t>
  </si>
  <si>
    <t>GMCOX10</t>
  </si>
  <si>
    <t>GB51821</t>
  </si>
  <si>
    <t>GMCOX12</t>
  </si>
  <si>
    <t>GB43007</t>
  </si>
  <si>
    <t>GMCOX13</t>
  </si>
  <si>
    <t>GB43006</t>
  </si>
  <si>
    <t>GMCOX14</t>
  </si>
  <si>
    <t>GB43005</t>
  </si>
  <si>
    <t>GMCOX15</t>
  </si>
  <si>
    <t>GB50023</t>
  </si>
  <si>
    <t>GMCOX18</t>
  </si>
  <si>
    <t>GB53768</t>
  </si>
  <si>
    <t>GMCOX2</t>
  </si>
  <si>
    <t>GB51813</t>
  </si>
  <si>
    <t>GMCOX3</t>
  </si>
  <si>
    <t>GB51814</t>
  </si>
  <si>
    <t>GMCOX4</t>
  </si>
  <si>
    <t>GB51815</t>
  </si>
  <si>
    <t>GMCOX5</t>
  </si>
  <si>
    <t>GB51816</t>
  </si>
  <si>
    <t>GMCOX6</t>
  </si>
  <si>
    <t>GB51817</t>
  </si>
  <si>
    <t>GMCOX7</t>
  </si>
  <si>
    <t>GB51818</t>
  </si>
  <si>
    <t>GMCOX9</t>
  </si>
  <si>
    <t>GB51820</t>
  </si>
  <si>
    <t>GPS1</t>
  </si>
  <si>
    <t>GB53426</t>
  </si>
  <si>
    <t>GRIK2</t>
  </si>
  <si>
    <t>GB49273</t>
  </si>
  <si>
    <t>GST-mic1</t>
  </si>
  <si>
    <t>GB55590</t>
  </si>
  <si>
    <t>Gad1</t>
  </si>
  <si>
    <t>GB50011</t>
  </si>
  <si>
    <t>GalNAc-T2</t>
  </si>
  <si>
    <t>GB53199</t>
  </si>
  <si>
    <t>Gapdh</t>
  </si>
  <si>
    <t>GB50902</t>
  </si>
  <si>
    <t>Gas41</t>
  </si>
  <si>
    <t>GB43154</t>
  </si>
  <si>
    <t>Gat-1B</t>
  </si>
  <si>
    <t>GB51198</t>
  </si>
  <si>
    <t>Gat-a</t>
  </si>
  <si>
    <t>GB54918</t>
  </si>
  <si>
    <t>Gb15078</t>
  </si>
  <si>
    <t>GB41756</t>
  </si>
  <si>
    <t>Gbeta5</t>
  </si>
  <si>
    <t>GB41079</t>
  </si>
  <si>
    <t>GckIII</t>
  </si>
  <si>
    <t>GB50672</t>
  </si>
  <si>
    <t>Gclm</t>
  </si>
  <si>
    <t>GB40955</t>
  </si>
  <si>
    <t>Gdch</t>
  </si>
  <si>
    <t>GB45193</t>
  </si>
  <si>
    <t>Gdh</t>
  </si>
  <si>
    <t>GB41651</t>
  </si>
  <si>
    <t>Gdi</t>
  </si>
  <si>
    <t>GB55434</t>
  </si>
  <si>
    <t>Ge-1</t>
  </si>
  <si>
    <t>GB40017</t>
  </si>
  <si>
    <t>Gem3</t>
  </si>
  <si>
    <t>GB42458</t>
  </si>
  <si>
    <t>Gfat2</t>
  </si>
  <si>
    <t>GB49534</t>
  </si>
  <si>
    <t>Gfr</t>
  </si>
  <si>
    <t>GB54655</t>
  </si>
  <si>
    <t>Gga</t>
  </si>
  <si>
    <t>GB45638</t>
  </si>
  <si>
    <t>Ggamma1</t>
  </si>
  <si>
    <t>Gint3</t>
  </si>
  <si>
    <t>GB53245</t>
  </si>
  <si>
    <t>GlcAT-I</t>
  </si>
  <si>
    <t>GB46378</t>
  </si>
  <si>
    <t>GlcAT-P</t>
  </si>
  <si>
    <t>GB45220</t>
  </si>
  <si>
    <t>GlcT-1</t>
  </si>
  <si>
    <t>Gld</t>
  </si>
  <si>
    <t>GB40839</t>
  </si>
  <si>
    <t>Gld2</t>
  </si>
  <si>
    <t>GB44548</t>
  </si>
  <si>
    <t>Gli</t>
  </si>
  <si>
    <t>GB45272</t>
  </si>
  <si>
    <t>GlnS</t>
  </si>
  <si>
    <t>GB45377</t>
  </si>
  <si>
    <t>Glob1</t>
  </si>
  <si>
    <t>GB47694</t>
  </si>
  <si>
    <t>GluCl</t>
  </si>
  <si>
    <t>GB43543</t>
  </si>
  <si>
    <t>Glurb</t>
  </si>
  <si>
    <t>GB53857</t>
  </si>
  <si>
    <t>Glut1</t>
  </si>
  <si>
    <t>GB40980</t>
  </si>
  <si>
    <t>GlyP</t>
  </si>
  <si>
    <t>GB42835</t>
  </si>
  <si>
    <t>Gmap</t>
  </si>
  <si>
    <t>GB45905</t>
  </si>
  <si>
    <t>Gmer</t>
  </si>
  <si>
    <t>GB52080</t>
  </si>
  <si>
    <t>Gnf1</t>
  </si>
  <si>
    <t>GB41305</t>
  </si>
  <si>
    <t>Golgin84</t>
  </si>
  <si>
    <t>GB43483</t>
  </si>
  <si>
    <t>Gos28</t>
  </si>
  <si>
    <t>GB41134</t>
  </si>
  <si>
    <t>Got2</t>
  </si>
  <si>
    <t>GB46120</t>
  </si>
  <si>
    <t>Gp150</t>
  </si>
  <si>
    <t>GB50897</t>
  </si>
  <si>
    <t>Gpdh</t>
  </si>
  <si>
    <t>GB41388</t>
  </si>
  <si>
    <t>Gprk1</t>
  </si>
  <si>
    <t>GB51749</t>
  </si>
  <si>
    <t>Gprk2</t>
  </si>
  <si>
    <t>Gr1</t>
  </si>
  <si>
    <t>GB44499</t>
  </si>
  <si>
    <t>Gr10</t>
  </si>
  <si>
    <t>GB44014</t>
  </si>
  <si>
    <t>Gr2</t>
  </si>
  <si>
    <t>GB41360</t>
  </si>
  <si>
    <t>Gr3</t>
  </si>
  <si>
    <t>GB40382</t>
  </si>
  <si>
    <t>Gr7</t>
  </si>
  <si>
    <t>GB53324</t>
  </si>
  <si>
    <t>Grd</t>
  </si>
  <si>
    <t>GB40809</t>
  </si>
  <si>
    <t>Grip</t>
  </si>
  <si>
    <t>GB41863</t>
  </si>
  <si>
    <t>Grip75</t>
  </si>
  <si>
    <t>GB52314</t>
  </si>
  <si>
    <t>Grip84</t>
  </si>
  <si>
    <t>GB46012</t>
  </si>
  <si>
    <t>Grp</t>
  </si>
  <si>
    <t>GB50198</t>
  </si>
  <si>
    <t>Grx-like1</t>
  </si>
  <si>
    <t>GB52955</t>
  </si>
  <si>
    <t>Grx1</t>
  </si>
  <si>
    <t>GB41663</t>
  </si>
  <si>
    <t>Grx2</t>
  </si>
  <si>
    <t>GB45288</t>
  </si>
  <si>
    <t>GstD1</t>
  </si>
  <si>
    <t>GB50265</t>
  </si>
  <si>
    <t>GstO1</t>
  </si>
  <si>
    <t>GB44803</t>
  </si>
  <si>
    <t>GstO2</t>
  </si>
  <si>
    <t>GB51243</t>
  </si>
  <si>
    <t>GstS1</t>
  </si>
  <si>
    <t>GB48905</t>
  </si>
  <si>
    <t>GstS4</t>
  </si>
  <si>
    <t>GB49545</t>
  </si>
  <si>
    <t>GstT1</t>
  </si>
  <si>
    <t>GB42961</t>
  </si>
  <si>
    <t>GstU1</t>
  </si>
  <si>
    <t>GB49614</t>
  </si>
  <si>
    <t>GstZ1</t>
  </si>
  <si>
    <t>GB48672</t>
  </si>
  <si>
    <t>Gtp-bp</t>
  </si>
  <si>
    <t>GB53389</t>
  </si>
  <si>
    <t>Gtpx1</t>
  </si>
  <si>
    <t>GB47478</t>
  </si>
  <si>
    <t>Gtpx2</t>
  </si>
  <si>
    <t>GB48634</t>
  </si>
  <si>
    <t>Gycbeta1</t>
  </si>
  <si>
    <t>GB52953</t>
  </si>
  <si>
    <t>H</t>
  </si>
  <si>
    <t>GB47799</t>
  </si>
  <si>
    <t>HDAC1</t>
  </si>
  <si>
    <t>GB53438</t>
  </si>
  <si>
    <t>HDAC4</t>
  </si>
  <si>
    <t>GB43234</t>
  </si>
  <si>
    <t>HDAC6</t>
  </si>
  <si>
    <t>GB42847</t>
  </si>
  <si>
    <t>HEATR1</t>
  </si>
  <si>
    <t>GB45114</t>
  </si>
  <si>
    <t>HERC2</t>
  </si>
  <si>
    <t>GB52252</t>
  </si>
  <si>
    <t>HEX70b</t>
  </si>
  <si>
    <t>GB51697</t>
  </si>
  <si>
    <t>Haspin</t>
  </si>
  <si>
    <t>GB45351</t>
  </si>
  <si>
    <t>Hbg2</t>
  </si>
  <si>
    <t>GB54549</t>
  </si>
  <si>
    <t>Hbg3</t>
  </si>
  <si>
    <t>GB43247</t>
  </si>
  <si>
    <t>Hcf</t>
  </si>
  <si>
    <t>GB52436</t>
  </si>
  <si>
    <t>Hcs</t>
  </si>
  <si>
    <t>GB44009</t>
  </si>
  <si>
    <t>Hdac3</t>
  </si>
  <si>
    <t>GB43894</t>
  </si>
  <si>
    <t>Hdc</t>
  </si>
  <si>
    <t>GB47379</t>
  </si>
  <si>
    <t>Hem-2</t>
  </si>
  <si>
    <t>GB50246</t>
  </si>
  <si>
    <t>Hex110</t>
  </si>
  <si>
    <t>GB44996</t>
  </si>
  <si>
    <t>Hex70a</t>
  </si>
  <si>
    <t>GB51698</t>
  </si>
  <si>
    <t>Hex70c</t>
  </si>
  <si>
    <t>GB51696</t>
  </si>
  <si>
    <t>Hil</t>
  </si>
  <si>
    <t>GB48425</t>
  </si>
  <si>
    <t>Hip1</t>
  </si>
  <si>
    <t>GB55015</t>
  </si>
  <si>
    <t>Hip14</t>
  </si>
  <si>
    <t>GB43411</t>
  </si>
  <si>
    <t>His2Av</t>
  </si>
  <si>
    <t>GB43303</t>
  </si>
  <si>
    <t>Hiscl1</t>
  </si>
  <si>
    <t>GB50822</t>
  </si>
  <si>
    <t>Hiscl2</t>
  </si>
  <si>
    <t>Hk</t>
  </si>
  <si>
    <t>GB50622</t>
  </si>
  <si>
    <t>Hlc</t>
  </si>
  <si>
    <t>GB55090</t>
  </si>
  <si>
    <t>Hmgcr</t>
  </si>
  <si>
    <t>GB51591</t>
  </si>
  <si>
    <t>Hmgs</t>
  </si>
  <si>
    <t>GB44420</t>
  </si>
  <si>
    <t>Hml</t>
  </si>
  <si>
    <t>Hmt-1</t>
  </si>
  <si>
    <t>GB54214</t>
  </si>
  <si>
    <t>Hmu</t>
  </si>
  <si>
    <t>Ho</t>
  </si>
  <si>
    <t>GB49250</t>
  </si>
  <si>
    <t>Hr38</t>
  </si>
  <si>
    <t>GB40074</t>
  </si>
  <si>
    <t>Hr39</t>
  </si>
  <si>
    <t>GB45414</t>
  </si>
  <si>
    <t>Hr4</t>
  </si>
  <si>
    <t>GB47037</t>
  </si>
  <si>
    <t>Hr46</t>
  </si>
  <si>
    <t>GB47513</t>
  </si>
  <si>
    <t>Hr51</t>
  </si>
  <si>
    <t>GB49738</t>
  </si>
  <si>
    <t>Hr78</t>
  </si>
  <si>
    <t>GB52340</t>
  </si>
  <si>
    <t>Hr96</t>
  </si>
  <si>
    <t>GB52904</t>
  </si>
  <si>
    <t>Hrs</t>
  </si>
  <si>
    <t>GB54140</t>
  </si>
  <si>
    <t>Hs2st</t>
  </si>
  <si>
    <t>GB47193</t>
  </si>
  <si>
    <t>Hs3st-A</t>
  </si>
  <si>
    <t>GB41214</t>
  </si>
  <si>
    <t>Hs3st-B</t>
  </si>
  <si>
    <t>GB47229</t>
  </si>
  <si>
    <t>Hs6st</t>
  </si>
  <si>
    <t>GB42805</t>
  </si>
  <si>
    <t>Hsc70-3</t>
  </si>
  <si>
    <t>GB49117</t>
  </si>
  <si>
    <t>Hsc70-4</t>
  </si>
  <si>
    <t>GB40866</t>
  </si>
  <si>
    <t>Hsc70-5</t>
  </si>
  <si>
    <t>GB42297</t>
  </si>
  <si>
    <t>Hsc70cb</t>
  </si>
  <si>
    <t>GB50730</t>
  </si>
  <si>
    <t>Hsf</t>
  </si>
  <si>
    <t>GB52628</t>
  </si>
  <si>
    <t>Hsp90</t>
  </si>
  <si>
    <t>GB40976</t>
  </si>
  <si>
    <t>HtrA2</t>
  </si>
  <si>
    <t>GB52918</t>
  </si>
  <si>
    <t>Hydr1</t>
  </si>
  <si>
    <t>GB53831</t>
  </si>
  <si>
    <t>Hydr2</t>
  </si>
  <si>
    <t>GB53847</t>
  </si>
  <si>
    <t>IF-2mt</t>
  </si>
  <si>
    <t>GB42024</t>
  </si>
  <si>
    <t>IFT122</t>
  </si>
  <si>
    <t>GB51120</t>
  </si>
  <si>
    <t>IFT80</t>
  </si>
  <si>
    <t>GB49188</t>
  </si>
  <si>
    <t>GB47243</t>
  </si>
  <si>
    <t>IKKgamma</t>
  </si>
  <si>
    <t>ILP-2</t>
  </si>
  <si>
    <t>GB43560</t>
  </si>
  <si>
    <t>INTS2</t>
  </si>
  <si>
    <t>GB55913</t>
  </si>
  <si>
    <t>INTS8</t>
  </si>
  <si>
    <t>GB44176</t>
  </si>
  <si>
    <t>IPO7</t>
  </si>
  <si>
    <t>GB48949</t>
  </si>
  <si>
    <t>IR-B</t>
  </si>
  <si>
    <t>GB53353</t>
  </si>
  <si>
    <t>IRP30</t>
  </si>
  <si>
    <t>GB50423</t>
  </si>
  <si>
    <t>IRS</t>
  </si>
  <si>
    <t>GB49911</t>
  </si>
  <si>
    <t>Ial</t>
  </si>
  <si>
    <t>GB45255</t>
  </si>
  <si>
    <t>Iav</t>
  </si>
  <si>
    <t>GB40818</t>
  </si>
  <si>
    <t>Idh</t>
  </si>
  <si>
    <t>GB45258</t>
  </si>
  <si>
    <t>Imp</t>
  </si>
  <si>
    <t>GB52056</t>
  </si>
  <si>
    <t>ImpL2</t>
  </si>
  <si>
    <t>GB43504</t>
  </si>
  <si>
    <t>InR-2</t>
  </si>
  <si>
    <t>GB55425</t>
  </si>
  <si>
    <t>Incenp</t>
  </si>
  <si>
    <t>GB45315</t>
  </si>
  <si>
    <t>Ing3</t>
  </si>
  <si>
    <t>GB46202</t>
  </si>
  <si>
    <t>Inos</t>
  </si>
  <si>
    <t>GB51125</t>
  </si>
  <si>
    <t>Ints12</t>
  </si>
  <si>
    <t>GB46245</t>
  </si>
  <si>
    <t>Invadolysin</t>
  </si>
  <si>
    <t>GB42313</t>
  </si>
  <si>
    <t>Ip3k</t>
  </si>
  <si>
    <t>GB43168</t>
  </si>
  <si>
    <t>Ipk2</t>
  </si>
  <si>
    <t>GB48772</t>
  </si>
  <si>
    <t>Ipo9</t>
  </si>
  <si>
    <t>GB55492</t>
  </si>
  <si>
    <t>Iscu</t>
  </si>
  <si>
    <t>GB46920</t>
  </si>
  <si>
    <t>Iswi</t>
  </si>
  <si>
    <t>GB49325</t>
  </si>
  <si>
    <t>Itpr1</t>
  </si>
  <si>
    <t>GB46583</t>
  </si>
  <si>
    <t>JHBP-1</t>
  </si>
  <si>
    <t>GB48492</t>
  </si>
  <si>
    <t>JIL-1</t>
  </si>
  <si>
    <t>GB40565</t>
  </si>
  <si>
    <t>Jarid2</t>
  </si>
  <si>
    <t>GB42496</t>
  </si>
  <si>
    <t>JhI-1</t>
  </si>
  <si>
    <t>GB51719</t>
  </si>
  <si>
    <t>Jhe</t>
  </si>
  <si>
    <t>GB53755</t>
  </si>
  <si>
    <t>KAT2A</t>
  </si>
  <si>
    <t>GB54338</t>
  </si>
  <si>
    <t>KLHL10</t>
  </si>
  <si>
    <t>GB48030</t>
  </si>
  <si>
    <t>KLHL5</t>
  </si>
  <si>
    <t>GB49285</t>
  </si>
  <si>
    <t>KPNB1</t>
  </si>
  <si>
    <t>GB40075</t>
  </si>
  <si>
    <t>Kap-alpha1</t>
  </si>
  <si>
    <t>GB49637</t>
  </si>
  <si>
    <t>Kap-alpha3</t>
  </si>
  <si>
    <t>GB53180</t>
  </si>
  <si>
    <t>Kap3</t>
  </si>
  <si>
    <t>GB55967</t>
  </si>
  <si>
    <t>Khc</t>
  </si>
  <si>
    <t>GB47281</t>
  </si>
  <si>
    <t>Knr</t>
  </si>
  <si>
    <t>GB52331</t>
  </si>
  <si>
    <t>Knrl</t>
  </si>
  <si>
    <t>GB48727</t>
  </si>
  <si>
    <t>Kr</t>
  </si>
  <si>
    <t>GB41483</t>
  </si>
  <si>
    <t>Kr-h2</t>
  </si>
  <si>
    <t>GB55373</t>
  </si>
  <si>
    <t>Ks-1</t>
  </si>
  <si>
    <t>LCCH3</t>
  </si>
  <si>
    <t>GB45542</t>
  </si>
  <si>
    <t>LIMK1</t>
  </si>
  <si>
    <t>GB49680</t>
  </si>
  <si>
    <t>LKR</t>
  </si>
  <si>
    <t>GB47970</t>
  </si>
  <si>
    <t>LOC100187599</t>
  </si>
  <si>
    <t>LOC100188904</t>
  </si>
  <si>
    <t>GB43306</t>
  </si>
  <si>
    <t>LOC100188940</t>
  </si>
  <si>
    <t>LOC100217360</t>
  </si>
  <si>
    <t>GB48697</t>
  </si>
  <si>
    <t>LOC100302106</t>
  </si>
  <si>
    <t>LOC100379261</t>
  </si>
  <si>
    <t>GB49960</t>
  </si>
  <si>
    <t>LOC100576080</t>
  </si>
  <si>
    <t>LOC100576082</t>
  </si>
  <si>
    <t>GB54110</t>
  </si>
  <si>
    <t>LOC100576084</t>
  </si>
  <si>
    <t>LOC100576085</t>
  </si>
  <si>
    <t>GB55960</t>
  </si>
  <si>
    <t>LOC100576086</t>
  </si>
  <si>
    <t>GB53880</t>
  </si>
  <si>
    <t>LOC100576087</t>
  </si>
  <si>
    <t>LOC100576088</t>
  </si>
  <si>
    <t>GB47724</t>
  </si>
  <si>
    <t>LOC100576089</t>
  </si>
  <si>
    <t>GB49450</t>
  </si>
  <si>
    <t>LOC100576096</t>
  </si>
  <si>
    <t>GB40548</t>
  </si>
  <si>
    <t>LOC100576097</t>
  </si>
  <si>
    <t>GB50006</t>
  </si>
  <si>
    <t>LOC100576098</t>
  </si>
  <si>
    <t>GB53742</t>
  </si>
  <si>
    <t>LOC100576099</t>
  </si>
  <si>
    <t>GB54292</t>
  </si>
  <si>
    <t>LOC100576100</t>
  </si>
  <si>
    <t>GB44040</t>
  </si>
  <si>
    <t>LOC100576101</t>
  </si>
  <si>
    <t>GB44435</t>
  </si>
  <si>
    <t>LOC100576102</t>
  </si>
  <si>
    <t>LOC100576104</t>
  </si>
  <si>
    <t>GB41259</t>
  </si>
  <si>
    <t>LOC100576105</t>
  </si>
  <si>
    <t>LOC100576106</t>
  </si>
  <si>
    <t>GB46438</t>
  </si>
  <si>
    <t>LOC100576108</t>
  </si>
  <si>
    <t>LOC100576110</t>
  </si>
  <si>
    <t>GB40273</t>
  </si>
  <si>
    <t>LOC100576111</t>
  </si>
  <si>
    <t>GB40202</t>
  </si>
  <si>
    <t>LOC100576116</t>
  </si>
  <si>
    <t>GB48598</t>
  </si>
  <si>
    <t>LOC100576118</t>
  </si>
  <si>
    <t>GB55613</t>
  </si>
  <si>
    <t>LOC100576120</t>
  </si>
  <si>
    <t>GB52257</t>
  </si>
  <si>
    <t>LOC100576121</t>
  </si>
  <si>
    <t>GB48691</t>
  </si>
  <si>
    <t>LOC100576123</t>
  </si>
  <si>
    <t>GB49445</t>
  </si>
  <si>
    <t>LOC100576125</t>
  </si>
  <si>
    <t>GB50427</t>
  </si>
  <si>
    <t>LOC100576126</t>
  </si>
  <si>
    <t>GB40836</t>
  </si>
  <si>
    <t>LOC100576127</t>
  </si>
  <si>
    <t>GB43513</t>
  </si>
  <si>
    <t>LOC100576129</t>
  </si>
  <si>
    <t>GB50301</t>
  </si>
  <si>
    <t>LOC100576130</t>
  </si>
  <si>
    <t>GB48796</t>
  </si>
  <si>
    <t>LOC100576131</t>
  </si>
  <si>
    <t>GB44745</t>
  </si>
  <si>
    <t>LOC100576132</t>
  </si>
  <si>
    <t>GB54923</t>
  </si>
  <si>
    <t>LOC100576134</t>
  </si>
  <si>
    <t>GB56028</t>
  </si>
  <si>
    <t>LOC100576135</t>
  </si>
  <si>
    <t>GB54881</t>
  </si>
  <si>
    <t>LOC100576136</t>
  </si>
  <si>
    <t>GB48468</t>
  </si>
  <si>
    <t>LOC100576139</t>
  </si>
  <si>
    <t>LOC100576140</t>
  </si>
  <si>
    <t>GB54223</t>
  </si>
  <si>
    <t>LOC100576143</t>
  </si>
  <si>
    <t>GB45416</t>
  </si>
  <si>
    <t>LOC100576145</t>
  </si>
  <si>
    <t>LOC100576146</t>
  </si>
  <si>
    <t>GB40271</t>
  </si>
  <si>
    <t>LOC100576147</t>
  </si>
  <si>
    <t>GB50374</t>
  </si>
  <si>
    <t>LOC100576148</t>
  </si>
  <si>
    <t>LOC100576149</t>
  </si>
  <si>
    <t>GB42589</t>
  </si>
  <si>
    <t>LOC100576151</t>
  </si>
  <si>
    <t>GB48599</t>
  </si>
  <si>
    <t>LOC100576152</t>
  </si>
  <si>
    <t>GB41622</t>
  </si>
  <si>
    <t>LOC100576153</t>
  </si>
  <si>
    <t>GB45224</t>
  </si>
  <si>
    <t>LOC100576155</t>
  </si>
  <si>
    <t>LOC100576157</t>
  </si>
  <si>
    <t>GB43941</t>
  </si>
  <si>
    <t>LOC100576158</t>
  </si>
  <si>
    <t>LOC100576159</t>
  </si>
  <si>
    <t>GB49444</t>
  </si>
  <si>
    <t>LOC100576161</t>
  </si>
  <si>
    <t>LOC100576162</t>
  </si>
  <si>
    <t>GB46023</t>
  </si>
  <si>
    <t>LOC100576163</t>
  </si>
  <si>
    <t>GB50444</t>
  </si>
  <si>
    <t>LOC100576164</t>
  </si>
  <si>
    <t>GB40761</t>
  </si>
  <si>
    <t>LOC100576165</t>
  </si>
  <si>
    <t>LOC100576167</t>
  </si>
  <si>
    <t>GB53327</t>
  </si>
  <si>
    <t>LOC100576168</t>
  </si>
  <si>
    <t>LOC100576169</t>
  </si>
  <si>
    <t>LOC100576172</t>
  </si>
  <si>
    <t>LOC100576173</t>
  </si>
  <si>
    <t>LOC100576174</t>
  </si>
  <si>
    <t>GB45908</t>
  </si>
  <si>
    <t>LOC100576176</t>
  </si>
  <si>
    <t>GB44992</t>
  </si>
  <si>
    <t>LOC100576179</t>
  </si>
  <si>
    <t>GB43404</t>
  </si>
  <si>
    <t>LOC100576182</t>
  </si>
  <si>
    <t>GB54554</t>
  </si>
  <si>
    <t>LOC100576183</t>
  </si>
  <si>
    <t>LOC100576184</t>
  </si>
  <si>
    <t>GB41618</t>
  </si>
  <si>
    <t>LOC100576185</t>
  </si>
  <si>
    <t>GB45229</t>
  </si>
  <si>
    <t>LOC100576186</t>
  </si>
  <si>
    <t>GB44932</t>
  </si>
  <si>
    <t>LOC100576187</t>
  </si>
  <si>
    <t>GB55958</t>
  </si>
  <si>
    <t>LOC100576189</t>
  </si>
  <si>
    <t>LOC100576192</t>
  </si>
  <si>
    <t>GB42903</t>
  </si>
  <si>
    <t>LOC100576193</t>
  </si>
  <si>
    <t>GB48342</t>
  </si>
  <si>
    <t>LOC100576194</t>
  </si>
  <si>
    <t>GB50277</t>
  </si>
  <si>
    <t>LOC100576195</t>
  </si>
  <si>
    <t>GB52685</t>
  </si>
  <si>
    <t>LOC100576196</t>
  </si>
  <si>
    <t>GB50295</t>
  </si>
  <si>
    <t>LOC100576198</t>
  </si>
  <si>
    <t>GB54794</t>
  </si>
  <si>
    <t>LOC100576199</t>
  </si>
  <si>
    <t>LOC100576207</t>
  </si>
  <si>
    <t>LOC100576211</t>
  </si>
  <si>
    <t>LOC100576213</t>
  </si>
  <si>
    <t>GB52902</t>
  </si>
  <si>
    <t>LOC100576215</t>
  </si>
  <si>
    <t>LOC100576216</t>
  </si>
  <si>
    <t>GB48619</t>
  </si>
  <si>
    <t>LOC100576221</t>
  </si>
  <si>
    <t>GB49500</t>
  </si>
  <si>
    <t>LOC100576222</t>
  </si>
  <si>
    <t>LOC100576223</t>
  </si>
  <si>
    <t>LOC100576224</t>
  </si>
  <si>
    <t>GB49982</t>
  </si>
  <si>
    <t>LOC100576225</t>
  </si>
  <si>
    <t>GB43501</t>
  </si>
  <si>
    <t>LOC100576226</t>
  </si>
  <si>
    <t>GB52806</t>
  </si>
  <si>
    <t>LOC100576227</t>
  </si>
  <si>
    <t>GB49354</t>
  </si>
  <si>
    <t>LOC100576230</t>
  </si>
  <si>
    <t>LOC100576233</t>
  </si>
  <si>
    <t>GB51185</t>
  </si>
  <si>
    <t>LOC100576234</t>
  </si>
  <si>
    <t>GB55851</t>
  </si>
  <si>
    <t>LOC100576236</t>
  </si>
  <si>
    <t>GB54153</t>
  </si>
  <si>
    <t>LOC100576240</t>
  </si>
  <si>
    <t>LOC100576242</t>
  </si>
  <si>
    <t>GB48948</t>
  </si>
  <si>
    <t>LOC100576243</t>
  </si>
  <si>
    <t>LOC100576246</t>
  </si>
  <si>
    <t>GB40187</t>
  </si>
  <si>
    <t>LOC100576247</t>
  </si>
  <si>
    <t>LOC100576248</t>
  </si>
  <si>
    <t>GB50647</t>
  </si>
  <si>
    <t>LOC100576249</t>
  </si>
  <si>
    <t>GB50777</t>
  </si>
  <si>
    <t>LOC100576251</t>
  </si>
  <si>
    <t>GB41731</t>
  </si>
  <si>
    <t>LOC100576253</t>
  </si>
  <si>
    <t>GB52938</t>
  </si>
  <si>
    <t>LOC100576254</t>
  </si>
  <si>
    <t>GB55617</t>
  </si>
  <si>
    <t>LOC100576257</t>
  </si>
  <si>
    <t>LOC100576258</t>
  </si>
  <si>
    <t>GB51566</t>
  </si>
  <si>
    <t>LOC100576260</t>
  </si>
  <si>
    <t>LOC100576261</t>
  </si>
  <si>
    <t>GB41391</t>
  </si>
  <si>
    <t>LOC100576263</t>
  </si>
  <si>
    <t>GB43299</t>
  </si>
  <si>
    <t>LOC100576265</t>
  </si>
  <si>
    <t>LOC100576266</t>
  </si>
  <si>
    <t>GB49355</t>
  </si>
  <si>
    <t>LOC100576267</t>
  </si>
  <si>
    <t>GB54813</t>
  </si>
  <si>
    <t>LOC100576270</t>
  </si>
  <si>
    <t>GB46984</t>
  </si>
  <si>
    <t>LOC100576271</t>
  </si>
  <si>
    <t>GB42787</t>
  </si>
  <si>
    <t>LOC100576272</t>
  </si>
  <si>
    <t>GB55918</t>
  </si>
  <si>
    <t>LOC100576273</t>
  </si>
  <si>
    <t>GB50166</t>
  </si>
  <si>
    <t>LOC100576274</t>
  </si>
  <si>
    <t>LOC100576277</t>
  </si>
  <si>
    <t>LOC100576279</t>
  </si>
  <si>
    <t>GB43230</t>
  </si>
  <si>
    <t>LOC100576282</t>
  </si>
  <si>
    <t>GB40184</t>
  </si>
  <si>
    <t>LOC100576283</t>
  </si>
  <si>
    <t>LOC100576284</t>
  </si>
  <si>
    <t>GB52448</t>
  </si>
  <si>
    <t>LOC100576286</t>
  </si>
  <si>
    <t>GB44925</t>
  </si>
  <si>
    <t>LOC100576287</t>
  </si>
  <si>
    <t>GB44563</t>
  </si>
  <si>
    <t>LOC100576288</t>
  </si>
  <si>
    <t>LOC100576289</t>
  </si>
  <si>
    <t>GB55191</t>
  </si>
  <si>
    <t>LOC100576290</t>
  </si>
  <si>
    <t>GB55743</t>
  </si>
  <si>
    <t>LOC100576291</t>
  </si>
  <si>
    <t>GB40740</t>
  </si>
  <si>
    <t>LOC100576293</t>
  </si>
  <si>
    <t>GB42492</t>
  </si>
  <si>
    <t>LOC100576295</t>
  </si>
  <si>
    <t>LOC100576296</t>
  </si>
  <si>
    <t>GB52259</t>
  </si>
  <si>
    <t>LOC100576298</t>
  </si>
  <si>
    <t>GB40270</t>
  </si>
  <si>
    <t>LOC100576299</t>
  </si>
  <si>
    <t>LOC100576300</t>
  </si>
  <si>
    <t>GB41160</t>
  </si>
  <si>
    <t>LOC100576307</t>
  </si>
  <si>
    <t>GB43409</t>
  </si>
  <si>
    <t>LOC100576318</t>
  </si>
  <si>
    <t>LOC100576319</t>
  </si>
  <si>
    <t>LOC100576320</t>
  </si>
  <si>
    <t>GB50737</t>
  </si>
  <si>
    <t>LOC100576321</t>
  </si>
  <si>
    <t>GB40859</t>
  </si>
  <si>
    <t>LOC100576326</t>
  </si>
  <si>
    <t>LOC100576330</t>
  </si>
  <si>
    <t>LOC100576331</t>
  </si>
  <si>
    <t>GB41458</t>
  </si>
  <si>
    <t>LOC100576333</t>
  </si>
  <si>
    <t>GB41265</t>
  </si>
  <si>
    <t>LOC100576336</t>
  </si>
  <si>
    <t>LOC100576337</t>
  </si>
  <si>
    <t>GB45426</t>
  </si>
  <si>
    <t>LOC100576338</t>
  </si>
  <si>
    <t>LOC100576346</t>
  </si>
  <si>
    <t>LOC100576348</t>
  </si>
  <si>
    <t>GB47191</t>
  </si>
  <si>
    <t>LOC100576349</t>
  </si>
  <si>
    <t>GB54569</t>
  </si>
  <si>
    <t>LOC100576355</t>
  </si>
  <si>
    <t>GB53420</t>
  </si>
  <si>
    <t>LOC100576358</t>
  </si>
  <si>
    <t>LOC100576359</t>
  </si>
  <si>
    <t>GB52282</t>
  </si>
  <si>
    <t>LOC100576361</t>
  </si>
  <si>
    <t>GB50466</t>
  </si>
  <si>
    <t>LOC100576366</t>
  </si>
  <si>
    <t>GB41206</t>
  </si>
  <si>
    <t>LOC100576369</t>
  </si>
  <si>
    <t>LOC100576370</t>
  </si>
  <si>
    <t>GB46637</t>
  </si>
  <si>
    <t>LOC100576373</t>
  </si>
  <si>
    <t>GB40691</t>
  </si>
  <si>
    <t>LOC100576374</t>
  </si>
  <si>
    <t>GB41744</t>
  </si>
  <si>
    <t>LOC100576377</t>
  </si>
  <si>
    <t>GB47179</t>
  </si>
  <si>
    <t>LOC100576378</t>
  </si>
  <si>
    <t>GB54572</t>
  </si>
  <si>
    <t>LOC100576380</t>
  </si>
  <si>
    <t>LOC100576381</t>
  </si>
  <si>
    <t>GB52591</t>
  </si>
  <si>
    <t>LOC100576382</t>
  </si>
  <si>
    <t>LOC100576383</t>
  </si>
  <si>
    <t>GB55923</t>
  </si>
  <si>
    <t>LOC100576384</t>
  </si>
  <si>
    <t>GB45612</t>
  </si>
  <si>
    <t>LOC100576387</t>
  </si>
  <si>
    <t>GB51126</t>
  </si>
  <si>
    <t>LOC100576390</t>
  </si>
  <si>
    <t>LOC100576392</t>
  </si>
  <si>
    <t>GB53500</t>
  </si>
  <si>
    <t>LOC100576397</t>
  </si>
  <si>
    <t>LOC100576400</t>
  </si>
  <si>
    <t>GB46060</t>
  </si>
  <si>
    <t>LOC100576401</t>
  </si>
  <si>
    <t>LOC100576402</t>
  </si>
  <si>
    <t>GB41745</t>
  </si>
  <si>
    <t>LOC100576403</t>
  </si>
  <si>
    <t>GB52460</t>
  </si>
  <si>
    <t>LOC100576404</t>
  </si>
  <si>
    <t>GB41378</t>
  </si>
  <si>
    <t>LOC100576405</t>
  </si>
  <si>
    <t>GB52601</t>
  </si>
  <si>
    <t>LOC100576411</t>
  </si>
  <si>
    <t>GB50168</t>
  </si>
  <si>
    <t>LOC100576412</t>
  </si>
  <si>
    <t>GB44181</t>
  </si>
  <si>
    <t>LOC100576413</t>
  </si>
  <si>
    <t>GB44685</t>
  </si>
  <si>
    <t>LOC100576414</t>
  </si>
  <si>
    <t>GB55263</t>
  </si>
  <si>
    <t>LOC100576417</t>
  </si>
  <si>
    <t>LOC100576418</t>
  </si>
  <si>
    <t>GB50610</t>
  </si>
  <si>
    <t>LOC100576419</t>
  </si>
  <si>
    <t>LOC100576420</t>
  </si>
  <si>
    <t>LOC100576421</t>
  </si>
  <si>
    <t>GB44876</t>
  </si>
  <si>
    <t>LOC100576422</t>
  </si>
  <si>
    <t>GB52009</t>
  </si>
  <si>
    <t>LOC100576423</t>
  </si>
  <si>
    <t>GB48802</t>
  </si>
  <si>
    <t>LOC100576425</t>
  </si>
  <si>
    <t>GB53908</t>
  </si>
  <si>
    <t>LOC100576427</t>
  </si>
  <si>
    <t>GB47978</t>
  </si>
  <si>
    <t>LOC100576428</t>
  </si>
  <si>
    <t>GB40219</t>
  </si>
  <si>
    <t>LOC100576430</t>
  </si>
  <si>
    <t>LOC100576432</t>
  </si>
  <si>
    <t>GB50229</t>
  </si>
  <si>
    <t>LOC100576433</t>
  </si>
  <si>
    <t>GB52456</t>
  </si>
  <si>
    <t>LOC100576434</t>
  </si>
  <si>
    <t>GB41317</t>
  </si>
  <si>
    <t>LOC100576435</t>
  </si>
  <si>
    <t>GB47498</t>
  </si>
  <si>
    <t>LOC100576436</t>
  </si>
  <si>
    <t>GB47177</t>
  </si>
  <si>
    <t>LOC100576438</t>
  </si>
  <si>
    <t>GB46987</t>
  </si>
  <si>
    <t>LOC100576439</t>
  </si>
  <si>
    <t>GB45581</t>
  </si>
  <si>
    <t>LOC100576445</t>
  </si>
  <si>
    <t>LOC100576446</t>
  </si>
  <si>
    <t>GB46516</t>
  </si>
  <si>
    <t>LOC100576447</t>
  </si>
  <si>
    <t>GB49281</t>
  </si>
  <si>
    <t>LOC100576449</t>
  </si>
  <si>
    <t>GB52328</t>
  </si>
  <si>
    <t>LOC100576451</t>
  </si>
  <si>
    <t>LOC100576452</t>
  </si>
  <si>
    <t>LOC100576453</t>
  </si>
  <si>
    <t>LOC100576454</t>
  </si>
  <si>
    <t>GB51558</t>
  </si>
  <si>
    <t>LOC100576457</t>
  </si>
  <si>
    <t>GB54387</t>
  </si>
  <si>
    <t>LOC100576458</t>
  </si>
  <si>
    <t>GB40218</t>
  </si>
  <si>
    <t>LOC100576460</t>
  </si>
  <si>
    <t>GB47781</t>
  </si>
  <si>
    <t>LOC100576461</t>
  </si>
  <si>
    <t>GB41658</t>
  </si>
  <si>
    <t>LOC100576462</t>
  </si>
  <si>
    <t>GB51075</t>
  </si>
  <si>
    <t>LOC100576464</t>
  </si>
  <si>
    <t>LOC100576467</t>
  </si>
  <si>
    <t>GB49097</t>
  </si>
  <si>
    <t>LOC100576471</t>
  </si>
  <si>
    <t>GB54528</t>
  </si>
  <si>
    <t>LOC100576472</t>
  </si>
  <si>
    <t>GB51130</t>
  </si>
  <si>
    <t>LOC100576476</t>
  </si>
  <si>
    <t>GB53105</t>
  </si>
  <si>
    <t>LOC100576478</t>
  </si>
  <si>
    <t>GB40549</t>
  </si>
  <si>
    <t>LOC100576482</t>
  </si>
  <si>
    <t>GB41451</t>
  </si>
  <si>
    <t>LOC100576483</t>
  </si>
  <si>
    <t>LOC100576484</t>
  </si>
  <si>
    <t>GB52004</t>
  </si>
  <si>
    <t>LOC100576487</t>
  </si>
  <si>
    <t>GB54326</t>
  </si>
  <si>
    <t>LOC100576488</t>
  </si>
  <si>
    <t>GB40228</t>
  </si>
  <si>
    <t>LOC100576492</t>
  </si>
  <si>
    <t>GB43287</t>
  </si>
  <si>
    <t>LOC100576493</t>
  </si>
  <si>
    <t>LOC100576497</t>
  </si>
  <si>
    <t>GB44344</t>
  </si>
  <si>
    <t>LOC100576498</t>
  </si>
  <si>
    <t>GB43677</t>
  </si>
  <si>
    <t>LOC100576502</t>
  </si>
  <si>
    <t>GB53698</t>
  </si>
  <si>
    <t>LOC100576503</t>
  </si>
  <si>
    <t>LOC100576504</t>
  </si>
  <si>
    <t>LOC100576506</t>
  </si>
  <si>
    <t>GB52250</t>
  </si>
  <si>
    <t>LOC100576508</t>
  </si>
  <si>
    <t>GB54791</t>
  </si>
  <si>
    <t>LOC100576512</t>
  </si>
  <si>
    <t>GB50733</t>
  </si>
  <si>
    <t>LOC100576513</t>
  </si>
  <si>
    <t>LOC100576514</t>
  </si>
  <si>
    <t>GB50413</t>
  </si>
  <si>
    <t>LOC100576515</t>
  </si>
  <si>
    <t>GB43822</t>
  </si>
  <si>
    <t>LOC100576517</t>
  </si>
  <si>
    <t>GB41460</t>
  </si>
  <si>
    <t>LOC100576518</t>
  </si>
  <si>
    <t>GB50988</t>
  </si>
  <si>
    <t>LOC100576519</t>
  </si>
  <si>
    <t>LOC100576520</t>
  </si>
  <si>
    <t>LOC100576522</t>
  </si>
  <si>
    <t>GB41316</t>
  </si>
  <si>
    <t>LOC100576526</t>
  </si>
  <si>
    <t>GB40230</t>
  </si>
  <si>
    <t>LOC100576527</t>
  </si>
  <si>
    <t>LOC100576528</t>
  </si>
  <si>
    <t>GB43309</t>
  </si>
  <si>
    <t>LOC100576530</t>
  </si>
  <si>
    <t>GB41657</t>
  </si>
  <si>
    <t>LOC100576531</t>
  </si>
  <si>
    <t>GB51076</t>
  </si>
  <si>
    <t>LOC100576532</t>
  </si>
  <si>
    <t>GB45186</t>
  </si>
  <si>
    <t>LOC100576534</t>
  </si>
  <si>
    <t>LOC100576536</t>
  </si>
  <si>
    <t>LOC100576537</t>
  </si>
  <si>
    <t>GB47705</t>
  </si>
  <si>
    <t>LOC100576540</t>
  </si>
  <si>
    <t>GB50363</t>
  </si>
  <si>
    <t>LOC100576541</t>
  </si>
  <si>
    <t>LOC100576542</t>
  </si>
  <si>
    <t>GB43538</t>
  </si>
  <si>
    <t>LOC100576543</t>
  </si>
  <si>
    <t>GB52539</t>
  </si>
  <si>
    <t>LOC100576544</t>
  </si>
  <si>
    <t>GB47576</t>
  </si>
  <si>
    <t>LOC100576546</t>
  </si>
  <si>
    <t>LOC100576547</t>
  </si>
  <si>
    <t>GB40842</t>
  </si>
  <si>
    <t>LOC100576549</t>
  </si>
  <si>
    <t>LOC100576552</t>
  </si>
  <si>
    <t>GB46640</t>
  </si>
  <si>
    <t>LOC100576554</t>
  </si>
  <si>
    <t>GB51339</t>
  </si>
  <si>
    <t>LOC100576557</t>
  </si>
  <si>
    <t>GB45239</t>
  </si>
  <si>
    <t>LOC100576559</t>
  </si>
  <si>
    <t>GB47843</t>
  </si>
  <si>
    <t>LOC100576562</t>
  </si>
  <si>
    <t>GB41113</t>
  </si>
  <si>
    <t>LOC100576563</t>
  </si>
  <si>
    <t>GB54356</t>
  </si>
  <si>
    <t>LOC100576564</t>
  </si>
  <si>
    <t>LOC100576565</t>
  </si>
  <si>
    <t>GB46387</t>
  </si>
  <si>
    <t>LOC100576568</t>
  </si>
  <si>
    <t>GB46064</t>
  </si>
  <si>
    <t>LOC100576569</t>
  </si>
  <si>
    <t>GB50065</t>
  </si>
  <si>
    <t>LOC100576571</t>
  </si>
  <si>
    <t>GB52419</t>
  </si>
  <si>
    <t>LOC100576572</t>
  </si>
  <si>
    <t>GB50967</t>
  </si>
  <si>
    <t>LOC100576584</t>
  </si>
  <si>
    <t>GB48640</t>
  </si>
  <si>
    <t>LOC100576585</t>
  </si>
  <si>
    <t>LOC100576586</t>
  </si>
  <si>
    <t>GB46523</t>
  </si>
  <si>
    <t>LOC100576590</t>
  </si>
  <si>
    <t>LOC100576591</t>
  </si>
  <si>
    <t>GB42275</t>
  </si>
  <si>
    <t>LOC100576592</t>
  </si>
  <si>
    <t>GB50550</t>
  </si>
  <si>
    <t>LOC100576597</t>
  </si>
  <si>
    <t>LOC100576599</t>
  </si>
  <si>
    <t>LOC100576600</t>
  </si>
  <si>
    <t>GB47820</t>
  </si>
  <si>
    <t>LOC100576602</t>
  </si>
  <si>
    <t>LOC100576603</t>
  </si>
  <si>
    <t>LOC100576606</t>
  </si>
  <si>
    <t>GB43277</t>
  </si>
  <si>
    <t>LOC100576608</t>
  </si>
  <si>
    <t>GB41656</t>
  </si>
  <si>
    <t>LOC100576609</t>
  </si>
  <si>
    <t>LOC100576610</t>
  </si>
  <si>
    <t>LOC100576612</t>
  </si>
  <si>
    <t>GB43320</t>
  </si>
  <si>
    <t>LOC100576614</t>
  </si>
  <si>
    <t>GB41191</t>
  </si>
  <si>
    <t>LOC100576615</t>
  </si>
  <si>
    <t>GB43640</t>
  </si>
  <si>
    <t>LOC100576617</t>
  </si>
  <si>
    <t>LOC100576618</t>
  </si>
  <si>
    <t>GB51853</t>
  </si>
  <si>
    <t>LOC100576619</t>
  </si>
  <si>
    <t>GB49383</t>
  </si>
  <si>
    <t>LOC100576620</t>
  </si>
  <si>
    <t>GB46131</t>
  </si>
  <si>
    <t>LOC100576621</t>
  </si>
  <si>
    <t>GB53539</t>
  </si>
  <si>
    <t>LOC100576623</t>
  </si>
  <si>
    <t>LOC100576625</t>
  </si>
  <si>
    <t>GB50551</t>
  </si>
  <si>
    <t>LOC100576626</t>
  </si>
  <si>
    <t>LOC100576628</t>
  </si>
  <si>
    <t>LOC100576631</t>
  </si>
  <si>
    <t>LOC100576637</t>
  </si>
  <si>
    <t>LOC100576638</t>
  </si>
  <si>
    <t>GB55803</t>
  </si>
  <si>
    <t>LOC100576640</t>
  </si>
  <si>
    <t>GB42764</t>
  </si>
  <si>
    <t>LOC100576641</t>
  </si>
  <si>
    <t>GB46781</t>
  </si>
  <si>
    <t>LOC100576645</t>
  </si>
  <si>
    <t>GB41837</t>
  </si>
  <si>
    <t>LOC100576646</t>
  </si>
  <si>
    <t>GB44983</t>
  </si>
  <si>
    <t>LOC100576647</t>
  </si>
  <si>
    <t>GB44898</t>
  </si>
  <si>
    <t>LOC100576649</t>
  </si>
  <si>
    <t>GB55893</t>
  </si>
  <si>
    <t>LOC100576650</t>
  </si>
  <si>
    <t>LOC100576657</t>
  </si>
  <si>
    <t>LOC100576660</t>
  </si>
  <si>
    <t>GB43081</t>
  </si>
  <si>
    <t>LOC100576661</t>
  </si>
  <si>
    <t>GB53554</t>
  </si>
  <si>
    <t>LOC100576662</t>
  </si>
  <si>
    <t>GB49261</t>
  </si>
  <si>
    <t>LOC100576663</t>
  </si>
  <si>
    <t>GB41130</t>
  </si>
  <si>
    <t>LOC100576666</t>
  </si>
  <si>
    <t>GB41494</t>
  </si>
  <si>
    <t>LOC100576667</t>
  </si>
  <si>
    <t>GB44689</t>
  </si>
  <si>
    <t>LOC100576669</t>
  </si>
  <si>
    <t>GB45451</t>
  </si>
  <si>
    <t>LOC100576671</t>
  </si>
  <si>
    <t>GB48262</t>
  </si>
  <si>
    <t>LOC100576677</t>
  </si>
  <si>
    <t>GB55788</t>
  </si>
  <si>
    <t>LOC100576679</t>
  </si>
  <si>
    <t>LOC100576683</t>
  </si>
  <si>
    <t>GB44536</t>
  </si>
  <si>
    <t>LOC100576686</t>
  </si>
  <si>
    <t>GB53507</t>
  </si>
  <si>
    <t>LOC100576687</t>
  </si>
  <si>
    <t>GB44265</t>
  </si>
  <si>
    <t>LOC100576688</t>
  </si>
  <si>
    <t>GB43534</t>
  </si>
  <si>
    <t>LOC100576690</t>
  </si>
  <si>
    <t>LOC100576696</t>
  </si>
  <si>
    <t>GB42361</t>
  </si>
  <si>
    <t>LOC100576697</t>
  </si>
  <si>
    <t>LOC100576699</t>
  </si>
  <si>
    <t>LOC100576700</t>
  </si>
  <si>
    <t>GB47718</t>
  </si>
  <si>
    <t>LOC100576702</t>
  </si>
  <si>
    <t>LOC100576703</t>
  </si>
  <si>
    <t>GB41495</t>
  </si>
  <si>
    <t>LOC100576705</t>
  </si>
  <si>
    <t>GB52096</t>
  </si>
  <si>
    <t>LOC100576706</t>
  </si>
  <si>
    <t>GB55626</t>
  </si>
  <si>
    <t>LOC100576708</t>
  </si>
  <si>
    <t>GB53972</t>
  </si>
  <si>
    <t>LOC100576709</t>
  </si>
  <si>
    <t>GB54320</t>
  </si>
  <si>
    <t>LOC100576717</t>
  </si>
  <si>
    <t>GB45266</t>
  </si>
  <si>
    <t>LOC100576718</t>
  </si>
  <si>
    <t>LOC100576719</t>
  </si>
  <si>
    <t>GB42364</t>
  </si>
  <si>
    <t>LOC100576722</t>
  </si>
  <si>
    <t>GB54750</t>
  </si>
  <si>
    <t>LOC100576723</t>
  </si>
  <si>
    <t>GB43533</t>
  </si>
  <si>
    <t>LOC100576726</t>
  </si>
  <si>
    <t>LOC100576729</t>
  </si>
  <si>
    <t>LOC100576730</t>
  </si>
  <si>
    <t>GB46409</t>
  </si>
  <si>
    <t>LOC100576732</t>
  </si>
  <si>
    <t>LOC100576733</t>
  </si>
  <si>
    <t>GB46320</t>
  </si>
  <si>
    <t>LOC100576734</t>
  </si>
  <si>
    <t>GB49018</t>
  </si>
  <si>
    <t>LOC100576735</t>
  </si>
  <si>
    <t>GB53082</t>
  </si>
  <si>
    <t>LOC100576736</t>
  </si>
  <si>
    <t>GB51346</t>
  </si>
  <si>
    <t>LOC100576737</t>
  </si>
  <si>
    <t>GB46946</t>
  </si>
  <si>
    <t>LOC100576738</t>
  </si>
  <si>
    <t>GB42262</t>
  </si>
  <si>
    <t>LOC100576741</t>
  </si>
  <si>
    <t>GB42456</t>
  </si>
  <si>
    <t>LOC100576742</t>
  </si>
  <si>
    <t>LOC100576744</t>
  </si>
  <si>
    <t>GB45295</t>
  </si>
  <si>
    <t>LOC100576745</t>
  </si>
  <si>
    <t>GB44192</t>
  </si>
  <si>
    <t>LOC100576746</t>
  </si>
  <si>
    <t>GB41967</t>
  </si>
  <si>
    <t>LOC100576747</t>
  </si>
  <si>
    <t>GB53973</t>
  </si>
  <si>
    <t>LOC100576748</t>
  </si>
  <si>
    <t>GB47116</t>
  </si>
  <si>
    <t>LOC100576750</t>
  </si>
  <si>
    <t>GB51136</t>
  </si>
  <si>
    <t>LOC100576752</t>
  </si>
  <si>
    <t>LOC100576754</t>
  </si>
  <si>
    <t>GB52592</t>
  </si>
  <si>
    <t>LOC100576755</t>
  </si>
  <si>
    <t>LOC100576759</t>
  </si>
  <si>
    <t>GB48681</t>
  </si>
  <si>
    <t>LOC100576760</t>
  </si>
  <si>
    <t>GB51753</t>
  </si>
  <si>
    <t>LOC100576761</t>
  </si>
  <si>
    <t>GB43237</t>
  </si>
  <si>
    <t>LOC100576762</t>
  </si>
  <si>
    <t>GB42197</t>
  </si>
  <si>
    <t>LOC100576765</t>
  </si>
  <si>
    <t>GB53151</t>
  </si>
  <si>
    <t>LOC100576767</t>
  </si>
  <si>
    <t>LOC100576768</t>
  </si>
  <si>
    <t>GB51496</t>
  </si>
  <si>
    <t>LOC100576770</t>
  </si>
  <si>
    <t>GB48965</t>
  </si>
  <si>
    <t>LOC100576772</t>
  </si>
  <si>
    <t>LOC100576773</t>
  </si>
  <si>
    <t>GB44981</t>
  </si>
  <si>
    <t>LOC100576774</t>
  </si>
  <si>
    <t>GB51983</t>
  </si>
  <si>
    <t>LOC100576775</t>
  </si>
  <si>
    <t>GB47105</t>
  </si>
  <si>
    <t>LOC100576778</t>
  </si>
  <si>
    <t>LOC100576781</t>
  </si>
  <si>
    <t>GB46364</t>
  </si>
  <si>
    <t>LOC100576783</t>
  </si>
  <si>
    <t>GB52408</t>
  </si>
  <si>
    <t>LOC100576784</t>
  </si>
  <si>
    <t>GB44345</t>
  </si>
  <si>
    <t>LOC100576789</t>
  </si>
  <si>
    <t>GB47720</t>
  </si>
  <si>
    <t>LOC100576791</t>
  </si>
  <si>
    <t>LOC100576792</t>
  </si>
  <si>
    <t>GB48618</t>
  </si>
  <si>
    <t>LOC100576794</t>
  </si>
  <si>
    <t>GB44692</t>
  </si>
  <si>
    <t>LOC100576795</t>
  </si>
  <si>
    <t>GB48855</t>
  </si>
  <si>
    <t>LOC100576796</t>
  </si>
  <si>
    <t>GB55435</t>
  </si>
  <si>
    <t>LOC100576797</t>
  </si>
  <si>
    <t>GB42218</t>
  </si>
  <si>
    <t>LOC100576799</t>
  </si>
  <si>
    <t>GB53262</t>
  </si>
  <si>
    <t>LOC100576801</t>
  </si>
  <si>
    <t>GB41123</t>
  </si>
  <si>
    <t>LOC100576803</t>
  </si>
  <si>
    <t>GB42282</t>
  </si>
  <si>
    <t>LOC100576805</t>
  </si>
  <si>
    <t>GB52767</t>
  </si>
  <si>
    <t>LOC100576809</t>
  </si>
  <si>
    <t>GB46524</t>
  </si>
  <si>
    <t>LOC100576811</t>
  </si>
  <si>
    <t>GB53844</t>
  </si>
  <si>
    <t>LOC100576812</t>
  </si>
  <si>
    <t>GB49690</t>
  </si>
  <si>
    <t>LOC100576814</t>
  </si>
  <si>
    <t>LOC100576816</t>
  </si>
  <si>
    <t>GB52407</t>
  </si>
  <si>
    <t>LOC100576817</t>
  </si>
  <si>
    <t>GB44535</t>
  </si>
  <si>
    <t>LOC100576818</t>
  </si>
  <si>
    <t>GB55419</t>
  </si>
  <si>
    <t>LOC100576819</t>
  </si>
  <si>
    <t>LOC100576820</t>
  </si>
  <si>
    <t>GB47721</t>
  </si>
  <si>
    <t>LOC100576825</t>
  </si>
  <si>
    <t>LOC100576826</t>
  </si>
  <si>
    <t>GB44424</t>
  </si>
  <si>
    <t>LOC100576828</t>
  </si>
  <si>
    <t>GB40047</t>
  </si>
  <si>
    <t>LOC100576829</t>
  </si>
  <si>
    <t>GB52247</t>
  </si>
  <si>
    <t>LOC100576830</t>
  </si>
  <si>
    <t>LOC100576831</t>
  </si>
  <si>
    <t>GB41120</t>
  </si>
  <si>
    <t>LOC100576833</t>
  </si>
  <si>
    <t>GB42258</t>
  </si>
  <si>
    <t>LOC100576835</t>
  </si>
  <si>
    <t>LOC100576836</t>
  </si>
  <si>
    <t>GB41518</t>
  </si>
  <si>
    <t>LOC100576837</t>
  </si>
  <si>
    <t>GB48779</t>
  </si>
  <si>
    <t>LOC100576838</t>
  </si>
  <si>
    <t>LOC100576839</t>
  </si>
  <si>
    <t>GB40201</t>
  </si>
  <si>
    <t>LOC100576840</t>
  </si>
  <si>
    <t>LOC100576841</t>
  </si>
  <si>
    <t>LOC100576843</t>
  </si>
  <si>
    <t>GB47770</t>
  </si>
  <si>
    <t>LOC100576847</t>
  </si>
  <si>
    <t>GB55597</t>
  </si>
  <si>
    <t>LOC100576848</t>
  </si>
  <si>
    <t>GB47847</t>
  </si>
  <si>
    <t>LOC100576850</t>
  </si>
  <si>
    <t>GB49633</t>
  </si>
  <si>
    <t>LOC100576851</t>
  </si>
  <si>
    <t>LOC100576852</t>
  </si>
  <si>
    <t>LOC100576853</t>
  </si>
  <si>
    <t>LOC100576855</t>
  </si>
  <si>
    <t>GB50138</t>
  </si>
  <si>
    <t>LOC100576859</t>
  </si>
  <si>
    <t>GB44425</t>
  </si>
  <si>
    <t>LOC100576860</t>
  </si>
  <si>
    <t>GB41060</t>
  </si>
  <si>
    <t>LOC100576862</t>
  </si>
  <si>
    <t>GB52245</t>
  </si>
  <si>
    <t>LOC100576863</t>
  </si>
  <si>
    <t>GB40340</t>
  </si>
  <si>
    <t>LOC100576864</t>
  </si>
  <si>
    <t>GB54019</t>
  </si>
  <si>
    <t>LOC100576866</t>
  </si>
  <si>
    <t>GB51508</t>
  </si>
  <si>
    <t>LOC100576868</t>
  </si>
  <si>
    <t>LOC100576871</t>
  </si>
  <si>
    <t>GB45872</t>
  </si>
  <si>
    <t>LOC100576872</t>
  </si>
  <si>
    <t>GB46122</t>
  </si>
  <si>
    <t>LOC100576876</t>
  </si>
  <si>
    <t>LOC100576878</t>
  </si>
  <si>
    <t>GB47940</t>
  </si>
  <si>
    <t>LOC100576880</t>
  </si>
  <si>
    <t>GB41833</t>
  </si>
  <si>
    <t>LOC100576881</t>
  </si>
  <si>
    <t>GB52405</t>
  </si>
  <si>
    <t>LOC100576882</t>
  </si>
  <si>
    <t>GB50954</t>
  </si>
  <si>
    <t>LOC100576884</t>
  </si>
  <si>
    <t>LOC100576885</t>
  </si>
  <si>
    <t>LOC100576886</t>
  </si>
  <si>
    <t>GB52528</t>
  </si>
  <si>
    <t>LOC100576888</t>
  </si>
  <si>
    <t>LOC100576894</t>
  </si>
  <si>
    <t>GB44191</t>
  </si>
  <si>
    <t>LOC100576895</t>
  </si>
  <si>
    <t>GB53524</t>
  </si>
  <si>
    <t>LOC100576896</t>
  </si>
  <si>
    <t>GB52248</t>
  </si>
  <si>
    <t>LOC100576898</t>
  </si>
  <si>
    <t>GB53069</t>
  </si>
  <si>
    <t>LOC100576901</t>
  </si>
  <si>
    <t>GB55767</t>
  </si>
  <si>
    <t>LOC100576902</t>
  </si>
  <si>
    <t>GB42701</t>
  </si>
  <si>
    <t>LOC100576903</t>
  </si>
  <si>
    <t>LOC100576908</t>
  </si>
  <si>
    <t>GB45679</t>
  </si>
  <si>
    <t>LOC100576912</t>
  </si>
  <si>
    <t>GB47941</t>
  </si>
  <si>
    <t>LOC100576913</t>
  </si>
  <si>
    <t>LOC100576914</t>
  </si>
  <si>
    <t>GB52404</t>
  </si>
  <si>
    <t>LOC100576915</t>
  </si>
  <si>
    <t>GB50951</t>
  </si>
  <si>
    <t>LOC100576916</t>
  </si>
  <si>
    <t>GB48844</t>
  </si>
  <si>
    <t>LOC100576917</t>
  </si>
  <si>
    <t>LOC100576918</t>
  </si>
  <si>
    <t>LOC100576919</t>
  </si>
  <si>
    <t>GB54699</t>
  </si>
  <si>
    <t>LOC100576923</t>
  </si>
  <si>
    <t>GB40485</t>
  </si>
  <si>
    <t>LOC100576924</t>
  </si>
  <si>
    <t>GB40159</t>
  </si>
  <si>
    <t>LOC100576925</t>
  </si>
  <si>
    <t>LOC100576927</t>
  </si>
  <si>
    <t>LOC100576929</t>
  </si>
  <si>
    <t>LOC100576930</t>
  </si>
  <si>
    <t>GB42111</t>
  </si>
  <si>
    <t>LOC100576932</t>
  </si>
  <si>
    <t>GB49703</t>
  </si>
  <si>
    <t>LOC100576933</t>
  </si>
  <si>
    <t>GB53109</t>
  </si>
  <si>
    <t>LOC100576934</t>
  </si>
  <si>
    <t>GB43586</t>
  </si>
  <si>
    <t>LOC100576935</t>
  </si>
  <si>
    <t>GB42637</t>
  </si>
  <si>
    <t>LOC100576936</t>
  </si>
  <si>
    <t>GB41965</t>
  </si>
  <si>
    <t>LOC100576938</t>
  </si>
  <si>
    <t>GB51540</t>
  </si>
  <si>
    <t>LOC100576944</t>
  </si>
  <si>
    <t>GB52403</t>
  </si>
  <si>
    <t>LOC100576945</t>
  </si>
  <si>
    <t>GB51003</t>
  </si>
  <si>
    <t>LOC100576947</t>
  </si>
  <si>
    <t>GB45294</t>
  </si>
  <si>
    <t>LOC100576948</t>
  </si>
  <si>
    <t>LOC100576949</t>
  </si>
  <si>
    <t>GB55406</t>
  </si>
  <si>
    <t>LOC100576951</t>
  </si>
  <si>
    <t>GB54697</t>
  </si>
  <si>
    <t>LOC100576954</t>
  </si>
  <si>
    <t>GB47691</t>
  </si>
  <si>
    <t>LOC100576956</t>
  </si>
  <si>
    <t>GB40700</t>
  </si>
  <si>
    <t>LOC100576957</t>
  </si>
  <si>
    <t>GB48401</t>
  </si>
  <si>
    <t>LOC100576958</t>
  </si>
  <si>
    <t>GB49933</t>
  </si>
  <si>
    <t>LOC100576960</t>
  </si>
  <si>
    <t>GB47968</t>
  </si>
  <si>
    <t>LOC100576961</t>
  </si>
  <si>
    <t>GB48975</t>
  </si>
  <si>
    <t>LOC100576963</t>
  </si>
  <si>
    <t>GB51144</t>
  </si>
  <si>
    <t>LOC100576965</t>
  </si>
  <si>
    <t>GB44638</t>
  </si>
  <si>
    <t>LOC100576966</t>
  </si>
  <si>
    <t>LOC100576967</t>
  </si>
  <si>
    <t>GB52889</t>
  </si>
  <si>
    <t>LOC100576969</t>
  </si>
  <si>
    <t>LOC100576972</t>
  </si>
  <si>
    <t>GB41875</t>
  </si>
  <si>
    <t>LOC100576974</t>
  </si>
  <si>
    <t>LOC100576975</t>
  </si>
  <si>
    <t>GB41976</t>
  </si>
  <si>
    <t>LOC100576976</t>
  </si>
  <si>
    <t>GB45464</t>
  </si>
  <si>
    <t>LOC100576978</t>
  </si>
  <si>
    <t>GB46966</t>
  </si>
  <si>
    <t>LOC100576982</t>
  </si>
  <si>
    <t>GB47943</t>
  </si>
  <si>
    <t>LOC100576983</t>
  </si>
  <si>
    <t>GB54104</t>
  </si>
  <si>
    <t>LOC100576984</t>
  </si>
  <si>
    <t>GB52402</t>
  </si>
  <si>
    <t>LOC100576985</t>
  </si>
  <si>
    <t>GB44867</t>
  </si>
  <si>
    <t>LOC100576986</t>
  </si>
  <si>
    <t>GB55611</t>
  </si>
  <si>
    <t>LOC100576987</t>
  </si>
  <si>
    <t>LOC100576989</t>
  </si>
  <si>
    <t>GB43162</t>
  </si>
  <si>
    <t>LOC100576990</t>
  </si>
  <si>
    <t>GB54980</t>
  </si>
  <si>
    <t>LOC100576993</t>
  </si>
  <si>
    <t>LOC100576994</t>
  </si>
  <si>
    <t>GB54782</t>
  </si>
  <si>
    <t>LOC100576996</t>
  </si>
  <si>
    <t>GB55685</t>
  </si>
  <si>
    <t>LOC100576999</t>
  </si>
  <si>
    <t>LOC100577000</t>
  </si>
  <si>
    <t>GB46793</t>
  </si>
  <si>
    <t>LOC100577001</t>
  </si>
  <si>
    <t>GB50288</t>
  </si>
  <si>
    <t>LOC100577002</t>
  </si>
  <si>
    <t>GB51841</t>
  </si>
  <si>
    <t>LOC100577003</t>
  </si>
  <si>
    <t>GB49001</t>
  </si>
  <si>
    <t>LOC100577004</t>
  </si>
  <si>
    <t>GB50911</t>
  </si>
  <si>
    <t>LOC100577012</t>
  </si>
  <si>
    <t>LOC100577013</t>
  </si>
  <si>
    <t>GB53869</t>
  </si>
  <si>
    <t>LOC100577014</t>
  </si>
  <si>
    <t>LOC100577015</t>
  </si>
  <si>
    <t>GB48650</t>
  </si>
  <si>
    <t>LOC100577017</t>
  </si>
  <si>
    <t>LOC100577019</t>
  </si>
  <si>
    <t>GB47508</t>
  </si>
  <si>
    <t>LOC100577020</t>
  </si>
  <si>
    <t>LOC100577021</t>
  </si>
  <si>
    <t>GB43745</t>
  </si>
  <si>
    <t>LOC100577023</t>
  </si>
  <si>
    <t>GB42394</t>
  </si>
  <si>
    <t>LOC100577024</t>
  </si>
  <si>
    <t>GB40192</t>
  </si>
  <si>
    <t>LOC100577026</t>
  </si>
  <si>
    <t>GB42550</t>
  </si>
  <si>
    <t>LOC100577027</t>
  </si>
  <si>
    <t>GB55872</t>
  </si>
  <si>
    <t>LOC100577028</t>
  </si>
  <si>
    <t>LOC100577030</t>
  </si>
  <si>
    <t>GB54178</t>
  </si>
  <si>
    <t>LOC100577032</t>
  </si>
  <si>
    <t>LOC100577033</t>
  </si>
  <si>
    <t>GB51756</t>
  </si>
  <si>
    <t>LOC100577039</t>
  </si>
  <si>
    <t>LOC100577042</t>
  </si>
  <si>
    <t>LOC100577043</t>
  </si>
  <si>
    <t>GB49262</t>
  </si>
  <si>
    <t>LOC100577044</t>
  </si>
  <si>
    <t>LOC100577045</t>
  </si>
  <si>
    <t>GB48270</t>
  </si>
  <si>
    <t>LOC100577046</t>
  </si>
  <si>
    <t>LOC100577047</t>
  </si>
  <si>
    <t>GB55757</t>
  </si>
  <si>
    <t>LOC100577050</t>
  </si>
  <si>
    <t>GB54201</t>
  </si>
  <si>
    <t>LOC100577053</t>
  </si>
  <si>
    <t>GB41782</t>
  </si>
  <si>
    <t>LOC100577054</t>
  </si>
  <si>
    <t>GB44024</t>
  </si>
  <si>
    <t>LOC100577057</t>
  </si>
  <si>
    <t>GB53514</t>
  </si>
  <si>
    <t>LOC100577060</t>
  </si>
  <si>
    <t>GB46602</t>
  </si>
  <si>
    <t>LOC100577061</t>
  </si>
  <si>
    <t>GB54310</t>
  </si>
  <si>
    <t>LOC100577062</t>
  </si>
  <si>
    <t>GB40191</t>
  </si>
  <si>
    <t>LOC100577063</t>
  </si>
  <si>
    <t>GB43254</t>
  </si>
  <si>
    <t>LOC100577064</t>
  </si>
  <si>
    <t>LOC100577065</t>
  </si>
  <si>
    <t>GB54179</t>
  </si>
  <si>
    <t>LOC100577068</t>
  </si>
  <si>
    <t>GB52399</t>
  </si>
  <si>
    <t>LOC100577071</t>
  </si>
  <si>
    <t>LOC100577073</t>
  </si>
  <si>
    <t>LOC100577074</t>
  </si>
  <si>
    <t>GB45521</t>
  </si>
  <si>
    <t>LOC100577077</t>
  </si>
  <si>
    <t>GB47688</t>
  </si>
  <si>
    <t>LOC100577080</t>
  </si>
  <si>
    <t>GB54519</t>
  </si>
  <si>
    <t>LOC100577081</t>
  </si>
  <si>
    <t>GB50057</t>
  </si>
  <si>
    <t>LOC100577082</t>
  </si>
  <si>
    <t>GB49004</t>
  </si>
  <si>
    <t>LOC100577083</t>
  </si>
  <si>
    <t>LOC100577086</t>
  </si>
  <si>
    <t>GB47895</t>
  </si>
  <si>
    <t>LOC100577091</t>
  </si>
  <si>
    <t>GB53864</t>
  </si>
  <si>
    <t>LOC100577092</t>
  </si>
  <si>
    <t>GB49857</t>
  </si>
  <si>
    <t>LOC100577094</t>
  </si>
  <si>
    <t>GB40884</t>
  </si>
  <si>
    <t>LOC100577095</t>
  </si>
  <si>
    <t>GB43001</t>
  </si>
  <si>
    <t>LOC100577098</t>
  </si>
  <si>
    <t>GB42552</t>
  </si>
  <si>
    <t>LOC100577099</t>
  </si>
  <si>
    <t>GB41552</t>
  </si>
  <si>
    <t>LOC100577101</t>
  </si>
  <si>
    <t>GB52398</t>
  </si>
  <si>
    <t>LOC100577102</t>
  </si>
  <si>
    <t>GB50945</t>
  </si>
  <si>
    <t>LOC100577103</t>
  </si>
  <si>
    <t>GB45301</t>
  </si>
  <si>
    <t>LOC100577104</t>
  </si>
  <si>
    <t>LOC100577106</t>
  </si>
  <si>
    <t>GB55622</t>
  </si>
  <si>
    <t>LOC100577107</t>
  </si>
  <si>
    <t>LOC100577108</t>
  </si>
  <si>
    <t>GB54942</t>
  </si>
  <si>
    <t>LOC100577109</t>
  </si>
  <si>
    <t>LOC100577112</t>
  </si>
  <si>
    <t>GB50124</t>
  </si>
  <si>
    <t>LOC100577113</t>
  </si>
  <si>
    <t>GB48962</t>
  </si>
  <si>
    <t>LOC100577118</t>
  </si>
  <si>
    <t>GB42323</t>
  </si>
  <si>
    <t>LOC100577120</t>
  </si>
  <si>
    <t>GB49084</t>
  </si>
  <si>
    <t>LOC100577121</t>
  </si>
  <si>
    <t>GB43624</t>
  </si>
  <si>
    <t>LOC100577122</t>
  </si>
  <si>
    <t>GB50534</t>
  </si>
  <si>
    <t>LOC100577127</t>
  </si>
  <si>
    <t>GB48809</t>
  </si>
  <si>
    <t>LOC100577128</t>
  </si>
  <si>
    <t>GB47840</t>
  </si>
  <si>
    <t>LOC100577132</t>
  </si>
  <si>
    <t>GB42554</t>
  </si>
  <si>
    <t>LOC100577133</t>
  </si>
  <si>
    <t>GB54001</t>
  </si>
  <si>
    <t>LOC100577135</t>
  </si>
  <si>
    <t>GB47929</t>
  </si>
  <si>
    <t>LOC100577136</t>
  </si>
  <si>
    <t>GB51851</t>
  </si>
  <si>
    <t>LOC100577138</t>
  </si>
  <si>
    <t>GB50909</t>
  </si>
  <si>
    <t>LOC100577139</t>
  </si>
  <si>
    <t>LOC100577140</t>
  </si>
  <si>
    <t>GB44735</t>
  </si>
  <si>
    <t>LOC100577141</t>
  </si>
  <si>
    <t>LOC100577142</t>
  </si>
  <si>
    <t>GB54941</t>
  </si>
  <si>
    <t>LOC100577143</t>
  </si>
  <si>
    <t>GB49848</t>
  </si>
  <si>
    <t>LOC100577145</t>
  </si>
  <si>
    <t>GB49027</t>
  </si>
  <si>
    <t>LOC100577146</t>
  </si>
  <si>
    <t>GB54787</t>
  </si>
  <si>
    <t>LOC100577147</t>
  </si>
  <si>
    <t>GB51887</t>
  </si>
  <si>
    <t>LOC100577149</t>
  </si>
  <si>
    <t>GB46368</t>
  </si>
  <si>
    <t>LOC100577150</t>
  </si>
  <si>
    <t>GB54516</t>
  </si>
  <si>
    <t>LOC100577155</t>
  </si>
  <si>
    <t>GB52705</t>
  </si>
  <si>
    <t>LOC100577156</t>
  </si>
  <si>
    <t>GB42434</t>
  </si>
  <si>
    <t>LOC100577158</t>
  </si>
  <si>
    <t>LOC100577159</t>
  </si>
  <si>
    <t>GB48183</t>
  </si>
  <si>
    <t>LOC100577161</t>
  </si>
  <si>
    <t>GB46103</t>
  </si>
  <si>
    <t>LOC100577163</t>
  </si>
  <si>
    <t>LOC100577164</t>
  </si>
  <si>
    <t>LOC100577165</t>
  </si>
  <si>
    <t>GB48743</t>
  </si>
  <si>
    <t>LOC100577168</t>
  </si>
  <si>
    <t>GB42378</t>
  </si>
  <si>
    <t>LOC100577174</t>
  </si>
  <si>
    <t>GB51515</t>
  </si>
  <si>
    <t>LOC100577178</t>
  </si>
  <si>
    <t>GB53641</t>
  </si>
  <si>
    <t>LOC100577180</t>
  </si>
  <si>
    <t>LOC100577185</t>
  </si>
  <si>
    <t>GB42108</t>
  </si>
  <si>
    <t>LOC100577186</t>
  </si>
  <si>
    <t>LOC100577192</t>
  </si>
  <si>
    <t>GB54258</t>
  </si>
  <si>
    <t>LOC100577194</t>
  </si>
  <si>
    <t>GB48976</t>
  </si>
  <si>
    <t>LOC100577196</t>
  </si>
  <si>
    <t>GB53403</t>
  </si>
  <si>
    <t>LOC100577197</t>
  </si>
  <si>
    <t>GB46458</t>
  </si>
  <si>
    <t>LOC100577198</t>
  </si>
  <si>
    <t>GB55973</t>
  </si>
  <si>
    <t>LOC100577201</t>
  </si>
  <si>
    <t>LOC100577202</t>
  </si>
  <si>
    <t>GB55095</t>
  </si>
  <si>
    <t>LOC100577206</t>
  </si>
  <si>
    <t>LOC100577209</t>
  </si>
  <si>
    <t>GB49988</t>
  </si>
  <si>
    <t>LOC100577210</t>
  </si>
  <si>
    <t>GB41776</t>
  </si>
  <si>
    <t>LOC100577211</t>
  </si>
  <si>
    <t>LOC100577213</t>
  </si>
  <si>
    <t>LOC100577214</t>
  </si>
  <si>
    <t>GB42377</t>
  </si>
  <si>
    <t>LOC100577215</t>
  </si>
  <si>
    <t>LOC100577216</t>
  </si>
  <si>
    <t>LOC100577220</t>
  </si>
  <si>
    <t>GB46246</t>
  </si>
  <si>
    <t>LOC100577221</t>
  </si>
  <si>
    <t>GB42555</t>
  </si>
  <si>
    <t>LOC100577222</t>
  </si>
  <si>
    <t>GB40110</t>
  </si>
  <si>
    <t>LOC100577224</t>
  </si>
  <si>
    <t>GB53636</t>
  </si>
  <si>
    <t>LOC100577226</t>
  </si>
  <si>
    <t>GB52395</t>
  </si>
  <si>
    <t>LOC100577228</t>
  </si>
  <si>
    <t>GB51885</t>
  </si>
  <si>
    <t>LOC100577230</t>
  </si>
  <si>
    <t>GB55035</t>
  </si>
  <si>
    <t>LOC100577231</t>
  </si>
  <si>
    <t>GB46800</t>
  </si>
  <si>
    <t>LOC100577237</t>
  </si>
  <si>
    <t>GB44697</t>
  </si>
  <si>
    <t>LOC100577239</t>
  </si>
  <si>
    <t>GB47518</t>
  </si>
  <si>
    <t>LOC100577242</t>
  </si>
  <si>
    <t>GB55860</t>
  </si>
  <si>
    <t>LOC100577249</t>
  </si>
  <si>
    <t>GB47126</t>
  </si>
  <si>
    <t>LOC100577250</t>
  </si>
  <si>
    <t>GB46651</t>
  </si>
  <si>
    <t>LOC100577252</t>
  </si>
  <si>
    <t>LOC100577253</t>
  </si>
  <si>
    <t>GB53634</t>
  </si>
  <si>
    <t>LOC100577254</t>
  </si>
  <si>
    <t>GB51854</t>
  </si>
  <si>
    <t>LOC100577255</t>
  </si>
  <si>
    <t>GB52445</t>
  </si>
  <si>
    <t>LOC100577257</t>
  </si>
  <si>
    <t>LOC100577259</t>
  </si>
  <si>
    <t>GB45438</t>
  </si>
  <si>
    <t>LOC100577260</t>
  </si>
  <si>
    <t>LOC100577262</t>
  </si>
  <si>
    <t>LOC100577263</t>
  </si>
  <si>
    <t>GB52142</t>
  </si>
  <si>
    <t>LOC100577264</t>
  </si>
  <si>
    <t>LOC100577265</t>
  </si>
  <si>
    <t>LOC100577266</t>
  </si>
  <si>
    <t>LOC100577268</t>
  </si>
  <si>
    <t>GB48917</t>
  </si>
  <si>
    <t>LOC100577269</t>
  </si>
  <si>
    <t>LOC100577272</t>
  </si>
  <si>
    <t>GB53001</t>
  </si>
  <si>
    <t>LOC100577273</t>
  </si>
  <si>
    <t>LOC100577275</t>
  </si>
  <si>
    <t>LOC100577278</t>
  </si>
  <si>
    <t>LOC100577279</t>
  </si>
  <si>
    <t>GB54098</t>
  </si>
  <si>
    <t>LOC100577280</t>
  </si>
  <si>
    <t>GB41888</t>
  </si>
  <si>
    <t>LOC100577283</t>
  </si>
  <si>
    <t>GB41962</t>
  </si>
  <si>
    <t>LOC100577285</t>
  </si>
  <si>
    <t>GB48780</t>
  </si>
  <si>
    <t>LOC100577286</t>
  </si>
  <si>
    <t>LOC100577288</t>
  </si>
  <si>
    <t>GB54540</t>
  </si>
  <si>
    <t>LOC100577291</t>
  </si>
  <si>
    <t>GB51830</t>
  </si>
  <si>
    <t>LOC100577293</t>
  </si>
  <si>
    <t>GB53819</t>
  </si>
  <si>
    <t>LOC100577295</t>
  </si>
  <si>
    <t>GB44646</t>
  </si>
  <si>
    <t>LOC100577296</t>
  </si>
  <si>
    <t>GB44734</t>
  </si>
  <si>
    <t>LOC100577298</t>
  </si>
  <si>
    <t>GB49819</t>
  </si>
  <si>
    <t>LOC100577300</t>
  </si>
  <si>
    <t>GB51900</t>
  </si>
  <si>
    <t>LOC100577301</t>
  </si>
  <si>
    <t>GB51232</t>
  </si>
  <si>
    <t>LOC100577302</t>
  </si>
  <si>
    <t>GB40446</t>
  </si>
  <si>
    <t>LOC100577303</t>
  </si>
  <si>
    <t>LOC100577306</t>
  </si>
  <si>
    <t>LOC100577307</t>
  </si>
  <si>
    <t>GB42470</t>
  </si>
  <si>
    <t>LOC100577308</t>
  </si>
  <si>
    <t>GB51077</t>
  </si>
  <si>
    <t>LOC100577313</t>
  </si>
  <si>
    <t>LOC100577317</t>
  </si>
  <si>
    <t>LOC100577320</t>
  </si>
  <si>
    <t>GB50241</t>
  </si>
  <si>
    <t>LOC100577322</t>
  </si>
  <si>
    <t>GB40279</t>
  </si>
  <si>
    <t>LOC100577324</t>
  </si>
  <si>
    <t>GB46149</t>
  </si>
  <si>
    <t>LOC100577325</t>
  </si>
  <si>
    <t>GB47734</t>
  </si>
  <si>
    <t>LOC100577327</t>
  </si>
  <si>
    <t>GB46958</t>
  </si>
  <si>
    <t>LOC100577328</t>
  </si>
  <si>
    <t>GB55870</t>
  </si>
  <si>
    <t>LOC100577330</t>
  </si>
  <si>
    <t>GB42683</t>
  </si>
  <si>
    <t>LOC100577332</t>
  </si>
  <si>
    <t>GB41785</t>
  </si>
  <si>
    <t>LOC100577335</t>
  </si>
  <si>
    <t>GB44469</t>
  </si>
  <si>
    <t>LOC100577336</t>
  </si>
  <si>
    <t>GB44733</t>
  </si>
  <si>
    <t>LOC100577340</t>
  </si>
  <si>
    <t>LOC100577341</t>
  </si>
  <si>
    <t>GB49234</t>
  </si>
  <si>
    <t>LOC100577342</t>
  </si>
  <si>
    <t>GB53235</t>
  </si>
  <si>
    <t>LOC100577343</t>
  </si>
  <si>
    <t>GB54256</t>
  </si>
  <si>
    <t>LOC100577344</t>
  </si>
  <si>
    <t>GB45252</t>
  </si>
  <si>
    <t>LOC100577346</t>
  </si>
  <si>
    <t>GB45440</t>
  </si>
  <si>
    <t>LOC100577347</t>
  </si>
  <si>
    <t>GB54362</t>
  </si>
  <si>
    <t>LOC100577348</t>
  </si>
  <si>
    <t>GB48233</t>
  </si>
  <si>
    <t>LOC100577351</t>
  </si>
  <si>
    <t>GB41903</t>
  </si>
  <si>
    <t>LOC100577358</t>
  </si>
  <si>
    <t>GB42682</t>
  </si>
  <si>
    <t>LOC100577359</t>
  </si>
  <si>
    <t>LOC100577360</t>
  </si>
  <si>
    <t>LOC100577362</t>
  </si>
  <si>
    <t>GB41623</t>
  </si>
  <si>
    <t>LOC100577363</t>
  </si>
  <si>
    <t>GB51764</t>
  </si>
  <si>
    <t>LOC100577364</t>
  </si>
  <si>
    <t>GB43110</t>
  </si>
  <si>
    <t>LOC100577365</t>
  </si>
  <si>
    <t>GB55332</t>
  </si>
  <si>
    <t>LOC100577367</t>
  </si>
  <si>
    <t>GB54751</t>
  </si>
  <si>
    <t>LOC100577369</t>
  </si>
  <si>
    <t>GB53239</t>
  </si>
  <si>
    <t>LOC100577373</t>
  </si>
  <si>
    <t>GB45439</t>
  </si>
  <si>
    <t>LOC100577376</t>
  </si>
  <si>
    <t>GB44647</t>
  </si>
  <si>
    <t>LOC100577377</t>
  </si>
  <si>
    <t>LOC100577378</t>
  </si>
  <si>
    <t>GB46657</t>
  </si>
  <si>
    <t>LOC100577380</t>
  </si>
  <si>
    <t>LOC100577381</t>
  </si>
  <si>
    <t>GB40606</t>
  </si>
  <si>
    <t>LOC100577382</t>
  </si>
  <si>
    <t>GB43867</t>
  </si>
  <si>
    <t>LOC100577383</t>
  </si>
  <si>
    <t>LOC100577384</t>
  </si>
  <si>
    <t>LOC100577385</t>
  </si>
  <si>
    <t>LOC100577386</t>
  </si>
  <si>
    <t>GB41488</t>
  </si>
  <si>
    <t>LOC100577387</t>
  </si>
  <si>
    <t>GB41619</t>
  </si>
  <si>
    <t>LOC100577390</t>
  </si>
  <si>
    <t>GB42334</t>
  </si>
  <si>
    <t>LOC100577393</t>
  </si>
  <si>
    <t>LOC100577394</t>
  </si>
  <si>
    <t>GB50186</t>
  </si>
  <si>
    <t>LOC100577396</t>
  </si>
  <si>
    <t>GB42028</t>
  </si>
  <si>
    <t>LOC100577397</t>
  </si>
  <si>
    <t>LOC100577398</t>
  </si>
  <si>
    <t>LOC100577399</t>
  </si>
  <si>
    <t>GB40710</t>
  </si>
  <si>
    <t>LOC100577401</t>
  </si>
  <si>
    <t>GB48416</t>
  </si>
  <si>
    <t>LOC100577404</t>
  </si>
  <si>
    <t>LOC100577405</t>
  </si>
  <si>
    <t>GB45756</t>
  </si>
  <si>
    <t>LOC100577406</t>
  </si>
  <si>
    <t>LOC100577407</t>
  </si>
  <si>
    <t>LOC100577408</t>
  </si>
  <si>
    <t>GB54541</t>
  </si>
  <si>
    <t>LOC100577409</t>
  </si>
  <si>
    <t>GB42865</t>
  </si>
  <si>
    <t>LOC100577410</t>
  </si>
  <si>
    <t>GB46747</t>
  </si>
  <si>
    <t>LOC100577411</t>
  </si>
  <si>
    <t>LOC100577414</t>
  </si>
  <si>
    <t>LOC100577415</t>
  </si>
  <si>
    <t>GB55334</t>
  </si>
  <si>
    <t>LOC100577418</t>
  </si>
  <si>
    <t>GB46170</t>
  </si>
  <si>
    <t>LOC100577422</t>
  </si>
  <si>
    <t>LOC100577423</t>
  </si>
  <si>
    <t>GB50965</t>
  </si>
  <si>
    <t>LOC100577424</t>
  </si>
  <si>
    <t>GB48062</t>
  </si>
  <si>
    <t>LOC100577425</t>
  </si>
  <si>
    <t>GB46480</t>
  </si>
  <si>
    <t>LOC100577428</t>
  </si>
  <si>
    <t>LOC100577430</t>
  </si>
  <si>
    <t>GB43784</t>
  </si>
  <si>
    <t>LOC100577431</t>
  </si>
  <si>
    <t>GB43547</t>
  </si>
  <si>
    <t>LOC100577432</t>
  </si>
  <si>
    <t>LOC100577436</t>
  </si>
  <si>
    <t>GB56013</t>
  </si>
  <si>
    <t>LOC100577437</t>
  </si>
  <si>
    <t>LOC100577440</t>
  </si>
  <si>
    <t>GB42823</t>
  </si>
  <si>
    <t>LOC100577441</t>
  </si>
  <si>
    <t>GB43368</t>
  </si>
  <si>
    <t>LOC100577444</t>
  </si>
  <si>
    <t>GB43862</t>
  </si>
  <si>
    <t>LOC100577449</t>
  </si>
  <si>
    <t>GB43104</t>
  </si>
  <si>
    <t>LOC100577450</t>
  </si>
  <si>
    <t>GB54919</t>
  </si>
  <si>
    <t>LOC100577451</t>
  </si>
  <si>
    <t>GB54746</t>
  </si>
  <si>
    <t>LOC100577452</t>
  </si>
  <si>
    <t>GB40415</t>
  </si>
  <si>
    <t>LOC100577453</t>
  </si>
  <si>
    <t>LOC100577454</t>
  </si>
  <si>
    <t>GB53192</t>
  </si>
  <si>
    <t>LOC100577455</t>
  </si>
  <si>
    <t>LOC100577456</t>
  </si>
  <si>
    <t>GB45073</t>
  </si>
  <si>
    <t>LOC100577464</t>
  </si>
  <si>
    <t>GB50530</t>
  </si>
  <si>
    <t>LOC100577466</t>
  </si>
  <si>
    <t>GB48424</t>
  </si>
  <si>
    <t>LOC100577468</t>
  </si>
  <si>
    <t>LOC100577472</t>
  </si>
  <si>
    <t>LOC100577473</t>
  </si>
  <si>
    <t>LOC100577474</t>
  </si>
  <si>
    <t>LOC100577476</t>
  </si>
  <si>
    <t>LOC100577480</t>
  </si>
  <si>
    <t>GB48663</t>
  </si>
  <si>
    <t>LOC100577481</t>
  </si>
  <si>
    <t>GB48996</t>
  </si>
  <si>
    <t>LOC100577484</t>
  </si>
  <si>
    <t>LOC100577487</t>
  </si>
  <si>
    <t>LOC100577488</t>
  </si>
  <si>
    <t>GB40409</t>
  </si>
  <si>
    <t>LOC100577491</t>
  </si>
  <si>
    <t>GB46074</t>
  </si>
  <si>
    <t>LOC100577492</t>
  </si>
  <si>
    <t>GB50405</t>
  </si>
  <si>
    <t>LOC100577493</t>
  </si>
  <si>
    <t>GB52619</t>
  </si>
  <si>
    <t>LOC100577494</t>
  </si>
  <si>
    <t>LOC100577496</t>
  </si>
  <si>
    <t>GB49792</t>
  </si>
  <si>
    <t>LOC100577497</t>
  </si>
  <si>
    <t>GB52996</t>
  </si>
  <si>
    <t>LOC100577498</t>
  </si>
  <si>
    <t>GB48167</t>
  </si>
  <si>
    <t>LOC100577499</t>
  </si>
  <si>
    <t>GB46441</t>
  </si>
  <si>
    <t>LOC100577501</t>
  </si>
  <si>
    <t>GB51589</t>
  </si>
  <si>
    <t>LOC100577504</t>
  </si>
  <si>
    <t>GB46630</t>
  </si>
  <si>
    <t>LOC100577506</t>
  </si>
  <si>
    <t>GB43639</t>
  </si>
  <si>
    <t>LOC100577507</t>
  </si>
  <si>
    <t>GB49237</t>
  </si>
  <si>
    <t>LOC100577513</t>
  </si>
  <si>
    <t>GB41202</t>
  </si>
  <si>
    <t>LOC100577515</t>
  </si>
  <si>
    <t>GB54745</t>
  </si>
  <si>
    <t>LOC100577516</t>
  </si>
  <si>
    <t>GB45983</t>
  </si>
  <si>
    <t>LOC100577517</t>
  </si>
  <si>
    <t>LOC100577519</t>
  </si>
  <si>
    <t>GB51720</t>
  </si>
  <si>
    <t>LOC100577520</t>
  </si>
  <si>
    <t>GB43124</t>
  </si>
  <si>
    <t>LOC100577521</t>
  </si>
  <si>
    <t>GB47429</t>
  </si>
  <si>
    <t>LOC100577522</t>
  </si>
  <si>
    <t>GB55312</t>
  </si>
  <si>
    <t>LOC100577523</t>
  </si>
  <si>
    <t>GB40249</t>
  </si>
  <si>
    <t>LOC100577524</t>
  </si>
  <si>
    <t>GB43759</t>
  </si>
  <si>
    <t>LOC100577525</t>
  </si>
  <si>
    <t>GB51525</t>
  </si>
  <si>
    <t>LOC100577527</t>
  </si>
  <si>
    <t>GB50477</t>
  </si>
  <si>
    <t>LOC100577530</t>
  </si>
  <si>
    <t>GB49794</t>
  </si>
  <si>
    <t>LOC100577533</t>
  </si>
  <si>
    <t>GB51602</t>
  </si>
  <si>
    <t>LOC100577537</t>
  </si>
  <si>
    <t>GB46629</t>
  </si>
  <si>
    <t>LOC100577538</t>
  </si>
  <si>
    <t>LOC100577539</t>
  </si>
  <si>
    <t>LOC100577541</t>
  </si>
  <si>
    <t>GB53776</t>
  </si>
  <si>
    <t>LOC100577542</t>
  </si>
  <si>
    <t>LOC100577543</t>
  </si>
  <si>
    <t>GB40142</t>
  </si>
  <si>
    <t>LOC100577544</t>
  </si>
  <si>
    <t>LOC100577546</t>
  </si>
  <si>
    <t>GB41849</t>
  </si>
  <si>
    <t>LOC100577547</t>
  </si>
  <si>
    <t>GB40979</t>
  </si>
  <si>
    <t>LOC100577548</t>
  </si>
  <si>
    <t>GB44075</t>
  </si>
  <si>
    <t>LOC100577551</t>
  </si>
  <si>
    <t>GB50247</t>
  </si>
  <si>
    <t>LOC100577552</t>
  </si>
  <si>
    <t>GB48567</t>
  </si>
  <si>
    <t>LOC100577553</t>
  </si>
  <si>
    <t>GB44012</t>
  </si>
  <si>
    <t>LOC100577556</t>
  </si>
  <si>
    <t>LOC100577558</t>
  </si>
  <si>
    <t>GB46199</t>
  </si>
  <si>
    <t>LOC100577561</t>
  </si>
  <si>
    <t>GB42689</t>
  </si>
  <si>
    <t>LOC100577562</t>
  </si>
  <si>
    <t>GB50442</t>
  </si>
  <si>
    <t>LOC100577565</t>
  </si>
  <si>
    <t>LOC100577566</t>
  </si>
  <si>
    <t>LOC100577569</t>
  </si>
  <si>
    <t>GB48269</t>
  </si>
  <si>
    <t>LOC100577571</t>
  </si>
  <si>
    <t>LOC100577573</t>
  </si>
  <si>
    <t>GB50907</t>
  </si>
  <si>
    <t>LOC100577574</t>
  </si>
  <si>
    <t>GB53811</t>
  </si>
  <si>
    <t>LOC100577575</t>
  </si>
  <si>
    <t>GB48064</t>
  </si>
  <si>
    <t>LOC100577576</t>
  </si>
  <si>
    <t>GB41270</t>
  </si>
  <si>
    <t>LOC100577578</t>
  </si>
  <si>
    <t>GB48836</t>
  </si>
  <si>
    <t>LOC100577579</t>
  </si>
  <si>
    <t>GB40876</t>
  </si>
  <si>
    <t>LOC100577580</t>
  </si>
  <si>
    <t>GB47162</t>
  </si>
  <si>
    <t>LOC100577582</t>
  </si>
  <si>
    <t>GB40391</t>
  </si>
  <si>
    <t>LOC100577584</t>
  </si>
  <si>
    <t>GB46765</t>
  </si>
  <si>
    <t>LOC100577585</t>
  </si>
  <si>
    <t>GB40821</t>
  </si>
  <si>
    <t>LOC100577587</t>
  </si>
  <si>
    <t>GB43839</t>
  </si>
  <si>
    <t>LOC100577593</t>
  </si>
  <si>
    <t>GB47467</t>
  </si>
  <si>
    <t>LOC100577594</t>
  </si>
  <si>
    <t>GB52674</t>
  </si>
  <si>
    <t>LOC100577596</t>
  </si>
  <si>
    <t>GB51781</t>
  </si>
  <si>
    <t>LOC100577598</t>
  </si>
  <si>
    <t>GB50766</t>
  </si>
  <si>
    <t>LOC100577600</t>
  </si>
  <si>
    <t>GB54546</t>
  </si>
  <si>
    <t>LOC100577602</t>
  </si>
  <si>
    <t>GB52650</t>
  </si>
  <si>
    <t>LOC100577603</t>
  </si>
  <si>
    <t>LOC100577605</t>
  </si>
  <si>
    <t>GB49763</t>
  </si>
  <si>
    <t>LOC100577606</t>
  </si>
  <si>
    <t>GB55365</t>
  </si>
  <si>
    <t>LOC100577607</t>
  </si>
  <si>
    <t>GB55965</t>
  </si>
  <si>
    <t>LOC100577610</t>
  </si>
  <si>
    <t>GB54329</t>
  </si>
  <si>
    <t>LOC100577614</t>
  </si>
  <si>
    <t>GB49581</t>
  </si>
  <si>
    <t>LOC100577620</t>
  </si>
  <si>
    <t>LOC100577622</t>
  </si>
  <si>
    <t>GB46335</t>
  </si>
  <si>
    <t>LOC100577623</t>
  </si>
  <si>
    <t>LOC100577629</t>
  </si>
  <si>
    <t>GB54483</t>
  </si>
  <si>
    <t>LOC100577632</t>
  </si>
  <si>
    <t>GB41728</t>
  </si>
  <si>
    <t>LOC100577635</t>
  </si>
  <si>
    <t>GB55654</t>
  </si>
  <si>
    <t>LOC100577636</t>
  </si>
  <si>
    <t>GB53527</t>
  </si>
  <si>
    <t>LOC100577638</t>
  </si>
  <si>
    <t>GB49123</t>
  </si>
  <si>
    <t>LOC100577640</t>
  </si>
  <si>
    <t>GB54665</t>
  </si>
  <si>
    <t>LOC100577641</t>
  </si>
  <si>
    <t>GB43581</t>
  </si>
  <si>
    <t>LOC100577643</t>
  </si>
  <si>
    <t>LOC100577644</t>
  </si>
  <si>
    <t>GB45122</t>
  </si>
  <si>
    <t>LOC100577646</t>
  </si>
  <si>
    <t>LOC100577647</t>
  </si>
  <si>
    <t>GB42363</t>
  </si>
  <si>
    <t>LOC100577648</t>
  </si>
  <si>
    <t>GB51581</t>
  </si>
  <si>
    <t>LOC100577649</t>
  </si>
  <si>
    <t>GB46971</t>
  </si>
  <si>
    <t>LOC100577651</t>
  </si>
  <si>
    <t>GB46639</t>
  </si>
  <si>
    <t>LOC100577655</t>
  </si>
  <si>
    <t>LOC100577656</t>
  </si>
  <si>
    <t>GB50040</t>
  </si>
  <si>
    <t>LOC100577658</t>
  </si>
  <si>
    <t>LOC100577661</t>
  </si>
  <si>
    <t>GB55427</t>
  </si>
  <si>
    <t>LOC100577663</t>
  </si>
  <si>
    <t>LOC100577667</t>
  </si>
  <si>
    <t>LOC100577669</t>
  </si>
  <si>
    <t>GB41471</t>
  </si>
  <si>
    <t>LOC100577670</t>
  </si>
  <si>
    <t>LOC100577672</t>
  </si>
  <si>
    <t>GB50960</t>
  </si>
  <si>
    <t>LOC100577673</t>
  </si>
  <si>
    <t>GB51963</t>
  </si>
  <si>
    <t>LOC100577675</t>
  </si>
  <si>
    <t>GB41233</t>
  </si>
  <si>
    <t>LOC100577676</t>
  </si>
  <si>
    <t>GB51685</t>
  </si>
  <si>
    <t>LOC100577678</t>
  </si>
  <si>
    <t>GB51888</t>
  </si>
  <si>
    <t>LOC100577679</t>
  </si>
  <si>
    <t>GB46206</t>
  </si>
  <si>
    <t>LOC100577680</t>
  </si>
  <si>
    <t>GB51419</t>
  </si>
  <si>
    <t>LOC100577681</t>
  </si>
  <si>
    <t>GB46897</t>
  </si>
  <si>
    <t>LOC100577682</t>
  </si>
  <si>
    <t>GB43584</t>
  </si>
  <si>
    <t>LOC100577687</t>
  </si>
  <si>
    <t>GB45202</t>
  </si>
  <si>
    <t>LOC100577689</t>
  </si>
  <si>
    <t>GB51608</t>
  </si>
  <si>
    <t>LOC100577690</t>
  </si>
  <si>
    <t>LOC100577692</t>
  </si>
  <si>
    <t>GB42180</t>
  </si>
  <si>
    <t>LOC100577693</t>
  </si>
  <si>
    <t>LOC100577694</t>
  </si>
  <si>
    <t>GB43772</t>
  </si>
  <si>
    <t>LOC100577695</t>
  </si>
  <si>
    <t>LOC100577696</t>
  </si>
  <si>
    <t>GB40147</t>
  </si>
  <si>
    <t>LOC100577697</t>
  </si>
  <si>
    <t>GB47654</t>
  </si>
  <si>
    <t>LOC100577699</t>
  </si>
  <si>
    <t>GB47304</t>
  </si>
  <si>
    <t>LOC100577702</t>
  </si>
  <si>
    <t>GB44586</t>
  </si>
  <si>
    <t>LOC100577704</t>
  </si>
  <si>
    <t>GB45494</t>
  </si>
  <si>
    <t>LOC100577707</t>
  </si>
  <si>
    <t>GB46274</t>
  </si>
  <si>
    <t>LOC100577709</t>
  </si>
  <si>
    <t>GB46701</t>
  </si>
  <si>
    <t>LOC100577711</t>
  </si>
  <si>
    <t>GB43837</t>
  </si>
  <si>
    <t>LOC100577712</t>
  </si>
  <si>
    <t>GB48555</t>
  </si>
  <si>
    <t>LOC100577717</t>
  </si>
  <si>
    <t>GB44460</t>
  </si>
  <si>
    <t>LOC100577718</t>
  </si>
  <si>
    <t>LOC100577719</t>
  </si>
  <si>
    <t>GB55357</t>
  </si>
  <si>
    <t>LOC100577721</t>
  </si>
  <si>
    <t>LOC100577722</t>
  </si>
  <si>
    <t>GB40494</t>
  </si>
  <si>
    <t>LOC100577723</t>
  </si>
  <si>
    <t>LOC100577724</t>
  </si>
  <si>
    <t>LOC100577725</t>
  </si>
  <si>
    <t>GB50481</t>
  </si>
  <si>
    <t>LOC100577727</t>
  </si>
  <si>
    <t>GB41774</t>
  </si>
  <si>
    <t>LOC100577730</t>
  </si>
  <si>
    <t>LOC100577731</t>
  </si>
  <si>
    <t>LOC100577737</t>
  </si>
  <si>
    <t>LOC100577739</t>
  </si>
  <si>
    <t>GB43771</t>
  </si>
  <si>
    <t>LOC100577740</t>
  </si>
  <si>
    <t>LOC100577742</t>
  </si>
  <si>
    <t>GB55539</t>
  </si>
  <si>
    <t>LOC100577743</t>
  </si>
  <si>
    <t>LOC100577746</t>
  </si>
  <si>
    <t>GB43834</t>
  </si>
  <si>
    <t>LOC100577748</t>
  </si>
  <si>
    <t>GB50905</t>
  </si>
  <si>
    <t>LOC100577749</t>
  </si>
  <si>
    <t>GB49752</t>
  </si>
  <si>
    <t>LOC100577751</t>
  </si>
  <si>
    <t>GB55663</t>
  </si>
  <si>
    <t>LOC100577752</t>
  </si>
  <si>
    <t>GB44233</t>
  </si>
  <si>
    <t>LOC100577753</t>
  </si>
  <si>
    <t>LOC100577754</t>
  </si>
  <si>
    <t>GB47090</t>
  </si>
  <si>
    <t>LOC100577756</t>
  </si>
  <si>
    <t>GB40495</t>
  </si>
  <si>
    <t>LOC100577758</t>
  </si>
  <si>
    <t>GB48438</t>
  </si>
  <si>
    <t>LOC100577759</t>
  </si>
  <si>
    <t>LOC100577763</t>
  </si>
  <si>
    <t>GB48105</t>
  </si>
  <si>
    <t>LOC100577764</t>
  </si>
  <si>
    <t>GB42970</t>
  </si>
  <si>
    <t>LOC100577765</t>
  </si>
  <si>
    <t>GB46508</t>
  </si>
  <si>
    <t>LOC100577766</t>
  </si>
  <si>
    <t>GB48834</t>
  </si>
  <si>
    <t>LOC100577767</t>
  </si>
  <si>
    <t>LOC100577769</t>
  </si>
  <si>
    <t>GB54303</t>
  </si>
  <si>
    <t>LOC100577770</t>
  </si>
  <si>
    <t>LOC100577771</t>
  </si>
  <si>
    <t>GB55231</t>
  </si>
  <si>
    <t>LOC100577772</t>
  </si>
  <si>
    <t>GB48723</t>
  </si>
  <si>
    <t>LOC100577777</t>
  </si>
  <si>
    <t>LOC100577778</t>
  </si>
  <si>
    <t>GB42505</t>
  </si>
  <si>
    <t>LOC100577781</t>
  </si>
  <si>
    <t>GB42523</t>
  </si>
  <si>
    <t>LOC100577783</t>
  </si>
  <si>
    <t>GB50170</t>
  </si>
  <si>
    <t>LOC100577784</t>
  </si>
  <si>
    <t>GB52798</t>
  </si>
  <si>
    <t>LOC100577788</t>
  </si>
  <si>
    <t>GB50903</t>
  </si>
  <si>
    <t>LOC100577789</t>
  </si>
  <si>
    <t>GB45019</t>
  </si>
  <si>
    <t>LOC100577794</t>
  </si>
  <si>
    <t>LOC100577795</t>
  </si>
  <si>
    <t>GB46156</t>
  </si>
  <si>
    <t>LOC100577797</t>
  </si>
  <si>
    <t>GB54662</t>
  </si>
  <si>
    <t>LOC100577798</t>
  </si>
  <si>
    <t>GB50486</t>
  </si>
  <si>
    <t>LOC100577801</t>
  </si>
  <si>
    <t>LOC100577803</t>
  </si>
  <si>
    <t>GB44701</t>
  </si>
  <si>
    <t>LOC100577805</t>
  </si>
  <si>
    <t>GB42370</t>
  </si>
  <si>
    <t>LOC100577806</t>
  </si>
  <si>
    <t>LOC100577807</t>
  </si>
  <si>
    <t>LOC100577808</t>
  </si>
  <si>
    <t>LOC100577809</t>
  </si>
  <si>
    <t>GB52235</t>
  </si>
  <si>
    <t>LOC100577810</t>
  </si>
  <si>
    <t>GB55814</t>
  </si>
  <si>
    <t>LOC100577815</t>
  </si>
  <si>
    <t>GB53522</t>
  </si>
  <si>
    <t>LOC100577816</t>
  </si>
  <si>
    <t>GB52673</t>
  </si>
  <si>
    <t>LOC100577817</t>
  </si>
  <si>
    <t>GB47890</t>
  </si>
  <si>
    <t>LOC100577819</t>
  </si>
  <si>
    <t>GB52184</t>
  </si>
  <si>
    <t>LOC100577822</t>
  </si>
  <si>
    <t>LOC100577823</t>
  </si>
  <si>
    <t>GB45945</t>
  </si>
  <si>
    <t>LOC100577825</t>
  </si>
  <si>
    <t>GB43915</t>
  </si>
  <si>
    <t>LOC100577827</t>
  </si>
  <si>
    <t>GB52451</t>
  </si>
  <si>
    <t>LOC100577828</t>
  </si>
  <si>
    <t>LOC100577829</t>
  </si>
  <si>
    <t>GB52027</t>
  </si>
  <si>
    <t>LOC100577832</t>
  </si>
  <si>
    <t>LOC100577833</t>
  </si>
  <si>
    <t>GB47482</t>
  </si>
  <si>
    <t>LOC100577836</t>
  </si>
  <si>
    <t>GB46182</t>
  </si>
  <si>
    <t>LOC100577839</t>
  </si>
  <si>
    <t>GB48439</t>
  </si>
  <si>
    <t>LOC100577840</t>
  </si>
  <si>
    <t>GB54088</t>
  </si>
  <si>
    <t>LOC100577841</t>
  </si>
  <si>
    <t>GB49981</t>
  </si>
  <si>
    <t>LOC100577844</t>
  </si>
  <si>
    <t>LOC100577845</t>
  </si>
  <si>
    <t>GB45134</t>
  </si>
  <si>
    <t>LOC100577846</t>
  </si>
  <si>
    <t>LOC100577847</t>
  </si>
  <si>
    <t>GB42303</t>
  </si>
  <si>
    <t>LOC100577848</t>
  </si>
  <si>
    <t>LOC100577849</t>
  </si>
  <si>
    <t>GB43779</t>
  </si>
  <si>
    <t>LOC100577852</t>
  </si>
  <si>
    <t>GB40667</t>
  </si>
  <si>
    <t>LOC100577856</t>
  </si>
  <si>
    <t>GB50899</t>
  </si>
  <si>
    <t>LOC100577859</t>
  </si>
  <si>
    <t>GB48053</t>
  </si>
  <si>
    <t>LOC100577860</t>
  </si>
  <si>
    <t>LOC100577863</t>
  </si>
  <si>
    <t>LOC100577870</t>
  </si>
  <si>
    <t>GB47345</t>
  </si>
  <si>
    <t>LOC100577872</t>
  </si>
  <si>
    <t>GB50625</t>
  </si>
  <si>
    <t>LOC100577875</t>
  </si>
  <si>
    <t>GB53769</t>
  </si>
  <si>
    <t>LOC100577876</t>
  </si>
  <si>
    <t>GB43808</t>
  </si>
  <si>
    <t>LOC100577877</t>
  </si>
  <si>
    <t>GB48440</t>
  </si>
  <si>
    <t>LOC100577879</t>
  </si>
  <si>
    <t>GB45092</t>
  </si>
  <si>
    <t>LOC100577882</t>
  </si>
  <si>
    <t>GB42301</t>
  </si>
  <si>
    <t>LOC100577883</t>
  </si>
  <si>
    <t>GB49626</t>
  </si>
  <si>
    <t>LOC100577885</t>
  </si>
  <si>
    <t>GB55817</t>
  </si>
  <si>
    <t>LOC100577886</t>
  </si>
  <si>
    <t>GB47596</t>
  </si>
  <si>
    <t>LOC100577887</t>
  </si>
  <si>
    <t>LOC100577889</t>
  </si>
  <si>
    <t>GB48063</t>
  </si>
  <si>
    <t>LOC100577890</t>
  </si>
  <si>
    <t>LOC100577891</t>
  </si>
  <si>
    <t>GB44730</t>
  </si>
  <si>
    <t>LOC100577892</t>
  </si>
  <si>
    <t>LOC100577894</t>
  </si>
  <si>
    <t>GB52205</t>
  </si>
  <si>
    <t>LOC100577895</t>
  </si>
  <si>
    <t>GB52267</t>
  </si>
  <si>
    <t>LOC100577896</t>
  </si>
  <si>
    <t>GB46682</t>
  </si>
  <si>
    <t>LOC100577899</t>
  </si>
  <si>
    <t>LOC100577901</t>
  </si>
  <si>
    <t>GB41772</t>
  </si>
  <si>
    <t>LOC100577903</t>
  </si>
  <si>
    <t>GB55417</t>
  </si>
  <si>
    <t>LOC100577905</t>
  </si>
  <si>
    <t>GB50619</t>
  </si>
  <si>
    <t>LOC100577909</t>
  </si>
  <si>
    <t>GB54654</t>
  </si>
  <si>
    <t>LOC100577912</t>
  </si>
  <si>
    <t>GB50251</t>
  </si>
  <si>
    <t>LOC100577913</t>
  </si>
  <si>
    <t>LOC100577914</t>
  </si>
  <si>
    <t>LOC100577915</t>
  </si>
  <si>
    <t>LOC100577918</t>
  </si>
  <si>
    <t>GB46410</t>
  </si>
  <si>
    <t>LOC100577919</t>
  </si>
  <si>
    <t>GB42350</t>
  </si>
  <si>
    <t>LOC100577920</t>
  </si>
  <si>
    <t>GB42300</t>
  </si>
  <si>
    <t>LOC100577922</t>
  </si>
  <si>
    <t>GB49051</t>
  </si>
  <si>
    <t>LOC100577923</t>
  </si>
  <si>
    <t>GB54462</t>
  </si>
  <si>
    <t>LOC100577927</t>
  </si>
  <si>
    <t>GB55525</t>
  </si>
  <si>
    <t>LOC100577928</t>
  </si>
  <si>
    <t>GB45387</t>
  </si>
  <si>
    <t>LOC100577931</t>
  </si>
  <si>
    <t>GB47884</t>
  </si>
  <si>
    <t>LOC100577932</t>
  </si>
  <si>
    <t>LOC100577936</t>
  </si>
  <si>
    <t>GB48543</t>
  </si>
  <si>
    <t>LOC100577939</t>
  </si>
  <si>
    <t>GB52501</t>
  </si>
  <si>
    <t>LOC100577941</t>
  </si>
  <si>
    <t>GB44659</t>
  </si>
  <si>
    <t>LOC100577942</t>
  </si>
  <si>
    <t>GB47401</t>
  </si>
  <si>
    <t>LOC100577943</t>
  </si>
  <si>
    <t>LOC100577945</t>
  </si>
  <si>
    <t>GB53054</t>
  </si>
  <si>
    <t>LOC100577947</t>
  </si>
  <si>
    <t>GB54686</t>
  </si>
  <si>
    <t>LOC100577949</t>
  </si>
  <si>
    <t>GB52629</t>
  </si>
  <si>
    <t>LOC100577950</t>
  </si>
  <si>
    <t>LOC100577955</t>
  </si>
  <si>
    <t>GB44708</t>
  </si>
  <si>
    <t>LOC100577958</t>
  </si>
  <si>
    <t>GB42383</t>
  </si>
  <si>
    <t>LOC100577959</t>
  </si>
  <si>
    <t>GB42339</t>
  </si>
  <si>
    <t>LOC100577963</t>
  </si>
  <si>
    <t>GB54484</t>
  </si>
  <si>
    <t>LOC100577966</t>
  </si>
  <si>
    <t>GB47611</t>
  </si>
  <si>
    <t>LOC100577967</t>
  </si>
  <si>
    <t>GB48642</t>
  </si>
  <si>
    <t>LOC100577970</t>
  </si>
  <si>
    <t>LOC100577971</t>
  </si>
  <si>
    <t>GB51881</t>
  </si>
  <si>
    <t>LOC100577972</t>
  </si>
  <si>
    <t>GB46253</t>
  </si>
  <si>
    <t>LOC100577976</t>
  </si>
  <si>
    <t>LOC100577977</t>
  </si>
  <si>
    <t>LOC100577978</t>
  </si>
  <si>
    <t>LOC100577980</t>
  </si>
  <si>
    <t>GB50892</t>
  </si>
  <si>
    <t>LOC100577981</t>
  </si>
  <si>
    <t>GB50893</t>
  </si>
  <si>
    <t>LOC100577982</t>
  </si>
  <si>
    <t>GB41157</t>
  </si>
  <si>
    <t>LOC100577986</t>
  </si>
  <si>
    <t>GB49227</t>
  </si>
  <si>
    <t>LOC100577987</t>
  </si>
  <si>
    <t>LOC100577988</t>
  </si>
  <si>
    <t>GB42744</t>
  </si>
  <si>
    <t>LOC100577992</t>
  </si>
  <si>
    <t>GB51552</t>
  </si>
  <si>
    <t>LOC100577994</t>
  </si>
  <si>
    <t>LOC100577995</t>
  </si>
  <si>
    <t>GB54625</t>
  </si>
  <si>
    <t>LOC100577996</t>
  </si>
  <si>
    <t>GB51357</t>
  </si>
  <si>
    <t>LOC100577997</t>
  </si>
  <si>
    <t>GB42539</t>
  </si>
  <si>
    <t>LOC100577998</t>
  </si>
  <si>
    <t>GB44850</t>
  </si>
  <si>
    <t>LOC100577999</t>
  </si>
  <si>
    <t>LOC100578000</t>
  </si>
  <si>
    <t>GB54864</t>
  </si>
  <si>
    <t>LOC100578001</t>
  </si>
  <si>
    <t>GB45942</t>
  </si>
  <si>
    <t>LOC100578002</t>
  </si>
  <si>
    <t>LOC100578004</t>
  </si>
  <si>
    <t>GB43120</t>
  </si>
  <si>
    <t>LOC100578005</t>
  </si>
  <si>
    <t>GB53954</t>
  </si>
  <si>
    <t>LOC100578006</t>
  </si>
  <si>
    <t>GB53138</t>
  </si>
  <si>
    <t>LOC100578010</t>
  </si>
  <si>
    <t>GB50056</t>
  </si>
  <si>
    <t>LOC100578011</t>
  </si>
  <si>
    <t>GB54282</t>
  </si>
  <si>
    <t>LOC100578014</t>
  </si>
  <si>
    <t>GB52012</t>
  </si>
  <si>
    <t>LOC100578015</t>
  </si>
  <si>
    <t>GB44060</t>
  </si>
  <si>
    <t>LOC100578016</t>
  </si>
  <si>
    <t>LOC100578017</t>
  </si>
  <si>
    <t>GB45627</t>
  </si>
  <si>
    <t>LOC100578019</t>
  </si>
  <si>
    <t>GB44715</t>
  </si>
  <si>
    <t>LOC100578020</t>
  </si>
  <si>
    <t>GB51244</t>
  </si>
  <si>
    <t>LOC100578021</t>
  </si>
  <si>
    <t>GB51467</t>
  </si>
  <si>
    <t>LOC100578023</t>
  </si>
  <si>
    <t>GB40093</t>
  </si>
  <si>
    <t>LOC100578028</t>
  </si>
  <si>
    <t>LOC100578029</t>
  </si>
  <si>
    <t>LOC100578030</t>
  </si>
  <si>
    <t>LOC100578031</t>
  </si>
  <si>
    <t>GB42172</t>
  </si>
  <si>
    <t>LOC100578034</t>
  </si>
  <si>
    <t>LOC100578035</t>
  </si>
  <si>
    <t>LOC100578040</t>
  </si>
  <si>
    <t>GB41215</t>
  </si>
  <si>
    <t>LOC100578041</t>
  </si>
  <si>
    <t>LOC100578042</t>
  </si>
  <si>
    <t>LOC100578044</t>
  </si>
  <si>
    <t>GB49972</t>
  </si>
  <si>
    <t>LOC100578045</t>
  </si>
  <si>
    <t>GB50055</t>
  </si>
  <si>
    <t>LOC100578046</t>
  </si>
  <si>
    <t>GB42084</t>
  </si>
  <si>
    <t>LOC100578048</t>
  </si>
  <si>
    <t>GB51032</t>
  </si>
  <si>
    <t>LOC100578049</t>
  </si>
  <si>
    <t>LOC100578051</t>
  </si>
  <si>
    <t>GB40531</t>
  </si>
  <si>
    <t>LOC100578052</t>
  </si>
  <si>
    <t>GB46873</t>
  </si>
  <si>
    <t>LOC100578053</t>
  </si>
  <si>
    <t>LOC100578055</t>
  </si>
  <si>
    <t>GB52841</t>
  </si>
  <si>
    <t>LOC100578057</t>
  </si>
  <si>
    <t>LOC100578059</t>
  </si>
  <si>
    <t>GB45364</t>
  </si>
  <si>
    <t>LOC100578060</t>
  </si>
  <si>
    <t>GB45513</t>
  </si>
  <si>
    <t>LOC100578061</t>
  </si>
  <si>
    <t>GB48819</t>
  </si>
  <si>
    <t>LOC100578064</t>
  </si>
  <si>
    <t>GB43072</t>
  </si>
  <si>
    <t>LOC100578066</t>
  </si>
  <si>
    <t>LOC100578067</t>
  </si>
  <si>
    <t>GB43791</t>
  </si>
  <si>
    <t>LOC100578068</t>
  </si>
  <si>
    <t>GB41011</t>
  </si>
  <si>
    <t>LOC100578071</t>
  </si>
  <si>
    <t>GB47631</t>
  </si>
  <si>
    <t>LOC100578072</t>
  </si>
  <si>
    <t>GB49772</t>
  </si>
  <si>
    <t>LOC100578075</t>
  </si>
  <si>
    <t>LOC100578082</t>
  </si>
  <si>
    <t>LOC100578084</t>
  </si>
  <si>
    <t>GB52505</t>
  </si>
  <si>
    <t>LOC100578085</t>
  </si>
  <si>
    <t>GB44452</t>
  </si>
  <si>
    <t>LOC100578086</t>
  </si>
  <si>
    <t>LOC100578089</t>
  </si>
  <si>
    <t>GB43968</t>
  </si>
  <si>
    <t>LOC100578090</t>
  </si>
  <si>
    <t>GB40092</t>
  </si>
  <si>
    <t>LOC100578091</t>
  </si>
  <si>
    <t>GB42643</t>
  </si>
  <si>
    <t>LOC100578093</t>
  </si>
  <si>
    <t>LOC100578097</t>
  </si>
  <si>
    <t>LOC100578100</t>
  </si>
  <si>
    <t>GB54735</t>
  </si>
  <si>
    <t>LOC100578101</t>
  </si>
  <si>
    <t>LOC100578102</t>
  </si>
  <si>
    <t>LOC100578103</t>
  </si>
  <si>
    <t>LOC100578104</t>
  </si>
  <si>
    <t>LOC100578105</t>
  </si>
  <si>
    <t>GB46029</t>
  </si>
  <si>
    <t>LOC100578106</t>
  </si>
  <si>
    <t>LOC100578109</t>
  </si>
  <si>
    <t>GB41205</t>
  </si>
  <si>
    <t>LOC100578110</t>
  </si>
  <si>
    <t>LOC100578111</t>
  </si>
  <si>
    <t>GB56021</t>
  </si>
  <si>
    <t>LOC100578112</t>
  </si>
  <si>
    <t>GB49255</t>
  </si>
  <si>
    <t>LOC100578113</t>
  </si>
  <si>
    <t>LOC100578114</t>
  </si>
  <si>
    <t>LOC100578115</t>
  </si>
  <si>
    <t>LOC100578116</t>
  </si>
  <si>
    <t>GB53714</t>
  </si>
  <si>
    <t>LOC100578119</t>
  </si>
  <si>
    <t>GB52506</t>
  </si>
  <si>
    <t>LOC100578121</t>
  </si>
  <si>
    <t>GB52033</t>
  </si>
  <si>
    <t>LOC100578123</t>
  </si>
  <si>
    <t>GB44451</t>
  </si>
  <si>
    <t>LOC100578125</t>
  </si>
  <si>
    <t>LOC100578126</t>
  </si>
  <si>
    <t>GB51241</t>
  </si>
  <si>
    <t>LOC100578128</t>
  </si>
  <si>
    <t>LOC100578129</t>
  </si>
  <si>
    <t>GB51255</t>
  </si>
  <si>
    <t>LOC100578130</t>
  </si>
  <si>
    <t>GB42642</t>
  </si>
  <si>
    <t>LOC100578132</t>
  </si>
  <si>
    <t>GB40577</t>
  </si>
  <si>
    <t>LOC100578133</t>
  </si>
  <si>
    <t>LOC100578134</t>
  </si>
  <si>
    <t>LOC100578137</t>
  </si>
  <si>
    <t>GB42533</t>
  </si>
  <si>
    <t>LOC100578144</t>
  </si>
  <si>
    <t>GB49796</t>
  </si>
  <si>
    <t>LOC100578146</t>
  </si>
  <si>
    <t>GB53956</t>
  </si>
  <si>
    <t>LOC100578147</t>
  </si>
  <si>
    <t>LOC100578151</t>
  </si>
  <si>
    <t>GB46674</t>
  </si>
  <si>
    <t>LOC100578153</t>
  </si>
  <si>
    <t>LOC100578156</t>
  </si>
  <si>
    <t>LOC100578159</t>
  </si>
  <si>
    <t>LOC100578160</t>
  </si>
  <si>
    <t>LOC100578161</t>
  </si>
  <si>
    <t>GB45429</t>
  </si>
  <si>
    <t>LOC100578162</t>
  </si>
  <si>
    <t>LOC100578165</t>
  </si>
  <si>
    <t>GB46965</t>
  </si>
  <si>
    <t>LOC100578168</t>
  </si>
  <si>
    <t>GB42983</t>
  </si>
  <si>
    <t>LOC100578170</t>
  </si>
  <si>
    <t>GB55414</t>
  </si>
  <si>
    <t>LOC100578172</t>
  </si>
  <si>
    <t>LOC100578173</t>
  </si>
  <si>
    <t>GB45808</t>
  </si>
  <si>
    <t>LOC100578177</t>
  </si>
  <si>
    <t>GB53779</t>
  </si>
  <si>
    <t>LOC100578183</t>
  </si>
  <si>
    <t>GB49797</t>
  </si>
  <si>
    <t>LOC100578184</t>
  </si>
  <si>
    <t>LOC100578186</t>
  </si>
  <si>
    <t>GB40029</t>
  </si>
  <si>
    <t>LOC100578187</t>
  </si>
  <si>
    <t>LOC100578188</t>
  </si>
  <si>
    <t>GB53085</t>
  </si>
  <si>
    <t>LOC100578191</t>
  </si>
  <si>
    <t>GB42018</t>
  </si>
  <si>
    <t>LOC100578193</t>
  </si>
  <si>
    <t>LOC100578194</t>
  </si>
  <si>
    <t>GB45807</t>
  </si>
  <si>
    <t>LOC100578197</t>
  </si>
  <si>
    <t>LOC100578200</t>
  </si>
  <si>
    <t>GB41896</t>
  </si>
  <si>
    <t>LOC100578201</t>
  </si>
  <si>
    <t>GB42997</t>
  </si>
  <si>
    <t>LOC100578205</t>
  </si>
  <si>
    <t>LOC100578206</t>
  </si>
  <si>
    <t>GB42346</t>
  </si>
  <si>
    <t>LOC100578207</t>
  </si>
  <si>
    <t>GB53792</t>
  </si>
  <si>
    <t>LOC100578209</t>
  </si>
  <si>
    <t>GB49303</t>
  </si>
  <si>
    <t>LOC100578212</t>
  </si>
  <si>
    <t>GB53377</t>
  </si>
  <si>
    <t>LOC100578213</t>
  </si>
  <si>
    <t>GB49770</t>
  </si>
  <si>
    <t>LOC100578214</t>
  </si>
  <si>
    <t>LOC100578215</t>
  </si>
  <si>
    <t>GB46740</t>
  </si>
  <si>
    <t>LOC100578218</t>
  </si>
  <si>
    <t>LOC100578220</t>
  </si>
  <si>
    <t>GB41544</t>
  </si>
  <si>
    <t>LOC100578223</t>
  </si>
  <si>
    <t>GB42927</t>
  </si>
  <si>
    <t>LOC100578225</t>
  </si>
  <si>
    <t>LOC100578226</t>
  </si>
  <si>
    <t>GB49067</t>
  </si>
  <si>
    <t>LOC100578227</t>
  </si>
  <si>
    <t>GB42851</t>
  </si>
  <si>
    <t>LOC100578232</t>
  </si>
  <si>
    <t>GB44370</t>
  </si>
  <si>
    <t>LOC100578233</t>
  </si>
  <si>
    <t>GB47065</t>
  </si>
  <si>
    <t>LOC100578234</t>
  </si>
  <si>
    <t>LOC100578235</t>
  </si>
  <si>
    <t>GB42520</t>
  </si>
  <si>
    <t>LOC100578236</t>
  </si>
  <si>
    <t>LOC100578237</t>
  </si>
  <si>
    <t>GB47547</t>
  </si>
  <si>
    <t>LOC100578238</t>
  </si>
  <si>
    <t>GB40617</t>
  </si>
  <si>
    <t>LOC100578239</t>
  </si>
  <si>
    <t>GB46047</t>
  </si>
  <si>
    <t>LOC100578243</t>
  </si>
  <si>
    <t>GB40031</t>
  </si>
  <si>
    <t>LOC100578245</t>
  </si>
  <si>
    <t>GB47670</t>
  </si>
  <si>
    <t>LOC100578246</t>
  </si>
  <si>
    <t>GB55241</t>
  </si>
  <si>
    <t>LOC100578247</t>
  </si>
  <si>
    <t>GB53178</t>
  </si>
  <si>
    <t>LOC100578248</t>
  </si>
  <si>
    <t>GB50448</t>
  </si>
  <si>
    <t>LOC100578249</t>
  </si>
  <si>
    <t>GB50049</t>
  </si>
  <si>
    <t>LOC100578253</t>
  </si>
  <si>
    <t>GB52827</t>
  </si>
  <si>
    <t>LOC100578254</t>
  </si>
  <si>
    <t>GB44106</t>
  </si>
  <si>
    <t>LOC100578255</t>
  </si>
  <si>
    <t>GB47476</t>
  </si>
  <si>
    <t>LOC100578257</t>
  </si>
  <si>
    <t>GB55711</t>
  </si>
  <si>
    <t>LOC100578259</t>
  </si>
  <si>
    <t>GB47878</t>
  </si>
  <si>
    <t>LOC100578260</t>
  </si>
  <si>
    <t>GB46189</t>
  </si>
  <si>
    <t>LOC100578261</t>
  </si>
  <si>
    <t>LOC100578262</t>
  </si>
  <si>
    <t>GB54658</t>
  </si>
  <si>
    <t>LOC100578263</t>
  </si>
  <si>
    <t>GB40125</t>
  </si>
  <si>
    <t>LOC100578264</t>
  </si>
  <si>
    <t>LOC100578266</t>
  </si>
  <si>
    <t>GB41510</t>
  </si>
  <si>
    <t>LOC100578269</t>
  </si>
  <si>
    <t>GB48147</t>
  </si>
  <si>
    <t>LOC100578270</t>
  </si>
  <si>
    <t>LOC100578271</t>
  </si>
  <si>
    <t>GB51535</t>
  </si>
  <si>
    <t>LOC100578276</t>
  </si>
  <si>
    <t>GB40610</t>
  </si>
  <si>
    <t>LOC100578277</t>
  </si>
  <si>
    <t>GB45977</t>
  </si>
  <si>
    <t>LOC100578281</t>
  </si>
  <si>
    <t>GB40033</t>
  </si>
  <si>
    <t>LOC100578282</t>
  </si>
  <si>
    <t>GB43036</t>
  </si>
  <si>
    <t>LOC100578283</t>
  </si>
  <si>
    <t>LOC100578286</t>
  </si>
  <si>
    <t>GB50206</t>
  </si>
  <si>
    <t>LOC100578289</t>
  </si>
  <si>
    <t>GB55712</t>
  </si>
  <si>
    <t>LOC100578294</t>
  </si>
  <si>
    <t>GB51771</t>
  </si>
  <si>
    <t>LOC100578296</t>
  </si>
  <si>
    <t>GB55774</t>
  </si>
  <si>
    <t>LOC100578298</t>
  </si>
  <si>
    <t>GB44539</t>
  </si>
  <si>
    <t>LOC100578300</t>
  </si>
  <si>
    <t>GB45887</t>
  </si>
  <si>
    <t>LOC100578304</t>
  </si>
  <si>
    <t>GB42404</t>
  </si>
  <si>
    <t>LOC100578307</t>
  </si>
  <si>
    <t>GB48478</t>
  </si>
  <si>
    <t>LOC100578309</t>
  </si>
  <si>
    <t>GB50339</t>
  </si>
  <si>
    <t>LOC100578311</t>
  </si>
  <si>
    <t>LOC100578313</t>
  </si>
  <si>
    <t>LOC100578314</t>
  </si>
  <si>
    <t>GB53682</t>
  </si>
  <si>
    <t>LOC100578316</t>
  </si>
  <si>
    <t>GB50888</t>
  </si>
  <si>
    <t>LOC100578317</t>
  </si>
  <si>
    <t>LOC100578320</t>
  </si>
  <si>
    <t>LOC100578321</t>
  </si>
  <si>
    <t>GB54728</t>
  </si>
  <si>
    <t>LOC100578324</t>
  </si>
  <si>
    <t>GB54860</t>
  </si>
  <si>
    <t>LOC100578329</t>
  </si>
  <si>
    <t>GB52087</t>
  </si>
  <si>
    <t>LOC100578330</t>
  </si>
  <si>
    <t>GB44102</t>
  </si>
  <si>
    <t>LOC100578332</t>
  </si>
  <si>
    <t>GB55260</t>
  </si>
  <si>
    <t>LOC100578334</t>
  </si>
  <si>
    <t>GB42177</t>
  </si>
  <si>
    <t>LOC100578335</t>
  </si>
  <si>
    <t>LOC100578337</t>
  </si>
  <si>
    <t>GB40521</t>
  </si>
  <si>
    <t>LOC100578338</t>
  </si>
  <si>
    <t>GB48003</t>
  </si>
  <si>
    <t>LOC100578339</t>
  </si>
  <si>
    <t>LOC100578341</t>
  </si>
  <si>
    <t>GB48407</t>
  </si>
  <si>
    <t>LOC100578342</t>
  </si>
  <si>
    <t>LOC100578343</t>
  </si>
  <si>
    <t>GB47267</t>
  </si>
  <si>
    <t>LOC100578345</t>
  </si>
  <si>
    <t>GB53407</t>
  </si>
  <si>
    <t>LOC100578346</t>
  </si>
  <si>
    <t>GB45697</t>
  </si>
  <si>
    <t>LOC100578347</t>
  </si>
  <si>
    <t>GB53888</t>
  </si>
  <si>
    <t>LOC100578349</t>
  </si>
  <si>
    <t>GB43034</t>
  </si>
  <si>
    <t>LOC100578350</t>
  </si>
  <si>
    <t>GB43070</t>
  </si>
  <si>
    <t>LOC100578352</t>
  </si>
  <si>
    <t>LOC100578353</t>
  </si>
  <si>
    <t>LOC100578355</t>
  </si>
  <si>
    <t>GB42012</t>
  </si>
  <si>
    <t>LOC100578356</t>
  </si>
  <si>
    <t>GB52453</t>
  </si>
  <si>
    <t>LOC100578360</t>
  </si>
  <si>
    <t>GB54992</t>
  </si>
  <si>
    <t>LOC100578361</t>
  </si>
  <si>
    <t>LOC100578362</t>
  </si>
  <si>
    <t>GB47742</t>
  </si>
  <si>
    <t>LOC100578363</t>
  </si>
  <si>
    <t>LOC100578365</t>
  </si>
  <si>
    <t>LOC100578366</t>
  </si>
  <si>
    <t>LOC100578367</t>
  </si>
  <si>
    <t>LOC100578368</t>
  </si>
  <si>
    <t>LOC100578369</t>
  </si>
  <si>
    <t>GB46163</t>
  </si>
  <si>
    <t>LOC100578370</t>
  </si>
  <si>
    <t>GB47461</t>
  </si>
  <si>
    <t>LOC100578374</t>
  </si>
  <si>
    <t>LOC100578375</t>
  </si>
  <si>
    <t>GB43959</t>
  </si>
  <si>
    <t>LOC100578376</t>
  </si>
  <si>
    <t>GB40375</t>
  </si>
  <si>
    <t>LOC100578378</t>
  </si>
  <si>
    <t>LOC100578380</t>
  </si>
  <si>
    <t>GB51030</t>
  </si>
  <si>
    <t>LOC100578382</t>
  </si>
  <si>
    <t>GB44600</t>
  </si>
  <si>
    <t>LOC100578386</t>
  </si>
  <si>
    <t>GB47339</t>
  </si>
  <si>
    <t>LOC100578388</t>
  </si>
  <si>
    <t>LOC100578389</t>
  </si>
  <si>
    <t>GB53886</t>
  </si>
  <si>
    <t>LOC100578390</t>
  </si>
  <si>
    <t>LOC100578392</t>
  </si>
  <si>
    <t>GB43688</t>
  </si>
  <si>
    <t>LOC100578394</t>
  </si>
  <si>
    <t>LOC100578397</t>
  </si>
  <si>
    <t>GB43455</t>
  </si>
  <si>
    <t>LOC100578399</t>
  </si>
  <si>
    <t>GB55769</t>
  </si>
  <si>
    <t>LOC100578404</t>
  </si>
  <si>
    <t>GB48775</t>
  </si>
  <si>
    <t>LOC100578406</t>
  </si>
  <si>
    <t>GB43627</t>
  </si>
  <si>
    <t>LOC100578409</t>
  </si>
  <si>
    <t>LOC100578410</t>
  </si>
  <si>
    <t>GB51985</t>
  </si>
  <si>
    <t>LOC100578411</t>
  </si>
  <si>
    <t>LOC100578412</t>
  </si>
  <si>
    <t>GB55602</t>
  </si>
  <si>
    <t>LOC100578413</t>
  </si>
  <si>
    <t>GB43182</t>
  </si>
  <si>
    <t>LOC100578417</t>
  </si>
  <si>
    <t>GB41276</t>
  </si>
  <si>
    <t>LOC100578418</t>
  </si>
  <si>
    <t>GB49055</t>
  </si>
  <si>
    <t>LOC100578419</t>
  </si>
  <si>
    <t>LOC100578420</t>
  </si>
  <si>
    <t>GB50772</t>
  </si>
  <si>
    <t>LOC100578421</t>
  </si>
  <si>
    <t>GB52174</t>
  </si>
  <si>
    <t>LOC100578423</t>
  </si>
  <si>
    <t>GB49924</t>
  </si>
  <si>
    <t>LOC100578424</t>
  </si>
  <si>
    <t>GB45848</t>
  </si>
  <si>
    <t>LOC100578428</t>
  </si>
  <si>
    <t>GB47143</t>
  </si>
  <si>
    <t>LOC100578429</t>
  </si>
  <si>
    <t>GB43463</t>
  </si>
  <si>
    <t>LOC100578430</t>
  </si>
  <si>
    <t>GB44833</t>
  </si>
  <si>
    <t>LOC100578433</t>
  </si>
  <si>
    <t>GB46016</t>
  </si>
  <si>
    <t>LOC100578434</t>
  </si>
  <si>
    <t>GB48576</t>
  </si>
  <si>
    <t>LOC100578436</t>
  </si>
  <si>
    <t>LOC100578437</t>
  </si>
  <si>
    <t>GB52429</t>
  </si>
  <si>
    <t>LOC100578438</t>
  </si>
  <si>
    <t>GB45162</t>
  </si>
  <si>
    <t>LOC100578439</t>
  </si>
  <si>
    <t>GB44999</t>
  </si>
  <si>
    <t>LOC100578440</t>
  </si>
  <si>
    <t>GB44664</t>
  </si>
  <si>
    <t>LOC100578443</t>
  </si>
  <si>
    <t>GB43564</t>
  </si>
  <si>
    <t>LOC100578444</t>
  </si>
  <si>
    <t>LOC100578445</t>
  </si>
  <si>
    <t>GB54866</t>
  </si>
  <si>
    <t>LOC100578446</t>
  </si>
  <si>
    <t>GB50469</t>
  </si>
  <si>
    <t>LOC100578448</t>
  </si>
  <si>
    <t>GB51172</t>
  </si>
  <si>
    <t>LOC100578450</t>
  </si>
  <si>
    <t>GB51706</t>
  </si>
  <si>
    <t>LOC100578454</t>
  </si>
  <si>
    <t>LOC100578455</t>
  </si>
  <si>
    <t>LOC100578457</t>
  </si>
  <si>
    <t>GB50258</t>
  </si>
  <si>
    <t>LOC100578458</t>
  </si>
  <si>
    <t>LOC100578461</t>
  </si>
  <si>
    <t>LOC100578463</t>
  </si>
  <si>
    <t>GB44578</t>
  </si>
  <si>
    <t>LOC100578464</t>
  </si>
  <si>
    <t>GB47021</t>
  </si>
  <si>
    <t>LOC100578465</t>
  </si>
  <si>
    <t>GB45857</t>
  </si>
  <si>
    <t>LOC100578466</t>
  </si>
  <si>
    <t>GB47330</t>
  </si>
  <si>
    <t>LOC100578467</t>
  </si>
  <si>
    <t>GB48935</t>
  </si>
  <si>
    <t>LOC100578468</t>
  </si>
  <si>
    <t>GB43686</t>
  </si>
  <si>
    <t>LOC100578472</t>
  </si>
  <si>
    <t>GB50336</t>
  </si>
  <si>
    <t>LOC100578473</t>
  </si>
  <si>
    <t>GB40595</t>
  </si>
  <si>
    <t>LOC100578474</t>
  </si>
  <si>
    <t>LOC100578475</t>
  </si>
  <si>
    <t>LOC100578478</t>
  </si>
  <si>
    <t>GB49802</t>
  </si>
  <si>
    <t>LOC100578479</t>
  </si>
  <si>
    <t>GB46460</t>
  </si>
  <si>
    <t>LOC100578481</t>
  </si>
  <si>
    <t>LOC100578482</t>
  </si>
  <si>
    <t>GB44114</t>
  </si>
  <si>
    <t>LOC100578483</t>
  </si>
  <si>
    <t>GB44280</t>
  </si>
  <si>
    <t>LOC100578484</t>
  </si>
  <si>
    <t>GB55603</t>
  </si>
  <si>
    <t>LOC100578486</t>
  </si>
  <si>
    <t>GB53893</t>
  </si>
  <si>
    <t>LOC100578489</t>
  </si>
  <si>
    <t>LOC100578490</t>
  </si>
  <si>
    <t>LOC100578491</t>
  </si>
  <si>
    <t>GB50792</t>
  </si>
  <si>
    <t>LOC100578498</t>
  </si>
  <si>
    <t>GB43465</t>
  </si>
  <si>
    <t>LOC100578502</t>
  </si>
  <si>
    <t>GB49361</t>
  </si>
  <si>
    <t>LOC100578503</t>
  </si>
  <si>
    <t>GB42494</t>
  </si>
  <si>
    <t>LOC100578507</t>
  </si>
  <si>
    <t>GB46313</t>
  </si>
  <si>
    <t>LOC100578508</t>
  </si>
  <si>
    <t>LOC100578512</t>
  </si>
  <si>
    <t>GB42620</t>
  </si>
  <si>
    <t>LOC100578513</t>
  </si>
  <si>
    <t>GB53238</t>
  </si>
  <si>
    <t>LOC100578514</t>
  </si>
  <si>
    <t>GB46585</t>
  </si>
  <si>
    <t>LOC100578515</t>
  </si>
  <si>
    <t>GB52742</t>
  </si>
  <si>
    <t>LOC100578519</t>
  </si>
  <si>
    <t>GB43685</t>
  </si>
  <si>
    <t>LOC100578521</t>
  </si>
  <si>
    <t>GB50309</t>
  </si>
  <si>
    <t>LOC100578522</t>
  </si>
  <si>
    <t>GB40309</t>
  </si>
  <si>
    <t>LOC100578523</t>
  </si>
  <si>
    <t>GB43258</t>
  </si>
  <si>
    <t>LOC100578524</t>
  </si>
  <si>
    <t>GB43969</t>
  </si>
  <si>
    <t>LOC100578526</t>
  </si>
  <si>
    <t>GB49351</t>
  </si>
  <si>
    <t>LOC100578529</t>
  </si>
  <si>
    <t>GB53378</t>
  </si>
  <si>
    <t>LOC100578530</t>
  </si>
  <si>
    <t>GB47047</t>
  </si>
  <si>
    <t>LOC100578532</t>
  </si>
  <si>
    <t>GB48129</t>
  </si>
  <si>
    <t>LOC100578533</t>
  </si>
  <si>
    <t>GB47347</t>
  </si>
  <si>
    <t>LOC100578534</t>
  </si>
  <si>
    <t>GB55111</t>
  </si>
  <si>
    <t>LOC100578536</t>
  </si>
  <si>
    <t>LOC100578537</t>
  </si>
  <si>
    <t>GB43439</t>
  </si>
  <si>
    <t>LOC100578540</t>
  </si>
  <si>
    <t>GB44995</t>
  </si>
  <si>
    <t>LOC100578542</t>
  </si>
  <si>
    <t>GB41296</t>
  </si>
  <si>
    <t>LOC100578543</t>
  </si>
  <si>
    <t>GB53930</t>
  </si>
  <si>
    <t>LOC100578544</t>
  </si>
  <si>
    <t>GB49053</t>
  </si>
  <si>
    <t>LOC100578545</t>
  </si>
  <si>
    <t>LOC100578546</t>
  </si>
  <si>
    <t>GB41517</t>
  </si>
  <si>
    <t>LOC100578547</t>
  </si>
  <si>
    <t>GB45170</t>
  </si>
  <si>
    <t>LOC100578548</t>
  </si>
  <si>
    <t>LOC100578551</t>
  </si>
  <si>
    <t>GB51585</t>
  </si>
  <si>
    <t>LOC100578556</t>
  </si>
  <si>
    <t>GB46212</t>
  </si>
  <si>
    <t>LOC100578557</t>
  </si>
  <si>
    <t>GB53142</t>
  </si>
  <si>
    <t>LOC100578558</t>
  </si>
  <si>
    <t>LOC100578559</t>
  </si>
  <si>
    <t>LOC100578560</t>
  </si>
  <si>
    <t>GB54652</t>
  </si>
  <si>
    <t>LOC100578562</t>
  </si>
  <si>
    <t>GB40658</t>
  </si>
  <si>
    <t>LOC100578563</t>
  </si>
  <si>
    <t>GB54137</t>
  </si>
  <si>
    <t>LOC100578566</t>
  </si>
  <si>
    <t>GB44607</t>
  </si>
  <si>
    <t>LOC100578567</t>
  </si>
  <si>
    <t>GB44666</t>
  </si>
  <si>
    <t>LOC100578568</t>
  </si>
  <si>
    <t>GB45845</t>
  </si>
  <si>
    <t>LOC100578571</t>
  </si>
  <si>
    <t>GB42182</t>
  </si>
  <si>
    <t>LOC100578572</t>
  </si>
  <si>
    <t>LOC100578575</t>
  </si>
  <si>
    <t>LOC100578576</t>
  </si>
  <si>
    <t>LOC100578579</t>
  </si>
  <si>
    <t>GB50407</t>
  </si>
  <si>
    <t>LOC100578580</t>
  </si>
  <si>
    <t>LOC100578581</t>
  </si>
  <si>
    <t>GB47283</t>
  </si>
  <si>
    <t>LOC100578584</t>
  </si>
  <si>
    <t>GB41223</t>
  </si>
  <si>
    <t>LOC100578585</t>
  </si>
  <si>
    <t>LOC100578586</t>
  </si>
  <si>
    <t>GB51441</t>
  </si>
  <si>
    <t>LOC100578587</t>
  </si>
  <si>
    <t>GB52666</t>
  </si>
  <si>
    <t>LOC100578589</t>
  </si>
  <si>
    <t>LOC100578593</t>
  </si>
  <si>
    <t>GB52199</t>
  </si>
  <si>
    <t>LOC100578596</t>
  </si>
  <si>
    <t>LOC100578597</t>
  </si>
  <si>
    <t>GB53388</t>
  </si>
  <si>
    <t>LOC100578600</t>
  </si>
  <si>
    <t>GB42183</t>
  </si>
  <si>
    <t>LOC100578602</t>
  </si>
  <si>
    <t>GB46065</t>
  </si>
  <si>
    <t>LOC100578606</t>
  </si>
  <si>
    <t>GB53965</t>
  </si>
  <si>
    <t>LOC100578607</t>
  </si>
  <si>
    <t>LOC100578608</t>
  </si>
  <si>
    <t>LOC100578609</t>
  </si>
  <si>
    <t>GB50398</t>
  </si>
  <si>
    <t>LOC100578611</t>
  </si>
  <si>
    <t>GB46593</t>
  </si>
  <si>
    <t>LOC100578613</t>
  </si>
  <si>
    <t>GB52105</t>
  </si>
  <si>
    <t>LOC100578614</t>
  </si>
  <si>
    <t>GB55468</t>
  </si>
  <si>
    <t>LOC100578618</t>
  </si>
  <si>
    <t>LOC100578621</t>
  </si>
  <si>
    <t>GB42184</t>
  </si>
  <si>
    <t>LOC100578624</t>
  </si>
  <si>
    <t>GB43419</t>
  </si>
  <si>
    <t>LOC100578625</t>
  </si>
  <si>
    <t>GB42598</t>
  </si>
  <si>
    <t>LOC100578628</t>
  </si>
  <si>
    <t>GB49371</t>
  </si>
  <si>
    <t>LOC100578629</t>
  </si>
  <si>
    <t>LOC100578631</t>
  </si>
  <si>
    <t>GB44804</t>
  </si>
  <si>
    <t>LOC100578632</t>
  </si>
  <si>
    <t>LOC100578639</t>
  </si>
  <si>
    <t>LOC100578641</t>
  </si>
  <si>
    <t>LOC100578648</t>
  </si>
  <si>
    <t>GB49662</t>
  </si>
  <si>
    <t>LOC100578649</t>
  </si>
  <si>
    <t>GB47994</t>
  </si>
  <si>
    <t>LOC100578653</t>
  </si>
  <si>
    <t>GB45862</t>
  </si>
  <si>
    <t>LOC100578654</t>
  </si>
  <si>
    <t>LOC100578657</t>
  </si>
  <si>
    <t>LOC100578659</t>
  </si>
  <si>
    <t>GB55718</t>
  </si>
  <si>
    <t>LOC100578660</t>
  </si>
  <si>
    <t>GB48304</t>
  </si>
  <si>
    <t>LOC100578661</t>
  </si>
  <si>
    <t>GB50498</t>
  </si>
  <si>
    <t>LOC100578662</t>
  </si>
  <si>
    <t>LOC100578664</t>
  </si>
  <si>
    <t>GB42594</t>
  </si>
  <si>
    <t>LOC100578665</t>
  </si>
  <si>
    <t>LOC100578666</t>
  </si>
  <si>
    <t>LOC100578667</t>
  </si>
  <si>
    <t>LOC100578668</t>
  </si>
  <si>
    <t>GB52833</t>
  </si>
  <si>
    <t>LOC100578669</t>
  </si>
  <si>
    <t>LOC100578670</t>
  </si>
  <si>
    <t>LOC100578672</t>
  </si>
  <si>
    <t>GB50449</t>
  </si>
  <si>
    <t>LOC100578674</t>
  </si>
  <si>
    <t>GB49868</t>
  </si>
  <si>
    <t>LOC100578675</t>
  </si>
  <si>
    <t>LOC100578678</t>
  </si>
  <si>
    <t>LOC100578680</t>
  </si>
  <si>
    <t>GB45564</t>
  </si>
  <si>
    <t>LOC100578681</t>
  </si>
  <si>
    <t>GB48044</t>
  </si>
  <si>
    <t>LOC100578683</t>
  </si>
  <si>
    <t>GB41937</t>
  </si>
  <si>
    <t>LOC100578684</t>
  </si>
  <si>
    <t>LOC100578685</t>
  </si>
  <si>
    <t>GB47986</t>
  </si>
  <si>
    <t>LOC100578691</t>
  </si>
  <si>
    <t>GB49758</t>
  </si>
  <si>
    <t>LOC100578694</t>
  </si>
  <si>
    <t>GB43687</t>
  </si>
  <si>
    <t>LOC100578696</t>
  </si>
  <si>
    <t>GB47749</t>
  </si>
  <si>
    <t>LOC100578697</t>
  </si>
  <si>
    <t>GB55156</t>
  </si>
  <si>
    <t>LOC100578698</t>
  </si>
  <si>
    <t>LOC100578699</t>
  </si>
  <si>
    <t>GB42892</t>
  </si>
  <si>
    <t>LOC100578700</t>
  </si>
  <si>
    <t>GB42869</t>
  </si>
  <si>
    <t>LOC100578703</t>
  </si>
  <si>
    <t>GB52740</t>
  </si>
  <si>
    <t>LOC100578704</t>
  </si>
  <si>
    <t>GB42412</t>
  </si>
  <si>
    <t>LOC100578705</t>
  </si>
  <si>
    <t>GB52848</t>
  </si>
  <si>
    <t>LOC100578706</t>
  </si>
  <si>
    <t>GB41250</t>
  </si>
  <si>
    <t>LOC100578708</t>
  </si>
  <si>
    <t>GB46426</t>
  </si>
  <si>
    <t>LOC100578709</t>
  </si>
  <si>
    <t>GB43133</t>
  </si>
  <si>
    <t>LOC100578710</t>
  </si>
  <si>
    <t>GB49064</t>
  </si>
  <si>
    <t>LOC100578713</t>
  </si>
  <si>
    <t>GB42745</t>
  </si>
  <si>
    <t>LOC100578714</t>
  </si>
  <si>
    <t>GB50492</t>
  </si>
  <si>
    <t>LOC100578715</t>
  </si>
  <si>
    <t>GB46580</t>
  </si>
  <si>
    <t>LOC100578716</t>
  </si>
  <si>
    <t>LOC100578718</t>
  </si>
  <si>
    <t>LOC100578719</t>
  </si>
  <si>
    <t>LOC100578721</t>
  </si>
  <si>
    <t>GB55281</t>
  </si>
  <si>
    <t>LOC100578723</t>
  </si>
  <si>
    <t>GB49427</t>
  </si>
  <si>
    <t>LOC100578725</t>
  </si>
  <si>
    <t>GB46179</t>
  </si>
  <si>
    <t>LOC100578726</t>
  </si>
  <si>
    <t>GB44863</t>
  </si>
  <si>
    <t>LOC100578727</t>
  </si>
  <si>
    <t>GB50767</t>
  </si>
  <si>
    <t>LOC100578728</t>
  </si>
  <si>
    <t>LOC100578729</t>
  </si>
  <si>
    <t>GB54128</t>
  </si>
  <si>
    <t>LOC100578730</t>
  </si>
  <si>
    <t>GB52447</t>
  </si>
  <si>
    <t>LOC100578731</t>
  </si>
  <si>
    <t>GB51107</t>
  </si>
  <si>
    <t>LOC100578732</t>
  </si>
  <si>
    <t>GB53348</t>
  </si>
  <si>
    <t>LOC100578733</t>
  </si>
  <si>
    <t>GB44614</t>
  </si>
  <si>
    <t>LOC100578734</t>
  </si>
  <si>
    <t>LOC100578735</t>
  </si>
  <si>
    <t>GB45834</t>
  </si>
  <si>
    <t>LOC100578736</t>
  </si>
  <si>
    <t>GB45722</t>
  </si>
  <si>
    <t>LOC100578739</t>
  </si>
  <si>
    <t>LOC100578741</t>
  </si>
  <si>
    <t>LOC100578742</t>
  </si>
  <si>
    <t>GB46004</t>
  </si>
  <si>
    <t>LOC100578743</t>
  </si>
  <si>
    <t>GB52746</t>
  </si>
  <si>
    <t>LOC100578744</t>
  </si>
  <si>
    <t>GB50876</t>
  </si>
  <si>
    <t>LOC100578745</t>
  </si>
  <si>
    <t>GB45274</t>
  </si>
  <si>
    <t>LOC100578746</t>
  </si>
  <si>
    <t>GB44509</t>
  </si>
  <si>
    <t>LOC100578747</t>
  </si>
  <si>
    <t>GB41058</t>
  </si>
  <si>
    <t>LOC100578752</t>
  </si>
  <si>
    <t>GB48018</t>
  </si>
  <si>
    <t>LOC100578754</t>
  </si>
  <si>
    <t>GB54595</t>
  </si>
  <si>
    <t>LOC100578757</t>
  </si>
  <si>
    <t>GB48542</t>
  </si>
  <si>
    <t>LOC100578759</t>
  </si>
  <si>
    <t>GB45165</t>
  </si>
  <si>
    <t>LOC100578763</t>
  </si>
  <si>
    <t>GB47186</t>
  </si>
  <si>
    <t>LOC100578765</t>
  </si>
  <si>
    <t>LOC100578769</t>
  </si>
  <si>
    <t>GB51108</t>
  </si>
  <si>
    <t>LOC100578770</t>
  </si>
  <si>
    <t>GB53345</t>
  </si>
  <si>
    <t>LOC100578771</t>
  </si>
  <si>
    <t>LOC100578773</t>
  </si>
  <si>
    <t>GB49572</t>
  </si>
  <si>
    <t>LOC100578774</t>
  </si>
  <si>
    <t>GB42895</t>
  </si>
  <si>
    <t>LOC100578776</t>
  </si>
  <si>
    <t>GB52763</t>
  </si>
  <si>
    <t>LOC100578777</t>
  </si>
  <si>
    <t>LOC100578778</t>
  </si>
  <si>
    <t>LOC100578779</t>
  </si>
  <si>
    <t>LOC100578780</t>
  </si>
  <si>
    <t>LOC100578781</t>
  </si>
  <si>
    <t>LOC100578782</t>
  </si>
  <si>
    <t>LOC100578783</t>
  </si>
  <si>
    <t>LOC100578784</t>
  </si>
  <si>
    <t>LOC100578786</t>
  </si>
  <si>
    <t>GB40913</t>
  </si>
  <si>
    <t>LOC100578788</t>
  </si>
  <si>
    <t>LOC100578791</t>
  </si>
  <si>
    <t>LOC100578793</t>
  </si>
  <si>
    <t>LOC100578797</t>
  </si>
  <si>
    <t>GB51109</t>
  </si>
  <si>
    <t>LOC100578798</t>
  </si>
  <si>
    <t>GB53344</t>
  </si>
  <si>
    <t>LOC100578799</t>
  </si>
  <si>
    <t>LOC100578801</t>
  </si>
  <si>
    <t>GB49808</t>
  </si>
  <si>
    <t>LOC100578804</t>
  </si>
  <si>
    <t>LOC100578805</t>
  </si>
  <si>
    <t>GB48315</t>
  </si>
  <si>
    <t>LOC100578810</t>
  </si>
  <si>
    <t>GB46694</t>
  </si>
  <si>
    <t>LOC100578811</t>
  </si>
  <si>
    <t>GB48432</t>
  </si>
  <si>
    <t>LOC100578813</t>
  </si>
  <si>
    <t>GB52712</t>
  </si>
  <si>
    <t>LOC100578814</t>
  </si>
  <si>
    <t>GB49323</t>
  </si>
  <si>
    <t>LOC100578816</t>
  </si>
  <si>
    <t>GB42410</t>
  </si>
  <si>
    <t>LOC100578817</t>
  </si>
  <si>
    <t>GB52424</t>
  </si>
  <si>
    <t>LOC100578818</t>
  </si>
  <si>
    <t>GB52021</t>
  </si>
  <si>
    <t>LOC100578820</t>
  </si>
  <si>
    <t>GB44766</t>
  </si>
  <si>
    <t>LOC100578821</t>
  </si>
  <si>
    <t>GB55749</t>
  </si>
  <si>
    <t>LOC100578822</t>
  </si>
  <si>
    <t>GB40932</t>
  </si>
  <si>
    <t>LOC100578823</t>
  </si>
  <si>
    <t>GB55917</t>
  </si>
  <si>
    <t>LOC100578824</t>
  </si>
  <si>
    <t>GB54250</t>
  </si>
  <si>
    <t>LOC100578826</t>
  </si>
  <si>
    <t>GB41174</t>
  </si>
  <si>
    <t>LOC100578828</t>
  </si>
  <si>
    <t>GB40534</t>
  </si>
  <si>
    <t>LOC100578829</t>
  </si>
  <si>
    <t>GB40681</t>
  </si>
  <si>
    <t>LOC100578830</t>
  </si>
  <si>
    <t>LOC100578832</t>
  </si>
  <si>
    <t>GB51016</t>
  </si>
  <si>
    <t>LOC100578833</t>
  </si>
  <si>
    <t>GB49811</t>
  </si>
  <si>
    <t>LOC100578834</t>
  </si>
  <si>
    <t>GB44310</t>
  </si>
  <si>
    <t>LOC100578835</t>
  </si>
  <si>
    <t>GB41325</t>
  </si>
  <si>
    <t>LOC100578836</t>
  </si>
  <si>
    <t>LOC100578839</t>
  </si>
  <si>
    <t>LOC100578841</t>
  </si>
  <si>
    <t>LOC100578848</t>
  </si>
  <si>
    <t>GB55794</t>
  </si>
  <si>
    <t>LOC100578849</t>
  </si>
  <si>
    <t>GB54603</t>
  </si>
  <si>
    <t>LOC100578852</t>
  </si>
  <si>
    <t>GB54242</t>
  </si>
  <si>
    <t>LOC100578853</t>
  </si>
  <si>
    <t>GB49864</t>
  </si>
  <si>
    <t>LOC100578854</t>
  </si>
  <si>
    <t>GB51011</t>
  </si>
  <si>
    <t>LOC100578860</t>
  </si>
  <si>
    <t>GB42890</t>
  </si>
  <si>
    <t>LOC100578862</t>
  </si>
  <si>
    <t>LOC100578864</t>
  </si>
  <si>
    <t>GB42083</t>
  </si>
  <si>
    <t>LOC100578865</t>
  </si>
  <si>
    <t>GB44629</t>
  </si>
  <si>
    <t>LOC100578866</t>
  </si>
  <si>
    <t>LOC100578870</t>
  </si>
  <si>
    <t>LOC100578875</t>
  </si>
  <si>
    <t>GB46027</t>
  </si>
  <si>
    <t>LOC100578877</t>
  </si>
  <si>
    <t>GB52773</t>
  </si>
  <si>
    <t>LOC100578878</t>
  </si>
  <si>
    <t>GB44957</t>
  </si>
  <si>
    <t>LOC100578879</t>
  </si>
  <si>
    <t>GB44172</t>
  </si>
  <si>
    <t>LOC100578880</t>
  </si>
  <si>
    <t>LOC100578881</t>
  </si>
  <si>
    <t>GB47484</t>
  </si>
  <si>
    <t>LOC100578882</t>
  </si>
  <si>
    <t>LOC100578883</t>
  </si>
  <si>
    <t>GB55002</t>
  </si>
  <si>
    <t>LOC100578884</t>
  </si>
  <si>
    <t>LOC100578885</t>
  </si>
  <si>
    <t>GB43462</t>
  </si>
  <si>
    <t>LOC100578887</t>
  </si>
  <si>
    <t>LOC100578888</t>
  </si>
  <si>
    <t>GB53737</t>
  </si>
  <si>
    <t>LOC100578890</t>
  </si>
  <si>
    <t>GB54240</t>
  </si>
  <si>
    <t>LOC100578892</t>
  </si>
  <si>
    <t>GB51714</t>
  </si>
  <si>
    <t>LOC100578893</t>
  </si>
  <si>
    <t>GB41312</t>
  </si>
  <si>
    <t>LOC100578894</t>
  </si>
  <si>
    <t>GB46174</t>
  </si>
  <si>
    <t>LOC100578899</t>
  </si>
  <si>
    <t>GB55480</t>
  </si>
  <si>
    <t>LOC100578901</t>
  </si>
  <si>
    <t>LOC100578907</t>
  </si>
  <si>
    <t>GB40799</t>
  </si>
  <si>
    <t>LOC100578909</t>
  </si>
  <si>
    <t>GB41911</t>
  </si>
  <si>
    <t>LOC100578910</t>
  </si>
  <si>
    <t>GB44950</t>
  </si>
  <si>
    <t>LOC100578911</t>
  </si>
  <si>
    <t>GB52017</t>
  </si>
  <si>
    <t>LOC100578913</t>
  </si>
  <si>
    <t>GB42206</t>
  </si>
  <si>
    <t>LOC100578919</t>
  </si>
  <si>
    <t>GB54891</t>
  </si>
  <si>
    <t>LOC100578920</t>
  </si>
  <si>
    <t>GB48464</t>
  </si>
  <si>
    <t>LOC100578921</t>
  </si>
  <si>
    <t>GB51304</t>
  </si>
  <si>
    <t>LOC100578922</t>
  </si>
  <si>
    <t>LOC100578923</t>
  </si>
  <si>
    <t>LOC100578924</t>
  </si>
  <si>
    <t>LOC100578925</t>
  </si>
  <si>
    <t>LOC100578927</t>
  </si>
  <si>
    <t>GB49343</t>
  </si>
  <si>
    <t>LOC100578928</t>
  </si>
  <si>
    <t>GB51732</t>
  </si>
  <si>
    <t>LOC100578929</t>
  </si>
  <si>
    <t>GB51227</t>
  </si>
  <si>
    <t>LOC100578931</t>
  </si>
  <si>
    <t>GB54120</t>
  </si>
  <si>
    <t>LOC100578935</t>
  </si>
  <si>
    <t>GB41635</t>
  </si>
  <si>
    <t>LOC100578936</t>
  </si>
  <si>
    <t>GB52072</t>
  </si>
  <si>
    <t>LOC100578937</t>
  </si>
  <si>
    <t>GB44302</t>
  </si>
  <si>
    <t>LOC100578939</t>
  </si>
  <si>
    <t>GB43130</t>
  </si>
  <si>
    <t>LOC100578943</t>
  </si>
  <si>
    <t>GB47754</t>
  </si>
  <si>
    <t>LOC100578944</t>
  </si>
  <si>
    <t>LOC100578947</t>
  </si>
  <si>
    <t>GB55936</t>
  </si>
  <si>
    <t>LOC100578949</t>
  </si>
  <si>
    <t>LOC100578952</t>
  </si>
  <si>
    <t>GB55304</t>
  </si>
  <si>
    <t>LOC100578953</t>
  </si>
  <si>
    <t>LOC100578955</t>
  </si>
  <si>
    <t>GB54893</t>
  </si>
  <si>
    <t>LOC100578957</t>
  </si>
  <si>
    <t>LOC100578962</t>
  </si>
  <si>
    <t>LOC100578965</t>
  </si>
  <si>
    <t>LOC100578966</t>
  </si>
  <si>
    <t>GB46461</t>
  </si>
  <si>
    <t>LOC100578968</t>
  </si>
  <si>
    <t>LOC100578975</t>
  </si>
  <si>
    <t>GB44358</t>
  </si>
  <si>
    <t>LOC100578976</t>
  </si>
  <si>
    <t>GB43188</t>
  </si>
  <si>
    <t>LOC100578978</t>
  </si>
  <si>
    <t>GB52562</t>
  </si>
  <si>
    <t>LOC100578979</t>
  </si>
  <si>
    <t>GB42390</t>
  </si>
  <si>
    <t>LOC100578981</t>
  </si>
  <si>
    <t>LOC100578984</t>
  </si>
  <si>
    <t>GB46757</t>
  </si>
  <si>
    <t>LOC100578987</t>
  </si>
  <si>
    <t>LOC100578988</t>
  </si>
  <si>
    <t>GB51202</t>
  </si>
  <si>
    <t>LOC100578989</t>
  </si>
  <si>
    <t>GB53078</t>
  </si>
  <si>
    <t>LOC100578990</t>
  </si>
  <si>
    <t>GB48476</t>
  </si>
  <si>
    <t>LOC100578991</t>
  </si>
  <si>
    <t>LOC100578992</t>
  </si>
  <si>
    <t>GB40143</t>
  </si>
  <si>
    <t>LOC100578995</t>
  </si>
  <si>
    <t>GB43311</t>
  </si>
  <si>
    <t>LOC100578998</t>
  </si>
  <si>
    <t>LOC100578999</t>
  </si>
  <si>
    <t>GB44053</t>
  </si>
  <si>
    <t>LOC100579003</t>
  </si>
  <si>
    <t>GB50748</t>
  </si>
  <si>
    <t>LOC100579005</t>
  </si>
  <si>
    <t>GB41716</t>
  </si>
  <si>
    <t>LOC100579006</t>
  </si>
  <si>
    <t>GB53319</t>
  </si>
  <si>
    <t>LOC100579007</t>
  </si>
  <si>
    <t>GB44479</t>
  </si>
  <si>
    <t>LOC100579008</t>
  </si>
  <si>
    <t>GB44294</t>
  </si>
  <si>
    <t>LOC100579015</t>
  </si>
  <si>
    <t>GB43552</t>
  </si>
  <si>
    <t>LOC100579019</t>
  </si>
  <si>
    <t>LOC100579020</t>
  </si>
  <si>
    <t>GB41042</t>
  </si>
  <si>
    <t>LOC100579021</t>
  </si>
  <si>
    <t>GB54924</t>
  </si>
  <si>
    <t>LOC100579022</t>
  </si>
  <si>
    <t>GB52657</t>
  </si>
  <si>
    <t>LOC100579024</t>
  </si>
  <si>
    <t>GB43442</t>
  </si>
  <si>
    <t>LOC100579026</t>
  </si>
  <si>
    <t>LOC100579031</t>
  </si>
  <si>
    <t>GB54289</t>
  </si>
  <si>
    <t>LOC100579034</t>
  </si>
  <si>
    <t>GB41340</t>
  </si>
  <si>
    <t>LOC100579038</t>
  </si>
  <si>
    <t>GB50656</t>
  </si>
  <si>
    <t>LOC100579040</t>
  </si>
  <si>
    <t>GB45228</t>
  </si>
  <si>
    <t>LOC100579041</t>
  </si>
  <si>
    <t>GB45883</t>
  </si>
  <si>
    <t>LOC100579043</t>
  </si>
  <si>
    <t>LOC100579045</t>
  </si>
  <si>
    <t>GB47701</t>
  </si>
  <si>
    <t>LOC100579049</t>
  </si>
  <si>
    <t>GB46710</t>
  </si>
  <si>
    <t>LOC100579050</t>
  </si>
  <si>
    <t>GB41524</t>
  </si>
  <si>
    <t>LOC100579052</t>
  </si>
  <si>
    <t>LOC100579053</t>
  </si>
  <si>
    <t>GB55710</t>
  </si>
  <si>
    <t>LOC100579054</t>
  </si>
  <si>
    <t>GB55005</t>
  </si>
  <si>
    <t>LOC100579055</t>
  </si>
  <si>
    <t>GB48200</t>
  </si>
  <si>
    <t>LOC100579056</t>
  </si>
  <si>
    <t>GB52303</t>
  </si>
  <si>
    <t>LOC100579057</t>
  </si>
  <si>
    <t>GB54882</t>
  </si>
  <si>
    <t>LOC100579058</t>
  </si>
  <si>
    <t>GB50830</t>
  </si>
  <si>
    <t>LOC100579059</t>
  </si>
  <si>
    <t>LOC100579061</t>
  </si>
  <si>
    <t>GB45397</t>
  </si>
  <si>
    <t>LOC100579062</t>
  </si>
  <si>
    <t>GB53273</t>
  </si>
  <si>
    <t>LOC100642173</t>
  </si>
  <si>
    <t>LOC100820634</t>
  </si>
  <si>
    <t>LOC100859932</t>
  </si>
  <si>
    <t>LOC101664701</t>
  </si>
  <si>
    <t>LOC101664702</t>
  </si>
  <si>
    <t>LOC102653574</t>
  </si>
  <si>
    <t>LOC102653576</t>
  </si>
  <si>
    <t>LOC102653577</t>
  </si>
  <si>
    <t>LOC102653578</t>
  </si>
  <si>
    <t>LOC102653579</t>
  </si>
  <si>
    <t>LOC102653583</t>
  </si>
  <si>
    <t>LOC102653584</t>
  </si>
  <si>
    <t>LOC102653585</t>
  </si>
  <si>
    <t>LOC102653587</t>
  </si>
  <si>
    <t>LOC102653588</t>
  </si>
  <si>
    <t>LOC102653589</t>
  </si>
  <si>
    <t>LOC102653590</t>
  </si>
  <si>
    <t>LOC102653591</t>
  </si>
  <si>
    <t>LOC102653592</t>
  </si>
  <si>
    <t>LOC102653593</t>
  </si>
  <si>
    <t>LOC102653594</t>
  </si>
  <si>
    <t>LOC102653595</t>
  </si>
  <si>
    <t>LOC102653596</t>
  </si>
  <si>
    <t>LOC102653597</t>
  </si>
  <si>
    <t>LOC102653598</t>
  </si>
  <si>
    <t>LOC102653599</t>
  </si>
  <si>
    <t>LOC102653600</t>
  </si>
  <si>
    <t>LOC102653601</t>
  </si>
  <si>
    <t>LOC102653604</t>
  </si>
  <si>
    <t>LOC102653605</t>
  </si>
  <si>
    <t>LOC102653606</t>
  </si>
  <si>
    <t>LOC102653608</t>
  </si>
  <si>
    <t>LOC102653609</t>
  </si>
  <si>
    <t>LOC102653611</t>
  </si>
  <si>
    <t>LOC102653613</t>
  </si>
  <si>
    <t>LOC102653614</t>
  </si>
  <si>
    <t>LOC102653619</t>
  </si>
  <si>
    <t>LOC102653620</t>
  </si>
  <si>
    <t>LOC102653621</t>
  </si>
  <si>
    <t>LOC102653624</t>
  </si>
  <si>
    <t>LOC102653625</t>
  </si>
  <si>
    <t>LOC102653629</t>
  </si>
  <si>
    <t>LOC102653631</t>
  </si>
  <si>
    <t>LOC102653632</t>
  </si>
  <si>
    <t>LOC102653638</t>
  </si>
  <si>
    <t>LOC102653639</t>
  </si>
  <si>
    <t>LOC102653640</t>
  </si>
  <si>
    <t>LOC102653641</t>
  </si>
  <si>
    <t>LOC102653642</t>
  </si>
  <si>
    <t>LOC102653643</t>
  </si>
  <si>
    <t>LOC102653644</t>
  </si>
  <si>
    <t>LOC102653645</t>
  </si>
  <si>
    <t>LOC102653646</t>
  </si>
  <si>
    <t>LOC102653648</t>
  </si>
  <si>
    <t>LOC102653649</t>
  </si>
  <si>
    <t>LOC102653650</t>
  </si>
  <si>
    <t>LOC102653651</t>
  </si>
  <si>
    <t>LOC102653655</t>
  </si>
  <si>
    <t>LOC102653656</t>
  </si>
  <si>
    <t>LOC102653657</t>
  </si>
  <si>
    <t>LOC102653658</t>
  </si>
  <si>
    <t>LOC102653659</t>
  </si>
  <si>
    <t>LOC102653661</t>
  </si>
  <si>
    <t>LOC102653663</t>
  </si>
  <si>
    <t>LOC102653664</t>
  </si>
  <si>
    <t>LOC102653666</t>
  </si>
  <si>
    <t>LOC102653667</t>
  </si>
  <si>
    <t>LOC102653669</t>
  </si>
  <si>
    <t>LOC102653672</t>
  </si>
  <si>
    <t>LOC102653673</t>
  </si>
  <si>
    <t>LOC102653677</t>
  </si>
  <si>
    <t>LOC102653678</t>
  </si>
  <si>
    <t>LOC102653679</t>
  </si>
  <si>
    <t>LOC102653680</t>
  </si>
  <si>
    <t>LOC102653681</t>
  </si>
  <si>
    <t>LOC102653682</t>
  </si>
  <si>
    <t>LOC102653683</t>
  </si>
  <si>
    <t>LOC102653684</t>
  </si>
  <si>
    <t>LOC102653685</t>
  </si>
  <si>
    <t>LOC102653686</t>
  </si>
  <si>
    <t>LOC102653687</t>
  </si>
  <si>
    <t>LOC102653689</t>
  </si>
  <si>
    <t>LOC102653690</t>
  </si>
  <si>
    <t>LOC102653691</t>
  </si>
  <si>
    <t>LOC102653693</t>
  </si>
  <si>
    <t>LOC102653697</t>
  </si>
  <si>
    <t>LOC102653698</t>
  </si>
  <si>
    <t>LOC102653699</t>
  </si>
  <si>
    <t>LOC102653700</t>
  </si>
  <si>
    <t>LOC102653702</t>
  </si>
  <si>
    <t>LOC102653703</t>
  </si>
  <si>
    <t>LOC102653704</t>
  </si>
  <si>
    <t>LOC102653705</t>
  </si>
  <si>
    <t>LOC102653706</t>
  </si>
  <si>
    <t>LOC102653707</t>
  </si>
  <si>
    <t>LOC102653708</t>
  </si>
  <si>
    <t>LOC102653709</t>
  </si>
  <si>
    <t>LOC102653710</t>
  </si>
  <si>
    <t>LOC102653712</t>
  </si>
  <si>
    <t>LOC102653713</t>
  </si>
  <si>
    <t>LOC102653714</t>
  </si>
  <si>
    <t>LOC102653717</t>
  </si>
  <si>
    <t>LOC102653719</t>
  </si>
  <si>
    <t>LOC102653720</t>
  </si>
  <si>
    <t>LOC102653722</t>
  </si>
  <si>
    <t>LOC102653724</t>
  </si>
  <si>
    <t>LOC102653726</t>
  </si>
  <si>
    <t>LOC102653728</t>
  </si>
  <si>
    <t>LOC102653729</t>
  </si>
  <si>
    <t>LOC102653731</t>
  </si>
  <si>
    <t>LOC102653732</t>
  </si>
  <si>
    <t>LOC102653733</t>
  </si>
  <si>
    <t>LOC102653734</t>
  </si>
  <si>
    <t>LOC102653735</t>
  </si>
  <si>
    <t>LOC102653736</t>
  </si>
  <si>
    <t>LOC102653737</t>
  </si>
  <si>
    <t>LOC102653739</t>
  </si>
  <si>
    <t>LOC102653741</t>
  </si>
  <si>
    <t>LOC102653742</t>
  </si>
  <si>
    <t>LOC102653743</t>
  </si>
  <si>
    <t>LOC102653746</t>
  </si>
  <si>
    <t>LOC102653747</t>
  </si>
  <si>
    <t>LOC102653748</t>
  </si>
  <si>
    <t>LOC102653749</t>
  </si>
  <si>
    <t>LOC102653750</t>
  </si>
  <si>
    <t>LOC102653751</t>
  </si>
  <si>
    <t>LOC102653752</t>
  </si>
  <si>
    <t>LOC102653753</t>
  </si>
  <si>
    <t>LOC102653754</t>
  </si>
  <si>
    <t>LOC102653755</t>
  </si>
  <si>
    <t>LOC102653757</t>
  </si>
  <si>
    <t>LOC102653759</t>
  </si>
  <si>
    <t>LOC102653760</t>
  </si>
  <si>
    <t>LOC102653761</t>
  </si>
  <si>
    <t>LOC102653762</t>
  </si>
  <si>
    <t>LOC102653763</t>
  </si>
  <si>
    <t>LOC102653764</t>
  </si>
  <si>
    <t>LOC102653768</t>
  </si>
  <si>
    <t>LOC102653770</t>
  </si>
  <si>
    <t>LOC102653771</t>
  </si>
  <si>
    <t>LOC102653772</t>
  </si>
  <si>
    <t>LOC102653773</t>
  </si>
  <si>
    <t>LOC102653775</t>
  </si>
  <si>
    <t>LOC102653780</t>
  </si>
  <si>
    <t>LOC102653781</t>
  </si>
  <si>
    <t>LOC102653782</t>
  </si>
  <si>
    <t>LOC102653784</t>
  </si>
  <si>
    <t>LOC102653787</t>
  </si>
  <si>
    <t>LOC102653788</t>
  </si>
  <si>
    <t>LOC102653789</t>
  </si>
  <si>
    <t>LOC102653791</t>
  </si>
  <si>
    <t>LOC102653792</t>
  </si>
  <si>
    <t>LOC102653793</t>
  </si>
  <si>
    <t>LOC102653794</t>
  </si>
  <si>
    <t>LOC102653795</t>
  </si>
  <si>
    <t>LOC102653796</t>
  </si>
  <si>
    <t>LOC102653797</t>
  </si>
  <si>
    <t>LOC102653798</t>
  </si>
  <si>
    <t>LOC102653799</t>
  </si>
  <si>
    <t>LOC102653800</t>
  </si>
  <si>
    <t>LOC102653802</t>
  </si>
  <si>
    <t>LOC102653803</t>
  </si>
  <si>
    <t>LOC102653805</t>
  </si>
  <si>
    <t>LOC102653808</t>
  </si>
  <si>
    <t>LOC102653810</t>
  </si>
  <si>
    <t>LOC102653811</t>
  </si>
  <si>
    <t>LOC102653812</t>
  </si>
  <si>
    <t>LOC102653815</t>
  </si>
  <si>
    <t>LOC102653817</t>
  </si>
  <si>
    <t>LOC102653818</t>
  </si>
  <si>
    <t>LOC102653821</t>
  </si>
  <si>
    <t>LOC102653822</t>
  </si>
  <si>
    <t>LOC102653824</t>
  </si>
  <si>
    <t>LOC102653826</t>
  </si>
  <si>
    <t>LOC102653829</t>
  </si>
  <si>
    <t>LOC102653831</t>
  </si>
  <si>
    <t>LOC102653832</t>
  </si>
  <si>
    <t>LOC102653834</t>
  </si>
  <si>
    <t>LOC102653838</t>
  </si>
  <si>
    <t>LOC102653839</t>
  </si>
  <si>
    <t>LOC102653840</t>
  </si>
  <si>
    <t>LOC102653841</t>
  </si>
  <si>
    <t>LOC102653844</t>
  </si>
  <si>
    <t>LOC102653847</t>
  </si>
  <si>
    <t>LOC102653849</t>
  </si>
  <si>
    <t>LOC102653850</t>
  </si>
  <si>
    <t>LOC102653851</t>
  </si>
  <si>
    <t>LOC102653852</t>
  </si>
  <si>
    <t>LOC102653853</t>
  </si>
  <si>
    <t>LOC102653856</t>
  </si>
  <si>
    <t>LOC102653857</t>
  </si>
  <si>
    <t>LOC102653862</t>
  </si>
  <si>
    <t>LOC102653864</t>
  </si>
  <si>
    <t>LOC102653866</t>
  </si>
  <si>
    <t>LOC102653867</t>
  </si>
  <si>
    <t>LOC102653868</t>
  </si>
  <si>
    <t>LOC102653869</t>
  </si>
  <si>
    <t>LOC102653870</t>
  </si>
  <si>
    <t>LOC102653871</t>
  </si>
  <si>
    <t>LOC102653873</t>
  </si>
  <si>
    <t>LOC102653874</t>
  </si>
  <si>
    <t>LOC102653875</t>
  </si>
  <si>
    <t>LOC102653876</t>
  </si>
  <si>
    <t>LOC102653878</t>
  </si>
  <si>
    <t>LOC102653879</t>
  </si>
  <si>
    <t>LOC102653881</t>
  </si>
  <si>
    <t>LOC102653888</t>
  </si>
  <si>
    <t>LOC102653890</t>
  </si>
  <si>
    <t>LOC102653891</t>
  </si>
  <si>
    <t>LOC102653892</t>
  </si>
  <si>
    <t>LOC102653893</t>
  </si>
  <si>
    <t>LOC102653894</t>
  </si>
  <si>
    <t>LOC102653895</t>
  </si>
  <si>
    <t>LOC102653896</t>
  </si>
  <si>
    <t>LOC102653897</t>
  </si>
  <si>
    <t>LOC102653899</t>
  </si>
  <si>
    <t>LOC102653900</t>
  </si>
  <si>
    <t>LOC102653901</t>
  </si>
  <si>
    <t>LOC102653902</t>
  </si>
  <si>
    <t>LOC102653905</t>
  </si>
  <si>
    <t>LOC102653907</t>
  </si>
  <si>
    <t>LOC102653908</t>
  </si>
  <si>
    <t>LOC102653909</t>
  </si>
  <si>
    <t>LOC102653910</t>
  </si>
  <si>
    <t>LOC102653911</t>
  </si>
  <si>
    <t>LOC102653912</t>
  </si>
  <si>
    <t>LOC102653913</t>
  </si>
  <si>
    <t>LOC102653916</t>
  </si>
  <si>
    <t>LOC102653920</t>
  </si>
  <si>
    <t>LOC102653921</t>
  </si>
  <si>
    <t>LOC102653922</t>
  </si>
  <si>
    <t>LOC102653923</t>
  </si>
  <si>
    <t>LOC102653924</t>
  </si>
  <si>
    <t>LOC102653925</t>
  </si>
  <si>
    <t>LOC102653928</t>
  </si>
  <si>
    <t>LOC102653929</t>
  </si>
  <si>
    <t>LOC102653930</t>
  </si>
  <si>
    <t>LOC102653931</t>
  </si>
  <si>
    <t>LOC102653932</t>
  </si>
  <si>
    <t>LOC102653934</t>
  </si>
  <si>
    <t>LOC102653935</t>
  </si>
  <si>
    <t>LOC102653936</t>
  </si>
  <si>
    <t>LOC102653938</t>
  </si>
  <si>
    <t>LOC102653939</t>
  </si>
  <si>
    <t>LOC102653940</t>
  </si>
  <si>
    <t>LOC102653941</t>
  </si>
  <si>
    <t>LOC102653944</t>
  </si>
  <si>
    <t>LOC102653945</t>
  </si>
  <si>
    <t>LOC102653946</t>
  </si>
  <si>
    <t>LOC102653947</t>
  </si>
  <si>
    <t>LOC102653949</t>
  </si>
  <si>
    <t>LOC102653950</t>
  </si>
  <si>
    <t>LOC102653951</t>
  </si>
  <si>
    <t>LOC102653952</t>
  </si>
  <si>
    <t>LOC102653953</t>
  </si>
  <si>
    <t>LOC102653954</t>
  </si>
  <si>
    <t>LOC102653955</t>
  </si>
  <si>
    <t>LOC102653956</t>
  </si>
  <si>
    <t>LOC102653957</t>
  </si>
  <si>
    <t>LOC102653958</t>
  </si>
  <si>
    <t>LOC102653960</t>
  </si>
  <si>
    <t>LOC102653961</t>
  </si>
  <si>
    <t>LOC102653963</t>
  </si>
  <si>
    <t>LOC102653965</t>
  </si>
  <si>
    <t>LOC102653969</t>
  </si>
  <si>
    <t>LOC102653971</t>
  </si>
  <si>
    <t>LOC102653972</t>
  </si>
  <si>
    <t>LOC102653973</t>
  </si>
  <si>
    <t>LOC102653974</t>
  </si>
  <si>
    <t>LOC102653975</t>
  </si>
  <si>
    <t>LOC102653976</t>
  </si>
  <si>
    <t>LOC102653977</t>
  </si>
  <si>
    <t>LOC102653978</t>
  </si>
  <si>
    <t>LOC102653979</t>
  </si>
  <si>
    <t>LOC102653980</t>
  </si>
  <si>
    <t>LOC102653982</t>
  </si>
  <si>
    <t>LOC102653984</t>
  </si>
  <si>
    <t>LOC102653985</t>
  </si>
  <si>
    <t>LOC102653986</t>
  </si>
  <si>
    <t>LOC102653987</t>
  </si>
  <si>
    <t>LOC102653988</t>
  </si>
  <si>
    <t>LOC102653989</t>
  </si>
  <si>
    <t>LOC102653991</t>
  </si>
  <si>
    <t>LOC102653992</t>
  </si>
  <si>
    <t>LOC102653993</t>
  </si>
  <si>
    <t>LOC102653994</t>
  </si>
  <si>
    <t>LOC102653995</t>
  </si>
  <si>
    <t>LOC102653996</t>
  </si>
  <si>
    <t>LOC102653998</t>
  </si>
  <si>
    <t>LOC102654002</t>
  </si>
  <si>
    <t>LOC102654004</t>
  </si>
  <si>
    <t>LOC102654005</t>
  </si>
  <si>
    <t>LOC102654007</t>
  </si>
  <si>
    <t>LOC102654008</t>
  </si>
  <si>
    <t>LOC102654010</t>
  </si>
  <si>
    <t>LOC102654011</t>
  </si>
  <si>
    <t>LOC102654012</t>
  </si>
  <si>
    <t>LOC102654013</t>
  </si>
  <si>
    <t>LOC102654014</t>
  </si>
  <si>
    <t>LOC102654016</t>
  </si>
  <si>
    <t>LOC102654017</t>
  </si>
  <si>
    <t>LOC102654019</t>
  </si>
  <si>
    <t>LOC102654020</t>
  </si>
  <si>
    <t>LOC102654022</t>
  </si>
  <si>
    <t>LOC102654023</t>
  </si>
  <si>
    <t>LOC102654025</t>
  </si>
  <si>
    <t>LOC102654026</t>
  </si>
  <si>
    <t>LOC102654029</t>
  </si>
  <si>
    <t>LOC102654032</t>
  </si>
  <si>
    <t>LOC102654033</t>
  </si>
  <si>
    <t>LOC102654036</t>
  </si>
  <si>
    <t>LOC102654037</t>
  </si>
  <si>
    <t>LOC102654038</t>
  </si>
  <si>
    <t>LOC102654039</t>
  </si>
  <si>
    <t>LOC102654041</t>
  </si>
  <si>
    <t>LOC102654042</t>
  </si>
  <si>
    <t>LOC102654043</t>
  </si>
  <si>
    <t>LOC102654044</t>
  </si>
  <si>
    <t>LOC102654045</t>
  </si>
  <si>
    <t>LOC102654050</t>
  </si>
  <si>
    <t>LOC102654051</t>
  </si>
  <si>
    <t>LOC102654054</t>
  </si>
  <si>
    <t>LOC102654055</t>
  </si>
  <si>
    <t>LOC102654056</t>
  </si>
  <si>
    <t>LOC102654057</t>
  </si>
  <si>
    <t>LOC102654059</t>
  </si>
  <si>
    <t>LOC102654060</t>
  </si>
  <si>
    <t>LOC102654064</t>
  </si>
  <si>
    <t>LOC102654066</t>
  </si>
  <si>
    <t>LOC102654067</t>
  </si>
  <si>
    <t>LOC102654068</t>
  </si>
  <si>
    <t>LOC102654069</t>
  </si>
  <si>
    <t>LOC102654070</t>
  </si>
  <si>
    <t>LOC102654071</t>
  </si>
  <si>
    <t>LOC102654072</t>
  </si>
  <si>
    <t>LOC102654073</t>
  </si>
  <si>
    <t>LOC102654074</t>
  </si>
  <si>
    <t>LOC102654076</t>
  </si>
  <si>
    <t>LOC102654077</t>
  </si>
  <si>
    <t>LOC102654078</t>
  </si>
  <si>
    <t>LOC102654080</t>
  </si>
  <si>
    <t>LOC102654082</t>
  </si>
  <si>
    <t>LOC102654083</t>
  </si>
  <si>
    <t>LOC102654084</t>
  </si>
  <si>
    <t>LOC102654085</t>
  </si>
  <si>
    <t>LOC102654087</t>
  </si>
  <si>
    <t>LOC102654088</t>
  </si>
  <si>
    <t>LOC102654089</t>
  </si>
  <si>
    <t>LOC102654090</t>
  </si>
  <si>
    <t>LOC102654091</t>
  </si>
  <si>
    <t>LOC102654092</t>
  </si>
  <si>
    <t>LOC102654093</t>
  </si>
  <si>
    <t>LOC102654094</t>
  </si>
  <si>
    <t>LOC102654095</t>
  </si>
  <si>
    <t>LOC102654097</t>
  </si>
  <si>
    <t>LOC102654099</t>
  </si>
  <si>
    <t>LOC102654100</t>
  </si>
  <si>
    <t>LOC102654102</t>
  </si>
  <si>
    <t>LOC102654104</t>
  </si>
  <si>
    <t>LOC102654106</t>
  </si>
  <si>
    <t>LOC102654107</t>
  </si>
  <si>
    <t>LOC102654108</t>
  </si>
  <si>
    <t>LOC102654111</t>
  </si>
  <si>
    <t>LOC102654113</t>
  </si>
  <si>
    <t>LOC102654115</t>
  </si>
  <si>
    <t>LOC102654116</t>
  </si>
  <si>
    <t>LOC102654120</t>
  </si>
  <si>
    <t>LOC102654121</t>
  </si>
  <si>
    <t>LOC102654122</t>
  </si>
  <si>
    <t>LOC102654123</t>
  </si>
  <si>
    <t>LOC102654124</t>
  </si>
  <si>
    <t>LOC102654125</t>
  </si>
  <si>
    <t>LOC102654126</t>
  </si>
  <si>
    <t>LOC102654127</t>
  </si>
  <si>
    <t>LOC102654128</t>
  </si>
  <si>
    <t>LOC102654129</t>
  </si>
  <si>
    <t>LOC102654130</t>
  </si>
  <si>
    <t>LOC102654131</t>
  </si>
  <si>
    <t>LOC102654133</t>
  </si>
  <si>
    <t>LOC102654134</t>
  </si>
  <si>
    <t>LOC102654136</t>
  </si>
  <si>
    <t>LOC102654138</t>
  </si>
  <si>
    <t>LOC102654139</t>
  </si>
  <si>
    <t>LOC102654140</t>
  </si>
  <si>
    <t>LOC102654141</t>
  </si>
  <si>
    <t>LOC102654142</t>
  </si>
  <si>
    <t>LOC102654143</t>
  </si>
  <si>
    <t>LOC102654144</t>
  </si>
  <si>
    <t>LOC102654146</t>
  </si>
  <si>
    <t>LOC102654150</t>
  </si>
  <si>
    <t>LOC102654151</t>
  </si>
  <si>
    <t>LOC102654154</t>
  </si>
  <si>
    <t>LOC102654155</t>
  </si>
  <si>
    <t>LOC102654156</t>
  </si>
  <si>
    <t>LOC102654157</t>
  </si>
  <si>
    <t>LOC102654159</t>
  </si>
  <si>
    <t>LOC102654160</t>
  </si>
  <si>
    <t>LOC102654161</t>
  </si>
  <si>
    <t>LOC102654162</t>
  </si>
  <si>
    <t>LOC102654163</t>
  </si>
  <si>
    <t>LOC102654164</t>
  </si>
  <si>
    <t>LOC102654165</t>
  </si>
  <si>
    <t>LOC102654166</t>
  </si>
  <si>
    <t>LOC102654168</t>
  </si>
  <si>
    <t>LOC102654169</t>
  </si>
  <si>
    <t>LOC102654172</t>
  </si>
  <si>
    <t>LOC102654173</t>
  </si>
  <si>
    <t>LOC102654174</t>
  </si>
  <si>
    <t>LOC102654175</t>
  </si>
  <si>
    <t>LOC102654176</t>
  </si>
  <si>
    <t>LOC102654177</t>
  </si>
  <si>
    <t>LOC102654180</t>
  </si>
  <si>
    <t>LOC102654184</t>
  </si>
  <si>
    <t>LOC102654185</t>
  </si>
  <si>
    <t>LOC102654186</t>
  </si>
  <si>
    <t>LOC102654187</t>
  </si>
  <si>
    <t>LOC102654188</t>
  </si>
  <si>
    <t>LOC102654189</t>
  </si>
  <si>
    <t>LOC102654192</t>
  </si>
  <si>
    <t>LOC102654196</t>
  </si>
  <si>
    <t>LOC102654197</t>
  </si>
  <si>
    <t>LOC102654198</t>
  </si>
  <si>
    <t>LOC102654200</t>
  </si>
  <si>
    <t>LOC102654201</t>
  </si>
  <si>
    <t>LOC102654202</t>
  </si>
  <si>
    <t>LOC102654205</t>
  </si>
  <si>
    <t>LOC102654210</t>
  </si>
  <si>
    <t>LOC102654211</t>
  </si>
  <si>
    <t>LOC102654212</t>
  </si>
  <si>
    <t>LOC102654214</t>
  </si>
  <si>
    <t>LOC102654216</t>
  </si>
  <si>
    <t>LOC102654217</t>
  </si>
  <si>
    <t>LOC102654220</t>
  </si>
  <si>
    <t>LOC102654221</t>
  </si>
  <si>
    <t>LOC102654222</t>
  </si>
  <si>
    <t>LOC102654223</t>
  </si>
  <si>
    <t>LOC102654225</t>
  </si>
  <si>
    <t>LOC102654226</t>
  </si>
  <si>
    <t>LOC102654228</t>
  </si>
  <si>
    <t>LOC102654229</t>
  </si>
  <si>
    <t>LOC102654230</t>
  </si>
  <si>
    <t>LOC102654231</t>
  </si>
  <si>
    <t>LOC102654232</t>
  </si>
  <si>
    <t>LOC102654233</t>
  </si>
  <si>
    <t>LOC102654234</t>
  </si>
  <si>
    <t>LOC102654236</t>
  </si>
  <si>
    <t>LOC102654239</t>
  </si>
  <si>
    <t>LOC102654244</t>
  </si>
  <si>
    <t>LOC102654246</t>
  </si>
  <si>
    <t>LOC102654247</t>
  </si>
  <si>
    <t>LOC102654250</t>
  </si>
  <si>
    <t>LOC102654251</t>
  </si>
  <si>
    <t>LOC102654252</t>
  </si>
  <si>
    <t>LOC102654253</t>
  </si>
  <si>
    <t>LOC102654254</t>
  </si>
  <si>
    <t>LOC102654255</t>
  </si>
  <si>
    <t>LOC102654257</t>
  </si>
  <si>
    <t>LOC102654259</t>
  </si>
  <si>
    <t>LOC102654260</t>
  </si>
  <si>
    <t>LOC102654261</t>
  </si>
  <si>
    <t>LOC102654262</t>
  </si>
  <si>
    <t>LOC102654264</t>
  </si>
  <si>
    <t>LOC102654266</t>
  </si>
  <si>
    <t>LOC102654268</t>
  </si>
  <si>
    <t>LOC102654269</t>
  </si>
  <si>
    <t>LOC102654271</t>
  </si>
  <si>
    <t>LOC102654272</t>
  </si>
  <si>
    <t>LOC102654274</t>
  </si>
  <si>
    <t>LOC102654275</t>
  </si>
  <si>
    <t>LOC102654276</t>
  </si>
  <si>
    <t>LOC102654277</t>
  </si>
  <si>
    <t>LOC102654278</t>
  </si>
  <si>
    <t>LOC102654279</t>
  </si>
  <si>
    <t>LOC102654280</t>
  </si>
  <si>
    <t>LOC102654281</t>
  </si>
  <si>
    <t>LOC102654282</t>
  </si>
  <si>
    <t>LOC102654283</t>
  </si>
  <si>
    <t>LOC102654284</t>
  </si>
  <si>
    <t>LOC102654285</t>
  </si>
  <si>
    <t>LOC102654286</t>
  </si>
  <si>
    <t>LOC102654287</t>
  </si>
  <si>
    <t>LOC102654289</t>
  </si>
  <si>
    <t>LOC102654292</t>
  </si>
  <si>
    <t>LOC102654293</t>
  </si>
  <si>
    <t>LOC102654294</t>
  </si>
  <si>
    <t>LOC102654295</t>
  </si>
  <si>
    <t>LOC102654296</t>
  </si>
  <si>
    <t>LOC102654298</t>
  </si>
  <si>
    <t>LOC102654299</t>
  </si>
  <si>
    <t>LOC102654300</t>
  </si>
  <si>
    <t>LOC102654301</t>
  </si>
  <si>
    <t>LOC102654303</t>
  </si>
  <si>
    <t>LOC102654304</t>
  </si>
  <si>
    <t>LOC102654307</t>
  </si>
  <si>
    <t>LOC102654309</t>
  </si>
  <si>
    <t>LOC102654312</t>
  </si>
  <si>
    <t>LOC102654313</t>
  </si>
  <si>
    <t>LOC102654314</t>
  </si>
  <si>
    <t>LOC102654315</t>
  </si>
  <si>
    <t>LOC102654316</t>
  </si>
  <si>
    <t>LOC102654318</t>
  </si>
  <si>
    <t>LOC102654320</t>
  </si>
  <si>
    <t>LOC102654321</t>
  </si>
  <si>
    <t>LOC102654322</t>
  </si>
  <si>
    <t>LOC102654327</t>
  </si>
  <si>
    <t>LOC102654328</t>
  </si>
  <si>
    <t>LOC102654329</t>
  </si>
  <si>
    <t>LOC102654330</t>
  </si>
  <si>
    <t>LOC102654331</t>
  </si>
  <si>
    <t>LOC102654332</t>
  </si>
  <si>
    <t>LOC102654333</t>
  </si>
  <si>
    <t>LOC102654334</t>
  </si>
  <si>
    <t>LOC102654335</t>
  </si>
  <si>
    <t>LOC102654337</t>
  </si>
  <si>
    <t>LOC102654340</t>
  </si>
  <si>
    <t>LOC102654341</t>
  </si>
  <si>
    <t>LOC102654343</t>
  </si>
  <si>
    <t>LOC102654345</t>
  </si>
  <si>
    <t>LOC102654346</t>
  </si>
  <si>
    <t>LOC102654348</t>
  </si>
  <si>
    <t>LOC102654349</t>
  </si>
  <si>
    <t>LOC102654350</t>
  </si>
  <si>
    <t>LOC102654351</t>
  </si>
  <si>
    <t>LOC102654353</t>
  </si>
  <si>
    <t>LOC102654355</t>
  </si>
  <si>
    <t>LOC102654358</t>
  </si>
  <si>
    <t>LOC102654359</t>
  </si>
  <si>
    <t>LOC102654361</t>
  </si>
  <si>
    <t>LOC102654365</t>
  </si>
  <si>
    <t>LOC102654367</t>
  </si>
  <si>
    <t>LOC102654368</t>
  </si>
  <si>
    <t>LOC102654369</t>
  </si>
  <si>
    <t>LOC102654371</t>
  </si>
  <si>
    <t>LOC102654372</t>
  </si>
  <si>
    <t>LOC102654373</t>
  </si>
  <si>
    <t>LOC102654376</t>
  </si>
  <si>
    <t>LOC102654378</t>
  </si>
  <si>
    <t>LOC102654379</t>
  </si>
  <si>
    <t>LOC102654380</t>
  </si>
  <si>
    <t>LOC102654381</t>
  </si>
  <si>
    <t>LOC102654384</t>
  </si>
  <si>
    <t>LOC102654385</t>
  </si>
  <si>
    <t>LOC102654387</t>
  </si>
  <si>
    <t>LOC102654388</t>
  </si>
  <si>
    <t>LOC102654390</t>
  </si>
  <si>
    <t>LOC102654391</t>
  </si>
  <si>
    <t>LOC102654392</t>
  </si>
  <si>
    <t>LOC102654394</t>
  </si>
  <si>
    <t>LOC102654395</t>
  </si>
  <si>
    <t>LOC102654396</t>
  </si>
  <si>
    <t>LOC102654398</t>
  </si>
  <si>
    <t>LOC102654399</t>
  </si>
  <si>
    <t>LOC102654400</t>
  </si>
  <si>
    <t>LOC102654404</t>
  </si>
  <si>
    <t>LOC102654405</t>
  </si>
  <si>
    <t>LOC102654411</t>
  </si>
  <si>
    <t>LOC102654413</t>
  </si>
  <si>
    <t>LOC102654414</t>
  </si>
  <si>
    <t>LOC102654416</t>
  </si>
  <si>
    <t>LOC102654417</t>
  </si>
  <si>
    <t>LOC102654418</t>
  </si>
  <si>
    <t>LOC102654420</t>
  </si>
  <si>
    <t>LOC102654424</t>
  </si>
  <si>
    <t>LOC102654425</t>
  </si>
  <si>
    <t>LOC102654426</t>
  </si>
  <si>
    <t>LOC102654427</t>
  </si>
  <si>
    <t>LOC102654428</t>
  </si>
  <si>
    <t>LOC102654430</t>
  </si>
  <si>
    <t>LOC102654431</t>
  </si>
  <si>
    <t>LOC102654435</t>
  </si>
  <si>
    <t>LOC102654436</t>
  </si>
  <si>
    <t>LOC102654437</t>
  </si>
  <si>
    <t>LOC102654439</t>
  </si>
  <si>
    <t>LOC102654440</t>
  </si>
  <si>
    <t>LOC102654442</t>
  </si>
  <si>
    <t>LOC102654445</t>
  </si>
  <si>
    <t>LOC102654448</t>
  </si>
  <si>
    <t>LOC102654449</t>
  </si>
  <si>
    <t>LOC102654450</t>
  </si>
  <si>
    <t>LOC102654453</t>
  </si>
  <si>
    <t>LOC102654454</t>
  </si>
  <si>
    <t>LOC102654456</t>
  </si>
  <si>
    <t>LOC102654459</t>
  </si>
  <si>
    <t>LOC102654460</t>
  </si>
  <si>
    <t>LOC102654461</t>
  </si>
  <si>
    <t>LOC102654462</t>
  </si>
  <si>
    <t>LOC102654463</t>
  </si>
  <si>
    <t>LOC102654464</t>
  </si>
  <si>
    <t>LOC102654465</t>
  </si>
  <si>
    <t>LOC102654466</t>
  </si>
  <si>
    <t>LOC102654469</t>
  </si>
  <si>
    <t>LOC102654470</t>
  </si>
  <si>
    <t>LOC102654471</t>
  </si>
  <si>
    <t>LOC102654477</t>
  </si>
  <si>
    <t>LOC102654478</t>
  </si>
  <si>
    <t>LOC102654480</t>
  </si>
  <si>
    <t>LOC102654481</t>
  </si>
  <si>
    <t>LOC102654483</t>
  </si>
  <si>
    <t>LOC102654484</t>
  </si>
  <si>
    <t>LOC102654486</t>
  </si>
  <si>
    <t>LOC102654488</t>
  </si>
  <si>
    <t>LOC102654489</t>
  </si>
  <si>
    <t>LOC102654490</t>
  </si>
  <si>
    <t>LOC102654491</t>
  </si>
  <si>
    <t>LOC102654493</t>
  </si>
  <si>
    <t>LOC102654494</t>
  </si>
  <si>
    <t>LOC102654495</t>
  </si>
  <si>
    <t>LOC102654496</t>
  </si>
  <si>
    <t>LOC102654498</t>
  </si>
  <si>
    <t>LOC102654505</t>
  </si>
  <si>
    <t>LOC102654506</t>
  </si>
  <si>
    <t>LOC102654507</t>
  </si>
  <si>
    <t>LOC102654510</t>
  </si>
  <si>
    <t>LOC102654512</t>
  </si>
  <si>
    <t>LOC102654514</t>
  </si>
  <si>
    <t>LOC102654517</t>
  </si>
  <si>
    <t>LOC102654518</t>
  </si>
  <si>
    <t>LOC102654519</t>
  </si>
  <si>
    <t>LOC102654520</t>
  </si>
  <si>
    <t>LOC102654521</t>
  </si>
  <si>
    <t>LOC102654523</t>
  </si>
  <si>
    <t>LOC102654525</t>
  </si>
  <si>
    <t>LOC102654526</t>
  </si>
  <si>
    <t>LOC102654527</t>
  </si>
  <si>
    <t>LOC102654530</t>
  </si>
  <si>
    <t>LOC102654533</t>
  </si>
  <si>
    <t>LOC102654535</t>
  </si>
  <si>
    <t>LOC102654536</t>
  </si>
  <si>
    <t>LOC102654538</t>
  </si>
  <si>
    <t>LOC102654540</t>
  </si>
  <si>
    <t>LOC102654541</t>
  </si>
  <si>
    <t>LOC102654542</t>
  </si>
  <si>
    <t>LOC102654543</t>
  </si>
  <si>
    <t>LOC102654544</t>
  </si>
  <si>
    <t>LOC102654545</t>
  </si>
  <si>
    <t>LOC102654549</t>
  </si>
  <si>
    <t>LOC102654550</t>
  </si>
  <si>
    <t>LOC102654551</t>
  </si>
  <si>
    <t>LOC102654554</t>
  </si>
  <si>
    <t>LOC102654555</t>
  </si>
  <si>
    <t>LOC102654558</t>
  </si>
  <si>
    <t>LOC102654559</t>
  </si>
  <si>
    <t>LOC102654560</t>
  </si>
  <si>
    <t>LOC102654564</t>
  </si>
  <si>
    <t>LOC102654565</t>
  </si>
  <si>
    <t>LOC102654566</t>
  </si>
  <si>
    <t>LOC102654567</t>
  </si>
  <si>
    <t>LOC102654569</t>
  </si>
  <si>
    <t>LOC102654570</t>
  </si>
  <si>
    <t>LOC102654571</t>
  </si>
  <si>
    <t>LOC102654572</t>
  </si>
  <si>
    <t>LOC102654573</t>
  </si>
  <si>
    <t>LOC102654576</t>
  </si>
  <si>
    <t>LOC102654578</t>
  </si>
  <si>
    <t>LOC102654579</t>
  </si>
  <si>
    <t>LOC102654581</t>
  </si>
  <si>
    <t>LOC102654582</t>
  </si>
  <si>
    <t>LOC102654583</t>
  </si>
  <si>
    <t>LOC102654584</t>
  </si>
  <si>
    <t>LOC102654585</t>
  </si>
  <si>
    <t>LOC102654586</t>
  </si>
  <si>
    <t>LOC102654587</t>
  </si>
  <si>
    <t>LOC102654588</t>
  </si>
  <si>
    <t>LOC102654592</t>
  </si>
  <si>
    <t>LOC102654594</t>
  </si>
  <si>
    <t>LOC102654595</t>
  </si>
  <si>
    <t>LOC102654599</t>
  </si>
  <si>
    <t>LOC102654600</t>
  </si>
  <si>
    <t>LOC102654604</t>
  </si>
  <si>
    <t>LOC102654605</t>
  </si>
  <si>
    <t>LOC102654606</t>
  </si>
  <si>
    <t>LOC102654607</t>
  </si>
  <si>
    <t>LOC102654608</t>
  </si>
  <si>
    <t>LOC102654609</t>
  </si>
  <si>
    <t>LOC102654610</t>
  </si>
  <si>
    <t>LOC102654612</t>
  </si>
  <si>
    <t>LOC102654613</t>
  </si>
  <si>
    <t>LOC102654614</t>
  </si>
  <si>
    <t>LOC102654618</t>
  </si>
  <si>
    <t>LOC102654622</t>
  </si>
  <si>
    <t>LOC102654624</t>
  </si>
  <si>
    <t>LOC102654625</t>
  </si>
  <si>
    <t>LOC102654626</t>
  </si>
  <si>
    <t>LOC102654628</t>
  </si>
  <si>
    <t>LOC102654629</t>
  </si>
  <si>
    <t>LOC102654631</t>
  </si>
  <si>
    <t>LOC102654632</t>
  </si>
  <si>
    <t>LOC102654634</t>
  </si>
  <si>
    <t>LOC102654636</t>
  </si>
  <si>
    <t>LOC102654637</t>
  </si>
  <si>
    <t>LOC102654638</t>
  </si>
  <si>
    <t>LOC102654639</t>
  </si>
  <si>
    <t>LOC102654640</t>
  </si>
  <si>
    <t>LOC102654641</t>
  </si>
  <si>
    <t>LOC102654642</t>
  </si>
  <si>
    <t>LOC102654643</t>
  </si>
  <si>
    <t>LOC102654644</t>
  </si>
  <si>
    <t>LOC102654645</t>
  </si>
  <si>
    <t>LOC102654646</t>
  </si>
  <si>
    <t>LOC102654649</t>
  </si>
  <si>
    <t>LOC102654650</t>
  </si>
  <si>
    <t>LOC102654651</t>
  </si>
  <si>
    <t>LOC102654652</t>
  </si>
  <si>
    <t>LOC102654653</t>
  </si>
  <si>
    <t>LOC102654654</t>
  </si>
  <si>
    <t>LOC102654655</t>
  </si>
  <si>
    <t>LOC102654659</t>
  </si>
  <si>
    <t>LOC102654660</t>
  </si>
  <si>
    <t>LOC102654661</t>
  </si>
  <si>
    <t>LOC102654662</t>
  </si>
  <si>
    <t>LOC102654663</t>
  </si>
  <si>
    <t>LOC102654664</t>
  </si>
  <si>
    <t>LOC102654665</t>
  </si>
  <si>
    <t>LOC102654666</t>
  </si>
  <si>
    <t>LOC102654667</t>
  </si>
  <si>
    <t>LOC102654668</t>
  </si>
  <si>
    <t>LOC102654672</t>
  </si>
  <si>
    <t>LOC102654673</t>
  </si>
  <si>
    <t>LOC102654674</t>
  </si>
  <si>
    <t>LOC102654675</t>
  </si>
  <si>
    <t>LOC102654676</t>
  </si>
  <si>
    <t>LOC102654677</t>
  </si>
  <si>
    <t>LOC102654678</t>
  </si>
  <si>
    <t>LOC102654680</t>
  </si>
  <si>
    <t>LOC102654681</t>
  </si>
  <si>
    <t>LOC102654682</t>
  </si>
  <si>
    <t>LOC102654683</t>
  </si>
  <si>
    <t>LOC102654684</t>
  </si>
  <si>
    <t>LOC102654685</t>
  </si>
  <si>
    <t>LOC102654686</t>
  </si>
  <si>
    <t>LOC102654688</t>
  </si>
  <si>
    <t>LOC102654689</t>
  </si>
  <si>
    <t>LOC102654690</t>
  </si>
  <si>
    <t>LOC102654691</t>
  </si>
  <si>
    <t>LOC102654692</t>
  </si>
  <si>
    <t>LOC102654693</t>
  </si>
  <si>
    <t>LOC102654694</t>
  </si>
  <si>
    <t>LOC102654695</t>
  </si>
  <si>
    <t>LOC102654696</t>
  </si>
  <si>
    <t>LOC102654697</t>
  </si>
  <si>
    <t>LOC102654698</t>
  </si>
  <si>
    <t>LOC102654700</t>
  </si>
  <si>
    <t>LOC102654701</t>
  </si>
  <si>
    <t>LOC102654702</t>
  </si>
  <si>
    <t>LOC102654708</t>
  </si>
  <si>
    <t>LOC102654709</t>
  </si>
  <si>
    <t>LOC102654710</t>
  </si>
  <si>
    <t>LOC102654711</t>
  </si>
  <si>
    <t>LOC102654712</t>
  </si>
  <si>
    <t>LOC102654713</t>
  </si>
  <si>
    <t>LOC102654714</t>
  </si>
  <si>
    <t>LOC102654715</t>
  </si>
  <si>
    <t>LOC102654716</t>
  </si>
  <si>
    <t>LOC102654717</t>
  </si>
  <si>
    <t>LOC102654719</t>
  </si>
  <si>
    <t>LOC102654720</t>
  </si>
  <si>
    <t>LOC102654724</t>
  </si>
  <si>
    <t>LOC102654725</t>
  </si>
  <si>
    <t>LOC102654728</t>
  </si>
  <si>
    <t>LOC102654733</t>
  </si>
  <si>
    <t>LOC102654736</t>
  </si>
  <si>
    <t>LOC102654737</t>
  </si>
  <si>
    <t>LOC102654738</t>
  </si>
  <si>
    <t>LOC102654739</t>
  </si>
  <si>
    <t>LOC102654740</t>
  </si>
  <si>
    <t>LOC102654741</t>
  </si>
  <si>
    <t>LOC102654743</t>
  </si>
  <si>
    <t>LOC102654746</t>
  </si>
  <si>
    <t>LOC102654747</t>
  </si>
  <si>
    <t>LOC102654749</t>
  </si>
  <si>
    <t>LOC102654750</t>
  </si>
  <si>
    <t>LOC102654751</t>
  </si>
  <si>
    <t>LOC102654752</t>
  </si>
  <si>
    <t>LOC102654754</t>
  </si>
  <si>
    <t>LOC102654755</t>
  </si>
  <si>
    <t>LOC102654759</t>
  </si>
  <si>
    <t>LOC102654760</t>
  </si>
  <si>
    <t>LOC102654761</t>
  </si>
  <si>
    <t>LOC102654762</t>
  </si>
  <si>
    <t>LOC102654763</t>
  </si>
  <si>
    <t>LOC102654764</t>
  </si>
  <si>
    <t>LOC102654766</t>
  </si>
  <si>
    <t>LOC102654767</t>
  </si>
  <si>
    <t>LOC102654768</t>
  </si>
  <si>
    <t>LOC102654771</t>
  </si>
  <si>
    <t>LOC102654772</t>
  </si>
  <si>
    <t>LOC102654773</t>
  </si>
  <si>
    <t>LOC102654774</t>
  </si>
  <si>
    <t>LOC102654776</t>
  </si>
  <si>
    <t>LOC102654778</t>
  </si>
  <si>
    <t>LOC102654780</t>
  </si>
  <si>
    <t>LOC102654781</t>
  </si>
  <si>
    <t>LOC102654783</t>
  </si>
  <si>
    <t>LOC102654785</t>
  </si>
  <si>
    <t>LOC102654787</t>
  </si>
  <si>
    <t>LOC102654789</t>
  </si>
  <si>
    <t>LOC102654791</t>
  </si>
  <si>
    <t>LOC102654792</t>
  </si>
  <si>
    <t>LOC102654793</t>
  </si>
  <si>
    <t>LOC102654795</t>
  </si>
  <si>
    <t>LOC102654797</t>
  </si>
  <si>
    <t>LOC102654798</t>
  </si>
  <si>
    <t>LOC102654804</t>
  </si>
  <si>
    <t>LOC102654807</t>
  </si>
  <si>
    <t>LOC102654810</t>
  </si>
  <si>
    <t>LOC102654811</t>
  </si>
  <si>
    <t>LOC102654812</t>
  </si>
  <si>
    <t>LOC102654815</t>
  </si>
  <si>
    <t>LOC102654817</t>
  </si>
  <si>
    <t>LOC102654818</t>
  </si>
  <si>
    <t>LOC102654819</t>
  </si>
  <si>
    <t>LOC102654823</t>
  </si>
  <si>
    <t>LOC102654825</t>
  </si>
  <si>
    <t>LOC102654827</t>
  </si>
  <si>
    <t>LOC102654828</t>
  </si>
  <si>
    <t>LOC102654830</t>
  </si>
  <si>
    <t>LOC102654831</t>
  </si>
  <si>
    <t>LOC102654832</t>
  </si>
  <si>
    <t>LOC102654834</t>
  </si>
  <si>
    <t>LOC102654835</t>
  </si>
  <si>
    <t>LOC102654836</t>
  </si>
  <si>
    <t>LOC102654837</t>
  </si>
  <si>
    <t>LOC102654838</t>
  </si>
  <si>
    <t>LOC102654839</t>
  </si>
  <si>
    <t>LOC102654841</t>
  </si>
  <si>
    <t>LOC102654842</t>
  </si>
  <si>
    <t>LOC102654843</t>
  </si>
  <si>
    <t>LOC102654845</t>
  </si>
  <si>
    <t>LOC102654846</t>
  </si>
  <si>
    <t>LOC102654847</t>
  </si>
  <si>
    <t>LOC102654848</t>
  </si>
  <si>
    <t>LOC102654852</t>
  </si>
  <si>
    <t>LOC102654854</t>
  </si>
  <si>
    <t>LOC102654855</t>
  </si>
  <si>
    <t>LOC102654857</t>
  </si>
  <si>
    <t>LOC102654858</t>
  </si>
  <si>
    <t>LOC102654860</t>
  </si>
  <si>
    <t>LOC102654865</t>
  </si>
  <si>
    <t>LOC102654866</t>
  </si>
  <si>
    <t>LOC102654867</t>
  </si>
  <si>
    <t>LOC102654868</t>
  </si>
  <si>
    <t>LOC102654869</t>
  </si>
  <si>
    <t>LOC102654870</t>
  </si>
  <si>
    <t>LOC102654871</t>
  </si>
  <si>
    <t>LOC102654873</t>
  </si>
  <si>
    <t>LOC102654874</t>
  </si>
  <si>
    <t>LOC102654878</t>
  </si>
  <si>
    <t>LOC102654879</t>
  </si>
  <si>
    <t>LOC102654880</t>
  </si>
  <si>
    <t>LOC102654882</t>
  </si>
  <si>
    <t>LOC102654883</t>
  </si>
  <si>
    <t>LOC102654884</t>
  </si>
  <si>
    <t>LOC102654886</t>
  </si>
  <si>
    <t>LOC102654887</t>
  </si>
  <si>
    <t>LOC102654889</t>
  </si>
  <si>
    <t>LOC102654890</t>
  </si>
  <si>
    <t>LOC102654891</t>
  </si>
  <si>
    <t>LOC102654892</t>
  </si>
  <si>
    <t>LOC102654893</t>
  </si>
  <si>
    <t>LOC102654894</t>
  </si>
  <si>
    <t>LOC102654895</t>
  </si>
  <si>
    <t>LOC102654896</t>
  </si>
  <si>
    <t>LOC102654899</t>
  </si>
  <si>
    <t>LOC102654900</t>
  </si>
  <si>
    <t>LOC102654901</t>
  </si>
  <si>
    <t>LOC102654902</t>
  </si>
  <si>
    <t>LOC102654904</t>
  </si>
  <si>
    <t>LOC102654905</t>
  </si>
  <si>
    <t>LOC102654906</t>
  </si>
  <si>
    <t>LOC102654908</t>
  </si>
  <si>
    <t>LOC102654909</t>
  </si>
  <si>
    <t>LOC102654910</t>
  </si>
  <si>
    <t>LOC102654911</t>
  </si>
  <si>
    <t>LOC102654912</t>
  </si>
  <si>
    <t>LOC102654913</t>
  </si>
  <si>
    <t>LOC102654915</t>
  </si>
  <si>
    <t>LOC102654917</t>
  </si>
  <si>
    <t>LOC102654919</t>
  </si>
  <si>
    <t>LOC102654920</t>
  </si>
  <si>
    <t>LOC102654921</t>
  </si>
  <si>
    <t>LOC102654924</t>
  </si>
  <si>
    <t>LOC102654925</t>
  </si>
  <si>
    <t>LOC102654926</t>
  </si>
  <si>
    <t>LOC102654928</t>
  </si>
  <si>
    <t>LOC102654930</t>
  </si>
  <si>
    <t>LOC102654931</t>
  </si>
  <si>
    <t>LOC102654932</t>
  </si>
  <si>
    <t>LOC102654934</t>
  </si>
  <si>
    <t>LOC102654935</t>
  </si>
  <si>
    <t>LOC102654936</t>
  </si>
  <si>
    <t>LOC102654938</t>
  </si>
  <si>
    <t>LOC102654939</t>
  </si>
  <si>
    <t>LOC102654944</t>
  </si>
  <si>
    <t>LOC102654947</t>
  </si>
  <si>
    <t>LOC102654948</t>
  </si>
  <si>
    <t>LOC102654949</t>
  </si>
  <si>
    <t>LOC102654950</t>
  </si>
  <si>
    <t>LOC102654951</t>
  </si>
  <si>
    <t>LOC102654952</t>
  </si>
  <si>
    <t>LOC102654955</t>
  </si>
  <si>
    <t>LOC102654956</t>
  </si>
  <si>
    <t>LOC102654957</t>
  </si>
  <si>
    <t>LOC102654959</t>
  </si>
  <si>
    <t>LOC102654960</t>
  </si>
  <si>
    <t>LOC102654961</t>
  </si>
  <si>
    <t>LOC102654964</t>
  </si>
  <si>
    <t>LOC102654965</t>
  </si>
  <si>
    <t>LOC102654966</t>
  </si>
  <si>
    <t>LOC102654967</t>
  </si>
  <si>
    <t>LOC102654968</t>
  </si>
  <si>
    <t>LOC102654969</t>
  </si>
  <si>
    <t>LOC102654970</t>
  </si>
  <si>
    <t>LOC102654972</t>
  </si>
  <si>
    <t>LOC102654974</t>
  </si>
  <si>
    <t>LOC102654975</t>
  </si>
  <si>
    <t>LOC102654977</t>
  </si>
  <si>
    <t>LOC102654978</t>
  </si>
  <si>
    <t>LOC102654979</t>
  </si>
  <si>
    <t>LOC102654980</t>
  </si>
  <si>
    <t>LOC102654983</t>
  </si>
  <si>
    <t>LOC102654984</t>
  </si>
  <si>
    <t>LOC102654985</t>
  </si>
  <si>
    <t>LOC102654987</t>
  </si>
  <si>
    <t>LOC102654988</t>
  </si>
  <si>
    <t>LOC102654989</t>
  </si>
  <si>
    <t>LOC102654990</t>
  </si>
  <si>
    <t>LOC102654991</t>
  </si>
  <si>
    <t>LOC102654992</t>
  </si>
  <si>
    <t>LOC102654993</t>
  </si>
  <si>
    <t>LOC102654994</t>
  </si>
  <si>
    <t>LOC102654996</t>
  </si>
  <si>
    <t>LOC102654998</t>
  </si>
  <si>
    <t>LOC102654999</t>
  </si>
  <si>
    <t>LOC102655000</t>
  </si>
  <si>
    <t>LOC102655002</t>
  </si>
  <si>
    <t>LOC102655003</t>
  </si>
  <si>
    <t>LOC102655004</t>
  </si>
  <si>
    <t>LOC102655005</t>
  </si>
  <si>
    <t>LOC102655007</t>
  </si>
  <si>
    <t>LOC102655008</t>
  </si>
  <si>
    <t>LOC102655011</t>
  </si>
  <si>
    <t>LOC102655012</t>
  </si>
  <si>
    <t>LOC102655013</t>
  </si>
  <si>
    <t>LOC102655014</t>
  </si>
  <si>
    <t>LOC102655015</t>
  </si>
  <si>
    <t>LOC102655016</t>
  </si>
  <si>
    <t>LOC102655017</t>
  </si>
  <si>
    <t>LOC102655018</t>
  </si>
  <si>
    <t>LOC102655019</t>
  </si>
  <si>
    <t>LOC102655020</t>
  </si>
  <si>
    <t>LOC102655023</t>
  </si>
  <si>
    <t>LOC102655025</t>
  </si>
  <si>
    <t>LOC102655026</t>
  </si>
  <si>
    <t>LOC102655028</t>
  </si>
  <si>
    <t>LOC102655029</t>
  </si>
  <si>
    <t>LOC102655030</t>
  </si>
  <si>
    <t>LOC102655032</t>
  </si>
  <si>
    <t>LOC102655033</t>
  </si>
  <si>
    <t>LOC102655034</t>
  </si>
  <si>
    <t>LOC102655035</t>
  </si>
  <si>
    <t>LOC102655037</t>
  </si>
  <si>
    <t>LOC102655038</t>
  </si>
  <si>
    <t>LOC102655040</t>
  </si>
  <si>
    <t>LOC102655041</t>
  </si>
  <si>
    <t>LOC102655043</t>
  </si>
  <si>
    <t>LOC102655046</t>
  </si>
  <si>
    <t>LOC102655047</t>
  </si>
  <si>
    <t>LOC102655048</t>
  </si>
  <si>
    <t>LOC102655049</t>
  </si>
  <si>
    <t>LOC102655050</t>
  </si>
  <si>
    <t>LOC102655051</t>
  </si>
  <si>
    <t>LOC102655052</t>
  </si>
  <si>
    <t>LOC102655053</t>
  </si>
  <si>
    <t>LOC102655054</t>
  </si>
  <si>
    <t>LOC102655060</t>
  </si>
  <si>
    <t>LOC102655061</t>
  </si>
  <si>
    <t>LOC102655062</t>
  </si>
  <si>
    <t>LOC102655063</t>
  </si>
  <si>
    <t>LOC102655064</t>
  </si>
  <si>
    <t>LOC102655066</t>
  </si>
  <si>
    <t>LOC102655069</t>
  </si>
  <si>
    <t>LOC102655070</t>
  </si>
  <si>
    <t>LOC102655071</t>
  </si>
  <si>
    <t>LOC102655072</t>
  </si>
  <si>
    <t>LOC102655073</t>
  </si>
  <si>
    <t>LOC102655075</t>
  </si>
  <si>
    <t>LOC102655078</t>
  </si>
  <si>
    <t>LOC102655079</t>
  </si>
  <si>
    <t>LOC102655080</t>
  </si>
  <si>
    <t>LOC102655081</t>
  </si>
  <si>
    <t>LOC102655082</t>
  </si>
  <si>
    <t>LOC102655083</t>
  </si>
  <si>
    <t>LOC102655085</t>
  </si>
  <si>
    <t>LOC102655086</t>
  </si>
  <si>
    <t>LOC102655087</t>
  </si>
  <si>
    <t>LOC102655088</t>
  </si>
  <si>
    <t>LOC102655089</t>
  </si>
  <si>
    <t>LOC102655090</t>
  </si>
  <si>
    <t>LOC102655091</t>
  </si>
  <si>
    <t>LOC102655093</t>
  </si>
  <si>
    <t>LOC102655094</t>
  </si>
  <si>
    <t>LOC102655095</t>
  </si>
  <si>
    <t>LOC102655096</t>
  </si>
  <si>
    <t>LOC102655097</t>
  </si>
  <si>
    <t>LOC102655100</t>
  </si>
  <si>
    <t>LOC102655101</t>
  </si>
  <si>
    <t>LOC102655104</t>
  </si>
  <si>
    <t>LOC102655105</t>
  </si>
  <si>
    <t>LOC102655106</t>
  </si>
  <si>
    <t>LOC102655107</t>
  </si>
  <si>
    <t>LOC102655109</t>
  </si>
  <si>
    <t>LOC102655110</t>
  </si>
  <si>
    <t>LOC102655111</t>
  </si>
  <si>
    <t>LOC102655112</t>
  </si>
  <si>
    <t>LOC102655114</t>
  </si>
  <si>
    <t>LOC102655116</t>
  </si>
  <si>
    <t>LOC102655118</t>
  </si>
  <si>
    <t>LOC102655120</t>
  </si>
  <si>
    <t>LOC102655122</t>
  </si>
  <si>
    <t>LOC102655123</t>
  </si>
  <si>
    <t>LOC102655124</t>
  </si>
  <si>
    <t>LOC102655125</t>
  </si>
  <si>
    <t>LOC102655126</t>
  </si>
  <si>
    <t>LOC102655127</t>
  </si>
  <si>
    <t>LOC102655128</t>
  </si>
  <si>
    <t>LOC102655129</t>
  </si>
  <si>
    <t>LOC102655130</t>
  </si>
  <si>
    <t>LOC102655131</t>
  </si>
  <si>
    <t>LOC102655134</t>
  </si>
  <si>
    <t>LOC102655135</t>
  </si>
  <si>
    <t>LOC102655136</t>
  </si>
  <si>
    <t>LOC102655137</t>
  </si>
  <si>
    <t>LOC102655138</t>
  </si>
  <si>
    <t>LOC102655139</t>
  </si>
  <si>
    <t>LOC102655141</t>
  </si>
  <si>
    <t>LOC102655142</t>
  </si>
  <si>
    <t>LOC102655143</t>
  </si>
  <si>
    <t>LOC102655145</t>
  </si>
  <si>
    <t>LOC102655146</t>
  </si>
  <si>
    <t>LOC102655148</t>
  </si>
  <si>
    <t>LOC102655150</t>
  </si>
  <si>
    <t>LOC102655152</t>
  </si>
  <si>
    <t>LOC102655153</t>
  </si>
  <si>
    <t>LOC102655155</t>
  </si>
  <si>
    <t>LOC102655156</t>
  </si>
  <si>
    <t>LOC102655158</t>
  </si>
  <si>
    <t>LOC102655162</t>
  </si>
  <si>
    <t>LOC102655165</t>
  </si>
  <si>
    <t>LOC102655167</t>
  </si>
  <si>
    <t>LOC102655168</t>
  </si>
  <si>
    <t>LOC102655170</t>
  </si>
  <si>
    <t>LOC102655173</t>
  </si>
  <si>
    <t>LOC102655174</t>
  </si>
  <si>
    <t>LOC102655177</t>
  </si>
  <si>
    <t>LOC102655178</t>
  </si>
  <si>
    <t>LOC102655181</t>
  </si>
  <si>
    <t>LOC102655183</t>
  </si>
  <si>
    <t>LOC102655184</t>
  </si>
  <si>
    <t>LOC102655187</t>
  </si>
  <si>
    <t>LOC102655188</t>
  </si>
  <si>
    <t>LOC102655189</t>
  </si>
  <si>
    <t>LOC102655195</t>
  </si>
  <si>
    <t>LOC102655196</t>
  </si>
  <si>
    <t>LOC102655197</t>
  </si>
  <si>
    <t>LOC102655198</t>
  </si>
  <si>
    <t>LOC102655199</t>
  </si>
  <si>
    <t>LOC102655200</t>
  </si>
  <si>
    <t>LOC102655203</t>
  </si>
  <si>
    <t>LOC102655206</t>
  </si>
  <si>
    <t>LOC102655207</t>
  </si>
  <si>
    <t>LOC102655208</t>
  </si>
  <si>
    <t>LOC102655209</t>
  </si>
  <si>
    <t>LOC102655211</t>
  </si>
  <si>
    <t>LOC102655212</t>
  </si>
  <si>
    <t>LOC102655213</t>
  </si>
  <si>
    <t>LOC102655215</t>
  </si>
  <si>
    <t>LOC102655216</t>
  </si>
  <si>
    <t>LOC102655217</t>
  </si>
  <si>
    <t>LOC102655218</t>
  </si>
  <si>
    <t>LOC102655219</t>
  </si>
  <si>
    <t>LOC102655223</t>
  </si>
  <si>
    <t>LOC102655224</t>
  </si>
  <si>
    <t>LOC102655225</t>
  </si>
  <si>
    <t>LOC102655226</t>
  </si>
  <si>
    <t>LOC102655228</t>
  </si>
  <si>
    <t>LOC102655229</t>
  </si>
  <si>
    <t>LOC102655230</t>
  </si>
  <si>
    <t>LOC102655231</t>
  </si>
  <si>
    <t>LOC102655232</t>
  </si>
  <si>
    <t>LOC102655233</t>
  </si>
  <si>
    <t>LOC102655234</t>
  </si>
  <si>
    <t>LOC102655235</t>
  </si>
  <si>
    <t>LOC102655236</t>
  </si>
  <si>
    <t>LOC102655237</t>
  </si>
  <si>
    <t>LOC102655238</t>
  </si>
  <si>
    <t>LOC102655240</t>
  </si>
  <si>
    <t>LOC102655241</t>
  </si>
  <si>
    <t>LOC102655243</t>
  </si>
  <si>
    <t>LOC102655245</t>
  </si>
  <si>
    <t>LOC102655247</t>
  </si>
  <si>
    <t>LOC102655248</t>
  </si>
  <si>
    <t>LOC102655250</t>
  </si>
  <si>
    <t>LOC102655251</t>
  </si>
  <si>
    <t>LOC102655252</t>
  </si>
  <si>
    <t>LOC102655253</t>
  </si>
  <si>
    <t>LOC102655254</t>
  </si>
  <si>
    <t>LOC102655257</t>
  </si>
  <si>
    <t>LOC102655258</t>
  </si>
  <si>
    <t>LOC102655259</t>
  </si>
  <si>
    <t>LOC102655261</t>
  </si>
  <si>
    <t>LOC102655263</t>
  </si>
  <si>
    <t>LOC102655264</t>
  </si>
  <si>
    <t>LOC102655267</t>
  </si>
  <si>
    <t>LOC102655268</t>
  </si>
  <si>
    <t>LOC102655269</t>
  </si>
  <si>
    <t>LOC102655270</t>
  </si>
  <si>
    <t>LOC102655271</t>
  </si>
  <si>
    <t>LOC102655272</t>
  </si>
  <si>
    <t>LOC102655273</t>
  </si>
  <si>
    <t>LOC102655275</t>
  </si>
  <si>
    <t>LOC102655276</t>
  </si>
  <si>
    <t>LOC102655277</t>
  </si>
  <si>
    <t>LOC102655278</t>
  </si>
  <si>
    <t>LOC102655281</t>
  </si>
  <si>
    <t>LOC102655282</t>
  </si>
  <si>
    <t>LOC102655284</t>
  </si>
  <si>
    <t>LOC102655285</t>
  </si>
  <si>
    <t>LOC102655286</t>
  </si>
  <si>
    <t>LOC102655287</t>
  </si>
  <si>
    <t>LOC102655291</t>
  </si>
  <si>
    <t>LOC102655292</t>
  </si>
  <si>
    <t>LOC102655293</t>
  </si>
  <si>
    <t>LOC102655296</t>
  </si>
  <si>
    <t>LOC102655297</t>
  </si>
  <si>
    <t>LOC102655299</t>
  </si>
  <si>
    <t>LOC102655301</t>
  </si>
  <si>
    <t>LOC102655302</t>
  </si>
  <si>
    <t>LOC102655306</t>
  </si>
  <si>
    <t>LOC102655307</t>
  </si>
  <si>
    <t>LOC102655308</t>
  </si>
  <si>
    <t>LOC102655311</t>
  </si>
  <si>
    <t>LOC102655313</t>
  </si>
  <si>
    <t>LOC102655316</t>
  </si>
  <si>
    <t>LOC102655317</t>
  </si>
  <si>
    <t>LOC102655318</t>
  </si>
  <si>
    <t>LOC102655319</t>
  </si>
  <si>
    <t>LOC102655320</t>
  </si>
  <si>
    <t>LOC102655323</t>
  </si>
  <si>
    <t>LOC102655329</t>
  </si>
  <si>
    <t>LOC102655330</t>
  </si>
  <si>
    <t>LOC102655331</t>
  </si>
  <si>
    <t>LOC102655332</t>
  </si>
  <si>
    <t>LOC102655335</t>
  </si>
  <si>
    <t>LOC102655336</t>
  </si>
  <si>
    <t>LOC102655337</t>
  </si>
  <si>
    <t>LOC102655338</t>
  </si>
  <si>
    <t>LOC102655339</t>
  </si>
  <si>
    <t>LOC102655341</t>
  </si>
  <si>
    <t>LOC102655343</t>
  </si>
  <si>
    <t>LOC102655347</t>
  </si>
  <si>
    <t>LOC102655348</t>
  </si>
  <si>
    <t>LOC102655351</t>
  </si>
  <si>
    <t>LOC102655352</t>
  </si>
  <si>
    <t>LOC102655354</t>
  </si>
  <si>
    <t>LOC102655355</t>
  </si>
  <si>
    <t>LOC102655356</t>
  </si>
  <si>
    <t>LOC102655357</t>
  </si>
  <si>
    <t>LOC102655358</t>
  </si>
  <si>
    <t>LOC102655360</t>
  </si>
  <si>
    <t>LOC102655361</t>
  </si>
  <si>
    <t>LOC102655362</t>
  </si>
  <si>
    <t>LOC102655363</t>
  </si>
  <si>
    <t>LOC102655366</t>
  </si>
  <si>
    <t>LOC102655368</t>
  </si>
  <si>
    <t>LOC102655369</t>
  </si>
  <si>
    <t>LOC102655371</t>
  </si>
  <si>
    <t>LOC102655372</t>
  </si>
  <si>
    <t>LOC102655373</t>
  </si>
  <si>
    <t>LOC102655374</t>
  </si>
  <si>
    <t>LOC102655375</t>
  </si>
  <si>
    <t>LOC102655377</t>
  </si>
  <si>
    <t>LOC102655378</t>
  </si>
  <si>
    <t>LOC102655380</t>
  </si>
  <si>
    <t>LOC102655381</t>
  </si>
  <si>
    <t>LOC102655383</t>
  </si>
  <si>
    <t>LOC102655384</t>
  </si>
  <si>
    <t>LOC102655388</t>
  </si>
  <si>
    <t>LOC102655389</t>
  </si>
  <si>
    <t>LOC102655391</t>
  </si>
  <si>
    <t>LOC102655392</t>
  </si>
  <si>
    <t>LOC102655393</t>
  </si>
  <si>
    <t>LOC102655394</t>
  </si>
  <si>
    <t>LOC102655395</t>
  </si>
  <si>
    <t>LOC102655396</t>
  </si>
  <si>
    <t>LOC102655398</t>
  </si>
  <si>
    <t>LOC102655399</t>
  </si>
  <si>
    <t>LOC102655400</t>
  </si>
  <si>
    <t>LOC102655403</t>
  </si>
  <si>
    <t>LOC102655405</t>
  </si>
  <si>
    <t>LOC102655406</t>
  </si>
  <si>
    <t>LOC102655407</t>
  </si>
  <si>
    <t>LOC102655408</t>
  </si>
  <si>
    <t>LOC102655409</t>
  </si>
  <si>
    <t>LOC102655411</t>
  </si>
  <si>
    <t>LOC102655412</t>
  </si>
  <si>
    <t>LOC102655413</t>
  </si>
  <si>
    <t>LOC102655415</t>
  </si>
  <si>
    <t>LOC102655416</t>
  </si>
  <si>
    <t>LOC102655418</t>
  </si>
  <si>
    <t>LOC102655419</t>
  </si>
  <si>
    <t>LOC102655420</t>
  </si>
  <si>
    <t>LOC102655421</t>
  </si>
  <si>
    <t>LOC102655425</t>
  </si>
  <si>
    <t>LOC102655426</t>
  </si>
  <si>
    <t>LOC102655427</t>
  </si>
  <si>
    <t>LOC102655428</t>
  </si>
  <si>
    <t>LOC102655429</t>
  </si>
  <si>
    <t>LOC102655431</t>
  </si>
  <si>
    <t>LOC102655432</t>
  </si>
  <si>
    <t>LOC102655433</t>
  </si>
  <si>
    <t>LOC102655435</t>
  </si>
  <si>
    <t>LOC102655436</t>
  </si>
  <si>
    <t>LOC102655437</t>
  </si>
  <si>
    <t>LOC102655438</t>
  </si>
  <si>
    <t>LOC102655440</t>
  </si>
  <si>
    <t>LOC102655442</t>
  </si>
  <si>
    <t>LOC102655443</t>
  </si>
  <si>
    <t>LOC102655445</t>
  </si>
  <si>
    <t>LOC102655446</t>
  </si>
  <si>
    <t>LOC102655447</t>
  </si>
  <si>
    <t>LOC102655448</t>
  </si>
  <si>
    <t>LOC102655449</t>
  </si>
  <si>
    <t>LOC102655452</t>
  </si>
  <si>
    <t>LOC102655453</t>
  </si>
  <si>
    <t>LOC102655455</t>
  </si>
  <si>
    <t>LOC102655457</t>
  </si>
  <si>
    <t>LOC102655458</t>
  </si>
  <si>
    <t>LOC102655461</t>
  </si>
  <si>
    <t>LOC102655462</t>
  </si>
  <si>
    <t>LOC102655463</t>
  </si>
  <si>
    <t>LOC102655464</t>
  </si>
  <si>
    <t>LOC102655465</t>
  </si>
  <si>
    <t>LOC102655466</t>
  </si>
  <si>
    <t>LOC102655467</t>
  </si>
  <si>
    <t>LOC102655468</t>
  </si>
  <si>
    <t>LOC102655469</t>
  </si>
  <si>
    <t>LOC102655470</t>
  </si>
  <si>
    <t>LOC102655476</t>
  </si>
  <si>
    <t>LOC102655477</t>
  </si>
  <si>
    <t>LOC102655478</t>
  </si>
  <si>
    <t>LOC102655479</t>
  </si>
  <si>
    <t>LOC102655481</t>
  </si>
  <si>
    <t>LOC102655482</t>
  </si>
  <si>
    <t>LOC102655484</t>
  </si>
  <si>
    <t>LOC102655485</t>
  </si>
  <si>
    <t>LOC102655486</t>
  </si>
  <si>
    <t>LOC102655487</t>
  </si>
  <si>
    <t>LOC102655488</t>
  </si>
  <si>
    <t>LOC102655491</t>
  </si>
  <si>
    <t>LOC102655492</t>
  </si>
  <si>
    <t>LOC102655493</t>
  </si>
  <si>
    <t>LOC102655494</t>
  </si>
  <si>
    <t>LOC102655495</t>
  </si>
  <si>
    <t>LOC102655496</t>
  </si>
  <si>
    <t>LOC102655500</t>
  </si>
  <si>
    <t>LOC102655502</t>
  </si>
  <si>
    <t>LOC102655503</t>
  </si>
  <si>
    <t>LOC102655509</t>
  </si>
  <si>
    <t>LOC102655510</t>
  </si>
  <si>
    <t>LOC102655511</t>
  </si>
  <si>
    <t>LOC102655512</t>
  </si>
  <si>
    <t>LOC102655513</t>
  </si>
  <si>
    <t>LOC102655514</t>
  </si>
  <si>
    <t>LOC102655515</t>
  </si>
  <si>
    <t>LOC102655516</t>
  </si>
  <si>
    <t>LOC102655518</t>
  </si>
  <si>
    <t>LOC102655520</t>
  </si>
  <si>
    <t>LOC102655522</t>
  </si>
  <si>
    <t>LOC102655523</t>
  </si>
  <si>
    <t>LOC102655524</t>
  </si>
  <si>
    <t>LOC102655525</t>
  </si>
  <si>
    <t>LOC102655526</t>
  </si>
  <si>
    <t>LOC102655527</t>
  </si>
  <si>
    <t>LOC102655529</t>
  </si>
  <si>
    <t>LOC102655530</t>
  </si>
  <si>
    <t>LOC102655531</t>
  </si>
  <si>
    <t>LOC102655535</t>
  </si>
  <si>
    <t>LOC102655536</t>
  </si>
  <si>
    <t>LOC102655537</t>
  </si>
  <si>
    <t>LOC102655538</t>
  </si>
  <si>
    <t>LOC102655539</t>
  </si>
  <si>
    <t>LOC102655540</t>
  </si>
  <si>
    <t>LOC102655542</t>
  </si>
  <si>
    <t>LOC102655543</t>
  </si>
  <si>
    <t>LOC102655544</t>
  </si>
  <si>
    <t>LOC102655546</t>
  </si>
  <si>
    <t>LOC102655548</t>
  </si>
  <si>
    <t>LOC102655549</t>
  </si>
  <si>
    <t>LOC102655550</t>
  </si>
  <si>
    <t>LOC102655551</t>
  </si>
  <si>
    <t>LOC102655552</t>
  </si>
  <si>
    <t>LOC102655556</t>
  </si>
  <si>
    <t>LOC102655557</t>
  </si>
  <si>
    <t>LOC102655560</t>
  </si>
  <si>
    <t>LOC102655561</t>
  </si>
  <si>
    <t>LOC102655562</t>
  </si>
  <si>
    <t>LOC102655563</t>
  </si>
  <si>
    <t>LOC102655564</t>
  </si>
  <si>
    <t>LOC102655566</t>
  </si>
  <si>
    <t>LOC102655567</t>
  </si>
  <si>
    <t>LOC102655568</t>
  </si>
  <si>
    <t>LOC102655569</t>
  </si>
  <si>
    <t>LOC102655573</t>
  </si>
  <si>
    <t>LOC102655574</t>
  </si>
  <si>
    <t>LOC102655575</t>
  </si>
  <si>
    <t>LOC102655576</t>
  </si>
  <si>
    <t>LOC102655578</t>
  </si>
  <si>
    <t>LOC102655580</t>
  </si>
  <si>
    <t>LOC102655581</t>
  </si>
  <si>
    <t>LOC102655582</t>
  </si>
  <si>
    <t>LOC102655585</t>
  </si>
  <si>
    <t>LOC102655586</t>
  </si>
  <si>
    <t>LOC102655587</t>
  </si>
  <si>
    <t>LOC102655588</t>
  </si>
  <si>
    <t>LOC102655589</t>
  </si>
  <si>
    <t>LOC102655591</t>
  </si>
  <si>
    <t>LOC102655592</t>
  </si>
  <si>
    <t>LOC102655593</t>
  </si>
  <si>
    <t>LOC102655595</t>
  </si>
  <si>
    <t>LOC102655596</t>
  </si>
  <si>
    <t>LOC102655598</t>
  </si>
  <si>
    <t>LOC102655600</t>
  </si>
  <si>
    <t>LOC102655601</t>
  </si>
  <si>
    <t>LOC102655602</t>
  </si>
  <si>
    <t>LOC102655603</t>
  </si>
  <si>
    <t>LOC102655604</t>
  </si>
  <si>
    <t>LOC102655605</t>
  </si>
  <si>
    <t>LOC102655609</t>
  </si>
  <si>
    <t>LOC102655610</t>
  </si>
  <si>
    <t>LOC102655611</t>
  </si>
  <si>
    <t>LOC102655612</t>
  </si>
  <si>
    <t>LOC102655613</t>
  </si>
  <si>
    <t>LOC102655614</t>
  </si>
  <si>
    <t>LOC102655617</t>
  </si>
  <si>
    <t>LOC102655618</t>
  </si>
  <si>
    <t>LOC102655619</t>
  </si>
  <si>
    <t>LOC102655622</t>
  </si>
  <si>
    <t>LOC102655627</t>
  </si>
  <si>
    <t>LOC102655629</t>
  </si>
  <si>
    <t>LOC102655630</t>
  </si>
  <si>
    <t>LOC102655631</t>
  </si>
  <si>
    <t>LOC102655632</t>
  </si>
  <si>
    <t>LOC102655634</t>
  </si>
  <si>
    <t>LOC102655635</t>
  </si>
  <si>
    <t>LOC102655636</t>
  </si>
  <si>
    <t>LOC102655637</t>
  </si>
  <si>
    <t>LOC102655639</t>
  </si>
  <si>
    <t>LOC102655640</t>
  </si>
  <si>
    <t>LOC102655641</t>
  </si>
  <si>
    <t>LOC102655642</t>
  </si>
  <si>
    <t>LOC102655643</t>
  </si>
  <si>
    <t>LOC102655645</t>
  </si>
  <si>
    <t>LOC102655648</t>
  </si>
  <si>
    <t>LOC102655652</t>
  </si>
  <si>
    <t>LOC102655653</t>
  </si>
  <si>
    <t>LOC102655655</t>
  </si>
  <si>
    <t>LOC102655657</t>
  </si>
  <si>
    <t>LOC102655658</t>
  </si>
  <si>
    <t>LOC102655660</t>
  </si>
  <si>
    <t>LOC102655661</t>
  </si>
  <si>
    <t>LOC102655663</t>
  </si>
  <si>
    <t>LOC102655664</t>
  </si>
  <si>
    <t>LOC102655669</t>
  </si>
  <si>
    <t>LOC102655670</t>
  </si>
  <si>
    <t>LOC102655672</t>
  </si>
  <si>
    <t>LOC102655673</t>
  </si>
  <si>
    <t>LOC102655674</t>
  </si>
  <si>
    <t>LOC102655676</t>
  </si>
  <si>
    <t>LOC102655677</t>
  </si>
  <si>
    <t>LOC102655678</t>
  </si>
  <si>
    <t>LOC102655679</t>
  </si>
  <si>
    <t>LOC102655681</t>
  </si>
  <si>
    <t>LOC102655682</t>
  </si>
  <si>
    <t>LOC102655685</t>
  </si>
  <si>
    <t>LOC102655686</t>
  </si>
  <si>
    <t>LOC102655688</t>
  </si>
  <si>
    <t>LOC102655689</t>
  </si>
  <si>
    <t>LOC102655690</t>
  </si>
  <si>
    <t>LOC102655691</t>
  </si>
  <si>
    <t>LOC102655692</t>
  </si>
  <si>
    <t>LOC102655694</t>
  </si>
  <si>
    <t>LOC102655696</t>
  </si>
  <si>
    <t>LOC102655698</t>
  </si>
  <si>
    <t>LOC102655699</t>
  </si>
  <si>
    <t>LOC102655700</t>
  </si>
  <si>
    <t>LOC102655702</t>
  </si>
  <si>
    <t>LOC102655703</t>
  </si>
  <si>
    <t>LOC102655704</t>
  </si>
  <si>
    <t>LOC102655705</t>
  </si>
  <si>
    <t>LOC102655706</t>
  </si>
  <si>
    <t>LOC102655707</t>
  </si>
  <si>
    <t>LOC102655708</t>
  </si>
  <si>
    <t>LOC102655709</t>
  </si>
  <si>
    <t>LOC102655710</t>
  </si>
  <si>
    <t>LOC102655712</t>
  </si>
  <si>
    <t>LOC102655714</t>
  </si>
  <si>
    <t>LOC102655715</t>
  </si>
  <si>
    <t>LOC102655716</t>
  </si>
  <si>
    <t>LOC102655718</t>
  </si>
  <si>
    <t>LOC102655719</t>
  </si>
  <si>
    <t>LOC102655721</t>
  </si>
  <si>
    <t>LOC102655722</t>
  </si>
  <si>
    <t>LOC102655723</t>
  </si>
  <si>
    <t>LOC102655724</t>
  </si>
  <si>
    <t>LOC102655725</t>
  </si>
  <si>
    <t>LOC102655726</t>
  </si>
  <si>
    <t>LOC102655727</t>
  </si>
  <si>
    <t>LOC102655729</t>
  </si>
  <si>
    <t>LOC102655731</t>
  </si>
  <si>
    <t>LOC102655734</t>
  </si>
  <si>
    <t>LOC102655735</t>
  </si>
  <si>
    <t>LOC102655737</t>
  </si>
  <si>
    <t>LOC102655738</t>
  </si>
  <si>
    <t>LOC102655740</t>
  </si>
  <si>
    <t>LOC102655742</t>
  </si>
  <si>
    <t>LOC102655743</t>
  </si>
  <si>
    <t>LOC102655744</t>
  </si>
  <si>
    <t>LOC102655745</t>
  </si>
  <si>
    <t>LOC102655746</t>
  </si>
  <si>
    <t>LOC102655747</t>
  </si>
  <si>
    <t>LOC102655748</t>
  </si>
  <si>
    <t>LOC102655749</t>
  </si>
  <si>
    <t>LOC102655750</t>
  </si>
  <si>
    <t>LOC102655751</t>
  </si>
  <si>
    <t>LOC102655752</t>
  </si>
  <si>
    <t>LOC102655754</t>
  </si>
  <si>
    <t>LOC102655755</t>
  </si>
  <si>
    <t>LOC102655756</t>
  </si>
  <si>
    <t>LOC102655757</t>
  </si>
  <si>
    <t>LOC102655758</t>
  </si>
  <si>
    <t>LOC102655759</t>
  </si>
  <si>
    <t>LOC102655761</t>
  </si>
  <si>
    <t>LOC102655762</t>
  </si>
  <si>
    <t>LOC102655763</t>
  </si>
  <si>
    <t>LOC102655765</t>
  </si>
  <si>
    <t>LOC102655770</t>
  </si>
  <si>
    <t>LOC102655775</t>
  </si>
  <si>
    <t>LOC102655777</t>
  </si>
  <si>
    <t>LOC102655778</t>
  </si>
  <si>
    <t>LOC102655779</t>
  </si>
  <si>
    <t>LOC102655780</t>
  </si>
  <si>
    <t>LOC102655781</t>
  </si>
  <si>
    <t>LOC102655782</t>
  </si>
  <si>
    <t>LOC102655784</t>
  </si>
  <si>
    <t>LOC102655785</t>
  </si>
  <si>
    <t>LOC102655786</t>
  </si>
  <si>
    <t>LOC102655788</t>
  </si>
  <si>
    <t>LOC102655790</t>
  </si>
  <si>
    <t>LOC102655792</t>
  </si>
  <si>
    <t>LOC102655793</t>
  </si>
  <si>
    <t>LOC102655794</t>
  </si>
  <si>
    <t>LOC102655796</t>
  </si>
  <si>
    <t>LOC102655798</t>
  </si>
  <si>
    <t>LOC102655799</t>
  </si>
  <si>
    <t>LOC102655800</t>
  </si>
  <si>
    <t>LOC102655802</t>
  </si>
  <si>
    <t>LOC102655804</t>
  </si>
  <si>
    <t>LOC102655805</t>
  </si>
  <si>
    <t>LOC102655806</t>
  </si>
  <si>
    <t>LOC102655807</t>
  </si>
  <si>
    <t>LOC102655808</t>
  </si>
  <si>
    <t>LOC102655809</t>
  </si>
  <si>
    <t>LOC102655810</t>
  </si>
  <si>
    <t>LOC102655811</t>
  </si>
  <si>
    <t>LOC102655812</t>
  </si>
  <si>
    <t>LOC102655813</t>
  </si>
  <si>
    <t>LOC102655814</t>
  </si>
  <si>
    <t>LOC102655815</t>
  </si>
  <si>
    <t>LOC102655816</t>
  </si>
  <si>
    <t>LOC102655817</t>
  </si>
  <si>
    <t>LOC102655819</t>
  </si>
  <si>
    <t>LOC102655821</t>
  </si>
  <si>
    <t>LOC102655822</t>
  </si>
  <si>
    <t>LOC102655823</t>
  </si>
  <si>
    <t>LOC102655824</t>
  </si>
  <si>
    <t>LOC102655827</t>
  </si>
  <si>
    <t>LOC102655828</t>
  </si>
  <si>
    <t>LOC102655830</t>
  </si>
  <si>
    <t>LOC102655831</t>
  </si>
  <si>
    <t>LOC102655836</t>
  </si>
  <si>
    <t>LOC102655837</t>
  </si>
  <si>
    <t>LOC102655838</t>
  </si>
  <si>
    <t>LOC102655839</t>
  </si>
  <si>
    <t>LOC102655840</t>
  </si>
  <si>
    <t>LOC102655841</t>
  </si>
  <si>
    <t>LOC102655842</t>
  </si>
  <si>
    <t>LOC102655843</t>
  </si>
  <si>
    <t>LOC102655844</t>
  </si>
  <si>
    <t>LOC102655845</t>
  </si>
  <si>
    <t>LOC102655849</t>
  </si>
  <si>
    <t>LOC102655852</t>
  </si>
  <si>
    <t>LOC102655854</t>
  </si>
  <si>
    <t>LOC102655855</t>
  </si>
  <si>
    <t>LOC102655856</t>
  </si>
  <si>
    <t>LOC102655859</t>
  </si>
  <si>
    <t>LOC102655861</t>
  </si>
  <si>
    <t>LOC102655862</t>
  </si>
  <si>
    <t>LOC102655863</t>
  </si>
  <si>
    <t>LOC102655864</t>
  </si>
  <si>
    <t>LOC102655865</t>
  </si>
  <si>
    <t>LOC102655866</t>
  </si>
  <si>
    <t>LOC102655867</t>
  </si>
  <si>
    <t>LOC102655868</t>
  </si>
  <si>
    <t>LOC102655869</t>
  </si>
  <si>
    <t>LOC102655870</t>
  </si>
  <si>
    <t>LOC102655875</t>
  </si>
  <si>
    <t>LOC102655877</t>
  </si>
  <si>
    <t>LOC102655878</t>
  </si>
  <si>
    <t>LOC102655881</t>
  </si>
  <si>
    <t>LOC102655883</t>
  </si>
  <si>
    <t>LOC102655889</t>
  </si>
  <si>
    <t>LOC102655890</t>
  </si>
  <si>
    <t>LOC102655891</t>
  </si>
  <si>
    <t>LOC102655892</t>
  </si>
  <si>
    <t>LOC102655893</t>
  </si>
  <si>
    <t>LOC102655894</t>
  </si>
  <si>
    <t>LOC102655895</t>
  </si>
  <si>
    <t>LOC102655896</t>
  </si>
  <si>
    <t>LOC102655897</t>
  </si>
  <si>
    <t>LOC102655898</t>
  </si>
  <si>
    <t>LOC102655899</t>
  </si>
  <si>
    <t>LOC102655902</t>
  </si>
  <si>
    <t>LOC102655904</t>
  </si>
  <si>
    <t>LOC102655907</t>
  </si>
  <si>
    <t>LOC102655908</t>
  </si>
  <si>
    <t>LOC102655912</t>
  </si>
  <si>
    <t>LOC102655913</t>
  </si>
  <si>
    <t>LOC102655915</t>
  </si>
  <si>
    <t>LOC102655917</t>
  </si>
  <si>
    <t>LOC102655918</t>
  </si>
  <si>
    <t>LOC102655919</t>
  </si>
  <si>
    <t>LOC102655920</t>
  </si>
  <si>
    <t>LOC102655921</t>
  </si>
  <si>
    <t>LOC102655923</t>
  </si>
  <si>
    <t>LOC102655924</t>
  </si>
  <si>
    <t>LOC102655925</t>
  </si>
  <si>
    <t>LOC102655927</t>
  </si>
  <si>
    <t>LOC102655928</t>
  </si>
  <si>
    <t>LOC102655932</t>
  </si>
  <si>
    <t>LOC102655933</t>
  </si>
  <si>
    <t>LOC102655934</t>
  </si>
  <si>
    <t>LOC102655936</t>
  </si>
  <si>
    <t>LOC102655937</t>
  </si>
  <si>
    <t>LOC102655939</t>
  </si>
  <si>
    <t>LOC102655940</t>
  </si>
  <si>
    <t>LOC102655942</t>
  </si>
  <si>
    <t>LOC102655943</t>
  </si>
  <si>
    <t>LOC102655946</t>
  </si>
  <si>
    <t>LOC102655947</t>
  </si>
  <si>
    <t>LOC102655948</t>
  </si>
  <si>
    <t>LOC102655950</t>
  </si>
  <si>
    <t>LOC102655952</t>
  </si>
  <si>
    <t>LOC102655953</t>
  </si>
  <si>
    <t>LOC102655955</t>
  </si>
  <si>
    <t>LOC102655959</t>
  </si>
  <si>
    <t>LOC102655961</t>
  </si>
  <si>
    <t>LOC102655965</t>
  </si>
  <si>
    <t>LOC102655966</t>
  </si>
  <si>
    <t>LOC102655967</t>
  </si>
  <si>
    <t>LOC102655968</t>
  </si>
  <si>
    <t>LOC102655971</t>
  </si>
  <si>
    <t>LOC102655972</t>
  </si>
  <si>
    <t>LOC102655974</t>
  </si>
  <si>
    <t>LOC102655979</t>
  </si>
  <si>
    <t>LOC102655980</t>
  </si>
  <si>
    <t>LOC102655981</t>
  </si>
  <si>
    <t>LOC102655983</t>
  </si>
  <si>
    <t>LOC102655986</t>
  </si>
  <si>
    <t>LOC102655987</t>
  </si>
  <si>
    <t>LOC102655988</t>
  </si>
  <si>
    <t>LOC102655989</t>
  </si>
  <si>
    <t>LOC102655990</t>
  </si>
  <si>
    <t>LOC102655992</t>
  </si>
  <si>
    <t>LOC102655993</t>
  </si>
  <si>
    <t>LOC102655994</t>
  </si>
  <si>
    <t>LOC102655995</t>
  </si>
  <si>
    <t>LOC102655996</t>
  </si>
  <si>
    <t>LOC102655998</t>
  </si>
  <si>
    <t>LOC102655999</t>
  </si>
  <si>
    <t>LOC102656000</t>
  </si>
  <si>
    <t>LOC102656001</t>
  </si>
  <si>
    <t>LOC102656005</t>
  </si>
  <si>
    <t>LOC102656006</t>
  </si>
  <si>
    <t>LOC102656007</t>
  </si>
  <si>
    <t>LOC102656008</t>
  </si>
  <si>
    <t>LOC102656009</t>
  </si>
  <si>
    <t>LOC102656010</t>
  </si>
  <si>
    <t>LOC102656011</t>
  </si>
  <si>
    <t>LOC102656012</t>
  </si>
  <si>
    <t>LOC102656014</t>
  </si>
  <si>
    <t>LOC102656015</t>
  </si>
  <si>
    <t>LOC102656016</t>
  </si>
  <si>
    <t>LOC102656017</t>
  </si>
  <si>
    <t>LOC102656019</t>
  </si>
  <si>
    <t>LOC102656021</t>
  </si>
  <si>
    <t>LOC102656024</t>
  </si>
  <si>
    <t>LOC102656025</t>
  </si>
  <si>
    <t>LOC102656027</t>
  </si>
  <si>
    <t>LOC102656028</t>
  </si>
  <si>
    <t>LOC102656029</t>
  </si>
  <si>
    <t>LOC102656030</t>
  </si>
  <si>
    <t>LOC102656033</t>
  </si>
  <si>
    <t>LOC102656035</t>
  </si>
  <si>
    <t>LOC102656036</t>
  </si>
  <si>
    <t>LOC102656038</t>
  </si>
  <si>
    <t>LOC102656039</t>
  </si>
  <si>
    <t>LOC102656040</t>
  </si>
  <si>
    <t>LOC102656042</t>
  </si>
  <si>
    <t>LOC102656043</t>
  </si>
  <si>
    <t>LOC102656045</t>
  </si>
  <si>
    <t>LOC102656046</t>
  </si>
  <si>
    <t>LOC102656048</t>
  </si>
  <si>
    <t>LOC102656049</t>
  </si>
  <si>
    <t>LOC102656050</t>
  </si>
  <si>
    <t>LOC102656051</t>
  </si>
  <si>
    <t>LOC102656054</t>
  </si>
  <si>
    <t>LOC102656055</t>
  </si>
  <si>
    <t>LOC102656058</t>
  </si>
  <si>
    <t>LOC102656060</t>
  </si>
  <si>
    <t>LOC102656063</t>
  </si>
  <si>
    <t>LOC102656064</t>
  </si>
  <si>
    <t>LOC102656066</t>
  </si>
  <si>
    <t>LOC102656068</t>
  </si>
  <si>
    <t>LOC102656070</t>
  </si>
  <si>
    <t>LOC102656071</t>
  </si>
  <si>
    <t>LOC102656074</t>
  </si>
  <si>
    <t>LOC102656075</t>
  </si>
  <si>
    <t>LOC102656077</t>
  </si>
  <si>
    <t>LOC102656078</t>
  </si>
  <si>
    <t>LOC102656080</t>
  </si>
  <si>
    <t>LOC102656085</t>
  </si>
  <si>
    <t>LOC102656087</t>
  </si>
  <si>
    <t>LOC102656088</t>
  </si>
  <si>
    <t>LOC102656089</t>
  </si>
  <si>
    <t>LOC102656090</t>
  </si>
  <si>
    <t>LOC102656091</t>
  </si>
  <si>
    <t>LOC102656092</t>
  </si>
  <si>
    <t>LOC102656093</t>
  </si>
  <si>
    <t>LOC102656094</t>
  </si>
  <si>
    <t>LOC102656095</t>
  </si>
  <si>
    <t>LOC102656097</t>
  </si>
  <si>
    <t>LOC102656098</t>
  </si>
  <si>
    <t>LOC102656100</t>
  </si>
  <si>
    <t>LOC102656101</t>
  </si>
  <si>
    <t>LOC102656104</t>
  </si>
  <si>
    <t>LOC102656105</t>
  </si>
  <si>
    <t>LOC102656106</t>
  </si>
  <si>
    <t>LOC102656107</t>
  </si>
  <si>
    <t>LOC102656108</t>
  </si>
  <si>
    <t>LOC102656109</t>
  </si>
  <si>
    <t>LOC102656110</t>
  </si>
  <si>
    <t>LOC102656112</t>
  </si>
  <si>
    <t>LOC102656116</t>
  </si>
  <si>
    <t>LOC102656117</t>
  </si>
  <si>
    <t>LOC102656118</t>
  </si>
  <si>
    <t>LOC102656119</t>
  </si>
  <si>
    <t>LOC102656120</t>
  </si>
  <si>
    <t>LOC102656121</t>
  </si>
  <si>
    <t>LOC102656123</t>
  </si>
  <si>
    <t>LOC102656124</t>
  </si>
  <si>
    <t>LOC102656125</t>
  </si>
  <si>
    <t>LOC102656127</t>
  </si>
  <si>
    <t>LOC102656128</t>
  </si>
  <si>
    <t>LOC102656129</t>
  </si>
  <si>
    <t>LOC102656130</t>
  </si>
  <si>
    <t>LOC102656131</t>
  </si>
  <si>
    <t>LOC102656132</t>
  </si>
  <si>
    <t>LOC102656133</t>
  </si>
  <si>
    <t>LOC102656134</t>
  </si>
  <si>
    <t>LOC102656135</t>
  </si>
  <si>
    <t>LOC102656136</t>
  </si>
  <si>
    <t>LOC102656137</t>
  </si>
  <si>
    <t>LOC102656138</t>
  </si>
  <si>
    <t>LOC102656139</t>
  </si>
  <si>
    <t>LOC102656140</t>
  </si>
  <si>
    <t>LOC102656141</t>
  </si>
  <si>
    <t>LOC102656142</t>
  </si>
  <si>
    <t>LOC102656144</t>
  </si>
  <si>
    <t>LOC102656145</t>
  </si>
  <si>
    <t>LOC102656146</t>
  </si>
  <si>
    <t>LOC102656147</t>
  </si>
  <si>
    <t>LOC102656148</t>
  </si>
  <si>
    <t>LOC102656149</t>
  </si>
  <si>
    <t>LOC102656151</t>
  </si>
  <si>
    <t>LOC102656152</t>
  </si>
  <si>
    <t>LOC102656153</t>
  </si>
  <si>
    <t>LOC102656154</t>
  </si>
  <si>
    <t>LOC102656155</t>
  </si>
  <si>
    <t>LOC102656156</t>
  </si>
  <si>
    <t>LOC102656157</t>
  </si>
  <si>
    <t>LOC102656158</t>
  </si>
  <si>
    <t>LOC102656161</t>
  </si>
  <si>
    <t>LOC102656164</t>
  </si>
  <si>
    <t>LOC102656165</t>
  </si>
  <si>
    <t>LOC102656166</t>
  </si>
  <si>
    <t>LOC102656167</t>
  </si>
  <si>
    <t>LOC102656170</t>
  </si>
  <si>
    <t>LOC102656171</t>
  </si>
  <si>
    <t>LOC102656173</t>
  </si>
  <si>
    <t>LOC102656174</t>
  </si>
  <si>
    <t>LOC102656175</t>
  </si>
  <si>
    <t>LOC102656177</t>
  </si>
  <si>
    <t>LOC102656179</t>
  </si>
  <si>
    <t>LOC102656180</t>
  </si>
  <si>
    <t>LOC102656181</t>
  </si>
  <si>
    <t>LOC102656182</t>
  </si>
  <si>
    <t>LOC102656183</t>
  </si>
  <si>
    <t>LOC102656184</t>
  </si>
  <si>
    <t>LOC102656185</t>
  </si>
  <si>
    <t>LOC102656186</t>
  </si>
  <si>
    <t>LOC102656189</t>
  </si>
  <si>
    <t>LOC102656190</t>
  </si>
  <si>
    <t>LOC102656192</t>
  </si>
  <si>
    <t>LOC102656194</t>
  </si>
  <si>
    <t>LOC102656195</t>
  </si>
  <si>
    <t>LOC102656196</t>
  </si>
  <si>
    <t>LOC102656197</t>
  </si>
  <si>
    <t>LOC102656198</t>
  </si>
  <si>
    <t>LOC102656199</t>
  </si>
  <si>
    <t>LOC102656200</t>
  </si>
  <si>
    <t>LOC102656201</t>
  </si>
  <si>
    <t>LOC102656203</t>
  </si>
  <si>
    <t>LOC102656204</t>
  </si>
  <si>
    <t>LOC102656205</t>
  </si>
  <si>
    <t>LOC102656207</t>
  </si>
  <si>
    <t>LOC102656208</t>
  </si>
  <si>
    <t>LOC102656212</t>
  </si>
  <si>
    <t>LOC102656214</t>
  </si>
  <si>
    <t>LOC102656215</t>
  </si>
  <si>
    <t>LOC102656216</t>
  </si>
  <si>
    <t>LOC102656217</t>
  </si>
  <si>
    <t>LOC102656218</t>
  </si>
  <si>
    <t>LOC102656221</t>
  </si>
  <si>
    <t>LOC102656224</t>
  </si>
  <si>
    <t>LOC102656228</t>
  </si>
  <si>
    <t>LOC102656229</t>
  </si>
  <si>
    <t>LOC102656230</t>
  </si>
  <si>
    <t>LOC102656232</t>
  </si>
  <si>
    <t>LOC102656233</t>
  </si>
  <si>
    <t>LOC102656234</t>
  </si>
  <si>
    <t>LOC102656237</t>
  </si>
  <si>
    <t>LOC102656241</t>
  </si>
  <si>
    <t>LOC102656244</t>
  </si>
  <si>
    <t>LOC102656246</t>
  </si>
  <si>
    <t>LOC102656247</t>
  </si>
  <si>
    <t>LOC102656248</t>
  </si>
  <si>
    <t>LOC102656249</t>
  </si>
  <si>
    <t>LOC102656250</t>
  </si>
  <si>
    <t>LOC102656251</t>
  </si>
  <si>
    <t>LOC102656252</t>
  </si>
  <si>
    <t>LOC102656253</t>
  </si>
  <si>
    <t>LOC102656254</t>
  </si>
  <si>
    <t>LOC102656256</t>
  </si>
  <si>
    <t>LOC102656258</t>
  </si>
  <si>
    <t>LOC102656259</t>
  </si>
  <si>
    <t>LOC102656260</t>
  </si>
  <si>
    <t>LOC102656261</t>
  </si>
  <si>
    <t>LOC102656262</t>
  </si>
  <si>
    <t>LOC102656263</t>
  </si>
  <si>
    <t>LOC102656264</t>
  </si>
  <si>
    <t>LOC102656265</t>
  </si>
  <si>
    <t>LOC102656267</t>
  </si>
  <si>
    <t>LOC102656268</t>
  </si>
  <si>
    <t>LOC102656269</t>
  </si>
  <si>
    <t>LOC102656270</t>
  </si>
  <si>
    <t>LOC102656271</t>
  </si>
  <si>
    <t>LOC102656272</t>
  </si>
  <si>
    <t>LOC102656274</t>
  </si>
  <si>
    <t>LOC102656275</t>
  </si>
  <si>
    <t>LOC102656276</t>
  </si>
  <si>
    <t>LOC102656277</t>
  </si>
  <si>
    <t>LOC102656279</t>
  </si>
  <si>
    <t>LOC102656280</t>
  </si>
  <si>
    <t>LOC102656281</t>
  </si>
  <si>
    <t>LOC102656282</t>
  </si>
  <si>
    <t>LOC102656283</t>
  </si>
  <si>
    <t>LOC102656286</t>
  </si>
  <si>
    <t>LOC102656287</t>
  </si>
  <si>
    <t>LOC102656290</t>
  </si>
  <si>
    <t>LOC102656291</t>
  </si>
  <si>
    <t>LOC102656292</t>
  </si>
  <si>
    <t>LOC102656293</t>
  </si>
  <si>
    <t>LOC102656294</t>
  </si>
  <si>
    <t>LOC102656295</t>
  </si>
  <si>
    <t>LOC102656296</t>
  </si>
  <si>
    <t>LOC102656297</t>
  </si>
  <si>
    <t>LOC102656300</t>
  </si>
  <si>
    <t>LOC102656301</t>
  </si>
  <si>
    <t>LOC102656302</t>
  </si>
  <si>
    <t>LOC102656303</t>
  </si>
  <si>
    <t>LOC102656305</t>
  </si>
  <si>
    <t>LOC102656306</t>
  </si>
  <si>
    <t>LOC102656308</t>
  </si>
  <si>
    <t>LOC102656309</t>
  </si>
  <si>
    <t>LOC102656311</t>
  </si>
  <si>
    <t>LOC102656312</t>
  </si>
  <si>
    <t>LOC102656313</t>
  </si>
  <si>
    <t>LOC102656314</t>
  </si>
  <si>
    <t>LOC102656315</t>
  </si>
  <si>
    <t>LOC102656318</t>
  </si>
  <si>
    <t>LOC102656322</t>
  </si>
  <si>
    <t>LOC102656323</t>
  </si>
  <si>
    <t>LOC102656325</t>
  </si>
  <si>
    <t>LOC102656326</t>
  </si>
  <si>
    <t>LOC102656327</t>
  </si>
  <si>
    <t>LOC102656328</t>
  </si>
  <si>
    <t>LOC102656329</t>
  </si>
  <si>
    <t>LOC102656332</t>
  </si>
  <si>
    <t>LOC102656333</t>
  </si>
  <si>
    <t>LOC102656335</t>
  </si>
  <si>
    <t>LOC102656337</t>
  </si>
  <si>
    <t>LOC102656338</t>
  </si>
  <si>
    <t>LOC102656339</t>
  </si>
  <si>
    <t>LOC102656340</t>
  </si>
  <si>
    <t>LOC102656342</t>
  </si>
  <si>
    <t>LOC102656346</t>
  </si>
  <si>
    <t>LOC102656347</t>
  </si>
  <si>
    <t>LOC102656348</t>
  </si>
  <si>
    <t>LOC102656349</t>
  </si>
  <si>
    <t>LOC102656350</t>
  </si>
  <si>
    <t>LOC102656352</t>
  </si>
  <si>
    <t>LOC102656353</t>
  </si>
  <si>
    <t>LOC102656354</t>
  </si>
  <si>
    <t>LOC102656357</t>
  </si>
  <si>
    <t>LOC102656359</t>
  </si>
  <si>
    <t>LOC102656360</t>
  </si>
  <si>
    <t>LOC102656362</t>
  </si>
  <si>
    <t>LOC102656366</t>
  </si>
  <si>
    <t>LOC102656367</t>
  </si>
  <si>
    <t>LOC102656369</t>
  </si>
  <si>
    <t>LOC102656370</t>
  </si>
  <si>
    <t>LOC102656372</t>
  </si>
  <si>
    <t>LOC102656373</t>
  </si>
  <si>
    <t>LOC102656374</t>
  </si>
  <si>
    <t>LOC102656375</t>
  </si>
  <si>
    <t>LOC102656381</t>
  </si>
  <si>
    <t>LOC102656382</t>
  </si>
  <si>
    <t>LOC102656384</t>
  </si>
  <si>
    <t>LOC102656386</t>
  </si>
  <si>
    <t>LOC102656387</t>
  </si>
  <si>
    <t>LOC102656388</t>
  </si>
  <si>
    <t>LOC102656395</t>
  </si>
  <si>
    <t>LOC102656396</t>
  </si>
  <si>
    <t>LOC102656397</t>
  </si>
  <si>
    <t>LOC102656398</t>
  </si>
  <si>
    <t>LOC102656399</t>
  </si>
  <si>
    <t>LOC102656400</t>
  </si>
  <si>
    <t>LOC102656401</t>
  </si>
  <si>
    <t>LOC102656403</t>
  </si>
  <si>
    <t>LOC102656404</t>
  </si>
  <si>
    <t>LOC102656407</t>
  </si>
  <si>
    <t>LOC102656409</t>
  </si>
  <si>
    <t>LOC102656412</t>
  </si>
  <si>
    <t>LOC102656413</t>
  </si>
  <si>
    <t>LOC102656414</t>
  </si>
  <si>
    <t>LOC102656416</t>
  </si>
  <si>
    <t>LOC102656417</t>
  </si>
  <si>
    <t>LOC102656422</t>
  </si>
  <si>
    <t>LOC102656423</t>
  </si>
  <si>
    <t>LOC102656425</t>
  </si>
  <si>
    <t>LOC102656426</t>
  </si>
  <si>
    <t>LOC102656427</t>
  </si>
  <si>
    <t>LOC102656428</t>
  </si>
  <si>
    <t>LOC102656429</t>
  </si>
  <si>
    <t>LOC102656430</t>
  </si>
  <si>
    <t>LOC102656432</t>
  </si>
  <si>
    <t>LOC102656433</t>
  </si>
  <si>
    <t>LOC102656438</t>
  </si>
  <si>
    <t>LOC102656439</t>
  </si>
  <si>
    <t>LOC102656440</t>
  </si>
  <si>
    <t>LOC102656441</t>
  </si>
  <si>
    <t>LOC102656442</t>
  </si>
  <si>
    <t>LOC102656443</t>
  </si>
  <si>
    <t>LOC102656444</t>
  </si>
  <si>
    <t>LOC102656446</t>
  </si>
  <si>
    <t>LOC102656448</t>
  </si>
  <si>
    <t>LOC102656449</t>
  </si>
  <si>
    <t>LOC102656450</t>
  </si>
  <si>
    <t>LOC102656451</t>
  </si>
  <si>
    <t>LOC102656452</t>
  </si>
  <si>
    <t>LOC102656453</t>
  </si>
  <si>
    <t>LOC102656454</t>
  </si>
  <si>
    <t>LOC102656457</t>
  </si>
  <si>
    <t>LOC102656458</t>
  </si>
  <si>
    <t>LOC102656464</t>
  </si>
  <si>
    <t>LOC102656465</t>
  </si>
  <si>
    <t>LOC102656466</t>
  </si>
  <si>
    <t>LOC102656467</t>
  </si>
  <si>
    <t>LOC102656471</t>
  </si>
  <si>
    <t>LOC102656472</t>
  </si>
  <si>
    <t>LOC102656473</t>
  </si>
  <si>
    <t>LOC102656475</t>
  </si>
  <si>
    <t>LOC102656476</t>
  </si>
  <si>
    <t>LOC102656477</t>
  </si>
  <si>
    <t>LOC102656478</t>
  </si>
  <si>
    <t>LOC102656479</t>
  </si>
  <si>
    <t>LOC102656481</t>
  </si>
  <si>
    <t>LOC102656482</t>
  </si>
  <si>
    <t>LOC102656484</t>
  </si>
  <si>
    <t>LOC102656485</t>
  </si>
  <si>
    <t>LOC102656488</t>
  </si>
  <si>
    <t>LOC102656489</t>
  </si>
  <si>
    <t>LOC102656490</t>
  </si>
  <si>
    <t>LOC102656491</t>
  </si>
  <si>
    <t>LOC102656492</t>
  </si>
  <si>
    <t>LOC102656498</t>
  </si>
  <si>
    <t>LOC102656499</t>
  </si>
  <si>
    <t>LOC102656500</t>
  </si>
  <si>
    <t>LOC102656501</t>
  </si>
  <si>
    <t>LOC102656502</t>
  </si>
  <si>
    <t>LOC102656504</t>
  </si>
  <si>
    <t>LOC102656505</t>
  </si>
  <si>
    <t>LOC102656506</t>
  </si>
  <si>
    <t>LOC102656510</t>
  </si>
  <si>
    <t>LOC102656513</t>
  </si>
  <si>
    <t>LOC102656515</t>
  </si>
  <si>
    <t>LOC102656516</t>
  </si>
  <si>
    <t>LOC102656518</t>
  </si>
  <si>
    <t>LOC102656522</t>
  </si>
  <si>
    <t>LOC102656523</t>
  </si>
  <si>
    <t>LOC102656524</t>
  </si>
  <si>
    <t>LOC102656527</t>
  </si>
  <si>
    <t>LOC102656529</t>
  </si>
  <si>
    <t>LOC102656530</t>
  </si>
  <si>
    <t>LOC102656532</t>
  </si>
  <si>
    <t>LOC102656533</t>
  </si>
  <si>
    <t>LOC102656534</t>
  </si>
  <si>
    <t>LOC102656535</t>
  </si>
  <si>
    <t>LOC102656537</t>
  </si>
  <si>
    <t>LOC102656538</t>
  </si>
  <si>
    <t>LOC102656539</t>
  </si>
  <si>
    <t>LOC102656540</t>
  </si>
  <si>
    <t>LOC102656541</t>
  </si>
  <si>
    <t>LOC102656542</t>
  </si>
  <si>
    <t>LOC102656543</t>
  </si>
  <si>
    <t>LOC102656548</t>
  </si>
  <si>
    <t>LOC102656549</t>
  </si>
  <si>
    <t>LOC102656551</t>
  </si>
  <si>
    <t>LOC102656552</t>
  </si>
  <si>
    <t>LOC102656553</t>
  </si>
  <si>
    <t>LOC102656555</t>
  </si>
  <si>
    <t>LOC102656557</t>
  </si>
  <si>
    <t>LOC102656558</t>
  </si>
  <si>
    <t>LOC102656562</t>
  </si>
  <si>
    <t>LOC102656563</t>
  </si>
  <si>
    <t>LOC102656564</t>
  </si>
  <si>
    <t>LOC102656565</t>
  </si>
  <si>
    <t>LOC102656566</t>
  </si>
  <si>
    <t>LOC102656567</t>
  </si>
  <si>
    <t>LOC102656568</t>
  </si>
  <si>
    <t>LOC102656569</t>
  </si>
  <si>
    <t>LOC102656570</t>
  </si>
  <si>
    <t>LOC102656571</t>
  </si>
  <si>
    <t>LOC102656572</t>
  </si>
  <si>
    <t>LOC102656574</t>
  </si>
  <si>
    <t>LOC102656575</t>
  </si>
  <si>
    <t>LOC102656576</t>
  </si>
  <si>
    <t>LOC102656577</t>
  </si>
  <si>
    <t>LOC102656579</t>
  </si>
  <si>
    <t>LOC102656582</t>
  </si>
  <si>
    <t>LOC102656583</t>
  </si>
  <si>
    <t>LOC102656584</t>
  </si>
  <si>
    <t>LOC102656585</t>
  </si>
  <si>
    <t>LOC102656586</t>
  </si>
  <si>
    <t>LOC102656587</t>
  </si>
  <si>
    <t>LOC102656589</t>
  </si>
  <si>
    <t>LOC102656592</t>
  </si>
  <si>
    <t>LOC102656593</t>
  </si>
  <si>
    <t>LOC102656594</t>
  </si>
  <si>
    <t>LOC102656595</t>
  </si>
  <si>
    <t>LOC102656597</t>
  </si>
  <si>
    <t>LOC102656598</t>
  </si>
  <si>
    <t>LOC102656599</t>
  </si>
  <si>
    <t>LOC102656602</t>
  </si>
  <si>
    <t>LOC102656603</t>
  </si>
  <si>
    <t>LOC102656604</t>
  </si>
  <si>
    <t>LOC102656605</t>
  </si>
  <si>
    <t>LOC102656606</t>
  </si>
  <si>
    <t>LOC102656608</t>
  </si>
  <si>
    <t>LOC102656610</t>
  </si>
  <si>
    <t>LOC102656613</t>
  </si>
  <si>
    <t>LOC102656615</t>
  </si>
  <si>
    <t>LOC102656616</t>
  </si>
  <si>
    <t>LOC102656617</t>
  </si>
  <si>
    <t>LOC102656618</t>
  </si>
  <si>
    <t>LOC102656620</t>
  </si>
  <si>
    <t>LOC102656621</t>
  </si>
  <si>
    <t>LOC102656622</t>
  </si>
  <si>
    <t>LOC102656625</t>
  </si>
  <si>
    <t>LOC102656627</t>
  </si>
  <si>
    <t>LOC102656628</t>
  </si>
  <si>
    <t>LOC102656633</t>
  </si>
  <si>
    <t>LOC102656634</t>
  </si>
  <si>
    <t>LOC102656635</t>
  </si>
  <si>
    <t>LOC102656636</t>
  </si>
  <si>
    <t>LOC102656637</t>
  </si>
  <si>
    <t>LOC102656639</t>
  </si>
  <si>
    <t>LOC102656641</t>
  </si>
  <si>
    <t>LOC102656642</t>
  </si>
  <si>
    <t>LOC102656643</t>
  </si>
  <si>
    <t>LOC102656644</t>
  </si>
  <si>
    <t>LOC102656645</t>
  </si>
  <si>
    <t>LOC102656646</t>
  </si>
  <si>
    <t>LOC102656650</t>
  </si>
  <si>
    <t>LOC102656651</t>
  </si>
  <si>
    <t>LOC102656652</t>
  </si>
  <si>
    <t>LOC102656653</t>
  </si>
  <si>
    <t>LOC102656655</t>
  </si>
  <si>
    <t>LOC102656656</t>
  </si>
  <si>
    <t>LOC102656657</t>
  </si>
  <si>
    <t>LOC102656658</t>
  </si>
  <si>
    <t>LOC102656659</t>
  </si>
  <si>
    <t>LOC102656660</t>
  </si>
  <si>
    <t>LOC102656661</t>
  </si>
  <si>
    <t>LOC102656662</t>
  </si>
  <si>
    <t>LOC102656663</t>
  </si>
  <si>
    <t>LOC102656664</t>
  </si>
  <si>
    <t>LOC102656666</t>
  </si>
  <si>
    <t>LOC102656668</t>
  </si>
  <si>
    <t>LOC102656671</t>
  </si>
  <si>
    <t>LOC102656672</t>
  </si>
  <si>
    <t>LOC102656673</t>
  </si>
  <si>
    <t>LOC102656674</t>
  </si>
  <si>
    <t>LOC102656675</t>
  </si>
  <si>
    <t>LOC102656676</t>
  </si>
  <si>
    <t>LOC102656678</t>
  </si>
  <si>
    <t>LOC102656682</t>
  </si>
  <si>
    <t>LOC102656683</t>
  </si>
  <si>
    <t>LOC102656684</t>
  </si>
  <si>
    <t>LOC102656685</t>
  </si>
  <si>
    <t>LOC102656686</t>
  </si>
  <si>
    <t>LOC102656689</t>
  </si>
  <si>
    <t>LOC102656691</t>
  </si>
  <si>
    <t>LOC102656692</t>
  </si>
  <si>
    <t>LOC102656693</t>
  </si>
  <si>
    <t>LOC102656694</t>
  </si>
  <si>
    <t>LOC102656695</t>
  </si>
  <si>
    <t>LOC102656696</t>
  </si>
  <si>
    <t>LOC102656697</t>
  </si>
  <si>
    <t>LOC102656698</t>
  </si>
  <si>
    <t>LOC102656699</t>
  </si>
  <si>
    <t>LOC102656702</t>
  </si>
  <si>
    <t>LOC102656704</t>
  </si>
  <si>
    <t>LOC102656705</t>
  </si>
  <si>
    <t>LOC102656706</t>
  </si>
  <si>
    <t>LOC102656707</t>
  </si>
  <si>
    <t>LOC102656708</t>
  </si>
  <si>
    <t>LOC102656709</t>
  </si>
  <si>
    <t>LOC102656710</t>
  </si>
  <si>
    <t>LOC102656712</t>
  </si>
  <si>
    <t>LOC102656714</t>
  </si>
  <si>
    <t>LOC102656716</t>
  </si>
  <si>
    <t>LOC102656719</t>
  </si>
  <si>
    <t>LOC102656720</t>
  </si>
  <si>
    <t>LOC102656721</t>
  </si>
  <si>
    <t>LOC102656723</t>
  </si>
  <si>
    <t>LOC102656724</t>
  </si>
  <si>
    <t>LOC102656725</t>
  </si>
  <si>
    <t>LOC102656726</t>
  </si>
  <si>
    <t>LOC102656727</t>
  </si>
  <si>
    <t>LOC102656728</t>
  </si>
  <si>
    <t>LOC102656729</t>
  </si>
  <si>
    <t>LOC102656731</t>
  </si>
  <si>
    <t>LOC102656733</t>
  </si>
  <si>
    <t>LOC102656738</t>
  </si>
  <si>
    <t>LOC102656740</t>
  </si>
  <si>
    <t>LOC102656741</t>
  </si>
  <si>
    <t>LOC102656744</t>
  </si>
  <si>
    <t>LOC102656745</t>
  </si>
  <si>
    <t>LOC102656746</t>
  </si>
  <si>
    <t>LOC102656748</t>
  </si>
  <si>
    <t>LOC102656749</t>
  </si>
  <si>
    <t>LOC102656751</t>
  </si>
  <si>
    <t>LOC102656753</t>
  </si>
  <si>
    <t>LOC102656756</t>
  </si>
  <si>
    <t>LOC102656758</t>
  </si>
  <si>
    <t>LOC102656760</t>
  </si>
  <si>
    <t>LOC102656761</t>
  </si>
  <si>
    <t>LOC102656764</t>
  </si>
  <si>
    <t>LOC102656765</t>
  </si>
  <si>
    <t>LOC102656767</t>
  </si>
  <si>
    <t>LOC102656769</t>
  </si>
  <si>
    <t>LOC102656772</t>
  </si>
  <si>
    <t>LOC102656775</t>
  </si>
  <si>
    <t>LOC102656778</t>
  </si>
  <si>
    <t>LOC102656779</t>
  </si>
  <si>
    <t>LOC102656780</t>
  </si>
  <si>
    <t>LOC102656784</t>
  </si>
  <si>
    <t>LOC102656785</t>
  </si>
  <si>
    <t>LOC102656786</t>
  </si>
  <si>
    <t>LOC102656787</t>
  </si>
  <si>
    <t>LOC102656788</t>
  </si>
  <si>
    <t>LOC102656791</t>
  </si>
  <si>
    <t>LOC102656795</t>
  </si>
  <si>
    <t>LOC102656796</t>
  </si>
  <si>
    <t>LOC102656798</t>
  </si>
  <si>
    <t>LOC102656799</t>
  </si>
  <si>
    <t>LOC102656803</t>
  </si>
  <si>
    <t>LOC102656804</t>
  </si>
  <si>
    <t>LOC102656805</t>
  </si>
  <si>
    <t>LOC102656806</t>
  </si>
  <si>
    <t>LOC102656807</t>
  </si>
  <si>
    <t>LOC102656808</t>
  </si>
  <si>
    <t>LOC102656809</t>
  </si>
  <si>
    <t>LOC102656810</t>
  </si>
  <si>
    <t>LOC102656811</t>
  </si>
  <si>
    <t>LOC102656812</t>
  </si>
  <si>
    <t>LOC102656813</t>
  </si>
  <si>
    <t>LOC102656814</t>
  </si>
  <si>
    <t>LOC102656815</t>
  </si>
  <si>
    <t>LOC102656816</t>
  </si>
  <si>
    <t>LOC102656817</t>
  </si>
  <si>
    <t>LOC102656818</t>
  </si>
  <si>
    <t>LOC102656821</t>
  </si>
  <si>
    <t>LOC102656822</t>
  </si>
  <si>
    <t>LOC102656825</t>
  </si>
  <si>
    <t>LOC102656828</t>
  </si>
  <si>
    <t>LOC102656830</t>
  </si>
  <si>
    <t>LOC102656831</t>
  </si>
  <si>
    <t>LOC102656833</t>
  </si>
  <si>
    <t>LOC102656834</t>
  </si>
  <si>
    <t>LOC102656835</t>
  </si>
  <si>
    <t>LOC102656840</t>
  </si>
  <si>
    <t>LOC102656841</t>
  </si>
  <si>
    <t>LOC102656842</t>
  </si>
  <si>
    <t>LOC102656843</t>
  </si>
  <si>
    <t>LOC102656844</t>
  </si>
  <si>
    <t>LOC102656846</t>
  </si>
  <si>
    <t>LOC102656847</t>
  </si>
  <si>
    <t>LOC102656849</t>
  </si>
  <si>
    <t>LOC102656852</t>
  </si>
  <si>
    <t>LOC102656853</t>
  </si>
  <si>
    <t>LOC102656854</t>
  </si>
  <si>
    <t>LOC102656856</t>
  </si>
  <si>
    <t>LOC102656859</t>
  </si>
  <si>
    <t>LOC102656860</t>
  </si>
  <si>
    <t>LOC102656861</t>
  </si>
  <si>
    <t>LOC102656862</t>
  </si>
  <si>
    <t>LOC102656863</t>
  </si>
  <si>
    <t>LOC102656864</t>
  </si>
  <si>
    <t>LOC102656868</t>
  </si>
  <si>
    <t>LOC102656871</t>
  </si>
  <si>
    <t>LOC102656872</t>
  </si>
  <si>
    <t>LOC102656873</t>
  </si>
  <si>
    <t>LOC102656874</t>
  </si>
  <si>
    <t>LOC102656875</t>
  </si>
  <si>
    <t>LOC102656876</t>
  </si>
  <si>
    <t>LOC102656885</t>
  </si>
  <si>
    <t>LOC102656887</t>
  </si>
  <si>
    <t>LOC102656888</t>
  </si>
  <si>
    <t>LOC102656889</t>
  </si>
  <si>
    <t>LOC102656892</t>
  </si>
  <si>
    <t>LOC102656893</t>
  </si>
  <si>
    <t>LOC102656894</t>
  </si>
  <si>
    <t>LOC102656895</t>
  </si>
  <si>
    <t>LOC102656896</t>
  </si>
  <si>
    <t>LOC102656899</t>
  </si>
  <si>
    <t>LOC102656900</t>
  </si>
  <si>
    <t>LOC102656901</t>
  </si>
  <si>
    <t>LOC102656905</t>
  </si>
  <si>
    <t>LOC102656907</t>
  </si>
  <si>
    <t>LOC102656908</t>
  </si>
  <si>
    <t>LOC102656909</t>
  </si>
  <si>
    <t>LOC102656910</t>
  </si>
  <si>
    <t>LOC102656911</t>
  </si>
  <si>
    <t>LOC102656912</t>
  </si>
  <si>
    <t>LOC102656914</t>
  </si>
  <si>
    <t>LOC102656915</t>
  </si>
  <si>
    <t>LOC102656916</t>
  </si>
  <si>
    <t>LOC102656917</t>
  </si>
  <si>
    <t>LOC102656920</t>
  </si>
  <si>
    <t>LOC102656923</t>
  </si>
  <si>
    <t>LOC102656925</t>
  </si>
  <si>
    <t>LOC102656926</t>
  </si>
  <si>
    <t>LOC102656927</t>
  </si>
  <si>
    <t>LOC102656928</t>
  </si>
  <si>
    <t>LOC102656930</t>
  </si>
  <si>
    <t>LOC102656931</t>
  </si>
  <si>
    <t>LOC102656932</t>
  </si>
  <si>
    <t>LOC102656934</t>
  </si>
  <si>
    <t>LOC102656935</t>
  </si>
  <si>
    <t>LOC102656936</t>
  </si>
  <si>
    <t>LOC102656937</t>
  </si>
  <si>
    <t>LOC102656939</t>
  </si>
  <si>
    <t>LOC102656940</t>
  </si>
  <si>
    <t>LOC406081</t>
  </si>
  <si>
    <t>GB44549</t>
  </si>
  <si>
    <t>LOC406093</t>
  </si>
  <si>
    <t>LOC406096</t>
  </si>
  <si>
    <t>GB50043</t>
  </si>
  <si>
    <t>LOC406097</t>
  </si>
  <si>
    <t>LOC406105</t>
  </si>
  <si>
    <t>GB43571</t>
  </si>
  <si>
    <t>LOC406114</t>
  </si>
  <si>
    <t>GB49854</t>
  </si>
  <si>
    <t>LOC406132</t>
  </si>
  <si>
    <t>GB47407</t>
  </si>
  <si>
    <t>LOC406142</t>
  </si>
  <si>
    <t>LOC406144</t>
  </si>
  <si>
    <t>LOC406145</t>
  </si>
  <si>
    <t>LOC406146</t>
  </si>
  <si>
    <t>GB52775</t>
  </si>
  <si>
    <t>LOC406147</t>
  </si>
  <si>
    <t>GB54419</t>
  </si>
  <si>
    <t>LOC406152</t>
  </si>
  <si>
    <t>GB42829</t>
  </si>
  <si>
    <t>LOC408265</t>
  </si>
  <si>
    <t>GB47352</t>
  </si>
  <si>
    <t>LOC408269</t>
  </si>
  <si>
    <t>LOC408272</t>
  </si>
  <si>
    <t>GB48790</t>
  </si>
  <si>
    <t>LOC408275</t>
  </si>
  <si>
    <t>GB48748</t>
  </si>
  <si>
    <t>LOC408280</t>
  </si>
  <si>
    <t>GB51174</t>
  </si>
  <si>
    <t>LOC408282</t>
  </si>
  <si>
    <t>GB50949</t>
  </si>
  <si>
    <t>LOC408283</t>
  </si>
  <si>
    <t>GB50952</t>
  </si>
  <si>
    <t>LOC408284</t>
  </si>
  <si>
    <t>GB50929</t>
  </si>
  <si>
    <t>LOC408285</t>
  </si>
  <si>
    <t>GB51117</t>
  </si>
  <si>
    <t>LOC408286</t>
  </si>
  <si>
    <t>GB50958</t>
  </si>
  <si>
    <t>LOC408288</t>
  </si>
  <si>
    <t>GB51088</t>
  </si>
  <si>
    <t>LOC408291</t>
  </si>
  <si>
    <t>GB50970</t>
  </si>
  <si>
    <t>LOC408292</t>
  </si>
  <si>
    <t>GB50985</t>
  </si>
  <si>
    <t>LOC408294</t>
  </si>
  <si>
    <t>GB50990</t>
  </si>
  <si>
    <t>LOC408297</t>
  </si>
  <si>
    <t>GB51048</t>
  </si>
  <si>
    <t>LOC408299</t>
  </si>
  <si>
    <t>GB54294</t>
  </si>
  <si>
    <t>LOC408301</t>
  </si>
  <si>
    <t>GB48356</t>
  </si>
  <si>
    <t>LOC408302</t>
  </si>
  <si>
    <t>GB48382</t>
  </si>
  <si>
    <t>LOC408303</t>
  </si>
  <si>
    <t>GB42940</t>
  </si>
  <si>
    <t>LOC408304</t>
  </si>
  <si>
    <t>GB56034</t>
  </si>
  <si>
    <t>LOC408305</t>
  </si>
  <si>
    <t>GB42941</t>
  </si>
  <si>
    <t>LOC408308</t>
  </si>
  <si>
    <t>GB44994</t>
  </si>
  <si>
    <t>LOC408310</t>
  </si>
  <si>
    <t>GB45192</t>
  </si>
  <si>
    <t>LOC408311</t>
  </si>
  <si>
    <t>GB44972</t>
  </si>
  <si>
    <t>LOC408314</t>
  </si>
  <si>
    <t>GB44964</t>
  </si>
  <si>
    <t>LOC408315</t>
  </si>
  <si>
    <t>GB45199</t>
  </si>
  <si>
    <t>LOC408316</t>
  </si>
  <si>
    <t>GB44959</t>
  </si>
  <si>
    <t>LOC408319</t>
  </si>
  <si>
    <t>GB44912</t>
  </si>
  <si>
    <t>LOC408320</t>
  </si>
  <si>
    <t>GB43129</t>
  </si>
  <si>
    <t>LOC408321</t>
  </si>
  <si>
    <t>GB43128</t>
  </si>
  <si>
    <t>LOC408322</t>
  </si>
  <si>
    <t>GB43218</t>
  </si>
  <si>
    <t>LOC408324</t>
  </si>
  <si>
    <t>GB18750</t>
  </si>
  <si>
    <t>LOC408327</t>
  </si>
  <si>
    <t>GB43228</t>
  </si>
  <si>
    <t>LOC408328</t>
  </si>
  <si>
    <t>GB43088</t>
  </si>
  <si>
    <t>LOC408329</t>
  </si>
  <si>
    <t>GB43231</t>
  </si>
  <si>
    <t>LOC408332</t>
  </si>
  <si>
    <t>GB43080</t>
  </si>
  <si>
    <t>LOC408333</t>
  </si>
  <si>
    <t>GB43077</t>
  </si>
  <si>
    <t>LOC408336</t>
  </si>
  <si>
    <t>GB46636</t>
  </si>
  <si>
    <t>LOC408339</t>
  </si>
  <si>
    <t>GB49664</t>
  </si>
  <si>
    <t>LOC408340</t>
  </si>
  <si>
    <t>GB55193</t>
  </si>
  <si>
    <t>LOC408343</t>
  </si>
  <si>
    <t>GB43660</t>
  </si>
  <si>
    <t>LOC408344</t>
  </si>
  <si>
    <t>GB53505</t>
  </si>
  <si>
    <t>LOC408345</t>
  </si>
  <si>
    <t>GB47260</t>
  </si>
  <si>
    <t>LOC408346</t>
  </si>
  <si>
    <t>GB47238</t>
  </si>
  <si>
    <t>LOC408348</t>
  </si>
  <si>
    <t>GB47285</t>
  </si>
  <si>
    <t>LOC408349</t>
  </si>
  <si>
    <t>GB45113</t>
  </si>
  <si>
    <t>LOC408351</t>
  </si>
  <si>
    <t>GB45051</t>
  </si>
  <si>
    <t>LOC408352</t>
  </si>
  <si>
    <t>GB45119</t>
  </si>
  <si>
    <t>LOC408353</t>
  </si>
  <si>
    <t>GB45047</t>
  </si>
  <si>
    <t>LOC408355</t>
  </si>
  <si>
    <t>GB45037</t>
  </si>
  <si>
    <t>LOC408358</t>
  </si>
  <si>
    <t>GB45142</t>
  </si>
  <si>
    <t>LOC408361</t>
  </si>
  <si>
    <t>GB45023</t>
  </si>
  <si>
    <t>LOC408362</t>
  </si>
  <si>
    <t>GB54076</t>
  </si>
  <si>
    <t>LOC408364</t>
  </si>
  <si>
    <t>GB45020</t>
  </si>
  <si>
    <t>LOC408368</t>
  </si>
  <si>
    <t>GB45012</t>
  </si>
  <si>
    <t>LOC408369</t>
  </si>
  <si>
    <t>GB45159</t>
  </si>
  <si>
    <t>LOC408370</t>
  </si>
  <si>
    <t>GB55081</t>
  </si>
  <si>
    <t>LOC408372</t>
  </si>
  <si>
    <t>GB55088</t>
  </si>
  <si>
    <t>LOC408373</t>
  </si>
  <si>
    <t>GB40676</t>
  </si>
  <si>
    <t>LOC408374</t>
  </si>
  <si>
    <t>GB40678</t>
  </si>
  <si>
    <t>LOC408382</t>
  </si>
  <si>
    <t>GB43991</t>
  </si>
  <si>
    <t>LOC408384</t>
  </si>
  <si>
    <t>GB52043</t>
  </si>
  <si>
    <t>LOC408386</t>
  </si>
  <si>
    <t>GB52029</t>
  </si>
  <si>
    <t>LOC408387</t>
  </si>
  <si>
    <t>GB52030</t>
  </si>
  <si>
    <t>LOC408388</t>
  </si>
  <si>
    <t>GB52107</t>
  </si>
  <si>
    <t>LOC408389</t>
  </si>
  <si>
    <t>GB52114</t>
  </si>
  <si>
    <t>LOC408390</t>
  </si>
  <si>
    <t>GB51967</t>
  </si>
  <si>
    <t>LOC408391</t>
  </si>
  <si>
    <t>GB42694</t>
  </si>
  <si>
    <t>LOC408393</t>
  </si>
  <si>
    <t>GB52002</t>
  </si>
  <si>
    <t>LOC408394</t>
  </si>
  <si>
    <t>GB52014</t>
  </si>
  <si>
    <t>LOC408395</t>
  </si>
  <si>
    <t>GB52052</t>
  </si>
  <si>
    <t>LOC408396</t>
  </si>
  <si>
    <t>GB49872</t>
  </si>
  <si>
    <t>LOC408397</t>
  </si>
  <si>
    <t>GB54747</t>
  </si>
  <si>
    <t>LOC408400</t>
  </si>
  <si>
    <t>GB54731</t>
  </si>
  <si>
    <t>LOC408401</t>
  </si>
  <si>
    <t>GB54780</t>
  </si>
  <si>
    <t>LOC408402</t>
  </si>
  <si>
    <t>GB54783</t>
  </si>
  <si>
    <t>LOC408407</t>
  </si>
  <si>
    <t>GB48245</t>
  </si>
  <si>
    <t>LOC408408</t>
  </si>
  <si>
    <t>GB50675</t>
  </si>
  <si>
    <t>LOC408409</t>
  </si>
  <si>
    <t>GB50679</t>
  </si>
  <si>
    <t>LOC408411</t>
  </si>
  <si>
    <t>GB50686</t>
  </si>
  <si>
    <t>LOC408412</t>
  </si>
  <si>
    <t>GB50663</t>
  </si>
  <si>
    <t>LOC408413</t>
  </si>
  <si>
    <t>GB50688</t>
  </si>
  <si>
    <t>LOC408414</t>
  </si>
  <si>
    <t>GB47990</t>
  </si>
  <si>
    <t>LOC408415</t>
  </si>
  <si>
    <t>GB47991</t>
  </si>
  <si>
    <t>LOC408417</t>
  </si>
  <si>
    <t>GB47996</t>
  </si>
  <si>
    <t>LOC408420</t>
  </si>
  <si>
    <t>GB48007</t>
  </si>
  <si>
    <t>LOC408421</t>
  </si>
  <si>
    <t>GB40157</t>
  </si>
  <si>
    <t>LOC408424</t>
  </si>
  <si>
    <t>GB40073</t>
  </si>
  <si>
    <t>LOC408427</t>
  </si>
  <si>
    <t>GB40140</t>
  </si>
  <si>
    <t>LOC408428</t>
  </si>
  <si>
    <t>GB40139</t>
  </si>
  <si>
    <t>LOC408431</t>
  </si>
  <si>
    <t>GB40091</t>
  </si>
  <si>
    <t>LOC408432</t>
  </si>
  <si>
    <t>GB40118</t>
  </si>
  <si>
    <t>LOC408433</t>
  </si>
  <si>
    <t>GB40113</t>
  </si>
  <si>
    <t>LOC408434</t>
  </si>
  <si>
    <t>GB40106</t>
  </si>
  <si>
    <t>LOC408439</t>
  </si>
  <si>
    <t>GB49915</t>
  </si>
  <si>
    <t>LOC408441</t>
  </si>
  <si>
    <t>GB41677</t>
  </si>
  <si>
    <t>LOC408443</t>
  </si>
  <si>
    <t>GB43591</t>
  </si>
  <si>
    <t>LOC408446</t>
  </si>
  <si>
    <t>GB43618</t>
  </si>
  <si>
    <t>LOC408448</t>
  </si>
  <si>
    <t>GB43637</t>
  </si>
  <si>
    <t>LOC408456</t>
  </si>
  <si>
    <t>GB54123</t>
  </si>
  <si>
    <t>LOC408457</t>
  </si>
  <si>
    <t>GB54129</t>
  </si>
  <si>
    <t>LOC408461</t>
  </si>
  <si>
    <t>GB54166</t>
  </si>
  <si>
    <t>LOC408462</t>
  </si>
  <si>
    <t>GB54150</t>
  </si>
  <si>
    <t>LOC408463</t>
  </si>
  <si>
    <t>GB54151</t>
  </si>
  <si>
    <t>LOC408464</t>
  </si>
  <si>
    <t>GB54156</t>
  </si>
  <si>
    <t>LOC408465</t>
  </si>
  <si>
    <t>GB52786</t>
  </si>
  <si>
    <t>LOC408467</t>
  </si>
  <si>
    <t>GB52701</t>
  </si>
  <si>
    <t>LOC408470</t>
  </si>
  <si>
    <t>GB52716</t>
  </si>
  <si>
    <t>LOC408471</t>
  </si>
  <si>
    <t>GB52759</t>
  </si>
  <si>
    <t>LOC408473</t>
  </si>
  <si>
    <t>GB52757</t>
  </si>
  <si>
    <t>LOC408474</t>
  </si>
  <si>
    <t>GB52756</t>
  </si>
  <si>
    <t>LOC408477</t>
  </si>
  <si>
    <t>GB41741</t>
  </si>
  <si>
    <t>LOC408478</t>
  </si>
  <si>
    <t>GB41602</t>
  </si>
  <si>
    <t>LOC408487</t>
  </si>
  <si>
    <t>GB41725</t>
  </si>
  <si>
    <t>LOC408497</t>
  </si>
  <si>
    <t>GB41701</t>
  </si>
  <si>
    <t>LOC408503</t>
  </si>
  <si>
    <t>GB41697</t>
  </si>
  <si>
    <t>LOC408504</t>
  </si>
  <si>
    <t>GB47081</t>
  </si>
  <si>
    <t>LOC408507</t>
  </si>
  <si>
    <t>GB49961</t>
  </si>
  <si>
    <t>LOC408510</t>
  </si>
  <si>
    <t>LOC408511</t>
  </si>
  <si>
    <t>GB50004</t>
  </si>
  <si>
    <t>LOC408516</t>
  </si>
  <si>
    <t>GB49999</t>
  </si>
  <si>
    <t>LOC408519</t>
  </si>
  <si>
    <t>GB50204</t>
  </si>
  <si>
    <t>LOC408520</t>
  </si>
  <si>
    <t>GB50183</t>
  </si>
  <si>
    <t>LOC408522</t>
  </si>
  <si>
    <t>GB50050</t>
  </si>
  <si>
    <t>LOC408528</t>
  </si>
  <si>
    <t>GB50157</t>
  </si>
  <si>
    <t>LOC408531</t>
  </si>
  <si>
    <t>GB50092</t>
  </si>
  <si>
    <t>LOC408532</t>
  </si>
  <si>
    <t>GB50123</t>
  </si>
  <si>
    <t>LOC408533</t>
  </si>
  <si>
    <t>GB50113</t>
  </si>
  <si>
    <t>LOC408536</t>
  </si>
  <si>
    <t>GB50505</t>
  </si>
  <si>
    <t>LOC408538</t>
  </si>
  <si>
    <t>GB50572</t>
  </si>
  <si>
    <t>LOC408539</t>
  </si>
  <si>
    <t>GB50531</t>
  </si>
  <si>
    <t>LOC408541</t>
  </si>
  <si>
    <t>GB50554</t>
  </si>
  <si>
    <t>LOC408542</t>
  </si>
  <si>
    <t>GB50553</t>
  </si>
  <si>
    <t>LOC408543</t>
  </si>
  <si>
    <t>GB49484</t>
  </si>
  <si>
    <t>LOC408546</t>
  </si>
  <si>
    <t>GB52916</t>
  </si>
  <si>
    <t>LOC408547</t>
  </si>
  <si>
    <t>GB54690</t>
  </si>
  <si>
    <t>LOC408548</t>
  </si>
  <si>
    <t>GB54643</t>
  </si>
  <si>
    <t>LOC408551</t>
  </si>
  <si>
    <t>GB45943</t>
  </si>
  <si>
    <t>LOC408552</t>
  </si>
  <si>
    <t>GB45968</t>
  </si>
  <si>
    <t>LOC408557</t>
  </si>
  <si>
    <t>GB51282</t>
  </si>
  <si>
    <t>LOC408558</t>
  </si>
  <si>
    <t>GB51331</t>
  </si>
  <si>
    <t>LOC408559</t>
  </si>
  <si>
    <t>GB51283</t>
  </si>
  <si>
    <t>LOC408561</t>
  </si>
  <si>
    <t>GB45617</t>
  </si>
  <si>
    <t>LOC408562</t>
  </si>
  <si>
    <t>GB45929</t>
  </si>
  <si>
    <t>LOC408564</t>
  </si>
  <si>
    <t>GB45935</t>
  </si>
  <si>
    <t>LOC408565</t>
  </si>
  <si>
    <t>GB42143</t>
  </si>
  <si>
    <t>LOC408567</t>
  </si>
  <si>
    <t>GB42141</t>
  </si>
  <si>
    <t>LOC408568</t>
  </si>
  <si>
    <t>GB51603</t>
  </si>
  <si>
    <t>LOC408569</t>
  </si>
  <si>
    <t>GB51578</t>
  </si>
  <si>
    <t>LOC408570</t>
  </si>
  <si>
    <t>GB51613</t>
  </si>
  <si>
    <t>LOC408574</t>
  </si>
  <si>
    <t>GB45487</t>
  </si>
  <si>
    <t>LOC408577</t>
  </si>
  <si>
    <t>GB42200</t>
  </si>
  <si>
    <t>LOC408578</t>
  </si>
  <si>
    <t>GB42252</t>
  </si>
  <si>
    <t>LOC408579</t>
  </si>
  <si>
    <t>GB42196</t>
  </si>
  <si>
    <t>LOC408580</t>
  </si>
  <si>
    <t>GB42207</t>
  </si>
  <si>
    <t>LOC408583</t>
  </si>
  <si>
    <t>GB55328</t>
  </si>
  <si>
    <t>LOC408589</t>
  </si>
  <si>
    <t>GB55288</t>
  </si>
  <si>
    <t>LOC408590</t>
  </si>
  <si>
    <t>GB44732</t>
  </si>
  <si>
    <t>LOC408591</t>
  </si>
  <si>
    <t>GB44792</t>
  </si>
  <si>
    <t>LOC408597</t>
  </si>
  <si>
    <t>GB45854</t>
  </si>
  <si>
    <t>LOC408600</t>
  </si>
  <si>
    <t>GB40868</t>
  </si>
  <si>
    <t>LOC408601</t>
  </si>
  <si>
    <t>GB43016</t>
  </si>
  <si>
    <t>LOC408602</t>
  </si>
  <si>
    <t>GB43015</t>
  </si>
  <si>
    <t>LOC408604</t>
  </si>
  <si>
    <t>GB49000</t>
  </si>
  <si>
    <t>LOC408607</t>
  </si>
  <si>
    <t>GB53979</t>
  </si>
  <si>
    <t>LOC408608</t>
  </si>
  <si>
    <t>GB48969</t>
  </si>
  <si>
    <t>LOC408614</t>
  </si>
  <si>
    <t>GB54829</t>
  </si>
  <si>
    <t>LOC408615</t>
  </si>
  <si>
    <t>GB54831</t>
  </si>
  <si>
    <t>LOC408618</t>
  </si>
  <si>
    <t>GB52266</t>
  </si>
  <si>
    <t>LOC408619</t>
  </si>
  <si>
    <t>GB53220</t>
  </si>
  <si>
    <t>LOC408620</t>
  </si>
  <si>
    <t>GB53208</t>
  </si>
  <si>
    <t>LOC408621</t>
  </si>
  <si>
    <t>GB53222</t>
  </si>
  <si>
    <t>LOC408622</t>
  </si>
  <si>
    <t>GB48022</t>
  </si>
  <si>
    <t>LOC408624</t>
  </si>
  <si>
    <t>GB50359</t>
  </si>
  <si>
    <t>LOC408625</t>
  </si>
  <si>
    <t>GB47687</t>
  </si>
  <si>
    <t>LOC408626</t>
  </si>
  <si>
    <t>GB42161</t>
  </si>
  <si>
    <t>LOC408631</t>
  </si>
  <si>
    <t>GB53963</t>
  </si>
  <si>
    <t>LOC408632</t>
  </si>
  <si>
    <t>GB53960</t>
  </si>
  <si>
    <t>LOC408633</t>
  </si>
  <si>
    <t>GB54984</t>
  </si>
  <si>
    <t>LOC408634</t>
  </si>
  <si>
    <t>GB54985</t>
  </si>
  <si>
    <t>LOC408635</t>
  </si>
  <si>
    <t>GB54937</t>
  </si>
  <si>
    <t>LOC408641</t>
  </si>
  <si>
    <t>GB54997</t>
  </si>
  <si>
    <t>LOC408642</t>
  </si>
  <si>
    <t>GB54999</t>
  </si>
  <si>
    <t>LOC408643</t>
  </si>
  <si>
    <t>GB55016</t>
  </si>
  <si>
    <t>LOC408646</t>
  </si>
  <si>
    <t>GB49280</t>
  </si>
  <si>
    <t>LOC408648</t>
  </si>
  <si>
    <t>GB55522</t>
  </si>
  <si>
    <t>LOC408649</t>
  </si>
  <si>
    <t>GB55527</t>
  </si>
  <si>
    <t>LOC408650</t>
  </si>
  <si>
    <t>GB55515</t>
  </si>
  <si>
    <t>LOC408656</t>
  </si>
  <si>
    <t>GB55508</t>
  </si>
  <si>
    <t>LOC408657</t>
  </si>
  <si>
    <t>GB55504</t>
  </si>
  <si>
    <t>LOC408660</t>
  </si>
  <si>
    <t>GB55556</t>
  </si>
  <si>
    <t>LOC408661</t>
  </si>
  <si>
    <t>GB55576</t>
  </si>
  <si>
    <t>LOC408668</t>
  </si>
  <si>
    <t>GB55390</t>
  </si>
  <si>
    <t>LOC408669</t>
  </si>
  <si>
    <t>GB55619</t>
  </si>
  <si>
    <t>LOC408670</t>
  </si>
  <si>
    <t>GB55648</t>
  </si>
  <si>
    <t>LOC408672</t>
  </si>
  <si>
    <t>GB55420</t>
  </si>
  <si>
    <t>LOC408673</t>
  </si>
  <si>
    <t>GB55422</t>
  </si>
  <si>
    <t>LOC408674</t>
  </si>
  <si>
    <t>GB55423</t>
  </si>
  <si>
    <t>LOC408676</t>
  </si>
  <si>
    <t>GB55429</t>
  </si>
  <si>
    <t>LOC408677</t>
  </si>
  <si>
    <t>GB55591</t>
  </si>
  <si>
    <t>LOC408678</t>
  </si>
  <si>
    <t>GB55587</t>
  </si>
  <si>
    <t>LOC408681</t>
  </si>
  <si>
    <t>GB55651</t>
  </si>
  <si>
    <t>LOC408687</t>
  </si>
  <si>
    <t>GB49769</t>
  </si>
  <si>
    <t>LOC408688</t>
  </si>
  <si>
    <t>LOC408690</t>
  </si>
  <si>
    <t>GB49809</t>
  </si>
  <si>
    <t>LOC408693</t>
  </si>
  <si>
    <t>GB52469</t>
  </si>
  <si>
    <t>LOC408695</t>
  </si>
  <si>
    <t>GB52467</t>
  </si>
  <si>
    <t>LOC408696</t>
  </si>
  <si>
    <t>GB52466</t>
  </si>
  <si>
    <t>LOC408697</t>
  </si>
  <si>
    <t>GB52432</t>
  </si>
  <si>
    <t>LOC408699</t>
  </si>
  <si>
    <t>GB52360</t>
  </si>
  <si>
    <t>LOC408701</t>
  </si>
  <si>
    <t>GB46586</t>
  </si>
  <si>
    <t>LOC408702</t>
  </si>
  <si>
    <t>GB46589</t>
  </si>
  <si>
    <t>LOC408703</t>
  </si>
  <si>
    <t>LOC408705</t>
  </si>
  <si>
    <t>GB50753</t>
  </si>
  <si>
    <t>LOC408708</t>
  </si>
  <si>
    <t>GB50740</t>
  </si>
  <si>
    <t>LOC408710</t>
  </si>
  <si>
    <t>GB50757</t>
  </si>
  <si>
    <t>LOC408711</t>
  </si>
  <si>
    <t>GB50784</t>
  </si>
  <si>
    <t>LOC408712</t>
  </si>
  <si>
    <t>GB50779</t>
  </si>
  <si>
    <t>LOC408713</t>
  </si>
  <si>
    <t>GB50778</t>
  </si>
  <si>
    <t>LOC408714</t>
  </si>
  <si>
    <t>GB50769</t>
  </si>
  <si>
    <t>LOC408715</t>
  </si>
  <si>
    <t>LOC408718</t>
  </si>
  <si>
    <t>LOC408721</t>
  </si>
  <si>
    <t>GB50633</t>
  </si>
  <si>
    <t>LOC408722</t>
  </si>
  <si>
    <t>GB46145</t>
  </si>
  <si>
    <t>LOC408723</t>
  </si>
  <si>
    <t>GB46118</t>
  </si>
  <si>
    <t>LOC408724</t>
  </si>
  <si>
    <t>GB46147</t>
  </si>
  <si>
    <t>LOC408725</t>
  </si>
  <si>
    <t>GB46128</t>
  </si>
  <si>
    <t>LOC408727</t>
  </si>
  <si>
    <t>GB41241</t>
  </si>
  <si>
    <t>LOC408729</t>
  </si>
  <si>
    <t>GB41243</t>
  </si>
  <si>
    <t>LOC408730</t>
  </si>
  <si>
    <t>GB41244</t>
  </si>
  <si>
    <t>LOC408732</t>
  </si>
  <si>
    <t>GB47048</t>
  </si>
  <si>
    <t>LOC408733</t>
  </si>
  <si>
    <t>GB47026</t>
  </si>
  <si>
    <t>LOC408734</t>
  </si>
  <si>
    <t>GB47042</t>
  </si>
  <si>
    <t>LOC408740</t>
  </si>
  <si>
    <t>LOC408742</t>
  </si>
  <si>
    <t>GB53695</t>
  </si>
  <si>
    <t>LOC408749</t>
  </si>
  <si>
    <t>GB55854</t>
  </si>
  <si>
    <t>LOC408751</t>
  </si>
  <si>
    <t>GB55852</t>
  </si>
  <si>
    <t>LOC408752</t>
  </si>
  <si>
    <t>GB55848</t>
  </si>
  <si>
    <t>LOC408754</t>
  </si>
  <si>
    <t>GB46952</t>
  </si>
  <si>
    <t>LOC408759</t>
  </si>
  <si>
    <t>GB49076</t>
  </si>
  <si>
    <t>LOC408766</t>
  </si>
  <si>
    <t>GB53070</t>
  </si>
  <si>
    <t>LOC408767</t>
  </si>
  <si>
    <t>GB53008</t>
  </si>
  <si>
    <t>LOC408772</t>
  </si>
  <si>
    <t>LOC408773</t>
  </si>
  <si>
    <t>GB53019</t>
  </si>
  <si>
    <t>LOC408774</t>
  </si>
  <si>
    <t>GB52997</t>
  </si>
  <si>
    <t>LOC408775</t>
  </si>
  <si>
    <t>GB53038</t>
  </si>
  <si>
    <t>LOC408780</t>
  </si>
  <si>
    <t>GB44127</t>
  </si>
  <si>
    <t>LOC408782</t>
  </si>
  <si>
    <t>GB44133</t>
  </si>
  <si>
    <t>LOC408784</t>
  </si>
  <si>
    <t>GB44071</t>
  </si>
  <si>
    <t>LOC408785</t>
  </si>
  <si>
    <t>GB44141</t>
  </si>
  <si>
    <t>LOC408787</t>
  </si>
  <si>
    <t>GB44163</t>
  </si>
  <si>
    <t>LOC408788</t>
  </si>
  <si>
    <t>GB44058</t>
  </si>
  <si>
    <t>LOC408789</t>
  </si>
  <si>
    <t>GB44167</t>
  </si>
  <si>
    <t>LOC408792</t>
  </si>
  <si>
    <t>GB44175</t>
  </si>
  <si>
    <t>LOC408799</t>
  </si>
  <si>
    <t>GB46562</t>
  </si>
  <si>
    <t>LOC408801</t>
  </si>
  <si>
    <t>GB40999</t>
  </si>
  <si>
    <t>LOC408803</t>
  </si>
  <si>
    <t>GB42994</t>
  </si>
  <si>
    <t>LOC408805</t>
  </si>
  <si>
    <t>GB50457</t>
  </si>
  <si>
    <t>LOC408809</t>
  </si>
  <si>
    <t>GB50415</t>
  </si>
  <si>
    <t>LOC408810</t>
  </si>
  <si>
    <t>LOC408811</t>
  </si>
  <si>
    <t>GB50390</t>
  </si>
  <si>
    <t>LOC408817</t>
  </si>
  <si>
    <t>GB49543</t>
  </si>
  <si>
    <t>LOC408818</t>
  </si>
  <si>
    <t>GB49562</t>
  </si>
  <si>
    <t>LOC408819</t>
  </si>
  <si>
    <t>GB53128</t>
  </si>
  <si>
    <t>LOC408820</t>
  </si>
  <si>
    <t>GB53093</t>
  </si>
  <si>
    <t>LOC408822</t>
  </si>
  <si>
    <t>GB52304</t>
  </si>
  <si>
    <t>LOC408828</t>
  </si>
  <si>
    <t>GB46768</t>
  </si>
  <si>
    <t>LOC408831</t>
  </si>
  <si>
    <t>GB42043</t>
  </si>
  <si>
    <t>LOC408833</t>
  </si>
  <si>
    <t>GB48652</t>
  </si>
  <si>
    <t>LOC408836</t>
  </si>
  <si>
    <t>GB50303</t>
  </si>
  <si>
    <t>LOC408840</t>
  </si>
  <si>
    <t>GB44445</t>
  </si>
  <si>
    <t>LOC408841</t>
  </si>
  <si>
    <t>GB44648</t>
  </si>
  <si>
    <t>LOC408842</t>
  </si>
  <si>
    <t>GB44643</t>
  </si>
  <si>
    <t>LOC408843</t>
  </si>
  <si>
    <t>GB44642</t>
  </si>
  <si>
    <t>LOC408845</t>
  </si>
  <si>
    <t>GB44485</t>
  </si>
  <si>
    <t>LOC408847</t>
  </si>
  <si>
    <t>GB44631</t>
  </si>
  <si>
    <t>LOC408850</t>
  </si>
  <si>
    <t>GB44581</t>
  </si>
  <si>
    <t>LOC408851</t>
  </si>
  <si>
    <t>GB44533</t>
  </si>
  <si>
    <t>LOC408852</t>
  </si>
  <si>
    <t>GB44532</t>
  </si>
  <si>
    <t>LOC408857</t>
  </si>
  <si>
    <t>GB44551</t>
  </si>
  <si>
    <t>LOC408859</t>
  </si>
  <si>
    <t>GB47849</t>
  </si>
  <si>
    <t>LOC408860</t>
  </si>
  <si>
    <t>GB47815</t>
  </si>
  <si>
    <t>LOC408863</t>
  </si>
  <si>
    <t>GB41376</t>
  </si>
  <si>
    <t>LOC408864</t>
  </si>
  <si>
    <t>GB41283</t>
  </si>
  <si>
    <t>LOC408865</t>
  </si>
  <si>
    <t>GB41352</t>
  </si>
  <si>
    <t>LOC408866</t>
  </si>
  <si>
    <t>GB45703</t>
  </si>
  <si>
    <t>LOC408868</t>
  </si>
  <si>
    <t>GB55707</t>
  </si>
  <si>
    <t>LOC408871</t>
  </si>
  <si>
    <t>GB42385</t>
  </si>
  <si>
    <t>LOC408874</t>
  </si>
  <si>
    <t>GB53562</t>
  </si>
  <si>
    <t>LOC408875</t>
  </si>
  <si>
    <t>GB53550</t>
  </si>
  <si>
    <t>LOC408876</t>
  </si>
  <si>
    <t>GB43401</t>
  </si>
  <si>
    <t>LOC408878</t>
  </si>
  <si>
    <t>GB52947</t>
  </si>
  <si>
    <t>LOC408883</t>
  </si>
  <si>
    <t>GB41470</t>
  </si>
  <si>
    <t>LOC408884</t>
  </si>
  <si>
    <t>GB41464</t>
  </si>
  <si>
    <t>LOC408886</t>
  </si>
  <si>
    <t>GB41430</t>
  </si>
  <si>
    <t>LOC408887</t>
  </si>
  <si>
    <t>GB41505</t>
  </si>
  <si>
    <t>LOC408888</t>
  </si>
  <si>
    <t>GB41417</t>
  </si>
  <si>
    <t>LOC408889</t>
  </si>
  <si>
    <t>GB41519</t>
  </si>
  <si>
    <t>LOC408892</t>
  </si>
  <si>
    <t>GB41525</t>
  </si>
  <si>
    <t>LOC408894</t>
  </si>
  <si>
    <t>GB48608</t>
  </si>
  <si>
    <t>LOC408900</t>
  </si>
  <si>
    <t>GB48145</t>
  </si>
  <si>
    <t>LOC408902</t>
  </si>
  <si>
    <t>GB48151</t>
  </si>
  <si>
    <t>LOC408903</t>
  </si>
  <si>
    <t>LOC408904</t>
  </si>
  <si>
    <t>GB48124</t>
  </si>
  <si>
    <t>LOC408905</t>
  </si>
  <si>
    <t>GB48158</t>
  </si>
  <si>
    <t>LOC408908</t>
  </si>
  <si>
    <t>GB48162</t>
  </si>
  <si>
    <t>LOC408910</t>
  </si>
  <si>
    <t>GB48165</t>
  </si>
  <si>
    <t>LOC408911</t>
  </si>
  <si>
    <t>GB48117</t>
  </si>
  <si>
    <t>LOC408914</t>
  </si>
  <si>
    <t>GB44330</t>
  </si>
  <si>
    <t>LOC408915</t>
  </si>
  <si>
    <t>GB44336</t>
  </si>
  <si>
    <t>LOC408918</t>
  </si>
  <si>
    <t>GB44206</t>
  </si>
  <si>
    <t>LOC408920</t>
  </si>
  <si>
    <t>GB44020</t>
  </si>
  <si>
    <t>LOC408922</t>
  </si>
  <si>
    <t>GB42409</t>
  </si>
  <si>
    <t>LOC408923</t>
  </si>
  <si>
    <t>GB42501</t>
  </si>
  <si>
    <t>LOC408925</t>
  </si>
  <si>
    <t>GB42436</t>
  </si>
  <si>
    <t>LOC408934</t>
  </si>
  <si>
    <t>GB47962</t>
  </si>
  <si>
    <t>LOC408935</t>
  </si>
  <si>
    <t>GB43293</t>
  </si>
  <si>
    <t>LOC408936</t>
  </si>
  <si>
    <t>GB43300</t>
  </si>
  <si>
    <t>LOC408939</t>
  </si>
  <si>
    <t>GB49244</t>
  </si>
  <si>
    <t>LOC408942</t>
  </si>
  <si>
    <t>GB53782</t>
  </si>
  <si>
    <t>LOC408944</t>
  </si>
  <si>
    <t>GB53787</t>
  </si>
  <si>
    <t>LOC408945</t>
  </si>
  <si>
    <t>GB53790</t>
  </si>
  <si>
    <t>LOC408949</t>
  </si>
  <si>
    <t>GB42564</t>
  </si>
  <si>
    <t>LOC408950</t>
  </si>
  <si>
    <t>GB42526</t>
  </si>
  <si>
    <t>LOC408953</t>
  </si>
  <si>
    <t>GB49688</t>
  </si>
  <si>
    <t>LOC408955</t>
  </si>
  <si>
    <t>GB51647</t>
  </si>
  <si>
    <t>LOC408957</t>
  </si>
  <si>
    <t>GB40504</t>
  </si>
  <si>
    <t>LOC408958</t>
  </si>
  <si>
    <t>GB40523</t>
  </si>
  <si>
    <t>LOC408963</t>
  </si>
  <si>
    <t>GB54496</t>
  </si>
  <si>
    <t>LOC408964</t>
  </si>
  <si>
    <t>GB41811</t>
  </si>
  <si>
    <t>LOC408966</t>
  </si>
  <si>
    <t>GB41858</t>
  </si>
  <si>
    <t>LOC408968</t>
  </si>
  <si>
    <t>GB41793</t>
  </si>
  <si>
    <t>LOC408969</t>
  </si>
  <si>
    <t>GB41889</t>
  </si>
  <si>
    <t>LOC408970</t>
  </si>
  <si>
    <t>GB41773</t>
  </si>
  <si>
    <t>LOC408983</t>
  </si>
  <si>
    <t>GB53357</t>
  </si>
  <si>
    <t>LOC408985</t>
  </si>
  <si>
    <t>GB53350</t>
  </si>
  <si>
    <t>LOC408988</t>
  </si>
  <si>
    <t>GB53322</t>
  </si>
  <si>
    <t>LOC408989</t>
  </si>
  <si>
    <t>GB53312</t>
  </si>
  <si>
    <t>LOC408990</t>
  </si>
  <si>
    <t>GB53311</t>
  </si>
  <si>
    <t>LOC408992</t>
  </si>
  <si>
    <t>GB53306</t>
  </si>
  <si>
    <t>LOC409000</t>
  </si>
  <si>
    <t>GB42584</t>
  </si>
  <si>
    <t>LOC409002</t>
  </si>
  <si>
    <t>GB42597</t>
  </si>
  <si>
    <t>LOC409005</t>
  </si>
  <si>
    <t>GB42880</t>
  </si>
  <si>
    <t>LOC409009</t>
  </si>
  <si>
    <t>GB42877</t>
  </si>
  <si>
    <t>LOC409010</t>
  </si>
  <si>
    <t>GB42613</t>
  </si>
  <si>
    <t>LOC409011</t>
  </si>
  <si>
    <t>GB42871</t>
  </si>
  <si>
    <t>LOC409016</t>
  </si>
  <si>
    <t>LOC409019</t>
  </si>
  <si>
    <t>GB42725</t>
  </si>
  <si>
    <t>LOC409023</t>
  </si>
  <si>
    <t>GB44841</t>
  </si>
  <si>
    <t>LOC409025</t>
  </si>
  <si>
    <t>GB54020</t>
  </si>
  <si>
    <t>LOC409027</t>
  </si>
  <si>
    <t>GB42224</t>
  </si>
  <si>
    <t>LOC409034</t>
  </si>
  <si>
    <t>GB55538</t>
  </si>
  <si>
    <t>LOC409038</t>
  </si>
  <si>
    <t>GB50744</t>
  </si>
  <si>
    <t>LOC409039</t>
  </si>
  <si>
    <t>GB50819</t>
  </si>
  <si>
    <t>LOC409041</t>
  </si>
  <si>
    <t>GB49348</t>
  </si>
  <si>
    <t>LOC409043</t>
  </si>
  <si>
    <t>GB41372</t>
  </si>
  <si>
    <t>LOC409046</t>
  </si>
  <si>
    <t>GB44575</t>
  </si>
  <si>
    <t>LOC409053</t>
  </si>
  <si>
    <t>GB40845</t>
  </si>
  <si>
    <t>LOC409056</t>
  </si>
  <si>
    <t>GB54598</t>
  </si>
  <si>
    <t>LOC409057</t>
  </si>
  <si>
    <t>GB54605</t>
  </si>
  <si>
    <t>LOC409058</t>
  </si>
  <si>
    <t>GB44711</t>
  </si>
  <si>
    <t>LOC409060</t>
  </si>
  <si>
    <t>LOC409061</t>
  </si>
  <si>
    <t>GB43963</t>
  </si>
  <si>
    <t>LOC409062</t>
  </si>
  <si>
    <t>GB51592</t>
  </si>
  <si>
    <t>LOC409063</t>
  </si>
  <si>
    <t>GB55039</t>
  </si>
  <si>
    <t>LOC409064</t>
  </si>
  <si>
    <t>GB43826</t>
  </si>
  <si>
    <t>LOC409065</t>
  </si>
  <si>
    <t>GB43827</t>
  </si>
  <si>
    <t>LOC409066</t>
  </si>
  <si>
    <t>GB47803</t>
  </si>
  <si>
    <t>LOC409068</t>
  </si>
  <si>
    <t>GB45221</t>
  </si>
  <si>
    <t>LOC409074</t>
  </si>
  <si>
    <t>GB47441</t>
  </si>
  <si>
    <t>LOC409075</t>
  </si>
  <si>
    <t>GB47443</t>
  </si>
  <si>
    <t>LOC409077</t>
  </si>
  <si>
    <t>GB43276</t>
  </si>
  <si>
    <t>LOC409078</t>
  </si>
  <si>
    <t>GB41074</t>
  </si>
  <si>
    <t>LOC409079</t>
  </si>
  <si>
    <t>GB44755</t>
  </si>
  <si>
    <t>LOC409081</t>
  </si>
  <si>
    <t>GB55797</t>
  </si>
  <si>
    <t>LOC409082</t>
  </si>
  <si>
    <t>GB46242</t>
  </si>
  <si>
    <t>LOC409083</t>
  </si>
  <si>
    <t>GB46273</t>
  </si>
  <si>
    <t>LOC409084</t>
  </si>
  <si>
    <t>GB54092</t>
  </si>
  <si>
    <t>LOC409085</t>
  </si>
  <si>
    <t>GB42828</t>
  </si>
  <si>
    <t>LOC409086</t>
  </si>
  <si>
    <t>GB55463</t>
  </si>
  <si>
    <t>LOC409087</t>
  </si>
  <si>
    <t>GB55559</t>
  </si>
  <si>
    <t>LOC409088</t>
  </si>
  <si>
    <t>GB55558</t>
  </si>
  <si>
    <t>LOC409089</t>
  </si>
  <si>
    <t>GB40541</t>
  </si>
  <si>
    <t>LOC409090</t>
  </si>
  <si>
    <t>GB51800</t>
  </si>
  <si>
    <t>LOC409092</t>
  </si>
  <si>
    <t>GB52507</t>
  </si>
  <si>
    <t>LOC409096</t>
  </si>
  <si>
    <t>GB46427</t>
  </si>
  <si>
    <t>LOC409100</t>
  </si>
  <si>
    <t>GB46476</t>
  </si>
  <si>
    <t>LOC409102</t>
  </si>
  <si>
    <t>GB45878</t>
  </si>
  <si>
    <t>LOC409105</t>
  </si>
  <si>
    <t>GB42319</t>
  </si>
  <si>
    <t>LOC409106</t>
  </si>
  <si>
    <t>GB44373</t>
  </si>
  <si>
    <t>LOC409107</t>
  </si>
  <si>
    <t>GB44285</t>
  </si>
  <si>
    <t>LOC409108</t>
  </si>
  <si>
    <t>LOC409111</t>
  </si>
  <si>
    <t>GB53062</t>
  </si>
  <si>
    <t>LOC409115</t>
  </si>
  <si>
    <t>GB44059</t>
  </si>
  <si>
    <t>LOC409122</t>
  </si>
  <si>
    <t>GB41824</t>
  </si>
  <si>
    <t>LOC409126</t>
  </si>
  <si>
    <t>GB55014</t>
  </si>
  <si>
    <t>LOC409127</t>
  </si>
  <si>
    <t>GB54910</t>
  </si>
  <si>
    <t>LOC409129</t>
  </si>
  <si>
    <t>GB42998</t>
  </si>
  <si>
    <t>LOC409131</t>
  </si>
  <si>
    <t>GB46918</t>
  </si>
  <si>
    <t>LOC409132</t>
  </si>
  <si>
    <t>GB46887</t>
  </si>
  <si>
    <t>LOC409134</t>
  </si>
  <si>
    <t>GB55919</t>
  </si>
  <si>
    <t>LOC409136</t>
  </si>
  <si>
    <t>GB54052</t>
  </si>
  <si>
    <t>LOC409137</t>
  </si>
  <si>
    <t>GB54668</t>
  </si>
  <si>
    <t>LOC409139</t>
  </si>
  <si>
    <t>GB52679</t>
  </si>
  <si>
    <t>LOC409141</t>
  </si>
  <si>
    <t>GB41313</t>
  </si>
  <si>
    <t>LOC409144</t>
  </si>
  <si>
    <t>GB47189</t>
  </si>
  <si>
    <t>LOC409145</t>
  </si>
  <si>
    <t>GB53627</t>
  </si>
  <si>
    <t>LOC409151</t>
  </si>
  <si>
    <t>GB55453</t>
  </si>
  <si>
    <t>LOC409152</t>
  </si>
  <si>
    <t>GB44943</t>
  </si>
  <si>
    <t>LOC409153</t>
  </si>
  <si>
    <t>GB41288</t>
  </si>
  <si>
    <t>LOC409154</t>
  </si>
  <si>
    <t>GB41794</t>
  </si>
  <si>
    <t>LOC409155</t>
  </si>
  <si>
    <t>GB44430</t>
  </si>
  <si>
    <t>LOC409157</t>
  </si>
  <si>
    <t>GB41843</t>
  </si>
  <si>
    <t>LOC409159</t>
  </si>
  <si>
    <t>GB48344</t>
  </si>
  <si>
    <t>LOC409162</t>
  </si>
  <si>
    <t>GB48109</t>
  </si>
  <si>
    <t>LOC409163</t>
  </si>
  <si>
    <t>GB48174</t>
  </si>
  <si>
    <t>LOC409164</t>
  </si>
  <si>
    <t>GB55441</t>
  </si>
  <si>
    <t>LOC409166</t>
  </si>
  <si>
    <t>GB40424</t>
  </si>
  <si>
    <t>LOC409167</t>
  </si>
  <si>
    <t>GB46713</t>
  </si>
  <si>
    <t>LOC409169</t>
  </si>
  <si>
    <t>GB51414</t>
  </si>
  <si>
    <t>LOC409171</t>
  </si>
  <si>
    <t>GB47299</t>
  </si>
  <si>
    <t>LOC409172</t>
  </si>
  <si>
    <t>GB55930</t>
  </si>
  <si>
    <t>LOC409173</t>
  </si>
  <si>
    <t>GB55921</t>
  </si>
  <si>
    <t>LOC409177</t>
  </si>
  <si>
    <t>GB51019</t>
  </si>
  <si>
    <t>LOC409178</t>
  </si>
  <si>
    <t>GB49425</t>
  </si>
  <si>
    <t>LOC409179</t>
  </si>
  <si>
    <t>GB49449</t>
  </si>
  <si>
    <t>LOC409180</t>
  </si>
  <si>
    <t>GB49448</t>
  </si>
  <si>
    <t>LOC409182</t>
  </si>
  <si>
    <t>GB54886</t>
  </si>
  <si>
    <t>LOC409183</t>
  </si>
  <si>
    <t>GB52204</t>
  </si>
  <si>
    <t>LOC409184</t>
  </si>
  <si>
    <t>GB44880</t>
  </si>
  <si>
    <t>LOC409185</t>
  </si>
  <si>
    <t>GB47075</t>
  </si>
  <si>
    <t>LOC409186</t>
  </si>
  <si>
    <t>GB53339</t>
  </si>
  <si>
    <t>LOC409187</t>
  </si>
  <si>
    <t>GB41545</t>
  </si>
  <si>
    <t>LOC409189</t>
  </si>
  <si>
    <t>GB54940</t>
  </si>
  <si>
    <t>LOC409192</t>
  </si>
  <si>
    <t>GB55574</t>
  </si>
  <si>
    <t>LOC409195</t>
  </si>
  <si>
    <t>GB40444</t>
  </si>
  <si>
    <t>LOC409196</t>
  </si>
  <si>
    <t>GB40451</t>
  </si>
  <si>
    <t>LOC409199</t>
  </si>
  <si>
    <t>GB49012</t>
  </si>
  <si>
    <t>LOC409200</t>
  </si>
  <si>
    <t>GB46196</t>
  </si>
  <si>
    <t>LOC409201</t>
  </si>
  <si>
    <t>GB50980</t>
  </si>
  <si>
    <t>LOC409203</t>
  </si>
  <si>
    <t>GB47303</t>
  </si>
  <si>
    <t>LOC409206</t>
  </si>
  <si>
    <t>GB40928</t>
  </si>
  <si>
    <t>LOC409207</t>
  </si>
  <si>
    <t>GB45688</t>
  </si>
  <si>
    <t>LOC409212</t>
  </si>
  <si>
    <t>GB43304</t>
  </si>
  <si>
    <t>LOC409217</t>
  </si>
  <si>
    <t>GB42844</t>
  </si>
  <si>
    <t>LOC409221</t>
  </si>
  <si>
    <t>GB55644</t>
  </si>
  <si>
    <t>LOC409225</t>
  </si>
  <si>
    <t>GB48926</t>
  </si>
  <si>
    <t>LOC409231</t>
  </si>
  <si>
    <t>GB53299</t>
  </si>
  <si>
    <t>LOC409232</t>
  </si>
  <si>
    <t>GB53435</t>
  </si>
  <si>
    <t>LOC409235</t>
  </si>
  <si>
    <t>GB55370</t>
  </si>
  <si>
    <t>LOC409238</t>
  </si>
  <si>
    <t>GB55268</t>
  </si>
  <si>
    <t>LOC409240</t>
  </si>
  <si>
    <t>GB41882</t>
  </si>
  <si>
    <t>LOC409241</t>
  </si>
  <si>
    <t>GB45263</t>
  </si>
  <si>
    <t>LOC409242</t>
  </si>
  <si>
    <t>GB52253</t>
  </si>
  <si>
    <t>LOC409243</t>
  </si>
  <si>
    <t>GB41852</t>
  </si>
  <si>
    <t>LOC409244</t>
  </si>
  <si>
    <t>GB41822</t>
  </si>
  <si>
    <t>LOC409245</t>
  </si>
  <si>
    <t>GB54802</t>
  </si>
  <si>
    <t>LOC409247</t>
  </si>
  <si>
    <t>GB49412</t>
  </si>
  <si>
    <t>LOC409250</t>
  </si>
  <si>
    <t>GB40431</t>
  </si>
  <si>
    <t>LOC409251</t>
  </si>
  <si>
    <t>GB54927</t>
  </si>
  <si>
    <t>LOC409254</t>
  </si>
  <si>
    <t>LOC409255</t>
  </si>
  <si>
    <t>GB53710</t>
  </si>
  <si>
    <t>LOC409256</t>
  </si>
  <si>
    <t>GB53666</t>
  </si>
  <si>
    <t>LOC409257</t>
  </si>
  <si>
    <t>GB40243</t>
  </si>
  <si>
    <t>LOC409260</t>
  </si>
  <si>
    <t>GB44980</t>
  </si>
  <si>
    <t>LOC409261</t>
  </si>
  <si>
    <t>GB47411</t>
  </si>
  <si>
    <t>LOC409262</t>
  </si>
  <si>
    <t>GB42810</t>
  </si>
  <si>
    <t>LOC409263</t>
  </si>
  <si>
    <t>GB46333</t>
  </si>
  <si>
    <t>LOC409264</t>
  </si>
  <si>
    <t>GB43819</t>
  </si>
  <si>
    <t>LOC409265</t>
  </si>
  <si>
    <t>GB43171</t>
  </si>
  <si>
    <t>LOC409268</t>
  </si>
  <si>
    <t>GB55985</t>
  </si>
  <si>
    <t>LOC409270</t>
  </si>
  <si>
    <t>GB50514</t>
  </si>
  <si>
    <t>LOC409272</t>
  </si>
  <si>
    <t>GB44297</t>
  </si>
  <si>
    <t>LOC409273</t>
  </si>
  <si>
    <t>GB43833</t>
  </si>
  <si>
    <t>LOC409274</t>
  </si>
  <si>
    <t>GB44363</t>
  </si>
  <si>
    <t>LOC409276</t>
  </si>
  <si>
    <t>GB52801</t>
  </si>
  <si>
    <t>LOC409278</t>
  </si>
  <si>
    <t>GB46318</t>
  </si>
  <si>
    <t>LOC409279</t>
  </si>
  <si>
    <t>GB42846</t>
  </si>
  <si>
    <t>LOC409280</t>
  </si>
  <si>
    <t>GB46610</t>
  </si>
  <si>
    <t>LOC409281</t>
  </si>
  <si>
    <t>GB52893</t>
  </si>
  <si>
    <t>LOC409282</t>
  </si>
  <si>
    <t>GB47418</t>
  </si>
  <si>
    <t>LOC409283</t>
  </si>
  <si>
    <t>GB40878</t>
  </si>
  <si>
    <t>LOC409291</t>
  </si>
  <si>
    <t>GB48526</t>
  </si>
  <si>
    <t>LOC409292</t>
  </si>
  <si>
    <t>GB48527</t>
  </si>
  <si>
    <t>LOC409293</t>
  </si>
  <si>
    <t>GB48603</t>
  </si>
  <si>
    <t>LOC409295</t>
  </si>
  <si>
    <t>GB53656</t>
  </si>
  <si>
    <t>LOC409298</t>
  </si>
  <si>
    <t>GB50623</t>
  </si>
  <si>
    <t>LOC409299</t>
  </si>
  <si>
    <t>GB43704</t>
  </si>
  <si>
    <t>LOC409300</t>
  </si>
  <si>
    <t>GB54203</t>
  </si>
  <si>
    <t>LOC409303</t>
  </si>
  <si>
    <t>GB43899</t>
  </si>
  <si>
    <t>LOC409305</t>
  </si>
  <si>
    <t>GB42352</t>
  </si>
  <si>
    <t>LOC409306</t>
  </si>
  <si>
    <t>GB49649</t>
  </si>
  <si>
    <t>LOC409308</t>
  </si>
  <si>
    <t>GB49167</t>
  </si>
  <si>
    <t>LOC409310</t>
  </si>
  <si>
    <t>GB42817</t>
  </si>
  <si>
    <t>LOC409311</t>
  </si>
  <si>
    <t>GB53975</t>
  </si>
  <si>
    <t>LOC409312</t>
  </si>
  <si>
    <t>GB51599</t>
  </si>
  <si>
    <t>LOC409313</t>
  </si>
  <si>
    <t>GB51588</t>
  </si>
  <si>
    <t>LOC409314</t>
  </si>
  <si>
    <t>GB44988</t>
  </si>
  <si>
    <t>LOC409315</t>
  </si>
  <si>
    <t>GB50927</t>
  </si>
  <si>
    <t>LOC409316</t>
  </si>
  <si>
    <t>GB49533</t>
  </si>
  <si>
    <t>LOC409317</t>
  </si>
  <si>
    <t>GB42966</t>
  </si>
  <si>
    <t>LOC409318</t>
  </si>
  <si>
    <t>GB50074</t>
  </si>
  <si>
    <t>LOC409320</t>
  </si>
  <si>
    <t>GB42654</t>
  </si>
  <si>
    <t>LOC409324</t>
  </si>
  <si>
    <t>GB49643</t>
  </si>
  <si>
    <t>LOC409325</t>
  </si>
  <si>
    <t>GB40422</t>
  </si>
  <si>
    <t>LOC409327</t>
  </si>
  <si>
    <t>GB47728</t>
  </si>
  <si>
    <t>LOC409329</t>
  </si>
  <si>
    <t>GB45261</t>
  </si>
  <si>
    <t>LOC409331</t>
  </si>
  <si>
    <t>GB43626</t>
  </si>
  <si>
    <t>LOC409333</t>
  </si>
  <si>
    <t>GB44707</t>
  </si>
  <si>
    <t>LOC409334</t>
  </si>
  <si>
    <t>GB42077</t>
  </si>
  <si>
    <t>LOC409335</t>
  </si>
  <si>
    <t>GB55824</t>
  </si>
  <si>
    <t>LOC409336</t>
  </si>
  <si>
    <t>GB42969</t>
  </si>
  <si>
    <t>LOC409340</t>
  </si>
  <si>
    <t>GB41030</t>
  </si>
  <si>
    <t>LOC409342</t>
  </si>
  <si>
    <t>GB49299</t>
  </si>
  <si>
    <t>LOC409347</t>
  </si>
  <si>
    <t>GB51495</t>
  </si>
  <si>
    <t>LOC409348</t>
  </si>
  <si>
    <t>GB55164</t>
  </si>
  <si>
    <t>LOC409350</t>
  </si>
  <si>
    <t>GB46243</t>
  </si>
  <si>
    <t>LOC409351</t>
  </si>
  <si>
    <t>GB46459</t>
  </si>
  <si>
    <t>LOC409353</t>
  </si>
  <si>
    <t>GB51699</t>
  </si>
  <si>
    <t>LOC409358</t>
  </si>
  <si>
    <t>GB45382</t>
  </si>
  <si>
    <t>LOC409360</t>
  </si>
  <si>
    <t>GB40773</t>
  </si>
  <si>
    <t>LOC409365</t>
  </si>
  <si>
    <t>GB53384</t>
  </si>
  <si>
    <t>LOC409366</t>
  </si>
  <si>
    <t>GB45934</t>
  </si>
  <si>
    <t>LOC409367</t>
  </si>
  <si>
    <t>GB41806</t>
  </si>
  <si>
    <t>LOC409368</t>
  </si>
  <si>
    <t>GB41808</t>
  </si>
  <si>
    <t>LOC409369</t>
  </si>
  <si>
    <t>GB40441</t>
  </si>
  <si>
    <t>LOC409373</t>
  </si>
  <si>
    <t>GB43126</t>
  </si>
  <si>
    <t>LOC409378</t>
  </si>
  <si>
    <t>GB49443</t>
  </si>
  <si>
    <t>LOC409379</t>
  </si>
  <si>
    <t>GB52059</t>
  </si>
  <si>
    <t>LOC409382</t>
  </si>
  <si>
    <t>GB42014</t>
  </si>
  <si>
    <t>LOC409383</t>
  </si>
  <si>
    <t>GB40857</t>
  </si>
  <si>
    <t>LOC409384</t>
  </si>
  <si>
    <t>GB54372</t>
  </si>
  <si>
    <t>LOC409385</t>
  </si>
  <si>
    <t>GB47280</t>
  </si>
  <si>
    <t>LOC409389</t>
  </si>
  <si>
    <t>GB43305</t>
  </si>
  <si>
    <t>LOC409392</t>
  </si>
  <si>
    <t>GB54938</t>
  </si>
  <si>
    <t>LOC409394</t>
  </si>
  <si>
    <t>GB49596</t>
  </si>
  <si>
    <t>LOC409395</t>
  </si>
  <si>
    <t>GB54286</t>
  </si>
  <si>
    <t>LOC409396</t>
  </si>
  <si>
    <t>GB45044</t>
  </si>
  <si>
    <t>LOC409403</t>
  </si>
  <si>
    <t>GB51654</t>
  </si>
  <si>
    <t>LOC409404</t>
  </si>
  <si>
    <t>GB49161</t>
  </si>
  <si>
    <t>LOC409406</t>
  </si>
  <si>
    <t>LOC409409</t>
  </si>
  <si>
    <t>GB53414</t>
  </si>
  <si>
    <t>LOC409410</t>
  </si>
  <si>
    <t>GB46268</t>
  </si>
  <si>
    <t>LOC409411</t>
  </si>
  <si>
    <t>GB45543</t>
  </si>
  <si>
    <t>LOC409417</t>
  </si>
  <si>
    <t>GB40711</t>
  </si>
  <si>
    <t>LOC409420</t>
  </si>
  <si>
    <t>GB53381</t>
  </si>
  <si>
    <t>LOC409422</t>
  </si>
  <si>
    <t>LOC409423</t>
  </si>
  <si>
    <t>GB54377</t>
  </si>
  <si>
    <t>LOC409424</t>
  </si>
  <si>
    <t>GB54376</t>
  </si>
  <si>
    <t>LOC409425</t>
  </si>
  <si>
    <t>LOC409427</t>
  </si>
  <si>
    <t>GB48429</t>
  </si>
  <si>
    <t>LOC409429</t>
  </si>
  <si>
    <t>GB43556</t>
  </si>
  <si>
    <t>LOC409430</t>
  </si>
  <si>
    <t>GB55444</t>
  </si>
  <si>
    <t>LOC409433</t>
  </si>
  <si>
    <t>GB55984</t>
  </si>
  <si>
    <t>LOC409439</t>
  </si>
  <si>
    <t>GB52557</t>
  </si>
  <si>
    <t>LOC409440</t>
  </si>
  <si>
    <t>GB49486</t>
  </si>
  <si>
    <t>LOC409441</t>
  </si>
  <si>
    <t>GB42917</t>
  </si>
  <si>
    <t>LOC409444</t>
  </si>
  <si>
    <t>GB44606</t>
  </si>
  <si>
    <t>LOC409448</t>
  </si>
  <si>
    <t>GB52194</t>
  </si>
  <si>
    <t>LOC409452</t>
  </si>
  <si>
    <t>GB48557</t>
  </si>
  <si>
    <t>LOC409454</t>
  </si>
  <si>
    <t>GB43848</t>
  </si>
  <si>
    <t>LOC409455</t>
  </si>
  <si>
    <t>GB43847</t>
  </si>
  <si>
    <t>LOC409456</t>
  </si>
  <si>
    <t>GB42021</t>
  </si>
  <si>
    <t>LOC409457</t>
  </si>
  <si>
    <t>GB48693</t>
  </si>
  <si>
    <t>LOC409459</t>
  </si>
  <si>
    <t>GB46069</t>
  </si>
  <si>
    <t>LOC409460</t>
  </si>
  <si>
    <t>GB48782</t>
  </si>
  <si>
    <t>LOC409463</t>
  </si>
  <si>
    <t>GB51422</t>
  </si>
  <si>
    <t>LOC409467</t>
  </si>
  <si>
    <t>GB50864</t>
  </si>
  <si>
    <t>LOC409468</t>
  </si>
  <si>
    <t>GB40944</t>
  </si>
  <si>
    <t>LOC409470</t>
  </si>
  <si>
    <t>GB54040</t>
  </si>
  <si>
    <t>LOC409472</t>
  </si>
  <si>
    <t>GB48452</t>
  </si>
  <si>
    <t>LOC409481</t>
  </si>
  <si>
    <t>GB46481</t>
  </si>
  <si>
    <t>LOC409483</t>
  </si>
  <si>
    <t>GB49315</t>
  </si>
  <si>
    <t>LOC409485</t>
  </si>
  <si>
    <t>GB46217</t>
  </si>
  <si>
    <t>LOC409486</t>
  </si>
  <si>
    <t>GB47322</t>
  </si>
  <si>
    <t>LOC409487</t>
  </si>
  <si>
    <t>GB51264</t>
  </si>
  <si>
    <t>LOC409488</t>
  </si>
  <si>
    <t>GB44080</t>
  </si>
  <si>
    <t>LOC409491</t>
  </si>
  <si>
    <t>GB45256</t>
  </si>
  <si>
    <t>LOC409493</t>
  </si>
  <si>
    <t>GB41179</t>
  </si>
  <si>
    <t>LOC409494</t>
  </si>
  <si>
    <t>GB45303</t>
  </si>
  <si>
    <t>LOC409495</t>
  </si>
  <si>
    <t>GB49607</t>
  </si>
  <si>
    <t>LOC409497</t>
  </si>
  <si>
    <t>GB48349</t>
  </si>
  <si>
    <t>LOC409499</t>
  </si>
  <si>
    <t>GB51079</t>
  </si>
  <si>
    <t>LOC409501</t>
  </si>
  <si>
    <t>GB50017</t>
  </si>
  <si>
    <t>LOC409502</t>
  </si>
  <si>
    <t>GB50214</t>
  </si>
  <si>
    <t>LOC409504</t>
  </si>
  <si>
    <t>GB48113</t>
  </si>
  <si>
    <t>LOC409505</t>
  </si>
  <si>
    <t>GB54981</t>
  </si>
  <si>
    <t>LOC409508</t>
  </si>
  <si>
    <t>GB46180</t>
  </si>
  <si>
    <t>LOC409510</t>
  </si>
  <si>
    <t>GB44596</t>
  </si>
  <si>
    <t>LOC409514</t>
  </si>
  <si>
    <t>GB51281</t>
  </si>
  <si>
    <t>LOC409515</t>
  </si>
  <si>
    <t>GB42732</t>
  </si>
  <si>
    <t>LOC409517</t>
  </si>
  <si>
    <t>GB54861</t>
  </si>
  <si>
    <t>LOC409518</t>
  </si>
  <si>
    <t>GB47202</t>
  </si>
  <si>
    <t>LOC409521</t>
  </si>
  <si>
    <t>GB40308</t>
  </si>
  <si>
    <t>LOC409525</t>
  </si>
  <si>
    <t>GB52517</t>
  </si>
  <si>
    <t>LOC409527</t>
  </si>
  <si>
    <t>GB40802</t>
  </si>
  <si>
    <t>LOC409529</t>
  </si>
  <si>
    <t>GB41970</t>
  </si>
  <si>
    <t>LOC409530</t>
  </si>
  <si>
    <t>GB46813</t>
  </si>
  <si>
    <t>LOC409531</t>
  </si>
  <si>
    <t>GB47310</t>
  </si>
  <si>
    <t>LOC409533</t>
  </si>
  <si>
    <t>GB51683</t>
  </si>
  <si>
    <t>LOC409534</t>
  </si>
  <si>
    <t>GB55151</t>
  </si>
  <si>
    <t>LOC409536</t>
  </si>
  <si>
    <t>GB42356</t>
  </si>
  <si>
    <t>LOC409538</t>
  </si>
  <si>
    <t>GB43824</t>
  </si>
  <si>
    <t>LOC409539</t>
  </si>
  <si>
    <t>GB51380</t>
  </si>
  <si>
    <t>LOC409546</t>
  </si>
  <si>
    <t>GB44739</t>
  </si>
  <si>
    <t>LOC409547</t>
  </si>
  <si>
    <t>GB40934</t>
  </si>
  <si>
    <t>LOC409548</t>
  </si>
  <si>
    <t>GB54244</t>
  </si>
  <si>
    <t>LOC409552</t>
  </si>
  <si>
    <t>GB51065</t>
  </si>
  <si>
    <t>LOC409553</t>
  </si>
  <si>
    <t>GB41904</t>
  </si>
  <si>
    <t>LOC409556</t>
  </si>
  <si>
    <t>GB52249</t>
  </si>
  <si>
    <t>LOC409559</t>
  </si>
  <si>
    <t>GB44123</t>
  </si>
  <si>
    <t>LOC409560</t>
  </si>
  <si>
    <t>GB49597</t>
  </si>
  <si>
    <t>LOC409562</t>
  </si>
  <si>
    <t>GB54505</t>
  </si>
  <si>
    <t>LOC409563</t>
  </si>
  <si>
    <t>GB43551</t>
  </si>
  <si>
    <t>LOC409564</t>
  </si>
  <si>
    <t>GB45873</t>
  </si>
  <si>
    <t>LOC409565</t>
  </si>
  <si>
    <t>GB41156</t>
  </si>
  <si>
    <t>LOC409569</t>
  </si>
  <si>
    <t>GB46598</t>
  </si>
  <si>
    <t>LOC409571</t>
  </si>
  <si>
    <t>GB46494</t>
  </si>
  <si>
    <t>LOC409572</t>
  </si>
  <si>
    <t>GB51261</t>
  </si>
  <si>
    <t>LOC409573</t>
  </si>
  <si>
    <t>GB46211</t>
  </si>
  <si>
    <t>LOC409578</t>
  </si>
  <si>
    <t>GB43554</t>
  </si>
  <si>
    <t>LOC409581</t>
  </si>
  <si>
    <t>GB52529</t>
  </si>
  <si>
    <t>LOC409586</t>
  </si>
  <si>
    <t>GB45545</t>
  </si>
  <si>
    <t>LOC409588</t>
  </si>
  <si>
    <t>GB55949</t>
  </si>
  <si>
    <t>LOC409590</t>
  </si>
  <si>
    <t>GB46275</t>
  </si>
  <si>
    <t>LOC409593</t>
  </si>
  <si>
    <t>GB45345</t>
  </si>
  <si>
    <t>LOC409594</t>
  </si>
  <si>
    <t>GB47841</t>
  </si>
  <si>
    <t>LOC409595</t>
  </si>
  <si>
    <t>GB45250</t>
  </si>
  <si>
    <t>LOC409596</t>
  </si>
  <si>
    <t>GB43000</t>
  </si>
  <si>
    <t>LOC409598</t>
  </si>
  <si>
    <t>GB54884</t>
  </si>
  <si>
    <t>LOC409600</t>
  </si>
  <si>
    <t>GB42697</t>
  </si>
  <si>
    <t>LOC409602</t>
  </si>
  <si>
    <t>GB42794</t>
  </si>
  <si>
    <t>LOC409603</t>
  </si>
  <si>
    <t>GB50537</t>
  </si>
  <si>
    <t>LOC409604</t>
  </si>
  <si>
    <t>GB54347</t>
  </si>
  <si>
    <t>LOC409606</t>
  </si>
  <si>
    <t>GB41045</t>
  </si>
  <si>
    <t>LOC409607</t>
  </si>
  <si>
    <t>GB41046</t>
  </si>
  <si>
    <t>LOC409608</t>
  </si>
  <si>
    <t>GB41047</t>
  </si>
  <si>
    <t>LOC409610</t>
  </si>
  <si>
    <t>GB50243</t>
  </si>
  <si>
    <t>LOC409613</t>
  </si>
  <si>
    <t>GB50252</t>
  </si>
  <si>
    <t>LOC409614</t>
  </si>
  <si>
    <t>GB41664</t>
  </si>
  <si>
    <t>LOC409617</t>
  </si>
  <si>
    <t>GB48600</t>
  </si>
  <si>
    <t>LOC409619</t>
  </si>
  <si>
    <t>GB42427</t>
  </si>
  <si>
    <t>LOC409620</t>
  </si>
  <si>
    <t>GB47683</t>
  </si>
  <si>
    <t>LOC409624</t>
  </si>
  <si>
    <t>GB46290</t>
  </si>
  <si>
    <t>LOC409633</t>
  </si>
  <si>
    <t>GB54525</t>
  </si>
  <si>
    <t>LOC409634</t>
  </si>
  <si>
    <t>GB45265</t>
  </si>
  <si>
    <t>LOC409636</t>
  </si>
  <si>
    <t>GB44893</t>
  </si>
  <si>
    <t>LOC409638</t>
  </si>
  <si>
    <t>LOC409639</t>
  </si>
  <si>
    <t>GB51513</t>
  </si>
  <si>
    <t>LOC409640</t>
  </si>
  <si>
    <t>GB51489</t>
  </si>
  <si>
    <t>LOC409642</t>
  </si>
  <si>
    <t>GB53705</t>
  </si>
  <si>
    <t>LOC409645</t>
  </si>
  <si>
    <t>GB44300</t>
  </si>
  <si>
    <t>LOC409646</t>
  </si>
  <si>
    <t>GB46448</t>
  </si>
  <si>
    <t>LOC409647</t>
  </si>
  <si>
    <t>GB47250</t>
  </si>
  <si>
    <t>LOC409648</t>
  </si>
  <si>
    <t>GB50885</t>
  </si>
  <si>
    <t>LOC409649</t>
  </si>
  <si>
    <t>GB50890</t>
  </si>
  <si>
    <t>LOC409650</t>
  </si>
  <si>
    <t>GB50891</t>
  </si>
  <si>
    <t>LOC409653</t>
  </si>
  <si>
    <t>GB55823</t>
  </si>
  <si>
    <t>LOC409655</t>
  </si>
  <si>
    <t>GB47584</t>
  </si>
  <si>
    <t>LOC409658</t>
  </si>
  <si>
    <t>GB52975</t>
  </si>
  <si>
    <t>LOC409659</t>
  </si>
  <si>
    <t>GB44103</t>
  </si>
  <si>
    <t>LOC409664</t>
  </si>
  <si>
    <t>GB50141</t>
  </si>
  <si>
    <t>LOC409665</t>
  </si>
  <si>
    <t>GB50099</t>
  </si>
  <si>
    <t>LOC409666</t>
  </si>
  <si>
    <t>GB50101</t>
  </si>
  <si>
    <t>LOC409667</t>
  </si>
  <si>
    <t>GB50136</t>
  </si>
  <si>
    <t>LOC409668</t>
  </si>
  <si>
    <t>GB55873</t>
  </si>
  <si>
    <t>LOC409670</t>
  </si>
  <si>
    <t>GB55881</t>
  </si>
  <si>
    <t>LOC409671</t>
  </si>
  <si>
    <t>GB52616</t>
  </si>
  <si>
    <t>LOC409674</t>
  </si>
  <si>
    <t>GB50510</t>
  </si>
  <si>
    <t>LOC409675</t>
  </si>
  <si>
    <t>GB52212</t>
  </si>
  <si>
    <t>LOC409678</t>
  </si>
  <si>
    <t>GB48868</t>
  </si>
  <si>
    <t>LOC409680</t>
  </si>
  <si>
    <t>GB49969</t>
  </si>
  <si>
    <t>LOC409681</t>
  </si>
  <si>
    <t>GB50255</t>
  </si>
  <si>
    <t>LOC409686</t>
  </si>
  <si>
    <t>GB44523</t>
  </si>
  <si>
    <t>LOC409688</t>
  </si>
  <si>
    <t>GB54379</t>
  </si>
  <si>
    <t>LOC409690</t>
  </si>
  <si>
    <t>GB47502</t>
  </si>
  <si>
    <t>LOC409691</t>
  </si>
  <si>
    <t>GB42529</t>
  </si>
  <si>
    <t>LOC409692</t>
  </si>
  <si>
    <t>GB46342</t>
  </si>
  <si>
    <t>LOC409693</t>
  </si>
  <si>
    <t>GB46291</t>
  </si>
  <si>
    <t>LOC409695</t>
  </si>
  <si>
    <t>GB49010</t>
  </si>
  <si>
    <t>LOC409696</t>
  </si>
  <si>
    <t>GB42714</t>
  </si>
  <si>
    <t>LOC409697</t>
  </si>
  <si>
    <t>LOC409698</t>
  </si>
  <si>
    <t>GB48660</t>
  </si>
  <si>
    <t>LOC409699</t>
  </si>
  <si>
    <t>GB51372</t>
  </si>
  <si>
    <t>LOC409701</t>
  </si>
  <si>
    <t>GB46547</t>
  </si>
  <si>
    <t>LOC409702</t>
  </si>
  <si>
    <t>GB51035</t>
  </si>
  <si>
    <t>LOC409706</t>
  </si>
  <si>
    <t>GB51943</t>
  </si>
  <si>
    <t>LOC409707</t>
  </si>
  <si>
    <t>GB53574</t>
  </si>
  <si>
    <t>LOC409708</t>
  </si>
  <si>
    <t>GB53578</t>
  </si>
  <si>
    <t>LOC409709</t>
  </si>
  <si>
    <t>GB53579</t>
  </si>
  <si>
    <t>LOC409711</t>
  </si>
  <si>
    <t>GB55676</t>
  </si>
  <si>
    <t>LOC409712</t>
  </si>
  <si>
    <t>GB50239</t>
  </si>
  <si>
    <t>LOC409713</t>
  </si>
  <si>
    <t>GB49990</t>
  </si>
  <si>
    <t>LOC409714</t>
  </si>
  <si>
    <t>GB40282</t>
  </si>
  <si>
    <t>LOC409715</t>
  </si>
  <si>
    <t>GB40283</t>
  </si>
  <si>
    <t>LOC409717</t>
  </si>
  <si>
    <t>GB46509</t>
  </si>
  <si>
    <t>LOC409718</t>
  </si>
  <si>
    <t>GB46423</t>
  </si>
  <si>
    <t>LOC409721</t>
  </si>
  <si>
    <t>GB54478</t>
  </si>
  <si>
    <t>LOC409722</t>
  </si>
  <si>
    <t>GB43870</t>
  </si>
  <si>
    <t>LOC409725</t>
  </si>
  <si>
    <t>GB45737</t>
  </si>
  <si>
    <t>LOC409726</t>
  </si>
  <si>
    <t>GB45640</t>
  </si>
  <si>
    <t>LOC409729</t>
  </si>
  <si>
    <t>GB45645</t>
  </si>
  <si>
    <t>LOC409736</t>
  </si>
  <si>
    <t>GB40278</t>
  </si>
  <si>
    <t>LOC409739</t>
  </si>
  <si>
    <t>GB46521</t>
  </si>
  <si>
    <t>LOC409740</t>
  </si>
  <si>
    <t>GB49504</t>
  </si>
  <si>
    <t>LOC409743</t>
  </si>
  <si>
    <t>GB51036</t>
  </si>
  <si>
    <t>LOC409751</t>
  </si>
  <si>
    <t>GB51840</t>
  </si>
  <si>
    <t>LOC409752</t>
  </si>
  <si>
    <t>GB51852</t>
  </si>
  <si>
    <t>LOC409753</t>
  </si>
  <si>
    <t>GB54083</t>
  </si>
  <si>
    <t>LOC409755</t>
  </si>
  <si>
    <t>GB45831</t>
  </si>
  <si>
    <t>LOC409757</t>
  </si>
  <si>
    <t>GB45827</t>
  </si>
  <si>
    <t>LOC409759</t>
  </si>
  <si>
    <t>GB43123</t>
  </si>
  <si>
    <t>LOC409764</t>
  </si>
  <si>
    <t>GB43114</t>
  </si>
  <si>
    <t>LOC409765</t>
  </si>
  <si>
    <t>GB43215</t>
  </si>
  <si>
    <t>LOC409766</t>
  </si>
  <si>
    <t>GB43106</t>
  </si>
  <si>
    <t>LOC409768</t>
  </si>
  <si>
    <t>GB53805</t>
  </si>
  <si>
    <t>LOC409769</t>
  </si>
  <si>
    <t>GB43920</t>
  </si>
  <si>
    <t>LOC409770</t>
  </si>
  <si>
    <t>GB43816</t>
  </si>
  <si>
    <t>LOC409771</t>
  </si>
  <si>
    <t>GB43814</t>
  </si>
  <si>
    <t>LOC409774</t>
  </si>
  <si>
    <t>GB53139</t>
  </si>
  <si>
    <t>LOC409776</t>
  </si>
  <si>
    <t>GB50450</t>
  </si>
  <si>
    <t>LOC409777</t>
  </si>
  <si>
    <t>GB47549</t>
  </si>
  <si>
    <t>LOC409778</t>
  </si>
  <si>
    <t>GB40670</t>
  </si>
  <si>
    <t>LOC409780</t>
  </si>
  <si>
    <t>GB49723</t>
  </si>
  <si>
    <t>LOC409781</t>
  </si>
  <si>
    <t>GB40931</t>
  </si>
  <si>
    <t>LOC409782</t>
  </si>
  <si>
    <t>GB40908</t>
  </si>
  <si>
    <t>LOC409783</t>
  </si>
  <si>
    <t>GB40594</t>
  </si>
  <si>
    <t>LOC409784</t>
  </si>
  <si>
    <t>GB48837</t>
  </si>
  <si>
    <t>LOC409786</t>
  </si>
  <si>
    <t>GB43054</t>
  </si>
  <si>
    <t>LOC409787</t>
  </si>
  <si>
    <t>GB43052</t>
  </si>
  <si>
    <t>LOC409788</t>
  </si>
  <si>
    <t>GB44148</t>
  </si>
  <si>
    <t>LOC409789</t>
  </si>
  <si>
    <t>LOC409790</t>
  </si>
  <si>
    <t>GB53424</t>
  </si>
  <si>
    <t>LOC409792</t>
  </si>
  <si>
    <t>GB42220</t>
  </si>
  <si>
    <t>LOC409794</t>
  </si>
  <si>
    <t>GB49549</t>
  </si>
  <si>
    <t>LOC409795</t>
  </si>
  <si>
    <t>GB53821</t>
  </si>
  <si>
    <t>LOC409801</t>
  </si>
  <si>
    <t>GB53798</t>
  </si>
  <si>
    <t>LOC409804</t>
  </si>
  <si>
    <t>GB42708</t>
  </si>
  <si>
    <t>LOC409807</t>
  </si>
  <si>
    <t>GB40754</t>
  </si>
  <si>
    <t>LOC409809</t>
  </si>
  <si>
    <t>GB48536</t>
  </si>
  <si>
    <t>LOC409810</t>
  </si>
  <si>
    <t>GB48596</t>
  </si>
  <si>
    <t>LOC409814</t>
  </si>
  <si>
    <t>GB51751</t>
  </si>
  <si>
    <t>LOC409819</t>
  </si>
  <si>
    <t>GB48630</t>
  </si>
  <si>
    <t>LOC409820</t>
  </si>
  <si>
    <t>GB55484</t>
  </si>
  <si>
    <t>LOC409822</t>
  </si>
  <si>
    <t>GB43778</t>
  </si>
  <si>
    <t>LOC409829</t>
  </si>
  <si>
    <t>GB50694</t>
  </si>
  <si>
    <t>LOC409831</t>
  </si>
  <si>
    <t>GB51994</t>
  </si>
  <si>
    <t>LOC409833</t>
  </si>
  <si>
    <t>GB55941</t>
  </si>
  <si>
    <t>LOC409835</t>
  </si>
  <si>
    <t>GB51793</t>
  </si>
  <si>
    <t>LOC409836</t>
  </si>
  <si>
    <t>GB40420</t>
  </si>
  <si>
    <t>LOC409841</t>
  </si>
  <si>
    <t>GB48817</t>
  </si>
  <si>
    <t>LOC409847</t>
  </si>
  <si>
    <t>GB46363</t>
  </si>
  <si>
    <t>LOC409852</t>
  </si>
  <si>
    <t>GB47669</t>
  </si>
  <si>
    <t>LOC409856</t>
  </si>
  <si>
    <t>GB49150</t>
  </si>
  <si>
    <t>LOC409857</t>
  </si>
  <si>
    <t>GB49192</t>
  </si>
  <si>
    <t>LOC409860</t>
  </si>
  <si>
    <t>GB46457</t>
  </si>
  <si>
    <t>LOC409862</t>
  </si>
  <si>
    <t>GB52688</t>
  </si>
  <si>
    <t>LOC409866</t>
  </si>
  <si>
    <t>GB44439</t>
  </si>
  <si>
    <t>LOC409868</t>
  </si>
  <si>
    <t>GB55889</t>
  </si>
  <si>
    <t>LOC409870</t>
  </si>
  <si>
    <t>GB43180</t>
  </si>
  <si>
    <t>LOC409871</t>
  </si>
  <si>
    <t>GB52352</t>
  </si>
  <si>
    <t>LOC409872</t>
  </si>
  <si>
    <t>GB55805</t>
  </si>
  <si>
    <t>LOC409876</t>
  </si>
  <si>
    <t>GB48446</t>
  </si>
  <si>
    <t>LOC409882</t>
  </si>
  <si>
    <t>LOC409884</t>
  </si>
  <si>
    <t>GB50474</t>
  </si>
  <si>
    <t>LOC409886</t>
  </si>
  <si>
    <t>GB54916</t>
  </si>
  <si>
    <t>LOC409888</t>
  </si>
  <si>
    <t>GB51912</t>
  </si>
  <si>
    <t>LOC409890</t>
  </si>
  <si>
    <t>GB47617</t>
  </si>
  <si>
    <t>LOC409892</t>
  </si>
  <si>
    <t>GB55063</t>
  </si>
  <si>
    <t>LOC409893</t>
  </si>
  <si>
    <t>GB53719</t>
  </si>
  <si>
    <t>LOC409894</t>
  </si>
  <si>
    <t>GB54220</t>
  </si>
  <si>
    <t>LOC409897</t>
  </si>
  <si>
    <t>GB48573</t>
  </si>
  <si>
    <t>LOC409898</t>
  </si>
  <si>
    <t>GB48571</t>
  </si>
  <si>
    <t>LOC409899</t>
  </si>
  <si>
    <t>GB48560</t>
  </si>
  <si>
    <t>LOC409900</t>
  </si>
  <si>
    <t>GB56003</t>
  </si>
  <si>
    <t>LOC409902</t>
  </si>
  <si>
    <t>GB54198</t>
  </si>
  <si>
    <t>LOC409903</t>
  </si>
  <si>
    <t>GB48331</t>
  </si>
  <si>
    <t>LOC409904</t>
  </si>
  <si>
    <t>GB43138</t>
  </si>
  <si>
    <t>LOC409905</t>
  </si>
  <si>
    <t>GB54888</t>
  </si>
  <si>
    <t>LOC409912</t>
  </si>
  <si>
    <t>GB41985</t>
  </si>
  <si>
    <t>LOC409913</t>
  </si>
  <si>
    <t>GB49249</t>
  </si>
  <si>
    <t>LOC409918</t>
  </si>
  <si>
    <t>GB54425</t>
  </si>
  <si>
    <t>LOC409919</t>
  </si>
  <si>
    <t>GB44939</t>
  </si>
  <si>
    <t>LOC409920</t>
  </si>
  <si>
    <t>GB46375</t>
  </si>
  <si>
    <t>LOC409921</t>
  </si>
  <si>
    <t>GB47319</t>
  </si>
  <si>
    <t>LOC409924</t>
  </si>
  <si>
    <t>GB41065</t>
  </si>
  <si>
    <t>LOC409927</t>
  </si>
  <si>
    <t>GB41069</t>
  </si>
  <si>
    <t>LOC409928</t>
  </si>
  <si>
    <t>GB48521</t>
  </si>
  <si>
    <t>LOC409930</t>
  </si>
  <si>
    <t>GB47679</t>
  </si>
  <si>
    <t>LOC409931</t>
  </si>
  <si>
    <t>GB47678</t>
  </si>
  <si>
    <t>LOC409932</t>
  </si>
  <si>
    <t>GB46541</t>
  </si>
  <si>
    <t>LOC409936</t>
  </si>
  <si>
    <t>GB45508</t>
  </si>
  <si>
    <t>LOC409941</t>
  </si>
  <si>
    <t>GB45297</t>
  </si>
  <si>
    <t>LOC409942</t>
  </si>
  <si>
    <t>GB45300</t>
  </si>
  <si>
    <t>LOC409949</t>
  </si>
  <si>
    <t>GB52992</t>
  </si>
  <si>
    <t>LOC409950</t>
  </si>
  <si>
    <t>GB50700</t>
  </si>
  <si>
    <t>LOC409952</t>
  </si>
  <si>
    <t>GB54348</t>
  </si>
  <si>
    <t>LOC409953</t>
  </si>
  <si>
    <t>GB54341</t>
  </si>
  <si>
    <t>LOC409955</t>
  </si>
  <si>
    <t>GB40208</t>
  </si>
  <si>
    <t>LOC409956</t>
  </si>
  <si>
    <t>LOC409961</t>
  </si>
  <si>
    <t>GB40057</t>
  </si>
  <si>
    <t>LOC409962</t>
  </si>
  <si>
    <t>LOC409965</t>
  </si>
  <si>
    <t>GB53657</t>
  </si>
  <si>
    <t>LOC409966</t>
  </si>
  <si>
    <t>GB48960</t>
  </si>
  <si>
    <t>LOC409969</t>
  </si>
  <si>
    <t>GB40479</t>
  </si>
  <si>
    <t>LOC409970</t>
  </si>
  <si>
    <t>GB49726</t>
  </si>
  <si>
    <t>LOC409972</t>
  </si>
  <si>
    <t>GB42372</t>
  </si>
  <si>
    <t>LOC409977</t>
  </si>
  <si>
    <t>GB42960</t>
  </si>
  <si>
    <t>LOC409978</t>
  </si>
  <si>
    <t>GB43147</t>
  </si>
  <si>
    <t>LOC409981</t>
  </si>
  <si>
    <t>GB44220</t>
  </si>
  <si>
    <t>LOC409984</t>
  </si>
  <si>
    <t>GB54113</t>
  </si>
  <si>
    <t>LOC409985</t>
  </si>
  <si>
    <t>GB54114</t>
  </si>
  <si>
    <t>LOC409986</t>
  </si>
  <si>
    <t>GB55693</t>
  </si>
  <si>
    <t>LOC409991</t>
  </si>
  <si>
    <t>GB43856</t>
  </si>
  <si>
    <t>LOC409994</t>
  </si>
  <si>
    <t>GB43858</t>
  </si>
  <si>
    <t>LOC409995</t>
  </si>
  <si>
    <t>GB43873</t>
  </si>
  <si>
    <t>LOC409999</t>
  </si>
  <si>
    <t>GB47668</t>
  </si>
  <si>
    <t>LOC410000</t>
  </si>
  <si>
    <t>GB55517</t>
  </si>
  <si>
    <t>LOC410001</t>
  </si>
  <si>
    <t>GB54272</t>
  </si>
  <si>
    <t>LOC410003</t>
  </si>
  <si>
    <t>GB41908</t>
  </si>
  <si>
    <t>LOC410004</t>
  </si>
  <si>
    <t>GB41907</t>
  </si>
  <si>
    <t>LOC410005</t>
  </si>
  <si>
    <t>GB48078</t>
  </si>
  <si>
    <t>LOC410007</t>
  </si>
  <si>
    <t>GB53712</t>
  </si>
  <si>
    <t>LOC410012</t>
  </si>
  <si>
    <t>GB53415</t>
  </si>
  <si>
    <t>LOC410017</t>
  </si>
  <si>
    <t>LOC410018</t>
  </si>
  <si>
    <t>GB40385</t>
  </si>
  <si>
    <t>LOC410019</t>
  </si>
  <si>
    <t>GB52098</t>
  </si>
  <si>
    <t>LOC410021</t>
  </si>
  <si>
    <t>GB47499</t>
  </si>
  <si>
    <t>LOC410022</t>
  </si>
  <si>
    <t>GB47500</t>
  </si>
  <si>
    <t>LOC410023</t>
  </si>
  <si>
    <t>GB48453</t>
  </si>
  <si>
    <t>LOC410024</t>
  </si>
  <si>
    <t>GB48335</t>
  </si>
  <si>
    <t>LOC410026</t>
  </si>
  <si>
    <t>GB41363</t>
  </si>
  <si>
    <t>LOC410027</t>
  </si>
  <si>
    <t>GB53699</t>
  </si>
  <si>
    <t>LOC410030</t>
  </si>
  <si>
    <t>GB42036</t>
  </si>
  <si>
    <t>LOC410031</t>
  </si>
  <si>
    <t>GB41487</t>
  </si>
  <si>
    <t>LOC410033</t>
  </si>
  <si>
    <t>GB40717</t>
  </si>
  <si>
    <t>LOC410034</t>
  </si>
  <si>
    <t>GB40716</t>
  </si>
  <si>
    <t>LOC410037</t>
  </si>
  <si>
    <t>GB41796</t>
  </si>
  <si>
    <t>LOC410038</t>
  </si>
  <si>
    <t>GB44002</t>
  </si>
  <si>
    <t>LOC410039</t>
  </si>
  <si>
    <t>GB40072</t>
  </si>
  <si>
    <t>LOC410040</t>
  </si>
  <si>
    <t>GB54451</t>
  </si>
  <si>
    <t>LOC410041</t>
  </si>
  <si>
    <t>GB46240</t>
  </si>
  <si>
    <t>LOC410042</t>
  </si>
  <si>
    <t>GB49312</t>
  </si>
  <si>
    <t>LOC410043</t>
  </si>
  <si>
    <t>GB40941</t>
  </si>
  <si>
    <t>LOC410044</t>
  </si>
  <si>
    <t>GB55791</t>
  </si>
  <si>
    <t>LOC410045</t>
  </si>
  <si>
    <t>GB55793</t>
  </si>
  <si>
    <t>LOC410054</t>
  </si>
  <si>
    <t>GB46071</t>
  </si>
  <si>
    <t>LOC410055</t>
  </si>
  <si>
    <t>GB45435</t>
  </si>
  <si>
    <t>LOC410057</t>
  </si>
  <si>
    <t>GB53948</t>
  </si>
  <si>
    <t>LOC410058</t>
  </si>
  <si>
    <t>GB51787</t>
  </si>
  <si>
    <t>LOC410059</t>
  </si>
  <si>
    <t>GB52073</t>
  </si>
  <si>
    <t>LOC410060</t>
  </si>
  <si>
    <t>GB46982</t>
  </si>
  <si>
    <t>LOC410061</t>
  </si>
  <si>
    <t>GB45881</t>
  </si>
  <si>
    <t>LOC410062</t>
  </si>
  <si>
    <t>GB42634</t>
  </si>
  <si>
    <t>LOC410063</t>
  </si>
  <si>
    <t>LOC410067</t>
  </si>
  <si>
    <t>GB44316</t>
  </si>
  <si>
    <t>LOC410069</t>
  </si>
  <si>
    <t>GB47545</t>
  </si>
  <si>
    <t>LOC410070</t>
  </si>
  <si>
    <t>GB40766</t>
  </si>
  <si>
    <t>LOC410071</t>
  </si>
  <si>
    <t>GB40767</t>
  </si>
  <si>
    <t>LOC410075</t>
  </si>
  <si>
    <t>GB41310</t>
  </si>
  <si>
    <t>LOC410076</t>
  </si>
  <si>
    <t>GB49112</t>
  </si>
  <si>
    <t>LOC410078</t>
  </si>
  <si>
    <t>LOC410079</t>
  </si>
  <si>
    <t>GB47008</t>
  </si>
  <si>
    <t>LOC410080</t>
  </si>
  <si>
    <t>GB55010</t>
  </si>
  <si>
    <t>LOC410085</t>
  </si>
  <si>
    <t>LOC410087</t>
  </si>
  <si>
    <t>GB45906</t>
  </si>
  <si>
    <t>LOC410091</t>
  </si>
  <si>
    <t>GB51479</t>
  </si>
  <si>
    <t>LOC410092</t>
  </si>
  <si>
    <t>GB51528</t>
  </si>
  <si>
    <t>LOC410094</t>
  </si>
  <si>
    <t>GB49165</t>
  </si>
  <si>
    <t>LOC410095</t>
  </si>
  <si>
    <t>GB45720</t>
  </si>
  <si>
    <t>LOC410096</t>
  </si>
  <si>
    <t>GB45654</t>
  </si>
  <si>
    <t>LOC410097</t>
  </si>
  <si>
    <t>GB45719</t>
  </si>
  <si>
    <t>LOC410098</t>
  </si>
  <si>
    <t>GB45716</t>
  </si>
  <si>
    <t>LOC410102</t>
  </si>
  <si>
    <t>GB48220</t>
  </si>
  <si>
    <t>LOC410103</t>
  </si>
  <si>
    <t>GB48219</t>
  </si>
  <si>
    <t>LOC410106</t>
  </si>
  <si>
    <t>GB41141</t>
  </si>
  <si>
    <t>LOC410107</t>
  </si>
  <si>
    <t>GB41167</t>
  </si>
  <si>
    <t>LOC410108</t>
  </si>
  <si>
    <t>GB45259</t>
  </si>
  <si>
    <t>LOC410109</t>
  </si>
  <si>
    <t>GB42022</t>
  </si>
  <si>
    <t>LOC410114</t>
  </si>
  <si>
    <t>GB51504</t>
  </si>
  <si>
    <t>LOC410115</t>
  </si>
  <si>
    <t>GB45864</t>
  </si>
  <si>
    <t>LOC410116</t>
  </si>
  <si>
    <t>GB45837</t>
  </si>
  <si>
    <t>LOC410117</t>
  </si>
  <si>
    <t>GB49186</t>
  </si>
  <si>
    <t>LOC410118</t>
  </si>
  <si>
    <t>GB49827</t>
  </si>
  <si>
    <t>LOC410119</t>
  </si>
  <si>
    <t>GB42414</t>
  </si>
  <si>
    <t>LOC410121</t>
  </si>
  <si>
    <t>GB52686</t>
  </si>
  <si>
    <t>LOC410128</t>
  </si>
  <si>
    <t>GB48874</t>
  </si>
  <si>
    <t>LOC410130</t>
  </si>
  <si>
    <t>GB55529</t>
  </si>
  <si>
    <t>LOC410132</t>
  </si>
  <si>
    <t>GB55493</t>
  </si>
  <si>
    <t>LOC410134</t>
  </si>
  <si>
    <t>GB48829</t>
  </si>
  <si>
    <t>LOC410135</t>
  </si>
  <si>
    <t>GB43246</t>
  </si>
  <si>
    <t>LOC410136</t>
  </si>
  <si>
    <t>GB45389</t>
  </si>
  <si>
    <t>LOC410142</t>
  </si>
  <si>
    <t>GB40358</t>
  </si>
  <si>
    <t>LOC410144</t>
  </si>
  <si>
    <t>GB47768</t>
  </si>
  <si>
    <t>LOC410148</t>
  </si>
  <si>
    <t>GB51782</t>
  </si>
  <si>
    <t>LOC410149</t>
  </si>
  <si>
    <t>GB51783</t>
  </si>
  <si>
    <t>LOC410155</t>
  </si>
  <si>
    <t>GB48341</t>
  </si>
  <si>
    <t>LOC410158</t>
  </si>
  <si>
    <t>GB40592</t>
  </si>
  <si>
    <t>LOC410159</t>
  </si>
  <si>
    <t>GB46332</t>
  </si>
  <si>
    <t>LOC410162</t>
  </si>
  <si>
    <t>GB44289</t>
  </si>
  <si>
    <t>LOC410165</t>
  </si>
  <si>
    <t>GB48628</t>
  </si>
  <si>
    <t>LOC410166</t>
  </si>
  <si>
    <t>GB49391</t>
  </si>
  <si>
    <t>LOC410167</t>
  </si>
  <si>
    <t>GB49321</t>
  </si>
  <si>
    <t>LOC410170</t>
  </si>
  <si>
    <t>GB50957</t>
  </si>
  <si>
    <t>LOC410171</t>
  </si>
  <si>
    <t>GB51104</t>
  </si>
  <si>
    <t>LOC410172</t>
  </si>
  <si>
    <t>GB50944</t>
  </si>
  <si>
    <t>LOC410178</t>
  </si>
  <si>
    <t>LOC410179</t>
  </si>
  <si>
    <t>GB48765</t>
  </si>
  <si>
    <t>LOC410187</t>
  </si>
  <si>
    <t>GB48746</t>
  </si>
  <si>
    <t>LOC410189</t>
  </si>
  <si>
    <t>GB48745</t>
  </si>
  <si>
    <t>LOC410194</t>
  </si>
  <si>
    <t>GB51143</t>
  </si>
  <si>
    <t>LOC410195</t>
  </si>
  <si>
    <t>GB51103</t>
  </si>
  <si>
    <t>LOC410198</t>
  </si>
  <si>
    <t>GB51093</t>
  </si>
  <si>
    <t>LOC410200</t>
  </si>
  <si>
    <t>GB51106</t>
  </si>
  <si>
    <t>LOC410201</t>
  </si>
  <si>
    <t>GB50941</t>
  </si>
  <si>
    <t>LOC410202</t>
  </si>
  <si>
    <t>GB51084</t>
  </si>
  <si>
    <t>LOC410203</t>
  </si>
  <si>
    <t>GB50962</t>
  </si>
  <si>
    <t>LOC410204</t>
  </si>
  <si>
    <t>GB50974</t>
  </si>
  <si>
    <t>LOC410205</t>
  </si>
  <si>
    <t>GB50972</t>
  </si>
  <si>
    <t>LOC410206</t>
  </si>
  <si>
    <t>GB51074</t>
  </si>
  <si>
    <t>LOC410207</t>
  </si>
  <si>
    <t>GB50971</t>
  </si>
  <si>
    <t>LOC410208</t>
  </si>
  <si>
    <t>GB51064</t>
  </si>
  <si>
    <t>LOC410216</t>
  </si>
  <si>
    <t>GB50995</t>
  </si>
  <si>
    <t>LOC410218</t>
  </si>
  <si>
    <t>GB51046</t>
  </si>
  <si>
    <t>LOC410219</t>
  </si>
  <si>
    <t>GB50998</t>
  </si>
  <si>
    <t>LOC410220</t>
  </si>
  <si>
    <t>GB52611</t>
  </si>
  <si>
    <t>LOC410223</t>
  </si>
  <si>
    <t>GB54227</t>
  </si>
  <si>
    <t>LOC410225</t>
  </si>
  <si>
    <t>GB48417</t>
  </si>
  <si>
    <t>LOC410227</t>
  </si>
  <si>
    <t>GB48364</t>
  </si>
  <si>
    <t>LOC410234</t>
  </si>
  <si>
    <t>GB48384</t>
  </si>
  <si>
    <t>LOC410237</t>
  </si>
  <si>
    <t>GB48355</t>
  </si>
  <si>
    <t>LOC410238</t>
  </si>
  <si>
    <t>GB48359</t>
  </si>
  <si>
    <t>LOC410239</t>
  </si>
  <si>
    <t>GB48422</t>
  </si>
  <si>
    <t>LOC410244</t>
  </si>
  <si>
    <t>GB56036</t>
  </si>
  <si>
    <t>LOC410246</t>
  </si>
  <si>
    <t>GB56032</t>
  </si>
  <si>
    <t>LOC410247</t>
  </si>
  <si>
    <t>GB42943</t>
  </si>
  <si>
    <t>LOC410255</t>
  </si>
  <si>
    <t>GB44970</t>
  </si>
  <si>
    <t>LOC410256</t>
  </si>
  <si>
    <t>GB45195</t>
  </si>
  <si>
    <t>LOC410257</t>
  </si>
  <si>
    <t>GB45197</t>
  </si>
  <si>
    <t>LOC410259</t>
  </si>
  <si>
    <t>GB44961</t>
  </si>
  <si>
    <t>LOC410261</t>
  </si>
  <si>
    <t>LOC410262</t>
  </si>
  <si>
    <t>GB44946</t>
  </si>
  <si>
    <t>LOC410264</t>
  </si>
  <si>
    <t>GB44926</t>
  </si>
  <si>
    <t>LOC410266</t>
  </si>
  <si>
    <t>GB45230</t>
  </si>
  <si>
    <t>LOC410269</t>
  </si>
  <si>
    <t>GB43189</t>
  </si>
  <si>
    <t>LOC410272</t>
  </si>
  <si>
    <t>GB43098</t>
  </si>
  <si>
    <t>LOC410274</t>
  </si>
  <si>
    <t>LOC410282</t>
  </si>
  <si>
    <t>GB43087</t>
  </si>
  <si>
    <t>LOC410283</t>
  </si>
  <si>
    <t>GB43232</t>
  </si>
  <si>
    <t>LOC410286</t>
  </si>
  <si>
    <t>GB43236</t>
  </si>
  <si>
    <t>LOC410288</t>
  </si>
  <si>
    <t>GB46635</t>
  </si>
  <si>
    <t>LOC410289</t>
  </si>
  <si>
    <t>GB46627</t>
  </si>
  <si>
    <t>LOC410290</t>
  </si>
  <si>
    <t>GB46621</t>
  </si>
  <si>
    <t>LOC410291</t>
  </si>
  <si>
    <t>GB46638</t>
  </si>
  <si>
    <t>LOC410294</t>
  </si>
  <si>
    <t>GB49666</t>
  </si>
  <si>
    <t>LOC410295</t>
  </si>
  <si>
    <t>GB55185</t>
  </si>
  <si>
    <t>LOC410296</t>
  </si>
  <si>
    <t>GB55186</t>
  </si>
  <si>
    <t>LOC410297</t>
  </si>
  <si>
    <t>GB55192</t>
  </si>
  <si>
    <t>LOC410298</t>
  </si>
  <si>
    <t>GB55187</t>
  </si>
  <si>
    <t>LOC410299</t>
  </si>
  <si>
    <t>GB55183</t>
  </si>
  <si>
    <t>LOC410304</t>
  </si>
  <si>
    <t>GB54030</t>
  </si>
  <si>
    <t>LOC410306</t>
  </si>
  <si>
    <t>LOC410307</t>
  </si>
  <si>
    <t>LOC410308</t>
  </si>
  <si>
    <t>GB47268</t>
  </si>
  <si>
    <t>LOC410316</t>
  </si>
  <si>
    <t>GB45111</t>
  </si>
  <si>
    <t>LOC410320</t>
  </si>
  <si>
    <t>GB45054</t>
  </si>
  <si>
    <t>LOC410325</t>
  </si>
  <si>
    <t>GB45128</t>
  </si>
  <si>
    <t>LOC410326</t>
  </si>
  <si>
    <t>GB45040</t>
  </si>
  <si>
    <t>LOC410328</t>
  </si>
  <si>
    <t>GB45133</t>
  </si>
  <si>
    <t>LOC410330</t>
  </si>
  <si>
    <t>GB45038</t>
  </si>
  <si>
    <t>LOC410331</t>
  </si>
  <si>
    <t>LOC410332</t>
  </si>
  <si>
    <t>GB45036</t>
  </si>
  <si>
    <t>LOC410334</t>
  </si>
  <si>
    <t>LOC410336</t>
  </si>
  <si>
    <t>GB45029</t>
  </si>
  <si>
    <t>LOC410337</t>
  </si>
  <si>
    <t>GB45028</t>
  </si>
  <si>
    <t>LOC410338</t>
  </si>
  <si>
    <t>GB45146</t>
  </si>
  <si>
    <t>LOC410339</t>
  </si>
  <si>
    <t>GB45025</t>
  </si>
  <si>
    <t>LOC410340</t>
  </si>
  <si>
    <t>GB45018</t>
  </si>
  <si>
    <t>LOC410341</t>
  </si>
  <si>
    <t>GB45017</t>
  </si>
  <si>
    <t>LOC410343</t>
  </si>
  <si>
    <t>GB45014</t>
  </si>
  <si>
    <t>LOC410345</t>
  </si>
  <si>
    <t>GB45156</t>
  </si>
  <si>
    <t>LOC410349</t>
  </si>
  <si>
    <t>GB45158</t>
  </si>
  <si>
    <t>LOC410350</t>
  </si>
  <si>
    <t>GB45008</t>
  </si>
  <si>
    <t>LOC410352</t>
  </si>
  <si>
    <t>GB45001</t>
  </si>
  <si>
    <t>LOC410353</t>
  </si>
  <si>
    <t>GB55730</t>
  </si>
  <si>
    <t>LOC410357</t>
  </si>
  <si>
    <t>GB40652</t>
  </si>
  <si>
    <t>LOC410361</t>
  </si>
  <si>
    <t>GB40637</t>
  </si>
  <si>
    <t>LOC410362</t>
  </si>
  <si>
    <t>GB40694</t>
  </si>
  <si>
    <t>LOC410363</t>
  </si>
  <si>
    <t>GB40629</t>
  </si>
  <si>
    <t>LOC410368</t>
  </si>
  <si>
    <t>GB40703</t>
  </si>
  <si>
    <t>LOC410370</t>
  </si>
  <si>
    <t>GB49392</t>
  </si>
  <si>
    <t>LOC410371</t>
  </si>
  <si>
    <t>GB49320</t>
  </si>
  <si>
    <t>LOC410373</t>
  </si>
  <si>
    <t>GB49397</t>
  </si>
  <si>
    <t>LOC410375</t>
  </si>
  <si>
    <t>GB46663</t>
  </si>
  <si>
    <t>LOC410376</t>
  </si>
  <si>
    <t>GB43990</t>
  </si>
  <si>
    <t>LOC410381</t>
  </si>
  <si>
    <t>GB52040</t>
  </si>
  <si>
    <t>LOC410383</t>
  </si>
  <si>
    <t>GB52037</t>
  </si>
  <si>
    <t>LOC410385</t>
  </si>
  <si>
    <t>GB51973</t>
  </si>
  <si>
    <t>LOC410388</t>
  </si>
  <si>
    <t>GB52118</t>
  </si>
  <si>
    <t>LOC410390</t>
  </si>
  <si>
    <t>GB52091</t>
  </si>
  <si>
    <t>LOC410393</t>
  </si>
  <si>
    <t>GB52063</t>
  </si>
  <si>
    <t>LOC410394</t>
  </si>
  <si>
    <t>GB52007</t>
  </si>
  <si>
    <t>LOC410395</t>
  </si>
  <si>
    <t>GB52058</t>
  </si>
  <si>
    <t>LOC410396</t>
  </si>
  <si>
    <t>GB52013</t>
  </si>
  <si>
    <t>LOC410399</t>
  </si>
  <si>
    <t>GB49901</t>
  </si>
  <si>
    <t>LOC410403</t>
  </si>
  <si>
    <t>GB54748</t>
  </si>
  <si>
    <t>LOC410406</t>
  </si>
  <si>
    <t>GB54767</t>
  </si>
  <si>
    <t>LOC410410</t>
  </si>
  <si>
    <t>GB54729</t>
  </si>
  <si>
    <t>LOC410413</t>
  </si>
  <si>
    <t>GB48263</t>
  </si>
  <si>
    <t>LOC410414</t>
  </si>
  <si>
    <t>GB48261</t>
  </si>
  <si>
    <t>LOC410415</t>
  </si>
  <si>
    <t>GB48225</t>
  </si>
  <si>
    <t>LOC410417</t>
  </si>
  <si>
    <t>GB48234</t>
  </si>
  <si>
    <t>LOC410420</t>
  </si>
  <si>
    <t>GB48255</t>
  </si>
  <si>
    <t>LOC410423</t>
  </si>
  <si>
    <t>GB48247</t>
  </si>
  <si>
    <t>LOC410425</t>
  </si>
  <si>
    <t>GB50677</t>
  </si>
  <si>
    <t>LOC410428</t>
  </si>
  <si>
    <t>GB50669</t>
  </si>
  <si>
    <t>LOC410429</t>
  </si>
  <si>
    <t>GB50680</t>
  </si>
  <si>
    <t>LOC410432</t>
  </si>
  <si>
    <t>GB50689</t>
  </si>
  <si>
    <t>LOC410438</t>
  </si>
  <si>
    <t>GB40158</t>
  </si>
  <si>
    <t>LOC410439</t>
  </si>
  <si>
    <t>GB40061</t>
  </si>
  <si>
    <t>LOC410442</t>
  </si>
  <si>
    <t>GB40063</t>
  </si>
  <si>
    <t>LOC410446</t>
  </si>
  <si>
    <t>GB40071</t>
  </si>
  <si>
    <t>LOC410448</t>
  </si>
  <si>
    <t>GB40076</t>
  </si>
  <si>
    <t>LOC410449</t>
  </si>
  <si>
    <t>GB40145</t>
  </si>
  <si>
    <t>LOC410451</t>
  </si>
  <si>
    <t>GB40141</t>
  </si>
  <si>
    <t>LOC410452</t>
  </si>
  <si>
    <t>GB40085</t>
  </si>
  <si>
    <t>LOC410454</t>
  </si>
  <si>
    <t>GB40086</t>
  </si>
  <si>
    <t>LOC410456</t>
  </si>
  <si>
    <t>GB40126</t>
  </si>
  <si>
    <t>LOC410462</t>
  </si>
  <si>
    <t>GB40112</t>
  </si>
  <si>
    <t>LOC410463</t>
  </si>
  <si>
    <t>GB40107</t>
  </si>
  <si>
    <t>LOC410465</t>
  </si>
  <si>
    <t>GB47791</t>
  </si>
  <si>
    <t>LOC410467</t>
  </si>
  <si>
    <t>GB47779</t>
  </si>
  <si>
    <t>LOC410470</t>
  </si>
  <si>
    <t>GB49852</t>
  </si>
  <si>
    <t>LOC410475</t>
  </si>
  <si>
    <t>GB48482</t>
  </si>
  <si>
    <t>LOC410477</t>
  </si>
  <si>
    <t>GB48475</t>
  </si>
  <si>
    <t>LOC410479</t>
  </si>
  <si>
    <t>LOC410480</t>
  </si>
  <si>
    <t>GB43602</t>
  </si>
  <si>
    <t>LOC410482</t>
  </si>
  <si>
    <t>GB43617</t>
  </si>
  <si>
    <t>LOC410483</t>
  </si>
  <si>
    <t>GB43619</t>
  </si>
  <si>
    <t>LOC410484</t>
  </si>
  <si>
    <t>GB43575</t>
  </si>
  <si>
    <t>LOC410485</t>
  </si>
  <si>
    <t>GB43636</t>
  </si>
  <si>
    <t>LOC410487</t>
  </si>
  <si>
    <t>GB43546</t>
  </si>
  <si>
    <t>LOC410493</t>
  </si>
  <si>
    <t>GB54119</t>
  </si>
  <si>
    <t>LOC410494</t>
  </si>
  <si>
    <t>GB54183</t>
  </si>
  <si>
    <t>LOC410496</t>
  </si>
  <si>
    <t>GB54124</t>
  </si>
  <si>
    <t>LOC410497</t>
  </si>
  <si>
    <t>GB54181</t>
  </si>
  <si>
    <t>LOC410498</t>
  </si>
  <si>
    <t>GB54127</t>
  </si>
  <si>
    <t>LOC410501</t>
  </si>
  <si>
    <t>GB54177</t>
  </si>
  <si>
    <t>LOC410507</t>
  </si>
  <si>
    <t>GB54172</t>
  </si>
  <si>
    <t>LOC410509</t>
  </si>
  <si>
    <t>GB54139</t>
  </si>
  <si>
    <t>LOC410511</t>
  </si>
  <si>
    <t>GB54169</t>
  </si>
  <si>
    <t>LOC410514</t>
  </si>
  <si>
    <t>GB54143</t>
  </si>
  <si>
    <t>LOC410515</t>
  </si>
  <si>
    <t>GB54144</t>
  </si>
  <si>
    <t>LOC410516</t>
  </si>
  <si>
    <t>GB54146</t>
  </si>
  <si>
    <t>LOC410517</t>
  </si>
  <si>
    <t>GB54164</t>
  </si>
  <si>
    <t>LOC410518</t>
  </si>
  <si>
    <t>GB54147</t>
  </si>
  <si>
    <t>LOC410520</t>
  </si>
  <si>
    <t>GB52700</t>
  </si>
  <si>
    <t>LOC410527</t>
  </si>
  <si>
    <t>GB52779</t>
  </si>
  <si>
    <t>LOC410530</t>
  </si>
  <si>
    <t>GB52768</t>
  </si>
  <si>
    <t>LOC410532</t>
  </si>
  <si>
    <t>GB52717</t>
  </si>
  <si>
    <t>LOC410533</t>
  </si>
  <si>
    <t>GB52762</t>
  </si>
  <si>
    <t>LOC410534</t>
  </si>
  <si>
    <t>GB52718</t>
  </si>
  <si>
    <t>LOC410535</t>
  </si>
  <si>
    <t>GB52761</t>
  </si>
  <si>
    <t>LOC410537</t>
  </si>
  <si>
    <t>LOC410538</t>
  </si>
  <si>
    <t>GB52722</t>
  </si>
  <si>
    <t>LOC410539</t>
  </si>
  <si>
    <t>GB52724</t>
  </si>
  <si>
    <t>LOC410541</t>
  </si>
  <si>
    <t>GB52725</t>
  </si>
  <si>
    <t>LOC410542</t>
  </si>
  <si>
    <t>GB52726</t>
  </si>
  <si>
    <t>LOC410546</t>
  </si>
  <si>
    <t>GB41738</t>
  </si>
  <si>
    <t>LOC410547</t>
  </si>
  <si>
    <t>GB41737</t>
  </si>
  <si>
    <t>LOC410549</t>
  </si>
  <si>
    <t>GB41610</t>
  </si>
  <si>
    <t>LOC410550</t>
  </si>
  <si>
    <t>GB41732</t>
  </si>
  <si>
    <t>LOC410552</t>
  </si>
  <si>
    <t>LOC410554</t>
  </si>
  <si>
    <t>GB41617</t>
  </si>
  <si>
    <t>LOC410555</t>
  </si>
  <si>
    <t>GB41723</t>
  </si>
  <si>
    <t>LOC410556</t>
  </si>
  <si>
    <t>GB41718</t>
  </si>
  <si>
    <t>LOC410558</t>
  </si>
  <si>
    <t>GB41713</t>
  </si>
  <si>
    <t>LOC410559</t>
  </si>
  <si>
    <t>GB41707</t>
  </si>
  <si>
    <t>LOC410562</t>
  </si>
  <si>
    <t>LOC410563</t>
  </si>
  <si>
    <t>GB41698</t>
  </si>
  <si>
    <t>LOC410565</t>
  </si>
  <si>
    <t>GB41688</t>
  </si>
  <si>
    <t>LOC410566</t>
  </si>
  <si>
    <t>GB41670</t>
  </si>
  <si>
    <t>LOC410567</t>
  </si>
  <si>
    <t>GB41646</t>
  </si>
  <si>
    <t>LOC410570</t>
  </si>
  <si>
    <t>GB41694</t>
  </si>
  <si>
    <t>LOC410571</t>
  </si>
  <si>
    <t>GB41693</t>
  </si>
  <si>
    <t>LOC410573</t>
  </si>
  <si>
    <t>GB49947</t>
  </si>
  <si>
    <t>LOC410577</t>
  </si>
  <si>
    <t>GB49957</t>
  </si>
  <si>
    <t>LOC410582</t>
  </si>
  <si>
    <t>GB50217</t>
  </si>
  <si>
    <t>LOC410585</t>
  </si>
  <si>
    <t>GB50219</t>
  </si>
  <si>
    <t>LOC410591</t>
  </si>
  <si>
    <t>GB50208</t>
  </si>
  <si>
    <t>LOC410595</t>
  </si>
  <si>
    <t>GB50231</t>
  </si>
  <si>
    <t>LOC410600</t>
  </si>
  <si>
    <t>GB50184</t>
  </si>
  <si>
    <t>LOC410601</t>
  </si>
  <si>
    <t>GB50045</t>
  </si>
  <si>
    <t>LOC410602</t>
  </si>
  <si>
    <t>GB50181</t>
  </si>
  <si>
    <t>LOC410603</t>
  </si>
  <si>
    <t>GB50053</t>
  </si>
  <si>
    <t>LOC410606</t>
  </si>
  <si>
    <t>GB50061</t>
  </si>
  <si>
    <t>LOC410609</t>
  </si>
  <si>
    <t>GB50160</t>
  </si>
  <si>
    <t>LOC410610</t>
  </si>
  <si>
    <t>GB50080</t>
  </si>
  <si>
    <t>LOC410612</t>
  </si>
  <si>
    <t>GB50087</t>
  </si>
  <si>
    <t>LOC410613</t>
  </si>
  <si>
    <t>GB50150</t>
  </si>
  <si>
    <t>LOC410614</t>
  </si>
  <si>
    <t>GB50148</t>
  </si>
  <si>
    <t>LOC410616</t>
  </si>
  <si>
    <t>GB50146</t>
  </si>
  <si>
    <t>LOC410617</t>
  </si>
  <si>
    <t>GB50093</t>
  </si>
  <si>
    <t>LOC410618</t>
  </si>
  <si>
    <t>GB50108</t>
  </si>
  <si>
    <t>LOC410620</t>
  </si>
  <si>
    <t>GB50609</t>
  </si>
  <si>
    <t>LOC410622</t>
  </si>
  <si>
    <t>GB50587</t>
  </si>
  <si>
    <t>LOC410623</t>
  </si>
  <si>
    <t>GB50521</t>
  </si>
  <si>
    <t>LOC410626</t>
  </si>
  <si>
    <t>GB50526</t>
  </si>
  <si>
    <t>LOC410627</t>
  </si>
  <si>
    <t>GB50527</t>
  </si>
  <si>
    <t>LOC410630</t>
  </si>
  <si>
    <t>GB49480</t>
  </si>
  <si>
    <t>LOC410633</t>
  </si>
  <si>
    <t>GB52913</t>
  </si>
  <si>
    <t>LOC410635</t>
  </si>
  <si>
    <t>GB54693</t>
  </si>
  <si>
    <t>LOC410636</t>
  </si>
  <si>
    <t>GB41198</t>
  </si>
  <si>
    <t>LOC410637</t>
  </si>
  <si>
    <t>GB45967</t>
  </si>
  <si>
    <t>LOC410639</t>
  </si>
  <si>
    <t>GB45938</t>
  </si>
  <si>
    <t>LOC410649</t>
  </si>
  <si>
    <t>GB47566</t>
  </si>
  <si>
    <t>LOC410654</t>
  </si>
  <si>
    <t>GB45613</t>
  </si>
  <si>
    <t>LOC410655</t>
  </si>
  <si>
    <t>GB45988</t>
  </si>
  <si>
    <t>LOC410659</t>
  </si>
  <si>
    <t>GB45976</t>
  </si>
  <si>
    <t>LOC410663</t>
  </si>
  <si>
    <t>GB42189</t>
  </si>
  <si>
    <t>LOC410665</t>
  </si>
  <si>
    <t>GB42192</t>
  </si>
  <si>
    <t>LOC410672</t>
  </si>
  <si>
    <t>GB51561</t>
  </si>
  <si>
    <t>LOC410673</t>
  </si>
  <si>
    <t>GB51620</t>
  </si>
  <si>
    <t>LOC410675</t>
  </si>
  <si>
    <t>LOC410683</t>
  </si>
  <si>
    <t>GB45499</t>
  </si>
  <si>
    <t>LOC410685</t>
  </si>
  <si>
    <t>GB45503</t>
  </si>
  <si>
    <t>LOC410687</t>
  </si>
  <si>
    <t>GB42239</t>
  </si>
  <si>
    <t>LOC410688</t>
  </si>
  <si>
    <t>GB42211</t>
  </si>
  <si>
    <t>LOC410689</t>
  </si>
  <si>
    <t>GB42233</t>
  </si>
  <si>
    <t>LOC410690</t>
  </si>
  <si>
    <t>GB42234</t>
  </si>
  <si>
    <t>LOC410696</t>
  </si>
  <si>
    <t>GB40027</t>
  </si>
  <si>
    <t>LOC410702</t>
  </si>
  <si>
    <t>GB55317</t>
  </si>
  <si>
    <t>LOC410705</t>
  </si>
  <si>
    <t>GB55330</t>
  </si>
  <si>
    <t>LOC410710</t>
  </si>
  <si>
    <t>GB47395</t>
  </si>
  <si>
    <t>LOC410718</t>
  </si>
  <si>
    <t>GB46526</t>
  </si>
  <si>
    <t>LOC410723</t>
  </si>
  <si>
    <t>GB46419</t>
  </si>
  <si>
    <t>LOC410724</t>
  </si>
  <si>
    <t>GB44796</t>
  </si>
  <si>
    <t>LOC410726</t>
  </si>
  <si>
    <t>GB45814</t>
  </si>
  <si>
    <t>LOC410728</t>
  </si>
  <si>
    <t>GB45809</t>
  </si>
  <si>
    <t>LOC410729</t>
  </si>
  <si>
    <t>GB45855</t>
  </si>
  <si>
    <t>LOC410730</t>
  </si>
  <si>
    <t>GB45851</t>
  </si>
  <si>
    <t>LOC410732</t>
  </si>
  <si>
    <t>GB43004</t>
  </si>
  <si>
    <t>LOC410736</t>
  </si>
  <si>
    <t>GB48967</t>
  </si>
  <si>
    <t>LOC410740</t>
  </si>
  <si>
    <t>GB48983</t>
  </si>
  <si>
    <t>LOC410741</t>
  </si>
  <si>
    <t>GB51805</t>
  </si>
  <si>
    <t>LOC410744</t>
  </si>
  <si>
    <t>GB51819</t>
  </si>
  <si>
    <t>LOC410751</t>
  </si>
  <si>
    <t>GB54868</t>
  </si>
  <si>
    <t>LOC410752</t>
  </si>
  <si>
    <t>GB54867</t>
  </si>
  <si>
    <t>LOC410753</t>
  </si>
  <si>
    <t>GB54865</t>
  </si>
  <si>
    <t>LOC410754</t>
  </si>
  <si>
    <t>GB54838</t>
  </si>
  <si>
    <t>LOC410755</t>
  </si>
  <si>
    <t>GB53912</t>
  </si>
  <si>
    <t>LOC410756</t>
  </si>
  <si>
    <t>GB53976</t>
  </si>
  <si>
    <t>LOC410761</t>
  </si>
  <si>
    <t>GB50332</t>
  </si>
  <si>
    <t>LOC410763</t>
  </si>
  <si>
    <t>GB47689</t>
  </si>
  <si>
    <t>LOC410765</t>
  </si>
  <si>
    <t>GB47725</t>
  </si>
  <si>
    <t>LOC410766</t>
  </si>
  <si>
    <t>GB42159</t>
  </si>
  <si>
    <t>LOC410771</t>
  </si>
  <si>
    <t>GB42150</t>
  </si>
  <si>
    <t>LOC410772</t>
  </si>
  <si>
    <t>GB42186</t>
  </si>
  <si>
    <t>LOC410775</t>
  </si>
  <si>
    <t>GB53931</t>
  </si>
  <si>
    <t>LOC410777</t>
  </si>
  <si>
    <t>GB53959</t>
  </si>
  <si>
    <t>LOC410780</t>
  </si>
  <si>
    <t>GB54988</t>
  </si>
  <si>
    <t>LOC410784</t>
  </si>
  <si>
    <t>GB55017</t>
  </si>
  <si>
    <t>LOC410788</t>
  </si>
  <si>
    <t>GB49268</t>
  </si>
  <si>
    <t>LOC410791</t>
  </si>
  <si>
    <t>GB49259</t>
  </si>
  <si>
    <t>LOC410792</t>
  </si>
  <si>
    <t>GB55521</t>
  </si>
  <si>
    <t>LOC410793</t>
  </si>
  <si>
    <t>GB55490</t>
  </si>
  <si>
    <t>LOC410795</t>
  </si>
  <si>
    <t>GB55489</t>
  </si>
  <si>
    <t>LOC410796</t>
  </si>
  <si>
    <t>GB55486</t>
  </si>
  <si>
    <t>LOC410799</t>
  </si>
  <si>
    <t>GB55494</t>
  </si>
  <si>
    <t>LOC410801</t>
  </si>
  <si>
    <t>GB55510</t>
  </si>
  <si>
    <t>LOC410802</t>
  </si>
  <si>
    <t>GB55498</t>
  </si>
  <si>
    <t>LOC410803</t>
  </si>
  <si>
    <t>GB55503</t>
  </si>
  <si>
    <t>LOC410804</t>
  </si>
  <si>
    <t>GB55507</t>
  </si>
  <si>
    <t>LOC410805</t>
  </si>
  <si>
    <t>GB55505</t>
  </si>
  <si>
    <t>LOC410806</t>
  </si>
  <si>
    <t>GB55506</t>
  </si>
  <si>
    <t>LOC410811</t>
  </si>
  <si>
    <t>GB55550</t>
  </si>
  <si>
    <t>LOC410812</t>
  </si>
  <si>
    <t>LOC410816</t>
  </si>
  <si>
    <t>GB55413</t>
  </si>
  <si>
    <t>LOC410819</t>
  </si>
  <si>
    <t>GB55403</t>
  </si>
  <si>
    <t>LOC410820</t>
  </si>
  <si>
    <t>GB55400</t>
  </si>
  <si>
    <t>LOC410825</t>
  </si>
  <si>
    <t>GB55624</t>
  </si>
  <si>
    <t>LOC410828</t>
  </si>
  <si>
    <t>GB55638</t>
  </si>
  <si>
    <t>LOC410829</t>
  </si>
  <si>
    <t>GB55375</t>
  </si>
  <si>
    <t>LOC410838</t>
  </si>
  <si>
    <t>GB55431</t>
  </si>
  <si>
    <t>LOC410844</t>
  </si>
  <si>
    <t>GB55661</t>
  </si>
  <si>
    <t>LOC410848</t>
  </si>
  <si>
    <t>GB55352</t>
  </si>
  <si>
    <t>LOC410849</t>
  </si>
  <si>
    <t>LOC410850</t>
  </si>
  <si>
    <t>GB55351</t>
  </si>
  <si>
    <t>LOC410851</t>
  </si>
  <si>
    <t>GB55668</t>
  </si>
  <si>
    <t>LOC410852</t>
  </si>
  <si>
    <t>GB55350</t>
  </si>
  <si>
    <t>LOC410853</t>
  </si>
  <si>
    <t>GB49778</t>
  </si>
  <si>
    <t>LOC410854</t>
  </si>
  <si>
    <t>GB49777</t>
  </si>
  <si>
    <t>LOC410855</t>
  </si>
  <si>
    <t>GB49776</t>
  </si>
  <si>
    <t>LOC410857</t>
  </si>
  <si>
    <t>GB49775</t>
  </si>
  <si>
    <t>LOC410862</t>
  </si>
  <si>
    <t>GB49801</t>
  </si>
  <si>
    <t>LOC410863</t>
  </si>
  <si>
    <t>GB49803</t>
  </si>
  <si>
    <t>LOC410865</t>
  </si>
  <si>
    <t>GB49804</t>
  </si>
  <si>
    <t>LOC410866</t>
  </si>
  <si>
    <t>GB49806</t>
  </si>
  <si>
    <t>LOC410867</t>
  </si>
  <si>
    <t>GB49755</t>
  </si>
  <si>
    <t>LOC410870</t>
  </si>
  <si>
    <t>GB49753</t>
  </si>
  <si>
    <t>LOC410871</t>
  </si>
  <si>
    <t>GB49749</t>
  </si>
  <si>
    <t>LOC410875</t>
  </si>
  <si>
    <t>GB52434</t>
  </si>
  <si>
    <t>LOC410876</t>
  </si>
  <si>
    <t>GB52462</t>
  </si>
  <si>
    <t>LOC410877</t>
  </si>
  <si>
    <t>GB52458</t>
  </si>
  <si>
    <t>LOC410878</t>
  </si>
  <si>
    <t>GB52496</t>
  </si>
  <si>
    <t>LOC410882</t>
  </si>
  <si>
    <t>GB48919</t>
  </si>
  <si>
    <t>LOC410883</t>
  </si>
  <si>
    <t>GB48916</t>
  </si>
  <si>
    <t>LOC410884</t>
  </si>
  <si>
    <t>GB50722</t>
  </si>
  <si>
    <t>LOC410885</t>
  </si>
  <si>
    <t>GB50858</t>
  </si>
  <si>
    <t>LOC410886</t>
  </si>
  <si>
    <t>LOC410888</t>
  </si>
  <si>
    <t>GB50800</t>
  </si>
  <si>
    <t>LOC410889</t>
  </si>
  <si>
    <t>GB50834</t>
  </si>
  <si>
    <t>LOC410890</t>
  </si>
  <si>
    <t>GB50831</t>
  </si>
  <si>
    <t>LOC410895</t>
  </si>
  <si>
    <t>GB50787</t>
  </si>
  <si>
    <t>LOC410897</t>
  </si>
  <si>
    <t>GB50764</t>
  </si>
  <si>
    <t>LOC410904</t>
  </si>
  <si>
    <t>GB46114</t>
  </si>
  <si>
    <t>LOC410906</t>
  </si>
  <si>
    <t>GB46148</t>
  </si>
  <si>
    <t>LOC410907</t>
  </si>
  <si>
    <t>GB46115</t>
  </si>
  <si>
    <t>LOC410910</t>
  </si>
  <si>
    <t>GB46124</t>
  </si>
  <si>
    <t>LOC410911</t>
  </si>
  <si>
    <t>GB46132</t>
  </si>
  <si>
    <t>LOC410913</t>
  </si>
  <si>
    <t>GB41226</t>
  </si>
  <si>
    <t>LOC410915</t>
  </si>
  <si>
    <t>GB41225</t>
  </si>
  <si>
    <t>LOC410918</t>
  </si>
  <si>
    <t>GB47057</t>
  </si>
  <si>
    <t>LOC410920</t>
  </si>
  <si>
    <t>GB47055</t>
  </si>
  <si>
    <t>LOC410922</t>
  </si>
  <si>
    <t>GB47014</t>
  </si>
  <si>
    <t>LOC410933</t>
  </si>
  <si>
    <t>GB53637</t>
  </si>
  <si>
    <t>LOC410936</t>
  </si>
  <si>
    <t>GB53681</t>
  </si>
  <si>
    <t>LOC410940</t>
  </si>
  <si>
    <t>GB55787</t>
  </si>
  <si>
    <t>LOC410941</t>
  </si>
  <si>
    <t>GB55811</t>
  </si>
  <si>
    <t>LOC410943</t>
  </si>
  <si>
    <t>GB55816</t>
  </si>
  <si>
    <t>LOC410949</t>
  </si>
  <si>
    <t>GB55829</t>
  </si>
  <si>
    <t>LOC410951</t>
  </si>
  <si>
    <t>GB55760</t>
  </si>
  <si>
    <t>LOC410952</t>
  </si>
  <si>
    <t>GB55753</t>
  </si>
  <si>
    <t>LOC410957</t>
  </si>
  <si>
    <t>GB55744</t>
  </si>
  <si>
    <t>LOC410961</t>
  </si>
  <si>
    <t>GB46892</t>
  </si>
  <si>
    <t>LOC410964</t>
  </si>
  <si>
    <t>GB46945</t>
  </si>
  <si>
    <t>LOC410965</t>
  </si>
  <si>
    <t>GB46870</t>
  </si>
  <si>
    <t>LOC410967</t>
  </si>
  <si>
    <t>GB49098</t>
  </si>
  <si>
    <t>LOC410969</t>
  </si>
  <si>
    <t>GB49101</t>
  </si>
  <si>
    <t>LOC410975</t>
  </si>
  <si>
    <t>GB49054</t>
  </si>
  <si>
    <t>LOC410976</t>
  </si>
  <si>
    <t>GB51901</t>
  </si>
  <si>
    <t>LOC410986</t>
  </si>
  <si>
    <t>GB53041</t>
  </si>
  <si>
    <t>LOC410987</t>
  </si>
  <si>
    <t>GB52979</t>
  </si>
  <si>
    <t>LOC410989</t>
  </si>
  <si>
    <t>GB44079</t>
  </si>
  <si>
    <t>LOC410990</t>
  </si>
  <si>
    <t>GB44130</t>
  </si>
  <si>
    <t>LOC410993</t>
  </si>
  <si>
    <t>GB44132</t>
  </si>
  <si>
    <t>LOC410994</t>
  </si>
  <si>
    <t>GB44134</t>
  </si>
  <si>
    <t>LOC410996</t>
  </si>
  <si>
    <t>GB44074</t>
  </si>
  <si>
    <t>LOC410997</t>
  </si>
  <si>
    <t>GB44073</t>
  </si>
  <si>
    <t>LOC410999</t>
  </si>
  <si>
    <t>GB44138</t>
  </si>
  <si>
    <t>LOC411003</t>
  </si>
  <si>
    <t>GB44049</t>
  </si>
  <si>
    <t>LOC411006</t>
  </si>
  <si>
    <t>GB44048</t>
  </si>
  <si>
    <t>LOC411009</t>
  </si>
  <si>
    <t>GB44041</t>
  </si>
  <si>
    <t>LOC411011</t>
  </si>
  <si>
    <t>GB44186</t>
  </si>
  <si>
    <t>LOC411014</t>
  </si>
  <si>
    <t>GB44039</t>
  </si>
  <si>
    <t>LOC411019</t>
  </si>
  <si>
    <t>GB44199</t>
  </si>
  <si>
    <t>LOC411021</t>
  </si>
  <si>
    <t>GB40997</t>
  </si>
  <si>
    <t>LOC411023</t>
  </si>
  <si>
    <t>GB40993</t>
  </si>
  <si>
    <t>LOC411024</t>
  </si>
  <si>
    <t>GB42987</t>
  </si>
  <si>
    <t>LOC411026</t>
  </si>
  <si>
    <t>GB50459</t>
  </si>
  <si>
    <t>LOC411030</t>
  </si>
  <si>
    <t>GB50392</t>
  </si>
  <si>
    <t>LOC411036</t>
  </si>
  <si>
    <t>GB50377</t>
  </si>
  <si>
    <t>LOC411044</t>
  </si>
  <si>
    <t>GB49538</t>
  </si>
  <si>
    <t>LOC411046</t>
  </si>
  <si>
    <t>GB49548</t>
  </si>
  <si>
    <t>LOC411048</t>
  </si>
  <si>
    <t>GB49567</t>
  </si>
  <si>
    <t>LOC411049</t>
  </si>
  <si>
    <t>GB49568</t>
  </si>
  <si>
    <t>LOC411050</t>
  </si>
  <si>
    <t>GB53122</t>
  </si>
  <si>
    <t>LOC411052</t>
  </si>
  <si>
    <t>GB53124</t>
  </si>
  <si>
    <t>LOC411054</t>
  </si>
  <si>
    <t>GB53126</t>
  </si>
  <si>
    <t>LOC411058</t>
  </si>
  <si>
    <t>LOC411059</t>
  </si>
  <si>
    <t>GB52290</t>
  </si>
  <si>
    <t>LOC411065</t>
  </si>
  <si>
    <t>GB46686</t>
  </si>
  <si>
    <t>LOC411070</t>
  </si>
  <si>
    <t>GB46691</t>
  </si>
  <si>
    <t>LOC411071</t>
  </si>
  <si>
    <t>GB46774</t>
  </si>
  <si>
    <t>LOC411072</t>
  </si>
  <si>
    <t>GB46773</t>
  </si>
  <si>
    <t>LOC411073</t>
  </si>
  <si>
    <t>GB46693</t>
  </si>
  <si>
    <t>LOC411076</t>
  </si>
  <si>
    <t>GB46767</t>
  </si>
  <si>
    <t>LOC411077</t>
  </si>
  <si>
    <t>GB46764</t>
  </si>
  <si>
    <t>LOC411080</t>
  </si>
  <si>
    <t>GB46752</t>
  </si>
  <si>
    <t>LOC411081</t>
  </si>
  <si>
    <t>GB42051</t>
  </si>
  <si>
    <t>LOC411085</t>
  </si>
  <si>
    <t>GB48646</t>
  </si>
  <si>
    <t>LOC411090</t>
  </si>
  <si>
    <t>GB50299</t>
  </si>
  <si>
    <t>LOC411091</t>
  </si>
  <si>
    <t>GB50302</t>
  </si>
  <si>
    <t>LOC411093</t>
  </si>
  <si>
    <t>GB50297</t>
  </si>
  <si>
    <t>LOC411095</t>
  </si>
  <si>
    <t>GB50304</t>
  </si>
  <si>
    <t>LOC411099</t>
  </si>
  <si>
    <t>GB44658</t>
  </si>
  <si>
    <t>LOC411100</t>
  </si>
  <si>
    <t>GB44457</t>
  </si>
  <si>
    <t>LOC411102</t>
  </si>
  <si>
    <t>GB44450</t>
  </si>
  <si>
    <t>LOC411104</t>
  </si>
  <si>
    <t>GB44663</t>
  </si>
  <si>
    <t>LOC411105</t>
  </si>
  <si>
    <t>GB44670</t>
  </si>
  <si>
    <t>LOC411106</t>
  </si>
  <si>
    <t>GB44444</t>
  </si>
  <si>
    <t>LOC411110</t>
  </si>
  <si>
    <t>GB44640</t>
  </si>
  <si>
    <t>LOC411113</t>
  </si>
  <si>
    <t>GB44482</t>
  </si>
  <si>
    <t>LOC411114</t>
  </si>
  <si>
    <t>GB44582</t>
  </si>
  <si>
    <t>LOC411115</t>
  </si>
  <si>
    <t>GB44588</t>
  </si>
  <si>
    <t>LOC411116</t>
  </si>
  <si>
    <t>GB44567</t>
  </si>
  <si>
    <t>LOC411121</t>
  </si>
  <si>
    <t>GB47846</t>
  </si>
  <si>
    <t>LOC411122</t>
  </si>
  <si>
    <t>GB47816</t>
  </si>
  <si>
    <t>LOC411124</t>
  </si>
  <si>
    <t>GB41282</t>
  </si>
  <si>
    <t>LOC411125</t>
  </si>
  <si>
    <t>GB45662</t>
  </si>
  <si>
    <t>LOC411126</t>
  </si>
  <si>
    <t>GB45709</t>
  </si>
  <si>
    <t>LOC411133</t>
  </si>
  <si>
    <t>GB45715</t>
  </si>
  <si>
    <t>LOC411140</t>
  </si>
  <si>
    <t>GB55701</t>
  </si>
  <si>
    <t>LOC411141</t>
  </si>
  <si>
    <t>GB42354</t>
  </si>
  <si>
    <t>LOC411142</t>
  </si>
  <si>
    <t>GB42375</t>
  </si>
  <si>
    <t>LOC411145</t>
  </si>
  <si>
    <t>GB53538</t>
  </si>
  <si>
    <t>LOC411154</t>
  </si>
  <si>
    <t>GB46035</t>
  </si>
  <si>
    <t>LOC411155</t>
  </si>
  <si>
    <t>GB42976</t>
  </si>
  <si>
    <t>LOC411156</t>
  </si>
  <si>
    <t>GB46337</t>
  </si>
  <si>
    <t>LOC411157</t>
  </si>
  <si>
    <t>GB46325</t>
  </si>
  <si>
    <t>LOC411158</t>
  </si>
  <si>
    <t>GB52933</t>
  </si>
  <si>
    <t>LOC411163</t>
  </si>
  <si>
    <t>GB41465</t>
  </si>
  <si>
    <t>LOC411164</t>
  </si>
  <si>
    <t>GB41472</t>
  </si>
  <si>
    <t>LOC411167</t>
  </si>
  <si>
    <t>GB41455</t>
  </si>
  <si>
    <t>LOC411171</t>
  </si>
  <si>
    <t>GB41442</t>
  </si>
  <si>
    <t>LOC411172</t>
  </si>
  <si>
    <t>GB41499</t>
  </si>
  <si>
    <t>LOC411175</t>
  </si>
  <si>
    <t>GB41520</t>
  </si>
  <si>
    <t>LOC411176</t>
  </si>
  <si>
    <t>GB41414</t>
  </si>
  <si>
    <t>LOC411177</t>
  </si>
  <si>
    <t>GB48524</t>
  </si>
  <si>
    <t>LOC411185</t>
  </si>
  <si>
    <t>LOC411186</t>
  </si>
  <si>
    <t>GB49708</t>
  </si>
  <si>
    <t>LOC411187</t>
  </si>
  <si>
    <t>GB48135</t>
  </si>
  <si>
    <t>LOC411188</t>
  </si>
  <si>
    <t>GB48134</t>
  </si>
  <si>
    <t>LOC411189</t>
  </si>
  <si>
    <t>GB48133</t>
  </si>
  <si>
    <t>LOC411191</t>
  </si>
  <si>
    <t>GB48128</t>
  </si>
  <si>
    <t>LOC411192</t>
  </si>
  <si>
    <t>GB48152</t>
  </si>
  <si>
    <t>LOC411194</t>
  </si>
  <si>
    <t>GB48122</t>
  </si>
  <si>
    <t>LOC411197</t>
  </si>
  <si>
    <t>GB44328</t>
  </si>
  <si>
    <t>LOC411201</t>
  </si>
  <si>
    <t>GB44279</t>
  </si>
  <si>
    <t>LOC411202</t>
  </si>
  <si>
    <t>GB44209</t>
  </si>
  <si>
    <t>LOC411204</t>
  </si>
  <si>
    <t>GB44208</t>
  </si>
  <si>
    <t>LOC411206</t>
  </si>
  <si>
    <t>GB44205</t>
  </si>
  <si>
    <t>LOC411209</t>
  </si>
  <si>
    <t>GB44017</t>
  </si>
  <si>
    <t>LOC411212</t>
  </si>
  <si>
    <t>GB44276</t>
  </si>
  <si>
    <t>LOC411213</t>
  </si>
  <si>
    <t>GB42408</t>
  </si>
  <si>
    <t>LOC411214</t>
  </si>
  <si>
    <t>GB42411</t>
  </si>
  <si>
    <t>LOC411215</t>
  </si>
  <si>
    <t>GB42465</t>
  </si>
  <si>
    <t>LOC411218</t>
  </si>
  <si>
    <t>GB42447</t>
  </si>
  <si>
    <t>LOC411219</t>
  </si>
  <si>
    <t>GB42450</t>
  </si>
  <si>
    <t>LOC411220</t>
  </si>
  <si>
    <t>GB40973</t>
  </si>
  <si>
    <t>LOC411223</t>
  </si>
  <si>
    <t>GB47975</t>
  </si>
  <si>
    <t>LOC411227</t>
  </si>
  <si>
    <t>GB53788</t>
  </si>
  <si>
    <t>LOC411229</t>
  </si>
  <si>
    <t>GB42567</t>
  </si>
  <si>
    <t>LOC411233</t>
  </si>
  <si>
    <t>GB44251</t>
  </si>
  <si>
    <t>LOC411237</t>
  </si>
  <si>
    <t>GB51763</t>
  </si>
  <si>
    <t>LOC411238</t>
  </si>
  <si>
    <t>GB52604</t>
  </si>
  <si>
    <t>LOC411242</t>
  </si>
  <si>
    <t>GB40412</t>
  </si>
  <si>
    <t>LOC411245</t>
  </si>
  <si>
    <t>LOC411249</t>
  </si>
  <si>
    <t>GB54512</t>
  </si>
  <si>
    <t>LOC411250</t>
  </si>
  <si>
    <t>GB54511</t>
  </si>
  <si>
    <t>LOC411252</t>
  </si>
  <si>
    <t>GB54510</t>
  </si>
  <si>
    <t>LOC411255</t>
  </si>
  <si>
    <t>GB54503</t>
  </si>
  <si>
    <t>LOC411260</t>
  </si>
  <si>
    <t>GB54500</t>
  </si>
  <si>
    <t>LOC411261</t>
  </si>
  <si>
    <t>GB54499</t>
  </si>
  <si>
    <t>LOC411265</t>
  </si>
  <si>
    <t>GB43820</t>
  </si>
  <si>
    <t>LOC411268</t>
  </si>
  <si>
    <t>GB41864</t>
  </si>
  <si>
    <t>LOC411269</t>
  </si>
  <si>
    <t>GB41815</t>
  </si>
  <si>
    <t>LOC411272</t>
  </si>
  <si>
    <t>GB41818</t>
  </si>
  <si>
    <t>LOC411273</t>
  </si>
  <si>
    <t>GB41792</t>
  </si>
  <si>
    <t>LOC411276</t>
  </si>
  <si>
    <t>GB41890</t>
  </si>
  <si>
    <t>LOC411277</t>
  </si>
  <si>
    <t>GB41894</t>
  </si>
  <si>
    <t>LOC411280</t>
  </si>
  <si>
    <t>GB41897</t>
  </si>
  <si>
    <t>LOC411285</t>
  </si>
  <si>
    <t>GB54818</t>
  </si>
  <si>
    <t>LOC411290</t>
  </si>
  <si>
    <t>GB51671</t>
  </si>
  <si>
    <t>LOC411291</t>
  </si>
  <si>
    <t>GB53373</t>
  </si>
  <si>
    <t>LOC411293</t>
  </si>
  <si>
    <t>GB53398</t>
  </si>
  <si>
    <t>LOC411294</t>
  </si>
  <si>
    <t>GB53361</t>
  </si>
  <si>
    <t>LOC411295</t>
  </si>
  <si>
    <t>GB53360</t>
  </si>
  <si>
    <t>LOC411296</t>
  </si>
  <si>
    <t>GB53404</t>
  </si>
  <si>
    <t>LOC411298</t>
  </si>
  <si>
    <t>GB53351</t>
  </si>
  <si>
    <t>LOC411299</t>
  </si>
  <si>
    <t>GB53421</t>
  </si>
  <si>
    <t>LOC411301</t>
  </si>
  <si>
    <t>GB53320</t>
  </si>
  <si>
    <t>LOC411304</t>
  </si>
  <si>
    <t>GB53430</t>
  </si>
  <si>
    <t>LOC411305</t>
  </si>
  <si>
    <t>GB53303</t>
  </si>
  <si>
    <t>LOC411306</t>
  </si>
  <si>
    <t>GB53431</t>
  </si>
  <si>
    <t>LOC411307</t>
  </si>
  <si>
    <t>GB53440</t>
  </si>
  <si>
    <t>LOC411315</t>
  </si>
  <si>
    <t>GB42592</t>
  </si>
  <si>
    <t>LOC411317</t>
  </si>
  <si>
    <t>GB42596</t>
  </si>
  <si>
    <t>LOC411320</t>
  </si>
  <si>
    <t>LOC411330</t>
  </si>
  <si>
    <t>LOC411335</t>
  </si>
  <si>
    <t>LOC411338</t>
  </si>
  <si>
    <t>GB42670</t>
  </si>
  <si>
    <t>LOC411343</t>
  </si>
  <si>
    <t>GB44831</t>
  </si>
  <si>
    <t>LOC411345</t>
  </si>
  <si>
    <t>GB54005</t>
  </si>
  <si>
    <t>LOC411347</t>
  </si>
  <si>
    <t>LOC411349</t>
  </si>
  <si>
    <t>GB50745</t>
  </si>
  <si>
    <t>LOC411351</t>
  </si>
  <si>
    <t>GB42223</t>
  </si>
  <si>
    <t>LOC411353</t>
  </si>
  <si>
    <t>GB41760</t>
  </si>
  <si>
    <t>LOC411355</t>
  </si>
  <si>
    <t>GB52168</t>
  </si>
  <si>
    <t>LOC411359</t>
  </si>
  <si>
    <t>GB40320</t>
  </si>
  <si>
    <t>LOC411361</t>
  </si>
  <si>
    <t>GB49381</t>
  </si>
  <si>
    <t>LOC411362</t>
  </si>
  <si>
    <t>GB46344</t>
  </si>
  <si>
    <t>LOC411364</t>
  </si>
  <si>
    <t>GB47235</t>
  </si>
  <si>
    <t>LOC411366</t>
  </si>
  <si>
    <t>GB51123</t>
  </si>
  <si>
    <t>LOC411371</t>
  </si>
  <si>
    <t>LOC411372</t>
  </si>
  <si>
    <t>GB40748</t>
  </si>
  <si>
    <t>LOC411376</t>
  </si>
  <si>
    <t>GB53716</t>
  </si>
  <si>
    <t>LOC411378</t>
  </si>
  <si>
    <t>GB49347</t>
  </si>
  <si>
    <t>LOC411381</t>
  </si>
  <si>
    <t>GB41369</t>
  </si>
  <si>
    <t>LOC411385</t>
  </si>
  <si>
    <t>GB44576</t>
  </si>
  <si>
    <t>LOC411387</t>
  </si>
  <si>
    <t>GB46054</t>
  </si>
  <si>
    <t>LOC411391</t>
  </si>
  <si>
    <t>GB43843</t>
  </si>
  <si>
    <t>LOC411392</t>
  </si>
  <si>
    <t>GB43890</t>
  </si>
  <si>
    <t>LOC411403</t>
  </si>
  <si>
    <t>GB49115</t>
  </si>
  <si>
    <t>LOC411404</t>
  </si>
  <si>
    <t>GB49114</t>
  </si>
  <si>
    <t>LOC411406</t>
  </si>
  <si>
    <t>GB40728</t>
  </si>
  <si>
    <t>LOC411407</t>
  </si>
  <si>
    <t>GB40843</t>
  </si>
  <si>
    <t>LOC411408</t>
  </si>
  <si>
    <t>GB40727</t>
  </si>
  <si>
    <t>LOC411410</t>
  </si>
  <si>
    <t>GB49941</t>
  </si>
  <si>
    <t>LOC411412</t>
  </si>
  <si>
    <t>GB46921</t>
  </si>
  <si>
    <t>LOC411414</t>
  </si>
  <si>
    <t>GB55875</t>
  </si>
  <si>
    <t>LOC411417</t>
  </si>
  <si>
    <t>GB54606</t>
  </si>
  <si>
    <t>LOC411419</t>
  </si>
  <si>
    <t>GB44410</t>
  </si>
  <si>
    <t>LOC411423</t>
  </si>
  <si>
    <t>GB51394</t>
  </si>
  <si>
    <t>LOC411433</t>
  </si>
  <si>
    <t>GB44930</t>
  </si>
  <si>
    <t>LOC411435</t>
  </si>
  <si>
    <t>GB43872</t>
  </si>
  <si>
    <t>LOC411447</t>
  </si>
  <si>
    <t>GB42666</t>
  </si>
  <si>
    <t>LOC411448</t>
  </si>
  <si>
    <t>GB43900</t>
  </si>
  <si>
    <t>LOC411450</t>
  </si>
  <si>
    <t>GB42664</t>
  </si>
  <si>
    <t>LOC411452</t>
  </si>
  <si>
    <t>GB43453</t>
  </si>
  <si>
    <t>LOC411458</t>
  </si>
  <si>
    <t>GB44936</t>
  </si>
  <si>
    <t>LOC411459</t>
  </si>
  <si>
    <t>GB54805</t>
  </si>
  <si>
    <t>LOC411463</t>
  </si>
  <si>
    <t>GB41193</t>
  </si>
  <si>
    <t>LOC411466</t>
  </si>
  <si>
    <t>GB41196</t>
  </si>
  <si>
    <t>LOC411467</t>
  </si>
  <si>
    <t>GB41195</t>
  </si>
  <si>
    <t>LOC411468</t>
  </si>
  <si>
    <t>GB55945</t>
  </si>
  <si>
    <t>LOC411469</t>
  </si>
  <si>
    <t>GB51360</t>
  </si>
  <si>
    <t>LOC411473</t>
  </si>
  <si>
    <t>GB47450</t>
  </si>
  <si>
    <t>LOC411474</t>
  </si>
  <si>
    <t>GB47449</t>
  </si>
  <si>
    <t>LOC411476</t>
  </si>
  <si>
    <t>GB42747</t>
  </si>
  <si>
    <t>LOC411477</t>
  </si>
  <si>
    <t>GB42748</t>
  </si>
  <si>
    <t>LOC411482</t>
  </si>
  <si>
    <t>GB54469</t>
  </si>
  <si>
    <t>LOC411483</t>
  </si>
  <si>
    <t>GB43502</t>
  </si>
  <si>
    <t>LOC411486</t>
  </si>
  <si>
    <t>GB48463</t>
  </si>
  <si>
    <t>LOC411488</t>
  </si>
  <si>
    <t>GB52537</t>
  </si>
  <si>
    <t>LOC411490</t>
  </si>
  <si>
    <t>GB53323</t>
  </si>
  <si>
    <t>LOC411492</t>
  </si>
  <si>
    <t>GB46963</t>
  </si>
  <si>
    <t>LOC411493</t>
  </si>
  <si>
    <t>GB55800</t>
  </si>
  <si>
    <t>LOC411495</t>
  </si>
  <si>
    <t>GB41689</t>
  </si>
  <si>
    <t>LOC411496</t>
  </si>
  <si>
    <t>GB52192</t>
  </si>
  <si>
    <t>LOC411502</t>
  </si>
  <si>
    <t>GB53268</t>
  </si>
  <si>
    <t>LOC411505</t>
  </si>
  <si>
    <t>GB44902</t>
  </si>
  <si>
    <t>LOC411506</t>
  </si>
  <si>
    <t>GB54231</t>
  </si>
  <si>
    <t>LOC411507</t>
  </si>
  <si>
    <t>GB48870</t>
  </si>
  <si>
    <t>LOC411509</t>
  </si>
  <si>
    <t>GB49411</t>
  </si>
  <si>
    <t>LOC411510</t>
  </si>
  <si>
    <t>GB49307</t>
  </si>
  <si>
    <t>LOC411519</t>
  </si>
  <si>
    <t>GB53137</t>
  </si>
  <si>
    <t>LOC411520</t>
  </si>
  <si>
    <t>GB52694</t>
  </si>
  <si>
    <t>LOC411524</t>
  </si>
  <si>
    <t>GB44443</t>
  </si>
  <si>
    <t>LOC411525</t>
  </si>
  <si>
    <t>GB40312</t>
  </si>
  <si>
    <t>LOC411529</t>
  </si>
  <si>
    <t>GB53155</t>
  </si>
  <si>
    <t>LOC411531</t>
  </si>
  <si>
    <t>GB53079</t>
  </si>
  <si>
    <t>LOC411533</t>
  </si>
  <si>
    <t>GB53080</t>
  </si>
  <si>
    <t>LOC411534</t>
  </si>
  <si>
    <t>GB44365</t>
  </si>
  <si>
    <t>LOC411535</t>
  </si>
  <si>
    <t>GB51464</t>
  </si>
  <si>
    <t>LOC411538</t>
  </si>
  <si>
    <t>GB48312</t>
  </si>
  <si>
    <t>LOC411539</t>
  </si>
  <si>
    <t>GB44321</t>
  </si>
  <si>
    <t>LOC411540</t>
  </si>
  <si>
    <t>GB44338</t>
  </si>
  <si>
    <t>LOC411541</t>
  </si>
  <si>
    <t>GB44319</t>
  </si>
  <si>
    <t>LOC411546</t>
  </si>
  <si>
    <t>GB53955</t>
  </si>
  <si>
    <t>LOC411548</t>
  </si>
  <si>
    <t>GB55003</t>
  </si>
  <si>
    <t>LOC411554</t>
  </si>
  <si>
    <t>GB45282</t>
  </si>
  <si>
    <t>LOC411555</t>
  </si>
  <si>
    <t>GB46450</t>
  </si>
  <si>
    <t>LOC411556</t>
  </si>
  <si>
    <t>GB51355</t>
  </si>
  <si>
    <t>LOC411557</t>
  </si>
  <si>
    <t>LOC411564</t>
  </si>
  <si>
    <t>GB49078</t>
  </si>
  <si>
    <t>LOC411568</t>
  </si>
  <si>
    <t>GB48209</t>
  </si>
  <si>
    <t>LOC411569</t>
  </si>
  <si>
    <t>GB50593</t>
  </si>
  <si>
    <t>LOC411570</t>
  </si>
  <si>
    <t>GB50516</t>
  </si>
  <si>
    <t>LOC411572</t>
  </si>
  <si>
    <t>GB41080</t>
  </si>
  <si>
    <t>LOC411573</t>
  </si>
  <si>
    <t>GB41029</t>
  </si>
  <si>
    <t>LOC411574</t>
  </si>
  <si>
    <t>GB54330</t>
  </si>
  <si>
    <t>LOC411575</t>
  </si>
  <si>
    <t>GB40310</t>
  </si>
  <si>
    <t>LOC411579</t>
  </si>
  <si>
    <t>GB44156</t>
  </si>
  <si>
    <t>LOC411582</t>
  </si>
  <si>
    <t>GB44062</t>
  </si>
  <si>
    <t>LOC411586</t>
  </si>
  <si>
    <t>GB44254</t>
  </si>
  <si>
    <t>LOC411591</t>
  </si>
  <si>
    <t>GB52651</t>
  </si>
  <si>
    <t>LOC411596</t>
  </si>
  <si>
    <t>GB41823</t>
  </si>
  <si>
    <t>LOC411599</t>
  </si>
  <si>
    <t>GB43285</t>
  </si>
  <si>
    <t>LOC411600</t>
  </si>
  <si>
    <t>LOC411602</t>
  </si>
  <si>
    <t>GB55144</t>
  </si>
  <si>
    <t>LOC411603</t>
  </si>
  <si>
    <t>GB44611</t>
  </si>
  <si>
    <t>LOC411604</t>
  </si>
  <si>
    <t>GB44507</t>
  </si>
  <si>
    <t>LOC411609</t>
  </si>
  <si>
    <t>GB45775</t>
  </si>
  <si>
    <t>LOC411611</t>
  </si>
  <si>
    <t>GB49973</t>
  </si>
  <si>
    <t>LOC411613</t>
  </si>
  <si>
    <t>GB49154</t>
  </si>
  <si>
    <t>LOC411614</t>
  </si>
  <si>
    <t>GB43519</t>
  </si>
  <si>
    <t>LOC411622</t>
  </si>
  <si>
    <t>LOC411629</t>
  </si>
  <si>
    <t>GB40564</t>
  </si>
  <si>
    <t>LOC411631</t>
  </si>
  <si>
    <t>GB44592</t>
  </si>
  <si>
    <t>LOC411632</t>
  </si>
  <si>
    <t>GB40169</t>
  </si>
  <si>
    <t>LOC411633</t>
  </si>
  <si>
    <t>GB53023</t>
  </si>
  <si>
    <t>LOC411638</t>
  </si>
  <si>
    <t>GB45363</t>
  </si>
  <si>
    <t>LOC411640</t>
  </si>
  <si>
    <t>GB49556</t>
  </si>
  <si>
    <t>LOC411646</t>
  </si>
  <si>
    <t>GB50286</t>
  </si>
  <si>
    <t>LOC411649</t>
  </si>
  <si>
    <t>GB47826</t>
  </si>
  <si>
    <t>LOC411651</t>
  </si>
  <si>
    <t>GB52825</t>
  </si>
  <si>
    <t>LOC411652</t>
  </si>
  <si>
    <t>GB52852</t>
  </si>
  <si>
    <t>LOC411653</t>
  </si>
  <si>
    <t>GB47190</t>
  </si>
  <si>
    <t>LOC411654</t>
  </si>
  <si>
    <t>GB46980</t>
  </si>
  <si>
    <t>LOC411655</t>
  </si>
  <si>
    <t>GB46983</t>
  </si>
  <si>
    <t>LOC411657</t>
  </si>
  <si>
    <t>GB44494</t>
  </si>
  <si>
    <t>LOC411658</t>
  </si>
  <si>
    <t>LOC411660</t>
  </si>
  <si>
    <t>GB45212</t>
  </si>
  <si>
    <t>LOC411661</t>
  </si>
  <si>
    <t>GB43736</t>
  </si>
  <si>
    <t>LOC411662</t>
  </si>
  <si>
    <t>GB43706</t>
  </si>
  <si>
    <t>LOC411663</t>
  </si>
  <si>
    <t>GB43733</t>
  </si>
  <si>
    <t>LOC411664</t>
  </si>
  <si>
    <t>GB41289</t>
  </si>
  <si>
    <t>LOC411665</t>
  </si>
  <si>
    <t>GB47675</t>
  </si>
  <si>
    <t>LOC411670</t>
  </si>
  <si>
    <t>GB45463</t>
  </si>
  <si>
    <t>LOC411672</t>
  </si>
  <si>
    <t>GB55630</t>
  </si>
  <si>
    <t>LOC411674</t>
  </si>
  <si>
    <t>GB41876</t>
  </si>
  <si>
    <t>LOC411675</t>
  </si>
  <si>
    <t>GB47751</t>
  </si>
  <si>
    <t>LOC411677</t>
  </si>
  <si>
    <t>GB53037</t>
  </si>
  <si>
    <t>LOC411678</t>
  </si>
  <si>
    <t>GB53036</t>
  </si>
  <si>
    <t>LOC411679</t>
  </si>
  <si>
    <t>GB41840</t>
  </si>
  <si>
    <t>LOC411683</t>
  </si>
  <si>
    <t>GB43260</t>
  </si>
  <si>
    <t>LOC411685</t>
  </si>
  <si>
    <t>GB43256</t>
  </si>
  <si>
    <t>LOC411691</t>
  </si>
  <si>
    <t>GB48435</t>
  </si>
  <si>
    <t>LOC411692</t>
  </si>
  <si>
    <t>GB46038</t>
  </si>
  <si>
    <t>LOC411693</t>
  </si>
  <si>
    <t>GB41115</t>
  </si>
  <si>
    <t>LOC411694</t>
  </si>
  <si>
    <t>GB50602</t>
  </si>
  <si>
    <t>LOC411696</t>
  </si>
  <si>
    <t>GB48172</t>
  </si>
  <si>
    <t>LOC411698</t>
  </si>
  <si>
    <t>GB40463</t>
  </si>
  <si>
    <t>LOC411699</t>
  </si>
  <si>
    <t>GB49372</t>
  </si>
  <si>
    <t>LOC411700</t>
  </si>
  <si>
    <t>GB45495</t>
  </si>
  <si>
    <t>LOC411704</t>
  </si>
  <si>
    <t>GB47463</t>
  </si>
  <si>
    <t>LOC411706</t>
  </si>
  <si>
    <t>GB42468</t>
  </si>
  <si>
    <t>LOC411707</t>
  </si>
  <si>
    <t>GB47333</t>
  </si>
  <si>
    <t>LOC411711</t>
  </si>
  <si>
    <t>GB54263</t>
  </si>
  <si>
    <t>LOC411714</t>
  </si>
  <si>
    <t>GB45958</t>
  </si>
  <si>
    <t>LOC411715</t>
  </si>
  <si>
    <t>GB50626</t>
  </si>
  <si>
    <t>LOC411720</t>
  </si>
  <si>
    <t>GB49496</t>
  </si>
  <si>
    <t>LOC411721</t>
  </si>
  <si>
    <t>GB45515</t>
  </si>
  <si>
    <t>LOC411722</t>
  </si>
  <si>
    <t>GB45504</t>
  </si>
  <si>
    <t>LOC411724</t>
  </si>
  <si>
    <t>GB50105</t>
  </si>
  <si>
    <t>LOC411725</t>
  </si>
  <si>
    <t>GB50129</t>
  </si>
  <si>
    <t>LOC411730</t>
  </si>
  <si>
    <t>GB49489</t>
  </si>
  <si>
    <t>LOC411731</t>
  </si>
  <si>
    <t>GB43917</t>
  </si>
  <si>
    <t>LOC411732</t>
  </si>
  <si>
    <t>GB43818</t>
  </si>
  <si>
    <t>LOC411738</t>
  </si>
  <si>
    <t>GB45694</t>
  </si>
  <si>
    <t>LOC411742</t>
  </si>
  <si>
    <t>GB54659</t>
  </si>
  <si>
    <t>LOC411746</t>
  </si>
  <si>
    <t>GB47073</t>
  </si>
  <si>
    <t>LOC411748</t>
  </si>
  <si>
    <t>GB42548</t>
  </si>
  <si>
    <t>LOC411750</t>
  </si>
  <si>
    <t>GB47963</t>
  </si>
  <si>
    <t>LOC411754</t>
  </si>
  <si>
    <t>GB54291</t>
  </si>
  <si>
    <t>LOC411757</t>
  </si>
  <si>
    <t>GB44434</t>
  </si>
  <si>
    <t>LOC411764</t>
  </si>
  <si>
    <t>GB55575</t>
  </si>
  <si>
    <t>LOC411766</t>
  </si>
  <si>
    <t>GB55573</t>
  </si>
  <si>
    <t>LOC411771</t>
  </si>
  <si>
    <t>GB40442</t>
  </si>
  <si>
    <t>LOC411772</t>
  </si>
  <si>
    <t>GB49475</t>
  </si>
  <si>
    <t>LOC411774</t>
  </si>
  <si>
    <t>GB40510</t>
  </si>
  <si>
    <t>LOC411779</t>
  </si>
  <si>
    <t>GB49048</t>
  </si>
  <si>
    <t>LOC411780</t>
  </si>
  <si>
    <t>GB49050</t>
  </si>
  <si>
    <t>LOC411781</t>
  </si>
  <si>
    <t>GB50629</t>
  </si>
  <si>
    <t>LOC411790</t>
  </si>
  <si>
    <t>GB49041</t>
  </si>
  <si>
    <t>LOC411791</t>
  </si>
  <si>
    <t>GB49022</t>
  </si>
  <si>
    <t>LOC411793</t>
  </si>
  <si>
    <t>GB51197</t>
  </si>
  <si>
    <t>LOC411794</t>
  </si>
  <si>
    <t>GB40720</t>
  </si>
  <si>
    <t>LOC411795</t>
  </si>
  <si>
    <t>GB54033</t>
  </si>
  <si>
    <t>LOC411796</t>
  </si>
  <si>
    <t>GB54056</t>
  </si>
  <si>
    <t>LOC411797</t>
  </si>
  <si>
    <t>GB46204</t>
  </si>
  <si>
    <t>LOC411802</t>
  </si>
  <si>
    <t>GB49701</t>
  </si>
  <si>
    <t>LOC411805</t>
  </si>
  <si>
    <t>GB54758</t>
  </si>
  <si>
    <t>LOC411806</t>
  </si>
  <si>
    <t>GB55022</t>
  </si>
  <si>
    <t>LOC411807</t>
  </si>
  <si>
    <t>GB48311</t>
  </si>
  <si>
    <t>LOC411808</t>
  </si>
  <si>
    <t>GB47661</t>
  </si>
  <si>
    <t>LOC411809</t>
  </si>
  <si>
    <t>GB52285</t>
  </si>
  <si>
    <t>LOC411811</t>
  </si>
  <si>
    <t>GB50493</t>
  </si>
  <si>
    <t>LOC411812</t>
  </si>
  <si>
    <t>GB55074</t>
  </si>
  <si>
    <t>LOC411827</t>
  </si>
  <si>
    <t>GB46209</t>
  </si>
  <si>
    <t>LOC411836</t>
  </si>
  <si>
    <t>GB54967</t>
  </si>
  <si>
    <t>LOC411837</t>
  </si>
  <si>
    <t>GB42649</t>
  </si>
  <si>
    <t>LOC411843</t>
  </si>
  <si>
    <t>GB53853</t>
  </si>
  <si>
    <t>LOC411845</t>
  </si>
  <si>
    <t>GB53434</t>
  </si>
  <si>
    <t>LOC411846</t>
  </si>
  <si>
    <t>GB53300</t>
  </si>
  <si>
    <t>LOC411849</t>
  </si>
  <si>
    <t>GB49458</t>
  </si>
  <si>
    <t>LOC411856</t>
  </si>
  <si>
    <t>GB41881</t>
  </si>
  <si>
    <t>LOC411858</t>
  </si>
  <si>
    <t>GB56004</t>
  </si>
  <si>
    <t>LOC411861</t>
  </si>
  <si>
    <t>GB44895</t>
  </si>
  <si>
    <t>LOC411863</t>
  </si>
  <si>
    <t>GB44894</t>
  </si>
  <si>
    <t>LOC411870</t>
  </si>
  <si>
    <t>GB52339</t>
  </si>
  <si>
    <t>LOC411871</t>
  </si>
  <si>
    <t>GB52508</t>
  </si>
  <si>
    <t>LOC411875</t>
  </si>
  <si>
    <t>GB46048</t>
  </si>
  <si>
    <t>LOC411879</t>
  </si>
  <si>
    <t>LOC411881</t>
  </si>
  <si>
    <t>GB40453</t>
  </si>
  <si>
    <t>LOC411882</t>
  </si>
  <si>
    <t>GB55001</t>
  </si>
  <si>
    <t>LOC411889</t>
  </si>
  <si>
    <t>GB43942</t>
  </si>
  <si>
    <t>LOC411891</t>
  </si>
  <si>
    <t>GB44579</t>
  </si>
  <si>
    <t>LOC411894</t>
  </si>
  <si>
    <t>GB51673</t>
  </si>
  <si>
    <t>LOC411896</t>
  </si>
  <si>
    <t>GB53812</t>
  </si>
  <si>
    <t>LOC411901</t>
  </si>
  <si>
    <t>GB54449</t>
  </si>
  <si>
    <t>LOC411902</t>
  </si>
  <si>
    <t>GB54426</t>
  </si>
  <si>
    <t>LOC411903</t>
  </si>
  <si>
    <t>GB53697</t>
  </si>
  <si>
    <t>LOC411905</t>
  </si>
  <si>
    <t>GB47888</t>
  </si>
  <si>
    <t>LOC411906</t>
  </si>
  <si>
    <t>GB55438</t>
  </si>
  <si>
    <t>LOC411908</t>
  </si>
  <si>
    <t>GB48112</t>
  </si>
  <si>
    <t>LOC411909</t>
  </si>
  <si>
    <t>GB48170</t>
  </si>
  <si>
    <t>LOC411910</t>
  </si>
  <si>
    <t>GB55264</t>
  </si>
  <si>
    <t>LOC411916</t>
  </si>
  <si>
    <t>GB43913</t>
  </si>
  <si>
    <t>LOC411920</t>
  </si>
  <si>
    <t>GB52812</t>
  </si>
  <si>
    <t>LOC411922</t>
  </si>
  <si>
    <t>GB42722</t>
  </si>
  <si>
    <t>LOC411923</t>
  </si>
  <si>
    <t>GB42773</t>
  </si>
  <si>
    <t>LOC411927</t>
  </si>
  <si>
    <t>GB51607</t>
  </si>
  <si>
    <t>LOC411930</t>
  </si>
  <si>
    <t>GB53715</t>
  </si>
  <si>
    <t>LOC411931</t>
  </si>
  <si>
    <t>GB53664</t>
  </si>
  <si>
    <t>LOC411935</t>
  </si>
  <si>
    <t>GB45365</t>
  </si>
  <si>
    <t>LOC411936</t>
  </si>
  <si>
    <t>GB43750</t>
  </si>
  <si>
    <t>LOC411939</t>
  </si>
  <si>
    <t>GB46613</t>
  </si>
  <si>
    <t>LOC411943</t>
  </si>
  <si>
    <t>GB55163</t>
  </si>
  <si>
    <t>LOC411953</t>
  </si>
  <si>
    <t>GB51271</t>
  </si>
  <si>
    <t>LOC411955</t>
  </si>
  <si>
    <t>GB50749</t>
  </si>
  <si>
    <t>LOC411958</t>
  </si>
  <si>
    <t>GB46188</t>
  </si>
  <si>
    <t>LOC411959</t>
  </si>
  <si>
    <t>GB52590</t>
  </si>
  <si>
    <t>LOC411960</t>
  </si>
  <si>
    <t>GB47194</t>
  </si>
  <si>
    <t>LOC411961</t>
  </si>
  <si>
    <t>GB51406</t>
  </si>
  <si>
    <t>LOC411970</t>
  </si>
  <si>
    <t>GB48602</t>
  </si>
  <si>
    <t>LOC411972</t>
  </si>
  <si>
    <t>GB51037</t>
  </si>
  <si>
    <t>LOC411976</t>
  </si>
  <si>
    <t>GB50621</t>
  </si>
  <si>
    <t>LOC411978</t>
  </si>
  <si>
    <t>GB54486</t>
  </si>
  <si>
    <t>LOC411980</t>
  </si>
  <si>
    <t>GB45762</t>
  </si>
  <si>
    <t>LOC411982</t>
  </si>
  <si>
    <t>GB47413</t>
  </si>
  <si>
    <t>LOC411983</t>
  </si>
  <si>
    <t>GB50627</t>
  </si>
  <si>
    <t>LOC411985</t>
  </si>
  <si>
    <t>GB50370</t>
  </si>
  <si>
    <t>LOC411986</t>
  </si>
  <si>
    <t>GB41747</t>
  </si>
  <si>
    <t>LOC411989</t>
  </si>
  <si>
    <t>GB51710</t>
  </si>
  <si>
    <t>LOC411991</t>
  </si>
  <si>
    <t>GB54543</t>
  </si>
  <si>
    <t>LOC411996</t>
  </si>
  <si>
    <t>GB47459</t>
  </si>
  <si>
    <t>LOC411997</t>
  </si>
  <si>
    <t>GB44772</t>
  </si>
  <si>
    <t>LOC412000</t>
  </si>
  <si>
    <t>GB50337</t>
  </si>
  <si>
    <t>LOC412002</t>
  </si>
  <si>
    <t>GB49164</t>
  </si>
  <si>
    <t>LOC412005</t>
  </si>
  <si>
    <t>GB52423</t>
  </si>
  <si>
    <t>LOC412007</t>
  </si>
  <si>
    <t>GB49017</t>
  </si>
  <si>
    <t>LOC412011</t>
  </si>
  <si>
    <t>GB41397</t>
  </si>
  <si>
    <t>LOC412015</t>
  </si>
  <si>
    <t>GB51600</t>
  </si>
  <si>
    <t>LOC412016</t>
  </si>
  <si>
    <t>GB48017</t>
  </si>
  <si>
    <t>LOC412017</t>
  </si>
  <si>
    <t>GB48039</t>
  </si>
  <si>
    <t>LOC412020</t>
  </si>
  <si>
    <t>GB42963</t>
  </si>
  <si>
    <t>LOC412021</t>
  </si>
  <si>
    <t>GB42962</t>
  </si>
  <si>
    <t>LOC412024</t>
  </si>
  <si>
    <t>GB50075</t>
  </si>
  <si>
    <t>LOC412025</t>
  </si>
  <si>
    <t>GB42841</t>
  </si>
  <si>
    <t>LOC412030</t>
  </si>
  <si>
    <t>GB55372</t>
  </si>
  <si>
    <t>LOC412041</t>
  </si>
  <si>
    <t>GB41162</t>
  </si>
  <si>
    <t>LOC412045</t>
  </si>
  <si>
    <t>GB47114</t>
  </si>
  <si>
    <t>LOC412051</t>
  </si>
  <si>
    <t>GB55971</t>
  </si>
  <si>
    <t>LOC412056</t>
  </si>
  <si>
    <t>GB45950</t>
  </si>
  <si>
    <t>LOC412057</t>
  </si>
  <si>
    <t>LOC412059</t>
  </si>
  <si>
    <t>GB44411</t>
  </si>
  <si>
    <t>LOC412065</t>
  </si>
  <si>
    <t>GB48307</t>
  </si>
  <si>
    <t>LOC412070</t>
  </si>
  <si>
    <t>GB54215</t>
  </si>
  <si>
    <t>LOC412072</t>
  </si>
  <si>
    <t>GB44054</t>
  </si>
  <si>
    <t>LOC412074</t>
  </si>
  <si>
    <t>GB54213</t>
  </si>
  <si>
    <t>LOC412077</t>
  </si>
  <si>
    <t>GB50847</t>
  </si>
  <si>
    <t>LOC412079</t>
  </si>
  <si>
    <t>GB41873</t>
  </si>
  <si>
    <t>LOC412080</t>
  </si>
  <si>
    <t>GB41797</t>
  </si>
  <si>
    <t>LOC412082</t>
  </si>
  <si>
    <t>GB43902</t>
  </si>
  <si>
    <t>LOC412084</t>
  </si>
  <si>
    <t>GB51332</t>
  </si>
  <si>
    <t>LOC412085</t>
  </si>
  <si>
    <t>GB49414</t>
  </si>
  <si>
    <t>LOC412088</t>
  </si>
  <si>
    <t>LOC412091</t>
  </si>
  <si>
    <t>GB42740</t>
  </si>
  <si>
    <t>LOC412099</t>
  </si>
  <si>
    <t>GB52157</t>
  </si>
  <si>
    <t>LOC412104</t>
  </si>
  <si>
    <t>GB40893</t>
  </si>
  <si>
    <t>LOC412107</t>
  </si>
  <si>
    <t>GB53196</t>
  </si>
  <si>
    <t>LOC412108</t>
  </si>
  <si>
    <t>GB55165</t>
  </si>
  <si>
    <t>LOC412109</t>
  </si>
  <si>
    <t>GB54574</t>
  </si>
  <si>
    <t>LOC412111</t>
  </si>
  <si>
    <t>GB53729</t>
  </si>
  <si>
    <t>LOC412112</t>
  </si>
  <si>
    <t>GB44746</t>
  </si>
  <si>
    <t>LOC412114</t>
  </si>
  <si>
    <t>GB41032</t>
  </si>
  <si>
    <t>LOC412116</t>
  </si>
  <si>
    <t>GB52075</t>
  </si>
  <si>
    <t>LOC412117</t>
  </si>
  <si>
    <t>GB47417</t>
  </si>
  <si>
    <t>LOC412118</t>
  </si>
  <si>
    <t>GB47667</t>
  </si>
  <si>
    <t>LOC412127</t>
  </si>
  <si>
    <t>GB50724</t>
  </si>
  <si>
    <t>LOC412128</t>
  </si>
  <si>
    <t>GB40350</t>
  </si>
  <si>
    <t>LOC412130</t>
  </si>
  <si>
    <t>GB53133</t>
  </si>
  <si>
    <t>LOC412133</t>
  </si>
  <si>
    <t>GB55632</t>
  </si>
  <si>
    <t>LOC412141</t>
  </si>
  <si>
    <t>GB54848</t>
  </si>
  <si>
    <t>LOC412143</t>
  </si>
  <si>
    <t>GB43467</t>
  </si>
  <si>
    <t>LOC412147</t>
  </si>
  <si>
    <t>LOC412149</t>
  </si>
  <si>
    <t>GB53146</t>
  </si>
  <si>
    <t>LOC412150</t>
  </si>
  <si>
    <t>GB41867</t>
  </si>
  <si>
    <t>LOC412154</t>
  </si>
  <si>
    <t>GB43125</t>
  </si>
  <si>
    <t>LOC412155</t>
  </si>
  <si>
    <t>GB42771</t>
  </si>
  <si>
    <t>LOC412157</t>
  </si>
  <si>
    <t>GB49346</t>
  </si>
  <si>
    <t>LOC412159</t>
  </si>
  <si>
    <t>GB46894</t>
  </si>
  <si>
    <t>LOC412160</t>
  </si>
  <si>
    <t>GB46911</t>
  </si>
  <si>
    <t>LOC412161</t>
  </si>
  <si>
    <t>GB51667</t>
  </si>
  <si>
    <t>LOC412162</t>
  </si>
  <si>
    <t>GB49219</t>
  </si>
  <si>
    <t>LOC412163</t>
  </si>
  <si>
    <t>GB50596</t>
  </si>
  <si>
    <t>LOC412164</t>
  </si>
  <si>
    <t>GB45871</t>
  </si>
  <si>
    <t>LOC412166</t>
  </si>
  <si>
    <t>GB48195</t>
  </si>
  <si>
    <t>LOC412167</t>
  </si>
  <si>
    <t>GB45952</t>
  </si>
  <si>
    <t>LOC412170</t>
  </si>
  <si>
    <t>GB41486</t>
  </si>
  <si>
    <t>LOC412172</t>
  </si>
  <si>
    <t>LOC412174</t>
  </si>
  <si>
    <t>GB47338</t>
  </si>
  <si>
    <t>LOC412177</t>
  </si>
  <si>
    <t>GB49173</t>
  </si>
  <si>
    <t>LOC412180</t>
  </si>
  <si>
    <t>GB52060</t>
  </si>
  <si>
    <t>LOC412187</t>
  </si>
  <si>
    <t>GB40303</t>
  </si>
  <si>
    <t>LOC412188</t>
  </si>
  <si>
    <t>LOC412189</t>
  </si>
  <si>
    <t>LOC412190</t>
  </si>
  <si>
    <t>GB40858</t>
  </si>
  <si>
    <t>LOC412192</t>
  </si>
  <si>
    <t>GB41981</t>
  </si>
  <si>
    <t>LOC412193</t>
  </si>
  <si>
    <t>GB45394</t>
  </si>
  <si>
    <t>LOC412196</t>
  </si>
  <si>
    <t>GB47415</t>
  </si>
  <si>
    <t>LOC412197</t>
  </si>
  <si>
    <t>GB47475</t>
  </si>
  <si>
    <t>LOC412199</t>
  </si>
  <si>
    <t>GB45342</t>
  </si>
  <si>
    <t>LOC412200</t>
  </si>
  <si>
    <t>GB40563</t>
  </si>
  <si>
    <t>LOC412201</t>
  </si>
  <si>
    <t>GB44763</t>
  </si>
  <si>
    <t>LOC412205</t>
  </si>
  <si>
    <t>GB50275</t>
  </si>
  <si>
    <t>LOC412215</t>
  </si>
  <si>
    <t>GB49845</t>
  </si>
  <si>
    <t>LOC412217</t>
  </si>
  <si>
    <t>GB53134</t>
  </si>
  <si>
    <t>LOC412220</t>
  </si>
  <si>
    <t>GB53933</t>
  </si>
  <si>
    <t>LOC412221</t>
  </si>
  <si>
    <t>GB49529</t>
  </si>
  <si>
    <t>LOC412222</t>
  </si>
  <si>
    <t>GB46973</t>
  </si>
  <si>
    <t>LOC412227</t>
  </si>
  <si>
    <t>GB47831</t>
  </si>
  <si>
    <t>LOC412231</t>
  </si>
  <si>
    <t>GB50272</t>
  </si>
  <si>
    <t>LOC412232</t>
  </si>
  <si>
    <t>GB44541</t>
  </si>
  <si>
    <t>LOC412233</t>
  </si>
  <si>
    <t>GB54261</t>
  </si>
  <si>
    <t>LOC412234</t>
  </si>
  <si>
    <t>GB47160</t>
  </si>
  <si>
    <t>LOC412235</t>
  </si>
  <si>
    <t>GB47159</t>
  </si>
  <si>
    <t>LOC412236</t>
  </si>
  <si>
    <t>GB46641</t>
  </si>
  <si>
    <t>LOC412243</t>
  </si>
  <si>
    <t>GB47009</t>
  </si>
  <si>
    <t>LOC412247</t>
  </si>
  <si>
    <t>LOC412249</t>
  </si>
  <si>
    <t>GB40555</t>
  </si>
  <si>
    <t>LOC412254</t>
  </si>
  <si>
    <t>GB51757</t>
  </si>
  <si>
    <t>LOC412256</t>
  </si>
  <si>
    <t>LOC412259</t>
  </si>
  <si>
    <t>GB49692</t>
  </si>
  <si>
    <t>LOC412260</t>
  </si>
  <si>
    <t>GB53605</t>
  </si>
  <si>
    <t>LOC412262</t>
  </si>
  <si>
    <t>GB51541</t>
  </si>
  <si>
    <t>LOC412263</t>
  </si>
  <si>
    <t>GB42326</t>
  </si>
  <si>
    <t>LOC412265</t>
  </si>
  <si>
    <t>GB49174</t>
  </si>
  <si>
    <t>LOC412272</t>
  </si>
  <si>
    <t>GB53337</t>
  </si>
  <si>
    <t>LOC412276</t>
  </si>
  <si>
    <t>GB42676</t>
  </si>
  <si>
    <t>LOC412277</t>
  </si>
  <si>
    <t>GB45125</t>
  </si>
  <si>
    <t>LOC412279</t>
  </si>
  <si>
    <t>LOC412281</t>
  </si>
  <si>
    <t>GB51956</t>
  </si>
  <si>
    <t>LOC412282</t>
  </si>
  <si>
    <t>GB54843</t>
  </si>
  <si>
    <t>LOC412284</t>
  </si>
  <si>
    <t>GB40357</t>
  </si>
  <si>
    <t>LOC412286</t>
  </si>
  <si>
    <t>GB44558</t>
  </si>
  <si>
    <t>LOC412289</t>
  </si>
  <si>
    <t>GB53382</t>
  </si>
  <si>
    <t>LOC412291</t>
  </si>
  <si>
    <t>GB53380</t>
  </si>
  <si>
    <t>LOC412293</t>
  </si>
  <si>
    <t>GB46731</t>
  </si>
  <si>
    <t>LOC412294</t>
  </si>
  <si>
    <t>GB49119</t>
  </si>
  <si>
    <t>LOC412295</t>
  </si>
  <si>
    <t>GB49080</t>
  </si>
  <si>
    <t>LOC412299</t>
  </si>
  <si>
    <t>GB51689</t>
  </si>
  <si>
    <t>LOC412301</t>
  </si>
  <si>
    <t>GB52731</t>
  </si>
  <si>
    <t>LOC412302</t>
  </si>
  <si>
    <t>GB48402</t>
  </si>
  <si>
    <t>LOC412303</t>
  </si>
  <si>
    <t>GB41346</t>
  </si>
  <si>
    <t>LOC412308</t>
  </si>
  <si>
    <t>GB40362</t>
  </si>
  <si>
    <t>LOC412309</t>
  </si>
  <si>
    <t>LOC412310</t>
  </si>
  <si>
    <t>GB52525</t>
  </si>
  <si>
    <t>LOC412314</t>
  </si>
  <si>
    <t>GB55448</t>
  </si>
  <si>
    <t>LOC412315</t>
  </si>
  <si>
    <t>GB55566</t>
  </si>
  <si>
    <t>LOC412316</t>
  </si>
  <si>
    <t>GB50630</t>
  </si>
  <si>
    <t>LOC412318</t>
  </si>
  <si>
    <t>GB55989</t>
  </si>
  <si>
    <t>LOC412319</t>
  </si>
  <si>
    <t>GB53223</t>
  </si>
  <si>
    <t>LOC412323</t>
  </si>
  <si>
    <t>GB43905</t>
  </si>
  <si>
    <t>LOC412326</t>
  </si>
  <si>
    <t>GB40706</t>
  </si>
  <si>
    <t>LOC412331</t>
  </si>
  <si>
    <t>GB46594</t>
  </si>
  <si>
    <t>LOC412341</t>
  </si>
  <si>
    <t>GB46888</t>
  </si>
  <si>
    <t>LOC412342</t>
  </si>
  <si>
    <t>GB46916</t>
  </si>
  <si>
    <t>LOC412343</t>
  </si>
  <si>
    <t>GB45877</t>
  </si>
  <si>
    <t>LOC412345</t>
  </si>
  <si>
    <t>GB53091</t>
  </si>
  <si>
    <t>LOC412346</t>
  </si>
  <si>
    <t>GB46972</t>
  </si>
  <si>
    <t>LOC412349</t>
  </si>
  <si>
    <t>GB47606</t>
  </si>
  <si>
    <t>LOC412351</t>
  </si>
  <si>
    <t>GB40239</t>
  </si>
  <si>
    <t>LOC412353</t>
  </si>
  <si>
    <t>GB53967</t>
  </si>
  <si>
    <t>LOC412354</t>
  </si>
  <si>
    <t>GB53970</t>
  </si>
  <si>
    <t>LOC412355</t>
  </si>
  <si>
    <t>GB52661</t>
  </si>
  <si>
    <t>LOC412360</t>
  </si>
  <si>
    <t>GB45423</t>
  </si>
  <si>
    <t>LOC412361</t>
  </si>
  <si>
    <t>GB51536</t>
  </si>
  <si>
    <t>LOC412363</t>
  </si>
  <si>
    <t>GB54266</t>
  </si>
  <si>
    <t>LOC412366</t>
  </si>
  <si>
    <t>GB45418</t>
  </si>
  <si>
    <t>LOC412372</t>
  </si>
  <si>
    <t>GB42418</t>
  </si>
  <si>
    <t>LOC412375</t>
  </si>
  <si>
    <t>GB55161</t>
  </si>
  <si>
    <t>LOC412378</t>
  </si>
  <si>
    <t>GB44415</t>
  </si>
  <si>
    <t>LOC412386</t>
  </si>
  <si>
    <t>GB50701</t>
  </si>
  <si>
    <t>LOC412388</t>
  </si>
  <si>
    <t>GB50867</t>
  </si>
  <si>
    <t>LOC412393</t>
  </si>
  <si>
    <t>GB49628</t>
  </si>
  <si>
    <t>LOC412397</t>
  </si>
  <si>
    <t>GB40948</t>
  </si>
  <si>
    <t>LOC412398</t>
  </si>
  <si>
    <t>GB51713</t>
  </si>
  <si>
    <t>LOC412399</t>
  </si>
  <si>
    <t>GB48846</t>
  </si>
  <si>
    <t>LOC412401</t>
  </si>
  <si>
    <t>GB51642</t>
  </si>
  <si>
    <t>LOC412407</t>
  </si>
  <si>
    <t>GB48933</t>
  </si>
  <si>
    <t>LOC412408</t>
  </si>
  <si>
    <t>GB46751</t>
  </si>
  <si>
    <t>LOC412409</t>
  </si>
  <si>
    <t>GB45280</t>
  </si>
  <si>
    <t>LOC412410</t>
  </si>
  <si>
    <t>GB41024</t>
  </si>
  <si>
    <t>LOC412416</t>
  </si>
  <si>
    <t>GB49608</t>
  </si>
  <si>
    <t>LOC412419</t>
  </si>
  <si>
    <t>GB46903</t>
  </si>
  <si>
    <t>LOC412423</t>
  </si>
  <si>
    <t>GB47660</t>
  </si>
  <si>
    <t>LOC412426</t>
  </si>
  <si>
    <t>GB45702</t>
  </si>
  <si>
    <t>LOC412430</t>
  </si>
  <si>
    <t>GB46177</t>
  </si>
  <si>
    <t>LOC412431</t>
  </si>
  <si>
    <t>GB54610</t>
  </si>
  <si>
    <t>LOC412436</t>
  </si>
  <si>
    <t>GB55307</t>
  </si>
  <si>
    <t>LOC412442</t>
  </si>
  <si>
    <t>GB44404</t>
  </si>
  <si>
    <t>LOC412443</t>
  </si>
  <si>
    <t>GB44397</t>
  </si>
  <si>
    <t>LOC412445</t>
  </si>
  <si>
    <t>GB44704</t>
  </si>
  <si>
    <t>LOC412446</t>
  </si>
  <si>
    <t>GB47184</t>
  </si>
  <si>
    <t>LOC412448</t>
  </si>
  <si>
    <t>GB42924</t>
  </si>
  <si>
    <t>LOC412451</t>
  </si>
  <si>
    <t>GB54972</t>
  </si>
  <si>
    <t>LOC412452</t>
  </si>
  <si>
    <t>GB55103</t>
  </si>
  <si>
    <t>LOC412453</t>
  </si>
  <si>
    <t>GB47089</t>
  </si>
  <si>
    <t>LOC412454</t>
  </si>
  <si>
    <t>GB47950</t>
  </si>
  <si>
    <t>LOC412455</t>
  </si>
  <si>
    <t>GB54378</t>
  </si>
  <si>
    <t>LOC412457</t>
  </si>
  <si>
    <t>GB44081</t>
  </si>
  <si>
    <t>LOC412458</t>
  </si>
  <si>
    <t>GB40769</t>
  </si>
  <si>
    <t>LOC412459</t>
  </si>
  <si>
    <t>GB46929</t>
  </si>
  <si>
    <t>LOC412460</t>
  </si>
  <si>
    <t>GB49356</t>
  </si>
  <si>
    <t>LOC412467</t>
  </si>
  <si>
    <t>GB44829</t>
  </si>
  <si>
    <t>LOC412472</t>
  </si>
  <si>
    <t>GB53092</t>
  </si>
  <si>
    <t>LOC412476</t>
  </si>
  <si>
    <t>GB48721</t>
  </si>
  <si>
    <t>LOC412477</t>
  </si>
  <si>
    <t>GB48178</t>
  </si>
  <si>
    <t>LOC412481</t>
  </si>
  <si>
    <t>GB46050</t>
  </si>
  <si>
    <t>LOC412487</t>
  </si>
  <si>
    <t>GB41301</t>
  </si>
  <si>
    <t>LOC412488</t>
  </si>
  <si>
    <t>GB41341</t>
  </si>
  <si>
    <t>LOC412489</t>
  </si>
  <si>
    <t>GB46216</t>
  </si>
  <si>
    <t>LOC412491</t>
  </si>
  <si>
    <t>GB42448</t>
  </si>
  <si>
    <t>LOC412503</t>
  </si>
  <si>
    <t>GB49942</t>
  </si>
  <si>
    <t>LOC412505</t>
  </si>
  <si>
    <t>GB48692</t>
  </si>
  <si>
    <t>LOC412510</t>
  </si>
  <si>
    <t>GB47195</t>
  </si>
  <si>
    <t>LOC412513</t>
  </si>
  <si>
    <t>GB51361</t>
  </si>
  <si>
    <t>LOC412515</t>
  </si>
  <si>
    <t>GB48511</t>
  </si>
  <si>
    <t>LOC412522</t>
  </si>
  <si>
    <t>GB42922</t>
  </si>
  <si>
    <t>LOC412523</t>
  </si>
  <si>
    <t>GB40938</t>
  </si>
  <si>
    <t>LOC412526</t>
  </si>
  <si>
    <t>GB54601</t>
  </si>
  <si>
    <t>LOC412531</t>
  </si>
  <si>
    <t>GB44519</t>
  </si>
  <si>
    <t>LOC412540</t>
  </si>
  <si>
    <t>GB52895</t>
  </si>
  <si>
    <t>LOC412541</t>
  </si>
  <si>
    <t>GB49870</t>
  </si>
  <si>
    <t>LOC412543</t>
  </si>
  <si>
    <t>GB44422</t>
  </si>
  <si>
    <t>LOC412544</t>
  </si>
  <si>
    <t>GB41287</t>
  </si>
  <si>
    <t>LOC412545</t>
  </si>
  <si>
    <t>GB48579</t>
  </si>
  <si>
    <t>LOC412546</t>
  </si>
  <si>
    <t>GB40774</t>
  </si>
  <si>
    <t>LOC412548</t>
  </si>
  <si>
    <t>GB45739</t>
  </si>
  <si>
    <t>LOC412550</t>
  </si>
  <si>
    <t>GB45634</t>
  </si>
  <si>
    <t>LOC412554</t>
  </si>
  <si>
    <t>GB50519</t>
  </si>
  <si>
    <t>LOC412569</t>
  </si>
  <si>
    <t>GB54260</t>
  </si>
  <si>
    <t>LOC412573</t>
  </si>
  <si>
    <t>GB45314</t>
  </si>
  <si>
    <t>LOC412574</t>
  </si>
  <si>
    <t>GB53021</t>
  </si>
  <si>
    <t>LOC412588</t>
  </si>
  <si>
    <t>GB41082</t>
  </si>
  <si>
    <t>LOC412589</t>
  </si>
  <si>
    <t>GB49520</t>
  </si>
  <si>
    <t>LOC412593</t>
  </si>
  <si>
    <t>GB44429</t>
  </si>
  <si>
    <t>LOC412594</t>
  </si>
  <si>
    <t>GB45795</t>
  </si>
  <si>
    <t>LOC412596</t>
  </si>
  <si>
    <t>GB49634</t>
  </si>
  <si>
    <t>LOC412598</t>
  </si>
  <si>
    <t>GB48409</t>
  </si>
  <si>
    <t>LOC412599</t>
  </si>
  <si>
    <t>GB41263</t>
  </si>
  <si>
    <t>LOC412602</t>
  </si>
  <si>
    <t>GB54590</t>
  </si>
  <si>
    <t>LOC412606</t>
  </si>
  <si>
    <t>GB54042</t>
  </si>
  <si>
    <t>LOC412607</t>
  </si>
  <si>
    <t>GB48339</t>
  </si>
  <si>
    <t>LOC412610</t>
  </si>
  <si>
    <t>GB50352</t>
  </si>
  <si>
    <t>LOC412611</t>
  </si>
  <si>
    <t>GB49350</t>
  </si>
  <si>
    <t>LOC412612</t>
  </si>
  <si>
    <t>GB54811</t>
  </si>
  <si>
    <t>LOC412613</t>
  </si>
  <si>
    <t>GB44786</t>
  </si>
  <si>
    <t>LOC412616</t>
  </si>
  <si>
    <t>GB41258</t>
  </si>
  <si>
    <t>LOC412617</t>
  </si>
  <si>
    <t>GB54210</t>
  </si>
  <si>
    <t>LOC412619</t>
  </si>
  <si>
    <t>GB52260</t>
  </si>
  <si>
    <t>LOC412620</t>
  </si>
  <si>
    <t>GB46143</t>
  </si>
  <si>
    <t>LOC412623</t>
  </si>
  <si>
    <t>GB43743</t>
  </si>
  <si>
    <t>LOC412624</t>
  </si>
  <si>
    <t>GB48467</t>
  </si>
  <si>
    <t>LOC412629</t>
  </si>
  <si>
    <t>GB53376</t>
  </si>
  <si>
    <t>LOC412634</t>
  </si>
  <si>
    <t>GB51502</t>
  </si>
  <si>
    <t>LOC412635</t>
  </si>
  <si>
    <t>GB40599</t>
  </si>
  <si>
    <t>LOC412636</t>
  </si>
  <si>
    <t>GB46465</t>
  </si>
  <si>
    <t>LOC412637</t>
  </si>
  <si>
    <t>GB40296</t>
  </si>
  <si>
    <t>LOC412641</t>
  </si>
  <si>
    <t>GB44616</t>
  </si>
  <si>
    <t>LOC412642</t>
  </si>
  <si>
    <t>GB53270</t>
  </si>
  <si>
    <t>LOC412643</t>
  </si>
  <si>
    <t>GB53269</t>
  </si>
  <si>
    <t>LOC412644</t>
  </si>
  <si>
    <t>GB40872</t>
  </si>
  <si>
    <t>LOC412647</t>
  </si>
  <si>
    <t>GB45551</t>
  </si>
  <si>
    <t>LOC412651</t>
  </si>
  <si>
    <t>GB47153</t>
  </si>
  <si>
    <t>LOC412655</t>
  </si>
  <si>
    <t>GB54809</t>
  </si>
  <si>
    <t>LOC412661</t>
  </si>
  <si>
    <t>GB42930</t>
  </si>
  <si>
    <t>LOC412665</t>
  </si>
  <si>
    <t>GB45593</t>
  </si>
  <si>
    <t>LOC412666</t>
  </si>
  <si>
    <t>GB41452</t>
  </si>
  <si>
    <t>LOC412667</t>
  </si>
  <si>
    <t>GB53284</t>
  </si>
  <si>
    <t>LOC412670</t>
  </si>
  <si>
    <t>GB49653</t>
  </si>
  <si>
    <t>LOC412676</t>
  </si>
  <si>
    <t>GB40880</t>
  </si>
  <si>
    <t>LOC412678</t>
  </si>
  <si>
    <t>GB50851</t>
  </si>
  <si>
    <t>LOC412679</t>
  </si>
  <si>
    <t>GB45597</t>
  </si>
  <si>
    <t>LOC412681</t>
  </si>
  <si>
    <t>GB53802</t>
  </si>
  <si>
    <t>LOC412687</t>
  </si>
  <si>
    <t>GB40935</t>
  </si>
  <si>
    <t>LOC412688</t>
  </si>
  <si>
    <t>GB52568</t>
  </si>
  <si>
    <t>LOC412696</t>
  </si>
  <si>
    <t>GB51358</t>
  </si>
  <si>
    <t>LOC412701</t>
  </si>
  <si>
    <t>GB41847</t>
  </si>
  <si>
    <t>LOC412707</t>
  </si>
  <si>
    <t>GB44423</t>
  </si>
  <si>
    <t>LOC412708</t>
  </si>
  <si>
    <t>GB51884</t>
  </si>
  <si>
    <t>LOC412727</t>
  </si>
  <si>
    <t>GB49593</t>
  </si>
  <si>
    <t>LOC412728</t>
  </si>
  <si>
    <t>GB51725</t>
  </si>
  <si>
    <t>LOC412731</t>
  </si>
  <si>
    <t>GB40672</t>
  </si>
  <si>
    <t>LOC412734</t>
  </si>
  <si>
    <t>GB51570</t>
  </si>
  <si>
    <t>LOC412735</t>
  </si>
  <si>
    <t>GB48303</t>
  </si>
  <si>
    <t>LOC412741</t>
  </si>
  <si>
    <t>GB52541</t>
  </si>
  <si>
    <t>LOC412744</t>
  </si>
  <si>
    <t>GB50322</t>
  </si>
  <si>
    <t>LOC412745</t>
  </si>
  <si>
    <t>GB53936</t>
  </si>
  <si>
    <t>LOC412746</t>
  </si>
  <si>
    <t>GB41884</t>
  </si>
  <si>
    <t>LOC412748</t>
  </si>
  <si>
    <t>GB44770</t>
  </si>
  <si>
    <t>LOC412751</t>
  </si>
  <si>
    <t>GB46790</t>
  </si>
  <si>
    <t>LOC412755</t>
  </si>
  <si>
    <t>GB44354</t>
  </si>
  <si>
    <t>LOC412759</t>
  </si>
  <si>
    <t>GB43481</t>
  </si>
  <si>
    <t>LOC412764</t>
  </si>
  <si>
    <t>GB42802</t>
  </si>
  <si>
    <t>LOC412767</t>
  </si>
  <si>
    <t>GB42796</t>
  </si>
  <si>
    <t>LOC412768</t>
  </si>
  <si>
    <t>GB42704</t>
  </si>
  <si>
    <t>LOC412769</t>
  </si>
  <si>
    <t>GB42705</t>
  </si>
  <si>
    <t>LOC412770</t>
  </si>
  <si>
    <t>LOC412771</t>
  </si>
  <si>
    <t>GB46095</t>
  </si>
  <si>
    <t>LOC412774</t>
  </si>
  <si>
    <t>GB50538</t>
  </si>
  <si>
    <t>LOC412777</t>
  </si>
  <si>
    <t>GB45486</t>
  </si>
  <si>
    <t>LOC412780</t>
  </si>
  <si>
    <t>GB43391</t>
  </si>
  <si>
    <t>LOC412784</t>
  </si>
  <si>
    <t>GB42651</t>
  </si>
  <si>
    <t>LOC412787</t>
  </si>
  <si>
    <t>GB45794</t>
  </si>
  <si>
    <t>LOC412791</t>
  </si>
  <si>
    <t>GB50245</t>
  </si>
  <si>
    <t>LOC412796</t>
  </si>
  <si>
    <t>GB49974</t>
  </si>
  <si>
    <t>LOC412797</t>
  </si>
  <si>
    <t>GB40227</t>
  </si>
  <si>
    <t>LOC412801</t>
  </si>
  <si>
    <t>GB50402</t>
  </si>
  <si>
    <t>LOC412804</t>
  </si>
  <si>
    <t>GB42420</t>
  </si>
  <si>
    <t>LOC412806</t>
  </si>
  <si>
    <t>GB42488</t>
  </si>
  <si>
    <t>LOC412808</t>
  </si>
  <si>
    <t>GB42484</t>
  </si>
  <si>
    <t>LOC412809</t>
  </si>
  <si>
    <t>LOC412810</t>
  </si>
  <si>
    <t>GB42482</t>
  </si>
  <si>
    <t>LOC412813</t>
  </si>
  <si>
    <t>GB44821</t>
  </si>
  <si>
    <t>LOC412815</t>
  </si>
  <si>
    <t>GB53412</t>
  </si>
  <si>
    <t>LOC412817</t>
  </si>
  <si>
    <t>GB48101</t>
  </si>
  <si>
    <t>LOC412824</t>
  </si>
  <si>
    <t>GB41553</t>
  </si>
  <si>
    <t>LOC412827</t>
  </si>
  <si>
    <t>GB54522</t>
  </si>
  <si>
    <t>LOC412828</t>
  </si>
  <si>
    <t>GB49939</t>
  </si>
  <si>
    <t>LOC412829</t>
  </si>
  <si>
    <t>GB40771</t>
  </si>
  <si>
    <t>LOC412835</t>
  </si>
  <si>
    <t>GB43885</t>
  </si>
  <si>
    <t>LOC412837</t>
  </si>
  <si>
    <t>LOC412840</t>
  </si>
  <si>
    <t>GB55196</t>
  </si>
  <si>
    <t>LOC412842</t>
  </si>
  <si>
    <t>GB49839</t>
  </si>
  <si>
    <t>LOC412844</t>
  </si>
  <si>
    <t>GB51493</t>
  </si>
  <si>
    <t>LOC412850</t>
  </si>
  <si>
    <t>GB51486</t>
  </si>
  <si>
    <t>LOC412851</t>
  </si>
  <si>
    <t>GB51524</t>
  </si>
  <si>
    <t>LOC412858</t>
  </si>
  <si>
    <t>GB51385</t>
  </si>
  <si>
    <t>LOC412859</t>
  </si>
  <si>
    <t>GB51391</t>
  </si>
  <si>
    <t>LOC412862</t>
  </si>
  <si>
    <t>GB49400</t>
  </si>
  <si>
    <t>LOC412863</t>
  </si>
  <si>
    <t>GB40581</t>
  </si>
  <si>
    <t>LOC412864</t>
  </si>
  <si>
    <t>GB40589</t>
  </si>
  <si>
    <t>LOC412865</t>
  </si>
  <si>
    <t>GB47258</t>
  </si>
  <si>
    <t>LOC412876</t>
  </si>
  <si>
    <t>GB40280</t>
  </si>
  <si>
    <t>LOC412878</t>
  </si>
  <si>
    <t>GB52555</t>
  </si>
  <si>
    <t>LOC412880</t>
  </si>
  <si>
    <t>GB42680</t>
  </si>
  <si>
    <t>LOC412881</t>
  </si>
  <si>
    <t>GB42819</t>
  </si>
  <si>
    <t>LOC412883</t>
  </si>
  <si>
    <t>GB55818</t>
  </si>
  <si>
    <t>LOC412884</t>
  </si>
  <si>
    <t>GB49301</t>
  </si>
  <si>
    <t>LOC412885</t>
  </si>
  <si>
    <t>GB53385</t>
  </si>
  <si>
    <t>LOC412886</t>
  </si>
  <si>
    <t>LOC412887</t>
  </si>
  <si>
    <t>GB53570</t>
  </si>
  <si>
    <t>LOC412888</t>
  </si>
  <si>
    <t>GB53531</t>
  </si>
  <si>
    <t>LOC412889</t>
  </si>
  <si>
    <t>GB53567</t>
  </si>
  <si>
    <t>LOC412890</t>
  </si>
  <si>
    <t>GB47625</t>
  </si>
  <si>
    <t>LOC412914</t>
  </si>
  <si>
    <t>GB52618</t>
  </si>
  <si>
    <t>LOC412917</t>
  </si>
  <si>
    <t>GB48589</t>
  </si>
  <si>
    <t>LOC412918</t>
  </si>
  <si>
    <t>GB47457</t>
  </si>
  <si>
    <t>LOC412923</t>
  </si>
  <si>
    <t>GB49147</t>
  </si>
  <si>
    <t>LOC412925</t>
  </si>
  <si>
    <t>GB47662</t>
  </si>
  <si>
    <t>LOC412926</t>
  </si>
  <si>
    <t>GB42269</t>
  </si>
  <si>
    <t>LOC412928</t>
  </si>
  <si>
    <t>GB42274</t>
  </si>
  <si>
    <t>LOC412929</t>
  </si>
  <si>
    <t>GB53696</t>
  </si>
  <si>
    <t>LOC412931</t>
  </si>
  <si>
    <t>GB52153</t>
  </si>
  <si>
    <t>LOC412932</t>
  </si>
  <si>
    <t>GB52210</t>
  </si>
  <si>
    <t>LOC412935</t>
  </si>
  <si>
    <t>GB49884</t>
  </si>
  <si>
    <t>LOC412937</t>
  </si>
  <si>
    <t>GB54608</t>
  </si>
  <si>
    <t>LOC412941</t>
  </si>
  <si>
    <t>GB52793</t>
  </si>
  <si>
    <t>LOC412943</t>
  </si>
  <si>
    <t>GB54337</t>
  </si>
  <si>
    <t>LOC412944</t>
  </si>
  <si>
    <t>GB44933</t>
  </si>
  <si>
    <t>LOC412948</t>
  </si>
  <si>
    <t>GB47503</t>
  </si>
  <si>
    <t>LOC412949</t>
  </si>
  <si>
    <t>GB47387</t>
  </si>
  <si>
    <t>LOC412950</t>
  </si>
  <si>
    <t>GB51655</t>
  </si>
  <si>
    <t>LOC412954</t>
  </si>
  <si>
    <t>GB52800</t>
  </si>
  <si>
    <t>LOC412955</t>
  </si>
  <si>
    <t>LOC412960</t>
  </si>
  <si>
    <t>GB42783</t>
  </si>
  <si>
    <t>LOC412966</t>
  </si>
  <si>
    <t>GB48659</t>
  </si>
  <si>
    <t>LOC412968</t>
  </si>
  <si>
    <t>GB48658</t>
  </si>
  <si>
    <t>LOC412969</t>
  </si>
  <si>
    <t>GB48656</t>
  </si>
  <si>
    <t>LOC412972</t>
  </si>
  <si>
    <t>GB49837</t>
  </si>
  <si>
    <t>LOC412975</t>
  </si>
  <si>
    <t>GB51033</t>
  </si>
  <si>
    <t>LOC412976</t>
  </si>
  <si>
    <t>GB51013</t>
  </si>
  <si>
    <t>LOC412986</t>
  </si>
  <si>
    <t>GB53516</t>
  </si>
  <si>
    <t>LOC412993</t>
  </si>
  <si>
    <t>GB53118</t>
  </si>
  <si>
    <t>LOC412994</t>
  </si>
  <si>
    <t>GB52879</t>
  </si>
  <si>
    <t>LOC412996</t>
  </si>
  <si>
    <t>GB50062</t>
  </si>
  <si>
    <t>LOC412997</t>
  </si>
  <si>
    <t>GB50063</t>
  </si>
  <si>
    <t>LOC413002</t>
  </si>
  <si>
    <t>GB52600</t>
  </si>
  <si>
    <t>LOC413005</t>
  </si>
  <si>
    <t>GB54474</t>
  </si>
  <si>
    <t>LOC413006</t>
  </si>
  <si>
    <t>GB43863</t>
  </si>
  <si>
    <t>LOC413011</t>
  </si>
  <si>
    <t>GB45738</t>
  </si>
  <si>
    <t>LOC413020</t>
  </si>
  <si>
    <t>GB46673</t>
  </si>
  <si>
    <t>LOC413021</t>
  </si>
  <si>
    <t>GB46795</t>
  </si>
  <si>
    <t>LOC413023</t>
  </si>
  <si>
    <t>GB43390</t>
  </si>
  <si>
    <t>LOC413024</t>
  </si>
  <si>
    <t>GB44810</t>
  </si>
  <si>
    <t>LOC413029</t>
  </si>
  <si>
    <t>GB40480</t>
  </si>
  <si>
    <t>LOC413030</t>
  </si>
  <si>
    <t>GB42775</t>
  </si>
  <si>
    <t>LOC413036</t>
  </si>
  <si>
    <t>GB49432</t>
  </si>
  <si>
    <t>LOC413043</t>
  </si>
  <si>
    <t>GB54485</t>
  </si>
  <si>
    <t>LOC413046</t>
  </si>
  <si>
    <t>LOC413047</t>
  </si>
  <si>
    <t>GB48046</t>
  </si>
  <si>
    <t>LOC413048</t>
  </si>
  <si>
    <t>GB48066</t>
  </si>
  <si>
    <t>LOC413051</t>
  </si>
  <si>
    <t>GB48048</t>
  </si>
  <si>
    <t>LOC413053</t>
  </si>
  <si>
    <t>GB43989</t>
  </si>
  <si>
    <t>LOC413054</t>
  </si>
  <si>
    <t>GB43935</t>
  </si>
  <si>
    <t>LOC413055</t>
  </si>
  <si>
    <t>GB48982</t>
  </si>
  <si>
    <t>LOC413056</t>
  </si>
  <si>
    <t>GB48980</t>
  </si>
  <si>
    <t>LOC413060</t>
  </si>
  <si>
    <t>GB50829</t>
  </si>
  <si>
    <t>LOC413064</t>
  </si>
  <si>
    <t>GB40217</t>
  </si>
  <si>
    <t>LOC413065</t>
  </si>
  <si>
    <t>GB42519</t>
  </si>
  <si>
    <t>LOC413068</t>
  </si>
  <si>
    <t>GB51846</t>
  </si>
  <si>
    <t>LOC413078</t>
  </si>
  <si>
    <t>GB50269</t>
  </si>
  <si>
    <t>LOC413087</t>
  </si>
  <si>
    <t>GB43200</t>
  </si>
  <si>
    <t>LOC413089</t>
  </si>
  <si>
    <t>GB53836</t>
  </si>
  <si>
    <t>LOC413091</t>
  </si>
  <si>
    <t>GB43113</t>
  </si>
  <si>
    <t>LOC413092</t>
  </si>
  <si>
    <t>GB43111</t>
  </si>
  <si>
    <t>LOC413096</t>
  </si>
  <si>
    <t>GB43212</t>
  </si>
  <si>
    <t>LOC413097</t>
  </si>
  <si>
    <t>GB43214</t>
  </si>
  <si>
    <t>LOC413103</t>
  </si>
  <si>
    <t>GB43921</t>
  </si>
  <si>
    <t>LOC413106</t>
  </si>
  <si>
    <t>GB43812</t>
  </si>
  <si>
    <t>LOC413108</t>
  </si>
  <si>
    <t>GB45086</t>
  </si>
  <si>
    <t>LOC413109</t>
  </si>
  <si>
    <t>GB45091</t>
  </si>
  <si>
    <t>LOC413110</t>
  </si>
  <si>
    <t>GB43544</t>
  </si>
  <si>
    <t>LOC413112</t>
  </si>
  <si>
    <t>GB50443</t>
  </si>
  <si>
    <t>LOC413113</t>
  </si>
  <si>
    <t>GB50441</t>
  </si>
  <si>
    <t>LOC413117</t>
  </si>
  <si>
    <t>GB50434</t>
  </si>
  <si>
    <t>LOC413119</t>
  </si>
  <si>
    <t>GB47652</t>
  </si>
  <si>
    <t>LOC413120</t>
  </si>
  <si>
    <t>GB47651</t>
  </si>
  <si>
    <t>LOC413123</t>
  </si>
  <si>
    <t>GB40657</t>
  </si>
  <si>
    <t>LOC413125</t>
  </si>
  <si>
    <t>GB40663</t>
  </si>
  <si>
    <t>LOC413128</t>
  </si>
  <si>
    <t>GB40907</t>
  </si>
  <si>
    <t>LOC413129</t>
  </si>
  <si>
    <t>GB40909</t>
  </si>
  <si>
    <t>LOC413134</t>
  </si>
  <si>
    <t>GB47274</t>
  </si>
  <si>
    <t>LOC413138</t>
  </si>
  <si>
    <t>GB44067</t>
  </si>
  <si>
    <t>LOC413141</t>
  </si>
  <si>
    <t>GB44143</t>
  </si>
  <si>
    <t>LOC413145</t>
  </si>
  <si>
    <t>GB45285</t>
  </si>
  <si>
    <t>LOC413153</t>
  </si>
  <si>
    <t>GB42534</t>
  </si>
  <si>
    <t>LOC413154</t>
  </si>
  <si>
    <t>GB45568</t>
  </si>
  <si>
    <t>LOC413159</t>
  </si>
  <si>
    <t>GB45474</t>
  </si>
  <si>
    <t>LOC413164</t>
  </si>
  <si>
    <t>GB55581</t>
  </si>
  <si>
    <t>LOC413166</t>
  </si>
  <si>
    <t>GB41336</t>
  </si>
  <si>
    <t>LOC413168</t>
  </si>
  <si>
    <t>GB53775</t>
  </si>
  <si>
    <t>LOC413173</t>
  </si>
  <si>
    <t>GB46059</t>
  </si>
  <si>
    <t>LOC413176</t>
  </si>
  <si>
    <t>GB43270</t>
  </si>
  <si>
    <t>LOC413177</t>
  </si>
  <si>
    <t>GB43316</t>
  </si>
  <si>
    <t>LOC413181</t>
  </si>
  <si>
    <t>GB42707</t>
  </si>
  <si>
    <t>LOC413184</t>
  </si>
  <si>
    <t>GB40355</t>
  </si>
  <si>
    <t>LOC413185</t>
  </si>
  <si>
    <t>GB40356</t>
  </si>
  <si>
    <t>LOC413186</t>
  </si>
  <si>
    <t>GB52454</t>
  </si>
  <si>
    <t>LOC413189</t>
  </si>
  <si>
    <t>GB48597</t>
  </si>
  <si>
    <t>LOC413190</t>
  </si>
  <si>
    <t>GB48539</t>
  </si>
  <si>
    <t>LOC413192</t>
  </si>
  <si>
    <t>GB52883</t>
  </si>
  <si>
    <t>LOC413195</t>
  </si>
  <si>
    <t>LOC413196</t>
  </si>
  <si>
    <t>GB51658</t>
  </si>
  <si>
    <t>LOC413204</t>
  </si>
  <si>
    <t>GB45763</t>
  </si>
  <si>
    <t>LOC413205</t>
  </si>
  <si>
    <t>GB45764</t>
  </si>
  <si>
    <t>LOC413207</t>
  </si>
  <si>
    <t>GB55482</t>
  </si>
  <si>
    <t>LOC413209</t>
  </si>
  <si>
    <t>GB55532</t>
  </si>
  <si>
    <t>LOC413210</t>
  </si>
  <si>
    <t>GB47118</t>
  </si>
  <si>
    <t>LOC413213</t>
  </si>
  <si>
    <t>GB43789</t>
  </si>
  <si>
    <t>LOC413215</t>
  </si>
  <si>
    <t>GB51681</t>
  </si>
  <si>
    <t>LOC413222</t>
  </si>
  <si>
    <t>GB49353</t>
  </si>
  <si>
    <t>LOC413228</t>
  </si>
  <si>
    <t>GB47432</t>
  </si>
  <si>
    <t>LOC413233</t>
  </si>
  <si>
    <t>GB47110</t>
  </si>
  <si>
    <t>LOC413237</t>
  </si>
  <si>
    <t>GB46296</t>
  </si>
  <si>
    <t>LOC413240</t>
  </si>
  <si>
    <t>GB46408</t>
  </si>
  <si>
    <t>LOC413242</t>
  </si>
  <si>
    <t>GB43338</t>
  </si>
  <si>
    <t>LOC413244</t>
  </si>
  <si>
    <t>GB53236</t>
  </si>
  <si>
    <t>LOC413245</t>
  </si>
  <si>
    <t>GB42238</t>
  </si>
  <si>
    <t>LOC413248</t>
  </si>
  <si>
    <t>GB44247</t>
  </si>
  <si>
    <t>LOC413250</t>
  </si>
  <si>
    <t>GB44232</t>
  </si>
  <si>
    <t>LOC413252</t>
  </si>
  <si>
    <t>GB40466</t>
  </si>
  <si>
    <t>LOC413253</t>
  </si>
  <si>
    <t>GB40467</t>
  </si>
  <si>
    <t>LOC413255</t>
  </si>
  <si>
    <t>GB53918</t>
  </si>
  <si>
    <t>LOC413256</t>
  </si>
  <si>
    <t>GB43751</t>
  </si>
  <si>
    <t>LOC413263</t>
  </si>
  <si>
    <t>GB51651</t>
  </si>
  <si>
    <t>LOC413265</t>
  </si>
  <si>
    <t>GB50808</t>
  </si>
  <si>
    <t>LOC413266</t>
  </si>
  <si>
    <t>GB54714</t>
  </si>
  <si>
    <t>LOC413267</t>
  </si>
  <si>
    <t>GB54715</t>
  </si>
  <si>
    <t>LOC413270</t>
  </si>
  <si>
    <t>GB46377</t>
  </si>
  <si>
    <t>LOC413274</t>
  </si>
  <si>
    <t>GB41406</t>
  </si>
  <si>
    <t>LOC413278</t>
  </si>
  <si>
    <t>GB43427</t>
  </si>
  <si>
    <t>LOC413279</t>
  </si>
  <si>
    <t>GB43471</t>
  </si>
  <si>
    <t>LOC413280</t>
  </si>
  <si>
    <t>GB43279</t>
  </si>
  <si>
    <t>LOC413285</t>
  </si>
  <si>
    <t>GB41662</t>
  </si>
  <si>
    <t>LOC413286</t>
  </si>
  <si>
    <t>GB41684</t>
  </si>
  <si>
    <t>LOC413293</t>
  </si>
  <si>
    <t>GB41148</t>
  </si>
  <si>
    <t>LOC413294</t>
  </si>
  <si>
    <t>GB43787</t>
  </si>
  <si>
    <t>LOC413297</t>
  </si>
  <si>
    <t>GB49329</t>
  </si>
  <si>
    <t>LOC413299</t>
  </si>
  <si>
    <t>GB48207</t>
  </si>
  <si>
    <t>LOC413305</t>
  </si>
  <si>
    <t>GB52804</t>
  </si>
  <si>
    <t>LOC413309</t>
  </si>
  <si>
    <t>GB46616</t>
  </si>
  <si>
    <t>LOC413311</t>
  </si>
  <si>
    <t>GB46646</t>
  </si>
  <si>
    <t>LOC413314</t>
  </si>
  <si>
    <t>GB55840</t>
  </si>
  <si>
    <t>LOC413319</t>
  </si>
  <si>
    <t>GB44676</t>
  </si>
  <si>
    <t>LOC413324</t>
  </si>
  <si>
    <t>GB52829</t>
  </si>
  <si>
    <t>LOC413328</t>
  </si>
  <si>
    <t>GB52189</t>
  </si>
  <si>
    <t>LOC413331</t>
  </si>
  <si>
    <t>GB49517</t>
  </si>
  <si>
    <t>LOC413333</t>
  </si>
  <si>
    <t>GB44248</t>
  </si>
  <si>
    <t>LOC413336</t>
  </si>
  <si>
    <t>GB43150</t>
  </si>
  <si>
    <t>LOC413341</t>
  </si>
  <si>
    <t>LOC413343</t>
  </si>
  <si>
    <t>GB47272</t>
  </si>
  <si>
    <t>LOC413345</t>
  </si>
  <si>
    <t>GB44369</t>
  </si>
  <si>
    <t>LOC413346</t>
  </si>
  <si>
    <t>GB40838</t>
  </si>
  <si>
    <t>LOC413350</t>
  </si>
  <si>
    <t>GB52504</t>
  </si>
  <si>
    <t>LOC413351</t>
  </si>
  <si>
    <t>GB52503</t>
  </si>
  <si>
    <t>LOC413354</t>
  </si>
  <si>
    <t>GB47973</t>
  </si>
  <si>
    <t>LOC413356</t>
  </si>
  <si>
    <t>GB45458</t>
  </si>
  <si>
    <t>LOC413357</t>
  </si>
  <si>
    <t>GB41035</t>
  </si>
  <si>
    <t>LOC413358</t>
  </si>
  <si>
    <t>GB41036</t>
  </si>
  <si>
    <t>LOC413362</t>
  </si>
  <si>
    <t>GB44346</t>
  </si>
  <si>
    <t>LOC413363</t>
  </si>
  <si>
    <t>GB46910</t>
  </si>
  <si>
    <t>LOC413366</t>
  </si>
  <si>
    <t>LOC413368</t>
  </si>
  <si>
    <t>GB46045</t>
  </si>
  <si>
    <t>LOC413370</t>
  </si>
  <si>
    <t>GB44412</t>
  </si>
  <si>
    <t>LOC413372</t>
  </si>
  <si>
    <t>GB47100</t>
  </si>
  <si>
    <t>LOC413376</t>
  </si>
  <si>
    <t>GB46878</t>
  </si>
  <si>
    <t>LOC413383</t>
  </si>
  <si>
    <t>GB42541</t>
  </si>
  <si>
    <t>LOC413386</t>
  </si>
  <si>
    <t>GB54313</t>
  </si>
  <si>
    <t>LOC413388</t>
  </si>
  <si>
    <t>GB51895</t>
  </si>
  <si>
    <t>LOC413390</t>
  </si>
  <si>
    <t>GB51893</t>
  </si>
  <si>
    <t>LOC413391</t>
  </si>
  <si>
    <t>GB51909</t>
  </si>
  <si>
    <t>LOC413393</t>
  </si>
  <si>
    <t>GB51911</t>
  </si>
  <si>
    <t>LOC413394</t>
  </si>
  <si>
    <t>GB51889</t>
  </si>
  <si>
    <t>LOC413399</t>
  </si>
  <si>
    <t>GB49541</t>
  </si>
  <si>
    <t>LOC413404</t>
  </si>
  <si>
    <t>GB53659</t>
  </si>
  <si>
    <t>LOC413422</t>
  </si>
  <si>
    <t>GB54953</t>
  </si>
  <si>
    <t>LOC413425</t>
  </si>
  <si>
    <t>GB48994</t>
  </si>
  <si>
    <t>LOC413427</t>
  </si>
  <si>
    <t>GB43145</t>
  </si>
  <si>
    <t>LOC413429</t>
  </si>
  <si>
    <t>GB43184</t>
  </si>
  <si>
    <t>LOC413433</t>
  </si>
  <si>
    <t>GB44353</t>
  </si>
  <si>
    <t>LOC413435</t>
  </si>
  <si>
    <t>GB43635</t>
  </si>
  <si>
    <t>LOC413439</t>
  </si>
  <si>
    <t>GB42086</t>
  </si>
  <si>
    <t>LOC413440</t>
  </si>
  <si>
    <t>GB55908</t>
  </si>
  <si>
    <t>LOC413447</t>
  </si>
  <si>
    <t>GB51186</t>
  </si>
  <si>
    <t>LOC413450</t>
  </si>
  <si>
    <t>GB53617</t>
  </si>
  <si>
    <t>LOC413451</t>
  </si>
  <si>
    <t>GB44688</t>
  </si>
  <si>
    <t>LOC413460</t>
  </si>
  <si>
    <t>GB41835</t>
  </si>
  <si>
    <t>LOC413462</t>
  </si>
  <si>
    <t>GB41836</t>
  </si>
  <si>
    <t>LOC413464</t>
  </si>
  <si>
    <t>GB46371</t>
  </si>
  <si>
    <t>LOC413467</t>
  </si>
  <si>
    <t>GB41043</t>
  </si>
  <si>
    <t>LOC413468</t>
  </si>
  <si>
    <t>GB41063</t>
  </si>
  <si>
    <t>LOC413471</t>
  </si>
  <si>
    <t>GB41038</t>
  </si>
  <si>
    <t>LOC413472</t>
  </si>
  <si>
    <t>GB45406</t>
  </si>
  <si>
    <t>LOC413478</t>
  </si>
  <si>
    <t>GB50076</t>
  </si>
  <si>
    <t>LOC413481</t>
  </si>
  <si>
    <t>GB48474</t>
  </si>
  <si>
    <t>LOC413484</t>
  </si>
  <si>
    <t>GB46542</t>
  </si>
  <si>
    <t>LOC413486</t>
  </si>
  <si>
    <t>LOC413488</t>
  </si>
  <si>
    <t>LOC413490</t>
  </si>
  <si>
    <t>GB53677</t>
  </si>
  <si>
    <t>LOC413491</t>
  </si>
  <si>
    <t>GB50657</t>
  </si>
  <si>
    <t>LOC413494</t>
  </si>
  <si>
    <t>GB42454</t>
  </si>
  <si>
    <t>LOC413498</t>
  </si>
  <si>
    <t>GB46927</t>
  </si>
  <si>
    <t>LOC413499</t>
  </si>
  <si>
    <t>GB45507</t>
  </si>
  <si>
    <t>LOC413503</t>
  </si>
  <si>
    <t>GB41230</t>
  </si>
  <si>
    <t>LOC413509</t>
  </si>
  <si>
    <t>GB53596</t>
  </si>
  <si>
    <t>LOC413510</t>
  </si>
  <si>
    <t>GB53592</t>
  </si>
  <si>
    <t>LOC413512</t>
  </si>
  <si>
    <t>GB45436</t>
  </si>
  <si>
    <t>LOC413515</t>
  </si>
  <si>
    <t>GB54650</t>
  </si>
  <si>
    <t>LOC413517</t>
  </si>
  <si>
    <t>GB54687</t>
  </si>
  <si>
    <t>LOC413527</t>
  </si>
  <si>
    <t>GB46789</t>
  </si>
  <si>
    <t>LOC413529</t>
  </si>
  <si>
    <t>GB54371</t>
  </si>
  <si>
    <t>LOC413531</t>
  </si>
  <si>
    <t>GB54364</t>
  </si>
  <si>
    <t>LOC413532</t>
  </si>
  <si>
    <t>GB54367</t>
  </si>
  <si>
    <t>LOC413533</t>
  </si>
  <si>
    <t>GB54340</t>
  </si>
  <si>
    <t>LOC413534</t>
  </si>
  <si>
    <t>GB54373</t>
  </si>
  <si>
    <t>LOC413539</t>
  </si>
  <si>
    <t>GB40237</t>
  </si>
  <si>
    <t>LOC413542</t>
  </si>
  <si>
    <t>GB48661</t>
  </si>
  <si>
    <t>LOC413545</t>
  </si>
  <si>
    <t>GB43980</t>
  </si>
  <si>
    <t>LOC413547</t>
  </si>
  <si>
    <t>GB47329</t>
  </si>
  <si>
    <t>LOC413549</t>
  </si>
  <si>
    <t>GB40162</t>
  </si>
  <si>
    <t>LOC413550</t>
  </si>
  <si>
    <t>GB40053</t>
  </si>
  <si>
    <t>LOC413551</t>
  </si>
  <si>
    <t>GB53953</t>
  </si>
  <si>
    <t>LOC413553</t>
  </si>
  <si>
    <t>GB48310</t>
  </si>
  <si>
    <t>LOC413555</t>
  </si>
  <si>
    <t>GB41403</t>
  </si>
  <si>
    <t>LOC413556</t>
  </si>
  <si>
    <t>GB40410</t>
  </si>
  <si>
    <t>LOC413562</t>
  </si>
  <si>
    <t>GB49732</t>
  </si>
  <si>
    <t>LOC413567</t>
  </si>
  <si>
    <t>GB55220</t>
  </si>
  <si>
    <t>LOC413568</t>
  </si>
  <si>
    <t>GB52840</t>
  </si>
  <si>
    <t>LOC413574</t>
  </si>
  <si>
    <t>GB48938</t>
  </si>
  <si>
    <t>LOC413575</t>
  </si>
  <si>
    <t>GB48937</t>
  </si>
  <si>
    <t>LOC413576</t>
  </si>
  <si>
    <t>GB48936</t>
  </si>
  <si>
    <t>LOC413577</t>
  </si>
  <si>
    <t>GB48942</t>
  </si>
  <si>
    <t>LOC413578</t>
  </si>
  <si>
    <t>GB55896</t>
  </si>
  <si>
    <t>LOC413579</t>
  </si>
  <si>
    <t>GB43622</t>
  </si>
  <si>
    <t>LOC413582</t>
  </si>
  <si>
    <t>GB43574</t>
  </si>
  <si>
    <t>LOC413585</t>
  </si>
  <si>
    <t>GB51774</t>
  </si>
  <si>
    <t>LOC413590</t>
  </si>
  <si>
    <t>GB44006</t>
  </si>
  <si>
    <t>LOC413592</t>
  </si>
  <si>
    <t>GB42925</t>
  </si>
  <si>
    <t>LOC413612</t>
  </si>
  <si>
    <t>GB43875</t>
  </si>
  <si>
    <t>LOC413613</t>
  </si>
  <si>
    <t>GB55684</t>
  </si>
  <si>
    <t>LOC413618</t>
  </si>
  <si>
    <t>GB40341</t>
  </si>
  <si>
    <t>LOC413619</t>
  </si>
  <si>
    <t>GB40560</t>
  </si>
  <si>
    <t>LOC413620</t>
  </si>
  <si>
    <t>GB40343</t>
  </si>
  <si>
    <t>LOC413625</t>
  </si>
  <si>
    <t>GB41775</t>
  </si>
  <si>
    <t>LOC413627</t>
  </si>
  <si>
    <t>GB41778</t>
  </si>
  <si>
    <t>LOC413630</t>
  </si>
  <si>
    <t>GB46761</t>
  </si>
  <si>
    <t>LOC413631</t>
  </si>
  <si>
    <t>GB48321</t>
  </si>
  <si>
    <t>LOC413633</t>
  </si>
  <si>
    <t>GB54325</t>
  </si>
  <si>
    <t>LOC413643</t>
  </si>
  <si>
    <t>GB41759</t>
  </si>
  <si>
    <t>LOC413650</t>
  </si>
  <si>
    <t>GB47420</t>
  </si>
  <si>
    <t>LOC413652</t>
  </si>
  <si>
    <t>GB41872</t>
  </si>
  <si>
    <t>LOC413653</t>
  </si>
  <si>
    <t>GB44555</t>
  </si>
  <si>
    <t>LOC413655</t>
  </si>
  <si>
    <t>GB53823</t>
  </si>
  <si>
    <t>LOC413660</t>
  </si>
  <si>
    <t>GB40674</t>
  </si>
  <si>
    <t>LOC413663</t>
  </si>
  <si>
    <t>GB40515</t>
  </si>
  <si>
    <t>LOC413664</t>
  </si>
  <si>
    <t>GB40513</t>
  </si>
  <si>
    <t>LOC413666</t>
  </si>
  <si>
    <t>GB45107</t>
  </si>
  <si>
    <t>LOC413668</t>
  </si>
  <si>
    <t>GB45106</t>
  </si>
  <si>
    <t>LOC413669</t>
  </si>
  <si>
    <t>LOC413670</t>
  </si>
  <si>
    <t>GB47496</t>
  </si>
  <si>
    <t>LOC413672</t>
  </si>
  <si>
    <t>LOC413674</t>
  </si>
  <si>
    <t>GB47392</t>
  </si>
  <si>
    <t>LOC413677</t>
  </si>
  <si>
    <t>GB46490</t>
  </si>
  <si>
    <t>LOC413678</t>
  </si>
  <si>
    <t>GB46444</t>
  </si>
  <si>
    <t>LOC413683</t>
  </si>
  <si>
    <t>GB48336</t>
  </si>
  <si>
    <t>LOC413686</t>
  </si>
  <si>
    <t>GB41362</t>
  </si>
  <si>
    <t>LOC413689</t>
  </si>
  <si>
    <t>GB53700</t>
  </si>
  <si>
    <t>LOC413691</t>
  </si>
  <si>
    <t>GB42037</t>
  </si>
  <si>
    <t>LOC413693</t>
  </si>
  <si>
    <t>LOC413697</t>
  </si>
  <si>
    <t>GB49937</t>
  </si>
  <si>
    <t>LOC413702</t>
  </si>
  <si>
    <t>GB48456</t>
  </si>
  <si>
    <t>LOC413705</t>
  </si>
  <si>
    <t>GB46749</t>
  </si>
  <si>
    <t>LOC413709</t>
  </si>
  <si>
    <t>GB55071</t>
  </si>
  <si>
    <t>LOC413711</t>
  </si>
  <si>
    <t>GB44572</t>
  </si>
  <si>
    <t>LOC413713</t>
  </si>
  <si>
    <t>GB45863</t>
  </si>
  <si>
    <t>LOC413714</t>
  </si>
  <si>
    <t>GB49415</t>
  </si>
  <si>
    <t>LOC413720</t>
  </si>
  <si>
    <t>GB40269</t>
  </si>
  <si>
    <t>LOC413721</t>
  </si>
  <si>
    <t>GB40263</t>
  </si>
  <si>
    <t>LOC413724</t>
  </si>
  <si>
    <t>GB41877</t>
  </si>
  <si>
    <t>LOC413732</t>
  </si>
  <si>
    <t>GB49406</t>
  </si>
  <si>
    <t>LOC413736</t>
  </si>
  <si>
    <t>GB50871</t>
  </si>
  <si>
    <t>LOC413738</t>
  </si>
  <si>
    <t>GB55801</t>
  </si>
  <si>
    <t>LOC413739</t>
  </si>
  <si>
    <t>GB41126</t>
  </si>
  <si>
    <t>LOC413740</t>
  </si>
  <si>
    <t>GB40339</t>
  </si>
  <si>
    <t>LOC413746</t>
  </si>
  <si>
    <t>GB46008</t>
  </si>
  <si>
    <t>LOC413753</t>
  </si>
  <si>
    <t>GB51998</t>
  </si>
  <si>
    <t>LOC413758</t>
  </si>
  <si>
    <t>GB48777</t>
  </si>
  <si>
    <t>LOC413759</t>
  </si>
  <si>
    <t>GB45815</t>
  </si>
  <si>
    <t>LOC413762</t>
  </si>
  <si>
    <t>GB44693</t>
  </si>
  <si>
    <t>LOC413768</t>
  </si>
  <si>
    <t>GB42632</t>
  </si>
  <si>
    <t>LOC413783</t>
  </si>
  <si>
    <t>GB45392</t>
  </si>
  <si>
    <t>LOC413785</t>
  </si>
  <si>
    <t>GB48497</t>
  </si>
  <si>
    <t>LOC413786</t>
  </si>
  <si>
    <t>GB54627</t>
  </si>
  <si>
    <t>LOC413787</t>
  </si>
  <si>
    <t>GB55491</t>
  </si>
  <si>
    <t>LOC413789</t>
  </si>
  <si>
    <t>GB51247</t>
  </si>
  <si>
    <t>LOC413791</t>
  </si>
  <si>
    <t>GB49152</t>
  </si>
  <si>
    <t>LOC413792</t>
  </si>
  <si>
    <t>GB50924</t>
  </si>
  <si>
    <t>LOC413795</t>
  </si>
  <si>
    <t>GB49481</t>
  </si>
  <si>
    <t>LOC413796</t>
  </si>
  <si>
    <t>GB45760</t>
  </si>
  <si>
    <t>LOC413802</t>
  </si>
  <si>
    <t>GB51273</t>
  </si>
  <si>
    <t>LOC413805</t>
  </si>
  <si>
    <t>GB41266</t>
  </si>
  <si>
    <t>LOC413810</t>
  </si>
  <si>
    <t>GB49086</t>
  </si>
  <si>
    <t>LOC413812</t>
  </si>
  <si>
    <t>GB49087</t>
  </si>
  <si>
    <t>LOC413815</t>
  </si>
  <si>
    <t>GB40886</t>
  </si>
  <si>
    <t>LOC413816</t>
  </si>
  <si>
    <t>GB47278</t>
  </si>
  <si>
    <t>LOC413817</t>
  </si>
  <si>
    <t>GB41220</t>
  </si>
  <si>
    <t>LOC413821</t>
  </si>
  <si>
    <t>GB42681</t>
  </si>
  <si>
    <t>LOC413822</t>
  </si>
  <si>
    <t>GB45257</t>
  </si>
  <si>
    <t>LOC413825</t>
  </si>
  <si>
    <t>GB44557</t>
  </si>
  <si>
    <t>LOC413827</t>
  </si>
  <si>
    <t>GB54045</t>
  </si>
  <si>
    <t>LOC413829</t>
  </si>
  <si>
    <t>GB49166</t>
  </si>
  <si>
    <t>LOC413831</t>
  </si>
  <si>
    <t>GB46248</t>
  </si>
  <si>
    <t>LOC413835</t>
  </si>
  <si>
    <t>GB47741</t>
  </si>
  <si>
    <t>LOC413840</t>
  </si>
  <si>
    <t>GB49342</t>
  </si>
  <si>
    <t>LOC413844</t>
  </si>
  <si>
    <t>GB41844</t>
  </si>
  <si>
    <t>LOC413845</t>
  </si>
  <si>
    <t>GB52497</t>
  </si>
  <si>
    <t>LOC413852</t>
  </si>
  <si>
    <t>GB47567</t>
  </si>
  <si>
    <t>LOC413855</t>
  </si>
  <si>
    <t>GB53934</t>
  </si>
  <si>
    <t>LOC413858</t>
  </si>
  <si>
    <t>GB51482</t>
  </si>
  <si>
    <t>LOC413869</t>
  </si>
  <si>
    <t>GB43466</t>
  </si>
  <si>
    <t>LOC413874</t>
  </si>
  <si>
    <t>GB46847</t>
  </si>
  <si>
    <t>LOC413877</t>
  </si>
  <si>
    <t>GB45358</t>
  </si>
  <si>
    <t>LOC413879</t>
  </si>
  <si>
    <t>GB49032</t>
  </si>
  <si>
    <t>LOC413880</t>
  </si>
  <si>
    <t>GB48223</t>
  </si>
  <si>
    <t>LOC413881</t>
  </si>
  <si>
    <t>LOC413885</t>
  </si>
  <si>
    <t>GB51675</t>
  </si>
  <si>
    <t>LOC413889</t>
  </si>
  <si>
    <t>GB53723</t>
  </si>
  <si>
    <t>LOC413892</t>
  </si>
  <si>
    <t>GB40304</t>
  </si>
  <si>
    <t>LOC413896</t>
  </si>
  <si>
    <t>GB55050</t>
  </si>
  <si>
    <t>LOC413898</t>
  </si>
  <si>
    <t>GB45477</t>
  </si>
  <si>
    <t>LOC413899</t>
  </si>
  <si>
    <t>GB45316</t>
  </si>
  <si>
    <t>LOC413900</t>
  </si>
  <si>
    <t>GB45478</t>
  </si>
  <si>
    <t>LOC413906</t>
  </si>
  <si>
    <t>GB43526</t>
  </si>
  <si>
    <t>LOC413907</t>
  </si>
  <si>
    <t>GB45833</t>
  </si>
  <si>
    <t>LOC413912</t>
  </si>
  <si>
    <t>GB41869</t>
  </si>
  <si>
    <t>LOC413914</t>
  </si>
  <si>
    <t>GB41175</t>
  </si>
  <si>
    <t>LOC413916</t>
  </si>
  <si>
    <t>GB45227</t>
  </si>
  <si>
    <t>LOC413917</t>
  </si>
  <si>
    <t>GB42855</t>
  </si>
  <si>
    <t>LOC413919</t>
  </si>
  <si>
    <t>GB41129</t>
  </si>
  <si>
    <t>LOC413924</t>
  </si>
  <si>
    <t>GB50901</t>
  </si>
  <si>
    <t>LOC413926</t>
  </si>
  <si>
    <t>GB44517</t>
  </si>
  <si>
    <t>LOC413929</t>
  </si>
  <si>
    <t>GB48884</t>
  </si>
  <si>
    <t>LOC413930</t>
  </si>
  <si>
    <t>GB48872</t>
  </si>
  <si>
    <t>LOC413933</t>
  </si>
  <si>
    <t>GB43389</t>
  </si>
  <si>
    <t>LOC413934</t>
  </si>
  <si>
    <t>GB46597</t>
  </si>
  <si>
    <t>LOC413935</t>
  </si>
  <si>
    <t>GB44512</t>
  </si>
  <si>
    <t>LOC413936</t>
  </si>
  <si>
    <t>GB53064</t>
  </si>
  <si>
    <t>LOC413942</t>
  </si>
  <si>
    <t>GB45213</t>
  </si>
  <si>
    <t>LOC413944</t>
  </si>
  <si>
    <t>GB44940</t>
  </si>
  <si>
    <t>LOC413955</t>
  </si>
  <si>
    <t>GB50852</t>
  </si>
  <si>
    <t>LOC413957</t>
  </si>
  <si>
    <t>GB49235</t>
  </si>
  <si>
    <t>LOC413959</t>
  </si>
  <si>
    <t>GB50195</t>
  </si>
  <si>
    <t>LOC413966</t>
  </si>
  <si>
    <t>GB44515</t>
  </si>
  <si>
    <t>LOC413968</t>
  </si>
  <si>
    <t>GB51545</t>
  </si>
  <si>
    <t>LOC413971</t>
  </si>
  <si>
    <t>GB48566</t>
  </si>
  <si>
    <t>LOC413976</t>
  </si>
  <si>
    <t>GB41762</t>
  </si>
  <si>
    <t>LOC413977</t>
  </si>
  <si>
    <t>GB43786</t>
  </si>
  <si>
    <t>LOC413984</t>
  </si>
  <si>
    <t>GB47182</t>
  </si>
  <si>
    <t>LOC413987</t>
  </si>
  <si>
    <t>GB46960</t>
  </si>
  <si>
    <t>LOC413994</t>
  </si>
  <si>
    <t>GB47138</t>
  </si>
  <si>
    <t>LOC413997</t>
  </si>
  <si>
    <t>GB53668</t>
  </si>
  <si>
    <t>LOC413998</t>
  </si>
  <si>
    <t>GB51210</t>
  </si>
  <si>
    <t>LOC414002</t>
  </si>
  <si>
    <t>GB41260</t>
  </si>
  <si>
    <t>LOC414009</t>
  </si>
  <si>
    <t>GB40545</t>
  </si>
  <si>
    <t>LOC414011</t>
  </si>
  <si>
    <t>GB42400</t>
  </si>
  <si>
    <t>LOC414017</t>
  </si>
  <si>
    <t>GB53231</t>
  </si>
  <si>
    <t>LOC414021</t>
  </si>
  <si>
    <t>GB40764</t>
  </si>
  <si>
    <t>LOC414022</t>
  </si>
  <si>
    <t>GB40765</t>
  </si>
  <si>
    <t>LOC414025</t>
  </si>
  <si>
    <t>GB47354</t>
  </si>
  <si>
    <t>LOC414027</t>
  </si>
  <si>
    <t>GB51005</t>
  </si>
  <si>
    <t>LOC414028</t>
  </si>
  <si>
    <t>GB45749</t>
  </si>
  <si>
    <t>LOC414029</t>
  </si>
  <si>
    <t>GB46925</t>
  </si>
  <si>
    <t>LOC414032</t>
  </si>
  <si>
    <t>GB48675</t>
  </si>
  <si>
    <t>LOC414035</t>
  </si>
  <si>
    <t>GB49389</t>
  </si>
  <si>
    <t>LOC414036</t>
  </si>
  <si>
    <t>GB45961</t>
  </si>
  <si>
    <t>LOC414038</t>
  </si>
  <si>
    <t>GB53188</t>
  </si>
  <si>
    <t>LOC414039</t>
  </si>
  <si>
    <t>LOC414042</t>
  </si>
  <si>
    <t>GB48928</t>
  </si>
  <si>
    <t>LOC414043</t>
  </si>
  <si>
    <t>GB46728</t>
  </si>
  <si>
    <t>LOC414051</t>
  </si>
  <si>
    <t>GB53045</t>
  </si>
  <si>
    <t>LOC494508</t>
  </si>
  <si>
    <t>LOC503505</t>
  </si>
  <si>
    <t>GB40758</t>
  </si>
  <si>
    <t>LOC550651</t>
  </si>
  <si>
    <t>GB51072</t>
  </si>
  <si>
    <t>LOC550655</t>
  </si>
  <si>
    <t>GB53506</t>
  </si>
  <si>
    <t>LOC550659</t>
  </si>
  <si>
    <t>GB54684</t>
  </si>
  <si>
    <t>LOC550663</t>
  </si>
  <si>
    <t>GB55382</t>
  </si>
  <si>
    <t>LOC550664</t>
  </si>
  <si>
    <t>GB52420</t>
  </si>
  <si>
    <t>LOC550677</t>
  </si>
  <si>
    <t>LOC550684</t>
  </si>
  <si>
    <t>GB44826</t>
  </si>
  <si>
    <t>LOC550689</t>
  </si>
  <si>
    <t>GB42381</t>
  </si>
  <si>
    <t>LOC550691</t>
  </si>
  <si>
    <t>GB53287</t>
  </si>
  <si>
    <t>LOC550692</t>
  </si>
  <si>
    <t>GB47180</t>
  </si>
  <si>
    <t>LOC550698</t>
  </si>
  <si>
    <t>GB41975</t>
  </si>
  <si>
    <t>LOC550700</t>
  </si>
  <si>
    <t>GB45457</t>
  </si>
  <si>
    <t>LOC550701</t>
  </si>
  <si>
    <t>GB46606</t>
  </si>
  <si>
    <t>LOC550706</t>
  </si>
  <si>
    <t>GB50345</t>
  </si>
  <si>
    <t>LOC550708</t>
  </si>
  <si>
    <t>GB47601</t>
  </si>
  <si>
    <t>LOC550716</t>
  </si>
  <si>
    <t>GB50357</t>
  </si>
  <si>
    <t>LOC550726</t>
  </si>
  <si>
    <t>GB54251</t>
  </si>
  <si>
    <t>LOC550738</t>
  </si>
  <si>
    <t>GB55625</t>
  </si>
  <si>
    <t>LOC550748</t>
  </si>
  <si>
    <t>GB49553</t>
  </si>
  <si>
    <t>LOC550780</t>
  </si>
  <si>
    <t>GB47178</t>
  </si>
  <si>
    <t>LOC550785</t>
  </si>
  <si>
    <t>GB40735</t>
  </si>
  <si>
    <t>LOC550789</t>
  </si>
  <si>
    <t>GB54855</t>
  </si>
  <si>
    <t>LOC550794</t>
  </si>
  <si>
    <t>GB47284</t>
  </si>
  <si>
    <t>LOC550798</t>
  </si>
  <si>
    <t>GB49871</t>
  </si>
  <si>
    <t>LOC550799</t>
  </si>
  <si>
    <t>GB52735</t>
  </si>
  <si>
    <t>LOC550801</t>
  </si>
  <si>
    <t>GB42277</t>
  </si>
  <si>
    <t>LOC550804</t>
  </si>
  <si>
    <t>GB55537</t>
  </si>
  <si>
    <t>LOC550808</t>
  </si>
  <si>
    <t>GB53647</t>
  </si>
  <si>
    <t>LOC550816</t>
  </si>
  <si>
    <t>LOC550818</t>
  </si>
  <si>
    <t>LOC550824</t>
  </si>
  <si>
    <t>GB46066</t>
  </si>
  <si>
    <t>LOC550827</t>
  </si>
  <si>
    <t>LOC550828</t>
  </si>
  <si>
    <t>GB54404</t>
  </si>
  <si>
    <t>LOC550835</t>
  </si>
  <si>
    <t>LOC550854</t>
  </si>
  <si>
    <t>GB55082</t>
  </si>
  <si>
    <t>LOC550858</t>
  </si>
  <si>
    <t>GB42263</t>
  </si>
  <si>
    <t>LOC550865</t>
  </si>
  <si>
    <t>GB53083</t>
  </si>
  <si>
    <t>LOC550869</t>
  </si>
  <si>
    <t>GB45777</t>
  </si>
  <si>
    <t>LOC550870</t>
  </si>
  <si>
    <t>LOC550884</t>
  </si>
  <si>
    <t>GB45304</t>
  </si>
  <si>
    <t>LOC550885</t>
  </si>
  <si>
    <t>GB54268</t>
  </si>
  <si>
    <t>LOC550899</t>
  </si>
  <si>
    <t>GB47373</t>
  </si>
  <si>
    <t>LOC550901</t>
  </si>
  <si>
    <t>GB49264</t>
  </si>
  <si>
    <t>LOC550906</t>
  </si>
  <si>
    <t>GB44385</t>
  </si>
  <si>
    <t>LOC550914</t>
  </si>
  <si>
    <t>GB42264</t>
  </si>
  <si>
    <t>LOC550915</t>
  </si>
  <si>
    <t>GB46201</t>
  </si>
  <si>
    <t>LOC550920</t>
  </si>
  <si>
    <t>GB53147</t>
  </si>
  <si>
    <t>LOC550921</t>
  </si>
  <si>
    <t>GB41441</t>
  </si>
  <si>
    <t>LOC550922</t>
  </si>
  <si>
    <t>GB52957</t>
  </si>
  <si>
    <t>LOC550926</t>
  </si>
  <si>
    <t>GB45307</t>
  </si>
  <si>
    <t>LOC550929</t>
  </si>
  <si>
    <t>GB43836</t>
  </si>
  <si>
    <t>LOC550937</t>
  </si>
  <si>
    <t>GB46276</t>
  </si>
  <si>
    <t>LOC550940</t>
  </si>
  <si>
    <t>GB52567</t>
  </si>
  <si>
    <t>LOC550941</t>
  </si>
  <si>
    <t>GB53261</t>
  </si>
  <si>
    <t>LOC550955</t>
  </si>
  <si>
    <t>GB48250</t>
  </si>
  <si>
    <t>LOC550956</t>
  </si>
  <si>
    <t>GB40289</t>
  </si>
  <si>
    <t>LOC550958</t>
  </si>
  <si>
    <t>GB42276</t>
  </si>
  <si>
    <t>LOC550962</t>
  </si>
  <si>
    <t>GB43487</t>
  </si>
  <si>
    <t>LOC550964</t>
  </si>
  <si>
    <t>GB55820</t>
  </si>
  <si>
    <t>LOC550966</t>
  </si>
  <si>
    <t>GB44524</t>
  </si>
  <si>
    <t>LOC550969</t>
  </si>
  <si>
    <t>GB42384</t>
  </si>
  <si>
    <t>LOC550970</t>
  </si>
  <si>
    <t>GB44368</t>
  </si>
  <si>
    <t>LOC550973</t>
  </si>
  <si>
    <t>GB55226</t>
  </si>
  <si>
    <t>LOC550975</t>
  </si>
  <si>
    <t>GB40297</t>
  </si>
  <si>
    <t>LOC550976</t>
  </si>
  <si>
    <t>GB55736</t>
  </si>
  <si>
    <t>LOC550977</t>
  </si>
  <si>
    <t>GB44768</t>
  </si>
  <si>
    <t>LOC550978</t>
  </si>
  <si>
    <t>GB42109</t>
  </si>
  <si>
    <t>LOC550984</t>
  </si>
  <si>
    <t>GB44885</t>
  </si>
  <si>
    <t>LOC550987</t>
  </si>
  <si>
    <t>GB55053</t>
  </si>
  <si>
    <t>LOC550989</t>
  </si>
  <si>
    <t>GB47630</t>
  </si>
  <si>
    <t>LOC550991</t>
  </si>
  <si>
    <t>GB53662</t>
  </si>
  <si>
    <t>LOC550992</t>
  </si>
  <si>
    <t>GB54973</t>
  </si>
  <si>
    <t>LOC550996</t>
  </si>
  <si>
    <t>GB40032</t>
  </si>
  <si>
    <t>LOC550998</t>
  </si>
  <si>
    <t>GB48419</t>
  </si>
  <si>
    <t>LOC551005</t>
  </si>
  <si>
    <t>GB47079</t>
  </si>
  <si>
    <t>LOC551007</t>
  </si>
  <si>
    <t>GB55664</t>
  </si>
  <si>
    <t>LOC551009</t>
  </si>
  <si>
    <t>GB41569</t>
  </si>
  <si>
    <t>LOC551016</t>
  </si>
  <si>
    <t>GB41989</t>
  </si>
  <si>
    <t>LOC551020</t>
  </si>
  <si>
    <t>GB48534</t>
  </si>
  <si>
    <t>LOC551029</t>
  </si>
  <si>
    <t>GB40490</t>
  </si>
  <si>
    <t>LOC551031</t>
  </si>
  <si>
    <t>GB46425</t>
  </si>
  <si>
    <t>LOC551033</t>
  </si>
  <si>
    <t>GB49318</t>
  </si>
  <si>
    <t>LOC551034</t>
  </si>
  <si>
    <t>GB51996</t>
  </si>
  <si>
    <t>LOC551039</t>
  </si>
  <si>
    <t>GB51335</t>
  </si>
  <si>
    <t>LOC551041</t>
  </si>
  <si>
    <t>GB53650</t>
  </si>
  <si>
    <t>LOC551042</t>
  </si>
  <si>
    <t>GB55782</t>
  </si>
  <si>
    <t>LOC551043</t>
  </si>
  <si>
    <t>GB49099</t>
  </si>
  <si>
    <t>LOC551045</t>
  </si>
  <si>
    <t>GB52946</t>
  </si>
  <si>
    <t>LOC551047</t>
  </si>
  <si>
    <t>GB49226</t>
  </si>
  <si>
    <t>LOC551053</t>
  </si>
  <si>
    <t>GB54756</t>
  </si>
  <si>
    <t>LOC551055</t>
  </si>
  <si>
    <t>GB41447</t>
  </si>
  <si>
    <t>LOC551061</t>
  </si>
  <si>
    <t>GB45277</t>
  </si>
  <si>
    <t>LOC551066</t>
  </si>
  <si>
    <t>GB41489</t>
  </si>
  <si>
    <t>LOC551071</t>
  </si>
  <si>
    <t>GB54998</t>
  </si>
  <si>
    <t>LOC551072</t>
  </si>
  <si>
    <t>GB54243</t>
  </si>
  <si>
    <t>LOC551079</t>
  </si>
  <si>
    <t>GB47623</t>
  </si>
  <si>
    <t>LOC551080</t>
  </si>
  <si>
    <t>GB54311</t>
  </si>
  <si>
    <t>LOC551083</t>
  </si>
  <si>
    <t>GB49100</t>
  </si>
  <si>
    <t>LOC551085</t>
  </si>
  <si>
    <t>GB53081</t>
  </si>
  <si>
    <t>LOC551086</t>
  </si>
  <si>
    <t>GB51195</t>
  </si>
  <si>
    <t>LOC551087</t>
  </si>
  <si>
    <t>GB46036</t>
  </si>
  <si>
    <t>LOC551088</t>
  </si>
  <si>
    <t>GB42355</t>
  </si>
  <si>
    <t>LOC551089</t>
  </si>
  <si>
    <t>GB48173</t>
  </si>
  <si>
    <t>LOC551090</t>
  </si>
  <si>
    <t>GB40364</t>
  </si>
  <si>
    <t>LOC551093</t>
  </si>
  <si>
    <t>GB53333</t>
  </si>
  <si>
    <t>LOC551094</t>
  </si>
  <si>
    <t>GB48850</t>
  </si>
  <si>
    <t>LOC551097</t>
  </si>
  <si>
    <t>GB47192</t>
  </si>
  <si>
    <t>LOC551098</t>
  </si>
  <si>
    <t>GB45335</t>
  </si>
  <si>
    <t>LOC551099</t>
  </si>
  <si>
    <t>GB48544</t>
  </si>
  <si>
    <t>LOC551101</t>
  </si>
  <si>
    <t>GB52983</t>
  </si>
  <si>
    <t>LOC551102</t>
  </si>
  <si>
    <t>GB47955</t>
  </si>
  <si>
    <t>LOC551103</t>
  </si>
  <si>
    <t>GB48308</t>
  </si>
  <si>
    <t>LOC551104</t>
  </si>
  <si>
    <t>GB51739</t>
  </si>
  <si>
    <t>LOC551106</t>
  </si>
  <si>
    <t>GB47629</t>
  </si>
  <si>
    <t>LOC551111</t>
  </si>
  <si>
    <t>GB40015</t>
  </si>
  <si>
    <t>LOC551113</t>
  </si>
  <si>
    <t>GB45087</t>
  </si>
  <si>
    <t>LOC551114</t>
  </si>
  <si>
    <t>GB54032</t>
  </si>
  <si>
    <t>LOC551115</t>
  </si>
  <si>
    <t>GB40225</t>
  </si>
  <si>
    <t>LOC551116</t>
  </si>
  <si>
    <t>GB47772</t>
  </si>
  <si>
    <t>LOC551118</t>
  </si>
  <si>
    <t>GB42266</t>
  </si>
  <si>
    <t>LOC551119</t>
  </si>
  <si>
    <t>GB49956</t>
  </si>
  <si>
    <t>LOC551121</t>
  </si>
  <si>
    <t>GB55380</t>
  </si>
  <si>
    <t>LOC551122</t>
  </si>
  <si>
    <t>GB55666</t>
  </si>
  <si>
    <t>LOC551123</t>
  </si>
  <si>
    <t>LOC551125</t>
  </si>
  <si>
    <t>GB49170</t>
  </si>
  <si>
    <t>LOC551126</t>
  </si>
  <si>
    <t>GB42995</t>
  </si>
  <si>
    <t>LOC551133</t>
  </si>
  <si>
    <t>GB42899</t>
  </si>
  <si>
    <t>LOC551137</t>
  </si>
  <si>
    <t>GB41182</t>
  </si>
  <si>
    <t>LOC551144</t>
  </si>
  <si>
    <t>GB55162</t>
  </si>
  <si>
    <t>LOC551146</t>
  </si>
  <si>
    <t>GB44886</t>
  </si>
  <si>
    <t>LOC551147</t>
  </si>
  <si>
    <t>GB54656</t>
  </si>
  <si>
    <t>LOC551148</t>
  </si>
  <si>
    <t>GB49421</t>
  </si>
  <si>
    <t>LOC551150</t>
  </si>
  <si>
    <t>GB45357</t>
  </si>
  <si>
    <t>LOC551151</t>
  </si>
  <si>
    <t>GB47577</t>
  </si>
  <si>
    <t>LOC551154</t>
  </si>
  <si>
    <t>GB40783</t>
  </si>
  <si>
    <t>LOC551156</t>
  </si>
  <si>
    <t>GB47489</t>
  </si>
  <si>
    <t>LOC551157</t>
  </si>
  <si>
    <t>GB55318</t>
  </si>
  <si>
    <t>LOC551162</t>
  </si>
  <si>
    <t>GB54057</t>
  </si>
  <si>
    <t>LOC551167</t>
  </si>
  <si>
    <t>GB55378</t>
  </si>
  <si>
    <t>LOC551169</t>
  </si>
  <si>
    <t>GB53727</t>
  </si>
  <si>
    <t>LOC551171</t>
  </si>
  <si>
    <t>GB55747</t>
  </si>
  <si>
    <t>LOC551176</t>
  </si>
  <si>
    <t>LOC551177</t>
  </si>
  <si>
    <t>GB51213</t>
  </si>
  <si>
    <t>LOC551178</t>
  </si>
  <si>
    <t>GB41453</t>
  </si>
  <si>
    <t>LOC551180</t>
  </si>
  <si>
    <t>GB42426</t>
  </si>
  <si>
    <t>LOC551182</t>
  </si>
  <si>
    <t>GB47879</t>
  </si>
  <si>
    <t>LOC551185</t>
  </si>
  <si>
    <t>GB40874</t>
  </si>
  <si>
    <t>LOC551188</t>
  </si>
  <si>
    <t>GB42979</t>
  </si>
  <si>
    <t>LOC551189</t>
  </si>
  <si>
    <t>GB52653</t>
  </si>
  <si>
    <t>LOC551191</t>
  </si>
  <si>
    <t>GB54205</t>
  </si>
  <si>
    <t>LOC551193</t>
  </si>
  <si>
    <t>GB46241</t>
  </si>
  <si>
    <t>LOC551194</t>
  </si>
  <si>
    <t>GB54683</t>
  </si>
  <si>
    <t>LOC551200</t>
  </si>
  <si>
    <t>GB55101</t>
  </si>
  <si>
    <t>LOC551202</t>
  </si>
  <si>
    <t>GB54830</t>
  </si>
  <si>
    <t>LOC551203</t>
  </si>
  <si>
    <t>GB42145</t>
  </si>
  <si>
    <t>LOC551204</t>
  </si>
  <si>
    <t>GB47735</t>
  </si>
  <si>
    <t>LOC551205</t>
  </si>
  <si>
    <t>GB47405</t>
  </si>
  <si>
    <t>LOC551206</t>
  </si>
  <si>
    <t>GB49728</t>
  </si>
  <si>
    <t>LOC551207</t>
  </si>
  <si>
    <t>GB51629</t>
  </si>
  <si>
    <t>LOC551208</t>
  </si>
  <si>
    <t>GB54932</t>
  </si>
  <si>
    <t>LOC551210</t>
  </si>
  <si>
    <t>GB54283</t>
  </si>
  <si>
    <t>LOC551211</t>
  </si>
  <si>
    <t>GB45286</t>
  </si>
  <si>
    <t>LOC551213</t>
  </si>
  <si>
    <t>GB49469</t>
  </si>
  <si>
    <t>LOC551214</t>
  </si>
  <si>
    <t>GB47626</t>
  </si>
  <si>
    <t>LOC551215</t>
  </si>
  <si>
    <t>GB53653</t>
  </si>
  <si>
    <t>LOC551217</t>
  </si>
  <si>
    <t>GB49095</t>
  </si>
  <si>
    <t>LOC551224</t>
  </si>
  <si>
    <t>GB42425</t>
  </si>
  <si>
    <t>LOC551226</t>
  </si>
  <si>
    <t>GB40556</t>
  </si>
  <si>
    <t>LOC551227</t>
  </si>
  <si>
    <t>GB41398</t>
  </si>
  <si>
    <t>LOC551229</t>
  </si>
  <si>
    <t>GB46605</t>
  </si>
  <si>
    <t>LOC551240</t>
  </si>
  <si>
    <t>GB54698</t>
  </si>
  <si>
    <t>LOC551241</t>
  </si>
  <si>
    <t>GB48961</t>
  </si>
  <si>
    <t>LOC551242</t>
  </si>
  <si>
    <t>GB53916</t>
  </si>
  <si>
    <t>LOC551243</t>
  </si>
  <si>
    <t>GB47350</t>
  </si>
  <si>
    <t>LOC551248</t>
  </si>
  <si>
    <t>GB40221</t>
  </si>
  <si>
    <t>LOC551249</t>
  </si>
  <si>
    <t>GB47806</t>
  </si>
  <si>
    <t>LOC551252</t>
  </si>
  <si>
    <t>GB51305</t>
  </si>
  <si>
    <t>LOC551254</t>
  </si>
  <si>
    <t>GB50857</t>
  </si>
  <si>
    <t>LOC551255</t>
  </si>
  <si>
    <t>GB46314</t>
  </si>
  <si>
    <t>LOC551256</t>
  </si>
  <si>
    <t>GB53726</t>
  </si>
  <si>
    <t>LOC551257</t>
  </si>
  <si>
    <t>GB49588</t>
  </si>
  <si>
    <t>LOC551258</t>
  </si>
  <si>
    <t>GB48670</t>
  </si>
  <si>
    <t>LOC551263</t>
  </si>
  <si>
    <t>GB41972</t>
  </si>
  <si>
    <t>LOC551264</t>
  </si>
  <si>
    <t>GB53417</t>
  </si>
  <si>
    <t>LOC551265</t>
  </si>
  <si>
    <t>GB42614</t>
  </si>
  <si>
    <t>LOC551268</t>
  </si>
  <si>
    <t>GB43510</t>
  </si>
  <si>
    <t>LOC551269</t>
  </si>
  <si>
    <t>GB49622</t>
  </si>
  <si>
    <t>LOC551270</t>
  </si>
  <si>
    <t>GB40580</t>
  </si>
  <si>
    <t>LOC551272</t>
  </si>
  <si>
    <t>GB41593</t>
  </si>
  <si>
    <t>LOC551273</t>
  </si>
  <si>
    <t>GB43464</t>
  </si>
  <si>
    <t>LOC551275</t>
  </si>
  <si>
    <t>GB51009</t>
  </si>
  <si>
    <t>LOC551279</t>
  </si>
  <si>
    <t>GB50360</t>
  </si>
  <si>
    <t>LOC551281</t>
  </si>
  <si>
    <t>GB51628</t>
  </si>
  <si>
    <t>LOC551282</t>
  </si>
  <si>
    <t>GB54237</t>
  </si>
  <si>
    <t>LOC551290</t>
  </si>
  <si>
    <t>GB55374</t>
  </si>
  <si>
    <t>LOC551291</t>
  </si>
  <si>
    <t>GB49106</t>
  </si>
  <si>
    <t>LOC551293</t>
  </si>
  <si>
    <t>GB48176</t>
  </si>
  <si>
    <t>LOC551296</t>
  </si>
  <si>
    <t>GB48859</t>
  </si>
  <si>
    <t>LOC551297</t>
  </si>
  <si>
    <t>GB51726</t>
  </si>
  <si>
    <t>LOC551301</t>
  </si>
  <si>
    <t>GB40456</t>
  </si>
  <si>
    <t>LOC551303</t>
  </si>
  <si>
    <t>GB52813</t>
  </si>
  <si>
    <t>LOC551304</t>
  </si>
  <si>
    <t>GB49627</t>
  </si>
  <si>
    <t>LOC551308</t>
  </si>
  <si>
    <t>GB41983</t>
  </si>
  <si>
    <t>LOC551311</t>
  </si>
  <si>
    <t>GB51643</t>
  </si>
  <si>
    <t>LOC551313</t>
  </si>
  <si>
    <t>GB44903</t>
  </si>
  <si>
    <t>LOC551314</t>
  </si>
  <si>
    <t>GB41291</t>
  </si>
  <si>
    <t>LOC551318</t>
  </si>
  <si>
    <t>GB48958</t>
  </si>
  <si>
    <t>LOC551319</t>
  </si>
  <si>
    <t>GB40010</t>
  </si>
  <si>
    <t>LOC551320</t>
  </si>
  <si>
    <t>GB54935</t>
  </si>
  <si>
    <t>LOC551324</t>
  </si>
  <si>
    <t>GB47296</t>
  </si>
  <si>
    <t>LOC551327</t>
  </si>
  <si>
    <t>GB43739</t>
  </si>
  <si>
    <t>LOC551331</t>
  </si>
  <si>
    <t>GB53725</t>
  </si>
  <si>
    <t>LOC551338</t>
  </si>
  <si>
    <t>GB43840</t>
  </si>
  <si>
    <t>LOC551339</t>
  </si>
  <si>
    <t>GB40895</t>
  </si>
  <si>
    <t>LOC551340</t>
  </si>
  <si>
    <t>GB52677</t>
  </si>
  <si>
    <t>LOC551344</t>
  </si>
  <si>
    <t>GB52693</t>
  </si>
  <si>
    <t>LOC551345</t>
  </si>
  <si>
    <t>GB41485</t>
  </si>
  <si>
    <t>LOC551347</t>
  </si>
  <si>
    <t>GB47046</t>
  </si>
  <si>
    <t>LOC551350</t>
  </si>
  <si>
    <t>GB53626</t>
  </si>
  <si>
    <t>LOC551353</t>
  </si>
  <si>
    <t>GB46978</t>
  </si>
  <si>
    <t>LOC551354</t>
  </si>
  <si>
    <t>GB44781</t>
  </si>
  <si>
    <t>LOC551356</t>
  </si>
  <si>
    <t>GB40007</t>
  </si>
  <si>
    <t>LOC551358</t>
  </si>
  <si>
    <t>GB51627</t>
  </si>
  <si>
    <t>LOC551361</t>
  </si>
  <si>
    <t>GB54235</t>
  </si>
  <si>
    <t>LOC551363</t>
  </si>
  <si>
    <t>GB49903</t>
  </si>
  <si>
    <t>LOC551364</t>
  </si>
  <si>
    <t>GB49751</t>
  </si>
  <si>
    <t>LOC551365</t>
  </si>
  <si>
    <t>GB55825</t>
  </si>
  <si>
    <t>LOC551369</t>
  </si>
  <si>
    <t>LOC551372</t>
  </si>
  <si>
    <t>GB51121</t>
  </si>
  <si>
    <t>LOC551373</t>
  </si>
  <si>
    <t>GB48317</t>
  </si>
  <si>
    <t>LOC551374</t>
  </si>
  <si>
    <t>GB47632</t>
  </si>
  <si>
    <t>LOC551375</t>
  </si>
  <si>
    <t>GB53721</t>
  </si>
  <si>
    <t>LOC551376</t>
  </si>
  <si>
    <t>GB51707</t>
  </si>
  <si>
    <t>LOC551378</t>
  </si>
  <si>
    <t>GB54111</t>
  </si>
  <si>
    <t>LOC551379</t>
  </si>
  <si>
    <t>GB54050</t>
  </si>
  <si>
    <t>LOC551381</t>
  </si>
  <si>
    <t>GB53946</t>
  </si>
  <si>
    <t>LOC551383</t>
  </si>
  <si>
    <t>GB54837</t>
  </si>
  <si>
    <t>LOC551385</t>
  </si>
  <si>
    <t>GB45859</t>
  </si>
  <si>
    <t>LOC551386</t>
  </si>
  <si>
    <t>GB51586</t>
  </si>
  <si>
    <t>LOC551392</t>
  </si>
  <si>
    <t>GB54741</t>
  </si>
  <si>
    <t>LOC551395</t>
  </si>
  <si>
    <t>GB49784</t>
  </si>
  <si>
    <t>LOC551396</t>
  </si>
  <si>
    <t>GB49089</t>
  </si>
  <si>
    <t>LOC551400</t>
  </si>
  <si>
    <t>GB49709</t>
  </si>
  <si>
    <t>LOC551404</t>
  </si>
  <si>
    <t>GB46281</t>
  </si>
  <si>
    <t>LOC551405</t>
  </si>
  <si>
    <t>GB42549</t>
  </si>
  <si>
    <t>LOC551406</t>
  </si>
  <si>
    <t>GB46449</t>
  </si>
  <si>
    <t>LOC551407</t>
  </si>
  <si>
    <t>GB42004</t>
  </si>
  <si>
    <t>LOC551408</t>
  </si>
  <si>
    <t>GB47045</t>
  </si>
  <si>
    <t>LOC551409</t>
  </si>
  <si>
    <t>GB41751</t>
  </si>
  <si>
    <t>LOC551411</t>
  </si>
  <si>
    <t>GB54854</t>
  </si>
  <si>
    <t>LOC551412</t>
  </si>
  <si>
    <t>LOC551413</t>
  </si>
  <si>
    <t>GB54677</t>
  </si>
  <si>
    <t>LOC551414</t>
  </si>
  <si>
    <t>GB46977</t>
  </si>
  <si>
    <t>LOC551415</t>
  </si>
  <si>
    <t>GB44783</t>
  </si>
  <si>
    <t>LOC551416</t>
  </si>
  <si>
    <t>GB51802</t>
  </si>
  <si>
    <t>LOC551420</t>
  </si>
  <si>
    <t>GB54994</t>
  </si>
  <si>
    <t>LOC551421</t>
  </si>
  <si>
    <t>GB47328</t>
  </si>
  <si>
    <t>LOC551422</t>
  </si>
  <si>
    <t>GB41117</t>
  </si>
  <si>
    <t>LOC551426</t>
  </si>
  <si>
    <t>GB40686</t>
  </si>
  <si>
    <t>LOC551427</t>
  </si>
  <si>
    <t>GB49402</t>
  </si>
  <si>
    <t>LOC551428</t>
  </si>
  <si>
    <t>GB43737</t>
  </si>
  <si>
    <t>LOC551430</t>
  </si>
  <si>
    <t>GB49108</t>
  </si>
  <si>
    <t>LOC551431</t>
  </si>
  <si>
    <t>GB48575</t>
  </si>
  <si>
    <t>LOC551432</t>
  </si>
  <si>
    <t>GB52595</t>
  </si>
  <si>
    <t>LOC551433</t>
  </si>
  <si>
    <t>GB47185</t>
  </si>
  <si>
    <t>LOC551434</t>
  </si>
  <si>
    <t>GB52671</t>
  </si>
  <si>
    <t>LOC551436</t>
  </si>
  <si>
    <t>GB47573</t>
  </si>
  <si>
    <t>LOC551437</t>
  </si>
  <si>
    <t>GB42551</t>
  </si>
  <si>
    <t>LOC551438</t>
  </si>
  <si>
    <t>GB49490</t>
  </si>
  <si>
    <t>LOC551439</t>
  </si>
  <si>
    <t>GB52692</t>
  </si>
  <si>
    <t>LOC551441</t>
  </si>
  <si>
    <t>GB47833</t>
  </si>
  <si>
    <t>LOC551442</t>
  </si>
  <si>
    <t>GB52262</t>
  </si>
  <si>
    <t>LOC551443</t>
  </si>
  <si>
    <t>GB54844</t>
  </si>
  <si>
    <t>LOC551446</t>
  </si>
  <si>
    <t>GB41674</t>
  </si>
  <si>
    <t>LOC551447</t>
  </si>
  <si>
    <t>GB50869</t>
  </si>
  <si>
    <t>LOC551448</t>
  </si>
  <si>
    <t>GB42140</t>
  </si>
  <si>
    <t>LOC551449</t>
  </si>
  <si>
    <t>LOC551450</t>
  </si>
  <si>
    <t>GB50366</t>
  </si>
  <si>
    <t>LOC551451</t>
  </si>
  <si>
    <t>GB45498</t>
  </si>
  <si>
    <t>LOC551452</t>
  </si>
  <si>
    <t>GB51626</t>
  </si>
  <si>
    <t>LOC551454</t>
  </si>
  <si>
    <t>GB43239</t>
  </si>
  <si>
    <t>LOC551458</t>
  </si>
  <si>
    <t>GB49110</t>
  </si>
  <si>
    <t>LOC551459</t>
  </si>
  <si>
    <t>GB48886</t>
  </si>
  <si>
    <t>LOC551461</t>
  </si>
  <si>
    <t>GB48102</t>
  </si>
  <si>
    <t>LOC551462</t>
  </si>
  <si>
    <t>GB40361</t>
  </si>
  <si>
    <t>LOC551463</t>
  </si>
  <si>
    <t>GB48413</t>
  </si>
  <si>
    <t>LOC551464</t>
  </si>
  <si>
    <t>GB53603</t>
  </si>
  <si>
    <t>LOC551465</t>
  </si>
  <si>
    <t>GB53288</t>
  </si>
  <si>
    <t>LOC551466</t>
  </si>
  <si>
    <t>GB40888</t>
  </si>
  <si>
    <t>LOC551469</t>
  </si>
  <si>
    <t>GB54966</t>
  </si>
  <si>
    <t>LOC551472</t>
  </si>
  <si>
    <t>GB51544</t>
  </si>
  <si>
    <t>LOC551474</t>
  </si>
  <si>
    <t>GB49404</t>
  </si>
  <si>
    <t>LOC551475</t>
  </si>
  <si>
    <t>GB49883</t>
  </si>
  <si>
    <t>LOC551476</t>
  </si>
  <si>
    <t>GB55371</t>
  </si>
  <si>
    <t>LOC551477</t>
  </si>
  <si>
    <t>GB49779</t>
  </si>
  <si>
    <t>LOC551479</t>
  </si>
  <si>
    <t>LOC551480</t>
  </si>
  <si>
    <t>GB42038</t>
  </si>
  <si>
    <t>LOC551483</t>
  </si>
  <si>
    <t>GB49429</t>
  </si>
  <si>
    <t>LOC551484</t>
  </si>
  <si>
    <t>GB51505</t>
  </si>
  <si>
    <t>LOC551486</t>
  </si>
  <si>
    <t>GB55148</t>
  </si>
  <si>
    <t>LOC551489</t>
  </si>
  <si>
    <t>GB50131</t>
  </si>
  <si>
    <t>LOC551490</t>
  </si>
  <si>
    <t>GB40231</t>
  </si>
  <si>
    <t>LOC551492</t>
  </si>
  <si>
    <t>GB55563</t>
  </si>
  <si>
    <t>LOC551493</t>
  </si>
  <si>
    <t>GB43160</t>
  </si>
  <si>
    <t>LOC551495</t>
  </si>
  <si>
    <t>GB47342</t>
  </si>
  <si>
    <t>LOC551496</t>
  </si>
  <si>
    <t>GB50883</t>
  </si>
  <si>
    <t>LOC551499</t>
  </si>
  <si>
    <t>LOC551500</t>
  </si>
  <si>
    <t>GB43074</t>
  </si>
  <si>
    <t>LOC551505</t>
  </si>
  <si>
    <t>GB47638</t>
  </si>
  <si>
    <t>LOC551508</t>
  </si>
  <si>
    <t>GB50725</t>
  </si>
  <si>
    <t>LOC551509</t>
  </si>
  <si>
    <t>GB49178</t>
  </si>
  <si>
    <t>LOC551510</t>
  </si>
  <si>
    <t>GB46151</t>
  </si>
  <si>
    <t>LOC551513</t>
  </si>
  <si>
    <t>GB52589</t>
  </si>
  <si>
    <t>LOC551515</t>
  </si>
  <si>
    <t>GB49612</t>
  </si>
  <si>
    <t>LOC551516</t>
  </si>
  <si>
    <t>GB54254</t>
  </si>
  <si>
    <t>LOC551518</t>
  </si>
  <si>
    <t>GB51237</t>
  </si>
  <si>
    <t>LOC551519</t>
  </si>
  <si>
    <t>GB40883</t>
  </si>
  <si>
    <t>LOC551520</t>
  </si>
  <si>
    <t>GB54570</t>
  </si>
  <si>
    <t>LOC551524</t>
  </si>
  <si>
    <t>GB46286</t>
  </si>
  <si>
    <t>LOC551525</t>
  </si>
  <si>
    <t>GB46157</t>
  </si>
  <si>
    <t>LOC551526</t>
  </si>
  <si>
    <t>GB48676</t>
  </si>
  <si>
    <t>LOC551527</t>
  </si>
  <si>
    <t>GB51238</t>
  </si>
  <si>
    <t>LOC551529</t>
  </si>
  <si>
    <t>GB51941</t>
  </si>
  <si>
    <t>LOC551530</t>
  </si>
  <si>
    <t>GB53909</t>
  </si>
  <si>
    <t>LOC551531</t>
  </si>
  <si>
    <t>GB53237</t>
  </si>
  <si>
    <t>LOC551532</t>
  </si>
  <si>
    <t>GB46654</t>
  </si>
  <si>
    <t>LOC551533</t>
  </si>
  <si>
    <t>GB54776</t>
  </si>
  <si>
    <t>LOC551536</t>
  </si>
  <si>
    <t>GB43438</t>
  </si>
  <si>
    <t>LOC551537</t>
  </si>
  <si>
    <t>GB47028</t>
  </si>
  <si>
    <t>LOC551539</t>
  </si>
  <si>
    <t>GB46912</t>
  </si>
  <si>
    <t>LOC551541</t>
  </si>
  <si>
    <t>GB53010</t>
  </si>
  <si>
    <t>LOC551545</t>
  </si>
  <si>
    <t>GB40537</t>
  </si>
  <si>
    <t>LOC551546</t>
  </si>
  <si>
    <t>GB41027</t>
  </si>
  <si>
    <t>LOC551547</t>
  </si>
  <si>
    <t>GB47593</t>
  </si>
  <si>
    <t>LOC551548</t>
  </si>
  <si>
    <t>GB48623</t>
  </si>
  <si>
    <t>LOC551553</t>
  </si>
  <si>
    <t>GB54806</t>
  </si>
  <si>
    <t>LOC551555</t>
  </si>
  <si>
    <t>GB42138</t>
  </si>
  <si>
    <t>LOC551556</t>
  </si>
  <si>
    <t>GB40848</t>
  </si>
  <si>
    <t>LOC551558</t>
  </si>
  <si>
    <t>GB51940</t>
  </si>
  <si>
    <t>LOC551561</t>
  </si>
  <si>
    <t>GB52744</t>
  </si>
  <si>
    <t>LOC551562</t>
  </si>
  <si>
    <t>GB50114</t>
  </si>
  <si>
    <t>LOC551566</t>
  </si>
  <si>
    <t>GB48530</t>
  </si>
  <si>
    <t>LOC551570</t>
  </si>
  <si>
    <t>GB49706</t>
  </si>
  <si>
    <t>LOC551571</t>
  </si>
  <si>
    <t>GB40337</t>
  </si>
  <si>
    <t>LOC551572</t>
  </si>
  <si>
    <t>GB52819</t>
  </si>
  <si>
    <t>LOC551574</t>
  </si>
  <si>
    <t>GB50347</t>
  </si>
  <si>
    <t>LOC551576</t>
  </si>
  <si>
    <t>GB45534</t>
  </si>
  <si>
    <t>LOC551577</t>
  </si>
  <si>
    <t>GB54069</t>
  </si>
  <si>
    <t>LOC551578</t>
  </si>
  <si>
    <t>GB48677</t>
  </si>
  <si>
    <t>LOC551579</t>
  </si>
  <si>
    <t>GB51029</t>
  </si>
  <si>
    <t>LOC551580</t>
  </si>
  <si>
    <t>GB42195</t>
  </si>
  <si>
    <t>LOC551581</t>
  </si>
  <si>
    <t>GB41073</t>
  </si>
  <si>
    <t>LOC551585</t>
  </si>
  <si>
    <t>GB51590</t>
  </si>
  <si>
    <t>LOC551586</t>
  </si>
  <si>
    <t>GB47331</t>
  </si>
  <si>
    <t>LOC551587</t>
  </si>
  <si>
    <t>GB50889</t>
  </si>
  <si>
    <t>LOC551588</t>
  </si>
  <si>
    <t>GB51078</t>
  </si>
  <si>
    <t>LOC551589</t>
  </si>
  <si>
    <t>LOC551590</t>
  </si>
  <si>
    <t>GB40634</t>
  </si>
  <si>
    <t>LOC551591</t>
  </si>
  <si>
    <t>GB49407</t>
  </si>
  <si>
    <t>LOC551595</t>
  </si>
  <si>
    <t>LOC551596</t>
  </si>
  <si>
    <t>GB43434</t>
  </si>
  <si>
    <t>LOC551597</t>
  </si>
  <si>
    <t>GB49180</t>
  </si>
  <si>
    <t>LOC551599</t>
  </si>
  <si>
    <t>GB53172</t>
  </si>
  <si>
    <t>LOC551604</t>
  </si>
  <si>
    <t>GB53375</t>
  </si>
  <si>
    <t>LOC551605</t>
  </si>
  <si>
    <t>GB49516</t>
  </si>
  <si>
    <t>LOC551606</t>
  </si>
  <si>
    <t>GB51534</t>
  </si>
  <si>
    <t>LOC551609</t>
  </si>
  <si>
    <t>GB55155</t>
  </si>
  <si>
    <t>LOC551611</t>
  </si>
  <si>
    <t>GB47133</t>
  </si>
  <si>
    <t>LOC551613</t>
  </si>
  <si>
    <t>GB49704</t>
  </si>
  <si>
    <t>LOC551616</t>
  </si>
  <si>
    <t>GB46889</t>
  </si>
  <si>
    <t>LOC551618</t>
  </si>
  <si>
    <t>GB54209</t>
  </si>
  <si>
    <t>LOC551619</t>
  </si>
  <si>
    <t>GB48678</t>
  </si>
  <si>
    <t>LOC551620</t>
  </si>
  <si>
    <t>GB45823</t>
  </si>
  <si>
    <t>LOC551621</t>
  </si>
  <si>
    <t>GB51938</t>
  </si>
  <si>
    <t>LOC551622</t>
  </si>
  <si>
    <t>GB45492</t>
  </si>
  <si>
    <t>LOC551623</t>
  </si>
  <si>
    <t>GB42292</t>
  </si>
  <si>
    <t>LOC551624</t>
  </si>
  <si>
    <t>GB43084</t>
  </si>
  <si>
    <t>LOC551631</t>
  </si>
  <si>
    <t>GB53566</t>
  </si>
  <si>
    <t>LOC551633</t>
  </si>
  <si>
    <t>GB51533</t>
  </si>
  <si>
    <t>LOC551635</t>
  </si>
  <si>
    <t>GB18998</t>
  </si>
  <si>
    <t>LOC551636</t>
  </si>
  <si>
    <t>GB44776</t>
  </si>
  <si>
    <t>LOC551637</t>
  </si>
  <si>
    <t>GB48925</t>
  </si>
  <si>
    <t>LOC551640</t>
  </si>
  <si>
    <t>GB53986</t>
  </si>
  <si>
    <t>LOC551642</t>
  </si>
  <si>
    <t>GB42650</t>
  </si>
  <si>
    <t>LOC551646</t>
  </si>
  <si>
    <t>GB42170</t>
  </si>
  <si>
    <t>LOC551647</t>
  </si>
  <si>
    <t>GB42201</t>
  </si>
  <si>
    <t>LOC551650</t>
  </si>
  <si>
    <t>GB54779</t>
  </si>
  <si>
    <t>LOC551653</t>
  </si>
  <si>
    <t>GB55501</t>
  </si>
  <si>
    <t>LOC551654</t>
  </si>
  <si>
    <t>GB53702</t>
  </si>
  <si>
    <t>LOC551656</t>
  </si>
  <si>
    <t>GB50451</t>
  </si>
  <si>
    <t>LOC551659</t>
  </si>
  <si>
    <t>GB53532</t>
  </si>
  <si>
    <t>LOC551660</t>
  </si>
  <si>
    <t>GB55708</t>
  </si>
  <si>
    <t>LOC551661</t>
  </si>
  <si>
    <t>GB43292</t>
  </si>
  <si>
    <t>LOC551665</t>
  </si>
  <si>
    <t>GB51637</t>
  </si>
  <si>
    <t>LOC551670</t>
  </si>
  <si>
    <t>GB44774</t>
  </si>
  <si>
    <t>LOC551671</t>
  </si>
  <si>
    <t>GB47487</t>
  </si>
  <si>
    <t>LOC551672</t>
  </si>
  <si>
    <t>GB55943</t>
  </si>
  <si>
    <t>LOC551676</t>
  </si>
  <si>
    <t>GB55303</t>
  </si>
  <si>
    <t>LOC551678</t>
  </si>
  <si>
    <t>GB42168</t>
  </si>
  <si>
    <t>LOC551679</t>
  </si>
  <si>
    <t>GB46443</t>
  </si>
  <si>
    <t>LOC551682</t>
  </si>
  <si>
    <t>GB48776</t>
  </si>
  <si>
    <t>LOC551683</t>
  </si>
  <si>
    <t>GB44997</t>
  </si>
  <si>
    <t>LOC551685</t>
  </si>
  <si>
    <t>GB45932</t>
  </si>
  <si>
    <t>LOC551686</t>
  </si>
  <si>
    <t>GB47554</t>
  </si>
  <si>
    <t>LOC551687</t>
  </si>
  <si>
    <t>GB55499</t>
  </si>
  <si>
    <t>LOC551688</t>
  </si>
  <si>
    <t>GB55552</t>
  </si>
  <si>
    <t>LOC551689</t>
  </si>
  <si>
    <t>GB55645</t>
  </si>
  <si>
    <t>LOC551690</t>
  </si>
  <si>
    <t>GB43429</t>
  </si>
  <si>
    <t>LOC551692</t>
  </si>
  <si>
    <t>GB48682</t>
  </si>
  <si>
    <t>LOC551694</t>
  </si>
  <si>
    <t>GB41901</t>
  </si>
  <si>
    <t>LOC551696</t>
  </si>
  <si>
    <t>GB41973</t>
  </si>
  <si>
    <t>LOC551697</t>
  </si>
  <si>
    <t>GB42136</t>
  </si>
  <si>
    <t>LOC551699</t>
  </si>
  <si>
    <t>GB47409</t>
  </si>
  <si>
    <t>LOC551700</t>
  </si>
  <si>
    <t>GB52190</t>
  </si>
  <si>
    <t>LOC551701</t>
  </si>
  <si>
    <t>GB50638</t>
  </si>
  <si>
    <t>LOC551702</t>
  </si>
  <si>
    <t>GB42429</t>
  </si>
  <si>
    <t>LOC551703</t>
  </si>
  <si>
    <t>GB55275</t>
  </si>
  <si>
    <t>LOC551704</t>
  </si>
  <si>
    <t>GB43563</t>
  </si>
  <si>
    <t>LOC551705</t>
  </si>
  <si>
    <t>GB46493</t>
  </si>
  <si>
    <t>LOC551710</t>
  </si>
  <si>
    <t>GB47553</t>
  </si>
  <si>
    <t>LOC551712</t>
  </si>
  <si>
    <t>GB53832</t>
  </si>
  <si>
    <t>LOC551714</t>
  </si>
  <si>
    <t>GB55766</t>
  </si>
  <si>
    <t>LOC551715</t>
  </si>
  <si>
    <t>GB46123</t>
  </si>
  <si>
    <t>LOC551717</t>
  </si>
  <si>
    <t>GB40377</t>
  </si>
  <si>
    <t>LOC551718</t>
  </si>
  <si>
    <t>GB43852</t>
  </si>
  <si>
    <t>LOC551720</t>
  </si>
  <si>
    <t>GB51727</t>
  </si>
  <si>
    <t>LOC551721</t>
  </si>
  <si>
    <t>GB49497</t>
  </si>
  <si>
    <t>LOC551723</t>
  </si>
  <si>
    <t>GB52258</t>
  </si>
  <si>
    <t>LOC551724</t>
  </si>
  <si>
    <t>GB52659</t>
  </si>
  <si>
    <t>LOC551726</t>
  </si>
  <si>
    <t>GB48448</t>
  </si>
  <si>
    <t>LOC551727</t>
  </si>
  <si>
    <t>GB50637</t>
  </si>
  <si>
    <t>LOC551728</t>
  </si>
  <si>
    <t>GB41037</t>
  </si>
  <si>
    <t>LOC551732</t>
  </si>
  <si>
    <t>GB42298</t>
  </si>
  <si>
    <t>LOC551735</t>
  </si>
  <si>
    <t>GB45173</t>
  </si>
  <si>
    <t>LOC551740</t>
  </si>
  <si>
    <t>GB52749</t>
  </si>
  <si>
    <t>LOC551742</t>
  </si>
  <si>
    <t>GB55683</t>
  </si>
  <si>
    <t>LOC551743</t>
  </si>
  <si>
    <t>GB50802</t>
  </si>
  <si>
    <t>LOC551745</t>
  </si>
  <si>
    <t>GB53683</t>
  </si>
  <si>
    <t>LOC551747</t>
  </si>
  <si>
    <t>GB42071</t>
  </si>
  <si>
    <t>LOC551749</t>
  </si>
  <si>
    <t>GB52948</t>
  </si>
  <si>
    <t>LOC551751</t>
  </si>
  <si>
    <t>GB43883</t>
  </si>
  <si>
    <t>LOC551753</t>
  </si>
  <si>
    <t>GB49366</t>
  </si>
  <si>
    <t>LOC551754</t>
  </si>
  <si>
    <t>GB41974</t>
  </si>
  <si>
    <t>LOC551755</t>
  </si>
  <si>
    <t>GB47109</t>
  </si>
  <si>
    <t>LOC551757</t>
  </si>
  <si>
    <t>GB54596</t>
  </si>
  <si>
    <t>LOC551758</t>
  </si>
  <si>
    <t>GB44493</t>
  </si>
  <si>
    <t>LOC551760</t>
  </si>
  <si>
    <t>GB46006</t>
  </si>
  <si>
    <t>LOC551761</t>
  </si>
  <si>
    <t>GB40837</t>
  </si>
  <si>
    <t>LOC551762</t>
  </si>
  <si>
    <t>GB42203</t>
  </si>
  <si>
    <t>LOC551763</t>
  </si>
  <si>
    <t>GB54222</t>
  </si>
  <si>
    <t>LOC551765</t>
  </si>
  <si>
    <t>GB40701</t>
  </si>
  <si>
    <t>LOC551768</t>
  </si>
  <si>
    <t>GB55680</t>
  </si>
  <si>
    <t>LOC551770</t>
  </si>
  <si>
    <t>GB49456</t>
  </si>
  <si>
    <t>LOC551773</t>
  </si>
  <si>
    <t>GB50801</t>
  </si>
  <si>
    <t>LOC551774</t>
  </si>
  <si>
    <t>GB44189</t>
  </si>
  <si>
    <t>LOC551775</t>
  </si>
  <si>
    <t>GB53132</t>
  </si>
  <si>
    <t>LOC551776</t>
  </si>
  <si>
    <t>GB42025</t>
  </si>
  <si>
    <t>LOC551778</t>
  </si>
  <si>
    <t>GB42476</t>
  </si>
  <si>
    <t>LOC551780</t>
  </si>
  <si>
    <t>GB40517</t>
  </si>
  <si>
    <t>LOC551781</t>
  </si>
  <si>
    <t>GB41902</t>
  </si>
  <si>
    <t>LOC551782</t>
  </si>
  <si>
    <t>GB48190</t>
  </si>
  <si>
    <t>LOC551785</t>
  </si>
  <si>
    <t>GB46462</t>
  </si>
  <si>
    <t>LOC551788</t>
  </si>
  <si>
    <t>GB46007</t>
  </si>
  <si>
    <t>LOC551790</t>
  </si>
  <si>
    <t>GB45826</t>
  </si>
  <si>
    <t>LOC551792</t>
  </si>
  <si>
    <t>GB49289</t>
  </si>
  <si>
    <t>LOC551794</t>
  </si>
  <si>
    <t>GB54221</t>
  </si>
  <si>
    <t>LOC551795</t>
  </si>
  <si>
    <t>GB43984</t>
  </si>
  <si>
    <t>LOC551796</t>
  </si>
  <si>
    <t>GB54724</t>
  </si>
  <si>
    <t>LOC551802</t>
  </si>
  <si>
    <t>GB46677</t>
  </si>
  <si>
    <t>LOC551803</t>
  </si>
  <si>
    <t>LOC551804</t>
  </si>
  <si>
    <t>GB48121</t>
  </si>
  <si>
    <t>LOC551805</t>
  </si>
  <si>
    <t>GB42475</t>
  </si>
  <si>
    <t>LOC551806</t>
  </si>
  <si>
    <t>GB43879</t>
  </si>
  <si>
    <t>LOC551809</t>
  </si>
  <si>
    <t>GB41136</t>
  </si>
  <si>
    <t>LOC551811</t>
  </si>
  <si>
    <t>GB45420</t>
  </si>
  <si>
    <t>LOC551812</t>
  </si>
  <si>
    <t>GB53861</t>
  </si>
  <si>
    <t>LOC551814</t>
  </si>
  <si>
    <t>GB54599</t>
  </si>
  <si>
    <t>LOC551815</t>
  </si>
  <si>
    <t>LOC551818</t>
  </si>
  <si>
    <t>GB45870</t>
  </si>
  <si>
    <t>LOC551820</t>
  </si>
  <si>
    <t>GB48783</t>
  </si>
  <si>
    <t>LOC551822</t>
  </si>
  <si>
    <t>GB54784</t>
  </si>
  <si>
    <t>LOC551823</t>
  </si>
  <si>
    <t>GB52751</t>
  </si>
  <si>
    <t>LOC551824</t>
  </si>
  <si>
    <t>GB50606</t>
  </si>
  <si>
    <t>LOC551826</t>
  </si>
  <si>
    <t>GB49193</t>
  </si>
  <si>
    <t>LOC551827</t>
  </si>
  <si>
    <t>GB53829</t>
  </si>
  <si>
    <t>LOC551830</t>
  </si>
  <si>
    <t>GB42031</t>
  </si>
  <si>
    <t>LOC551832</t>
  </si>
  <si>
    <t>GB41492</t>
  </si>
  <si>
    <t>LOC551833</t>
  </si>
  <si>
    <t>LOC551835</t>
  </si>
  <si>
    <t>GB51421</t>
  </si>
  <si>
    <t>LOC551838</t>
  </si>
  <si>
    <t>GB46615</t>
  </si>
  <si>
    <t>LOC551839</t>
  </si>
  <si>
    <t>GB54448</t>
  </si>
  <si>
    <t>LOC551840</t>
  </si>
  <si>
    <t>GB54589</t>
  </si>
  <si>
    <t>LOC551841</t>
  </si>
  <si>
    <t>GB41142</t>
  </si>
  <si>
    <t>LOC551842</t>
  </si>
  <si>
    <t>GB53240</t>
  </si>
  <si>
    <t>LOC551843</t>
  </si>
  <si>
    <t>GB47389</t>
  </si>
  <si>
    <t>LOC551844</t>
  </si>
  <si>
    <t>GB54298</t>
  </si>
  <si>
    <t>LOC551845</t>
  </si>
  <si>
    <t>GB49879</t>
  </si>
  <si>
    <t>LOC551846</t>
  </si>
  <si>
    <t>GB43709</t>
  </si>
  <si>
    <t>LOC551847</t>
  </si>
  <si>
    <t>GB52923</t>
  </si>
  <si>
    <t>LOC551848</t>
  </si>
  <si>
    <t>GB51276</t>
  </si>
  <si>
    <t>LOC551849</t>
  </si>
  <si>
    <t>GB50756</t>
  </si>
  <si>
    <t>LOC551850</t>
  </si>
  <si>
    <t>GB51903</t>
  </si>
  <si>
    <t>LOC551855</t>
  </si>
  <si>
    <t>GB47827</t>
  </si>
  <si>
    <t>LOC551856</t>
  </si>
  <si>
    <t>GB41491</t>
  </si>
  <si>
    <t>LOC551857</t>
  </si>
  <si>
    <t>GB49370</t>
  </si>
  <si>
    <t>LOC551859</t>
  </si>
  <si>
    <t>GB49410</t>
  </si>
  <si>
    <t>LOC551860</t>
  </si>
  <si>
    <t>GB41171</t>
  </si>
  <si>
    <t>LOC551863</t>
  </si>
  <si>
    <t>GB51650</t>
  </si>
  <si>
    <t>LOC551865</t>
  </si>
  <si>
    <t>GB46073</t>
  </si>
  <si>
    <t>LOC551872</t>
  </si>
  <si>
    <t>GB52351</t>
  </si>
  <si>
    <t>LOC551874</t>
  </si>
  <si>
    <t>GB53828</t>
  </si>
  <si>
    <t>LOC551875</t>
  </si>
  <si>
    <t>GB41234</t>
  </si>
  <si>
    <t>LOC551877</t>
  </si>
  <si>
    <t>LOC551879</t>
  </si>
  <si>
    <t>GB42467</t>
  </si>
  <si>
    <t>LOC551880</t>
  </si>
  <si>
    <t>GB42854</t>
  </si>
  <si>
    <t>LOC551882</t>
  </si>
  <si>
    <t>GB54211</t>
  </si>
  <si>
    <t>LOC551883</t>
  </si>
  <si>
    <t>GB55059</t>
  </si>
  <si>
    <t>LOC551884</t>
  </si>
  <si>
    <t>GB49409</t>
  </si>
  <si>
    <t>LOC551885</t>
  </si>
  <si>
    <t>GB40543</t>
  </si>
  <si>
    <t>LOC551888</t>
  </si>
  <si>
    <t>GB51717</t>
  </si>
  <si>
    <t>LOC551889</t>
  </si>
  <si>
    <t>GB54920</t>
  </si>
  <si>
    <t>LOC551893</t>
  </si>
  <si>
    <t>GB51564</t>
  </si>
  <si>
    <t>LOC551895</t>
  </si>
  <si>
    <t>GB54722</t>
  </si>
  <si>
    <t>LOC551897</t>
  </si>
  <si>
    <t>GB46678</t>
  </si>
  <si>
    <t>LOC551902</t>
  </si>
  <si>
    <t>GB50270</t>
  </si>
  <si>
    <t>LOC551904</t>
  </si>
  <si>
    <t>GB41798</t>
  </si>
  <si>
    <t>LOC551907</t>
  </si>
  <si>
    <t>GB45583</t>
  </si>
  <si>
    <t>LOC551908</t>
  </si>
  <si>
    <t>GB50283</t>
  </si>
  <si>
    <t>LOC551910</t>
  </si>
  <si>
    <t>GB46096</t>
  </si>
  <si>
    <t>LOC551911</t>
  </si>
  <si>
    <t>GB42237</t>
  </si>
  <si>
    <t>LOC551912</t>
  </si>
  <si>
    <t>GB51617</t>
  </si>
  <si>
    <t>LOC551914</t>
  </si>
  <si>
    <t>GB49768</t>
  </si>
  <si>
    <t>LOC551916</t>
  </si>
  <si>
    <t>GB46962</t>
  </si>
  <si>
    <t>LOC551917</t>
  </si>
  <si>
    <t>GB41235</t>
  </si>
  <si>
    <t>LOC551919</t>
  </si>
  <si>
    <t>GB44526</t>
  </si>
  <si>
    <t>LOC551920</t>
  </si>
  <si>
    <t>GB47838</t>
  </si>
  <si>
    <t>LOC551922</t>
  </si>
  <si>
    <t>GB42887</t>
  </si>
  <si>
    <t>LOC551924</t>
  </si>
  <si>
    <t>GB46013</t>
  </si>
  <si>
    <t>LOC551927</t>
  </si>
  <si>
    <t>GB44426</t>
  </si>
  <si>
    <t>LOC551928</t>
  </si>
  <si>
    <t>GB41800</t>
  </si>
  <si>
    <t>LOC551929</t>
  </si>
  <si>
    <t>GB44399</t>
  </si>
  <si>
    <t>LOC551930</t>
  </si>
  <si>
    <t>GB53387</t>
  </si>
  <si>
    <t>LOC551931</t>
  </si>
  <si>
    <t>GB42281</t>
  </si>
  <si>
    <t>LOC551934</t>
  </si>
  <si>
    <t>GB44498</t>
  </si>
  <si>
    <t>LOC551936</t>
  </si>
  <si>
    <t>GB45582</t>
  </si>
  <si>
    <t>LOC551937</t>
  </si>
  <si>
    <t>GB42343</t>
  </si>
  <si>
    <t>LOC551938</t>
  </si>
  <si>
    <t>GB54302</t>
  </si>
  <si>
    <t>LOC551941</t>
  </si>
  <si>
    <t>GB49282</t>
  </si>
  <si>
    <t>LOC551944</t>
  </si>
  <si>
    <t>GB52728</t>
  </si>
  <si>
    <t>LOC551946</t>
  </si>
  <si>
    <t>GB50515</t>
  </si>
  <si>
    <t>LOC551947</t>
  </si>
  <si>
    <t>GB51344</t>
  </si>
  <si>
    <t>LOC551948</t>
  </si>
  <si>
    <t>GB46844</t>
  </si>
  <si>
    <t>LOC551950</t>
  </si>
  <si>
    <t>GB41758</t>
  </si>
  <si>
    <t>LOC551952</t>
  </si>
  <si>
    <t>GB46067</t>
  </si>
  <si>
    <t>LOC551953</t>
  </si>
  <si>
    <t>GB55979</t>
  </si>
  <si>
    <t>LOC551954</t>
  </si>
  <si>
    <t>GB51674</t>
  </si>
  <si>
    <t>LOC551957</t>
  </si>
  <si>
    <t>GB47931</t>
  </si>
  <si>
    <t>LOC551958</t>
  </si>
  <si>
    <t>GB54423</t>
  </si>
  <si>
    <t>LOC551959</t>
  </si>
  <si>
    <t>GB47137</t>
  </si>
  <si>
    <t>LOC551960</t>
  </si>
  <si>
    <t>GB55011</t>
  </si>
  <si>
    <t>LOC551962</t>
  </si>
  <si>
    <t>GB41152</t>
  </si>
  <si>
    <t>LOC551967</t>
  </si>
  <si>
    <t>GB50977</t>
  </si>
  <si>
    <t>LOC551968</t>
  </si>
  <si>
    <t>GB50598</t>
  </si>
  <si>
    <t>LOC551972</t>
  </si>
  <si>
    <t>GB42779</t>
  </si>
  <si>
    <t>LOC551973</t>
  </si>
  <si>
    <t>GB46014</t>
  </si>
  <si>
    <t>LOC551974</t>
  </si>
  <si>
    <t>GB40801</t>
  </si>
  <si>
    <t>LOC551976</t>
  </si>
  <si>
    <t>GB46464</t>
  </si>
  <si>
    <t>LOC551978</t>
  </si>
  <si>
    <t>GB47472</t>
  </si>
  <si>
    <t>LOC551980</t>
  </si>
  <si>
    <t>GB54585</t>
  </si>
  <si>
    <t>LOC551981</t>
  </si>
  <si>
    <t>GB48754</t>
  </si>
  <si>
    <t>LOC551982</t>
  </si>
  <si>
    <t>GB48866</t>
  </si>
  <si>
    <t>LOC551984</t>
  </si>
  <si>
    <t>GB46169</t>
  </si>
  <si>
    <t>LOC551986</t>
  </si>
  <si>
    <t>GB51071</t>
  </si>
  <si>
    <t>LOC551987</t>
  </si>
  <si>
    <t>GB45223</t>
  </si>
  <si>
    <t>LOC551988</t>
  </si>
  <si>
    <t>GB43932</t>
  </si>
  <si>
    <t>LOC551991</t>
  </si>
  <si>
    <t>LOC551993</t>
  </si>
  <si>
    <t>GB46680</t>
  </si>
  <si>
    <t>LOC551996</t>
  </si>
  <si>
    <t>GB42715</t>
  </si>
  <si>
    <t>LOC551998</t>
  </si>
  <si>
    <t>GB42417</t>
  </si>
  <si>
    <t>LOC552000</t>
  </si>
  <si>
    <t>GB44298</t>
  </si>
  <si>
    <t>LOC552002</t>
  </si>
  <si>
    <t>LOC552003</t>
  </si>
  <si>
    <t>GB41802</t>
  </si>
  <si>
    <t>LOC552005</t>
  </si>
  <si>
    <t>GB52875</t>
  </si>
  <si>
    <t>LOC552006</t>
  </si>
  <si>
    <t>GB54421</t>
  </si>
  <si>
    <t>LOC552007</t>
  </si>
  <si>
    <t>GB46565</t>
  </si>
  <si>
    <t>LOC552008</t>
  </si>
  <si>
    <t>GB46017</t>
  </si>
  <si>
    <t>LOC552009</t>
  </si>
  <si>
    <t>GB47604</t>
  </si>
  <si>
    <t>LOC552012</t>
  </si>
  <si>
    <t>GB55560</t>
  </si>
  <si>
    <t>LOC552014</t>
  </si>
  <si>
    <t>GB51614</t>
  </si>
  <si>
    <t>LOC552015</t>
  </si>
  <si>
    <t>GB51070</t>
  </si>
  <si>
    <t>LOC552016</t>
  </si>
  <si>
    <t>GB54717</t>
  </si>
  <si>
    <t>LOC552017</t>
  </si>
  <si>
    <t>GB43719</t>
  </si>
  <si>
    <t>LOC552018</t>
  </si>
  <si>
    <t>GB50595</t>
  </si>
  <si>
    <t>LOC552019</t>
  </si>
  <si>
    <t>GB51348</t>
  </si>
  <si>
    <t>LOC552022</t>
  </si>
  <si>
    <t>GB51910</t>
  </si>
  <si>
    <t>LOC552023</t>
  </si>
  <si>
    <t>GB46787</t>
  </si>
  <si>
    <t>LOC552024</t>
  </si>
  <si>
    <t>GB41912</t>
  </si>
  <si>
    <t>LOC552025</t>
  </si>
  <si>
    <t>GB44521</t>
  </si>
  <si>
    <t>LOC552026</t>
  </si>
  <si>
    <t>GB44359</t>
  </si>
  <si>
    <t>LOC552027</t>
  </si>
  <si>
    <t>GB41392</t>
  </si>
  <si>
    <t>LOC552028</t>
  </si>
  <si>
    <t>GB54678</t>
  </si>
  <si>
    <t>LOC552029</t>
  </si>
  <si>
    <t>GB53289</t>
  </si>
  <si>
    <t>LOC552031</t>
  </si>
  <si>
    <t>GB41803</t>
  </si>
  <si>
    <t>LOC552032</t>
  </si>
  <si>
    <t>GB47419</t>
  </si>
  <si>
    <t>LOC552037</t>
  </si>
  <si>
    <t>GB55464</t>
  </si>
  <si>
    <t>LOC552039</t>
  </si>
  <si>
    <t>GB44799</t>
  </si>
  <si>
    <t>LOC552040</t>
  </si>
  <si>
    <t>GB46507</t>
  </si>
  <si>
    <t>LOC552041</t>
  </si>
  <si>
    <t>GB48020</t>
  </si>
  <si>
    <t>LOC552042</t>
  </si>
  <si>
    <t>GB51069</t>
  </si>
  <si>
    <t>LOC552043</t>
  </si>
  <si>
    <t>GB52754</t>
  </si>
  <si>
    <t>LOC552044</t>
  </si>
  <si>
    <t>GB55359</t>
  </si>
  <si>
    <t>LOC552047</t>
  </si>
  <si>
    <t>GB53581</t>
  </si>
  <si>
    <t>LOC552048</t>
  </si>
  <si>
    <t>GB44333</t>
  </si>
  <si>
    <t>LOC552049</t>
  </si>
  <si>
    <t>GB41754</t>
  </si>
  <si>
    <t>LOC552050</t>
  </si>
  <si>
    <t>GB44360</t>
  </si>
  <si>
    <t>LOC552051</t>
  </si>
  <si>
    <t>GB41846</t>
  </si>
  <si>
    <t>LOC552053</t>
  </si>
  <si>
    <t>GB54660</t>
  </si>
  <si>
    <t>LOC552056</t>
  </si>
  <si>
    <t>GB54049</t>
  </si>
  <si>
    <t>LOC552058</t>
  </si>
  <si>
    <t>GB45313</t>
  </si>
  <si>
    <t>LOC552061</t>
  </si>
  <si>
    <t>GB44305</t>
  </si>
  <si>
    <t>LOC552063</t>
  </si>
  <si>
    <t>GB45567</t>
  </si>
  <si>
    <t>LOC552064</t>
  </si>
  <si>
    <t>GB47746</t>
  </si>
  <si>
    <t>LOC552065</t>
  </si>
  <si>
    <t>GB55282</t>
  </si>
  <si>
    <t>LOC552066</t>
  </si>
  <si>
    <t>GB42515</t>
  </si>
  <si>
    <t>LOC552067</t>
  </si>
  <si>
    <t>GB44725</t>
  </si>
  <si>
    <t>LOC552068</t>
  </si>
  <si>
    <t>GB53932</t>
  </si>
  <si>
    <t>LOC552070</t>
  </si>
  <si>
    <t>GB40704</t>
  </si>
  <si>
    <t>LOC552071</t>
  </si>
  <si>
    <t>GB43540</t>
  </si>
  <si>
    <t>LOC552072</t>
  </si>
  <si>
    <t>GB52911</t>
  </si>
  <si>
    <t>LOC552073</t>
  </si>
  <si>
    <t>GB55388</t>
  </si>
  <si>
    <t>LOC552074</t>
  </si>
  <si>
    <t>GB55658</t>
  </si>
  <si>
    <t>LOC552075</t>
  </si>
  <si>
    <t>GB52347</t>
  </si>
  <si>
    <t>LOC552077</t>
  </si>
  <si>
    <t>GB50470</t>
  </si>
  <si>
    <t>LOC552078</t>
  </si>
  <si>
    <t>GB49578</t>
  </si>
  <si>
    <t>LOC552079</t>
  </si>
  <si>
    <t>GB48655</t>
  </si>
  <si>
    <t>LOC552081</t>
  </si>
  <si>
    <t>GB49936</t>
  </si>
  <si>
    <t>LOC552084</t>
  </si>
  <si>
    <t>GB40238</t>
  </si>
  <si>
    <t>LOC552085</t>
  </si>
  <si>
    <t>GB54044</t>
  </si>
  <si>
    <t>LOC552086</t>
  </si>
  <si>
    <t>GB40301</t>
  </si>
  <si>
    <t>LOC552087</t>
  </si>
  <si>
    <t>GB44355</t>
  </si>
  <si>
    <t>LOC552088</t>
  </si>
  <si>
    <t>GB54087</t>
  </si>
  <si>
    <t>LOC552089</t>
  </si>
  <si>
    <t>GB45561</t>
  </si>
  <si>
    <t>LOC552091</t>
  </si>
  <si>
    <t>GB55297</t>
  </si>
  <si>
    <t>LOC552092</t>
  </si>
  <si>
    <t>GB55461</t>
  </si>
  <si>
    <t>LOC552094</t>
  </si>
  <si>
    <t>GB44802</t>
  </si>
  <si>
    <t>LOC552096</t>
  </si>
  <si>
    <t>GB42210</t>
  </si>
  <si>
    <t>LOC552101</t>
  </si>
  <si>
    <t>GB55356</t>
  </si>
  <si>
    <t>LOC552102</t>
  </si>
  <si>
    <t>GB46785</t>
  </si>
  <si>
    <t>LOC552104</t>
  </si>
  <si>
    <t>GB42457</t>
  </si>
  <si>
    <t>LOC552108</t>
  </si>
  <si>
    <t>GB40206</t>
  </si>
  <si>
    <t>LOC552109</t>
  </si>
  <si>
    <t>GB49495</t>
  </si>
  <si>
    <t>LOC552110</t>
  </si>
  <si>
    <t>GB49328</t>
  </si>
  <si>
    <t>LOC552112</t>
  </si>
  <si>
    <t>GB46061</t>
  </si>
  <si>
    <t>LOC552114</t>
  </si>
  <si>
    <t>GB50289</t>
  </si>
  <si>
    <t>LOC552116</t>
  </si>
  <si>
    <t>GB54084</t>
  </si>
  <si>
    <t>LOC552117</t>
  </si>
  <si>
    <t>GB40760</t>
  </si>
  <si>
    <t>LOC552121</t>
  </si>
  <si>
    <t>GB40705</t>
  </si>
  <si>
    <t>LOC552123</t>
  </si>
  <si>
    <t>GB50589</t>
  </si>
  <si>
    <t>LOC552125</t>
  </si>
  <si>
    <t>GB48156</t>
  </si>
  <si>
    <t>LOC552126</t>
  </si>
  <si>
    <t>LOC552128</t>
  </si>
  <si>
    <t>GB48943</t>
  </si>
  <si>
    <t>LOC552129</t>
  </si>
  <si>
    <t>GB40319</t>
  </si>
  <si>
    <t>LOC552134</t>
  </si>
  <si>
    <t>GB54607</t>
  </si>
  <si>
    <t>LOC552138</t>
  </si>
  <si>
    <t>LOC552139</t>
  </si>
  <si>
    <t>GB51917</t>
  </si>
  <si>
    <t>LOC552140</t>
  </si>
  <si>
    <t>GB44721</t>
  </si>
  <si>
    <t>LOC552142</t>
  </si>
  <si>
    <t>GB51611</t>
  </si>
  <si>
    <t>LOC552143</t>
  </si>
  <si>
    <t>GB50981</t>
  </si>
  <si>
    <t>LOC552144</t>
  </si>
  <si>
    <t>GB48380</t>
  </si>
  <si>
    <t>LOC552145</t>
  </si>
  <si>
    <t>GB45013</t>
  </si>
  <si>
    <t>LOC552146</t>
  </si>
  <si>
    <t>GB48278</t>
  </si>
  <si>
    <t>LOC552147</t>
  </si>
  <si>
    <t>GB55804</t>
  </si>
  <si>
    <t>LOC552148</t>
  </si>
  <si>
    <t>GB51913</t>
  </si>
  <si>
    <t>LOC552149</t>
  </si>
  <si>
    <t>GB41240</t>
  </si>
  <si>
    <t>LOC552150</t>
  </si>
  <si>
    <t>GB48126</t>
  </si>
  <si>
    <t>LOC552151</t>
  </si>
  <si>
    <t>GB43868</t>
  </si>
  <si>
    <t>LOC552153</t>
  </si>
  <si>
    <t>GB48944</t>
  </si>
  <si>
    <t>LOC552155</t>
  </si>
  <si>
    <t>GB54681</t>
  </si>
  <si>
    <t>LOC552157</t>
  </si>
  <si>
    <t>GB47971</t>
  </si>
  <si>
    <t>LOC552158</t>
  </si>
  <si>
    <t>GB54417</t>
  </si>
  <si>
    <t>LOC552159</t>
  </si>
  <si>
    <t>GB45449</t>
  </si>
  <si>
    <t>LOC552161</t>
  </si>
  <si>
    <t>GB40892</t>
  </si>
  <si>
    <t>LOC552162</t>
  </si>
  <si>
    <t>GB50338</t>
  </si>
  <si>
    <t>LOC552163</t>
  </si>
  <si>
    <t>GB47666</t>
  </si>
  <si>
    <t>LOC552166</t>
  </si>
  <si>
    <t>GB46512</t>
  </si>
  <si>
    <t>LOC552167</t>
  </si>
  <si>
    <t>GB42230</t>
  </si>
  <si>
    <t>LOC552168</t>
  </si>
  <si>
    <t>GB54903</t>
  </si>
  <si>
    <t>LOC552169</t>
  </si>
  <si>
    <t>GB51066</t>
  </si>
  <si>
    <t>LOC552170</t>
  </si>
  <si>
    <t>GB40596</t>
  </si>
  <si>
    <t>LOC552171</t>
  </si>
  <si>
    <t>GB49574</t>
  </si>
  <si>
    <t>LOC552172</t>
  </si>
  <si>
    <t>GB48157</t>
  </si>
  <si>
    <t>LOC552175</t>
  </si>
  <si>
    <t>GB52255</t>
  </si>
  <si>
    <t>LOC552176</t>
  </si>
  <si>
    <t>GB48193</t>
  </si>
  <si>
    <t>LOC552177</t>
  </si>
  <si>
    <t>GB40348</t>
  </si>
  <si>
    <t>LOC552179</t>
  </si>
  <si>
    <t>GB54416</t>
  </si>
  <si>
    <t>LOC552180</t>
  </si>
  <si>
    <t>GB51746</t>
  </si>
  <si>
    <t>LOC552181</t>
  </si>
  <si>
    <t>GB42324</t>
  </si>
  <si>
    <t>LOC552182</t>
  </si>
  <si>
    <t>GB40891</t>
  </si>
  <si>
    <t>LOC552184</t>
  </si>
  <si>
    <t>LOC552185</t>
  </si>
  <si>
    <t>GB54959</t>
  </si>
  <si>
    <t>LOC552189</t>
  </si>
  <si>
    <t>GB50984</t>
  </si>
  <si>
    <t>LOC552190</t>
  </si>
  <si>
    <t>GB51979</t>
  </si>
  <si>
    <t>LOC552192</t>
  </si>
  <si>
    <t>GB55789</t>
  </si>
  <si>
    <t>LOC552193</t>
  </si>
  <si>
    <t>GB51487</t>
  </si>
  <si>
    <t>LOC552194</t>
  </si>
  <si>
    <t>GB53030</t>
  </si>
  <si>
    <t>LOC552195</t>
  </si>
  <si>
    <t>GB46687</t>
  </si>
  <si>
    <t>LOC552201</t>
  </si>
  <si>
    <t>LOC552202</t>
  </si>
  <si>
    <t>GB52667</t>
  </si>
  <si>
    <t>LOC552204</t>
  </si>
  <si>
    <t>GB42964</t>
  </si>
  <si>
    <t>LOC552205</t>
  </si>
  <si>
    <t>GB54399</t>
  </si>
  <si>
    <t>LOC552206</t>
  </si>
  <si>
    <t>GB40750</t>
  </si>
  <si>
    <t>LOC552209</t>
  </si>
  <si>
    <t>GB48275</t>
  </si>
  <si>
    <t>LOC552211</t>
  </si>
  <si>
    <t>LOC552214</t>
  </si>
  <si>
    <t>GB54555</t>
  </si>
  <si>
    <t>LOC552215</t>
  </si>
  <si>
    <t>GB41917</t>
  </si>
  <si>
    <t>LOC552216</t>
  </si>
  <si>
    <t>GB42675</t>
  </si>
  <si>
    <t>LOC552217</t>
  </si>
  <si>
    <t>GB42769</t>
  </si>
  <si>
    <t>LOC552221</t>
  </si>
  <si>
    <t>GB47466</t>
  </si>
  <si>
    <t>LOC552223</t>
  </si>
  <si>
    <t>GB51659</t>
  </si>
  <si>
    <t>LOC552226</t>
  </si>
  <si>
    <t>GB47214</t>
  </si>
  <si>
    <t>LOC552228</t>
  </si>
  <si>
    <t>GB47134</t>
  </si>
  <si>
    <t>LOC552229</t>
  </si>
  <si>
    <t>GB46514</t>
  </si>
  <si>
    <t>LOC552230</t>
  </si>
  <si>
    <t>LOC552231</t>
  </si>
  <si>
    <t>GB43122</t>
  </si>
  <si>
    <t>LOC552232</t>
  </si>
  <si>
    <t>GB45154</t>
  </si>
  <si>
    <t>LOC552236</t>
  </si>
  <si>
    <t>GB44598</t>
  </si>
  <si>
    <t>LOC552237</t>
  </si>
  <si>
    <t>LOC552239</t>
  </si>
  <si>
    <t>GB41922</t>
  </si>
  <si>
    <t>LOC552240</t>
  </si>
  <si>
    <t>GB40947</t>
  </si>
  <si>
    <t>LOC552243</t>
  </si>
  <si>
    <t>GB47425</t>
  </si>
  <si>
    <t>LOC552244</t>
  </si>
  <si>
    <t>GB45324</t>
  </si>
  <si>
    <t>LOC552246</t>
  </si>
  <si>
    <t>GB54578</t>
  </si>
  <si>
    <t>LOC552249</t>
  </si>
  <si>
    <t>GB44223</t>
  </si>
  <si>
    <t>LOC552251</t>
  </si>
  <si>
    <t>GB42227</t>
  </si>
  <si>
    <t>LOC552253</t>
  </si>
  <si>
    <t>GB50935</t>
  </si>
  <si>
    <t>LOC552254</t>
  </si>
  <si>
    <t>GB43121</t>
  </si>
  <si>
    <t>LOC552256</t>
  </si>
  <si>
    <t>GB48008</t>
  </si>
  <si>
    <t>LOC552257</t>
  </si>
  <si>
    <t>GB50525</t>
  </si>
  <si>
    <t>LOC552258</t>
  </si>
  <si>
    <t>GB54689</t>
  </si>
  <si>
    <t>LOC552260</t>
  </si>
  <si>
    <t>GB53957</t>
  </si>
  <si>
    <t>LOC552261</t>
  </si>
  <si>
    <t>GB51014</t>
  </si>
  <si>
    <t>LOC552263</t>
  </si>
  <si>
    <t>GB41128</t>
  </si>
  <si>
    <t>LOC552264</t>
  </si>
  <si>
    <t>GB47427</t>
  </si>
  <si>
    <t>LOC552265</t>
  </si>
  <si>
    <t>GB49373</t>
  </si>
  <si>
    <t>LOC552267</t>
  </si>
  <si>
    <t>GB45350</t>
  </si>
  <si>
    <t>LOC552268</t>
  </si>
  <si>
    <t>GB40655</t>
  </si>
  <si>
    <t>LOC552272</t>
  </si>
  <si>
    <t>GB45374</t>
  </si>
  <si>
    <t>LOC552273</t>
  </si>
  <si>
    <t>GB45535</t>
  </si>
  <si>
    <t>LOC552274</t>
  </si>
  <si>
    <t>GB54974</t>
  </si>
  <si>
    <t>LOC552275</t>
  </si>
  <si>
    <t>GB51112</t>
  </si>
  <si>
    <t>LOC552277</t>
  </si>
  <si>
    <t>GB55615</t>
  </si>
  <si>
    <t>LOC552279</t>
  </si>
  <si>
    <t>GB40392</t>
  </si>
  <si>
    <t>LOC552280</t>
  </si>
  <si>
    <t>GB52261</t>
  </si>
  <si>
    <t>LOC552283</t>
  </si>
  <si>
    <t>GB48904</t>
  </si>
  <si>
    <t>LOC552284</t>
  </si>
  <si>
    <t>GB41977</t>
  </si>
  <si>
    <t>LOC552286</t>
  </si>
  <si>
    <t>GB49336</t>
  </si>
  <si>
    <t>LOC552288</t>
  </si>
  <si>
    <t>GB47594</t>
  </si>
  <si>
    <t>LOC552289</t>
  </si>
  <si>
    <t>GB42838</t>
  </si>
  <si>
    <t>LOC552290</t>
  </si>
  <si>
    <t>GB51661</t>
  </si>
  <si>
    <t>LOC552291</t>
  </si>
  <si>
    <t>GB45557</t>
  </si>
  <si>
    <t>LOC552292</t>
  </si>
  <si>
    <t>GB48694</t>
  </si>
  <si>
    <t>LOC552293</t>
  </si>
  <si>
    <t>GB44005</t>
  </si>
  <si>
    <t>LOC552294</t>
  </si>
  <si>
    <t>GB40824</t>
  </si>
  <si>
    <t>LOC552295</t>
  </si>
  <si>
    <t>GB45210</t>
  </si>
  <si>
    <t>LOC552297</t>
  </si>
  <si>
    <t>GB55997</t>
  </si>
  <si>
    <t>LOC552303</t>
  </si>
  <si>
    <t>GB44991</t>
  </si>
  <si>
    <t>LOC552305</t>
  </si>
  <si>
    <t>GB46028</t>
  </si>
  <si>
    <t>LOC552306</t>
  </si>
  <si>
    <t>GB51204</t>
  </si>
  <si>
    <t>LOC552307</t>
  </si>
  <si>
    <t>GB50751</t>
  </si>
  <si>
    <t>LOC552308</t>
  </si>
  <si>
    <t>GB49828</t>
  </si>
  <si>
    <t>LOC552310</t>
  </si>
  <si>
    <t>GB51662</t>
  </si>
  <si>
    <t>LOC552311</t>
  </si>
  <si>
    <t>GB55445</t>
  </si>
  <si>
    <t>LOC552312</t>
  </si>
  <si>
    <t>GB50287</t>
  </si>
  <si>
    <t>LOC552313</t>
  </si>
  <si>
    <t>GB49826</t>
  </si>
  <si>
    <t>LOC552316</t>
  </si>
  <si>
    <t>GB40747</t>
  </si>
  <si>
    <t>LOC552319</t>
  </si>
  <si>
    <t>GB55528</t>
  </si>
  <si>
    <t>LOC552320</t>
  </si>
  <si>
    <t>GB55612</t>
  </si>
  <si>
    <t>LOC552322</t>
  </si>
  <si>
    <t>LOC552324</t>
  </si>
  <si>
    <t>GB44573</t>
  </si>
  <si>
    <t>LOC552326</t>
  </si>
  <si>
    <t>GB47148</t>
  </si>
  <si>
    <t>LOC552327</t>
  </si>
  <si>
    <t>GB46041</t>
  </si>
  <si>
    <t>LOC552328</t>
  </si>
  <si>
    <t>GB54391</t>
  </si>
  <si>
    <t>LOC552329</t>
  </si>
  <si>
    <t>GB49349</t>
  </si>
  <si>
    <t>LOC552332</t>
  </si>
  <si>
    <t>GB42216</t>
  </si>
  <si>
    <t>LOC552333</t>
  </si>
  <si>
    <t>GB55879</t>
  </si>
  <si>
    <t>LOC552334</t>
  </si>
  <si>
    <t>GB51256</t>
  </si>
  <si>
    <t>LOC552336</t>
  </si>
  <si>
    <t>GB52977</t>
  </si>
  <si>
    <t>LOC552341</t>
  </si>
  <si>
    <t>GB42820</t>
  </si>
  <si>
    <t>LOC552342</t>
  </si>
  <si>
    <t>GB51188</t>
  </si>
  <si>
    <t>LOC552345</t>
  </si>
  <si>
    <t>GB42656</t>
  </si>
  <si>
    <t>LOC552347</t>
  </si>
  <si>
    <t>GB49358</t>
  </si>
  <si>
    <t>LOC552348</t>
  </si>
  <si>
    <t>GB51462</t>
  </si>
  <si>
    <t>LOC552349</t>
  </si>
  <si>
    <t>GB47165</t>
  </si>
  <si>
    <t>LOC552353</t>
  </si>
  <si>
    <t>GB50993</t>
  </si>
  <si>
    <t>LOC552354</t>
  </si>
  <si>
    <t>GB40108</t>
  </si>
  <si>
    <t>LOC552355</t>
  </si>
  <si>
    <t>GB41692</t>
  </si>
  <si>
    <t>LOC552356</t>
  </si>
  <si>
    <t>GB55396</t>
  </si>
  <si>
    <t>LOC552358</t>
  </si>
  <si>
    <t>GB40498</t>
  </si>
  <si>
    <t>LOC552359</t>
  </si>
  <si>
    <t>GB53409</t>
  </si>
  <si>
    <t>LOC552360</t>
  </si>
  <si>
    <t>GB51119</t>
  </si>
  <si>
    <t>LOC552361</t>
  </si>
  <si>
    <t>GB43634</t>
  </si>
  <si>
    <t>LOC552362</t>
  </si>
  <si>
    <t>GB55692</t>
  </si>
  <si>
    <t>LOC552363</t>
  </si>
  <si>
    <t>GB46042</t>
  </si>
  <si>
    <t>LOC552366</t>
  </si>
  <si>
    <t>GB48038</t>
  </si>
  <si>
    <t>LOC552369</t>
  </si>
  <si>
    <t>GB52856</t>
  </si>
  <si>
    <t>LOC552371</t>
  </si>
  <si>
    <t>GB44771</t>
  </si>
  <si>
    <t>LOC552372</t>
  </si>
  <si>
    <t>GB54976</t>
  </si>
  <si>
    <t>LOC552373</t>
  </si>
  <si>
    <t>GB43630</t>
  </si>
  <si>
    <t>LOC552375</t>
  </si>
  <si>
    <t>GB43203</t>
  </si>
  <si>
    <t>LOC552383</t>
  </si>
  <si>
    <t>GB44571</t>
  </si>
  <si>
    <t>LOC552386</t>
  </si>
  <si>
    <t>GB42755</t>
  </si>
  <si>
    <t>LOC552387</t>
  </si>
  <si>
    <t>GB46043</t>
  </si>
  <si>
    <t>LOC552396</t>
  </si>
  <si>
    <t>GB44949</t>
  </si>
  <si>
    <t>LOC552397</t>
  </si>
  <si>
    <t>GB52090</t>
  </si>
  <si>
    <t>LOC552398</t>
  </si>
  <si>
    <t>GB48222</t>
  </si>
  <si>
    <t>LOC552399</t>
  </si>
  <si>
    <t>GB51512</t>
  </si>
  <si>
    <t>LOC552400</t>
  </si>
  <si>
    <t>GB40496</t>
  </si>
  <si>
    <t>LOC552401</t>
  </si>
  <si>
    <t>GB42738</t>
  </si>
  <si>
    <t>LOC552405</t>
  </si>
  <si>
    <t>GB50811</t>
  </si>
  <si>
    <t>LOC552407</t>
  </si>
  <si>
    <t>GB45806</t>
  </si>
  <si>
    <t>LOC552408</t>
  </si>
  <si>
    <t>GB45149</t>
  </si>
  <si>
    <t>LOC552409</t>
  </si>
  <si>
    <t>GB48267</t>
  </si>
  <si>
    <t>LOC552410</t>
  </si>
  <si>
    <t>GB50230</t>
  </si>
  <si>
    <t>LOC552412</t>
  </si>
  <si>
    <t>GB41257</t>
  </si>
  <si>
    <t>LOC552413</t>
  </si>
  <si>
    <t>GB48671</t>
  </si>
  <si>
    <t>LOC552417</t>
  </si>
  <si>
    <t>GB51236</t>
  </si>
  <si>
    <t>LOC552419</t>
  </si>
  <si>
    <t>LOC552420</t>
  </si>
  <si>
    <t>GB45680</t>
  </si>
  <si>
    <t>LOC552421</t>
  </si>
  <si>
    <t>GB42652</t>
  </si>
  <si>
    <t>LOC552422</t>
  </si>
  <si>
    <t>GB50747</t>
  </si>
  <si>
    <t>LOC552424</t>
  </si>
  <si>
    <t>GB43629</t>
  </si>
  <si>
    <t>LOC552426</t>
  </si>
  <si>
    <t>GB54917</t>
  </si>
  <si>
    <t>LOC552428</t>
  </si>
  <si>
    <t>GB52980</t>
  </si>
  <si>
    <t>LOC552431</t>
  </si>
  <si>
    <t>GB41866</t>
  </si>
  <si>
    <t>LOC552432</t>
  </si>
  <si>
    <t>GB52826</t>
  </si>
  <si>
    <t>LOC552433</t>
  </si>
  <si>
    <t>GB42759</t>
  </si>
  <si>
    <t>LOC552434</t>
  </si>
  <si>
    <t>GB43692</t>
  </si>
  <si>
    <t>LOC552437</t>
  </si>
  <si>
    <t>GB49624</t>
  </si>
  <si>
    <t>LOC552439</t>
  </si>
  <si>
    <t>GB45683</t>
  </si>
  <si>
    <t>LOC552441</t>
  </si>
  <si>
    <t>GB42089</t>
  </si>
  <si>
    <t>LOC552442</t>
  </si>
  <si>
    <t>GB42667</t>
  </si>
  <si>
    <t>LOC552443</t>
  </si>
  <si>
    <t>LOC552444</t>
  </si>
  <si>
    <t>GB41176</t>
  </si>
  <si>
    <t>LOC552446</t>
  </si>
  <si>
    <t>GB43208</t>
  </si>
  <si>
    <t>LOC552447</t>
  </si>
  <si>
    <t>GB45147</t>
  </si>
  <si>
    <t>LOC552448</t>
  </si>
  <si>
    <t>GB51251</t>
  </si>
  <si>
    <t>LOC552451</t>
  </si>
  <si>
    <t>GB53067</t>
  </si>
  <si>
    <t>LOC552452</t>
  </si>
  <si>
    <t>LOC552453</t>
  </si>
  <si>
    <t>GB46815</t>
  </si>
  <si>
    <t>LOC552455</t>
  </si>
  <si>
    <t>GB45361</t>
  </si>
  <si>
    <t>LOC552458</t>
  </si>
  <si>
    <t>GB50996</t>
  </si>
  <si>
    <t>LOC552459</t>
  </si>
  <si>
    <t>GB43112</t>
  </si>
  <si>
    <t>LOC552460</t>
  </si>
  <si>
    <t>GB45024</t>
  </si>
  <si>
    <t>LOC552461</t>
  </si>
  <si>
    <t>GB50005</t>
  </si>
  <si>
    <t>LOC552462</t>
  </si>
  <si>
    <t>GB42736</t>
  </si>
  <si>
    <t>LOC552466</t>
  </si>
  <si>
    <t>LOC552468</t>
  </si>
  <si>
    <t>GB43977</t>
  </si>
  <si>
    <t>LOC552469</t>
  </si>
  <si>
    <t>GB51129</t>
  </si>
  <si>
    <t>LOC552470</t>
  </si>
  <si>
    <t>GB54368</t>
  </si>
  <si>
    <t>LOC552472</t>
  </si>
  <si>
    <t>GB45362</t>
  </si>
  <si>
    <t>LOC552476</t>
  </si>
  <si>
    <t>GB42749</t>
  </si>
  <si>
    <t>LOC552477</t>
  </si>
  <si>
    <t>GB48489</t>
  </si>
  <si>
    <t>LOC552480</t>
  </si>
  <si>
    <t>GB54047</t>
  </si>
  <si>
    <t>LOC552481</t>
  </si>
  <si>
    <t>LOC552483</t>
  </si>
  <si>
    <t>GB50816</t>
  </si>
  <si>
    <t>LOC552484</t>
  </si>
  <si>
    <t>GB45544</t>
  </si>
  <si>
    <t>LOC552486</t>
  </si>
  <si>
    <t>GB46766</t>
  </si>
  <si>
    <t>LOC552487</t>
  </si>
  <si>
    <t>GB53335</t>
  </si>
  <si>
    <t>LOC552488</t>
  </si>
  <si>
    <t>GB55102</t>
  </si>
  <si>
    <t>LOC552489</t>
  </si>
  <si>
    <t>GB46902</t>
  </si>
  <si>
    <t>LOC552490</t>
  </si>
  <si>
    <t>GB47588</t>
  </si>
  <si>
    <t>LOC552492</t>
  </si>
  <si>
    <t>GB54108</t>
  </si>
  <si>
    <t>LOC552493</t>
  </si>
  <si>
    <t>GB49079</t>
  </si>
  <si>
    <t>LOC552495</t>
  </si>
  <si>
    <t>GB43831</t>
  </si>
  <si>
    <t>LOC552496</t>
  </si>
  <si>
    <t>GB45341</t>
  </si>
  <si>
    <t>LOC552498</t>
  </si>
  <si>
    <t>GB54812</t>
  </si>
  <si>
    <t>LOC552499</t>
  </si>
  <si>
    <t>GB53334</t>
  </si>
  <si>
    <t>LOC552501</t>
  </si>
  <si>
    <t>GB48404</t>
  </si>
  <si>
    <t>LOC552502</t>
  </si>
  <si>
    <t>GB45821</t>
  </si>
  <si>
    <t>LOC552503</t>
  </si>
  <si>
    <t>GB41842</t>
  </si>
  <si>
    <t>LOC552504</t>
  </si>
  <si>
    <t>LOC552505</t>
  </si>
  <si>
    <t>GB44315</t>
  </si>
  <si>
    <t>LOC552509</t>
  </si>
  <si>
    <t>GB47965</t>
  </si>
  <si>
    <t>LOC552510</t>
  </si>
  <si>
    <t>GB53706</t>
  </si>
  <si>
    <t>LOC552513</t>
  </si>
  <si>
    <t>GB44550</t>
  </si>
  <si>
    <t>LOC552514</t>
  </si>
  <si>
    <t>GB53418</t>
  </si>
  <si>
    <t>LOC552515</t>
  </si>
  <si>
    <t>GB42720</t>
  </si>
  <si>
    <t>LOC552516</t>
  </si>
  <si>
    <t>GB41841</t>
  </si>
  <si>
    <t>LOC552519</t>
  </si>
  <si>
    <t>GB53670</t>
  </si>
  <si>
    <t>LOC552520</t>
  </si>
  <si>
    <t>GB45452</t>
  </si>
  <si>
    <t>LOC552523</t>
  </si>
  <si>
    <t>GB44710</t>
  </si>
  <si>
    <t>LOC552524</t>
  </si>
  <si>
    <t>GB53419</t>
  </si>
  <si>
    <t>LOC552527</t>
  </si>
  <si>
    <t>GB49652</t>
  </si>
  <si>
    <t>LOC552528</t>
  </si>
  <si>
    <t>GB41147</t>
  </si>
  <si>
    <t>LOC552529</t>
  </si>
  <si>
    <t>GB42778</t>
  </si>
  <si>
    <t>LOC552530</t>
  </si>
  <si>
    <t>GB52140</t>
  </si>
  <si>
    <t>LOC552531</t>
  </si>
  <si>
    <t>GB54343</t>
  </si>
  <si>
    <t>LOC552532</t>
  </si>
  <si>
    <t>GB54109</t>
  </si>
  <si>
    <t>LOC552533</t>
  </si>
  <si>
    <t>GB54328</t>
  </si>
  <si>
    <t>LOC552534</t>
  </si>
  <si>
    <t>GB48309</t>
  </si>
  <si>
    <t>LOC552535</t>
  </si>
  <si>
    <t>GB47271</t>
  </si>
  <si>
    <t>LOC552539</t>
  </si>
  <si>
    <t>GB53707</t>
  </si>
  <si>
    <t>LOC552540</t>
  </si>
  <si>
    <t>GB45343</t>
  </si>
  <si>
    <t>LOC552546</t>
  </si>
  <si>
    <t>GB53331</t>
  </si>
  <si>
    <t>LOC552548</t>
  </si>
  <si>
    <t>GB49642</t>
  </si>
  <si>
    <t>LOC552549</t>
  </si>
  <si>
    <t>GB45876</t>
  </si>
  <si>
    <t>LOC552550</t>
  </si>
  <si>
    <t>GB41165</t>
  </si>
  <si>
    <t>LOC552551</t>
  </si>
  <si>
    <t>GB46899</t>
  </si>
  <si>
    <t>LOC552552</t>
  </si>
  <si>
    <t>GB41839</t>
  </si>
  <si>
    <t>LOC552553</t>
  </si>
  <si>
    <t>GB46190</t>
  </si>
  <si>
    <t>LOC552554</t>
  </si>
  <si>
    <t>GB54388</t>
  </si>
  <si>
    <t>LOC552556</t>
  </si>
  <si>
    <t>GB51043</t>
  </si>
  <si>
    <t>LOC552557</t>
  </si>
  <si>
    <t>GB44969</t>
  </si>
  <si>
    <t>LOC552559</t>
  </si>
  <si>
    <t>GB44559</t>
  </si>
  <si>
    <t>LOC552560</t>
  </si>
  <si>
    <t>GB54816</t>
  </si>
  <si>
    <t>LOC552561</t>
  </si>
  <si>
    <t>GB53329</t>
  </si>
  <si>
    <t>LOC552562</t>
  </si>
  <si>
    <t>GB55570</t>
  </si>
  <si>
    <t>LOC552566</t>
  </si>
  <si>
    <t>GB52532</t>
  </si>
  <si>
    <t>LOC552568</t>
  </si>
  <si>
    <t>GB44312</t>
  </si>
  <si>
    <t>LOC552569</t>
  </si>
  <si>
    <t>GB54190</t>
  </si>
  <si>
    <t>LOC552572</t>
  </si>
  <si>
    <t>GB52531</t>
  </si>
  <si>
    <t>LOC552573</t>
  </si>
  <si>
    <t>GB46908</t>
  </si>
  <si>
    <t>LOC552574</t>
  </si>
  <si>
    <t>GB42020</t>
  </si>
  <si>
    <t>LOC552576</t>
  </si>
  <si>
    <t>GB40400</t>
  </si>
  <si>
    <t>LOC552577</t>
  </si>
  <si>
    <t>GB45140</t>
  </si>
  <si>
    <t>LOC552578</t>
  </si>
  <si>
    <t>GB48232</t>
  </si>
  <si>
    <t>LOC552579</t>
  </si>
  <si>
    <t>LOC552580</t>
  </si>
  <si>
    <t>GB55540</t>
  </si>
  <si>
    <t>LOC552581</t>
  </si>
  <si>
    <t>LOC552582</t>
  </si>
  <si>
    <t>GB54797</t>
  </si>
  <si>
    <t>LOC552583</t>
  </si>
  <si>
    <t>GB49641</t>
  </si>
  <si>
    <t>LOC552585</t>
  </si>
  <si>
    <t>GB44351</t>
  </si>
  <si>
    <t>LOC552586</t>
  </si>
  <si>
    <t>GB40259</t>
  </si>
  <si>
    <t>LOC552588</t>
  </si>
  <si>
    <t>GB47273</t>
  </si>
  <si>
    <t>LOC552589</t>
  </si>
  <si>
    <t>GB52224</t>
  </si>
  <si>
    <t>LOC552590</t>
  </si>
  <si>
    <t>GB53667</t>
  </si>
  <si>
    <t>LOC552592</t>
  </si>
  <si>
    <t>GB52702</t>
  </si>
  <si>
    <t>LOC552595</t>
  </si>
  <si>
    <t>GB55571</t>
  </si>
  <si>
    <t>LOC552596</t>
  </si>
  <si>
    <t>GB40459</t>
  </si>
  <si>
    <t>LOC552597</t>
  </si>
  <si>
    <t>GB47592</t>
  </si>
  <si>
    <t>LOC552598</t>
  </si>
  <si>
    <t>GB47004</t>
  </si>
  <si>
    <t>LOC552599</t>
  </si>
  <si>
    <t>GB46544</t>
  </si>
  <si>
    <t>LOC552600</t>
  </si>
  <si>
    <t>GB40261</t>
  </si>
  <si>
    <t>LOC552601</t>
  </si>
  <si>
    <t>GB46928</t>
  </si>
  <si>
    <t>LOC552602</t>
  </si>
  <si>
    <t>GB53247</t>
  </si>
  <si>
    <t>LOC552603</t>
  </si>
  <si>
    <t>GB46895</t>
  </si>
  <si>
    <t>LOC552604</t>
  </si>
  <si>
    <t>GB51874</t>
  </si>
  <si>
    <t>LOC552605</t>
  </si>
  <si>
    <t>GB44293</t>
  </si>
  <si>
    <t>LOC552607</t>
  </si>
  <si>
    <t>GB44432</t>
  </si>
  <si>
    <t>LOC552608</t>
  </si>
  <si>
    <t>GB49640</t>
  </si>
  <si>
    <t>LOC552611</t>
  </si>
  <si>
    <t>GB45678</t>
  </si>
  <si>
    <t>LOC552612</t>
  </si>
  <si>
    <t>GB47203</t>
  </si>
  <si>
    <t>LOC552613</t>
  </si>
  <si>
    <t>GB46909</t>
  </si>
  <si>
    <t>LOC552614</t>
  </si>
  <si>
    <t>GB49519</t>
  </si>
  <si>
    <t>LOC552616</t>
  </si>
  <si>
    <t>GB49944</t>
  </si>
  <si>
    <t>LOC552617</t>
  </si>
  <si>
    <t>GB44292</t>
  </si>
  <si>
    <t>LOC552618</t>
  </si>
  <si>
    <t>GB51092</t>
  </si>
  <si>
    <t>LOC552620</t>
  </si>
  <si>
    <t>GB55476</t>
  </si>
  <si>
    <t>LOC552623</t>
  </si>
  <si>
    <t>GB41834</t>
  </si>
  <si>
    <t>LOC552624</t>
  </si>
  <si>
    <t>GB46024</t>
  </si>
  <si>
    <t>LOC552625</t>
  </si>
  <si>
    <t>GB46533</t>
  </si>
  <si>
    <t>LOC552626</t>
  </si>
  <si>
    <t>GB47311</t>
  </si>
  <si>
    <t>LOC552631</t>
  </si>
  <si>
    <t>GB40481</t>
  </si>
  <si>
    <t>LOC552633</t>
  </si>
  <si>
    <t>GB50221</t>
  </si>
  <si>
    <t>LOC552634</t>
  </si>
  <si>
    <t>GB50271</t>
  </si>
  <si>
    <t>LOC552636</t>
  </si>
  <si>
    <t>GB40945</t>
  </si>
  <si>
    <t>LOC552637</t>
  </si>
  <si>
    <t>GB54339</t>
  </si>
  <si>
    <t>LOC552638</t>
  </si>
  <si>
    <t>GB42571</t>
  </si>
  <si>
    <t>LOC552639</t>
  </si>
  <si>
    <t>GB52632</t>
  </si>
  <si>
    <t>LOC552640</t>
  </si>
  <si>
    <t>GB52791</t>
  </si>
  <si>
    <t>LOC552643</t>
  </si>
  <si>
    <t>GB53321</t>
  </si>
  <si>
    <t>LOC552648</t>
  </si>
  <si>
    <t>GB53185</t>
  </si>
  <si>
    <t>LOC552650</t>
  </si>
  <si>
    <t>GB51838</t>
  </si>
  <si>
    <t>LOC552651</t>
  </si>
  <si>
    <t>GB45137</t>
  </si>
  <si>
    <t>LOC552654</t>
  </si>
  <si>
    <t>GB54952</t>
  </si>
  <si>
    <t>LOC552659</t>
  </si>
  <si>
    <t>GB44681</t>
  </si>
  <si>
    <t>LOC552660</t>
  </si>
  <si>
    <t>GB54951</t>
  </si>
  <si>
    <t>LOC552661</t>
  </si>
  <si>
    <t>GB43064</t>
  </si>
  <si>
    <t>LOC552662</t>
  </si>
  <si>
    <t>GB42920</t>
  </si>
  <si>
    <t>LOC552663</t>
  </si>
  <si>
    <t>GB51087</t>
  </si>
  <si>
    <t>LOC552664</t>
  </si>
  <si>
    <t>GB44125</t>
  </si>
  <si>
    <t>LOC552665</t>
  </si>
  <si>
    <t>GB48857</t>
  </si>
  <si>
    <t>LOC552667</t>
  </si>
  <si>
    <t>GB47107</t>
  </si>
  <si>
    <t>LOC552668</t>
  </si>
  <si>
    <t>GB46221</t>
  </si>
  <si>
    <t>LOC552671</t>
  </si>
  <si>
    <t>GB41715</t>
  </si>
  <si>
    <t>LOC552673</t>
  </si>
  <si>
    <t>GB41364</t>
  </si>
  <si>
    <t>LOC552674</t>
  </si>
  <si>
    <t>GB53317</t>
  </si>
  <si>
    <t>LOC552675</t>
  </si>
  <si>
    <t>GB54381</t>
  </si>
  <si>
    <t>LOC552678</t>
  </si>
  <si>
    <t>GB54753</t>
  </si>
  <si>
    <t>LOC552680</t>
  </si>
  <si>
    <t>GB46974</t>
  </si>
  <si>
    <t>LOC552681</t>
  </si>
  <si>
    <t>GB51954</t>
  </si>
  <si>
    <t>LOC552683</t>
  </si>
  <si>
    <t>GB44978</t>
  </si>
  <si>
    <t>LOC552684</t>
  </si>
  <si>
    <t>GB41366</t>
  </si>
  <si>
    <t>LOC552685</t>
  </si>
  <si>
    <t>GB48861</t>
  </si>
  <si>
    <t>LOC552686</t>
  </si>
  <si>
    <t>GB54752</t>
  </si>
  <si>
    <t>LOC552688</t>
  </si>
  <si>
    <t>GB51004</t>
  </si>
  <si>
    <t>LOC552689</t>
  </si>
  <si>
    <t>GB45188</t>
  </si>
  <si>
    <t>LOC552690</t>
  </si>
  <si>
    <t>GB50552</t>
  </si>
  <si>
    <t>LOC552692</t>
  </si>
  <si>
    <t>GB41367</t>
  </si>
  <si>
    <t>LOC552693</t>
  </si>
  <si>
    <t>GB53316</t>
  </si>
  <si>
    <t>LOC552695</t>
  </si>
  <si>
    <t>GB43127</t>
  </si>
  <si>
    <t>LOC552697</t>
  </si>
  <si>
    <t>GB49025</t>
  </si>
  <si>
    <t>LOC552702</t>
  </si>
  <si>
    <t>GB50213</t>
  </si>
  <si>
    <t>LOC552707</t>
  </si>
  <si>
    <t>GB48248</t>
  </si>
  <si>
    <t>LOC552710</t>
  </si>
  <si>
    <t>GB51426</t>
  </si>
  <si>
    <t>LOC552711</t>
  </si>
  <si>
    <t>GB49322</t>
  </si>
  <si>
    <t>LOC552714</t>
  </si>
  <si>
    <t>GB44901</t>
  </si>
  <si>
    <t>LOC552715</t>
  </si>
  <si>
    <t>GB44984</t>
  </si>
  <si>
    <t>LOC552716</t>
  </si>
  <si>
    <t>GB45041</t>
  </si>
  <si>
    <t>LOC552717</t>
  </si>
  <si>
    <t>GB51396</t>
  </si>
  <si>
    <t>LOC552722</t>
  </si>
  <si>
    <t>GB52641</t>
  </si>
  <si>
    <t>LOC552723</t>
  </si>
  <si>
    <t>LOC552724</t>
  </si>
  <si>
    <t>GB41625</t>
  </si>
  <si>
    <t>LOC552725</t>
  </si>
  <si>
    <t>GB49324</t>
  </si>
  <si>
    <t>LOC552727</t>
  </si>
  <si>
    <t>GB52986</t>
  </si>
  <si>
    <t>LOC552728</t>
  </si>
  <si>
    <t>GB52642</t>
  </si>
  <si>
    <t>LOC552729</t>
  </si>
  <si>
    <t>GB45042</t>
  </si>
  <si>
    <t>LOC552730</t>
  </si>
  <si>
    <t>GB46215</t>
  </si>
  <si>
    <t>LOC552732</t>
  </si>
  <si>
    <t>GB51408</t>
  </si>
  <si>
    <t>LOC552734</t>
  </si>
  <si>
    <t>GB52643</t>
  </si>
  <si>
    <t>LOC552735</t>
  </si>
  <si>
    <t>GB54159</t>
  </si>
  <si>
    <t>LOC552736</t>
  </si>
  <si>
    <t>GB46214</t>
  </si>
  <si>
    <t>LOC552738</t>
  </si>
  <si>
    <t>GB45184</t>
  </si>
  <si>
    <t>LOC552740</t>
  </si>
  <si>
    <t>GB46743</t>
  </si>
  <si>
    <t>LOC552741</t>
  </si>
  <si>
    <t>GB41330</t>
  </si>
  <si>
    <t>LOC552743</t>
  </si>
  <si>
    <t>LOC552745</t>
  </si>
  <si>
    <t>GB49488</t>
  </si>
  <si>
    <t>LOC552746</t>
  </si>
  <si>
    <t>GB43131</t>
  </si>
  <si>
    <t>LOC552747</t>
  </si>
  <si>
    <t>GB55432</t>
  </si>
  <si>
    <t>LOC552748</t>
  </si>
  <si>
    <t>GB46742</t>
  </si>
  <si>
    <t>LOC552749</t>
  </si>
  <si>
    <t>GB53307</t>
  </si>
  <si>
    <t>LOC552750</t>
  </si>
  <si>
    <t>GB46183</t>
  </si>
  <si>
    <t>LOC552753</t>
  </si>
  <si>
    <t>GB45045</t>
  </si>
  <si>
    <t>LOC552756</t>
  </si>
  <si>
    <t>GB54331</t>
  </si>
  <si>
    <t>LOC552757</t>
  </si>
  <si>
    <t>GB54436</t>
  </si>
  <si>
    <t>LOC552758</t>
  </si>
  <si>
    <t>GB47905</t>
  </si>
  <si>
    <t>LOC552761</t>
  </si>
  <si>
    <t>GB55046</t>
  </si>
  <si>
    <t>LOC552764</t>
  </si>
  <si>
    <t>GB46735</t>
  </si>
  <si>
    <t>LOC552765</t>
  </si>
  <si>
    <t>GB49296</t>
  </si>
  <si>
    <t>LOC552766</t>
  </si>
  <si>
    <t>LOC552767</t>
  </si>
  <si>
    <t>GB41334</t>
  </si>
  <si>
    <t>LOC552768</t>
  </si>
  <si>
    <t>GB51400</t>
  </si>
  <si>
    <t>LOC552769</t>
  </si>
  <si>
    <t>GB45251</t>
  </si>
  <si>
    <t>LOC552770</t>
  </si>
  <si>
    <t>GB50022</t>
  </si>
  <si>
    <t>LOC552771</t>
  </si>
  <si>
    <t>GB46737</t>
  </si>
  <si>
    <t>LOC552772</t>
  </si>
  <si>
    <t>GB41335</t>
  </si>
  <si>
    <t>LOC552773</t>
  </si>
  <si>
    <t>GB42798</t>
  </si>
  <si>
    <t>LOC552780</t>
  </si>
  <si>
    <t>GB44660</t>
  </si>
  <si>
    <t>LOC552782</t>
  </si>
  <si>
    <t>GB45692</t>
  </si>
  <si>
    <t>LOC552784</t>
  </si>
  <si>
    <t>GB54675</t>
  </si>
  <si>
    <t>LOC552786</t>
  </si>
  <si>
    <t>GB45670</t>
  </si>
  <si>
    <t>LOC552787</t>
  </si>
  <si>
    <t>GB45693</t>
  </si>
  <si>
    <t>LOC552788</t>
  </si>
  <si>
    <t>GB43486</t>
  </si>
  <si>
    <t>LOC552790</t>
  </si>
  <si>
    <t>GB43485</t>
  </si>
  <si>
    <t>LOC552791</t>
  </si>
  <si>
    <t>GB45058</t>
  </si>
  <si>
    <t>LOC552793</t>
  </si>
  <si>
    <t>GB53437</t>
  </si>
  <si>
    <t>LOC552795</t>
  </si>
  <si>
    <t>GB54666</t>
  </si>
  <si>
    <t>LOC552797</t>
  </si>
  <si>
    <t>GB45696</t>
  </si>
  <si>
    <t>LOC552798</t>
  </si>
  <si>
    <t>GB53439</t>
  </si>
  <si>
    <t>LOC552799</t>
  </si>
  <si>
    <t>GB43181</t>
  </si>
  <si>
    <t>LOC552800</t>
  </si>
  <si>
    <t>GB50031</t>
  </si>
  <si>
    <t>LOC552802</t>
  </si>
  <si>
    <t>GB41267</t>
  </si>
  <si>
    <t>LOC552803</t>
  </si>
  <si>
    <t>GB53297</t>
  </si>
  <si>
    <t>LOC552804</t>
  </si>
  <si>
    <t>GB43143</t>
  </si>
  <si>
    <t>LOC552806</t>
  </si>
  <si>
    <t>GB45665</t>
  </si>
  <si>
    <t>LOC552807</t>
  </si>
  <si>
    <t>GB50032</t>
  </si>
  <si>
    <t>LOC552809</t>
  </si>
  <si>
    <t>GB44153</t>
  </si>
  <si>
    <t>LOC552810</t>
  </si>
  <si>
    <t>GB45664</t>
  </si>
  <si>
    <t>LOC552811</t>
  </si>
  <si>
    <t>GB41212</t>
  </si>
  <si>
    <t>LOC552812</t>
  </si>
  <si>
    <t>GB41601</t>
  </si>
  <si>
    <t>LOC552814</t>
  </si>
  <si>
    <t>GB48825</t>
  </si>
  <si>
    <t>LOC552815</t>
  </si>
  <si>
    <t>GB41600</t>
  </si>
  <si>
    <t>LOC552820</t>
  </si>
  <si>
    <t>GB45298</t>
  </si>
  <si>
    <t>LOC552823</t>
  </si>
  <si>
    <t>GB47813</t>
  </si>
  <si>
    <t>LOC552828</t>
  </si>
  <si>
    <t>GB45083</t>
  </si>
  <si>
    <t>LOC552829</t>
  </si>
  <si>
    <t>GB48512</t>
  </si>
  <si>
    <t>LOC552831</t>
  </si>
  <si>
    <t>GB45656</t>
  </si>
  <si>
    <t>LOC552832</t>
  </si>
  <si>
    <t>GB44871</t>
  </si>
  <si>
    <t>LOC552833</t>
  </si>
  <si>
    <t>GB45098</t>
  </si>
  <si>
    <t>LOC552836</t>
  </si>
  <si>
    <t>GB50180</t>
  </si>
  <si>
    <t>LOC552839</t>
  </si>
  <si>
    <t>GB50173</t>
  </si>
  <si>
    <t>LOC552841</t>
  </si>
  <si>
    <t>GB44044</t>
  </si>
  <si>
    <t>LOC552842</t>
  </si>
  <si>
    <t>GB45728</t>
  </si>
  <si>
    <t>LOC552843</t>
  </si>
  <si>
    <t>GB44882</t>
  </si>
  <si>
    <t>LOC552845</t>
  </si>
  <si>
    <t>GB50069</t>
  </si>
  <si>
    <t>LOC552846</t>
  </si>
  <si>
    <t>GB45636</t>
  </si>
  <si>
    <t>LOC552847</t>
  </si>
  <si>
    <t>GB50145</t>
  </si>
  <si>
    <t>LOC552851</t>
  </si>
  <si>
    <t>GB50103</t>
  </si>
  <si>
    <t>LOC724114</t>
  </si>
  <si>
    <t>GB52864</t>
  </si>
  <si>
    <t>LOC724115</t>
  </si>
  <si>
    <t>GB40796</t>
  </si>
  <si>
    <t>LOC724118</t>
  </si>
  <si>
    <t>GB53950</t>
  </si>
  <si>
    <t>LOC724119</t>
  </si>
  <si>
    <t>GB52612</t>
  </si>
  <si>
    <t>LOC724120</t>
  </si>
  <si>
    <t>GB49866</t>
  </si>
  <si>
    <t>LOC724121</t>
  </si>
  <si>
    <t>LOC724123</t>
  </si>
  <si>
    <t>GB54435</t>
  </si>
  <si>
    <t>LOC724126</t>
  </si>
  <si>
    <t>GB54315</t>
  </si>
  <si>
    <t>LOC724129</t>
  </si>
  <si>
    <t>GB55779</t>
  </si>
  <si>
    <t>LOC724131</t>
  </si>
  <si>
    <t>GB50634</t>
  </si>
  <si>
    <t>LOC724133</t>
  </si>
  <si>
    <t>LOC724138</t>
  </si>
  <si>
    <t>GB53294</t>
  </si>
  <si>
    <t>LOC724141</t>
  </si>
  <si>
    <t>GB48451</t>
  </si>
  <si>
    <t>LOC724148</t>
  </si>
  <si>
    <t>GB53941</t>
  </si>
  <si>
    <t>LOC724150</t>
  </si>
  <si>
    <t>GB44387</t>
  </si>
  <si>
    <t>LOC724152</t>
  </si>
  <si>
    <t>GB52652</t>
  </si>
  <si>
    <t>LOC724154</t>
  </si>
  <si>
    <t>GB45015</t>
  </si>
  <si>
    <t>LOC724155</t>
  </si>
  <si>
    <t>GB43101</t>
  </si>
  <si>
    <t>LOC724156</t>
  </si>
  <si>
    <t>GB48277</t>
  </si>
  <si>
    <t>LOC724157</t>
  </si>
  <si>
    <t>GB49019</t>
  </si>
  <si>
    <t>LOC724158</t>
  </si>
  <si>
    <t>GB54186</t>
  </si>
  <si>
    <t>LOC724159</t>
  </si>
  <si>
    <t>GB41680</t>
  </si>
  <si>
    <t>LOC724160</t>
  </si>
  <si>
    <t>GB50191</t>
  </si>
  <si>
    <t>LOC724162</t>
  </si>
  <si>
    <t>GB50804</t>
  </si>
  <si>
    <t>LOC724166</t>
  </si>
  <si>
    <t>GB41213</t>
  </si>
  <si>
    <t>LOC724167</t>
  </si>
  <si>
    <t>GB50641</t>
  </si>
  <si>
    <t>LOC724170</t>
  </si>
  <si>
    <t>GB41368</t>
  </si>
  <si>
    <t>LOC724172</t>
  </si>
  <si>
    <t>GB52925</t>
  </si>
  <si>
    <t>LOC724176</t>
  </si>
  <si>
    <t>GB40561</t>
  </si>
  <si>
    <t>LOC724177</t>
  </si>
  <si>
    <t>GB47136</t>
  </si>
  <si>
    <t>LOC724178</t>
  </si>
  <si>
    <t>LOC724179</t>
  </si>
  <si>
    <t>GB47232</t>
  </si>
  <si>
    <t>LOC724187</t>
  </si>
  <si>
    <t>GB49750</t>
  </si>
  <si>
    <t>LOC724189</t>
  </si>
  <si>
    <t>LOC724192</t>
  </si>
  <si>
    <t>GB40864</t>
  </si>
  <si>
    <t>LOC724195</t>
  </si>
  <si>
    <t>GB51630</t>
  </si>
  <si>
    <t>LOC724197</t>
  </si>
  <si>
    <t>GB54905</t>
  </si>
  <si>
    <t>LOC724199</t>
  </si>
  <si>
    <t>LOC724201</t>
  </si>
  <si>
    <t>GB43100</t>
  </si>
  <si>
    <t>LOC724203</t>
  </si>
  <si>
    <t>GB49357</t>
  </si>
  <si>
    <t>LOC724205</t>
  </si>
  <si>
    <t>GB48010</t>
  </si>
  <si>
    <t>LOC724206</t>
  </si>
  <si>
    <t>GB54187</t>
  </si>
  <si>
    <t>LOC724207</t>
  </si>
  <si>
    <t>GB54430</t>
  </si>
  <si>
    <t>LOC724208</t>
  </si>
  <si>
    <t>LOC724212</t>
  </si>
  <si>
    <t>GB49081</t>
  </si>
  <si>
    <t>LOC724214</t>
  </si>
  <si>
    <t>GB53820</t>
  </si>
  <si>
    <t>LOC724218</t>
  </si>
  <si>
    <t>GB41292</t>
  </si>
  <si>
    <t>LOC724221</t>
  </si>
  <si>
    <t>LOC724225</t>
  </si>
  <si>
    <t>GB51670</t>
  </si>
  <si>
    <t>LOC724226</t>
  </si>
  <si>
    <t>LOC724227</t>
  </si>
  <si>
    <t>GB43035</t>
  </si>
  <si>
    <t>LOC724228</t>
  </si>
  <si>
    <t>GB50292</t>
  </si>
  <si>
    <t>LOC724231</t>
  </si>
  <si>
    <t>LOC724234</t>
  </si>
  <si>
    <t>GB40784</t>
  </si>
  <si>
    <t>LOC724235</t>
  </si>
  <si>
    <t>GB46496</t>
  </si>
  <si>
    <t>LOC724237</t>
  </si>
  <si>
    <t>GB49727</t>
  </si>
  <si>
    <t>LOC724238</t>
  </si>
  <si>
    <t>GB50342</t>
  </si>
  <si>
    <t>LOC724239</t>
  </si>
  <si>
    <t>GB51583</t>
  </si>
  <si>
    <t>LOC724240</t>
  </si>
  <si>
    <t>GB53910</t>
  </si>
  <si>
    <t>LOC724241</t>
  </si>
  <si>
    <t>GB54296</t>
  </si>
  <si>
    <t>LOC724244</t>
  </si>
  <si>
    <t>GB53846</t>
  </si>
  <si>
    <t>LOC724247</t>
  </si>
  <si>
    <t>GB43625</t>
  </si>
  <si>
    <t>LOC724249</t>
  </si>
  <si>
    <t>LOC724256</t>
  </si>
  <si>
    <t>GB53824</t>
  </si>
  <si>
    <t>LOC724258</t>
  </si>
  <si>
    <t>GB44645</t>
  </si>
  <si>
    <t>LOC724262</t>
  </si>
  <si>
    <t>GB46259</t>
  </si>
  <si>
    <t>LOC724264</t>
  </si>
  <si>
    <t>GB47886</t>
  </si>
  <si>
    <t>LOC724267</t>
  </si>
  <si>
    <t>GB42691</t>
  </si>
  <si>
    <t>LOC724274</t>
  </si>
  <si>
    <t>LOC724275</t>
  </si>
  <si>
    <t>GB43418</t>
  </si>
  <si>
    <t>LOC724279</t>
  </si>
  <si>
    <t>LOC724280</t>
  </si>
  <si>
    <t>GB40862</t>
  </si>
  <si>
    <t>LOC724281</t>
  </si>
  <si>
    <t>GB47490</t>
  </si>
  <si>
    <t>LOC724282</t>
  </si>
  <si>
    <t>GB51584</t>
  </si>
  <si>
    <t>LOC724283</t>
  </si>
  <si>
    <t>GB54906</t>
  </si>
  <si>
    <t>LOC724284</t>
  </si>
  <si>
    <t>GB42310</t>
  </si>
  <si>
    <t>LOC724285</t>
  </si>
  <si>
    <t>GB53593</t>
  </si>
  <si>
    <t>LOC724286</t>
  </si>
  <si>
    <t>GB55219</t>
  </si>
  <si>
    <t>LOC724287</t>
  </si>
  <si>
    <t>GB55060</t>
  </si>
  <si>
    <t>LOC724288</t>
  </si>
  <si>
    <t>GB47230</t>
  </si>
  <si>
    <t>LOC724290</t>
  </si>
  <si>
    <t>GB43219</t>
  </si>
  <si>
    <t>LOC724291</t>
  </si>
  <si>
    <t>GB55078</t>
  </si>
  <si>
    <t>LOC724292</t>
  </si>
  <si>
    <t>GB40648</t>
  </si>
  <si>
    <t>LOC724294</t>
  </si>
  <si>
    <t>GB41671</t>
  </si>
  <si>
    <t>LOC724295</t>
  </si>
  <si>
    <t>GB49439</t>
  </si>
  <si>
    <t>LOC724299</t>
  </si>
  <si>
    <t>GB55567</t>
  </si>
  <si>
    <t>LOC724300</t>
  </si>
  <si>
    <t>GB48709</t>
  </si>
  <si>
    <t>LOC724301</t>
  </si>
  <si>
    <t>GB56017</t>
  </si>
  <si>
    <t>LOC724304</t>
  </si>
  <si>
    <t>GB53046</t>
  </si>
  <si>
    <t>LOC724306</t>
  </si>
  <si>
    <t>GB48617</t>
  </si>
  <si>
    <t>LOC724311</t>
  </si>
  <si>
    <t>GB42360</t>
  </si>
  <si>
    <t>LOC724312</t>
  </si>
  <si>
    <t>GB43310</t>
  </si>
  <si>
    <t>LOC724313</t>
  </si>
  <si>
    <t>LOC724315</t>
  </si>
  <si>
    <t>GB42758</t>
  </si>
  <si>
    <t>LOC724319</t>
  </si>
  <si>
    <t>GB46816</t>
  </si>
  <si>
    <t>LOC724320</t>
  </si>
  <si>
    <t>GB51735</t>
  </si>
  <si>
    <t>LOC724321</t>
  </si>
  <si>
    <t>GB51042</t>
  </si>
  <si>
    <t>LOC724323</t>
  </si>
  <si>
    <t>GB48580</t>
  </si>
  <si>
    <t>LOC724326</t>
  </si>
  <si>
    <t>GB50620</t>
  </si>
  <si>
    <t>LOC724329</t>
  </si>
  <si>
    <t>GB45828</t>
  </si>
  <si>
    <t>LOC724330</t>
  </si>
  <si>
    <t>GB46430</t>
  </si>
  <si>
    <t>LOC724331</t>
  </si>
  <si>
    <t>GB50364</t>
  </si>
  <si>
    <t>LOC724332</t>
  </si>
  <si>
    <t>GB42204</t>
  </si>
  <si>
    <t>LOC724334</t>
  </si>
  <si>
    <t>GB48806</t>
  </si>
  <si>
    <t>LOC724335</t>
  </si>
  <si>
    <t>GB55170</t>
  </si>
  <si>
    <t>LOC724336</t>
  </si>
  <si>
    <t>GB43495</t>
  </si>
  <si>
    <t>LOC724338</t>
  </si>
  <si>
    <t>GB43565</t>
  </si>
  <si>
    <t>LOC724339</t>
  </si>
  <si>
    <t>GB52805</t>
  </si>
  <si>
    <t>LOC724341</t>
  </si>
  <si>
    <t>GB55443</t>
  </si>
  <si>
    <t>LOC724343</t>
  </si>
  <si>
    <t>GB53669</t>
  </si>
  <si>
    <t>LOC724344</t>
  </si>
  <si>
    <t>GB47036</t>
  </si>
  <si>
    <t>LOC724349</t>
  </si>
  <si>
    <t>LOC724352</t>
  </si>
  <si>
    <t>GB42366</t>
  </si>
  <si>
    <t>LOC724353</t>
  </si>
  <si>
    <t>GB53803</t>
  </si>
  <si>
    <t>LOC724355</t>
  </si>
  <si>
    <t>GB40984</t>
  </si>
  <si>
    <t>LOC724356</t>
  </si>
  <si>
    <t>GB44862</t>
  </si>
  <si>
    <t>LOC724357</t>
  </si>
  <si>
    <t>GB42812</t>
  </si>
  <si>
    <t>LOC724361</t>
  </si>
  <si>
    <t>GB46653</t>
  </si>
  <si>
    <t>LOC724363</t>
  </si>
  <si>
    <t>GB47093</t>
  </si>
  <si>
    <t>LOC724365</t>
  </si>
  <si>
    <t>GB54100</t>
  </si>
  <si>
    <t>LOC724367</t>
  </si>
  <si>
    <t>GB45910</t>
  </si>
  <si>
    <t>LOC724370</t>
  </si>
  <si>
    <t>GB40894</t>
  </si>
  <si>
    <t>LOC724372</t>
  </si>
  <si>
    <t>LOC724373</t>
  </si>
  <si>
    <t>GB47400</t>
  </si>
  <si>
    <t>LOC724374</t>
  </si>
  <si>
    <t>GB49735</t>
  </si>
  <si>
    <t>LOC724378</t>
  </si>
  <si>
    <t>GB47995</t>
  </si>
  <si>
    <t>LOC724379</t>
  </si>
  <si>
    <t>LOC724380</t>
  </si>
  <si>
    <t>GB50278</t>
  </si>
  <si>
    <t>LOC724385</t>
  </si>
  <si>
    <t>GB52321</t>
  </si>
  <si>
    <t>LOC724386</t>
  </si>
  <si>
    <t>GB42053</t>
  </si>
  <si>
    <t>LOC724388</t>
  </si>
  <si>
    <t>GB44577</t>
  </si>
  <si>
    <t>LOC724390</t>
  </si>
  <si>
    <t>GB46087</t>
  </si>
  <si>
    <t>LOC724391</t>
  </si>
  <si>
    <t>GB53530</t>
  </si>
  <si>
    <t>LOC724395</t>
  </si>
  <si>
    <t>GB42737</t>
  </si>
  <si>
    <t>LOC724397</t>
  </si>
  <si>
    <t>GB55054</t>
  </si>
  <si>
    <t>LOC724399</t>
  </si>
  <si>
    <t>GB48578</t>
  </si>
  <si>
    <t>LOC724402</t>
  </si>
  <si>
    <t>GB47113</t>
  </si>
  <si>
    <t>LOC724405</t>
  </si>
  <si>
    <t>LOC724407</t>
  </si>
  <si>
    <t>GB48314</t>
  </si>
  <si>
    <t>LOC724410</t>
  </si>
  <si>
    <t>GB40789</t>
  </si>
  <si>
    <t>LOC724411</t>
  </si>
  <si>
    <t>GB55274</t>
  </si>
  <si>
    <t>LOC724412</t>
  </si>
  <si>
    <t>GB47399</t>
  </si>
  <si>
    <t>LOC724413</t>
  </si>
  <si>
    <t>GB42205</t>
  </si>
  <si>
    <t>LOC724415</t>
  </si>
  <si>
    <t>GB54909</t>
  </si>
  <si>
    <t>LOC724417</t>
  </si>
  <si>
    <t>GB51041</t>
  </si>
  <si>
    <t>LOC724418</t>
  </si>
  <si>
    <t>GB40635</t>
  </si>
  <si>
    <t>LOC724420</t>
  </si>
  <si>
    <t>GB52687</t>
  </si>
  <si>
    <t>LOC724424</t>
  </si>
  <si>
    <t>GB50809</t>
  </si>
  <si>
    <t>LOC724429</t>
  </si>
  <si>
    <t>GB50473</t>
  </si>
  <si>
    <t>LOC724430</t>
  </si>
  <si>
    <t>GB40998</t>
  </si>
  <si>
    <t>LOC724431</t>
  </si>
  <si>
    <t>GB52322</t>
  </si>
  <si>
    <t>LOC724432</t>
  </si>
  <si>
    <t>GB42039</t>
  </si>
  <si>
    <t>LOC724433</t>
  </si>
  <si>
    <t>GB48685</t>
  </si>
  <si>
    <t>LOC724435</t>
  </si>
  <si>
    <t>GB48082</t>
  </si>
  <si>
    <t>LOC724437</t>
  </si>
  <si>
    <t>GB40437</t>
  </si>
  <si>
    <t>LOC724439</t>
  </si>
  <si>
    <t>GB51744</t>
  </si>
  <si>
    <t>LOC724440</t>
  </si>
  <si>
    <t>GB42814</t>
  </si>
  <si>
    <t>LOC724442</t>
  </si>
  <si>
    <t>GB45456</t>
  </si>
  <si>
    <t>LOC724446</t>
  </si>
  <si>
    <t>GB49422</t>
  </si>
  <si>
    <t>LOC724449</t>
  </si>
  <si>
    <t>GB45912</t>
  </si>
  <si>
    <t>LOC724450</t>
  </si>
  <si>
    <t>LOC724455</t>
  </si>
  <si>
    <t>GB40804</t>
  </si>
  <si>
    <t>LOC724457</t>
  </si>
  <si>
    <t>GB54293</t>
  </si>
  <si>
    <t>LOC724458</t>
  </si>
  <si>
    <t>GB48760</t>
  </si>
  <si>
    <t>LOC724460</t>
  </si>
  <si>
    <t>GB45235</t>
  </si>
  <si>
    <t>LOC724463</t>
  </si>
  <si>
    <t>GB49895</t>
  </si>
  <si>
    <t>LOC724464</t>
  </si>
  <si>
    <t>GB49021</t>
  </si>
  <si>
    <t>LOC724465</t>
  </si>
  <si>
    <t>LOC724467</t>
  </si>
  <si>
    <t>GB50280</t>
  </si>
  <si>
    <t>LOC724468</t>
  </si>
  <si>
    <t>GB54308</t>
  </si>
  <si>
    <t>LOC724469</t>
  </si>
  <si>
    <t>LOC724471</t>
  </si>
  <si>
    <t>LOC724472</t>
  </si>
  <si>
    <t>GB50420</t>
  </si>
  <si>
    <t>LOC724473</t>
  </si>
  <si>
    <t>GB44046</t>
  </si>
  <si>
    <t>LOC724474</t>
  </si>
  <si>
    <t>GB41294</t>
  </si>
  <si>
    <t>LOC724475</t>
  </si>
  <si>
    <t>GB48075</t>
  </si>
  <si>
    <t>LOC724476</t>
  </si>
  <si>
    <t>GB53807</t>
  </si>
  <si>
    <t>LOC724479</t>
  </si>
  <si>
    <t>LOC724481</t>
  </si>
  <si>
    <t>GB44222</t>
  </si>
  <si>
    <t>LOC724483</t>
  </si>
  <si>
    <t>GB47092</t>
  </si>
  <si>
    <t>LOC724485</t>
  </si>
  <si>
    <t>LOC724486</t>
  </si>
  <si>
    <t>GB48333</t>
  </si>
  <si>
    <t>LOC724487</t>
  </si>
  <si>
    <t>GB52803</t>
  </si>
  <si>
    <t>LOC724488</t>
  </si>
  <si>
    <t>GB45913</t>
  </si>
  <si>
    <t>LOC724490</t>
  </si>
  <si>
    <t>GB48610</t>
  </si>
  <si>
    <t>LOC724496</t>
  </si>
  <si>
    <t>GB40030</t>
  </si>
  <si>
    <t>LOC724497</t>
  </si>
  <si>
    <t>GB42236</t>
  </si>
  <si>
    <t>LOC724498</t>
  </si>
  <si>
    <t>GB56025</t>
  </si>
  <si>
    <t>LOC724499</t>
  </si>
  <si>
    <t>GB48332</t>
  </si>
  <si>
    <t>LOC724505</t>
  </si>
  <si>
    <t>GB49859</t>
  </si>
  <si>
    <t>LOC724506</t>
  </si>
  <si>
    <t>GB54101</t>
  </si>
  <si>
    <t>LOC724507</t>
  </si>
  <si>
    <t>GB49810</t>
  </si>
  <si>
    <t>LOC724508</t>
  </si>
  <si>
    <t>GB55353</t>
  </si>
  <si>
    <t>LOC724511</t>
  </si>
  <si>
    <t>LOC724513</t>
  </si>
  <si>
    <t>GB52307</t>
  </si>
  <si>
    <t>LOC724516</t>
  </si>
  <si>
    <t>GB46334</t>
  </si>
  <si>
    <t>LOC724518</t>
  </si>
  <si>
    <t>GB42423</t>
  </si>
  <si>
    <t>LOC724521</t>
  </si>
  <si>
    <t>GB42888</t>
  </si>
  <si>
    <t>LOC724524</t>
  </si>
  <si>
    <t>GB44649</t>
  </si>
  <si>
    <t>LOC724527</t>
  </si>
  <si>
    <t>GB49424</t>
  </si>
  <si>
    <t>LOC724531</t>
  </si>
  <si>
    <t>LOC724535</t>
  </si>
  <si>
    <t>GB53206</t>
  </si>
  <si>
    <t>LOC724536</t>
  </si>
  <si>
    <t>LOC724537</t>
  </si>
  <si>
    <t>LOC724538</t>
  </si>
  <si>
    <t>GB45825</t>
  </si>
  <si>
    <t>LOC724539</t>
  </si>
  <si>
    <t>GB47398</t>
  </si>
  <si>
    <t>LOC724540</t>
  </si>
  <si>
    <t>LOC724541</t>
  </si>
  <si>
    <t>GB42296</t>
  </si>
  <si>
    <t>LOC724542</t>
  </si>
  <si>
    <t>GB42945</t>
  </si>
  <si>
    <t>LOC724543</t>
  </si>
  <si>
    <t>GB48791</t>
  </si>
  <si>
    <t>LOC724546</t>
  </si>
  <si>
    <t>GB51995</t>
  </si>
  <si>
    <t>LOC724550</t>
  </si>
  <si>
    <t>GB43628</t>
  </si>
  <si>
    <t>LOC724551</t>
  </si>
  <si>
    <t>GB49945</t>
  </si>
  <si>
    <t>LOC724552</t>
  </si>
  <si>
    <t>GB54396</t>
  </si>
  <si>
    <t>LOC724553</t>
  </si>
  <si>
    <t>GB43379</t>
  </si>
  <si>
    <t>LOC724554</t>
  </si>
  <si>
    <t>GB55392</t>
  </si>
  <si>
    <t>LOC724555</t>
  </si>
  <si>
    <t>LOC724557</t>
  </si>
  <si>
    <t>GB53818</t>
  </si>
  <si>
    <t>LOC724558</t>
  </si>
  <si>
    <t>GB47029</t>
  </si>
  <si>
    <t>LOC724559</t>
  </si>
  <si>
    <t>GB41252</t>
  </si>
  <si>
    <t>LOC724560</t>
  </si>
  <si>
    <t>GB52308</t>
  </si>
  <si>
    <t>LOC724561</t>
  </si>
  <si>
    <t>GB52325</t>
  </si>
  <si>
    <t>LOC724563</t>
  </si>
  <si>
    <t>GB42062</t>
  </si>
  <si>
    <t>LOC724564</t>
  </si>
  <si>
    <t>GB41295</t>
  </si>
  <si>
    <t>LOC724569</t>
  </si>
  <si>
    <t>GB48161</t>
  </si>
  <si>
    <t>LOC724570</t>
  </si>
  <si>
    <t>LOC724571</t>
  </si>
  <si>
    <t>GB43817</t>
  </si>
  <si>
    <t>LOC724578</t>
  </si>
  <si>
    <t>GB53189</t>
  </si>
  <si>
    <t>LOC724580</t>
  </si>
  <si>
    <t>GB47248</t>
  </si>
  <si>
    <t>LOC724583</t>
  </si>
  <si>
    <t>LOC724585</t>
  </si>
  <si>
    <t>GB40807</t>
  </si>
  <si>
    <t>LOC724587</t>
  </si>
  <si>
    <t>GB47495</t>
  </si>
  <si>
    <t>LOC724590</t>
  </si>
  <si>
    <t>GB40186</t>
  </si>
  <si>
    <t>LOC724591</t>
  </si>
  <si>
    <t>GB48266</t>
  </si>
  <si>
    <t>LOC724593</t>
  </si>
  <si>
    <t>GB43562</t>
  </si>
  <si>
    <t>LOC724594</t>
  </si>
  <si>
    <t>GB52689</t>
  </si>
  <si>
    <t>LOC724598</t>
  </si>
  <si>
    <t>LOC724600</t>
  </si>
  <si>
    <t>GB55662</t>
  </si>
  <si>
    <t>LOC724603</t>
  </si>
  <si>
    <t>GB55822</t>
  </si>
  <si>
    <t>LOC724604</t>
  </si>
  <si>
    <t>LOC724607</t>
  </si>
  <si>
    <t>GB42064</t>
  </si>
  <si>
    <t>LOC724611</t>
  </si>
  <si>
    <t>GB53520</t>
  </si>
  <si>
    <t>LOC724612</t>
  </si>
  <si>
    <t>GB43314</t>
  </si>
  <si>
    <t>LOC724613</t>
  </si>
  <si>
    <t>GB51748</t>
  </si>
  <si>
    <t>LOC724617</t>
  </si>
  <si>
    <t>GB44283</t>
  </si>
  <si>
    <t>LOC724618</t>
  </si>
  <si>
    <t>GB55287</t>
  </si>
  <si>
    <t>LOC724619</t>
  </si>
  <si>
    <t>GB51444</t>
  </si>
  <si>
    <t>LOC724620</t>
  </si>
  <si>
    <t>GB44747</t>
  </si>
  <si>
    <t>LOC724622</t>
  </si>
  <si>
    <t>GB49419</t>
  </si>
  <si>
    <t>LOC724624</t>
  </si>
  <si>
    <t>GB47902</t>
  </si>
  <si>
    <t>LOC724626</t>
  </si>
  <si>
    <t>GB50946</t>
  </si>
  <si>
    <t>LOC724629</t>
  </si>
  <si>
    <t>LOC724630</t>
  </si>
  <si>
    <t>GB52587</t>
  </si>
  <si>
    <t>LOC724633</t>
  </si>
  <si>
    <t>LOC724635</t>
  </si>
  <si>
    <t>GB46501</t>
  </si>
  <si>
    <t>LOC724638</t>
  </si>
  <si>
    <t>GB51625</t>
  </si>
  <si>
    <t>LOC724639</t>
  </si>
  <si>
    <t>GB54914</t>
  </si>
  <si>
    <t>LOC724642</t>
  </si>
  <si>
    <t>GB49376</t>
  </si>
  <si>
    <t>LOC724643</t>
  </si>
  <si>
    <t>LOC724644</t>
  </si>
  <si>
    <t>GB53860</t>
  </si>
  <si>
    <t>LOC724645</t>
  </si>
  <si>
    <t>GB49897</t>
  </si>
  <si>
    <t>LOC724646</t>
  </si>
  <si>
    <t>GB43561</t>
  </si>
  <si>
    <t>LOC724647</t>
  </si>
  <si>
    <t>GB54450</t>
  </si>
  <si>
    <t>LOC724648</t>
  </si>
  <si>
    <t>GB55354</t>
  </si>
  <si>
    <t>LOC724651</t>
  </si>
  <si>
    <t>GB53815</t>
  </si>
  <si>
    <t>LOC724652</t>
  </si>
  <si>
    <t>GB47041</t>
  </si>
  <si>
    <t>LOC724653</t>
  </si>
  <si>
    <t>GB44170</t>
  </si>
  <si>
    <t>LOC724654</t>
  </si>
  <si>
    <t>GB41361</t>
  </si>
  <si>
    <t>LOC724655</t>
  </si>
  <si>
    <t>GB41094</t>
  </si>
  <si>
    <t>LOC724656</t>
  </si>
  <si>
    <t>GB41444</t>
  </si>
  <si>
    <t>LOC724659</t>
  </si>
  <si>
    <t>GB43288</t>
  </si>
  <si>
    <t>LOC724660</t>
  </si>
  <si>
    <t>GB42489</t>
  </si>
  <si>
    <t>LOC724663</t>
  </si>
  <si>
    <t>GB42668</t>
  </si>
  <si>
    <t>LOC724664</t>
  </si>
  <si>
    <t>GB42599</t>
  </si>
  <si>
    <t>LOC724665</t>
  </si>
  <si>
    <t>GB50699</t>
  </si>
  <si>
    <t>LOC724666</t>
  </si>
  <si>
    <t>GB45560</t>
  </si>
  <si>
    <t>LOC724669</t>
  </si>
  <si>
    <t>LOC724670</t>
  </si>
  <si>
    <t>GB48828</t>
  </si>
  <si>
    <t>LOC724672</t>
  </si>
  <si>
    <t>GB44371</t>
  </si>
  <si>
    <t>LOC724676</t>
  </si>
  <si>
    <t>GB42952</t>
  </si>
  <si>
    <t>LOC724678</t>
  </si>
  <si>
    <t>LOC724679</t>
  </si>
  <si>
    <t>GB47727</t>
  </si>
  <si>
    <t>LOC724680</t>
  </si>
  <si>
    <t>GB46502</t>
  </si>
  <si>
    <t>LOC724683</t>
  </si>
  <si>
    <t>GB46373</t>
  </si>
  <si>
    <t>LOC724685</t>
  </si>
  <si>
    <t>GB45247</t>
  </si>
  <si>
    <t>LOC724686</t>
  </si>
  <si>
    <t>GB48224</t>
  </si>
  <si>
    <t>LOC724687</t>
  </si>
  <si>
    <t>GB49919</t>
  </si>
  <si>
    <t>LOC724688</t>
  </si>
  <si>
    <t>GB54103</t>
  </si>
  <si>
    <t>LOC724690</t>
  </si>
  <si>
    <t>GB49506</t>
  </si>
  <si>
    <t>LOC724692</t>
  </si>
  <si>
    <t>GB47655</t>
  </si>
  <si>
    <t>LOC724695</t>
  </si>
  <si>
    <t>LOC724698</t>
  </si>
  <si>
    <t>GB44169</t>
  </si>
  <si>
    <t>LOC724700</t>
  </si>
  <si>
    <t>GB50298</t>
  </si>
  <si>
    <t>LOC724701</t>
  </si>
  <si>
    <t>GB44538</t>
  </si>
  <si>
    <t>LOC724704</t>
  </si>
  <si>
    <t>GB49233</t>
  </si>
  <si>
    <t>LOC724705</t>
  </si>
  <si>
    <t>GB42490</t>
  </si>
  <si>
    <t>LOC724706</t>
  </si>
  <si>
    <t>GB48125</t>
  </si>
  <si>
    <t>LOC724708</t>
  </si>
  <si>
    <t>GB43815</t>
  </si>
  <si>
    <t>LOC724710</t>
  </si>
  <si>
    <t>GB49352</t>
  </si>
  <si>
    <t>LOC724711</t>
  </si>
  <si>
    <t>GB40253</t>
  </si>
  <si>
    <t>LOC724715</t>
  </si>
  <si>
    <t>GB48824</t>
  </si>
  <si>
    <t>LOC724716</t>
  </si>
  <si>
    <t>LOC724717</t>
  </si>
  <si>
    <t>LOC724718</t>
  </si>
  <si>
    <t>GB42739</t>
  </si>
  <si>
    <t>LOC724719</t>
  </si>
  <si>
    <t>GB46440</t>
  </si>
  <si>
    <t>LOC724720</t>
  </si>
  <si>
    <t>GB53228</t>
  </si>
  <si>
    <t>LOC724721</t>
  </si>
  <si>
    <t>GB40770</t>
  </si>
  <si>
    <t>LOC724727</t>
  </si>
  <si>
    <t>GB49375</t>
  </si>
  <si>
    <t>LOC724732</t>
  </si>
  <si>
    <t>GB54420</t>
  </si>
  <si>
    <t>LOC724734</t>
  </si>
  <si>
    <t>GB55467</t>
  </si>
  <si>
    <t>LOC724735</t>
  </si>
  <si>
    <t>GB46298</t>
  </si>
  <si>
    <t>LOC724736</t>
  </si>
  <si>
    <t>GB43476</t>
  </si>
  <si>
    <t>LOC724737</t>
  </si>
  <si>
    <t>GB41246</t>
  </si>
  <si>
    <t>LOC724738</t>
  </si>
  <si>
    <t>GB49551</t>
  </si>
  <si>
    <t>LOC724739</t>
  </si>
  <si>
    <t>GB50491</t>
  </si>
  <si>
    <t>LOC724741</t>
  </si>
  <si>
    <t>GB53033</t>
  </si>
  <si>
    <t>LOC724742</t>
  </si>
  <si>
    <t>GB48876</t>
  </si>
  <si>
    <t>LOC724743</t>
  </si>
  <si>
    <t>GB44483</t>
  </si>
  <si>
    <t>LOC724745</t>
  </si>
  <si>
    <t>LOC724747</t>
  </si>
  <si>
    <t>GB53517</t>
  </si>
  <si>
    <t>LOC724749</t>
  </si>
  <si>
    <t>GB42493</t>
  </si>
  <si>
    <t>LOC724750</t>
  </si>
  <si>
    <t>LOC724752</t>
  </si>
  <si>
    <t>GB48462</t>
  </si>
  <si>
    <t>LOC724756</t>
  </si>
  <si>
    <t>LOC724757</t>
  </si>
  <si>
    <t>LOC724760</t>
  </si>
  <si>
    <t>GB45875</t>
  </si>
  <si>
    <t>LOC724761</t>
  </si>
  <si>
    <t>GB55285</t>
  </si>
  <si>
    <t>LOC724762</t>
  </si>
  <si>
    <t>GB47497</t>
  </si>
  <si>
    <t>LOC724768</t>
  </si>
  <si>
    <t>GB46601</t>
  </si>
  <si>
    <t>LOC724769</t>
  </si>
  <si>
    <t>GB55222</t>
  </si>
  <si>
    <t>LOC724770</t>
  </si>
  <si>
    <t>GB47226</t>
  </si>
  <si>
    <t>LOC724772</t>
  </si>
  <si>
    <t>GB49331</t>
  </si>
  <si>
    <t>LOC724773</t>
  </si>
  <si>
    <t>GB49862</t>
  </si>
  <si>
    <t>LOC724775</t>
  </si>
  <si>
    <t>GB55659</t>
  </si>
  <si>
    <t>LOC724776</t>
  </si>
  <si>
    <t>GB55614</t>
  </si>
  <si>
    <t>LOC724778</t>
  </si>
  <si>
    <t>GB51522</t>
  </si>
  <si>
    <t>LOC724779</t>
  </si>
  <si>
    <t>GB53830</t>
  </si>
  <si>
    <t>LOC724780</t>
  </si>
  <si>
    <t>GB41222</t>
  </si>
  <si>
    <t>LOC724781</t>
  </si>
  <si>
    <t>GB44225</t>
  </si>
  <si>
    <t>LOC724783</t>
  </si>
  <si>
    <t>GB54454</t>
  </si>
  <si>
    <t>LOC724784</t>
  </si>
  <si>
    <t>GB41484</t>
  </si>
  <si>
    <t>LOC724785</t>
  </si>
  <si>
    <t>GB41859</t>
  </si>
  <si>
    <t>LOC724786</t>
  </si>
  <si>
    <t>GB51656</t>
  </si>
  <si>
    <t>LOC724787</t>
  </si>
  <si>
    <t>GB41401</t>
  </si>
  <si>
    <t>LOC724789</t>
  </si>
  <si>
    <t>GB41189</t>
  </si>
  <si>
    <t>LOC724792</t>
  </si>
  <si>
    <t>GB55455</t>
  </si>
  <si>
    <t>LOC724793</t>
  </si>
  <si>
    <t>GB50455</t>
  </si>
  <si>
    <t>LOC724794</t>
  </si>
  <si>
    <t>GB53943</t>
  </si>
  <si>
    <t>LOC724795</t>
  </si>
  <si>
    <t>GB53229</t>
  </si>
  <si>
    <t>LOC724798</t>
  </si>
  <si>
    <t>GB54928</t>
  </si>
  <si>
    <t>LOC724799</t>
  </si>
  <si>
    <t>GB46599</t>
  </si>
  <si>
    <t>LOC724801</t>
  </si>
  <si>
    <t>GB49332</t>
  </si>
  <si>
    <t>LOC724802</t>
  </si>
  <si>
    <t>LOC724803</t>
  </si>
  <si>
    <t>GB48006</t>
  </si>
  <si>
    <t>LOC724804</t>
  </si>
  <si>
    <t>GB43782</t>
  </si>
  <si>
    <t>LOC724806</t>
  </si>
  <si>
    <t>GB49507</t>
  </si>
  <si>
    <t>LOC724807</t>
  </si>
  <si>
    <t>LOC724808</t>
  </si>
  <si>
    <t>GB52499</t>
  </si>
  <si>
    <t>LOC724809</t>
  </si>
  <si>
    <t>GB49090</t>
  </si>
  <si>
    <t>LOC724810</t>
  </si>
  <si>
    <t>GB51518</t>
  </si>
  <si>
    <t>LOC724811</t>
  </si>
  <si>
    <t>GB47016</t>
  </si>
  <si>
    <t>LOC724816</t>
  </si>
  <si>
    <t>GB41454</t>
  </si>
  <si>
    <t>LOC724817</t>
  </si>
  <si>
    <t>GB44250</t>
  </si>
  <si>
    <t>LOC724818</t>
  </si>
  <si>
    <t>GB44317</t>
  </si>
  <si>
    <t>LOC724822</t>
  </si>
  <si>
    <t>GB51366</t>
  </si>
  <si>
    <t>LOC724823</t>
  </si>
  <si>
    <t>GB54299</t>
  </si>
  <si>
    <t>LOC724825</t>
  </si>
  <si>
    <t>GB45771</t>
  </si>
  <si>
    <t>LOC724827</t>
  </si>
  <si>
    <t>GB54301</t>
  </si>
  <si>
    <t>LOC724829</t>
  </si>
  <si>
    <t>LOC724830</t>
  </si>
  <si>
    <t>LOC724831</t>
  </si>
  <si>
    <t>GB47543</t>
  </si>
  <si>
    <t>LOC724833</t>
  </si>
  <si>
    <t>LOC724835</t>
  </si>
  <si>
    <t>GB51947</t>
  </si>
  <si>
    <t>LOC724838</t>
  </si>
  <si>
    <t>GB46367</t>
  </si>
  <si>
    <t>LOC724839</t>
  </si>
  <si>
    <t>GB48436</t>
  </si>
  <si>
    <t>LOC724842</t>
  </si>
  <si>
    <t>GB45249</t>
  </si>
  <si>
    <t>LOC724843</t>
  </si>
  <si>
    <t>GB53618</t>
  </si>
  <si>
    <t>LOC724846</t>
  </si>
  <si>
    <t>GB54195</t>
  </si>
  <si>
    <t>LOC724847</t>
  </si>
  <si>
    <t>GB50540</t>
  </si>
  <si>
    <t>LOC724850</t>
  </si>
  <si>
    <t>LOC724851</t>
  </si>
  <si>
    <t>GB49805</t>
  </si>
  <si>
    <t>LOC724852</t>
  </si>
  <si>
    <t>GB55469</t>
  </si>
  <si>
    <t>LOC724853</t>
  </si>
  <si>
    <t>GB55784</t>
  </si>
  <si>
    <t>LOC724855</t>
  </si>
  <si>
    <t>GB52990</t>
  </si>
  <si>
    <t>LOC724856</t>
  </si>
  <si>
    <t>GB42010</t>
  </si>
  <si>
    <t>LOC724862</t>
  </si>
  <si>
    <t>GB49245</t>
  </si>
  <si>
    <t>LOC724863</t>
  </si>
  <si>
    <t>GB42419</t>
  </si>
  <si>
    <t>LOC724864</t>
  </si>
  <si>
    <t>GB43813</t>
  </si>
  <si>
    <t>LOC724865</t>
  </si>
  <si>
    <t>GB41188</t>
  </si>
  <si>
    <t>LOC724867</t>
  </si>
  <si>
    <t>GB54401</t>
  </si>
  <si>
    <t>LOC724869</t>
  </si>
  <si>
    <t>GB44339</t>
  </si>
  <si>
    <t>LOC724870</t>
  </si>
  <si>
    <t>GB51705</t>
  </si>
  <si>
    <t>LOC724871</t>
  </si>
  <si>
    <t>GB55962</t>
  </si>
  <si>
    <t>LOC724872</t>
  </si>
  <si>
    <t>GB52524</t>
  </si>
  <si>
    <t>LOC724873</t>
  </si>
  <si>
    <t>GB42753</t>
  </si>
  <si>
    <t>LOC724874</t>
  </si>
  <si>
    <t>GB47723</t>
  </si>
  <si>
    <t>LOC724875</t>
  </si>
  <si>
    <t>GB45822</t>
  </si>
  <si>
    <t>LOC724876</t>
  </si>
  <si>
    <t>GB55158</t>
  </si>
  <si>
    <t>LOC724877</t>
  </si>
  <si>
    <t>GB44909</t>
  </si>
  <si>
    <t>LOC724878</t>
  </si>
  <si>
    <t>GB43211</t>
  </si>
  <si>
    <t>LOC724879</t>
  </si>
  <si>
    <t>GB52799</t>
  </si>
  <si>
    <t>LOC724885</t>
  </si>
  <si>
    <t>GB53835</t>
  </si>
  <si>
    <t>LOC724886</t>
  </si>
  <si>
    <t>GB47018</t>
  </si>
  <si>
    <t>LOC724889</t>
  </si>
  <si>
    <t>GB44001</t>
  </si>
  <si>
    <t>LOC724890</t>
  </si>
  <si>
    <t>GB53028</t>
  </si>
  <si>
    <t>LOC724891</t>
  </si>
  <si>
    <t>GB48871</t>
  </si>
  <si>
    <t>LOC724893</t>
  </si>
  <si>
    <t>GB44343</t>
  </si>
  <si>
    <t>LOC724895</t>
  </si>
  <si>
    <t>GB42825</t>
  </si>
  <si>
    <t>LOC724896</t>
  </si>
  <si>
    <t>LOC724900</t>
  </si>
  <si>
    <t>GB41228</t>
  </si>
  <si>
    <t>LOC724901</t>
  </si>
  <si>
    <t>GB50348</t>
  </si>
  <si>
    <t>LOC724902</t>
  </si>
  <si>
    <t>GB53234</t>
  </si>
  <si>
    <t>LOC724904</t>
  </si>
  <si>
    <t>GB40013</t>
  </si>
  <si>
    <t>LOC724907</t>
  </si>
  <si>
    <t>GB43358</t>
  </si>
  <si>
    <t>LOC724908</t>
  </si>
  <si>
    <t>GB51047</t>
  </si>
  <si>
    <t>LOC724911</t>
  </si>
  <si>
    <t>GB40197</t>
  </si>
  <si>
    <t>LOC724912</t>
  </si>
  <si>
    <t>GB53616</t>
  </si>
  <si>
    <t>LOC724914</t>
  </si>
  <si>
    <t>GB47783</t>
  </si>
  <si>
    <t>LOC724915</t>
  </si>
  <si>
    <t>GB42272</t>
  </si>
  <si>
    <t>LOC724916</t>
  </si>
  <si>
    <t>GB50545</t>
  </si>
  <si>
    <t>LOC724919</t>
  </si>
  <si>
    <t>GB55610</t>
  </si>
  <si>
    <t>LOC724920</t>
  </si>
  <si>
    <t>GB49102</t>
  </si>
  <si>
    <t>LOC724921</t>
  </si>
  <si>
    <t>GB53655</t>
  </si>
  <si>
    <t>LOC724922</t>
  </si>
  <si>
    <t>GB44052</t>
  </si>
  <si>
    <t>LOC724923</t>
  </si>
  <si>
    <t>GB52991</t>
  </si>
  <si>
    <t>LOC724924</t>
  </si>
  <si>
    <t>GB40929</t>
  </si>
  <si>
    <t>LOC724925</t>
  </si>
  <si>
    <t>GB46784</t>
  </si>
  <si>
    <t>LOC724927</t>
  </si>
  <si>
    <t>GB41345</t>
  </si>
  <si>
    <t>LOC724928</t>
  </si>
  <si>
    <t>LOC724930</t>
  </si>
  <si>
    <t>LOC724931</t>
  </si>
  <si>
    <t>GB51413</t>
  </si>
  <si>
    <t>LOC724932</t>
  </si>
  <si>
    <t>GB40483</t>
  </si>
  <si>
    <t>LOC724933</t>
  </si>
  <si>
    <t>GB43908</t>
  </si>
  <si>
    <t>LOC724936</t>
  </si>
  <si>
    <t>GB43761</t>
  </si>
  <si>
    <t>LOC724937</t>
  </si>
  <si>
    <t>GB42824</t>
  </si>
  <si>
    <t>LOC724939</t>
  </si>
  <si>
    <t>GB48202</t>
  </si>
  <si>
    <t>LOC724942</t>
  </si>
  <si>
    <t>GB49207</t>
  </si>
  <si>
    <t>LOC724943</t>
  </si>
  <si>
    <t>GB50323</t>
  </si>
  <si>
    <t>LOC724947</t>
  </si>
  <si>
    <t>LOC724948</t>
  </si>
  <si>
    <t>GB47719</t>
  </si>
  <si>
    <t>LOC724950</t>
  </si>
  <si>
    <t>LOC724951</t>
  </si>
  <si>
    <t>GB43360</t>
  </si>
  <si>
    <t>LOC724952</t>
  </si>
  <si>
    <t>GB46661</t>
  </si>
  <si>
    <t>LOC724953</t>
  </si>
  <si>
    <t>GB49829</t>
  </si>
  <si>
    <t>LOC724954</t>
  </si>
  <si>
    <t>GB47266</t>
  </si>
  <si>
    <t>LOC724955</t>
  </si>
  <si>
    <t>GB47295</t>
  </si>
  <si>
    <t>LOC724958</t>
  </si>
  <si>
    <t>GB40198</t>
  </si>
  <si>
    <t>LOC724959</t>
  </si>
  <si>
    <t>GB52086</t>
  </si>
  <si>
    <t>LOC724961</t>
  </si>
  <si>
    <t>LOC724962</t>
  </si>
  <si>
    <t>GB49899</t>
  </si>
  <si>
    <t>LOC724969</t>
  </si>
  <si>
    <t>GB53654</t>
  </si>
  <si>
    <t>LOC724974</t>
  </si>
  <si>
    <t>GB42015</t>
  </si>
  <si>
    <t>LOC724975</t>
  </si>
  <si>
    <t>GB41344</t>
  </si>
  <si>
    <t>LOC724976</t>
  </si>
  <si>
    <t>GB48563</t>
  </si>
  <si>
    <t>LOC724979</t>
  </si>
  <si>
    <t>GB41986</t>
  </si>
  <si>
    <t>LOC724982</t>
  </si>
  <si>
    <t>GB48535</t>
  </si>
  <si>
    <t>LOC724983</t>
  </si>
  <si>
    <t>GB49611</t>
  </si>
  <si>
    <t>LOC724984</t>
  </si>
  <si>
    <t>GB41018</t>
  </si>
  <si>
    <t>LOC724986</t>
  </si>
  <si>
    <t>GB55557</t>
  </si>
  <si>
    <t>LOC724987</t>
  </si>
  <si>
    <t>GB48505</t>
  </si>
  <si>
    <t>LOC724988</t>
  </si>
  <si>
    <t>GB50324</t>
  </si>
  <si>
    <t>LOC724991</t>
  </si>
  <si>
    <t>GB55323</t>
  </si>
  <si>
    <t>LOC724992</t>
  </si>
  <si>
    <t>GB50375</t>
  </si>
  <si>
    <t>LOC724993</t>
  </si>
  <si>
    <t>GB53925</t>
  </si>
  <si>
    <t>LOC724994</t>
  </si>
  <si>
    <t>GB42332</t>
  </si>
  <si>
    <t>LOC724995</t>
  </si>
  <si>
    <t>GB43362</t>
  </si>
  <si>
    <t>LOC724996</t>
  </si>
  <si>
    <t>LOC724997</t>
  </si>
  <si>
    <t>GB47237</t>
  </si>
  <si>
    <t>LOC724998</t>
  </si>
  <si>
    <t>GB43210</t>
  </si>
  <si>
    <t>LOC724999</t>
  </si>
  <si>
    <t>GB53609</t>
  </si>
  <si>
    <t>LOC725003</t>
  </si>
  <si>
    <t>GB49914</t>
  </si>
  <si>
    <t>LOC725007</t>
  </si>
  <si>
    <t>GB45939</t>
  </si>
  <si>
    <t>LOC725008</t>
  </si>
  <si>
    <t>GB50824</t>
  </si>
  <si>
    <t>LOC725009</t>
  </si>
  <si>
    <t>GB46590</t>
  </si>
  <si>
    <t>LOC725011</t>
  </si>
  <si>
    <t>GB50480</t>
  </si>
  <si>
    <t>LOC725012</t>
  </si>
  <si>
    <t>GB44010</t>
  </si>
  <si>
    <t>LOC725013</t>
  </si>
  <si>
    <t>GB53025</t>
  </si>
  <si>
    <t>LOC725015</t>
  </si>
  <si>
    <t>GB46684</t>
  </si>
  <si>
    <t>LOC725017</t>
  </si>
  <si>
    <t>GB54460</t>
  </si>
  <si>
    <t>LOC725018</t>
  </si>
  <si>
    <t>GB49221</t>
  </si>
  <si>
    <t>LOC725019</t>
  </si>
  <si>
    <t>GB43298</t>
  </si>
  <si>
    <t>LOC725020</t>
  </si>
  <si>
    <t>GB40407</t>
  </si>
  <si>
    <t>LOC725024</t>
  </si>
  <si>
    <t>GB43755</t>
  </si>
  <si>
    <t>LOC725025</t>
  </si>
  <si>
    <t>GB42717</t>
  </si>
  <si>
    <t>LOC725026</t>
  </si>
  <si>
    <t>GB42673</t>
  </si>
  <si>
    <t>LOC725028</t>
  </si>
  <si>
    <t>GB47434</t>
  </si>
  <si>
    <t>LOC725031</t>
  </si>
  <si>
    <t>GB45596</t>
  </si>
  <si>
    <t>LOC725032</t>
  </si>
  <si>
    <t>LOC725033</t>
  </si>
  <si>
    <t>GB43604</t>
  </si>
  <si>
    <t>LOC725036</t>
  </si>
  <si>
    <t>GB49093</t>
  </si>
  <si>
    <t>LOC725037</t>
  </si>
  <si>
    <t>GB53658</t>
  </si>
  <si>
    <t>LOC725038</t>
  </si>
  <si>
    <t>GB44564</t>
  </si>
  <si>
    <t>LOC725039</t>
  </si>
  <si>
    <t>LOC725040</t>
  </si>
  <si>
    <t>GB40810</t>
  </si>
  <si>
    <t>LOC725041</t>
  </si>
  <si>
    <t>GB47740</t>
  </si>
  <si>
    <t>LOC725042</t>
  </si>
  <si>
    <t>GB51553</t>
  </si>
  <si>
    <t>LOC725043</t>
  </si>
  <si>
    <t>LOC725044</t>
  </si>
  <si>
    <t>GB55006</t>
  </si>
  <si>
    <t>LOC725045</t>
  </si>
  <si>
    <t>GB42330</t>
  </si>
  <si>
    <t>LOC725046</t>
  </si>
  <si>
    <t>GB46362</t>
  </si>
  <si>
    <t>LOC725047</t>
  </si>
  <si>
    <t>GB51050</t>
  </si>
  <si>
    <t>LOC725048</t>
  </si>
  <si>
    <t>GB51111</t>
  </si>
  <si>
    <t>LOC725049</t>
  </si>
  <si>
    <t>GB48781</t>
  </si>
  <si>
    <t>LOC725050</t>
  </si>
  <si>
    <t>GB49838</t>
  </si>
  <si>
    <t>LOC725051</t>
  </si>
  <si>
    <t>GB45278</t>
  </si>
  <si>
    <t>LOC725053</t>
  </si>
  <si>
    <t>LOC725054</t>
  </si>
  <si>
    <t>GB42265</t>
  </si>
  <si>
    <t>LOC725055</t>
  </si>
  <si>
    <t>GB54191</t>
  </si>
  <si>
    <t>LOC725056</t>
  </si>
  <si>
    <t>GB52696</t>
  </si>
  <si>
    <t>LOC725059</t>
  </si>
  <si>
    <t>GB55473</t>
  </si>
  <si>
    <t>LOC725060</t>
  </si>
  <si>
    <t>GB53652</t>
  </si>
  <si>
    <t>LOC725064</t>
  </si>
  <si>
    <t>LOC725065</t>
  </si>
  <si>
    <t>GB51411</t>
  </si>
  <si>
    <t>LOC725067</t>
  </si>
  <si>
    <t>GB42719</t>
  </si>
  <si>
    <t>LOC725069</t>
  </si>
  <si>
    <t>GB49930</t>
  </si>
  <si>
    <t>LOC725074</t>
  </si>
  <si>
    <t>GB55030</t>
  </si>
  <si>
    <t>LOC725076</t>
  </si>
  <si>
    <t>GB42780</t>
  </si>
  <si>
    <t>LOC725078</t>
  </si>
  <si>
    <t>GB55331</t>
  </si>
  <si>
    <t>LOC725079</t>
  </si>
  <si>
    <t>GB51556</t>
  </si>
  <si>
    <t>LOC725081</t>
  </si>
  <si>
    <t>GB42329</t>
  </si>
  <si>
    <t>LOC725082</t>
  </si>
  <si>
    <t>GB51051</t>
  </si>
  <si>
    <t>LOC725083</t>
  </si>
  <si>
    <t>GB46596</t>
  </si>
  <si>
    <t>LOC725084</t>
  </si>
  <si>
    <t>GB49830</t>
  </si>
  <si>
    <t>LOC725086</t>
  </si>
  <si>
    <t>GB52070</t>
  </si>
  <si>
    <t>LOC725089</t>
  </si>
  <si>
    <t>GB46591</t>
  </si>
  <si>
    <t>LOC725091</t>
  </si>
  <si>
    <t>GB55549</t>
  </si>
  <si>
    <t>LOC725092</t>
  </si>
  <si>
    <t>GB44011</t>
  </si>
  <si>
    <t>LOC725093</t>
  </si>
  <si>
    <t>GB48889</t>
  </si>
  <si>
    <t>LOC725097</t>
  </si>
  <si>
    <t>GB48538</t>
  </si>
  <si>
    <t>LOC725101</t>
  </si>
  <si>
    <t>GB55656</t>
  </si>
  <si>
    <t>LOC725102</t>
  </si>
  <si>
    <t>GB44160</t>
  </si>
  <si>
    <t>LOC725105</t>
  </si>
  <si>
    <t>GB45880</t>
  </si>
  <si>
    <t>LOC725106</t>
  </si>
  <si>
    <t>GB55864</t>
  </si>
  <si>
    <t>LOC725107</t>
  </si>
  <si>
    <t>GB46388</t>
  </si>
  <si>
    <t>LOC725108</t>
  </si>
  <si>
    <t>GB43367</t>
  </si>
  <si>
    <t>LOC725114</t>
  </si>
  <si>
    <t>LOC725115</t>
  </si>
  <si>
    <t>GB50202</t>
  </si>
  <si>
    <t>LOC725118</t>
  </si>
  <si>
    <t>GB47568</t>
  </si>
  <si>
    <t>LOC725122</t>
  </si>
  <si>
    <t>GB49169</t>
  </si>
  <si>
    <t>LOC725125</t>
  </si>
  <si>
    <t>GB52995</t>
  </si>
  <si>
    <t>LOC725127</t>
  </si>
  <si>
    <t>GB40906</t>
  </si>
  <si>
    <t>LOC725128</t>
  </si>
  <si>
    <t>GB44626</t>
  </si>
  <si>
    <t>LOC725130</t>
  </si>
  <si>
    <t>GB42379</t>
  </si>
  <si>
    <t>LOC725131</t>
  </si>
  <si>
    <t>GB49223</t>
  </si>
  <si>
    <t>LOC725134</t>
  </si>
  <si>
    <t>LOC725135</t>
  </si>
  <si>
    <t>GB51761</t>
  </si>
  <si>
    <t>LOC725136</t>
  </si>
  <si>
    <t>GB42721</t>
  </si>
  <si>
    <t>LOC725138</t>
  </si>
  <si>
    <t>GB55561</t>
  </si>
  <si>
    <t>LOC725140</t>
  </si>
  <si>
    <t>GB54642</t>
  </si>
  <si>
    <t>LOC725142</t>
  </si>
  <si>
    <t>GB54280</t>
  </si>
  <si>
    <t>LOC725143</t>
  </si>
  <si>
    <t>GB49771</t>
  </si>
  <si>
    <t>LOC725144</t>
  </si>
  <si>
    <t>GB55604</t>
  </si>
  <si>
    <t>LOC725146</t>
  </si>
  <si>
    <t>GB46772</t>
  </si>
  <si>
    <t>LOC725147</t>
  </si>
  <si>
    <t>GB42088</t>
  </si>
  <si>
    <t>LOC725148</t>
  </si>
  <si>
    <t>LOC725149</t>
  </si>
  <si>
    <t>GB51836</t>
  </si>
  <si>
    <t>LOC725150</t>
  </si>
  <si>
    <t>GB45819</t>
  </si>
  <si>
    <t>LOC725155</t>
  </si>
  <si>
    <t>GB51055</t>
  </si>
  <si>
    <t>LOC725156</t>
  </si>
  <si>
    <t>GB52536</t>
  </si>
  <si>
    <t>LOC725157</t>
  </si>
  <si>
    <t>GB49384</t>
  </si>
  <si>
    <t>LOC725161</t>
  </si>
  <si>
    <t>GB52792</t>
  </si>
  <si>
    <t>LOC725164</t>
  </si>
  <si>
    <t>GB50828</t>
  </si>
  <si>
    <t>LOC725165</t>
  </si>
  <si>
    <t>GB52489</t>
  </si>
  <si>
    <t>LOC725167</t>
  </si>
  <si>
    <t>GB47010</t>
  </si>
  <si>
    <t>LOC725169</t>
  </si>
  <si>
    <t>LOC725170</t>
  </si>
  <si>
    <t>GB46777</t>
  </si>
  <si>
    <t>LOC725171</t>
  </si>
  <si>
    <t>GB42017</t>
  </si>
  <si>
    <t>LOC725173</t>
  </si>
  <si>
    <t>GB45444</t>
  </si>
  <si>
    <t>LOC725174</t>
  </si>
  <si>
    <t>GB42531</t>
  </si>
  <si>
    <t>LOC725175</t>
  </si>
  <si>
    <t>GB48148</t>
  </si>
  <si>
    <t>LOC725178</t>
  </si>
  <si>
    <t>GB42822</t>
  </si>
  <si>
    <t>LOC725179</t>
  </si>
  <si>
    <t>GB43631</t>
  </si>
  <si>
    <t>LOC725183</t>
  </si>
  <si>
    <t>LOC725186</t>
  </si>
  <si>
    <t>GB48047</t>
  </si>
  <si>
    <t>LOC725187</t>
  </si>
  <si>
    <t>GB49326</t>
  </si>
  <si>
    <t>LOC725189</t>
  </si>
  <si>
    <t>GB40871</t>
  </si>
  <si>
    <t>LOC725190</t>
  </si>
  <si>
    <t>GB46513</t>
  </si>
  <si>
    <t>LOC725192</t>
  </si>
  <si>
    <t>GB43366</t>
  </si>
  <si>
    <t>LOC725193</t>
  </si>
  <si>
    <t>GB48444</t>
  </si>
  <si>
    <t>LOC725194</t>
  </si>
  <si>
    <t>GB43938</t>
  </si>
  <si>
    <t>LOC725196</t>
  </si>
  <si>
    <t>LOC725200</t>
  </si>
  <si>
    <t>GB54189</t>
  </si>
  <si>
    <t>LOC725201</t>
  </si>
  <si>
    <t>GB54672</t>
  </si>
  <si>
    <t>LOC725202</t>
  </si>
  <si>
    <t>GB50116</t>
  </si>
  <si>
    <t>LOC725204</t>
  </si>
  <si>
    <t>GB45969</t>
  </si>
  <si>
    <t>LOC725208</t>
  </si>
  <si>
    <t>GB50475</t>
  </si>
  <si>
    <t>LOC725210</t>
  </si>
  <si>
    <t>GB55038</t>
  </si>
  <si>
    <t>LOC725211</t>
  </si>
  <si>
    <t>GB40904</t>
  </si>
  <si>
    <t>LOC725212</t>
  </si>
  <si>
    <t>GB46688</t>
  </si>
  <si>
    <t>LOC725215</t>
  </si>
  <si>
    <t>GB41326</t>
  </si>
  <si>
    <t>LOC725217</t>
  </si>
  <si>
    <t>GB41418</t>
  </si>
  <si>
    <t>LOC725218</t>
  </si>
  <si>
    <t>GB41467</t>
  </si>
  <si>
    <t>LOC725219</t>
  </si>
  <si>
    <t>GB47967</t>
  </si>
  <si>
    <t>LOC725220</t>
  </si>
  <si>
    <t>GB51409</t>
  </si>
  <si>
    <t>LOC725222</t>
  </si>
  <si>
    <t>GB42836</t>
  </si>
  <si>
    <t>LOC725224</t>
  </si>
  <si>
    <t>GB55963</t>
  </si>
  <si>
    <t>LOC725225</t>
  </si>
  <si>
    <t>GB44744</t>
  </si>
  <si>
    <t>LOC725227</t>
  </si>
  <si>
    <t>GB42830</t>
  </si>
  <si>
    <t>LOC725230</t>
  </si>
  <si>
    <t>LOC725232</t>
  </si>
  <si>
    <t>LOC725233</t>
  </si>
  <si>
    <t>LOC725234</t>
  </si>
  <si>
    <t>GB41181</t>
  </si>
  <si>
    <t>LOC725238</t>
  </si>
  <si>
    <t>LOC725239</t>
  </si>
  <si>
    <t>GB51560</t>
  </si>
  <si>
    <t>LOC725240</t>
  </si>
  <si>
    <t>GB48338</t>
  </si>
  <si>
    <t>LOC725243</t>
  </si>
  <si>
    <t>LOC725245</t>
  </si>
  <si>
    <t>LOC725246</t>
  </si>
  <si>
    <t>GB40234</t>
  </si>
  <si>
    <t>LOC725247</t>
  </si>
  <si>
    <t>LOC725250</t>
  </si>
  <si>
    <t>LOC725251</t>
  </si>
  <si>
    <t>GB51263</t>
  </si>
  <si>
    <t>LOC725253</t>
  </si>
  <si>
    <t>LOC725254</t>
  </si>
  <si>
    <t>GB50435</t>
  </si>
  <si>
    <t>LOC725255</t>
  </si>
  <si>
    <t>GB55040</t>
  </si>
  <si>
    <t>LOC725258</t>
  </si>
  <si>
    <t>GB42351</t>
  </si>
  <si>
    <t>LOC725260</t>
  </si>
  <si>
    <t>GB54634</t>
  </si>
  <si>
    <t>LOC725261</t>
  </si>
  <si>
    <t>GB47951</t>
  </si>
  <si>
    <t>LOC725263</t>
  </si>
  <si>
    <t>GB48052</t>
  </si>
  <si>
    <t>LOC725264</t>
  </si>
  <si>
    <t>GB54016</t>
  </si>
  <si>
    <t>LOC725266</t>
  </si>
  <si>
    <t>GB55938</t>
  </si>
  <si>
    <t>LOC725267</t>
  </si>
  <si>
    <t>GB55106</t>
  </si>
  <si>
    <t>LOC725268</t>
  </si>
  <si>
    <t>GB54702</t>
  </si>
  <si>
    <t>LOC725269</t>
  </si>
  <si>
    <t>GB49601</t>
  </si>
  <si>
    <t>LOC725270</t>
  </si>
  <si>
    <t>GB46304</t>
  </si>
  <si>
    <t>LOC725272</t>
  </si>
  <si>
    <t>GB47504</t>
  </si>
  <si>
    <t>LOC725274</t>
  </si>
  <si>
    <t>GB55232</t>
  </si>
  <si>
    <t>LOC725278</t>
  </si>
  <si>
    <t>LOC725279</t>
  </si>
  <si>
    <t>GB45817</t>
  </si>
  <si>
    <t>LOC725280</t>
  </si>
  <si>
    <t>GB47446</t>
  </si>
  <si>
    <t>LOC725281</t>
  </si>
  <si>
    <t>GB55316</t>
  </si>
  <si>
    <t>LOC725283</t>
  </si>
  <si>
    <t>LOC725284</t>
  </si>
  <si>
    <t>GB55008</t>
  </si>
  <si>
    <t>LOC725286</t>
  </si>
  <si>
    <t>GB47344</t>
  </si>
  <si>
    <t>LOC725287</t>
  </si>
  <si>
    <t>GB47306</t>
  </si>
  <si>
    <t>LOC725288</t>
  </si>
  <si>
    <t>GB45273</t>
  </si>
  <si>
    <t>LOC725289</t>
  </si>
  <si>
    <t>GB43207</t>
  </si>
  <si>
    <t>LOC725292</t>
  </si>
  <si>
    <t>GB54188</t>
  </si>
  <si>
    <t>LOC725294</t>
  </si>
  <si>
    <t>GB55364</t>
  </si>
  <si>
    <t>LOC725295</t>
  </si>
  <si>
    <t>GB43443</t>
  </si>
  <si>
    <t>LOC725298</t>
  </si>
  <si>
    <t>GB42081</t>
  </si>
  <si>
    <t>LOC725299</t>
  </si>
  <si>
    <t>GB44491</t>
  </si>
  <si>
    <t>LOC725301</t>
  </si>
  <si>
    <t>GB41419</t>
  </si>
  <si>
    <t>LOC725302</t>
  </si>
  <si>
    <t>GB42897</t>
  </si>
  <si>
    <t>LOC725303</t>
  </si>
  <si>
    <t>GB55112</t>
  </si>
  <si>
    <t>LOC725305</t>
  </si>
  <si>
    <t>GB47520</t>
  </si>
  <si>
    <t>LOC725306</t>
  </si>
  <si>
    <t>LOC725308</t>
  </si>
  <si>
    <t>LOC725309</t>
  </si>
  <si>
    <t>GB40608</t>
  </si>
  <si>
    <t>LOC725310</t>
  </si>
  <si>
    <t>GB52698</t>
  </si>
  <si>
    <t>LOC725311</t>
  </si>
  <si>
    <t>GB44016</t>
  </si>
  <si>
    <t>LOC725315</t>
  </si>
  <si>
    <t>GB54384</t>
  </si>
  <si>
    <t>LOC725316</t>
  </si>
  <si>
    <t>GB47753</t>
  </si>
  <si>
    <t>LOC725317</t>
  </si>
  <si>
    <t>GB53250</t>
  </si>
  <si>
    <t>LOC725318</t>
  </si>
  <si>
    <t>GB51843</t>
  </si>
  <si>
    <t>LOC725323</t>
  </si>
  <si>
    <t>GB47307</t>
  </si>
  <si>
    <t>LOC725324</t>
  </si>
  <si>
    <t>GB45177</t>
  </si>
  <si>
    <t>LOC725325</t>
  </si>
  <si>
    <t>GB46579</t>
  </si>
  <si>
    <t>LOC725326</t>
  </si>
  <si>
    <t>GB53648</t>
  </si>
  <si>
    <t>LOC725328</t>
  </si>
  <si>
    <t>GB42376</t>
  </si>
  <si>
    <t>LOC725329</t>
  </si>
  <si>
    <t>LOC725330</t>
  </si>
  <si>
    <t>GB44337</t>
  </si>
  <si>
    <t>LOC725331</t>
  </si>
  <si>
    <t>GB40519</t>
  </si>
  <si>
    <t>LOC725332</t>
  </si>
  <si>
    <t>GB41883</t>
  </si>
  <si>
    <t>LOC725334</t>
  </si>
  <si>
    <t>GB51648</t>
  </si>
  <si>
    <t>LOC725336</t>
  </si>
  <si>
    <t>LOC725337</t>
  </si>
  <si>
    <t>GB55107</t>
  </si>
  <si>
    <t>LOC725341</t>
  </si>
  <si>
    <t>GB55939</t>
  </si>
  <si>
    <t>LOC725343</t>
  </si>
  <si>
    <t>GB47736</t>
  </si>
  <si>
    <t>LOC725344</t>
  </si>
  <si>
    <t>LOC725345</t>
  </si>
  <si>
    <t>GB40731</t>
  </si>
  <si>
    <t>LOC725351</t>
  </si>
  <si>
    <t>GB47210</t>
  </si>
  <si>
    <t>LOC725354</t>
  </si>
  <si>
    <t>GB40155</t>
  </si>
  <si>
    <t>LOC725357</t>
  </si>
  <si>
    <t>GB46595</t>
  </si>
  <si>
    <t>LOC725358</t>
  </si>
  <si>
    <t>GB55601</t>
  </si>
  <si>
    <t>LOC725359</t>
  </si>
  <si>
    <t>GB53731</t>
  </si>
  <si>
    <t>LOC725360</t>
  </si>
  <si>
    <t>GB52998</t>
  </si>
  <si>
    <t>LOC725361</t>
  </si>
  <si>
    <t>GB46692</t>
  </si>
  <si>
    <t>LOC725363</t>
  </si>
  <si>
    <t>GB44492</t>
  </si>
  <si>
    <t>LOC725364</t>
  </si>
  <si>
    <t>GB44552</t>
  </si>
  <si>
    <t>LOC725365</t>
  </si>
  <si>
    <t>GB45344</t>
  </si>
  <si>
    <t>LOC725366</t>
  </si>
  <si>
    <t>GB47966</t>
  </si>
  <si>
    <t>LOC725370</t>
  </si>
  <si>
    <t>GB41780</t>
  </si>
  <si>
    <t>LOC725372</t>
  </si>
  <si>
    <t>GB42662</t>
  </si>
  <si>
    <t>LOC725374</t>
  </si>
  <si>
    <t>LOC725376</t>
  </si>
  <si>
    <t>GB55457</t>
  </si>
  <si>
    <t>LOC725379</t>
  </si>
  <si>
    <t>GB54685</t>
  </si>
  <si>
    <t>LOC725381</t>
  </si>
  <si>
    <t>LOC725386</t>
  </si>
  <si>
    <t>GB55335</t>
  </si>
  <si>
    <t>LOC725387</t>
  </si>
  <si>
    <t>GB40021</t>
  </si>
  <si>
    <t>LOC725389</t>
  </si>
  <si>
    <t>LOC725390</t>
  </si>
  <si>
    <t>GB52236</t>
  </si>
  <si>
    <t>LOC725391</t>
  </si>
  <si>
    <t>GB43205</t>
  </si>
  <si>
    <t>LOC725393</t>
  </si>
  <si>
    <t>GB41549</t>
  </si>
  <si>
    <t>LOC725394</t>
  </si>
  <si>
    <t>GB54651</t>
  </si>
  <si>
    <t>LOC725396</t>
  </si>
  <si>
    <t>GB50832</t>
  </si>
  <si>
    <t>LOC725400</t>
  </si>
  <si>
    <t>GB49175</t>
  </si>
  <si>
    <t>LOC725401</t>
  </si>
  <si>
    <t>GB47054</t>
  </si>
  <si>
    <t>LOC725404</t>
  </si>
  <si>
    <t>GB41311</t>
  </si>
  <si>
    <t>LOC725405</t>
  </si>
  <si>
    <t>GB48551</t>
  </si>
  <si>
    <t>LOC725406</t>
  </si>
  <si>
    <t>GB46282</t>
  </si>
  <si>
    <t>LOC725408</t>
  </si>
  <si>
    <t>GB48143</t>
  </si>
  <si>
    <t>LOC725409</t>
  </si>
  <si>
    <t>GB55109</t>
  </si>
  <si>
    <t>LOC725410</t>
  </si>
  <si>
    <t>GB43998</t>
  </si>
  <si>
    <t>LOC725413</t>
  </si>
  <si>
    <t>LOC725414</t>
  </si>
  <si>
    <t>LOC725415</t>
  </si>
  <si>
    <t>LOC725417</t>
  </si>
  <si>
    <t>LOC725419</t>
  </si>
  <si>
    <t>GB40833</t>
  </si>
  <si>
    <t>LOC725420</t>
  </si>
  <si>
    <t>GB51834</t>
  </si>
  <si>
    <t>LOC725421</t>
  </si>
  <si>
    <t>GB47451</t>
  </si>
  <si>
    <t>LOC725422</t>
  </si>
  <si>
    <t>GB50931</t>
  </si>
  <si>
    <t>LOC725424</t>
  </si>
  <si>
    <t>GB55233</t>
  </si>
  <si>
    <t>LOC725426</t>
  </si>
  <si>
    <t>GB48256</t>
  </si>
  <si>
    <t>LOC725429</t>
  </si>
  <si>
    <t>GB50833</t>
  </si>
  <si>
    <t>LOC725433</t>
  </si>
  <si>
    <t>GB46130</t>
  </si>
  <si>
    <t>LOC725434</t>
  </si>
  <si>
    <t>GB44155</t>
  </si>
  <si>
    <t>LOC725435</t>
  </si>
  <si>
    <t>GB44553</t>
  </si>
  <si>
    <t>LOC725438</t>
  </si>
  <si>
    <t>GB40381</t>
  </si>
  <si>
    <t>LOC725439</t>
  </si>
  <si>
    <t>GB54508</t>
  </si>
  <si>
    <t>LOC725441</t>
  </si>
  <si>
    <t>GB55439</t>
  </si>
  <si>
    <t>LOC725442</t>
  </si>
  <si>
    <t>GB55108</t>
  </si>
  <si>
    <t>LOC725447</t>
  </si>
  <si>
    <t>GB48686</t>
  </si>
  <si>
    <t>LOC725449</t>
  </si>
  <si>
    <t>LOC725452</t>
  </si>
  <si>
    <t>LOC725453</t>
  </si>
  <si>
    <t>LOC725454</t>
  </si>
  <si>
    <t>GB48841</t>
  </si>
  <si>
    <t>LOC725455</t>
  </si>
  <si>
    <t>GB40734</t>
  </si>
  <si>
    <t>LOC725456</t>
  </si>
  <si>
    <t>GB51833</t>
  </si>
  <si>
    <t>LOC725458</t>
  </si>
  <si>
    <t>GB40022</t>
  </si>
  <si>
    <t>LOC725459</t>
  </si>
  <si>
    <t>GB51565</t>
  </si>
  <si>
    <t>LOC725460</t>
  </si>
  <si>
    <t>GB55000</t>
  </si>
  <si>
    <t>LOC725461</t>
  </si>
  <si>
    <t>GB47324</t>
  </si>
  <si>
    <t>LOC725462</t>
  </si>
  <si>
    <t>GB44987</t>
  </si>
  <si>
    <t>LOC725465</t>
  </si>
  <si>
    <t>GB52061</t>
  </si>
  <si>
    <t>LOC725468</t>
  </si>
  <si>
    <t>GB50125</t>
  </si>
  <si>
    <t>LOC725473</t>
  </si>
  <si>
    <t>GB55479</t>
  </si>
  <si>
    <t>LOC725475</t>
  </si>
  <si>
    <t>GB53018</t>
  </si>
  <si>
    <t>LOC725476</t>
  </si>
  <si>
    <t>GB46771</t>
  </si>
  <si>
    <t>LOC725477</t>
  </si>
  <si>
    <t>GB42023</t>
  </si>
  <si>
    <t>LOC725478</t>
  </si>
  <si>
    <t>GB44413</t>
  </si>
  <si>
    <t>LOC725480</t>
  </si>
  <si>
    <t>GB45403</t>
  </si>
  <si>
    <t>LOC725481</t>
  </si>
  <si>
    <t>GB42544</t>
  </si>
  <si>
    <t>LOC725482</t>
  </si>
  <si>
    <t>GB48132</t>
  </si>
  <si>
    <t>LOC725484</t>
  </si>
  <si>
    <t>GB41777</t>
  </si>
  <si>
    <t>LOC725485</t>
  </si>
  <si>
    <t>GB51646</t>
  </si>
  <si>
    <t>LOC725486</t>
  </si>
  <si>
    <t>GB42661</t>
  </si>
  <si>
    <t>LOC725489</t>
  </si>
  <si>
    <t>LOC725491</t>
  </si>
  <si>
    <t>LOC725492</t>
  </si>
  <si>
    <t>GB52315</t>
  </si>
  <si>
    <t>LOC725494</t>
  </si>
  <si>
    <t>GB45885</t>
  </si>
  <si>
    <t>LOC725495</t>
  </si>
  <si>
    <t>GB47515</t>
  </si>
  <si>
    <t>LOC725497</t>
  </si>
  <si>
    <t>GB43118</t>
  </si>
  <si>
    <t>LOC725498</t>
  </si>
  <si>
    <t>GB40212</t>
  </si>
  <si>
    <t>LOC725500</t>
  </si>
  <si>
    <t>LOC725502</t>
  </si>
  <si>
    <t>GB52781</t>
  </si>
  <si>
    <t>LOC725503</t>
  </si>
  <si>
    <t>GB54649</t>
  </si>
  <si>
    <t>LOC725506</t>
  </si>
  <si>
    <t>GB50735</t>
  </si>
  <si>
    <t>LOC725507</t>
  </si>
  <si>
    <t>GB49795</t>
  </si>
  <si>
    <t>LOC725508</t>
  </si>
  <si>
    <t>GB47049</t>
  </si>
  <si>
    <t>LOC725513</t>
  </si>
  <si>
    <t>GB45405</t>
  </si>
  <si>
    <t>LOC725514</t>
  </si>
  <si>
    <t>GB52230</t>
  </si>
  <si>
    <t>LOC725515</t>
  </si>
  <si>
    <t>GB47964</t>
  </si>
  <si>
    <t>LOC725516</t>
  </si>
  <si>
    <t>GB44327</t>
  </si>
  <si>
    <t>LOC725518</t>
  </si>
  <si>
    <t>GB43901</t>
  </si>
  <si>
    <t>LOC725523</t>
  </si>
  <si>
    <t>GB52654</t>
  </si>
  <si>
    <t>LOC725524</t>
  </si>
  <si>
    <t>GB48533</t>
  </si>
  <si>
    <t>LOC725527</t>
  </si>
  <si>
    <t>GB48322</t>
  </si>
  <si>
    <t>LOC725528</t>
  </si>
  <si>
    <t>GB52246</t>
  </si>
  <si>
    <t>LOC725529</t>
  </si>
  <si>
    <t>LOC725530</t>
  </si>
  <si>
    <t>GB50738</t>
  </si>
  <si>
    <t>LOC725532</t>
  </si>
  <si>
    <t>GB53253</t>
  </si>
  <si>
    <t>LOC725536</t>
  </si>
  <si>
    <t>GB48433</t>
  </si>
  <si>
    <t>LOC725539</t>
  </si>
  <si>
    <t>GB47349</t>
  </si>
  <si>
    <t>LOC725540</t>
  </si>
  <si>
    <t>GB43202</t>
  </si>
  <si>
    <t>LOC725541</t>
  </si>
  <si>
    <t>GB52553</t>
  </si>
  <si>
    <t>LOC725543</t>
  </si>
  <si>
    <t>GB48483</t>
  </si>
  <si>
    <t>LOC725546</t>
  </si>
  <si>
    <t>GB49590</t>
  </si>
  <si>
    <t>LOC725547</t>
  </si>
  <si>
    <t>GB50439</t>
  </si>
  <si>
    <t>LOC725548</t>
  </si>
  <si>
    <t>GB53015</t>
  </si>
  <si>
    <t>LOC725550</t>
  </si>
  <si>
    <t>GB44703</t>
  </si>
  <si>
    <t>LOC725552</t>
  </si>
  <si>
    <t>GB41333</t>
  </si>
  <si>
    <t>LOC725555</t>
  </si>
  <si>
    <t>GB44334</t>
  </si>
  <si>
    <t>LOC725556</t>
  </si>
  <si>
    <t>GB43904</t>
  </si>
  <si>
    <t>LOC725558</t>
  </si>
  <si>
    <t>GB47183</t>
  </si>
  <si>
    <t>LOC725560</t>
  </si>
  <si>
    <t>GB53243</t>
  </si>
  <si>
    <t>LOC725562</t>
  </si>
  <si>
    <t>GB48372</t>
  </si>
  <si>
    <t>LOC725563</t>
  </si>
  <si>
    <t>GB47188</t>
  </si>
  <si>
    <t>LOC725565</t>
  </si>
  <si>
    <t>GB43952</t>
  </si>
  <si>
    <t>LOC725566</t>
  </si>
  <si>
    <t>GB45956</t>
  </si>
  <si>
    <t>LOC725568</t>
  </si>
  <si>
    <t>GB42078</t>
  </si>
  <si>
    <t>LOC725569</t>
  </si>
  <si>
    <t>GB44514</t>
  </si>
  <si>
    <t>LOC725570</t>
  </si>
  <si>
    <t>GB52152</t>
  </si>
  <si>
    <t>LOC725572</t>
  </si>
  <si>
    <t>GB51636</t>
  </si>
  <si>
    <t>LOC725573</t>
  </si>
  <si>
    <t>GB40536</t>
  </si>
  <si>
    <t>LOC725575</t>
  </si>
  <si>
    <t>LOC725576</t>
  </si>
  <si>
    <t>GB45856</t>
  </si>
  <si>
    <t>LOC725577</t>
  </si>
  <si>
    <t>GB48346</t>
  </si>
  <si>
    <t>LOC725578</t>
  </si>
  <si>
    <t>GB52634</t>
  </si>
  <si>
    <t>LOC725579</t>
  </si>
  <si>
    <t>GB51124</t>
  </si>
  <si>
    <t>LOC725580</t>
  </si>
  <si>
    <t>GB43951</t>
  </si>
  <si>
    <t>LOC725581</t>
  </si>
  <si>
    <t>GB55239</t>
  </si>
  <si>
    <t>LOC725583</t>
  </si>
  <si>
    <t>GB54184</t>
  </si>
  <si>
    <t>LOC725584</t>
  </si>
  <si>
    <t>GB54647</t>
  </si>
  <si>
    <t>LOC725586</t>
  </si>
  <si>
    <t>GB50021</t>
  </si>
  <si>
    <t>LOC725587</t>
  </si>
  <si>
    <t>GB45946</t>
  </si>
  <si>
    <t>LOC725588</t>
  </si>
  <si>
    <t>GB50837</t>
  </si>
  <si>
    <t>LOC725589</t>
  </si>
  <si>
    <t>GB55366</t>
  </si>
  <si>
    <t>LOC725590</t>
  </si>
  <si>
    <t>GB46956</t>
  </si>
  <si>
    <t>LOC725592</t>
  </si>
  <si>
    <t>GB52154</t>
  </si>
  <si>
    <t>LOC725593</t>
  </si>
  <si>
    <t>GB42373</t>
  </si>
  <si>
    <t>LOC725594</t>
  </si>
  <si>
    <t>GB47957</t>
  </si>
  <si>
    <t>LOC725596</t>
  </si>
  <si>
    <t>GB42840</t>
  </si>
  <si>
    <t>LOC725598</t>
  </si>
  <si>
    <t>GB52894</t>
  </si>
  <si>
    <t>LOC725599</t>
  </si>
  <si>
    <t>GB48532</t>
  </si>
  <si>
    <t>LOC725607</t>
  </si>
  <si>
    <t>LOC725609</t>
  </si>
  <si>
    <t>GB45505</t>
  </si>
  <si>
    <t>LOC725611</t>
  </si>
  <si>
    <t>GB54600</t>
  </si>
  <si>
    <t>LOC725612</t>
  </si>
  <si>
    <t>GB48347</t>
  </si>
  <si>
    <t>LOC725615</t>
  </si>
  <si>
    <t>GB44985</t>
  </si>
  <si>
    <t>LOC725616</t>
  </si>
  <si>
    <t>GB43201</t>
  </si>
  <si>
    <t>LOC725617</t>
  </si>
  <si>
    <t>GB52543</t>
  </si>
  <si>
    <t>LOC725618</t>
  </si>
  <si>
    <t>GB52010</t>
  </si>
  <si>
    <t>LOC725619</t>
  </si>
  <si>
    <t>GB40069</t>
  </si>
  <si>
    <t>LOC725622</t>
  </si>
  <si>
    <t>GB50561</t>
  </si>
  <si>
    <t>LOC725623</t>
  </si>
  <si>
    <t>GB50128</t>
  </si>
  <si>
    <t>LOC725625</t>
  </si>
  <si>
    <t>GB50734</t>
  </si>
  <si>
    <t>LOC725626</t>
  </si>
  <si>
    <t>GB55533</t>
  </si>
  <si>
    <t>LOC725628</t>
  </si>
  <si>
    <t>GB44702</t>
  </si>
  <si>
    <t>LOC725630</t>
  </si>
  <si>
    <t>GB52209</t>
  </si>
  <si>
    <t>LOC725633</t>
  </si>
  <si>
    <t>GB41161</t>
  </si>
  <si>
    <t>LOC725634</t>
  </si>
  <si>
    <t>GB53298</t>
  </si>
  <si>
    <t>LOC725638</t>
  </si>
  <si>
    <t>GB50350</t>
  </si>
  <si>
    <t>LOC725641</t>
  </si>
  <si>
    <t>GB55140</t>
  </si>
  <si>
    <t>LOC725642</t>
  </si>
  <si>
    <t>GB52057</t>
  </si>
  <si>
    <t>LOC725645</t>
  </si>
  <si>
    <t>GB49594</t>
  </si>
  <si>
    <t>LOC725646</t>
  </si>
  <si>
    <t>GB42985</t>
  </si>
  <si>
    <t>LOC725647</t>
  </si>
  <si>
    <t>LOC725649</t>
  </si>
  <si>
    <t>LOC725651</t>
  </si>
  <si>
    <t>GB49276</t>
  </si>
  <si>
    <t>LOC725653</t>
  </si>
  <si>
    <t>GB54587</t>
  </si>
  <si>
    <t>LOC725654</t>
  </si>
  <si>
    <t>GB52636</t>
  </si>
  <si>
    <t>LOC725656</t>
  </si>
  <si>
    <t>GB49398</t>
  </si>
  <si>
    <t>LOC725660</t>
  </si>
  <si>
    <t>GB50562</t>
  </si>
  <si>
    <t>LOC725661</t>
  </si>
  <si>
    <t>GB50106</t>
  </si>
  <si>
    <t>LOC725662</t>
  </si>
  <si>
    <t>GB47628</t>
  </si>
  <si>
    <t>LOC725665</t>
  </si>
  <si>
    <t>GB44021</t>
  </si>
  <si>
    <t>LOC725668</t>
  </si>
  <si>
    <t>GB42469</t>
  </si>
  <si>
    <t>LOC725669</t>
  </si>
  <si>
    <t>GB41151</t>
  </si>
  <si>
    <t>LOC725670</t>
  </si>
  <si>
    <t>GB40511</t>
  </si>
  <si>
    <t>LOC725671</t>
  </si>
  <si>
    <t>GB42790</t>
  </si>
  <si>
    <t>LOC725675</t>
  </si>
  <si>
    <t>GB48373</t>
  </si>
  <si>
    <t>LOC725676</t>
  </si>
  <si>
    <t>GB55982</t>
  </si>
  <si>
    <t>LOC725677</t>
  </si>
  <si>
    <t>LOC725679</t>
  </si>
  <si>
    <t>GB43841</t>
  </si>
  <si>
    <t>LOC725680</t>
  </si>
  <si>
    <t>GB46102</t>
  </si>
  <si>
    <t>LOC725681</t>
  </si>
  <si>
    <t>GB52613</t>
  </si>
  <si>
    <t>LOC725682</t>
  </si>
  <si>
    <t>GB40830</t>
  </si>
  <si>
    <t>LOC725683</t>
  </si>
  <si>
    <t>GB45860</t>
  </si>
  <si>
    <t>LOC725684</t>
  </si>
  <si>
    <t>GB51571</t>
  </si>
  <si>
    <t>LOC725685</t>
  </si>
  <si>
    <t>GB54602</t>
  </si>
  <si>
    <t>LOC725687</t>
  </si>
  <si>
    <t>GB43954</t>
  </si>
  <si>
    <t>LOC725688</t>
  </si>
  <si>
    <t>GB55242</t>
  </si>
  <si>
    <t>LOC725689</t>
  </si>
  <si>
    <t>GB45094</t>
  </si>
  <si>
    <t>LOC725697</t>
  </si>
  <si>
    <t>GB55596</t>
  </si>
  <si>
    <t>LOC725698</t>
  </si>
  <si>
    <t>GB55795</t>
  </si>
  <si>
    <t>LOC725699</t>
  </si>
  <si>
    <t>GB53740</t>
  </si>
  <si>
    <t>LOC725700</t>
  </si>
  <si>
    <t>GB46141</t>
  </si>
  <si>
    <t>LOC725701</t>
  </si>
  <si>
    <t>GB50447</t>
  </si>
  <si>
    <t>LOC725703</t>
  </si>
  <si>
    <t>GB44064</t>
  </si>
  <si>
    <t>LOC725704</t>
  </si>
  <si>
    <t>GB44416</t>
  </si>
  <si>
    <t>LOC725705</t>
  </si>
  <si>
    <t>GB41303</t>
  </si>
  <si>
    <t>LOC725706</t>
  </si>
  <si>
    <t>GB51207</t>
  </si>
  <si>
    <t>LOC725707</t>
  </si>
  <si>
    <t>GB45479</t>
  </si>
  <si>
    <t>LOC725708</t>
  </si>
  <si>
    <t>GB42527</t>
  </si>
  <si>
    <t>LOC725710</t>
  </si>
  <si>
    <t>GB42580</t>
  </si>
  <si>
    <t>LOC725714</t>
  </si>
  <si>
    <t>GB53894</t>
  </si>
  <si>
    <t>LOC725717</t>
  </si>
  <si>
    <t>GB46167</t>
  </si>
  <si>
    <t>LOC725718</t>
  </si>
  <si>
    <t>LOC725720</t>
  </si>
  <si>
    <t>GB53257</t>
  </si>
  <si>
    <t>LOC725724</t>
  </si>
  <si>
    <t>GB54996</t>
  </si>
  <si>
    <t>LOC725725</t>
  </si>
  <si>
    <t>GB53911</t>
  </si>
  <si>
    <t>LOC725727</t>
  </si>
  <si>
    <t>GB43955</t>
  </si>
  <si>
    <t>LOC725732</t>
  </si>
  <si>
    <t>GB46700</t>
  </si>
  <si>
    <t>LOC725733</t>
  </si>
  <si>
    <t>LOC725734</t>
  </si>
  <si>
    <t>GB51208</t>
  </si>
  <si>
    <t>LOC725736</t>
  </si>
  <si>
    <t>GB54960</t>
  </si>
  <si>
    <t>LOC725738</t>
  </si>
  <si>
    <t>GB51430</t>
  </si>
  <si>
    <t>LOC725740</t>
  </si>
  <si>
    <t>GB46534</t>
  </si>
  <si>
    <t>LOC725742</t>
  </si>
  <si>
    <t>GB50840</t>
  </si>
  <si>
    <t>LOC725744</t>
  </si>
  <si>
    <t>GB47842</t>
  </si>
  <si>
    <t>LOC725745</t>
  </si>
  <si>
    <t>GB53177</t>
  </si>
  <si>
    <t>LOC725746</t>
  </si>
  <si>
    <t>GB40828</t>
  </si>
  <si>
    <t>LOC725748</t>
  </si>
  <si>
    <t>GB51573</t>
  </si>
  <si>
    <t>LOC725749</t>
  </si>
  <si>
    <t>GB52638</t>
  </si>
  <si>
    <t>LOC725750</t>
  </si>
  <si>
    <t>GB43960</t>
  </si>
  <si>
    <t>LOC725753</t>
  </si>
  <si>
    <t>GB40070</t>
  </si>
  <si>
    <t>LOC725754</t>
  </si>
  <si>
    <t>GB52708</t>
  </si>
  <si>
    <t>LOC725755</t>
  </si>
  <si>
    <t>GB50130</t>
  </si>
  <si>
    <t>LOC725756</t>
  </si>
  <si>
    <t>GB45955</t>
  </si>
  <si>
    <t>LOC725757</t>
  </si>
  <si>
    <t>GB50732</t>
  </si>
  <si>
    <t>LOC725758</t>
  </si>
  <si>
    <t>GB55642</t>
  </si>
  <si>
    <t>LOC725759</t>
  </si>
  <si>
    <t>LOC725762</t>
  </si>
  <si>
    <t>GB42562</t>
  </si>
  <si>
    <t>LOC725764</t>
  </si>
  <si>
    <t>GB41153</t>
  </si>
  <si>
    <t>LOC725765</t>
  </si>
  <si>
    <t>GB54548</t>
  </si>
  <si>
    <t>LOC725770</t>
  </si>
  <si>
    <t>GB48601</t>
  </si>
  <si>
    <t>LOC725774</t>
  </si>
  <si>
    <t>GB47821</t>
  </si>
  <si>
    <t>LOC725775</t>
  </si>
  <si>
    <t>GB51828</t>
  </si>
  <si>
    <t>LOC725776</t>
  </si>
  <si>
    <t>GB45841</t>
  </si>
  <si>
    <t>LOC725777</t>
  </si>
  <si>
    <t>GB54934</t>
  </si>
  <si>
    <t>LOC725780</t>
  </si>
  <si>
    <t>GB45189</t>
  </si>
  <si>
    <t>LOC725781</t>
  </si>
  <si>
    <t>GB44896</t>
  </si>
  <si>
    <t>LOC725783</t>
  </si>
  <si>
    <t>GB49401</t>
  </si>
  <si>
    <t>LOC725784</t>
  </si>
  <si>
    <t>LOC725786</t>
  </si>
  <si>
    <t>GB52915</t>
  </si>
  <si>
    <t>LOC725788</t>
  </si>
  <si>
    <t>GB51341</t>
  </si>
  <si>
    <t>LOC725789</t>
  </si>
  <si>
    <t>GB50731</t>
  </si>
  <si>
    <t>LOC725791</t>
  </si>
  <si>
    <t>GB49071</t>
  </si>
  <si>
    <t>LOC725792</t>
  </si>
  <si>
    <t>GB53688</t>
  </si>
  <si>
    <t>LOC725794</t>
  </si>
  <si>
    <t>GB50445</t>
  </si>
  <si>
    <t>LOC725795</t>
  </si>
  <si>
    <t>LOC725796</t>
  </si>
  <si>
    <t>GB44695</t>
  </si>
  <si>
    <t>LOC725797</t>
  </si>
  <si>
    <t>GB44608</t>
  </si>
  <si>
    <t>LOC725799</t>
  </si>
  <si>
    <t>GB51209</t>
  </si>
  <si>
    <t>LOC725801</t>
  </si>
  <si>
    <t>GB55722</t>
  </si>
  <si>
    <t>LOC725803</t>
  </si>
  <si>
    <t>GB54502</t>
  </si>
  <si>
    <t>LOC725804</t>
  </si>
  <si>
    <t>LOC725807</t>
  </si>
  <si>
    <t>LOC725811</t>
  </si>
  <si>
    <t>GB46220</t>
  </si>
  <si>
    <t>LOC725814</t>
  </si>
  <si>
    <t>GB45396</t>
  </si>
  <si>
    <t>LOC725816</t>
  </si>
  <si>
    <t>LOC725817</t>
  </si>
  <si>
    <t>GB44718</t>
  </si>
  <si>
    <t>LOC725818</t>
  </si>
  <si>
    <t>GB46403</t>
  </si>
  <si>
    <t>LOC725819</t>
  </si>
  <si>
    <t>GB47423</t>
  </si>
  <si>
    <t>LOC725821</t>
  </si>
  <si>
    <t>GB45096</t>
  </si>
  <si>
    <t>LOC725822</t>
  </si>
  <si>
    <t>GB45279</t>
  </si>
  <si>
    <t>LOC725824</t>
  </si>
  <si>
    <t>GB50216</t>
  </si>
  <si>
    <t>LOC725826</t>
  </si>
  <si>
    <t>GB50841</t>
  </si>
  <si>
    <t>LOC725828</t>
  </si>
  <si>
    <t>GB55530</t>
  </si>
  <si>
    <t>LOC725829</t>
  </si>
  <si>
    <t>GB49073</t>
  </si>
  <si>
    <t>LOC725831</t>
  </si>
  <si>
    <t>GB41269</t>
  </si>
  <si>
    <t>LOC725833</t>
  </si>
  <si>
    <t>GB46703</t>
  </si>
  <si>
    <t>LOC725835</t>
  </si>
  <si>
    <t>GB47822</t>
  </si>
  <si>
    <t>LOC725838</t>
  </si>
  <si>
    <t>GB48842</t>
  </si>
  <si>
    <t>LOC725841</t>
  </si>
  <si>
    <t>GB54847</t>
  </si>
  <si>
    <t>LOC725842</t>
  </si>
  <si>
    <t>GB53872</t>
  </si>
  <si>
    <t>LOC725844</t>
  </si>
  <si>
    <t>GB51418</t>
  </si>
  <si>
    <t>LOC725848</t>
  </si>
  <si>
    <t>GB44723</t>
  </si>
  <si>
    <t>LOC725855</t>
  </si>
  <si>
    <t>GB49403</t>
  </si>
  <si>
    <t>LOC725859</t>
  </si>
  <si>
    <t>GB50016</t>
  </si>
  <si>
    <t>LOC725864</t>
  </si>
  <si>
    <t>GB46144</t>
  </si>
  <si>
    <t>LOC725866</t>
  </si>
  <si>
    <t>GB48641</t>
  </si>
  <si>
    <t>LOC725868</t>
  </si>
  <si>
    <t>GB52215</t>
  </si>
  <si>
    <t>LOC725870</t>
  </si>
  <si>
    <t>GB54551</t>
  </si>
  <si>
    <t>LOC725871</t>
  </si>
  <si>
    <t>GB43844</t>
  </si>
  <si>
    <t>LOC725876</t>
  </si>
  <si>
    <t>LOC725877</t>
  </si>
  <si>
    <t>GB48799</t>
  </si>
  <si>
    <t>LOC725879</t>
  </si>
  <si>
    <t>GB45366</t>
  </si>
  <si>
    <t>LOC725881</t>
  </si>
  <si>
    <t>GB45476</t>
  </si>
  <si>
    <t>LOC725882</t>
  </si>
  <si>
    <t>GB44777</t>
  </si>
  <si>
    <t>LOC725885</t>
  </si>
  <si>
    <t>GB52133</t>
  </si>
  <si>
    <t>LOC725886</t>
  </si>
  <si>
    <t>GB52640</t>
  </si>
  <si>
    <t>LOC725887</t>
  </si>
  <si>
    <t>GB45084</t>
  </si>
  <si>
    <t>LOC725889</t>
  </si>
  <si>
    <t>GB46194</t>
  </si>
  <si>
    <t>LOC725892</t>
  </si>
  <si>
    <t>GB49780</t>
  </si>
  <si>
    <t>LOC725898</t>
  </si>
  <si>
    <t>GB48645</t>
  </si>
  <si>
    <t>LOC725899</t>
  </si>
  <si>
    <t>GB45673</t>
  </si>
  <si>
    <t>LOC725900</t>
  </si>
  <si>
    <t>GB40390</t>
  </si>
  <si>
    <t>LOC725901</t>
  </si>
  <si>
    <t>LOC725903</t>
  </si>
  <si>
    <t>GB42907</t>
  </si>
  <si>
    <t>LOC725904</t>
  </si>
  <si>
    <t>GB55944</t>
  </si>
  <si>
    <t>LOC725905</t>
  </si>
  <si>
    <t>GB47161</t>
  </si>
  <si>
    <t>LOC725906</t>
  </si>
  <si>
    <t>GB40318</t>
  </si>
  <si>
    <t>LOC725908</t>
  </si>
  <si>
    <t>GB51401</t>
  </si>
  <si>
    <t>LOC725909</t>
  </si>
  <si>
    <t>LOC725910</t>
  </si>
  <si>
    <t>GB51693</t>
  </si>
  <si>
    <t>LOC725914</t>
  </si>
  <si>
    <t>LOC725915</t>
  </si>
  <si>
    <t>GB48095</t>
  </si>
  <si>
    <t>LOC725916</t>
  </si>
  <si>
    <t>LOC725922</t>
  </si>
  <si>
    <t>GB48029</t>
  </si>
  <si>
    <t>LOC725925</t>
  </si>
  <si>
    <t>GB50678</t>
  </si>
  <si>
    <t>LOC725926</t>
  </si>
  <si>
    <t>LOC725928</t>
  </si>
  <si>
    <t>GB51337</t>
  </si>
  <si>
    <t>LOC725929</t>
  </si>
  <si>
    <t>GB49781</t>
  </si>
  <si>
    <t>LOC725930</t>
  </si>
  <si>
    <t>GB55640</t>
  </si>
  <si>
    <t>LOC725931</t>
  </si>
  <si>
    <t>GB46930</t>
  </si>
  <si>
    <t>LOC725935</t>
  </si>
  <si>
    <t>GB55723</t>
  </si>
  <si>
    <t>LOC725936</t>
  </si>
  <si>
    <t>LOC725941</t>
  </si>
  <si>
    <t>GB51721</t>
  </si>
  <si>
    <t>LOC725944</t>
  </si>
  <si>
    <t>GB55966</t>
  </si>
  <si>
    <t>LOC725945</t>
  </si>
  <si>
    <t>GB40749</t>
  </si>
  <si>
    <t>LOC725946</t>
  </si>
  <si>
    <t>GB47468</t>
  </si>
  <si>
    <t>LOC725947</t>
  </si>
  <si>
    <t>GB51579</t>
  </si>
  <si>
    <t>LOC725948</t>
  </si>
  <si>
    <t>GB54583</t>
  </si>
  <si>
    <t>LOC725949</t>
  </si>
  <si>
    <t>GB52627</t>
  </si>
  <si>
    <t>LOC725950</t>
  </si>
  <si>
    <t>GB51133</t>
  </si>
  <si>
    <t>LOC725952</t>
  </si>
  <si>
    <t>GB44973</t>
  </si>
  <si>
    <t>LOC725954</t>
  </si>
  <si>
    <t>GB50100</t>
  </si>
  <si>
    <t>LOC725958</t>
  </si>
  <si>
    <t>GB55594</t>
  </si>
  <si>
    <t>LOC725959</t>
  </si>
  <si>
    <t>GB55843</t>
  </si>
  <si>
    <t>LOC725960</t>
  </si>
  <si>
    <t>GB53748</t>
  </si>
  <si>
    <t>LOC725961</t>
  </si>
  <si>
    <t>LOC725962</t>
  </si>
  <si>
    <t>GB44026</t>
  </si>
  <si>
    <t>LOC725963</t>
  </si>
  <si>
    <t>GB47819</t>
  </si>
  <si>
    <t>LOC725964</t>
  </si>
  <si>
    <t>GB52144</t>
  </si>
  <si>
    <t>LOC725965</t>
  </si>
  <si>
    <t>GB55724</t>
  </si>
  <si>
    <t>LOC725967</t>
  </si>
  <si>
    <t>GB40503</t>
  </si>
  <si>
    <t>LOC725969</t>
  </si>
  <si>
    <t>GB42909</t>
  </si>
  <si>
    <t>LOC725970</t>
  </si>
  <si>
    <t>GB53305</t>
  </si>
  <si>
    <t>LOC725973</t>
  </si>
  <si>
    <t>GB51420</t>
  </si>
  <si>
    <t>LOC725974</t>
  </si>
  <si>
    <t>GB55974</t>
  </si>
  <si>
    <t>LOC725977</t>
  </si>
  <si>
    <t>GB51132</t>
  </si>
  <si>
    <t>LOC725978</t>
  </si>
  <si>
    <t>LOC725980</t>
  </si>
  <si>
    <t>GB45496</t>
  </si>
  <si>
    <t>LOC725981</t>
  </si>
  <si>
    <t>LOC725983</t>
  </si>
  <si>
    <t>GB54582</t>
  </si>
  <si>
    <t>LOC725984</t>
  </si>
  <si>
    <t>GB45283</t>
  </si>
  <si>
    <t>LOC725987</t>
  </si>
  <si>
    <t>GB47082</t>
  </si>
  <si>
    <t>LOC725988</t>
  </si>
  <si>
    <t>GB50570</t>
  </si>
  <si>
    <t>LOC725991</t>
  </si>
  <si>
    <t>GB46119</t>
  </si>
  <si>
    <t>LOC725992</t>
  </si>
  <si>
    <t>GB55909</t>
  </si>
  <si>
    <t>LOC725993</t>
  </si>
  <si>
    <t>GB44193</t>
  </si>
  <si>
    <t>LOC725997</t>
  </si>
  <si>
    <t>GB52179</t>
  </si>
  <si>
    <t>LOC725999</t>
  </si>
  <si>
    <t>GB43851</t>
  </si>
  <si>
    <t>LOC726006</t>
  </si>
  <si>
    <t>GB51641</t>
  </si>
  <si>
    <t>LOC726009</t>
  </si>
  <si>
    <t>GB50728</t>
  </si>
  <si>
    <t>LOC726014</t>
  </si>
  <si>
    <t>GB44800</t>
  </si>
  <si>
    <t>LOC726015</t>
  </si>
  <si>
    <t>GB48032</t>
  </si>
  <si>
    <t>LOC726016</t>
  </si>
  <si>
    <t>GB48358</t>
  </si>
  <si>
    <t>LOC726017</t>
  </si>
  <si>
    <t>GB51141</t>
  </si>
  <si>
    <t>LOC726018</t>
  </si>
  <si>
    <t>GB44971</t>
  </si>
  <si>
    <t>LOC726019</t>
  </si>
  <si>
    <t>GB43094</t>
  </si>
  <si>
    <t>LOC726020</t>
  </si>
  <si>
    <t>GB43735</t>
  </si>
  <si>
    <t>LOC726021</t>
  </si>
  <si>
    <t>GB47615</t>
  </si>
  <si>
    <t>LOC726024</t>
  </si>
  <si>
    <t>GB44140</t>
  </si>
  <si>
    <t>LOC726025</t>
  </si>
  <si>
    <t>GB47817</t>
  </si>
  <si>
    <t>LOC726027</t>
  </si>
  <si>
    <t>GB54498</t>
  </si>
  <si>
    <t>LOC726028</t>
  </si>
  <si>
    <t>GB48845</t>
  </si>
  <si>
    <t>LOC726029</t>
  </si>
  <si>
    <t>GB42772</t>
  </si>
  <si>
    <t>LOC726030</t>
  </si>
  <si>
    <t>GB42848</t>
  </si>
  <si>
    <t>LOC726031</t>
  </si>
  <si>
    <t>GB42912</t>
  </si>
  <si>
    <t>LOC726032</t>
  </si>
  <si>
    <t>GB50715</t>
  </si>
  <si>
    <t>LOC726034</t>
  </si>
  <si>
    <t>GB45491</t>
  </si>
  <si>
    <t>LOC726039</t>
  </si>
  <si>
    <t>GB55080</t>
  </si>
  <si>
    <t>LOC726040</t>
  </si>
  <si>
    <t>GB40077</t>
  </si>
  <si>
    <t>LOC726041</t>
  </si>
  <si>
    <t>GB50014</t>
  </si>
  <si>
    <t>LOC726043</t>
  </si>
  <si>
    <t>LOC726045</t>
  </si>
  <si>
    <t>GB44030</t>
  </si>
  <si>
    <t>LOC726047</t>
  </si>
  <si>
    <t>GB46762</t>
  </si>
  <si>
    <t>LOC726050</t>
  </si>
  <si>
    <t>GB48100</t>
  </si>
  <si>
    <t>LOC726051</t>
  </si>
  <si>
    <t>GB50705</t>
  </si>
  <si>
    <t>LOC726053</t>
  </si>
  <si>
    <t>GB46818</t>
  </si>
  <si>
    <t>LOC726062</t>
  </si>
  <si>
    <t>GB54993</t>
  </si>
  <si>
    <t>LOC726063</t>
  </si>
  <si>
    <t>GB48360</t>
  </si>
  <si>
    <t>LOC726065</t>
  </si>
  <si>
    <t>GB49309</t>
  </si>
  <si>
    <t>LOC726066</t>
  </si>
  <si>
    <t>GB43705</t>
  </si>
  <si>
    <t>LOC726067</t>
  </si>
  <si>
    <t>GB47076</t>
  </si>
  <si>
    <t>LOC726068</t>
  </si>
  <si>
    <t>GB50142</t>
  </si>
  <si>
    <t>LOC726069</t>
  </si>
  <si>
    <t>GB50222</t>
  </si>
  <si>
    <t>LOC726071</t>
  </si>
  <si>
    <t>GB46917</t>
  </si>
  <si>
    <t>LOC726072</t>
  </si>
  <si>
    <t>GB49639</t>
  </si>
  <si>
    <t>LOC726073</t>
  </si>
  <si>
    <t>GB55940</t>
  </si>
  <si>
    <t>LOC726074</t>
  </si>
  <si>
    <t>GB44686</t>
  </si>
  <si>
    <t>LOC726076</t>
  </si>
  <si>
    <t>GB41768</t>
  </si>
  <si>
    <t>LOC726077</t>
  </si>
  <si>
    <t>LOC726080</t>
  </si>
  <si>
    <t>GB53066</t>
  </si>
  <si>
    <t>LOC726085</t>
  </si>
  <si>
    <t>GB50727</t>
  </si>
  <si>
    <t>LOC726086</t>
  </si>
  <si>
    <t>GB53005</t>
  </si>
  <si>
    <t>LOC726088</t>
  </si>
  <si>
    <t>GB40946</t>
  </si>
  <si>
    <t>LOC726092</t>
  </si>
  <si>
    <t>GB52026</t>
  </si>
  <si>
    <t>LOC726093</t>
  </si>
  <si>
    <t>GB50683</t>
  </si>
  <si>
    <t>LOC726094</t>
  </si>
  <si>
    <t>GB50573</t>
  </si>
  <si>
    <t>LOC726095</t>
  </si>
  <si>
    <t>GB50144</t>
  </si>
  <si>
    <t>LOC726096</t>
  </si>
  <si>
    <t>GB47591</t>
  </si>
  <si>
    <t>LOC726098</t>
  </si>
  <si>
    <t>LOC726099</t>
  </si>
  <si>
    <t>GB53750</t>
  </si>
  <si>
    <t>LOC726100</t>
  </si>
  <si>
    <t>GB49655</t>
  </si>
  <si>
    <t>LOC726101</t>
  </si>
  <si>
    <t>GB44590</t>
  </si>
  <si>
    <t>LOC726102</t>
  </si>
  <si>
    <t>GB47814</t>
  </si>
  <si>
    <t>LOC726103</t>
  </si>
  <si>
    <t>GB45695</t>
  </si>
  <si>
    <t>LOC726106</t>
  </si>
  <si>
    <t>GB42576</t>
  </si>
  <si>
    <t>LOC726107</t>
  </si>
  <si>
    <t>GB48621</t>
  </si>
  <si>
    <t>LOC726108</t>
  </si>
  <si>
    <t>GB55898</t>
  </si>
  <si>
    <t>LOC726110</t>
  </si>
  <si>
    <t>GB55892</t>
  </si>
  <si>
    <t>LOC726115</t>
  </si>
  <si>
    <t>GB47474</t>
  </si>
  <si>
    <t>LOC726118</t>
  </si>
  <si>
    <t>GB44683</t>
  </si>
  <si>
    <t>LOC726121</t>
  </si>
  <si>
    <t>GB50973</t>
  </si>
  <si>
    <t>LOC726124</t>
  </si>
  <si>
    <t>GB52719</t>
  </si>
  <si>
    <t>LOC726129</t>
  </si>
  <si>
    <t>LOC726130</t>
  </si>
  <si>
    <t>GB53751</t>
  </si>
  <si>
    <t>LOC726131</t>
  </si>
  <si>
    <t>GB41210</t>
  </si>
  <si>
    <t>LOC726132</t>
  </si>
  <si>
    <t>GB44188</t>
  </si>
  <si>
    <t>LOC726134</t>
  </si>
  <si>
    <t>GB47974</t>
  </si>
  <si>
    <t>LOC726136</t>
  </si>
  <si>
    <t>GB43877</t>
  </si>
  <si>
    <t>LOC726139</t>
  </si>
  <si>
    <t>GB44518</t>
  </si>
  <si>
    <t>LOC726145</t>
  </si>
  <si>
    <t>GB42193</t>
  </si>
  <si>
    <t>LOC726147</t>
  </si>
  <si>
    <t>GB53674</t>
  </si>
  <si>
    <t>LOC726148</t>
  </si>
  <si>
    <t>GB45525</t>
  </si>
  <si>
    <t>LOC726150</t>
  </si>
  <si>
    <t>GB45076</t>
  </si>
  <si>
    <t>LOC726151</t>
  </si>
  <si>
    <t>GB44877</t>
  </si>
  <si>
    <t>LOC726152</t>
  </si>
  <si>
    <t>GB52042</t>
  </si>
  <si>
    <t>LOC726153</t>
  </si>
  <si>
    <t>GB43702</t>
  </si>
  <si>
    <t>LOC726156</t>
  </si>
  <si>
    <t>GB50096</t>
  </si>
  <si>
    <t>LOC726158</t>
  </si>
  <si>
    <t>GB53753</t>
  </si>
  <si>
    <t>LOC726160</t>
  </si>
  <si>
    <t>GB44684</t>
  </si>
  <si>
    <t>LOC726163</t>
  </si>
  <si>
    <t>LOC726164</t>
  </si>
  <si>
    <t>GB48104</t>
  </si>
  <si>
    <t>LOC726165</t>
  </si>
  <si>
    <t>GB43876</t>
  </si>
  <si>
    <t>LOC726167</t>
  </si>
  <si>
    <t>LOC726171</t>
  </si>
  <si>
    <t>GB48699</t>
  </si>
  <si>
    <t>LOC726172</t>
  </si>
  <si>
    <t>GB47455</t>
  </si>
  <si>
    <t>LOC726174</t>
  </si>
  <si>
    <t>LOC726175</t>
  </si>
  <si>
    <t>LOC726178</t>
  </si>
  <si>
    <t>GB54990</t>
  </si>
  <si>
    <t>LOC726179</t>
  </si>
  <si>
    <t>GB52523</t>
  </si>
  <si>
    <t>LOC726180</t>
  </si>
  <si>
    <t>GB45075</t>
  </si>
  <si>
    <t>LOC726184</t>
  </si>
  <si>
    <t>GB54131</t>
  </si>
  <si>
    <t>LOC726187</t>
  </si>
  <si>
    <t>GB50854</t>
  </si>
  <si>
    <t>LOC726188</t>
  </si>
  <si>
    <t>GB46113</t>
  </si>
  <si>
    <t>LOC726189</t>
  </si>
  <si>
    <t>GB41945</t>
  </si>
  <si>
    <t>LOC726190</t>
  </si>
  <si>
    <t>GB54557</t>
  </si>
  <si>
    <t>LOC726192</t>
  </si>
  <si>
    <t>GB46025</t>
  </si>
  <si>
    <t>LOC726193</t>
  </si>
  <si>
    <t>GB55067</t>
  </si>
  <si>
    <t>LOC726196</t>
  </si>
  <si>
    <t>GB46272</t>
  </si>
  <si>
    <t>LOC726197</t>
  </si>
  <si>
    <t>GB42677</t>
  </si>
  <si>
    <t>LOC726199</t>
  </si>
  <si>
    <t>GB52520</t>
  </si>
  <si>
    <t>LOC726201</t>
  </si>
  <si>
    <t>GB51155</t>
  </si>
  <si>
    <t>LOC726204</t>
  </si>
  <si>
    <t>GB52039</t>
  </si>
  <si>
    <t>LOC726205</t>
  </si>
  <si>
    <t>GB50661</t>
  </si>
  <si>
    <t>LOC726210</t>
  </si>
  <si>
    <t>GB53791</t>
  </si>
  <si>
    <t>LOC726212</t>
  </si>
  <si>
    <t>GB41761</t>
  </si>
  <si>
    <t>LOC726213</t>
  </si>
  <si>
    <t>GB42726</t>
  </si>
  <si>
    <t>LOC726215</t>
  </si>
  <si>
    <t>GB53315</t>
  </si>
  <si>
    <t>LOC726218</t>
  </si>
  <si>
    <t>GB47436</t>
  </si>
  <si>
    <t>LOC726219</t>
  </si>
  <si>
    <t>GB48371</t>
  </si>
  <si>
    <t>LOC726220</t>
  </si>
  <si>
    <t>GB55296</t>
  </si>
  <si>
    <t>LOC726221</t>
  </si>
  <si>
    <t>GB40939</t>
  </si>
  <si>
    <t>LOC726222</t>
  </si>
  <si>
    <t>GB45434</t>
  </si>
  <si>
    <t>LOC726225</t>
  </si>
  <si>
    <t>GB45110</t>
  </si>
  <si>
    <t>LOC726228</t>
  </si>
  <si>
    <t>GB49478</t>
  </si>
  <si>
    <t>LOC726230</t>
  </si>
  <si>
    <t>GB55635</t>
  </si>
  <si>
    <t>LOC726231</t>
  </si>
  <si>
    <t>GB55585</t>
  </si>
  <si>
    <t>LOC726232</t>
  </si>
  <si>
    <t>GB46881</t>
  </si>
  <si>
    <t>LOC726235</t>
  </si>
  <si>
    <t>GB50367</t>
  </si>
  <si>
    <t>LOC726236</t>
  </si>
  <si>
    <t>GB51211</t>
  </si>
  <si>
    <t>LOC726237</t>
  </si>
  <si>
    <t>GB47341</t>
  </si>
  <si>
    <t>LOC726240</t>
  </si>
  <si>
    <t>GB41543</t>
  </si>
  <si>
    <t>LOC726241</t>
  </si>
  <si>
    <t>GB54592</t>
  </si>
  <si>
    <t>LOC726247</t>
  </si>
  <si>
    <t>GB52036</t>
  </si>
  <si>
    <t>LOC726248</t>
  </si>
  <si>
    <t>GB50660</t>
  </si>
  <si>
    <t>LOC726250</t>
  </si>
  <si>
    <t>GB50225</t>
  </si>
  <si>
    <t>LOC726251</t>
  </si>
  <si>
    <t>GB54359</t>
  </si>
  <si>
    <t>LOC726252</t>
  </si>
  <si>
    <t>LOC726253</t>
  </si>
  <si>
    <t>GB49660</t>
  </si>
  <si>
    <t>LOC726254</t>
  </si>
  <si>
    <t>GB44183</t>
  </si>
  <si>
    <t>LOC726255</t>
  </si>
  <si>
    <t>GB48631</t>
  </si>
  <si>
    <t>LOC726259</t>
  </si>
  <si>
    <t>GB53935</t>
  </si>
  <si>
    <t>LOC726260</t>
  </si>
  <si>
    <t>GB42072</t>
  </si>
  <si>
    <t>LOC726262</t>
  </si>
  <si>
    <t>GB54593</t>
  </si>
  <si>
    <t>LOC726265</t>
  </si>
  <si>
    <t>GB48369</t>
  </si>
  <si>
    <t>LOC726268</t>
  </si>
  <si>
    <t>GB50906</t>
  </si>
  <si>
    <t>LOC726273</t>
  </si>
  <si>
    <t>GB51160</t>
  </si>
  <si>
    <t>LOC726276</t>
  </si>
  <si>
    <t>GB52758</t>
  </si>
  <si>
    <t>LOC726277</t>
  </si>
  <si>
    <t>LOC726278</t>
  </si>
  <si>
    <t>GB49479</t>
  </si>
  <si>
    <t>LOC726280</t>
  </si>
  <si>
    <t>LOC726282</t>
  </si>
  <si>
    <t>GB55834</t>
  </si>
  <si>
    <t>LOC726283</t>
  </si>
  <si>
    <t>GB46153</t>
  </si>
  <si>
    <t>LOC726284</t>
  </si>
  <si>
    <t>GB46720</t>
  </si>
  <si>
    <t>LOC726288</t>
  </si>
  <si>
    <t>GB42640</t>
  </si>
  <si>
    <t>LOC726290</t>
  </si>
  <si>
    <t>GB53876</t>
  </si>
  <si>
    <t>LOC726291</t>
  </si>
  <si>
    <t>GB50369</t>
  </si>
  <si>
    <t>LOC726292</t>
  </si>
  <si>
    <t>GB48289</t>
  </si>
  <si>
    <t>LOC726294</t>
  </si>
  <si>
    <t>LOC726297</t>
  </si>
  <si>
    <t>GB40462</t>
  </si>
  <si>
    <t>LOC726302</t>
  </si>
  <si>
    <t>GB50091</t>
  </si>
  <si>
    <t>LOC726303</t>
  </si>
  <si>
    <t>GB50796</t>
  </si>
  <si>
    <t>LOC726304</t>
  </si>
  <si>
    <t>GB55518</t>
  </si>
  <si>
    <t>LOC726305</t>
  </si>
  <si>
    <t>GB49661</t>
  </si>
  <si>
    <t>LOC726308</t>
  </si>
  <si>
    <t>GB44077</t>
  </si>
  <si>
    <t>LOC726309</t>
  </si>
  <si>
    <t>GB48664</t>
  </si>
  <si>
    <t>LOC726310</t>
  </si>
  <si>
    <t>GB44436</t>
  </si>
  <si>
    <t>LOC726312</t>
  </si>
  <si>
    <t>GB41285</t>
  </si>
  <si>
    <t>LOC726314</t>
  </si>
  <si>
    <t>GB41905</t>
  </si>
  <si>
    <t>LOC726315</t>
  </si>
  <si>
    <t>GB51724</t>
  </si>
  <si>
    <t>LOC726316</t>
  </si>
  <si>
    <t>GB50335</t>
  </si>
  <si>
    <t>LOC726318</t>
  </si>
  <si>
    <t>GB42075</t>
  </si>
  <si>
    <t>LOC726320</t>
  </si>
  <si>
    <t>GB55280</t>
  </si>
  <si>
    <t>LOC726321</t>
  </si>
  <si>
    <t>GB51158</t>
  </si>
  <si>
    <t>LOC726322</t>
  </si>
  <si>
    <t>GB52723</t>
  </si>
  <si>
    <t>LOC726323</t>
  </si>
  <si>
    <t>GB50012</t>
  </si>
  <si>
    <t>LOC726325</t>
  </si>
  <si>
    <t>GB47414</t>
  </si>
  <si>
    <t>LOC726326</t>
  </si>
  <si>
    <t>GB50968</t>
  </si>
  <si>
    <t>LOC726330</t>
  </si>
  <si>
    <t>LOC726331</t>
  </si>
  <si>
    <t>GB50585</t>
  </si>
  <si>
    <t>LOC726332</t>
  </si>
  <si>
    <t>LOC726335</t>
  </si>
  <si>
    <t>GB44078</t>
  </si>
  <si>
    <t>LOC726336</t>
  </si>
  <si>
    <t>GB44680</t>
  </si>
  <si>
    <t>LOC726337</t>
  </si>
  <si>
    <t>LOC726339</t>
  </si>
  <si>
    <t>GB43860</t>
  </si>
  <si>
    <t>LOC726340</t>
  </si>
  <si>
    <t>GB53877</t>
  </si>
  <si>
    <t>LOC726341</t>
  </si>
  <si>
    <t>GB51691</t>
  </si>
  <si>
    <t>LOC726343</t>
  </si>
  <si>
    <t>GB49691</t>
  </si>
  <si>
    <t>LOC726345</t>
  </si>
  <si>
    <t>GB52649</t>
  </si>
  <si>
    <t>LOC726347</t>
  </si>
  <si>
    <t>GB42194</t>
  </si>
  <si>
    <t>LOC726348</t>
  </si>
  <si>
    <t>GB47477</t>
  </si>
  <si>
    <t>LOC726349</t>
  </si>
  <si>
    <t>GB48940</t>
  </si>
  <si>
    <t>LOC726350</t>
  </si>
  <si>
    <t>GB54986</t>
  </si>
  <si>
    <t>LOC726354</t>
  </si>
  <si>
    <t>GB54354</t>
  </si>
  <si>
    <t>LOC726358</t>
  </si>
  <si>
    <t>GB53778</t>
  </si>
  <si>
    <t>LOC726359</t>
  </si>
  <si>
    <t>GB40414</t>
  </si>
  <si>
    <t>LOC726361</t>
  </si>
  <si>
    <t>GB53422</t>
  </si>
  <si>
    <t>LOC726362</t>
  </si>
  <si>
    <t>GB46289</t>
  </si>
  <si>
    <t>LOC726363</t>
  </si>
  <si>
    <t>GB44287</t>
  </si>
  <si>
    <t>LOC726364</t>
  </si>
  <si>
    <t>GB51008</t>
  </si>
  <si>
    <t>LOC726365</t>
  </si>
  <si>
    <t>GB53717</t>
  </si>
  <si>
    <t>LOC726366</t>
  </si>
  <si>
    <t>GB42480</t>
  </si>
  <si>
    <t>LOC726367</t>
  </si>
  <si>
    <t>GB52569</t>
  </si>
  <si>
    <t>LOC726368</t>
  </si>
  <si>
    <t>GB55278</t>
  </si>
  <si>
    <t>LOC726369</t>
  </si>
  <si>
    <t>LOC726371</t>
  </si>
  <si>
    <t>GB50655</t>
  </si>
  <si>
    <t>LOC726373</t>
  </si>
  <si>
    <t>GB52755</t>
  </si>
  <si>
    <t>LOC726377</t>
  </si>
  <si>
    <t>GB49648</t>
  </si>
  <si>
    <t>LOC726378</t>
  </si>
  <si>
    <t>GB44129</t>
  </si>
  <si>
    <t>LOC726379</t>
  </si>
  <si>
    <t>GB53793</t>
  </si>
  <si>
    <t>LOC726380</t>
  </si>
  <si>
    <t>LOC726382</t>
  </si>
  <si>
    <t>GB42635</t>
  </si>
  <si>
    <t>LOC726383</t>
  </si>
  <si>
    <t>GB51690</t>
  </si>
  <si>
    <t>LOC726385</t>
  </si>
  <si>
    <t>GB53663</t>
  </si>
  <si>
    <t>LOC726387</t>
  </si>
  <si>
    <t>LOC726389</t>
  </si>
  <si>
    <t>GB50966</t>
  </si>
  <si>
    <t>LOC726391</t>
  </si>
  <si>
    <t>GB40135</t>
  </si>
  <si>
    <t>LOC726392</t>
  </si>
  <si>
    <t>GB54170</t>
  </si>
  <si>
    <t>LOC726393</t>
  </si>
  <si>
    <t>GB55629</t>
  </si>
  <si>
    <t>LOC726394</t>
  </si>
  <si>
    <t>GB49644</t>
  </si>
  <si>
    <t>LOC726397</t>
  </si>
  <si>
    <t>GB44677</t>
  </si>
  <si>
    <t>LOC726399</t>
  </si>
  <si>
    <t>GB40265</t>
  </si>
  <si>
    <t>LOC726400</t>
  </si>
  <si>
    <t>GB48110</t>
  </si>
  <si>
    <t>LOC726401</t>
  </si>
  <si>
    <t>GB51953</t>
  </si>
  <si>
    <t>LOC726407</t>
  </si>
  <si>
    <t>GB45056</t>
  </si>
  <si>
    <t>LOC726408</t>
  </si>
  <si>
    <t>GB44870</t>
  </si>
  <si>
    <t>LOC726409</t>
  </si>
  <si>
    <t>LOC726410</t>
  </si>
  <si>
    <t>LOC726411</t>
  </si>
  <si>
    <t>GB41757</t>
  </si>
  <si>
    <t>LOC726412</t>
  </si>
  <si>
    <t>GB48978</t>
  </si>
  <si>
    <t>LOC726414</t>
  </si>
  <si>
    <t>GB51163</t>
  </si>
  <si>
    <t>LOC726415</t>
  </si>
  <si>
    <t>GB45063</t>
  </si>
  <si>
    <t>LOC726416</t>
  </si>
  <si>
    <t>GB49459</t>
  </si>
  <si>
    <t>LOC726418</t>
  </si>
  <si>
    <t>GB45609</t>
  </si>
  <si>
    <t>LOC726419</t>
  </si>
  <si>
    <t>GB55513</t>
  </si>
  <si>
    <t>LOC726421</t>
  </si>
  <si>
    <t>GB43805</t>
  </si>
  <si>
    <t>LOC726424</t>
  </si>
  <si>
    <t>GB54361</t>
  </si>
  <si>
    <t>LOC726427</t>
  </si>
  <si>
    <t>GB40590</t>
  </si>
  <si>
    <t>LOC726428</t>
  </si>
  <si>
    <t>GB55628</t>
  </si>
  <si>
    <t>LOC726429</t>
  </si>
  <si>
    <t>GB44672</t>
  </si>
  <si>
    <t>LOC726431</t>
  </si>
  <si>
    <t>GB54950</t>
  </si>
  <si>
    <t>LOC726432</t>
  </si>
  <si>
    <t>GB44865</t>
  </si>
  <si>
    <t>LOC726433</t>
  </si>
  <si>
    <t>GB49297</t>
  </si>
  <si>
    <t>LOC726435</t>
  </si>
  <si>
    <t>GB46231</t>
  </si>
  <si>
    <t>LOC726436</t>
  </si>
  <si>
    <t>GB49485</t>
  </si>
  <si>
    <t>LOC726437</t>
  </si>
  <si>
    <t>GB45610</t>
  </si>
  <si>
    <t>LOC726441</t>
  </si>
  <si>
    <t>GB51220</t>
  </si>
  <si>
    <t>LOC726442</t>
  </si>
  <si>
    <t>LOC726443</t>
  </si>
  <si>
    <t>GB52514</t>
  </si>
  <si>
    <t>LOC726444</t>
  </si>
  <si>
    <t>LOC726446</t>
  </si>
  <si>
    <t>LOC726447</t>
  </si>
  <si>
    <t>LOC726449</t>
  </si>
  <si>
    <t>GB40949</t>
  </si>
  <si>
    <t>LOC726453</t>
  </si>
  <si>
    <t>GB48400</t>
  </si>
  <si>
    <t>LOC726455</t>
  </si>
  <si>
    <t>GB43079</t>
  </si>
  <si>
    <t>LOC726457</t>
  </si>
  <si>
    <t>GB50522</t>
  </si>
  <si>
    <t>LOC726459</t>
  </si>
  <si>
    <t>GB50001</t>
  </si>
  <si>
    <t>LOC726460</t>
  </si>
  <si>
    <t>GB54350</t>
  </si>
  <si>
    <t>LOC726461</t>
  </si>
  <si>
    <t>GB55578</t>
  </si>
  <si>
    <t>LOC726462</t>
  </si>
  <si>
    <t>LOC726463</t>
  </si>
  <si>
    <t>GB55706</t>
  </si>
  <si>
    <t>LOC726466</t>
  </si>
  <si>
    <t>GB46187</t>
  </si>
  <si>
    <t>LOC726467</t>
  </si>
  <si>
    <t>GB53873</t>
  </si>
  <si>
    <t>LOC726468</t>
  </si>
  <si>
    <t>LOC726470</t>
  </si>
  <si>
    <t>GB51165</t>
  </si>
  <si>
    <t>LOC726471</t>
  </si>
  <si>
    <t>GB49416</t>
  </si>
  <si>
    <t>LOC726472</t>
  </si>
  <si>
    <t>GB50651</t>
  </si>
  <si>
    <t>LOC726478</t>
  </si>
  <si>
    <t>GB55511</t>
  </si>
  <si>
    <t>LOC726481</t>
  </si>
  <si>
    <t>GB55705</t>
  </si>
  <si>
    <t>LOC726482</t>
  </si>
  <si>
    <t>GB40540</t>
  </si>
  <si>
    <t>LOC726483</t>
  </si>
  <si>
    <t>GB52676</t>
  </si>
  <si>
    <t>LOC726485</t>
  </si>
  <si>
    <t>GB41034</t>
  </si>
  <si>
    <t>LOC726486</t>
  </si>
  <si>
    <t>GB43086</t>
  </si>
  <si>
    <t>LOC726488</t>
  </si>
  <si>
    <t>GB50964</t>
  </si>
  <si>
    <t>LOC726492</t>
  </si>
  <si>
    <t>GB54168</t>
  </si>
  <si>
    <t>LOC726493</t>
  </si>
  <si>
    <t>GB52752</t>
  </si>
  <si>
    <t>LOC726494</t>
  </si>
  <si>
    <t>GB49457</t>
  </si>
  <si>
    <t>LOC726495</t>
  </si>
  <si>
    <t>GB50000</t>
  </si>
  <si>
    <t>LOC726500</t>
  </si>
  <si>
    <t>GB40360</t>
  </si>
  <si>
    <t>LOC726504</t>
  </si>
  <si>
    <t>GB41140</t>
  </si>
  <si>
    <t>LOC726505</t>
  </si>
  <si>
    <t>GB41033</t>
  </si>
  <si>
    <t>LOC726509</t>
  </si>
  <si>
    <t>GB49487</t>
  </si>
  <si>
    <t>LOC726510</t>
  </si>
  <si>
    <t>GB49998</t>
  </si>
  <si>
    <t>LOC726513</t>
  </si>
  <si>
    <t>GB41827</t>
  </si>
  <si>
    <t>LOC726514</t>
  </si>
  <si>
    <t>GB41921</t>
  </si>
  <si>
    <t>LOC726515</t>
  </si>
  <si>
    <t>LOC726521</t>
  </si>
  <si>
    <t>GB54336</t>
  </si>
  <si>
    <t>LOC726522</t>
  </si>
  <si>
    <t>GB43132</t>
  </si>
  <si>
    <t>LOC726523</t>
  </si>
  <si>
    <t>GB43075</t>
  </si>
  <si>
    <t>LOC726524</t>
  </si>
  <si>
    <t>LOC726527</t>
  </si>
  <si>
    <t>GB52750</t>
  </si>
  <si>
    <t>LOC726528</t>
  </si>
  <si>
    <t>GB46219</t>
  </si>
  <si>
    <t>LOC726529</t>
  </si>
  <si>
    <t>GB55772</t>
  </si>
  <si>
    <t>LOC726534</t>
  </si>
  <si>
    <t>GB45904</t>
  </si>
  <si>
    <t>LOC726537</t>
  </si>
  <si>
    <t>GB40538</t>
  </si>
  <si>
    <t>LOC726538</t>
  </si>
  <si>
    <t>GB48210</t>
  </si>
  <si>
    <t>LOC726542</t>
  </si>
  <si>
    <t>LOC726543</t>
  </si>
  <si>
    <t>GB49462</t>
  </si>
  <si>
    <t>LOC726544</t>
  </si>
  <si>
    <t>GB42188</t>
  </si>
  <si>
    <t>LOC726545</t>
  </si>
  <si>
    <t>GB48986</t>
  </si>
  <si>
    <t>LOC726546</t>
  </si>
  <si>
    <t>GB51167</t>
  </si>
  <si>
    <t>LOC726547</t>
  </si>
  <si>
    <t>GB40128</t>
  </si>
  <si>
    <t>LOC726550</t>
  </si>
  <si>
    <t>GB44084</t>
  </si>
  <si>
    <t>LOC726554</t>
  </si>
  <si>
    <t>GB43684</t>
  </si>
  <si>
    <t>LOC726558</t>
  </si>
  <si>
    <t>GB40896</t>
  </si>
  <si>
    <t>LOC726559</t>
  </si>
  <si>
    <t>GB50496</t>
  </si>
  <si>
    <t>LOC726564</t>
  </si>
  <si>
    <t>GB44929</t>
  </si>
  <si>
    <t>LOC726566</t>
  </si>
  <si>
    <t>GB46173</t>
  </si>
  <si>
    <t>LOC726568</t>
  </si>
  <si>
    <t>GB46745</t>
  </si>
  <si>
    <t>LOC726569</t>
  </si>
  <si>
    <t>GB45712</t>
  </si>
  <si>
    <t>LOC726570</t>
  </si>
  <si>
    <t>GB55456</t>
  </si>
  <si>
    <t>LOC726571</t>
  </si>
  <si>
    <t>GB51733</t>
  </si>
  <si>
    <t>LOC726572</t>
  </si>
  <si>
    <t>GB41168</t>
  </si>
  <si>
    <t>LOC726576</t>
  </si>
  <si>
    <t>GB43235</t>
  </si>
  <si>
    <t>LOC726578</t>
  </si>
  <si>
    <t>GB48988</t>
  </si>
  <si>
    <t>LOC726579</t>
  </si>
  <si>
    <t>GB43134</t>
  </si>
  <si>
    <t>LOC726580</t>
  </si>
  <si>
    <t>GB51966</t>
  </si>
  <si>
    <t>LOC726582</t>
  </si>
  <si>
    <t>GB54145</t>
  </si>
  <si>
    <t>LOC726584</t>
  </si>
  <si>
    <t>GB55773</t>
  </si>
  <si>
    <t>LOC726585</t>
  </si>
  <si>
    <t>GB44122</t>
  </si>
  <si>
    <t>LOC726586</t>
  </si>
  <si>
    <t>GB40365</t>
  </si>
  <si>
    <t>LOC726587</t>
  </si>
  <si>
    <t>GB41753</t>
  </si>
  <si>
    <t>LOC726589</t>
  </si>
  <si>
    <t>GB55564</t>
  </si>
  <si>
    <t>LOC726591</t>
  </si>
  <si>
    <t>GB48930</t>
  </si>
  <si>
    <t>LOC726592</t>
  </si>
  <si>
    <t>GB48391</t>
  </si>
  <si>
    <t>LOC726594</t>
  </si>
  <si>
    <t>GB45050</t>
  </si>
  <si>
    <t>LOC726597</t>
  </si>
  <si>
    <t>LOC726598</t>
  </si>
  <si>
    <t>GB50695</t>
  </si>
  <si>
    <t>LOC726599</t>
  </si>
  <si>
    <t>GB40123</t>
  </si>
  <si>
    <t>LOC726600</t>
  </si>
  <si>
    <t>GB54167</t>
  </si>
  <si>
    <t>LOC726601</t>
  </si>
  <si>
    <t>GB46218</t>
  </si>
  <si>
    <t>LOC726602</t>
  </si>
  <si>
    <t>GB44086</t>
  </si>
  <si>
    <t>LOC726605</t>
  </si>
  <si>
    <t>LOC726608</t>
  </si>
  <si>
    <t>GB42750</t>
  </si>
  <si>
    <t>LOC726611</t>
  </si>
  <si>
    <t>GB50880</t>
  </si>
  <si>
    <t>LOC726612</t>
  </si>
  <si>
    <t>LOC726615</t>
  </si>
  <si>
    <t>GB50079</t>
  </si>
  <si>
    <t>LOC726616</t>
  </si>
  <si>
    <t>LOC726619</t>
  </si>
  <si>
    <t>GB42629</t>
  </si>
  <si>
    <t>LOC726620</t>
  </si>
  <si>
    <t>GB45569</t>
  </si>
  <si>
    <t>LOC726625</t>
  </si>
  <si>
    <t>GB51729</t>
  </si>
  <si>
    <t>LOC726626</t>
  </si>
  <si>
    <t>GB42742</t>
  </si>
  <si>
    <t>LOC726627</t>
  </si>
  <si>
    <t>GB48374</t>
  </si>
  <si>
    <t>LOC726629</t>
  </si>
  <si>
    <t>GB42624</t>
  </si>
  <si>
    <t>LOC726631</t>
  </si>
  <si>
    <t>GB46178</t>
  </si>
  <si>
    <t>LOC726637</t>
  </si>
  <si>
    <t>LOC726638</t>
  </si>
  <si>
    <t>GB42861</t>
  </si>
  <si>
    <t>LOC726639</t>
  </si>
  <si>
    <t>GB53332</t>
  </si>
  <si>
    <t>LOC726647</t>
  </si>
  <si>
    <t>GB48946</t>
  </si>
  <si>
    <t>LOC726648</t>
  </si>
  <si>
    <t>GB40120</t>
  </si>
  <si>
    <t>LOC726649</t>
  </si>
  <si>
    <t>GB52745</t>
  </si>
  <si>
    <t>LOC726650</t>
  </si>
  <si>
    <t>GB50162</t>
  </si>
  <si>
    <t>LOC726651</t>
  </si>
  <si>
    <t>GB50237</t>
  </si>
  <si>
    <t>LOC726653</t>
  </si>
  <si>
    <t>GB46734</t>
  </si>
  <si>
    <t>LOC726654</t>
  </si>
  <si>
    <t>GB45658</t>
  </si>
  <si>
    <t>LOC726655</t>
  </si>
  <si>
    <t>GB51183</t>
  </si>
  <si>
    <t>LOC726656</t>
  </si>
  <si>
    <t>GB52882</t>
  </si>
  <si>
    <t>LOC726657</t>
  </si>
  <si>
    <t>GB41831</t>
  </si>
  <si>
    <t>LOC726658</t>
  </si>
  <si>
    <t>GB41916</t>
  </si>
  <si>
    <t>LOC726661</t>
  </si>
  <si>
    <t>GB44361</t>
  </si>
  <si>
    <t>LOC726662</t>
  </si>
  <si>
    <t>GB41412</t>
  </si>
  <si>
    <t>LOC726664</t>
  </si>
  <si>
    <t>GB49623</t>
  </si>
  <si>
    <t>LOC726666</t>
  </si>
  <si>
    <t>GB49451</t>
  </si>
  <si>
    <t>LOC726667</t>
  </si>
  <si>
    <t>GB46466</t>
  </si>
  <si>
    <t>LOC726669</t>
  </si>
  <si>
    <t>GB54734</t>
  </si>
  <si>
    <t>LOC726670</t>
  </si>
  <si>
    <t>GB52741</t>
  </si>
  <si>
    <t>LOC726672</t>
  </si>
  <si>
    <t>LOC726673</t>
  </si>
  <si>
    <t>GB40349</t>
  </si>
  <si>
    <t>LOC726677</t>
  </si>
  <si>
    <t>GB54733</t>
  </si>
  <si>
    <t>LOC726679</t>
  </si>
  <si>
    <t>GB52422</t>
  </si>
  <si>
    <t>LOC726680</t>
  </si>
  <si>
    <t>GB55116</t>
  </si>
  <si>
    <t>LOC726682</t>
  </si>
  <si>
    <t>GB44662</t>
  </si>
  <si>
    <t>LOC726685</t>
  </si>
  <si>
    <t>LOC726688</t>
  </si>
  <si>
    <t>GB45919</t>
  </si>
  <si>
    <t>LOC726689</t>
  </si>
  <si>
    <t>LOC726692</t>
  </si>
  <si>
    <t>GB54085</t>
  </si>
  <si>
    <t>LOC726694</t>
  </si>
  <si>
    <t>GB46467</t>
  </si>
  <si>
    <t>LOC726695</t>
  </si>
  <si>
    <t>GB45123</t>
  </si>
  <si>
    <t>LOC726696</t>
  </si>
  <si>
    <t>GB54732</t>
  </si>
  <si>
    <t>LOC726697</t>
  </si>
  <si>
    <t>GB54162</t>
  </si>
  <si>
    <t>LOC726699</t>
  </si>
  <si>
    <t>GB52877</t>
  </si>
  <si>
    <t>LOC726703</t>
  </si>
  <si>
    <t>GB41302</t>
  </si>
  <si>
    <t>LOC726706</t>
  </si>
  <si>
    <t>LOC726708</t>
  </si>
  <si>
    <t>GB48927</t>
  </si>
  <si>
    <t>LOC726709</t>
  </si>
  <si>
    <t>GB52109</t>
  </si>
  <si>
    <t>LOC726711</t>
  </si>
  <si>
    <t>GB52470</t>
  </si>
  <si>
    <t>LOC726713</t>
  </si>
  <si>
    <t>GB41848</t>
  </si>
  <si>
    <t>LOC726718</t>
  </si>
  <si>
    <t>GB49453</t>
  </si>
  <si>
    <t>LOC726721</t>
  </si>
  <si>
    <t>GB53358</t>
  </si>
  <si>
    <t>LOC726722</t>
  </si>
  <si>
    <t>GB46468</t>
  </si>
  <si>
    <t>LOC726726</t>
  </si>
  <si>
    <t>GB55948</t>
  </si>
  <si>
    <t>LOC726727</t>
  </si>
  <si>
    <t>GB49746</t>
  </si>
  <si>
    <t>LOC726733</t>
  </si>
  <si>
    <t>GB53077</t>
  </si>
  <si>
    <t>LOC726735</t>
  </si>
  <si>
    <t>GB46307</t>
  </si>
  <si>
    <t>LOC726737</t>
  </si>
  <si>
    <t>GB41339</t>
  </si>
  <si>
    <t>LOC726740</t>
  </si>
  <si>
    <t>LOC726742</t>
  </si>
  <si>
    <t>GB48963</t>
  </si>
  <si>
    <t>LOC726743</t>
  </si>
  <si>
    <t>GB46472</t>
  </si>
  <si>
    <t>LOC726746</t>
  </si>
  <si>
    <t>LOC726747</t>
  </si>
  <si>
    <t>GB52468</t>
  </si>
  <si>
    <t>LOC726748</t>
  </si>
  <si>
    <t>GB53162</t>
  </si>
  <si>
    <t>LOC726750</t>
  </si>
  <si>
    <t>GB42621</t>
  </si>
  <si>
    <t>LOC726752</t>
  </si>
  <si>
    <t>GB48073</t>
  </si>
  <si>
    <t>LOC726754</t>
  </si>
  <si>
    <t>GB45372</t>
  </si>
  <si>
    <t>LOC726755</t>
  </si>
  <si>
    <t>GB18327</t>
  </si>
  <si>
    <t>LOC726757</t>
  </si>
  <si>
    <t>GB43151</t>
  </si>
  <si>
    <t>LOC726758</t>
  </si>
  <si>
    <t>GB52104</t>
  </si>
  <si>
    <t>LOC726759</t>
  </si>
  <si>
    <t>GB40100</t>
  </si>
  <si>
    <t>LOC726760</t>
  </si>
  <si>
    <t>GB48706</t>
  </si>
  <si>
    <t>LOC726761</t>
  </si>
  <si>
    <t>LOC726762</t>
  </si>
  <si>
    <t>GB49700</t>
  </si>
  <si>
    <t>LOC726765</t>
  </si>
  <si>
    <t>GB53411</t>
  </si>
  <si>
    <t>LOC726766</t>
  </si>
  <si>
    <t>LOC726768</t>
  </si>
  <si>
    <t>LOC726770</t>
  </si>
  <si>
    <t>GB55259</t>
  </si>
  <si>
    <t>LOC726776</t>
  </si>
  <si>
    <t>GB45650</t>
  </si>
  <si>
    <t>LOC726778</t>
  </si>
  <si>
    <t>GB51702</t>
  </si>
  <si>
    <t>LOC726779</t>
  </si>
  <si>
    <t>GB46453</t>
  </si>
  <si>
    <t>LOC726780</t>
  </si>
  <si>
    <t>GB46628</t>
  </si>
  <si>
    <t>LOC726781</t>
  </si>
  <si>
    <t>GB44938</t>
  </si>
  <si>
    <t>LOC726782</t>
  </si>
  <si>
    <t>GB51977</t>
  </si>
  <si>
    <t>LOC726783</t>
  </si>
  <si>
    <t>GB52465</t>
  </si>
  <si>
    <t>LOC726784</t>
  </si>
  <si>
    <t>GB44115</t>
  </si>
  <si>
    <t>LOC726786</t>
  </si>
  <si>
    <t>GB46287</t>
  </si>
  <si>
    <t>LOC726788</t>
  </si>
  <si>
    <t>GB42173</t>
  </si>
  <si>
    <t>LOC726790</t>
  </si>
  <si>
    <t>GB54723</t>
  </si>
  <si>
    <t>LOC726793</t>
  </si>
  <si>
    <t>GB52464</t>
  </si>
  <si>
    <t>LOC726796</t>
  </si>
  <si>
    <t>GB42619</t>
  </si>
  <si>
    <t>LOC726798</t>
  </si>
  <si>
    <t>GB46305</t>
  </si>
  <si>
    <t>LOC726800</t>
  </si>
  <si>
    <t>GB45039</t>
  </si>
  <si>
    <t>LOC726801</t>
  </si>
  <si>
    <t>GB45215</t>
  </si>
  <si>
    <t>LOC726803</t>
  </si>
  <si>
    <t>LOC726804</t>
  </si>
  <si>
    <t>LOC726805</t>
  </si>
  <si>
    <t>GB44097</t>
  </si>
  <si>
    <t>LOC726806</t>
  </si>
  <si>
    <t>GB44400</t>
  </si>
  <si>
    <t>LOC726810</t>
  </si>
  <si>
    <t>GB48037</t>
  </si>
  <si>
    <t>LOC726811</t>
  </si>
  <si>
    <t>GB51718</t>
  </si>
  <si>
    <t>LOC726812</t>
  </si>
  <si>
    <t>GB46306</t>
  </si>
  <si>
    <t>LOC726814</t>
  </si>
  <si>
    <t>GB43175</t>
  </si>
  <si>
    <t>LOC726815</t>
  </si>
  <si>
    <t>LOC726817</t>
  </si>
  <si>
    <t>GB44098</t>
  </si>
  <si>
    <t>LOC726818</t>
  </si>
  <si>
    <t>GB42616</t>
  </si>
  <si>
    <t>LOC726819</t>
  </si>
  <si>
    <t>GB51728</t>
  </si>
  <si>
    <t>LOC726824</t>
  </si>
  <si>
    <t>GB46477</t>
  </si>
  <si>
    <t>LOC726825</t>
  </si>
  <si>
    <t>GB49984</t>
  </si>
  <si>
    <t>LOC726826</t>
  </si>
  <si>
    <t>GB53154</t>
  </si>
  <si>
    <t>LOC726827</t>
  </si>
  <si>
    <t>GB44099</t>
  </si>
  <si>
    <t>LOC726828</t>
  </si>
  <si>
    <t>GB44654</t>
  </si>
  <si>
    <t>LOC726829</t>
  </si>
  <si>
    <t>LOC726832</t>
  </si>
  <si>
    <t>GB51684</t>
  </si>
  <si>
    <t>LOC726833</t>
  </si>
  <si>
    <t>GB44299</t>
  </si>
  <si>
    <t>LOC726836</t>
  </si>
  <si>
    <t>GB41279</t>
  </si>
  <si>
    <t>LOC726838</t>
  </si>
  <si>
    <t>GB54720</t>
  </si>
  <si>
    <t>LOC726839</t>
  </si>
  <si>
    <t>GB41742</t>
  </si>
  <si>
    <t>LOC726840</t>
  </si>
  <si>
    <t>GB52433</t>
  </si>
  <si>
    <t>LOC726841</t>
  </si>
  <si>
    <t>GB45646</t>
  </si>
  <si>
    <t>LOC726842</t>
  </si>
  <si>
    <t>GB49684</t>
  </si>
  <si>
    <t>LOC726850</t>
  </si>
  <si>
    <t>LOC726853</t>
  </si>
  <si>
    <t>GB51790</t>
  </si>
  <si>
    <t>LOC726854</t>
  </si>
  <si>
    <t>GB50172</t>
  </si>
  <si>
    <t>LOC726855</t>
  </si>
  <si>
    <t>GB44100</t>
  </si>
  <si>
    <t>LOC726857</t>
  </si>
  <si>
    <t>GB46900</t>
  </si>
  <si>
    <t>LOC726859</t>
  </si>
  <si>
    <t>LOC726860</t>
  </si>
  <si>
    <t>LOC726863</t>
  </si>
  <si>
    <t>GB50060</t>
  </si>
  <si>
    <t>LOC726864</t>
  </si>
  <si>
    <t>GB54393</t>
  </si>
  <si>
    <t>LOC726866</t>
  </si>
  <si>
    <t>LOC726868</t>
  </si>
  <si>
    <t>GB51370</t>
  </si>
  <si>
    <t>LOC726869</t>
  </si>
  <si>
    <t>GB47111</t>
  </si>
  <si>
    <t>LOC726870</t>
  </si>
  <si>
    <t>GB46907</t>
  </si>
  <si>
    <t>LOC726871</t>
  </si>
  <si>
    <t>GB41127</t>
  </si>
  <si>
    <t>LOC726875</t>
  </si>
  <si>
    <t>LOC726877</t>
  </si>
  <si>
    <t>GB49983</t>
  </si>
  <si>
    <t>LOC726879</t>
  </si>
  <si>
    <t>GB45732</t>
  </si>
  <si>
    <t>LOC726880</t>
  </si>
  <si>
    <t>GB52275</t>
  </si>
  <si>
    <t>LOC726882</t>
  </si>
  <si>
    <t>GB47096</t>
  </si>
  <si>
    <t>LOC726884</t>
  </si>
  <si>
    <t>GB40327</t>
  </si>
  <si>
    <t>LOC726886</t>
  </si>
  <si>
    <t>LOC726887</t>
  </si>
  <si>
    <t>GB51797</t>
  </si>
  <si>
    <t>LOC726888</t>
  </si>
  <si>
    <t>GB54332</t>
  </si>
  <si>
    <t>LOC726890</t>
  </si>
  <si>
    <t>GB41118</t>
  </si>
  <si>
    <t>LOC726891</t>
  </si>
  <si>
    <t>GB50708</t>
  </si>
  <si>
    <t>LOC726894</t>
  </si>
  <si>
    <t>GB45653</t>
  </si>
  <si>
    <t>LOC726895</t>
  </si>
  <si>
    <t>GB46620</t>
  </si>
  <si>
    <t>LOC726896</t>
  </si>
  <si>
    <t>GB45035</t>
  </si>
  <si>
    <t>LOC726899</t>
  </si>
  <si>
    <t>GB52437</t>
  </si>
  <si>
    <t>LOC726900</t>
  </si>
  <si>
    <t>GB40890</t>
  </si>
  <si>
    <t>LOC726902</t>
  </si>
  <si>
    <t>GB47745</t>
  </si>
  <si>
    <t>LOC726903</t>
  </si>
  <si>
    <t>GB45139</t>
  </si>
  <si>
    <t>LOC726904</t>
  </si>
  <si>
    <t>GB43159</t>
  </si>
  <si>
    <t>LOC726905</t>
  </si>
  <si>
    <t>GB50178</t>
  </si>
  <si>
    <t>LOC726906</t>
  </si>
  <si>
    <t>GB54217</t>
  </si>
  <si>
    <t>LOC726908</t>
  </si>
  <si>
    <t>GB41119</t>
  </si>
  <si>
    <t>LOC726913</t>
  </si>
  <si>
    <t>GB45034</t>
  </si>
  <si>
    <t>LOC726915</t>
  </si>
  <si>
    <t>GB47871</t>
  </si>
  <si>
    <t>LOC726916</t>
  </si>
  <si>
    <t>GB54568</t>
  </si>
  <si>
    <t>LOC726918</t>
  </si>
  <si>
    <t>GB44753</t>
  </si>
  <si>
    <t>LOC726920</t>
  </si>
  <si>
    <t>GB46518</t>
  </si>
  <si>
    <t>LOC726922</t>
  </si>
  <si>
    <t>GB54208</t>
  </si>
  <si>
    <t>LOC726924</t>
  </si>
  <si>
    <t>GB52438</t>
  </si>
  <si>
    <t>LOC726925</t>
  </si>
  <si>
    <t>GB51434</t>
  </si>
  <si>
    <t>LOC726928</t>
  </si>
  <si>
    <t>GB54094</t>
  </si>
  <si>
    <t>LOC726929</t>
  </si>
  <si>
    <t>LOC726936</t>
  </si>
  <si>
    <t>GB42511</t>
  </si>
  <si>
    <t>LOC726937</t>
  </si>
  <si>
    <t>GB41383</t>
  </si>
  <si>
    <t>LOC726941</t>
  </si>
  <si>
    <t>GB42875</t>
  </si>
  <si>
    <t>LOC726944</t>
  </si>
  <si>
    <t>GB44751</t>
  </si>
  <si>
    <t>LOC726948</t>
  </si>
  <si>
    <t>GB49966</t>
  </si>
  <si>
    <t>LOC726949</t>
  </si>
  <si>
    <t>GB53145</t>
  </si>
  <si>
    <t>LOC726953</t>
  </si>
  <si>
    <t>GB52820</t>
  </si>
  <si>
    <t>LOC726955</t>
  </si>
  <si>
    <t>GB46617</t>
  </si>
  <si>
    <t>LOC726956</t>
  </si>
  <si>
    <t>GB52455</t>
  </si>
  <si>
    <t>LOC726957</t>
  </si>
  <si>
    <t>LOC726961</t>
  </si>
  <si>
    <t>GB54091</t>
  </si>
  <si>
    <t>LOC726964</t>
  </si>
  <si>
    <t>GB43165</t>
  </si>
  <si>
    <t>LOC726965</t>
  </si>
  <si>
    <t>LOC726966</t>
  </si>
  <si>
    <t>GB53143</t>
  </si>
  <si>
    <t>LOC726969</t>
  </si>
  <si>
    <t>GB48898</t>
  </si>
  <si>
    <t>LOC726972</t>
  </si>
  <si>
    <t>LOC726977</t>
  </si>
  <si>
    <t>GB50925</t>
  </si>
  <si>
    <t>LOC726978</t>
  </si>
  <si>
    <t>GB50179</t>
  </si>
  <si>
    <t>LOC726979</t>
  </si>
  <si>
    <t>GB41608</t>
  </si>
  <si>
    <t>LOC726980</t>
  </si>
  <si>
    <t>GB53141</t>
  </si>
  <si>
    <t>LOC726981</t>
  </si>
  <si>
    <t>GB42797</t>
  </si>
  <si>
    <t>LOC726983</t>
  </si>
  <si>
    <t>GB51122</t>
  </si>
  <si>
    <t>LOC726984</t>
  </si>
  <si>
    <t>GB43269</t>
  </si>
  <si>
    <t>LOC726987</t>
  </si>
  <si>
    <t>GB52446</t>
  </si>
  <si>
    <t>LOC726989</t>
  </si>
  <si>
    <t>GB53140</t>
  </si>
  <si>
    <t>LOC726990</t>
  </si>
  <si>
    <t>GB45633</t>
  </si>
  <si>
    <t>LOC726991</t>
  </si>
  <si>
    <t>GB53365</t>
  </si>
  <si>
    <t>LOC726993</t>
  </si>
  <si>
    <t>GB49711</t>
  </si>
  <si>
    <t>LOC726995</t>
  </si>
  <si>
    <t>GB47906</t>
  </si>
  <si>
    <t>LOC726997</t>
  </si>
  <si>
    <t>GB41735</t>
  </si>
  <si>
    <t>LOC726999</t>
  </si>
  <si>
    <t>GB45632</t>
  </si>
  <si>
    <t>LOC727000</t>
  </si>
  <si>
    <t>GB53396</t>
  </si>
  <si>
    <t>LOC727001</t>
  </si>
  <si>
    <t>GB42416</t>
  </si>
  <si>
    <t>LOC727004</t>
  </si>
  <si>
    <t>GB54385</t>
  </si>
  <si>
    <t>LOC727007</t>
  </si>
  <si>
    <t>GB45148</t>
  </si>
  <si>
    <t>LOC727008</t>
  </si>
  <si>
    <t>GB41609</t>
  </si>
  <si>
    <t>LOC727009</t>
  </si>
  <si>
    <t>GB45628</t>
  </si>
  <si>
    <t>LOC727010</t>
  </si>
  <si>
    <t>GB42702</t>
  </si>
  <si>
    <t>LOC727012</t>
  </si>
  <si>
    <t>GB45026</t>
  </si>
  <si>
    <t>LOC727015</t>
  </si>
  <si>
    <t>GB41163</t>
  </si>
  <si>
    <t>LOC727019</t>
  </si>
  <si>
    <t>GB47663</t>
  </si>
  <si>
    <t>LOC727021</t>
  </si>
  <si>
    <t>GB42799</t>
  </si>
  <si>
    <t>LOC727023</t>
  </si>
  <si>
    <t>GB52516</t>
  </si>
  <si>
    <t>LOC727025</t>
  </si>
  <si>
    <t>GB40252</t>
  </si>
  <si>
    <t>LOC727026</t>
  </si>
  <si>
    <t>GB41733</t>
  </si>
  <si>
    <t>LOC727027</t>
  </si>
  <si>
    <t>GB53088</t>
  </si>
  <si>
    <t>LOC727028</t>
  </si>
  <si>
    <t>GB42800</t>
  </si>
  <si>
    <t>LOC727029</t>
  </si>
  <si>
    <t>GB52526</t>
  </si>
  <si>
    <t>LOC727030</t>
  </si>
  <si>
    <t>GB41164</t>
  </si>
  <si>
    <t>LOC727031</t>
  </si>
  <si>
    <t>GB49953</t>
  </si>
  <si>
    <t>LOC727037</t>
  </si>
  <si>
    <t>GB43516</t>
  </si>
  <si>
    <t>LOC727038</t>
  </si>
  <si>
    <t>GB48851</t>
  </si>
  <si>
    <t>LOC727048</t>
  </si>
  <si>
    <t>GB47332</t>
  </si>
  <si>
    <t>LOC727049</t>
  </si>
  <si>
    <t>GB55895</t>
  </si>
  <si>
    <t>LOC727050</t>
  </si>
  <si>
    <t>GB49340</t>
  </si>
  <si>
    <t>LOC727052</t>
  </si>
  <si>
    <t>GB43517</t>
  </si>
  <si>
    <t>LOC727071</t>
  </si>
  <si>
    <t>GB53131</t>
  </si>
  <si>
    <t>LOC727078</t>
  </si>
  <si>
    <t>GB47327</t>
  </si>
  <si>
    <t>LOC727079</t>
  </si>
  <si>
    <t>GB40781</t>
  </si>
  <si>
    <t>LOC727081</t>
  </si>
  <si>
    <t>GB41724</t>
  </si>
  <si>
    <t>LOC727084</t>
  </si>
  <si>
    <t>GB41579</t>
  </si>
  <si>
    <t>LOC727085</t>
  </si>
  <si>
    <t>GB53096</t>
  </si>
  <si>
    <t>LOC727088</t>
  </si>
  <si>
    <t>GB47969</t>
  </si>
  <si>
    <t>LOC727092</t>
  </si>
  <si>
    <t>GB53100</t>
  </si>
  <si>
    <t>LOC727106</t>
  </si>
  <si>
    <t>GB48852</t>
  </si>
  <si>
    <t>LOC727108</t>
  </si>
  <si>
    <t>GB41448</t>
  </si>
  <si>
    <t>LOC727116</t>
  </si>
  <si>
    <t>GB42318</t>
  </si>
  <si>
    <t>LOC727119</t>
  </si>
  <si>
    <t>GB41584</t>
  </si>
  <si>
    <t>LOC727121</t>
  </si>
  <si>
    <t>GB41720</t>
  </si>
  <si>
    <t>LOC727122</t>
  </si>
  <si>
    <t>GB50497</t>
  </si>
  <si>
    <t>LOC727126</t>
  </si>
  <si>
    <t>GB40986</t>
  </si>
  <si>
    <t>LOC727127</t>
  </si>
  <si>
    <t>GB42317</t>
  </si>
  <si>
    <t>LOC727129</t>
  </si>
  <si>
    <t>GB41624</t>
  </si>
  <si>
    <t>LOC727130</t>
  </si>
  <si>
    <t>GB55098</t>
  </si>
  <si>
    <t>LOC727131</t>
  </si>
  <si>
    <t>GB53112</t>
  </si>
  <si>
    <t>LOC727135</t>
  </si>
  <si>
    <t>GB41719</t>
  </si>
  <si>
    <t>LOC727136</t>
  </si>
  <si>
    <t>GB53120</t>
  </si>
  <si>
    <t>LOC727137</t>
  </si>
  <si>
    <t>GB51447</t>
  </si>
  <si>
    <t>LOC727140</t>
  </si>
  <si>
    <t>GB49654</t>
  </si>
  <si>
    <t>LOC727141</t>
  </si>
  <si>
    <t>GB53882</t>
  </si>
  <si>
    <t>LOC727142</t>
  </si>
  <si>
    <t>GB52888</t>
  </si>
  <si>
    <t>LOC727144</t>
  </si>
  <si>
    <t>GB18555</t>
  </si>
  <si>
    <t>LOC727145</t>
  </si>
  <si>
    <t>GB53113</t>
  </si>
  <si>
    <t>LOC727146</t>
  </si>
  <si>
    <t>GB48199</t>
  </si>
  <si>
    <t>LOC727148</t>
  </si>
  <si>
    <t>GB52284</t>
  </si>
  <si>
    <t>LOC727150</t>
  </si>
  <si>
    <t>GB41714</t>
  </si>
  <si>
    <t>LOC727151</t>
  </si>
  <si>
    <t>GB41627</t>
  </si>
  <si>
    <t>LOC727153</t>
  </si>
  <si>
    <t>GB45538</t>
  </si>
  <si>
    <t>LOC727154</t>
  </si>
  <si>
    <t>GB48503</t>
  </si>
  <si>
    <t>LOC727159</t>
  </si>
  <si>
    <t>GB43039</t>
  </si>
  <si>
    <t>LOC727165</t>
  </si>
  <si>
    <t>GB53116</t>
  </si>
  <si>
    <t>LOC727166</t>
  </si>
  <si>
    <t>GB48194</t>
  </si>
  <si>
    <t>LOC727168</t>
  </si>
  <si>
    <t>GB51432</t>
  </si>
  <si>
    <t>LOC727170</t>
  </si>
  <si>
    <t>GB46976</t>
  </si>
  <si>
    <t>LOC727172</t>
  </si>
  <si>
    <t>GB41275</t>
  </si>
  <si>
    <t>LOC727173</t>
  </si>
  <si>
    <t>GB55986</t>
  </si>
  <si>
    <t>LOC727174</t>
  </si>
  <si>
    <t>GB41632</t>
  </si>
  <si>
    <t>LOC727180</t>
  </si>
  <si>
    <t>GB42919</t>
  </si>
  <si>
    <t>LOC727185</t>
  </si>
  <si>
    <t>GB41634</t>
  </si>
  <si>
    <t>LOC727186</t>
  </si>
  <si>
    <t>LOC727189</t>
  </si>
  <si>
    <t>GB43964</t>
  </si>
  <si>
    <t>LOC727192</t>
  </si>
  <si>
    <t>GB48821</t>
  </si>
  <si>
    <t>LOC727193</t>
  </si>
  <si>
    <t>GB43508</t>
  </si>
  <si>
    <t>LOC727199</t>
  </si>
  <si>
    <t>LOC727200</t>
  </si>
  <si>
    <t>GB49211</t>
  </si>
  <si>
    <t>LOC727202</t>
  </si>
  <si>
    <t>GB50313</t>
  </si>
  <si>
    <t>LOC727205</t>
  </si>
  <si>
    <t>GB52658</t>
  </si>
  <si>
    <t>LOC727210</t>
  </si>
  <si>
    <t>GB45549</t>
  </si>
  <si>
    <t>LOC727212</t>
  </si>
  <si>
    <t>GB43795</t>
  </si>
  <si>
    <t>LOC727213</t>
  </si>
  <si>
    <t>GB41706</t>
  </si>
  <si>
    <t>LOC727218</t>
  </si>
  <si>
    <t>GB41705</t>
  </si>
  <si>
    <t>LOC727221</t>
  </si>
  <si>
    <t>GB45260</t>
  </si>
  <si>
    <t>LOC727223</t>
  </si>
  <si>
    <t>GB51791</t>
  </si>
  <si>
    <t>LOC727228</t>
  </si>
  <si>
    <t>LOC727229</t>
  </si>
  <si>
    <t>GB51633</t>
  </si>
  <si>
    <t>LOC727230</t>
  </si>
  <si>
    <t>GB46251</t>
  </si>
  <si>
    <t>LOC727232</t>
  </si>
  <si>
    <t>GB41704</t>
  </si>
  <si>
    <t>LOC727234</t>
  </si>
  <si>
    <t>GB45253</t>
  </si>
  <si>
    <t>LOC727235</t>
  </si>
  <si>
    <t>GB41703</t>
  </si>
  <si>
    <t>LOC727236</t>
  </si>
  <si>
    <t>GB54035</t>
  </si>
  <si>
    <t>LOC727237</t>
  </si>
  <si>
    <t>GB55070</t>
  </si>
  <si>
    <t>LOC727239</t>
  </si>
  <si>
    <t>GB46250</t>
  </si>
  <si>
    <t>LOC727241</t>
  </si>
  <si>
    <t>GB52962</t>
  </si>
  <si>
    <t>LOC727243</t>
  </si>
  <si>
    <t>GB51436</t>
  </si>
  <si>
    <t>LOC727246</t>
  </si>
  <si>
    <t>GB45684</t>
  </si>
  <si>
    <t>LOC727247</t>
  </si>
  <si>
    <t>GB46249</t>
  </si>
  <si>
    <t>LOC727251</t>
  </si>
  <si>
    <t>GB44304</t>
  </si>
  <si>
    <t>LOC727254</t>
  </si>
  <si>
    <t>GB41641</t>
  </si>
  <si>
    <t>LOC727257</t>
  </si>
  <si>
    <t>GB40879</t>
  </si>
  <si>
    <t>LOC727260</t>
  </si>
  <si>
    <t>GB46267</t>
  </si>
  <si>
    <t>LOC727261</t>
  </si>
  <si>
    <t>GB55975</t>
  </si>
  <si>
    <t>LOC727262</t>
  </si>
  <si>
    <t>GB46979</t>
  </si>
  <si>
    <t>LOC727263</t>
  </si>
  <si>
    <t>GB41025</t>
  </si>
  <si>
    <t>LOC727266</t>
  </si>
  <si>
    <t>GB54253</t>
  </si>
  <si>
    <t>LOC727267</t>
  </si>
  <si>
    <t>GB41085</t>
  </si>
  <si>
    <t>LOC727269</t>
  </si>
  <si>
    <t>GB55976</t>
  </si>
  <si>
    <t>LOC727271</t>
  </si>
  <si>
    <t>GB47832</t>
  </si>
  <si>
    <t>LOC727277</t>
  </si>
  <si>
    <t>GB48488</t>
  </si>
  <si>
    <t>LOC727278</t>
  </si>
  <si>
    <t>GB52575</t>
  </si>
  <si>
    <t>LOC727280</t>
  </si>
  <si>
    <t>GB41655</t>
  </si>
  <si>
    <t>LOC727282</t>
  </si>
  <si>
    <t>GB46604</t>
  </si>
  <si>
    <t>LOC727284</t>
  </si>
  <si>
    <t>GB41695</t>
  </si>
  <si>
    <t>LOC727285</t>
  </si>
  <si>
    <t>GB54267</t>
  </si>
  <si>
    <t>LOC727287</t>
  </si>
  <si>
    <t>GB41647</t>
  </si>
  <si>
    <t>LOC727288</t>
  </si>
  <si>
    <t>GB55978</t>
  </si>
  <si>
    <t>LOC727293</t>
  </si>
  <si>
    <t>GB43392</t>
  </si>
  <si>
    <t>LOC727294</t>
  </si>
  <si>
    <t>GB41648</t>
  </si>
  <si>
    <t>LOC727299</t>
  </si>
  <si>
    <t>GB47659</t>
  </si>
  <si>
    <t>LOC727300</t>
  </si>
  <si>
    <t>GB43376</t>
  </si>
  <si>
    <t>LOC727303</t>
  </si>
  <si>
    <t>GB52511</t>
  </si>
  <si>
    <t>LOC727306</t>
  </si>
  <si>
    <t>GB45380</t>
  </si>
  <si>
    <t>LOC727308</t>
  </si>
  <si>
    <t>LOC727310</t>
  </si>
  <si>
    <t>GB45381</t>
  </si>
  <si>
    <t>LOC727311</t>
  </si>
  <si>
    <t>GB41653</t>
  </si>
  <si>
    <t>LOC727313</t>
  </si>
  <si>
    <t>GB41691</t>
  </si>
  <si>
    <t>LOC727320</t>
  </si>
  <si>
    <t>GB41690</t>
  </si>
  <si>
    <t>LOC727324</t>
  </si>
  <si>
    <t>GB42678</t>
  </si>
  <si>
    <t>LOC727331</t>
  </si>
  <si>
    <t>GB47744</t>
  </si>
  <si>
    <t>LOC727332</t>
  </si>
  <si>
    <t>LOC727333</t>
  </si>
  <si>
    <t>GB42217</t>
  </si>
  <si>
    <t>LOC727334</t>
  </si>
  <si>
    <t>LOC727335</t>
  </si>
  <si>
    <t>GB41661</t>
  </si>
  <si>
    <t>LOC727338</t>
  </si>
  <si>
    <t>GB46235</t>
  </si>
  <si>
    <t>LOC727342</t>
  </si>
  <si>
    <t>GB51371</t>
  </si>
  <si>
    <t>LOC727344</t>
  </si>
  <si>
    <t>GB43690</t>
  </si>
  <si>
    <t>LOC727346</t>
  </si>
  <si>
    <t>LOC727349</t>
  </si>
  <si>
    <t>GB50718</t>
  </si>
  <si>
    <t>LOC727354</t>
  </si>
  <si>
    <t>GB47097</t>
  </si>
  <si>
    <t>LOC727358</t>
  </si>
  <si>
    <t>GB51428</t>
  </si>
  <si>
    <t>LOC727363</t>
  </si>
  <si>
    <t>GB51769</t>
  </si>
  <si>
    <t>LOC727370</t>
  </si>
  <si>
    <t>GB51242</t>
  </si>
  <si>
    <t>LOC727375</t>
  </si>
  <si>
    <t>LOC727378</t>
  </si>
  <si>
    <t>LOC727380</t>
  </si>
  <si>
    <t>GB42959</t>
  </si>
  <si>
    <t>LOC727390</t>
  </si>
  <si>
    <t>GB44756</t>
  </si>
  <si>
    <t>LOC727393</t>
  </si>
  <si>
    <t>GB41589</t>
  </si>
  <si>
    <t>LOC727398</t>
  </si>
  <si>
    <t>GB45355</t>
  </si>
  <si>
    <t>LOC727399</t>
  </si>
  <si>
    <t>GB48034</t>
  </si>
  <si>
    <t>LOC727401</t>
  </si>
  <si>
    <t>GB43783</t>
  </si>
  <si>
    <t>LOC727405</t>
  </si>
  <si>
    <t>GB47309</t>
  </si>
  <si>
    <t>LOC727407</t>
  </si>
  <si>
    <t>GB47204</t>
  </si>
  <si>
    <t>LOC727408</t>
  </si>
  <si>
    <t>GB43897</t>
  </si>
  <si>
    <t>LOC727415</t>
  </si>
  <si>
    <t>GB52254</t>
  </si>
  <si>
    <t>LOC727416</t>
  </si>
  <si>
    <t>GB44504</t>
  </si>
  <si>
    <t>LOC727418</t>
  </si>
  <si>
    <t>GB42432</t>
  </si>
  <si>
    <t>LOC727419</t>
  </si>
  <si>
    <t>GB50343</t>
  </si>
  <si>
    <t>LOC727420</t>
  </si>
  <si>
    <t>GB44612</t>
  </si>
  <si>
    <t>LOC727423</t>
  </si>
  <si>
    <t>GB44503</t>
  </si>
  <si>
    <t>LOC727424</t>
  </si>
  <si>
    <t>GB47315</t>
  </si>
  <si>
    <t>LOC727428</t>
  </si>
  <si>
    <t>GB47200</t>
  </si>
  <si>
    <t>LOC727432</t>
  </si>
  <si>
    <t>GB48191</t>
  </si>
  <si>
    <t>LOC727436</t>
  </si>
  <si>
    <t>GB54977</t>
  </si>
  <si>
    <t>LOC727442</t>
  </si>
  <si>
    <t>LOC727443</t>
  </si>
  <si>
    <t>LOC727444</t>
  </si>
  <si>
    <t>GB48205</t>
  </si>
  <si>
    <t>LOC727447</t>
  </si>
  <si>
    <t>GB43945</t>
  </si>
  <si>
    <t>LOC727449</t>
  </si>
  <si>
    <t>GB41927</t>
  </si>
  <si>
    <t>LOC727450</t>
  </si>
  <si>
    <t>GB44427</t>
  </si>
  <si>
    <t>LOC727452</t>
  </si>
  <si>
    <t>GB54929</t>
  </si>
  <si>
    <t>LOC727455</t>
  </si>
  <si>
    <t>GB48755</t>
  </si>
  <si>
    <t>LOC727456</t>
  </si>
  <si>
    <t>GB41591</t>
  </si>
  <si>
    <t>LOC727460</t>
  </si>
  <si>
    <t>GB41590</t>
  </si>
  <si>
    <t>LOC727464</t>
  </si>
  <si>
    <t>GB52863</t>
  </si>
  <si>
    <t>LOC727466</t>
  </si>
  <si>
    <t>GB49605</t>
  </si>
  <si>
    <t>LOC727467</t>
  </si>
  <si>
    <t>GB49446</t>
  </si>
  <si>
    <t>LOC727471</t>
  </si>
  <si>
    <t>GB49521</t>
  </si>
  <si>
    <t>LOC727479</t>
  </si>
  <si>
    <t>GB54851</t>
  </si>
  <si>
    <t>LOC727480</t>
  </si>
  <si>
    <t>GB40559</t>
  </si>
  <si>
    <t>LOC727483</t>
  </si>
  <si>
    <t>GB49606</t>
  </si>
  <si>
    <t>LOC727485</t>
  </si>
  <si>
    <t>GB55123</t>
  </si>
  <si>
    <t>LOC727486</t>
  </si>
  <si>
    <t>GB54219</t>
  </si>
  <si>
    <t>LOC727487</t>
  </si>
  <si>
    <t>GB48040</t>
  </si>
  <si>
    <t>LOC727490</t>
  </si>
  <si>
    <t>GB49338</t>
  </si>
  <si>
    <t>LOC727493</t>
  </si>
  <si>
    <t>GB47131</t>
  </si>
  <si>
    <t>LOC727495</t>
  </si>
  <si>
    <t>GB55147</t>
  </si>
  <si>
    <t>LOC727496</t>
  </si>
  <si>
    <t>GB49339</t>
  </si>
  <si>
    <t>LOC727497</t>
  </si>
  <si>
    <t>GB46070</t>
  </si>
  <si>
    <t>LOC727498</t>
  </si>
  <si>
    <t>GB54639</t>
  </si>
  <si>
    <t>LOC727502</t>
  </si>
  <si>
    <t>GB54037</t>
  </si>
  <si>
    <t>LOC727505</t>
  </si>
  <si>
    <t>GB40591</t>
  </si>
  <si>
    <t>LOC727510</t>
  </si>
  <si>
    <t>GB46832</t>
  </si>
  <si>
    <t>LOC727515</t>
  </si>
  <si>
    <t>GB51433</t>
  </si>
  <si>
    <t>LOC727519</t>
  </si>
  <si>
    <t>GB50291</t>
  </si>
  <si>
    <t>LOC727520</t>
  </si>
  <si>
    <t>GB42481</t>
  </si>
  <si>
    <t>LOC727522</t>
  </si>
  <si>
    <t>GB43689</t>
  </si>
  <si>
    <t>LOC727526</t>
  </si>
  <si>
    <t>GB43350</t>
  </si>
  <si>
    <t>LOC727528</t>
  </si>
  <si>
    <t>GB49604</t>
  </si>
  <si>
    <t>LOC727534</t>
  </si>
  <si>
    <t>GB43417</t>
  </si>
  <si>
    <t>LOC727536</t>
  </si>
  <si>
    <t>GB47099</t>
  </si>
  <si>
    <t>LOC727538</t>
  </si>
  <si>
    <t>GB40797</t>
  </si>
  <si>
    <t>LOC727539</t>
  </si>
  <si>
    <t>LOC727543</t>
  </si>
  <si>
    <t>GB48319</t>
  </si>
  <si>
    <t>LOC727546</t>
  </si>
  <si>
    <t>GB41110</t>
  </si>
  <si>
    <t>LOC727552</t>
  </si>
  <si>
    <t>GB42743</t>
  </si>
  <si>
    <t>LOC727555</t>
  </si>
  <si>
    <t>GB46554</t>
  </si>
  <si>
    <t>LOC727561</t>
  </si>
  <si>
    <t>LOC727568</t>
  </si>
  <si>
    <t>GB55961</t>
  </si>
  <si>
    <t>LOC727574</t>
  </si>
  <si>
    <t>GB51440</t>
  </si>
  <si>
    <t>LOC727578</t>
  </si>
  <si>
    <t>GB43353</t>
  </si>
  <si>
    <t>LOC727591</t>
  </si>
  <si>
    <t>GB49468</t>
  </si>
  <si>
    <t>LOC727592</t>
  </si>
  <si>
    <t>GB45546</t>
  </si>
  <si>
    <t>LOC727593</t>
  </si>
  <si>
    <t>GB47301</t>
  </si>
  <si>
    <t>LOC727596</t>
  </si>
  <si>
    <t>GB40712</t>
  </si>
  <si>
    <t>LOC727597</t>
  </si>
  <si>
    <t>GB47536</t>
  </si>
  <si>
    <t>LOC727598</t>
  </si>
  <si>
    <t>GB46842</t>
  </si>
  <si>
    <t>LOC727601</t>
  </si>
  <si>
    <t>GB49713</t>
  </si>
  <si>
    <t>LOC727611</t>
  </si>
  <si>
    <t>LOC727612</t>
  </si>
  <si>
    <t>GB49417</t>
  </si>
  <si>
    <t>LOC727618</t>
  </si>
  <si>
    <t>GB48897</t>
  </si>
  <si>
    <t>LOC727619</t>
  </si>
  <si>
    <t>GB48890</t>
  </si>
  <si>
    <t>LOC727620</t>
  </si>
  <si>
    <t>GB48093</t>
  </si>
  <si>
    <t>LOC727622</t>
  </si>
  <si>
    <t>LOC727625</t>
  </si>
  <si>
    <t>GB43927</t>
  </si>
  <si>
    <t>LOC727630</t>
  </si>
  <si>
    <t>GB41386</t>
  </si>
  <si>
    <t>LOC727631</t>
  </si>
  <si>
    <t>GB41588</t>
  </si>
  <si>
    <t>LOC727634</t>
  </si>
  <si>
    <t>GB41980</t>
  </si>
  <si>
    <t>LOC727639</t>
  </si>
  <si>
    <t>GB48189</t>
  </si>
  <si>
    <t>LOC727642</t>
  </si>
  <si>
    <t>GB51034</t>
  </si>
  <si>
    <t>LOC727647</t>
  </si>
  <si>
    <t>GB40426</t>
  </si>
  <si>
    <t>LOC727648</t>
  </si>
  <si>
    <t>GB51015</t>
  </si>
  <si>
    <t>LOC727649</t>
  </si>
  <si>
    <t>GB40425</t>
  </si>
  <si>
    <t>LOC727650</t>
  </si>
  <si>
    <t>GB51031</t>
  </si>
  <si>
    <t>LOC727651</t>
  </si>
  <si>
    <t>GB55869</t>
  </si>
  <si>
    <t>LOC727652</t>
  </si>
  <si>
    <t>LOC751767</t>
  </si>
  <si>
    <t>LRIG3</t>
  </si>
  <si>
    <t>GB55523</t>
  </si>
  <si>
    <t>LRP6</t>
  </si>
  <si>
    <t>GB51660</t>
  </si>
  <si>
    <t>LZTR1</t>
  </si>
  <si>
    <t>GB54556</t>
  </si>
  <si>
    <t>La</t>
  </si>
  <si>
    <t>GB42693</t>
  </si>
  <si>
    <t>Lac2</t>
  </si>
  <si>
    <t>GB40624</t>
  </si>
  <si>
    <t>Lag1</t>
  </si>
  <si>
    <t>GB51429</t>
  </si>
  <si>
    <t>LanA</t>
  </si>
  <si>
    <t>LanB1</t>
  </si>
  <si>
    <t>GB48203</t>
  </si>
  <si>
    <t>LanB2</t>
  </si>
  <si>
    <t>GB46618</t>
  </si>
  <si>
    <t>Las</t>
  </si>
  <si>
    <t>GB54978</t>
  </si>
  <si>
    <t>Lerp</t>
  </si>
  <si>
    <t>GB50471</t>
  </si>
  <si>
    <t>Lig4</t>
  </si>
  <si>
    <t>GB46746</t>
  </si>
  <si>
    <t>Lim3</t>
  </si>
  <si>
    <t>GB45975</t>
  </si>
  <si>
    <t>Lin-52</t>
  </si>
  <si>
    <t>GB53406</t>
  </si>
  <si>
    <t>Lis-1</t>
  </si>
  <si>
    <t>GB55703</t>
  </si>
  <si>
    <t>Lk6</t>
  </si>
  <si>
    <t>GB54351</t>
  </si>
  <si>
    <t>Lkr</t>
  </si>
  <si>
    <t>Lman2</t>
  </si>
  <si>
    <t>GB50042</t>
  </si>
  <si>
    <t>Lmpt</t>
  </si>
  <si>
    <t>GB51059</t>
  </si>
  <si>
    <t>Lop1</t>
  </si>
  <si>
    <t>GB50196</t>
  </si>
  <si>
    <t>Lop2</t>
  </si>
  <si>
    <t>GB50034</t>
  </si>
  <si>
    <t>Lsd-1</t>
  </si>
  <si>
    <t>GB47140</t>
  </si>
  <si>
    <t>Lsm7</t>
  </si>
  <si>
    <t>GB43115</t>
  </si>
  <si>
    <t>MARCH6</t>
  </si>
  <si>
    <t>GB41649</t>
  </si>
  <si>
    <t>MAST2</t>
  </si>
  <si>
    <t>GB47422</t>
  </si>
  <si>
    <t>MBD-like</t>
  </si>
  <si>
    <t>GB41522</t>
  </si>
  <si>
    <t>MED1</t>
  </si>
  <si>
    <t>GB49844</t>
  </si>
  <si>
    <t>MED10</t>
  </si>
  <si>
    <t>GB42821</t>
  </si>
  <si>
    <t>MED11</t>
  </si>
  <si>
    <t>GB48323</t>
  </si>
  <si>
    <t>MED12</t>
  </si>
  <si>
    <t>GB45373</t>
  </si>
  <si>
    <t>MED14</t>
  </si>
  <si>
    <t>GB51692</t>
  </si>
  <si>
    <t>MED15</t>
  </si>
  <si>
    <t>GB49156</t>
  </si>
  <si>
    <t>MED16</t>
  </si>
  <si>
    <t>GB43697</t>
  </si>
  <si>
    <t>MED17</t>
  </si>
  <si>
    <t>GB49589</t>
  </si>
  <si>
    <t>MED18</t>
  </si>
  <si>
    <t>GB41224</t>
  </si>
  <si>
    <t>MED19</t>
  </si>
  <si>
    <t>GB44990</t>
  </si>
  <si>
    <t>MED21</t>
  </si>
  <si>
    <t>GB50371</t>
  </si>
  <si>
    <t>MED22</t>
  </si>
  <si>
    <t>MED23</t>
  </si>
  <si>
    <t>GB51246</t>
  </si>
  <si>
    <t>MED24</t>
  </si>
  <si>
    <t>GB54176</t>
  </si>
  <si>
    <t>MED25</t>
  </si>
  <si>
    <t>MED26</t>
  </si>
  <si>
    <t>GB41969</t>
  </si>
  <si>
    <t>MED27</t>
  </si>
  <si>
    <t>GB42452</t>
  </si>
  <si>
    <t>MED30</t>
  </si>
  <si>
    <t>GB50886</t>
  </si>
  <si>
    <t>MED31</t>
  </si>
  <si>
    <t>GB48974</t>
  </si>
  <si>
    <t>MED4</t>
  </si>
  <si>
    <t>GB53027</t>
  </si>
  <si>
    <t>MED6</t>
  </si>
  <si>
    <t>GB44705</t>
  </si>
  <si>
    <t>MED7</t>
  </si>
  <si>
    <t>GB47649</t>
  </si>
  <si>
    <t>MED8</t>
  </si>
  <si>
    <t>GB49418</t>
  </si>
  <si>
    <t>MICAL-like</t>
  </si>
  <si>
    <t>GB51768</t>
  </si>
  <si>
    <t>MKP-4</t>
  </si>
  <si>
    <t>GB55994</t>
  </si>
  <si>
    <t>MLH1</t>
  </si>
  <si>
    <t>GB50511</t>
  </si>
  <si>
    <t>MOX-2</t>
  </si>
  <si>
    <t>GB47954</t>
  </si>
  <si>
    <t>MS</t>
  </si>
  <si>
    <t>MTA1-like</t>
  </si>
  <si>
    <t>GB44679</t>
  </si>
  <si>
    <t>MTMR2</t>
  </si>
  <si>
    <t>GB49124</t>
  </si>
  <si>
    <t>Mad</t>
  </si>
  <si>
    <t>GB44177</t>
  </si>
  <si>
    <t>Madm</t>
  </si>
  <si>
    <t>GB44910</t>
  </si>
  <si>
    <t>Magi</t>
  </si>
  <si>
    <t>GB42241</t>
  </si>
  <si>
    <t>Manf</t>
  </si>
  <si>
    <t>GB48552</t>
  </si>
  <si>
    <t>Marf</t>
  </si>
  <si>
    <t>GB45207</t>
  </si>
  <si>
    <t>Max</t>
  </si>
  <si>
    <t>GB41968</t>
  </si>
  <si>
    <t>Mblk-1</t>
  </si>
  <si>
    <t>GB50048</t>
  </si>
  <si>
    <t>Mbs</t>
  </si>
  <si>
    <t>GB41075</t>
  </si>
  <si>
    <t>Mcdp</t>
  </si>
  <si>
    <t>GB40696</t>
  </si>
  <si>
    <t>Mcm10</t>
  </si>
  <si>
    <t>GB44325</t>
  </si>
  <si>
    <t>Mcm3</t>
  </si>
  <si>
    <t>GB48847</t>
  </si>
  <si>
    <t>Mcm5</t>
  </si>
  <si>
    <t>GB44687</t>
  </si>
  <si>
    <t>Mcm7</t>
  </si>
  <si>
    <t>GB41342</t>
  </si>
  <si>
    <t>Mctp</t>
  </si>
  <si>
    <t>GB48160</t>
  </si>
  <si>
    <t>Mdh</t>
  </si>
  <si>
    <t>GB49967</t>
  </si>
  <si>
    <t>Mef2</t>
  </si>
  <si>
    <t>GB41138</t>
  </si>
  <si>
    <t>Megf8</t>
  </si>
  <si>
    <t>GB49187</t>
  </si>
  <si>
    <t>Melt</t>
  </si>
  <si>
    <t>GB44112</t>
  </si>
  <si>
    <t>Men</t>
  </si>
  <si>
    <t>GB55096</t>
  </si>
  <si>
    <t>Metap2</t>
  </si>
  <si>
    <t>GB51334</t>
  </si>
  <si>
    <t>Metrn</t>
  </si>
  <si>
    <t>GB18213</t>
  </si>
  <si>
    <t>Mf</t>
  </si>
  <si>
    <t>GB42792</t>
  </si>
  <si>
    <t>Mfap1</t>
  </si>
  <si>
    <t>GB48955</t>
  </si>
  <si>
    <t>Mgat1</t>
  </si>
  <si>
    <t>GB41169</t>
  </si>
  <si>
    <t>Mgat2</t>
  </si>
  <si>
    <t>GB50232</t>
  </si>
  <si>
    <t>Mhc1</t>
  </si>
  <si>
    <t>GB51653</t>
  </si>
  <si>
    <t>Mhc2</t>
  </si>
  <si>
    <t>GB51734</t>
  </si>
  <si>
    <t>Mib</t>
  </si>
  <si>
    <t>GB45618</t>
  </si>
  <si>
    <t>Mical</t>
  </si>
  <si>
    <t>GB46614</t>
  </si>
  <si>
    <t>Mio</t>
  </si>
  <si>
    <t>GB55837</t>
  </si>
  <si>
    <t>Mir1-2</t>
  </si>
  <si>
    <t>Mir10-1</t>
  </si>
  <si>
    <t>Mir100</t>
  </si>
  <si>
    <t>Mir1006</t>
  </si>
  <si>
    <t>Mir125</t>
  </si>
  <si>
    <t>Mir14</t>
  </si>
  <si>
    <t>Mir184</t>
  </si>
  <si>
    <t>Mir252</t>
  </si>
  <si>
    <t>Mir276</t>
  </si>
  <si>
    <t>Mir277</t>
  </si>
  <si>
    <t>Mir278</t>
  </si>
  <si>
    <t>Mir2796</t>
  </si>
  <si>
    <t>Mir281</t>
  </si>
  <si>
    <t>Mir282</t>
  </si>
  <si>
    <t>Mir283</t>
  </si>
  <si>
    <t>Mir34</t>
  </si>
  <si>
    <t>Mir3719</t>
  </si>
  <si>
    <t>Mir3720</t>
  </si>
  <si>
    <t>Mir3726</t>
  </si>
  <si>
    <t>Mir3727</t>
  </si>
  <si>
    <t>Mir3730</t>
  </si>
  <si>
    <t>Mir3732</t>
  </si>
  <si>
    <t>Mir375</t>
  </si>
  <si>
    <t>Mir3759</t>
  </si>
  <si>
    <t>Mir3761</t>
  </si>
  <si>
    <t>Mir3764</t>
  </si>
  <si>
    <t>Mir3770</t>
  </si>
  <si>
    <t>Mir3773</t>
  </si>
  <si>
    <t>Mir3781</t>
  </si>
  <si>
    <t>Mir7</t>
  </si>
  <si>
    <t>Mir750</t>
  </si>
  <si>
    <t>Mir8</t>
  </si>
  <si>
    <t>Mir87-1</t>
  </si>
  <si>
    <t>Mir87-2</t>
  </si>
  <si>
    <t>Mir92b-1</t>
  </si>
  <si>
    <t>Mir9a</t>
  </si>
  <si>
    <t>Mir9b</t>
  </si>
  <si>
    <t>Miriab-4</t>
  </si>
  <si>
    <t>Miro</t>
  </si>
  <si>
    <t>GB45175</t>
  </si>
  <si>
    <t>Mkk4</t>
  </si>
  <si>
    <t>GB50276</t>
  </si>
  <si>
    <t>Mkp3</t>
  </si>
  <si>
    <t>Mkrn1</t>
  </si>
  <si>
    <t>GB55478</t>
  </si>
  <si>
    <t>Mlc-c</t>
  </si>
  <si>
    <t>Mlc2</t>
  </si>
  <si>
    <t>GB40240</t>
  </si>
  <si>
    <t>Mlf</t>
  </si>
  <si>
    <t>GB44907</t>
  </si>
  <si>
    <t>Mms19</t>
  </si>
  <si>
    <t>GB50094</t>
  </si>
  <si>
    <t>Mnx1</t>
  </si>
  <si>
    <t>GB54763</t>
  </si>
  <si>
    <t>Mob3</t>
  </si>
  <si>
    <t>GB47390</t>
  </si>
  <si>
    <t>Mocs1</t>
  </si>
  <si>
    <t>GB55466</t>
  </si>
  <si>
    <t>Mocs2</t>
  </si>
  <si>
    <t>GB48674</t>
  </si>
  <si>
    <t>Moe</t>
  </si>
  <si>
    <t>GB47960</t>
  </si>
  <si>
    <t>Mp20</t>
  </si>
  <si>
    <t>GB54817</t>
  </si>
  <si>
    <t>Mpp6</t>
  </si>
  <si>
    <t>GB47605</t>
  </si>
  <si>
    <t>MrgBP</t>
  </si>
  <si>
    <t>GB49573</t>
  </si>
  <si>
    <t>Mrjp1</t>
  </si>
  <si>
    <t>GB55205</t>
  </si>
  <si>
    <t>Mrjp3</t>
  </si>
  <si>
    <t>GB55204</t>
  </si>
  <si>
    <t>Mrjp4</t>
  </si>
  <si>
    <t>GB55206</t>
  </si>
  <si>
    <t>Mrjp6</t>
  </si>
  <si>
    <t>GB55207</t>
  </si>
  <si>
    <t>Mrjp7</t>
  </si>
  <si>
    <t>GB55213</t>
  </si>
  <si>
    <t>Mrjp8</t>
  </si>
  <si>
    <t>GB55214</t>
  </si>
  <si>
    <t>Mrjp9</t>
  </si>
  <si>
    <t>GB55215</t>
  </si>
  <si>
    <t>Msh6</t>
  </si>
  <si>
    <t>GB49537</t>
  </si>
  <si>
    <t>MsrA</t>
  </si>
  <si>
    <t>GB55004</t>
  </si>
  <si>
    <t>MsrB</t>
  </si>
  <si>
    <t>GB48797</t>
  </si>
  <si>
    <t>Msx</t>
  </si>
  <si>
    <t>GB47493</t>
  </si>
  <si>
    <t>Mtch</t>
  </si>
  <si>
    <t>GB44764</t>
  </si>
  <si>
    <t>Mtor</t>
  </si>
  <si>
    <t>GB54288</t>
  </si>
  <si>
    <t>Mtp</t>
  </si>
  <si>
    <t>GB49869</t>
  </si>
  <si>
    <t>Mvl</t>
  </si>
  <si>
    <t>GB54097</t>
  </si>
  <si>
    <t>Mxp</t>
  </si>
  <si>
    <t>GB51302</t>
  </si>
  <si>
    <t>Myb</t>
  </si>
  <si>
    <t>GB44791</t>
  </si>
  <si>
    <t>Myo15</t>
  </si>
  <si>
    <t>GB43611</t>
  </si>
  <si>
    <t>Myo18</t>
  </si>
  <si>
    <t>GB55911</t>
  </si>
  <si>
    <t>Myo1A</t>
  </si>
  <si>
    <t>GB44537</t>
  </si>
  <si>
    <t>Myo1B</t>
  </si>
  <si>
    <t>GB55746</t>
  </si>
  <si>
    <t>Myo20</t>
  </si>
  <si>
    <t>GB54226</t>
  </si>
  <si>
    <t>Myo21</t>
  </si>
  <si>
    <t>GB45512</t>
  </si>
  <si>
    <t>Myo22</t>
  </si>
  <si>
    <t>GB42035</t>
  </si>
  <si>
    <t>Myo3</t>
  </si>
  <si>
    <t>GB43718</t>
  </si>
  <si>
    <t>Myo5</t>
  </si>
  <si>
    <t>GB50690</t>
  </si>
  <si>
    <t>Myo6</t>
  </si>
  <si>
    <t>GB51775</t>
  </si>
  <si>
    <t>Myo7</t>
  </si>
  <si>
    <t>GB45717</t>
  </si>
  <si>
    <t>Myo9</t>
  </si>
  <si>
    <t>GB42508</t>
  </si>
  <si>
    <t>N</t>
  </si>
  <si>
    <t>NAA35</t>
  </si>
  <si>
    <t>GB55333</t>
  </si>
  <si>
    <t>NBAS</t>
  </si>
  <si>
    <t>GB51596</t>
  </si>
  <si>
    <t>NC2beta</t>
  </si>
  <si>
    <t>NF2</t>
  </si>
  <si>
    <t>GB40427</t>
  </si>
  <si>
    <t>NFRKB</t>
  </si>
  <si>
    <t>GB43163</t>
  </si>
  <si>
    <t>NHP2</t>
  </si>
  <si>
    <t>GB49433</t>
  </si>
  <si>
    <t>NLG-1</t>
  </si>
  <si>
    <t>GB42884</t>
  </si>
  <si>
    <t>NLG-2</t>
  </si>
  <si>
    <t>GB54987</t>
  </si>
  <si>
    <t>NLG-3</t>
  </si>
  <si>
    <t>GB42603</t>
  </si>
  <si>
    <t>NLG-4</t>
  </si>
  <si>
    <t>GB42885</t>
  </si>
  <si>
    <t>NLG-5</t>
  </si>
  <si>
    <t>GB42808</t>
  </si>
  <si>
    <t>NOL10</t>
  </si>
  <si>
    <t>GB40507</t>
  </si>
  <si>
    <t>NOS</t>
  </si>
  <si>
    <t>GB53651</t>
  </si>
  <si>
    <t>NPF</t>
  </si>
  <si>
    <t>GB50693</t>
  </si>
  <si>
    <t>NR1E1</t>
  </si>
  <si>
    <t>GB41516</t>
  </si>
  <si>
    <t>NRD1</t>
  </si>
  <si>
    <t>GB41804</t>
  </si>
  <si>
    <t>NT-10</t>
  </si>
  <si>
    <t>GB51844</t>
  </si>
  <si>
    <t>NT-12</t>
  </si>
  <si>
    <t>GB47438</t>
  </si>
  <si>
    <t>NT-4</t>
  </si>
  <si>
    <t>GB49396</t>
  </si>
  <si>
    <t>NT-5</t>
  </si>
  <si>
    <t>GB46300</t>
  </si>
  <si>
    <t>NT-6</t>
  </si>
  <si>
    <t>GB44295</t>
  </si>
  <si>
    <t>NT-7</t>
  </si>
  <si>
    <t>GB51190</t>
  </si>
  <si>
    <t>NT-8</t>
  </si>
  <si>
    <t>GB50262</t>
  </si>
  <si>
    <t>NT-9</t>
  </si>
  <si>
    <t>GB44121</t>
  </si>
  <si>
    <t>NUP205</t>
  </si>
  <si>
    <t>GB43158</t>
  </si>
  <si>
    <t>NUP50</t>
  </si>
  <si>
    <t>GB49762</t>
  </si>
  <si>
    <t>NUP54</t>
  </si>
  <si>
    <t>GB49132</t>
  </si>
  <si>
    <t>NaPi-T</t>
  </si>
  <si>
    <t>GB47579</t>
  </si>
  <si>
    <t>Nak</t>
  </si>
  <si>
    <t>GB53034</t>
  </si>
  <si>
    <t>Nan</t>
  </si>
  <si>
    <t>GB44065</t>
  </si>
  <si>
    <t>Ncc69</t>
  </si>
  <si>
    <t>GB40598</t>
  </si>
  <si>
    <t>Ncln</t>
  </si>
  <si>
    <t>GB43912</t>
  </si>
  <si>
    <t>Ndg</t>
  </si>
  <si>
    <t>GB44198</t>
  </si>
  <si>
    <t>Ndufa10</t>
  </si>
  <si>
    <t>GB40489</t>
  </si>
  <si>
    <t>Ndufa5</t>
  </si>
  <si>
    <t>GB45731</t>
  </si>
  <si>
    <t>Ndufa8</t>
  </si>
  <si>
    <t>GB41139</t>
  </si>
  <si>
    <t>Ndufa9</t>
  </si>
  <si>
    <t>GB41143</t>
  </si>
  <si>
    <t>Ndufb2</t>
  </si>
  <si>
    <t>GB51330</t>
  </si>
  <si>
    <t>Ndufb6</t>
  </si>
  <si>
    <t>GB54961</t>
  </si>
  <si>
    <t>Ndufs1</t>
  </si>
  <si>
    <t>GB47106</t>
  </si>
  <si>
    <t>Ndufs2</t>
  </si>
  <si>
    <t>GB40305</t>
  </si>
  <si>
    <t>Ndufs3</t>
  </si>
  <si>
    <t>GB46882</t>
  </si>
  <si>
    <t>Ndufs4</t>
  </si>
  <si>
    <t>GB47181</t>
  </si>
  <si>
    <t>Ndufs5</t>
  </si>
  <si>
    <t>GB45629</t>
  </si>
  <si>
    <t>Ndufs6</t>
  </si>
  <si>
    <t>GB50918</t>
  </si>
  <si>
    <t>Ndufs7</t>
  </si>
  <si>
    <t>GB48163</t>
  </si>
  <si>
    <t>Ndufs8</t>
  </si>
  <si>
    <t>GB50268</t>
  </si>
  <si>
    <t>Ndufv1</t>
  </si>
  <si>
    <t>GB45153</t>
  </si>
  <si>
    <t>Ndufv2</t>
  </si>
  <si>
    <t>GB42398</t>
  </si>
  <si>
    <t>Nedd4</t>
  </si>
  <si>
    <t>GB45517</t>
  </si>
  <si>
    <t>Nedd9</t>
  </si>
  <si>
    <t>GB42156</t>
  </si>
  <si>
    <t>Nelf-E</t>
  </si>
  <si>
    <t>GB48118</t>
  </si>
  <si>
    <t>Neos</t>
  </si>
  <si>
    <t>GB55223</t>
  </si>
  <si>
    <t>Nep1</t>
  </si>
  <si>
    <t>GB48055</t>
  </si>
  <si>
    <t>Nep2</t>
  </si>
  <si>
    <t>GB52025</t>
  </si>
  <si>
    <t>Nep3</t>
  </si>
  <si>
    <t>GB41659</t>
  </si>
  <si>
    <t>Nep4</t>
  </si>
  <si>
    <t>GB53862</t>
  </si>
  <si>
    <t>Nep5</t>
  </si>
  <si>
    <t>GB42889</t>
  </si>
  <si>
    <t>Neurochondrin</t>
  </si>
  <si>
    <t>Nf-YB</t>
  </si>
  <si>
    <t>GB48127</t>
  </si>
  <si>
    <t>Nf1</t>
  </si>
  <si>
    <t>GB46321</t>
  </si>
  <si>
    <t>Nhe1</t>
  </si>
  <si>
    <t>GB44288</t>
  </si>
  <si>
    <t>Nhe2</t>
  </si>
  <si>
    <t>GB42942</t>
  </si>
  <si>
    <t>Nhe3</t>
  </si>
  <si>
    <t>GB40578</t>
  </si>
  <si>
    <t>Nhlrc2</t>
  </si>
  <si>
    <t>GB50244</t>
  </si>
  <si>
    <t>NiPp1</t>
  </si>
  <si>
    <t>GB50194</t>
  </si>
  <si>
    <t>Nipped-A</t>
  </si>
  <si>
    <t>GB54130</t>
  </si>
  <si>
    <t>Nipped-B</t>
  </si>
  <si>
    <t>GB14597</t>
  </si>
  <si>
    <t>Nipsnap</t>
  </si>
  <si>
    <t>GB42918</t>
  </si>
  <si>
    <t>Nle</t>
  </si>
  <si>
    <t>GB42973</t>
  </si>
  <si>
    <t>Nmd3</t>
  </si>
  <si>
    <t>GB51723</t>
  </si>
  <si>
    <t>Nmdar1</t>
  </si>
  <si>
    <t>GB46886</t>
  </si>
  <si>
    <t>Nmdar2</t>
  </si>
  <si>
    <t>GB48097</t>
  </si>
  <si>
    <t>Nmdmc</t>
  </si>
  <si>
    <t>GB47199</t>
  </si>
  <si>
    <t>Nmt</t>
  </si>
  <si>
    <t>GB52774</t>
  </si>
  <si>
    <t>Nnp-1</t>
  </si>
  <si>
    <t>GB40782</t>
  </si>
  <si>
    <t>Noa36</t>
  </si>
  <si>
    <t>GB40780</t>
  </si>
  <si>
    <t>Noc2</t>
  </si>
  <si>
    <t>GB44221</t>
  </si>
  <si>
    <t>NompC</t>
  </si>
  <si>
    <t>GB44092</t>
  </si>
  <si>
    <t>Nox</t>
  </si>
  <si>
    <t>GB43722</t>
  </si>
  <si>
    <t>Nrk</t>
  </si>
  <si>
    <t>GB45194</t>
  </si>
  <si>
    <t>Nrk1</t>
  </si>
  <si>
    <t>GB53410</t>
  </si>
  <si>
    <t>Nrt</t>
  </si>
  <si>
    <t>GB43549</t>
  </si>
  <si>
    <t>Nrx-1</t>
  </si>
  <si>
    <t>GB52279</t>
  </si>
  <si>
    <t>Nup107</t>
  </si>
  <si>
    <t>GB47391</t>
  </si>
  <si>
    <t>Nup133</t>
  </si>
  <si>
    <t>GB44881</t>
  </si>
  <si>
    <t>Nup154</t>
  </si>
  <si>
    <t>GB44759</t>
  </si>
  <si>
    <t>Nup214</t>
  </si>
  <si>
    <t>GB49107</t>
  </si>
  <si>
    <t>Nup44A</t>
  </si>
  <si>
    <t>GB46714</t>
  </si>
  <si>
    <t>Nup58</t>
  </si>
  <si>
    <t>GB55906</t>
  </si>
  <si>
    <t>Nup62</t>
  </si>
  <si>
    <t>GB44789</t>
  </si>
  <si>
    <t>Nup98</t>
  </si>
  <si>
    <t>GB43238</t>
  </si>
  <si>
    <t>Nxt1</t>
  </si>
  <si>
    <t>GB55013</t>
  </si>
  <si>
    <t>O-fut1</t>
  </si>
  <si>
    <t>GB49157</t>
  </si>
  <si>
    <t>O-fut2</t>
  </si>
  <si>
    <t>GB54200</t>
  </si>
  <si>
    <t>Oa1</t>
  </si>
  <si>
    <t>GB52910</t>
  </si>
  <si>
    <t>Oat</t>
  </si>
  <si>
    <t>GB50218</t>
  </si>
  <si>
    <t>Oaz</t>
  </si>
  <si>
    <t>GB54207</t>
  </si>
  <si>
    <t>Obp1</t>
  </si>
  <si>
    <t>GB55593</t>
  </si>
  <si>
    <t>Obp10</t>
  </si>
  <si>
    <t>GB50936</t>
  </si>
  <si>
    <t>Obp11</t>
  </si>
  <si>
    <t>GB50937</t>
  </si>
  <si>
    <t>Obp12</t>
  </si>
  <si>
    <t>GB40616</t>
  </si>
  <si>
    <t>Obp13</t>
  </si>
  <si>
    <t>GB46222</t>
  </si>
  <si>
    <t>Obp14</t>
  </si>
  <si>
    <t>GB46223</t>
  </si>
  <si>
    <t>Obp15</t>
  </si>
  <si>
    <t>GB46224</t>
  </si>
  <si>
    <t>Obp16</t>
  </si>
  <si>
    <t>GB46225</t>
  </si>
  <si>
    <t>Obp17</t>
  </si>
  <si>
    <t>GB46226</t>
  </si>
  <si>
    <t>Obp18</t>
  </si>
  <si>
    <t>GB46227</t>
  </si>
  <si>
    <t>Obp2</t>
  </si>
  <si>
    <t>GB53369</t>
  </si>
  <si>
    <t>Obp21</t>
  </si>
  <si>
    <t>GB46230</t>
  </si>
  <si>
    <t>Obp3</t>
  </si>
  <si>
    <t>GB53371</t>
  </si>
  <si>
    <t>Obp4</t>
  </si>
  <si>
    <t>GB53372</t>
  </si>
  <si>
    <t>Obp5</t>
  </si>
  <si>
    <t>GB53367</t>
  </si>
  <si>
    <t>Obp6</t>
  </si>
  <si>
    <t>GB53368</t>
  </si>
  <si>
    <t>Octbeta2R</t>
  </si>
  <si>
    <t>GB49696</t>
  </si>
  <si>
    <t>Or105</t>
  </si>
  <si>
    <t>GB45079</t>
  </si>
  <si>
    <t>Or107</t>
  </si>
  <si>
    <t>GB40665</t>
  </si>
  <si>
    <t>Or109</t>
  </si>
  <si>
    <t>GB40666</t>
  </si>
  <si>
    <t>Or11</t>
  </si>
  <si>
    <t>GB52370</t>
  </si>
  <si>
    <t>Or115</t>
  </si>
  <si>
    <t>GB53347</t>
  </si>
  <si>
    <t>Or119</t>
  </si>
  <si>
    <t>GB42647</t>
  </si>
  <si>
    <t>Or12</t>
  </si>
  <si>
    <t>GB52371</t>
  </si>
  <si>
    <t>Or130</t>
  </si>
  <si>
    <t>GB55927</t>
  </si>
  <si>
    <t>Or131</t>
  </si>
  <si>
    <t>GB48735</t>
  </si>
  <si>
    <t>Or141</t>
  </si>
  <si>
    <t>GB50003</t>
  </si>
  <si>
    <t>Or143</t>
  </si>
  <si>
    <t>GB42587</t>
  </si>
  <si>
    <t>Or148</t>
  </si>
  <si>
    <t>GB44713</t>
  </si>
  <si>
    <t>Or160</t>
  </si>
  <si>
    <t>GB51945</t>
  </si>
  <si>
    <t>Or170</t>
  </si>
  <si>
    <t>GB47952</t>
  </si>
  <si>
    <t>Or18</t>
  </si>
  <si>
    <t>GB52377</t>
  </si>
  <si>
    <t>Or2</t>
  </si>
  <si>
    <t>GB40730</t>
  </si>
  <si>
    <t>Or22</t>
  </si>
  <si>
    <t>GB52381</t>
  </si>
  <si>
    <t>Or25</t>
  </si>
  <si>
    <t>GB52385</t>
  </si>
  <si>
    <t>Or27</t>
  </si>
  <si>
    <t>GB52386</t>
  </si>
  <si>
    <t>Or28P</t>
  </si>
  <si>
    <t>GB52387</t>
  </si>
  <si>
    <t>Or30</t>
  </si>
  <si>
    <t>GB52389</t>
  </si>
  <si>
    <t>Or31</t>
  </si>
  <si>
    <t>GB52390</t>
  </si>
  <si>
    <t>Or32</t>
  </si>
  <si>
    <t>GB52391</t>
  </si>
  <si>
    <t>Or33</t>
  </si>
  <si>
    <t>GB52392</t>
  </si>
  <si>
    <t>Or35</t>
  </si>
  <si>
    <t>GB52394</t>
  </si>
  <si>
    <t>Or37</t>
  </si>
  <si>
    <t>GB52396</t>
  </si>
  <si>
    <t>Or5</t>
  </si>
  <si>
    <t>GB52364</t>
  </si>
  <si>
    <t>Or50</t>
  </si>
  <si>
    <t>GB52410</t>
  </si>
  <si>
    <t>Or52</t>
  </si>
  <si>
    <t>GB30171</t>
  </si>
  <si>
    <t>Or53</t>
  </si>
  <si>
    <t>GB14453</t>
  </si>
  <si>
    <t>Or55</t>
  </si>
  <si>
    <t>GB52413</t>
  </si>
  <si>
    <t>Or56</t>
  </si>
  <si>
    <t>GB30170</t>
  </si>
  <si>
    <t>Or57</t>
  </si>
  <si>
    <t>GB52414</t>
  </si>
  <si>
    <t>Or63</t>
  </si>
  <si>
    <t>GB50052</t>
  </si>
  <si>
    <t>Or78</t>
  </si>
  <si>
    <t>GB40183</t>
  </si>
  <si>
    <t>Or94</t>
  </si>
  <si>
    <t>GB40200</t>
  </si>
  <si>
    <t>Or98</t>
  </si>
  <si>
    <t>GB45078</t>
  </si>
  <si>
    <t>Orc1</t>
  </si>
  <si>
    <t>GB50024</t>
  </si>
  <si>
    <t>Orc4</t>
  </si>
  <si>
    <t>GB52697</t>
  </si>
  <si>
    <t>Osbp</t>
  </si>
  <si>
    <t>GB42559</t>
  </si>
  <si>
    <t>Oscillin</t>
  </si>
  <si>
    <t>GB40805</t>
  </si>
  <si>
    <t>Oscp</t>
  </si>
  <si>
    <t>GB55643</t>
  </si>
  <si>
    <t>Osi17</t>
  </si>
  <si>
    <t>GB50577</t>
  </si>
  <si>
    <t>Osi18</t>
  </si>
  <si>
    <t>GB50578</t>
  </si>
  <si>
    <t>Osi19</t>
  </si>
  <si>
    <t>GB50579</t>
  </si>
  <si>
    <t>Osi20</t>
  </si>
  <si>
    <t>GB50580</t>
  </si>
  <si>
    <t>Osi23</t>
  </si>
  <si>
    <t>GB40438</t>
  </si>
  <si>
    <t>Osi7</t>
  </si>
  <si>
    <t>GB50565</t>
  </si>
  <si>
    <t>P58IPK</t>
  </si>
  <si>
    <t>GB48812</t>
  </si>
  <si>
    <t>PANK4</t>
  </si>
  <si>
    <t>GB42856</t>
  </si>
  <si>
    <t>PCID2</t>
  </si>
  <si>
    <t>GB44306</t>
  </si>
  <si>
    <t>PDHB</t>
  </si>
  <si>
    <t>GB55496</t>
  </si>
  <si>
    <t>PEK</t>
  </si>
  <si>
    <t>GB44758</t>
  </si>
  <si>
    <t>PH4alphaEFB</t>
  </si>
  <si>
    <t>GB41280</t>
  </si>
  <si>
    <t>PHDP</t>
  </si>
  <si>
    <t>GB54796</t>
  </si>
  <si>
    <t>PHRF1</t>
  </si>
  <si>
    <t>GB40885</t>
  </si>
  <si>
    <t>PIH1D1</t>
  </si>
  <si>
    <t>GB44096</t>
  </si>
  <si>
    <t>PITRM1</t>
  </si>
  <si>
    <t>GB49426</t>
  </si>
  <si>
    <t>PKD</t>
  </si>
  <si>
    <t>GB47633</t>
  </si>
  <si>
    <t>PLA2-1</t>
  </si>
  <si>
    <t>GB40344</t>
  </si>
  <si>
    <t>PLA2-2,2</t>
  </si>
  <si>
    <t>PLA2-2,4</t>
  </si>
  <si>
    <t>PMCA</t>
  </si>
  <si>
    <t>GB43909</t>
  </si>
  <si>
    <t>PNGase</t>
  </si>
  <si>
    <t>GB46345</t>
  </si>
  <si>
    <t>PNR-like</t>
  </si>
  <si>
    <t>GB52015</t>
  </si>
  <si>
    <t>PNUTS</t>
  </si>
  <si>
    <t>GB48378</t>
  </si>
  <si>
    <t>POSH</t>
  </si>
  <si>
    <t>GB55569</t>
  </si>
  <si>
    <t>PPP4R2r</t>
  </si>
  <si>
    <t>GB44904</t>
  </si>
  <si>
    <t>PPWD1</t>
  </si>
  <si>
    <t>GB48457</t>
  </si>
  <si>
    <t>PRF</t>
  </si>
  <si>
    <t>GB40389</t>
  </si>
  <si>
    <t>PRM1</t>
  </si>
  <si>
    <t>GB54480</t>
  </si>
  <si>
    <t>PRP17</t>
  </si>
  <si>
    <t>GB53029</t>
  </si>
  <si>
    <t>PRPF4</t>
  </si>
  <si>
    <t>GB47383</t>
  </si>
  <si>
    <t>PSR</t>
  </si>
  <si>
    <t>GB46775</t>
  </si>
  <si>
    <t>PTK2</t>
  </si>
  <si>
    <t>GB52993</t>
  </si>
  <si>
    <t>PTP-ER</t>
  </si>
  <si>
    <t>GB49390</t>
  </si>
  <si>
    <t>PTPN4</t>
  </si>
  <si>
    <t>GB44779</t>
  </si>
  <si>
    <t>Pabp2</t>
  </si>
  <si>
    <t>GB44281</t>
  </si>
  <si>
    <t>Pain</t>
  </si>
  <si>
    <t>GB46068</t>
  </si>
  <si>
    <t>Paip2</t>
  </si>
  <si>
    <t>GB50102</t>
  </si>
  <si>
    <t>Pak</t>
  </si>
  <si>
    <t>GB48749</t>
  </si>
  <si>
    <t>Para</t>
  </si>
  <si>
    <t>GB42728</t>
  </si>
  <si>
    <t>Parp</t>
  </si>
  <si>
    <t>Past1</t>
  </si>
  <si>
    <t>GB45735</t>
  </si>
  <si>
    <t>Pat1</t>
  </si>
  <si>
    <t>GB45296</t>
  </si>
  <si>
    <t>Patr-1</t>
  </si>
  <si>
    <t>GB55269</t>
  </si>
  <si>
    <t>Pax-1</t>
  </si>
  <si>
    <t>GB52620</t>
  </si>
  <si>
    <t>Pban</t>
  </si>
  <si>
    <t>GB46057</t>
  </si>
  <si>
    <t>Pbgs</t>
  </si>
  <si>
    <t>GB49116</t>
  </si>
  <si>
    <t>Pbp45</t>
  </si>
  <si>
    <t>GB52730</t>
  </si>
  <si>
    <t>Pbp49</t>
  </si>
  <si>
    <t>GB52646</t>
  </si>
  <si>
    <t>Pburs</t>
  </si>
  <si>
    <t>GB45445</t>
  </si>
  <si>
    <t>Pc</t>
  </si>
  <si>
    <t>GB53646</t>
  </si>
  <si>
    <t>Pcd</t>
  </si>
  <si>
    <t>GB45947</t>
  </si>
  <si>
    <t>Pcf11</t>
  </si>
  <si>
    <t>GB55641</t>
  </si>
  <si>
    <t>Pcl</t>
  </si>
  <si>
    <t>GB49190</t>
  </si>
  <si>
    <t>Pde1c</t>
  </si>
  <si>
    <t>GB43245</t>
  </si>
  <si>
    <t>Pde9</t>
  </si>
  <si>
    <t>Pdi</t>
  </si>
  <si>
    <t>GB47336</t>
  </si>
  <si>
    <t>Pdk</t>
  </si>
  <si>
    <t>GB48251</t>
  </si>
  <si>
    <t>Pdp</t>
  </si>
  <si>
    <t>GB45867</t>
  </si>
  <si>
    <t>Pdp1</t>
  </si>
  <si>
    <t>GB43643</t>
  </si>
  <si>
    <t>Pepck</t>
  </si>
  <si>
    <t>GB51494</t>
  </si>
  <si>
    <t>Per</t>
  </si>
  <si>
    <t>GB52077</t>
  </si>
  <si>
    <t>Pet117</t>
  </si>
  <si>
    <t>Pez</t>
  </si>
  <si>
    <t>GB44486</t>
  </si>
  <si>
    <t>Pfk</t>
  </si>
  <si>
    <t>GB50943</t>
  </si>
  <si>
    <t>Pfrx</t>
  </si>
  <si>
    <t>GB40168</t>
  </si>
  <si>
    <t>Pgd</t>
  </si>
  <si>
    <t>GB52074</t>
  </si>
  <si>
    <t>Pgk</t>
  </si>
  <si>
    <t>GB40302</t>
  </si>
  <si>
    <t>Pgm1</t>
  </si>
  <si>
    <t>GB54661</t>
  </si>
  <si>
    <t>Pgm2</t>
  </si>
  <si>
    <t>GB51634</t>
  </si>
  <si>
    <t>Pgrp-s2</t>
  </si>
  <si>
    <t>PhKgamma</t>
  </si>
  <si>
    <t>GB51807</t>
  </si>
  <si>
    <t>Phax</t>
  </si>
  <si>
    <t>GB54968</t>
  </si>
  <si>
    <t>Phlpp</t>
  </si>
  <si>
    <t>GB49184</t>
  </si>
  <si>
    <t>Phm</t>
  </si>
  <si>
    <t>GB44109</t>
  </si>
  <si>
    <t>Pi4k2b</t>
  </si>
  <si>
    <t>GB50212</t>
  </si>
  <si>
    <t>Picot</t>
  </si>
  <si>
    <t>GB43225</t>
  </si>
  <si>
    <t>Pimet</t>
  </si>
  <si>
    <t>GB49074</t>
  </si>
  <si>
    <t>Pitslre</t>
  </si>
  <si>
    <t>GB43172</t>
  </si>
  <si>
    <t>Pka-C1</t>
  </si>
  <si>
    <t>Pka-C3</t>
  </si>
  <si>
    <t>GB48362</t>
  </si>
  <si>
    <t>Pka-R1</t>
  </si>
  <si>
    <t>GB42659</t>
  </si>
  <si>
    <t>Pka-R2</t>
  </si>
  <si>
    <t>GB54281</t>
  </si>
  <si>
    <t>Pkc</t>
  </si>
  <si>
    <t>GB43222</t>
  </si>
  <si>
    <t>Pkcdelta</t>
  </si>
  <si>
    <t>GB41860</t>
  </si>
  <si>
    <t>Pkn</t>
  </si>
  <si>
    <t>GB55190</t>
  </si>
  <si>
    <t>Plap</t>
  </si>
  <si>
    <t>GB41825</t>
  </si>
  <si>
    <t>Plc</t>
  </si>
  <si>
    <t>GB44174</t>
  </si>
  <si>
    <t>Pld</t>
  </si>
  <si>
    <t>GB50743</t>
  </si>
  <si>
    <t>Pli</t>
  </si>
  <si>
    <t>Plip</t>
  </si>
  <si>
    <t>GB47321</t>
  </si>
  <si>
    <t>Pmi</t>
  </si>
  <si>
    <t>GB55835</t>
  </si>
  <si>
    <t>Pnn</t>
  </si>
  <si>
    <t>GB52645</t>
  </si>
  <si>
    <t>Pof</t>
  </si>
  <si>
    <t>GB55969</t>
  </si>
  <si>
    <t>Pole3</t>
  </si>
  <si>
    <t>GB46619</t>
  </si>
  <si>
    <t>Poxn</t>
  </si>
  <si>
    <t>GB53602</t>
  </si>
  <si>
    <t>PpD3</t>
  </si>
  <si>
    <t>GB44621</t>
  </si>
  <si>
    <t>PpV</t>
  </si>
  <si>
    <t>GB47030</t>
  </si>
  <si>
    <t>Ppcs</t>
  </si>
  <si>
    <t>GB44154</t>
  </si>
  <si>
    <t>Ppib</t>
  </si>
  <si>
    <t>GB46652</t>
  </si>
  <si>
    <t>Ppox</t>
  </si>
  <si>
    <t>GB43520</t>
  </si>
  <si>
    <t>Ppt1</t>
  </si>
  <si>
    <t>GB49609</t>
  </si>
  <si>
    <t>Ppt2</t>
  </si>
  <si>
    <t>GB40083</t>
  </si>
  <si>
    <t>PrBP</t>
  </si>
  <si>
    <t>GB52780</t>
  </si>
  <si>
    <t>Prd</t>
  </si>
  <si>
    <t>GB54180</t>
  </si>
  <si>
    <t>Prl-1</t>
  </si>
  <si>
    <t>Pros</t>
  </si>
  <si>
    <t>GB55032</t>
  </si>
  <si>
    <t>Pros25</t>
  </si>
  <si>
    <t>GB53799</t>
  </si>
  <si>
    <t>Pros26</t>
  </si>
  <si>
    <t>GB48111</t>
  </si>
  <si>
    <t>Pros26,4</t>
  </si>
  <si>
    <t>Pros29</t>
  </si>
  <si>
    <t>GB47540</t>
  </si>
  <si>
    <t>Pros54</t>
  </si>
  <si>
    <t>GB50242</t>
  </si>
  <si>
    <t>Prosalpha5</t>
  </si>
  <si>
    <t>GB44398</t>
  </si>
  <si>
    <t>Prosalpha7</t>
  </si>
  <si>
    <t>GB53349</t>
  </si>
  <si>
    <t>Prp19</t>
  </si>
  <si>
    <t>GB55853</t>
  </si>
  <si>
    <t>Prpf3</t>
  </si>
  <si>
    <t>GB10936</t>
  </si>
  <si>
    <t>Prx5</t>
  </si>
  <si>
    <t>GB43999</t>
  </si>
  <si>
    <t>PsGEF</t>
  </si>
  <si>
    <t>GB55995</t>
  </si>
  <si>
    <t>Psa</t>
  </si>
  <si>
    <t>GB42152</t>
  </si>
  <si>
    <t>Psf2</t>
  </si>
  <si>
    <t>GB46853</t>
  </si>
  <si>
    <t>Psmd2</t>
  </si>
  <si>
    <t>GB45225</t>
  </si>
  <si>
    <t>Psn</t>
  </si>
  <si>
    <t>GB42032</t>
  </si>
  <si>
    <t>Psq</t>
  </si>
  <si>
    <t>GB53296</t>
  </si>
  <si>
    <t>Ptpa</t>
  </si>
  <si>
    <t>GB46915</t>
  </si>
  <si>
    <t>Ptr</t>
  </si>
  <si>
    <t>GB40405</t>
  </si>
  <si>
    <t>Pvf1</t>
  </si>
  <si>
    <t>Pvr</t>
  </si>
  <si>
    <t>Pxd</t>
  </si>
  <si>
    <t>GB49689</t>
  </si>
  <si>
    <t>Pxn</t>
  </si>
  <si>
    <t>GB44808</t>
  </si>
  <si>
    <t>Pygo</t>
  </si>
  <si>
    <t>GB55474</t>
  </si>
  <si>
    <t>Pyx2</t>
  </si>
  <si>
    <t>GB53163</t>
  </si>
  <si>
    <t>Qbp-1</t>
  </si>
  <si>
    <t>GB45741</t>
  </si>
  <si>
    <t>R</t>
  </si>
  <si>
    <t>RANBP2</t>
  </si>
  <si>
    <t>GB50969</t>
  </si>
  <si>
    <t>RCC1</t>
  </si>
  <si>
    <t>GB45490</t>
  </si>
  <si>
    <t>RFeSP</t>
  </si>
  <si>
    <t>GB51192</t>
  </si>
  <si>
    <t>RNaseX25</t>
  </si>
  <si>
    <t>GB53047</t>
  </si>
  <si>
    <t>ROCK2</t>
  </si>
  <si>
    <t>GB54995</t>
  </si>
  <si>
    <t>RPA2</t>
  </si>
  <si>
    <t>GB53184</t>
  </si>
  <si>
    <t>RPC5</t>
  </si>
  <si>
    <t>GB49020</t>
  </si>
  <si>
    <t>RPTOR</t>
  </si>
  <si>
    <t>GB47812</t>
  </si>
  <si>
    <t>RYBP</t>
  </si>
  <si>
    <t>Rab-RP3</t>
  </si>
  <si>
    <t>GB44694</t>
  </si>
  <si>
    <t>Rab-RP4</t>
  </si>
  <si>
    <t>GB55987</t>
  </si>
  <si>
    <t>Rab10</t>
  </si>
  <si>
    <t>GB42944</t>
  </si>
  <si>
    <t>Rab11</t>
  </si>
  <si>
    <t>Rab14</t>
  </si>
  <si>
    <t>GB45944</t>
  </si>
  <si>
    <t>Rab21</t>
  </si>
  <si>
    <t>GB46645</t>
  </si>
  <si>
    <t>Rab23</t>
  </si>
  <si>
    <t>GB41083</t>
  </si>
  <si>
    <t>Rab26</t>
  </si>
  <si>
    <t>GB53735</t>
  </si>
  <si>
    <t>Rab3</t>
  </si>
  <si>
    <t>GB52842</t>
  </si>
  <si>
    <t>Rab39</t>
  </si>
  <si>
    <t>GB40020</t>
  </si>
  <si>
    <t>Rab3gap1</t>
  </si>
  <si>
    <t>GB45425</t>
  </si>
  <si>
    <t>Rab6</t>
  </si>
  <si>
    <t>GB42881</t>
  </si>
  <si>
    <t>RabGAP10</t>
  </si>
  <si>
    <t>GB44761</t>
  </si>
  <si>
    <t>RabGAP11</t>
  </si>
  <si>
    <t>GB53671</t>
  </si>
  <si>
    <t>RabGAP12</t>
  </si>
  <si>
    <t>GB55770</t>
  </si>
  <si>
    <t>RabGAP2</t>
  </si>
  <si>
    <t>GB51511</t>
  </si>
  <si>
    <t>RabGAP3</t>
  </si>
  <si>
    <t>GB48352</t>
  </si>
  <si>
    <t>RabGAP4</t>
  </si>
  <si>
    <t>GB54989</t>
  </si>
  <si>
    <t>RabGAP5</t>
  </si>
  <si>
    <t>GB46741</t>
  </si>
  <si>
    <t>RabGAP6</t>
  </si>
  <si>
    <t>GB49126</t>
  </si>
  <si>
    <t>RabGAP7</t>
  </si>
  <si>
    <t>GB47636</t>
  </si>
  <si>
    <t>RabGAP8</t>
  </si>
  <si>
    <t>GB52978</t>
  </si>
  <si>
    <t>RabGAP9</t>
  </si>
  <si>
    <t>GB44347</t>
  </si>
  <si>
    <t>RabX4</t>
  </si>
  <si>
    <t>GB42478</t>
  </si>
  <si>
    <t>RabX6</t>
  </si>
  <si>
    <t>GB40146</t>
  </si>
  <si>
    <t>Rack1</t>
  </si>
  <si>
    <t>GB45369</t>
  </si>
  <si>
    <t>Rad1</t>
  </si>
  <si>
    <t>GB49807</t>
  </si>
  <si>
    <t>Rad51</t>
  </si>
  <si>
    <t>GB44540</t>
  </si>
  <si>
    <t>Rad54</t>
  </si>
  <si>
    <t>GB54657</t>
  </si>
  <si>
    <t>Raf1</t>
  </si>
  <si>
    <t>RagA</t>
  </si>
  <si>
    <t>GB48798</t>
  </si>
  <si>
    <t>RanBPM</t>
  </si>
  <si>
    <t>GB49714</t>
  </si>
  <si>
    <t>Ranbp11</t>
  </si>
  <si>
    <t>GB50372</t>
  </si>
  <si>
    <t>Ranbp16</t>
  </si>
  <si>
    <t>GB50133</t>
  </si>
  <si>
    <t>Ranbp21</t>
  </si>
  <si>
    <t>GB47231</t>
  </si>
  <si>
    <t>Rap2l</t>
  </si>
  <si>
    <t>Rapgap1</t>
  </si>
  <si>
    <t>GB48788</t>
  </si>
  <si>
    <t>Rasa3</t>
  </si>
  <si>
    <t>GB41592</t>
  </si>
  <si>
    <t>Rassf</t>
  </si>
  <si>
    <t>GB50460</t>
  </si>
  <si>
    <t>Rbcn-3A</t>
  </si>
  <si>
    <t>GB42374</t>
  </si>
  <si>
    <t>Rbcn-3B</t>
  </si>
  <si>
    <t>GB54939</t>
  </si>
  <si>
    <t>Rbf</t>
  </si>
  <si>
    <t>GB45686</t>
  </si>
  <si>
    <t>Rbsn-5</t>
  </si>
  <si>
    <t>GB51395</t>
  </si>
  <si>
    <t>Rcd1</t>
  </si>
  <si>
    <t>GB50104</t>
  </si>
  <si>
    <t>Rdl</t>
  </si>
  <si>
    <t>GB40975</t>
  </si>
  <si>
    <t>RecQ4</t>
  </si>
  <si>
    <t>GB55142</t>
  </si>
  <si>
    <t>RecQ5</t>
  </si>
  <si>
    <t>GB51984</t>
  </si>
  <si>
    <t>Reck</t>
  </si>
  <si>
    <t>GB41734</t>
  </si>
  <si>
    <t>Rel</t>
  </si>
  <si>
    <t>Rep</t>
  </si>
  <si>
    <t>GB42516</t>
  </si>
  <si>
    <t>Reps</t>
  </si>
  <si>
    <t>GB51159</t>
  </si>
  <si>
    <t>Reptin</t>
  </si>
  <si>
    <t>GB54321</t>
  </si>
  <si>
    <t>Rev1</t>
  </si>
  <si>
    <t>GB54718</t>
  </si>
  <si>
    <t>RfC38</t>
  </si>
  <si>
    <t>GB52727</t>
  </si>
  <si>
    <t>RfC4</t>
  </si>
  <si>
    <t>GB46112</t>
  </si>
  <si>
    <t>Rfabg</t>
  </si>
  <si>
    <t>GB54507</t>
  </si>
  <si>
    <t>Rfwd3</t>
  </si>
  <si>
    <t>GB42139</t>
  </si>
  <si>
    <t>Rga</t>
  </si>
  <si>
    <t>GB47810</t>
  </si>
  <si>
    <t>Rgl</t>
  </si>
  <si>
    <t>GB45052</t>
  </si>
  <si>
    <t>Rheb</t>
  </si>
  <si>
    <t>GB53945</t>
  </si>
  <si>
    <t>RhoGAPp190</t>
  </si>
  <si>
    <t>GB42246</t>
  </si>
  <si>
    <t>RhoGDI</t>
  </si>
  <si>
    <t>GB45536</t>
  </si>
  <si>
    <t>RhoGEF2</t>
  </si>
  <si>
    <t>GB50813</t>
  </si>
  <si>
    <t>RhoGEF4</t>
  </si>
  <si>
    <t>GB43729</t>
  </si>
  <si>
    <t>Ric</t>
  </si>
  <si>
    <t>GB52439</t>
  </si>
  <si>
    <t>Ric-3</t>
  </si>
  <si>
    <t>GB45497</t>
  </si>
  <si>
    <t>Rip11</t>
  </si>
  <si>
    <t>GB55531</t>
  </si>
  <si>
    <t>Ripalpha</t>
  </si>
  <si>
    <t>GB55752</t>
  </si>
  <si>
    <t>Ripk5</t>
  </si>
  <si>
    <t>GB40067</t>
  </si>
  <si>
    <t>Rme-8</t>
  </si>
  <si>
    <t>GB52306</t>
  </si>
  <si>
    <t>Rnf19</t>
  </si>
  <si>
    <t>GB50261</t>
  </si>
  <si>
    <t>Rnft2</t>
  </si>
  <si>
    <t>GB40733</t>
  </si>
  <si>
    <t>Rnp4F</t>
  </si>
  <si>
    <t>GB40744</t>
  </si>
  <si>
    <t>RnpS1</t>
  </si>
  <si>
    <t>GB44998</t>
  </si>
  <si>
    <t>RnrL</t>
  </si>
  <si>
    <t>GB48531</t>
  </si>
  <si>
    <t>RnrS</t>
  </si>
  <si>
    <t>GB54427</t>
  </si>
  <si>
    <t>Roc1a</t>
  </si>
  <si>
    <t>GB49812</t>
  </si>
  <si>
    <t>Roc2</t>
  </si>
  <si>
    <t>Roe1</t>
  </si>
  <si>
    <t>GB50607</t>
  </si>
  <si>
    <t>Rop</t>
  </si>
  <si>
    <t>GB49146</t>
  </si>
  <si>
    <t>Ror</t>
  </si>
  <si>
    <t>GB47894</t>
  </si>
  <si>
    <t>Rox8</t>
  </si>
  <si>
    <t>GB44580</t>
  </si>
  <si>
    <t>RpA-70</t>
  </si>
  <si>
    <t>GB44421</t>
  </si>
  <si>
    <t>RpI1</t>
  </si>
  <si>
    <t>GB48556</t>
  </si>
  <si>
    <t>RpI135</t>
  </si>
  <si>
    <t>GB45370</t>
  </si>
  <si>
    <t>RpII140</t>
  </si>
  <si>
    <t>GB40205</t>
  </si>
  <si>
    <t>RpII15</t>
  </si>
  <si>
    <t>GB40307</t>
  </si>
  <si>
    <t>RpII215</t>
  </si>
  <si>
    <t>GB48305</t>
  </si>
  <si>
    <t>RpIII128</t>
  </si>
  <si>
    <t>GB50959</t>
  </si>
  <si>
    <t>RpL10</t>
  </si>
  <si>
    <t>GB40875</t>
  </si>
  <si>
    <t>RpL10Ab</t>
  </si>
  <si>
    <t>GB40777</t>
  </si>
  <si>
    <t>RpL12</t>
  </si>
  <si>
    <t>GB46985</t>
  </si>
  <si>
    <t>RpL13</t>
  </si>
  <si>
    <t>GB54192</t>
  </si>
  <si>
    <t>RpL13A</t>
  </si>
  <si>
    <t>GB51543</t>
  </si>
  <si>
    <t>RpL14</t>
  </si>
  <si>
    <t>GB53194</t>
  </si>
  <si>
    <t>RpL15</t>
  </si>
  <si>
    <t>GB44147</t>
  </si>
  <si>
    <t>RpL17</t>
  </si>
  <si>
    <t>GB41039</t>
  </si>
  <si>
    <t>RpL18A</t>
  </si>
  <si>
    <t>GB47433</t>
  </si>
  <si>
    <t>RpL19</t>
  </si>
  <si>
    <t>GB54433</t>
  </si>
  <si>
    <t>RpL21</t>
  </si>
  <si>
    <t>GB54979</t>
  </si>
  <si>
    <t>RpL22</t>
  </si>
  <si>
    <t>GB52789</t>
  </si>
  <si>
    <t>RpL23</t>
  </si>
  <si>
    <t>GB51038</t>
  </si>
  <si>
    <t>RpL23A</t>
  </si>
  <si>
    <t>GB51716</t>
  </si>
  <si>
    <t>RpL24</t>
  </si>
  <si>
    <t>GB40653</t>
  </si>
  <si>
    <t>RpL26</t>
  </si>
  <si>
    <t>GB49994</t>
  </si>
  <si>
    <t>RpL27</t>
  </si>
  <si>
    <t>GB49177</t>
  </si>
  <si>
    <t>RpL27A</t>
  </si>
  <si>
    <t>GB51359</t>
  </si>
  <si>
    <t>RpL28</t>
  </si>
  <si>
    <t>GB52512</t>
  </si>
  <si>
    <t>RpL29</t>
  </si>
  <si>
    <t>GB49220</t>
  </si>
  <si>
    <t>RpL3</t>
  </si>
  <si>
    <t>GB43559</t>
  </si>
  <si>
    <t>RpL30</t>
  </si>
  <si>
    <t>GB50873</t>
  </si>
  <si>
    <t>RpL31</t>
  </si>
  <si>
    <t>GB54814</t>
  </si>
  <si>
    <t>RpL32</t>
  </si>
  <si>
    <t>GB47227</t>
  </si>
  <si>
    <t>RpL34</t>
  </si>
  <si>
    <t>GB41631</t>
  </si>
  <si>
    <t>RpL35</t>
  </si>
  <si>
    <t>GB40448</t>
  </si>
  <si>
    <t>RpL35A</t>
  </si>
  <si>
    <t>GB42696</t>
  </si>
  <si>
    <t>RpL36</t>
  </si>
  <si>
    <t>GB52116</t>
  </si>
  <si>
    <t>RpL36A</t>
  </si>
  <si>
    <t>GB44033</t>
  </si>
  <si>
    <t>RpL37</t>
  </si>
  <si>
    <t>GB40492</t>
  </si>
  <si>
    <t>RpL37A</t>
  </si>
  <si>
    <t>GB46845</t>
  </si>
  <si>
    <t>RpL38</t>
  </si>
  <si>
    <t>GB41084</t>
  </si>
  <si>
    <t>RpL4</t>
  </si>
  <si>
    <t>GB50158</t>
  </si>
  <si>
    <t>RpL40</t>
  </si>
  <si>
    <t>GB53000</t>
  </si>
  <si>
    <t>RpL5</t>
  </si>
  <si>
    <t>GB52256</t>
  </si>
  <si>
    <t>RpL6</t>
  </si>
  <si>
    <t>GB47747</t>
  </si>
  <si>
    <t>RpL7A</t>
  </si>
  <si>
    <t>GB45334</t>
  </si>
  <si>
    <t>RpL8</t>
  </si>
  <si>
    <t>GB48810</t>
  </si>
  <si>
    <t>RpL9</t>
  </si>
  <si>
    <t>GB44749</t>
  </si>
  <si>
    <t>RpLP0</t>
  </si>
  <si>
    <t>GB40576</t>
  </si>
  <si>
    <t>RpLP1</t>
  </si>
  <si>
    <t>GB50917</t>
  </si>
  <si>
    <t>RpLP2</t>
  </si>
  <si>
    <t>GB50356</t>
  </si>
  <si>
    <t>RpS11</t>
  </si>
  <si>
    <t>GB46776</t>
  </si>
  <si>
    <t>RpS12</t>
  </si>
  <si>
    <t>GB51201</t>
  </si>
  <si>
    <t>RpS13</t>
  </si>
  <si>
    <t>GB40882</t>
  </si>
  <si>
    <t>RpS15</t>
  </si>
  <si>
    <t>GB42537</t>
  </si>
  <si>
    <t>RpS16</t>
  </si>
  <si>
    <t>GB46750</t>
  </si>
  <si>
    <t>RpS17</t>
  </si>
  <si>
    <t>GB53219</t>
  </si>
  <si>
    <t>RpS18</t>
  </si>
  <si>
    <t>GB49031</t>
  </si>
  <si>
    <t>RpS19a</t>
  </si>
  <si>
    <t>GB50709</t>
  </si>
  <si>
    <t>RpS2</t>
  </si>
  <si>
    <t>GB41150</t>
  </si>
  <si>
    <t>RpS20</t>
  </si>
  <si>
    <t>GB40539</t>
  </si>
  <si>
    <t>RpS25</t>
  </si>
  <si>
    <t>GB50296</t>
  </si>
  <si>
    <t>RpS26</t>
  </si>
  <si>
    <t>GB52102</t>
  </si>
  <si>
    <t>RpS27</t>
  </si>
  <si>
    <t>RpS27A</t>
  </si>
  <si>
    <t>GB55901</t>
  </si>
  <si>
    <t>RpS3</t>
  </si>
  <si>
    <t>GB55639</t>
  </si>
  <si>
    <t>RpS30</t>
  </si>
  <si>
    <t>GB44520</t>
  </si>
  <si>
    <t>RpS3A</t>
  </si>
  <si>
    <t>GB49377</t>
  </si>
  <si>
    <t>RpS5a</t>
  </si>
  <si>
    <t>RpS7</t>
  </si>
  <si>
    <t>GB47590</t>
  </si>
  <si>
    <t>RpS9</t>
  </si>
  <si>
    <t>RpSA</t>
  </si>
  <si>
    <t>GB43548</t>
  </si>
  <si>
    <t>Rpb10</t>
  </si>
  <si>
    <t>GB46503</t>
  </si>
  <si>
    <t>Rpb11</t>
  </si>
  <si>
    <t>GB51497</t>
  </si>
  <si>
    <t>Rpb8</t>
  </si>
  <si>
    <t>GB42054</t>
  </si>
  <si>
    <t>Rph</t>
  </si>
  <si>
    <t>GB50353</t>
  </si>
  <si>
    <t>Rpia</t>
  </si>
  <si>
    <t>GB50603</t>
  </si>
  <si>
    <t>Rpl39</t>
  </si>
  <si>
    <t>GB47650</t>
  </si>
  <si>
    <t>Rpl41</t>
  </si>
  <si>
    <t>Rpn1</t>
  </si>
  <si>
    <t>GB42648</t>
  </si>
  <si>
    <t>Rpn11</t>
  </si>
  <si>
    <t>GB41207</t>
  </si>
  <si>
    <t>Rpn12</t>
  </si>
  <si>
    <t>GB44878</t>
  </si>
  <si>
    <t>Rpn3</t>
  </si>
  <si>
    <t>GB54573</t>
  </si>
  <si>
    <t>Rpn5</t>
  </si>
  <si>
    <t>GB52675</t>
  </si>
  <si>
    <t>Rpn9</t>
  </si>
  <si>
    <t>GB49337</t>
  </si>
  <si>
    <t>Rps14</t>
  </si>
  <si>
    <t>GB49583</t>
  </si>
  <si>
    <t>Rps8</t>
  </si>
  <si>
    <t>GB42679</t>
  </si>
  <si>
    <t>Rpt1</t>
  </si>
  <si>
    <t>GB47904</t>
  </si>
  <si>
    <t>Rrp1</t>
  </si>
  <si>
    <t>GB48411</t>
  </si>
  <si>
    <t>Rrp40</t>
  </si>
  <si>
    <t>GB55748</t>
  </si>
  <si>
    <t>Rrp46</t>
  </si>
  <si>
    <t>GB48636</t>
  </si>
  <si>
    <t>Rsf1</t>
  </si>
  <si>
    <t>GB49598</t>
  </si>
  <si>
    <t>Rtf1</t>
  </si>
  <si>
    <t>GB55367</t>
  </si>
  <si>
    <t>Rx</t>
  </si>
  <si>
    <t>GB51604</t>
  </si>
  <si>
    <t>RyR</t>
  </si>
  <si>
    <t>GB55650</t>
  </si>
  <si>
    <t>S6kII</t>
  </si>
  <si>
    <t>GB46786</t>
  </si>
  <si>
    <t>SAK</t>
  </si>
  <si>
    <t>GB55660</t>
  </si>
  <si>
    <t>SCR-B1</t>
  </si>
  <si>
    <t>SCR-B10</t>
  </si>
  <si>
    <t>SCR-B2</t>
  </si>
  <si>
    <t>SCR-B4</t>
  </si>
  <si>
    <t>SCR-B5</t>
  </si>
  <si>
    <t>SCR-B6</t>
  </si>
  <si>
    <t>SCR-B7</t>
  </si>
  <si>
    <t>SCR-B9</t>
  </si>
  <si>
    <t>SCR-C</t>
  </si>
  <si>
    <t>SF3A1</t>
  </si>
  <si>
    <t>GB50409</t>
  </si>
  <si>
    <t>SF3A3</t>
  </si>
  <si>
    <t>GB50197</t>
  </si>
  <si>
    <t>SF3B3</t>
  </si>
  <si>
    <t>GB44884</t>
  </si>
  <si>
    <t>SIFR</t>
  </si>
  <si>
    <t>GB47120</t>
  </si>
  <si>
    <t>SK</t>
  </si>
  <si>
    <t>GB45070</t>
  </si>
  <si>
    <t>SKIP</t>
  </si>
  <si>
    <t>GB47146</t>
  </si>
  <si>
    <t>SMAD3</t>
  </si>
  <si>
    <t>GB42213</t>
  </si>
  <si>
    <t>SMC1</t>
  </si>
  <si>
    <t>GB44000</t>
  </si>
  <si>
    <t>SMC2</t>
  </si>
  <si>
    <t>GB47269</t>
  </si>
  <si>
    <t>SMC4</t>
  </si>
  <si>
    <t>GB51649</t>
  </si>
  <si>
    <t>SMSr</t>
  </si>
  <si>
    <t>GB48708</t>
  </si>
  <si>
    <t>SNF1A</t>
  </si>
  <si>
    <t>GB43553</t>
  </si>
  <si>
    <t>SORL1</t>
  </si>
  <si>
    <t>GB53341</t>
  </si>
  <si>
    <t>SP1</t>
  </si>
  <si>
    <t>SP10</t>
  </si>
  <si>
    <t>GB49440</t>
  </si>
  <si>
    <t>SP14</t>
  </si>
  <si>
    <t>SP2</t>
  </si>
  <si>
    <t>SP21</t>
  </si>
  <si>
    <t>SP25</t>
  </si>
  <si>
    <t>SP26</t>
  </si>
  <si>
    <t>SP3</t>
  </si>
  <si>
    <t>SP33</t>
  </si>
  <si>
    <t>GB52186</t>
  </si>
  <si>
    <t>SP6</t>
  </si>
  <si>
    <t>SP7</t>
  </si>
  <si>
    <t>SPATA20</t>
  </si>
  <si>
    <t>GB55056</t>
  </si>
  <si>
    <t>SPG11</t>
  </si>
  <si>
    <t>GB52417</t>
  </si>
  <si>
    <t>SPH41</t>
  </si>
  <si>
    <t>SPH50</t>
  </si>
  <si>
    <t>GB45337</t>
  </si>
  <si>
    <t>GB48470</t>
  </si>
  <si>
    <t>SPH55</t>
  </si>
  <si>
    <t>STAT92E-like</t>
  </si>
  <si>
    <t>STT3B</t>
  </si>
  <si>
    <t>GB48643</t>
  </si>
  <si>
    <t>STXBP5</t>
  </si>
  <si>
    <t>GB47351</t>
  </si>
  <si>
    <t>SVP</t>
  </si>
  <si>
    <t>SYMPK</t>
  </si>
  <si>
    <t>GB43186</t>
  </si>
  <si>
    <t>Sac1</t>
  </si>
  <si>
    <t>GB44184</t>
  </si>
  <si>
    <t>Sans</t>
  </si>
  <si>
    <t>Sap-r</t>
  </si>
  <si>
    <t>GB50421</t>
  </si>
  <si>
    <t>Sap30</t>
  </si>
  <si>
    <t>GB47834</t>
  </si>
  <si>
    <t>Sara</t>
  </si>
  <si>
    <t>GB45214</t>
  </si>
  <si>
    <t>Sbf</t>
  </si>
  <si>
    <t>GB50853</t>
  </si>
  <si>
    <t>Sbp2</t>
  </si>
  <si>
    <t>GB50524</t>
  </si>
  <si>
    <t>Scamp</t>
  </si>
  <si>
    <t>GB40151</t>
  </si>
  <si>
    <t>Sce</t>
  </si>
  <si>
    <t>GB54174</t>
  </si>
  <si>
    <t>Scgalpha</t>
  </si>
  <si>
    <t>GB50189</t>
  </si>
  <si>
    <t>Scgdelta</t>
  </si>
  <si>
    <t>GB52356</t>
  </si>
  <si>
    <t>Scm</t>
  </si>
  <si>
    <t>GB41982</t>
  </si>
  <si>
    <t>Scp1</t>
  </si>
  <si>
    <t>GB43116</t>
  </si>
  <si>
    <t>Scp2</t>
  </si>
  <si>
    <t>GB49705</t>
  </si>
  <si>
    <t>Scr</t>
  </si>
  <si>
    <t>GB51295</t>
  </si>
  <si>
    <t>Scsalpha</t>
  </si>
  <si>
    <t>GB49632</t>
  </si>
  <si>
    <t>Sdc</t>
  </si>
  <si>
    <t>GB54439</t>
  </si>
  <si>
    <t>SdhA</t>
  </si>
  <si>
    <t>GB47043</t>
  </si>
  <si>
    <t>SdhC</t>
  </si>
  <si>
    <t>GB52753</t>
  </si>
  <si>
    <t>Sec61alpha</t>
  </si>
  <si>
    <t>GB41886</t>
  </si>
  <si>
    <t>Sec61beta</t>
  </si>
  <si>
    <t>GB53703</t>
  </si>
  <si>
    <t>SelD</t>
  </si>
  <si>
    <t>GB44966</t>
  </si>
  <si>
    <t>Sema-1</t>
  </si>
  <si>
    <t>GB45518</t>
  </si>
  <si>
    <t>Sema-2a</t>
  </si>
  <si>
    <t>GB46091</t>
  </si>
  <si>
    <t>Sema-5c</t>
  </si>
  <si>
    <t>GB50224</t>
  </si>
  <si>
    <t>Ser</t>
  </si>
  <si>
    <t>Sergef</t>
  </si>
  <si>
    <t>GB17309</t>
  </si>
  <si>
    <t>Sfmbt</t>
  </si>
  <si>
    <t>Sfrs7</t>
  </si>
  <si>
    <t>GB40798</t>
  </si>
  <si>
    <t>Sgf11</t>
  </si>
  <si>
    <t>GB45698</t>
  </si>
  <si>
    <t>Sgt</t>
  </si>
  <si>
    <t>GB47430</t>
  </si>
  <si>
    <t>Sgt1</t>
  </si>
  <si>
    <t>GB54701</t>
  </si>
  <si>
    <t>Shal</t>
  </si>
  <si>
    <t>GB42249</t>
  </si>
  <si>
    <t>Shaw</t>
  </si>
  <si>
    <t>GB49882</t>
  </si>
  <si>
    <t>Shroom</t>
  </si>
  <si>
    <t>GB48140</t>
  </si>
  <si>
    <t>Sin1</t>
  </si>
  <si>
    <t>GB51883</t>
  </si>
  <si>
    <t>Sin3A</t>
  </si>
  <si>
    <t>GB53852</t>
  </si>
  <si>
    <t>Sir2</t>
  </si>
  <si>
    <t>GB53035</t>
  </si>
  <si>
    <t>Sirt2</t>
  </si>
  <si>
    <t>GB54259</t>
  </si>
  <si>
    <t>Sirt4</t>
  </si>
  <si>
    <t>GB46254</t>
  </si>
  <si>
    <t>Sirt5</t>
  </si>
  <si>
    <t>GB52695</t>
  </si>
  <si>
    <t>Sirt6</t>
  </si>
  <si>
    <t>GB51490</t>
  </si>
  <si>
    <t>Sirt7</t>
  </si>
  <si>
    <t>GB51465</t>
  </si>
  <si>
    <t>Skp2</t>
  </si>
  <si>
    <t>GB54353</t>
  </si>
  <si>
    <t>Slbp</t>
  </si>
  <si>
    <t>GB46213</t>
  </si>
  <si>
    <t>Slc35b1</t>
  </si>
  <si>
    <t>GB50628</t>
  </si>
  <si>
    <t>Slip1</t>
  </si>
  <si>
    <t>GB55520</t>
  </si>
  <si>
    <t>Slob</t>
  </si>
  <si>
    <t>GB42110</t>
  </si>
  <si>
    <t>Slu7</t>
  </si>
  <si>
    <t>GB49492</t>
  </si>
  <si>
    <t>SmD3</t>
  </si>
  <si>
    <t>SmG</t>
  </si>
  <si>
    <t>GB50044</t>
  </si>
  <si>
    <t>Smad4</t>
  </si>
  <si>
    <t>GB50071</t>
  </si>
  <si>
    <t>Smb</t>
  </si>
  <si>
    <t>GB45433</t>
  </si>
  <si>
    <t>Smyd5</t>
  </si>
  <si>
    <t>GB50030</t>
  </si>
  <si>
    <t>Snail</t>
  </si>
  <si>
    <t>GB53867</t>
  </si>
  <si>
    <t>Snap</t>
  </si>
  <si>
    <t>GB44869</t>
  </si>
  <si>
    <t>Snf</t>
  </si>
  <si>
    <t>GB54653</t>
  </si>
  <si>
    <t>Snoo</t>
  </si>
  <si>
    <t>GB50365</t>
  </si>
  <si>
    <t>Snr1</t>
  </si>
  <si>
    <t>GB50850</t>
  </si>
  <si>
    <t>Snrnp27</t>
  </si>
  <si>
    <t>Snrpc</t>
  </si>
  <si>
    <t>Socs-5</t>
  </si>
  <si>
    <t>Socs7</t>
  </si>
  <si>
    <t>GB52510</t>
  </si>
  <si>
    <t>Sod1</t>
  </si>
  <si>
    <t>GB47880</t>
  </si>
  <si>
    <t>Sod2</t>
  </si>
  <si>
    <t>GB45099</t>
  </si>
  <si>
    <t>Sop2</t>
  </si>
  <si>
    <t>GB48150</t>
  </si>
  <si>
    <t>Sos</t>
  </si>
  <si>
    <t>GB49388</t>
  </si>
  <si>
    <t>Sox14</t>
  </si>
  <si>
    <t>GB45639</t>
  </si>
  <si>
    <t>Sox15</t>
  </si>
  <si>
    <t>GB40963</t>
  </si>
  <si>
    <t>Spase18-21</t>
  </si>
  <si>
    <t>GB47881</t>
  </si>
  <si>
    <t>Spase22-23</t>
  </si>
  <si>
    <t>GB40800</t>
  </si>
  <si>
    <t>SpdS</t>
  </si>
  <si>
    <t>GB49902</t>
  </si>
  <si>
    <t>Spec2</t>
  </si>
  <si>
    <t>GB52637</t>
  </si>
  <si>
    <t>Sply</t>
  </si>
  <si>
    <t>GB49970</t>
  </si>
  <si>
    <t>Spn</t>
  </si>
  <si>
    <t>GB54230</t>
  </si>
  <si>
    <t>Spred</t>
  </si>
  <si>
    <t>GB43421</t>
  </si>
  <si>
    <t>Spt-I</t>
  </si>
  <si>
    <t>GB40574</t>
  </si>
  <si>
    <t>Spt5</t>
  </si>
  <si>
    <t>GB47889</t>
  </si>
  <si>
    <t>Spx</t>
  </si>
  <si>
    <t>GB47992</t>
  </si>
  <si>
    <t>Sra-1</t>
  </si>
  <si>
    <t>GB41449</t>
  </si>
  <si>
    <t>Srp14</t>
  </si>
  <si>
    <t>GB44417</t>
  </si>
  <si>
    <t>Srp19</t>
  </si>
  <si>
    <t>GB55076</t>
  </si>
  <si>
    <t>Srp68</t>
  </si>
  <si>
    <t>GB54165</t>
  </si>
  <si>
    <t>Srp9</t>
  </si>
  <si>
    <t>GB43449</t>
  </si>
  <si>
    <t>SrpRbeta</t>
  </si>
  <si>
    <t>GB47802</t>
  </si>
  <si>
    <t>SsRbeta</t>
  </si>
  <si>
    <t>GB51598</t>
  </si>
  <si>
    <t>Ssadh</t>
  </si>
  <si>
    <t>GB48351</t>
  </si>
  <si>
    <t>Ssb-c31a</t>
  </si>
  <si>
    <t>GB53031</t>
  </si>
  <si>
    <t>Ssdp</t>
  </si>
  <si>
    <t>GB45216</t>
  </si>
  <si>
    <t>Ssl1</t>
  </si>
  <si>
    <t>GB46447</t>
  </si>
  <si>
    <t>Ssrp</t>
  </si>
  <si>
    <t>GB54571</t>
  </si>
  <si>
    <t>StARD13</t>
  </si>
  <si>
    <t>GB47370</t>
  </si>
  <si>
    <t>Stam</t>
  </si>
  <si>
    <t>GB52655</t>
  </si>
  <si>
    <t>Stg-1</t>
  </si>
  <si>
    <t>GB43621</t>
  </si>
  <si>
    <t>Stim</t>
  </si>
  <si>
    <t>GB45667</t>
  </si>
  <si>
    <t>Stip</t>
  </si>
  <si>
    <t>GB51822</t>
  </si>
  <si>
    <t>Stk6</t>
  </si>
  <si>
    <t>GB43732</t>
  </si>
  <si>
    <t>Su(H)</t>
  </si>
  <si>
    <t>Su(fu)</t>
  </si>
  <si>
    <t>GB55092</t>
  </si>
  <si>
    <t>Su(var)3-3</t>
  </si>
  <si>
    <t>GB48386</t>
  </si>
  <si>
    <t>Su(var)3-9</t>
  </si>
  <si>
    <t>GB47635</t>
  </si>
  <si>
    <t>Su(z)12</t>
  </si>
  <si>
    <t>GB47334</t>
  </si>
  <si>
    <t>Sug</t>
  </si>
  <si>
    <t>GB48115</t>
  </si>
  <si>
    <t>Sulf1</t>
  </si>
  <si>
    <t>GB48385</t>
  </si>
  <si>
    <t>Sur</t>
  </si>
  <si>
    <t>GB55764</t>
  </si>
  <si>
    <t>Surf1</t>
  </si>
  <si>
    <t>GB45393</t>
  </si>
  <si>
    <t>Surf4</t>
  </si>
  <si>
    <t>GB56018</t>
  </si>
  <si>
    <t>Syn</t>
  </si>
  <si>
    <t>GB40625</t>
  </si>
  <si>
    <t>Syn1</t>
  </si>
  <si>
    <t>GB54295</t>
  </si>
  <si>
    <t>Synd</t>
  </si>
  <si>
    <t>GB48973</t>
  </si>
  <si>
    <t>Syt1</t>
  </si>
  <si>
    <t>GB54827</t>
  </si>
  <si>
    <t>Syt12</t>
  </si>
  <si>
    <t>GB50845</t>
  </si>
  <si>
    <t>Syt13</t>
  </si>
  <si>
    <t>GB50729</t>
  </si>
  <si>
    <t>Syt14</t>
  </si>
  <si>
    <t>GB48632</t>
  </si>
  <si>
    <t>Syt20</t>
  </si>
  <si>
    <t>GB54319</t>
  </si>
  <si>
    <t>Syt4</t>
  </si>
  <si>
    <t>GB40794</t>
  </si>
  <si>
    <t>Syt7</t>
  </si>
  <si>
    <t>GB55262</t>
  </si>
  <si>
    <t>Sytalpha</t>
  </si>
  <si>
    <t>GB52956</t>
  </si>
  <si>
    <t>Syx13</t>
  </si>
  <si>
    <t>GB46034</t>
  </si>
  <si>
    <t>Syx16</t>
  </si>
  <si>
    <t>GB44069</t>
  </si>
  <si>
    <t>Syx17</t>
  </si>
  <si>
    <t>GB46404</t>
  </si>
  <si>
    <t>Syx18</t>
  </si>
  <si>
    <t>Syx1A</t>
  </si>
  <si>
    <t>GB43089</t>
  </si>
  <si>
    <t>Syx7</t>
  </si>
  <si>
    <t>GB48103</t>
  </si>
  <si>
    <t>Syx8</t>
  </si>
  <si>
    <t>GB43194</t>
  </si>
  <si>
    <t>T3dh</t>
  </si>
  <si>
    <t>GB50900</t>
  </si>
  <si>
    <t>TBL3</t>
  </si>
  <si>
    <t>GB50281</t>
  </si>
  <si>
    <t>TER94</t>
  </si>
  <si>
    <t>GB50274</t>
  </si>
  <si>
    <t>TH1</t>
  </si>
  <si>
    <t>GB49518</t>
  </si>
  <si>
    <t>TM9SF3</t>
  </si>
  <si>
    <t>GB48313</t>
  </si>
  <si>
    <t>TMS1</t>
  </si>
  <si>
    <t>GB44496</t>
  </si>
  <si>
    <t>TRP</t>
  </si>
  <si>
    <t>GB41297</t>
  </si>
  <si>
    <t>TRPL</t>
  </si>
  <si>
    <t>GB47942</t>
  </si>
  <si>
    <t>TRPML</t>
  </si>
  <si>
    <t>GB49284</t>
  </si>
  <si>
    <t>TSG101</t>
  </si>
  <si>
    <t>GB47658</t>
  </si>
  <si>
    <t>TTC21B</t>
  </si>
  <si>
    <t>GB41122</t>
  </si>
  <si>
    <t>TUBG1</t>
  </si>
  <si>
    <t>GB49304</t>
  </si>
  <si>
    <t>TXBP181-like</t>
  </si>
  <si>
    <t>GB54526</t>
  </si>
  <si>
    <t>Taf1</t>
  </si>
  <si>
    <t>GB44341</t>
  </si>
  <si>
    <t>Taf11</t>
  </si>
  <si>
    <t>GB53513</t>
  </si>
  <si>
    <t>Taf12</t>
  </si>
  <si>
    <t>GB47259</t>
  </si>
  <si>
    <t>Taf2</t>
  </si>
  <si>
    <t>GB53825</t>
  </si>
  <si>
    <t>Taf5</t>
  </si>
  <si>
    <t>GB44918</t>
  </si>
  <si>
    <t>Taf6</t>
  </si>
  <si>
    <t>GB43192</t>
  </si>
  <si>
    <t>Taf7</t>
  </si>
  <si>
    <t>GB46898</t>
  </si>
  <si>
    <t>Tal</t>
  </si>
  <si>
    <t>GB40779</t>
  </si>
  <si>
    <t>Tango1</t>
  </si>
  <si>
    <t>GB40816</t>
  </si>
  <si>
    <t>Tango10</t>
  </si>
  <si>
    <t>GB44008</t>
  </si>
  <si>
    <t>Tango11</t>
  </si>
  <si>
    <t>GB54588</t>
  </si>
  <si>
    <t>Tango13</t>
  </si>
  <si>
    <t>GB55786</t>
  </si>
  <si>
    <t>Tango2</t>
  </si>
  <si>
    <t>GB42931</t>
  </si>
  <si>
    <t>Tango4</t>
  </si>
  <si>
    <t>GB44597</t>
  </si>
  <si>
    <t>Tango7</t>
  </si>
  <si>
    <t>GB48072</t>
  </si>
  <si>
    <t>Tango9</t>
  </si>
  <si>
    <t>GB54089</t>
  </si>
  <si>
    <t>Tao-1</t>
  </si>
  <si>
    <t>GB42933</t>
  </si>
  <si>
    <t>Tapdelta</t>
  </si>
  <si>
    <t>GB40877</t>
  </si>
  <si>
    <t>Taz</t>
  </si>
  <si>
    <t>GB44731</t>
  </si>
  <si>
    <t>Tbh</t>
  </si>
  <si>
    <t>GB53665</t>
  </si>
  <si>
    <t>Tbp-1</t>
  </si>
  <si>
    <t>GB49047</t>
  </si>
  <si>
    <t>TcTex1</t>
  </si>
  <si>
    <t>GB45978</t>
  </si>
  <si>
    <t>Tcp-1eta</t>
  </si>
  <si>
    <t>GB42479</t>
  </si>
  <si>
    <t>Tcp-1zeta</t>
  </si>
  <si>
    <t>GB46263</t>
  </si>
  <si>
    <t>Tctp</t>
  </si>
  <si>
    <t>GB42809</t>
  </si>
  <si>
    <t>Tdc1</t>
  </si>
  <si>
    <t>GB55831</t>
  </si>
  <si>
    <t>Tdc2</t>
  </si>
  <si>
    <t>GB55830</t>
  </si>
  <si>
    <t>Teh1</t>
  </si>
  <si>
    <t>GB51930</t>
  </si>
  <si>
    <t>Tektin-C</t>
  </si>
  <si>
    <t>GB46926</t>
  </si>
  <si>
    <t>Tert</t>
  </si>
  <si>
    <t>GB52244</t>
  </si>
  <si>
    <t>Tesk1</t>
  </si>
  <si>
    <t>GB54395</t>
  </si>
  <si>
    <t>Tf</t>
  </si>
  <si>
    <t>GB44331</t>
  </si>
  <si>
    <t>TfIIA-L</t>
  </si>
  <si>
    <t>GB40881</t>
  </si>
  <si>
    <t>TfIIA-S</t>
  </si>
  <si>
    <t>GB43388</t>
  </si>
  <si>
    <t>TfIIB</t>
  </si>
  <si>
    <t>GB44780</t>
  </si>
  <si>
    <t>TfIIEalpha</t>
  </si>
  <si>
    <t>GB50978</t>
  </si>
  <si>
    <t>TfIIFbeta</t>
  </si>
  <si>
    <t>GB50872</t>
  </si>
  <si>
    <t>Tfb1</t>
  </si>
  <si>
    <t>GB55459</t>
  </si>
  <si>
    <t>Tfb2</t>
  </si>
  <si>
    <t>GB43420</t>
  </si>
  <si>
    <t>Tfb4</t>
  </si>
  <si>
    <t>GB42561</t>
  </si>
  <si>
    <t>Tg</t>
  </si>
  <si>
    <t>GB45714</t>
  </si>
  <si>
    <t>Tgt</t>
  </si>
  <si>
    <t>GB49423</t>
  </si>
  <si>
    <t>Tie</t>
  </si>
  <si>
    <t>GB40603</t>
  </si>
  <si>
    <t>Tim10</t>
  </si>
  <si>
    <t>Tim17</t>
  </si>
  <si>
    <t>Tim2</t>
  </si>
  <si>
    <t>GB41002</t>
  </si>
  <si>
    <t>Tim8</t>
  </si>
  <si>
    <t>GB51224</t>
  </si>
  <si>
    <t>Tip60</t>
  </si>
  <si>
    <t>GB44383</t>
  </si>
  <si>
    <t>Tk</t>
  </si>
  <si>
    <t>GB49248</t>
  </si>
  <si>
    <t>Tmem98</t>
  </si>
  <si>
    <t>GB40417</t>
  </si>
  <si>
    <t>Toll-1</t>
  </si>
  <si>
    <t>Toll-8</t>
  </si>
  <si>
    <t>Tom34</t>
  </si>
  <si>
    <t>GB52008</t>
  </si>
  <si>
    <t>Tom7</t>
  </si>
  <si>
    <t>GB41686</t>
  </si>
  <si>
    <t>Tom70</t>
  </si>
  <si>
    <t>GB46026</t>
  </si>
  <si>
    <t>Top1</t>
  </si>
  <si>
    <t>GB45126</t>
  </si>
  <si>
    <t>Top2</t>
  </si>
  <si>
    <t>GB50635</t>
  </si>
  <si>
    <t>Tor</t>
  </si>
  <si>
    <t>GB44905</t>
  </si>
  <si>
    <t>Tpcn1</t>
  </si>
  <si>
    <t>GB47748</t>
  </si>
  <si>
    <t>Tpi</t>
  </si>
  <si>
    <t>TpnCI</t>
  </si>
  <si>
    <t>GB45211</t>
  </si>
  <si>
    <t>TpnCIIIa</t>
  </si>
  <si>
    <t>GB40619</t>
  </si>
  <si>
    <t>TpnCIIIb</t>
  </si>
  <si>
    <t>GB40618</t>
  </si>
  <si>
    <t>TpnCIIa</t>
  </si>
  <si>
    <t>GB19642</t>
  </si>
  <si>
    <t>TpnCIIb</t>
  </si>
  <si>
    <t>GB48216</t>
  </si>
  <si>
    <t>TpnI</t>
  </si>
  <si>
    <t>GB55598</t>
  </si>
  <si>
    <t>TpnT</t>
  </si>
  <si>
    <t>GB51214</t>
  </si>
  <si>
    <t>TppII</t>
  </si>
  <si>
    <t>GB54269</t>
  </si>
  <si>
    <t>Tps1</t>
  </si>
  <si>
    <t>GB45758</t>
  </si>
  <si>
    <t>Tpx-1</t>
  </si>
  <si>
    <t>GB40232</t>
  </si>
  <si>
    <t>Tpx-3</t>
  </si>
  <si>
    <t>GB50555</t>
  </si>
  <si>
    <t>Tpx-4</t>
  </si>
  <si>
    <t>GB41413</t>
  </si>
  <si>
    <t>Tpx-5</t>
  </si>
  <si>
    <t>GB52120</t>
  </si>
  <si>
    <t>Traf6</t>
  </si>
  <si>
    <t>Trap1</t>
  </si>
  <si>
    <t>GB46339</t>
  </si>
  <si>
    <t>Trappc1</t>
  </si>
  <si>
    <t>GB49959</t>
  </si>
  <si>
    <t>Trax</t>
  </si>
  <si>
    <t>GB44609</t>
  </si>
  <si>
    <t>Trc8</t>
  </si>
  <si>
    <t>GB50177</t>
  </si>
  <si>
    <t>Tret1</t>
  </si>
  <si>
    <t>GB55302</t>
  </si>
  <si>
    <t>Trf2</t>
  </si>
  <si>
    <t>GB45421</t>
  </si>
  <si>
    <t>Trh</t>
  </si>
  <si>
    <t>GB44366</t>
  </si>
  <si>
    <t>Trim9</t>
  </si>
  <si>
    <t>GB44072</t>
  </si>
  <si>
    <t>Trip1</t>
  </si>
  <si>
    <t>GB46420</t>
  </si>
  <si>
    <t>Trl</t>
  </si>
  <si>
    <t>GB53920</t>
  </si>
  <si>
    <t>Trn-SR</t>
  </si>
  <si>
    <t>GB44035</t>
  </si>
  <si>
    <t>Trnag-ucc</t>
  </si>
  <si>
    <t>Trnal-aag</t>
  </si>
  <si>
    <t>Trnat-cgu</t>
  </si>
  <si>
    <t>Trp1</t>
  </si>
  <si>
    <t>GB41242</t>
  </si>
  <si>
    <t>Trpm3</t>
  </si>
  <si>
    <t>GB41177</t>
  </si>
  <si>
    <t>Trx-1</t>
  </si>
  <si>
    <t>GB52684</t>
  </si>
  <si>
    <t>Trx-2</t>
  </si>
  <si>
    <t>GB48574</t>
  </si>
  <si>
    <t>Trx/Gtx</t>
  </si>
  <si>
    <t>GB49471</t>
  </si>
  <si>
    <t>Trx1-like1</t>
  </si>
  <si>
    <t>GB43742</t>
  </si>
  <si>
    <t>Trx1-like2</t>
  </si>
  <si>
    <t>GB55856</t>
  </si>
  <si>
    <t>Trx1-like3</t>
  </si>
  <si>
    <t>GB48215</t>
  </si>
  <si>
    <t>Trxr-1</t>
  </si>
  <si>
    <t>GB40718</t>
  </si>
  <si>
    <t>Trxr-3</t>
  </si>
  <si>
    <t>GB49242</t>
  </si>
  <si>
    <t>Ts</t>
  </si>
  <si>
    <t>GB41159</t>
  </si>
  <si>
    <t>Tsc1</t>
  </si>
  <si>
    <t>GB48169</t>
  </si>
  <si>
    <t>Tsen54</t>
  </si>
  <si>
    <t>GB47570</t>
  </si>
  <si>
    <t>Tsf1</t>
  </si>
  <si>
    <t>GB50226</t>
  </si>
  <si>
    <t>Tsf2</t>
  </si>
  <si>
    <t>GB53794</t>
  </si>
  <si>
    <t>Tsp</t>
  </si>
  <si>
    <t>GB45378</t>
  </si>
  <si>
    <t>Tspan1</t>
  </si>
  <si>
    <t>GB55395</t>
  </si>
  <si>
    <t>Tspan11</t>
  </si>
  <si>
    <t>GB51666</t>
  </si>
  <si>
    <t>Tspan12</t>
  </si>
  <si>
    <t>GB48698</t>
  </si>
  <si>
    <t>Tspan13</t>
  </si>
  <si>
    <t>GB55355</t>
  </si>
  <si>
    <t>Tspan14</t>
  </si>
  <si>
    <t>GB42466</t>
  </si>
  <si>
    <t>Tspan17</t>
  </si>
  <si>
    <t>GB51740</t>
  </si>
  <si>
    <t>Tspan3</t>
  </si>
  <si>
    <t>GB47823</t>
  </si>
  <si>
    <t>Tspan4</t>
  </si>
  <si>
    <t>Tspan5</t>
  </si>
  <si>
    <t>GB40707</t>
  </si>
  <si>
    <t>Tspan6</t>
  </si>
  <si>
    <t>GB40708</t>
  </si>
  <si>
    <t>Tspan7</t>
  </si>
  <si>
    <t>GB50107</t>
  </si>
  <si>
    <t>Tspan8</t>
  </si>
  <si>
    <t>GB51722</t>
  </si>
  <si>
    <t>Tspan9</t>
  </si>
  <si>
    <t>GB54673</t>
  </si>
  <si>
    <t>Tudor-SN</t>
  </si>
  <si>
    <t>GB40977</t>
  </si>
  <si>
    <t>Twdl2</t>
  </si>
  <si>
    <t>GB51736</t>
  </si>
  <si>
    <t>Twi</t>
  </si>
  <si>
    <t>GB40416</t>
  </si>
  <si>
    <t>TyHyd</t>
  </si>
  <si>
    <t>GB40967</t>
  </si>
  <si>
    <t>TyrR</t>
  </si>
  <si>
    <t>GB17991</t>
  </si>
  <si>
    <t>U2A</t>
  </si>
  <si>
    <t>GB54300</t>
  </si>
  <si>
    <t>U2af38</t>
  </si>
  <si>
    <t>GB49364</t>
  </si>
  <si>
    <t>U2af50</t>
  </si>
  <si>
    <t>GB46655</t>
  </si>
  <si>
    <t>U3-55K</t>
  </si>
  <si>
    <t>GB43393</t>
  </si>
  <si>
    <t>UBE4B</t>
  </si>
  <si>
    <t>GB44906</t>
  </si>
  <si>
    <t>UGP</t>
  </si>
  <si>
    <t>GB41979</t>
  </si>
  <si>
    <t>UHRF1</t>
  </si>
  <si>
    <t>GB43555</t>
  </si>
  <si>
    <t>Uba1</t>
  </si>
  <si>
    <t>GB55847</t>
  </si>
  <si>
    <t>Uba2</t>
  </si>
  <si>
    <t>Ubc-E2H</t>
  </si>
  <si>
    <t>GB46581</t>
  </si>
  <si>
    <t>Ubc13</t>
  </si>
  <si>
    <t>UbcD2</t>
  </si>
  <si>
    <t>GB51664</t>
  </si>
  <si>
    <t>UbcD6</t>
  </si>
  <si>
    <t>GB49585</t>
  </si>
  <si>
    <t>Ube2g1</t>
  </si>
  <si>
    <t>GB41231</t>
  </si>
  <si>
    <t>Ubx</t>
  </si>
  <si>
    <t>GB51290</t>
  </si>
  <si>
    <t>Uch</t>
  </si>
  <si>
    <t>GB49629</t>
  </si>
  <si>
    <t>Uch-L3</t>
  </si>
  <si>
    <t>GB51867</t>
  </si>
  <si>
    <t>Ufd1-like</t>
  </si>
  <si>
    <t>GB46121</t>
  </si>
  <si>
    <t>Ugt</t>
  </si>
  <si>
    <t>GB51113</t>
  </si>
  <si>
    <t>Unc-76</t>
  </si>
  <si>
    <t>GB51002</t>
  </si>
  <si>
    <t>Unc-89</t>
  </si>
  <si>
    <t>GB46705</t>
  </si>
  <si>
    <t>Unr</t>
  </si>
  <si>
    <t>GB44291</t>
  </si>
  <si>
    <t>Updo</t>
  </si>
  <si>
    <t>GB52530</t>
  </si>
  <si>
    <t>Upf1</t>
  </si>
  <si>
    <t>GB44890</t>
  </si>
  <si>
    <t>Upf2</t>
  </si>
  <si>
    <t>GB43470</t>
  </si>
  <si>
    <t>Upf3</t>
  </si>
  <si>
    <t>GB54579</t>
  </si>
  <si>
    <t>Uqcr11</t>
  </si>
  <si>
    <t>GB48956</t>
  </si>
  <si>
    <t>Use1</t>
  </si>
  <si>
    <t>GB52283</t>
  </si>
  <si>
    <t>Usp</t>
  </si>
  <si>
    <t>GB42692</t>
  </si>
  <si>
    <t>Usp7</t>
  </si>
  <si>
    <t>GB54054</t>
  </si>
  <si>
    <t>Uvop</t>
  </si>
  <si>
    <t>GB51369</t>
  </si>
  <si>
    <t>Vamp7</t>
  </si>
  <si>
    <t>GB55397</t>
  </si>
  <si>
    <t>Vapa</t>
  </si>
  <si>
    <t>GB40978</t>
  </si>
  <si>
    <t>Vg</t>
  </si>
  <si>
    <t>GB49544</t>
  </si>
  <si>
    <t>Vha13</t>
  </si>
  <si>
    <t>GB44104</t>
  </si>
  <si>
    <t>Vha16</t>
  </si>
  <si>
    <t>GB46031</t>
  </si>
  <si>
    <t>Vha26</t>
  </si>
  <si>
    <t>GB40887</t>
  </si>
  <si>
    <t>Vha44</t>
  </si>
  <si>
    <t>GB46732</t>
  </si>
  <si>
    <t>VhaAC39</t>
  </si>
  <si>
    <t>GB45354</t>
  </si>
  <si>
    <t>VhaSFD</t>
  </si>
  <si>
    <t>GB45415</t>
  </si>
  <si>
    <t>Vhdl</t>
  </si>
  <si>
    <t>GB50662</t>
  </si>
  <si>
    <t>Vhl</t>
  </si>
  <si>
    <t>GB41942</t>
  </si>
  <si>
    <t>Vinc</t>
  </si>
  <si>
    <t>GB54680</t>
  </si>
  <si>
    <t>Vkor</t>
  </si>
  <si>
    <t>GB45172</t>
  </si>
  <si>
    <t>Vkr</t>
  </si>
  <si>
    <t>GB53865</t>
  </si>
  <si>
    <t>Vmp1</t>
  </si>
  <si>
    <t>GB49955</t>
  </si>
  <si>
    <t>Vps16A</t>
  </si>
  <si>
    <t>GB44061</t>
  </si>
  <si>
    <t>Vps16B</t>
  </si>
  <si>
    <t>Vps24</t>
  </si>
  <si>
    <t>GB50067</t>
  </si>
  <si>
    <t>Vps25</t>
  </si>
  <si>
    <t>GB46707</t>
  </si>
  <si>
    <t>Vps26</t>
  </si>
  <si>
    <t>GB46520</t>
  </si>
  <si>
    <t>Vps28</t>
  </si>
  <si>
    <t>GB44136</t>
  </si>
  <si>
    <t>Vps33B</t>
  </si>
  <si>
    <t>GB41795</t>
  </si>
  <si>
    <t>Vps35</t>
  </si>
  <si>
    <t>GB44028</t>
  </si>
  <si>
    <t>Vps36</t>
  </si>
  <si>
    <t>GB50846</t>
  </si>
  <si>
    <t>Vps4</t>
  </si>
  <si>
    <t>GB45829</t>
  </si>
  <si>
    <t>Vri</t>
  </si>
  <si>
    <t>GB44976</t>
  </si>
  <si>
    <t>Vrp1</t>
  </si>
  <si>
    <t>GB41801</t>
  </si>
  <si>
    <t>WASp</t>
  </si>
  <si>
    <t>GB44773</t>
  </si>
  <si>
    <t>WDR19</t>
  </si>
  <si>
    <t>GB55579</t>
  </si>
  <si>
    <t>WDR79</t>
  </si>
  <si>
    <t>GB43770</t>
  </si>
  <si>
    <t>WIF-1</t>
  </si>
  <si>
    <t>GB44651</t>
  </si>
  <si>
    <t>Wat</t>
  </si>
  <si>
    <t>GB47934</t>
  </si>
  <si>
    <t>Wnt1</t>
  </si>
  <si>
    <t>Wnt10</t>
  </si>
  <si>
    <t>GB45511</t>
  </si>
  <si>
    <t>Wnt11</t>
  </si>
  <si>
    <t>GB44495</t>
  </si>
  <si>
    <t>Wnt4</t>
  </si>
  <si>
    <t>GB44787</t>
  </si>
  <si>
    <t>Wnt5</t>
  </si>
  <si>
    <t>GB53249</t>
  </si>
  <si>
    <t>Wnt6</t>
  </si>
  <si>
    <t>GB45509</t>
  </si>
  <si>
    <t>Wnt7</t>
  </si>
  <si>
    <t>GB44402</t>
  </si>
  <si>
    <t>Wtrw</t>
  </si>
  <si>
    <t>GB50805</t>
  </si>
  <si>
    <t>Wwox</t>
  </si>
  <si>
    <t>GB47602</t>
  </si>
  <si>
    <t>XRN1</t>
  </si>
  <si>
    <t>GB43874</t>
  </si>
  <si>
    <t>Xbp1</t>
  </si>
  <si>
    <t>GB44585</t>
  </si>
  <si>
    <t>Xpac</t>
  </si>
  <si>
    <t>GB51597</t>
  </si>
  <si>
    <t>Xpd</t>
  </si>
  <si>
    <t>GB52349</t>
  </si>
  <si>
    <t>Y-b</t>
  </si>
  <si>
    <t>GB51760</t>
  </si>
  <si>
    <t>Y-e</t>
  </si>
  <si>
    <t>GB55202</t>
  </si>
  <si>
    <t>Y-e3</t>
  </si>
  <si>
    <t>GB55203</t>
  </si>
  <si>
    <t>Y-f</t>
  </si>
  <si>
    <t>GB45951</t>
  </si>
  <si>
    <t>Y-g2</t>
  </si>
  <si>
    <t>GB55201</t>
  </si>
  <si>
    <t>Y-h</t>
  </si>
  <si>
    <t>GB55216</t>
  </si>
  <si>
    <t>Y-x1</t>
  </si>
  <si>
    <t>Y-x2</t>
  </si>
  <si>
    <t>GB55729</t>
  </si>
  <si>
    <t>Y-y</t>
  </si>
  <si>
    <t>GB48794</t>
  </si>
  <si>
    <t>YL-1</t>
  </si>
  <si>
    <t>GB40454</t>
  </si>
  <si>
    <t>YTHDC2</t>
  </si>
  <si>
    <t>GB52165</t>
  </si>
  <si>
    <t>Yeti</t>
  </si>
  <si>
    <t>GB42155</t>
  </si>
  <si>
    <t>Ykt6</t>
  </si>
  <si>
    <t>GB40399</t>
  </si>
  <si>
    <t>ZC3H3</t>
  </si>
  <si>
    <t>GB48465</t>
  </si>
  <si>
    <t>Zasp66</t>
  </si>
  <si>
    <t>Zdhhc6</t>
  </si>
  <si>
    <t>GB49638</t>
  </si>
  <si>
    <t>Zfrp8</t>
  </si>
  <si>
    <t>Zn72D</t>
  </si>
  <si>
    <t>GB52211</t>
  </si>
  <si>
    <t>Zpr1</t>
  </si>
  <si>
    <t>GB42525</t>
  </si>
  <si>
    <t>aPKC</t>
  </si>
  <si>
    <t>aay</t>
  </si>
  <si>
    <t>GB45824</t>
  </si>
  <si>
    <t>abo</t>
  </si>
  <si>
    <t>GB42382</t>
  </si>
  <si>
    <t>abs</t>
  </si>
  <si>
    <t>GB50078</t>
  </si>
  <si>
    <t>acj6</t>
  </si>
  <si>
    <t>GB45925</t>
  </si>
  <si>
    <t>adat</t>
  </si>
  <si>
    <t>GB49658</t>
  </si>
  <si>
    <t>ade2</t>
  </si>
  <si>
    <t>GB45690</t>
  </si>
  <si>
    <t>ade5</t>
  </si>
  <si>
    <t>GB52251</t>
  </si>
  <si>
    <t>ago</t>
  </si>
  <si>
    <t>GB45868</t>
  </si>
  <si>
    <t>alc</t>
  </si>
  <si>
    <t>GB44113</t>
  </si>
  <si>
    <t>alpha-Adaptin</t>
  </si>
  <si>
    <t>alpha-Cat</t>
  </si>
  <si>
    <t>GB50135</t>
  </si>
  <si>
    <t>alpha-Man-I</t>
  </si>
  <si>
    <t>GB55929</t>
  </si>
  <si>
    <t>alpha-Man-II</t>
  </si>
  <si>
    <t>GB44414</t>
  </si>
  <si>
    <t>alpha-Man-IIb</t>
  </si>
  <si>
    <t>alphaCop</t>
  </si>
  <si>
    <t>GB52435</t>
  </si>
  <si>
    <t>alt</t>
  </si>
  <si>
    <t>GB52316</t>
  </si>
  <si>
    <t>amon</t>
  </si>
  <si>
    <t>GB48684</t>
  </si>
  <si>
    <t>amx</t>
  </si>
  <si>
    <t>GB45527</t>
  </si>
  <si>
    <t>ap</t>
  </si>
  <si>
    <t>GB45062</t>
  </si>
  <si>
    <t>apd-3</t>
  </si>
  <si>
    <t>aph-1</t>
  </si>
  <si>
    <t>GB49536</t>
  </si>
  <si>
    <t>aralar1</t>
  </si>
  <si>
    <t>GB41821</t>
  </si>
  <si>
    <t>arm</t>
  </si>
  <si>
    <t>GB54774</t>
  </si>
  <si>
    <t>armi</t>
  </si>
  <si>
    <t>GB53974</t>
  </si>
  <si>
    <t>asf1</t>
  </si>
  <si>
    <t>GB46437</t>
  </si>
  <si>
    <t>ash1</t>
  </si>
  <si>
    <t>GB41639</t>
  </si>
  <si>
    <t>ash2</t>
  </si>
  <si>
    <t>GB47151</t>
  </si>
  <si>
    <t>asparagine-synthetase</t>
  </si>
  <si>
    <t>asrij</t>
  </si>
  <si>
    <t>GB45838</t>
  </si>
  <si>
    <t>atl</t>
  </si>
  <si>
    <t>GB44396</t>
  </si>
  <si>
    <t>atms</t>
  </si>
  <si>
    <t>GB44083</t>
  </si>
  <si>
    <t>aub</t>
  </si>
  <si>
    <t>GB10293</t>
  </si>
  <si>
    <t>ave</t>
  </si>
  <si>
    <t>GB51978</t>
  </si>
  <si>
    <t>awd</t>
  </si>
  <si>
    <t>GB55139</t>
  </si>
  <si>
    <t>axo</t>
  </si>
  <si>
    <t>GB54538</t>
  </si>
  <si>
    <t>babo</t>
  </si>
  <si>
    <t>GB45459</t>
  </si>
  <si>
    <t>baf</t>
  </si>
  <si>
    <t>GB52121</t>
  </si>
  <si>
    <t>bai</t>
  </si>
  <si>
    <t>GB40395</t>
  </si>
  <si>
    <t>bbg</t>
  </si>
  <si>
    <t>GB55426</t>
  </si>
  <si>
    <t>bbx</t>
  </si>
  <si>
    <t>GB48450</t>
  </si>
  <si>
    <t>bel</t>
  </si>
  <si>
    <t>GB48811</t>
  </si>
  <si>
    <t>beta'Cop</t>
  </si>
  <si>
    <t>GB43855</t>
  </si>
  <si>
    <t>beta-Spec</t>
  </si>
  <si>
    <t>GB53340</t>
  </si>
  <si>
    <t>beta4GalNAcTA</t>
  </si>
  <si>
    <t>beta4GalNAcTB</t>
  </si>
  <si>
    <t>beta4GalT7</t>
  </si>
  <si>
    <t>GB53777</t>
  </si>
  <si>
    <t>betaCop</t>
  </si>
  <si>
    <t>GB47925</t>
  </si>
  <si>
    <t>betaggt-I</t>
  </si>
  <si>
    <t>betaggt-II</t>
  </si>
  <si>
    <t>GB51700</t>
  </si>
  <si>
    <t>bgm</t>
  </si>
  <si>
    <t>GB51580</t>
  </si>
  <si>
    <t>bib</t>
  </si>
  <si>
    <t>GB44889</t>
  </si>
  <si>
    <t>bif</t>
  </si>
  <si>
    <t>GB49129</t>
  </si>
  <si>
    <t>bl</t>
  </si>
  <si>
    <t>blow</t>
  </si>
  <si>
    <t>GB45836</t>
  </si>
  <si>
    <t>blue</t>
  </si>
  <si>
    <t>GB41909</t>
  </si>
  <si>
    <t>boca</t>
  </si>
  <si>
    <t>GB41183</t>
  </si>
  <si>
    <t>bor</t>
  </si>
  <si>
    <t>GB54363</t>
  </si>
  <si>
    <t>bora</t>
  </si>
  <si>
    <t>GB45674</t>
  </si>
  <si>
    <t>brat</t>
  </si>
  <si>
    <t>brm</t>
  </si>
  <si>
    <t>brp</t>
  </si>
  <si>
    <t>GB42866</t>
  </si>
  <si>
    <t>bs</t>
  </si>
  <si>
    <t>GB47233</t>
  </si>
  <si>
    <t>bsk</t>
  </si>
  <si>
    <t>btsz</t>
  </si>
  <si>
    <t>GB52239</t>
  </si>
  <si>
    <t>btv</t>
  </si>
  <si>
    <t>GB51191</t>
  </si>
  <si>
    <t>bun</t>
  </si>
  <si>
    <t>GB44883</t>
  </si>
  <si>
    <t>bur</t>
  </si>
  <si>
    <t>GB54789</t>
  </si>
  <si>
    <t>bw</t>
  </si>
  <si>
    <t>GB51799</t>
  </si>
  <si>
    <t>bwa</t>
  </si>
  <si>
    <t>GB51587</t>
  </si>
  <si>
    <t>by</t>
  </si>
  <si>
    <t>GB40134</t>
  </si>
  <si>
    <t>bys</t>
  </si>
  <si>
    <t>GB41300</t>
  </si>
  <si>
    <t>c-mos</t>
  </si>
  <si>
    <t>GB55240</t>
  </si>
  <si>
    <t>cact1</t>
  </si>
  <si>
    <t>cact2</t>
  </si>
  <si>
    <t>cact3</t>
  </si>
  <si>
    <t>cad</t>
  </si>
  <si>
    <t>capu</t>
  </si>
  <si>
    <t>GB44119</t>
  </si>
  <si>
    <t>car</t>
  </si>
  <si>
    <t>GB42932</t>
  </si>
  <si>
    <t>cathD</t>
  </si>
  <si>
    <t>GB43825</t>
  </si>
  <si>
    <t>cbc</t>
  </si>
  <si>
    <t>GB55959</t>
  </si>
  <si>
    <t>cdc14</t>
  </si>
  <si>
    <t>GB47435</t>
  </si>
  <si>
    <t>cdc2c</t>
  </si>
  <si>
    <t>GB40222</t>
  </si>
  <si>
    <t>cdc2rk</t>
  </si>
  <si>
    <t>GB54958</t>
  </si>
  <si>
    <t>cdm</t>
  </si>
  <si>
    <t>GB43857</t>
  </si>
  <si>
    <t>ced-6</t>
  </si>
  <si>
    <t>GB41603</t>
  </si>
  <si>
    <t>cenB1A</t>
  </si>
  <si>
    <t>GB53859</t>
  </si>
  <si>
    <t>cenG1A</t>
  </si>
  <si>
    <t>GB49570</t>
  </si>
  <si>
    <t>chb</t>
  </si>
  <si>
    <t>chif</t>
  </si>
  <si>
    <t>GB43217</t>
  </si>
  <si>
    <t>chm</t>
  </si>
  <si>
    <t>GB44187</t>
  </si>
  <si>
    <t>chp</t>
  </si>
  <si>
    <t>GB51189</t>
  </si>
  <si>
    <t>cib</t>
  </si>
  <si>
    <t>GB43161</t>
  </si>
  <si>
    <t>cin</t>
  </si>
  <si>
    <t>GB54623</t>
  </si>
  <si>
    <t>cl</t>
  </si>
  <si>
    <t>GB46904</t>
  </si>
  <si>
    <t>cln3</t>
  </si>
  <si>
    <t>GB49799</t>
  </si>
  <si>
    <t>cn</t>
  </si>
  <si>
    <t>GB54890</t>
  </si>
  <si>
    <t>cnir</t>
  </si>
  <si>
    <t>GB44173</t>
  </si>
  <si>
    <t>cnk</t>
  </si>
  <si>
    <t>GB42716</t>
  </si>
  <si>
    <t>cnn</t>
  </si>
  <si>
    <t>GB45937</t>
  </si>
  <si>
    <t>cno</t>
  </si>
  <si>
    <t>GB47098</t>
  </si>
  <si>
    <t>collier</t>
  </si>
  <si>
    <t>corn</t>
  </si>
  <si>
    <t>GB44661</t>
  </si>
  <si>
    <t>cort</t>
  </si>
  <si>
    <t>GB42164</t>
  </si>
  <si>
    <t>cpx</t>
  </si>
  <si>
    <t>GB50064</t>
  </si>
  <si>
    <t>crb</t>
  </si>
  <si>
    <t>GB46140</t>
  </si>
  <si>
    <t>crc</t>
  </si>
  <si>
    <t>crh-BP</t>
  </si>
  <si>
    <t>GB40439</t>
  </si>
  <si>
    <t>crl</t>
  </si>
  <si>
    <t>GB52513</t>
  </si>
  <si>
    <t>crn</t>
  </si>
  <si>
    <t>GB48337</t>
  </si>
  <si>
    <t>croc</t>
  </si>
  <si>
    <t>GB48098</t>
  </si>
  <si>
    <t>crp</t>
  </si>
  <si>
    <t>GB48999</t>
  </si>
  <si>
    <t>csul</t>
  </si>
  <si>
    <t>GB42190</t>
  </si>
  <si>
    <t>csw</t>
  </si>
  <si>
    <t>GB47575</t>
  </si>
  <si>
    <t>ct</t>
  </si>
  <si>
    <t>GB55715</t>
  </si>
  <si>
    <t>cul-2</t>
  </si>
  <si>
    <t>GB52704</t>
  </si>
  <si>
    <t>cul-3</t>
  </si>
  <si>
    <t>GB44900</t>
  </si>
  <si>
    <t>cul-5</t>
  </si>
  <si>
    <t>GB55475</t>
  </si>
  <si>
    <t>cv</t>
  </si>
  <si>
    <t>GB55224</t>
  </si>
  <si>
    <t>cv-2</t>
  </si>
  <si>
    <t>GB43095</t>
  </si>
  <si>
    <t>da</t>
  </si>
  <si>
    <t>GB41727</t>
  </si>
  <si>
    <t>dally</t>
  </si>
  <si>
    <t>GB41343</t>
  </si>
  <si>
    <t>dbo</t>
  </si>
  <si>
    <t>GB48469</t>
  </si>
  <si>
    <t>deltaCOP</t>
  </si>
  <si>
    <t>GB50750</t>
  </si>
  <si>
    <t>dgt1</t>
  </si>
  <si>
    <t>GB49040</t>
  </si>
  <si>
    <t>dia</t>
  </si>
  <si>
    <t>disp</t>
  </si>
  <si>
    <t>GB50741</t>
  </si>
  <si>
    <t>dlp</t>
  </si>
  <si>
    <t>GB42671</t>
  </si>
  <si>
    <t>dnc</t>
  </si>
  <si>
    <t>GB42000</t>
  </si>
  <si>
    <t>dnk</t>
  </si>
  <si>
    <t>GB45727</t>
  </si>
  <si>
    <t>dnr1</t>
  </si>
  <si>
    <t>dock</t>
  </si>
  <si>
    <t>dor</t>
  </si>
  <si>
    <t>GB49042</t>
  </si>
  <si>
    <t>dos</t>
  </si>
  <si>
    <t>dp</t>
  </si>
  <si>
    <t>dpp</t>
  </si>
  <si>
    <t>dre4</t>
  </si>
  <si>
    <t>GB44743</t>
  </si>
  <si>
    <t>drk</t>
  </si>
  <si>
    <t>GB43638</t>
  </si>
  <si>
    <t>drongo</t>
  </si>
  <si>
    <t>GB53191</t>
  </si>
  <si>
    <t>drosha</t>
  </si>
  <si>
    <t>GB49096</t>
  </si>
  <si>
    <t>drpr</t>
  </si>
  <si>
    <t>dsd</t>
  </si>
  <si>
    <t>GB52907</t>
  </si>
  <si>
    <t>dsh</t>
  </si>
  <si>
    <t>GB53849</t>
  </si>
  <si>
    <t>dup</t>
  </si>
  <si>
    <t>dx</t>
  </si>
  <si>
    <t>GB51755</t>
  </si>
  <si>
    <t>dy</t>
  </si>
  <si>
    <t>dyl</t>
  </si>
  <si>
    <t>GB48813</t>
  </si>
  <si>
    <t>dys</t>
  </si>
  <si>
    <t>GB49843</t>
  </si>
  <si>
    <t>e(r)</t>
  </si>
  <si>
    <t>GB40795</t>
  </si>
  <si>
    <t>e(y)2</t>
  </si>
  <si>
    <t>eEF1delta</t>
  </si>
  <si>
    <t>GB42862</t>
  </si>
  <si>
    <t>eIF-1A</t>
  </si>
  <si>
    <t>GB46567</t>
  </si>
  <si>
    <t>eIF-3p66</t>
  </si>
  <si>
    <t>GB49943</t>
  </si>
  <si>
    <t>eIF-4E</t>
  </si>
  <si>
    <t>GB55977</t>
  </si>
  <si>
    <t>eIF2B-alpha</t>
  </si>
  <si>
    <t>GB44152</t>
  </si>
  <si>
    <t>eIF2B-beta</t>
  </si>
  <si>
    <t>GB55091</t>
  </si>
  <si>
    <t>eIF2B-gamma</t>
  </si>
  <si>
    <t>GB40491</t>
  </si>
  <si>
    <t>eIF3-S10</t>
  </si>
  <si>
    <t>GB46431</t>
  </si>
  <si>
    <t>eIF3-S8</t>
  </si>
  <si>
    <t>GB41874</t>
  </si>
  <si>
    <t>eIF3-S9</t>
  </si>
  <si>
    <t>GB49037</t>
  </si>
  <si>
    <t>eIF5</t>
  </si>
  <si>
    <t>eIF5B</t>
  </si>
  <si>
    <t>GB51257</t>
  </si>
  <si>
    <t>eIF6</t>
  </si>
  <si>
    <t>ebi</t>
  </si>
  <si>
    <t>GB48750</t>
  </si>
  <si>
    <t>ebony</t>
  </si>
  <si>
    <t>GB46429</t>
  </si>
  <si>
    <t>ec</t>
  </si>
  <si>
    <t>GB43798</t>
  </si>
  <si>
    <t>ecd</t>
  </si>
  <si>
    <t>eco</t>
  </si>
  <si>
    <t>GB42837</t>
  </si>
  <si>
    <t>egg</t>
  </si>
  <si>
    <t>GB53606</t>
  </si>
  <si>
    <t>egh</t>
  </si>
  <si>
    <t>GB50344</t>
  </si>
  <si>
    <t>egl</t>
  </si>
  <si>
    <t>GB44828</t>
  </si>
  <si>
    <t>elgi</t>
  </si>
  <si>
    <t>GB49928</t>
  </si>
  <si>
    <t>elk</t>
  </si>
  <si>
    <t>GB54716</t>
  </si>
  <si>
    <t>elm</t>
  </si>
  <si>
    <t>GB53402</t>
  </si>
  <si>
    <t>emb</t>
  </si>
  <si>
    <t>GB40014</t>
  </si>
  <si>
    <t>ems</t>
  </si>
  <si>
    <t>GB52912</t>
  </si>
  <si>
    <t>enc</t>
  </si>
  <si>
    <t>GB52743</t>
  </si>
  <si>
    <t>endoA</t>
  </si>
  <si>
    <t>GB50373</t>
  </si>
  <si>
    <t>endoB</t>
  </si>
  <si>
    <t>GB49038</t>
  </si>
  <si>
    <t>ens</t>
  </si>
  <si>
    <t>GB55348</t>
  </si>
  <si>
    <t>erk7</t>
  </si>
  <si>
    <t>GB44207</t>
  </si>
  <si>
    <t>eve</t>
  </si>
  <si>
    <t>GB49029</t>
  </si>
  <si>
    <t>ewg</t>
  </si>
  <si>
    <t>GB44653</t>
  </si>
  <si>
    <t>exba</t>
  </si>
  <si>
    <t>exd</t>
  </si>
  <si>
    <t>GB51904</t>
  </si>
  <si>
    <t>exo84</t>
  </si>
  <si>
    <t>GB40388</t>
  </si>
  <si>
    <t>exu</t>
  </si>
  <si>
    <t>GB42261</t>
  </si>
  <si>
    <t>eya</t>
  </si>
  <si>
    <t>GB54835</t>
  </si>
  <si>
    <t>f</t>
  </si>
  <si>
    <t>GB53286</t>
  </si>
  <si>
    <t>fab1</t>
  </si>
  <si>
    <t>GB48795</t>
  </si>
  <si>
    <t>faf</t>
  </si>
  <si>
    <t>fat-spondin</t>
  </si>
  <si>
    <t>GB55389</t>
  </si>
  <si>
    <t>fax</t>
  </si>
  <si>
    <t>GB53672</t>
  </si>
  <si>
    <t>fbl</t>
  </si>
  <si>
    <t>GB50097</t>
  </si>
  <si>
    <t>ferrochelatase</t>
  </si>
  <si>
    <t>fh</t>
  </si>
  <si>
    <t>GB42999</t>
  </si>
  <si>
    <t>fidipidine</t>
  </si>
  <si>
    <t>GB51806</t>
  </si>
  <si>
    <t>flfl</t>
  </si>
  <si>
    <t>GB44690</t>
  </si>
  <si>
    <t>fliI</t>
  </si>
  <si>
    <t>GB45623</t>
  </si>
  <si>
    <t>flr</t>
  </si>
  <si>
    <t>GB44757</t>
  </si>
  <si>
    <t>fng</t>
  </si>
  <si>
    <t>GB44913</t>
  </si>
  <si>
    <t>form3</t>
  </si>
  <si>
    <t>GB45724</t>
  </si>
  <si>
    <t>foxo</t>
  </si>
  <si>
    <t>GB48301</t>
  </si>
  <si>
    <t>fra</t>
  </si>
  <si>
    <t>GB41746</t>
  </si>
  <si>
    <t>frtz</t>
  </si>
  <si>
    <t>GB40363</t>
  </si>
  <si>
    <t>ft</t>
  </si>
  <si>
    <t>GB47470</t>
  </si>
  <si>
    <t>ftz-f1</t>
  </si>
  <si>
    <t>GB42142</t>
  </si>
  <si>
    <t>fu</t>
  </si>
  <si>
    <t>GB54742</t>
  </si>
  <si>
    <t>fus</t>
  </si>
  <si>
    <t>GB49525</t>
  </si>
  <si>
    <t>fusl</t>
  </si>
  <si>
    <t>GB40012</t>
  </si>
  <si>
    <t>fy</t>
  </si>
  <si>
    <t>GB52981</t>
  </si>
  <si>
    <t>fz</t>
  </si>
  <si>
    <t>GB47061</t>
  </si>
  <si>
    <t>fzy</t>
  </si>
  <si>
    <t>GB47460</t>
  </si>
  <si>
    <t>g</t>
  </si>
  <si>
    <t>GB47844</t>
  </si>
  <si>
    <t>galectin1</t>
  </si>
  <si>
    <t>galectin2</t>
  </si>
  <si>
    <t>gammaCop</t>
  </si>
  <si>
    <t>GB51333</t>
  </si>
  <si>
    <t>gammaSnap</t>
  </si>
  <si>
    <t>GB46642</t>
  </si>
  <si>
    <t>garz</t>
  </si>
  <si>
    <t>GB41681</t>
  </si>
  <si>
    <t>gatA</t>
  </si>
  <si>
    <t>GB49033</t>
  </si>
  <si>
    <t>gbb</t>
  </si>
  <si>
    <t>GB53962</t>
  </si>
  <si>
    <t>gcl</t>
  </si>
  <si>
    <t>GB41373</t>
  </si>
  <si>
    <t>gdl</t>
  </si>
  <si>
    <t>gek</t>
  </si>
  <si>
    <t>GB52472</t>
  </si>
  <si>
    <t>gem</t>
  </si>
  <si>
    <t>GB48238</t>
  </si>
  <si>
    <t>geminin</t>
  </si>
  <si>
    <t>GB51526</t>
  </si>
  <si>
    <t>gig</t>
  </si>
  <si>
    <t>GB49428</t>
  </si>
  <si>
    <t>gish</t>
  </si>
  <si>
    <t>GB55646</t>
  </si>
  <si>
    <t>gprs</t>
  </si>
  <si>
    <t>GB49853</t>
  </si>
  <si>
    <t>grh</t>
  </si>
  <si>
    <t>GB46725</t>
  </si>
  <si>
    <t>gro</t>
  </si>
  <si>
    <t>GB41521</t>
  </si>
  <si>
    <t>grp</t>
  </si>
  <si>
    <t>gry</t>
  </si>
  <si>
    <t>GB55775</t>
  </si>
  <si>
    <t>gt</t>
  </si>
  <si>
    <t>GB46398</t>
  </si>
  <si>
    <t>h</t>
  </si>
  <si>
    <t>hay</t>
  </si>
  <si>
    <t>GB44927</t>
  </si>
  <si>
    <t>hbn</t>
  </si>
  <si>
    <t>GB51582</t>
  </si>
  <si>
    <t>hdc</t>
  </si>
  <si>
    <t>heph</t>
  </si>
  <si>
    <t>GB48840</t>
  </si>
  <si>
    <t>hig</t>
  </si>
  <si>
    <t>GB45810</t>
  </si>
  <si>
    <t>hipk</t>
  </si>
  <si>
    <t>GB55411</t>
  </si>
  <si>
    <t>hop</t>
  </si>
  <si>
    <t>how</t>
  </si>
  <si>
    <t>GB49515</t>
  </si>
  <si>
    <t>hppy</t>
  </si>
  <si>
    <t>GB44263</t>
  </si>
  <si>
    <t>hrg</t>
  </si>
  <si>
    <t>GB51937</t>
  </si>
  <si>
    <t>htl</t>
  </si>
  <si>
    <t>hyd</t>
  </si>
  <si>
    <t>GB45281</t>
  </si>
  <si>
    <t>hyx</t>
  </si>
  <si>
    <t>GB43888</t>
  </si>
  <si>
    <t>ics</t>
  </si>
  <si>
    <t>GB55077</t>
  </si>
  <si>
    <t>if</t>
  </si>
  <si>
    <t>GB49921</t>
  </si>
  <si>
    <t>igl</t>
  </si>
  <si>
    <t>GB50780</t>
  </si>
  <si>
    <t>ik2</t>
  </si>
  <si>
    <t>inaD</t>
  </si>
  <si>
    <t>GB42762</t>
  </si>
  <si>
    <t>inaE</t>
  </si>
  <si>
    <t>GB52082</t>
  </si>
  <si>
    <t>inx2</t>
  </si>
  <si>
    <t>inx3</t>
  </si>
  <si>
    <t>GB51278</t>
  </si>
  <si>
    <t>inx7</t>
  </si>
  <si>
    <t>GB45400</t>
  </si>
  <si>
    <t>ird1</t>
  </si>
  <si>
    <t>ire-1</t>
  </si>
  <si>
    <t>GB41668</t>
  </si>
  <si>
    <t>isopeptidase-T-3</t>
  </si>
  <si>
    <t>itp</t>
  </si>
  <si>
    <t>jagn</t>
  </si>
  <si>
    <t>GB49305</t>
  </si>
  <si>
    <t>jhamt</t>
  </si>
  <si>
    <t>GB44043</t>
  </si>
  <si>
    <t>jim</t>
  </si>
  <si>
    <t>GB54239</t>
  </si>
  <si>
    <t>kappaB-Ras</t>
  </si>
  <si>
    <t>GB44085</t>
  </si>
  <si>
    <t>kat80</t>
  </si>
  <si>
    <t>GB45009</t>
  </si>
  <si>
    <t>kek1</t>
  </si>
  <si>
    <t>GB40751</t>
  </si>
  <si>
    <t>kek2</t>
  </si>
  <si>
    <t>GB42096</t>
  </si>
  <si>
    <t>kek6</t>
  </si>
  <si>
    <t>GB42543</t>
  </si>
  <si>
    <t>kel</t>
  </si>
  <si>
    <t>GB51148</t>
  </si>
  <si>
    <t>ken</t>
  </si>
  <si>
    <t>GB50874</t>
  </si>
  <si>
    <t>kin17</t>
  </si>
  <si>
    <t>GB53328</t>
  </si>
  <si>
    <t>kinesin-11</t>
  </si>
  <si>
    <t>GB44197</t>
  </si>
  <si>
    <t>kinesin-12</t>
  </si>
  <si>
    <t>GB55846</t>
  </si>
  <si>
    <t>kinesin-13</t>
  </si>
  <si>
    <t>GB45733</t>
  </si>
  <si>
    <t>kinesin-14</t>
  </si>
  <si>
    <t>GB44944</t>
  </si>
  <si>
    <t>kinesin-2A</t>
  </si>
  <si>
    <t>GB49896</t>
  </si>
  <si>
    <t>kinesin-2B</t>
  </si>
  <si>
    <t>GB43441</t>
  </si>
  <si>
    <t>kinesin-2C</t>
  </si>
  <si>
    <t>GB40274</t>
  </si>
  <si>
    <t>kinesin-3A</t>
  </si>
  <si>
    <t>GB55888</t>
  </si>
  <si>
    <t>kinesin-3B</t>
  </si>
  <si>
    <t>GB45101</t>
  </si>
  <si>
    <t>kinesin-3C</t>
  </si>
  <si>
    <t>GB48375</t>
  </si>
  <si>
    <t>kinesin-3D</t>
  </si>
  <si>
    <t>GB42066</t>
  </si>
  <si>
    <t>kinesin-3E</t>
  </si>
  <si>
    <t>GB44709</t>
  </si>
  <si>
    <t>kinesin-4A</t>
  </si>
  <si>
    <t>GB46689</t>
  </si>
  <si>
    <t>kinesin-4B</t>
  </si>
  <si>
    <t>GB45395</t>
  </si>
  <si>
    <t>kinesin-5A</t>
  </si>
  <si>
    <t>GB47488</t>
  </si>
  <si>
    <t>kinesin-6A</t>
  </si>
  <si>
    <t>GB54193</t>
  </si>
  <si>
    <t>kinesin-6B</t>
  </si>
  <si>
    <t>GB52691</t>
  </si>
  <si>
    <t>kinesin-7A</t>
  </si>
  <si>
    <t>GB51349</t>
  </si>
  <si>
    <t>kinesin-8</t>
  </si>
  <si>
    <t>GB45830</t>
  </si>
  <si>
    <t>kinesin-9</t>
  </si>
  <si>
    <t>GB42593</t>
  </si>
  <si>
    <t>kinesin-A</t>
  </si>
  <si>
    <t>GB52457</t>
  </si>
  <si>
    <t>kinesin-B</t>
  </si>
  <si>
    <t>GB42645</t>
  </si>
  <si>
    <t>kinesin-F</t>
  </si>
  <si>
    <t>GB50137</t>
  </si>
  <si>
    <t>koi</t>
  </si>
  <si>
    <t>GB47112</t>
  </si>
  <si>
    <t>kon</t>
  </si>
  <si>
    <t>GB45530</t>
  </si>
  <si>
    <t>ksr</t>
  </si>
  <si>
    <t>GB46877</t>
  </si>
  <si>
    <t>kst</t>
  </si>
  <si>
    <t>GB44262</t>
  </si>
  <si>
    <t>kuz</t>
  </si>
  <si>
    <t>kz</t>
  </si>
  <si>
    <t>GB43889</t>
  </si>
  <si>
    <t>lab</t>
  </si>
  <si>
    <t>GB51303</t>
  </si>
  <si>
    <t>lack</t>
  </si>
  <si>
    <t>GB47249</t>
  </si>
  <si>
    <t>lap</t>
  </si>
  <si>
    <t>GB43906</t>
  </si>
  <si>
    <t>larp</t>
  </si>
  <si>
    <t>GB46019</t>
  </si>
  <si>
    <t>ldbr</t>
  </si>
  <si>
    <t>GB51080</t>
  </si>
  <si>
    <t>lds</t>
  </si>
  <si>
    <t>GB43220</t>
  </si>
  <si>
    <t>lgs</t>
  </si>
  <si>
    <t>GB46271</t>
  </si>
  <si>
    <t>lid</t>
  </si>
  <si>
    <t>GB52426</t>
  </si>
  <si>
    <t>lig3</t>
  </si>
  <si>
    <t>GB43119</t>
  </si>
  <si>
    <t>lin</t>
  </si>
  <si>
    <t>GB52421</t>
  </si>
  <si>
    <t>lkb1</t>
  </si>
  <si>
    <t>GB53628</t>
  </si>
  <si>
    <t>lobe</t>
  </si>
  <si>
    <t>GB48086</t>
  </si>
  <si>
    <t>loco</t>
  </si>
  <si>
    <t>GB49996</t>
  </si>
  <si>
    <t>loj</t>
  </si>
  <si>
    <t>GB43103</t>
  </si>
  <si>
    <t>lok</t>
  </si>
  <si>
    <t>GB41232</t>
  </si>
  <si>
    <t>lox2</t>
  </si>
  <si>
    <t>lqf</t>
  </si>
  <si>
    <t>GB55160</t>
  </si>
  <si>
    <t>lqfR</t>
  </si>
  <si>
    <t>GB53937</t>
  </si>
  <si>
    <t>lsn</t>
  </si>
  <si>
    <t>lt</t>
  </si>
  <si>
    <t>GB52737</t>
  </si>
  <si>
    <t>lva</t>
  </si>
  <si>
    <t>GB40808</t>
  </si>
  <si>
    <t>lwr</t>
  </si>
  <si>
    <t>GB50257</t>
  </si>
  <si>
    <t>mGlutR1</t>
  </si>
  <si>
    <t>GB44968</t>
  </si>
  <si>
    <t>mGlutR2</t>
  </si>
  <si>
    <t>GB44216</t>
  </si>
  <si>
    <t>mRNA-capping-enzyme</t>
  </si>
  <si>
    <t>mRpL1</t>
  </si>
  <si>
    <t>GB49975</t>
  </si>
  <si>
    <t>mRpL12</t>
  </si>
  <si>
    <t>GB41068</t>
  </si>
  <si>
    <t>mRpL13</t>
  </si>
  <si>
    <t>GB50815</t>
  </si>
  <si>
    <t>mRpL14</t>
  </si>
  <si>
    <t>GB50928</t>
  </si>
  <si>
    <t>mRpL15</t>
  </si>
  <si>
    <t>GB45419</t>
  </si>
  <si>
    <t>mRpL16</t>
  </si>
  <si>
    <t>GB48259</t>
  </si>
  <si>
    <t>mRpL17</t>
  </si>
  <si>
    <t>GB45635</t>
  </si>
  <si>
    <t>mRpL18</t>
  </si>
  <si>
    <t>GB53186</t>
  </si>
  <si>
    <t>mRpL19</t>
  </si>
  <si>
    <t>GB55477</t>
  </si>
  <si>
    <t>mRpL2</t>
  </si>
  <si>
    <t>GB50558</t>
  </si>
  <si>
    <t>mRpL20</t>
  </si>
  <si>
    <t>GB54344</t>
  </si>
  <si>
    <t>mRpL22</t>
  </si>
  <si>
    <t>GB47552</t>
  </si>
  <si>
    <t>mRpL24</t>
  </si>
  <si>
    <t>GB55595</t>
  </si>
  <si>
    <t>mRpL27</t>
  </si>
  <si>
    <t>GB55932</t>
  </si>
  <si>
    <t>mRpL28</t>
  </si>
  <si>
    <t>GB50355</t>
  </si>
  <si>
    <t>mRpL3</t>
  </si>
  <si>
    <t>GB53256</t>
  </si>
  <si>
    <t>mRpL30</t>
  </si>
  <si>
    <t>GB56016</t>
  </si>
  <si>
    <t>mRpL32</t>
  </si>
  <si>
    <t>GB55062</t>
  </si>
  <si>
    <t>mRpL35</t>
  </si>
  <si>
    <t>GB54691</t>
  </si>
  <si>
    <t>mRpL37</t>
  </si>
  <si>
    <t>GB50920</t>
  </si>
  <si>
    <t>mRpL38</t>
  </si>
  <si>
    <t>GB45886</t>
  </si>
  <si>
    <t>mRpL4</t>
  </si>
  <si>
    <t>GB44165</t>
  </si>
  <si>
    <t>mRpL40</t>
  </si>
  <si>
    <t>GB45740</t>
  </si>
  <si>
    <t>mRpL41</t>
  </si>
  <si>
    <t>GB50870</t>
  </si>
  <si>
    <t>mRpL43</t>
  </si>
  <si>
    <t>GB50600</t>
  </si>
  <si>
    <t>mRpL44</t>
  </si>
  <si>
    <t>GB53201</t>
  </si>
  <si>
    <t>mRpL45</t>
  </si>
  <si>
    <t>GB40267</t>
  </si>
  <si>
    <t>mRpL46</t>
  </si>
  <si>
    <t>GB46986</t>
  </si>
  <si>
    <t>mRpL47</t>
  </si>
  <si>
    <t>GB51342</t>
  </si>
  <si>
    <t>mRpL48</t>
  </si>
  <si>
    <t>GB40535</t>
  </si>
  <si>
    <t>mRpL51</t>
  </si>
  <si>
    <t>GB53770</t>
  </si>
  <si>
    <t>mRpL52</t>
  </si>
  <si>
    <t>GB50746</t>
  </si>
  <si>
    <t>mRpL53</t>
  </si>
  <si>
    <t>GB48201</t>
  </si>
  <si>
    <t>mRpL54</t>
  </si>
  <si>
    <t>GB46748</t>
  </si>
  <si>
    <t>mRpS11</t>
  </si>
  <si>
    <t>GB51537</t>
  </si>
  <si>
    <t>mRpS12</t>
  </si>
  <si>
    <t>GB46395</t>
  </si>
  <si>
    <t>mRpS14</t>
  </si>
  <si>
    <t>GB41359</t>
  </si>
  <si>
    <t>mRpS16</t>
  </si>
  <si>
    <t>GB43537</t>
  </si>
  <si>
    <t>mRpS17</t>
  </si>
  <si>
    <t>GB51539</t>
  </si>
  <si>
    <t>mRpS18A</t>
  </si>
  <si>
    <t>mRpS18B</t>
  </si>
  <si>
    <t>GB48405</t>
  </si>
  <si>
    <t>mRpS2</t>
  </si>
  <si>
    <t>GB45264</t>
  </si>
  <si>
    <t>mRpS22</t>
  </si>
  <si>
    <t>GB41770</t>
  </si>
  <si>
    <t>mRpS24</t>
  </si>
  <si>
    <t>GB48293</t>
  </si>
  <si>
    <t>mRpS25</t>
  </si>
  <si>
    <t>GB42723</t>
  </si>
  <si>
    <t>mRpS26</t>
  </si>
  <si>
    <t>GB50167</t>
  </si>
  <si>
    <t>mRpS28</t>
  </si>
  <si>
    <t>GB51118</t>
  </si>
  <si>
    <t>mRpS29</t>
  </si>
  <si>
    <t>GB49789</t>
  </si>
  <si>
    <t>mRpS30</t>
  </si>
  <si>
    <t>GB53518</t>
  </si>
  <si>
    <t>mRpS31</t>
  </si>
  <si>
    <t>mRpS33</t>
  </si>
  <si>
    <t>mRpS34</t>
  </si>
  <si>
    <t>GB41711</t>
  </si>
  <si>
    <t>mRpS35</t>
  </si>
  <si>
    <t>GB45866</t>
  </si>
  <si>
    <t>mRpS5</t>
  </si>
  <si>
    <t>GB44449</t>
  </si>
  <si>
    <t>mRpS6</t>
  </si>
  <si>
    <t>GB51624</t>
  </si>
  <si>
    <t>mRpS7</t>
  </si>
  <si>
    <t>GB49948</t>
  </si>
  <si>
    <t>mael</t>
  </si>
  <si>
    <t>GB54808</t>
  </si>
  <si>
    <t>mago</t>
  </si>
  <si>
    <t>GB51484</t>
  </si>
  <si>
    <t>mam</t>
  </si>
  <si>
    <t>GB46330</t>
  </si>
  <si>
    <t>mamo</t>
  </si>
  <si>
    <t>GB50425</t>
  </si>
  <si>
    <t>mask</t>
  </si>
  <si>
    <t>mats</t>
  </si>
  <si>
    <t>GB48849</t>
  </si>
  <si>
    <t>mav</t>
  </si>
  <si>
    <t>GB55516</t>
  </si>
  <si>
    <t>mbc</t>
  </si>
  <si>
    <t>GB50535</t>
  </si>
  <si>
    <t>mbf1</t>
  </si>
  <si>
    <t>GB48171</t>
  </si>
  <si>
    <t>mbl</t>
  </si>
  <si>
    <t>GB48026</t>
  </si>
  <si>
    <t>mbo</t>
  </si>
  <si>
    <t>mbt</t>
  </si>
  <si>
    <t>GB55299</t>
  </si>
  <si>
    <t>mdy</t>
  </si>
  <si>
    <t>GB40109</t>
  </si>
  <si>
    <t>membrin</t>
  </si>
  <si>
    <t>GB52648</t>
  </si>
  <si>
    <t>metl</t>
  </si>
  <si>
    <t>GB53661</t>
  </si>
  <si>
    <t>mew</t>
  </si>
  <si>
    <t>GB49298</t>
  </si>
  <si>
    <t>mfrn</t>
  </si>
  <si>
    <t>GB49702</t>
  </si>
  <si>
    <t>mge</t>
  </si>
  <si>
    <t>GB45743</t>
  </si>
  <si>
    <t>milt</t>
  </si>
  <si>
    <t>GB51738</t>
  </si>
  <si>
    <t>mio</t>
  </si>
  <si>
    <t>mip40</t>
  </si>
  <si>
    <t>GB46876</t>
  </si>
  <si>
    <t>mirr</t>
  </si>
  <si>
    <t>GB55198</t>
  </si>
  <si>
    <t>mle</t>
  </si>
  <si>
    <t>GB41423</t>
  </si>
  <si>
    <t>mmd</t>
  </si>
  <si>
    <t>GB41900</t>
  </si>
  <si>
    <t>mmy</t>
  </si>
  <si>
    <t>GB44897</t>
  </si>
  <si>
    <t>mod(r)</t>
  </si>
  <si>
    <t>GB41755</t>
  </si>
  <si>
    <t>mof</t>
  </si>
  <si>
    <t>GB41293</t>
  </si>
  <si>
    <t>morgue</t>
  </si>
  <si>
    <t>GB44556</t>
  </si>
  <si>
    <t>mr</t>
  </si>
  <si>
    <t>GB49613</t>
  </si>
  <si>
    <t>mre11</t>
  </si>
  <si>
    <t>GB49582</t>
  </si>
  <si>
    <t>msl-3</t>
  </si>
  <si>
    <t>GB42770</t>
  </si>
  <si>
    <t>msn</t>
  </si>
  <si>
    <t>GB51134</t>
  </si>
  <si>
    <t>msps</t>
  </si>
  <si>
    <t>GB47829</t>
  </si>
  <si>
    <t>mtTFB1</t>
  </si>
  <si>
    <t>GB53915</t>
  </si>
  <si>
    <t>mtTFB2</t>
  </si>
  <si>
    <t>GB44671</t>
  </si>
  <si>
    <t>mtg</t>
  </si>
  <si>
    <t>GB49734</t>
  </si>
  <si>
    <t>mts</t>
  </si>
  <si>
    <t>GB45368</t>
  </si>
  <si>
    <t>mud</t>
  </si>
  <si>
    <t>GB51381</t>
  </si>
  <si>
    <t>mus209</t>
  </si>
  <si>
    <t>mus308</t>
  </si>
  <si>
    <t>GB45982</t>
  </si>
  <si>
    <t>mus309</t>
  </si>
  <si>
    <t>GB48074</t>
  </si>
  <si>
    <t>mus81</t>
  </si>
  <si>
    <t>GB45102</t>
  </si>
  <si>
    <t>muskelin</t>
  </si>
  <si>
    <t>GB43213</t>
  </si>
  <si>
    <t>mwh</t>
  </si>
  <si>
    <t>GB54136</t>
  </si>
  <si>
    <t>nAChRa1</t>
  </si>
  <si>
    <t>GB42850</t>
  </si>
  <si>
    <t>nAChRa2</t>
  </si>
  <si>
    <t>GB42644</t>
  </si>
  <si>
    <t>nAChRa3</t>
  </si>
  <si>
    <t>GB47845</t>
  </si>
  <si>
    <t>nAChRa4</t>
  </si>
  <si>
    <t>GB43275</t>
  </si>
  <si>
    <t>nAChRa5</t>
  </si>
  <si>
    <t>GB50159</t>
  </si>
  <si>
    <t>nAChRa6</t>
  </si>
  <si>
    <t>GB43416</t>
  </si>
  <si>
    <t>nAChRa7</t>
  </si>
  <si>
    <t>GB53053</t>
  </si>
  <si>
    <t>nAChRa8</t>
  </si>
  <si>
    <t>GB40923</t>
  </si>
  <si>
    <t>nAChRa9</t>
  </si>
  <si>
    <t>GB53427</t>
  </si>
  <si>
    <t>nAChRb1</t>
  </si>
  <si>
    <t>GB53055</t>
  </si>
  <si>
    <t>nAChRb2</t>
  </si>
  <si>
    <t>GB53428</t>
  </si>
  <si>
    <t>nahoda</t>
  </si>
  <si>
    <t>GB44798</t>
  </si>
  <si>
    <t>nanos</t>
  </si>
  <si>
    <t>GB52596</t>
  </si>
  <si>
    <t>nau</t>
  </si>
  <si>
    <t>GB55306</t>
  </si>
  <si>
    <t>nct</t>
  </si>
  <si>
    <t>GB49330</t>
  </si>
  <si>
    <t>nemy</t>
  </si>
  <si>
    <t>GB53310</t>
  </si>
  <si>
    <t>nes</t>
  </si>
  <si>
    <t>GB51672</t>
  </si>
  <si>
    <t>neur</t>
  </si>
  <si>
    <t>GB55094</t>
  </si>
  <si>
    <t>ninaB</t>
  </si>
  <si>
    <t>GB52785</t>
  </si>
  <si>
    <t>nito</t>
  </si>
  <si>
    <t>GB45555</t>
  </si>
  <si>
    <t>nkd</t>
  </si>
  <si>
    <t>GB47236</t>
  </si>
  <si>
    <t>nmdyn-D7</t>
  </si>
  <si>
    <t>GB43365</t>
  </si>
  <si>
    <t>nmo</t>
  </si>
  <si>
    <t>GB55855</t>
  </si>
  <si>
    <t>nompA</t>
  </si>
  <si>
    <t>GB50228</t>
  </si>
  <si>
    <t>nompB</t>
  </si>
  <si>
    <t>GB49559</t>
  </si>
  <si>
    <t>norpA2</t>
  </si>
  <si>
    <t>nrm</t>
  </si>
  <si>
    <t>GB43497</t>
  </si>
  <si>
    <t>nrv2</t>
  </si>
  <si>
    <t>GB46146</t>
  </si>
  <si>
    <t>ns1</t>
  </si>
  <si>
    <t>GB54314</t>
  </si>
  <si>
    <t>ns2</t>
  </si>
  <si>
    <t>ns3</t>
  </si>
  <si>
    <t>GB40342</t>
  </si>
  <si>
    <t>ns4</t>
  </si>
  <si>
    <t>GB53580</t>
  </si>
  <si>
    <t>nwk</t>
  </si>
  <si>
    <t>GB55146</t>
  </si>
  <si>
    <t>oa2</t>
  </si>
  <si>
    <t>GB43263</t>
  </si>
  <si>
    <t>olf186-F</t>
  </si>
  <si>
    <t>onecut</t>
  </si>
  <si>
    <t>GB44974</t>
  </si>
  <si>
    <t>opa1-like</t>
  </si>
  <si>
    <t>GB52849</t>
  </si>
  <si>
    <t>orb</t>
  </si>
  <si>
    <t>GB53148</t>
  </si>
  <si>
    <t>orb2</t>
  </si>
  <si>
    <t>GB49230</t>
  </si>
  <si>
    <t>osa</t>
  </si>
  <si>
    <t>GB44899</t>
  </si>
  <si>
    <t>osm-1</t>
  </si>
  <si>
    <t>GB40440</t>
  </si>
  <si>
    <t>osp</t>
  </si>
  <si>
    <t>GB55755</t>
  </si>
  <si>
    <t>otd1</t>
  </si>
  <si>
    <t>GB45500</t>
  </si>
  <si>
    <t>otd2</t>
  </si>
  <si>
    <t>GB45501</t>
  </si>
  <si>
    <t>ovo</t>
  </si>
  <si>
    <t>GB51354</t>
  </si>
  <si>
    <t>oxt</t>
  </si>
  <si>
    <t>GB48487</t>
  </si>
  <si>
    <t>p115</t>
  </si>
  <si>
    <t>GB47102</t>
  </si>
  <si>
    <t>p16-ARC</t>
  </si>
  <si>
    <t>GB46893</t>
  </si>
  <si>
    <t>p38b</t>
  </si>
  <si>
    <t>pHCl</t>
  </si>
  <si>
    <t>GB50207</t>
  </si>
  <si>
    <t>pan</t>
  </si>
  <si>
    <t>GB53166</t>
  </si>
  <si>
    <t>par-6</t>
  </si>
  <si>
    <t>GB45441</t>
  </si>
  <si>
    <t>parv1</t>
  </si>
  <si>
    <t>GB45376</t>
  </si>
  <si>
    <t>path</t>
  </si>
  <si>
    <t>GB46422</t>
  </si>
  <si>
    <t>pbl</t>
  </si>
  <si>
    <t>GB41347</t>
  </si>
  <si>
    <t>pck</t>
  </si>
  <si>
    <t>GB54255</t>
  </si>
  <si>
    <t>pcx</t>
  </si>
  <si>
    <t>GB47308</t>
  </si>
  <si>
    <t>pdfr</t>
  </si>
  <si>
    <t>GB40478</t>
  </si>
  <si>
    <t>pdm3</t>
  </si>
  <si>
    <t>GB47788</t>
  </si>
  <si>
    <t>pelo</t>
  </si>
  <si>
    <t>GB55778</t>
  </si>
  <si>
    <t>pen</t>
  </si>
  <si>
    <t>GB52560</t>
  </si>
  <si>
    <t>pen-2</t>
  </si>
  <si>
    <t>GB49365</t>
  </si>
  <si>
    <t>pfk</t>
  </si>
  <si>
    <t>pgant3</t>
  </si>
  <si>
    <t>GB53685</t>
  </si>
  <si>
    <t>phr</t>
  </si>
  <si>
    <t>GB54252</t>
  </si>
  <si>
    <t>pit</t>
  </si>
  <si>
    <t>GB49514</t>
  </si>
  <si>
    <t>pita</t>
  </si>
  <si>
    <t>GB41239</t>
  </si>
  <si>
    <t>pix</t>
  </si>
  <si>
    <t>GB41211</t>
  </si>
  <si>
    <t>plexA</t>
  </si>
  <si>
    <t>GB55020</t>
  </si>
  <si>
    <t>plexB</t>
  </si>
  <si>
    <t>GB46270</t>
  </si>
  <si>
    <t>pnr</t>
  </si>
  <si>
    <t>pnt</t>
  </si>
  <si>
    <t>pnut</t>
  </si>
  <si>
    <t>GB44419</t>
  </si>
  <si>
    <t>polo</t>
  </si>
  <si>
    <t>GB45275</t>
  </si>
  <si>
    <t>polybromo</t>
  </si>
  <si>
    <t>GB42921</t>
  </si>
  <si>
    <t>pontin</t>
  </si>
  <si>
    <t>GB41781</t>
  </si>
  <si>
    <t>por</t>
  </si>
  <si>
    <t>GB47458</t>
  </si>
  <si>
    <t>porin</t>
  </si>
  <si>
    <t>GB49313</t>
  </si>
  <si>
    <t>pot</t>
  </si>
  <si>
    <t>GB45408</t>
  </si>
  <si>
    <t>ppa</t>
  </si>
  <si>
    <t>GB47346</t>
  </si>
  <si>
    <t>pr-set7</t>
  </si>
  <si>
    <t>GB41135</t>
  </si>
  <si>
    <t>prom</t>
  </si>
  <si>
    <t>GB48509</t>
  </si>
  <si>
    <t>psidin</t>
  </si>
  <si>
    <t>ptr</t>
  </si>
  <si>
    <t>puc</t>
  </si>
  <si>
    <t>pug</t>
  </si>
  <si>
    <t>GB48881</t>
  </si>
  <si>
    <t>pum</t>
  </si>
  <si>
    <t>GB51045</t>
  </si>
  <si>
    <t>put</t>
  </si>
  <si>
    <t>GB53084</t>
  </si>
  <si>
    <t>pwn</t>
  </si>
  <si>
    <t>GB48254</t>
  </si>
  <si>
    <t>pyd</t>
  </si>
  <si>
    <t>GB42401</t>
  </si>
  <si>
    <t>qtc</t>
  </si>
  <si>
    <t>qua</t>
  </si>
  <si>
    <t>GB45120</t>
  </si>
  <si>
    <t>rad</t>
  </si>
  <si>
    <t>GB49511</t>
  </si>
  <si>
    <t>rad50</t>
  </si>
  <si>
    <t>GB42751</t>
  </si>
  <si>
    <t>ran</t>
  </si>
  <si>
    <t>GB43229</t>
  </si>
  <si>
    <t>raps</t>
  </si>
  <si>
    <t>GB45071</t>
  </si>
  <si>
    <t>ras</t>
  </si>
  <si>
    <t>GB46792</t>
  </si>
  <si>
    <t>rasp</t>
  </si>
  <si>
    <t>rdgA</t>
  </si>
  <si>
    <t>GB51219</t>
  </si>
  <si>
    <t>rdgB</t>
  </si>
  <si>
    <t>GB55751</t>
  </si>
  <si>
    <t>rdgBbeta</t>
  </si>
  <si>
    <t>GB40473</t>
  </si>
  <si>
    <t>rec</t>
  </si>
  <si>
    <t>GB50921</t>
  </si>
  <si>
    <t>ref(2)P</t>
  </si>
  <si>
    <t>GB49773</t>
  </si>
  <si>
    <t>rempA</t>
  </si>
  <si>
    <t>GB54158</t>
  </si>
  <si>
    <t>repo</t>
  </si>
  <si>
    <t>GB54432</t>
  </si>
  <si>
    <t>retinophilin</t>
  </si>
  <si>
    <t>GB50095</t>
  </si>
  <si>
    <t>rho-5</t>
  </si>
  <si>
    <t>GB49046</t>
  </si>
  <si>
    <t>rho-6</t>
  </si>
  <si>
    <t>rho-7</t>
  </si>
  <si>
    <t>GB45375</t>
  </si>
  <si>
    <t>ric8a</t>
  </si>
  <si>
    <t>GB41146</t>
  </si>
  <si>
    <t>rictor</t>
  </si>
  <si>
    <t>GB52079</t>
  </si>
  <si>
    <t>rin</t>
  </si>
  <si>
    <t>GB43301</t>
  </si>
  <si>
    <t>rl</t>
  </si>
  <si>
    <t>GB51503</t>
  </si>
  <si>
    <t>rnh1</t>
  </si>
  <si>
    <t>GB52220</t>
  </si>
  <si>
    <t>rno</t>
  </si>
  <si>
    <t>GB54912</t>
  </si>
  <si>
    <t>robl</t>
  </si>
  <si>
    <t>GB49522</t>
  </si>
  <si>
    <t>robo</t>
  </si>
  <si>
    <t>GB40316</t>
  </si>
  <si>
    <t>rogdi</t>
  </si>
  <si>
    <t>GB42968</t>
  </si>
  <si>
    <t>roq</t>
  </si>
  <si>
    <t>GB44762</t>
  </si>
  <si>
    <t>rtGEF</t>
  </si>
  <si>
    <t>GB48326</t>
  </si>
  <si>
    <t>rtet</t>
  </si>
  <si>
    <t>GB50018</t>
  </si>
  <si>
    <t>rump</t>
  </si>
  <si>
    <t>GB48604</t>
  </si>
  <si>
    <t>sGC-alpha1</t>
  </si>
  <si>
    <t>GB52929</t>
  </si>
  <si>
    <t>sGCbeta-3</t>
  </si>
  <si>
    <t>GB41314</t>
  </si>
  <si>
    <t>sas-6</t>
  </si>
  <si>
    <t>GB50704</t>
  </si>
  <si>
    <t>sax</t>
  </si>
  <si>
    <t>GB43676</t>
  </si>
  <si>
    <t>sca</t>
  </si>
  <si>
    <t>scat</t>
  </si>
  <si>
    <t>GB48031</t>
  </si>
  <si>
    <t>scf</t>
  </si>
  <si>
    <t>GB47839</t>
  </si>
  <si>
    <t>scra</t>
  </si>
  <si>
    <t>GB52198</t>
  </si>
  <si>
    <t>sd</t>
  </si>
  <si>
    <t>GB54841</t>
  </si>
  <si>
    <t>sds22</t>
  </si>
  <si>
    <t>GB45367</t>
  </si>
  <si>
    <t>sec15</t>
  </si>
  <si>
    <t>GB49528</t>
  </si>
  <si>
    <t>sec3</t>
  </si>
  <si>
    <t>GB53944</t>
  </si>
  <si>
    <t>sec31</t>
  </si>
  <si>
    <t>GB53690</t>
  </si>
  <si>
    <t>sec6</t>
  </si>
  <si>
    <t>GB49651</t>
  </si>
  <si>
    <t>sec71</t>
  </si>
  <si>
    <t>GB40452</t>
  </si>
  <si>
    <t>serp</t>
  </si>
  <si>
    <t>GB45151</t>
  </si>
  <si>
    <t>serpin-1</t>
  </si>
  <si>
    <t>serpin-3</t>
  </si>
  <si>
    <t>serpin-5</t>
  </si>
  <si>
    <t>sev</t>
  </si>
  <si>
    <t>GB51619</t>
  </si>
  <si>
    <t>sgg</t>
  </si>
  <si>
    <t>shi</t>
  </si>
  <si>
    <t>GB47039</t>
  </si>
  <si>
    <t>shn</t>
  </si>
  <si>
    <t>GB40251</t>
  </si>
  <si>
    <t>shot</t>
  </si>
  <si>
    <t>GB44091</t>
  </si>
  <si>
    <t>shrb</t>
  </si>
  <si>
    <t>GB54194</t>
  </si>
  <si>
    <t>shroud</t>
  </si>
  <si>
    <t>GB42052</t>
  </si>
  <si>
    <t>shu</t>
  </si>
  <si>
    <t>GB51701</t>
  </si>
  <si>
    <t>sim</t>
  </si>
  <si>
    <t>GB51615</t>
  </si>
  <si>
    <t>sina</t>
  </si>
  <si>
    <t>GB55535</t>
  </si>
  <si>
    <t>siz</t>
  </si>
  <si>
    <t>GB46262</t>
  </si>
  <si>
    <t>skf</t>
  </si>
  <si>
    <t>GB45852</t>
  </si>
  <si>
    <t>skp1</t>
  </si>
  <si>
    <t>GB55572</t>
  </si>
  <si>
    <t>sl</t>
  </si>
  <si>
    <t>GB43730</t>
  </si>
  <si>
    <t>slbo</t>
  </si>
  <si>
    <t>sli</t>
  </si>
  <si>
    <t>GB54537</t>
  </si>
  <si>
    <t>sll</t>
  </si>
  <si>
    <t>GB45649</t>
  </si>
  <si>
    <t>slmb</t>
  </si>
  <si>
    <t>GB50132</t>
  </si>
  <si>
    <t>slou</t>
  </si>
  <si>
    <t>GB50532</t>
  </si>
  <si>
    <t>slp</t>
  </si>
  <si>
    <t>sm</t>
  </si>
  <si>
    <t>GB51622</t>
  </si>
  <si>
    <t>smid</t>
  </si>
  <si>
    <t>GB43707</t>
  </si>
  <si>
    <t>smo</t>
  </si>
  <si>
    <t>GB53676</t>
  </si>
  <si>
    <t>smt3</t>
  </si>
  <si>
    <t>GB44340</t>
  </si>
  <si>
    <t>sn</t>
  </si>
  <si>
    <t>snRNP70K</t>
  </si>
  <si>
    <t>GB55250</t>
  </si>
  <si>
    <t>snapin</t>
  </si>
  <si>
    <t>GB45843</t>
  </si>
  <si>
    <t>sni</t>
  </si>
  <si>
    <t>GB40861</t>
  </si>
  <si>
    <t>sog</t>
  </si>
  <si>
    <t>GB46487</t>
  </si>
  <si>
    <t>sol</t>
  </si>
  <si>
    <t>GB55904</t>
  </si>
  <si>
    <t>spag</t>
  </si>
  <si>
    <t>GB53604</t>
  </si>
  <si>
    <t>spas</t>
  </si>
  <si>
    <t>spel1</t>
  </si>
  <si>
    <t>GB40028</t>
  </si>
  <si>
    <t>spict</t>
  </si>
  <si>
    <t>GB52982</t>
  </si>
  <si>
    <t>spn-E</t>
  </si>
  <si>
    <t>GB48625</t>
  </si>
  <si>
    <t>spn-F</t>
  </si>
  <si>
    <t>GB55105</t>
  </si>
  <si>
    <t>spt4</t>
  </si>
  <si>
    <t>GB51483</t>
  </si>
  <si>
    <t>spz2</t>
  </si>
  <si>
    <t>GB40604</t>
  </si>
  <si>
    <t>spz6</t>
  </si>
  <si>
    <t>GB45218</t>
  </si>
  <si>
    <t>sqz</t>
  </si>
  <si>
    <t>sra</t>
  </si>
  <si>
    <t>GB55542</t>
  </si>
  <si>
    <t>ss</t>
  </si>
  <si>
    <t>GB54493</t>
  </si>
  <si>
    <t>ssp3</t>
  </si>
  <si>
    <t>GB45755</t>
  </si>
  <si>
    <t>st</t>
  </si>
  <si>
    <t>GB43076</t>
  </si>
  <si>
    <t>stau</t>
  </si>
  <si>
    <t>GB54264</t>
  </si>
  <si>
    <t>stmA</t>
  </si>
  <si>
    <t>GB45566</t>
  </si>
  <si>
    <t>stnB</t>
  </si>
  <si>
    <t>GB43141</t>
  </si>
  <si>
    <t>sty</t>
  </si>
  <si>
    <t>su(Hw)</t>
  </si>
  <si>
    <t>GB44418</t>
  </si>
  <si>
    <t>su(w[a])</t>
  </si>
  <si>
    <t>GB55514</t>
  </si>
  <si>
    <t>swm</t>
  </si>
  <si>
    <t>GB53614</t>
  </si>
  <si>
    <t>sws</t>
  </si>
  <si>
    <t>GB49111</t>
  </si>
  <si>
    <t>sxc</t>
  </si>
  <si>
    <t>GB55247</t>
  </si>
  <si>
    <t>syd</t>
  </si>
  <si>
    <t>GB41424</t>
  </si>
  <si>
    <t>synaptogyrin</t>
  </si>
  <si>
    <t>GB48892</t>
  </si>
  <si>
    <t>synj</t>
  </si>
  <si>
    <t>GB47428</t>
  </si>
  <si>
    <t>GB45884</t>
  </si>
  <si>
    <t>tacc</t>
  </si>
  <si>
    <t>GB42874</t>
  </si>
  <si>
    <t>tam</t>
  </si>
  <si>
    <t>tankyrase</t>
  </si>
  <si>
    <t>GB49438</t>
  </si>
  <si>
    <t>tap</t>
  </si>
  <si>
    <t>GB40611</t>
  </si>
  <si>
    <t>ten-M</t>
  </si>
  <si>
    <t>GB48972</t>
  </si>
  <si>
    <t>tgo</t>
  </si>
  <si>
    <t>GB44259</t>
  </si>
  <si>
    <t>tho2</t>
  </si>
  <si>
    <t>GB54798</t>
  </si>
  <si>
    <t>thoc5</t>
  </si>
  <si>
    <t>GB51762</t>
  </si>
  <si>
    <t>thoc6</t>
  </si>
  <si>
    <t>GB55849</t>
  </si>
  <si>
    <t>tinc</t>
  </si>
  <si>
    <t>GB49246</t>
  </si>
  <si>
    <t>tj</t>
  </si>
  <si>
    <t>GB45437</t>
  </si>
  <si>
    <t>tkv</t>
  </si>
  <si>
    <t>GB41672</t>
  </si>
  <si>
    <t>tlk</t>
  </si>
  <si>
    <t>tmod</t>
  </si>
  <si>
    <t>GB44842</t>
  </si>
  <si>
    <t>tna</t>
  </si>
  <si>
    <t>GB46672</t>
  </si>
  <si>
    <t>toc</t>
  </si>
  <si>
    <t>GB44180</t>
  </si>
  <si>
    <t>tok</t>
  </si>
  <si>
    <t>GB52106</t>
  </si>
  <si>
    <t>torp4a</t>
  </si>
  <si>
    <t>GB46536</t>
  </si>
  <si>
    <t>tra2</t>
  </si>
  <si>
    <t>GB47305</t>
  </si>
  <si>
    <t>tral</t>
  </si>
  <si>
    <t>GB46376</t>
  </si>
  <si>
    <t>trbd</t>
  </si>
  <si>
    <t>GB43261</t>
  </si>
  <si>
    <t>trbl</t>
  </si>
  <si>
    <t>trc</t>
  </si>
  <si>
    <t>GB53582</t>
  </si>
  <si>
    <t>trio</t>
  </si>
  <si>
    <t>GB45812</t>
  </si>
  <si>
    <t>trpgamma</t>
  </si>
  <si>
    <t>GB55618</t>
  </si>
  <si>
    <t>trsn</t>
  </si>
  <si>
    <t>GB52796</t>
  </si>
  <si>
    <t>trus</t>
  </si>
  <si>
    <t>GB49539</t>
  </si>
  <si>
    <t>trx</t>
  </si>
  <si>
    <t>GB43459</t>
  </si>
  <si>
    <t>tsl</t>
  </si>
  <si>
    <t>GB41439</t>
  </si>
  <si>
    <t>tst</t>
  </si>
  <si>
    <t>GB42058</t>
  </si>
  <si>
    <t>tsu</t>
  </si>
  <si>
    <t>GB49013</t>
  </si>
  <si>
    <t>ttv</t>
  </si>
  <si>
    <t>GB51062</t>
  </si>
  <si>
    <t>tub</t>
  </si>
  <si>
    <t>tun</t>
  </si>
  <si>
    <t>GB48241</t>
  </si>
  <si>
    <t>twf</t>
  </si>
  <si>
    <t>GB41154</t>
  </si>
  <si>
    <t>twin</t>
  </si>
  <si>
    <t>GB48300</t>
  </si>
  <si>
    <t>tws</t>
  </si>
  <si>
    <t>GB50175</t>
  </si>
  <si>
    <t>ubl</t>
  </si>
  <si>
    <t>unc-119</t>
  </si>
  <si>
    <t>GB53246</t>
  </si>
  <si>
    <t>unc5-1</t>
  </si>
  <si>
    <t>GB47918</t>
  </si>
  <si>
    <t>usnp</t>
  </si>
  <si>
    <t>GB40745</t>
  </si>
  <si>
    <t>uzip</t>
  </si>
  <si>
    <t>GB46914</t>
  </si>
  <si>
    <t>vari</t>
  </si>
  <si>
    <t>GB45145</t>
  </si>
  <si>
    <t>vas</t>
  </si>
  <si>
    <t>GB42306</t>
  </si>
  <si>
    <t>verm</t>
  </si>
  <si>
    <t>GB45152</t>
  </si>
  <si>
    <t>viaf</t>
  </si>
  <si>
    <t>GB43809</t>
  </si>
  <si>
    <t>vib</t>
  </si>
  <si>
    <t>GB55440</t>
  </si>
  <si>
    <t>vih</t>
  </si>
  <si>
    <t>GB44131</t>
  </si>
  <si>
    <t>vir</t>
  </si>
  <si>
    <t>GB54287</t>
  </si>
  <si>
    <t>vls</t>
  </si>
  <si>
    <t>GB40983</t>
  </si>
  <si>
    <t>vsg</t>
  </si>
  <si>
    <t>GB43444</t>
  </si>
  <si>
    <t>vtd</t>
  </si>
  <si>
    <t>GB55931</t>
  </si>
  <si>
    <t>wapl</t>
  </si>
  <si>
    <t>GB53089</t>
  </si>
  <si>
    <t>wds</t>
  </si>
  <si>
    <t>GB51955</t>
  </si>
  <si>
    <t>wee</t>
  </si>
  <si>
    <t>GB53607</t>
  </si>
  <si>
    <t>wfs1</t>
  </si>
  <si>
    <t>GB50190</t>
  </si>
  <si>
    <t>wgn</t>
  </si>
  <si>
    <t>GB45547</t>
  </si>
  <si>
    <t>wit</t>
  </si>
  <si>
    <t>GB42222</t>
  </si>
  <si>
    <t>wun</t>
  </si>
  <si>
    <t>GB45305</t>
  </si>
  <si>
    <t>yl</t>
  </si>
  <si>
    <t>GB40823</t>
  </si>
  <si>
    <t>yps</t>
  </si>
  <si>
    <t>GB54355</t>
  </si>
  <si>
    <t>zetaCOP</t>
  </si>
  <si>
    <t>GB49028</t>
  </si>
  <si>
    <t>zormin</t>
  </si>
  <si>
    <t>zuc</t>
  </si>
  <si>
    <t>GB41640</t>
  </si>
  <si>
    <t>zw10</t>
  </si>
  <si>
    <t>GB49527</t>
  </si>
  <si>
    <t>diff expr</t>
  </si>
  <si>
    <t>no mite</t>
  </si>
  <si>
    <t>mite+high virus</t>
  </si>
  <si>
    <t>expected</t>
  </si>
  <si>
    <t>observed</t>
  </si>
  <si>
    <t>miminum expression value</t>
  </si>
  <si>
    <t>number of samples with expr. val. above miminum group 1</t>
  </si>
  <si>
    <t>number of samples with expr. val. above miminum group 2</t>
  </si>
  <si>
    <t>Pparameters to be used for filtering data</t>
  </si>
  <si>
    <t>mite+low virus</t>
  </si>
  <si>
    <t>TEP - Thioester-containing protein</t>
  </si>
  <si>
    <t>PPO - melanization</t>
  </si>
  <si>
    <t>Toll pathway</t>
  </si>
  <si>
    <t>Antimicrobial peptides</t>
  </si>
  <si>
    <t>enriched</t>
  </si>
  <si>
    <t>sign (&lt;0.01)</t>
  </si>
  <si>
    <t>Varroa</t>
  </si>
  <si>
    <t>virus</t>
  </si>
  <si>
    <t>L26</t>
  </si>
  <si>
    <t>L28</t>
  </si>
  <si>
    <t>L30</t>
  </si>
  <si>
    <t>L34</t>
  </si>
  <si>
    <t>L35</t>
  </si>
  <si>
    <t>st. dev.</t>
  </si>
  <si>
    <t>sample</t>
  </si>
  <si>
    <t>DWV infection</t>
  </si>
  <si>
    <t>mite</t>
  </si>
  <si>
    <t>low</t>
  </si>
  <si>
    <t>high</t>
  </si>
  <si>
    <t>yes</t>
  </si>
  <si>
    <t>no</t>
  </si>
  <si>
    <t>Varroa+DWV</t>
  </si>
  <si>
    <t>no mite+low virus</t>
  </si>
  <si>
    <t>Parameter to be used for assessing differential expression</t>
  </si>
  <si>
    <t>correction for ties</t>
  </si>
  <si>
    <t>corrected ranks</t>
  </si>
  <si>
    <t>group1</t>
  </si>
  <si>
    <t>group2</t>
  </si>
  <si>
    <t>Apis mellifera putative immune related genes extended list</t>
  </si>
  <si>
    <t>note that double entries were excluded from the original list for the sake of the statistical analysis of enriched terms</t>
  </si>
  <si>
    <t>sample name in the article</t>
  </si>
  <si>
    <r>
      <rPr>
        <i/>
        <sz val="11"/>
        <color theme="1"/>
        <rFont val="Calibri"/>
        <scheme val="minor"/>
      </rPr>
      <t>Varroa</t>
    </r>
    <r>
      <rPr>
        <sz val="11"/>
        <color theme="1"/>
        <rFont val="Calibri"/>
        <family val="2"/>
        <scheme val="minor"/>
      </rPr>
      <t>+DWV</t>
    </r>
  </si>
  <si>
    <t>NP26</t>
  </si>
  <si>
    <t>NP28</t>
  </si>
  <si>
    <t>NP30</t>
  </si>
  <si>
    <t>NP34</t>
  </si>
  <si>
    <t>NP35</t>
  </si>
  <si>
    <t>median</t>
  </si>
  <si>
    <t>ranks</t>
  </si>
  <si>
    <t>statistical analysis (MW U test)</t>
  </si>
  <si>
    <t>significance</t>
  </si>
  <si>
    <t>The details of the statistical analysis are reported in columns S to BM; if you are interested, use the command "format &gt; unhide"</t>
  </si>
  <si>
    <t>If you want to change the parameters used for filtering data or the significance level go to the spreadsheet "reference parameters"</t>
  </si>
  <si>
    <r>
      <t xml:space="preserve">adapted </t>
    </r>
    <r>
      <rPr>
        <sz val="11"/>
        <color theme="1"/>
        <rFont val="Calibri"/>
        <family val="2"/>
        <scheme val="minor"/>
      </rPr>
      <t>from: Ryabov EV, Wood GR, Fannon JM, Moore JD, Bull JC, Chandler D, Mead A, Burroughs N, Evans DJ. (2014) A virulent strain of deformed wing virus (DWV) of honeybees (Apis mellifera) prevails after Varroa destructor-mediated, or in vitro, transmission. PLoS Pathog. 2014 Jun 26;10(6):e1004230. doi: 10.1371/journal.ppat.1004230.</t>
    </r>
  </si>
  <si>
    <t>To see only the significantly differentially expressed genes, use the "filter" in column BN</t>
  </si>
  <si>
    <t>sample code</t>
  </si>
  <si>
    <t>P13</t>
  </si>
  <si>
    <t>P26</t>
  </si>
  <si>
    <t>P27</t>
  </si>
  <si>
    <t>P34</t>
  </si>
  <si>
    <t>P35</t>
  </si>
  <si>
    <t>P6</t>
  </si>
  <si>
    <t>P9</t>
  </si>
  <si>
    <t>P11</t>
  </si>
  <si>
    <t>P24</t>
  </si>
  <si>
    <t>P31</t>
  </si>
  <si>
    <t>P-values</t>
  </si>
  <si>
    <t>FDR</t>
  </si>
  <si>
    <t>BH correction</t>
  </si>
  <si>
    <t>(i/m)/Q</t>
  </si>
  <si>
    <t>P&lt;(i/m)/Q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</si>
</sst>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0"/>
    <numFmt numFmtId="166" formatCode="0.0000"/>
    <numFmt numFmtId="167" formatCode="0.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charset val="128"/>
      <scheme val="minor"/>
    </font>
    <font>
      <sz val="10"/>
      <name val="Verdana"/>
    </font>
    <font>
      <sz val="10"/>
      <color indexed="8"/>
      <name val="Verdana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10">
    <xf numFmtId="0" fontId="0" fillId="0" borderId="0"/>
    <xf numFmtId="0" fontId="5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0" xfId="0" applyFill="1" applyAlignment="1">
      <alignment horizontal="left"/>
    </xf>
    <xf numFmtId="2" fontId="0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2" fontId="0" fillId="0" borderId="0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top" wrapText="1"/>
    </xf>
    <xf numFmtId="0" fontId="0" fillId="0" borderId="0" xfId="0" applyBorder="1"/>
    <xf numFmtId="0" fontId="0" fillId="0" borderId="0" xfId="0" applyFont="1" applyBorder="1"/>
    <xf numFmtId="0" fontId="0" fillId="0" borderId="0" xfId="0" applyFill="1" applyBorder="1"/>
    <xf numFmtId="0" fontId="3" fillId="0" borderId="0" xfId="0" applyFont="1" applyAlignment="1">
      <alignment horizontal="left"/>
    </xf>
    <xf numFmtId="0" fontId="3" fillId="0" borderId="0" xfId="0" applyFont="1"/>
    <xf numFmtId="17" fontId="0" fillId="0" borderId="0" xfId="0" applyNumberFormat="1" applyAlignment="1">
      <alignment horizontal="left"/>
    </xf>
    <xf numFmtId="17" fontId="0" fillId="0" borderId="0" xfId="0" applyNumberFormat="1"/>
    <xf numFmtId="0" fontId="0" fillId="0" borderId="0" xfId="0" applyAlignment="1">
      <alignment horizontal="left"/>
    </xf>
    <xf numFmtId="1" fontId="0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167" fontId="0" fillId="0" borderId="0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Border="1"/>
    <xf numFmtId="1" fontId="0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5" fillId="0" borderId="0" xfId="1" applyFont="1" applyFill="1" applyBorder="1"/>
    <xf numFmtId="1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" fillId="0" borderId="0" xfId="0" applyFont="1" applyFill="1" applyBorder="1" applyAlignment="1">
      <alignment vertical="top" wrapText="1"/>
    </xf>
    <xf numFmtId="2" fontId="4" fillId="0" borderId="0" xfId="0" applyNumberFormat="1" applyFont="1" applyBorder="1" applyAlignment="1">
      <alignment horizontal="center" vertical="top" wrapText="1"/>
    </xf>
    <xf numFmtId="0" fontId="9" fillId="0" borderId="0" xfId="0" applyFont="1" applyBorder="1"/>
    <xf numFmtId="164" fontId="0" fillId="0" borderId="0" xfId="0" applyNumberForma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1" fontId="0" fillId="0" borderId="0" xfId="0" applyNumberFormat="1" applyFill="1" applyAlignment="1">
      <alignment horizontal="center"/>
    </xf>
    <xf numFmtId="11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Fill="1" applyBorder="1" applyAlignment="1">
      <alignment horizontal="center" wrapText="1"/>
    </xf>
    <xf numFmtId="2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3" fillId="0" borderId="0" xfId="0" applyFont="1" applyFill="1" applyBorder="1"/>
    <xf numFmtId="1" fontId="0" fillId="0" borderId="0" xfId="0" applyNumberFormat="1" applyFill="1" applyAlignment="1">
      <alignment horizontal="center"/>
    </xf>
    <xf numFmtId="1" fontId="0" fillId="0" borderId="0" xfId="0" applyNumberFormat="1" applyFill="1" applyBorder="1" applyAlignment="1">
      <alignment horizontal="center" wrapText="1"/>
    </xf>
    <xf numFmtId="0" fontId="11" fillId="0" borderId="0" xfId="0" applyFont="1" applyFill="1" applyAlignment="1">
      <alignment horizontal="left"/>
    </xf>
    <xf numFmtId="0" fontId="12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1" fontId="0" fillId="0" borderId="0" xfId="0" applyNumberFormat="1" applyFont="1" applyFill="1" applyBorder="1" applyAlignment="1">
      <alignment horizontal="left"/>
    </xf>
    <xf numFmtId="2" fontId="0" fillId="0" borderId="0" xfId="0" applyNumberFormat="1" applyFont="1" applyBorder="1"/>
    <xf numFmtId="166" fontId="3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" fillId="0" borderId="0" xfId="0" applyFont="1" applyBorder="1" applyAlignment="1">
      <alignment horizontal="center"/>
    </xf>
  </cellXfs>
  <cellStyles count="110">
    <cellStyle name="Collegamento ipertestuale" xfId="1" builtinId="8"/>
    <cellStyle name="Collegamento visitato" xfId="2" builtinId="9" hidden="1"/>
    <cellStyle name="Collegamento visitato" xfId="3" builtinId="9" hidden="1"/>
    <cellStyle name="Collegamento visitato" xfId="4" builtinId="9" hidden="1"/>
    <cellStyle name="Collegamento visitato" xfId="5" builtinId="9" hidden="1"/>
    <cellStyle name="Collegamento visitato" xfId="6" builtinId="9" hidden="1"/>
    <cellStyle name="Collegamento visitato" xfId="7" builtinId="9" hidden="1"/>
    <cellStyle name="Collegamento visitato" xfId="8" builtinId="9" hidden="1"/>
    <cellStyle name="Collegamento visitato" xfId="9" builtinId="9" hidden="1"/>
    <cellStyle name="Collegamento visitato" xfId="10" builtinId="9" hidden="1"/>
    <cellStyle name="Collegamento visitato" xfId="11" builtinId="9" hidden="1"/>
    <cellStyle name="Collegamento visitato" xfId="12" builtinId="9" hidden="1"/>
    <cellStyle name="Collegamento visitato" xfId="13" builtinId="9" hidden="1"/>
    <cellStyle name="Collegamento visitato" xfId="14" builtinId="9" hidden="1"/>
    <cellStyle name="Collegamento visitato" xfId="15" builtinId="9" hidden="1"/>
    <cellStyle name="Collegamento visitato" xfId="16" builtinId="9" hidden="1"/>
    <cellStyle name="Collegamento visitato" xfId="17" builtinId="9" hidden="1"/>
    <cellStyle name="Collegamento visitato" xfId="18" builtinId="9" hidden="1"/>
    <cellStyle name="Collegamento visitato" xfId="19" builtinId="9" hidden="1"/>
    <cellStyle name="Collegamento visitato" xfId="20" builtinId="9" hidden="1"/>
    <cellStyle name="Collegamento visitato" xfId="21" builtinId="9" hidden="1"/>
    <cellStyle name="Collegamento visitato" xfId="22" builtinId="9" hidden="1"/>
    <cellStyle name="Collegamento visitato" xfId="23" builtinId="9" hidden="1"/>
    <cellStyle name="Collegamento visitato" xfId="24" builtinId="9" hidden="1"/>
    <cellStyle name="Collegamento visitato" xfId="25" builtinId="9" hidden="1"/>
    <cellStyle name="Collegamento visitato" xfId="26" builtinId="9" hidden="1"/>
    <cellStyle name="Collegamento visitato" xfId="27" builtinId="9" hidden="1"/>
    <cellStyle name="Collegamento visitato" xfId="28" builtinId="9" hidden="1"/>
    <cellStyle name="Collegamento visitato" xfId="29" builtinId="9" hidden="1"/>
    <cellStyle name="Collegamento visitato" xfId="30" builtinId="9" hidden="1"/>
    <cellStyle name="Collegamento visitato" xfId="31" builtinId="9" hidden="1"/>
    <cellStyle name="Collegamento visitato" xfId="32" builtinId="9" hidden="1"/>
    <cellStyle name="Collegamento visitato" xfId="33" builtinId="9" hidden="1"/>
    <cellStyle name="Collegamento visitato" xfId="34" builtinId="9" hidden="1"/>
    <cellStyle name="Collegamento visitato" xfId="35" builtinId="9" hidden="1"/>
    <cellStyle name="Collegamento visitato" xfId="36" builtinId="9" hidden="1"/>
    <cellStyle name="Collegamento visitato" xfId="37" builtinId="9" hidden="1"/>
    <cellStyle name="Collegamento visitato" xfId="38" builtinId="9" hidden="1"/>
    <cellStyle name="Collegamento visitato" xfId="39" builtinId="9" hidden="1"/>
    <cellStyle name="Collegamento visitato" xfId="40" builtinId="9" hidden="1"/>
    <cellStyle name="Collegamento visitato" xfId="41" builtinId="9" hidden="1"/>
    <cellStyle name="Collegamento visitato" xfId="42" builtinId="9" hidden="1"/>
    <cellStyle name="Collegamento visitato" xfId="43" builtinId="9" hidden="1"/>
    <cellStyle name="Collegamento visitato" xfId="44" builtinId="9" hidden="1"/>
    <cellStyle name="Collegamento visitato" xfId="45" builtinId="9" hidden="1"/>
    <cellStyle name="Collegamento visitato" xfId="46" builtinId="9" hidden="1"/>
    <cellStyle name="Collegamento visitato" xfId="47" builtinId="9" hidden="1"/>
    <cellStyle name="Collegamento visitato" xfId="48" builtinId="9" hidden="1"/>
    <cellStyle name="Collegamento visitato" xfId="49" builtinId="9" hidden="1"/>
    <cellStyle name="Collegamento visitato" xfId="50" builtinId="9" hidden="1"/>
    <cellStyle name="Collegamento visitato" xfId="51" builtinId="9" hidden="1"/>
    <cellStyle name="Collegamento visitato" xfId="52" builtinId="9" hidden="1"/>
    <cellStyle name="Collegamento visitato" xfId="53" builtinId="9" hidden="1"/>
    <cellStyle name="Collegamento visitato" xfId="54" builtinId="9" hidden="1"/>
    <cellStyle name="Collegamento visitato" xfId="55" builtinId="9" hidden="1"/>
    <cellStyle name="Collegamento visitato" xfId="56" builtinId="9" hidden="1"/>
    <cellStyle name="Collegamento visitato" xfId="57" builtinId="9" hidden="1"/>
    <cellStyle name="Collegamento visitato" xfId="58" builtinId="9" hidden="1"/>
    <cellStyle name="Collegamento visitato" xfId="59" builtinId="9" hidden="1"/>
    <cellStyle name="Collegamento visitato" xfId="60" builtinId="9" hidden="1"/>
    <cellStyle name="Collegamento visitato" xfId="61" builtinId="9" hidden="1"/>
    <cellStyle name="Collegamento visitato" xfId="62" builtinId="9" hidden="1"/>
    <cellStyle name="Collegamento visitato" xfId="63" builtinId="9" hidden="1"/>
    <cellStyle name="Collegamento visitato" xfId="64" builtinId="9" hidden="1"/>
    <cellStyle name="Collegamento visitato" xfId="65" builtinId="9" hidden="1"/>
    <cellStyle name="Collegamento visitato" xfId="66" builtinId="9" hidden="1"/>
    <cellStyle name="Collegamento visitato" xfId="67" builtinId="9" hidden="1"/>
    <cellStyle name="Collegamento visitato" xfId="68" builtinId="9" hidden="1"/>
    <cellStyle name="Collegamento visitato" xfId="69" builtinId="9" hidden="1"/>
    <cellStyle name="Collegamento visitato" xfId="70" builtinId="9" hidden="1"/>
    <cellStyle name="Collegamento visitato" xfId="71" builtinId="9" hidden="1"/>
    <cellStyle name="Collegamento visitato" xfId="72" builtinId="9" hidden="1"/>
    <cellStyle name="Collegamento visitato" xfId="73" builtinId="9" hidden="1"/>
    <cellStyle name="Collegamento visitato" xfId="74" builtinId="9" hidden="1"/>
    <cellStyle name="Collegamento visitato" xfId="75" builtinId="9" hidden="1"/>
    <cellStyle name="Collegamento visitato" xfId="76" builtinId="9" hidden="1"/>
    <cellStyle name="Collegamento visitato" xfId="77" builtinId="9" hidden="1"/>
    <cellStyle name="Collegamento visitato" xfId="78" builtinId="9" hidden="1"/>
    <cellStyle name="Collegamento visitato" xfId="79" builtinId="9" hidden="1"/>
    <cellStyle name="Collegamento visitato" xfId="80" builtinId="9" hidden="1"/>
    <cellStyle name="Collegamento visitato" xfId="81" builtinId="9" hidden="1"/>
    <cellStyle name="Collegamento visitato" xfId="82" builtinId="9" hidden="1"/>
    <cellStyle name="Collegamento visitato" xfId="83" builtinId="9" hidden="1"/>
    <cellStyle name="Collegamento visitato" xfId="84" builtinId="9" hidden="1"/>
    <cellStyle name="Collegamento visitato" xfId="85" builtinId="9" hidden="1"/>
    <cellStyle name="Collegamento visitato" xfId="86" builtinId="9" hidden="1"/>
    <cellStyle name="Collegamento visitato" xfId="87" builtinId="9" hidden="1"/>
    <cellStyle name="Collegamento visitato" xfId="88" builtinId="9" hidden="1"/>
    <cellStyle name="Collegamento visitato" xfId="89" builtinId="9" hidden="1"/>
    <cellStyle name="Collegamento visitato" xfId="90" builtinId="9" hidden="1"/>
    <cellStyle name="Collegamento visitato" xfId="91" builtinId="9" hidden="1"/>
    <cellStyle name="Collegamento visitato" xfId="92" builtinId="9" hidden="1"/>
    <cellStyle name="Collegamento visitato" xfId="93" builtinId="9" hidden="1"/>
    <cellStyle name="Collegamento visitato" xfId="94" builtinId="9" hidden="1"/>
    <cellStyle name="Collegamento visitato" xfId="95" builtinId="9" hidden="1"/>
    <cellStyle name="Collegamento visitato" xfId="96" builtinId="9" hidden="1"/>
    <cellStyle name="Collegamento visitato" xfId="97" builtinId="9" hidden="1"/>
    <cellStyle name="Collegamento visitato" xfId="98" builtinId="9" hidden="1"/>
    <cellStyle name="Collegamento visitato" xfId="99" builtinId="9" hidden="1"/>
    <cellStyle name="Collegamento visitato" xfId="100" builtinId="9" hidden="1"/>
    <cellStyle name="Collegamento visitato" xfId="101" builtinId="9" hidden="1"/>
    <cellStyle name="Collegamento visitato" xfId="102" builtinId="9" hidden="1"/>
    <cellStyle name="Collegamento visitato" xfId="103" builtinId="9" hidden="1"/>
    <cellStyle name="Collegamento visitato" xfId="104" builtinId="9" hidden="1"/>
    <cellStyle name="Collegamento visitato" xfId="105" builtinId="9" hidden="1"/>
    <cellStyle name="Collegamento visitato" xfId="106" builtinId="9" hidden="1"/>
    <cellStyle name="Collegamento visitato" xfId="107" builtinId="9" hidden="1"/>
    <cellStyle name="Collegamento visitato" xfId="108" builtinId="9" hidden="1"/>
    <cellStyle name="Collegamento visitato" xfId="109" builtinId="9" hidden="1"/>
    <cellStyle name="Normale" xfId="0" builtinId="0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  <color rgb="FFEA4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947589621085"/>
          <c:y val="0.0175791817438272"/>
          <c:w val="0.844881487886371"/>
          <c:h val="0.6272947336595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1F'!$D$22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1F'!$D$23:$D$36</c:f>
              <c:numCache>
                <c:formatCode>0.00</c:formatCode>
                <c:ptCount val="14"/>
                <c:pt idx="0">
                  <c:v>0.222222222222222</c:v>
                </c:pt>
                <c:pt idx="1">
                  <c:v>0.0185185185185185</c:v>
                </c:pt>
                <c:pt idx="2">
                  <c:v>0.259259259259259</c:v>
                </c:pt>
                <c:pt idx="3">
                  <c:v>0.0740740740740741</c:v>
                </c:pt>
                <c:pt idx="4">
                  <c:v>0.0123456790123457</c:v>
                </c:pt>
                <c:pt idx="5">
                  <c:v>0.00617283950617284</c:v>
                </c:pt>
                <c:pt idx="6">
                  <c:v>0.0864197530864197</c:v>
                </c:pt>
                <c:pt idx="7">
                  <c:v>0.0493827160493827</c:v>
                </c:pt>
                <c:pt idx="8">
                  <c:v>0.0617283950617284</c:v>
                </c:pt>
                <c:pt idx="9">
                  <c:v>0.104938271604938</c:v>
                </c:pt>
                <c:pt idx="10">
                  <c:v>0.0679012345679012</c:v>
                </c:pt>
                <c:pt idx="11">
                  <c:v>0.0246913580246914</c:v>
                </c:pt>
                <c:pt idx="12">
                  <c:v>0.00617283950617284</c:v>
                </c:pt>
                <c:pt idx="13">
                  <c:v>0.00617283950617284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92-CB47-9E52-B0D644570CA1}"/>
            </c:ext>
          </c:extLst>
        </c:ser>
        <c:ser>
          <c:idx val="0"/>
          <c:order val="1"/>
          <c:tx>
            <c:strRef>
              <c:f>'figure 1F'!$B$22</c:f>
              <c:strCache>
                <c:ptCount val="1"/>
                <c:pt idx="0">
                  <c:v>Varroa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'figure 1F'!$A$23:$A$36</c:f>
              <c:strCache>
                <c:ptCount val="14"/>
                <c:pt idx="0">
                  <c:v>Toll pathway</c:v>
                </c:pt>
                <c:pt idx="1">
                  <c:v>TEP - Thioester-containing protein</c:v>
                </c:pt>
                <c:pt idx="2">
                  <c:v>serine proteases</c:v>
                </c:pt>
                <c:pt idx="3">
                  <c:v>Scav. Receptor A</c:v>
                </c:pt>
                <c:pt idx="4">
                  <c:v>PPO - melanization</c:v>
                </c:pt>
                <c:pt idx="5">
                  <c:v>Lysozyme</c:v>
                </c:pt>
                <c:pt idx="6">
                  <c:v>JNK cascade</c:v>
                </c:pt>
                <c:pt idx="7">
                  <c:v>JAK-STAT cascade</c:v>
                </c:pt>
                <c:pt idx="8">
                  <c:v>Imd-Pathway</c:v>
                </c:pt>
                <c:pt idx="9">
                  <c:v>IG Superfamily Genes</c:v>
                </c:pt>
                <c:pt idx="10">
                  <c:v>C-lectin domain</c:v>
                </c:pt>
                <c:pt idx="11">
                  <c:v>Antimicrobial peptides</c:v>
                </c:pt>
                <c:pt idx="12">
                  <c:v>Vago orthologue</c:v>
                </c:pt>
                <c:pt idx="13">
                  <c:v>RNAi</c:v>
                </c:pt>
              </c:strCache>
            </c:strRef>
          </c:cat>
          <c:val>
            <c:numRef>
              <c:f>'figure 1F'!$B$23:$B$36</c:f>
              <c:numCache>
                <c:formatCode>0.00</c:formatCode>
                <c:ptCount val="14"/>
                <c:pt idx="0">
                  <c:v>0.625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0.125</c:v>
                </c:pt>
                <c:pt idx="9">
                  <c:v>0.0</c:v>
                </c:pt>
                <c:pt idx="10">
                  <c:v>0.125</c:v>
                </c:pt>
                <c:pt idx="11">
                  <c:v>0.125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92-CB47-9E52-B0D644570CA1}"/>
            </c:ext>
          </c:extLst>
        </c:ser>
        <c:ser>
          <c:idx val="2"/>
          <c:order val="2"/>
          <c:tx>
            <c:strRef>
              <c:f>'figure 1F'!$C$22</c:f>
              <c:strCache>
                <c:ptCount val="1"/>
                <c:pt idx="0">
                  <c:v>Varroa+DWV</c:v>
                </c:pt>
              </c:strCache>
            </c:strRef>
          </c:tx>
          <c:spPr>
            <a:solidFill>
              <a:srgbClr val="EA443C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'figure 1F'!$A$23:$A$36</c:f>
              <c:strCache>
                <c:ptCount val="14"/>
                <c:pt idx="0">
                  <c:v>Toll pathway</c:v>
                </c:pt>
                <c:pt idx="1">
                  <c:v>TEP - Thioester-containing protein</c:v>
                </c:pt>
                <c:pt idx="2">
                  <c:v>serine proteases</c:v>
                </c:pt>
                <c:pt idx="3">
                  <c:v>Scav. Receptor A</c:v>
                </c:pt>
                <c:pt idx="4">
                  <c:v>PPO - melanization</c:v>
                </c:pt>
                <c:pt idx="5">
                  <c:v>Lysozyme</c:v>
                </c:pt>
                <c:pt idx="6">
                  <c:v>JNK cascade</c:v>
                </c:pt>
                <c:pt idx="7">
                  <c:v>JAK-STAT cascade</c:v>
                </c:pt>
                <c:pt idx="8">
                  <c:v>Imd-Pathway</c:v>
                </c:pt>
                <c:pt idx="9">
                  <c:v>IG Superfamily Genes</c:v>
                </c:pt>
                <c:pt idx="10">
                  <c:v>C-lectin domain</c:v>
                </c:pt>
                <c:pt idx="11">
                  <c:v>Antimicrobial peptides</c:v>
                </c:pt>
                <c:pt idx="12">
                  <c:v>Vago orthologue</c:v>
                </c:pt>
                <c:pt idx="13">
                  <c:v>RNAi</c:v>
                </c:pt>
              </c:strCache>
            </c:strRef>
          </c:cat>
          <c:val>
            <c:numRef>
              <c:f>'figure 1F'!$C$23:$C$36</c:f>
              <c:numCache>
                <c:formatCode>0.00</c:formatCode>
                <c:ptCount val="14"/>
                <c:pt idx="0">
                  <c:v>0.125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0.375</c:v>
                </c:pt>
                <c:pt idx="7">
                  <c:v>0.125</c:v>
                </c:pt>
                <c:pt idx="8">
                  <c:v>0.0</c:v>
                </c:pt>
                <c:pt idx="9">
                  <c:v>0.25</c:v>
                </c:pt>
                <c:pt idx="10">
                  <c:v>0.125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C92-CB47-9E52-B0D64457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6965160"/>
        <c:axId val="-2126959416"/>
      </c:barChart>
      <c:catAx>
        <c:axId val="-212696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it-IT" sz="1600"/>
                  <a:t>immune pathways</a:t>
                </a:r>
              </a:p>
            </c:rich>
          </c:tx>
          <c:layout>
            <c:manualLayout>
              <c:xMode val="edge"/>
              <c:yMode val="edge"/>
              <c:x val="0.439439652282272"/>
              <c:y val="0.939586361354299"/>
            </c:manualLayout>
          </c:layout>
          <c:overlay val="0"/>
        </c:title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-2126959416"/>
        <c:crosses val="autoZero"/>
        <c:auto val="1"/>
        <c:lblAlgn val="ctr"/>
        <c:lblOffset val="100"/>
        <c:noMultiLvlLbl val="0"/>
      </c:catAx>
      <c:valAx>
        <c:axId val="-21269594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it-IT" sz="1600"/>
                  <a:t>proportion of </a:t>
                </a:r>
              </a:p>
              <a:p>
                <a:pPr>
                  <a:defRPr sz="1600"/>
                </a:pPr>
                <a:r>
                  <a:rPr lang="it-IT" sz="1600"/>
                  <a:t>differentially expressed genes</a:t>
                </a:r>
              </a:p>
            </c:rich>
          </c:tx>
          <c:layout>
            <c:manualLayout>
              <c:xMode val="edge"/>
              <c:yMode val="edge"/>
              <c:x val="0.00152129085100479"/>
              <c:y val="0.0062220005155537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2126965160"/>
        <c:crosses val="autoZero"/>
        <c:crossBetween val="between"/>
        <c:majorUnit val="0.1"/>
      </c:valAx>
      <c:spPr>
        <a:noFill/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80594257623475"/>
          <c:y val="0.0409640211647014"/>
          <c:w val="0.184202300994319"/>
          <c:h val="0.14760757148272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/>
          <a:cs typeface="Arial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554779</xdr:colOff>
      <xdr:row>20</xdr:row>
      <xdr:rowOff>133773</xdr:rowOff>
    </xdr:from>
    <xdr:to>
      <xdr:col>16</xdr:col>
      <xdr:colOff>787401</xdr:colOff>
      <xdr:row>45</xdr:row>
      <xdr:rowOff>127000</xdr:rowOff>
    </xdr:to>
    <xdr:grpSp>
      <xdr:nvGrpSpPr>
        <xdr:cNvPr id="5" name="Gruppo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pSpPr/>
      </xdr:nvGrpSpPr>
      <xdr:grpSpPr>
        <a:xfrm>
          <a:off x="4080299" y="3811693"/>
          <a:ext cx="7669742" cy="4565227"/>
          <a:chOff x="4182745" y="7025640"/>
          <a:chExt cx="7755256" cy="4666827"/>
        </a:xfrm>
      </xdr:grpSpPr>
      <xdr:graphicFrame macro="">
        <xdr:nvGraphicFramePr>
          <xdr:cNvPr id="2" name="Grafico 1">
            <a:extLst>
              <a:ext uri="{FF2B5EF4-FFF2-40B4-BE49-F238E27FC236}">
                <a16:creationId xmlns:a16="http://schemas.microsoft.com/office/drawing/2014/main" xmlns="" id="{00000000-0008-0000-0000-000002000000}"/>
              </a:ext>
            </a:extLst>
          </xdr:cNvPr>
          <xdr:cNvGraphicFramePr>
            <a:graphicFrameLocks/>
          </xdr:cNvGraphicFramePr>
        </xdr:nvGraphicFramePr>
        <xdr:xfrm>
          <a:off x="4182745" y="7025640"/>
          <a:ext cx="7755256" cy="46668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CasellaDiTesto 2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SpPr txBox="1"/>
        </xdr:nvSpPr>
        <xdr:spPr>
          <a:xfrm>
            <a:off x="8111067" y="8094134"/>
            <a:ext cx="489857" cy="4616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it-IT" sz="2400">
                <a:latin typeface="Arial"/>
                <a:cs typeface="Arial"/>
              </a:rPr>
              <a:t>**</a:t>
            </a:r>
          </a:p>
        </xdr:txBody>
      </xdr:sp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SpPr txBox="1"/>
        </xdr:nvSpPr>
        <xdr:spPr>
          <a:xfrm>
            <a:off x="5291667" y="7095068"/>
            <a:ext cx="489857" cy="4616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it-IT" sz="2400">
                <a:latin typeface="Arial"/>
                <a:cs typeface="Arial"/>
              </a:rPr>
              <a:t>**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75"/>
  <sheetViews>
    <sheetView tabSelected="1" zoomScale="125" zoomScaleNormal="125" zoomScalePageLayoutView="125" workbookViewId="0">
      <selection activeCell="D2" sqref="D2"/>
    </sheetView>
  </sheetViews>
  <sheetFormatPr baseColWidth="10" defaultColWidth="8.1640625" defaultRowHeight="14" x14ac:dyDescent="0"/>
  <cols>
    <col min="1" max="1" width="21.83203125" style="65" customWidth="1"/>
    <col min="2" max="2" width="8.1640625" style="29"/>
    <col min="3" max="4" width="8.1640625" style="40"/>
    <col min="5" max="6" width="8.1640625" style="29"/>
    <col min="7" max="7" width="8.1640625" style="40"/>
    <col min="8" max="16" width="8.1640625" style="29"/>
    <col min="17" max="17" width="11.5" style="29" bestFit="1" customWidth="1"/>
    <col min="18" max="19" width="8.1640625" style="40"/>
    <col min="20" max="25" width="8.1640625" style="29"/>
    <col min="26" max="29" width="8.1640625" style="66"/>
    <col min="30" max="31" width="8.1640625" style="29"/>
    <col min="32" max="33" width="8.1640625" style="40"/>
    <col min="34" max="37" width="8.1640625" style="29"/>
    <col min="38" max="38" width="6.6640625" style="29" customWidth="1"/>
    <col min="39" max="44" width="8.1640625" style="29"/>
    <col min="45" max="45" width="8.1640625" style="40"/>
    <col min="46" max="49" width="8.1640625" style="29"/>
    <col min="50" max="51" width="8.1640625" style="40"/>
    <col min="52" max="16384" width="8.1640625" style="29"/>
  </cols>
  <sheetData>
    <row r="1" spans="1:55" s="66" customFormat="1">
      <c r="A1" s="65"/>
      <c r="C1" s="40"/>
      <c r="D1" s="40"/>
      <c r="G1" s="40"/>
      <c r="R1" s="40"/>
      <c r="S1" s="40"/>
      <c r="Z1" s="67"/>
      <c r="AA1" s="68" t="s">
        <v>21120</v>
      </c>
      <c r="AB1" s="68" t="s">
        <v>21121</v>
      </c>
      <c r="AF1" s="40"/>
      <c r="AG1" s="40"/>
      <c r="AO1" s="67"/>
      <c r="AP1" s="68" t="s">
        <v>21120</v>
      </c>
      <c r="AQ1" s="68" t="s">
        <v>21121</v>
      </c>
      <c r="AS1" s="40"/>
      <c r="AX1" s="40"/>
      <c r="AY1" s="40"/>
    </row>
    <row r="2" spans="1:55">
      <c r="A2" s="60"/>
      <c r="B2" s="30"/>
      <c r="F2" s="73" t="s">
        <v>21070</v>
      </c>
      <c r="G2" s="73"/>
      <c r="H2" s="73"/>
      <c r="I2" s="73"/>
      <c r="J2" s="73"/>
      <c r="K2" s="73"/>
      <c r="L2" s="73" t="s">
        <v>21085</v>
      </c>
      <c r="M2" s="73"/>
      <c r="N2" s="73"/>
      <c r="P2" s="73" t="s">
        <v>21085</v>
      </c>
      <c r="Q2" s="73"/>
      <c r="R2" s="73"/>
      <c r="S2" s="73"/>
      <c r="T2" s="73"/>
      <c r="U2" s="73"/>
      <c r="V2" s="73"/>
      <c r="W2" s="73"/>
      <c r="X2" s="73"/>
      <c r="Y2" s="73"/>
      <c r="Z2" s="69" t="s">
        <v>21122</v>
      </c>
      <c r="AA2" s="70">
        <f>COUNTA(Y4:Y17)</f>
        <v>14</v>
      </c>
      <c r="AB2" s="71">
        <v>0.1</v>
      </c>
      <c r="AE2" s="73" t="s">
        <v>21070</v>
      </c>
      <c r="AF2" s="73"/>
      <c r="AG2" s="73"/>
      <c r="AH2" s="73"/>
      <c r="AI2" s="73"/>
      <c r="AJ2" s="73"/>
      <c r="AK2" s="73"/>
      <c r="AL2" s="73"/>
      <c r="AM2" s="73"/>
      <c r="AN2" s="73"/>
      <c r="AO2" s="69" t="s">
        <v>21122</v>
      </c>
      <c r="AP2" s="70">
        <f>COUNTA(AN4:AN17)</f>
        <v>14</v>
      </c>
      <c r="AQ2" s="71">
        <v>0.1</v>
      </c>
    </row>
    <row r="3" spans="1:55" ht="16.5" customHeight="1">
      <c r="A3" s="61" t="s">
        <v>9</v>
      </c>
      <c r="B3" s="29" t="s">
        <v>0</v>
      </c>
      <c r="C3" s="40" t="s">
        <v>21057</v>
      </c>
      <c r="F3" s="29" t="s">
        <v>21054</v>
      </c>
      <c r="G3" s="40" t="s">
        <v>21058</v>
      </c>
      <c r="H3" s="39" t="s">
        <v>21068</v>
      </c>
      <c r="J3" s="40"/>
      <c r="K3" s="39"/>
      <c r="L3" s="29" t="s">
        <v>21054</v>
      </c>
      <c r="M3" s="40" t="s">
        <v>21058</v>
      </c>
      <c r="N3" s="39" t="s">
        <v>21068</v>
      </c>
      <c r="O3" s="30"/>
      <c r="P3" s="30"/>
      <c r="Q3" s="30"/>
      <c r="R3" s="30"/>
      <c r="S3" s="30"/>
      <c r="T3" s="30"/>
      <c r="X3" s="29" t="s">
        <v>1306</v>
      </c>
      <c r="Y3" s="29" t="s">
        <v>21069</v>
      </c>
      <c r="Z3" s="55" t="s">
        <v>21123</v>
      </c>
      <c r="AA3" s="72" t="s">
        <v>21124</v>
      </c>
      <c r="AB3" s="55" t="s">
        <v>21104</v>
      </c>
      <c r="AE3" s="30"/>
      <c r="AF3" s="30"/>
      <c r="AG3" s="30"/>
      <c r="AH3" s="30"/>
      <c r="AI3" s="30"/>
      <c r="AM3" s="29" t="s">
        <v>1306</v>
      </c>
      <c r="AN3" s="29" t="s">
        <v>21069</v>
      </c>
      <c r="AO3" s="55" t="s">
        <v>21123</v>
      </c>
      <c r="AP3" s="72" t="s">
        <v>21124</v>
      </c>
      <c r="AQ3" s="55" t="s">
        <v>21104</v>
      </c>
      <c r="AU3" s="74"/>
      <c r="AV3" s="74"/>
      <c r="AW3" s="74"/>
      <c r="AX3" s="74"/>
      <c r="AY3" s="74"/>
      <c r="AZ3" s="73"/>
      <c r="BA3" s="73"/>
      <c r="BB3" s="73"/>
    </row>
    <row r="4" spans="1:55">
      <c r="A4" s="62" t="s">
        <v>1296</v>
      </c>
      <c r="B4" s="29">
        <f>COUNTIFS('diff expr Varroa'!$F$10:$F$365,"="&amp;'figure 1F'!A4,'diff expr Varroa'!$S$10:$S$365,"=OK")</f>
        <v>36</v>
      </c>
      <c r="C4" s="40">
        <f t="shared" ref="C4:C9" si="0">B4/B$19</f>
        <v>0.22222222222222221</v>
      </c>
      <c r="F4" s="29">
        <f>COUNTIFS('diff expr Varroa'!$F$10:$F$365,"="&amp;'figure 1F'!A4,'diff expr Varroa'!$BN$10:$BN$365,"=sign")</f>
        <v>5</v>
      </c>
      <c r="G4" s="40">
        <f t="shared" ref="G4:G9" si="1">F4/F$19</f>
        <v>0.625</v>
      </c>
      <c r="H4" s="29" t="str">
        <f>IF(G4&gt;C4,"E","")</f>
        <v>E</v>
      </c>
      <c r="J4" s="40"/>
      <c r="L4" s="29">
        <f>COUNTIFS('diff expr Varroa+DWV'!$F$10:$F$365,"="&amp;'figure 1F'!A4,'diff expr Varroa+DWV'!$BN$10:$BN$365,"=sign")</f>
        <v>1</v>
      </c>
      <c r="M4" s="40">
        <f t="shared" ref="M4:M9" si="2">L4/L$19</f>
        <v>0.125</v>
      </c>
      <c r="N4" s="29" t="str">
        <f>IF(M4&gt;F4,"E","")</f>
        <v/>
      </c>
      <c r="P4" s="29">
        <f t="shared" ref="P4:P9" si="3">$B4</f>
        <v>36</v>
      </c>
      <c r="Q4" s="29">
        <f>R4-P4</f>
        <v>126</v>
      </c>
      <c r="R4" s="29">
        <f t="shared" ref="R4:R17" si="4">$B$19</f>
        <v>162</v>
      </c>
      <c r="S4" s="40">
        <f t="shared" ref="S4:S9" si="5">W4*$P4/$R4</f>
        <v>1.7777777777777777</v>
      </c>
      <c r="T4" s="40">
        <f t="shared" ref="T4:T9" si="6">W4*$Q4/$R4</f>
        <v>6.2222222222222223</v>
      </c>
      <c r="U4" s="29">
        <f>L4</f>
        <v>1</v>
      </c>
      <c r="V4" s="29">
        <f>W4-U4</f>
        <v>7</v>
      </c>
      <c r="W4" s="29">
        <f t="shared" ref="W4:W9" si="7">L$19</f>
        <v>8</v>
      </c>
      <c r="X4" s="46">
        <f>CHITEST(U4:V4,S4:T4)</f>
        <v>0.50833157355214542</v>
      </c>
      <c r="Y4" s="29" t="str">
        <f>IF(X4&lt;0.01,"sign","")</f>
        <v/>
      </c>
      <c r="Z4" s="68">
        <f>(RANK(X4,$X$4:$X$17,1)/$AA$2)*$AB$2</f>
        <v>0.05</v>
      </c>
      <c r="AA4" s="68" t="str">
        <f>IF(X4&lt;Z4,X4,"")</f>
        <v/>
      </c>
      <c r="AB4" s="67" t="str">
        <f>IF(X4&lt;=MAX(AA$4:AA$17),"sign","")</f>
        <v/>
      </c>
      <c r="AE4" s="29">
        <f t="shared" ref="AE4:AE9" si="8">$B4</f>
        <v>36</v>
      </c>
      <c r="AF4" s="29">
        <f>AG4-AE4</f>
        <v>126</v>
      </c>
      <c r="AG4" s="29">
        <f t="shared" ref="AG4:AG17" si="9">$B$19</f>
        <v>162</v>
      </c>
      <c r="AH4" s="40">
        <f t="shared" ref="AH4:AH9" si="10">AL4*$P4/$R4</f>
        <v>1.7777777777777777</v>
      </c>
      <c r="AI4" s="40">
        <f t="shared" ref="AI4:AI9" si="11">AL4*$Q4/$R4</f>
        <v>6.2222222222222223</v>
      </c>
      <c r="AJ4" s="29">
        <f>F4</f>
        <v>5</v>
      </c>
      <c r="AK4" s="29">
        <f>AL4-AJ4</f>
        <v>3</v>
      </c>
      <c r="AL4" s="47">
        <f t="shared" ref="AL4:AL9" si="12">F$19</f>
        <v>8</v>
      </c>
      <c r="AM4" s="46">
        <f>CHITEST(AJ4:AK4,AH4:AI4)</f>
        <v>6.1393881438405002E-3</v>
      </c>
      <c r="AN4" s="29" t="str">
        <f>IF(AM4&lt;0.01,"sign","")</f>
        <v>sign</v>
      </c>
      <c r="AO4" s="68">
        <f t="shared" ref="AO4:AO17" si="13">(RANK(AM4,$AM$4:$AM$17,1)/$AP$2)*$AQ$2</f>
        <v>7.1428571428571426E-3</v>
      </c>
      <c r="AP4" s="68">
        <f>IF(AM4&lt;AO4,AM4,"")</f>
        <v>6.1393881438405002E-3</v>
      </c>
      <c r="AQ4" s="67" t="str">
        <f>IF(AM4&lt;=MAX(AP$4:AP$17),"sign","")</f>
        <v>sign</v>
      </c>
      <c r="BC4" s="46"/>
    </row>
    <row r="5" spans="1:55">
      <c r="A5" s="62" t="s">
        <v>1297</v>
      </c>
      <c r="B5" s="29">
        <f>COUNTIFS('diff expr Varroa'!$F$10:$F$365,"="&amp;'figure 1F'!A5,'diff expr Varroa'!$S$10:$S$365,"=OK")</f>
        <v>3</v>
      </c>
      <c r="C5" s="40">
        <f t="shared" si="0"/>
        <v>1.8518518518518517E-2</v>
      </c>
      <c r="F5" s="29">
        <f>COUNTIFS('diff expr Varroa'!$F$10:$F$365,"="&amp;'figure 1F'!A5,'diff expr Varroa'!$BN$10:$BN$365,"=sign")</f>
        <v>0</v>
      </c>
      <c r="G5" s="40">
        <f t="shared" si="1"/>
        <v>0</v>
      </c>
      <c r="H5" s="29" t="str">
        <f t="shared" ref="H5:H17" si="14">IF(G5&gt;C5,"E","")</f>
        <v/>
      </c>
      <c r="J5" s="40"/>
      <c r="L5" s="29">
        <f>COUNTIFS('diff expr Varroa+DWV'!$F$10:$F$365,"="&amp;'figure 1F'!A5,'diff expr Varroa+DWV'!$BN$10:$BN$365,"=sign")</f>
        <v>0</v>
      </c>
      <c r="M5" s="40">
        <f t="shared" si="2"/>
        <v>0</v>
      </c>
      <c r="N5" s="29" t="str">
        <f t="shared" ref="N5:N17" si="15">IF(M5&gt;F5,"E","")</f>
        <v/>
      </c>
      <c r="P5" s="29">
        <f t="shared" si="3"/>
        <v>3</v>
      </c>
      <c r="Q5" s="29">
        <f t="shared" ref="Q5:Q17" si="16">R5-P5</f>
        <v>159</v>
      </c>
      <c r="R5" s="29">
        <f t="shared" si="4"/>
        <v>162</v>
      </c>
      <c r="S5" s="40">
        <f t="shared" si="5"/>
        <v>0.14814814814814814</v>
      </c>
      <c r="T5" s="40">
        <f t="shared" si="6"/>
        <v>7.8518518518518521</v>
      </c>
      <c r="U5" s="29">
        <f t="shared" ref="U5:U17" si="17">L5</f>
        <v>0</v>
      </c>
      <c r="V5" s="29">
        <f t="shared" ref="V5:V17" si="18">W5-U5</f>
        <v>8</v>
      </c>
      <c r="W5" s="29">
        <f t="shared" si="7"/>
        <v>8</v>
      </c>
      <c r="X5" s="46">
        <f t="shared" ref="X5:X17" si="19">CHITEST(U5:V5,S5:T5)</f>
        <v>0.69763544045286685</v>
      </c>
      <c r="Y5" s="29" t="str">
        <f t="shared" ref="Y5:Y17" si="20">IF(X5&lt;0.01,"sign","")</f>
        <v/>
      </c>
      <c r="Z5" s="68">
        <f t="shared" ref="Z5:Z17" si="21">(RANK(X5,$X$4:$X$17,1)/$AA$2)*$AB$2</f>
        <v>7.1428571428571438E-2</v>
      </c>
      <c r="AA5" s="68" t="str">
        <f t="shared" ref="AA5:AA17" si="22">IF(X5&lt;Z5,X5,"")</f>
        <v/>
      </c>
      <c r="AB5" s="67" t="str">
        <f t="shared" ref="AB5:AB17" si="23">IF(X5&lt;=MAX(AA$4:AA$17),"sign","")</f>
        <v/>
      </c>
      <c r="AE5" s="29">
        <f t="shared" si="8"/>
        <v>3</v>
      </c>
      <c r="AF5" s="29">
        <f t="shared" ref="AF5:AF17" si="24">AG5-AE5</f>
        <v>159</v>
      </c>
      <c r="AG5" s="29">
        <f t="shared" si="9"/>
        <v>162</v>
      </c>
      <c r="AH5" s="40">
        <f t="shared" si="10"/>
        <v>0.14814814814814814</v>
      </c>
      <c r="AI5" s="40">
        <f t="shared" si="11"/>
        <v>7.8518518518518521</v>
      </c>
      <c r="AJ5" s="29">
        <f t="shared" ref="AJ5:AJ17" si="25">F5</f>
        <v>0</v>
      </c>
      <c r="AK5" s="29">
        <f t="shared" ref="AK5:AK17" si="26">AL5-AJ5</f>
        <v>8</v>
      </c>
      <c r="AL5" s="47">
        <f t="shared" si="12"/>
        <v>8</v>
      </c>
      <c r="AM5" s="46">
        <f t="shared" ref="AM5:AM17" si="27">CHITEST(AJ5:AK5,AH5:AI5)</f>
        <v>0.69763544045286685</v>
      </c>
      <c r="AN5" s="29" t="str">
        <f t="shared" ref="AN5:AN17" si="28">IF(AM5&lt;0.01,"sign","")</f>
        <v/>
      </c>
      <c r="AO5" s="68">
        <f t="shared" si="13"/>
        <v>7.1428571428571438E-2</v>
      </c>
      <c r="AP5" s="68" t="str">
        <f t="shared" ref="AP5:AP17" si="29">IF(AM5&lt;AO5,AM5,"")</f>
        <v/>
      </c>
      <c r="AQ5" s="67" t="str">
        <f t="shared" ref="AQ5:AQ17" si="30">IF(AM5&lt;=MAX(AP$4:AP$17),"sign","")</f>
        <v/>
      </c>
      <c r="BC5" s="46"/>
    </row>
    <row r="6" spans="1:55">
      <c r="A6" s="62" t="s">
        <v>1298</v>
      </c>
      <c r="B6" s="29">
        <f>COUNTIFS('diff expr Varroa'!$F$10:$F$365,"="&amp;'figure 1F'!A6,'diff expr Varroa'!$S$10:$S$365,"=OK")</f>
        <v>42</v>
      </c>
      <c r="C6" s="40">
        <f t="shared" si="0"/>
        <v>0.25925925925925924</v>
      </c>
      <c r="F6" s="29">
        <f>COUNTIFS('diff expr Varroa'!$F$10:$F$365,"="&amp;'figure 1F'!A6,'diff expr Varroa'!$BN$10:$BN$365,"=sign")</f>
        <v>0</v>
      </c>
      <c r="G6" s="40">
        <f t="shared" si="1"/>
        <v>0</v>
      </c>
      <c r="H6" s="29" t="str">
        <f t="shared" si="14"/>
        <v/>
      </c>
      <c r="J6" s="40"/>
      <c r="L6" s="29">
        <f>COUNTIFS('diff expr Varroa+DWV'!$F$10:$F$365,"="&amp;'figure 1F'!A6,'diff expr Varroa+DWV'!$BN$10:$BN$365,"=sign")</f>
        <v>0</v>
      </c>
      <c r="M6" s="40">
        <f t="shared" si="2"/>
        <v>0</v>
      </c>
      <c r="N6" s="29" t="str">
        <f t="shared" si="15"/>
        <v/>
      </c>
      <c r="P6" s="29">
        <f t="shared" si="3"/>
        <v>42</v>
      </c>
      <c r="Q6" s="29">
        <f t="shared" si="16"/>
        <v>120</v>
      </c>
      <c r="R6" s="29">
        <f t="shared" si="4"/>
        <v>162</v>
      </c>
      <c r="S6" s="40">
        <f t="shared" si="5"/>
        <v>2.074074074074074</v>
      </c>
      <c r="T6" s="40">
        <f t="shared" si="6"/>
        <v>5.9259259259259256</v>
      </c>
      <c r="U6" s="29">
        <f t="shared" si="17"/>
        <v>0</v>
      </c>
      <c r="V6" s="29">
        <f t="shared" si="18"/>
        <v>8</v>
      </c>
      <c r="W6" s="29">
        <f t="shared" si="7"/>
        <v>8</v>
      </c>
      <c r="X6" s="46">
        <f t="shared" si="19"/>
        <v>9.4264306841210302E-2</v>
      </c>
      <c r="Y6" s="29" t="str">
        <f t="shared" si="20"/>
        <v/>
      </c>
      <c r="Z6" s="68">
        <f t="shared" si="21"/>
        <v>1.4285714285714285E-2</v>
      </c>
      <c r="AA6" s="68" t="str">
        <f t="shared" si="22"/>
        <v/>
      </c>
      <c r="AB6" s="67" t="str">
        <f t="shared" si="23"/>
        <v/>
      </c>
      <c r="AE6" s="29">
        <f t="shared" si="8"/>
        <v>42</v>
      </c>
      <c r="AF6" s="29">
        <f t="shared" si="24"/>
        <v>120</v>
      </c>
      <c r="AG6" s="29">
        <f t="shared" si="9"/>
        <v>162</v>
      </c>
      <c r="AH6" s="40">
        <f t="shared" si="10"/>
        <v>2.074074074074074</v>
      </c>
      <c r="AI6" s="40">
        <f t="shared" si="11"/>
        <v>5.9259259259259256</v>
      </c>
      <c r="AJ6" s="29">
        <f t="shared" si="25"/>
        <v>0</v>
      </c>
      <c r="AK6" s="29">
        <f t="shared" si="26"/>
        <v>8</v>
      </c>
      <c r="AL6" s="47">
        <f t="shared" si="12"/>
        <v>8</v>
      </c>
      <c r="AM6" s="46">
        <f t="shared" si="27"/>
        <v>9.4264306841210302E-2</v>
      </c>
      <c r="AN6" s="29" t="str">
        <f t="shared" si="28"/>
        <v/>
      </c>
      <c r="AO6" s="68">
        <f t="shared" si="13"/>
        <v>2.1428571428571429E-2</v>
      </c>
      <c r="AP6" s="68" t="str">
        <f t="shared" si="29"/>
        <v/>
      </c>
      <c r="AQ6" s="67" t="str">
        <f t="shared" si="30"/>
        <v/>
      </c>
      <c r="BC6" s="46"/>
    </row>
    <row r="7" spans="1:55">
      <c r="A7" s="62" t="s">
        <v>1299</v>
      </c>
      <c r="B7" s="29">
        <f>COUNTIFS('diff expr Varroa'!$F$10:$F$365,"="&amp;'figure 1F'!A7,'diff expr Varroa'!$S$10:$S$365,"=OK")</f>
        <v>12</v>
      </c>
      <c r="C7" s="40">
        <f t="shared" si="0"/>
        <v>7.407407407407407E-2</v>
      </c>
      <c r="F7" s="29">
        <f>COUNTIFS('diff expr Varroa'!$F$10:$F$365,"="&amp;'figure 1F'!A7,'diff expr Varroa'!$BN$10:$BN$365,"=sign")</f>
        <v>0</v>
      </c>
      <c r="G7" s="40">
        <f t="shared" si="1"/>
        <v>0</v>
      </c>
      <c r="H7" s="29" t="str">
        <f t="shared" si="14"/>
        <v/>
      </c>
      <c r="J7" s="40"/>
      <c r="L7" s="29">
        <f>COUNTIFS('diff expr Varroa+DWV'!$F$10:$F$365,"="&amp;'figure 1F'!A7,'diff expr Varroa+DWV'!$BN$10:$BN$365,"=sign")</f>
        <v>0</v>
      </c>
      <c r="M7" s="40">
        <f t="shared" si="2"/>
        <v>0</v>
      </c>
      <c r="N7" s="29" t="str">
        <f t="shared" si="15"/>
        <v/>
      </c>
      <c r="P7" s="29">
        <f t="shared" si="3"/>
        <v>12</v>
      </c>
      <c r="Q7" s="29">
        <f t="shared" si="16"/>
        <v>150</v>
      </c>
      <c r="R7" s="29">
        <f t="shared" si="4"/>
        <v>162</v>
      </c>
      <c r="S7" s="40">
        <f t="shared" si="5"/>
        <v>0.59259259259259256</v>
      </c>
      <c r="T7" s="40">
        <f t="shared" si="6"/>
        <v>7.4074074074074074</v>
      </c>
      <c r="U7" s="29">
        <f t="shared" si="17"/>
        <v>0</v>
      </c>
      <c r="V7" s="29">
        <f t="shared" si="18"/>
        <v>8</v>
      </c>
      <c r="W7" s="29">
        <f t="shared" si="7"/>
        <v>8</v>
      </c>
      <c r="X7" s="46">
        <f t="shared" si="19"/>
        <v>0.42371079716679333</v>
      </c>
      <c r="Y7" s="29" t="str">
        <f t="shared" si="20"/>
        <v/>
      </c>
      <c r="Z7" s="68">
        <f t="shared" si="21"/>
        <v>3.5714285714285719E-2</v>
      </c>
      <c r="AA7" s="68" t="str">
        <f t="shared" si="22"/>
        <v/>
      </c>
      <c r="AB7" s="67" t="str">
        <f t="shared" si="23"/>
        <v/>
      </c>
      <c r="AE7" s="29">
        <f t="shared" si="8"/>
        <v>12</v>
      </c>
      <c r="AF7" s="29">
        <f t="shared" si="24"/>
        <v>150</v>
      </c>
      <c r="AG7" s="29">
        <f t="shared" si="9"/>
        <v>162</v>
      </c>
      <c r="AH7" s="40">
        <f t="shared" si="10"/>
        <v>0.59259259259259256</v>
      </c>
      <c r="AI7" s="40">
        <f t="shared" si="11"/>
        <v>7.4074074074074074</v>
      </c>
      <c r="AJ7" s="29">
        <f t="shared" si="25"/>
        <v>0</v>
      </c>
      <c r="AK7" s="29">
        <f t="shared" si="26"/>
        <v>8</v>
      </c>
      <c r="AL7" s="47">
        <f t="shared" si="12"/>
        <v>8</v>
      </c>
      <c r="AM7" s="46">
        <f t="shared" si="27"/>
        <v>0.42371079716679333</v>
      </c>
      <c r="AN7" s="29" t="str">
        <f t="shared" si="28"/>
        <v/>
      </c>
      <c r="AO7" s="68">
        <f t="shared" si="13"/>
        <v>4.2857142857142858E-2</v>
      </c>
      <c r="AP7" s="68" t="str">
        <f t="shared" si="29"/>
        <v/>
      </c>
      <c r="AQ7" s="67" t="str">
        <f t="shared" si="30"/>
        <v/>
      </c>
      <c r="BC7" s="46"/>
    </row>
    <row r="8" spans="1:55">
      <c r="A8" s="62" t="s">
        <v>1300</v>
      </c>
      <c r="B8" s="29">
        <f>COUNTIFS('diff expr Varroa'!$F$10:$F$365,"="&amp;'figure 1F'!A8,'diff expr Varroa'!$S$10:$S$365,"=OK")</f>
        <v>2</v>
      </c>
      <c r="C8" s="40">
        <f t="shared" si="0"/>
        <v>1.2345679012345678E-2</v>
      </c>
      <c r="F8" s="29">
        <f>COUNTIFS('diff expr Varroa'!$F$10:$F$365,"="&amp;'figure 1F'!A8,'diff expr Varroa'!$BN$10:$BN$365,"=sign")</f>
        <v>0</v>
      </c>
      <c r="G8" s="40">
        <f t="shared" si="1"/>
        <v>0</v>
      </c>
      <c r="H8" s="29" t="str">
        <f t="shared" si="14"/>
        <v/>
      </c>
      <c r="J8" s="40"/>
      <c r="L8" s="29">
        <f>COUNTIFS('diff expr Varroa+DWV'!$F$10:$F$365,"="&amp;'figure 1F'!A8,'diff expr Varroa+DWV'!$BN$10:$BN$365,"=sign")</f>
        <v>0</v>
      </c>
      <c r="M8" s="40">
        <f t="shared" si="2"/>
        <v>0</v>
      </c>
      <c r="N8" s="29" t="str">
        <f t="shared" si="15"/>
        <v/>
      </c>
      <c r="P8" s="29">
        <f t="shared" si="3"/>
        <v>2</v>
      </c>
      <c r="Q8" s="29">
        <f t="shared" si="16"/>
        <v>160</v>
      </c>
      <c r="R8" s="29">
        <f t="shared" si="4"/>
        <v>162</v>
      </c>
      <c r="S8" s="40">
        <f t="shared" si="5"/>
        <v>9.8765432098765427E-2</v>
      </c>
      <c r="T8" s="40">
        <f t="shared" si="6"/>
        <v>7.9012345679012341</v>
      </c>
      <c r="U8" s="29">
        <f t="shared" si="17"/>
        <v>0</v>
      </c>
      <c r="V8" s="29">
        <f t="shared" si="18"/>
        <v>8</v>
      </c>
      <c r="W8" s="29">
        <f t="shared" si="7"/>
        <v>8</v>
      </c>
      <c r="X8" s="46">
        <f t="shared" si="19"/>
        <v>0.75182963404584924</v>
      </c>
      <c r="Y8" s="29" t="str">
        <f t="shared" si="20"/>
        <v/>
      </c>
      <c r="Z8" s="68">
        <f t="shared" si="21"/>
        <v>7.857142857142857E-2</v>
      </c>
      <c r="AA8" s="68" t="str">
        <f t="shared" si="22"/>
        <v/>
      </c>
      <c r="AB8" s="67" t="str">
        <f t="shared" si="23"/>
        <v/>
      </c>
      <c r="AE8" s="29">
        <f t="shared" si="8"/>
        <v>2</v>
      </c>
      <c r="AF8" s="29">
        <f t="shared" si="24"/>
        <v>160</v>
      </c>
      <c r="AG8" s="29">
        <f t="shared" si="9"/>
        <v>162</v>
      </c>
      <c r="AH8" s="40">
        <f t="shared" si="10"/>
        <v>9.8765432098765427E-2</v>
      </c>
      <c r="AI8" s="40">
        <f t="shared" si="11"/>
        <v>7.9012345679012341</v>
      </c>
      <c r="AJ8" s="29">
        <f t="shared" si="25"/>
        <v>0</v>
      </c>
      <c r="AK8" s="29">
        <f t="shared" si="26"/>
        <v>8</v>
      </c>
      <c r="AL8" s="47">
        <f t="shared" si="12"/>
        <v>8</v>
      </c>
      <c r="AM8" s="46">
        <f t="shared" si="27"/>
        <v>0.75182963404584924</v>
      </c>
      <c r="AN8" s="29" t="str">
        <f t="shared" si="28"/>
        <v/>
      </c>
      <c r="AO8" s="68">
        <f t="shared" si="13"/>
        <v>7.857142857142857E-2</v>
      </c>
      <c r="AP8" s="68" t="str">
        <f t="shared" si="29"/>
        <v/>
      </c>
      <c r="AQ8" s="67" t="str">
        <f t="shared" si="30"/>
        <v/>
      </c>
      <c r="BC8" s="46"/>
    </row>
    <row r="9" spans="1:55">
      <c r="A9" s="62" t="s">
        <v>438</v>
      </c>
      <c r="B9" s="29">
        <f>COUNTIFS('diff expr Varroa'!$F$10:$F$365,"="&amp;'figure 1F'!A9,'diff expr Varroa'!$S$10:$S$365,"=OK")</f>
        <v>1</v>
      </c>
      <c r="C9" s="40">
        <f t="shared" si="0"/>
        <v>6.1728395061728392E-3</v>
      </c>
      <c r="F9" s="29">
        <f>COUNTIFS('diff expr Varroa'!$F$10:$F$365,"="&amp;'figure 1F'!A9,'diff expr Varroa'!$BN$10:$BN$365,"=sign")</f>
        <v>0</v>
      </c>
      <c r="G9" s="40">
        <f t="shared" si="1"/>
        <v>0</v>
      </c>
      <c r="H9" s="29" t="str">
        <f t="shared" si="14"/>
        <v/>
      </c>
      <c r="J9" s="40"/>
      <c r="L9" s="29">
        <f>COUNTIFS('diff expr Varroa+DWV'!$F$10:$F$365,"="&amp;'figure 1F'!A9,'diff expr Varroa+DWV'!$BN$10:$BN$365,"=sign")</f>
        <v>0</v>
      </c>
      <c r="M9" s="40">
        <f t="shared" si="2"/>
        <v>0</v>
      </c>
      <c r="N9" s="29" t="str">
        <f t="shared" si="15"/>
        <v/>
      </c>
      <c r="P9" s="29">
        <f t="shared" si="3"/>
        <v>1</v>
      </c>
      <c r="Q9" s="29">
        <f t="shared" si="16"/>
        <v>161</v>
      </c>
      <c r="R9" s="29">
        <f t="shared" si="4"/>
        <v>162</v>
      </c>
      <c r="S9" s="40">
        <f t="shared" si="5"/>
        <v>4.9382716049382713E-2</v>
      </c>
      <c r="T9" s="40">
        <f t="shared" si="6"/>
        <v>7.9506172839506171</v>
      </c>
      <c r="U9" s="29">
        <f t="shared" si="17"/>
        <v>0</v>
      </c>
      <c r="V9" s="29">
        <f t="shared" si="18"/>
        <v>8</v>
      </c>
      <c r="W9" s="29">
        <f t="shared" si="7"/>
        <v>8</v>
      </c>
      <c r="X9" s="46">
        <f t="shared" si="19"/>
        <v>0.82360455317535508</v>
      </c>
      <c r="Y9" s="29" t="str">
        <f t="shared" si="20"/>
        <v/>
      </c>
      <c r="Z9" s="68">
        <f t="shared" si="21"/>
        <v>8.5714285714285715E-2</v>
      </c>
      <c r="AA9" s="68" t="str">
        <f t="shared" si="22"/>
        <v/>
      </c>
      <c r="AB9" s="67" t="str">
        <f t="shared" si="23"/>
        <v/>
      </c>
      <c r="AE9" s="29">
        <f t="shared" si="8"/>
        <v>1</v>
      </c>
      <c r="AF9" s="29">
        <f t="shared" si="24"/>
        <v>161</v>
      </c>
      <c r="AG9" s="29">
        <f t="shared" si="9"/>
        <v>162</v>
      </c>
      <c r="AH9" s="40">
        <f t="shared" si="10"/>
        <v>4.9382716049382713E-2</v>
      </c>
      <c r="AI9" s="40">
        <f t="shared" si="11"/>
        <v>7.9506172839506171</v>
      </c>
      <c r="AJ9" s="29">
        <f t="shared" si="25"/>
        <v>0</v>
      </c>
      <c r="AK9" s="29">
        <f t="shared" si="26"/>
        <v>8</v>
      </c>
      <c r="AL9" s="47">
        <f t="shared" si="12"/>
        <v>8</v>
      </c>
      <c r="AM9" s="46">
        <f t="shared" si="27"/>
        <v>0.82360455317535508</v>
      </c>
      <c r="AN9" s="29" t="str">
        <f t="shared" si="28"/>
        <v/>
      </c>
      <c r="AO9" s="68">
        <f t="shared" si="13"/>
        <v>8.5714285714285715E-2</v>
      </c>
      <c r="AP9" s="68" t="str">
        <f t="shared" si="29"/>
        <v/>
      </c>
      <c r="AQ9" s="67" t="str">
        <f t="shared" si="30"/>
        <v/>
      </c>
      <c r="BC9" s="46"/>
    </row>
    <row r="10" spans="1:55">
      <c r="A10" s="62" t="s">
        <v>508</v>
      </c>
      <c r="B10" s="29">
        <f>COUNTIFS('diff expr Varroa'!$F$10:$F$365,"="&amp;'figure 1F'!A10,'diff expr Varroa'!$S$10:$S$365,"=OK")</f>
        <v>14</v>
      </c>
      <c r="C10" s="40">
        <f t="shared" ref="C10:C17" si="31">B10/B$19</f>
        <v>8.6419753086419748E-2</v>
      </c>
      <c r="F10" s="29">
        <f>COUNTIFS('diff expr Varroa'!$F$10:$F$365,"="&amp;'figure 1F'!A10,'diff expr Varroa'!$BN$10:$BN$365,"=sign")</f>
        <v>0</v>
      </c>
      <c r="G10" s="40">
        <f t="shared" ref="G10:G17" si="32">F10/F$19</f>
        <v>0</v>
      </c>
      <c r="H10" s="29" t="str">
        <f t="shared" si="14"/>
        <v/>
      </c>
      <c r="J10" s="40"/>
      <c r="L10" s="29">
        <f>COUNTIFS('diff expr Varroa+DWV'!$F$10:$F$365,"="&amp;'figure 1F'!A10,'diff expr Varroa+DWV'!$BN$10:$BN$365,"=sign")</f>
        <v>3</v>
      </c>
      <c r="M10" s="40">
        <f t="shared" ref="M10:M17" si="33">L10/L$19</f>
        <v>0.375</v>
      </c>
      <c r="N10" s="29" t="str">
        <f t="shared" si="15"/>
        <v>E</v>
      </c>
      <c r="P10" s="29">
        <f t="shared" ref="P10:P17" si="34">$B10</f>
        <v>14</v>
      </c>
      <c r="Q10" s="29">
        <f t="shared" si="16"/>
        <v>148</v>
      </c>
      <c r="R10" s="29">
        <f t="shared" si="4"/>
        <v>162</v>
      </c>
      <c r="S10" s="40">
        <f t="shared" ref="S10:S17" si="35">W10*$P10/$R10</f>
        <v>0.69135802469135799</v>
      </c>
      <c r="T10" s="40">
        <f t="shared" ref="T10:T17" si="36">W10*$Q10/$R10</f>
        <v>7.3086419753086416</v>
      </c>
      <c r="U10" s="29">
        <f t="shared" si="17"/>
        <v>3</v>
      </c>
      <c r="V10" s="29">
        <f t="shared" si="18"/>
        <v>5</v>
      </c>
      <c r="W10" s="29">
        <f t="shared" ref="W10:W17" si="37">L$19</f>
        <v>8</v>
      </c>
      <c r="X10" s="46">
        <f t="shared" si="19"/>
        <v>3.6736616159383072E-3</v>
      </c>
      <c r="Y10" s="29" t="str">
        <f t="shared" si="20"/>
        <v>sign</v>
      </c>
      <c r="Z10" s="68">
        <f t="shared" si="21"/>
        <v>7.1428571428571426E-3</v>
      </c>
      <c r="AA10" s="68">
        <f t="shared" si="22"/>
        <v>3.6736616159383072E-3</v>
      </c>
      <c r="AB10" s="67" t="str">
        <f t="shared" si="23"/>
        <v>sign</v>
      </c>
      <c r="AE10" s="29">
        <f t="shared" ref="AE10:AE17" si="38">$B10</f>
        <v>14</v>
      </c>
      <c r="AF10" s="29">
        <f t="shared" si="24"/>
        <v>148</v>
      </c>
      <c r="AG10" s="29">
        <f t="shared" si="9"/>
        <v>162</v>
      </c>
      <c r="AH10" s="40">
        <f t="shared" ref="AH10:AH17" si="39">AL10*$P10/$R10</f>
        <v>0.69135802469135799</v>
      </c>
      <c r="AI10" s="40">
        <f t="shared" ref="AI10:AI17" si="40">AL10*$Q10/$R10</f>
        <v>7.3086419753086416</v>
      </c>
      <c r="AJ10" s="29">
        <f t="shared" si="25"/>
        <v>0</v>
      </c>
      <c r="AK10" s="29">
        <f t="shared" si="26"/>
        <v>8</v>
      </c>
      <c r="AL10" s="47">
        <f t="shared" ref="AL10:AL17" si="41">F$19</f>
        <v>8</v>
      </c>
      <c r="AM10" s="46">
        <f t="shared" si="27"/>
        <v>0.38434539693412062</v>
      </c>
      <c r="AN10" s="29" t="str">
        <f t="shared" si="28"/>
        <v/>
      </c>
      <c r="AO10" s="68">
        <f t="shared" si="13"/>
        <v>3.5714285714285719E-2</v>
      </c>
      <c r="AP10" s="68" t="str">
        <f t="shared" si="29"/>
        <v/>
      </c>
      <c r="AQ10" s="67" t="str">
        <f t="shared" si="30"/>
        <v/>
      </c>
      <c r="BC10" s="46"/>
    </row>
    <row r="11" spans="1:55">
      <c r="A11" s="62" t="s">
        <v>1301</v>
      </c>
      <c r="B11" s="29">
        <f>COUNTIFS('diff expr Varroa'!$F$10:$F$365,"="&amp;'figure 1F'!A11,'diff expr Varroa'!$S$10:$S$365,"=OK")</f>
        <v>8</v>
      </c>
      <c r="C11" s="40">
        <f t="shared" si="31"/>
        <v>4.9382716049382713E-2</v>
      </c>
      <c r="F11" s="29">
        <f>COUNTIFS('diff expr Varroa'!$F$10:$F$365,"="&amp;'figure 1F'!A11,'diff expr Varroa'!$BN$10:$BN$365,"=sign")</f>
        <v>0</v>
      </c>
      <c r="G11" s="40">
        <f t="shared" si="32"/>
        <v>0</v>
      </c>
      <c r="H11" s="29" t="str">
        <f t="shared" si="14"/>
        <v/>
      </c>
      <c r="J11" s="40"/>
      <c r="L11" s="29">
        <f>COUNTIFS('diff expr Varroa+DWV'!$F$10:$F$365,"="&amp;'figure 1F'!A11,'diff expr Varroa+DWV'!$BN$10:$BN$365,"=sign")</f>
        <v>1</v>
      </c>
      <c r="M11" s="40">
        <f t="shared" si="33"/>
        <v>0.125</v>
      </c>
      <c r="N11" s="29" t="str">
        <f t="shared" si="15"/>
        <v>E</v>
      </c>
      <c r="P11" s="29">
        <f t="shared" si="34"/>
        <v>8</v>
      </c>
      <c r="Q11" s="29">
        <f t="shared" si="16"/>
        <v>154</v>
      </c>
      <c r="R11" s="29">
        <f t="shared" si="4"/>
        <v>162</v>
      </c>
      <c r="S11" s="40">
        <f t="shared" si="35"/>
        <v>0.39506172839506171</v>
      </c>
      <c r="T11" s="40">
        <f t="shared" si="36"/>
        <v>7.6049382716049383</v>
      </c>
      <c r="U11" s="29">
        <f t="shared" si="17"/>
        <v>1</v>
      </c>
      <c r="V11" s="29">
        <f t="shared" si="18"/>
        <v>7</v>
      </c>
      <c r="W11" s="29">
        <f t="shared" si="37"/>
        <v>8</v>
      </c>
      <c r="X11" s="46">
        <f t="shared" si="19"/>
        <v>0.32357737779913454</v>
      </c>
      <c r="Y11" s="29" t="str">
        <f t="shared" si="20"/>
        <v/>
      </c>
      <c r="Z11" s="68">
        <f t="shared" si="21"/>
        <v>2.8571428571428571E-2</v>
      </c>
      <c r="AA11" s="68" t="str">
        <f t="shared" si="22"/>
        <v/>
      </c>
      <c r="AB11" s="67" t="str">
        <f t="shared" si="23"/>
        <v/>
      </c>
      <c r="AE11" s="29">
        <f t="shared" si="38"/>
        <v>8</v>
      </c>
      <c r="AF11" s="29">
        <f t="shared" si="24"/>
        <v>154</v>
      </c>
      <c r="AG11" s="29">
        <f t="shared" si="9"/>
        <v>162</v>
      </c>
      <c r="AH11" s="40">
        <f t="shared" si="39"/>
        <v>0.39506172839506171</v>
      </c>
      <c r="AI11" s="40">
        <f t="shared" si="40"/>
        <v>7.6049382716049383</v>
      </c>
      <c r="AJ11" s="29">
        <f t="shared" si="25"/>
        <v>0</v>
      </c>
      <c r="AK11" s="29">
        <f t="shared" si="26"/>
        <v>8</v>
      </c>
      <c r="AL11" s="47">
        <f t="shared" si="41"/>
        <v>8</v>
      </c>
      <c r="AM11" s="46">
        <f t="shared" si="27"/>
        <v>0.51914859899240651</v>
      </c>
      <c r="AN11" s="29" t="str">
        <f t="shared" si="28"/>
        <v/>
      </c>
      <c r="AO11" s="68">
        <f t="shared" si="13"/>
        <v>5.7142857142857141E-2</v>
      </c>
      <c r="AP11" s="68" t="str">
        <f t="shared" si="29"/>
        <v/>
      </c>
      <c r="AQ11" s="67" t="str">
        <f t="shared" si="30"/>
        <v/>
      </c>
      <c r="BC11" s="46"/>
    </row>
    <row r="12" spans="1:55">
      <c r="A12" s="62" t="s">
        <v>1144</v>
      </c>
      <c r="B12" s="29">
        <f>COUNTIFS('diff expr Varroa'!$F$10:$F$365,"="&amp;'figure 1F'!A12,'diff expr Varroa'!$S$10:$S$365,"=OK")</f>
        <v>10</v>
      </c>
      <c r="C12" s="40">
        <f t="shared" si="31"/>
        <v>6.1728395061728392E-2</v>
      </c>
      <c r="F12" s="29">
        <f>COUNTIFS('diff expr Varroa'!$F$10:$F$365,"="&amp;'figure 1F'!A12,'diff expr Varroa'!$BN$10:$BN$365,"=sign")</f>
        <v>1</v>
      </c>
      <c r="G12" s="40">
        <f>F12/F$19</f>
        <v>0.125</v>
      </c>
      <c r="H12" s="29" t="str">
        <f t="shared" si="14"/>
        <v>E</v>
      </c>
      <c r="J12" s="40"/>
      <c r="L12" s="29">
        <f>COUNTIFS('diff expr Varroa+DWV'!$F$10:$F$365,"="&amp;'figure 1F'!A12,'diff expr Varroa+DWV'!$BN$10:$BN$365,"=sign")</f>
        <v>0</v>
      </c>
      <c r="M12" s="40">
        <f t="shared" si="33"/>
        <v>0</v>
      </c>
      <c r="N12" s="29" t="str">
        <f t="shared" si="15"/>
        <v/>
      </c>
      <c r="P12" s="29">
        <f t="shared" si="34"/>
        <v>10</v>
      </c>
      <c r="Q12" s="29">
        <f t="shared" si="16"/>
        <v>152</v>
      </c>
      <c r="R12" s="29">
        <f t="shared" si="4"/>
        <v>162</v>
      </c>
      <c r="S12" s="40">
        <f t="shared" si="35"/>
        <v>0.49382716049382713</v>
      </c>
      <c r="T12" s="40">
        <f t="shared" si="36"/>
        <v>7.5061728395061724</v>
      </c>
      <c r="U12" s="29">
        <f t="shared" si="17"/>
        <v>0</v>
      </c>
      <c r="V12" s="29">
        <f t="shared" si="18"/>
        <v>8</v>
      </c>
      <c r="W12" s="29">
        <f t="shared" si="37"/>
        <v>8</v>
      </c>
      <c r="X12" s="46">
        <f t="shared" si="19"/>
        <v>0.46815990985442796</v>
      </c>
      <c r="Y12" s="29" t="str">
        <f t="shared" si="20"/>
        <v/>
      </c>
      <c r="Z12" s="68">
        <f t="shared" si="21"/>
        <v>4.2857142857142858E-2</v>
      </c>
      <c r="AA12" s="68" t="str">
        <f t="shared" si="22"/>
        <v/>
      </c>
      <c r="AB12" s="67" t="str">
        <f t="shared" si="23"/>
        <v/>
      </c>
      <c r="AE12" s="29">
        <f t="shared" si="38"/>
        <v>10</v>
      </c>
      <c r="AF12" s="29">
        <f t="shared" si="24"/>
        <v>152</v>
      </c>
      <c r="AG12" s="29">
        <f t="shared" si="9"/>
        <v>162</v>
      </c>
      <c r="AH12" s="40">
        <f t="shared" si="39"/>
        <v>0.49382716049382713</v>
      </c>
      <c r="AI12" s="40">
        <f t="shared" si="40"/>
        <v>7.5061728395061724</v>
      </c>
      <c r="AJ12" s="29">
        <f t="shared" si="25"/>
        <v>1</v>
      </c>
      <c r="AK12" s="29">
        <f t="shared" si="26"/>
        <v>7</v>
      </c>
      <c r="AL12" s="47">
        <f t="shared" si="41"/>
        <v>8</v>
      </c>
      <c r="AM12" s="46">
        <f t="shared" si="27"/>
        <v>0.45711054156797365</v>
      </c>
      <c r="AN12" s="29" t="str">
        <f t="shared" si="28"/>
        <v/>
      </c>
      <c r="AO12" s="68">
        <f t="shared" si="13"/>
        <v>0.05</v>
      </c>
      <c r="AP12" s="68" t="str">
        <f>IF(AM12&lt;AO12,AM12,"")</f>
        <v/>
      </c>
      <c r="AQ12" s="67" t="str">
        <f>IF(AM12&lt;=MAX(AP$4:AP$17),"sign","")</f>
        <v/>
      </c>
      <c r="BC12" s="46"/>
    </row>
    <row r="13" spans="1:55">
      <c r="A13" s="62" t="s">
        <v>1302</v>
      </c>
      <c r="B13" s="29">
        <f>COUNTIFS('diff expr Varroa'!$F$10:$F$365,"="&amp;'figure 1F'!A13,'diff expr Varroa'!$S$10:$S$365,"=OK")</f>
        <v>17</v>
      </c>
      <c r="C13" s="40">
        <f t="shared" si="31"/>
        <v>0.10493827160493827</v>
      </c>
      <c r="F13" s="29">
        <f>COUNTIFS('diff expr Varroa'!$F$10:$F$365,"="&amp;'figure 1F'!A13,'diff expr Varroa'!$BN$10:$BN$365,"=sign")</f>
        <v>0</v>
      </c>
      <c r="G13" s="40">
        <f t="shared" si="32"/>
        <v>0</v>
      </c>
      <c r="H13" s="29" t="str">
        <f t="shared" si="14"/>
        <v/>
      </c>
      <c r="J13" s="40"/>
      <c r="L13" s="29">
        <f>COUNTIFS('diff expr Varroa+DWV'!$F$10:$F$365,"="&amp;'figure 1F'!A13,'diff expr Varroa+DWV'!$BN$10:$BN$365,"=sign")</f>
        <v>2</v>
      </c>
      <c r="M13" s="40">
        <f t="shared" si="33"/>
        <v>0.25</v>
      </c>
      <c r="N13" s="29" t="str">
        <f t="shared" si="15"/>
        <v>E</v>
      </c>
      <c r="P13" s="29">
        <f t="shared" si="34"/>
        <v>17</v>
      </c>
      <c r="Q13" s="29">
        <f t="shared" si="16"/>
        <v>145</v>
      </c>
      <c r="R13" s="29">
        <f t="shared" si="4"/>
        <v>162</v>
      </c>
      <c r="S13" s="40">
        <f t="shared" si="35"/>
        <v>0.83950617283950613</v>
      </c>
      <c r="T13" s="40">
        <f t="shared" si="36"/>
        <v>7.1604938271604937</v>
      </c>
      <c r="U13" s="29">
        <f t="shared" si="17"/>
        <v>2</v>
      </c>
      <c r="V13" s="29">
        <f t="shared" si="18"/>
        <v>6</v>
      </c>
      <c r="W13" s="29">
        <f t="shared" si="37"/>
        <v>8</v>
      </c>
      <c r="X13" s="46">
        <f t="shared" si="19"/>
        <v>0.18064714395310788</v>
      </c>
      <c r="Y13" s="29" t="str">
        <f t="shared" si="20"/>
        <v/>
      </c>
      <c r="Z13" s="68">
        <f t="shared" si="21"/>
        <v>2.1428571428571429E-2</v>
      </c>
      <c r="AA13" s="68" t="str">
        <f t="shared" si="22"/>
        <v/>
      </c>
      <c r="AB13" s="67" t="str">
        <f t="shared" si="23"/>
        <v/>
      </c>
      <c r="AE13" s="29">
        <f t="shared" si="38"/>
        <v>17</v>
      </c>
      <c r="AF13" s="29">
        <f t="shared" si="24"/>
        <v>145</v>
      </c>
      <c r="AG13" s="29">
        <f t="shared" si="9"/>
        <v>162</v>
      </c>
      <c r="AH13" s="40">
        <f t="shared" si="39"/>
        <v>0.83950617283950613</v>
      </c>
      <c r="AI13" s="40">
        <f t="shared" si="40"/>
        <v>7.1604938271604937</v>
      </c>
      <c r="AJ13" s="29">
        <f t="shared" si="25"/>
        <v>0</v>
      </c>
      <c r="AK13" s="29">
        <f t="shared" si="26"/>
        <v>8</v>
      </c>
      <c r="AL13" s="47">
        <f t="shared" si="41"/>
        <v>8</v>
      </c>
      <c r="AM13" s="46">
        <f t="shared" si="27"/>
        <v>0.33281049523846956</v>
      </c>
      <c r="AN13" s="29" t="str">
        <f t="shared" si="28"/>
        <v/>
      </c>
      <c r="AO13" s="68">
        <f t="shared" si="13"/>
        <v>2.8571428571428571E-2</v>
      </c>
      <c r="AP13" s="68" t="str">
        <f t="shared" si="29"/>
        <v/>
      </c>
      <c r="AQ13" s="67" t="str">
        <f t="shared" si="30"/>
        <v/>
      </c>
      <c r="BC13" s="46"/>
    </row>
    <row r="14" spans="1:55">
      <c r="A14" s="62" t="s">
        <v>1303</v>
      </c>
      <c r="B14" s="29">
        <f>COUNTIFS('diff expr Varroa'!$F$10:$F$365,"="&amp;'figure 1F'!A14,'diff expr Varroa'!$S$10:$S$365,"=OK")</f>
        <v>11</v>
      </c>
      <c r="C14" s="40">
        <f t="shared" si="31"/>
        <v>6.7901234567901231E-2</v>
      </c>
      <c r="F14" s="29">
        <f>COUNTIFS('diff expr Varroa'!$F$10:$F$365,"="&amp;'figure 1F'!A14,'diff expr Varroa'!$BN$10:$BN$365,"=sign")</f>
        <v>1</v>
      </c>
      <c r="G14" s="40">
        <f t="shared" si="32"/>
        <v>0.125</v>
      </c>
      <c r="H14" s="29" t="str">
        <f t="shared" si="14"/>
        <v>E</v>
      </c>
      <c r="J14" s="40"/>
      <c r="L14" s="29">
        <f>COUNTIFS('diff expr Varroa+DWV'!$F$10:$F$365,"="&amp;'figure 1F'!A14,'diff expr Varroa+DWV'!$BN$10:$BN$365,"=sign")</f>
        <v>1</v>
      </c>
      <c r="M14" s="40">
        <f t="shared" si="33"/>
        <v>0.125</v>
      </c>
      <c r="N14" s="29" t="str">
        <f t="shared" si="15"/>
        <v/>
      </c>
      <c r="P14" s="29">
        <f t="shared" si="34"/>
        <v>11</v>
      </c>
      <c r="Q14" s="29">
        <f t="shared" si="16"/>
        <v>151</v>
      </c>
      <c r="R14" s="29">
        <f t="shared" si="4"/>
        <v>162</v>
      </c>
      <c r="S14" s="40">
        <f t="shared" si="35"/>
        <v>0.54320987654320985</v>
      </c>
      <c r="T14" s="40">
        <f t="shared" si="36"/>
        <v>7.4567901234567904</v>
      </c>
      <c r="U14" s="29">
        <f t="shared" si="17"/>
        <v>1</v>
      </c>
      <c r="V14" s="29">
        <f t="shared" si="18"/>
        <v>7</v>
      </c>
      <c r="W14" s="29">
        <f t="shared" si="37"/>
        <v>8</v>
      </c>
      <c r="X14" s="46">
        <f t="shared" si="19"/>
        <v>0.52090496971507294</v>
      </c>
      <c r="Y14" s="29" t="str">
        <f t="shared" si="20"/>
        <v/>
      </c>
      <c r="Z14" s="68">
        <f t="shared" si="21"/>
        <v>5.7142857142857141E-2</v>
      </c>
      <c r="AA14" s="68" t="str">
        <f t="shared" si="22"/>
        <v/>
      </c>
      <c r="AB14" s="67" t="str">
        <f t="shared" si="23"/>
        <v/>
      </c>
      <c r="AE14" s="29">
        <f t="shared" si="38"/>
        <v>11</v>
      </c>
      <c r="AF14" s="29">
        <f t="shared" si="24"/>
        <v>151</v>
      </c>
      <c r="AG14" s="29">
        <f t="shared" si="9"/>
        <v>162</v>
      </c>
      <c r="AH14" s="40">
        <f t="shared" si="39"/>
        <v>0.54320987654320985</v>
      </c>
      <c r="AI14" s="40">
        <f t="shared" si="40"/>
        <v>7.4567901234567904</v>
      </c>
      <c r="AJ14" s="29">
        <f t="shared" si="25"/>
        <v>1</v>
      </c>
      <c r="AK14" s="29">
        <f t="shared" si="26"/>
        <v>7</v>
      </c>
      <c r="AL14" s="47">
        <f t="shared" si="41"/>
        <v>8</v>
      </c>
      <c r="AM14" s="46">
        <f t="shared" si="27"/>
        <v>0.52090496971507294</v>
      </c>
      <c r="AN14" s="29" t="str">
        <f t="shared" si="28"/>
        <v/>
      </c>
      <c r="AO14" s="68">
        <f t="shared" si="13"/>
        <v>6.4285714285714293E-2</v>
      </c>
      <c r="AP14" s="68" t="str">
        <f t="shared" si="29"/>
        <v/>
      </c>
      <c r="AQ14" s="67" t="str">
        <f t="shared" si="30"/>
        <v/>
      </c>
      <c r="BC14" s="46"/>
    </row>
    <row r="15" spans="1:55">
      <c r="A15" s="62" t="s">
        <v>1304</v>
      </c>
      <c r="B15" s="29">
        <f>COUNTIFS('diff expr Varroa'!$F$10:$F$365,"="&amp;'figure 1F'!A15,'diff expr Varroa'!$S$10:$S$365,"=OK")</f>
        <v>4</v>
      </c>
      <c r="C15" s="40">
        <f t="shared" si="31"/>
        <v>2.4691358024691357E-2</v>
      </c>
      <c r="F15" s="29">
        <f>COUNTIFS('diff expr Varroa'!$F$10:$F$365,"="&amp;'figure 1F'!A15,'diff expr Varroa'!$BN$10:$BN$365,"=sign")</f>
        <v>1</v>
      </c>
      <c r="G15" s="40">
        <f t="shared" si="32"/>
        <v>0.125</v>
      </c>
      <c r="H15" s="29" t="str">
        <f t="shared" si="14"/>
        <v>E</v>
      </c>
      <c r="J15" s="40"/>
      <c r="L15" s="29">
        <f>COUNTIFS('diff expr Varroa+DWV'!$F$10:$F$365,"="&amp;'figure 1F'!A15,'diff expr Varroa+DWV'!$BN$10:$BN$365,"=sign")</f>
        <v>0</v>
      </c>
      <c r="M15" s="40">
        <f t="shared" si="33"/>
        <v>0</v>
      </c>
      <c r="N15" s="29" t="str">
        <f t="shared" si="15"/>
        <v/>
      </c>
      <c r="P15" s="29">
        <f t="shared" si="34"/>
        <v>4</v>
      </c>
      <c r="Q15" s="29">
        <f t="shared" si="16"/>
        <v>158</v>
      </c>
      <c r="R15" s="29">
        <f t="shared" si="4"/>
        <v>162</v>
      </c>
      <c r="S15" s="40">
        <f t="shared" si="35"/>
        <v>0.19753086419753085</v>
      </c>
      <c r="T15" s="40">
        <f t="shared" si="36"/>
        <v>7.8024691358024691</v>
      </c>
      <c r="U15" s="29">
        <f t="shared" si="17"/>
        <v>0</v>
      </c>
      <c r="V15" s="29">
        <f t="shared" si="18"/>
        <v>8</v>
      </c>
      <c r="W15" s="29">
        <f t="shared" si="37"/>
        <v>8</v>
      </c>
      <c r="X15" s="46">
        <f t="shared" si="19"/>
        <v>0.6526850882533245</v>
      </c>
      <c r="Y15" s="29" t="str">
        <f t="shared" si="20"/>
        <v/>
      </c>
      <c r="Z15" s="68">
        <f t="shared" si="21"/>
        <v>6.4285714285714293E-2</v>
      </c>
      <c r="AA15" s="68" t="str">
        <f t="shared" si="22"/>
        <v/>
      </c>
      <c r="AB15" s="67" t="str">
        <f t="shared" si="23"/>
        <v/>
      </c>
      <c r="AE15" s="29">
        <f t="shared" si="38"/>
        <v>4</v>
      </c>
      <c r="AF15" s="29">
        <f t="shared" si="24"/>
        <v>158</v>
      </c>
      <c r="AG15" s="29">
        <f t="shared" si="9"/>
        <v>162</v>
      </c>
      <c r="AH15" s="40">
        <f t="shared" si="39"/>
        <v>0.19753086419753085</v>
      </c>
      <c r="AI15" s="40">
        <f t="shared" si="40"/>
        <v>7.8024691358024691</v>
      </c>
      <c r="AJ15" s="29">
        <f t="shared" si="25"/>
        <v>1</v>
      </c>
      <c r="AK15" s="29">
        <f t="shared" si="26"/>
        <v>7</v>
      </c>
      <c r="AL15" s="47">
        <f t="shared" si="41"/>
        <v>8</v>
      </c>
      <c r="AM15" s="46">
        <f t="shared" si="27"/>
        <v>6.7509364069506375E-2</v>
      </c>
      <c r="AN15" s="29" t="str">
        <f t="shared" si="28"/>
        <v/>
      </c>
      <c r="AO15" s="68">
        <f t="shared" si="13"/>
        <v>1.4285714285714285E-2</v>
      </c>
      <c r="AP15" s="68" t="str">
        <f t="shared" si="29"/>
        <v/>
      </c>
      <c r="AQ15" s="67" t="str">
        <f t="shared" si="30"/>
        <v/>
      </c>
      <c r="BC15" s="46"/>
    </row>
    <row r="16" spans="1:55">
      <c r="A16" s="62" t="s">
        <v>1305</v>
      </c>
      <c r="B16" s="29">
        <f>COUNTIFS('diff expr Varroa'!$F$10:$F$365,"="&amp;'figure 1F'!A16,'diff expr Varroa'!$S$10:$S$365,"=OK")</f>
        <v>1</v>
      </c>
      <c r="C16" s="40">
        <f t="shared" si="31"/>
        <v>6.1728395061728392E-3</v>
      </c>
      <c r="F16" s="29">
        <f>COUNTIFS('diff expr Varroa'!$F$10:$F$365,"="&amp;'figure 1F'!A16,'diff expr Varroa'!$BN$10:$BN$365,"=sign")</f>
        <v>0</v>
      </c>
      <c r="G16" s="40">
        <f t="shared" si="32"/>
        <v>0</v>
      </c>
      <c r="H16" s="29" t="str">
        <f t="shared" si="14"/>
        <v/>
      </c>
      <c r="J16" s="40"/>
      <c r="L16" s="29">
        <f>COUNTIFS('diff expr Varroa+DWV'!$F$10:$F$365,"="&amp;'figure 1F'!A16,'diff expr Varroa+DWV'!$BN$10:$BN$365,"=sign")</f>
        <v>0</v>
      </c>
      <c r="M16" s="40">
        <f t="shared" si="33"/>
        <v>0</v>
      </c>
      <c r="N16" s="29" t="str">
        <f t="shared" si="15"/>
        <v/>
      </c>
      <c r="P16" s="29">
        <f t="shared" si="34"/>
        <v>1</v>
      </c>
      <c r="Q16" s="29">
        <f t="shared" si="16"/>
        <v>161</v>
      </c>
      <c r="R16" s="29">
        <f t="shared" si="4"/>
        <v>162</v>
      </c>
      <c r="S16" s="40">
        <f t="shared" si="35"/>
        <v>4.9382716049382713E-2</v>
      </c>
      <c r="T16" s="40">
        <f t="shared" si="36"/>
        <v>7.9506172839506171</v>
      </c>
      <c r="U16" s="29">
        <f t="shared" si="17"/>
        <v>0</v>
      </c>
      <c r="V16" s="29">
        <f t="shared" si="18"/>
        <v>8</v>
      </c>
      <c r="W16" s="29">
        <f t="shared" si="37"/>
        <v>8</v>
      </c>
      <c r="X16" s="46">
        <f t="shared" si="19"/>
        <v>0.82360455317535508</v>
      </c>
      <c r="Y16" s="29" t="str">
        <f t="shared" si="20"/>
        <v/>
      </c>
      <c r="Z16" s="68">
        <f t="shared" si="21"/>
        <v>8.5714285714285715E-2</v>
      </c>
      <c r="AA16" s="68" t="str">
        <f t="shared" si="22"/>
        <v/>
      </c>
      <c r="AB16" s="67" t="str">
        <f t="shared" si="23"/>
        <v/>
      </c>
      <c r="AE16" s="29">
        <f t="shared" si="38"/>
        <v>1</v>
      </c>
      <c r="AF16" s="29">
        <f t="shared" si="24"/>
        <v>161</v>
      </c>
      <c r="AG16" s="29">
        <f t="shared" si="9"/>
        <v>162</v>
      </c>
      <c r="AH16" s="40">
        <f t="shared" si="39"/>
        <v>4.9382716049382713E-2</v>
      </c>
      <c r="AI16" s="40">
        <f t="shared" si="40"/>
        <v>7.9506172839506171</v>
      </c>
      <c r="AJ16" s="29">
        <f t="shared" si="25"/>
        <v>0</v>
      </c>
      <c r="AK16" s="29">
        <f t="shared" si="26"/>
        <v>8</v>
      </c>
      <c r="AL16" s="47">
        <f t="shared" si="41"/>
        <v>8</v>
      </c>
      <c r="AM16" s="46">
        <f t="shared" si="27"/>
        <v>0.82360455317535508</v>
      </c>
      <c r="AN16" s="29" t="str">
        <f t="shared" si="28"/>
        <v/>
      </c>
      <c r="AO16" s="68">
        <f t="shared" si="13"/>
        <v>8.5714285714285715E-2</v>
      </c>
      <c r="AP16" s="68" t="str">
        <f t="shared" si="29"/>
        <v/>
      </c>
      <c r="AQ16" s="67" t="str">
        <f t="shared" si="30"/>
        <v/>
      </c>
      <c r="BC16" s="46"/>
    </row>
    <row r="17" spans="1:55">
      <c r="A17" s="62" t="s">
        <v>1285</v>
      </c>
      <c r="B17" s="29">
        <f>COUNTIFS('diff expr Varroa'!$F$10:$F$365,"="&amp;'figure 1F'!A17,'diff expr Varroa'!$S$10:$S$365,"=OK")</f>
        <v>1</v>
      </c>
      <c r="C17" s="40">
        <f t="shared" si="31"/>
        <v>6.1728395061728392E-3</v>
      </c>
      <c r="F17" s="29">
        <f>COUNTIFS('diff expr Varroa'!$F$10:$F$365,"="&amp;'figure 1F'!A17,'diff expr Varroa'!$BN$10:$BN$365,"=sign")</f>
        <v>0</v>
      </c>
      <c r="G17" s="40">
        <f t="shared" si="32"/>
        <v>0</v>
      </c>
      <c r="H17" s="29" t="str">
        <f t="shared" si="14"/>
        <v/>
      </c>
      <c r="J17" s="40"/>
      <c r="L17" s="29">
        <f>COUNTIFS('diff expr Varroa+DWV'!$F$10:$F$365,"="&amp;'figure 1F'!A17,'diff expr Varroa+DWV'!$BN$10:$BN$365,"=sign")</f>
        <v>0</v>
      </c>
      <c r="M17" s="40">
        <f t="shared" si="33"/>
        <v>0</v>
      </c>
      <c r="N17" s="29" t="str">
        <f t="shared" si="15"/>
        <v/>
      </c>
      <c r="P17" s="29">
        <f t="shared" si="34"/>
        <v>1</v>
      </c>
      <c r="Q17" s="29">
        <f t="shared" si="16"/>
        <v>161</v>
      </c>
      <c r="R17" s="29">
        <f t="shared" si="4"/>
        <v>162</v>
      </c>
      <c r="S17" s="40">
        <f t="shared" si="35"/>
        <v>4.9382716049382713E-2</v>
      </c>
      <c r="T17" s="40">
        <f t="shared" si="36"/>
        <v>7.9506172839506171</v>
      </c>
      <c r="U17" s="29">
        <f t="shared" si="17"/>
        <v>0</v>
      </c>
      <c r="V17" s="29">
        <f t="shared" si="18"/>
        <v>8</v>
      </c>
      <c r="W17" s="29">
        <f t="shared" si="37"/>
        <v>8</v>
      </c>
      <c r="X17" s="46">
        <f t="shared" si="19"/>
        <v>0.82360455317535508</v>
      </c>
      <c r="Y17" s="29" t="str">
        <f t="shared" si="20"/>
        <v/>
      </c>
      <c r="Z17" s="68">
        <f t="shared" si="21"/>
        <v>8.5714285714285715E-2</v>
      </c>
      <c r="AA17" s="68" t="str">
        <f t="shared" si="22"/>
        <v/>
      </c>
      <c r="AB17" s="67" t="str">
        <f t="shared" si="23"/>
        <v/>
      </c>
      <c r="AE17" s="29">
        <f t="shared" si="38"/>
        <v>1</v>
      </c>
      <c r="AF17" s="29">
        <f t="shared" si="24"/>
        <v>161</v>
      </c>
      <c r="AG17" s="29">
        <f t="shared" si="9"/>
        <v>162</v>
      </c>
      <c r="AH17" s="40">
        <f t="shared" si="39"/>
        <v>4.9382716049382713E-2</v>
      </c>
      <c r="AI17" s="40">
        <f t="shared" si="40"/>
        <v>7.9506172839506171</v>
      </c>
      <c r="AJ17" s="29">
        <f t="shared" si="25"/>
        <v>0</v>
      </c>
      <c r="AK17" s="29">
        <f t="shared" si="26"/>
        <v>8</v>
      </c>
      <c r="AL17" s="47">
        <f t="shared" si="41"/>
        <v>8</v>
      </c>
      <c r="AM17" s="46">
        <f t="shared" si="27"/>
        <v>0.82360455317535508</v>
      </c>
      <c r="AN17" s="29" t="str">
        <f t="shared" si="28"/>
        <v/>
      </c>
      <c r="AO17" s="68">
        <f t="shared" si="13"/>
        <v>8.5714285714285715E-2</v>
      </c>
      <c r="AP17" s="68" t="str">
        <f t="shared" si="29"/>
        <v/>
      </c>
      <c r="AQ17" s="67" t="str">
        <f t="shared" si="30"/>
        <v/>
      </c>
      <c r="BC17" s="46"/>
    </row>
    <row r="18" spans="1:55">
      <c r="A18" s="62" t="s">
        <v>1295</v>
      </c>
      <c r="J18" s="40"/>
      <c r="M18" s="40"/>
      <c r="AE18" s="40"/>
      <c r="AF18" s="29"/>
      <c r="AG18" s="29"/>
      <c r="AJ18" s="40"/>
      <c r="AK18" s="40"/>
    </row>
    <row r="19" spans="1:55">
      <c r="A19" s="62" t="s">
        <v>1307</v>
      </c>
      <c r="B19" s="29">
        <f>SUM(B4:B17)</f>
        <v>162</v>
      </c>
      <c r="F19" s="29">
        <f>SUM(F4:F17)</f>
        <v>8</v>
      </c>
      <c r="J19" s="40"/>
      <c r="L19" s="29">
        <f>SUM(L4:L17)</f>
        <v>8</v>
      </c>
      <c r="M19" s="40"/>
      <c r="P19" s="30"/>
      <c r="T19" s="30"/>
      <c r="U19" s="40">
        <f>SUM(U4:U17)</f>
        <v>8</v>
      </c>
      <c r="V19" s="30"/>
      <c r="W19" s="48"/>
      <c r="AF19" s="29"/>
      <c r="AG19" s="29"/>
      <c r="AH19" s="30"/>
      <c r="AJ19" s="40">
        <f>SUM(AJ4:AJ17)</f>
        <v>8</v>
      </c>
      <c r="AK19" s="40"/>
      <c r="AL19" s="30"/>
      <c r="AM19" s="30"/>
      <c r="AN19" s="30"/>
      <c r="AO19" s="48"/>
      <c r="AV19" s="30"/>
      <c r="AZ19" s="30"/>
      <c r="BA19" s="30"/>
      <c r="BB19" s="30"/>
      <c r="BC19" s="48"/>
    </row>
    <row r="20" spans="1:55">
      <c r="A20" s="62"/>
      <c r="J20" s="40"/>
      <c r="M20" s="40"/>
      <c r="P20" s="30"/>
      <c r="T20" s="30"/>
      <c r="U20" s="30"/>
      <c r="V20" s="30"/>
      <c r="W20" s="48"/>
      <c r="AF20" s="29"/>
      <c r="AG20" s="29"/>
      <c r="AH20" s="30"/>
      <c r="AJ20" s="40"/>
      <c r="AK20" s="40"/>
      <c r="AL20" s="30"/>
      <c r="AM20" s="30"/>
      <c r="AN20" s="30"/>
      <c r="AO20" s="48"/>
      <c r="AV20" s="30"/>
      <c r="AZ20" s="30"/>
      <c r="BA20" s="30"/>
      <c r="BB20" s="30"/>
      <c r="BC20" s="48"/>
    </row>
    <row r="21" spans="1:55">
      <c r="A21" s="63"/>
      <c r="F21" s="73"/>
      <c r="G21" s="73"/>
      <c r="H21" s="73"/>
    </row>
    <row r="22" spans="1:55">
      <c r="A22" s="62" t="s">
        <v>1295</v>
      </c>
      <c r="B22" s="29" t="s">
        <v>21070</v>
      </c>
      <c r="C22" s="40" t="s">
        <v>21095</v>
      </c>
      <c r="D22" s="29" t="s">
        <v>21057</v>
      </c>
      <c r="F22" s="52"/>
      <c r="H22" s="40"/>
    </row>
    <row r="23" spans="1:55">
      <c r="A23" s="64" t="s">
        <v>21066</v>
      </c>
      <c r="B23" s="40">
        <f t="shared" ref="B23:B28" si="42">G4</f>
        <v>0.625</v>
      </c>
      <c r="C23" s="40">
        <f t="shared" ref="C23:C28" si="43">M4</f>
        <v>0.125</v>
      </c>
      <c r="D23" s="40">
        <f t="shared" ref="D23:D28" si="44">C4</f>
        <v>0.22222222222222221</v>
      </c>
      <c r="F23" s="26"/>
      <c r="G23" s="26"/>
      <c r="H23" s="26"/>
    </row>
    <row r="24" spans="1:55">
      <c r="A24" s="64" t="s">
        <v>21064</v>
      </c>
      <c r="B24" s="40">
        <f t="shared" si="42"/>
        <v>0</v>
      </c>
      <c r="C24" s="40">
        <f t="shared" si="43"/>
        <v>0</v>
      </c>
      <c r="D24" s="40">
        <f t="shared" si="44"/>
        <v>1.8518518518518517E-2</v>
      </c>
      <c r="F24" s="26"/>
      <c r="G24" s="26"/>
      <c r="H24" s="26"/>
    </row>
    <row r="25" spans="1:55">
      <c r="A25" s="64" t="s">
        <v>191</v>
      </c>
      <c r="B25" s="40">
        <f t="shared" si="42"/>
        <v>0</v>
      </c>
      <c r="C25" s="40">
        <f t="shared" si="43"/>
        <v>0</v>
      </c>
      <c r="D25" s="40">
        <f t="shared" si="44"/>
        <v>0.25925925925925924</v>
      </c>
      <c r="F25" s="26"/>
      <c r="G25" s="26"/>
      <c r="H25" s="26"/>
    </row>
    <row r="26" spans="1:55">
      <c r="A26" s="64" t="s">
        <v>377</v>
      </c>
      <c r="B26" s="40">
        <f t="shared" si="42"/>
        <v>0</v>
      </c>
      <c r="C26" s="40">
        <f t="shared" si="43"/>
        <v>0</v>
      </c>
      <c r="D26" s="40">
        <f t="shared" si="44"/>
        <v>7.407407407407407E-2</v>
      </c>
      <c r="F26" s="26"/>
      <c r="G26" s="26"/>
      <c r="H26" s="26"/>
    </row>
    <row r="27" spans="1:55">
      <c r="A27" s="64" t="s">
        <v>21065</v>
      </c>
      <c r="B27" s="40">
        <f t="shared" si="42"/>
        <v>0</v>
      </c>
      <c r="C27" s="40">
        <f t="shared" si="43"/>
        <v>0</v>
      </c>
      <c r="D27" s="40">
        <f t="shared" si="44"/>
        <v>1.2345679012345678E-2</v>
      </c>
      <c r="F27" s="26"/>
      <c r="G27" s="26"/>
      <c r="H27" s="26"/>
    </row>
    <row r="28" spans="1:55">
      <c r="A28" s="64" t="s">
        <v>438</v>
      </c>
      <c r="B28" s="40">
        <f t="shared" si="42"/>
        <v>0</v>
      </c>
      <c r="C28" s="40">
        <f t="shared" si="43"/>
        <v>0</v>
      </c>
      <c r="D28" s="40">
        <f t="shared" si="44"/>
        <v>6.1728395061728392E-3</v>
      </c>
      <c r="F28" s="26"/>
      <c r="G28" s="26"/>
      <c r="H28" s="26"/>
    </row>
    <row r="29" spans="1:55">
      <c r="A29" s="64" t="s">
        <v>508</v>
      </c>
      <c r="B29" s="40">
        <f t="shared" ref="B29:B36" si="45">G10</f>
        <v>0</v>
      </c>
      <c r="C29" s="40">
        <f t="shared" ref="C29:C36" si="46">M10</f>
        <v>0.375</v>
      </c>
      <c r="D29" s="40">
        <f t="shared" ref="D29:D36" si="47">C10</f>
        <v>8.6419753086419748E-2</v>
      </c>
      <c r="F29" s="26"/>
      <c r="G29" s="26"/>
      <c r="H29" s="26"/>
    </row>
    <row r="30" spans="1:55">
      <c r="A30" s="64" t="s">
        <v>537</v>
      </c>
      <c r="B30" s="40">
        <f t="shared" si="45"/>
        <v>0</v>
      </c>
      <c r="C30" s="40">
        <f t="shared" si="46"/>
        <v>0.125</v>
      </c>
      <c r="D30" s="40">
        <f t="shared" si="47"/>
        <v>4.9382716049382713E-2</v>
      </c>
      <c r="F30" s="26"/>
      <c r="G30" s="26"/>
      <c r="H30" s="26"/>
    </row>
    <row r="31" spans="1:55">
      <c r="A31" s="64" t="s">
        <v>1144</v>
      </c>
      <c r="B31" s="40">
        <f>G12</f>
        <v>0.125</v>
      </c>
      <c r="C31" s="40">
        <f t="shared" si="46"/>
        <v>0</v>
      </c>
      <c r="D31" s="40">
        <f t="shared" si="47"/>
        <v>6.1728395061728392E-2</v>
      </c>
      <c r="F31" s="26"/>
      <c r="G31" s="26"/>
      <c r="H31" s="26"/>
    </row>
    <row r="32" spans="1:55">
      <c r="A32" s="64" t="s">
        <v>1161</v>
      </c>
      <c r="B32" s="40">
        <f t="shared" si="45"/>
        <v>0</v>
      </c>
      <c r="C32" s="40">
        <f t="shared" si="46"/>
        <v>0.25</v>
      </c>
      <c r="D32" s="40">
        <f t="shared" si="47"/>
        <v>0.10493827160493827</v>
      </c>
      <c r="F32" s="26"/>
      <c r="G32" s="26"/>
      <c r="H32" s="26"/>
    </row>
    <row r="33" spans="1:12">
      <c r="A33" s="64" t="s">
        <v>1212</v>
      </c>
      <c r="B33" s="40">
        <f t="shared" si="45"/>
        <v>0.125</v>
      </c>
      <c r="C33" s="40">
        <f t="shared" si="46"/>
        <v>0.125</v>
      </c>
      <c r="D33" s="40">
        <f t="shared" si="47"/>
        <v>6.7901234567901231E-2</v>
      </c>
      <c r="F33" s="26"/>
      <c r="G33" s="26"/>
      <c r="H33" s="26"/>
    </row>
    <row r="34" spans="1:12">
      <c r="A34" s="64" t="s">
        <v>21067</v>
      </c>
      <c r="B34" s="40">
        <f t="shared" si="45"/>
        <v>0.125</v>
      </c>
      <c r="C34" s="40">
        <f t="shared" si="46"/>
        <v>0</v>
      </c>
      <c r="D34" s="40">
        <f t="shared" si="47"/>
        <v>2.4691358024691357E-2</v>
      </c>
      <c r="F34" s="26"/>
      <c r="G34" s="26"/>
      <c r="H34" s="26"/>
    </row>
    <row r="35" spans="1:12">
      <c r="A35" s="64" t="s">
        <v>1280</v>
      </c>
      <c r="B35" s="40">
        <f t="shared" si="45"/>
        <v>0</v>
      </c>
      <c r="C35" s="40">
        <f t="shared" si="46"/>
        <v>0</v>
      </c>
      <c r="D35" s="40">
        <f t="shared" si="47"/>
        <v>6.1728395061728392E-3</v>
      </c>
      <c r="F35" s="26"/>
      <c r="G35" s="26"/>
      <c r="H35" s="26"/>
    </row>
    <row r="36" spans="1:12">
      <c r="A36" s="64" t="s">
        <v>1285</v>
      </c>
      <c r="B36" s="40">
        <f t="shared" si="45"/>
        <v>0</v>
      </c>
      <c r="C36" s="40">
        <f t="shared" si="46"/>
        <v>0</v>
      </c>
      <c r="D36" s="40">
        <f t="shared" si="47"/>
        <v>6.1728395061728392E-3</v>
      </c>
      <c r="F36" s="26"/>
      <c r="G36" s="26"/>
      <c r="H36" s="26"/>
    </row>
    <row r="37" spans="1:12">
      <c r="A37" s="62" t="s">
        <v>1295</v>
      </c>
      <c r="E37" s="40"/>
      <c r="J37" s="30"/>
      <c r="K37" s="30"/>
      <c r="L37" s="30"/>
    </row>
    <row r="38" spans="1:12">
      <c r="A38" s="62" t="s">
        <v>1295</v>
      </c>
      <c r="E38" s="40"/>
    </row>
    <row r="39" spans="1:12">
      <c r="A39" s="62" t="s">
        <v>1295</v>
      </c>
    </row>
    <row r="40" spans="1:12">
      <c r="A40" s="62" t="s">
        <v>1295</v>
      </c>
    </row>
    <row r="41" spans="1:12">
      <c r="A41" s="62" t="s">
        <v>1295</v>
      </c>
    </row>
    <row r="42" spans="1:12">
      <c r="A42" s="62" t="s">
        <v>1295</v>
      </c>
    </row>
    <row r="43" spans="1:12">
      <c r="A43" s="62" t="s">
        <v>1295</v>
      </c>
    </row>
    <row r="44" spans="1:12">
      <c r="A44" s="62" t="s">
        <v>1295</v>
      </c>
    </row>
    <row r="45" spans="1:12">
      <c r="A45" s="62" t="s">
        <v>1295</v>
      </c>
    </row>
    <row r="46" spans="1:12">
      <c r="A46" s="62" t="s">
        <v>1295</v>
      </c>
    </row>
    <row r="47" spans="1:12">
      <c r="A47" s="62" t="s">
        <v>1295</v>
      </c>
    </row>
    <row r="48" spans="1:12">
      <c r="A48" s="62" t="s">
        <v>1295</v>
      </c>
    </row>
    <row r="49" spans="1:1">
      <c r="A49" s="62" t="s">
        <v>1295</v>
      </c>
    </row>
    <row r="50" spans="1:1">
      <c r="A50" s="62" t="s">
        <v>1295</v>
      </c>
    </row>
    <row r="51" spans="1:1">
      <c r="A51" s="62" t="s">
        <v>1295</v>
      </c>
    </row>
    <row r="52" spans="1:1">
      <c r="A52" s="62" t="s">
        <v>1295</v>
      </c>
    </row>
    <row r="53" spans="1:1">
      <c r="A53" s="62" t="s">
        <v>1295</v>
      </c>
    </row>
    <row r="54" spans="1:1">
      <c r="A54" s="62" t="s">
        <v>1295</v>
      </c>
    </row>
    <row r="55" spans="1:1">
      <c r="A55" s="62" t="s">
        <v>1295</v>
      </c>
    </row>
    <row r="56" spans="1:1">
      <c r="A56" s="62" t="s">
        <v>1295</v>
      </c>
    </row>
    <row r="57" spans="1:1">
      <c r="A57" s="62" t="s">
        <v>1295</v>
      </c>
    </row>
    <row r="58" spans="1:1">
      <c r="A58" s="62" t="s">
        <v>1295</v>
      </c>
    </row>
    <row r="59" spans="1:1">
      <c r="A59" s="62" t="s">
        <v>1295</v>
      </c>
    </row>
    <row r="60" spans="1:1">
      <c r="A60" s="62" t="s">
        <v>1295</v>
      </c>
    </row>
    <row r="61" spans="1:1">
      <c r="A61" s="62" t="s">
        <v>1295</v>
      </c>
    </row>
    <row r="62" spans="1:1">
      <c r="A62" s="62" t="s">
        <v>1295</v>
      </c>
    </row>
    <row r="63" spans="1:1">
      <c r="A63" s="62" t="s">
        <v>1295</v>
      </c>
    </row>
    <row r="64" spans="1:1">
      <c r="A64" s="62" t="s">
        <v>1295</v>
      </c>
    </row>
    <row r="65" spans="1:1">
      <c r="A65" s="62" t="s">
        <v>1295</v>
      </c>
    </row>
    <row r="66" spans="1:1">
      <c r="A66" s="62" t="s">
        <v>1295</v>
      </c>
    </row>
    <row r="67" spans="1:1">
      <c r="A67" s="62" t="s">
        <v>1295</v>
      </c>
    </row>
    <row r="68" spans="1:1">
      <c r="A68" s="62" t="s">
        <v>1295</v>
      </c>
    </row>
    <row r="69" spans="1:1">
      <c r="A69" s="62" t="s">
        <v>1295</v>
      </c>
    </row>
    <row r="70" spans="1:1">
      <c r="A70" s="62" t="s">
        <v>1295</v>
      </c>
    </row>
    <row r="71" spans="1:1">
      <c r="A71" s="62" t="s">
        <v>1295</v>
      </c>
    </row>
    <row r="72" spans="1:1">
      <c r="A72" s="62" t="s">
        <v>1295</v>
      </c>
    </row>
    <row r="73" spans="1:1">
      <c r="A73" s="62" t="s">
        <v>1295</v>
      </c>
    </row>
    <row r="74" spans="1:1">
      <c r="A74" s="62" t="s">
        <v>1295</v>
      </c>
    </row>
    <row r="75" spans="1:1">
      <c r="A75" s="62" t="s">
        <v>1295</v>
      </c>
    </row>
    <row r="76" spans="1:1">
      <c r="A76" s="62" t="s">
        <v>1295</v>
      </c>
    </row>
    <row r="77" spans="1:1">
      <c r="A77" s="62" t="s">
        <v>1295</v>
      </c>
    </row>
    <row r="78" spans="1:1">
      <c r="A78" s="62" t="s">
        <v>1295</v>
      </c>
    </row>
    <row r="79" spans="1:1">
      <c r="A79" s="62" t="s">
        <v>1295</v>
      </c>
    </row>
    <row r="80" spans="1:1">
      <c r="A80" s="62" t="s">
        <v>1295</v>
      </c>
    </row>
    <row r="81" spans="1:1">
      <c r="A81" s="62" t="s">
        <v>1295</v>
      </c>
    </row>
    <row r="82" spans="1:1">
      <c r="A82" s="62" t="s">
        <v>1295</v>
      </c>
    </row>
    <row r="83" spans="1:1">
      <c r="A83" s="62" t="s">
        <v>1295</v>
      </c>
    </row>
    <row r="84" spans="1:1">
      <c r="A84" s="62" t="s">
        <v>1295</v>
      </c>
    </row>
    <row r="85" spans="1:1">
      <c r="A85" s="62" t="s">
        <v>1295</v>
      </c>
    </row>
    <row r="86" spans="1:1">
      <c r="A86" s="62" t="s">
        <v>1295</v>
      </c>
    </row>
    <row r="87" spans="1:1">
      <c r="A87" s="62" t="s">
        <v>1295</v>
      </c>
    </row>
    <row r="88" spans="1:1">
      <c r="A88" s="62" t="s">
        <v>1295</v>
      </c>
    </row>
    <row r="89" spans="1:1">
      <c r="A89" s="62" t="s">
        <v>1295</v>
      </c>
    </row>
    <row r="90" spans="1:1">
      <c r="A90" s="62" t="s">
        <v>1295</v>
      </c>
    </row>
    <row r="91" spans="1:1">
      <c r="A91" s="62" t="s">
        <v>1295</v>
      </c>
    </row>
    <row r="92" spans="1:1">
      <c r="A92" s="62" t="s">
        <v>1295</v>
      </c>
    </row>
    <row r="93" spans="1:1">
      <c r="A93" s="62" t="s">
        <v>1295</v>
      </c>
    </row>
    <row r="94" spans="1:1">
      <c r="A94" s="62" t="s">
        <v>1295</v>
      </c>
    </row>
    <row r="95" spans="1:1">
      <c r="A95" s="62" t="s">
        <v>1295</v>
      </c>
    </row>
    <row r="96" spans="1:1">
      <c r="A96" s="62" t="s">
        <v>1295</v>
      </c>
    </row>
    <row r="97" spans="1:1">
      <c r="A97" s="62" t="s">
        <v>1295</v>
      </c>
    </row>
    <row r="98" spans="1:1">
      <c r="A98" s="62" t="s">
        <v>1295</v>
      </c>
    </row>
    <row r="99" spans="1:1">
      <c r="A99" s="62" t="s">
        <v>1295</v>
      </c>
    </row>
    <row r="100" spans="1:1">
      <c r="A100" s="62" t="s">
        <v>1295</v>
      </c>
    </row>
    <row r="101" spans="1:1">
      <c r="A101" s="62" t="s">
        <v>1295</v>
      </c>
    </row>
    <row r="102" spans="1:1">
      <c r="A102" s="62" t="s">
        <v>1295</v>
      </c>
    </row>
    <row r="103" spans="1:1">
      <c r="A103" s="62" t="s">
        <v>1295</v>
      </c>
    </row>
    <row r="104" spans="1:1">
      <c r="A104" s="62" t="s">
        <v>1295</v>
      </c>
    </row>
    <row r="105" spans="1:1">
      <c r="A105" s="62" t="s">
        <v>1295</v>
      </c>
    </row>
    <row r="106" spans="1:1">
      <c r="A106" s="62" t="s">
        <v>1295</v>
      </c>
    </row>
    <row r="107" spans="1:1">
      <c r="A107" s="62" t="s">
        <v>1295</v>
      </c>
    </row>
    <row r="108" spans="1:1">
      <c r="A108" s="62" t="s">
        <v>1295</v>
      </c>
    </row>
    <row r="109" spans="1:1">
      <c r="A109" s="62" t="s">
        <v>1295</v>
      </c>
    </row>
    <row r="110" spans="1:1">
      <c r="A110" s="62" t="s">
        <v>1295</v>
      </c>
    </row>
    <row r="111" spans="1:1">
      <c r="A111" s="62" t="s">
        <v>1295</v>
      </c>
    </row>
    <row r="112" spans="1:1">
      <c r="A112" s="62" t="s">
        <v>1295</v>
      </c>
    </row>
    <row r="113" spans="1:1">
      <c r="A113" s="62" t="s">
        <v>1295</v>
      </c>
    </row>
    <row r="114" spans="1:1">
      <c r="A114" s="62" t="s">
        <v>1295</v>
      </c>
    </row>
    <row r="115" spans="1:1">
      <c r="A115" s="62" t="s">
        <v>1295</v>
      </c>
    </row>
    <row r="116" spans="1:1">
      <c r="A116" s="62" t="s">
        <v>1295</v>
      </c>
    </row>
    <row r="117" spans="1:1">
      <c r="A117" s="62" t="s">
        <v>1295</v>
      </c>
    </row>
    <row r="118" spans="1:1">
      <c r="A118" s="62" t="s">
        <v>1295</v>
      </c>
    </row>
    <row r="119" spans="1:1">
      <c r="A119" s="62" t="s">
        <v>1295</v>
      </c>
    </row>
    <row r="120" spans="1:1">
      <c r="A120" s="62" t="s">
        <v>1295</v>
      </c>
    </row>
    <row r="121" spans="1:1">
      <c r="A121" s="62" t="s">
        <v>1295</v>
      </c>
    </row>
    <row r="122" spans="1:1">
      <c r="A122" s="62" t="s">
        <v>1295</v>
      </c>
    </row>
    <row r="123" spans="1:1">
      <c r="A123" s="62" t="s">
        <v>1295</v>
      </c>
    </row>
    <row r="124" spans="1:1">
      <c r="A124" s="62" t="s">
        <v>1295</v>
      </c>
    </row>
    <row r="125" spans="1:1">
      <c r="A125" s="62" t="s">
        <v>1295</v>
      </c>
    </row>
    <row r="126" spans="1:1">
      <c r="A126" s="62" t="s">
        <v>1295</v>
      </c>
    </row>
    <row r="127" spans="1:1">
      <c r="A127" s="62" t="s">
        <v>1295</v>
      </c>
    </row>
    <row r="128" spans="1:1">
      <c r="A128" s="62" t="s">
        <v>1295</v>
      </c>
    </row>
    <row r="129" spans="1:1">
      <c r="A129" s="62" t="s">
        <v>1295</v>
      </c>
    </row>
    <row r="130" spans="1:1">
      <c r="A130" s="62" t="s">
        <v>1295</v>
      </c>
    </row>
    <row r="131" spans="1:1">
      <c r="A131" s="62" t="s">
        <v>1295</v>
      </c>
    </row>
    <row r="132" spans="1:1">
      <c r="A132" s="62" t="s">
        <v>1295</v>
      </c>
    </row>
    <row r="133" spans="1:1">
      <c r="A133" s="62" t="s">
        <v>1295</v>
      </c>
    </row>
    <row r="134" spans="1:1">
      <c r="A134" s="62" t="s">
        <v>1295</v>
      </c>
    </row>
    <row r="135" spans="1:1">
      <c r="A135" s="62" t="s">
        <v>1295</v>
      </c>
    </row>
    <row r="136" spans="1:1">
      <c r="A136" s="62" t="s">
        <v>1295</v>
      </c>
    </row>
    <row r="137" spans="1:1">
      <c r="A137" s="62" t="s">
        <v>1295</v>
      </c>
    </row>
    <row r="138" spans="1:1">
      <c r="A138" s="62" t="s">
        <v>1295</v>
      </c>
    </row>
    <row r="139" spans="1:1">
      <c r="A139" s="62" t="s">
        <v>1295</v>
      </c>
    </row>
    <row r="140" spans="1:1">
      <c r="A140" s="62" t="s">
        <v>1295</v>
      </c>
    </row>
    <row r="141" spans="1:1">
      <c r="A141" s="62" t="s">
        <v>1295</v>
      </c>
    </row>
    <row r="142" spans="1:1">
      <c r="A142" s="62" t="s">
        <v>1295</v>
      </c>
    </row>
    <row r="143" spans="1:1">
      <c r="A143" s="62" t="s">
        <v>1295</v>
      </c>
    </row>
    <row r="144" spans="1:1">
      <c r="A144" s="62" t="s">
        <v>1295</v>
      </c>
    </row>
    <row r="145" spans="1:1">
      <c r="A145" s="62" t="s">
        <v>1295</v>
      </c>
    </row>
    <row r="146" spans="1:1">
      <c r="A146" s="62" t="s">
        <v>1295</v>
      </c>
    </row>
    <row r="147" spans="1:1">
      <c r="A147" s="62" t="s">
        <v>1295</v>
      </c>
    </row>
    <row r="148" spans="1:1">
      <c r="A148" s="62" t="s">
        <v>1295</v>
      </c>
    </row>
    <row r="149" spans="1:1">
      <c r="A149" s="62" t="s">
        <v>1295</v>
      </c>
    </row>
    <row r="150" spans="1:1">
      <c r="A150" s="62" t="s">
        <v>1295</v>
      </c>
    </row>
    <row r="151" spans="1:1">
      <c r="A151" s="62" t="s">
        <v>1295</v>
      </c>
    </row>
    <row r="152" spans="1:1">
      <c r="A152" s="62" t="s">
        <v>1295</v>
      </c>
    </row>
    <row r="153" spans="1:1">
      <c r="A153" s="62" t="s">
        <v>1295</v>
      </c>
    </row>
    <row r="154" spans="1:1">
      <c r="A154" s="62" t="s">
        <v>1295</v>
      </c>
    </row>
    <row r="155" spans="1:1">
      <c r="A155" s="62" t="s">
        <v>1295</v>
      </c>
    </row>
    <row r="156" spans="1:1">
      <c r="A156" s="62" t="s">
        <v>1295</v>
      </c>
    </row>
    <row r="157" spans="1:1">
      <c r="A157" s="62" t="s">
        <v>1295</v>
      </c>
    </row>
    <row r="158" spans="1:1">
      <c r="A158" s="62" t="s">
        <v>1295</v>
      </c>
    </row>
    <row r="159" spans="1:1">
      <c r="A159" s="62" t="s">
        <v>1295</v>
      </c>
    </row>
    <row r="160" spans="1:1">
      <c r="A160" s="62" t="s">
        <v>1295</v>
      </c>
    </row>
    <row r="161" spans="1:1">
      <c r="A161" s="62" t="s">
        <v>1295</v>
      </c>
    </row>
    <row r="162" spans="1:1">
      <c r="A162" s="62" t="s">
        <v>1295</v>
      </c>
    </row>
    <row r="163" spans="1:1">
      <c r="A163" s="62" t="s">
        <v>1295</v>
      </c>
    </row>
    <row r="164" spans="1:1">
      <c r="A164" s="62" t="s">
        <v>1295</v>
      </c>
    </row>
    <row r="165" spans="1:1">
      <c r="A165" s="62" t="s">
        <v>1295</v>
      </c>
    </row>
    <row r="166" spans="1:1">
      <c r="A166" s="62" t="s">
        <v>1295</v>
      </c>
    </row>
    <row r="167" spans="1:1">
      <c r="A167" s="62" t="s">
        <v>1295</v>
      </c>
    </row>
    <row r="168" spans="1:1">
      <c r="A168" s="62" t="s">
        <v>1295</v>
      </c>
    </row>
    <row r="169" spans="1:1">
      <c r="A169" s="62" t="s">
        <v>1295</v>
      </c>
    </row>
    <row r="170" spans="1:1">
      <c r="A170" s="62" t="s">
        <v>1295</v>
      </c>
    </row>
    <row r="171" spans="1:1">
      <c r="A171" s="62" t="s">
        <v>1295</v>
      </c>
    </row>
    <row r="172" spans="1:1">
      <c r="A172" s="62" t="s">
        <v>1295</v>
      </c>
    </row>
    <row r="173" spans="1:1">
      <c r="A173" s="62" t="s">
        <v>1295</v>
      </c>
    </row>
    <row r="174" spans="1:1">
      <c r="A174" s="62" t="s">
        <v>1295</v>
      </c>
    </row>
    <row r="175" spans="1:1">
      <c r="A175" s="62" t="s">
        <v>1295</v>
      </c>
    </row>
    <row r="176" spans="1:1">
      <c r="A176" s="62" t="s">
        <v>1295</v>
      </c>
    </row>
    <row r="177" spans="1:1">
      <c r="A177" s="62" t="s">
        <v>1295</v>
      </c>
    </row>
    <row r="178" spans="1:1">
      <c r="A178" s="62" t="s">
        <v>1295</v>
      </c>
    </row>
    <row r="179" spans="1:1">
      <c r="A179" s="62" t="s">
        <v>1295</v>
      </c>
    </row>
    <row r="180" spans="1:1">
      <c r="A180" s="62" t="s">
        <v>1295</v>
      </c>
    </row>
    <row r="181" spans="1:1">
      <c r="A181" s="62" t="s">
        <v>1295</v>
      </c>
    </row>
    <row r="182" spans="1:1">
      <c r="A182" s="62" t="s">
        <v>1295</v>
      </c>
    </row>
    <row r="183" spans="1:1">
      <c r="A183" s="62" t="s">
        <v>1295</v>
      </c>
    </row>
    <row r="184" spans="1:1">
      <c r="A184" s="62" t="s">
        <v>1295</v>
      </c>
    </row>
    <row r="185" spans="1:1">
      <c r="A185" s="62" t="s">
        <v>1295</v>
      </c>
    </row>
    <row r="186" spans="1:1">
      <c r="A186" s="62" t="s">
        <v>1295</v>
      </c>
    </row>
    <row r="187" spans="1:1">
      <c r="A187" s="62" t="s">
        <v>1295</v>
      </c>
    </row>
    <row r="188" spans="1:1">
      <c r="A188" s="62" t="s">
        <v>1295</v>
      </c>
    </row>
    <row r="189" spans="1:1">
      <c r="A189" s="62" t="s">
        <v>1295</v>
      </c>
    </row>
    <row r="190" spans="1:1">
      <c r="A190" s="62" t="s">
        <v>1295</v>
      </c>
    </row>
    <row r="191" spans="1:1">
      <c r="A191" s="62" t="s">
        <v>1295</v>
      </c>
    </row>
    <row r="192" spans="1:1">
      <c r="A192" s="62" t="s">
        <v>1295</v>
      </c>
    </row>
    <row r="193" spans="1:1">
      <c r="A193" s="62" t="s">
        <v>1295</v>
      </c>
    </row>
    <row r="194" spans="1:1">
      <c r="A194" s="62" t="s">
        <v>1295</v>
      </c>
    </row>
    <row r="195" spans="1:1">
      <c r="A195" s="62" t="s">
        <v>1295</v>
      </c>
    </row>
    <row r="196" spans="1:1">
      <c r="A196" s="62" t="s">
        <v>1295</v>
      </c>
    </row>
    <row r="197" spans="1:1">
      <c r="A197" s="62" t="s">
        <v>1295</v>
      </c>
    </row>
    <row r="198" spans="1:1">
      <c r="A198" s="62" t="s">
        <v>1295</v>
      </c>
    </row>
    <row r="199" spans="1:1">
      <c r="A199" s="62" t="s">
        <v>1295</v>
      </c>
    </row>
    <row r="200" spans="1:1">
      <c r="A200" s="62" t="s">
        <v>1295</v>
      </c>
    </row>
    <row r="201" spans="1:1">
      <c r="A201" s="62" t="s">
        <v>1295</v>
      </c>
    </row>
    <row r="202" spans="1:1">
      <c r="A202" s="62" t="s">
        <v>1295</v>
      </c>
    </row>
    <row r="203" spans="1:1">
      <c r="A203" s="62" t="s">
        <v>1295</v>
      </c>
    </row>
    <row r="204" spans="1:1">
      <c r="A204" s="62" t="s">
        <v>1295</v>
      </c>
    </row>
    <row r="205" spans="1:1">
      <c r="A205" s="62" t="s">
        <v>1295</v>
      </c>
    </row>
    <row r="206" spans="1:1">
      <c r="A206" s="62" t="s">
        <v>1295</v>
      </c>
    </row>
    <row r="207" spans="1:1">
      <c r="A207" s="62" t="s">
        <v>1295</v>
      </c>
    </row>
    <row r="208" spans="1:1">
      <c r="A208" s="62" t="s">
        <v>1295</v>
      </c>
    </row>
    <row r="209" spans="1:1">
      <c r="A209" s="62" t="s">
        <v>1295</v>
      </c>
    </row>
    <row r="210" spans="1:1">
      <c r="A210" s="62" t="s">
        <v>1295</v>
      </c>
    </row>
    <row r="211" spans="1:1">
      <c r="A211" s="62" t="s">
        <v>1295</v>
      </c>
    </row>
    <row r="212" spans="1:1">
      <c r="A212" s="62" t="s">
        <v>1295</v>
      </c>
    </row>
    <row r="213" spans="1:1">
      <c r="A213" s="62" t="s">
        <v>1295</v>
      </c>
    </row>
    <row r="214" spans="1:1">
      <c r="A214" s="62" t="s">
        <v>1295</v>
      </c>
    </row>
    <row r="215" spans="1:1">
      <c r="A215" s="62" t="s">
        <v>1295</v>
      </c>
    </row>
    <row r="216" spans="1:1">
      <c r="A216" s="62" t="s">
        <v>1295</v>
      </c>
    </row>
    <row r="217" spans="1:1">
      <c r="A217" s="62" t="s">
        <v>1295</v>
      </c>
    </row>
    <row r="218" spans="1:1">
      <c r="A218" s="62" t="s">
        <v>1295</v>
      </c>
    </row>
    <row r="219" spans="1:1">
      <c r="A219" s="62" t="s">
        <v>1295</v>
      </c>
    </row>
    <row r="220" spans="1:1">
      <c r="A220" s="62" t="s">
        <v>1295</v>
      </c>
    </row>
    <row r="221" spans="1:1">
      <c r="A221" s="62" t="s">
        <v>1295</v>
      </c>
    </row>
    <row r="222" spans="1:1">
      <c r="A222" s="62" t="s">
        <v>1295</v>
      </c>
    </row>
    <row r="223" spans="1:1">
      <c r="A223" s="62" t="s">
        <v>1295</v>
      </c>
    </row>
    <row r="224" spans="1:1">
      <c r="A224" s="62" t="s">
        <v>1295</v>
      </c>
    </row>
    <row r="225" spans="1:1">
      <c r="A225" s="62" t="s">
        <v>1295</v>
      </c>
    </row>
    <row r="226" spans="1:1">
      <c r="A226" s="62" t="s">
        <v>1295</v>
      </c>
    </row>
    <row r="227" spans="1:1">
      <c r="A227" s="62" t="s">
        <v>1295</v>
      </c>
    </row>
    <row r="228" spans="1:1">
      <c r="A228" s="62" t="s">
        <v>1295</v>
      </c>
    </row>
    <row r="229" spans="1:1">
      <c r="A229" s="62" t="s">
        <v>1295</v>
      </c>
    </row>
    <row r="230" spans="1:1">
      <c r="A230" s="62" t="s">
        <v>1295</v>
      </c>
    </row>
    <row r="231" spans="1:1">
      <c r="A231" s="62" t="s">
        <v>1295</v>
      </c>
    </row>
    <row r="232" spans="1:1">
      <c r="A232" s="62" t="s">
        <v>1295</v>
      </c>
    </row>
    <row r="233" spans="1:1">
      <c r="A233" s="62" t="s">
        <v>1295</v>
      </c>
    </row>
    <row r="234" spans="1:1">
      <c r="A234" s="62" t="s">
        <v>1295</v>
      </c>
    </row>
    <row r="235" spans="1:1">
      <c r="A235" s="62" t="s">
        <v>1295</v>
      </c>
    </row>
    <row r="236" spans="1:1">
      <c r="A236" s="62" t="s">
        <v>1295</v>
      </c>
    </row>
    <row r="237" spans="1:1">
      <c r="A237" s="62" t="s">
        <v>1295</v>
      </c>
    </row>
    <row r="238" spans="1:1">
      <c r="A238" s="62" t="s">
        <v>1295</v>
      </c>
    </row>
    <row r="239" spans="1:1">
      <c r="A239" s="62" t="s">
        <v>1295</v>
      </c>
    </row>
    <row r="240" spans="1:1">
      <c r="A240" s="62" t="s">
        <v>1295</v>
      </c>
    </row>
    <row r="241" spans="1:1">
      <c r="A241" s="62" t="s">
        <v>1295</v>
      </c>
    </row>
    <row r="242" spans="1:1">
      <c r="A242" s="62" t="s">
        <v>1295</v>
      </c>
    </row>
    <row r="243" spans="1:1">
      <c r="A243" s="62" t="s">
        <v>1295</v>
      </c>
    </row>
    <row r="244" spans="1:1">
      <c r="A244" s="62" t="s">
        <v>1295</v>
      </c>
    </row>
    <row r="245" spans="1:1">
      <c r="A245" s="62" t="s">
        <v>1295</v>
      </c>
    </row>
    <row r="246" spans="1:1">
      <c r="A246" s="62" t="s">
        <v>1295</v>
      </c>
    </row>
    <row r="247" spans="1:1">
      <c r="A247" s="62" t="s">
        <v>1295</v>
      </c>
    </row>
    <row r="248" spans="1:1">
      <c r="A248" s="62" t="s">
        <v>1295</v>
      </c>
    </row>
    <row r="249" spans="1:1">
      <c r="A249" s="62" t="s">
        <v>1295</v>
      </c>
    </row>
    <row r="250" spans="1:1">
      <c r="A250" s="62" t="s">
        <v>1295</v>
      </c>
    </row>
    <row r="251" spans="1:1">
      <c r="A251" s="62" t="s">
        <v>1295</v>
      </c>
    </row>
    <row r="252" spans="1:1">
      <c r="A252" s="62" t="s">
        <v>1295</v>
      </c>
    </row>
    <row r="253" spans="1:1">
      <c r="A253" s="62" t="s">
        <v>1295</v>
      </c>
    </row>
    <row r="254" spans="1:1">
      <c r="A254" s="62" t="s">
        <v>1295</v>
      </c>
    </row>
    <row r="255" spans="1:1">
      <c r="A255" s="62" t="s">
        <v>1295</v>
      </c>
    </row>
    <row r="256" spans="1:1">
      <c r="A256" s="62" t="s">
        <v>1295</v>
      </c>
    </row>
    <row r="257" spans="1:1">
      <c r="A257" s="62" t="s">
        <v>1295</v>
      </c>
    </row>
    <row r="258" spans="1:1">
      <c r="A258" s="62" t="s">
        <v>1295</v>
      </c>
    </row>
    <row r="259" spans="1:1">
      <c r="A259" s="62" t="s">
        <v>1295</v>
      </c>
    </row>
    <row r="260" spans="1:1">
      <c r="A260" s="62" t="s">
        <v>1295</v>
      </c>
    </row>
    <row r="261" spans="1:1">
      <c r="A261" s="62" t="s">
        <v>1295</v>
      </c>
    </row>
    <row r="262" spans="1:1">
      <c r="A262" s="62" t="s">
        <v>1295</v>
      </c>
    </row>
    <row r="263" spans="1:1">
      <c r="A263" s="62" t="s">
        <v>1295</v>
      </c>
    </row>
    <row r="264" spans="1:1">
      <c r="A264" s="62" t="s">
        <v>1295</v>
      </c>
    </row>
    <row r="265" spans="1:1">
      <c r="A265" s="62" t="s">
        <v>1295</v>
      </c>
    </row>
    <row r="266" spans="1:1">
      <c r="A266" s="62" t="s">
        <v>1295</v>
      </c>
    </row>
    <row r="267" spans="1:1">
      <c r="A267" s="62" t="s">
        <v>1295</v>
      </c>
    </row>
    <row r="268" spans="1:1">
      <c r="A268" s="62" t="s">
        <v>1295</v>
      </c>
    </row>
    <row r="269" spans="1:1">
      <c r="A269" s="62" t="s">
        <v>1295</v>
      </c>
    </row>
    <row r="270" spans="1:1">
      <c r="A270" s="62" t="s">
        <v>1295</v>
      </c>
    </row>
    <row r="271" spans="1:1">
      <c r="A271" s="62" t="s">
        <v>1295</v>
      </c>
    </row>
    <row r="272" spans="1:1">
      <c r="A272" s="62" t="s">
        <v>1295</v>
      </c>
    </row>
    <row r="273" spans="1:1">
      <c r="A273" s="62" t="s">
        <v>1295</v>
      </c>
    </row>
    <row r="274" spans="1:1">
      <c r="A274" s="62" t="s">
        <v>1295</v>
      </c>
    </row>
    <row r="275" spans="1:1">
      <c r="A275" s="62" t="s">
        <v>1295</v>
      </c>
    </row>
    <row r="276" spans="1:1">
      <c r="A276" s="62" t="s">
        <v>1295</v>
      </c>
    </row>
    <row r="277" spans="1:1">
      <c r="A277" s="62" t="s">
        <v>1295</v>
      </c>
    </row>
    <row r="278" spans="1:1">
      <c r="A278" s="62" t="s">
        <v>1295</v>
      </c>
    </row>
    <row r="279" spans="1:1">
      <c r="A279" s="62" t="s">
        <v>1295</v>
      </c>
    </row>
    <row r="280" spans="1:1">
      <c r="A280" s="62" t="s">
        <v>1295</v>
      </c>
    </row>
    <row r="281" spans="1:1">
      <c r="A281" s="62" t="s">
        <v>1295</v>
      </c>
    </row>
    <row r="282" spans="1:1">
      <c r="A282" s="62" t="s">
        <v>1295</v>
      </c>
    </row>
    <row r="283" spans="1:1">
      <c r="A283" s="62" t="s">
        <v>1295</v>
      </c>
    </row>
    <row r="284" spans="1:1">
      <c r="A284" s="62" t="s">
        <v>1295</v>
      </c>
    </row>
    <row r="285" spans="1:1">
      <c r="A285" s="62" t="s">
        <v>1295</v>
      </c>
    </row>
    <row r="286" spans="1:1">
      <c r="A286" s="62" t="s">
        <v>1295</v>
      </c>
    </row>
    <row r="287" spans="1:1">
      <c r="A287" s="62" t="s">
        <v>1295</v>
      </c>
    </row>
    <row r="288" spans="1:1">
      <c r="A288" s="62" t="s">
        <v>1295</v>
      </c>
    </row>
    <row r="289" spans="1:1">
      <c r="A289" s="62" t="s">
        <v>1295</v>
      </c>
    </row>
    <row r="290" spans="1:1">
      <c r="A290" s="62" t="s">
        <v>1295</v>
      </c>
    </row>
    <row r="291" spans="1:1">
      <c r="A291" s="62" t="s">
        <v>1295</v>
      </c>
    </row>
    <row r="292" spans="1:1">
      <c r="A292" s="62" t="s">
        <v>1295</v>
      </c>
    </row>
    <row r="293" spans="1:1">
      <c r="A293" s="62" t="s">
        <v>1295</v>
      </c>
    </row>
    <row r="294" spans="1:1">
      <c r="A294" s="62" t="s">
        <v>1295</v>
      </c>
    </row>
    <row r="295" spans="1:1">
      <c r="A295" s="62" t="s">
        <v>1295</v>
      </c>
    </row>
    <row r="296" spans="1:1">
      <c r="A296" s="62" t="s">
        <v>1295</v>
      </c>
    </row>
    <row r="297" spans="1:1">
      <c r="A297" s="62" t="s">
        <v>1295</v>
      </c>
    </row>
    <row r="298" spans="1:1">
      <c r="A298" s="62" t="s">
        <v>1295</v>
      </c>
    </row>
    <row r="299" spans="1:1">
      <c r="A299" s="62" t="s">
        <v>1295</v>
      </c>
    </row>
    <row r="300" spans="1:1">
      <c r="A300" s="62" t="s">
        <v>1295</v>
      </c>
    </row>
    <row r="301" spans="1:1">
      <c r="A301" s="62" t="s">
        <v>1295</v>
      </c>
    </row>
    <row r="302" spans="1:1">
      <c r="A302" s="62" t="s">
        <v>1295</v>
      </c>
    </row>
    <row r="303" spans="1:1">
      <c r="A303" s="62" t="s">
        <v>1295</v>
      </c>
    </row>
    <row r="304" spans="1:1">
      <c r="A304" s="62" t="s">
        <v>1295</v>
      </c>
    </row>
    <row r="305" spans="1:1">
      <c r="A305" s="62" t="s">
        <v>1295</v>
      </c>
    </row>
    <row r="306" spans="1:1">
      <c r="A306" s="62" t="s">
        <v>1295</v>
      </c>
    </row>
    <row r="307" spans="1:1">
      <c r="A307" s="62" t="s">
        <v>1295</v>
      </c>
    </row>
    <row r="308" spans="1:1">
      <c r="A308" s="62" t="s">
        <v>1295</v>
      </c>
    </row>
    <row r="309" spans="1:1">
      <c r="A309" s="62" t="s">
        <v>1295</v>
      </c>
    </row>
    <row r="310" spans="1:1">
      <c r="A310" s="62" t="s">
        <v>1295</v>
      </c>
    </row>
    <row r="311" spans="1:1">
      <c r="A311" s="62" t="s">
        <v>1295</v>
      </c>
    </row>
    <row r="312" spans="1:1">
      <c r="A312" s="62" t="s">
        <v>1295</v>
      </c>
    </row>
    <row r="313" spans="1:1">
      <c r="A313" s="62" t="s">
        <v>1295</v>
      </c>
    </row>
    <row r="314" spans="1:1">
      <c r="A314" s="62" t="s">
        <v>1295</v>
      </c>
    </row>
    <row r="315" spans="1:1">
      <c r="A315" s="62" t="s">
        <v>1295</v>
      </c>
    </row>
    <row r="316" spans="1:1">
      <c r="A316" s="62" t="s">
        <v>1295</v>
      </c>
    </row>
    <row r="317" spans="1:1">
      <c r="A317" s="62" t="s">
        <v>1295</v>
      </c>
    </row>
    <row r="318" spans="1:1">
      <c r="A318" s="62" t="s">
        <v>1295</v>
      </c>
    </row>
    <row r="319" spans="1:1">
      <c r="A319" s="62" t="s">
        <v>1295</v>
      </c>
    </row>
    <row r="320" spans="1:1">
      <c r="A320" s="62" t="s">
        <v>1295</v>
      </c>
    </row>
    <row r="321" spans="1:1">
      <c r="A321" s="62" t="s">
        <v>1295</v>
      </c>
    </row>
    <row r="322" spans="1:1">
      <c r="A322" s="62" t="s">
        <v>1295</v>
      </c>
    </row>
    <row r="323" spans="1:1">
      <c r="A323" s="62" t="s">
        <v>1295</v>
      </c>
    </row>
    <row r="324" spans="1:1">
      <c r="A324" s="62" t="s">
        <v>1295</v>
      </c>
    </row>
    <row r="325" spans="1:1">
      <c r="A325" s="62" t="s">
        <v>1295</v>
      </c>
    </row>
    <row r="326" spans="1:1">
      <c r="A326" s="62" t="s">
        <v>1295</v>
      </c>
    </row>
    <row r="327" spans="1:1">
      <c r="A327" s="62" t="s">
        <v>1295</v>
      </c>
    </row>
    <row r="328" spans="1:1">
      <c r="A328" s="62" t="s">
        <v>1295</v>
      </c>
    </row>
    <row r="329" spans="1:1">
      <c r="A329" s="62" t="s">
        <v>1295</v>
      </c>
    </row>
    <row r="330" spans="1:1">
      <c r="A330" s="62" t="s">
        <v>1295</v>
      </c>
    </row>
    <row r="331" spans="1:1">
      <c r="A331" s="62" t="s">
        <v>1295</v>
      </c>
    </row>
    <row r="332" spans="1:1">
      <c r="A332" s="62" t="s">
        <v>1295</v>
      </c>
    </row>
    <row r="333" spans="1:1">
      <c r="A333" s="62" t="s">
        <v>1295</v>
      </c>
    </row>
    <row r="334" spans="1:1">
      <c r="A334" s="62" t="s">
        <v>1295</v>
      </c>
    </row>
    <row r="335" spans="1:1">
      <c r="A335" s="62" t="s">
        <v>1295</v>
      </c>
    </row>
    <row r="336" spans="1:1">
      <c r="A336" s="62" t="s">
        <v>1295</v>
      </c>
    </row>
    <row r="337" spans="1:1">
      <c r="A337" s="62" t="s">
        <v>1295</v>
      </c>
    </row>
    <row r="338" spans="1:1">
      <c r="A338" s="62" t="s">
        <v>1295</v>
      </c>
    </row>
    <row r="339" spans="1:1">
      <c r="A339" s="62" t="s">
        <v>1295</v>
      </c>
    </row>
    <row r="340" spans="1:1">
      <c r="A340" s="62" t="s">
        <v>1295</v>
      </c>
    </row>
    <row r="341" spans="1:1">
      <c r="A341" s="62" t="s">
        <v>1295</v>
      </c>
    </row>
    <row r="342" spans="1:1">
      <c r="A342" s="62" t="s">
        <v>1295</v>
      </c>
    </row>
    <row r="343" spans="1:1">
      <c r="A343" s="62" t="s">
        <v>1295</v>
      </c>
    </row>
    <row r="344" spans="1:1">
      <c r="A344" s="62" t="s">
        <v>1295</v>
      </c>
    </row>
    <row r="345" spans="1:1">
      <c r="A345" s="62" t="s">
        <v>1295</v>
      </c>
    </row>
    <row r="346" spans="1:1">
      <c r="A346" s="62" t="s">
        <v>1295</v>
      </c>
    </row>
    <row r="347" spans="1:1">
      <c r="A347" s="62" t="s">
        <v>1295</v>
      </c>
    </row>
    <row r="348" spans="1:1">
      <c r="A348" s="62" t="s">
        <v>1295</v>
      </c>
    </row>
    <row r="349" spans="1:1">
      <c r="A349" s="62" t="s">
        <v>1295</v>
      </c>
    </row>
    <row r="350" spans="1:1">
      <c r="A350" s="62" t="s">
        <v>1295</v>
      </c>
    </row>
    <row r="351" spans="1:1">
      <c r="A351" s="62" t="s">
        <v>1295</v>
      </c>
    </row>
    <row r="352" spans="1:1">
      <c r="A352" s="62" t="s">
        <v>1295</v>
      </c>
    </row>
    <row r="353" spans="1:1">
      <c r="A353" s="62" t="s">
        <v>1295</v>
      </c>
    </row>
    <row r="354" spans="1:1">
      <c r="A354" s="62" t="s">
        <v>1295</v>
      </c>
    </row>
    <row r="355" spans="1:1">
      <c r="A355" s="62" t="s">
        <v>1295</v>
      </c>
    </row>
    <row r="356" spans="1:1">
      <c r="A356" s="62" t="s">
        <v>1295</v>
      </c>
    </row>
    <row r="357" spans="1:1">
      <c r="A357" s="62" t="s">
        <v>1295</v>
      </c>
    </row>
    <row r="358" spans="1:1">
      <c r="A358" s="62" t="s">
        <v>1295</v>
      </c>
    </row>
    <row r="359" spans="1:1">
      <c r="A359" s="62" t="s">
        <v>1295</v>
      </c>
    </row>
    <row r="360" spans="1:1">
      <c r="A360" s="62" t="s">
        <v>1295</v>
      </c>
    </row>
    <row r="361" spans="1:1">
      <c r="A361" s="62" t="s">
        <v>1295</v>
      </c>
    </row>
    <row r="362" spans="1:1">
      <c r="A362" s="62" t="s">
        <v>1295</v>
      </c>
    </row>
    <row r="363" spans="1:1">
      <c r="A363" s="62" t="s">
        <v>1295</v>
      </c>
    </row>
    <row r="364" spans="1:1">
      <c r="A364" s="62" t="s">
        <v>1295</v>
      </c>
    </row>
    <row r="365" spans="1:1">
      <c r="A365" s="62" t="s">
        <v>1295</v>
      </c>
    </row>
    <row r="366" spans="1:1">
      <c r="A366" s="62" t="s">
        <v>1295</v>
      </c>
    </row>
    <row r="367" spans="1:1">
      <c r="A367" s="62" t="s">
        <v>1295</v>
      </c>
    </row>
    <row r="368" spans="1:1">
      <c r="A368" s="62" t="s">
        <v>1295</v>
      </c>
    </row>
    <row r="369" spans="1:1">
      <c r="A369" s="62" t="s">
        <v>1295</v>
      </c>
    </row>
    <row r="370" spans="1:1">
      <c r="A370" s="62" t="s">
        <v>1295</v>
      </c>
    </row>
    <row r="371" spans="1:1">
      <c r="A371" s="62" t="s">
        <v>1295</v>
      </c>
    </row>
    <row r="372" spans="1:1">
      <c r="A372" s="62" t="s">
        <v>1295</v>
      </c>
    </row>
    <row r="373" spans="1:1">
      <c r="A373" s="62" t="s">
        <v>1295</v>
      </c>
    </row>
    <row r="374" spans="1:1">
      <c r="A374" s="62" t="s">
        <v>1295</v>
      </c>
    </row>
    <row r="375" spans="1:1">
      <c r="A375" s="63"/>
    </row>
  </sheetData>
  <mergeCells count="8">
    <mergeCell ref="AZ3:BB3"/>
    <mergeCell ref="F21:H21"/>
    <mergeCell ref="F2:H2"/>
    <mergeCell ref="I2:K2"/>
    <mergeCell ref="L2:N2"/>
    <mergeCell ref="P2:Y2"/>
    <mergeCell ref="AE2:AN2"/>
    <mergeCell ref="AU3:AY3"/>
  </mergeCells>
  <pageMargins left="0.7" right="0.7" top="0.75" bottom="0.75" header="0.3" footer="0.3"/>
  <pageSetup paperSize="9" orientation="portrait" horizontalDpi="360" verticalDpi="36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67"/>
  <sheetViews>
    <sheetView zoomScale="125" zoomScaleNormal="125" zoomScalePageLayoutView="125" workbookViewId="0">
      <selection activeCell="H6" sqref="H6:Q6"/>
    </sheetView>
  </sheetViews>
  <sheetFormatPr baseColWidth="10" defaultColWidth="6.5" defaultRowHeight="14" x14ac:dyDescent="0"/>
  <cols>
    <col min="1" max="2" width="10.33203125" style="7" customWidth="1"/>
    <col min="3" max="3" width="6.5" style="7"/>
    <col min="4" max="4" width="13.5" style="12" customWidth="1"/>
    <col min="5" max="5" width="59.5" style="12" customWidth="1"/>
    <col min="6" max="6" width="23" style="12" hidden="1" customWidth="1"/>
    <col min="7" max="7" width="6.5" style="12"/>
    <col min="8" max="17" width="9.1640625" style="8" customWidth="1"/>
    <col min="18" max="18" width="6.5" style="8"/>
    <col min="19" max="19" width="6.5" style="8" hidden="1" customWidth="1"/>
    <col min="20" max="62" width="6.5" style="12" hidden="1" customWidth="1"/>
    <col min="63" max="63" width="8.5" style="12" hidden="1" customWidth="1"/>
    <col min="64" max="64" width="11.5" style="12" hidden="1" customWidth="1"/>
    <col min="65" max="65" width="6.5" style="8" hidden="1" customWidth="1"/>
    <col min="66" max="66" width="11.6640625" style="8" customWidth="1"/>
    <col min="67" max="16384" width="6.5" style="12"/>
  </cols>
  <sheetData>
    <row r="1" spans="1:68" s="34" customFormat="1" ht="15">
      <c r="A1" s="57" t="s">
        <v>21092</v>
      </c>
      <c r="B1" s="33"/>
      <c r="C1" s="33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BM1" s="9"/>
      <c r="BN1" s="9"/>
    </row>
    <row r="2" spans="1:68" s="34" customFormat="1" ht="15">
      <c r="A2" s="7" t="s">
        <v>21107</v>
      </c>
      <c r="B2" s="33"/>
      <c r="C2" s="33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BM2" s="9"/>
      <c r="BN2" s="9"/>
    </row>
    <row r="3" spans="1:68">
      <c r="A3" s="7" t="s">
        <v>21093</v>
      </c>
    </row>
    <row r="4" spans="1:68">
      <c r="A4" s="7" t="s">
        <v>21105</v>
      </c>
    </row>
    <row r="5" spans="1:68">
      <c r="A5" s="7" t="s">
        <v>21106</v>
      </c>
      <c r="S5" s="35"/>
    </row>
    <row r="6" spans="1:68" s="34" customFormat="1" ht="15">
      <c r="A6" s="12" t="s">
        <v>21108</v>
      </c>
      <c r="B6" s="33"/>
      <c r="C6" s="33"/>
      <c r="H6" s="75" t="s">
        <v>21109</v>
      </c>
      <c r="I6" s="75"/>
      <c r="J6" s="75"/>
      <c r="K6" s="75"/>
      <c r="L6" s="75"/>
      <c r="M6" s="75"/>
      <c r="N6" s="75"/>
      <c r="O6" s="75"/>
      <c r="P6" s="75"/>
      <c r="Q6" s="75"/>
      <c r="R6" s="9"/>
      <c r="S6" s="36"/>
      <c r="T6" s="11"/>
      <c r="BM6" s="9"/>
      <c r="BN6" s="9"/>
    </row>
    <row r="7" spans="1:68" s="34" customFormat="1" ht="15">
      <c r="A7" s="37"/>
      <c r="B7" s="33"/>
      <c r="C7" s="33"/>
      <c r="H7" s="36">
        <v>2</v>
      </c>
      <c r="I7" s="36">
        <f>H7+1</f>
        <v>3</v>
      </c>
      <c r="J7" s="36">
        <f t="shared" ref="J7:Q7" si="0">I7+1</f>
        <v>4</v>
      </c>
      <c r="K7" s="36">
        <f t="shared" si="0"/>
        <v>5</v>
      </c>
      <c r="L7" s="36">
        <f t="shared" si="0"/>
        <v>6</v>
      </c>
      <c r="M7" s="36">
        <v>7</v>
      </c>
      <c r="N7" s="36">
        <v>8</v>
      </c>
      <c r="O7" s="36">
        <f t="shared" si="0"/>
        <v>9</v>
      </c>
      <c r="P7" s="36">
        <f t="shared" si="0"/>
        <v>10</v>
      </c>
      <c r="Q7" s="36">
        <f t="shared" si="0"/>
        <v>11</v>
      </c>
      <c r="R7" s="9"/>
      <c r="S7" s="38"/>
      <c r="T7" s="39"/>
      <c r="U7" s="74" t="s">
        <v>21102</v>
      </c>
      <c r="V7" s="74"/>
      <c r="W7" s="74"/>
      <c r="X7" s="74"/>
      <c r="Y7" s="74"/>
      <c r="Z7" s="74"/>
      <c r="AA7" s="74"/>
      <c r="AB7" s="74"/>
      <c r="AC7" s="74"/>
      <c r="AD7" s="74"/>
      <c r="AE7" s="28"/>
      <c r="AF7" s="74" t="s">
        <v>21088</v>
      </c>
      <c r="AG7" s="74"/>
      <c r="AH7" s="74"/>
      <c r="AI7" s="74"/>
      <c r="AJ7" s="74"/>
      <c r="AK7" s="74"/>
      <c r="AL7" s="74"/>
      <c r="AM7" s="74"/>
      <c r="AN7" s="74"/>
      <c r="AO7" s="74"/>
      <c r="AP7" s="28"/>
      <c r="AQ7" s="74" t="s">
        <v>21089</v>
      </c>
      <c r="AR7" s="74"/>
      <c r="AS7" s="74"/>
      <c r="AT7" s="74"/>
      <c r="AU7" s="74"/>
      <c r="AV7" s="74"/>
      <c r="AW7" s="74"/>
      <c r="AX7" s="74"/>
      <c r="AY7" s="74"/>
      <c r="AZ7" s="74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39"/>
      <c r="BN7" s="39" t="s">
        <v>1294</v>
      </c>
    </row>
    <row r="8" spans="1:68">
      <c r="H8" s="76" t="s">
        <v>21086</v>
      </c>
      <c r="I8" s="76"/>
      <c r="J8" s="76"/>
      <c r="K8" s="76"/>
      <c r="L8" s="76"/>
      <c r="M8" s="76" t="s">
        <v>21063</v>
      </c>
      <c r="N8" s="76"/>
      <c r="O8" s="76"/>
      <c r="P8" s="76"/>
      <c r="Q8" s="76"/>
      <c r="S8" s="40" t="s">
        <v>3</v>
      </c>
      <c r="U8" s="74" t="s">
        <v>21090</v>
      </c>
      <c r="V8" s="74"/>
      <c r="W8" s="74"/>
      <c r="X8" s="74"/>
      <c r="Y8" s="74"/>
      <c r="Z8" s="74" t="s">
        <v>21091</v>
      </c>
      <c r="AA8" s="74"/>
      <c r="AB8" s="74"/>
      <c r="AC8" s="74"/>
      <c r="AD8" s="74"/>
      <c r="AE8" s="28"/>
      <c r="AF8" s="74" t="s">
        <v>21090</v>
      </c>
      <c r="AG8" s="74"/>
      <c r="AH8" s="74"/>
      <c r="AI8" s="74"/>
      <c r="AJ8" s="74"/>
      <c r="AK8" s="74" t="s">
        <v>21091</v>
      </c>
      <c r="AL8" s="74"/>
      <c r="AM8" s="74"/>
      <c r="AN8" s="74"/>
      <c r="AO8" s="74"/>
      <c r="AP8" s="28"/>
      <c r="AQ8" s="74" t="s">
        <v>21090</v>
      </c>
      <c r="AR8" s="74"/>
      <c r="AS8" s="74"/>
      <c r="AT8" s="74"/>
      <c r="AU8" s="74"/>
      <c r="AV8" s="74" t="s">
        <v>21091</v>
      </c>
      <c r="AW8" s="74"/>
      <c r="AX8" s="74"/>
      <c r="AY8" s="74"/>
      <c r="AZ8" s="74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N8" s="39">
        <f>'reference parameters'!$B$6</f>
        <v>0.01</v>
      </c>
    </row>
    <row r="9" spans="1:68" s="10" customFormat="1" ht="76.5" customHeight="1">
      <c r="A9" s="41" t="s">
        <v>5</v>
      </c>
      <c r="B9" s="41" t="s">
        <v>6</v>
      </c>
      <c r="C9" s="41" t="s">
        <v>7</v>
      </c>
      <c r="D9" s="10" t="s">
        <v>8</v>
      </c>
      <c r="E9" s="10" t="s">
        <v>9</v>
      </c>
      <c r="F9" s="10" t="s">
        <v>1308</v>
      </c>
      <c r="H9" s="11" t="str">
        <f>HLOOKUP(H7,data!$C$1:$Q$2,2,FALSE)</f>
        <v>l26</v>
      </c>
      <c r="I9" s="11" t="str">
        <f>HLOOKUP(I7,data!$C$1:$Q$2,2,FALSE)</f>
        <v>l28</v>
      </c>
      <c r="J9" s="11" t="str">
        <f>HLOOKUP(J7,data!$C$1:$Q$2,2,FALSE)</f>
        <v>l30</v>
      </c>
      <c r="K9" s="11" t="str">
        <f>HLOOKUP(K7,data!$C$1:$Q$2,2,FALSE)</f>
        <v>l34</v>
      </c>
      <c r="L9" s="11" t="str">
        <f>HLOOKUP(L7,data!$C$1:$Q$2,2,FALSE)</f>
        <v>l35</v>
      </c>
      <c r="M9" s="11" t="str">
        <f>HLOOKUP(M7,data!$C$1:$Q$2,2,FALSE)</f>
        <v>lv_13 (LI)</v>
      </c>
      <c r="N9" s="11" t="str">
        <f>HLOOKUP(N7,data!$C$1:$Q$2,2,FALSE)</f>
        <v>lv_26 (LI)</v>
      </c>
      <c r="O9" s="11" t="str">
        <f>HLOOKUP(O7,data!$C$1:$Q$2,2,FALSE)</f>
        <v>lv_27 (LI)</v>
      </c>
      <c r="P9" s="11" t="str">
        <f>HLOOKUP(P7,data!$C$1:$Q$2,2,FALSE)</f>
        <v>lv_34 (LI)</v>
      </c>
      <c r="Q9" s="11" t="str">
        <f>HLOOKUP(Q7,data!$C$1:$Q$2,2,FALSE)</f>
        <v>lv_35 (LI)</v>
      </c>
      <c r="R9" s="42"/>
      <c r="S9" s="40"/>
      <c r="U9" s="3">
        <v>1</v>
      </c>
      <c r="V9" s="3">
        <v>2</v>
      </c>
      <c r="W9" s="3">
        <v>3</v>
      </c>
      <c r="X9" s="3">
        <v>4</v>
      </c>
      <c r="Y9" s="3">
        <v>5</v>
      </c>
      <c r="Z9" s="3">
        <v>1</v>
      </c>
      <c r="AA9" s="3">
        <v>2</v>
      </c>
      <c r="AB9" s="3">
        <v>3</v>
      </c>
      <c r="AC9" s="3">
        <v>4</v>
      </c>
      <c r="AD9" s="3">
        <v>5</v>
      </c>
      <c r="AE9" s="4"/>
      <c r="AF9" s="3">
        <v>1</v>
      </c>
      <c r="AG9" s="3">
        <v>2</v>
      </c>
      <c r="AH9" s="3">
        <v>3</v>
      </c>
      <c r="AI9" s="3">
        <v>4</v>
      </c>
      <c r="AJ9" s="3">
        <v>5</v>
      </c>
      <c r="AK9" s="3">
        <v>1</v>
      </c>
      <c r="AL9" s="3">
        <v>2</v>
      </c>
      <c r="AM9" s="3">
        <v>3</v>
      </c>
      <c r="AN9" s="3">
        <v>4</v>
      </c>
      <c r="AO9" s="3">
        <v>5</v>
      </c>
      <c r="AP9" s="4"/>
      <c r="AQ9" s="3">
        <v>1</v>
      </c>
      <c r="AR9" s="3">
        <v>2</v>
      </c>
      <c r="AS9" s="3">
        <v>3</v>
      </c>
      <c r="AT9" s="3">
        <v>4</v>
      </c>
      <c r="AU9" s="3">
        <v>5</v>
      </c>
      <c r="AV9" s="3">
        <v>1</v>
      </c>
      <c r="AW9" s="3">
        <v>2</v>
      </c>
      <c r="AX9" s="3">
        <v>3</v>
      </c>
      <c r="AY9" s="3">
        <v>4</v>
      </c>
      <c r="AZ9" s="3">
        <v>5</v>
      </c>
      <c r="BA9" s="4"/>
      <c r="BB9" s="4" t="s">
        <v>21</v>
      </c>
      <c r="BC9" s="4" t="s">
        <v>22</v>
      </c>
      <c r="BD9" s="4" t="s">
        <v>23</v>
      </c>
      <c r="BE9" s="4" t="s">
        <v>24</v>
      </c>
      <c r="BF9" s="4" t="s">
        <v>25</v>
      </c>
      <c r="BG9" s="4" t="s">
        <v>26</v>
      </c>
      <c r="BH9" s="4" t="s">
        <v>27</v>
      </c>
      <c r="BI9" s="5" t="s">
        <v>28</v>
      </c>
      <c r="BJ9" s="5" t="s">
        <v>29</v>
      </c>
      <c r="BK9" s="5" t="s">
        <v>30</v>
      </c>
      <c r="BL9" s="5" t="s">
        <v>31</v>
      </c>
      <c r="BM9" s="39"/>
      <c r="BN9" s="55" t="s">
        <v>2</v>
      </c>
      <c r="BP9" s="56" t="s">
        <v>10</v>
      </c>
    </row>
    <row r="10" spans="1:68">
      <c r="A10" s="43" t="s">
        <v>32</v>
      </c>
      <c r="B10" s="43" t="s">
        <v>33</v>
      </c>
      <c r="C10" s="43" t="s">
        <v>34</v>
      </c>
      <c r="D10" s="43" t="s">
        <v>35</v>
      </c>
      <c r="E10" s="43" t="s">
        <v>36</v>
      </c>
      <c r="F10" s="12" t="str">
        <f>MID(E10,1,11)</f>
        <v>Toll_pathwa</v>
      </c>
      <c r="H10" s="12">
        <f>VLOOKUP($B10,data!$B$3:$Q$11565,'diff expr Varroa'!H$7,FALSE)</f>
        <v>5.9266634316532896</v>
      </c>
      <c r="I10" s="12">
        <f>VLOOKUP($B10,data!$B$3:$Q$11565,'diff expr Varroa'!I$7,FALSE)</f>
        <v>6.3091097390471402</v>
      </c>
      <c r="J10" s="12">
        <f>VLOOKUP($B10,data!$B$3:$Q$11565,'diff expr Varroa'!J$7,FALSE)</f>
        <v>5.6538073608653301</v>
      </c>
      <c r="K10" s="12">
        <f>VLOOKUP($B10,data!$B$3:$Q$11565,'diff expr Varroa'!K$7,FALSE)</f>
        <v>6.2619685895580499</v>
      </c>
      <c r="L10" s="12">
        <f>VLOOKUP($B10,data!$B$3:$Q$11565,'diff expr Varroa'!L$7,FALSE)</f>
        <v>6.3572259687739301</v>
      </c>
      <c r="M10" s="12">
        <f>VLOOKUP($B10,data!$B$3:$Q$11565,'diff expr Varroa'!M$7,FALSE)</f>
        <v>7.0198431745350502</v>
      </c>
      <c r="N10" s="12">
        <f>VLOOKUP($B10,data!$B$3:$Q$11565,'diff expr Varroa'!N$7,FALSE)</f>
        <v>6.1254782290571796</v>
      </c>
      <c r="O10" s="12">
        <f>VLOOKUP($B10,data!$B$3:$Q$11565,'diff expr Varroa'!O$7,FALSE)</f>
        <v>6.5730889028718602</v>
      </c>
      <c r="P10" s="12">
        <f>VLOOKUP($B10,data!$B$3:$Q$11565,'diff expr Varroa'!P$7,FALSE)</f>
        <v>5.9537102331234397</v>
      </c>
      <c r="Q10" s="12">
        <f>VLOOKUP($B10,data!$B$3:$Q$11565,'diff expr Varroa'!Q$7,FALSE)</f>
        <v>6.1640690053138298</v>
      </c>
      <c r="S10" s="40" t="str">
        <f>IF(COUNTIF(H10:L10,"&gt;"&amp;'reference parameters'!$B$2)&gt;='reference parameters'!$B$3,IF(COUNTIF('diff expr Varroa'!M10:Q10,"&gt;"&amp;'reference parameters'!$B$2)&gt;='reference parameters'!$B$4,"OK"))</f>
        <v>OK</v>
      </c>
      <c r="U10" s="3">
        <f t="shared" ref="U10:U73" si="1">IF(ISNUMBER(H10)=TRUE,RANK(H10,$H10:$Q10,1))</f>
        <v>2</v>
      </c>
      <c r="V10" s="3">
        <f t="shared" ref="V10:V73" si="2">IF(ISNUMBER(I10)=TRUE,RANK(I10,$H10:$Q10,1))</f>
        <v>7</v>
      </c>
      <c r="W10" s="3">
        <f t="shared" ref="W10:W73" si="3">IF(ISNUMBER(J10)=TRUE,RANK(J10,$H10:$Q10,1))</f>
        <v>1</v>
      </c>
      <c r="X10" s="3">
        <f t="shared" ref="X10:X73" si="4">IF(ISNUMBER(K10)=TRUE,RANK(K10,$H10:$Q10,1))</f>
        <v>6</v>
      </c>
      <c r="Y10" s="3">
        <f t="shared" ref="Y10:Y73" si="5">IF(ISNUMBER(L10)=TRUE,RANK(L10,$H10:$Q10,1))</f>
        <v>8</v>
      </c>
      <c r="Z10" s="3">
        <f t="shared" ref="Z10:Z73" si="6">IF(ISNUMBER(M10)=TRUE,RANK(M10,$H10:$Q10,1))</f>
        <v>10</v>
      </c>
      <c r="AA10" s="3">
        <f t="shared" ref="AA10:AA73" si="7">IF(ISNUMBER(N10)=TRUE,RANK(N10,$H10:$Q10,1))</f>
        <v>4</v>
      </c>
      <c r="AB10" s="3">
        <f t="shared" ref="AB10:AB73" si="8">IF(ISNUMBER(O10)=TRUE,RANK(O10,$H10:$Q10,1))</f>
        <v>9</v>
      </c>
      <c r="AC10" s="3">
        <f t="shared" ref="AC10:AC73" si="9">IF(ISNUMBER(P10)=TRUE,RANK(P10,$H10:$Q10,1))</f>
        <v>3</v>
      </c>
      <c r="AD10" s="3">
        <f t="shared" ref="AD10:AD73" si="10">IF(ISNUMBER(Q10)=TRUE,RANK(Q10,$H10:$Q10,1))</f>
        <v>5</v>
      </c>
      <c r="AE10" s="3"/>
      <c r="AF10" s="3">
        <f t="shared" ref="AF10:AF73" si="11">IF(ISNUMBER(H10)=TRUE,((COUNT($H10:$Q10)+1-RANK(H10,$H10:$Q10,0)-RANK(H10,$H10:$Q10,1))/2),"")</f>
        <v>0</v>
      </c>
      <c r="AG10" s="3">
        <f t="shared" ref="AG10:AG73" si="12">IF(ISNUMBER(I10)=TRUE,((COUNT($H10:$Q10)+1-RANK(I10,$H10:$Q10,0)-RANK(I10,$H10:$Q10,1))/2),"")</f>
        <v>0</v>
      </c>
      <c r="AH10" s="3">
        <f t="shared" ref="AH10:AH73" si="13">IF(ISNUMBER(J10)=TRUE,((COUNT($H10:$Q10)+1-RANK(J10,$H10:$Q10,0)-RANK(J10,$H10:$Q10,1))/2),"")</f>
        <v>0</v>
      </c>
      <c r="AI10" s="3">
        <f t="shared" ref="AI10:AI73" si="14">IF(ISNUMBER(K10)=TRUE,((COUNT($H10:$Q10)+1-RANK(K10,$H10:$Q10,0)-RANK(K10,$H10:$Q10,1))/2),"")</f>
        <v>0</v>
      </c>
      <c r="AJ10" s="3">
        <f t="shared" ref="AJ10:AJ73" si="15">IF(ISNUMBER(L10)=TRUE,((COUNT($H10:$Q10)+1-RANK(L10,$H10:$Q10,0)-RANK(L10,$H10:$Q10,1))/2),"")</f>
        <v>0</v>
      </c>
      <c r="AK10" s="3">
        <f t="shared" ref="AK10:AK73" si="16">IF(ISNUMBER(M10)=TRUE,((COUNT($H10:$Q10)+1-RANK(M10,$H10:$Q10,0)-RANK(M10,$H10:$Q10,1))/2),"")</f>
        <v>0</v>
      </c>
      <c r="AL10" s="3">
        <f t="shared" ref="AL10:AL73" si="17">IF(ISNUMBER(N10)=TRUE,((COUNT($H10:$Q10)+1-RANK(N10,$H10:$Q10,0)-RANK(N10,$H10:$Q10,1))/2),"")</f>
        <v>0</v>
      </c>
      <c r="AM10" s="3">
        <f t="shared" ref="AM10:AM73" si="18">IF(ISNUMBER(O10)=TRUE,((COUNT($H10:$Q10)+1-RANK(O10,$H10:$Q10,0)-RANK(O10,$H10:$Q10,1))/2),"")</f>
        <v>0</v>
      </c>
      <c r="AN10" s="3">
        <f t="shared" ref="AN10:AN73" si="19">IF(ISNUMBER(P10)=TRUE,((COUNT($H10:$Q10)+1-RANK(P10,$H10:$Q10,0)-RANK(P10,$H10:$Q10,1))/2),"")</f>
        <v>0</v>
      </c>
      <c r="AO10" s="3">
        <f t="shared" ref="AO10:AO73" si="20">IF(ISNUMBER(Q10)=TRUE,((COUNT($H10:$Q10)+1-RANK(Q10,$H10:$Q10,0)-RANK(Q10,$H10:$Q10,1))/2),"")</f>
        <v>0</v>
      </c>
      <c r="AP10" s="3"/>
      <c r="AQ10" s="3">
        <f t="shared" ref="AQ10:AQ73" si="21">IF(ISNUMBER(H10)=TRUE,(U10+AF10),"")</f>
        <v>2</v>
      </c>
      <c r="AR10" s="3">
        <f t="shared" ref="AR10:AR73" si="22">IF(ISNUMBER(I10)=TRUE,(V10+AG10),"")</f>
        <v>7</v>
      </c>
      <c r="AS10" s="3">
        <f t="shared" ref="AS10:AS73" si="23">IF(ISNUMBER(J10)=TRUE,(W10+AH10),"")</f>
        <v>1</v>
      </c>
      <c r="AT10" s="3">
        <f t="shared" ref="AT10:AT73" si="24">IF(ISNUMBER(K10)=TRUE,(X10+AI10),"")</f>
        <v>6</v>
      </c>
      <c r="AU10" s="3">
        <f t="shared" ref="AU10:AU73" si="25">IF(ISNUMBER(L10)=TRUE,(Y10+AJ10),"")</f>
        <v>8</v>
      </c>
      <c r="AV10" s="3">
        <f t="shared" ref="AV10:AV73" si="26">IF(ISNUMBER(M10)=TRUE,(Z10+AK10),"")</f>
        <v>10</v>
      </c>
      <c r="AW10" s="3">
        <f t="shared" ref="AW10:AW73" si="27">IF(ISNUMBER(N10)=TRUE,(AA10+AL10),"")</f>
        <v>4</v>
      </c>
      <c r="AX10" s="3">
        <f t="shared" ref="AX10:AX73" si="28">IF(ISNUMBER(O10)=TRUE,(AB10+AM10),"")</f>
        <v>9</v>
      </c>
      <c r="AY10" s="3">
        <f t="shared" ref="AY10:AY73" si="29">IF(ISNUMBER(P10)=TRUE,(AC10+AN10),"")</f>
        <v>3</v>
      </c>
      <c r="AZ10" s="3">
        <f t="shared" ref="AZ10:AZ73" si="30">IF(ISNUMBER(Q10)=TRUE,(AD10+AO10),"")</f>
        <v>5</v>
      </c>
      <c r="BA10" s="3"/>
      <c r="BB10" s="6">
        <f>COUNT(H10:L10)</f>
        <v>5</v>
      </c>
      <c r="BC10" s="3">
        <f t="shared" ref="BC10:BC73" si="31">COUNT(M10:Q10)</f>
        <v>5</v>
      </c>
      <c r="BD10" s="3">
        <f>SUM(AQ10:AU10)</f>
        <v>24</v>
      </c>
      <c r="BE10" s="3">
        <f>SUM(AV10:AZ10)</f>
        <v>31</v>
      </c>
      <c r="BF10" s="3">
        <f>BB10*BC10+(BB10*(BB10+1))/2-BD10</f>
        <v>16</v>
      </c>
      <c r="BG10" s="3">
        <f>BB10*BC10+(BC10*(BC10+1)/2-BE10)</f>
        <v>9</v>
      </c>
      <c r="BH10" s="3">
        <f>MIN(BF10:BG10)</f>
        <v>9</v>
      </c>
      <c r="BI10" s="28">
        <f>BB10*BC10/2</f>
        <v>12.5</v>
      </c>
      <c r="BJ10" s="28">
        <f>SQRT((BB10*BC10*(BB10+BC10+1))/12)</f>
        <v>4.7871355387816905</v>
      </c>
      <c r="BK10" s="44">
        <f>(BH10-BI10)/BJ10</f>
        <v>-0.73112615501393097</v>
      </c>
      <c r="BL10" s="45">
        <f>IF(S10="OK",_xlfn.NORM.S.DIST(BK10,TRUE),"")</f>
        <v>0.23235104997023245</v>
      </c>
      <c r="BM10" s="39"/>
      <c r="BN10" s="39" t="str">
        <f>IF(BL10&lt;$BN$8,"sign","")</f>
        <v/>
      </c>
      <c r="BP10" s="12">
        <f>LOG(AVERAGE(M10:Q10)/AVERAGE(H10:L10))</f>
        <v>1.8496310406906302E-2</v>
      </c>
    </row>
    <row r="11" spans="1:68">
      <c r="A11" s="43" t="s">
        <v>37</v>
      </c>
      <c r="B11" s="43" t="s">
        <v>38</v>
      </c>
      <c r="C11" s="43" t="s">
        <v>39</v>
      </c>
      <c r="D11" s="43" t="s">
        <v>40</v>
      </c>
      <c r="E11" s="43" t="s">
        <v>36</v>
      </c>
      <c r="F11" s="12" t="str">
        <f t="shared" ref="F11:F74" si="32">MID(E11,1,11)</f>
        <v>Toll_pathwa</v>
      </c>
      <c r="H11" s="12">
        <f>VLOOKUP($B11,data!$B$3:$Q$11565,'diff expr Varroa'!H$7,FALSE)</f>
        <v>6.55662993027242</v>
      </c>
      <c r="I11" s="12">
        <f>VLOOKUP($B11,data!$B$3:$Q$11565,'diff expr Varroa'!I$7,FALSE)</f>
        <v>6.8509999593391502</v>
      </c>
      <c r="J11" s="12">
        <f>VLOOKUP($B11,data!$B$3:$Q$11565,'diff expr Varroa'!J$7,FALSE)</f>
        <v>6.9288042288224601</v>
      </c>
      <c r="K11" s="12">
        <f>VLOOKUP($B11,data!$B$3:$Q$11565,'diff expr Varroa'!K$7,FALSE)</f>
        <v>7.2883881017023899</v>
      </c>
      <c r="L11" s="12">
        <f>VLOOKUP($B11,data!$B$3:$Q$11565,'diff expr Varroa'!L$7,FALSE)</f>
        <v>7.3910775129397202</v>
      </c>
      <c r="M11" s="12">
        <f>VLOOKUP($B11,data!$B$3:$Q$11565,'diff expr Varroa'!M$7,FALSE)</f>
        <v>7.7918770233954904</v>
      </c>
      <c r="N11" s="12">
        <f>VLOOKUP($B11,data!$B$3:$Q$11565,'diff expr Varroa'!N$7,FALSE)</f>
        <v>7.03831642557099</v>
      </c>
      <c r="O11" s="12">
        <f>VLOOKUP($B11,data!$B$3:$Q$11565,'diff expr Varroa'!O$7,FALSE)</f>
        <v>7.1322856567136599</v>
      </c>
      <c r="P11" s="12">
        <f>VLOOKUP($B11,data!$B$3:$Q$11565,'diff expr Varroa'!P$7,FALSE)</f>
        <v>6.6591463038335998</v>
      </c>
      <c r="Q11" s="12">
        <f>VLOOKUP($B11,data!$B$3:$Q$11565,'diff expr Varroa'!Q$7,FALSE)</f>
        <v>7.1556786543903099</v>
      </c>
      <c r="S11" s="40" t="str">
        <f>IF(COUNTIF(H11:L11,"&gt;"&amp;'reference parameters'!$B$2)&gt;='reference parameters'!$B$3,IF(COUNTIF('diff expr Varroa'!M11:Q11,"&gt;"&amp;'reference parameters'!$B$2)&gt;='reference parameters'!$B$4,"OK"))</f>
        <v>OK</v>
      </c>
      <c r="U11" s="3">
        <f t="shared" si="1"/>
        <v>1</v>
      </c>
      <c r="V11" s="3">
        <f t="shared" si="2"/>
        <v>3</v>
      </c>
      <c r="W11" s="3">
        <f t="shared" si="3"/>
        <v>4</v>
      </c>
      <c r="X11" s="3">
        <f t="shared" si="4"/>
        <v>8</v>
      </c>
      <c r="Y11" s="3">
        <f t="shared" si="5"/>
        <v>9</v>
      </c>
      <c r="Z11" s="3">
        <f t="shared" si="6"/>
        <v>10</v>
      </c>
      <c r="AA11" s="3">
        <f t="shared" si="7"/>
        <v>5</v>
      </c>
      <c r="AB11" s="3">
        <f t="shared" si="8"/>
        <v>6</v>
      </c>
      <c r="AC11" s="3">
        <f t="shared" si="9"/>
        <v>2</v>
      </c>
      <c r="AD11" s="3">
        <f t="shared" si="10"/>
        <v>7</v>
      </c>
      <c r="AE11" s="3"/>
      <c r="AF11" s="3">
        <f t="shared" si="11"/>
        <v>0</v>
      </c>
      <c r="AG11" s="3">
        <f t="shared" si="12"/>
        <v>0</v>
      </c>
      <c r="AH11" s="3">
        <f t="shared" si="13"/>
        <v>0</v>
      </c>
      <c r="AI11" s="3">
        <f t="shared" si="14"/>
        <v>0</v>
      </c>
      <c r="AJ11" s="3">
        <f t="shared" si="15"/>
        <v>0</v>
      </c>
      <c r="AK11" s="3">
        <f t="shared" si="16"/>
        <v>0</v>
      </c>
      <c r="AL11" s="3">
        <f t="shared" si="17"/>
        <v>0</v>
      </c>
      <c r="AM11" s="3">
        <f t="shared" si="18"/>
        <v>0</v>
      </c>
      <c r="AN11" s="3">
        <f t="shared" si="19"/>
        <v>0</v>
      </c>
      <c r="AO11" s="3">
        <f t="shared" si="20"/>
        <v>0</v>
      </c>
      <c r="AP11" s="3"/>
      <c r="AQ11" s="3">
        <f t="shared" si="21"/>
        <v>1</v>
      </c>
      <c r="AR11" s="3">
        <f t="shared" si="22"/>
        <v>3</v>
      </c>
      <c r="AS11" s="3">
        <f t="shared" si="23"/>
        <v>4</v>
      </c>
      <c r="AT11" s="3">
        <f t="shared" si="24"/>
        <v>8</v>
      </c>
      <c r="AU11" s="3">
        <f t="shared" si="25"/>
        <v>9</v>
      </c>
      <c r="AV11" s="3">
        <f t="shared" si="26"/>
        <v>10</v>
      </c>
      <c r="AW11" s="3">
        <f t="shared" si="27"/>
        <v>5</v>
      </c>
      <c r="AX11" s="3">
        <f t="shared" si="28"/>
        <v>6</v>
      </c>
      <c r="AY11" s="3">
        <f t="shared" si="29"/>
        <v>2</v>
      </c>
      <c r="AZ11" s="3">
        <f t="shared" si="30"/>
        <v>7</v>
      </c>
      <c r="BA11" s="3"/>
      <c r="BB11" s="6">
        <f t="shared" ref="BB11:BB73" si="33">COUNT(H11:L11)</f>
        <v>5</v>
      </c>
      <c r="BC11" s="3">
        <f t="shared" si="31"/>
        <v>5</v>
      </c>
      <c r="BD11" s="3">
        <f t="shared" ref="BD11:BD74" si="34">SUM(AQ11:AU11)</f>
        <v>25</v>
      </c>
      <c r="BE11" s="3">
        <f t="shared" ref="BE11:BE74" si="35">SUM(AV11:AZ11)</f>
        <v>30</v>
      </c>
      <c r="BF11" s="3">
        <f t="shared" ref="BF11:BF74" si="36">BB11*BC11+(BB11*(BB11+1))/2-BD11</f>
        <v>15</v>
      </c>
      <c r="BG11" s="3">
        <f t="shared" ref="BG11:BG74" si="37">BB11*BC11+(BC11*(BC11+1)/2-BE11)</f>
        <v>10</v>
      </c>
      <c r="BH11" s="3">
        <f t="shared" ref="BH11:BH74" si="38">MIN(BF11:BG11)</f>
        <v>10</v>
      </c>
      <c r="BI11" s="28">
        <f t="shared" ref="BI11:BI74" si="39">BB11*BC11/2</f>
        <v>12.5</v>
      </c>
      <c r="BJ11" s="28">
        <f t="shared" ref="BJ11:BJ74" si="40">SQRT((BB11*BC11*(BB11+BC11+1))/12)</f>
        <v>4.7871355387816905</v>
      </c>
      <c r="BK11" s="44">
        <f t="shared" ref="BK11:BK74" si="41">(BH11-BI11)/BJ11</f>
        <v>-0.5222329678670935</v>
      </c>
      <c r="BL11" s="45">
        <f t="shared" ref="BL11:BL73" si="42">IF(S11="OK",_xlfn.NORM.S.DIST(BK11,TRUE),"")</f>
        <v>0.30075406722029491</v>
      </c>
      <c r="BM11" s="39"/>
      <c r="BN11" s="39" t="str">
        <f t="shared" ref="BN11:BN74" si="43">IF(BL11&lt;$BN$8,"sign","")</f>
        <v/>
      </c>
      <c r="BP11" s="12">
        <f t="shared" ref="BP11:BP74" si="44">LOG(AVERAGE(M11:Q11)/AVERAGE(H11:L11))</f>
        <v>9.342321945819335E-3</v>
      </c>
    </row>
    <row r="12" spans="1:68">
      <c r="A12" s="43" t="s">
        <v>41</v>
      </c>
      <c r="B12" s="43" t="s">
        <v>42</v>
      </c>
      <c r="C12" s="43" t="s">
        <v>43</v>
      </c>
      <c r="D12" s="43" t="s">
        <v>44</v>
      </c>
      <c r="E12" s="43" t="s">
        <v>36</v>
      </c>
      <c r="F12" s="12" t="str">
        <f t="shared" si="32"/>
        <v>Toll_pathwa</v>
      </c>
      <c r="H12" s="12">
        <f>VLOOKUP($B12,data!$B$3:$Q$11565,'diff expr Varroa'!H$7,FALSE)</f>
        <v>6.5689872807264997</v>
      </c>
      <c r="I12" s="12">
        <f>VLOOKUP($B12,data!$B$3:$Q$11565,'diff expr Varroa'!I$7,FALSE)</f>
        <v>6.5768551256917096</v>
      </c>
      <c r="J12" s="12">
        <f>VLOOKUP($B12,data!$B$3:$Q$11565,'diff expr Varroa'!J$7,FALSE)</f>
        <v>6.5336684091712298</v>
      </c>
      <c r="K12" s="12">
        <f>VLOOKUP($B12,data!$B$3:$Q$11565,'diff expr Varroa'!K$7,FALSE)</f>
        <v>6.7672031021763797</v>
      </c>
      <c r="L12" s="12">
        <f>VLOOKUP($B12,data!$B$3:$Q$11565,'diff expr Varroa'!L$7,FALSE)</f>
        <v>6.3888092340661196</v>
      </c>
      <c r="M12" s="12">
        <f>VLOOKUP($B12,data!$B$3:$Q$11565,'diff expr Varroa'!M$7,FALSE)</f>
        <v>7.3569160952896802</v>
      </c>
      <c r="N12" s="12">
        <f>VLOOKUP($B12,data!$B$3:$Q$11565,'diff expr Varroa'!N$7,FALSE)</f>
        <v>6.5372404831406001</v>
      </c>
      <c r="O12" s="12">
        <f>VLOOKUP($B12,data!$B$3:$Q$11565,'diff expr Varroa'!O$7,FALSE)</f>
        <v>6.8914292082080797</v>
      </c>
      <c r="P12" s="12">
        <f>VLOOKUP($B12,data!$B$3:$Q$11565,'diff expr Varroa'!P$7,FALSE)</f>
        <v>6.2920916190738598</v>
      </c>
      <c r="Q12" s="12">
        <f>VLOOKUP($B12,data!$B$3:$Q$11565,'diff expr Varroa'!Q$7,FALSE)</f>
        <v>6.6366511350477397</v>
      </c>
      <c r="S12" s="40" t="str">
        <f>IF(COUNTIF(H12:L12,"&gt;"&amp;'reference parameters'!$B$2)&gt;='reference parameters'!$B$3,IF(COUNTIF('diff expr Varroa'!M12:Q12,"&gt;"&amp;'reference parameters'!$B$2)&gt;='reference parameters'!$B$4,"OK"))</f>
        <v>OK</v>
      </c>
      <c r="U12" s="3">
        <f t="shared" si="1"/>
        <v>5</v>
      </c>
      <c r="V12" s="3">
        <f t="shared" si="2"/>
        <v>6</v>
      </c>
      <c r="W12" s="3">
        <f t="shared" si="3"/>
        <v>3</v>
      </c>
      <c r="X12" s="3">
        <f t="shared" si="4"/>
        <v>8</v>
      </c>
      <c r="Y12" s="3">
        <f t="shared" si="5"/>
        <v>2</v>
      </c>
      <c r="Z12" s="3">
        <f t="shared" si="6"/>
        <v>10</v>
      </c>
      <c r="AA12" s="3">
        <f t="shared" si="7"/>
        <v>4</v>
      </c>
      <c r="AB12" s="3">
        <f t="shared" si="8"/>
        <v>9</v>
      </c>
      <c r="AC12" s="3">
        <f t="shared" si="9"/>
        <v>1</v>
      </c>
      <c r="AD12" s="3">
        <f t="shared" si="10"/>
        <v>7</v>
      </c>
      <c r="AE12" s="3"/>
      <c r="AF12" s="3">
        <f t="shared" si="11"/>
        <v>0</v>
      </c>
      <c r="AG12" s="3">
        <f t="shared" si="12"/>
        <v>0</v>
      </c>
      <c r="AH12" s="3">
        <f t="shared" si="13"/>
        <v>0</v>
      </c>
      <c r="AI12" s="3">
        <f t="shared" si="14"/>
        <v>0</v>
      </c>
      <c r="AJ12" s="3">
        <f t="shared" si="15"/>
        <v>0</v>
      </c>
      <c r="AK12" s="3">
        <f t="shared" si="16"/>
        <v>0</v>
      </c>
      <c r="AL12" s="3">
        <f t="shared" si="17"/>
        <v>0</v>
      </c>
      <c r="AM12" s="3">
        <f t="shared" si="18"/>
        <v>0</v>
      </c>
      <c r="AN12" s="3">
        <f t="shared" si="19"/>
        <v>0</v>
      </c>
      <c r="AO12" s="3">
        <f t="shared" si="20"/>
        <v>0</v>
      </c>
      <c r="AP12" s="3"/>
      <c r="AQ12" s="3">
        <f t="shared" si="21"/>
        <v>5</v>
      </c>
      <c r="AR12" s="3">
        <f t="shared" si="22"/>
        <v>6</v>
      </c>
      <c r="AS12" s="3">
        <f t="shared" si="23"/>
        <v>3</v>
      </c>
      <c r="AT12" s="3">
        <f t="shared" si="24"/>
        <v>8</v>
      </c>
      <c r="AU12" s="3">
        <f t="shared" si="25"/>
        <v>2</v>
      </c>
      <c r="AV12" s="3">
        <f t="shared" si="26"/>
        <v>10</v>
      </c>
      <c r="AW12" s="3">
        <f t="shared" si="27"/>
        <v>4</v>
      </c>
      <c r="AX12" s="3">
        <f t="shared" si="28"/>
        <v>9</v>
      </c>
      <c r="AY12" s="3">
        <f t="shared" si="29"/>
        <v>1</v>
      </c>
      <c r="AZ12" s="3">
        <f t="shared" si="30"/>
        <v>7</v>
      </c>
      <c r="BA12" s="3"/>
      <c r="BB12" s="6">
        <f t="shared" si="33"/>
        <v>5</v>
      </c>
      <c r="BC12" s="3">
        <f t="shared" si="31"/>
        <v>5</v>
      </c>
      <c r="BD12" s="3">
        <f t="shared" si="34"/>
        <v>24</v>
      </c>
      <c r="BE12" s="3">
        <f t="shared" si="35"/>
        <v>31</v>
      </c>
      <c r="BF12" s="3">
        <f t="shared" si="36"/>
        <v>16</v>
      </c>
      <c r="BG12" s="3">
        <f t="shared" si="37"/>
        <v>9</v>
      </c>
      <c r="BH12" s="3">
        <f t="shared" si="38"/>
        <v>9</v>
      </c>
      <c r="BI12" s="28">
        <f t="shared" si="39"/>
        <v>12.5</v>
      </c>
      <c r="BJ12" s="28">
        <f t="shared" si="40"/>
        <v>4.7871355387816905</v>
      </c>
      <c r="BK12" s="44">
        <f t="shared" si="41"/>
        <v>-0.73112615501393097</v>
      </c>
      <c r="BL12" s="45">
        <f t="shared" si="42"/>
        <v>0.23235104997023245</v>
      </c>
      <c r="BM12" s="39"/>
      <c r="BN12" s="39" t="str">
        <f t="shared" si="43"/>
        <v/>
      </c>
      <c r="BP12" s="12">
        <f t="shared" si="44"/>
        <v>1.1470574555987479E-2</v>
      </c>
    </row>
    <row r="13" spans="1:68">
      <c r="A13" s="43" t="s">
        <v>45</v>
      </c>
      <c r="B13" s="43" t="s">
        <v>46</v>
      </c>
      <c r="C13" s="43" t="s">
        <v>39</v>
      </c>
      <c r="D13" s="43" t="s">
        <v>40</v>
      </c>
      <c r="E13" s="43" t="s">
        <v>36</v>
      </c>
      <c r="F13" s="12" t="str">
        <f t="shared" si="32"/>
        <v>Toll_pathwa</v>
      </c>
      <c r="H13" s="12" t="e">
        <f>VLOOKUP($B13,data!$B$3:$Q$11565,'diff expr Varroa'!H$7,FALSE)</f>
        <v>#N/A</v>
      </c>
      <c r="I13" s="12" t="e">
        <f>VLOOKUP($B13,data!$B$3:$Q$11565,'diff expr Varroa'!I$7,FALSE)</f>
        <v>#N/A</v>
      </c>
      <c r="J13" s="12" t="e">
        <f>VLOOKUP($B13,data!$B$3:$Q$11565,'diff expr Varroa'!J$7,FALSE)</f>
        <v>#N/A</v>
      </c>
      <c r="K13" s="12" t="e">
        <f>VLOOKUP($B13,data!$B$3:$Q$11565,'diff expr Varroa'!K$7,FALSE)</f>
        <v>#N/A</v>
      </c>
      <c r="L13" s="12" t="e">
        <f>VLOOKUP($B13,data!$B$3:$Q$11565,'diff expr Varroa'!L$7,FALSE)</f>
        <v>#N/A</v>
      </c>
      <c r="M13" s="12" t="e">
        <f>VLOOKUP($B13,data!$B$3:$Q$11565,'diff expr Varroa'!M$7,FALSE)</f>
        <v>#N/A</v>
      </c>
      <c r="N13" s="12" t="e">
        <f>VLOOKUP($B13,data!$B$3:$Q$11565,'diff expr Varroa'!N$7,FALSE)</f>
        <v>#N/A</v>
      </c>
      <c r="O13" s="12" t="e">
        <f>VLOOKUP($B13,data!$B$3:$Q$11565,'diff expr Varroa'!O$7,FALSE)</f>
        <v>#N/A</v>
      </c>
      <c r="P13" s="12" t="e">
        <f>VLOOKUP($B13,data!$B$3:$Q$11565,'diff expr Varroa'!P$7,FALSE)</f>
        <v>#N/A</v>
      </c>
      <c r="Q13" s="12" t="e">
        <f>VLOOKUP($B13,data!$B$3:$Q$11565,'diff expr Varroa'!Q$7,FALSE)</f>
        <v>#N/A</v>
      </c>
      <c r="S13" s="40" t="b">
        <f>IF(COUNTIF(H13:L13,"&gt;"&amp;'reference parameters'!$B$2)&gt;='reference parameters'!$B$3,IF(COUNTIF('diff expr Varroa'!M13:Q13,"&gt;"&amp;'reference parameters'!$B$2)&gt;='reference parameters'!$B$4,"OK"))</f>
        <v>0</v>
      </c>
      <c r="U13" s="3" t="b">
        <f t="shared" si="1"/>
        <v>0</v>
      </c>
      <c r="V13" s="3" t="b">
        <f t="shared" si="2"/>
        <v>0</v>
      </c>
      <c r="W13" s="3" t="b">
        <f t="shared" si="3"/>
        <v>0</v>
      </c>
      <c r="X13" s="3" t="b">
        <f t="shared" si="4"/>
        <v>0</v>
      </c>
      <c r="Y13" s="3" t="b">
        <f t="shared" si="5"/>
        <v>0</v>
      </c>
      <c r="Z13" s="3" t="b">
        <f t="shared" si="6"/>
        <v>0</v>
      </c>
      <c r="AA13" s="3" t="b">
        <f t="shared" si="7"/>
        <v>0</v>
      </c>
      <c r="AB13" s="3" t="b">
        <f t="shared" si="8"/>
        <v>0</v>
      </c>
      <c r="AC13" s="3" t="b">
        <f t="shared" si="9"/>
        <v>0</v>
      </c>
      <c r="AD13" s="3" t="b">
        <f t="shared" si="10"/>
        <v>0</v>
      </c>
      <c r="AE13" s="3"/>
      <c r="AF13" s="3" t="str">
        <f t="shared" si="11"/>
        <v/>
      </c>
      <c r="AG13" s="3" t="str">
        <f t="shared" si="12"/>
        <v/>
      </c>
      <c r="AH13" s="3" t="str">
        <f t="shared" si="13"/>
        <v/>
      </c>
      <c r="AI13" s="3" t="str">
        <f t="shared" si="14"/>
        <v/>
      </c>
      <c r="AJ13" s="3" t="str">
        <f t="shared" si="15"/>
        <v/>
      </c>
      <c r="AK13" s="3" t="str">
        <f t="shared" si="16"/>
        <v/>
      </c>
      <c r="AL13" s="3" t="str">
        <f t="shared" si="17"/>
        <v/>
      </c>
      <c r="AM13" s="3" t="str">
        <f t="shared" si="18"/>
        <v/>
      </c>
      <c r="AN13" s="3" t="str">
        <f t="shared" si="19"/>
        <v/>
      </c>
      <c r="AO13" s="3" t="str">
        <f t="shared" si="20"/>
        <v/>
      </c>
      <c r="AP13" s="3"/>
      <c r="AQ13" s="3" t="str">
        <f t="shared" si="21"/>
        <v/>
      </c>
      <c r="AR13" s="3" t="str">
        <f t="shared" si="22"/>
        <v/>
      </c>
      <c r="AS13" s="3" t="str">
        <f t="shared" si="23"/>
        <v/>
      </c>
      <c r="AT13" s="3" t="str">
        <f t="shared" si="24"/>
        <v/>
      </c>
      <c r="AU13" s="3" t="str">
        <f t="shared" si="25"/>
        <v/>
      </c>
      <c r="AV13" s="3" t="str">
        <f t="shared" si="26"/>
        <v/>
      </c>
      <c r="AW13" s="3" t="str">
        <f t="shared" si="27"/>
        <v/>
      </c>
      <c r="AX13" s="3" t="str">
        <f t="shared" si="28"/>
        <v/>
      </c>
      <c r="AY13" s="3" t="str">
        <f t="shared" si="29"/>
        <v/>
      </c>
      <c r="AZ13" s="3" t="str">
        <f t="shared" si="30"/>
        <v/>
      </c>
      <c r="BA13" s="3"/>
      <c r="BB13" s="6">
        <f t="shared" si="33"/>
        <v>0</v>
      </c>
      <c r="BC13" s="3">
        <f t="shared" si="31"/>
        <v>0</v>
      </c>
      <c r="BD13" s="3">
        <f t="shared" si="34"/>
        <v>0</v>
      </c>
      <c r="BE13" s="3">
        <f t="shared" si="35"/>
        <v>0</v>
      </c>
      <c r="BF13" s="3">
        <f t="shared" si="36"/>
        <v>0</v>
      </c>
      <c r="BG13" s="3">
        <f t="shared" si="37"/>
        <v>0</v>
      </c>
      <c r="BH13" s="3">
        <f t="shared" si="38"/>
        <v>0</v>
      </c>
      <c r="BI13" s="28">
        <f t="shared" si="39"/>
        <v>0</v>
      </c>
      <c r="BJ13" s="28">
        <f t="shared" si="40"/>
        <v>0</v>
      </c>
      <c r="BK13" s="44" t="e">
        <f t="shared" si="41"/>
        <v>#DIV/0!</v>
      </c>
      <c r="BL13" s="45" t="str">
        <f t="shared" si="42"/>
        <v/>
      </c>
      <c r="BM13" s="39"/>
      <c r="BN13" s="39" t="str">
        <f t="shared" si="43"/>
        <v/>
      </c>
      <c r="BP13" s="12" t="e">
        <f t="shared" si="44"/>
        <v>#N/A</v>
      </c>
    </row>
    <row r="14" spans="1:68">
      <c r="A14" s="43" t="s">
        <v>47</v>
      </c>
      <c r="B14" s="43" t="s">
        <v>48</v>
      </c>
      <c r="C14" s="43" t="s">
        <v>43</v>
      </c>
      <c r="D14" s="43" t="s">
        <v>44</v>
      </c>
      <c r="E14" s="43" t="s">
        <v>36</v>
      </c>
      <c r="F14" s="12" t="str">
        <f t="shared" si="32"/>
        <v>Toll_pathwa</v>
      </c>
      <c r="H14" s="12">
        <f>VLOOKUP($B14,data!$B$3:$Q$11565,'diff expr Varroa'!H$7,FALSE)</f>
        <v>7.68329101588514</v>
      </c>
      <c r="I14" s="12">
        <f>VLOOKUP($B14,data!$B$3:$Q$11565,'diff expr Varroa'!I$7,FALSE)</f>
        <v>7.7792060577972499</v>
      </c>
      <c r="J14" s="12">
        <f>VLOOKUP($B14,data!$B$3:$Q$11565,'diff expr Varroa'!J$7,FALSE)</f>
        <v>7.2602734023585898</v>
      </c>
      <c r="K14" s="12">
        <f>VLOOKUP($B14,data!$B$3:$Q$11565,'diff expr Varroa'!K$7,FALSE)</f>
        <v>7.3795643441240202</v>
      </c>
      <c r="L14" s="12">
        <f>VLOOKUP($B14,data!$B$3:$Q$11565,'diff expr Varroa'!L$7,FALSE)</f>
        <v>7.5100895396059402</v>
      </c>
      <c r="M14" s="12">
        <f>VLOOKUP($B14,data!$B$3:$Q$11565,'diff expr Varroa'!M$7,FALSE)</f>
        <v>8.1627190944882102</v>
      </c>
      <c r="N14" s="12">
        <f>VLOOKUP($B14,data!$B$3:$Q$11565,'diff expr Varroa'!N$7,FALSE)</f>
        <v>7.9945460816845602</v>
      </c>
      <c r="O14" s="12">
        <f>VLOOKUP($B14,data!$B$3:$Q$11565,'diff expr Varroa'!O$7,FALSE)</f>
        <v>7.78214656915753</v>
      </c>
      <c r="P14" s="12">
        <f>VLOOKUP($B14,data!$B$3:$Q$11565,'diff expr Varroa'!P$7,FALSE)</f>
        <v>7.7705603720064502</v>
      </c>
      <c r="Q14" s="12">
        <f>VLOOKUP($B14,data!$B$3:$Q$11565,'diff expr Varroa'!Q$7,FALSE)</f>
        <v>7.6994602018801004</v>
      </c>
      <c r="S14" s="40" t="str">
        <f>IF(COUNTIF(H14:L14,"&gt;"&amp;'reference parameters'!$B$2)&gt;='reference parameters'!$B$3,IF(COUNTIF('diff expr Varroa'!M14:Q14,"&gt;"&amp;'reference parameters'!$B$2)&gt;='reference parameters'!$B$4,"OK"))</f>
        <v>OK</v>
      </c>
      <c r="U14" s="3">
        <f t="shared" si="1"/>
        <v>4</v>
      </c>
      <c r="V14" s="3">
        <f t="shared" si="2"/>
        <v>7</v>
      </c>
      <c r="W14" s="3">
        <f t="shared" si="3"/>
        <v>1</v>
      </c>
      <c r="X14" s="3">
        <f t="shared" si="4"/>
        <v>2</v>
      </c>
      <c r="Y14" s="3">
        <f t="shared" si="5"/>
        <v>3</v>
      </c>
      <c r="Z14" s="3">
        <f t="shared" si="6"/>
        <v>10</v>
      </c>
      <c r="AA14" s="3">
        <f t="shared" si="7"/>
        <v>9</v>
      </c>
      <c r="AB14" s="3">
        <f t="shared" si="8"/>
        <v>8</v>
      </c>
      <c r="AC14" s="3">
        <f t="shared" si="9"/>
        <v>6</v>
      </c>
      <c r="AD14" s="3">
        <f t="shared" si="10"/>
        <v>5</v>
      </c>
      <c r="AE14" s="3"/>
      <c r="AF14" s="3">
        <f t="shared" si="11"/>
        <v>0</v>
      </c>
      <c r="AG14" s="3">
        <f t="shared" si="12"/>
        <v>0</v>
      </c>
      <c r="AH14" s="3">
        <f t="shared" si="13"/>
        <v>0</v>
      </c>
      <c r="AI14" s="3">
        <f t="shared" si="14"/>
        <v>0</v>
      </c>
      <c r="AJ14" s="3">
        <f t="shared" si="15"/>
        <v>0</v>
      </c>
      <c r="AK14" s="3">
        <f t="shared" si="16"/>
        <v>0</v>
      </c>
      <c r="AL14" s="3">
        <f t="shared" si="17"/>
        <v>0</v>
      </c>
      <c r="AM14" s="3">
        <f t="shared" si="18"/>
        <v>0</v>
      </c>
      <c r="AN14" s="3">
        <f t="shared" si="19"/>
        <v>0</v>
      </c>
      <c r="AO14" s="3">
        <f t="shared" si="20"/>
        <v>0</v>
      </c>
      <c r="AP14" s="3"/>
      <c r="AQ14" s="3">
        <f t="shared" si="21"/>
        <v>4</v>
      </c>
      <c r="AR14" s="3">
        <f t="shared" si="22"/>
        <v>7</v>
      </c>
      <c r="AS14" s="3">
        <f t="shared" si="23"/>
        <v>1</v>
      </c>
      <c r="AT14" s="3">
        <f t="shared" si="24"/>
        <v>2</v>
      </c>
      <c r="AU14" s="3">
        <f t="shared" si="25"/>
        <v>3</v>
      </c>
      <c r="AV14" s="3">
        <f t="shared" si="26"/>
        <v>10</v>
      </c>
      <c r="AW14" s="3">
        <f t="shared" si="27"/>
        <v>9</v>
      </c>
      <c r="AX14" s="3">
        <f t="shared" si="28"/>
        <v>8</v>
      </c>
      <c r="AY14" s="3">
        <f t="shared" si="29"/>
        <v>6</v>
      </c>
      <c r="AZ14" s="3">
        <f t="shared" si="30"/>
        <v>5</v>
      </c>
      <c r="BA14" s="3"/>
      <c r="BB14" s="6">
        <f t="shared" si="33"/>
        <v>5</v>
      </c>
      <c r="BC14" s="3">
        <f t="shared" si="31"/>
        <v>5</v>
      </c>
      <c r="BD14" s="3">
        <f t="shared" si="34"/>
        <v>17</v>
      </c>
      <c r="BE14" s="3">
        <f t="shared" si="35"/>
        <v>38</v>
      </c>
      <c r="BF14" s="3">
        <f t="shared" si="36"/>
        <v>23</v>
      </c>
      <c r="BG14" s="3">
        <f t="shared" si="37"/>
        <v>2</v>
      </c>
      <c r="BH14" s="3">
        <f t="shared" si="38"/>
        <v>2</v>
      </c>
      <c r="BI14" s="28">
        <f t="shared" si="39"/>
        <v>12.5</v>
      </c>
      <c r="BJ14" s="28">
        <f t="shared" si="40"/>
        <v>4.7871355387816905</v>
      </c>
      <c r="BK14" s="44">
        <f t="shared" si="41"/>
        <v>-2.1933784650417927</v>
      </c>
      <c r="BL14" s="45">
        <f t="shared" si="42"/>
        <v>1.4140061284138474E-2</v>
      </c>
      <c r="BM14" s="39"/>
      <c r="BN14" s="39" t="str">
        <f t="shared" si="43"/>
        <v/>
      </c>
      <c r="BP14" s="12">
        <f t="shared" si="44"/>
        <v>2.0268851668040565E-2</v>
      </c>
    </row>
    <row r="15" spans="1:68">
      <c r="A15" s="43" t="s">
        <v>49</v>
      </c>
      <c r="B15" s="43" t="s">
        <v>50</v>
      </c>
      <c r="C15" s="43" t="s">
        <v>51</v>
      </c>
      <c r="D15" s="43" t="s">
        <v>52</v>
      </c>
      <c r="E15" s="43" t="s">
        <v>36</v>
      </c>
      <c r="F15" s="12" t="str">
        <f t="shared" si="32"/>
        <v>Toll_pathwa</v>
      </c>
      <c r="H15" s="12">
        <f>VLOOKUP($B15,data!$B$3:$Q$11565,'diff expr Varroa'!H$7,FALSE)</f>
        <v>8.2700266600860495</v>
      </c>
      <c r="I15" s="12">
        <f>VLOOKUP($B15,data!$B$3:$Q$11565,'diff expr Varroa'!I$7,FALSE)</f>
        <v>8.1181718932362106</v>
      </c>
      <c r="J15" s="12">
        <f>VLOOKUP($B15,data!$B$3:$Q$11565,'diff expr Varroa'!J$7,FALSE)</f>
        <v>7.5111119836653399</v>
      </c>
      <c r="K15" s="12">
        <f>VLOOKUP($B15,data!$B$3:$Q$11565,'diff expr Varroa'!K$7,FALSE)</f>
        <v>7.5518209668476501</v>
      </c>
      <c r="L15" s="12">
        <f>VLOOKUP($B15,data!$B$3:$Q$11565,'diff expr Varroa'!L$7,FALSE)</f>
        <v>7.7765174914733102</v>
      </c>
      <c r="M15" s="12">
        <f>VLOOKUP($B15,data!$B$3:$Q$11565,'diff expr Varroa'!M$7,FALSE)</f>
        <v>8.3358078513377105</v>
      </c>
      <c r="N15" s="12">
        <f>VLOOKUP($B15,data!$B$3:$Q$11565,'diff expr Varroa'!N$7,FALSE)</f>
        <v>8.1270592226818295</v>
      </c>
      <c r="O15" s="12">
        <f>VLOOKUP($B15,data!$B$3:$Q$11565,'diff expr Varroa'!O$7,FALSE)</f>
        <v>7.9429707905661404</v>
      </c>
      <c r="P15" s="12">
        <f>VLOOKUP($B15,data!$B$3:$Q$11565,'diff expr Varroa'!P$7,FALSE)</f>
        <v>8.1059656821435304</v>
      </c>
      <c r="Q15" s="12">
        <f>VLOOKUP($B15,data!$B$3:$Q$11565,'diff expr Varroa'!Q$7,FALSE)</f>
        <v>7.9438503763767896</v>
      </c>
      <c r="S15" s="40" t="str">
        <f>IF(COUNTIF(H15:L15,"&gt;"&amp;'reference parameters'!$B$2)&gt;='reference parameters'!$B$3,IF(COUNTIF('diff expr Varroa'!M15:Q15,"&gt;"&amp;'reference parameters'!$B$2)&gt;='reference parameters'!$B$4,"OK"))</f>
        <v>OK</v>
      </c>
      <c r="U15" s="3">
        <f t="shared" si="1"/>
        <v>9</v>
      </c>
      <c r="V15" s="3">
        <f t="shared" si="2"/>
        <v>7</v>
      </c>
      <c r="W15" s="3">
        <f t="shared" si="3"/>
        <v>1</v>
      </c>
      <c r="X15" s="3">
        <f t="shared" si="4"/>
        <v>2</v>
      </c>
      <c r="Y15" s="3">
        <f t="shared" si="5"/>
        <v>3</v>
      </c>
      <c r="Z15" s="3">
        <f t="shared" si="6"/>
        <v>10</v>
      </c>
      <c r="AA15" s="3">
        <f t="shared" si="7"/>
        <v>8</v>
      </c>
      <c r="AB15" s="3">
        <f t="shared" si="8"/>
        <v>4</v>
      </c>
      <c r="AC15" s="3">
        <f t="shared" si="9"/>
        <v>6</v>
      </c>
      <c r="AD15" s="3">
        <f t="shared" si="10"/>
        <v>5</v>
      </c>
      <c r="AE15" s="3"/>
      <c r="AF15" s="3">
        <f t="shared" si="11"/>
        <v>0</v>
      </c>
      <c r="AG15" s="3">
        <f t="shared" si="12"/>
        <v>0</v>
      </c>
      <c r="AH15" s="3">
        <f t="shared" si="13"/>
        <v>0</v>
      </c>
      <c r="AI15" s="3">
        <f t="shared" si="14"/>
        <v>0</v>
      </c>
      <c r="AJ15" s="3">
        <f t="shared" si="15"/>
        <v>0</v>
      </c>
      <c r="AK15" s="3">
        <f t="shared" si="16"/>
        <v>0</v>
      </c>
      <c r="AL15" s="3">
        <f t="shared" si="17"/>
        <v>0</v>
      </c>
      <c r="AM15" s="3">
        <f t="shared" si="18"/>
        <v>0</v>
      </c>
      <c r="AN15" s="3">
        <f t="shared" si="19"/>
        <v>0</v>
      </c>
      <c r="AO15" s="3">
        <f t="shared" si="20"/>
        <v>0</v>
      </c>
      <c r="AP15" s="3"/>
      <c r="AQ15" s="3">
        <f t="shared" si="21"/>
        <v>9</v>
      </c>
      <c r="AR15" s="3">
        <f t="shared" si="22"/>
        <v>7</v>
      </c>
      <c r="AS15" s="3">
        <f t="shared" si="23"/>
        <v>1</v>
      </c>
      <c r="AT15" s="3">
        <f t="shared" si="24"/>
        <v>2</v>
      </c>
      <c r="AU15" s="3">
        <f t="shared" si="25"/>
        <v>3</v>
      </c>
      <c r="AV15" s="3">
        <f t="shared" si="26"/>
        <v>10</v>
      </c>
      <c r="AW15" s="3">
        <f t="shared" si="27"/>
        <v>8</v>
      </c>
      <c r="AX15" s="3">
        <f t="shared" si="28"/>
        <v>4</v>
      </c>
      <c r="AY15" s="3">
        <f t="shared" si="29"/>
        <v>6</v>
      </c>
      <c r="AZ15" s="3">
        <f t="shared" si="30"/>
        <v>5</v>
      </c>
      <c r="BA15" s="3"/>
      <c r="BB15" s="6">
        <f t="shared" si="33"/>
        <v>5</v>
      </c>
      <c r="BC15" s="3">
        <f t="shared" si="31"/>
        <v>5</v>
      </c>
      <c r="BD15" s="3">
        <f t="shared" si="34"/>
        <v>22</v>
      </c>
      <c r="BE15" s="3">
        <f t="shared" si="35"/>
        <v>33</v>
      </c>
      <c r="BF15" s="3">
        <f t="shared" si="36"/>
        <v>18</v>
      </c>
      <c r="BG15" s="3">
        <f t="shared" si="37"/>
        <v>7</v>
      </c>
      <c r="BH15" s="3">
        <f t="shared" si="38"/>
        <v>7</v>
      </c>
      <c r="BI15" s="28">
        <f t="shared" si="39"/>
        <v>12.5</v>
      </c>
      <c r="BJ15" s="28">
        <f t="shared" si="40"/>
        <v>4.7871355387816905</v>
      </c>
      <c r="BK15" s="44">
        <f t="shared" si="41"/>
        <v>-1.1489125293076057</v>
      </c>
      <c r="BL15" s="45">
        <f t="shared" si="42"/>
        <v>0.12529602534284204</v>
      </c>
      <c r="BM15" s="39"/>
      <c r="BN15" s="39" t="str">
        <f t="shared" si="43"/>
        <v/>
      </c>
      <c r="BP15" s="12">
        <f t="shared" si="44"/>
        <v>1.3386944852849541E-2</v>
      </c>
    </row>
    <row r="16" spans="1:68">
      <c r="A16" s="43" t="s">
        <v>53</v>
      </c>
      <c r="B16" s="43" t="s">
        <v>54</v>
      </c>
      <c r="C16" s="43" t="s">
        <v>55</v>
      </c>
      <c r="D16" s="43" t="s">
        <v>56</v>
      </c>
      <c r="E16" s="43" t="s">
        <v>36</v>
      </c>
      <c r="F16" s="12" t="str">
        <f t="shared" si="32"/>
        <v>Toll_pathwa</v>
      </c>
      <c r="H16" s="12">
        <f>VLOOKUP($B16,data!$B$3:$Q$11565,'diff expr Varroa'!H$7,FALSE)</f>
        <v>7.8787647763181496</v>
      </c>
      <c r="I16" s="12">
        <f>VLOOKUP($B16,data!$B$3:$Q$11565,'diff expr Varroa'!I$7,FALSE)</f>
        <v>7.9452567959986897</v>
      </c>
      <c r="J16" s="12">
        <f>VLOOKUP($B16,data!$B$3:$Q$11565,'diff expr Varroa'!J$7,FALSE)</f>
        <v>7.7246317272255904</v>
      </c>
      <c r="K16" s="12">
        <f>VLOOKUP($B16,data!$B$3:$Q$11565,'diff expr Varroa'!K$7,FALSE)</f>
        <v>8.0565810505414408</v>
      </c>
      <c r="L16" s="12">
        <f>VLOOKUP($B16,data!$B$3:$Q$11565,'diff expr Varroa'!L$7,FALSE)</f>
        <v>8.02640848532719</v>
      </c>
      <c r="M16" s="12">
        <f>VLOOKUP($B16,data!$B$3:$Q$11565,'diff expr Varroa'!M$7,FALSE)</f>
        <v>9.0141686388541196</v>
      </c>
      <c r="N16" s="12">
        <f>VLOOKUP($B16,data!$B$3:$Q$11565,'diff expr Varroa'!N$7,FALSE)</f>
        <v>8.2714945308013892</v>
      </c>
      <c r="O16" s="12">
        <f>VLOOKUP($B16,data!$B$3:$Q$11565,'diff expr Varroa'!O$7,FALSE)</f>
        <v>8.7189569758706806</v>
      </c>
      <c r="P16" s="12">
        <f>VLOOKUP($B16,data!$B$3:$Q$11565,'diff expr Varroa'!P$7,FALSE)</f>
        <v>8.2058555174980405</v>
      </c>
      <c r="Q16" s="12">
        <f>VLOOKUP($B16,data!$B$3:$Q$11565,'diff expr Varroa'!Q$7,FALSE)</f>
        <v>8.0310667046982598</v>
      </c>
      <c r="S16" s="40" t="str">
        <f>IF(COUNTIF(H16:L16,"&gt;"&amp;'reference parameters'!$B$2)&gt;='reference parameters'!$B$3,IF(COUNTIF('diff expr Varroa'!M16:Q16,"&gt;"&amp;'reference parameters'!$B$2)&gt;='reference parameters'!$B$4,"OK"))</f>
        <v>OK</v>
      </c>
      <c r="U16" s="3">
        <f t="shared" si="1"/>
        <v>2</v>
      </c>
      <c r="V16" s="3">
        <f t="shared" si="2"/>
        <v>3</v>
      </c>
      <c r="W16" s="3">
        <f t="shared" si="3"/>
        <v>1</v>
      </c>
      <c r="X16" s="3">
        <f t="shared" si="4"/>
        <v>6</v>
      </c>
      <c r="Y16" s="3">
        <f t="shared" si="5"/>
        <v>4</v>
      </c>
      <c r="Z16" s="3">
        <f t="shared" si="6"/>
        <v>10</v>
      </c>
      <c r="AA16" s="3">
        <f t="shared" si="7"/>
        <v>8</v>
      </c>
      <c r="AB16" s="3">
        <f t="shared" si="8"/>
        <v>9</v>
      </c>
      <c r="AC16" s="3">
        <f t="shared" si="9"/>
        <v>7</v>
      </c>
      <c r="AD16" s="3">
        <f t="shared" si="10"/>
        <v>5</v>
      </c>
      <c r="AE16" s="3"/>
      <c r="AF16" s="3">
        <f t="shared" si="11"/>
        <v>0</v>
      </c>
      <c r="AG16" s="3">
        <f t="shared" si="12"/>
        <v>0</v>
      </c>
      <c r="AH16" s="3">
        <f t="shared" si="13"/>
        <v>0</v>
      </c>
      <c r="AI16" s="3">
        <f t="shared" si="14"/>
        <v>0</v>
      </c>
      <c r="AJ16" s="3">
        <f t="shared" si="15"/>
        <v>0</v>
      </c>
      <c r="AK16" s="3">
        <f t="shared" si="16"/>
        <v>0</v>
      </c>
      <c r="AL16" s="3">
        <f t="shared" si="17"/>
        <v>0</v>
      </c>
      <c r="AM16" s="3">
        <f t="shared" si="18"/>
        <v>0</v>
      </c>
      <c r="AN16" s="3">
        <f t="shared" si="19"/>
        <v>0</v>
      </c>
      <c r="AO16" s="3">
        <f t="shared" si="20"/>
        <v>0</v>
      </c>
      <c r="AP16" s="3"/>
      <c r="AQ16" s="3">
        <f t="shared" si="21"/>
        <v>2</v>
      </c>
      <c r="AR16" s="3">
        <f t="shared" si="22"/>
        <v>3</v>
      </c>
      <c r="AS16" s="3">
        <f t="shared" si="23"/>
        <v>1</v>
      </c>
      <c r="AT16" s="3">
        <f t="shared" si="24"/>
        <v>6</v>
      </c>
      <c r="AU16" s="3">
        <f t="shared" si="25"/>
        <v>4</v>
      </c>
      <c r="AV16" s="3">
        <f t="shared" si="26"/>
        <v>10</v>
      </c>
      <c r="AW16" s="3">
        <f t="shared" si="27"/>
        <v>8</v>
      </c>
      <c r="AX16" s="3">
        <f t="shared" si="28"/>
        <v>9</v>
      </c>
      <c r="AY16" s="3">
        <f t="shared" si="29"/>
        <v>7</v>
      </c>
      <c r="AZ16" s="3">
        <f t="shared" si="30"/>
        <v>5</v>
      </c>
      <c r="BA16" s="3"/>
      <c r="BB16" s="6">
        <f t="shared" si="33"/>
        <v>5</v>
      </c>
      <c r="BC16" s="3">
        <f t="shared" si="31"/>
        <v>5</v>
      </c>
      <c r="BD16" s="3">
        <f t="shared" si="34"/>
        <v>16</v>
      </c>
      <c r="BE16" s="3">
        <f t="shared" si="35"/>
        <v>39</v>
      </c>
      <c r="BF16" s="3">
        <f t="shared" si="36"/>
        <v>24</v>
      </c>
      <c r="BG16" s="3">
        <f t="shared" si="37"/>
        <v>1</v>
      </c>
      <c r="BH16" s="3">
        <f t="shared" si="38"/>
        <v>1</v>
      </c>
      <c r="BI16" s="28">
        <f t="shared" si="39"/>
        <v>12.5</v>
      </c>
      <c r="BJ16" s="28">
        <f t="shared" si="40"/>
        <v>4.7871355387816905</v>
      </c>
      <c r="BK16" s="44">
        <f t="shared" si="41"/>
        <v>-2.40227165218863</v>
      </c>
      <c r="BL16" s="45">
        <f t="shared" si="42"/>
        <v>8.1468018105142637E-3</v>
      </c>
      <c r="BM16" s="39"/>
      <c r="BN16" s="39" t="str">
        <f t="shared" si="43"/>
        <v>sign</v>
      </c>
      <c r="BP16" s="12">
        <f t="shared" si="44"/>
        <v>2.7697691881942522E-2</v>
      </c>
    </row>
    <row r="17" spans="1:68">
      <c r="A17" s="43" t="s">
        <v>57</v>
      </c>
      <c r="B17" s="43" t="s">
        <v>58</v>
      </c>
      <c r="C17" s="43" t="s">
        <v>59</v>
      </c>
      <c r="D17" s="43" t="s">
        <v>60</v>
      </c>
      <c r="E17" s="43" t="s">
        <v>36</v>
      </c>
      <c r="F17" s="12" t="str">
        <f t="shared" si="32"/>
        <v>Toll_pathwa</v>
      </c>
      <c r="H17" s="12">
        <f>VLOOKUP($B17,data!$B$3:$Q$11565,'diff expr Varroa'!H$7,FALSE)</f>
        <v>9.2020954844139293</v>
      </c>
      <c r="I17" s="12">
        <f>VLOOKUP($B17,data!$B$3:$Q$11565,'diff expr Varroa'!I$7,FALSE)</f>
        <v>9.1724792460874305</v>
      </c>
      <c r="J17" s="12">
        <f>VLOOKUP($B17,data!$B$3:$Q$11565,'diff expr Varroa'!J$7,FALSE)</f>
        <v>9.0534540243083992</v>
      </c>
      <c r="K17" s="12">
        <f>VLOOKUP($B17,data!$B$3:$Q$11565,'diff expr Varroa'!K$7,FALSE)</f>
        <v>8.8122809684789996</v>
      </c>
      <c r="L17" s="12">
        <f>VLOOKUP($B17,data!$B$3:$Q$11565,'diff expr Varroa'!L$7,FALSE)</f>
        <v>9.0378719435144408</v>
      </c>
      <c r="M17" s="12">
        <f>VLOOKUP($B17,data!$B$3:$Q$11565,'diff expr Varroa'!M$7,FALSE)</f>
        <v>8.2109463504674505</v>
      </c>
      <c r="N17" s="12">
        <f>VLOOKUP($B17,data!$B$3:$Q$11565,'diff expr Varroa'!N$7,FALSE)</f>
        <v>8.8359912009339503</v>
      </c>
      <c r="O17" s="12">
        <f>VLOOKUP($B17,data!$B$3:$Q$11565,'diff expr Varroa'!O$7,FALSE)</f>
        <v>8.4029397018848098</v>
      </c>
      <c r="P17" s="12">
        <f>VLOOKUP($B17,data!$B$3:$Q$11565,'diff expr Varroa'!P$7,FALSE)</f>
        <v>9.1102549505825507</v>
      </c>
      <c r="Q17" s="12">
        <f>VLOOKUP($B17,data!$B$3:$Q$11565,'diff expr Varroa'!Q$7,FALSE)</f>
        <v>8.7822617456857692</v>
      </c>
      <c r="S17" s="40" t="str">
        <f>IF(COUNTIF(H17:L17,"&gt;"&amp;'reference parameters'!$B$2)&gt;='reference parameters'!$B$3,IF(COUNTIF('diff expr Varroa'!M17:Q17,"&gt;"&amp;'reference parameters'!$B$2)&gt;='reference parameters'!$B$4,"OK"))</f>
        <v>OK</v>
      </c>
      <c r="U17" s="3">
        <f t="shared" si="1"/>
        <v>10</v>
      </c>
      <c r="V17" s="3">
        <f t="shared" si="2"/>
        <v>9</v>
      </c>
      <c r="W17" s="3">
        <f t="shared" si="3"/>
        <v>7</v>
      </c>
      <c r="X17" s="3">
        <f t="shared" si="4"/>
        <v>4</v>
      </c>
      <c r="Y17" s="3">
        <f t="shared" si="5"/>
        <v>6</v>
      </c>
      <c r="Z17" s="3">
        <f t="shared" si="6"/>
        <v>1</v>
      </c>
      <c r="AA17" s="3">
        <f t="shared" si="7"/>
        <v>5</v>
      </c>
      <c r="AB17" s="3">
        <f t="shared" si="8"/>
        <v>2</v>
      </c>
      <c r="AC17" s="3">
        <f t="shared" si="9"/>
        <v>8</v>
      </c>
      <c r="AD17" s="3">
        <f t="shared" si="10"/>
        <v>3</v>
      </c>
      <c r="AE17" s="3"/>
      <c r="AF17" s="3">
        <f t="shared" si="11"/>
        <v>0</v>
      </c>
      <c r="AG17" s="3">
        <f t="shared" si="12"/>
        <v>0</v>
      </c>
      <c r="AH17" s="3">
        <f t="shared" si="13"/>
        <v>0</v>
      </c>
      <c r="AI17" s="3">
        <f t="shared" si="14"/>
        <v>0</v>
      </c>
      <c r="AJ17" s="3">
        <f t="shared" si="15"/>
        <v>0</v>
      </c>
      <c r="AK17" s="3">
        <f t="shared" si="16"/>
        <v>0</v>
      </c>
      <c r="AL17" s="3">
        <f t="shared" si="17"/>
        <v>0</v>
      </c>
      <c r="AM17" s="3">
        <f t="shared" si="18"/>
        <v>0</v>
      </c>
      <c r="AN17" s="3">
        <f t="shared" si="19"/>
        <v>0</v>
      </c>
      <c r="AO17" s="3">
        <f t="shared" si="20"/>
        <v>0</v>
      </c>
      <c r="AP17" s="3"/>
      <c r="AQ17" s="3">
        <f t="shared" si="21"/>
        <v>10</v>
      </c>
      <c r="AR17" s="3">
        <f t="shared" si="22"/>
        <v>9</v>
      </c>
      <c r="AS17" s="3">
        <f t="shared" si="23"/>
        <v>7</v>
      </c>
      <c r="AT17" s="3">
        <f t="shared" si="24"/>
        <v>4</v>
      </c>
      <c r="AU17" s="3">
        <f t="shared" si="25"/>
        <v>6</v>
      </c>
      <c r="AV17" s="3">
        <f t="shared" si="26"/>
        <v>1</v>
      </c>
      <c r="AW17" s="3">
        <f t="shared" si="27"/>
        <v>5</v>
      </c>
      <c r="AX17" s="3">
        <f t="shared" si="28"/>
        <v>2</v>
      </c>
      <c r="AY17" s="3">
        <f t="shared" si="29"/>
        <v>8</v>
      </c>
      <c r="AZ17" s="3">
        <f t="shared" si="30"/>
        <v>3</v>
      </c>
      <c r="BA17" s="3"/>
      <c r="BB17" s="6">
        <f t="shared" si="33"/>
        <v>5</v>
      </c>
      <c r="BC17" s="3">
        <f t="shared" si="31"/>
        <v>5</v>
      </c>
      <c r="BD17" s="3">
        <f t="shared" si="34"/>
        <v>36</v>
      </c>
      <c r="BE17" s="3">
        <f t="shared" si="35"/>
        <v>19</v>
      </c>
      <c r="BF17" s="3">
        <f t="shared" si="36"/>
        <v>4</v>
      </c>
      <c r="BG17" s="3">
        <f t="shared" si="37"/>
        <v>21</v>
      </c>
      <c r="BH17" s="3">
        <f t="shared" si="38"/>
        <v>4</v>
      </c>
      <c r="BI17" s="28">
        <f t="shared" si="39"/>
        <v>12.5</v>
      </c>
      <c r="BJ17" s="28">
        <f t="shared" si="40"/>
        <v>4.7871355387816905</v>
      </c>
      <c r="BK17" s="44">
        <f t="shared" si="41"/>
        <v>-1.775592090748118</v>
      </c>
      <c r="BL17" s="45">
        <f t="shared" si="42"/>
        <v>3.7900087291180634E-2</v>
      </c>
      <c r="BM17" s="39"/>
      <c r="BN17" s="39" t="str">
        <f t="shared" si="43"/>
        <v/>
      </c>
      <c r="BP17" s="12">
        <f t="shared" si="44"/>
        <v>-1.8976082409175823E-2</v>
      </c>
    </row>
    <row r="18" spans="1:68">
      <c r="A18" s="43" t="s">
        <v>61</v>
      </c>
      <c r="B18" s="43" t="s">
        <v>62</v>
      </c>
      <c r="C18" s="43" t="s">
        <v>63</v>
      </c>
      <c r="D18" s="43" t="s">
        <v>64</v>
      </c>
      <c r="E18" s="43" t="s">
        <v>36</v>
      </c>
      <c r="F18" s="12" t="str">
        <f t="shared" si="32"/>
        <v>Toll_pathwa</v>
      </c>
      <c r="H18" s="12">
        <f>VLOOKUP($B18,data!$B$3:$Q$11565,'diff expr Varroa'!H$7,FALSE)</f>
        <v>2.8218677180984102</v>
      </c>
      <c r="I18" s="12">
        <f>VLOOKUP($B18,data!$B$3:$Q$11565,'diff expr Varroa'!I$7,FALSE)</f>
        <v>3.2942621936663499</v>
      </c>
      <c r="J18" s="12">
        <f>VLOOKUP($B18,data!$B$3:$Q$11565,'diff expr Varroa'!J$7,FALSE)</f>
        <v>3.4028894668404299</v>
      </c>
      <c r="K18" s="12">
        <f>VLOOKUP($B18,data!$B$3:$Q$11565,'diff expr Varroa'!K$7,FALSE)</f>
        <v>3.4706286095040801</v>
      </c>
      <c r="L18" s="12">
        <f>VLOOKUP($B18,data!$B$3:$Q$11565,'diff expr Varroa'!L$7,FALSE)</f>
        <v>3.5425260543824399</v>
      </c>
      <c r="M18" s="12">
        <f>VLOOKUP($B18,data!$B$3:$Q$11565,'diff expr Varroa'!M$7,FALSE)</f>
        <v>3.30825032505737</v>
      </c>
      <c r="N18" s="12">
        <f>VLOOKUP($B18,data!$B$3:$Q$11565,'diff expr Varroa'!N$7,FALSE)</f>
        <v>2.8218677180984102</v>
      </c>
      <c r="O18" s="12">
        <f>VLOOKUP($B18,data!$B$3:$Q$11565,'diff expr Varroa'!O$7,FALSE)</f>
        <v>3.5611359966351301</v>
      </c>
      <c r="P18" s="12">
        <f>VLOOKUP($B18,data!$B$3:$Q$11565,'diff expr Varroa'!P$7,FALSE)</f>
        <v>3.27554212654834</v>
      </c>
      <c r="Q18" s="12">
        <f>VLOOKUP($B18,data!$B$3:$Q$11565,'diff expr Varroa'!Q$7,FALSE)</f>
        <v>2.8218677180984102</v>
      </c>
      <c r="S18" s="40" t="str">
        <f>IF(COUNTIF(H18:L18,"&gt;"&amp;'reference parameters'!$B$2)&gt;='reference parameters'!$B$3,IF(COUNTIF('diff expr Varroa'!M18:Q18,"&gt;"&amp;'reference parameters'!$B$2)&gt;='reference parameters'!$B$4,"OK"))</f>
        <v>OK</v>
      </c>
      <c r="U18" s="3">
        <f t="shared" si="1"/>
        <v>1</v>
      </c>
      <c r="V18" s="3">
        <f t="shared" si="2"/>
        <v>5</v>
      </c>
      <c r="W18" s="3">
        <f t="shared" si="3"/>
        <v>7</v>
      </c>
      <c r="X18" s="3">
        <f t="shared" si="4"/>
        <v>8</v>
      </c>
      <c r="Y18" s="3">
        <f t="shared" si="5"/>
        <v>9</v>
      </c>
      <c r="Z18" s="3">
        <f t="shared" si="6"/>
        <v>6</v>
      </c>
      <c r="AA18" s="3">
        <f t="shared" si="7"/>
        <v>1</v>
      </c>
      <c r="AB18" s="3">
        <f t="shared" si="8"/>
        <v>10</v>
      </c>
      <c r="AC18" s="3">
        <f t="shared" si="9"/>
        <v>4</v>
      </c>
      <c r="AD18" s="3">
        <f t="shared" si="10"/>
        <v>1</v>
      </c>
      <c r="AE18" s="3"/>
      <c r="AF18" s="3">
        <f t="shared" si="11"/>
        <v>1</v>
      </c>
      <c r="AG18" s="3">
        <f t="shared" si="12"/>
        <v>0</v>
      </c>
      <c r="AH18" s="3">
        <f t="shared" si="13"/>
        <v>0</v>
      </c>
      <c r="AI18" s="3">
        <f t="shared" si="14"/>
        <v>0</v>
      </c>
      <c r="AJ18" s="3">
        <f t="shared" si="15"/>
        <v>0</v>
      </c>
      <c r="AK18" s="3">
        <f t="shared" si="16"/>
        <v>0</v>
      </c>
      <c r="AL18" s="3">
        <f t="shared" si="17"/>
        <v>1</v>
      </c>
      <c r="AM18" s="3">
        <f t="shared" si="18"/>
        <v>0</v>
      </c>
      <c r="AN18" s="3">
        <f t="shared" si="19"/>
        <v>0</v>
      </c>
      <c r="AO18" s="3">
        <f t="shared" si="20"/>
        <v>1</v>
      </c>
      <c r="AP18" s="3"/>
      <c r="AQ18" s="3">
        <f t="shared" si="21"/>
        <v>2</v>
      </c>
      <c r="AR18" s="3">
        <f t="shared" si="22"/>
        <v>5</v>
      </c>
      <c r="AS18" s="3">
        <f t="shared" si="23"/>
        <v>7</v>
      </c>
      <c r="AT18" s="3">
        <f t="shared" si="24"/>
        <v>8</v>
      </c>
      <c r="AU18" s="3">
        <f t="shared" si="25"/>
        <v>9</v>
      </c>
      <c r="AV18" s="3">
        <f t="shared" si="26"/>
        <v>6</v>
      </c>
      <c r="AW18" s="3">
        <f t="shared" si="27"/>
        <v>2</v>
      </c>
      <c r="AX18" s="3">
        <f t="shared" si="28"/>
        <v>10</v>
      </c>
      <c r="AY18" s="3">
        <f t="shared" si="29"/>
        <v>4</v>
      </c>
      <c r="AZ18" s="3">
        <f t="shared" si="30"/>
        <v>2</v>
      </c>
      <c r="BA18" s="3"/>
      <c r="BB18" s="6">
        <f t="shared" si="33"/>
        <v>5</v>
      </c>
      <c r="BC18" s="3">
        <f t="shared" si="31"/>
        <v>5</v>
      </c>
      <c r="BD18" s="3">
        <f t="shared" si="34"/>
        <v>31</v>
      </c>
      <c r="BE18" s="3">
        <f t="shared" si="35"/>
        <v>24</v>
      </c>
      <c r="BF18" s="3">
        <f t="shared" si="36"/>
        <v>9</v>
      </c>
      <c r="BG18" s="3">
        <f t="shared" si="37"/>
        <v>16</v>
      </c>
      <c r="BH18" s="3">
        <f t="shared" si="38"/>
        <v>9</v>
      </c>
      <c r="BI18" s="28">
        <f t="shared" si="39"/>
        <v>12.5</v>
      </c>
      <c r="BJ18" s="28">
        <f t="shared" si="40"/>
        <v>4.7871355387816905</v>
      </c>
      <c r="BK18" s="44">
        <f t="shared" si="41"/>
        <v>-0.73112615501393097</v>
      </c>
      <c r="BL18" s="45">
        <f t="shared" si="42"/>
        <v>0.23235104997023245</v>
      </c>
      <c r="BM18" s="39"/>
      <c r="BN18" s="39" t="str">
        <f t="shared" si="43"/>
        <v/>
      </c>
      <c r="BP18" s="12">
        <f t="shared" si="44"/>
        <v>-1.9984589273648021E-2</v>
      </c>
    </row>
    <row r="19" spans="1:68">
      <c r="A19" s="43" t="s">
        <v>65</v>
      </c>
      <c r="B19" s="43" t="s">
        <v>66</v>
      </c>
      <c r="C19" s="43" t="s">
        <v>43</v>
      </c>
      <c r="D19" s="43" t="s">
        <v>44</v>
      </c>
      <c r="E19" s="43" t="s">
        <v>36</v>
      </c>
      <c r="F19" s="12" t="str">
        <f t="shared" si="32"/>
        <v>Toll_pathwa</v>
      </c>
      <c r="H19" s="12">
        <f>VLOOKUP($B19,data!$B$3:$Q$11565,'diff expr Varroa'!H$7,FALSE)</f>
        <v>9.4246664349857099</v>
      </c>
      <c r="I19" s="12">
        <f>VLOOKUP($B19,data!$B$3:$Q$11565,'diff expr Varroa'!I$7,FALSE)</f>
        <v>9.19148077534763</v>
      </c>
      <c r="J19" s="12">
        <f>VLOOKUP($B19,data!$B$3:$Q$11565,'diff expr Varroa'!J$7,FALSE)</f>
        <v>8.4022024362357097</v>
      </c>
      <c r="K19" s="12">
        <f>VLOOKUP($B19,data!$B$3:$Q$11565,'diff expr Varroa'!K$7,FALSE)</f>
        <v>9.6040066889070896</v>
      </c>
      <c r="L19" s="12">
        <f>VLOOKUP($B19,data!$B$3:$Q$11565,'diff expr Varroa'!L$7,FALSE)</f>
        <v>9.1335293303021103</v>
      </c>
      <c r="M19" s="12">
        <f>VLOOKUP($B19,data!$B$3:$Q$11565,'diff expr Varroa'!M$7,FALSE)</f>
        <v>9.3136378102589799</v>
      </c>
      <c r="N19" s="12">
        <f>VLOOKUP($B19,data!$B$3:$Q$11565,'diff expr Varroa'!N$7,FALSE)</f>
        <v>9.4044480439776894</v>
      </c>
      <c r="O19" s="12">
        <f>VLOOKUP($B19,data!$B$3:$Q$11565,'diff expr Varroa'!O$7,FALSE)</f>
        <v>8.7275961142038501</v>
      </c>
      <c r="P19" s="12">
        <f>VLOOKUP($B19,data!$B$3:$Q$11565,'diff expr Varroa'!P$7,FALSE)</f>
        <v>9.2753009684489491</v>
      </c>
      <c r="Q19" s="12">
        <f>VLOOKUP($B19,data!$B$3:$Q$11565,'diff expr Varroa'!Q$7,FALSE)</f>
        <v>9.7515075072489807</v>
      </c>
      <c r="S19" s="40" t="str">
        <f>IF(COUNTIF(H19:L19,"&gt;"&amp;'reference parameters'!$B$2)&gt;='reference parameters'!$B$3,IF(COUNTIF('diff expr Varroa'!M19:Q19,"&gt;"&amp;'reference parameters'!$B$2)&gt;='reference parameters'!$B$4,"OK"))</f>
        <v>OK</v>
      </c>
      <c r="U19" s="3">
        <f t="shared" si="1"/>
        <v>8</v>
      </c>
      <c r="V19" s="3">
        <f t="shared" si="2"/>
        <v>4</v>
      </c>
      <c r="W19" s="3">
        <f t="shared" si="3"/>
        <v>1</v>
      </c>
      <c r="X19" s="3">
        <f t="shared" si="4"/>
        <v>9</v>
      </c>
      <c r="Y19" s="3">
        <f t="shared" si="5"/>
        <v>3</v>
      </c>
      <c r="Z19" s="3">
        <f t="shared" si="6"/>
        <v>6</v>
      </c>
      <c r="AA19" s="3">
        <f t="shared" si="7"/>
        <v>7</v>
      </c>
      <c r="AB19" s="3">
        <f t="shared" si="8"/>
        <v>2</v>
      </c>
      <c r="AC19" s="3">
        <f t="shared" si="9"/>
        <v>5</v>
      </c>
      <c r="AD19" s="3">
        <f t="shared" si="10"/>
        <v>10</v>
      </c>
      <c r="AE19" s="3"/>
      <c r="AF19" s="3">
        <f t="shared" si="11"/>
        <v>0</v>
      </c>
      <c r="AG19" s="3">
        <f t="shared" si="12"/>
        <v>0</v>
      </c>
      <c r="AH19" s="3">
        <f t="shared" si="13"/>
        <v>0</v>
      </c>
      <c r="AI19" s="3">
        <f t="shared" si="14"/>
        <v>0</v>
      </c>
      <c r="AJ19" s="3">
        <f t="shared" si="15"/>
        <v>0</v>
      </c>
      <c r="AK19" s="3">
        <f t="shared" si="16"/>
        <v>0</v>
      </c>
      <c r="AL19" s="3">
        <f t="shared" si="17"/>
        <v>0</v>
      </c>
      <c r="AM19" s="3">
        <f t="shared" si="18"/>
        <v>0</v>
      </c>
      <c r="AN19" s="3">
        <f t="shared" si="19"/>
        <v>0</v>
      </c>
      <c r="AO19" s="3">
        <f t="shared" si="20"/>
        <v>0</v>
      </c>
      <c r="AP19" s="3"/>
      <c r="AQ19" s="3">
        <f t="shared" si="21"/>
        <v>8</v>
      </c>
      <c r="AR19" s="3">
        <f t="shared" si="22"/>
        <v>4</v>
      </c>
      <c r="AS19" s="3">
        <f t="shared" si="23"/>
        <v>1</v>
      </c>
      <c r="AT19" s="3">
        <f t="shared" si="24"/>
        <v>9</v>
      </c>
      <c r="AU19" s="3">
        <f t="shared" si="25"/>
        <v>3</v>
      </c>
      <c r="AV19" s="3">
        <f t="shared" si="26"/>
        <v>6</v>
      </c>
      <c r="AW19" s="3">
        <f t="shared" si="27"/>
        <v>7</v>
      </c>
      <c r="AX19" s="3">
        <f t="shared" si="28"/>
        <v>2</v>
      </c>
      <c r="AY19" s="3">
        <f t="shared" si="29"/>
        <v>5</v>
      </c>
      <c r="AZ19" s="3">
        <f t="shared" si="30"/>
        <v>10</v>
      </c>
      <c r="BA19" s="3"/>
      <c r="BB19" s="6">
        <f t="shared" si="33"/>
        <v>5</v>
      </c>
      <c r="BC19" s="3">
        <f t="shared" si="31"/>
        <v>5</v>
      </c>
      <c r="BD19" s="3">
        <f t="shared" si="34"/>
        <v>25</v>
      </c>
      <c r="BE19" s="3">
        <f t="shared" si="35"/>
        <v>30</v>
      </c>
      <c r="BF19" s="3">
        <f t="shared" si="36"/>
        <v>15</v>
      </c>
      <c r="BG19" s="3">
        <f t="shared" si="37"/>
        <v>10</v>
      </c>
      <c r="BH19" s="3">
        <f t="shared" si="38"/>
        <v>10</v>
      </c>
      <c r="BI19" s="28">
        <f t="shared" si="39"/>
        <v>12.5</v>
      </c>
      <c r="BJ19" s="28">
        <f t="shared" si="40"/>
        <v>4.7871355387816905</v>
      </c>
      <c r="BK19" s="44">
        <f t="shared" si="41"/>
        <v>-0.5222329678670935</v>
      </c>
      <c r="BL19" s="45">
        <f t="shared" si="42"/>
        <v>0.30075406722029491</v>
      </c>
      <c r="BM19" s="39"/>
      <c r="BN19" s="39" t="str">
        <f t="shared" si="43"/>
        <v/>
      </c>
      <c r="BP19" s="12">
        <f t="shared" si="44"/>
        <v>6.7489806752756148E-3</v>
      </c>
    </row>
    <row r="20" spans="1:68">
      <c r="A20" s="43" t="s">
        <v>67</v>
      </c>
      <c r="B20" s="43" t="s">
        <v>68</v>
      </c>
      <c r="C20" s="43" t="s">
        <v>69</v>
      </c>
      <c r="D20" s="43" t="s">
        <v>70</v>
      </c>
      <c r="E20" s="43" t="s">
        <v>36</v>
      </c>
      <c r="F20" s="12" t="str">
        <f t="shared" si="32"/>
        <v>Toll_pathwa</v>
      </c>
      <c r="H20" s="12">
        <f>VLOOKUP($B20,data!$B$3:$Q$11565,'diff expr Varroa'!H$7,FALSE)</f>
        <v>10.8299108061745</v>
      </c>
      <c r="I20" s="12">
        <f>VLOOKUP($B20,data!$B$3:$Q$11565,'diff expr Varroa'!I$7,FALSE)</f>
        <v>10.882733249932899</v>
      </c>
      <c r="J20" s="12">
        <f>VLOOKUP($B20,data!$B$3:$Q$11565,'diff expr Varroa'!J$7,FALSE)</f>
        <v>11.175070730044199</v>
      </c>
      <c r="K20" s="12">
        <f>VLOOKUP($B20,data!$B$3:$Q$11565,'diff expr Varroa'!K$7,FALSE)</f>
        <v>10.467458305934001</v>
      </c>
      <c r="L20" s="12">
        <f>VLOOKUP($B20,data!$B$3:$Q$11565,'diff expr Varroa'!L$7,FALSE)</f>
        <v>10.783230946785</v>
      </c>
      <c r="M20" s="12">
        <f>VLOOKUP($B20,data!$B$3:$Q$11565,'diff expr Varroa'!M$7,FALSE)</f>
        <v>10.3059973596996</v>
      </c>
      <c r="N20" s="12">
        <f>VLOOKUP($B20,data!$B$3:$Q$11565,'diff expr Varroa'!N$7,FALSE)</f>
        <v>10.956344356992901</v>
      </c>
      <c r="O20" s="12">
        <f>VLOOKUP($B20,data!$B$3:$Q$11565,'diff expr Varroa'!O$7,FALSE)</f>
        <v>10.8614569618492</v>
      </c>
      <c r="P20" s="12">
        <f>VLOOKUP($B20,data!$B$3:$Q$11565,'diff expr Varroa'!P$7,FALSE)</f>
        <v>10.986033899938899</v>
      </c>
      <c r="Q20" s="12">
        <f>VLOOKUP($B20,data!$B$3:$Q$11565,'diff expr Varroa'!Q$7,FALSE)</f>
        <v>10.679600450779899</v>
      </c>
      <c r="S20" s="40" t="str">
        <f>IF(COUNTIF(H20:L20,"&gt;"&amp;'reference parameters'!$B$2)&gt;='reference parameters'!$B$3,IF(COUNTIF('diff expr Varroa'!M20:Q20,"&gt;"&amp;'reference parameters'!$B$2)&gt;='reference parameters'!$B$4,"OK"))</f>
        <v>OK</v>
      </c>
      <c r="U20" s="3">
        <f t="shared" si="1"/>
        <v>5</v>
      </c>
      <c r="V20" s="3">
        <f t="shared" si="2"/>
        <v>7</v>
      </c>
      <c r="W20" s="3">
        <f t="shared" si="3"/>
        <v>10</v>
      </c>
      <c r="X20" s="3">
        <f t="shared" si="4"/>
        <v>2</v>
      </c>
      <c r="Y20" s="3">
        <f t="shared" si="5"/>
        <v>4</v>
      </c>
      <c r="Z20" s="3">
        <f t="shared" si="6"/>
        <v>1</v>
      </c>
      <c r="AA20" s="3">
        <f t="shared" si="7"/>
        <v>8</v>
      </c>
      <c r="AB20" s="3">
        <f t="shared" si="8"/>
        <v>6</v>
      </c>
      <c r="AC20" s="3">
        <f t="shared" si="9"/>
        <v>9</v>
      </c>
      <c r="AD20" s="3">
        <f t="shared" si="10"/>
        <v>3</v>
      </c>
      <c r="AE20" s="3"/>
      <c r="AF20" s="3">
        <f t="shared" si="11"/>
        <v>0</v>
      </c>
      <c r="AG20" s="3">
        <f t="shared" si="12"/>
        <v>0</v>
      </c>
      <c r="AH20" s="3">
        <f t="shared" si="13"/>
        <v>0</v>
      </c>
      <c r="AI20" s="3">
        <f t="shared" si="14"/>
        <v>0</v>
      </c>
      <c r="AJ20" s="3">
        <f t="shared" si="15"/>
        <v>0</v>
      </c>
      <c r="AK20" s="3">
        <f t="shared" si="16"/>
        <v>0</v>
      </c>
      <c r="AL20" s="3">
        <f t="shared" si="17"/>
        <v>0</v>
      </c>
      <c r="AM20" s="3">
        <f t="shared" si="18"/>
        <v>0</v>
      </c>
      <c r="AN20" s="3">
        <f t="shared" si="19"/>
        <v>0</v>
      </c>
      <c r="AO20" s="3">
        <f t="shared" si="20"/>
        <v>0</v>
      </c>
      <c r="AP20" s="3"/>
      <c r="AQ20" s="3">
        <f t="shared" si="21"/>
        <v>5</v>
      </c>
      <c r="AR20" s="3">
        <f t="shared" si="22"/>
        <v>7</v>
      </c>
      <c r="AS20" s="3">
        <f t="shared" si="23"/>
        <v>10</v>
      </c>
      <c r="AT20" s="3">
        <f t="shared" si="24"/>
        <v>2</v>
      </c>
      <c r="AU20" s="3">
        <f t="shared" si="25"/>
        <v>4</v>
      </c>
      <c r="AV20" s="3">
        <f t="shared" si="26"/>
        <v>1</v>
      </c>
      <c r="AW20" s="3">
        <f t="shared" si="27"/>
        <v>8</v>
      </c>
      <c r="AX20" s="3">
        <f t="shared" si="28"/>
        <v>6</v>
      </c>
      <c r="AY20" s="3">
        <f t="shared" si="29"/>
        <v>9</v>
      </c>
      <c r="AZ20" s="3">
        <f t="shared" si="30"/>
        <v>3</v>
      </c>
      <c r="BA20" s="3"/>
      <c r="BB20" s="6">
        <f t="shared" si="33"/>
        <v>5</v>
      </c>
      <c r="BC20" s="3">
        <f t="shared" si="31"/>
        <v>5</v>
      </c>
      <c r="BD20" s="3">
        <f t="shared" si="34"/>
        <v>28</v>
      </c>
      <c r="BE20" s="3">
        <f t="shared" si="35"/>
        <v>27</v>
      </c>
      <c r="BF20" s="3">
        <f t="shared" si="36"/>
        <v>12</v>
      </c>
      <c r="BG20" s="3">
        <f t="shared" si="37"/>
        <v>13</v>
      </c>
      <c r="BH20" s="3">
        <f t="shared" si="38"/>
        <v>12</v>
      </c>
      <c r="BI20" s="28">
        <f t="shared" si="39"/>
        <v>12.5</v>
      </c>
      <c r="BJ20" s="28">
        <f t="shared" si="40"/>
        <v>4.7871355387816905</v>
      </c>
      <c r="BK20" s="44">
        <f t="shared" si="41"/>
        <v>-0.10444659357341871</v>
      </c>
      <c r="BL20" s="45">
        <f t="shared" si="42"/>
        <v>0.45840747426404427</v>
      </c>
      <c r="BM20" s="39"/>
      <c r="BN20" s="39" t="str">
        <f t="shared" si="43"/>
        <v/>
      </c>
      <c r="BP20" s="12">
        <f t="shared" si="44"/>
        <v>-2.8084823359124707E-3</v>
      </c>
    </row>
    <row r="21" spans="1:68">
      <c r="A21" s="43" t="s">
        <v>71</v>
      </c>
      <c r="B21" s="43" t="s">
        <v>72</v>
      </c>
      <c r="C21" s="43" t="s">
        <v>73</v>
      </c>
      <c r="D21" s="43" t="s">
        <v>74</v>
      </c>
      <c r="E21" s="43" t="s">
        <v>36</v>
      </c>
      <c r="F21" s="12" t="str">
        <f t="shared" si="32"/>
        <v>Toll_pathwa</v>
      </c>
      <c r="H21" s="12">
        <f>VLOOKUP($B21,data!$B$3:$Q$11565,'diff expr Varroa'!H$7,FALSE)</f>
        <v>6.5441645960174801</v>
      </c>
      <c r="I21" s="12">
        <f>VLOOKUP($B21,data!$B$3:$Q$11565,'diff expr Varroa'!I$7,FALSE)</f>
        <v>6.4040653105614398</v>
      </c>
      <c r="J21" s="12">
        <f>VLOOKUP($B21,data!$B$3:$Q$11565,'diff expr Varroa'!J$7,FALSE)</f>
        <v>5.72015689123982</v>
      </c>
      <c r="K21" s="12">
        <f>VLOOKUP($B21,data!$B$3:$Q$11565,'diff expr Varroa'!K$7,FALSE)</f>
        <v>6.62497318038033</v>
      </c>
      <c r="L21" s="12">
        <f>VLOOKUP($B21,data!$B$3:$Q$11565,'diff expr Varroa'!L$7,FALSE)</f>
        <v>6.7821116076966099</v>
      </c>
      <c r="M21" s="12">
        <f>VLOOKUP($B21,data!$B$3:$Q$11565,'diff expr Varroa'!M$7,FALSE)</f>
        <v>7.1982475473954901</v>
      </c>
      <c r="N21" s="12">
        <f>VLOOKUP($B21,data!$B$3:$Q$11565,'diff expr Varroa'!N$7,FALSE)</f>
        <v>6.27127081030204</v>
      </c>
      <c r="O21" s="12">
        <f>VLOOKUP($B21,data!$B$3:$Q$11565,'diff expr Varroa'!O$7,FALSE)</f>
        <v>6.2619694608709597</v>
      </c>
      <c r="P21" s="12">
        <f>VLOOKUP($B21,data!$B$3:$Q$11565,'diff expr Varroa'!P$7,FALSE)</f>
        <v>6.1973995995060003</v>
      </c>
      <c r="Q21" s="12">
        <f>VLOOKUP($B21,data!$B$3:$Q$11565,'diff expr Varroa'!Q$7,FALSE)</f>
        <v>6.0673853986592201</v>
      </c>
      <c r="S21" s="40" t="str">
        <f>IF(COUNTIF(H21:L21,"&gt;"&amp;'reference parameters'!$B$2)&gt;='reference parameters'!$B$3,IF(COUNTIF('diff expr Varroa'!M21:Q21,"&gt;"&amp;'reference parameters'!$B$2)&gt;='reference parameters'!$B$4,"OK"))</f>
        <v>OK</v>
      </c>
      <c r="U21" s="3">
        <f t="shared" si="1"/>
        <v>7</v>
      </c>
      <c r="V21" s="3">
        <f t="shared" si="2"/>
        <v>6</v>
      </c>
      <c r="W21" s="3">
        <f t="shared" si="3"/>
        <v>1</v>
      </c>
      <c r="X21" s="3">
        <f t="shared" si="4"/>
        <v>8</v>
      </c>
      <c r="Y21" s="3">
        <f t="shared" si="5"/>
        <v>9</v>
      </c>
      <c r="Z21" s="3">
        <f t="shared" si="6"/>
        <v>10</v>
      </c>
      <c r="AA21" s="3">
        <f t="shared" si="7"/>
        <v>5</v>
      </c>
      <c r="AB21" s="3">
        <f t="shared" si="8"/>
        <v>4</v>
      </c>
      <c r="AC21" s="3">
        <f t="shared" si="9"/>
        <v>3</v>
      </c>
      <c r="AD21" s="3">
        <f t="shared" si="10"/>
        <v>2</v>
      </c>
      <c r="AE21" s="3"/>
      <c r="AF21" s="3">
        <f t="shared" si="11"/>
        <v>0</v>
      </c>
      <c r="AG21" s="3">
        <f t="shared" si="12"/>
        <v>0</v>
      </c>
      <c r="AH21" s="3">
        <f t="shared" si="13"/>
        <v>0</v>
      </c>
      <c r="AI21" s="3">
        <f t="shared" si="14"/>
        <v>0</v>
      </c>
      <c r="AJ21" s="3">
        <f t="shared" si="15"/>
        <v>0</v>
      </c>
      <c r="AK21" s="3">
        <f t="shared" si="16"/>
        <v>0</v>
      </c>
      <c r="AL21" s="3">
        <f t="shared" si="17"/>
        <v>0</v>
      </c>
      <c r="AM21" s="3">
        <f t="shared" si="18"/>
        <v>0</v>
      </c>
      <c r="AN21" s="3">
        <f t="shared" si="19"/>
        <v>0</v>
      </c>
      <c r="AO21" s="3">
        <f t="shared" si="20"/>
        <v>0</v>
      </c>
      <c r="AP21" s="3"/>
      <c r="AQ21" s="3">
        <f t="shared" si="21"/>
        <v>7</v>
      </c>
      <c r="AR21" s="3">
        <f t="shared" si="22"/>
        <v>6</v>
      </c>
      <c r="AS21" s="3">
        <f t="shared" si="23"/>
        <v>1</v>
      </c>
      <c r="AT21" s="3">
        <f t="shared" si="24"/>
        <v>8</v>
      </c>
      <c r="AU21" s="3">
        <f t="shared" si="25"/>
        <v>9</v>
      </c>
      <c r="AV21" s="3">
        <f t="shared" si="26"/>
        <v>10</v>
      </c>
      <c r="AW21" s="3">
        <f t="shared" si="27"/>
        <v>5</v>
      </c>
      <c r="AX21" s="3">
        <f t="shared" si="28"/>
        <v>4</v>
      </c>
      <c r="AY21" s="3">
        <f t="shared" si="29"/>
        <v>3</v>
      </c>
      <c r="AZ21" s="3">
        <f t="shared" si="30"/>
        <v>2</v>
      </c>
      <c r="BA21" s="3"/>
      <c r="BB21" s="6">
        <f t="shared" si="33"/>
        <v>5</v>
      </c>
      <c r="BC21" s="3">
        <f t="shared" si="31"/>
        <v>5</v>
      </c>
      <c r="BD21" s="3">
        <f t="shared" si="34"/>
        <v>31</v>
      </c>
      <c r="BE21" s="3">
        <f t="shared" si="35"/>
        <v>24</v>
      </c>
      <c r="BF21" s="3">
        <f t="shared" si="36"/>
        <v>9</v>
      </c>
      <c r="BG21" s="3">
        <f t="shared" si="37"/>
        <v>16</v>
      </c>
      <c r="BH21" s="3">
        <f t="shared" si="38"/>
        <v>9</v>
      </c>
      <c r="BI21" s="28">
        <f t="shared" si="39"/>
        <v>12.5</v>
      </c>
      <c r="BJ21" s="28">
        <f t="shared" si="40"/>
        <v>4.7871355387816905</v>
      </c>
      <c r="BK21" s="44">
        <f t="shared" si="41"/>
        <v>-0.73112615501393097</v>
      </c>
      <c r="BL21" s="45">
        <f t="shared" si="42"/>
        <v>0.23235104997023245</v>
      </c>
      <c r="BM21" s="39"/>
      <c r="BN21" s="39" t="str">
        <f t="shared" si="43"/>
        <v/>
      </c>
      <c r="BP21" s="12">
        <f t="shared" si="44"/>
        <v>-1.0736591069685408E-3</v>
      </c>
    </row>
    <row r="22" spans="1:68">
      <c r="A22" s="43" t="s">
        <v>75</v>
      </c>
      <c r="B22" s="43" t="s">
        <v>76</v>
      </c>
      <c r="C22" s="43" t="s">
        <v>77</v>
      </c>
      <c r="D22" s="43" t="s">
        <v>78</v>
      </c>
      <c r="E22" s="43" t="s">
        <v>36</v>
      </c>
      <c r="F22" s="12" t="str">
        <f t="shared" si="32"/>
        <v>Toll_pathwa</v>
      </c>
      <c r="H22" s="12">
        <f>VLOOKUP($B22,data!$B$3:$Q$11565,'diff expr Varroa'!H$7,FALSE)</f>
        <v>5.1742671949623604</v>
      </c>
      <c r="I22" s="12">
        <f>VLOOKUP($B22,data!$B$3:$Q$11565,'diff expr Varroa'!I$7,FALSE)</f>
        <v>5.47170002431064</v>
      </c>
      <c r="J22" s="12">
        <f>VLOOKUP($B22,data!$B$3:$Q$11565,'diff expr Varroa'!J$7,FALSE)</f>
        <v>5.3510197543661198</v>
      </c>
      <c r="K22" s="12">
        <f>VLOOKUP($B22,data!$B$3:$Q$11565,'diff expr Varroa'!K$7,FALSE)</f>
        <v>5.1706883695566601</v>
      </c>
      <c r="L22" s="12">
        <f>VLOOKUP($B22,data!$B$3:$Q$11565,'diff expr Varroa'!L$7,FALSE)</f>
        <v>5.35182564159728</v>
      </c>
      <c r="M22" s="12">
        <f>VLOOKUP($B22,data!$B$3:$Q$11565,'diff expr Varroa'!M$7,FALSE)</f>
        <v>5.9735057093571502</v>
      </c>
      <c r="N22" s="12">
        <f>VLOOKUP($B22,data!$B$3:$Q$11565,'diff expr Varroa'!N$7,FALSE)</f>
        <v>5.80068215508261</v>
      </c>
      <c r="O22" s="12">
        <f>VLOOKUP($B22,data!$B$3:$Q$11565,'diff expr Varroa'!O$7,FALSE)</f>
        <v>5.4594104056423802</v>
      </c>
      <c r="P22" s="12">
        <f>VLOOKUP($B22,data!$B$3:$Q$11565,'diff expr Varroa'!P$7,FALSE)</f>
        <v>5.7954736047312103</v>
      </c>
      <c r="Q22" s="12">
        <f>VLOOKUP($B22,data!$B$3:$Q$11565,'diff expr Varroa'!Q$7,FALSE)</f>
        <v>5.9086648783778699</v>
      </c>
      <c r="S22" s="40" t="str">
        <f>IF(COUNTIF(H22:L22,"&gt;"&amp;'reference parameters'!$B$2)&gt;='reference parameters'!$B$3,IF(COUNTIF('diff expr Varroa'!M22:Q22,"&gt;"&amp;'reference parameters'!$B$2)&gt;='reference parameters'!$B$4,"OK"))</f>
        <v>OK</v>
      </c>
      <c r="U22" s="3">
        <f t="shared" si="1"/>
        <v>2</v>
      </c>
      <c r="V22" s="3">
        <f t="shared" si="2"/>
        <v>6</v>
      </c>
      <c r="W22" s="3">
        <f t="shared" si="3"/>
        <v>3</v>
      </c>
      <c r="X22" s="3">
        <f t="shared" si="4"/>
        <v>1</v>
      </c>
      <c r="Y22" s="3">
        <f t="shared" si="5"/>
        <v>4</v>
      </c>
      <c r="Z22" s="3">
        <f t="shared" si="6"/>
        <v>10</v>
      </c>
      <c r="AA22" s="3">
        <f t="shared" si="7"/>
        <v>8</v>
      </c>
      <c r="AB22" s="3">
        <f t="shared" si="8"/>
        <v>5</v>
      </c>
      <c r="AC22" s="3">
        <f t="shared" si="9"/>
        <v>7</v>
      </c>
      <c r="AD22" s="3">
        <f t="shared" si="10"/>
        <v>9</v>
      </c>
      <c r="AE22" s="3"/>
      <c r="AF22" s="3">
        <f t="shared" si="11"/>
        <v>0</v>
      </c>
      <c r="AG22" s="3">
        <f t="shared" si="12"/>
        <v>0</v>
      </c>
      <c r="AH22" s="3">
        <f t="shared" si="13"/>
        <v>0</v>
      </c>
      <c r="AI22" s="3">
        <f t="shared" si="14"/>
        <v>0</v>
      </c>
      <c r="AJ22" s="3">
        <f t="shared" si="15"/>
        <v>0</v>
      </c>
      <c r="AK22" s="3">
        <f t="shared" si="16"/>
        <v>0</v>
      </c>
      <c r="AL22" s="3">
        <f t="shared" si="17"/>
        <v>0</v>
      </c>
      <c r="AM22" s="3">
        <f t="shared" si="18"/>
        <v>0</v>
      </c>
      <c r="AN22" s="3">
        <f t="shared" si="19"/>
        <v>0</v>
      </c>
      <c r="AO22" s="3">
        <f t="shared" si="20"/>
        <v>0</v>
      </c>
      <c r="AP22" s="3"/>
      <c r="AQ22" s="3">
        <f t="shared" si="21"/>
        <v>2</v>
      </c>
      <c r="AR22" s="3">
        <f t="shared" si="22"/>
        <v>6</v>
      </c>
      <c r="AS22" s="3">
        <f t="shared" si="23"/>
        <v>3</v>
      </c>
      <c r="AT22" s="3">
        <f t="shared" si="24"/>
        <v>1</v>
      </c>
      <c r="AU22" s="3">
        <f t="shared" si="25"/>
        <v>4</v>
      </c>
      <c r="AV22" s="3">
        <f t="shared" si="26"/>
        <v>10</v>
      </c>
      <c r="AW22" s="3">
        <f t="shared" si="27"/>
        <v>8</v>
      </c>
      <c r="AX22" s="3">
        <f t="shared" si="28"/>
        <v>5</v>
      </c>
      <c r="AY22" s="3">
        <f t="shared" si="29"/>
        <v>7</v>
      </c>
      <c r="AZ22" s="3">
        <f t="shared" si="30"/>
        <v>9</v>
      </c>
      <c r="BA22" s="3"/>
      <c r="BB22" s="6">
        <f t="shared" si="33"/>
        <v>5</v>
      </c>
      <c r="BC22" s="3">
        <f t="shared" si="31"/>
        <v>5</v>
      </c>
      <c r="BD22" s="3">
        <f t="shared" si="34"/>
        <v>16</v>
      </c>
      <c r="BE22" s="3">
        <f t="shared" si="35"/>
        <v>39</v>
      </c>
      <c r="BF22" s="3">
        <f t="shared" si="36"/>
        <v>24</v>
      </c>
      <c r="BG22" s="3">
        <f t="shared" si="37"/>
        <v>1</v>
      </c>
      <c r="BH22" s="3">
        <f t="shared" si="38"/>
        <v>1</v>
      </c>
      <c r="BI22" s="28">
        <f t="shared" si="39"/>
        <v>12.5</v>
      </c>
      <c r="BJ22" s="28">
        <f t="shared" si="40"/>
        <v>4.7871355387816905</v>
      </c>
      <c r="BK22" s="44">
        <f t="shared" si="41"/>
        <v>-2.40227165218863</v>
      </c>
      <c r="BL22" s="45">
        <f t="shared" si="42"/>
        <v>8.1468018105142637E-3</v>
      </c>
      <c r="BM22" s="39"/>
      <c r="BN22" s="39" t="str">
        <f t="shared" si="43"/>
        <v>sign</v>
      </c>
      <c r="BP22" s="12">
        <f t="shared" si="44"/>
        <v>3.7899213816240521E-2</v>
      </c>
    </row>
    <row r="23" spans="1:68">
      <c r="A23" s="43" t="s">
        <v>79</v>
      </c>
      <c r="B23" s="43" t="s">
        <v>80</v>
      </c>
      <c r="C23" s="43" t="s">
        <v>59</v>
      </c>
      <c r="D23" s="43" t="s">
        <v>60</v>
      </c>
      <c r="E23" s="43" t="s">
        <v>36</v>
      </c>
      <c r="F23" s="12" t="str">
        <f t="shared" si="32"/>
        <v>Toll_pathwa</v>
      </c>
      <c r="H23" s="12">
        <f>VLOOKUP($B23,data!$B$3:$Q$11565,'diff expr Varroa'!H$7,FALSE)</f>
        <v>9.4907516731536692</v>
      </c>
      <c r="I23" s="12">
        <f>VLOOKUP($B23,data!$B$3:$Q$11565,'diff expr Varroa'!I$7,FALSE)</f>
        <v>9.5072471313134805</v>
      </c>
      <c r="J23" s="12">
        <f>VLOOKUP($B23,data!$B$3:$Q$11565,'diff expr Varroa'!J$7,FALSE)</f>
        <v>9.2230237926206495</v>
      </c>
      <c r="K23" s="12">
        <f>VLOOKUP($B23,data!$B$3:$Q$11565,'diff expr Varroa'!K$7,FALSE)</f>
        <v>9.0701836379846199</v>
      </c>
      <c r="L23" s="12">
        <f>VLOOKUP($B23,data!$B$3:$Q$11565,'diff expr Varroa'!L$7,FALSE)</f>
        <v>9.1969041554746607</v>
      </c>
      <c r="M23" s="12">
        <f>VLOOKUP($B23,data!$B$3:$Q$11565,'diff expr Varroa'!M$7,FALSE)</f>
        <v>9.1584068202848208</v>
      </c>
      <c r="N23" s="12">
        <f>VLOOKUP($B23,data!$B$3:$Q$11565,'diff expr Varroa'!N$7,FALSE)</f>
        <v>9.1768573776460194</v>
      </c>
      <c r="O23" s="12">
        <f>VLOOKUP($B23,data!$B$3:$Q$11565,'diff expr Varroa'!O$7,FALSE)</f>
        <v>9.0793480482714308</v>
      </c>
      <c r="P23" s="12">
        <f>VLOOKUP($B23,data!$B$3:$Q$11565,'diff expr Varroa'!P$7,FALSE)</f>
        <v>9.5468327960684505</v>
      </c>
      <c r="Q23" s="12">
        <f>VLOOKUP($B23,data!$B$3:$Q$11565,'diff expr Varroa'!Q$7,FALSE)</f>
        <v>8.8292306480776208</v>
      </c>
      <c r="S23" s="40" t="str">
        <f>IF(COUNTIF(H23:L23,"&gt;"&amp;'reference parameters'!$B$2)&gt;='reference parameters'!$B$3,IF(COUNTIF('diff expr Varroa'!M23:Q23,"&gt;"&amp;'reference parameters'!$B$2)&gt;='reference parameters'!$B$4,"OK"))</f>
        <v>OK</v>
      </c>
      <c r="U23" s="3">
        <f t="shared" si="1"/>
        <v>8</v>
      </c>
      <c r="V23" s="3">
        <f t="shared" si="2"/>
        <v>9</v>
      </c>
      <c r="W23" s="3">
        <f t="shared" si="3"/>
        <v>7</v>
      </c>
      <c r="X23" s="3">
        <f t="shared" si="4"/>
        <v>2</v>
      </c>
      <c r="Y23" s="3">
        <f t="shared" si="5"/>
        <v>6</v>
      </c>
      <c r="Z23" s="3">
        <f t="shared" si="6"/>
        <v>4</v>
      </c>
      <c r="AA23" s="3">
        <f t="shared" si="7"/>
        <v>5</v>
      </c>
      <c r="AB23" s="3">
        <f t="shared" si="8"/>
        <v>3</v>
      </c>
      <c r="AC23" s="3">
        <f t="shared" si="9"/>
        <v>10</v>
      </c>
      <c r="AD23" s="3">
        <f t="shared" si="10"/>
        <v>1</v>
      </c>
      <c r="AE23" s="3"/>
      <c r="AF23" s="3">
        <f t="shared" si="11"/>
        <v>0</v>
      </c>
      <c r="AG23" s="3">
        <f t="shared" si="12"/>
        <v>0</v>
      </c>
      <c r="AH23" s="3">
        <f t="shared" si="13"/>
        <v>0</v>
      </c>
      <c r="AI23" s="3">
        <f t="shared" si="14"/>
        <v>0</v>
      </c>
      <c r="AJ23" s="3">
        <f t="shared" si="15"/>
        <v>0</v>
      </c>
      <c r="AK23" s="3">
        <f t="shared" si="16"/>
        <v>0</v>
      </c>
      <c r="AL23" s="3">
        <f t="shared" si="17"/>
        <v>0</v>
      </c>
      <c r="AM23" s="3">
        <f t="shared" si="18"/>
        <v>0</v>
      </c>
      <c r="AN23" s="3">
        <f t="shared" si="19"/>
        <v>0</v>
      </c>
      <c r="AO23" s="3">
        <f t="shared" si="20"/>
        <v>0</v>
      </c>
      <c r="AP23" s="3"/>
      <c r="AQ23" s="3">
        <f t="shared" si="21"/>
        <v>8</v>
      </c>
      <c r="AR23" s="3">
        <f t="shared" si="22"/>
        <v>9</v>
      </c>
      <c r="AS23" s="3">
        <f t="shared" si="23"/>
        <v>7</v>
      </c>
      <c r="AT23" s="3">
        <f t="shared" si="24"/>
        <v>2</v>
      </c>
      <c r="AU23" s="3">
        <f t="shared" si="25"/>
        <v>6</v>
      </c>
      <c r="AV23" s="3">
        <f t="shared" si="26"/>
        <v>4</v>
      </c>
      <c r="AW23" s="3">
        <f t="shared" si="27"/>
        <v>5</v>
      </c>
      <c r="AX23" s="3">
        <f t="shared" si="28"/>
        <v>3</v>
      </c>
      <c r="AY23" s="3">
        <f t="shared" si="29"/>
        <v>10</v>
      </c>
      <c r="AZ23" s="3">
        <f t="shared" si="30"/>
        <v>1</v>
      </c>
      <c r="BA23" s="3"/>
      <c r="BB23" s="6">
        <f t="shared" si="33"/>
        <v>5</v>
      </c>
      <c r="BC23" s="3">
        <f t="shared" si="31"/>
        <v>5</v>
      </c>
      <c r="BD23" s="3">
        <f t="shared" si="34"/>
        <v>32</v>
      </c>
      <c r="BE23" s="3">
        <f t="shared" si="35"/>
        <v>23</v>
      </c>
      <c r="BF23" s="3">
        <f t="shared" si="36"/>
        <v>8</v>
      </c>
      <c r="BG23" s="3">
        <f t="shared" si="37"/>
        <v>17</v>
      </c>
      <c r="BH23" s="3">
        <f t="shared" si="38"/>
        <v>8</v>
      </c>
      <c r="BI23" s="28">
        <f t="shared" si="39"/>
        <v>12.5</v>
      </c>
      <c r="BJ23" s="28">
        <f t="shared" si="40"/>
        <v>4.7871355387816905</v>
      </c>
      <c r="BK23" s="44">
        <f t="shared" si="41"/>
        <v>-0.94001934216076832</v>
      </c>
      <c r="BL23" s="45">
        <f t="shared" si="42"/>
        <v>0.17360381967471225</v>
      </c>
      <c r="BM23" s="39"/>
      <c r="BN23" s="39" t="str">
        <f t="shared" si="43"/>
        <v/>
      </c>
      <c r="BP23" s="12">
        <f t="shared" si="44"/>
        <v>-6.5648416523830218E-3</v>
      </c>
    </row>
    <row r="24" spans="1:68">
      <c r="A24" s="43" t="s">
        <v>81</v>
      </c>
      <c r="B24" s="43" t="s">
        <v>82</v>
      </c>
      <c r="C24" s="43" t="s">
        <v>83</v>
      </c>
      <c r="D24" s="43" t="s">
        <v>84</v>
      </c>
      <c r="E24" s="43" t="s">
        <v>36</v>
      </c>
      <c r="F24" s="12" t="str">
        <f t="shared" si="32"/>
        <v>Toll_pathwa</v>
      </c>
      <c r="H24" s="12" t="e">
        <f>VLOOKUP($B24,data!$B$3:$Q$11565,'diff expr Varroa'!H$7,FALSE)</f>
        <v>#N/A</v>
      </c>
      <c r="I24" s="12" t="e">
        <f>VLOOKUP($B24,data!$B$3:$Q$11565,'diff expr Varroa'!I$7,FALSE)</f>
        <v>#N/A</v>
      </c>
      <c r="J24" s="12" t="e">
        <f>VLOOKUP($B24,data!$B$3:$Q$11565,'diff expr Varroa'!J$7,FALSE)</f>
        <v>#N/A</v>
      </c>
      <c r="K24" s="12" t="e">
        <f>VLOOKUP($B24,data!$B$3:$Q$11565,'diff expr Varroa'!K$7,FALSE)</f>
        <v>#N/A</v>
      </c>
      <c r="L24" s="12" t="e">
        <f>VLOOKUP($B24,data!$B$3:$Q$11565,'diff expr Varroa'!L$7,FALSE)</f>
        <v>#N/A</v>
      </c>
      <c r="M24" s="12" t="e">
        <f>VLOOKUP($B24,data!$B$3:$Q$11565,'diff expr Varroa'!M$7,FALSE)</f>
        <v>#N/A</v>
      </c>
      <c r="N24" s="12" t="e">
        <f>VLOOKUP($B24,data!$B$3:$Q$11565,'diff expr Varroa'!N$7,FALSE)</f>
        <v>#N/A</v>
      </c>
      <c r="O24" s="12" t="e">
        <f>VLOOKUP($B24,data!$B$3:$Q$11565,'diff expr Varroa'!O$7,FALSE)</f>
        <v>#N/A</v>
      </c>
      <c r="P24" s="12" t="e">
        <f>VLOOKUP($B24,data!$B$3:$Q$11565,'diff expr Varroa'!P$7,FALSE)</f>
        <v>#N/A</v>
      </c>
      <c r="Q24" s="12" t="e">
        <f>VLOOKUP($B24,data!$B$3:$Q$11565,'diff expr Varroa'!Q$7,FALSE)</f>
        <v>#N/A</v>
      </c>
      <c r="S24" s="40" t="b">
        <f>IF(COUNTIF(H24:L24,"&gt;"&amp;'reference parameters'!$B$2)&gt;='reference parameters'!$B$3,IF(COUNTIF('diff expr Varroa'!M24:Q24,"&gt;"&amp;'reference parameters'!$B$2)&gt;='reference parameters'!$B$4,"OK"))</f>
        <v>0</v>
      </c>
      <c r="U24" s="3" t="b">
        <f t="shared" si="1"/>
        <v>0</v>
      </c>
      <c r="V24" s="3" t="b">
        <f t="shared" si="2"/>
        <v>0</v>
      </c>
      <c r="W24" s="3" t="b">
        <f t="shared" si="3"/>
        <v>0</v>
      </c>
      <c r="X24" s="3" t="b">
        <f t="shared" si="4"/>
        <v>0</v>
      </c>
      <c r="Y24" s="3" t="b">
        <f t="shared" si="5"/>
        <v>0</v>
      </c>
      <c r="Z24" s="3" t="b">
        <f t="shared" si="6"/>
        <v>0</v>
      </c>
      <c r="AA24" s="3" t="b">
        <f t="shared" si="7"/>
        <v>0</v>
      </c>
      <c r="AB24" s="3" t="b">
        <f t="shared" si="8"/>
        <v>0</v>
      </c>
      <c r="AC24" s="3" t="b">
        <f t="shared" si="9"/>
        <v>0</v>
      </c>
      <c r="AD24" s="3" t="b">
        <f t="shared" si="10"/>
        <v>0</v>
      </c>
      <c r="AE24" s="3"/>
      <c r="AF24" s="3" t="str">
        <f t="shared" si="11"/>
        <v/>
      </c>
      <c r="AG24" s="3" t="str">
        <f t="shared" si="12"/>
        <v/>
      </c>
      <c r="AH24" s="3" t="str">
        <f t="shared" si="13"/>
        <v/>
      </c>
      <c r="AI24" s="3" t="str">
        <f t="shared" si="14"/>
        <v/>
      </c>
      <c r="AJ24" s="3" t="str">
        <f t="shared" si="15"/>
        <v/>
      </c>
      <c r="AK24" s="3" t="str">
        <f t="shared" si="16"/>
        <v/>
      </c>
      <c r="AL24" s="3" t="str">
        <f t="shared" si="17"/>
        <v/>
      </c>
      <c r="AM24" s="3" t="str">
        <f t="shared" si="18"/>
        <v/>
      </c>
      <c r="AN24" s="3" t="str">
        <f t="shared" si="19"/>
        <v/>
      </c>
      <c r="AO24" s="3" t="str">
        <f t="shared" si="20"/>
        <v/>
      </c>
      <c r="AP24" s="3"/>
      <c r="AQ24" s="3" t="str">
        <f t="shared" si="21"/>
        <v/>
      </c>
      <c r="AR24" s="3" t="str">
        <f t="shared" si="22"/>
        <v/>
      </c>
      <c r="AS24" s="3" t="str">
        <f t="shared" si="23"/>
        <v/>
      </c>
      <c r="AT24" s="3" t="str">
        <f t="shared" si="24"/>
        <v/>
      </c>
      <c r="AU24" s="3" t="str">
        <f t="shared" si="25"/>
        <v/>
      </c>
      <c r="AV24" s="3" t="str">
        <f t="shared" si="26"/>
        <v/>
      </c>
      <c r="AW24" s="3" t="str">
        <f t="shared" si="27"/>
        <v/>
      </c>
      <c r="AX24" s="3" t="str">
        <f t="shared" si="28"/>
        <v/>
      </c>
      <c r="AY24" s="3" t="str">
        <f t="shared" si="29"/>
        <v/>
      </c>
      <c r="AZ24" s="3" t="str">
        <f t="shared" si="30"/>
        <v/>
      </c>
      <c r="BA24" s="3"/>
      <c r="BB24" s="6">
        <f t="shared" si="33"/>
        <v>0</v>
      </c>
      <c r="BC24" s="3">
        <f t="shared" si="31"/>
        <v>0</v>
      </c>
      <c r="BD24" s="3">
        <f t="shared" si="34"/>
        <v>0</v>
      </c>
      <c r="BE24" s="3">
        <f t="shared" si="35"/>
        <v>0</v>
      </c>
      <c r="BF24" s="3">
        <f t="shared" si="36"/>
        <v>0</v>
      </c>
      <c r="BG24" s="3">
        <f t="shared" si="37"/>
        <v>0</v>
      </c>
      <c r="BH24" s="3">
        <f t="shared" si="38"/>
        <v>0</v>
      </c>
      <c r="BI24" s="28">
        <f t="shared" si="39"/>
        <v>0</v>
      </c>
      <c r="BJ24" s="28">
        <f t="shared" si="40"/>
        <v>0</v>
      </c>
      <c r="BK24" s="44" t="e">
        <f t="shared" si="41"/>
        <v>#DIV/0!</v>
      </c>
      <c r="BL24" s="45" t="str">
        <f t="shared" si="42"/>
        <v/>
      </c>
      <c r="BM24" s="39"/>
      <c r="BN24" s="39" t="str">
        <f t="shared" si="43"/>
        <v/>
      </c>
      <c r="BP24" s="12" t="e">
        <f t="shared" si="44"/>
        <v>#N/A</v>
      </c>
    </row>
    <row r="25" spans="1:68">
      <c r="A25" s="43" t="s">
        <v>85</v>
      </c>
      <c r="B25" s="43" t="s">
        <v>86</v>
      </c>
      <c r="C25" s="43" t="s">
        <v>87</v>
      </c>
      <c r="D25" s="43" t="s">
        <v>88</v>
      </c>
      <c r="E25" s="43" t="s">
        <v>36</v>
      </c>
      <c r="F25" s="12" t="str">
        <f t="shared" si="32"/>
        <v>Toll_pathwa</v>
      </c>
      <c r="H25" s="12">
        <f>VLOOKUP($B25,data!$B$3:$Q$11565,'diff expr Varroa'!H$7,FALSE)</f>
        <v>9.8186721450782208</v>
      </c>
      <c r="I25" s="12">
        <f>VLOOKUP($B25,data!$B$3:$Q$11565,'diff expr Varroa'!I$7,FALSE)</f>
        <v>9.855822030993</v>
      </c>
      <c r="J25" s="12">
        <f>VLOOKUP($B25,data!$B$3:$Q$11565,'diff expr Varroa'!J$7,FALSE)</f>
        <v>9.8503479252121107</v>
      </c>
      <c r="K25" s="12">
        <f>VLOOKUP($B25,data!$B$3:$Q$11565,'diff expr Varroa'!K$7,FALSE)</f>
        <v>9.6280683081601808</v>
      </c>
      <c r="L25" s="12">
        <f>VLOOKUP($B25,data!$B$3:$Q$11565,'diff expr Varroa'!L$7,FALSE)</f>
        <v>9.6116449858006394</v>
      </c>
      <c r="M25" s="12">
        <f>VLOOKUP($B25,data!$B$3:$Q$11565,'diff expr Varroa'!M$7,FALSE)</f>
        <v>9.8177249624037604</v>
      </c>
      <c r="N25" s="12">
        <f>VLOOKUP($B25,data!$B$3:$Q$11565,'diff expr Varroa'!N$7,FALSE)</f>
        <v>10.000299877648001</v>
      </c>
      <c r="O25" s="12">
        <f>VLOOKUP($B25,data!$B$3:$Q$11565,'diff expr Varroa'!O$7,FALSE)</f>
        <v>9.9742752826285503</v>
      </c>
      <c r="P25" s="12">
        <f>VLOOKUP($B25,data!$B$3:$Q$11565,'diff expr Varroa'!P$7,FALSE)</f>
        <v>10.0702593909127</v>
      </c>
      <c r="Q25" s="12">
        <f>VLOOKUP($B25,data!$B$3:$Q$11565,'diff expr Varroa'!Q$7,FALSE)</f>
        <v>9.7032301855498595</v>
      </c>
      <c r="S25" s="40" t="str">
        <f>IF(COUNTIF(H25:L25,"&gt;"&amp;'reference parameters'!$B$2)&gt;='reference parameters'!$B$3,IF(COUNTIF('diff expr Varroa'!M25:Q25,"&gt;"&amp;'reference parameters'!$B$2)&gt;='reference parameters'!$B$4,"OK"))</f>
        <v>OK</v>
      </c>
      <c r="U25" s="3">
        <f t="shared" si="1"/>
        <v>5</v>
      </c>
      <c r="V25" s="3">
        <f t="shared" si="2"/>
        <v>7</v>
      </c>
      <c r="W25" s="3">
        <f t="shared" si="3"/>
        <v>6</v>
      </c>
      <c r="X25" s="3">
        <f t="shared" si="4"/>
        <v>2</v>
      </c>
      <c r="Y25" s="3">
        <f t="shared" si="5"/>
        <v>1</v>
      </c>
      <c r="Z25" s="3">
        <f t="shared" si="6"/>
        <v>4</v>
      </c>
      <c r="AA25" s="3">
        <f t="shared" si="7"/>
        <v>9</v>
      </c>
      <c r="AB25" s="3">
        <f t="shared" si="8"/>
        <v>8</v>
      </c>
      <c r="AC25" s="3">
        <f t="shared" si="9"/>
        <v>10</v>
      </c>
      <c r="AD25" s="3">
        <f t="shared" si="10"/>
        <v>3</v>
      </c>
      <c r="AE25" s="3"/>
      <c r="AF25" s="3">
        <f t="shared" si="11"/>
        <v>0</v>
      </c>
      <c r="AG25" s="3">
        <f t="shared" si="12"/>
        <v>0</v>
      </c>
      <c r="AH25" s="3">
        <f t="shared" si="13"/>
        <v>0</v>
      </c>
      <c r="AI25" s="3">
        <f t="shared" si="14"/>
        <v>0</v>
      </c>
      <c r="AJ25" s="3">
        <f t="shared" si="15"/>
        <v>0</v>
      </c>
      <c r="AK25" s="3">
        <f t="shared" si="16"/>
        <v>0</v>
      </c>
      <c r="AL25" s="3">
        <f t="shared" si="17"/>
        <v>0</v>
      </c>
      <c r="AM25" s="3">
        <f t="shared" si="18"/>
        <v>0</v>
      </c>
      <c r="AN25" s="3">
        <f t="shared" si="19"/>
        <v>0</v>
      </c>
      <c r="AO25" s="3">
        <f t="shared" si="20"/>
        <v>0</v>
      </c>
      <c r="AP25" s="3"/>
      <c r="AQ25" s="3">
        <f t="shared" si="21"/>
        <v>5</v>
      </c>
      <c r="AR25" s="3">
        <f t="shared" si="22"/>
        <v>7</v>
      </c>
      <c r="AS25" s="3">
        <f t="shared" si="23"/>
        <v>6</v>
      </c>
      <c r="AT25" s="3">
        <f t="shared" si="24"/>
        <v>2</v>
      </c>
      <c r="AU25" s="3">
        <f t="shared" si="25"/>
        <v>1</v>
      </c>
      <c r="AV25" s="3">
        <f t="shared" si="26"/>
        <v>4</v>
      </c>
      <c r="AW25" s="3">
        <f t="shared" si="27"/>
        <v>9</v>
      </c>
      <c r="AX25" s="3">
        <f t="shared" si="28"/>
        <v>8</v>
      </c>
      <c r="AY25" s="3">
        <f t="shared" si="29"/>
        <v>10</v>
      </c>
      <c r="AZ25" s="3">
        <f t="shared" si="30"/>
        <v>3</v>
      </c>
      <c r="BA25" s="3"/>
      <c r="BB25" s="6">
        <f t="shared" si="33"/>
        <v>5</v>
      </c>
      <c r="BC25" s="3">
        <f t="shared" si="31"/>
        <v>5</v>
      </c>
      <c r="BD25" s="3">
        <f t="shared" si="34"/>
        <v>21</v>
      </c>
      <c r="BE25" s="3">
        <f t="shared" si="35"/>
        <v>34</v>
      </c>
      <c r="BF25" s="3">
        <f t="shared" si="36"/>
        <v>19</v>
      </c>
      <c r="BG25" s="3">
        <f t="shared" si="37"/>
        <v>6</v>
      </c>
      <c r="BH25" s="3">
        <f t="shared" si="38"/>
        <v>6</v>
      </c>
      <c r="BI25" s="28">
        <f t="shared" si="39"/>
        <v>12.5</v>
      </c>
      <c r="BJ25" s="28">
        <f t="shared" si="40"/>
        <v>4.7871355387816905</v>
      </c>
      <c r="BK25" s="44">
        <f t="shared" si="41"/>
        <v>-1.3578057164544433</v>
      </c>
      <c r="BL25" s="45">
        <f t="shared" si="42"/>
        <v>8.7262670284291577E-2</v>
      </c>
      <c r="BM25" s="39"/>
      <c r="BN25" s="39" t="str">
        <f t="shared" si="43"/>
        <v/>
      </c>
      <c r="BP25" s="12">
        <f t="shared" si="44"/>
        <v>7.0777609538908159E-3</v>
      </c>
    </row>
    <row r="26" spans="1:68">
      <c r="A26" s="43" t="s">
        <v>89</v>
      </c>
      <c r="B26" s="43" t="s">
        <v>90</v>
      </c>
      <c r="C26" s="43" t="s">
        <v>63</v>
      </c>
      <c r="D26" s="43" t="s">
        <v>64</v>
      </c>
      <c r="E26" s="43" t="s">
        <v>36</v>
      </c>
      <c r="F26" s="12" t="str">
        <f t="shared" si="32"/>
        <v>Toll_pathwa</v>
      </c>
      <c r="H26" s="12">
        <f>VLOOKUP($B26,data!$B$3:$Q$11565,'diff expr Varroa'!H$7,FALSE)</f>
        <v>7.9463175135047797</v>
      </c>
      <c r="I26" s="12">
        <f>VLOOKUP($B26,data!$B$3:$Q$11565,'diff expr Varroa'!I$7,FALSE)</f>
        <v>8.1300453564393393</v>
      </c>
      <c r="J26" s="12">
        <f>VLOOKUP($B26,data!$B$3:$Q$11565,'diff expr Varroa'!J$7,FALSE)</f>
        <v>9.1152481907744995</v>
      </c>
      <c r="K26" s="12">
        <f>VLOOKUP($B26,data!$B$3:$Q$11565,'diff expr Varroa'!K$7,FALSE)</f>
        <v>8.5660079995508394</v>
      </c>
      <c r="L26" s="12">
        <f>VLOOKUP($B26,data!$B$3:$Q$11565,'diff expr Varroa'!L$7,FALSE)</f>
        <v>8.5754548056703008</v>
      </c>
      <c r="M26" s="12">
        <f>VLOOKUP($B26,data!$B$3:$Q$11565,'diff expr Varroa'!M$7,FALSE)</f>
        <v>8.9704952338163295</v>
      </c>
      <c r="N26" s="12">
        <f>VLOOKUP($B26,data!$B$3:$Q$11565,'diff expr Varroa'!N$7,FALSE)</f>
        <v>8.3017161076408001</v>
      </c>
      <c r="O26" s="12">
        <f>VLOOKUP($B26,data!$B$3:$Q$11565,'diff expr Varroa'!O$7,FALSE)</f>
        <v>9.8101439228120899</v>
      </c>
      <c r="P26" s="12">
        <f>VLOOKUP($B26,data!$B$3:$Q$11565,'diff expr Varroa'!P$7,FALSE)</f>
        <v>7.8477217694945702</v>
      </c>
      <c r="Q26" s="12">
        <f>VLOOKUP($B26,data!$B$3:$Q$11565,'diff expr Varroa'!Q$7,FALSE)</f>
        <v>7.9348311061702796</v>
      </c>
      <c r="S26" s="40" t="str">
        <f>IF(COUNTIF(H26:L26,"&gt;"&amp;'reference parameters'!$B$2)&gt;='reference parameters'!$B$3,IF(COUNTIF('diff expr Varroa'!M26:Q26,"&gt;"&amp;'reference parameters'!$B$2)&gt;='reference parameters'!$B$4,"OK"))</f>
        <v>OK</v>
      </c>
      <c r="U26" s="3">
        <f t="shared" si="1"/>
        <v>3</v>
      </c>
      <c r="V26" s="3">
        <f t="shared" si="2"/>
        <v>4</v>
      </c>
      <c r="W26" s="3">
        <f t="shared" si="3"/>
        <v>9</v>
      </c>
      <c r="X26" s="3">
        <f t="shared" si="4"/>
        <v>6</v>
      </c>
      <c r="Y26" s="3">
        <f t="shared" si="5"/>
        <v>7</v>
      </c>
      <c r="Z26" s="3">
        <f t="shared" si="6"/>
        <v>8</v>
      </c>
      <c r="AA26" s="3">
        <f t="shared" si="7"/>
        <v>5</v>
      </c>
      <c r="AB26" s="3">
        <f t="shared" si="8"/>
        <v>10</v>
      </c>
      <c r="AC26" s="3">
        <f t="shared" si="9"/>
        <v>1</v>
      </c>
      <c r="AD26" s="3">
        <f t="shared" si="10"/>
        <v>2</v>
      </c>
      <c r="AE26" s="3"/>
      <c r="AF26" s="3">
        <f t="shared" si="11"/>
        <v>0</v>
      </c>
      <c r="AG26" s="3">
        <f t="shared" si="12"/>
        <v>0</v>
      </c>
      <c r="AH26" s="3">
        <f t="shared" si="13"/>
        <v>0</v>
      </c>
      <c r="AI26" s="3">
        <f t="shared" si="14"/>
        <v>0</v>
      </c>
      <c r="AJ26" s="3">
        <f t="shared" si="15"/>
        <v>0</v>
      </c>
      <c r="AK26" s="3">
        <f t="shared" si="16"/>
        <v>0</v>
      </c>
      <c r="AL26" s="3">
        <f t="shared" si="17"/>
        <v>0</v>
      </c>
      <c r="AM26" s="3">
        <f t="shared" si="18"/>
        <v>0</v>
      </c>
      <c r="AN26" s="3">
        <f t="shared" si="19"/>
        <v>0</v>
      </c>
      <c r="AO26" s="3">
        <f t="shared" si="20"/>
        <v>0</v>
      </c>
      <c r="AP26" s="3"/>
      <c r="AQ26" s="3">
        <f t="shared" si="21"/>
        <v>3</v>
      </c>
      <c r="AR26" s="3">
        <f t="shared" si="22"/>
        <v>4</v>
      </c>
      <c r="AS26" s="3">
        <f t="shared" si="23"/>
        <v>9</v>
      </c>
      <c r="AT26" s="3">
        <f t="shared" si="24"/>
        <v>6</v>
      </c>
      <c r="AU26" s="3">
        <f t="shared" si="25"/>
        <v>7</v>
      </c>
      <c r="AV26" s="3">
        <f t="shared" si="26"/>
        <v>8</v>
      </c>
      <c r="AW26" s="3">
        <f t="shared" si="27"/>
        <v>5</v>
      </c>
      <c r="AX26" s="3">
        <f t="shared" si="28"/>
        <v>10</v>
      </c>
      <c r="AY26" s="3">
        <f t="shared" si="29"/>
        <v>1</v>
      </c>
      <c r="AZ26" s="3">
        <f t="shared" si="30"/>
        <v>2</v>
      </c>
      <c r="BA26" s="3"/>
      <c r="BB26" s="6">
        <f t="shared" si="33"/>
        <v>5</v>
      </c>
      <c r="BC26" s="3">
        <f t="shared" si="31"/>
        <v>5</v>
      </c>
      <c r="BD26" s="3">
        <f t="shared" si="34"/>
        <v>29</v>
      </c>
      <c r="BE26" s="3">
        <f t="shared" si="35"/>
        <v>26</v>
      </c>
      <c r="BF26" s="3">
        <f t="shared" si="36"/>
        <v>11</v>
      </c>
      <c r="BG26" s="3">
        <f t="shared" si="37"/>
        <v>14</v>
      </c>
      <c r="BH26" s="3">
        <f t="shared" si="38"/>
        <v>11</v>
      </c>
      <c r="BI26" s="28">
        <f t="shared" si="39"/>
        <v>12.5</v>
      </c>
      <c r="BJ26" s="28">
        <f t="shared" si="40"/>
        <v>4.7871355387816905</v>
      </c>
      <c r="BK26" s="44">
        <f t="shared" si="41"/>
        <v>-0.31333978072025609</v>
      </c>
      <c r="BL26" s="45">
        <f t="shared" si="42"/>
        <v>0.37701126503103738</v>
      </c>
      <c r="BM26" s="39"/>
      <c r="BN26" s="39" t="str">
        <f t="shared" si="43"/>
        <v/>
      </c>
      <c r="BP26" s="12">
        <f t="shared" si="44"/>
        <v>5.4220929932567528E-3</v>
      </c>
    </row>
    <row r="27" spans="1:68">
      <c r="A27" s="43" t="s">
        <v>91</v>
      </c>
      <c r="B27" s="43" t="s">
        <v>92</v>
      </c>
      <c r="C27" s="43" t="s">
        <v>34</v>
      </c>
      <c r="D27" s="43" t="s">
        <v>35</v>
      </c>
      <c r="E27" s="43" t="s">
        <v>36</v>
      </c>
      <c r="F27" s="12" t="str">
        <f t="shared" si="32"/>
        <v>Toll_pathwa</v>
      </c>
      <c r="H27" s="12">
        <f>VLOOKUP($B27,data!$B$3:$Q$11565,'diff expr Varroa'!H$7,FALSE)</f>
        <v>9.9072372462192995</v>
      </c>
      <c r="I27" s="12">
        <f>VLOOKUP($B27,data!$B$3:$Q$11565,'diff expr Varroa'!I$7,FALSE)</f>
        <v>10.0061145803147</v>
      </c>
      <c r="J27" s="12">
        <f>VLOOKUP($B27,data!$B$3:$Q$11565,'diff expr Varroa'!J$7,FALSE)</f>
        <v>9.5325295584388705</v>
      </c>
      <c r="K27" s="12">
        <f>VLOOKUP($B27,data!$B$3:$Q$11565,'diff expr Varroa'!K$7,FALSE)</f>
        <v>9.3608543501726391</v>
      </c>
      <c r="L27" s="12">
        <f>VLOOKUP($B27,data!$B$3:$Q$11565,'diff expr Varroa'!L$7,FALSE)</f>
        <v>9.5966177983846208</v>
      </c>
      <c r="M27" s="12">
        <f>VLOOKUP($B27,data!$B$3:$Q$11565,'diff expr Varroa'!M$7,FALSE)</f>
        <v>9.3025576623224993</v>
      </c>
      <c r="N27" s="12">
        <f>VLOOKUP($B27,data!$B$3:$Q$11565,'diff expr Varroa'!N$7,FALSE)</f>
        <v>9.6175799446094903</v>
      </c>
      <c r="O27" s="12">
        <f>VLOOKUP($B27,data!$B$3:$Q$11565,'diff expr Varroa'!O$7,FALSE)</f>
        <v>9.3451666097803692</v>
      </c>
      <c r="P27" s="12">
        <f>VLOOKUP($B27,data!$B$3:$Q$11565,'diff expr Varroa'!P$7,FALSE)</f>
        <v>9.5427472634731494</v>
      </c>
      <c r="Q27" s="12">
        <f>VLOOKUP($B27,data!$B$3:$Q$11565,'diff expr Varroa'!Q$7,FALSE)</f>
        <v>9.3637030576639297</v>
      </c>
      <c r="S27" s="40" t="str">
        <f>IF(COUNTIF(H27:L27,"&gt;"&amp;'reference parameters'!$B$2)&gt;='reference parameters'!$B$3,IF(COUNTIF('diff expr Varroa'!M27:Q27,"&gt;"&amp;'reference parameters'!$B$2)&gt;='reference parameters'!$B$4,"OK"))</f>
        <v>OK</v>
      </c>
      <c r="U27" s="3">
        <f t="shared" si="1"/>
        <v>9</v>
      </c>
      <c r="V27" s="3">
        <f t="shared" si="2"/>
        <v>10</v>
      </c>
      <c r="W27" s="3">
        <f t="shared" si="3"/>
        <v>5</v>
      </c>
      <c r="X27" s="3">
        <f t="shared" si="4"/>
        <v>3</v>
      </c>
      <c r="Y27" s="3">
        <f t="shared" si="5"/>
        <v>7</v>
      </c>
      <c r="Z27" s="3">
        <f t="shared" si="6"/>
        <v>1</v>
      </c>
      <c r="AA27" s="3">
        <f t="shared" si="7"/>
        <v>8</v>
      </c>
      <c r="AB27" s="3">
        <f t="shared" si="8"/>
        <v>2</v>
      </c>
      <c r="AC27" s="3">
        <f t="shared" si="9"/>
        <v>6</v>
      </c>
      <c r="AD27" s="3">
        <f t="shared" si="10"/>
        <v>4</v>
      </c>
      <c r="AE27" s="3"/>
      <c r="AF27" s="3">
        <f t="shared" si="11"/>
        <v>0</v>
      </c>
      <c r="AG27" s="3">
        <f t="shared" si="12"/>
        <v>0</v>
      </c>
      <c r="AH27" s="3">
        <f t="shared" si="13"/>
        <v>0</v>
      </c>
      <c r="AI27" s="3">
        <f t="shared" si="14"/>
        <v>0</v>
      </c>
      <c r="AJ27" s="3">
        <f t="shared" si="15"/>
        <v>0</v>
      </c>
      <c r="AK27" s="3">
        <f t="shared" si="16"/>
        <v>0</v>
      </c>
      <c r="AL27" s="3">
        <f t="shared" si="17"/>
        <v>0</v>
      </c>
      <c r="AM27" s="3">
        <f t="shared" si="18"/>
        <v>0</v>
      </c>
      <c r="AN27" s="3">
        <f t="shared" si="19"/>
        <v>0</v>
      </c>
      <c r="AO27" s="3">
        <f t="shared" si="20"/>
        <v>0</v>
      </c>
      <c r="AP27" s="3"/>
      <c r="AQ27" s="3">
        <f t="shared" si="21"/>
        <v>9</v>
      </c>
      <c r="AR27" s="3">
        <f t="shared" si="22"/>
        <v>10</v>
      </c>
      <c r="AS27" s="3">
        <f t="shared" si="23"/>
        <v>5</v>
      </c>
      <c r="AT27" s="3">
        <f t="shared" si="24"/>
        <v>3</v>
      </c>
      <c r="AU27" s="3">
        <f t="shared" si="25"/>
        <v>7</v>
      </c>
      <c r="AV27" s="3">
        <f t="shared" si="26"/>
        <v>1</v>
      </c>
      <c r="AW27" s="3">
        <f t="shared" si="27"/>
        <v>8</v>
      </c>
      <c r="AX27" s="3">
        <f t="shared" si="28"/>
        <v>2</v>
      </c>
      <c r="AY27" s="3">
        <f t="shared" si="29"/>
        <v>6</v>
      </c>
      <c r="AZ27" s="3">
        <f t="shared" si="30"/>
        <v>4</v>
      </c>
      <c r="BA27" s="3"/>
      <c r="BB27" s="6">
        <f t="shared" si="33"/>
        <v>5</v>
      </c>
      <c r="BC27" s="3">
        <f t="shared" si="31"/>
        <v>5</v>
      </c>
      <c r="BD27" s="3">
        <f t="shared" si="34"/>
        <v>34</v>
      </c>
      <c r="BE27" s="3">
        <f t="shared" si="35"/>
        <v>21</v>
      </c>
      <c r="BF27" s="3">
        <f t="shared" si="36"/>
        <v>6</v>
      </c>
      <c r="BG27" s="3">
        <f t="shared" si="37"/>
        <v>19</v>
      </c>
      <c r="BH27" s="3">
        <f t="shared" si="38"/>
        <v>6</v>
      </c>
      <c r="BI27" s="28">
        <f t="shared" si="39"/>
        <v>12.5</v>
      </c>
      <c r="BJ27" s="28">
        <f t="shared" si="40"/>
        <v>4.7871355387816905</v>
      </c>
      <c r="BK27" s="44">
        <f t="shared" si="41"/>
        <v>-1.3578057164544433</v>
      </c>
      <c r="BL27" s="45">
        <f t="shared" si="42"/>
        <v>8.7262670284291577E-2</v>
      </c>
      <c r="BM27" s="39"/>
      <c r="BN27" s="39" t="str">
        <f t="shared" si="43"/>
        <v/>
      </c>
      <c r="BP27" s="12">
        <f t="shared" si="44"/>
        <v>-1.1193421961050635E-2</v>
      </c>
    </row>
    <row r="28" spans="1:68">
      <c r="A28" s="43" t="s">
        <v>93</v>
      </c>
      <c r="B28" s="43" t="s">
        <v>94</v>
      </c>
      <c r="C28" s="43" t="s">
        <v>95</v>
      </c>
      <c r="D28" s="43" t="s">
        <v>96</v>
      </c>
      <c r="E28" s="43" t="s">
        <v>36</v>
      </c>
      <c r="F28" s="12" t="str">
        <f t="shared" si="32"/>
        <v>Toll_pathwa</v>
      </c>
      <c r="H28" s="12">
        <f>VLOOKUP($B28,data!$B$3:$Q$11565,'diff expr Varroa'!H$7,FALSE)</f>
        <v>9.7434130324939296</v>
      </c>
      <c r="I28" s="12">
        <f>VLOOKUP($B28,data!$B$3:$Q$11565,'diff expr Varroa'!I$7,FALSE)</f>
        <v>9.7405771540219206</v>
      </c>
      <c r="J28" s="12">
        <f>VLOOKUP($B28,data!$B$3:$Q$11565,'diff expr Varroa'!J$7,FALSE)</f>
        <v>9.7928971777819296</v>
      </c>
      <c r="K28" s="12">
        <f>VLOOKUP($B28,data!$B$3:$Q$11565,'diff expr Varroa'!K$7,FALSE)</f>
        <v>9.8420488756544593</v>
      </c>
      <c r="L28" s="12">
        <f>VLOOKUP($B28,data!$B$3:$Q$11565,'diff expr Varroa'!L$7,FALSE)</f>
        <v>9.7157617072601195</v>
      </c>
      <c r="M28" s="12">
        <f>VLOOKUP($B28,data!$B$3:$Q$11565,'diff expr Varroa'!M$7,FALSE)</f>
        <v>10.223226804749901</v>
      </c>
      <c r="N28" s="12">
        <f>VLOOKUP($B28,data!$B$3:$Q$11565,'diff expr Varroa'!N$7,FALSE)</f>
        <v>9.7562898752221496</v>
      </c>
      <c r="O28" s="12">
        <f>VLOOKUP($B28,data!$B$3:$Q$11565,'diff expr Varroa'!O$7,FALSE)</f>
        <v>9.8413182604477107</v>
      </c>
      <c r="P28" s="12">
        <f>VLOOKUP($B28,data!$B$3:$Q$11565,'diff expr Varroa'!P$7,FALSE)</f>
        <v>9.7589148826227099</v>
      </c>
      <c r="Q28" s="12">
        <f>VLOOKUP($B28,data!$B$3:$Q$11565,'diff expr Varroa'!Q$7,FALSE)</f>
        <v>9.6072239060663591</v>
      </c>
      <c r="S28" s="40" t="str">
        <f>IF(COUNTIF(H28:L28,"&gt;"&amp;'reference parameters'!$B$2)&gt;='reference parameters'!$B$3,IF(COUNTIF('diff expr Varroa'!M28:Q28,"&gt;"&amp;'reference parameters'!$B$2)&gt;='reference parameters'!$B$4,"OK"))</f>
        <v>OK</v>
      </c>
      <c r="U28" s="3">
        <f t="shared" si="1"/>
        <v>4</v>
      </c>
      <c r="V28" s="3">
        <f t="shared" si="2"/>
        <v>3</v>
      </c>
      <c r="W28" s="3">
        <f t="shared" si="3"/>
        <v>7</v>
      </c>
      <c r="X28" s="3">
        <f t="shared" si="4"/>
        <v>9</v>
      </c>
      <c r="Y28" s="3">
        <f t="shared" si="5"/>
        <v>2</v>
      </c>
      <c r="Z28" s="3">
        <f t="shared" si="6"/>
        <v>10</v>
      </c>
      <c r="AA28" s="3">
        <f t="shared" si="7"/>
        <v>5</v>
      </c>
      <c r="AB28" s="3">
        <f t="shared" si="8"/>
        <v>8</v>
      </c>
      <c r="AC28" s="3">
        <f t="shared" si="9"/>
        <v>6</v>
      </c>
      <c r="AD28" s="3">
        <f t="shared" si="10"/>
        <v>1</v>
      </c>
      <c r="AE28" s="3"/>
      <c r="AF28" s="3">
        <f t="shared" si="11"/>
        <v>0</v>
      </c>
      <c r="AG28" s="3">
        <f t="shared" si="12"/>
        <v>0</v>
      </c>
      <c r="AH28" s="3">
        <f t="shared" si="13"/>
        <v>0</v>
      </c>
      <c r="AI28" s="3">
        <f t="shared" si="14"/>
        <v>0</v>
      </c>
      <c r="AJ28" s="3">
        <f t="shared" si="15"/>
        <v>0</v>
      </c>
      <c r="AK28" s="3">
        <f t="shared" si="16"/>
        <v>0</v>
      </c>
      <c r="AL28" s="3">
        <f t="shared" si="17"/>
        <v>0</v>
      </c>
      <c r="AM28" s="3">
        <f t="shared" si="18"/>
        <v>0</v>
      </c>
      <c r="AN28" s="3">
        <f t="shared" si="19"/>
        <v>0</v>
      </c>
      <c r="AO28" s="3">
        <f t="shared" si="20"/>
        <v>0</v>
      </c>
      <c r="AP28" s="3"/>
      <c r="AQ28" s="3">
        <f t="shared" si="21"/>
        <v>4</v>
      </c>
      <c r="AR28" s="3">
        <f t="shared" si="22"/>
        <v>3</v>
      </c>
      <c r="AS28" s="3">
        <f t="shared" si="23"/>
        <v>7</v>
      </c>
      <c r="AT28" s="3">
        <f t="shared" si="24"/>
        <v>9</v>
      </c>
      <c r="AU28" s="3">
        <f t="shared" si="25"/>
        <v>2</v>
      </c>
      <c r="AV28" s="3">
        <f t="shared" si="26"/>
        <v>10</v>
      </c>
      <c r="AW28" s="3">
        <f t="shared" si="27"/>
        <v>5</v>
      </c>
      <c r="AX28" s="3">
        <f t="shared" si="28"/>
        <v>8</v>
      </c>
      <c r="AY28" s="3">
        <f t="shared" si="29"/>
        <v>6</v>
      </c>
      <c r="AZ28" s="3">
        <f t="shared" si="30"/>
        <v>1</v>
      </c>
      <c r="BA28" s="3"/>
      <c r="BB28" s="6">
        <f t="shared" si="33"/>
        <v>5</v>
      </c>
      <c r="BC28" s="3">
        <f t="shared" si="31"/>
        <v>5</v>
      </c>
      <c r="BD28" s="3">
        <f t="shared" si="34"/>
        <v>25</v>
      </c>
      <c r="BE28" s="3">
        <f t="shared" si="35"/>
        <v>30</v>
      </c>
      <c r="BF28" s="3">
        <f t="shared" si="36"/>
        <v>15</v>
      </c>
      <c r="BG28" s="3">
        <f t="shared" si="37"/>
        <v>10</v>
      </c>
      <c r="BH28" s="3">
        <f t="shared" si="38"/>
        <v>10</v>
      </c>
      <c r="BI28" s="28">
        <f t="shared" si="39"/>
        <v>12.5</v>
      </c>
      <c r="BJ28" s="28">
        <f t="shared" si="40"/>
        <v>4.7871355387816905</v>
      </c>
      <c r="BK28" s="44">
        <f t="shared" si="41"/>
        <v>-0.5222329678670935</v>
      </c>
      <c r="BL28" s="45">
        <f t="shared" si="42"/>
        <v>0.30075406722029491</v>
      </c>
      <c r="BM28" s="39"/>
      <c r="BN28" s="39" t="str">
        <f t="shared" si="43"/>
        <v/>
      </c>
      <c r="BP28" s="12">
        <f t="shared" si="44"/>
        <v>3.1215971783274854E-3</v>
      </c>
    </row>
    <row r="29" spans="1:68">
      <c r="A29" s="43" t="s">
        <v>97</v>
      </c>
      <c r="B29" s="43" t="s">
        <v>98</v>
      </c>
      <c r="C29" s="43" t="s">
        <v>99</v>
      </c>
      <c r="D29" s="43" t="s">
        <v>100</v>
      </c>
      <c r="E29" s="43" t="s">
        <v>36</v>
      </c>
      <c r="F29" s="12" t="str">
        <f t="shared" si="32"/>
        <v>Toll_pathwa</v>
      </c>
      <c r="H29" s="12">
        <f>VLOOKUP($B29,data!$B$3:$Q$11565,'diff expr Varroa'!H$7,FALSE)</f>
        <v>8.3787763171857907</v>
      </c>
      <c r="I29" s="12">
        <f>VLOOKUP($B29,data!$B$3:$Q$11565,'diff expr Varroa'!I$7,FALSE)</f>
        <v>8.5241658050131406</v>
      </c>
      <c r="J29" s="12">
        <f>VLOOKUP($B29,data!$B$3:$Q$11565,'diff expr Varroa'!J$7,FALSE)</f>
        <v>8.2340713989152992</v>
      </c>
      <c r="K29" s="12">
        <f>VLOOKUP($B29,data!$B$3:$Q$11565,'diff expr Varroa'!K$7,FALSE)</f>
        <v>8.2991202724378201</v>
      </c>
      <c r="L29" s="12">
        <f>VLOOKUP($B29,data!$B$3:$Q$11565,'diff expr Varroa'!L$7,FALSE)</f>
        <v>8.2306610451235809</v>
      </c>
      <c r="M29" s="12">
        <f>VLOOKUP($B29,data!$B$3:$Q$11565,'diff expr Varroa'!M$7,FALSE)</f>
        <v>8.7944804254802609</v>
      </c>
      <c r="N29" s="12">
        <f>VLOOKUP($B29,data!$B$3:$Q$11565,'diff expr Varroa'!N$7,FALSE)</f>
        <v>8.5421801553554904</v>
      </c>
      <c r="O29" s="12">
        <f>VLOOKUP($B29,data!$B$3:$Q$11565,'diff expr Varroa'!O$7,FALSE)</f>
        <v>8.3975352211270504</v>
      </c>
      <c r="P29" s="12">
        <f>VLOOKUP($B29,data!$B$3:$Q$11565,'diff expr Varroa'!P$7,FALSE)</f>
        <v>8.5259720361192706</v>
      </c>
      <c r="Q29" s="12">
        <f>VLOOKUP($B29,data!$B$3:$Q$11565,'diff expr Varroa'!Q$7,FALSE)</f>
        <v>8.7440691438204805</v>
      </c>
      <c r="S29" s="40" t="str">
        <f>IF(COUNTIF(H29:L29,"&gt;"&amp;'reference parameters'!$B$2)&gt;='reference parameters'!$B$3,IF(COUNTIF('diff expr Varroa'!M29:Q29,"&gt;"&amp;'reference parameters'!$B$2)&gt;='reference parameters'!$B$4,"OK"))</f>
        <v>OK</v>
      </c>
      <c r="U29" s="3">
        <f t="shared" si="1"/>
        <v>4</v>
      </c>
      <c r="V29" s="3">
        <f t="shared" si="2"/>
        <v>6</v>
      </c>
      <c r="W29" s="3">
        <f t="shared" si="3"/>
        <v>2</v>
      </c>
      <c r="X29" s="3">
        <f t="shared" si="4"/>
        <v>3</v>
      </c>
      <c r="Y29" s="3">
        <f t="shared" si="5"/>
        <v>1</v>
      </c>
      <c r="Z29" s="3">
        <f t="shared" si="6"/>
        <v>10</v>
      </c>
      <c r="AA29" s="3">
        <f t="shared" si="7"/>
        <v>8</v>
      </c>
      <c r="AB29" s="3">
        <f t="shared" si="8"/>
        <v>5</v>
      </c>
      <c r="AC29" s="3">
        <f t="shared" si="9"/>
        <v>7</v>
      </c>
      <c r="AD29" s="3">
        <f t="shared" si="10"/>
        <v>9</v>
      </c>
      <c r="AE29" s="3"/>
      <c r="AF29" s="3">
        <f t="shared" si="11"/>
        <v>0</v>
      </c>
      <c r="AG29" s="3">
        <f t="shared" si="12"/>
        <v>0</v>
      </c>
      <c r="AH29" s="3">
        <f t="shared" si="13"/>
        <v>0</v>
      </c>
      <c r="AI29" s="3">
        <f t="shared" si="14"/>
        <v>0</v>
      </c>
      <c r="AJ29" s="3">
        <f t="shared" si="15"/>
        <v>0</v>
      </c>
      <c r="AK29" s="3">
        <f t="shared" si="16"/>
        <v>0</v>
      </c>
      <c r="AL29" s="3">
        <f t="shared" si="17"/>
        <v>0</v>
      </c>
      <c r="AM29" s="3">
        <f t="shared" si="18"/>
        <v>0</v>
      </c>
      <c r="AN29" s="3">
        <f t="shared" si="19"/>
        <v>0</v>
      </c>
      <c r="AO29" s="3">
        <f t="shared" si="20"/>
        <v>0</v>
      </c>
      <c r="AP29" s="3"/>
      <c r="AQ29" s="3">
        <f t="shared" si="21"/>
        <v>4</v>
      </c>
      <c r="AR29" s="3">
        <f t="shared" si="22"/>
        <v>6</v>
      </c>
      <c r="AS29" s="3">
        <f t="shared" si="23"/>
        <v>2</v>
      </c>
      <c r="AT29" s="3">
        <f t="shared" si="24"/>
        <v>3</v>
      </c>
      <c r="AU29" s="3">
        <f t="shared" si="25"/>
        <v>1</v>
      </c>
      <c r="AV29" s="3">
        <f t="shared" si="26"/>
        <v>10</v>
      </c>
      <c r="AW29" s="3">
        <f t="shared" si="27"/>
        <v>8</v>
      </c>
      <c r="AX29" s="3">
        <f t="shared" si="28"/>
        <v>5</v>
      </c>
      <c r="AY29" s="3">
        <f t="shared" si="29"/>
        <v>7</v>
      </c>
      <c r="AZ29" s="3">
        <f t="shared" si="30"/>
        <v>9</v>
      </c>
      <c r="BA29" s="3"/>
      <c r="BB29" s="6">
        <f t="shared" si="33"/>
        <v>5</v>
      </c>
      <c r="BC29" s="3">
        <f t="shared" si="31"/>
        <v>5</v>
      </c>
      <c r="BD29" s="3">
        <f t="shared" si="34"/>
        <v>16</v>
      </c>
      <c r="BE29" s="3">
        <f t="shared" si="35"/>
        <v>39</v>
      </c>
      <c r="BF29" s="3">
        <f t="shared" si="36"/>
        <v>24</v>
      </c>
      <c r="BG29" s="3">
        <f t="shared" si="37"/>
        <v>1</v>
      </c>
      <c r="BH29" s="3">
        <f t="shared" si="38"/>
        <v>1</v>
      </c>
      <c r="BI29" s="28">
        <f t="shared" si="39"/>
        <v>12.5</v>
      </c>
      <c r="BJ29" s="28">
        <f t="shared" si="40"/>
        <v>4.7871355387816905</v>
      </c>
      <c r="BK29" s="44">
        <f t="shared" si="41"/>
        <v>-2.40227165218863</v>
      </c>
      <c r="BL29" s="45">
        <f t="shared" si="42"/>
        <v>8.1468018105142637E-3</v>
      </c>
      <c r="BM29" s="39"/>
      <c r="BN29" s="39" t="str">
        <f t="shared" si="43"/>
        <v>sign</v>
      </c>
      <c r="BP29" s="12">
        <f t="shared" si="44"/>
        <v>1.372115221307809E-2</v>
      </c>
    </row>
    <row r="30" spans="1:68">
      <c r="A30" s="43" t="s">
        <v>101</v>
      </c>
      <c r="B30" s="43" t="s">
        <v>102</v>
      </c>
      <c r="C30" s="43" t="s">
        <v>103</v>
      </c>
      <c r="D30" s="43" t="s">
        <v>104</v>
      </c>
      <c r="E30" s="43" t="s">
        <v>36</v>
      </c>
      <c r="F30" s="12" t="str">
        <f t="shared" si="32"/>
        <v>Toll_pathwa</v>
      </c>
      <c r="H30" s="12">
        <f>VLOOKUP($B30,data!$B$3:$Q$11565,'diff expr Varroa'!H$7,FALSE)</f>
        <v>9.2333173802178798</v>
      </c>
      <c r="I30" s="12">
        <f>VLOOKUP($B30,data!$B$3:$Q$11565,'diff expr Varroa'!I$7,FALSE)</f>
        <v>9.2360883625786503</v>
      </c>
      <c r="J30" s="12">
        <f>VLOOKUP($B30,data!$B$3:$Q$11565,'diff expr Varroa'!J$7,FALSE)</f>
        <v>9.5594525501760401</v>
      </c>
      <c r="K30" s="12">
        <f>VLOOKUP($B30,data!$B$3:$Q$11565,'diff expr Varroa'!K$7,FALSE)</f>
        <v>9.5546447877728404</v>
      </c>
      <c r="L30" s="12">
        <f>VLOOKUP($B30,data!$B$3:$Q$11565,'diff expr Varroa'!L$7,FALSE)</f>
        <v>9.3441337729774698</v>
      </c>
      <c r="M30" s="12">
        <f>VLOOKUP($B30,data!$B$3:$Q$11565,'diff expr Varroa'!M$7,FALSE)</f>
        <v>8.5909198790265808</v>
      </c>
      <c r="N30" s="12">
        <f>VLOOKUP($B30,data!$B$3:$Q$11565,'diff expr Varroa'!N$7,FALSE)</f>
        <v>9.0799512809727005</v>
      </c>
      <c r="O30" s="12">
        <f>VLOOKUP($B30,data!$B$3:$Q$11565,'diff expr Varroa'!O$7,FALSE)</f>
        <v>9.1708670309345202</v>
      </c>
      <c r="P30" s="12">
        <f>VLOOKUP($B30,data!$B$3:$Q$11565,'diff expr Varroa'!P$7,FALSE)</f>
        <v>9.1267262552322208</v>
      </c>
      <c r="Q30" s="12">
        <f>VLOOKUP($B30,data!$B$3:$Q$11565,'diff expr Varroa'!Q$7,FALSE)</f>
        <v>9.3176418118438402</v>
      </c>
      <c r="S30" s="40" t="str">
        <f>IF(COUNTIF(H30:L30,"&gt;"&amp;'reference parameters'!$B$2)&gt;='reference parameters'!$B$3,IF(COUNTIF('diff expr Varroa'!M30:Q30,"&gt;"&amp;'reference parameters'!$B$2)&gt;='reference parameters'!$B$4,"OK"))</f>
        <v>OK</v>
      </c>
      <c r="U30" s="3">
        <f t="shared" si="1"/>
        <v>5</v>
      </c>
      <c r="V30" s="3">
        <f t="shared" si="2"/>
        <v>6</v>
      </c>
      <c r="W30" s="3">
        <f t="shared" si="3"/>
        <v>10</v>
      </c>
      <c r="X30" s="3">
        <f t="shared" si="4"/>
        <v>9</v>
      </c>
      <c r="Y30" s="3">
        <f t="shared" si="5"/>
        <v>8</v>
      </c>
      <c r="Z30" s="3">
        <f t="shared" si="6"/>
        <v>1</v>
      </c>
      <c r="AA30" s="3">
        <f t="shared" si="7"/>
        <v>2</v>
      </c>
      <c r="AB30" s="3">
        <f t="shared" si="8"/>
        <v>4</v>
      </c>
      <c r="AC30" s="3">
        <f t="shared" si="9"/>
        <v>3</v>
      </c>
      <c r="AD30" s="3">
        <f t="shared" si="10"/>
        <v>7</v>
      </c>
      <c r="AE30" s="3"/>
      <c r="AF30" s="3">
        <f t="shared" si="11"/>
        <v>0</v>
      </c>
      <c r="AG30" s="3">
        <f t="shared" si="12"/>
        <v>0</v>
      </c>
      <c r="AH30" s="3">
        <f t="shared" si="13"/>
        <v>0</v>
      </c>
      <c r="AI30" s="3">
        <f t="shared" si="14"/>
        <v>0</v>
      </c>
      <c r="AJ30" s="3">
        <f t="shared" si="15"/>
        <v>0</v>
      </c>
      <c r="AK30" s="3">
        <f t="shared" si="16"/>
        <v>0</v>
      </c>
      <c r="AL30" s="3">
        <f t="shared" si="17"/>
        <v>0</v>
      </c>
      <c r="AM30" s="3">
        <f t="shared" si="18"/>
        <v>0</v>
      </c>
      <c r="AN30" s="3">
        <f t="shared" si="19"/>
        <v>0</v>
      </c>
      <c r="AO30" s="3">
        <f t="shared" si="20"/>
        <v>0</v>
      </c>
      <c r="AP30" s="3"/>
      <c r="AQ30" s="3">
        <f t="shared" si="21"/>
        <v>5</v>
      </c>
      <c r="AR30" s="3">
        <f t="shared" si="22"/>
        <v>6</v>
      </c>
      <c r="AS30" s="3">
        <f t="shared" si="23"/>
        <v>10</v>
      </c>
      <c r="AT30" s="3">
        <f t="shared" si="24"/>
        <v>9</v>
      </c>
      <c r="AU30" s="3">
        <f t="shared" si="25"/>
        <v>8</v>
      </c>
      <c r="AV30" s="3">
        <f t="shared" si="26"/>
        <v>1</v>
      </c>
      <c r="AW30" s="3">
        <f t="shared" si="27"/>
        <v>2</v>
      </c>
      <c r="AX30" s="3">
        <f t="shared" si="28"/>
        <v>4</v>
      </c>
      <c r="AY30" s="3">
        <f t="shared" si="29"/>
        <v>3</v>
      </c>
      <c r="AZ30" s="3">
        <f t="shared" si="30"/>
        <v>7</v>
      </c>
      <c r="BA30" s="3"/>
      <c r="BB30" s="6">
        <f t="shared" si="33"/>
        <v>5</v>
      </c>
      <c r="BC30" s="3">
        <f t="shared" si="31"/>
        <v>5</v>
      </c>
      <c r="BD30" s="3">
        <f t="shared" si="34"/>
        <v>38</v>
      </c>
      <c r="BE30" s="3">
        <f t="shared" si="35"/>
        <v>17</v>
      </c>
      <c r="BF30" s="3">
        <f t="shared" si="36"/>
        <v>2</v>
      </c>
      <c r="BG30" s="3">
        <f t="shared" si="37"/>
        <v>23</v>
      </c>
      <c r="BH30" s="3">
        <f t="shared" si="38"/>
        <v>2</v>
      </c>
      <c r="BI30" s="28">
        <f t="shared" si="39"/>
        <v>12.5</v>
      </c>
      <c r="BJ30" s="28">
        <f t="shared" si="40"/>
        <v>4.7871355387816905</v>
      </c>
      <c r="BK30" s="44">
        <f t="shared" si="41"/>
        <v>-2.1933784650417927</v>
      </c>
      <c r="BL30" s="45">
        <f t="shared" si="42"/>
        <v>1.4140061284138474E-2</v>
      </c>
      <c r="BM30" s="39"/>
      <c r="BN30" s="39" t="str">
        <f t="shared" si="43"/>
        <v/>
      </c>
      <c r="BP30" s="12">
        <f t="shared" si="44"/>
        <v>-1.5463703651288857E-2</v>
      </c>
    </row>
    <row r="31" spans="1:68">
      <c r="A31" s="43" t="s">
        <v>105</v>
      </c>
      <c r="B31" s="43" t="s">
        <v>106</v>
      </c>
      <c r="C31" s="43" t="s">
        <v>107</v>
      </c>
      <c r="D31" s="43" t="s">
        <v>108</v>
      </c>
      <c r="E31" s="43" t="s">
        <v>36</v>
      </c>
      <c r="F31" s="12" t="str">
        <f t="shared" si="32"/>
        <v>Toll_pathwa</v>
      </c>
      <c r="H31" s="12">
        <f>VLOOKUP($B31,data!$B$3:$Q$11565,'diff expr Varroa'!H$7,FALSE)</f>
        <v>7.0892526012794601</v>
      </c>
      <c r="I31" s="12">
        <f>VLOOKUP($B31,data!$B$3:$Q$11565,'diff expr Varroa'!I$7,FALSE)</f>
        <v>6.9348536957886502</v>
      </c>
      <c r="J31" s="12">
        <f>VLOOKUP($B31,data!$B$3:$Q$11565,'diff expr Varroa'!J$7,FALSE)</f>
        <v>7.3140654859356102</v>
      </c>
      <c r="K31" s="12">
        <f>VLOOKUP($B31,data!$B$3:$Q$11565,'diff expr Varroa'!K$7,FALSE)</f>
        <v>7.2124563554963999</v>
      </c>
      <c r="L31" s="12">
        <f>VLOOKUP($B31,data!$B$3:$Q$11565,'diff expr Varroa'!L$7,FALSE)</f>
        <v>6.7582024653551098</v>
      </c>
      <c r="M31" s="12">
        <f>VLOOKUP($B31,data!$B$3:$Q$11565,'diff expr Varroa'!M$7,FALSE)</f>
        <v>8.2991002079394001</v>
      </c>
      <c r="N31" s="12">
        <f>VLOOKUP($B31,data!$B$3:$Q$11565,'diff expr Varroa'!N$7,FALSE)</f>
        <v>7.6572198933248998</v>
      </c>
      <c r="O31" s="12">
        <f>VLOOKUP($B31,data!$B$3:$Q$11565,'diff expr Varroa'!O$7,FALSE)</f>
        <v>7.9205281414617303</v>
      </c>
      <c r="P31" s="12">
        <f>VLOOKUP($B31,data!$B$3:$Q$11565,'diff expr Varroa'!P$7,FALSE)</f>
        <v>7.0542893642586604</v>
      </c>
      <c r="Q31" s="12">
        <f>VLOOKUP($B31,data!$B$3:$Q$11565,'diff expr Varroa'!Q$7,FALSE)</f>
        <v>7.3242365156678897</v>
      </c>
      <c r="S31" s="40" t="str">
        <f>IF(COUNTIF(H31:L31,"&gt;"&amp;'reference parameters'!$B$2)&gt;='reference parameters'!$B$3,IF(COUNTIF('diff expr Varroa'!M31:Q31,"&gt;"&amp;'reference parameters'!$B$2)&gt;='reference parameters'!$B$4,"OK"))</f>
        <v>OK</v>
      </c>
      <c r="U31" s="3">
        <f t="shared" si="1"/>
        <v>4</v>
      </c>
      <c r="V31" s="3">
        <f t="shared" si="2"/>
        <v>2</v>
      </c>
      <c r="W31" s="3">
        <f t="shared" si="3"/>
        <v>6</v>
      </c>
      <c r="X31" s="3">
        <f t="shared" si="4"/>
        <v>5</v>
      </c>
      <c r="Y31" s="3">
        <f t="shared" si="5"/>
        <v>1</v>
      </c>
      <c r="Z31" s="3">
        <f t="shared" si="6"/>
        <v>10</v>
      </c>
      <c r="AA31" s="3">
        <f t="shared" si="7"/>
        <v>8</v>
      </c>
      <c r="AB31" s="3">
        <f t="shared" si="8"/>
        <v>9</v>
      </c>
      <c r="AC31" s="3">
        <f t="shared" si="9"/>
        <v>3</v>
      </c>
      <c r="AD31" s="3">
        <f t="shared" si="10"/>
        <v>7</v>
      </c>
      <c r="AE31" s="3"/>
      <c r="AF31" s="3">
        <f t="shared" si="11"/>
        <v>0</v>
      </c>
      <c r="AG31" s="3">
        <f t="shared" si="12"/>
        <v>0</v>
      </c>
      <c r="AH31" s="3">
        <f t="shared" si="13"/>
        <v>0</v>
      </c>
      <c r="AI31" s="3">
        <f t="shared" si="14"/>
        <v>0</v>
      </c>
      <c r="AJ31" s="3">
        <f t="shared" si="15"/>
        <v>0</v>
      </c>
      <c r="AK31" s="3">
        <f t="shared" si="16"/>
        <v>0</v>
      </c>
      <c r="AL31" s="3">
        <f t="shared" si="17"/>
        <v>0</v>
      </c>
      <c r="AM31" s="3">
        <f t="shared" si="18"/>
        <v>0</v>
      </c>
      <c r="AN31" s="3">
        <f t="shared" si="19"/>
        <v>0</v>
      </c>
      <c r="AO31" s="3">
        <f t="shared" si="20"/>
        <v>0</v>
      </c>
      <c r="AP31" s="3"/>
      <c r="AQ31" s="3">
        <f t="shared" si="21"/>
        <v>4</v>
      </c>
      <c r="AR31" s="3">
        <f t="shared" si="22"/>
        <v>2</v>
      </c>
      <c r="AS31" s="3">
        <f t="shared" si="23"/>
        <v>6</v>
      </c>
      <c r="AT31" s="3">
        <f t="shared" si="24"/>
        <v>5</v>
      </c>
      <c r="AU31" s="3">
        <f t="shared" si="25"/>
        <v>1</v>
      </c>
      <c r="AV31" s="3">
        <f t="shared" si="26"/>
        <v>10</v>
      </c>
      <c r="AW31" s="3">
        <f t="shared" si="27"/>
        <v>8</v>
      </c>
      <c r="AX31" s="3">
        <f t="shared" si="28"/>
        <v>9</v>
      </c>
      <c r="AY31" s="3">
        <f t="shared" si="29"/>
        <v>3</v>
      </c>
      <c r="AZ31" s="3">
        <f t="shared" si="30"/>
        <v>7</v>
      </c>
      <c r="BA31" s="3"/>
      <c r="BB31" s="6">
        <f t="shared" si="33"/>
        <v>5</v>
      </c>
      <c r="BC31" s="3">
        <f t="shared" si="31"/>
        <v>5</v>
      </c>
      <c r="BD31" s="3">
        <f t="shared" si="34"/>
        <v>18</v>
      </c>
      <c r="BE31" s="3">
        <f t="shared" si="35"/>
        <v>37</v>
      </c>
      <c r="BF31" s="3">
        <f t="shared" si="36"/>
        <v>22</v>
      </c>
      <c r="BG31" s="3">
        <f t="shared" si="37"/>
        <v>3</v>
      </c>
      <c r="BH31" s="3">
        <f t="shared" si="38"/>
        <v>3</v>
      </c>
      <c r="BI31" s="28">
        <f t="shared" si="39"/>
        <v>12.5</v>
      </c>
      <c r="BJ31" s="28">
        <f t="shared" si="40"/>
        <v>4.7871355387816905</v>
      </c>
      <c r="BK31" s="44">
        <f t="shared" si="41"/>
        <v>-1.9844852778949553</v>
      </c>
      <c r="BL31" s="45">
        <f t="shared" si="42"/>
        <v>2.3600883845071103E-2</v>
      </c>
      <c r="BM31" s="39"/>
      <c r="BN31" s="39" t="str">
        <f>IF(BL31&lt;$BN$8,"sign","")</f>
        <v/>
      </c>
      <c r="BP31" s="12">
        <f t="shared" si="44"/>
        <v>3.4809119185929424E-2</v>
      </c>
    </row>
    <row r="32" spans="1:68">
      <c r="A32" s="43" t="s">
        <v>109</v>
      </c>
      <c r="B32" s="43" t="s">
        <v>110</v>
      </c>
      <c r="C32" s="43" t="s">
        <v>111</v>
      </c>
      <c r="D32" s="43" t="s">
        <v>112</v>
      </c>
      <c r="E32" s="43" t="s">
        <v>36</v>
      </c>
      <c r="F32" s="12" t="str">
        <f t="shared" si="32"/>
        <v>Toll_pathwa</v>
      </c>
      <c r="H32" s="12">
        <f>VLOOKUP($B32,data!$B$3:$Q$11565,'diff expr Varroa'!H$7,FALSE)</f>
        <v>7.6489327972817103</v>
      </c>
      <c r="I32" s="12">
        <f>VLOOKUP($B32,data!$B$3:$Q$11565,'diff expr Varroa'!I$7,FALSE)</f>
        <v>7.7435677630348598</v>
      </c>
      <c r="J32" s="12">
        <f>VLOOKUP($B32,data!$B$3:$Q$11565,'diff expr Varroa'!J$7,FALSE)</f>
        <v>7.0606604978116003</v>
      </c>
      <c r="K32" s="12">
        <f>VLOOKUP($B32,data!$B$3:$Q$11565,'diff expr Varroa'!K$7,FALSE)</f>
        <v>7.4413218706507402</v>
      </c>
      <c r="L32" s="12">
        <f>VLOOKUP($B32,data!$B$3:$Q$11565,'diff expr Varroa'!L$7,FALSE)</f>
        <v>7.3754837261365198</v>
      </c>
      <c r="M32" s="12">
        <f>VLOOKUP($B32,data!$B$3:$Q$11565,'diff expr Varroa'!M$7,FALSE)</f>
        <v>8.2652444679287207</v>
      </c>
      <c r="N32" s="12">
        <f>VLOOKUP($B32,data!$B$3:$Q$11565,'diff expr Varroa'!N$7,FALSE)</f>
        <v>8.0445606464521706</v>
      </c>
      <c r="O32" s="12">
        <f>VLOOKUP($B32,data!$B$3:$Q$11565,'diff expr Varroa'!O$7,FALSE)</f>
        <v>7.4680339006621503</v>
      </c>
      <c r="P32" s="12">
        <f>VLOOKUP($B32,data!$B$3:$Q$11565,'diff expr Varroa'!P$7,FALSE)</f>
        <v>8.0026054467006897</v>
      </c>
      <c r="Q32" s="12">
        <f>VLOOKUP($B32,data!$B$3:$Q$11565,'diff expr Varroa'!Q$7,FALSE)</f>
        <v>7.62287817002548</v>
      </c>
      <c r="S32" s="40" t="str">
        <f>IF(COUNTIF(H32:L32,"&gt;"&amp;'reference parameters'!$B$2)&gt;='reference parameters'!$B$3,IF(COUNTIF('diff expr Varroa'!M32:Q32,"&gt;"&amp;'reference parameters'!$B$2)&gt;='reference parameters'!$B$4,"OK"))</f>
        <v>OK</v>
      </c>
      <c r="U32" s="3">
        <f t="shared" si="1"/>
        <v>6</v>
      </c>
      <c r="V32" s="3">
        <f t="shared" si="2"/>
        <v>7</v>
      </c>
      <c r="W32" s="3">
        <f t="shared" si="3"/>
        <v>1</v>
      </c>
      <c r="X32" s="3">
        <f t="shared" si="4"/>
        <v>3</v>
      </c>
      <c r="Y32" s="3">
        <f t="shared" si="5"/>
        <v>2</v>
      </c>
      <c r="Z32" s="3">
        <f t="shared" si="6"/>
        <v>10</v>
      </c>
      <c r="AA32" s="3">
        <f t="shared" si="7"/>
        <v>9</v>
      </c>
      <c r="AB32" s="3">
        <f t="shared" si="8"/>
        <v>4</v>
      </c>
      <c r="AC32" s="3">
        <f t="shared" si="9"/>
        <v>8</v>
      </c>
      <c r="AD32" s="3">
        <f t="shared" si="10"/>
        <v>5</v>
      </c>
      <c r="AE32" s="3"/>
      <c r="AF32" s="3">
        <f t="shared" si="11"/>
        <v>0</v>
      </c>
      <c r="AG32" s="3">
        <f t="shared" si="12"/>
        <v>0</v>
      </c>
      <c r="AH32" s="3">
        <f t="shared" si="13"/>
        <v>0</v>
      </c>
      <c r="AI32" s="3">
        <f t="shared" si="14"/>
        <v>0</v>
      </c>
      <c r="AJ32" s="3">
        <f t="shared" si="15"/>
        <v>0</v>
      </c>
      <c r="AK32" s="3">
        <f t="shared" si="16"/>
        <v>0</v>
      </c>
      <c r="AL32" s="3">
        <f t="shared" si="17"/>
        <v>0</v>
      </c>
      <c r="AM32" s="3">
        <f t="shared" si="18"/>
        <v>0</v>
      </c>
      <c r="AN32" s="3">
        <f t="shared" si="19"/>
        <v>0</v>
      </c>
      <c r="AO32" s="3">
        <f t="shared" si="20"/>
        <v>0</v>
      </c>
      <c r="AP32" s="3"/>
      <c r="AQ32" s="3">
        <f t="shared" si="21"/>
        <v>6</v>
      </c>
      <c r="AR32" s="3">
        <f t="shared" si="22"/>
        <v>7</v>
      </c>
      <c r="AS32" s="3">
        <f t="shared" si="23"/>
        <v>1</v>
      </c>
      <c r="AT32" s="3">
        <f t="shared" si="24"/>
        <v>3</v>
      </c>
      <c r="AU32" s="3">
        <f t="shared" si="25"/>
        <v>2</v>
      </c>
      <c r="AV32" s="3">
        <f t="shared" si="26"/>
        <v>10</v>
      </c>
      <c r="AW32" s="3">
        <f t="shared" si="27"/>
        <v>9</v>
      </c>
      <c r="AX32" s="3">
        <f t="shared" si="28"/>
        <v>4</v>
      </c>
      <c r="AY32" s="3">
        <f t="shared" si="29"/>
        <v>8</v>
      </c>
      <c r="AZ32" s="3">
        <f t="shared" si="30"/>
        <v>5</v>
      </c>
      <c r="BA32" s="3"/>
      <c r="BB32" s="6">
        <f t="shared" si="33"/>
        <v>5</v>
      </c>
      <c r="BC32" s="3">
        <f t="shared" si="31"/>
        <v>5</v>
      </c>
      <c r="BD32" s="3">
        <f t="shared" si="34"/>
        <v>19</v>
      </c>
      <c r="BE32" s="3">
        <f t="shared" si="35"/>
        <v>36</v>
      </c>
      <c r="BF32" s="3">
        <f t="shared" si="36"/>
        <v>21</v>
      </c>
      <c r="BG32" s="3">
        <f t="shared" si="37"/>
        <v>4</v>
      </c>
      <c r="BH32" s="3">
        <f t="shared" si="38"/>
        <v>4</v>
      </c>
      <c r="BI32" s="28">
        <f t="shared" si="39"/>
        <v>12.5</v>
      </c>
      <c r="BJ32" s="28">
        <f t="shared" si="40"/>
        <v>4.7871355387816905</v>
      </c>
      <c r="BK32" s="44">
        <f t="shared" si="41"/>
        <v>-1.775592090748118</v>
      </c>
      <c r="BL32" s="45">
        <f t="shared" si="42"/>
        <v>3.7900087291180634E-2</v>
      </c>
      <c r="BM32" s="39"/>
      <c r="BN32" s="39" t="str">
        <f t="shared" si="43"/>
        <v/>
      </c>
      <c r="BP32" s="12">
        <f t="shared" si="44"/>
        <v>2.417384046830362E-2</v>
      </c>
    </row>
    <row r="33" spans="1:68">
      <c r="A33" s="43" t="s">
        <v>113</v>
      </c>
      <c r="B33" s="43" t="s">
        <v>114</v>
      </c>
      <c r="C33" s="43" t="s">
        <v>69</v>
      </c>
      <c r="D33" s="43" t="s">
        <v>70</v>
      </c>
      <c r="E33" s="43" t="s">
        <v>36</v>
      </c>
      <c r="F33" s="12" t="str">
        <f t="shared" si="32"/>
        <v>Toll_pathwa</v>
      </c>
      <c r="H33" s="12">
        <f>VLOOKUP($B33,data!$B$3:$Q$11565,'diff expr Varroa'!H$7,FALSE)</f>
        <v>10.297119014962</v>
      </c>
      <c r="I33" s="12">
        <f>VLOOKUP($B33,data!$B$3:$Q$11565,'diff expr Varroa'!I$7,FALSE)</f>
        <v>10.2458226525904</v>
      </c>
      <c r="J33" s="12">
        <f>VLOOKUP($B33,data!$B$3:$Q$11565,'diff expr Varroa'!J$7,FALSE)</f>
        <v>9.7428832009175199</v>
      </c>
      <c r="K33" s="12">
        <f>VLOOKUP($B33,data!$B$3:$Q$11565,'diff expr Varroa'!K$7,FALSE)</f>
        <v>9.7561064631480807</v>
      </c>
      <c r="L33" s="12">
        <f>VLOOKUP($B33,data!$B$3:$Q$11565,'diff expr Varroa'!L$7,FALSE)</f>
        <v>9.6525840089771098</v>
      </c>
      <c r="M33" s="12">
        <f>VLOOKUP($B33,data!$B$3:$Q$11565,'diff expr Varroa'!M$7,FALSE)</f>
        <v>10.099592825707701</v>
      </c>
      <c r="N33" s="12">
        <f>VLOOKUP($B33,data!$B$3:$Q$11565,'diff expr Varroa'!N$7,FALSE)</f>
        <v>9.9770896875136597</v>
      </c>
      <c r="O33" s="12">
        <f>VLOOKUP($B33,data!$B$3:$Q$11565,'diff expr Varroa'!O$7,FALSE)</f>
        <v>9.6569171514257093</v>
      </c>
      <c r="P33" s="12">
        <f>VLOOKUP($B33,data!$B$3:$Q$11565,'diff expr Varroa'!P$7,FALSE)</f>
        <v>9.9520139505930398</v>
      </c>
      <c r="Q33" s="12">
        <f>VLOOKUP($B33,data!$B$3:$Q$11565,'diff expr Varroa'!Q$7,FALSE)</f>
        <v>9.9524206744693604</v>
      </c>
      <c r="S33" s="40" t="str">
        <f>IF(COUNTIF(H33:L33,"&gt;"&amp;'reference parameters'!$B$2)&gt;='reference parameters'!$B$3,IF(COUNTIF('diff expr Varroa'!M33:Q33,"&gt;"&amp;'reference parameters'!$B$2)&gt;='reference parameters'!$B$4,"OK"))</f>
        <v>OK</v>
      </c>
      <c r="U33" s="3">
        <f t="shared" si="1"/>
        <v>10</v>
      </c>
      <c r="V33" s="3">
        <f t="shared" si="2"/>
        <v>9</v>
      </c>
      <c r="W33" s="3">
        <f t="shared" si="3"/>
        <v>3</v>
      </c>
      <c r="X33" s="3">
        <f t="shared" si="4"/>
        <v>4</v>
      </c>
      <c r="Y33" s="3">
        <f t="shared" si="5"/>
        <v>1</v>
      </c>
      <c r="Z33" s="3">
        <f t="shared" si="6"/>
        <v>8</v>
      </c>
      <c r="AA33" s="3">
        <f t="shared" si="7"/>
        <v>7</v>
      </c>
      <c r="AB33" s="3">
        <f t="shared" si="8"/>
        <v>2</v>
      </c>
      <c r="AC33" s="3">
        <f t="shared" si="9"/>
        <v>5</v>
      </c>
      <c r="AD33" s="3">
        <f t="shared" si="10"/>
        <v>6</v>
      </c>
      <c r="AE33" s="3"/>
      <c r="AF33" s="3">
        <f t="shared" si="11"/>
        <v>0</v>
      </c>
      <c r="AG33" s="3">
        <f t="shared" si="12"/>
        <v>0</v>
      </c>
      <c r="AH33" s="3">
        <f t="shared" si="13"/>
        <v>0</v>
      </c>
      <c r="AI33" s="3">
        <f t="shared" si="14"/>
        <v>0</v>
      </c>
      <c r="AJ33" s="3">
        <f t="shared" si="15"/>
        <v>0</v>
      </c>
      <c r="AK33" s="3">
        <f t="shared" si="16"/>
        <v>0</v>
      </c>
      <c r="AL33" s="3">
        <f t="shared" si="17"/>
        <v>0</v>
      </c>
      <c r="AM33" s="3">
        <f t="shared" si="18"/>
        <v>0</v>
      </c>
      <c r="AN33" s="3">
        <f t="shared" si="19"/>
        <v>0</v>
      </c>
      <c r="AO33" s="3">
        <f t="shared" si="20"/>
        <v>0</v>
      </c>
      <c r="AP33" s="3"/>
      <c r="AQ33" s="3">
        <f t="shared" si="21"/>
        <v>10</v>
      </c>
      <c r="AR33" s="3">
        <f t="shared" si="22"/>
        <v>9</v>
      </c>
      <c r="AS33" s="3">
        <f t="shared" si="23"/>
        <v>3</v>
      </c>
      <c r="AT33" s="3">
        <f t="shared" si="24"/>
        <v>4</v>
      </c>
      <c r="AU33" s="3">
        <f t="shared" si="25"/>
        <v>1</v>
      </c>
      <c r="AV33" s="3">
        <f t="shared" si="26"/>
        <v>8</v>
      </c>
      <c r="AW33" s="3">
        <f t="shared" si="27"/>
        <v>7</v>
      </c>
      <c r="AX33" s="3">
        <f t="shared" si="28"/>
        <v>2</v>
      </c>
      <c r="AY33" s="3">
        <f t="shared" si="29"/>
        <v>5</v>
      </c>
      <c r="AZ33" s="3">
        <f t="shared" si="30"/>
        <v>6</v>
      </c>
      <c r="BA33" s="3"/>
      <c r="BB33" s="6">
        <f t="shared" si="33"/>
        <v>5</v>
      </c>
      <c r="BC33" s="3">
        <f t="shared" si="31"/>
        <v>5</v>
      </c>
      <c r="BD33" s="3">
        <f t="shared" si="34"/>
        <v>27</v>
      </c>
      <c r="BE33" s="3">
        <f t="shared" si="35"/>
        <v>28</v>
      </c>
      <c r="BF33" s="3">
        <f t="shared" si="36"/>
        <v>13</v>
      </c>
      <c r="BG33" s="3">
        <f t="shared" si="37"/>
        <v>12</v>
      </c>
      <c r="BH33" s="3">
        <f t="shared" si="38"/>
        <v>12</v>
      </c>
      <c r="BI33" s="28">
        <f t="shared" si="39"/>
        <v>12.5</v>
      </c>
      <c r="BJ33" s="28">
        <f t="shared" si="40"/>
        <v>4.7871355387816905</v>
      </c>
      <c r="BK33" s="44">
        <f t="shared" si="41"/>
        <v>-0.10444659357341871</v>
      </c>
      <c r="BL33" s="45">
        <f t="shared" si="42"/>
        <v>0.45840747426404427</v>
      </c>
      <c r="BM33" s="39"/>
      <c r="BN33" s="39" t="str">
        <f t="shared" si="43"/>
        <v/>
      </c>
      <c r="BP33" s="12">
        <f t="shared" si="44"/>
        <v>-4.9388466251152718E-4</v>
      </c>
    </row>
    <row r="34" spans="1:68">
      <c r="A34" s="43" t="s">
        <v>116</v>
      </c>
      <c r="B34" s="43" t="s">
        <v>117</v>
      </c>
      <c r="C34" s="43" t="s">
        <v>118</v>
      </c>
      <c r="D34" s="43" t="s">
        <v>119</v>
      </c>
      <c r="E34" s="43" t="s">
        <v>120</v>
      </c>
      <c r="F34" s="12" t="str">
        <f t="shared" si="32"/>
        <v>Toll_pathwa</v>
      </c>
      <c r="G34" s="7" t="s">
        <v>115</v>
      </c>
      <c r="H34" s="12">
        <f>VLOOKUP($B34,data!$B$3:$Q$11565,'diff expr Varroa'!H$7,FALSE)</f>
        <v>3.98283533271713</v>
      </c>
      <c r="I34" s="12">
        <f>VLOOKUP($B34,data!$B$3:$Q$11565,'diff expr Varroa'!I$7,FALSE)</f>
        <v>3.4870161193063098</v>
      </c>
      <c r="J34" s="12">
        <f>VLOOKUP($B34,data!$B$3:$Q$11565,'diff expr Varroa'!J$7,FALSE)</f>
        <v>3.9618875914207199</v>
      </c>
      <c r="K34" s="12">
        <f>VLOOKUP($B34,data!$B$3:$Q$11565,'diff expr Varroa'!K$7,FALSE)</f>
        <v>4.2917886290068799</v>
      </c>
      <c r="L34" s="12">
        <f>VLOOKUP($B34,data!$B$3:$Q$11565,'diff expr Varroa'!L$7,FALSE)</f>
        <v>3.9446609719593901</v>
      </c>
      <c r="M34" s="12">
        <f>VLOOKUP($B34,data!$B$3:$Q$11565,'diff expr Varroa'!M$7,FALSE)</f>
        <v>3.7814594184883799</v>
      </c>
      <c r="N34" s="12">
        <f>VLOOKUP($B34,data!$B$3:$Q$11565,'diff expr Varroa'!N$7,FALSE)</f>
        <v>2.8218677180984102</v>
      </c>
      <c r="O34" s="12">
        <f>VLOOKUP($B34,data!$B$3:$Q$11565,'diff expr Varroa'!O$7,FALSE)</f>
        <v>3.5611359966351301</v>
      </c>
      <c r="P34" s="12">
        <f>VLOOKUP($B34,data!$B$3:$Q$11565,'diff expr Varroa'!P$7,FALSE)</f>
        <v>4.0709644767565303</v>
      </c>
      <c r="Q34" s="12">
        <f>VLOOKUP($B34,data!$B$3:$Q$11565,'diff expr Varroa'!Q$7,FALSE)</f>
        <v>4.1946255460110002</v>
      </c>
      <c r="S34" s="40" t="str">
        <f>IF(COUNTIF(H34:L34,"&gt;"&amp;'reference parameters'!$B$2)&gt;='reference parameters'!$B$3,IF(COUNTIF('diff expr Varroa'!M34:Q34,"&gt;"&amp;'reference parameters'!$B$2)&gt;='reference parameters'!$B$4,"OK"))</f>
        <v>OK</v>
      </c>
      <c r="U34" s="3">
        <f t="shared" si="1"/>
        <v>7</v>
      </c>
      <c r="V34" s="3">
        <f t="shared" si="2"/>
        <v>2</v>
      </c>
      <c r="W34" s="3">
        <f t="shared" si="3"/>
        <v>6</v>
      </c>
      <c r="X34" s="3">
        <f t="shared" si="4"/>
        <v>10</v>
      </c>
      <c r="Y34" s="3">
        <f t="shared" si="5"/>
        <v>5</v>
      </c>
      <c r="Z34" s="3">
        <f t="shared" si="6"/>
        <v>4</v>
      </c>
      <c r="AA34" s="3">
        <f t="shared" si="7"/>
        <v>1</v>
      </c>
      <c r="AB34" s="3">
        <f t="shared" si="8"/>
        <v>3</v>
      </c>
      <c r="AC34" s="3">
        <f t="shared" si="9"/>
        <v>8</v>
      </c>
      <c r="AD34" s="3">
        <f t="shared" si="10"/>
        <v>9</v>
      </c>
      <c r="AE34" s="3"/>
      <c r="AF34" s="3">
        <f t="shared" si="11"/>
        <v>0</v>
      </c>
      <c r="AG34" s="3">
        <f t="shared" si="12"/>
        <v>0</v>
      </c>
      <c r="AH34" s="3">
        <f t="shared" si="13"/>
        <v>0</v>
      </c>
      <c r="AI34" s="3">
        <f t="shared" si="14"/>
        <v>0</v>
      </c>
      <c r="AJ34" s="3">
        <f t="shared" si="15"/>
        <v>0</v>
      </c>
      <c r="AK34" s="3">
        <f t="shared" si="16"/>
        <v>0</v>
      </c>
      <c r="AL34" s="3">
        <f t="shared" si="17"/>
        <v>0</v>
      </c>
      <c r="AM34" s="3">
        <f t="shared" si="18"/>
        <v>0</v>
      </c>
      <c r="AN34" s="3">
        <f t="shared" si="19"/>
        <v>0</v>
      </c>
      <c r="AO34" s="3">
        <f t="shared" si="20"/>
        <v>0</v>
      </c>
      <c r="AP34" s="3"/>
      <c r="AQ34" s="3">
        <f t="shared" si="21"/>
        <v>7</v>
      </c>
      <c r="AR34" s="3">
        <f t="shared" si="22"/>
        <v>2</v>
      </c>
      <c r="AS34" s="3">
        <f t="shared" si="23"/>
        <v>6</v>
      </c>
      <c r="AT34" s="3">
        <f t="shared" si="24"/>
        <v>10</v>
      </c>
      <c r="AU34" s="3">
        <f t="shared" si="25"/>
        <v>5</v>
      </c>
      <c r="AV34" s="3">
        <f t="shared" si="26"/>
        <v>4</v>
      </c>
      <c r="AW34" s="3">
        <f t="shared" si="27"/>
        <v>1</v>
      </c>
      <c r="AX34" s="3">
        <f t="shared" si="28"/>
        <v>3</v>
      </c>
      <c r="AY34" s="3">
        <f t="shared" si="29"/>
        <v>8</v>
      </c>
      <c r="AZ34" s="3">
        <f t="shared" si="30"/>
        <v>9</v>
      </c>
      <c r="BA34" s="3"/>
      <c r="BB34" s="6">
        <f t="shared" si="33"/>
        <v>5</v>
      </c>
      <c r="BC34" s="3">
        <f t="shared" si="31"/>
        <v>5</v>
      </c>
      <c r="BD34" s="3">
        <f t="shared" si="34"/>
        <v>30</v>
      </c>
      <c r="BE34" s="3">
        <f t="shared" si="35"/>
        <v>25</v>
      </c>
      <c r="BF34" s="3">
        <f t="shared" si="36"/>
        <v>10</v>
      </c>
      <c r="BG34" s="3">
        <f t="shared" si="37"/>
        <v>15</v>
      </c>
      <c r="BH34" s="3">
        <f t="shared" si="38"/>
        <v>10</v>
      </c>
      <c r="BI34" s="28">
        <f t="shared" si="39"/>
        <v>12.5</v>
      </c>
      <c r="BJ34" s="28">
        <f t="shared" si="40"/>
        <v>4.7871355387816905</v>
      </c>
      <c r="BK34" s="44">
        <f t="shared" si="41"/>
        <v>-0.5222329678670935</v>
      </c>
      <c r="BL34" s="45">
        <f t="shared" si="42"/>
        <v>0.30075406722029491</v>
      </c>
      <c r="BM34" s="39"/>
      <c r="BN34" s="39" t="str">
        <f t="shared" si="43"/>
        <v/>
      </c>
      <c r="BP34" s="12">
        <f t="shared" si="44"/>
        <v>-2.8237777293182401E-2</v>
      </c>
    </row>
    <row r="35" spans="1:68">
      <c r="A35" s="43" t="s">
        <v>121</v>
      </c>
      <c r="B35" s="43" t="s">
        <v>122</v>
      </c>
      <c r="C35" s="43" t="s">
        <v>123</v>
      </c>
      <c r="D35" s="43" t="s">
        <v>124</v>
      </c>
      <c r="E35" s="43" t="s">
        <v>120</v>
      </c>
      <c r="F35" s="12" t="str">
        <f t="shared" si="32"/>
        <v>Toll_pathwa</v>
      </c>
      <c r="H35" s="12">
        <f>VLOOKUP($B35,data!$B$3:$Q$11565,'diff expr Varroa'!H$7,FALSE)</f>
        <v>7.8233712315199497</v>
      </c>
      <c r="I35" s="12">
        <f>VLOOKUP($B35,data!$B$3:$Q$11565,'diff expr Varroa'!I$7,FALSE)</f>
        <v>7.8139834357057696</v>
      </c>
      <c r="J35" s="12">
        <f>VLOOKUP($B35,data!$B$3:$Q$11565,'diff expr Varroa'!J$7,FALSE)</f>
        <v>7.6089837707041497</v>
      </c>
      <c r="K35" s="12">
        <f>VLOOKUP($B35,data!$B$3:$Q$11565,'diff expr Varroa'!K$7,FALSE)</f>
        <v>7.8122616051964204</v>
      </c>
      <c r="L35" s="12">
        <f>VLOOKUP($B35,data!$B$3:$Q$11565,'diff expr Varroa'!L$7,FALSE)</f>
        <v>7.5592126681217202</v>
      </c>
      <c r="M35" s="12">
        <f>VLOOKUP($B35,data!$B$3:$Q$11565,'diff expr Varroa'!M$7,FALSE)</f>
        <v>8.1421380682365498</v>
      </c>
      <c r="N35" s="12">
        <f>VLOOKUP($B35,data!$B$3:$Q$11565,'diff expr Varroa'!N$7,FALSE)</f>
        <v>8.0174954539155401</v>
      </c>
      <c r="O35" s="12">
        <f>VLOOKUP($B35,data!$B$3:$Q$11565,'diff expr Varroa'!O$7,FALSE)</f>
        <v>7.9723605015255803</v>
      </c>
      <c r="P35" s="12">
        <f>VLOOKUP($B35,data!$B$3:$Q$11565,'diff expr Varroa'!P$7,FALSE)</f>
        <v>7.8739971787165404</v>
      </c>
      <c r="Q35" s="12">
        <f>VLOOKUP($B35,data!$B$3:$Q$11565,'diff expr Varroa'!Q$7,FALSE)</f>
        <v>7.8653237159359</v>
      </c>
      <c r="S35" s="40" t="str">
        <f>IF(COUNTIF(H35:L35,"&gt;"&amp;'reference parameters'!$B$2)&gt;='reference parameters'!$B$3,IF(COUNTIF('diff expr Varroa'!M35:Q35,"&gt;"&amp;'reference parameters'!$B$2)&gt;='reference parameters'!$B$4,"OK"))</f>
        <v>OK</v>
      </c>
      <c r="U35" s="3">
        <f t="shared" si="1"/>
        <v>5</v>
      </c>
      <c r="V35" s="3">
        <f t="shared" si="2"/>
        <v>4</v>
      </c>
      <c r="W35" s="3">
        <f t="shared" si="3"/>
        <v>2</v>
      </c>
      <c r="X35" s="3">
        <f t="shared" si="4"/>
        <v>3</v>
      </c>
      <c r="Y35" s="3">
        <f t="shared" si="5"/>
        <v>1</v>
      </c>
      <c r="Z35" s="3">
        <f t="shared" si="6"/>
        <v>10</v>
      </c>
      <c r="AA35" s="3">
        <f t="shared" si="7"/>
        <v>9</v>
      </c>
      <c r="AB35" s="3">
        <f t="shared" si="8"/>
        <v>8</v>
      </c>
      <c r="AC35" s="3">
        <f t="shared" si="9"/>
        <v>7</v>
      </c>
      <c r="AD35" s="3">
        <f t="shared" si="10"/>
        <v>6</v>
      </c>
      <c r="AE35" s="3"/>
      <c r="AF35" s="3">
        <f t="shared" si="11"/>
        <v>0</v>
      </c>
      <c r="AG35" s="3">
        <f t="shared" si="12"/>
        <v>0</v>
      </c>
      <c r="AH35" s="3">
        <f t="shared" si="13"/>
        <v>0</v>
      </c>
      <c r="AI35" s="3">
        <f t="shared" si="14"/>
        <v>0</v>
      </c>
      <c r="AJ35" s="3">
        <f t="shared" si="15"/>
        <v>0</v>
      </c>
      <c r="AK35" s="3">
        <f t="shared" si="16"/>
        <v>0</v>
      </c>
      <c r="AL35" s="3">
        <f t="shared" si="17"/>
        <v>0</v>
      </c>
      <c r="AM35" s="3">
        <f t="shared" si="18"/>
        <v>0</v>
      </c>
      <c r="AN35" s="3">
        <f t="shared" si="19"/>
        <v>0</v>
      </c>
      <c r="AO35" s="3">
        <f t="shared" si="20"/>
        <v>0</v>
      </c>
      <c r="AP35" s="3"/>
      <c r="AQ35" s="3">
        <f t="shared" si="21"/>
        <v>5</v>
      </c>
      <c r="AR35" s="3">
        <f t="shared" si="22"/>
        <v>4</v>
      </c>
      <c r="AS35" s="3">
        <f t="shared" si="23"/>
        <v>2</v>
      </c>
      <c r="AT35" s="3">
        <f t="shared" si="24"/>
        <v>3</v>
      </c>
      <c r="AU35" s="3">
        <f t="shared" si="25"/>
        <v>1</v>
      </c>
      <c r="AV35" s="3">
        <f t="shared" si="26"/>
        <v>10</v>
      </c>
      <c r="AW35" s="3">
        <f t="shared" si="27"/>
        <v>9</v>
      </c>
      <c r="AX35" s="3">
        <f t="shared" si="28"/>
        <v>8</v>
      </c>
      <c r="AY35" s="3">
        <f t="shared" si="29"/>
        <v>7</v>
      </c>
      <c r="AZ35" s="3">
        <f t="shared" si="30"/>
        <v>6</v>
      </c>
      <c r="BA35" s="3"/>
      <c r="BB35" s="6">
        <f t="shared" si="33"/>
        <v>5</v>
      </c>
      <c r="BC35" s="3">
        <f t="shared" si="31"/>
        <v>5</v>
      </c>
      <c r="BD35" s="3">
        <f t="shared" si="34"/>
        <v>15</v>
      </c>
      <c r="BE35" s="3">
        <f t="shared" si="35"/>
        <v>40</v>
      </c>
      <c r="BF35" s="3">
        <f t="shared" si="36"/>
        <v>25</v>
      </c>
      <c r="BG35" s="3">
        <f t="shared" si="37"/>
        <v>0</v>
      </c>
      <c r="BH35" s="3">
        <f t="shared" si="38"/>
        <v>0</v>
      </c>
      <c r="BI35" s="28">
        <f t="shared" si="39"/>
        <v>12.5</v>
      </c>
      <c r="BJ35" s="28">
        <f t="shared" si="40"/>
        <v>4.7871355387816905</v>
      </c>
      <c r="BK35" s="44">
        <f t="shared" si="41"/>
        <v>-2.6111648393354674</v>
      </c>
      <c r="BL35" s="45">
        <f t="shared" si="42"/>
        <v>4.5117194090401637E-3</v>
      </c>
      <c r="BM35" s="39"/>
      <c r="BN35" s="39" t="str">
        <f t="shared" si="43"/>
        <v>sign</v>
      </c>
      <c r="BP35" s="12">
        <f t="shared" si="44"/>
        <v>1.3872886548431546E-2</v>
      </c>
    </row>
    <row r="36" spans="1:68">
      <c r="A36" s="43" t="s">
        <v>125</v>
      </c>
      <c r="B36" s="43" t="s">
        <v>126</v>
      </c>
      <c r="C36" s="43" t="s">
        <v>127</v>
      </c>
      <c r="D36" s="43" t="s">
        <v>128</v>
      </c>
      <c r="E36" s="43" t="s">
        <v>120</v>
      </c>
      <c r="F36" s="12" t="str">
        <f t="shared" si="32"/>
        <v>Toll_pathwa</v>
      </c>
      <c r="H36" s="12">
        <f>VLOOKUP($B36,data!$B$3:$Q$11565,'diff expr Varroa'!H$7,FALSE)</f>
        <v>4.4246742892055497</v>
      </c>
      <c r="I36" s="12">
        <f>VLOOKUP($B36,data!$B$3:$Q$11565,'diff expr Varroa'!I$7,FALSE)</f>
        <v>4.9857818498749902</v>
      </c>
      <c r="J36" s="12">
        <f>VLOOKUP($B36,data!$B$3:$Q$11565,'diff expr Varroa'!J$7,FALSE)</f>
        <v>5.0693649437607</v>
      </c>
      <c r="K36" s="12">
        <f>VLOOKUP($B36,data!$B$3:$Q$11565,'diff expr Varroa'!K$7,FALSE)</f>
        <v>4.7023883921396203</v>
      </c>
      <c r="L36" s="12">
        <f>VLOOKUP($B36,data!$B$3:$Q$11565,'diff expr Varroa'!L$7,FALSE)</f>
        <v>4.8382239915511303</v>
      </c>
      <c r="M36" s="12">
        <f>VLOOKUP($B36,data!$B$3:$Q$11565,'diff expr Varroa'!M$7,FALSE)</f>
        <v>4.5459386428609303</v>
      </c>
      <c r="N36" s="12">
        <f>VLOOKUP($B36,data!$B$3:$Q$11565,'diff expr Varroa'!N$7,FALSE)</f>
        <v>4.7549066861635803</v>
      </c>
      <c r="O36" s="12">
        <f>VLOOKUP($B36,data!$B$3:$Q$11565,'diff expr Varroa'!O$7,FALSE)</f>
        <v>4.9787429435777097</v>
      </c>
      <c r="P36" s="12">
        <f>VLOOKUP($B36,data!$B$3:$Q$11565,'diff expr Varroa'!P$7,FALSE)</f>
        <v>4.8756976395011202</v>
      </c>
      <c r="Q36" s="12">
        <f>VLOOKUP($B36,data!$B$3:$Q$11565,'diff expr Varroa'!Q$7,FALSE)</f>
        <v>5.0592286016271197</v>
      </c>
      <c r="S36" s="40" t="str">
        <f>IF(COUNTIF(H36:L36,"&gt;"&amp;'reference parameters'!$B$2)&gt;='reference parameters'!$B$3,IF(COUNTIF('diff expr Varroa'!M36:Q36,"&gt;"&amp;'reference parameters'!$B$2)&gt;='reference parameters'!$B$4,"OK"))</f>
        <v>OK</v>
      </c>
      <c r="U36" s="3">
        <f t="shared" si="1"/>
        <v>1</v>
      </c>
      <c r="V36" s="3">
        <f t="shared" si="2"/>
        <v>8</v>
      </c>
      <c r="W36" s="3">
        <f t="shared" si="3"/>
        <v>10</v>
      </c>
      <c r="X36" s="3">
        <f t="shared" si="4"/>
        <v>3</v>
      </c>
      <c r="Y36" s="3">
        <f t="shared" si="5"/>
        <v>5</v>
      </c>
      <c r="Z36" s="3">
        <f t="shared" si="6"/>
        <v>2</v>
      </c>
      <c r="AA36" s="3">
        <f t="shared" si="7"/>
        <v>4</v>
      </c>
      <c r="AB36" s="3">
        <f t="shared" si="8"/>
        <v>7</v>
      </c>
      <c r="AC36" s="3">
        <f t="shared" si="9"/>
        <v>6</v>
      </c>
      <c r="AD36" s="3">
        <f t="shared" si="10"/>
        <v>9</v>
      </c>
      <c r="AE36" s="3"/>
      <c r="AF36" s="3">
        <f t="shared" si="11"/>
        <v>0</v>
      </c>
      <c r="AG36" s="3">
        <f t="shared" si="12"/>
        <v>0</v>
      </c>
      <c r="AH36" s="3">
        <f t="shared" si="13"/>
        <v>0</v>
      </c>
      <c r="AI36" s="3">
        <f t="shared" si="14"/>
        <v>0</v>
      </c>
      <c r="AJ36" s="3">
        <f t="shared" si="15"/>
        <v>0</v>
      </c>
      <c r="AK36" s="3">
        <f t="shared" si="16"/>
        <v>0</v>
      </c>
      <c r="AL36" s="3">
        <f t="shared" si="17"/>
        <v>0</v>
      </c>
      <c r="AM36" s="3">
        <f t="shared" si="18"/>
        <v>0</v>
      </c>
      <c r="AN36" s="3">
        <f t="shared" si="19"/>
        <v>0</v>
      </c>
      <c r="AO36" s="3">
        <f t="shared" si="20"/>
        <v>0</v>
      </c>
      <c r="AP36" s="3"/>
      <c r="AQ36" s="3">
        <f t="shared" si="21"/>
        <v>1</v>
      </c>
      <c r="AR36" s="3">
        <f t="shared" si="22"/>
        <v>8</v>
      </c>
      <c r="AS36" s="3">
        <f t="shared" si="23"/>
        <v>10</v>
      </c>
      <c r="AT36" s="3">
        <f t="shared" si="24"/>
        <v>3</v>
      </c>
      <c r="AU36" s="3">
        <f t="shared" si="25"/>
        <v>5</v>
      </c>
      <c r="AV36" s="3">
        <f t="shared" si="26"/>
        <v>2</v>
      </c>
      <c r="AW36" s="3">
        <f t="shared" si="27"/>
        <v>4</v>
      </c>
      <c r="AX36" s="3">
        <f t="shared" si="28"/>
        <v>7</v>
      </c>
      <c r="AY36" s="3">
        <f t="shared" si="29"/>
        <v>6</v>
      </c>
      <c r="AZ36" s="3">
        <f t="shared" si="30"/>
        <v>9</v>
      </c>
      <c r="BA36" s="3"/>
      <c r="BB36" s="6">
        <f t="shared" si="33"/>
        <v>5</v>
      </c>
      <c r="BC36" s="3">
        <f t="shared" si="31"/>
        <v>5</v>
      </c>
      <c r="BD36" s="3">
        <f t="shared" si="34"/>
        <v>27</v>
      </c>
      <c r="BE36" s="3">
        <f t="shared" si="35"/>
        <v>28</v>
      </c>
      <c r="BF36" s="3">
        <f t="shared" si="36"/>
        <v>13</v>
      </c>
      <c r="BG36" s="3">
        <f t="shared" si="37"/>
        <v>12</v>
      </c>
      <c r="BH36" s="3">
        <f t="shared" si="38"/>
        <v>12</v>
      </c>
      <c r="BI36" s="28">
        <f t="shared" si="39"/>
        <v>12.5</v>
      </c>
      <c r="BJ36" s="28">
        <f t="shared" si="40"/>
        <v>4.7871355387816905</v>
      </c>
      <c r="BK36" s="44">
        <f t="shared" si="41"/>
        <v>-0.10444659357341871</v>
      </c>
      <c r="BL36" s="45">
        <f t="shared" si="42"/>
        <v>0.45840747426404427</v>
      </c>
      <c r="BM36" s="39"/>
      <c r="BN36" s="39" t="str">
        <f t="shared" si="43"/>
        <v/>
      </c>
      <c r="BP36" s="12">
        <f t="shared" si="44"/>
        <v>3.4949258264274983E-3</v>
      </c>
    </row>
    <row r="37" spans="1:68">
      <c r="A37" s="43" t="s">
        <v>129</v>
      </c>
      <c r="B37" s="43" t="s">
        <v>130</v>
      </c>
      <c r="C37" s="43" t="s">
        <v>131</v>
      </c>
      <c r="D37" s="43" t="s">
        <v>112</v>
      </c>
      <c r="E37" s="43" t="s">
        <v>120</v>
      </c>
      <c r="F37" s="12" t="str">
        <f t="shared" si="32"/>
        <v>Toll_pathwa</v>
      </c>
      <c r="H37" s="12" t="e">
        <f>VLOOKUP($B37,data!$B$3:$Q$11565,'diff expr Varroa'!H$7,FALSE)</f>
        <v>#N/A</v>
      </c>
      <c r="I37" s="12" t="e">
        <f>VLOOKUP($B37,data!$B$3:$Q$11565,'diff expr Varroa'!I$7,FALSE)</f>
        <v>#N/A</v>
      </c>
      <c r="J37" s="12" t="e">
        <f>VLOOKUP($B37,data!$B$3:$Q$11565,'diff expr Varroa'!J$7,FALSE)</f>
        <v>#N/A</v>
      </c>
      <c r="K37" s="12" t="e">
        <f>VLOOKUP($B37,data!$B$3:$Q$11565,'diff expr Varroa'!K$7,FALSE)</f>
        <v>#N/A</v>
      </c>
      <c r="L37" s="12" t="e">
        <f>VLOOKUP($B37,data!$B$3:$Q$11565,'diff expr Varroa'!L$7,FALSE)</f>
        <v>#N/A</v>
      </c>
      <c r="M37" s="12" t="e">
        <f>VLOOKUP($B37,data!$B$3:$Q$11565,'diff expr Varroa'!M$7,FALSE)</f>
        <v>#N/A</v>
      </c>
      <c r="N37" s="12" t="e">
        <f>VLOOKUP($B37,data!$B$3:$Q$11565,'diff expr Varroa'!N$7,FALSE)</f>
        <v>#N/A</v>
      </c>
      <c r="O37" s="12" t="e">
        <f>VLOOKUP($B37,data!$B$3:$Q$11565,'diff expr Varroa'!O$7,FALSE)</f>
        <v>#N/A</v>
      </c>
      <c r="P37" s="12" t="e">
        <f>VLOOKUP($B37,data!$B$3:$Q$11565,'diff expr Varroa'!P$7,FALSE)</f>
        <v>#N/A</v>
      </c>
      <c r="Q37" s="12" t="e">
        <f>VLOOKUP($B37,data!$B$3:$Q$11565,'diff expr Varroa'!Q$7,FALSE)</f>
        <v>#N/A</v>
      </c>
      <c r="S37" s="40" t="b">
        <f>IF(COUNTIF(H37:L37,"&gt;"&amp;'reference parameters'!$B$2)&gt;='reference parameters'!$B$3,IF(COUNTIF('diff expr Varroa'!M37:Q37,"&gt;"&amp;'reference parameters'!$B$2)&gt;='reference parameters'!$B$4,"OK"))</f>
        <v>0</v>
      </c>
      <c r="U37" s="3" t="b">
        <f t="shared" si="1"/>
        <v>0</v>
      </c>
      <c r="V37" s="3" t="b">
        <f t="shared" si="2"/>
        <v>0</v>
      </c>
      <c r="W37" s="3" t="b">
        <f t="shared" si="3"/>
        <v>0</v>
      </c>
      <c r="X37" s="3" t="b">
        <f t="shared" si="4"/>
        <v>0</v>
      </c>
      <c r="Y37" s="3" t="b">
        <f t="shared" si="5"/>
        <v>0</v>
      </c>
      <c r="Z37" s="3" t="b">
        <f t="shared" si="6"/>
        <v>0</v>
      </c>
      <c r="AA37" s="3" t="b">
        <f t="shared" si="7"/>
        <v>0</v>
      </c>
      <c r="AB37" s="3" t="b">
        <f t="shared" si="8"/>
        <v>0</v>
      </c>
      <c r="AC37" s="3" t="b">
        <f t="shared" si="9"/>
        <v>0</v>
      </c>
      <c r="AD37" s="3" t="b">
        <f t="shared" si="10"/>
        <v>0</v>
      </c>
      <c r="AE37" s="3"/>
      <c r="AF37" s="3" t="str">
        <f t="shared" si="11"/>
        <v/>
      </c>
      <c r="AG37" s="3" t="str">
        <f t="shared" si="12"/>
        <v/>
      </c>
      <c r="AH37" s="3" t="str">
        <f t="shared" si="13"/>
        <v/>
      </c>
      <c r="AI37" s="3" t="str">
        <f t="shared" si="14"/>
        <v/>
      </c>
      <c r="AJ37" s="3" t="str">
        <f t="shared" si="15"/>
        <v/>
      </c>
      <c r="AK37" s="3" t="str">
        <f t="shared" si="16"/>
        <v/>
      </c>
      <c r="AL37" s="3" t="str">
        <f t="shared" si="17"/>
        <v/>
      </c>
      <c r="AM37" s="3" t="str">
        <f t="shared" si="18"/>
        <v/>
      </c>
      <c r="AN37" s="3" t="str">
        <f t="shared" si="19"/>
        <v/>
      </c>
      <c r="AO37" s="3" t="str">
        <f t="shared" si="20"/>
        <v/>
      </c>
      <c r="AP37" s="3"/>
      <c r="AQ37" s="3" t="str">
        <f t="shared" si="21"/>
        <v/>
      </c>
      <c r="AR37" s="3" t="str">
        <f t="shared" si="22"/>
        <v/>
      </c>
      <c r="AS37" s="3" t="str">
        <f t="shared" si="23"/>
        <v/>
      </c>
      <c r="AT37" s="3" t="str">
        <f t="shared" si="24"/>
        <v/>
      </c>
      <c r="AU37" s="3" t="str">
        <f t="shared" si="25"/>
        <v/>
      </c>
      <c r="AV37" s="3" t="str">
        <f t="shared" si="26"/>
        <v/>
      </c>
      <c r="AW37" s="3" t="str">
        <f t="shared" si="27"/>
        <v/>
      </c>
      <c r="AX37" s="3" t="str">
        <f t="shared" si="28"/>
        <v/>
      </c>
      <c r="AY37" s="3" t="str">
        <f t="shared" si="29"/>
        <v/>
      </c>
      <c r="AZ37" s="3" t="str">
        <f t="shared" si="30"/>
        <v/>
      </c>
      <c r="BA37" s="3"/>
      <c r="BB37" s="6">
        <f t="shared" si="33"/>
        <v>0</v>
      </c>
      <c r="BC37" s="3">
        <f t="shared" si="31"/>
        <v>0</v>
      </c>
      <c r="BD37" s="3">
        <f t="shared" si="34"/>
        <v>0</v>
      </c>
      <c r="BE37" s="3">
        <f t="shared" si="35"/>
        <v>0</v>
      </c>
      <c r="BF37" s="3">
        <f t="shared" si="36"/>
        <v>0</v>
      </c>
      <c r="BG37" s="3">
        <f t="shared" si="37"/>
        <v>0</v>
      </c>
      <c r="BH37" s="3">
        <f t="shared" si="38"/>
        <v>0</v>
      </c>
      <c r="BI37" s="28">
        <f t="shared" si="39"/>
        <v>0</v>
      </c>
      <c r="BJ37" s="28">
        <f t="shared" si="40"/>
        <v>0</v>
      </c>
      <c r="BK37" s="44" t="e">
        <f t="shared" si="41"/>
        <v>#DIV/0!</v>
      </c>
      <c r="BL37" s="45" t="str">
        <f t="shared" si="42"/>
        <v/>
      </c>
      <c r="BM37" s="39"/>
      <c r="BN37" s="39" t="str">
        <f t="shared" si="43"/>
        <v/>
      </c>
      <c r="BP37" s="12" t="e">
        <f t="shared" si="44"/>
        <v>#N/A</v>
      </c>
    </row>
    <row r="38" spans="1:68">
      <c r="A38" s="43" t="s">
        <v>132</v>
      </c>
      <c r="B38" s="43" t="s">
        <v>133</v>
      </c>
      <c r="C38" s="43" t="s">
        <v>134</v>
      </c>
      <c r="D38" s="43" t="s">
        <v>135</v>
      </c>
      <c r="E38" s="43" t="s">
        <v>120</v>
      </c>
      <c r="F38" s="12" t="str">
        <f t="shared" si="32"/>
        <v>Toll_pathwa</v>
      </c>
      <c r="H38" s="12">
        <f>VLOOKUP($B38,data!$B$3:$Q$11565,'diff expr Varroa'!H$7,FALSE)</f>
        <v>6.9454052174376804</v>
      </c>
      <c r="I38" s="12">
        <f>VLOOKUP($B38,data!$B$3:$Q$11565,'diff expr Varroa'!I$7,FALSE)</f>
        <v>6.8888755076419601</v>
      </c>
      <c r="J38" s="12">
        <f>VLOOKUP($B38,data!$B$3:$Q$11565,'diff expr Varroa'!J$7,FALSE)</f>
        <v>6.8434447610936902</v>
      </c>
      <c r="K38" s="12">
        <f>VLOOKUP($B38,data!$B$3:$Q$11565,'diff expr Varroa'!K$7,FALSE)</f>
        <v>6.9053693654613397</v>
      </c>
      <c r="L38" s="12">
        <f>VLOOKUP($B38,data!$B$3:$Q$11565,'diff expr Varroa'!L$7,FALSE)</f>
        <v>6.7460963501903599</v>
      </c>
      <c r="M38" s="12">
        <f>VLOOKUP($B38,data!$B$3:$Q$11565,'diff expr Varroa'!M$7,FALSE)</f>
        <v>7.1902365178252401</v>
      </c>
      <c r="N38" s="12">
        <f>VLOOKUP($B38,data!$B$3:$Q$11565,'diff expr Varroa'!N$7,FALSE)</f>
        <v>6.9739209647643401</v>
      </c>
      <c r="O38" s="12">
        <f>VLOOKUP($B38,data!$B$3:$Q$11565,'diff expr Varroa'!O$7,FALSE)</f>
        <v>6.99554785082886</v>
      </c>
      <c r="P38" s="12">
        <f>VLOOKUP($B38,data!$B$3:$Q$11565,'diff expr Varroa'!P$7,FALSE)</f>
        <v>6.8571558487748501</v>
      </c>
      <c r="Q38" s="12">
        <f>VLOOKUP($B38,data!$B$3:$Q$11565,'diff expr Varroa'!Q$7,FALSE)</f>
        <v>6.8634530912736</v>
      </c>
      <c r="S38" s="40" t="str">
        <f>IF(COUNTIF(H38:L38,"&gt;"&amp;'reference parameters'!$B$2)&gt;='reference parameters'!$B$3,IF(COUNTIF('diff expr Varroa'!M38:Q38,"&gt;"&amp;'reference parameters'!$B$2)&gt;='reference parameters'!$B$4,"OK"))</f>
        <v>OK</v>
      </c>
      <c r="U38" s="3">
        <f t="shared" si="1"/>
        <v>7</v>
      </c>
      <c r="V38" s="3">
        <f t="shared" si="2"/>
        <v>5</v>
      </c>
      <c r="W38" s="3">
        <f t="shared" si="3"/>
        <v>2</v>
      </c>
      <c r="X38" s="3">
        <f t="shared" si="4"/>
        <v>6</v>
      </c>
      <c r="Y38" s="3">
        <f t="shared" si="5"/>
        <v>1</v>
      </c>
      <c r="Z38" s="3">
        <f t="shared" si="6"/>
        <v>10</v>
      </c>
      <c r="AA38" s="3">
        <f t="shared" si="7"/>
        <v>8</v>
      </c>
      <c r="AB38" s="3">
        <f t="shared" si="8"/>
        <v>9</v>
      </c>
      <c r="AC38" s="3">
        <f t="shared" si="9"/>
        <v>3</v>
      </c>
      <c r="AD38" s="3">
        <f t="shared" si="10"/>
        <v>4</v>
      </c>
      <c r="AE38" s="3"/>
      <c r="AF38" s="3">
        <f t="shared" si="11"/>
        <v>0</v>
      </c>
      <c r="AG38" s="3">
        <f t="shared" si="12"/>
        <v>0</v>
      </c>
      <c r="AH38" s="3">
        <f t="shared" si="13"/>
        <v>0</v>
      </c>
      <c r="AI38" s="3">
        <f t="shared" si="14"/>
        <v>0</v>
      </c>
      <c r="AJ38" s="3">
        <f t="shared" si="15"/>
        <v>0</v>
      </c>
      <c r="AK38" s="3">
        <f t="shared" si="16"/>
        <v>0</v>
      </c>
      <c r="AL38" s="3">
        <f t="shared" si="17"/>
        <v>0</v>
      </c>
      <c r="AM38" s="3">
        <f t="shared" si="18"/>
        <v>0</v>
      </c>
      <c r="AN38" s="3">
        <f t="shared" si="19"/>
        <v>0</v>
      </c>
      <c r="AO38" s="3">
        <f t="shared" si="20"/>
        <v>0</v>
      </c>
      <c r="AP38" s="3"/>
      <c r="AQ38" s="3">
        <f t="shared" si="21"/>
        <v>7</v>
      </c>
      <c r="AR38" s="3">
        <f t="shared" si="22"/>
        <v>5</v>
      </c>
      <c r="AS38" s="3">
        <f t="shared" si="23"/>
        <v>2</v>
      </c>
      <c r="AT38" s="3">
        <f t="shared" si="24"/>
        <v>6</v>
      </c>
      <c r="AU38" s="3">
        <f t="shared" si="25"/>
        <v>1</v>
      </c>
      <c r="AV38" s="3">
        <f t="shared" si="26"/>
        <v>10</v>
      </c>
      <c r="AW38" s="3">
        <f t="shared" si="27"/>
        <v>8</v>
      </c>
      <c r="AX38" s="3">
        <f t="shared" si="28"/>
        <v>9</v>
      </c>
      <c r="AY38" s="3">
        <f t="shared" si="29"/>
        <v>3</v>
      </c>
      <c r="AZ38" s="3">
        <f t="shared" si="30"/>
        <v>4</v>
      </c>
      <c r="BA38" s="3"/>
      <c r="BB38" s="6">
        <f t="shared" si="33"/>
        <v>5</v>
      </c>
      <c r="BC38" s="3">
        <f t="shared" si="31"/>
        <v>5</v>
      </c>
      <c r="BD38" s="3">
        <f t="shared" si="34"/>
        <v>21</v>
      </c>
      <c r="BE38" s="3">
        <f t="shared" si="35"/>
        <v>34</v>
      </c>
      <c r="BF38" s="3">
        <f t="shared" si="36"/>
        <v>19</v>
      </c>
      <c r="BG38" s="3">
        <f t="shared" si="37"/>
        <v>6</v>
      </c>
      <c r="BH38" s="3">
        <f t="shared" si="38"/>
        <v>6</v>
      </c>
      <c r="BI38" s="28">
        <f t="shared" si="39"/>
        <v>12.5</v>
      </c>
      <c r="BJ38" s="28">
        <f t="shared" si="40"/>
        <v>4.7871355387816905</v>
      </c>
      <c r="BK38" s="44">
        <f t="shared" si="41"/>
        <v>-1.3578057164544433</v>
      </c>
      <c r="BL38" s="45">
        <f t="shared" si="42"/>
        <v>8.7262670284291577E-2</v>
      </c>
      <c r="BM38" s="39"/>
      <c r="BN38" s="39" t="str">
        <f t="shared" si="43"/>
        <v/>
      </c>
      <c r="BP38" s="12">
        <f t="shared" si="44"/>
        <v>6.9168177567478758E-3</v>
      </c>
    </row>
    <row r="39" spans="1:68">
      <c r="A39" s="43" t="s">
        <v>136</v>
      </c>
      <c r="B39" s="43" t="s">
        <v>137</v>
      </c>
      <c r="C39" s="43" t="s">
        <v>138</v>
      </c>
      <c r="D39" s="43" t="s">
        <v>112</v>
      </c>
      <c r="E39" s="43" t="s">
        <v>120</v>
      </c>
      <c r="F39" s="12" t="str">
        <f t="shared" si="32"/>
        <v>Toll_pathwa</v>
      </c>
      <c r="H39" s="12">
        <f>VLOOKUP($B39,data!$B$3:$Q$11565,'diff expr Varroa'!H$7,FALSE)</f>
        <v>5.6492058890955699</v>
      </c>
      <c r="I39" s="12">
        <f>VLOOKUP($B39,data!$B$3:$Q$11565,'diff expr Varroa'!I$7,FALSE)</f>
        <v>4.8708919623886802</v>
      </c>
      <c r="J39" s="12">
        <f>VLOOKUP($B39,data!$B$3:$Q$11565,'diff expr Varroa'!J$7,FALSE)</f>
        <v>5.2175717649130604</v>
      </c>
      <c r="K39" s="12">
        <f>VLOOKUP($B39,data!$B$3:$Q$11565,'diff expr Varroa'!K$7,FALSE)</f>
        <v>4.9396319138350204</v>
      </c>
      <c r="L39" s="12">
        <f>VLOOKUP($B39,data!$B$3:$Q$11565,'diff expr Varroa'!L$7,FALSE)</f>
        <v>6.4197063712653204</v>
      </c>
      <c r="M39" s="12">
        <f>VLOOKUP($B39,data!$B$3:$Q$11565,'diff expr Varroa'!M$7,FALSE)</f>
        <v>3.7814594184883799</v>
      </c>
      <c r="N39" s="12">
        <f>VLOOKUP($B39,data!$B$3:$Q$11565,'diff expr Varroa'!N$7,FALSE)</f>
        <v>4.7549066861635803</v>
      </c>
      <c r="O39" s="12">
        <f>VLOOKUP($B39,data!$B$3:$Q$11565,'diff expr Varroa'!O$7,FALSE)</f>
        <v>4.0085972383706396</v>
      </c>
      <c r="P39" s="12">
        <f>VLOOKUP($B39,data!$B$3:$Q$11565,'diff expr Varroa'!P$7,FALSE)</f>
        <v>5.6790613626604003</v>
      </c>
      <c r="Q39" s="12">
        <f>VLOOKUP($B39,data!$B$3:$Q$11565,'diff expr Varroa'!Q$7,FALSE)</f>
        <v>5.5241990976608299</v>
      </c>
      <c r="S39" s="40" t="str">
        <f>IF(COUNTIF(H39:L39,"&gt;"&amp;'reference parameters'!$B$2)&gt;='reference parameters'!$B$3,IF(COUNTIF('diff expr Varroa'!M39:Q39,"&gt;"&amp;'reference parameters'!$B$2)&gt;='reference parameters'!$B$4,"OK"))</f>
        <v>OK</v>
      </c>
      <c r="U39" s="3">
        <f t="shared" si="1"/>
        <v>8</v>
      </c>
      <c r="V39" s="3">
        <f t="shared" si="2"/>
        <v>4</v>
      </c>
      <c r="W39" s="3">
        <f t="shared" si="3"/>
        <v>6</v>
      </c>
      <c r="X39" s="3">
        <f t="shared" si="4"/>
        <v>5</v>
      </c>
      <c r="Y39" s="3">
        <f t="shared" si="5"/>
        <v>10</v>
      </c>
      <c r="Z39" s="3">
        <f t="shared" si="6"/>
        <v>1</v>
      </c>
      <c r="AA39" s="3">
        <f t="shared" si="7"/>
        <v>3</v>
      </c>
      <c r="AB39" s="3">
        <f t="shared" si="8"/>
        <v>2</v>
      </c>
      <c r="AC39" s="3">
        <f t="shared" si="9"/>
        <v>9</v>
      </c>
      <c r="AD39" s="3">
        <f t="shared" si="10"/>
        <v>7</v>
      </c>
      <c r="AE39" s="3"/>
      <c r="AF39" s="3">
        <f t="shared" si="11"/>
        <v>0</v>
      </c>
      <c r="AG39" s="3">
        <f t="shared" si="12"/>
        <v>0</v>
      </c>
      <c r="AH39" s="3">
        <f t="shared" si="13"/>
        <v>0</v>
      </c>
      <c r="AI39" s="3">
        <f t="shared" si="14"/>
        <v>0</v>
      </c>
      <c r="AJ39" s="3">
        <f t="shared" si="15"/>
        <v>0</v>
      </c>
      <c r="AK39" s="3">
        <f t="shared" si="16"/>
        <v>0</v>
      </c>
      <c r="AL39" s="3">
        <f t="shared" si="17"/>
        <v>0</v>
      </c>
      <c r="AM39" s="3">
        <f t="shared" si="18"/>
        <v>0</v>
      </c>
      <c r="AN39" s="3">
        <f t="shared" si="19"/>
        <v>0</v>
      </c>
      <c r="AO39" s="3">
        <f t="shared" si="20"/>
        <v>0</v>
      </c>
      <c r="AP39" s="3"/>
      <c r="AQ39" s="3">
        <f t="shared" si="21"/>
        <v>8</v>
      </c>
      <c r="AR39" s="3">
        <f t="shared" si="22"/>
        <v>4</v>
      </c>
      <c r="AS39" s="3">
        <f t="shared" si="23"/>
        <v>6</v>
      </c>
      <c r="AT39" s="3">
        <f t="shared" si="24"/>
        <v>5</v>
      </c>
      <c r="AU39" s="3">
        <f t="shared" si="25"/>
        <v>10</v>
      </c>
      <c r="AV39" s="3">
        <f t="shared" si="26"/>
        <v>1</v>
      </c>
      <c r="AW39" s="3">
        <f t="shared" si="27"/>
        <v>3</v>
      </c>
      <c r="AX39" s="3">
        <f t="shared" si="28"/>
        <v>2</v>
      </c>
      <c r="AY39" s="3">
        <f t="shared" si="29"/>
        <v>9</v>
      </c>
      <c r="AZ39" s="3">
        <f t="shared" si="30"/>
        <v>7</v>
      </c>
      <c r="BA39" s="3"/>
      <c r="BB39" s="6">
        <f t="shared" si="33"/>
        <v>5</v>
      </c>
      <c r="BC39" s="3">
        <f t="shared" si="31"/>
        <v>5</v>
      </c>
      <c r="BD39" s="3">
        <f t="shared" si="34"/>
        <v>33</v>
      </c>
      <c r="BE39" s="3">
        <f t="shared" si="35"/>
        <v>22</v>
      </c>
      <c r="BF39" s="3">
        <f t="shared" si="36"/>
        <v>7</v>
      </c>
      <c r="BG39" s="3">
        <f t="shared" si="37"/>
        <v>18</v>
      </c>
      <c r="BH39" s="3">
        <f t="shared" si="38"/>
        <v>7</v>
      </c>
      <c r="BI39" s="28">
        <f t="shared" si="39"/>
        <v>12.5</v>
      </c>
      <c r="BJ39" s="28">
        <f t="shared" si="40"/>
        <v>4.7871355387816905</v>
      </c>
      <c r="BK39" s="44">
        <f t="shared" si="41"/>
        <v>-1.1489125293076057</v>
      </c>
      <c r="BL39" s="45">
        <f t="shared" si="42"/>
        <v>0.12529602534284204</v>
      </c>
      <c r="BM39" s="39"/>
      <c r="BN39" s="39" t="str">
        <f t="shared" si="43"/>
        <v/>
      </c>
      <c r="BP39" s="12">
        <f t="shared" si="44"/>
        <v>-5.7290204907647448E-2</v>
      </c>
    </row>
    <row r="40" spans="1:68">
      <c r="A40" s="43" t="s">
        <v>139</v>
      </c>
      <c r="B40" s="43" t="s">
        <v>140</v>
      </c>
      <c r="C40" s="43" t="s">
        <v>141</v>
      </c>
      <c r="D40" s="43">
        <v>0</v>
      </c>
      <c r="E40" s="43" t="s">
        <v>120</v>
      </c>
      <c r="F40" s="12" t="str">
        <f t="shared" si="32"/>
        <v>Toll_pathwa</v>
      </c>
      <c r="H40" s="12">
        <f>VLOOKUP($B40,data!$B$3:$Q$11565,'diff expr Varroa'!H$7,FALSE)</f>
        <v>9.13754782828115</v>
      </c>
      <c r="I40" s="12">
        <f>VLOOKUP($B40,data!$B$3:$Q$11565,'diff expr Varroa'!I$7,FALSE)</f>
        <v>9.2560813617095494</v>
      </c>
      <c r="J40" s="12">
        <f>VLOOKUP($B40,data!$B$3:$Q$11565,'diff expr Varroa'!J$7,FALSE)</f>
        <v>9.2942114506975209</v>
      </c>
      <c r="K40" s="12">
        <f>VLOOKUP($B40,data!$B$3:$Q$11565,'diff expr Varroa'!K$7,FALSE)</f>
        <v>9.2770997552468195</v>
      </c>
      <c r="L40" s="12">
        <f>VLOOKUP($B40,data!$B$3:$Q$11565,'diff expr Varroa'!L$7,FALSE)</f>
        <v>9.1745886131865095</v>
      </c>
      <c r="M40" s="12">
        <f>VLOOKUP($B40,data!$B$3:$Q$11565,'diff expr Varroa'!M$7,FALSE)</f>
        <v>9.3571263438839498</v>
      </c>
      <c r="N40" s="12">
        <f>VLOOKUP($B40,data!$B$3:$Q$11565,'diff expr Varroa'!N$7,FALSE)</f>
        <v>9.0198834139199509</v>
      </c>
      <c r="O40" s="12">
        <f>VLOOKUP($B40,data!$B$3:$Q$11565,'diff expr Varroa'!O$7,FALSE)</f>
        <v>9.4388791374861896</v>
      </c>
      <c r="P40" s="12">
        <f>VLOOKUP($B40,data!$B$3:$Q$11565,'diff expr Varroa'!P$7,FALSE)</f>
        <v>9.1394084682335599</v>
      </c>
      <c r="Q40" s="12">
        <f>VLOOKUP($B40,data!$B$3:$Q$11565,'diff expr Varroa'!Q$7,FALSE)</f>
        <v>9.06642412478441</v>
      </c>
      <c r="S40" s="40" t="str">
        <f>IF(COUNTIF(H40:L40,"&gt;"&amp;'reference parameters'!$B$2)&gt;='reference parameters'!$B$3,IF(COUNTIF('diff expr Varroa'!M40:Q40,"&gt;"&amp;'reference parameters'!$B$2)&gt;='reference parameters'!$B$4,"OK"))</f>
        <v>OK</v>
      </c>
      <c r="U40" s="3">
        <f t="shared" si="1"/>
        <v>3</v>
      </c>
      <c r="V40" s="3">
        <f t="shared" si="2"/>
        <v>6</v>
      </c>
      <c r="W40" s="3">
        <f t="shared" si="3"/>
        <v>8</v>
      </c>
      <c r="X40" s="3">
        <f t="shared" si="4"/>
        <v>7</v>
      </c>
      <c r="Y40" s="3">
        <f t="shared" si="5"/>
        <v>5</v>
      </c>
      <c r="Z40" s="3">
        <f t="shared" si="6"/>
        <v>9</v>
      </c>
      <c r="AA40" s="3">
        <f t="shared" si="7"/>
        <v>1</v>
      </c>
      <c r="AB40" s="3">
        <f t="shared" si="8"/>
        <v>10</v>
      </c>
      <c r="AC40" s="3">
        <f t="shared" si="9"/>
        <v>4</v>
      </c>
      <c r="AD40" s="3">
        <f t="shared" si="10"/>
        <v>2</v>
      </c>
      <c r="AE40" s="3"/>
      <c r="AF40" s="3">
        <f t="shared" si="11"/>
        <v>0</v>
      </c>
      <c r="AG40" s="3">
        <f t="shared" si="12"/>
        <v>0</v>
      </c>
      <c r="AH40" s="3">
        <f t="shared" si="13"/>
        <v>0</v>
      </c>
      <c r="AI40" s="3">
        <f t="shared" si="14"/>
        <v>0</v>
      </c>
      <c r="AJ40" s="3">
        <f t="shared" si="15"/>
        <v>0</v>
      </c>
      <c r="AK40" s="3">
        <f t="shared" si="16"/>
        <v>0</v>
      </c>
      <c r="AL40" s="3">
        <f t="shared" si="17"/>
        <v>0</v>
      </c>
      <c r="AM40" s="3">
        <f t="shared" si="18"/>
        <v>0</v>
      </c>
      <c r="AN40" s="3">
        <f t="shared" si="19"/>
        <v>0</v>
      </c>
      <c r="AO40" s="3">
        <f t="shared" si="20"/>
        <v>0</v>
      </c>
      <c r="AP40" s="3"/>
      <c r="AQ40" s="3">
        <f t="shared" si="21"/>
        <v>3</v>
      </c>
      <c r="AR40" s="3">
        <f t="shared" si="22"/>
        <v>6</v>
      </c>
      <c r="AS40" s="3">
        <f t="shared" si="23"/>
        <v>8</v>
      </c>
      <c r="AT40" s="3">
        <f t="shared" si="24"/>
        <v>7</v>
      </c>
      <c r="AU40" s="3">
        <f t="shared" si="25"/>
        <v>5</v>
      </c>
      <c r="AV40" s="3">
        <f t="shared" si="26"/>
        <v>9</v>
      </c>
      <c r="AW40" s="3">
        <f t="shared" si="27"/>
        <v>1</v>
      </c>
      <c r="AX40" s="3">
        <f t="shared" si="28"/>
        <v>10</v>
      </c>
      <c r="AY40" s="3">
        <f t="shared" si="29"/>
        <v>4</v>
      </c>
      <c r="AZ40" s="3">
        <f t="shared" si="30"/>
        <v>2</v>
      </c>
      <c r="BA40" s="3"/>
      <c r="BB40" s="6">
        <f t="shared" si="33"/>
        <v>5</v>
      </c>
      <c r="BC40" s="3">
        <f t="shared" si="31"/>
        <v>5</v>
      </c>
      <c r="BD40" s="3">
        <f t="shared" si="34"/>
        <v>29</v>
      </c>
      <c r="BE40" s="3">
        <f t="shared" si="35"/>
        <v>26</v>
      </c>
      <c r="BF40" s="3">
        <f t="shared" si="36"/>
        <v>11</v>
      </c>
      <c r="BG40" s="3">
        <f t="shared" si="37"/>
        <v>14</v>
      </c>
      <c r="BH40" s="3">
        <f t="shared" si="38"/>
        <v>11</v>
      </c>
      <c r="BI40" s="28">
        <f t="shared" si="39"/>
        <v>12.5</v>
      </c>
      <c r="BJ40" s="28">
        <f t="shared" si="40"/>
        <v>4.7871355387816905</v>
      </c>
      <c r="BK40" s="44">
        <f t="shared" si="41"/>
        <v>-0.31333978072025609</v>
      </c>
      <c r="BL40" s="45">
        <f t="shared" si="42"/>
        <v>0.37701126503103738</v>
      </c>
      <c r="BM40" s="39"/>
      <c r="BN40" s="39" t="str">
        <f t="shared" si="43"/>
        <v/>
      </c>
      <c r="BP40" s="12">
        <f t="shared" si="44"/>
        <v>-1.1102970892120589E-3</v>
      </c>
    </row>
    <row r="41" spans="1:68">
      <c r="A41" s="43" t="s">
        <v>142</v>
      </c>
      <c r="B41" s="43" t="s">
        <v>143</v>
      </c>
      <c r="C41" s="43" t="s">
        <v>118</v>
      </c>
      <c r="D41" s="43" t="s">
        <v>112</v>
      </c>
      <c r="E41" s="43" t="s">
        <v>120</v>
      </c>
      <c r="F41" s="12" t="str">
        <f t="shared" si="32"/>
        <v>Toll_pathwa</v>
      </c>
      <c r="H41" s="12">
        <f>VLOOKUP($B41,data!$B$3:$Q$11565,'diff expr Varroa'!H$7,FALSE)</f>
        <v>7.7057491255831003</v>
      </c>
      <c r="I41" s="12">
        <f>VLOOKUP($B41,data!$B$3:$Q$11565,'diff expr Varroa'!I$7,FALSE)</f>
        <v>7.5448951314599997</v>
      </c>
      <c r="J41" s="12">
        <f>VLOOKUP($B41,data!$B$3:$Q$11565,'diff expr Varroa'!J$7,FALSE)</f>
        <v>7.8316753745371797</v>
      </c>
      <c r="K41" s="12">
        <f>VLOOKUP($B41,data!$B$3:$Q$11565,'diff expr Varroa'!K$7,FALSE)</f>
        <v>7.3795643441240202</v>
      </c>
      <c r="L41" s="12">
        <f>VLOOKUP($B41,data!$B$3:$Q$11565,'diff expr Varroa'!L$7,FALSE)</f>
        <v>7.9283898693121699</v>
      </c>
      <c r="M41" s="12">
        <f>VLOOKUP($B41,data!$B$3:$Q$11565,'diff expr Varroa'!M$7,FALSE)</f>
        <v>6.9645120930522904</v>
      </c>
      <c r="N41" s="12">
        <f>VLOOKUP($B41,data!$B$3:$Q$11565,'diff expr Varroa'!N$7,FALSE)</f>
        <v>7.5852747023070002</v>
      </c>
      <c r="O41" s="12">
        <f>VLOOKUP($B41,data!$B$3:$Q$11565,'diff expr Varroa'!O$7,FALSE)</f>
        <v>7.17722356262587</v>
      </c>
      <c r="P41" s="12">
        <f>VLOOKUP($B41,data!$B$3:$Q$11565,'diff expr Varroa'!P$7,FALSE)</f>
        <v>7.6336990091517096</v>
      </c>
      <c r="Q41" s="12">
        <f>VLOOKUP($B41,data!$B$3:$Q$11565,'diff expr Varroa'!Q$7,FALSE)</f>
        <v>7.6833893383256999</v>
      </c>
      <c r="S41" s="40" t="str">
        <f>IF(COUNTIF(H41:L41,"&gt;"&amp;'reference parameters'!$B$2)&gt;='reference parameters'!$B$3,IF(COUNTIF('diff expr Varroa'!M41:Q41,"&gt;"&amp;'reference parameters'!$B$2)&gt;='reference parameters'!$B$4,"OK"))</f>
        <v>OK</v>
      </c>
      <c r="U41" s="3">
        <f t="shared" si="1"/>
        <v>8</v>
      </c>
      <c r="V41" s="3">
        <f t="shared" si="2"/>
        <v>4</v>
      </c>
      <c r="W41" s="3">
        <f t="shared" si="3"/>
        <v>9</v>
      </c>
      <c r="X41" s="3">
        <f t="shared" si="4"/>
        <v>3</v>
      </c>
      <c r="Y41" s="3">
        <f t="shared" si="5"/>
        <v>10</v>
      </c>
      <c r="Z41" s="3">
        <f t="shared" si="6"/>
        <v>1</v>
      </c>
      <c r="AA41" s="3">
        <f t="shared" si="7"/>
        <v>5</v>
      </c>
      <c r="AB41" s="3">
        <f t="shared" si="8"/>
        <v>2</v>
      </c>
      <c r="AC41" s="3">
        <f t="shared" si="9"/>
        <v>6</v>
      </c>
      <c r="AD41" s="3">
        <f t="shared" si="10"/>
        <v>7</v>
      </c>
      <c r="AE41" s="3"/>
      <c r="AF41" s="3">
        <f t="shared" si="11"/>
        <v>0</v>
      </c>
      <c r="AG41" s="3">
        <f t="shared" si="12"/>
        <v>0</v>
      </c>
      <c r="AH41" s="3">
        <f t="shared" si="13"/>
        <v>0</v>
      </c>
      <c r="AI41" s="3">
        <f t="shared" si="14"/>
        <v>0</v>
      </c>
      <c r="AJ41" s="3">
        <f t="shared" si="15"/>
        <v>0</v>
      </c>
      <c r="AK41" s="3">
        <f t="shared" si="16"/>
        <v>0</v>
      </c>
      <c r="AL41" s="3">
        <f t="shared" si="17"/>
        <v>0</v>
      </c>
      <c r="AM41" s="3">
        <f t="shared" si="18"/>
        <v>0</v>
      </c>
      <c r="AN41" s="3">
        <f t="shared" si="19"/>
        <v>0</v>
      </c>
      <c r="AO41" s="3">
        <f t="shared" si="20"/>
        <v>0</v>
      </c>
      <c r="AP41" s="3"/>
      <c r="AQ41" s="3">
        <f t="shared" si="21"/>
        <v>8</v>
      </c>
      <c r="AR41" s="3">
        <f t="shared" si="22"/>
        <v>4</v>
      </c>
      <c r="AS41" s="3">
        <f t="shared" si="23"/>
        <v>9</v>
      </c>
      <c r="AT41" s="3">
        <f t="shared" si="24"/>
        <v>3</v>
      </c>
      <c r="AU41" s="3">
        <f t="shared" si="25"/>
        <v>10</v>
      </c>
      <c r="AV41" s="3">
        <f t="shared" si="26"/>
        <v>1</v>
      </c>
      <c r="AW41" s="3">
        <f t="shared" si="27"/>
        <v>5</v>
      </c>
      <c r="AX41" s="3">
        <f t="shared" si="28"/>
        <v>2</v>
      </c>
      <c r="AY41" s="3">
        <f t="shared" si="29"/>
        <v>6</v>
      </c>
      <c r="AZ41" s="3">
        <f t="shared" si="30"/>
        <v>7</v>
      </c>
      <c r="BA41" s="3"/>
      <c r="BB41" s="6">
        <f t="shared" si="33"/>
        <v>5</v>
      </c>
      <c r="BC41" s="3">
        <f t="shared" si="31"/>
        <v>5</v>
      </c>
      <c r="BD41" s="3">
        <f t="shared" si="34"/>
        <v>34</v>
      </c>
      <c r="BE41" s="3">
        <f t="shared" si="35"/>
        <v>21</v>
      </c>
      <c r="BF41" s="3">
        <f t="shared" si="36"/>
        <v>6</v>
      </c>
      <c r="BG41" s="3">
        <f t="shared" si="37"/>
        <v>19</v>
      </c>
      <c r="BH41" s="3">
        <f t="shared" si="38"/>
        <v>6</v>
      </c>
      <c r="BI41" s="28">
        <f t="shared" si="39"/>
        <v>12.5</v>
      </c>
      <c r="BJ41" s="28">
        <f t="shared" si="40"/>
        <v>4.7871355387816905</v>
      </c>
      <c r="BK41" s="44">
        <f t="shared" si="41"/>
        <v>-1.3578057164544433</v>
      </c>
      <c r="BL41" s="45">
        <f t="shared" si="42"/>
        <v>8.7262670284291577E-2</v>
      </c>
      <c r="BM41" s="39"/>
      <c r="BN41" s="39" t="str">
        <f t="shared" si="43"/>
        <v/>
      </c>
      <c r="BP41" s="12">
        <f t="shared" si="44"/>
        <v>-1.5502177306322501E-2</v>
      </c>
    </row>
    <row r="42" spans="1:68">
      <c r="A42" s="43" t="s">
        <v>144</v>
      </c>
      <c r="B42" s="43" t="s">
        <v>145</v>
      </c>
      <c r="C42" s="43" t="s">
        <v>146</v>
      </c>
      <c r="D42" s="43" t="s">
        <v>147</v>
      </c>
      <c r="E42" s="43" t="s">
        <v>120</v>
      </c>
      <c r="F42" s="12" t="str">
        <f t="shared" si="32"/>
        <v>Toll_pathwa</v>
      </c>
      <c r="H42" s="12">
        <f>VLOOKUP($B42,data!$B$3:$Q$11565,'diff expr Varroa'!H$7,FALSE)</f>
        <v>8.8152659440266703</v>
      </c>
      <c r="I42" s="12">
        <f>VLOOKUP($B42,data!$B$3:$Q$11565,'diff expr Varroa'!I$7,FALSE)</f>
        <v>8.9450545464590707</v>
      </c>
      <c r="J42" s="12">
        <f>VLOOKUP($B42,data!$B$3:$Q$11565,'diff expr Varroa'!J$7,FALSE)</f>
        <v>9.3363345800009103</v>
      </c>
      <c r="K42" s="12">
        <f>VLOOKUP($B42,data!$B$3:$Q$11565,'diff expr Varroa'!K$7,FALSE)</f>
        <v>9.3154745902126699</v>
      </c>
      <c r="L42" s="12">
        <f>VLOOKUP($B42,data!$B$3:$Q$11565,'diff expr Varroa'!L$7,FALSE)</f>
        <v>8.8840760252300797</v>
      </c>
      <c r="M42" s="12">
        <f>VLOOKUP($B42,data!$B$3:$Q$11565,'diff expr Varroa'!M$7,FALSE)</f>
        <v>10.0942487845849</v>
      </c>
      <c r="N42" s="12">
        <f>VLOOKUP($B42,data!$B$3:$Q$11565,'diff expr Varroa'!N$7,FALSE)</f>
        <v>9.1707320723442098</v>
      </c>
      <c r="O42" s="12">
        <f>VLOOKUP($B42,data!$B$3:$Q$11565,'diff expr Varroa'!O$7,FALSE)</f>
        <v>9.6826869917392901</v>
      </c>
      <c r="P42" s="12">
        <f>VLOOKUP($B42,data!$B$3:$Q$11565,'diff expr Varroa'!P$7,FALSE)</f>
        <v>8.7480876656026094</v>
      </c>
      <c r="Q42" s="12">
        <f>VLOOKUP($B42,data!$B$3:$Q$11565,'diff expr Varroa'!Q$7,FALSE)</f>
        <v>9.2646759601763495</v>
      </c>
      <c r="S42" s="40" t="str">
        <f>IF(COUNTIF(H42:L42,"&gt;"&amp;'reference parameters'!$B$2)&gt;='reference parameters'!$B$3,IF(COUNTIF('diff expr Varroa'!M42:Q42,"&gt;"&amp;'reference parameters'!$B$2)&gt;='reference parameters'!$B$4,"OK"))</f>
        <v>OK</v>
      </c>
      <c r="U42" s="3">
        <f t="shared" si="1"/>
        <v>2</v>
      </c>
      <c r="V42" s="3">
        <f t="shared" si="2"/>
        <v>4</v>
      </c>
      <c r="W42" s="3">
        <f t="shared" si="3"/>
        <v>8</v>
      </c>
      <c r="X42" s="3">
        <f t="shared" si="4"/>
        <v>7</v>
      </c>
      <c r="Y42" s="3">
        <f t="shared" si="5"/>
        <v>3</v>
      </c>
      <c r="Z42" s="3">
        <f t="shared" si="6"/>
        <v>10</v>
      </c>
      <c r="AA42" s="3">
        <f t="shared" si="7"/>
        <v>5</v>
      </c>
      <c r="AB42" s="3">
        <f t="shared" si="8"/>
        <v>9</v>
      </c>
      <c r="AC42" s="3">
        <f t="shared" si="9"/>
        <v>1</v>
      </c>
      <c r="AD42" s="3">
        <f t="shared" si="10"/>
        <v>6</v>
      </c>
      <c r="AE42" s="3"/>
      <c r="AF42" s="3">
        <f t="shared" si="11"/>
        <v>0</v>
      </c>
      <c r="AG42" s="3">
        <f t="shared" si="12"/>
        <v>0</v>
      </c>
      <c r="AH42" s="3">
        <f t="shared" si="13"/>
        <v>0</v>
      </c>
      <c r="AI42" s="3">
        <f t="shared" si="14"/>
        <v>0</v>
      </c>
      <c r="AJ42" s="3">
        <f t="shared" si="15"/>
        <v>0</v>
      </c>
      <c r="AK42" s="3">
        <f t="shared" si="16"/>
        <v>0</v>
      </c>
      <c r="AL42" s="3">
        <f t="shared" si="17"/>
        <v>0</v>
      </c>
      <c r="AM42" s="3">
        <f t="shared" si="18"/>
        <v>0</v>
      </c>
      <c r="AN42" s="3">
        <f t="shared" si="19"/>
        <v>0</v>
      </c>
      <c r="AO42" s="3">
        <f t="shared" si="20"/>
        <v>0</v>
      </c>
      <c r="AP42" s="3"/>
      <c r="AQ42" s="3">
        <f t="shared" si="21"/>
        <v>2</v>
      </c>
      <c r="AR42" s="3">
        <f t="shared" si="22"/>
        <v>4</v>
      </c>
      <c r="AS42" s="3">
        <f t="shared" si="23"/>
        <v>8</v>
      </c>
      <c r="AT42" s="3">
        <f t="shared" si="24"/>
        <v>7</v>
      </c>
      <c r="AU42" s="3">
        <f t="shared" si="25"/>
        <v>3</v>
      </c>
      <c r="AV42" s="3">
        <f t="shared" si="26"/>
        <v>10</v>
      </c>
      <c r="AW42" s="3">
        <f t="shared" si="27"/>
        <v>5</v>
      </c>
      <c r="AX42" s="3">
        <f t="shared" si="28"/>
        <v>9</v>
      </c>
      <c r="AY42" s="3">
        <f t="shared" si="29"/>
        <v>1</v>
      </c>
      <c r="AZ42" s="3">
        <f t="shared" si="30"/>
        <v>6</v>
      </c>
      <c r="BA42" s="3"/>
      <c r="BB42" s="6">
        <f t="shared" si="33"/>
        <v>5</v>
      </c>
      <c r="BC42" s="3">
        <f t="shared" si="31"/>
        <v>5</v>
      </c>
      <c r="BD42" s="3">
        <f t="shared" si="34"/>
        <v>24</v>
      </c>
      <c r="BE42" s="3">
        <f t="shared" si="35"/>
        <v>31</v>
      </c>
      <c r="BF42" s="3">
        <f t="shared" si="36"/>
        <v>16</v>
      </c>
      <c r="BG42" s="3">
        <f t="shared" si="37"/>
        <v>9</v>
      </c>
      <c r="BH42" s="3">
        <f t="shared" si="38"/>
        <v>9</v>
      </c>
      <c r="BI42" s="28">
        <f t="shared" si="39"/>
        <v>12.5</v>
      </c>
      <c r="BJ42" s="28">
        <f t="shared" si="40"/>
        <v>4.7871355387816905</v>
      </c>
      <c r="BK42" s="44">
        <f t="shared" si="41"/>
        <v>-0.73112615501393097</v>
      </c>
      <c r="BL42" s="45">
        <f t="shared" si="42"/>
        <v>0.23235104997023245</v>
      </c>
      <c r="BM42" s="39"/>
      <c r="BN42" s="39" t="str">
        <f t="shared" si="43"/>
        <v/>
      </c>
      <c r="BP42" s="12">
        <f t="shared" si="44"/>
        <v>1.5670254457065266E-2</v>
      </c>
    </row>
    <row r="43" spans="1:68">
      <c r="A43" s="43" t="s">
        <v>148</v>
      </c>
      <c r="B43" s="43" t="s">
        <v>149</v>
      </c>
      <c r="C43" s="43" t="s">
        <v>150</v>
      </c>
      <c r="D43" s="43" t="s">
        <v>147</v>
      </c>
      <c r="E43" s="43" t="s">
        <v>120</v>
      </c>
      <c r="F43" s="12" t="str">
        <f t="shared" si="32"/>
        <v>Toll_pathwa</v>
      </c>
      <c r="H43" s="12">
        <f>VLOOKUP($B43,data!$B$3:$Q$11565,'diff expr Varroa'!H$7,FALSE)</f>
        <v>7.2508883405074904</v>
      </c>
      <c r="I43" s="12">
        <f>VLOOKUP($B43,data!$B$3:$Q$11565,'diff expr Varroa'!I$7,FALSE)</f>
        <v>7.50286219085078</v>
      </c>
      <c r="J43" s="12">
        <f>VLOOKUP($B43,data!$B$3:$Q$11565,'diff expr Varroa'!J$7,FALSE)</f>
        <v>7.3961522183172299</v>
      </c>
      <c r="K43" s="12">
        <f>VLOOKUP($B43,data!$B$3:$Q$11565,'diff expr Varroa'!K$7,FALSE)</f>
        <v>7.0710305154404098</v>
      </c>
      <c r="L43" s="12">
        <f>VLOOKUP($B43,data!$B$3:$Q$11565,'diff expr Varroa'!L$7,FALSE)</f>
        <v>7.0317103077074501</v>
      </c>
      <c r="M43" s="12">
        <f>VLOOKUP($B43,data!$B$3:$Q$11565,'diff expr Varroa'!M$7,FALSE)</f>
        <v>8.0523361703931595</v>
      </c>
      <c r="N43" s="12">
        <f>VLOOKUP($B43,data!$B$3:$Q$11565,'diff expr Varroa'!N$7,FALSE)</f>
        <v>7.6513599516244</v>
      </c>
      <c r="O43" s="12">
        <f>VLOOKUP($B43,data!$B$3:$Q$11565,'diff expr Varroa'!O$7,FALSE)</f>
        <v>7.51875260452384</v>
      </c>
      <c r="P43" s="12">
        <f>VLOOKUP($B43,data!$B$3:$Q$11565,'diff expr Varroa'!P$7,FALSE)</f>
        <v>7.2275753886876002</v>
      </c>
      <c r="Q43" s="12">
        <f>VLOOKUP($B43,data!$B$3:$Q$11565,'diff expr Varroa'!Q$7,FALSE)</f>
        <v>7.2963068146712899</v>
      </c>
      <c r="S43" s="40" t="str">
        <f>IF(COUNTIF(H43:L43,"&gt;"&amp;'reference parameters'!$B$2)&gt;='reference parameters'!$B$3,IF(COUNTIF('diff expr Varroa'!M43:Q43,"&gt;"&amp;'reference parameters'!$B$2)&gt;='reference parameters'!$B$4,"OK"))</f>
        <v>OK</v>
      </c>
      <c r="U43" s="3">
        <f t="shared" si="1"/>
        <v>4</v>
      </c>
      <c r="V43" s="3">
        <f t="shared" si="2"/>
        <v>7</v>
      </c>
      <c r="W43" s="3">
        <f t="shared" si="3"/>
        <v>6</v>
      </c>
      <c r="X43" s="3">
        <f t="shared" si="4"/>
        <v>2</v>
      </c>
      <c r="Y43" s="3">
        <f t="shared" si="5"/>
        <v>1</v>
      </c>
      <c r="Z43" s="3">
        <f t="shared" si="6"/>
        <v>10</v>
      </c>
      <c r="AA43" s="3">
        <f t="shared" si="7"/>
        <v>9</v>
      </c>
      <c r="AB43" s="3">
        <f t="shared" si="8"/>
        <v>8</v>
      </c>
      <c r="AC43" s="3">
        <f t="shared" si="9"/>
        <v>3</v>
      </c>
      <c r="AD43" s="3">
        <f t="shared" si="10"/>
        <v>5</v>
      </c>
      <c r="AE43" s="3"/>
      <c r="AF43" s="3">
        <f t="shared" si="11"/>
        <v>0</v>
      </c>
      <c r="AG43" s="3">
        <f t="shared" si="12"/>
        <v>0</v>
      </c>
      <c r="AH43" s="3">
        <f t="shared" si="13"/>
        <v>0</v>
      </c>
      <c r="AI43" s="3">
        <f t="shared" si="14"/>
        <v>0</v>
      </c>
      <c r="AJ43" s="3">
        <f t="shared" si="15"/>
        <v>0</v>
      </c>
      <c r="AK43" s="3">
        <f t="shared" si="16"/>
        <v>0</v>
      </c>
      <c r="AL43" s="3">
        <f t="shared" si="17"/>
        <v>0</v>
      </c>
      <c r="AM43" s="3">
        <f t="shared" si="18"/>
        <v>0</v>
      </c>
      <c r="AN43" s="3">
        <f t="shared" si="19"/>
        <v>0</v>
      </c>
      <c r="AO43" s="3">
        <f t="shared" si="20"/>
        <v>0</v>
      </c>
      <c r="AP43" s="3"/>
      <c r="AQ43" s="3">
        <f t="shared" si="21"/>
        <v>4</v>
      </c>
      <c r="AR43" s="3">
        <f t="shared" si="22"/>
        <v>7</v>
      </c>
      <c r="AS43" s="3">
        <f t="shared" si="23"/>
        <v>6</v>
      </c>
      <c r="AT43" s="3">
        <f t="shared" si="24"/>
        <v>2</v>
      </c>
      <c r="AU43" s="3">
        <f t="shared" si="25"/>
        <v>1</v>
      </c>
      <c r="AV43" s="3">
        <f t="shared" si="26"/>
        <v>10</v>
      </c>
      <c r="AW43" s="3">
        <f t="shared" si="27"/>
        <v>9</v>
      </c>
      <c r="AX43" s="3">
        <f t="shared" si="28"/>
        <v>8</v>
      </c>
      <c r="AY43" s="3">
        <f t="shared" si="29"/>
        <v>3</v>
      </c>
      <c r="AZ43" s="3">
        <f t="shared" si="30"/>
        <v>5</v>
      </c>
      <c r="BA43" s="3"/>
      <c r="BB43" s="6">
        <f t="shared" si="33"/>
        <v>5</v>
      </c>
      <c r="BC43" s="3">
        <f t="shared" si="31"/>
        <v>5</v>
      </c>
      <c r="BD43" s="3">
        <f t="shared" si="34"/>
        <v>20</v>
      </c>
      <c r="BE43" s="3">
        <f t="shared" si="35"/>
        <v>35</v>
      </c>
      <c r="BF43" s="3">
        <f t="shared" si="36"/>
        <v>20</v>
      </c>
      <c r="BG43" s="3">
        <f t="shared" si="37"/>
        <v>5</v>
      </c>
      <c r="BH43" s="3">
        <f t="shared" si="38"/>
        <v>5</v>
      </c>
      <c r="BI43" s="28">
        <f t="shared" si="39"/>
        <v>12.5</v>
      </c>
      <c r="BJ43" s="28">
        <f t="shared" si="40"/>
        <v>4.7871355387816905</v>
      </c>
      <c r="BK43" s="44">
        <f t="shared" si="41"/>
        <v>-1.5666989036012806</v>
      </c>
      <c r="BL43" s="45">
        <f t="shared" si="42"/>
        <v>5.8592543599068986E-2</v>
      </c>
      <c r="BM43" s="39"/>
      <c r="BN43" s="39" t="str">
        <f t="shared" si="43"/>
        <v/>
      </c>
      <c r="BP43" s="12">
        <f t="shared" si="44"/>
        <v>1.753506195960822E-2</v>
      </c>
    </row>
    <row r="44" spans="1:68">
      <c r="A44" s="43" t="s">
        <v>151</v>
      </c>
      <c r="B44" s="43" t="s">
        <v>152</v>
      </c>
      <c r="C44" s="43" t="s">
        <v>153</v>
      </c>
      <c r="D44" s="43" t="s">
        <v>112</v>
      </c>
      <c r="E44" s="43" t="s">
        <v>120</v>
      </c>
      <c r="F44" s="12" t="str">
        <f t="shared" si="32"/>
        <v>Toll_pathwa</v>
      </c>
      <c r="H44" s="12" t="e">
        <f>VLOOKUP($B44,data!$B$3:$Q$11565,'diff expr Varroa'!H$7,FALSE)</f>
        <v>#N/A</v>
      </c>
      <c r="I44" s="12" t="e">
        <f>VLOOKUP($B44,data!$B$3:$Q$11565,'diff expr Varroa'!I$7,FALSE)</f>
        <v>#N/A</v>
      </c>
      <c r="J44" s="12" t="e">
        <f>VLOOKUP($B44,data!$B$3:$Q$11565,'diff expr Varroa'!J$7,FALSE)</f>
        <v>#N/A</v>
      </c>
      <c r="K44" s="12" t="e">
        <f>VLOOKUP($B44,data!$B$3:$Q$11565,'diff expr Varroa'!K$7,FALSE)</f>
        <v>#N/A</v>
      </c>
      <c r="L44" s="12" t="e">
        <f>VLOOKUP($B44,data!$B$3:$Q$11565,'diff expr Varroa'!L$7,FALSE)</f>
        <v>#N/A</v>
      </c>
      <c r="M44" s="12" t="e">
        <f>VLOOKUP($B44,data!$B$3:$Q$11565,'diff expr Varroa'!M$7,FALSE)</f>
        <v>#N/A</v>
      </c>
      <c r="N44" s="12" t="e">
        <f>VLOOKUP($B44,data!$B$3:$Q$11565,'diff expr Varroa'!N$7,FALSE)</f>
        <v>#N/A</v>
      </c>
      <c r="O44" s="12" t="e">
        <f>VLOOKUP($B44,data!$B$3:$Q$11565,'diff expr Varroa'!O$7,FALSE)</f>
        <v>#N/A</v>
      </c>
      <c r="P44" s="12" t="e">
        <f>VLOOKUP($B44,data!$B$3:$Q$11565,'diff expr Varroa'!P$7,FALSE)</f>
        <v>#N/A</v>
      </c>
      <c r="Q44" s="12" t="e">
        <f>VLOOKUP($B44,data!$B$3:$Q$11565,'diff expr Varroa'!Q$7,FALSE)</f>
        <v>#N/A</v>
      </c>
      <c r="S44" s="40" t="b">
        <f>IF(COUNTIF(H44:L44,"&gt;"&amp;'reference parameters'!$B$2)&gt;='reference parameters'!$B$3,IF(COUNTIF('diff expr Varroa'!M44:Q44,"&gt;"&amp;'reference parameters'!$B$2)&gt;='reference parameters'!$B$4,"OK"))</f>
        <v>0</v>
      </c>
      <c r="U44" s="3" t="b">
        <f t="shared" si="1"/>
        <v>0</v>
      </c>
      <c r="V44" s="3" t="b">
        <f t="shared" si="2"/>
        <v>0</v>
      </c>
      <c r="W44" s="3" t="b">
        <f t="shared" si="3"/>
        <v>0</v>
      </c>
      <c r="X44" s="3" t="b">
        <f t="shared" si="4"/>
        <v>0</v>
      </c>
      <c r="Y44" s="3" t="b">
        <f t="shared" si="5"/>
        <v>0</v>
      </c>
      <c r="Z44" s="3" t="b">
        <f t="shared" si="6"/>
        <v>0</v>
      </c>
      <c r="AA44" s="3" t="b">
        <f t="shared" si="7"/>
        <v>0</v>
      </c>
      <c r="AB44" s="3" t="b">
        <f t="shared" si="8"/>
        <v>0</v>
      </c>
      <c r="AC44" s="3" t="b">
        <f t="shared" si="9"/>
        <v>0</v>
      </c>
      <c r="AD44" s="3" t="b">
        <f t="shared" si="10"/>
        <v>0</v>
      </c>
      <c r="AE44" s="3"/>
      <c r="AF44" s="3" t="str">
        <f t="shared" si="11"/>
        <v/>
      </c>
      <c r="AG44" s="3" t="str">
        <f t="shared" si="12"/>
        <v/>
      </c>
      <c r="AH44" s="3" t="str">
        <f t="shared" si="13"/>
        <v/>
      </c>
      <c r="AI44" s="3" t="str">
        <f t="shared" si="14"/>
        <v/>
      </c>
      <c r="AJ44" s="3" t="str">
        <f t="shared" si="15"/>
        <v/>
      </c>
      <c r="AK44" s="3" t="str">
        <f t="shared" si="16"/>
        <v/>
      </c>
      <c r="AL44" s="3" t="str">
        <f t="shared" si="17"/>
        <v/>
      </c>
      <c r="AM44" s="3" t="str">
        <f t="shared" si="18"/>
        <v/>
      </c>
      <c r="AN44" s="3" t="str">
        <f t="shared" si="19"/>
        <v/>
      </c>
      <c r="AO44" s="3" t="str">
        <f t="shared" si="20"/>
        <v/>
      </c>
      <c r="AP44" s="3"/>
      <c r="AQ44" s="3" t="str">
        <f t="shared" si="21"/>
        <v/>
      </c>
      <c r="AR44" s="3" t="str">
        <f t="shared" si="22"/>
        <v/>
      </c>
      <c r="AS44" s="3" t="str">
        <f t="shared" si="23"/>
        <v/>
      </c>
      <c r="AT44" s="3" t="str">
        <f t="shared" si="24"/>
        <v/>
      </c>
      <c r="AU44" s="3" t="str">
        <f t="shared" si="25"/>
        <v/>
      </c>
      <c r="AV44" s="3" t="str">
        <f t="shared" si="26"/>
        <v/>
      </c>
      <c r="AW44" s="3" t="str">
        <f t="shared" si="27"/>
        <v/>
      </c>
      <c r="AX44" s="3" t="str">
        <f t="shared" si="28"/>
        <v/>
      </c>
      <c r="AY44" s="3" t="str">
        <f t="shared" si="29"/>
        <v/>
      </c>
      <c r="AZ44" s="3" t="str">
        <f t="shared" si="30"/>
        <v/>
      </c>
      <c r="BA44" s="3"/>
      <c r="BB44" s="6">
        <f t="shared" si="33"/>
        <v>0</v>
      </c>
      <c r="BC44" s="3">
        <f t="shared" si="31"/>
        <v>0</v>
      </c>
      <c r="BD44" s="3">
        <f t="shared" si="34"/>
        <v>0</v>
      </c>
      <c r="BE44" s="3">
        <f t="shared" si="35"/>
        <v>0</v>
      </c>
      <c r="BF44" s="3">
        <f t="shared" si="36"/>
        <v>0</v>
      </c>
      <c r="BG44" s="3">
        <f t="shared" si="37"/>
        <v>0</v>
      </c>
      <c r="BH44" s="3">
        <f t="shared" si="38"/>
        <v>0</v>
      </c>
      <c r="BI44" s="28">
        <f t="shared" si="39"/>
        <v>0</v>
      </c>
      <c r="BJ44" s="28">
        <f t="shared" si="40"/>
        <v>0</v>
      </c>
      <c r="BK44" s="44" t="e">
        <f t="shared" si="41"/>
        <v>#DIV/0!</v>
      </c>
      <c r="BL44" s="45" t="str">
        <f t="shared" si="42"/>
        <v/>
      </c>
      <c r="BM44" s="39"/>
      <c r="BN44" s="39" t="str">
        <f t="shared" si="43"/>
        <v/>
      </c>
      <c r="BP44" s="12" t="e">
        <f t="shared" si="44"/>
        <v>#N/A</v>
      </c>
    </row>
    <row r="45" spans="1:68">
      <c r="A45" s="43" t="s">
        <v>154</v>
      </c>
      <c r="B45" s="43" t="s">
        <v>155</v>
      </c>
      <c r="C45" s="43" t="s">
        <v>156</v>
      </c>
      <c r="D45" s="43" t="s">
        <v>157</v>
      </c>
      <c r="E45" s="43" t="s">
        <v>120</v>
      </c>
      <c r="F45" s="12" t="str">
        <f t="shared" si="32"/>
        <v>Toll_pathwa</v>
      </c>
      <c r="H45" s="12">
        <f>VLOOKUP($B45,data!$B$3:$Q$11565,'diff expr Varroa'!H$7,FALSE)</f>
        <v>6.8973229715324003</v>
      </c>
      <c r="I45" s="12">
        <f>VLOOKUP($B45,data!$B$3:$Q$11565,'diff expr Varroa'!I$7,FALSE)</f>
        <v>7.22843587562339</v>
      </c>
      <c r="J45" s="12">
        <f>VLOOKUP($B45,data!$B$3:$Q$11565,'diff expr Varroa'!J$7,FALSE)</f>
        <v>8.0813646268332704</v>
      </c>
      <c r="K45" s="12">
        <f>VLOOKUP($B45,data!$B$3:$Q$11565,'diff expr Varroa'!K$7,FALSE)</f>
        <v>7.7256218456342802</v>
      </c>
      <c r="L45" s="12">
        <f>VLOOKUP($B45,data!$B$3:$Q$11565,'diff expr Varroa'!L$7,FALSE)</f>
        <v>7.92304149322044</v>
      </c>
      <c r="M45" s="12">
        <f>VLOOKUP($B45,data!$B$3:$Q$11565,'diff expr Varroa'!M$7,FALSE)</f>
        <v>7.9086159245782204</v>
      </c>
      <c r="N45" s="12">
        <f>VLOOKUP($B45,data!$B$3:$Q$11565,'diff expr Varroa'!N$7,FALSE)</f>
        <v>7.7642522999856904</v>
      </c>
      <c r="O45" s="12">
        <f>VLOOKUP($B45,data!$B$3:$Q$11565,'diff expr Varroa'!O$7,FALSE)</f>
        <v>7.9503746294535702</v>
      </c>
      <c r="P45" s="12">
        <f>VLOOKUP($B45,data!$B$3:$Q$11565,'diff expr Varroa'!P$7,FALSE)</f>
        <v>7.5761573404847704</v>
      </c>
      <c r="Q45" s="12">
        <f>VLOOKUP($B45,data!$B$3:$Q$11565,'diff expr Varroa'!Q$7,FALSE)</f>
        <v>7.7100752816342597</v>
      </c>
      <c r="S45" s="40" t="str">
        <f>IF(COUNTIF(H45:L45,"&gt;"&amp;'reference parameters'!$B$2)&gt;='reference parameters'!$B$3,IF(COUNTIF('diff expr Varroa'!M45:Q45,"&gt;"&amp;'reference parameters'!$B$2)&gt;='reference parameters'!$B$4,"OK"))</f>
        <v>OK</v>
      </c>
      <c r="U45" s="3">
        <f t="shared" si="1"/>
        <v>1</v>
      </c>
      <c r="V45" s="3">
        <f t="shared" si="2"/>
        <v>2</v>
      </c>
      <c r="W45" s="3">
        <f t="shared" si="3"/>
        <v>10</v>
      </c>
      <c r="X45" s="3">
        <f t="shared" si="4"/>
        <v>5</v>
      </c>
      <c r="Y45" s="3">
        <f t="shared" si="5"/>
        <v>8</v>
      </c>
      <c r="Z45" s="3">
        <f t="shared" si="6"/>
        <v>7</v>
      </c>
      <c r="AA45" s="3">
        <f t="shared" si="7"/>
        <v>6</v>
      </c>
      <c r="AB45" s="3">
        <f t="shared" si="8"/>
        <v>9</v>
      </c>
      <c r="AC45" s="3">
        <f t="shared" si="9"/>
        <v>3</v>
      </c>
      <c r="AD45" s="3">
        <f t="shared" si="10"/>
        <v>4</v>
      </c>
      <c r="AE45" s="3"/>
      <c r="AF45" s="3">
        <f t="shared" si="11"/>
        <v>0</v>
      </c>
      <c r="AG45" s="3">
        <f t="shared" si="12"/>
        <v>0</v>
      </c>
      <c r="AH45" s="3">
        <f t="shared" si="13"/>
        <v>0</v>
      </c>
      <c r="AI45" s="3">
        <f t="shared" si="14"/>
        <v>0</v>
      </c>
      <c r="AJ45" s="3">
        <f t="shared" si="15"/>
        <v>0</v>
      </c>
      <c r="AK45" s="3">
        <f t="shared" si="16"/>
        <v>0</v>
      </c>
      <c r="AL45" s="3">
        <f t="shared" si="17"/>
        <v>0</v>
      </c>
      <c r="AM45" s="3">
        <f t="shared" si="18"/>
        <v>0</v>
      </c>
      <c r="AN45" s="3">
        <f t="shared" si="19"/>
        <v>0</v>
      </c>
      <c r="AO45" s="3">
        <f t="shared" si="20"/>
        <v>0</v>
      </c>
      <c r="AP45" s="3"/>
      <c r="AQ45" s="3">
        <f t="shared" si="21"/>
        <v>1</v>
      </c>
      <c r="AR45" s="3">
        <f t="shared" si="22"/>
        <v>2</v>
      </c>
      <c r="AS45" s="3">
        <f t="shared" si="23"/>
        <v>10</v>
      </c>
      <c r="AT45" s="3">
        <f t="shared" si="24"/>
        <v>5</v>
      </c>
      <c r="AU45" s="3">
        <f t="shared" si="25"/>
        <v>8</v>
      </c>
      <c r="AV45" s="3">
        <f t="shared" si="26"/>
        <v>7</v>
      </c>
      <c r="AW45" s="3">
        <f t="shared" si="27"/>
        <v>6</v>
      </c>
      <c r="AX45" s="3">
        <f t="shared" si="28"/>
        <v>9</v>
      </c>
      <c r="AY45" s="3">
        <f t="shared" si="29"/>
        <v>3</v>
      </c>
      <c r="AZ45" s="3">
        <f t="shared" si="30"/>
        <v>4</v>
      </c>
      <c r="BA45" s="3"/>
      <c r="BB45" s="6">
        <f t="shared" si="33"/>
        <v>5</v>
      </c>
      <c r="BC45" s="3">
        <f t="shared" si="31"/>
        <v>5</v>
      </c>
      <c r="BD45" s="3">
        <f t="shared" si="34"/>
        <v>26</v>
      </c>
      <c r="BE45" s="3">
        <f t="shared" si="35"/>
        <v>29</v>
      </c>
      <c r="BF45" s="3">
        <f t="shared" si="36"/>
        <v>14</v>
      </c>
      <c r="BG45" s="3">
        <f t="shared" si="37"/>
        <v>11</v>
      </c>
      <c r="BH45" s="3">
        <f t="shared" si="38"/>
        <v>11</v>
      </c>
      <c r="BI45" s="28">
        <f t="shared" si="39"/>
        <v>12.5</v>
      </c>
      <c r="BJ45" s="28">
        <f t="shared" si="40"/>
        <v>4.7871355387816905</v>
      </c>
      <c r="BK45" s="44">
        <f t="shared" si="41"/>
        <v>-0.31333978072025609</v>
      </c>
      <c r="BL45" s="45">
        <f t="shared" si="42"/>
        <v>0.37701126503103738</v>
      </c>
      <c r="BM45" s="39"/>
      <c r="BN45" s="39" t="str">
        <f t="shared" si="43"/>
        <v/>
      </c>
      <c r="BP45" s="12">
        <f t="shared" si="44"/>
        <v>1.1923099085166589E-2</v>
      </c>
    </row>
    <row r="46" spans="1:68">
      <c r="A46" s="43" t="s">
        <v>158</v>
      </c>
      <c r="B46" s="43" t="s">
        <v>159</v>
      </c>
      <c r="C46" s="43" t="s">
        <v>160</v>
      </c>
      <c r="D46" s="43"/>
      <c r="E46" s="43" t="s">
        <v>120</v>
      </c>
      <c r="F46" s="12" t="str">
        <f t="shared" si="32"/>
        <v>Toll_pathwa</v>
      </c>
      <c r="H46" s="12">
        <f>VLOOKUP($B46,data!$B$3:$Q$11565,'diff expr Varroa'!H$7,FALSE)</f>
        <v>5.9648587736005902</v>
      </c>
      <c r="I46" s="12">
        <f>VLOOKUP($B46,data!$B$3:$Q$11565,'diff expr Varroa'!I$7,FALSE)</f>
        <v>5.7482214031963599</v>
      </c>
      <c r="J46" s="12">
        <f>VLOOKUP($B46,data!$B$3:$Q$11565,'diff expr Varroa'!J$7,FALSE)</f>
        <v>5.2175717649130604</v>
      </c>
      <c r="K46" s="12">
        <f>VLOOKUP($B46,data!$B$3:$Q$11565,'diff expr Varroa'!K$7,FALSE)</f>
        <v>5.9206345092620696</v>
      </c>
      <c r="L46" s="12">
        <f>VLOOKUP($B46,data!$B$3:$Q$11565,'diff expr Varroa'!L$7,FALSE)</f>
        <v>5.9535011800267901</v>
      </c>
      <c r="M46" s="12">
        <f>VLOOKUP($B46,data!$B$3:$Q$11565,'diff expr Varroa'!M$7,FALSE)</f>
        <v>6.0470179562401398</v>
      </c>
      <c r="N46" s="12">
        <f>VLOOKUP($B46,data!$B$3:$Q$11565,'diff expr Varroa'!N$7,FALSE)</f>
        <v>6.0006802574656097</v>
      </c>
      <c r="O46" s="12">
        <f>VLOOKUP($B46,data!$B$3:$Q$11565,'diff expr Varroa'!O$7,FALSE)</f>
        <v>5.7808175510722997</v>
      </c>
      <c r="P46" s="12">
        <f>VLOOKUP($B46,data!$B$3:$Q$11565,'diff expr Varroa'!P$7,FALSE)</f>
        <v>5.31000747676672</v>
      </c>
      <c r="Q46" s="12">
        <f>VLOOKUP($B46,data!$B$3:$Q$11565,'diff expr Varroa'!Q$7,FALSE)</f>
        <v>5.8120628640760099</v>
      </c>
      <c r="S46" s="40" t="str">
        <f>IF(COUNTIF(H46:L46,"&gt;"&amp;'reference parameters'!$B$2)&gt;='reference parameters'!$B$3,IF(COUNTIF('diff expr Varroa'!M46:Q46,"&gt;"&amp;'reference parameters'!$B$2)&gt;='reference parameters'!$B$4,"OK"))</f>
        <v>OK</v>
      </c>
      <c r="U46" s="3">
        <f t="shared" si="1"/>
        <v>8</v>
      </c>
      <c r="V46" s="3">
        <f t="shared" si="2"/>
        <v>3</v>
      </c>
      <c r="W46" s="3">
        <f t="shared" si="3"/>
        <v>1</v>
      </c>
      <c r="X46" s="3">
        <f t="shared" si="4"/>
        <v>6</v>
      </c>
      <c r="Y46" s="3">
        <f t="shared" si="5"/>
        <v>7</v>
      </c>
      <c r="Z46" s="3">
        <f t="shared" si="6"/>
        <v>10</v>
      </c>
      <c r="AA46" s="3">
        <f t="shared" si="7"/>
        <v>9</v>
      </c>
      <c r="AB46" s="3">
        <f t="shared" si="8"/>
        <v>4</v>
      </c>
      <c r="AC46" s="3">
        <f t="shared" si="9"/>
        <v>2</v>
      </c>
      <c r="AD46" s="3">
        <f t="shared" si="10"/>
        <v>5</v>
      </c>
      <c r="AE46" s="3"/>
      <c r="AF46" s="3">
        <f t="shared" si="11"/>
        <v>0</v>
      </c>
      <c r="AG46" s="3">
        <f t="shared" si="12"/>
        <v>0</v>
      </c>
      <c r="AH46" s="3">
        <f t="shared" si="13"/>
        <v>0</v>
      </c>
      <c r="AI46" s="3">
        <f t="shared" si="14"/>
        <v>0</v>
      </c>
      <c r="AJ46" s="3">
        <f t="shared" si="15"/>
        <v>0</v>
      </c>
      <c r="AK46" s="3">
        <f t="shared" si="16"/>
        <v>0</v>
      </c>
      <c r="AL46" s="3">
        <f t="shared" si="17"/>
        <v>0</v>
      </c>
      <c r="AM46" s="3">
        <f t="shared" si="18"/>
        <v>0</v>
      </c>
      <c r="AN46" s="3">
        <f t="shared" si="19"/>
        <v>0</v>
      </c>
      <c r="AO46" s="3">
        <f t="shared" si="20"/>
        <v>0</v>
      </c>
      <c r="AP46" s="3"/>
      <c r="AQ46" s="3">
        <f t="shared" si="21"/>
        <v>8</v>
      </c>
      <c r="AR46" s="3">
        <f t="shared" si="22"/>
        <v>3</v>
      </c>
      <c r="AS46" s="3">
        <f t="shared" si="23"/>
        <v>1</v>
      </c>
      <c r="AT46" s="3">
        <f t="shared" si="24"/>
        <v>6</v>
      </c>
      <c r="AU46" s="3">
        <f t="shared" si="25"/>
        <v>7</v>
      </c>
      <c r="AV46" s="3">
        <f t="shared" si="26"/>
        <v>10</v>
      </c>
      <c r="AW46" s="3">
        <f t="shared" si="27"/>
        <v>9</v>
      </c>
      <c r="AX46" s="3">
        <f t="shared" si="28"/>
        <v>4</v>
      </c>
      <c r="AY46" s="3">
        <f t="shared" si="29"/>
        <v>2</v>
      </c>
      <c r="AZ46" s="3">
        <f t="shared" si="30"/>
        <v>5</v>
      </c>
      <c r="BA46" s="3"/>
      <c r="BB46" s="6">
        <f t="shared" si="33"/>
        <v>5</v>
      </c>
      <c r="BC46" s="3">
        <f t="shared" si="31"/>
        <v>5</v>
      </c>
      <c r="BD46" s="3">
        <f t="shared" si="34"/>
        <v>25</v>
      </c>
      <c r="BE46" s="3">
        <f t="shared" si="35"/>
        <v>30</v>
      </c>
      <c r="BF46" s="3">
        <f t="shared" si="36"/>
        <v>15</v>
      </c>
      <c r="BG46" s="3">
        <f t="shared" si="37"/>
        <v>10</v>
      </c>
      <c r="BH46" s="3">
        <f t="shared" si="38"/>
        <v>10</v>
      </c>
      <c r="BI46" s="28">
        <f t="shared" si="39"/>
        <v>12.5</v>
      </c>
      <c r="BJ46" s="28">
        <f t="shared" si="40"/>
        <v>4.7871355387816905</v>
      </c>
      <c r="BK46" s="44">
        <f t="shared" si="41"/>
        <v>-0.5222329678670935</v>
      </c>
      <c r="BL46" s="45">
        <f t="shared" si="42"/>
        <v>0.30075406722029491</v>
      </c>
      <c r="BM46" s="39"/>
      <c r="BN46" s="39" t="str">
        <f t="shared" si="43"/>
        <v/>
      </c>
      <c r="BP46" s="12">
        <f t="shared" si="44"/>
        <v>2.1926828070438723E-3</v>
      </c>
    </row>
    <row r="47" spans="1:68">
      <c r="A47" s="43" t="s">
        <v>161</v>
      </c>
      <c r="B47" s="43" t="s">
        <v>162</v>
      </c>
      <c r="C47" s="43" t="s">
        <v>150</v>
      </c>
      <c r="D47" s="43" t="s">
        <v>163</v>
      </c>
      <c r="E47" s="43" t="s">
        <v>120</v>
      </c>
      <c r="F47" s="12" t="str">
        <f t="shared" si="32"/>
        <v>Toll_pathwa</v>
      </c>
      <c r="H47" s="12">
        <f>VLOOKUP($B47,data!$B$3:$Q$11565,'diff expr Varroa'!H$7,FALSE)</f>
        <v>8.4635255929627107</v>
      </c>
      <c r="I47" s="12">
        <f>VLOOKUP($B47,data!$B$3:$Q$11565,'diff expr Varroa'!I$7,FALSE)</f>
        <v>8.5538435905807404</v>
      </c>
      <c r="J47" s="12">
        <f>VLOOKUP($B47,data!$B$3:$Q$11565,'diff expr Varroa'!J$7,FALSE)</f>
        <v>8.4170038611204898</v>
      </c>
      <c r="K47" s="12">
        <f>VLOOKUP($B47,data!$B$3:$Q$11565,'diff expr Varroa'!K$7,FALSE)</f>
        <v>8.59343173558287</v>
      </c>
      <c r="L47" s="12">
        <f>VLOOKUP($B47,data!$B$3:$Q$11565,'diff expr Varroa'!L$7,FALSE)</f>
        <v>8.4948759047022495</v>
      </c>
      <c r="M47" s="12">
        <f>VLOOKUP($B47,data!$B$3:$Q$11565,'diff expr Varroa'!M$7,FALSE)</f>
        <v>9.0164310073465792</v>
      </c>
      <c r="N47" s="12">
        <f>VLOOKUP($B47,data!$B$3:$Q$11565,'diff expr Varroa'!N$7,FALSE)</f>
        <v>8.3674830901938506</v>
      </c>
      <c r="O47" s="12">
        <f>VLOOKUP($B47,data!$B$3:$Q$11565,'diff expr Varroa'!O$7,FALSE)</f>
        <v>8.5538869966632198</v>
      </c>
      <c r="P47" s="12">
        <f>VLOOKUP($B47,data!$B$3:$Q$11565,'diff expr Varroa'!P$7,FALSE)</f>
        <v>8.3717137562975008</v>
      </c>
      <c r="Q47" s="12">
        <f>VLOOKUP($B47,data!$B$3:$Q$11565,'diff expr Varroa'!Q$7,FALSE)</f>
        <v>8.4691734210130107</v>
      </c>
      <c r="S47" s="40" t="str">
        <f>IF(COUNTIF(H47:L47,"&gt;"&amp;'reference parameters'!$B$2)&gt;='reference parameters'!$B$3,IF(COUNTIF('diff expr Varroa'!M47:Q47,"&gt;"&amp;'reference parameters'!$B$2)&gt;='reference parameters'!$B$4,"OK"))</f>
        <v>OK</v>
      </c>
      <c r="U47" s="3">
        <f t="shared" si="1"/>
        <v>4</v>
      </c>
      <c r="V47" s="3">
        <f t="shared" si="2"/>
        <v>7</v>
      </c>
      <c r="W47" s="3">
        <f t="shared" si="3"/>
        <v>3</v>
      </c>
      <c r="X47" s="3">
        <f t="shared" si="4"/>
        <v>9</v>
      </c>
      <c r="Y47" s="3">
        <f t="shared" si="5"/>
        <v>6</v>
      </c>
      <c r="Z47" s="3">
        <f t="shared" si="6"/>
        <v>10</v>
      </c>
      <c r="AA47" s="3">
        <f t="shared" si="7"/>
        <v>1</v>
      </c>
      <c r="AB47" s="3">
        <f t="shared" si="8"/>
        <v>8</v>
      </c>
      <c r="AC47" s="3">
        <f t="shared" si="9"/>
        <v>2</v>
      </c>
      <c r="AD47" s="3">
        <f t="shared" si="10"/>
        <v>5</v>
      </c>
      <c r="AE47" s="3"/>
      <c r="AF47" s="3">
        <f t="shared" si="11"/>
        <v>0</v>
      </c>
      <c r="AG47" s="3">
        <f t="shared" si="12"/>
        <v>0</v>
      </c>
      <c r="AH47" s="3">
        <f t="shared" si="13"/>
        <v>0</v>
      </c>
      <c r="AI47" s="3">
        <f t="shared" si="14"/>
        <v>0</v>
      </c>
      <c r="AJ47" s="3">
        <f t="shared" si="15"/>
        <v>0</v>
      </c>
      <c r="AK47" s="3">
        <f t="shared" si="16"/>
        <v>0</v>
      </c>
      <c r="AL47" s="3">
        <f t="shared" si="17"/>
        <v>0</v>
      </c>
      <c r="AM47" s="3">
        <f t="shared" si="18"/>
        <v>0</v>
      </c>
      <c r="AN47" s="3">
        <f t="shared" si="19"/>
        <v>0</v>
      </c>
      <c r="AO47" s="3">
        <f t="shared" si="20"/>
        <v>0</v>
      </c>
      <c r="AP47" s="3"/>
      <c r="AQ47" s="3">
        <f t="shared" si="21"/>
        <v>4</v>
      </c>
      <c r="AR47" s="3">
        <f t="shared" si="22"/>
        <v>7</v>
      </c>
      <c r="AS47" s="3">
        <f t="shared" si="23"/>
        <v>3</v>
      </c>
      <c r="AT47" s="3">
        <f t="shared" si="24"/>
        <v>9</v>
      </c>
      <c r="AU47" s="3">
        <f t="shared" si="25"/>
        <v>6</v>
      </c>
      <c r="AV47" s="3">
        <f t="shared" si="26"/>
        <v>10</v>
      </c>
      <c r="AW47" s="3">
        <f t="shared" si="27"/>
        <v>1</v>
      </c>
      <c r="AX47" s="3">
        <f t="shared" si="28"/>
        <v>8</v>
      </c>
      <c r="AY47" s="3">
        <f t="shared" si="29"/>
        <v>2</v>
      </c>
      <c r="AZ47" s="3">
        <f t="shared" si="30"/>
        <v>5</v>
      </c>
      <c r="BA47" s="3"/>
      <c r="BB47" s="6">
        <f t="shared" si="33"/>
        <v>5</v>
      </c>
      <c r="BC47" s="3">
        <f t="shared" si="31"/>
        <v>5</v>
      </c>
      <c r="BD47" s="3">
        <f t="shared" si="34"/>
        <v>29</v>
      </c>
      <c r="BE47" s="3">
        <f t="shared" si="35"/>
        <v>26</v>
      </c>
      <c r="BF47" s="3">
        <f t="shared" si="36"/>
        <v>11</v>
      </c>
      <c r="BG47" s="3">
        <f t="shared" si="37"/>
        <v>14</v>
      </c>
      <c r="BH47" s="3">
        <f t="shared" si="38"/>
        <v>11</v>
      </c>
      <c r="BI47" s="28">
        <f t="shared" si="39"/>
        <v>12.5</v>
      </c>
      <c r="BJ47" s="28">
        <f t="shared" si="40"/>
        <v>4.7871355387816905</v>
      </c>
      <c r="BK47" s="44">
        <f t="shared" si="41"/>
        <v>-0.31333978072025609</v>
      </c>
      <c r="BL47" s="45">
        <f t="shared" si="42"/>
        <v>0.37701126503103738</v>
      </c>
      <c r="BM47" s="39"/>
      <c r="BN47" s="39" t="str">
        <f t="shared" si="43"/>
        <v/>
      </c>
      <c r="BP47" s="12">
        <f t="shared" si="44"/>
        <v>2.6068284096823946E-3</v>
      </c>
    </row>
    <row r="48" spans="1:68">
      <c r="A48" s="43" t="s">
        <v>164</v>
      </c>
      <c r="B48" s="43" t="s">
        <v>165</v>
      </c>
      <c r="C48" s="43" t="s">
        <v>118</v>
      </c>
      <c r="D48" s="43" t="s">
        <v>166</v>
      </c>
      <c r="E48" s="43" t="s">
        <v>120</v>
      </c>
      <c r="F48" s="12" t="str">
        <f t="shared" si="32"/>
        <v>Toll_pathwa</v>
      </c>
      <c r="H48" s="12" t="e">
        <f>VLOOKUP($B48,data!$B$3:$Q$11565,'diff expr Varroa'!H$7,FALSE)</f>
        <v>#N/A</v>
      </c>
      <c r="I48" s="12" t="e">
        <f>VLOOKUP($B48,data!$B$3:$Q$11565,'diff expr Varroa'!I$7,FALSE)</f>
        <v>#N/A</v>
      </c>
      <c r="J48" s="12" t="e">
        <f>VLOOKUP($B48,data!$B$3:$Q$11565,'diff expr Varroa'!J$7,FALSE)</f>
        <v>#N/A</v>
      </c>
      <c r="K48" s="12" t="e">
        <f>VLOOKUP($B48,data!$B$3:$Q$11565,'diff expr Varroa'!K$7,FALSE)</f>
        <v>#N/A</v>
      </c>
      <c r="L48" s="12" t="e">
        <f>VLOOKUP($B48,data!$B$3:$Q$11565,'diff expr Varroa'!L$7,FALSE)</f>
        <v>#N/A</v>
      </c>
      <c r="M48" s="12" t="e">
        <f>VLOOKUP($B48,data!$B$3:$Q$11565,'diff expr Varroa'!M$7,FALSE)</f>
        <v>#N/A</v>
      </c>
      <c r="N48" s="12" t="e">
        <f>VLOOKUP($B48,data!$B$3:$Q$11565,'diff expr Varroa'!N$7,FALSE)</f>
        <v>#N/A</v>
      </c>
      <c r="O48" s="12" t="e">
        <f>VLOOKUP($B48,data!$B$3:$Q$11565,'diff expr Varroa'!O$7,FALSE)</f>
        <v>#N/A</v>
      </c>
      <c r="P48" s="12" t="e">
        <f>VLOOKUP($B48,data!$B$3:$Q$11565,'diff expr Varroa'!P$7,FALSE)</f>
        <v>#N/A</v>
      </c>
      <c r="Q48" s="12" t="e">
        <f>VLOOKUP($B48,data!$B$3:$Q$11565,'diff expr Varroa'!Q$7,FALSE)</f>
        <v>#N/A</v>
      </c>
      <c r="S48" s="40" t="b">
        <f>IF(COUNTIF(H48:L48,"&gt;"&amp;'reference parameters'!$B$2)&gt;='reference parameters'!$B$3,IF(COUNTIF('diff expr Varroa'!M48:Q48,"&gt;"&amp;'reference parameters'!$B$2)&gt;='reference parameters'!$B$4,"OK"))</f>
        <v>0</v>
      </c>
      <c r="U48" s="3" t="b">
        <f t="shared" si="1"/>
        <v>0</v>
      </c>
      <c r="V48" s="3" t="b">
        <f t="shared" si="2"/>
        <v>0</v>
      </c>
      <c r="W48" s="3" t="b">
        <f t="shared" si="3"/>
        <v>0</v>
      </c>
      <c r="X48" s="3" t="b">
        <f t="shared" si="4"/>
        <v>0</v>
      </c>
      <c r="Y48" s="3" t="b">
        <f t="shared" si="5"/>
        <v>0</v>
      </c>
      <c r="Z48" s="3" t="b">
        <f t="shared" si="6"/>
        <v>0</v>
      </c>
      <c r="AA48" s="3" t="b">
        <f t="shared" si="7"/>
        <v>0</v>
      </c>
      <c r="AB48" s="3" t="b">
        <f t="shared" si="8"/>
        <v>0</v>
      </c>
      <c r="AC48" s="3" t="b">
        <f t="shared" si="9"/>
        <v>0</v>
      </c>
      <c r="AD48" s="3" t="b">
        <f t="shared" si="10"/>
        <v>0</v>
      </c>
      <c r="AE48" s="3"/>
      <c r="AF48" s="3" t="str">
        <f t="shared" si="11"/>
        <v/>
      </c>
      <c r="AG48" s="3" t="str">
        <f t="shared" si="12"/>
        <v/>
      </c>
      <c r="AH48" s="3" t="str">
        <f t="shared" si="13"/>
        <v/>
      </c>
      <c r="AI48" s="3" t="str">
        <f t="shared" si="14"/>
        <v/>
      </c>
      <c r="AJ48" s="3" t="str">
        <f t="shared" si="15"/>
        <v/>
      </c>
      <c r="AK48" s="3" t="str">
        <f t="shared" si="16"/>
        <v/>
      </c>
      <c r="AL48" s="3" t="str">
        <f t="shared" si="17"/>
        <v/>
      </c>
      <c r="AM48" s="3" t="str">
        <f t="shared" si="18"/>
        <v/>
      </c>
      <c r="AN48" s="3" t="str">
        <f t="shared" si="19"/>
        <v/>
      </c>
      <c r="AO48" s="3" t="str">
        <f t="shared" si="20"/>
        <v/>
      </c>
      <c r="AP48" s="3"/>
      <c r="AQ48" s="3" t="str">
        <f t="shared" si="21"/>
        <v/>
      </c>
      <c r="AR48" s="3" t="str">
        <f t="shared" si="22"/>
        <v/>
      </c>
      <c r="AS48" s="3" t="str">
        <f t="shared" si="23"/>
        <v/>
      </c>
      <c r="AT48" s="3" t="str">
        <f t="shared" si="24"/>
        <v/>
      </c>
      <c r="AU48" s="3" t="str">
        <f t="shared" si="25"/>
        <v/>
      </c>
      <c r="AV48" s="3" t="str">
        <f t="shared" si="26"/>
        <v/>
      </c>
      <c r="AW48" s="3" t="str">
        <f t="shared" si="27"/>
        <v/>
      </c>
      <c r="AX48" s="3" t="str">
        <f t="shared" si="28"/>
        <v/>
      </c>
      <c r="AY48" s="3" t="str">
        <f t="shared" si="29"/>
        <v/>
      </c>
      <c r="AZ48" s="3" t="str">
        <f t="shared" si="30"/>
        <v/>
      </c>
      <c r="BA48" s="3"/>
      <c r="BB48" s="6">
        <f t="shared" si="33"/>
        <v>0</v>
      </c>
      <c r="BC48" s="3">
        <f t="shared" si="31"/>
        <v>0</v>
      </c>
      <c r="BD48" s="3">
        <f t="shared" si="34"/>
        <v>0</v>
      </c>
      <c r="BE48" s="3">
        <f t="shared" si="35"/>
        <v>0</v>
      </c>
      <c r="BF48" s="3">
        <f t="shared" si="36"/>
        <v>0</v>
      </c>
      <c r="BG48" s="3">
        <f t="shared" si="37"/>
        <v>0</v>
      </c>
      <c r="BH48" s="3">
        <f t="shared" si="38"/>
        <v>0</v>
      </c>
      <c r="BI48" s="28">
        <f t="shared" si="39"/>
        <v>0</v>
      </c>
      <c r="BJ48" s="28">
        <f t="shared" si="40"/>
        <v>0</v>
      </c>
      <c r="BK48" s="44" t="e">
        <f t="shared" si="41"/>
        <v>#DIV/0!</v>
      </c>
      <c r="BL48" s="45" t="str">
        <f t="shared" si="42"/>
        <v/>
      </c>
      <c r="BM48" s="39"/>
      <c r="BN48" s="39" t="str">
        <f t="shared" si="43"/>
        <v/>
      </c>
      <c r="BP48" s="12" t="e">
        <f t="shared" si="44"/>
        <v>#N/A</v>
      </c>
    </row>
    <row r="49" spans="1:68">
      <c r="A49" s="43" t="s">
        <v>167</v>
      </c>
      <c r="B49" s="43" t="s">
        <v>168</v>
      </c>
      <c r="C49" s="43" t="s">
        <v>150</v>
      </c>
      <c r="D49" s="43" t="s">
        <v>70</v>
      </c>
      <c r="E49" s="43" t="s">
        <v>120</v>
      </c>
      <c r="F49" s="12" t="str">
        <f t="shared" si="32"/>
        <v>Toll_pathwa</v>
      </c>
      <c r="H49" s="12">
        <f>VLOOKUP($B49,data!$B$3:$Q$11565,'diff expr Varroa'!H$7,FALSE)</f>
        <v>4.6454443926476303</v>
      </c>
      <c r="I49" s="12">
        <f>VLOOKUP($B49,data!$B$3:$Q$11565,'diff expr Varroa'!I$7,FALSE)</f>
        <v>4.7446882369672698</v>
      </c>
      <c r="J49" s="12">
        <f>VLOOKUP($B49,data!$B$3:$Q$11565,'diff expr Varroa'!J$7,FALSE)</f>
        <v>5.5107356403890702</v>
      </c>
      <c r="K49" s="12">
        <f>VLOOKUP($B49,data!$B$3:$Q$11565,'diff expr Varroa'!K$7,FALSE)</f>
        <v>5.0765736551712601</v>
      </c>
      <c r="L49" s="12">
        <f>VLOOKUP($B49,data!$B$3:$Q$11565,'diff expr Varroa'!L$7,FALSE)</f>
        <v>5.3186214901221902</v>
      </c>
      <c r="M49" s="12">
        <f>VLOOKUP($B49,data!$B$3:$Q$11565,'diff expr Varroa'!M$7,FALSE)</f>
        <v>4.5459386428609303</v>
      </c>
      <c r="N49" s="12">
        <f>VLOOKUP($B49,data!$B$3:$Q$11565,'diff expr Varroa'!N$7,FALSE)</f>
        <v>5.1546550765941603</v>
      </c>
      <c r="O49" s="12">
        <f>VLOOKUP($B49,data!$B$3:$Q$11565,'diff expr Varroa'!O$7,FALSE)</f>
        <v>5.7975935847914002</v>
      </c>
      <c r="P49" s="12">
        <f>VLOOKUP($B49,data!$B$3:$Q$11565,'diff expr Varroa'!P$7,FALSE)</f>
        <v>4.3302743077434496</v>
      </c>
      <c r="Q49" s="12">
        <f>VLOOKUP($B49,data!$B$3:$Q$11565,'diff expr Varroa'!Q$7,FALSE)</f>
        <v>5.0935145615262796</v>
      </c>
      <c r="S49" s="40" t="str">
        <f>IF(COUNTIF(H49:L49,"&gt;"&amp;'reference parameters'!$B$2)&gt;='reference parameters'!$B$3,IF(COUNTIF('diff expr Varroa'!M49:Q49,"&gt;"&amp;'reference parameters'!$B$2)&gt;='reference parameters'!$B$4,"OK"))</f>
        <v>OK</v>
      </c>
      <c r="U49" s="3">
        <f t="shared" si="1"/>
        <v>3</v>
      </c>
      <c r="V49" s="3">
        <f t="shared" si="2"/>
        <v>4</v>
      </c>
      <c r="W49" s="3">
        <f t="shared" si="3"/>
        <v>9</v>
      </c>
      <c r="X49" s="3">
        <f t="shared" si="4"/>
        <v>5</v>
      </c>
      <c r="Y49" s="3">
        <f t="shared" si="5"/>
        <v>8</v>
      </c>
      <c r="Z49" s="3">
        <f t="shared" si="6"/>
        <v>2</v>
      </c>
      <c r="AA49" s="3">
        <f t="shared" si="7"/>
        <v>7</v>
      </c>
      <c r="AB49" s="3">
        <f t="shared" si="8"/>
        <v>10</v>
      </c>
      <c r="AC49" s="3">
        <f t="shared" si="9"/>
        <v>1</v>
      </c>
      <c r="AD49" s="3">
        <f t="shared" si="10"/>
        <v>6</v>
      </c>
      <c r="AE49" s="3"/>
      <c r="AF49" s="3">
        <f t="shared" si="11"/>
        <v>0</v>
      </c>
      <c r="AG49" s="3">
        <f t="shared" si="12"/>
        <v>0</v>
      </c>
      <c r="AH49" s="3">
        <f t="shared" si="13"/>
        <v>0</v>
      </c>
      <c r="AI49" s="3">
        <f t="shared" si="14"/>
        <v>0</v>
      </c>
      <c r="AJ49" s="3">
        <f t="shared" si="15"/>
        <v>0</v>
      </c>
      <c r="AK49" s="3">
        <f t="shared" si="16"/>
        <v>0</v>
      </c>
      <c r="AL49" s="3">
        <f t="shared" si="17"/>
        <v>0</v>
      </c>
      <c r="AM49" s="3">
        <f t="shared" si="18"/>
        <v>0</v>
      </c>
      <c r="AN49" s="3">
        <f t="shared" si="19"/>
        <v>0</v>
      </c>
      <c r="AO49" s="3">
        <f t="shared" si="20"/>
        <v>0</v>
      </c>
      <c r="AP49" s="3"/>
      <c r="AQ49" s="3">
        <f t="shared" si="21"/>
        <v>3</v>
      </c>
      <c r="AR49" s="3">
        <f t="shared" si="22"/>
        <v>4</v>
      </c>
      <c r="AS49" s="3">
        <f t="shared" si="23"/>
        <v>9</v>
      </c>
      <c r="AT49" s="3">
        <f t="shared" si="24"/>
        <v>5</v>
      </c>
      <c r="AU49" s="3">
        <f t="shared" si="25"/>
        <v>8</v>
      </c>
      <c r="AV49" s="3">
        <f t="shared" si="26"/>
        <v>2</v>
      </c>
      <c r="AW49" s="3">
        <f t="shared" si="27"/>
        <v>7</v>
      </c>
      <c r="AX49" s="3">
        <f t="shared" si="28"/>
        <v>10</v>
      </c>
      <c r="AY49" s="3">
        <f t="shared" si="29"/>
        <v>1</v>
      </c>
      <c r="AZ49" s="3">
        <f t="shared" si="30"/>
        <v>6</v>
      </c>
      <c r="BA49" s="3"/>
      <c r="BB49" s="6">
        <f t="shared" si="33"/>
        <v>5</v>
      </c>
      <c r="BC49" s="3">
        <f t="shared" si="31"/>
        <v>5</v>
      </c>
      <c r="BD49" s="3">
        <f t="shared" si="34"/>
        <v>29</v>
      </c>
      <c r="BE49" s="3">
        <f t="shared" si="35"/>
        <v>26</v>
      </c>
      <c r="BF49" s="3">
        <f t="shared" si="36"/>
        <v>11</v>
      </c>
      <c r="BG49" s="3">
        <f t="shared" si="37"/>
        <v>14</v>
      </c>
      <c r="BH49" s="3">
        <f t="shared" si="38"/>
        <v>11</v>
      </c>
      <c r="BI49" s="28">
        <f t="shared" si="39"/>
        <v>12.5</v>
      </c>
      <c r="BJ49" s="28">
        <f t="shared" si="40"/>
        <v>4.7871355387816905</v>
      </c>
      <c r="BK49" s="44">
        <f t="shared" si="41"/>
        <v>-0.31333978072025609</v>
      </c>
      <c r="BL49" s="45">
        <f t="shared" si="42"/>
        <v>0.37701126503103738</v>
      </c>
      <c r="BM49" s="39"/>
      <c r="BN49" s="39" t="str">
        <f t="shared" si="43"/>
        <v/>
      </c>
      <c r="BP49" s="12">
        <f t="shared" si="44"/>
        <v>-6.4704648532369303E-3</v>
      </c>
    </row>
    <row r="50" spans="1:68">
      <c r="A50" s="43" t="s">
        <v>169</v>
      </c>
      <c r="B50" s="43" t="s">
        <v>170</v>
      </c>
      <c r="C50" s="43" t="s">
        <v>150</v>
      </c>
      <c r="D50" s="43" t="s">
        <v>70</v>
      </c>
      <c r="E50" s="43" t="s">
        <v>120</v>
      </c>
      <c r="F50" s="12" t="str">
        <f t="shared" si="32"/>
        <v>Toll_pathwa</v>
      </c>
      <c r="H50" s="12" t="e">
        <f>VLOOKUP($B50,data!$B$3:$Q$11565,'diff expr Varroa'!H$7,FALSE)</f>
        <v>#N/A</v>
      </c>
      <c r="I50" s="12" t="e">
        <f>VLOOKUP($B50,data!$B$3:$Q$11565,'diff expr Varroa'!I$7,FALSE)</f>
        <v>#N/A</v>
      </c>
      <c r="J50" s="12" t="e">
        <f>VLOOKUP($B50,data!$B$3:$Q$11565,'diff expr Varroa'!J$7,FALSE)</f>
        <v>#N/A</v>
      </c>
      <c r="K50" s="12" t="e">
        <f>VLOOKUP($B50,data!$B$3:$Q$11565,'diff expr Varroa'!K$7,FALSE)</f>
        <v>#N/A</v>
      </c>
      <c r="L50" s="12" t="e">
        <f>VLOOKUP($B50,data!$B$3:$Q$11565,'diff expr Varroa'!L$7,FALSE)</f>
        <v>#N/A</v>
      </c>
      <c r="M50" s="12" t="e">
        <f>VLOOKUP($B50,data!$B$3:$Q$11565,'diff expr Varroa'!M$7,FALSE)</f>
        <v>#N/A</v>
      </c>
      <c r="N50" s="12" t="e">
        <f>VLOOKUP($B50,data!$B$3:$Q$11565,'diff expr Varroa'!N$7,FALSE)</f>
        <v>#N/A</v>
      </c>
      <c r="O50" s="12" t="e">
        <f>VLOOKUP($B50,data!$B$3:$Q$11565,'diff expr Varroa'!O$7,FALSE)</f>
        <v>#N/A</v>
      </c>
      <c r="P50" s="12" t="e">
        <f>VLOOKUP($B50,data!$B$3:$Q$11565,'diff expr Varroa'!P$7,FALSE)</f>
        <v>#N/A</v>
      </c>
      <c r="Q50" s="12" t="e">
        <f>VLOOKUP($B50,data!$B$3:$Q$11565,'diff expr Varroa'!Q$7,FALSE)</f>
        <v>#N/A</v>
      </c>
      <c r="S50" s="40" t="b">
        <f>IF(COUNTIF(H50:L50,"&gt;"&amp;'reference parameters'!$B$2)&gt;='reference parameters'!$B$3,IF(COUNTIF('diff expr Varroa'!M50:Q50,"&gt;"&amp;'reference parameters'!$B$2)&gt;='reference parameters'!$B$4,"OK"))</f>
        <v>0</v>
      </c>
      <c r="U50" s="3" t="b">
        <f t="shared" si="1"/>
        <v>0</v>
      </c>
      <c r="V50" s="3" t="b">
        <f t="shared" si="2"/>
        <v>0</v>
      </c>
      <c r="W50" s="3" t="b">
        <f t="shared" si="3"/>
        <v>0</v>
      </c>
      <c r="X50" s="3" t="b">
        <f t="shared" si="4"/>
        <v>0</v>
      </c>
      <c r="Y50" s="3" t="b">
        <f t="shared" si="5"/>
        <v>0</v>
      </c>
      <c r="Z50" s="3" t="b">
        <f t="shared" si="6"/>
        <v>0</v>
      </c>
      <c r="AA50" s="3" t="b">
        <f t="shared" si="7"/>
        <v>0</v>
      </c>
      <c r="AB50" s="3" t="b">
        <f t="shared" si="8"/>
        <v>0</v>
      </c>
      <c r="AC50" s="3" t="b">
        <f t="shared" si="9"/>
        <v>0</v>
      </c>
      <c r="AD50" s="3" t="b">
        <f t="shared" si="10"/>
        <v>0</v>
      </c>
      <c r="AE50" s="3"/>
      <c r="AF50" s="3" t="str">
        <f t="shared" si="11"/>
        <v/>
      </c>
      <c r="AG50" s="3" t="str">
        <f t="shared" si="12"/>
        <v/>
      </c>
      <c r="AH50" s="3" t="str">
        <f t="shared" si="13"/>
        <v/>
      </c>
      <c r="AI50" s="3" t="str">
        <f t="shared" si="14"/>
        <v/>
      </c>
      <c r="AJ50" s="3" t="str">
        <f t="shared" si="15"/>
        <v/>
      </c>
      <c r="AK50" s="3" t="str">
        <f t="shared" si="16"/>
        <v/>
      </c>
      <c r="AL50" s="3" t="str">
        <f t="shared" si="17"/>
        <v/>
      </c>
      <c r="AM50" s="3" t="str">
        <f t="shared" si="18"/>
        <v/>
      </c>
      <c r="AN50" s="3" t="str">
        <f t="shared" si="19"/>
        <v/>
      </c>
      <c r="AO50" s="3" t="str">
        <f t="shared" si="20"/>
        <v/>
      </c>
      <c r="AP50" s="3"/>
      <c r="AQ50" s="3" t="str">
        <f t="shared" si="21"/>
        <v/>
      </c>
      <c r="AR50" s="3" t="str">
        <f t="shared" si="22"/>
        <v/>
      </c>
      <c r="AS50" s="3" t="str">
        <f t="shared" si="23"/>
        <v/>
      </c>
      <c r="AT50" s="3" t="str">
        <f t="shared" si="24"/>
        <v/>
      </c>
      <c r="AU50" s="3" t="str">
        <f t="shared" si="25"/>
        <v/>
      </c>
      <c r="AV50" s="3" t="str">
        <f t="shared" si="26"/>
        <v/>
      </c>
      <c r="AW50" s="3" t="str">
        <f t="shared" si="27"/>
        <v/>
      </c>
      <c r="AX50" s="3" t="str">
        <f t="shared" si="28"/>
        <v/>
      </c>
      <c r="AY50" s="3" t="str">
        <f t="shared" si="29"/>
        <v/>
      </c>
      <c r="AZ50" s="3" t="str">
        <f t="shared" si="30"/>
        <v/>
      </c>
      <c r="BA50" s="3"/>
      <c r="BB50" s="6">
        <f t="shared" si="33"/>
        <v>0</v>
      </c>
      <c r="BC50" s="3">
        <f t="shared" si="31"/>
        <v>0</v>
      </c>
      <c r="BD50" s="3">
        <f t="shared" si="34"/>
        <v>0</v>
      </c>
      <c r="BE50" s="3">
        <f t="shared" si="35"/>
        <v>0</v>
      </c>
      <c r="BF50" s="3">
        <f t="shared" si="36"/>
        <v>0</v>
      </c>
      <c r="BG50" s="3">
        <f t="shared" si="37"/>
        <v>0</v>
      </c>
      <c r="BH50" s="3">
        <f t="shared" si="38"/>
        <v>0</v>
      </c>
      <c r="BI50" s="28">
        <f t="shared" si="39"/>
        <v>0</v>
      </c>
      <c r="BJ50" s="28">
        <f t="shared" si="40"/>
        <v>0</v>
      </c>
      <c r="BK50" s="44" t="e">
        <f t="shared" si="41"/>
        <v>#DIV/0!</v>
      </c>
      <c r="BL50" s="45" t="str">
        <f t="shared" si="42"/>
        <v/>
      </c>
      <c r="BM50" s="39"/>
      <c r="BN50" s="39" t="str">
        <f t="shared" si="43"/>
        <v/>
      </c>
      <c r="BP50" s="12" t="e">
        <f t="shared" si="44"/>
        <v>#N/A</v>
      </c>
    </row>
    <row r="51" spans="1:68">
      <c r="A51" s="43" t="s">
        <v>171</v>
      </c>
      <c r="B51" s="43" t="s">
        <v>172</v>
      </c>
      <c r="C51" s="43" t="s">
        <v>173</v>
      </c>
      <c r="D51" s="43" t="s">
        <v>174</v>
      </c>
      <c r="E51" s="43" t="s">
        <v>120</v>
      </c>
      <c r="F51" s="12" t="str">
        <f t="shared" si="32"/>
        <v>Toll_pathwa</v>
      </c>
      <c r="H51" s="12">
        <f>VLOOKUP($B51,data!$B$3:$Q$11565,'diff expr Varroa'!H$7,FALSE)</f>
        <v>10.7838701906465</v>
      </c>
      <c r="I51" s="12">
        <f>VLOOKUP($B51,data!$B$3:$Q$11565,'diff expr Varroa'!I$7,FALSE)</f>
        <v>10.6904566654974</v>
      </c>
      <c r="J51" s="12">
        <f>VLOOKUP($B51,data!$B$3:$Q$11565,'diff expr Varroa'!J$7,FALSE)</f>
        <v>11.1866289467618</v>
      </c>
      <c r="K51" s="12">
        <f>VLOOKUP($B51,data!$B$3:$Q$11565,'diff expr Varroa'!K$7,FALSE)</f>
        <v>10.948142879295</v>
      </c>
      <c r="L51" s="12">
        <f>VLOOKUP($B51,data!$B$3:$Q$11565,'diff expr Varroa'!L$7,FALSE)</f>
        <v>10.9651781267365</v>
      </c>
      <c r="M51" s="12">
        <f>VLOOKUP($B51,data!$B$3:$Q$11565,'diff expr Varroa'!M$7,FALSE)</f>
        <v>11.3984968286513</v>
      </c>
      <c r="N51" s="12">
        <f>VLOOKUP($B51,data!$B$3:$Q$11565,'diff expr Varroa'!N$7,FALSE)</f>
        <v>11.5434311242345</v>
      </c>
      <c r="O51" s="12">
        <f>VLOOKUP($B51,data!$B$3:$Q$11565,'diff expr Varroa'!O$7,FALSE)</f>
        <v>11.373435311505601</v>
      </c>
      <c r="P51" s="12">
        <f>VLOOKUP($B51,data!$B$3:$Q$11565,'diff expr Varroa'!P$7,FALSE)</f>
        <v>11.740642060588399</v>
      </c>
      <c r="Q51" s="12">
        <f>VLOOKUP($B51,data!$B$3:$Q$11565,'diff expr Varroa'!Q$7,FALSE)</f>
        <v>12.040097219487601</v>
      </c>
      <c r="S51" s="40" t="str">
        <f>IF(COUNTIF(H51:L51,"&gt;"&amp;'reference parameters'!$B$2)&gt;='reference parameters'!$B$3,IF(COUNTIF('diff expr Varroa'!M51:Q51,"&gt;"&amp;'reference parameters'!$B$2)&gt;='reference parameters'!$B$4,"OK"))</f>
        <v>OK</v>
      </c>
      <c r="U51" s="3">
        <f t="shared" si="1"/>
        <v>2</v>
      </c>
      <c r="V51" s="3">
        <f t="shared" si="2"/>
        <v>1</v>
      </c>
      <c r="W51" s="3">
        <f t="shared" si="3"/>
        <v>5</v>
      </c>
      <c r="X51" s="3">
        <f t="shared" si="4"/>
        <v>3</v>
      </c>
      <c r="Y51" s="3">
        <f t="shared" si="5"/>
        <v>4</v>
      </c>
      <c r="Z51" s="3">
        <f t="shared" si="6"/>
        <v>7</v>
      </c>
      <c r="AA51" s="3">
        <f t="shared" si="7"/>
        <v>8</v>
      </c>
      <c r="AB51" s="3">
        <f t="shared" si="8"/>
        <v>6</v>
      </c>
      <c r="AC51" s="3">
        <f t="shared" si="9"/>
        <v>9</v>
      </c>
      <c r="AD51" s="3">
        <f t="shared" si="10"/>
        <v>10</v>
      </c>
      <c r="AE51" s="3"/>
      <c r="AF51" s="3">
        <f t="shared" si="11"/>
        <v>0</v>
      </c>
      <c r="AG51" s="3">
        <f t="shared" si="12"/>
        <v>0</v>
      </c>
      <c r="AH51" s="3">
        <f t="shared" si="13"/>
        <v>0</v>
      </c>
      <c r="AI51" s="3">
        <f t="shared" si="14"/>
        <v>0</v>
      </c>
      <c r="AJ51" s="3">
        <f t="shared" si="15"/>
        <v>0</v>
      </c>
      <c r="AK51" s="3">
        <f t="shared" si="16"/>
        <v>0</v>
      </c>
      <c r="AL51" s="3">
        <f t="shared" si="17"/>
        <v>0</v>
      </c>
      <c r="AM51" s="3">
        <f t="shared" si="18"/>
        <v>0</v>
      </c>
      <c r="AN51" s="3">
        <f t="shared" si="19"/>
        <v>0</v>
      </c>
      <c r="AO51" s="3">
        <f t="shared" si="20"/>
        <v>0</v>
      </c>
      <c r="AP51" s="3"/>
      <c r="AQ51" s="3">
        <f t="shared" si="21"/>
        <v>2</v>
      </c>
      <c r="AR51" s="3">
        <f t="shared" si="22"/>
        <v>1</v>
      </c>
      <c r="AS51" s="3">
        <f t="shared" si="23"/>
        <v>5</v>
      </c>
      <c r="AT51" s="3">
        <f t="shared" si="24"/>
        <v>3</v>
      </c>
      <c r="AU51" s="3">
        <f t="shared" si="25"/>
        <v>4</v>
      </c>
      <c r="AV51" s="3">
        <f t="shared" si="26"/>
        <v>7</v>
      </c>
      <c r="AW51" s="3">
        <f t="shared" si="27"/>
        <v>8</v>
      </c>
      <c r="AX51" s="3">
        <f t="shared" si="28"/>
        <v>6</v>
      </c>
      <c r="AY51" s="3">
        <f t="shared" si="29"/>
        <v>9</v>
      </c>
      <c r="AZ51" s="3">
        <f t="shared" si="30"/>
        <v>10</v>
      </c>
      <c r="BA51" s="3"/>
      <c r="BB51" s="6">
        <f t="shared" si="33"/>
        <v>5</v>
      </c>
      <c r="BC51" s="3">
        <f t="shared" si="31"/>
        <v>5</v>
      </c>
      <c r="BD51" s="3">
        <f t="shared" si="34"/>
        <v>15</v>
      </c>
      <c r="BE51" s="3">
        <f t="shared" si="35"/>
        <v>40</v>
      </c>
      <c r="BF51" s="3">
        <f t="shared" si="36"/>
        <v>25</v>
      </c>
      <c r="BG51" s="3">
        <f t="shared" si="37"/>
        <v>0</v>
      </c>
      <c r="BH51" s="3">
        <f t="shared" si="38"/>
        <v>0</v>
      </c>
      <c r="BI51" s="28">
        <f t="shared" si="39"/>
        <v>12.5</v>
      </c>
      <c r="BJ51" s="28">
        <f t="shared" si="40"/>
        <v>4.7871355387816905</v>
      </c>
      <c r="BK51" s="44">
        <f t="shared" si="41"/>
        <v>-2.6111648393354674</v>
      </c>
      <c r="BL51" s="45">
        <f t="shared" si="42"/>
        <v>4.5117194090401637E-3</v>
      </c>
      <c r="BM51" s="39"/>
      <c r="BN51" s="39" t="str">
        <f t="shared" si="43"/>
        <v>sign</v>
      </c>
      <c r="BP51" s="12">
        <f t="shared" si="44"/>
        <v>2.7159008769770166E-2</v>
      </c>
    </row>
    <row r="52" spans="1:68">
      <c r="A52" s="43" t="s">
        <v>175</v>
      </c>
      <c r="B52" s="43" t="s">
        <v>176</v>
      </c>
      <c r="C52" s="43" t="s">
        <v>177</v>
      </c>
      <c r="D52" s="43" t="s">
        <v>178</v>
      </c>
      <c r="E52" s="43" t="s">
        <v>179</v>
      </c>
      <c r="F52" s="12" t="str">
        <f t="shared" si="32"/>
        <v>TEP - Thioe</v>
      </c>
      <c r="H52" s="12">
        <f>VLOOKUP($B52,data!$B$3:$Q$11565,'diff expr Varroa'!H$7,FALSE)</f>
        <v>10.2653786050957</v>
      </c>
      <c r="I52" s="12">
        <f>VLOOKUP($B52,data!$B$3:$Q$11565,'diff expr Varroa'!I$7,FALSE)</f>
        <v>10.3089496344358</v>
      </c>
      <c r="J52" s="12">
        <f>VLOOKUP($B52,data!$B$3:$Q$11565,'diff expr Varroa'!J$7,FALSE)</f>
        <v>10.279359436751999</v>
      </c>
      <c r="K52" s="12">
        <f>VLOOKUP($B52,data!$B$3:$Q$11565,'diff expr Varroa'!K$7,FALSE)</f>
        <v>9.8522985572083996</v>
      </c>
      <c r="L52" s="12">
        <f>VLOOKUP($B52,data!$B$3:$Q$11565,'diff expr Varroa'!L$7,FALSE)</f>
        <v>10.090612985793801</v>
      </c>
      <c r="M52" s="12">
        <f>VLOOKUP($B52,data!$B$3:$Q$11565,'diff expr Varroa'!M$7,FALSE)</f>
        <v>10.0059367107756</v>
      </c>
      <c r="N52" s="12">
        <f>VLOOKUP($B52,data!$B$3:$Q$11565,'diff expr Varroa'!N$7,FALSE)</f>
        <v>10.050084662873401</v>
      </c>
      <c r="O52" s="12">
        <f>VLOOKUP($B52,data!$B$3:$Q$11565,'diff expr Varroa'!O$7,FALSE)</f>
        <v>9.9458730226052499</v>
      </c>
      <c r="P52" s="12">
        <f>VLOOKUP($B52,data!$B$3:$Q$11565,'diff expr Varroa'!P$7,FALSE)</f>
        <v>10.0250941680382</v>
      </c>
      <c r="Q52" s="12">
        <f>VLOOKUP($B52,data!$B$3:$Q$11565,'diff expr Varroa'!Q$7,FALSE)</f>
        <v>9.9082118825180299</v>
      </c>
      <c r="S52" s="40" t="str">
        <f>IF(COUNTIF(H52:L52,"&gt;"&amp;'reference parameters'!$B$2)&gt;='reference parameters'!$B$3,IF(COUNTIF('diff expr Varroa'!M52:Q52,"&gt;"&amp;'reference parameters'!$B$2)&gt;='reference parameters'!$B$4,"OK"))</f>
        <v>OK</v>
      </c>
      <c r="U52" s="3">
        <f t="shared" si="1"/>
        <v>8</v>
      </c>
      <c r="V52" s="3">
        <f t="shared" si="2"/>
        <v>10</v>
      </c>
      <c r="W52" s="3">
        <f t="shared" si="3"/>
        <v>9</v>
      </c>
      <c r="X52" s="3">
        <f t="shared" si="4"/>
        <v>1</v>
      </c>
      <c r="Y52" s="3">
        <f t="shared" si="5"/>
        <v>7</v>
      </c>
      <c r="Z52" s="3">
        <f t="shared" si="6"/>
        <v>4</v>
      </c>
      <c r="AA52" s="3">
        <f t="shared" si="7"/>
        <v>6</v>
      </c>
      <c r="AB52" s="3">
        <f t="shared" si="8"/>
        <v>3</v>
      </c>
      <c r="AC52" s="3">
        <f t="shared" si="9"/>
        <v>5</v>
      </c>
      <c r="AD52" s="3">
        <f t="shared" si="10"/>
        <v>2</v>
      </c>
      <c r="AE52" s="3"/>
      <c r="AF52" s="3">
        <f t="shared" si="11"/>
        <v>0</v>
      </c>
      <c r="AG52" s="3">
        <f t="shared" si="12"/>
        <v>0</v>
      </c>
      <c r="AH52" s="3">
        <f t="shared" si="13"/>
        <v>0</v>
      </c>
      <c r="AI52" s="3">
        <f t="shared" si="14"/>
        <v>0</v>
      </c>
      <c r="AJ52" s="3">
        <f t="shared" si="15"/>
        <v>0</v>
      </c>
      <c r="AK52" s="3">
        <f t="shared" si="16"/>
        <v>0</v>
      </c>
      <c r="AL52" s="3">
        <f t="shared" si="17"/>
        <v>0</v>
      </c>
      <c r="AM52" s="3">
        <f t="shared" si="18"/>
        <v>0</v>
      </c>
      <c r="AN52" s="3">
        <f t="shared" si="19"/>
        <v>0</v>
      </c>
      <c r="AO52" s="3">
        <f t="shared" si="20"/>
        <v>0</v>
      </c>
      <c r="AP52" s="3"/>
      <c r="AQ52" s="3">
        <f t="shared" si="21"/>
        <v>8</v>
      </c>
      <c r="AR52" s="3">
        <f t="shared" si="22"/>
        <v>10</v>
      </c>
      <c r="AS52" s="3">
        <f t="shared" si="23"/>
        <v>9</v>
      </c>
      <c r="AT52" s="3">
        <f t="shared" si="24"/>
        <v>1</v>
      </c>
      <c r="AU52" s="3">
        <f t="shared" si="25"/>
        <v>7</v>
      </c>
      <c r="AV52" s="3">
        <f t="shared" si="26"/>
        <v>4</v>
      </c>
      <c r="AW52" s="3">
        <f t="shared" si="27"/>
        <v>6</v>
      </c>
      <c r="AX52" s="3">
        <f t="shared" si="28"/>
        <v>3</v>
      </c>
      <c r="AY52" s="3">
        <f t="shared" si="29"/>
        <v>5</v>
      </c>
      <c r="AZ52" s="3">
        <f t="shared" si="30"/>
        <v>2</v>
      </c>
      <c r="BA52" s="3"/>
      <c r="BB52" s="6">
        <f t="shared" si="33"/>
        <v>5</v>
      </c>
      <c r="BC52" s="3">
        <f t="shared" si="31"/>
        <v>5</v>
      </c>
      <c r="BD52" s="3">
        <f t="shared" si="34"/>
        <v>35</v>
      </c>
      <c r="BE52" s="3">
        <f t="shared" si="35"/>
        <v>20</v>
      </c>
      <c r="BF52" s="3">
        <f t="shared" si="36"/>
        <v>5</v>
      </c>
      <c r="BG52" s="3">
        <f t="shared" si="37"/>
        <v>20</v>
      </c>
      <c r="BH52" s="3">
        <f t="shared" si="38"/>
        <v>5</v>
      </c>
      <c r="BI52" s="28">
        <f t="shared" si="39"/>
        <v>12.5</v>
      </c>
      <c r="BJ52" s="28">
        <f t="shared" si="40"/>
        <v>4.7871355387816905</v>
      </c>
      <c r="BK52" s="44">
        <f t="shared" si="41"/>
        <v>-1.5666989036012806</v>
      </c>
      <c r="BL52" s="45">
        <f t="shared" si="42"/>
        <v>5.8592543599068986E-2</v>
      </c>
      <c r="BM52" s="39"/>
      <c r="BN52" s="39" t="str">
        <f t="shared" si="43"/>
        <v/>
      </c>
      <c r="BP52" s="12">
        <f t="shared" si="44"/>
        <v>-7.4278401487484933E-3</v>
      </c>
    </row>
    <row r="53" spans="1:68">
      <c r="A53" s="43" t="s">
        <v>180</v>
      </c>
      <c r="B53" s="43" t="s">
        <v>181</v>
      </c>
      <c r="C53" s="43" t="s">
        <v>182</v>
      </c>
      <c r="D53" s="43" t="s">
        <v>183</v>
      </c>
      <c r="E53" s="43" t="s">
        <v>179</v>
      </c>
      <c r="F53" s="12" t="str">
        <f t="shared" si="32"/>
        <v>TEP - Thioe</v>
      </c>
      <c r="H53" s="12">
        <f>VLOOKUP($B53,data!$B$3:$Q$11565,'diff expr Varroa'!H$7,FALSE)</f>
        <v>11.286234456065699</v>
      </c>
      <c r="I53" s="12">
        <f>VLOOKUP($B53,data!$B$3:$Q$11565,'diff expr Varroa'!I$7,FALSE)</f>
        <v>11.2176448376668</v>
      </c>
      <c r="J53" s="12">
        <f>VLOOKUP($B53,data!$B$3:$Q$11565,'diff expr Varroa'!J$7,FALSE)</f>
        <v>10.6382952492811</v>
      </c>
      <c r="K53" s="12">
        <f>VLOOKUP($B53,data!$B$3:$Q$11565,'diff expr Varroa'!K$7,FALSE)</f>
        <v>10.104642580574099</v>
      </c>
      <c r="L53" s="12">
        <f>VLOOKUP($B53,data!$B$3:$Q$11565,'diff expr Varroa'!L$7,FALSE)</f>
        <v>11.1719193296341</v>
      </c>
      <c r="M53" s="12">
        <f>VLOOKUP($B53,data!$B$3:$Q$11565,'diff expr Varroa'!M$7,FALSE)</f>
        <v>9.4687195185362292</v>
      </c>
      <c r="N53" s="12">
        <f>VLOOKUP($B53,data!$B$3:$Q$11565,'diff expr Varroa'!N$7,FALSE)</f>
        <v>10.876436453180601</v>
      </c>
      <c r="O53" s="12">
        <f>VLOOKUP($B53,data!$B$3:$Q$11565,'diff expr Varroa'!O$7,FALSE)</f>
        <v>10.1699552902229</v>
      </c>
      <c r="P53" s="12">
        <f>VLOOKUP($B53,data!$B$3:$Q$11565,'diff expr Varroa'!P$7,FALSE)</f>
        <v>11.3002191740259</v>
      </c>
      <c r="Q53" s="12">
        <f>VLOOKUP($B53,data!$B$3:$Q$11565,'diff expr Varroa'!Q$7,FALSE)</f>
        <v>10.5003189371693</v>
      </c>
      <c r="S53" s="40" t="str">
        <f>IF(COUNTIF(H53:L53,"&gt;"&amp;'reference parameters'!$B$2)&gt;='reference parameters'!$B$3,IF(COUNTIF('diff expr Varroa'!M53:Q53,"&gt;"&amp;'reference parameters'!$B$2)&gt;='reference parameters'!$B$4,"OK"))</f>
        <v>OK</v>
      </c>
      <c r="U53" s="3">
        <f t="shared" si="1"/>
        <v>9</v>
      </c>
      <c r="V53" s="3">
        <f t="shared" si="2"/>
        <v>8</v>
      </c>
      <c r="W53" s="3">
        <f t="shared" si="3"/>
        <v>5</v>
      </c>
      <c r="X53" s="3">
        <f t="shared" si="4"/>
        <v>2</v>
      </c>
      <c r="Y53" s="3">
        <f t="shared" si="5"/>
        <v>7</v>
      </c>
      <c r="Z53" s="3">
        <f t="shared" si="6"/>
        <v>1</v>
      </c>
      <c r="AA53" s="3">
        <f t="shared" si="7"/>
        <v>6</v>
      </c>
      <c r="AB53" s="3">
        <f t="shared" si="8"/>
        <v>3</v>
      </c>
      <c r="AC53" s="3">
        <f t="shared" si="9"/>
        <v>10</v>
      </c>
      <c r="AD53" s="3">
        <f t="shared" si="10"/>
        <v>4</v>
      </c>
      <c r="AE53" s="3"/>
      <c r="AF53" s="3">
        <f t="shared" si="11"/>
        <v>0</v>
      </c>
      <c r="AG53" s="3">
        <f t="shared" si="12"/>
        <v>0</v>
      </c>
      <c r="AH53" s="3">
        <f t="shared" si="13"/>
        <v>0</v>
      </c>
      <c r="AI53" s="3">
        <f t="shared" si="14"/>
        <v>0</v>
      </c>
      <c r="AJ53" s="3">
        <f t="shared" si="15"/>
        <v>0</v>
      </c>
      <c r="AK53" s="3">
        <f t="shared" si="16"/>
        <v>0</v>
      </c>
      <c r="AL53" s="3">
        <f t="shared" si="17"/>
        <v>0</v>
      </c>
      <c r="AM53" s="3">
        <f t="shared" si="18"/>
        <v>0</v>
      </c>
      <c r="AN53" s="3">
        <f t="shared" si="19"/>
        <v>0</v>
      </c>
      <c r="AO53" s="3">
        <f t="shared" si="20"/>
        <v>0</v>
      </c>
      <c r="AP53" s="3"/>
      <c r="AQ53" s="3">
        <f t="shared" si="21"/>
        <v>9</v>
      </c>
      <c r="AR53" s="3">
        <f t="shared" si="22"/>
        <v>8</v>
      </c>
      <c r="AS53" s="3">
        <f t="shared" si="23"/>
        <v>5</v>
      </c>
      <c r="AT53" s="3">
        <f t="shared" si="24"/>
        <v>2</v>
      </c>
      <c r="AU53" s="3">
        <f t="shared" si="25"/>
        <v>7</v>
      </c>
      <c r="AV53" s="3">
        <f t="shared" si="26"/>
        <v>1</v>
      </c>
      <c r="AW53" s="3">
        <f t="shared" si="27"/>
        <v>6</v>
      </c>
      <c r="AX53" s="3">
        <f t="shared" si="28"/>
        <v>3</v>
      </c>
      <c r="AY53" s="3">
        <f t="shared" si="29"/>
        <v>10</v>
      </c>
      <c r="AZ53" s="3">
        <f t="shared" si="30"/>
        <v>4</v>
      </c>
      <c r="BA53" s="3"/>
      <c r="BB53" s="6">
        <f t="shared" si="33"/>
        <v>5</v>
      </c>
      <c r="BC53" s="3">
        <f t="shared" si="31"/>
        <v>5</v>
      </c>
      <c r="BD53" s="3">
        <f t="shared" si="34"/>
        <v>31</v>
      </c>
      <c r="BE53" s="3">
        <f t="shared" si="35"/>
        <v>24</v>
      </c>
      <c r="BF53" s="3">
        <f t="shared" si="36"/>
        <v>9</v>
      </c>
      <c r="BG53" s="3">
        <f t="shared" si="37"/>
        <v>16</v>
      </c>
      <c r="BH53" s="3">
        <f t="shared" si="38"/>
        <v>9</v>
      </c>
      <c r="BI53" s="28">
        <f t="shared" si="39"/>
        <v>12.5</v>
      </c>
      <c r="BJ53" s="28">
        <f t="shared" si="40"/>
        <v>4.7871355387816905</v>
      </c>
      <c r="BK53" s="44">
        <f t="shared" si="41"/>
        <v>-0.73112615501393097</v>
      </c>
      <c r="BL53" s="45">
        <f t="shared" si="42"/>
        <v>0.23235104997023245</v>
      </c>
      <c r="BM53" s="39"/>
      <c r="BN53" s="39" t="str">
        <f t="shared" si="43"/>
        <v/>
      </c>
      <c r="BP53" s="12">
        <f t="shared" si="44"/>
        <v>-1.7116833280376116E-2</v>
      </c>
    </row>
    <row r="54" spans="1:68">
      <c r="A54" s="43" t="s">
        <v>184</v>
      </c>
      <c r="B54" s="43" t="s">
        <v>185</v>
      </c>
      <c r="C54" s="43" t="s">
        <v>186</v>
      </c>
      <c r="D54" s="43" t="s">
        <v>187</v>
      </c>
      <c r="E54" s="43" t="s">
        <v>179</v>
      </c>
      <c r="F54" s="12" t="str">
        <f t="shared" si="32"/>
        <v>TEP - Thioe</v>
      </c>
      <c r="H54" s="12">
        <f>VLOOKUP($B54,data!$B$3:$Q$11565,'diff expr Varroa'!H$7,FALSE)</f>
        <v>7.0280865665637702</v>
      </c>
      <c r="I54" s="12">
        <f>VLOOKUP($B54,data!$B$3:$Q$11565,'diff expr Varroa'!I$7,FALSE)</f>
        <v>7.1834890738267099</v>
      </c>
      <c r="J54" s="12">
        <f>VLOOKUP($B54,data!$B$3:$Q$11565,'diff expr Varroa'!J$7,FALSE)</f>
        <v>6.7526718515306996</v>
      </c>
      <c r="K54" s="12">
        <f>VLOOKUP($B54,data!$B$3:$Q$11565,'diff expr Varroa'!K$7,FALSE)</f>
        <v>7.3411948445234598</v>
      </c>
      <c r="L54" s="12">
        <f>VLOOKUP($B54,data!$B$3:$Q$11565,'diff expr Varroa'!L$7,FALSE)</f>
        <v>7.2697786914859499</v>
      </c>
      <c r="M54" s="12">
        <f>VLOOKUP($B54,data!$B$3:$Q$11565,'diff expr Varroa'!M$7,FALSE)</f>
        <v>7.3782177587165396</v>
      </c>
      <c r="N54" s="12">
        <f>VLOOKUP($B54,data!$B$3:$Q$11565,'diff expr Varroa'!N$7,FALSE)</f>
        <v>7.1998009364913598</v>
      </c>
      <c r="O54" s="12">
        <f>VLOOKUP($B54,data!$B$3:$Q$11565,'diff expr Varroa'!O$7,FALSE)</f>
        <v>6.8283490522353496</v>
      </c>
      <c r="P54" s="12">
        <f>VLOOKUP($B54,data!$B$3:$Q$11565,'diff expr Varroa'!P$7,FALSE)</f>
        <v>6.8659346212111299</v>
      </c>
      <c r="Q54" s="12">
        <f>VLOOKUP($B54,data!$B$3:$Q$11565,'diff expr Varroa'!Q$7,FALSE)</f>
        <v>7.2892387332708299</v>
      </c>
      <c r="S54" s="40" t="str">
        <f>IF(COUNTIF(H54:L54,"&gt;"&amp;'reference parameters'!$B$2)&gt;='reference parameters'!$B$3,IF(COUNTIF('diff expr Varroa'!M54:Q54,"&gt;"&amp;'reference parameters'!$B$2)&gt;='reference parameters'!$B$4,"OK"))</f>
        <v>OK</v>
      </c>
      <c r="U54" s="3">
        <f t="shared" si="1"/>
        <v>4</v>
      </c>
      <c r="V54" s="3">
        <f t="shared" si="2"/>
        <v>5</v>
      </c>
      <c r="W54" s="3">
        <f t="shared" si="3"/>
        <v>1</v>
      </c>
      <c r="X54" s="3">
        <f t="shared" si="4"/>
        <v>9</v>
      </c>
      <c r="Y54" s="3">
        <f t="shared" si="5"/>
        <v>7</v>
      </c>
      <c r="Z54" s="3">
        <f t="shared" si="6"/>
        <v>10</v>
      </c>
      <c r="AA54" s="3">
        <f t="shared" si="7"/>
        <v>6</v>
      </c>
      <c r="AB54" s="3">
        <f t="shared" si="8"/>
        <v>2</v>
      </c>
      <c r="AC54" s="3">
        <f t="shared" si="9"/>
        <v>3</v>
      </c>
      <c r="AD54" s="3">
        <f t="shared" si="10"/>
        <v>8</v>
      </c>
      <c r="AE54" s="3"/>
      <c r="AF54" s="3">
        <f t="shared" si="11"/>
        <v>0</v>
      </c>
      <c r="AG54" s="3">
        <f t="shared" si="12"/>
        <v>0</v>
      </c>
      <c r="AH54" s="3">
        <f t="shared" si="13"/>
        <v>0</v>
      </c>
      <c r="AI54" s="3">
        <f t="shared" si="14"/>
        <v>0</v>
      </c>
      <c r="AJ54" s="3">
        <f t="shared" si="15"/>
        <v>0</v>
      </c>
      <c r="AK54" s="3">
        <f t="shared" si="16"/>
        <v>0</v>
      </c>
      <c r="AL54" s="3">
        <f t="shared" si="17"/>
        <v>0</v>
      </c>
      <c r="AM54" s="3">
        <f t="shared" si="18"/>
        <v>0</v>
      </c>
      <c r="AN54" s="3">
        <f t="shared" si="19"/>
        <v>0</v>
      </c>
      <c r="AO54" s="3">
        <f t="shared" si="20"/>
        <v>0</v>
      </c>
      <c r="AP54" s="3"/>
      <c r="AQ54" s="3">
        <f t="shared" si="21"/>
        <v>4</v>
      </c>
      <c r="AR54" s="3">
        <f t="shared" si="22"/>
        <v>5</v>
      </c>
      <c r="AS54" s="3">
        <f t="shared" si="23"/>
        <v>1</v>
      </c>
      <c r="AT54" s="3">
        <f t="shared" si="24"/>
        <v>9</v>
      </c>
      <c r="AU54" s="3">
        <f t="shared" si="25"/>
        <v>7</v>
      </c>
      <c r="AV54" s="3">
        <f t="shared" si="26"/>
        <v>10</v>
      </c>
      <c r="AW54" s="3">
        <f t="shared" si="27"/>
        <v>6</v>
      </c>
      <c r="AX54" s="3">
        <f t="shared" si="28"/>
        <v>2</v>
      </c>
      <c r="AY54" s="3">
        <f t="shared" si="29"/>
        <v>3</v>
      </c>
      <c r="AZ54" s="3">
        <f t="shared" si="30"/>
        <v>8</v>
      </c>
      <c r="BA54" s="3"/>
      <c r="BB54" s="6">
        <f t="shared" si="33"/>
        <v>5</v>
      </c>
      <c r="BC54" s="3">
        <f t="shared" si="31"/>
        <v>5</v>
      </c>
      <c r="BD54" s="3">
        <f t="shared" si="34"/>
        <v>26</v>
      </c>
      <c r="BE54" s="3">
        <f t="shared" si="35"/>
        <v>29</v>
      </c>
      <c r="BF54" s="3">
        <f t="shared" si="36"/>
        <v>14</v>
      </c>
      <c r="BG54" s="3">
        <f t="shared" si="37"/>
        <v>11</v>
      </c>
      <c r="BH54" s="3">
        <f t="shared" si="38"/>
        <v>11</v>
      </c>
      <c r="BI54" s="28">
        <f t="shared" si="39"/>
        <v>12.5</v>
      </c>
      <c r="BJ54" s="28">
        <f t="shared" si="40"/>
        <v>4.7871355387816905</v>
      </c>
      <c r="BK54" s="44">
        <f t="shared" si="41"/>
        <v>-0.31333978072025609</v>
      </c>
      <c r="BL54" s="45">
        <f t="shared" si="42"/>
        <v>0.37701126503103738</v>
      </c>
      <c r="BM54" s="39"/>
      <c r="BN54" s="39" t="str">
        <f t="shared" si="43"/>
        <v/>
      </c>
      <c r="BP54" s="12">
        <f t="shared" si="44"/>
        <v>-1.6703364821056937E-4</v>
      </c>
    </row>
    <row r="55" spans="1:68">
      <c r="A55" s="43" t="s">
        <v>188</v>
      </c>
      <c r="B55" s="43" t="s">
        <v>189</v>
      </c>
      <c r="C55" s="43" t="s">
        <v>150</v>
      </c>
      <c r="D55" s="43" t="s">
        <v>190</v>
      </c>
      <c r="E55" s="43" t="s">
        <v>191</v>
      </c>
      <c r="F55" s="12" t="str">
        <f t="shared" si="32"/>
        <v>serine prot</v>
      </c>
      <c r="H55" s="12" t="e">
        <f>VLOOKUP($B55,data!$B$3:$Q$11565,'diff expr Varroa'!H$7,FALSE)</f>
        <v>#N/A</v>
      </c>
      <c r="I55" s="12" t="e">
        <f>VLOOKUP($B55,data!$B$3:$Q$11565,'diff expr Varroa'!I$7,FALSE)</f>
        <v>#N/A</v>
      </c>
      <c r="J55" s="12" t="e">
        <f>VLOOKUP($B55,data!$B$3:$Q$11565,'diff expr Varroa'!J$7,FALSE)</f>
        <v>#N/A</v>
      </c>
      <c r="K55" s="12" t="e">
        <f>VLOOKUP($B55,data!$B$3:$Q$11565,'diff expr Varroa'!K$7,FALSE)</f>
        <v>#N/A</v>
      </c>
      <c r="L55" s="12" t="e">
        <f>VLOOKUP($B55,data!$B$3:$Q$11565,'diff expr Varroa'!L$7,FALSE)</f>
        <v>#N/A</v>
      </c>
      <c r="M55" s="12" t="e">
        <f>VLOOKUP($B55,data!$B$3:$Q$11565,'diff expr Varroa'!M$7,FALSE)</f>
        <v>#N/A</v>
      </c>
      <c r="N55" s="12" t="e">
        <f>VLOOKUP($B55,data!$B$3:$Q$11565,'diff expr Varroa'!N$7,FALSE)</f>
        <v>#N/A</v>
      </c>
      <c r="O55" s="12" t="e">
        <f>VLOOKUP($B55,data!$B$3:$Q$11565,'diff expr Varroa'!O$7,FALSE)</f>
        <v>#N/A</v>
      </c>
      <c r="P55" s="12" t="e">
        <f>VLOOKUP($B55,data!$B$3:$Q$11565,'diff expr Varroa'!P$7,FALSE)</f>
        <v>#N/A</v>
      </c>
      <c r="Q55" s="12" t="e">
        <f>VLOOKUP($B55,data!$B$3:$Q$11565,'diff expr Varroa'!Q$7,FALSE)</f>
        <v>#N/A</v>
      </c>
      <c r="S55" s="40" t="b">
        <f>IF(COUNTIF(H55:L55,"&gt;"&amp;'reference parameters'!$B$2)&gt;='reference parameters'!$B$3,IF(COUNTIF('diff expr Varroa'!M55:Q55,"&gt;"&amp;'reference parameters'!$B$2)&gt;='reference parameters'!$B$4,"OK"))</f>
        <v>0</v>
      </c>
      <c r="U55" s="3" t="b">
        <f t="shared" si="1"/>
        <v>0</v>
      </c>
      <c r="V55" s="3" t="b">
        <f t="shared" si="2"/>
        <v>0</v>
      </c>
      <c r="W55" s="3" t="b">
        <f t="shared" si="3"/>
        <v>0</v>
      </c>
      <c r="X55" s="3" t="b">
        <f t="shared" si="4"/>
        <v>0</v>
      </c>
      <c r="Y55" s="3" t="b">
        <f t="shared" si="5"/>
        <v>0</v>
      </c>
      <c r="Z55" s="3" t="b">
        <f t="shared" si="6"/>
        <v>0</v>
      </c>
      <c r="AA55" s="3" t="b">
        <f t="shared" si="7"/>
        <v>0</v>
      </c>
      <c r="AB55" s="3" t="b">
        <f t="shared" si="8"/>
        <v>0</v>
      </c>
      <c r="AC55" s="3" t="b">
        <f t="shared" si="9"/>
        <v>0</v>
      </c>
      <c r="AD55" s="3" t="b">
        <f t="shared" si="10"/>
        <v>0</v>
      </c>
      <c r="AE55" s="3"/>
      <c r="AF55" s="3" t="str">
        <f t="shared" si="11"/>
        <v/>
      </c>
      <c r="AG55" s="3" t="str">
        <f t="shared" si="12"/>
        <v/>
      </c>
      <c r="AH55" s="3" t="str">
        <f t="shared" si="13"/>
        <v/>
      </c>
      <c r="AI55" s="3" t="str">
        <f t="shared" si="14"/>
        <v/>
      </c>
      <c r="AJ55" s="3" t="str">
        <f t="shared" si="15"/>
        <v/>
      </c>
      <c r="AK55" s="3" t="str">
        <f t="shared" si="16"/>
        <v/>
      </c>
      <c r="AL55" s="3" t="str">
        <f t="shared" si="17"/>
        <v/>
      </c>
      <c r="AM55" s="3" t="str">
        <f t="shared" si="18"/>
        <v/>
      </c>
      <c r="AN55" s="3" t="str">
        <f t="shared" si="19"/>
        <v/>
      </c>
      <c r="AO55" s="3" t="str">
        <f t="shared" si="20"/>
        <v/>
      </c>
      <c r="AP55" s="3"/>
      <c r="AQ55" s="3" t="str">
        <f t="shared" si="21"/>
        <v/>
      </c>
      <c r="AR55" s="3" t="str">
        <f t="shared" si="22"/>
        <v/>
      </c>
      <c r="AS55" s="3" t="str">
        <f t="shared" si="23"/>
        <v/>
      </c>
      <c r="AT55" s="3" t="str">
        <f t="shared" si="24"/>
        <v/>
      </c>
      <c r="AU55" s="3" t="str">
        <f t="shared" si="25"/>
        <v/>
      </c>
      <c r="AV55" s="3" t="str">
        <f t="shared" si="26"/>
        <v/>
      </c>
      <c r="AW55" s="3" t="str">
        <f t="shared" si="27"/>
        <v/>
      </c>
      <c r="AX55" s="3" t="str">
        <f t="shared" si="28"/>
        <v/>
      </c>
      <c r="AY55" s="3" t="str">
        <f t="shared" si="29"/>
        <v/>
      </c>
      <c r="AZ55" s="3" t="str">
        <f t="shared" si="30"/>
        <v/>
      </c>
      <c r="BA55" s="3"/>
      <c r="BB55" s="6">
        <f t="shared" si="33"/>
        <v>0</v>
      </c>
      <c r="BC55" s="3">
        <f t="shared" si="31"/>
        <v>0</v>
      </c>
      <c r="BD55" s="3">
        <f t="shared" si="34"/>
        <v>0</v>
      </c>
      <c r="BE55" s="3">
        <f t="shared" si="35"/>
        <v>0</v>
      </c>
      <c r="BF55" s="3">
        <f t="shared" si="36"/>
        <v>0</v>
      </c>
      <c r="BG55" s="3">
        <f t="shared" si="37"/>
        <v>0</v>
      </c>
      <c r="BH55" s="3">
        <f t="shared" si="38"/>
        <v>0</v>
      </c>
      <c r="BI55" s="28">
        <f t="shared" si="39"/>
        <v>0</v>
      </c>
      <c r="BJ55" s="28">
        <f t="shared" si="40"/>
        <v>0</v>
      </c>
      <c r="BK55" s="44" t="e">
        <f t="shared" si="41"/>
        <v>#DIV/0!</v>
      </c>
      <c r="BL55" s="45" t="str">
        <f t="shared" si="42"/>
        <v/>
      </c>
      <c r="BM55" s="39"/>
      <c r="BN55" s="39" t="str">
        <f t="shared" si="43"/>
        <v/>
      </c>
      <c r="BP55" s="12" t="e">
        <f t="shared" si="44"/>
        <v>#N/A</v>
      </c>
    </row>
    <row r="56" spans="1:68">
      <c r="A56" s="43" t="s">
        <v>192</v>
      </c>
      <c r="B56" s="43" t="s">
        <v>193</v>
      </c>
      <c r="C56" s="43" t="s">
        <v>194</v>
      </c>
      <c r="D56" s="43" t="s">
        <v>195</v>
      </c>
      <c r="E56" s="43" t="s">
        <v>191</v>
      </c>
      <c r="F56" s="12" t="str">
        <f t="shared" si="32"/>
        <v>serine prot</v>
      </c>
      <c r="H56" s="12" t="e">
        <f>VLOOKUP($B56,data!$B$3:$Q$11565,'diff expr Varroa'!H$7,FALSE)</f>
        <v>#N/A</v>
      </c>
      <c r="I56" s="12" t="e">
        <f>VLOOKUP($B56,data!$B$3:$Q$11565,'diff expr Varroa'!I$7,FALSE)</f>
        <v>#N/A</v>
      </c>
      <c r="J56" s="12" t="e">
        <f>VLOOKUP($B56,data!$B$3:$Q$11565,'diff expr Varroa'!J$7,FALSE)</f>
        <v>#N/A</v>
      </c>
      <c r="K56" s="12" t="e">
        <f>VLOOKUP($B56,data!$B$3:$Q$11565,'diff expr Varroa'!K$7,FALSE)</f>
        <v>#N/A</v>
      </c>
      <c r="L56" s="12" t="e">
        <f>VLOOKUP($B56,data!$B$3:$Q$11565,'diff expr Varroa'!L$7,FALSE)</f>
        <v>#N/A</v>
      </c>
      <c r="M56" s="12" t="e">
        <f>VLOOKUP($B56,data!$B$3:$Q$11565,'diff expr Varroa'!M$7,FALSE)</f>
        <v>#N/A</v>
      </c>
      <c r="N56" s="12" t="e">
        <f>VLOOKUP($B56,data!$B$3:$Q$11565,'diff expr Varroa'!N$7,FALSE)</f>
        <v>#N/A</v>
      </c>
      <c r="O56" s="12" t="e">
        <f>VLOOKUP($B56,data!$B$3:$Q$11565,'diff expr Varroa'!O$7,FALSE)</f>
        <v>#N/A</v>
      </c>
      <c r="P56" s="12" t="e">
        <f>VLOOKUP($B56,data!$B$3:$Q$11565,'diff expr Varroa'!P$7,FALSE)</f>
        <v>#N/A</v>
      </c>
      <c r="Q56" s="12" t="e">
        <f>VLOOKUP($B56,data!$B$3:$Q$11565,'diff expr Varroa'!Q$7,FALSE)</f>
        <v>#N/A</v>
      </c>
      <c r="S56" s="40" t="b">
        <f>IF(COUNTIF(H56:L56,"&gt;"&amp;'reference parameters'!$B$2)&gt;='reference parameters'!$B$3,IF(COUNTIF('diff expr Varroa'!M56:Q56,"&gt;"&amp;'reference parameters'!$B$2)&gt;='reference parameters'!$B$4,"OK"))</f>
        <v>0</v>
      </c>
      <c r="U56" s="3" t="b">
        <f t="shared" si="1"/>
        <v>0</v>
      </c>
      <c r="V56" s="3" t="b">
        <f t="shared" si="2"/>
        <v>0</v>
      </c>
      <c r="W56" s="3" t="b">
        <f t="shared" si="3"/>
        <v>0</v>
      </c>
      <c r="X56" s="3" t="b">
        <f t="shared" si="4"/>
        <v>0</v>
      </c>
      <c r="Y56" s="3" t="b">
        <f t="shared" si="5"/>
        <v>0</v>
      </c>
      <c r="Z56" s="3" t="b">
        <f t="shared" si="6"/>
        <v>0</v>
      </c>
      <c r="AA56" s="3" t="b">
        <f t="shared" si="7"/>
        <v>0</v>
      </c>
      <c r="AB56" s="3" t="b">
        <f t="shared" si="8"/>
        <v>0</v>
      </c>
      <c r="AC56" s="3" t="b">
        <f t="shared" si="9"/>
        <v>0</v>
      </c>
      <c r="AD56" s="3" t="b">
        <f t="shared" si="10"/>
        <v>0</v>
      </c>
      <c r="AE56" s="3"/>
      <c r="AF56" s="3" t="str">
        <f t="shared" si="11"/>
        <v/>
      </c>
      <c r="AG56" s="3" t="str">
        <f t="shared" si="12"/>
        <v/>
      </c>
      <c r="AH56" s="3" t="str">
        <f t="shared" si="13"/>
        <v/>
      </c>
      <c r="AI56" s="3" t="str">
        <f t="shared" si="14"/>
        <v/>
      </c>
      <c r="AJ56" s="3" t="str">
        <f t="shared" si="15"/>
        <v/>
      </c>
      <c r="AK56" s="3" t="str">
        <f t="shared" si="16"/>
        <v/>
      </c>
      <c r="AL56" s="3" t="str">
        <f t="shared" si="17"/>
        <v/>
      </c>
      <c r="AM56" s="3" t="str">
        <f t="shared" si="18"/>
        <v/>
      </c>
      <c r="AN56" s="3" t="str">
        <f t="shared" si="19"/>
        <v/>
      </c>
      <c r="AO56" s="3" t="str">
        <f t="shared" si="20"/>
        <v/>
      </c>
      <c r="AP56" s="3"/>
      <c r="AQ56" s="3" t="str">
        <f t="shared" si="21"/>
        <v/>
      </c>
      <c r="AR56" s="3" t="str">
        <f t="shared" si="22"/>
        <v/>
      </c>
      <c r="AS56" s="3" t="str">
        <f t="shared" si="23"/>
        <v/>
      </c>
      <c r="AT56" s="3" t="str">
        <f t="shared" si="24"/>
        <v/>
      </c>
      <c r="AU56" s="3" t="str">
        <f t="shared" si="25"/>
        <v/>
      </c>
      <c r="AV56" s="3" t="str">
        <f t="shared" si="26"/>
        <v/>
      </c>
      <c r="AW56" s="3" t="str">
        <f t="shared" si="27"/>
        <v/>
      </c>
      <c r="AX56" s="3" t="str">
        <f t="shared" si="28"/>
        <v/>
      </c>
      <c r="AY56" s="3" t="str">
        <f t="shared" si="29"/>
        <v/>
      </c>
      <c r="AZ56" s="3" t="str">
        <f t="shared" si="30"/>
        <v/>
      </c>
      <c r="BA56" s="3"/>
      <c r="BB56" s="6">
        <f t="shared" si="33"/>
        <v>0</v>
      </c>
      <c r="BC56" s="3">
        <f t="shared" si="31"/>
        <v>0</v>
      </c>
      <c r="BD56" s="3">
        <f t="shared" si="34"/>
        <v>0</v>
      </c>
      <c r="BE56" s="3">
        <f t="shared" si="35"/>
        <v>0</v>
      </c>
      <c r="BF56" s="3">
        <f t="shared" si="36"/>
        <v>0</v>
      </c>
      <c r="BG56" s="3">
        <f t="shared" si="37"/>
        <v>0</v>
      </c>
      <c r="BH56" s="3">
        <f t="shared" si="38"/>
        <v>0</v>
      </c>
      <c r="BI56" s="28">
        <f t="shared" si="39"/>
        <v>0</v>
      </c>
      <c r="BJ56" s="28">
        <f t="shared" si="40"/>
        <v>0</v>
      </c>
      <c r="BK56" s="44" t="e">
        <f t="shared" si="41"/>
        <v>#DIV/0!</v>
      </c>
      <c r="BL56" s="45" t="str">
        <f t="shared" si="42"/>
        <v/>
      </c>
      <c r="BM56" s="39"/>
      <c r="BN56" s="39" t="str">
        <f t="shared" si="43"/>
        <v/>
      </c>
      <c r="BP56" s="12" t="e">
        <f t="shared" si="44"/>
        <v>#N/A</v>
      </c>
    </row>
    <row r="57" spans="1:68">
      <c r="A57" s="43" t="s">
        <v>196</v>
      </c>
      <c r="B57" s="43" t="s">
        <v>197</v>
      </c>
      <c r="C57" s="43" t="s">
        <v>198</v>
      </c>
      <c r="D57" s="43">
        <v>0</v>
      </c>
      <c r="E57" s="43" t="s">
        <v>191</v>
      </c>
      <c r="F57" s="12" t="str">
        <f t="shared" si="32"/>
        <v>serine prot</v>
      </c>
      <c r="H57" s="12">
        <f>VLOOKUP($B57,data!$B$3:$Q$11565,'diff expr Varroa'!H$7,FALSE)</f>
        <v>10.5096547640878</v>
      </c>
      <c r="I57" s="12">
        <f>VLOOKUP($B57,data!$B$3:$Q$11565,'diff expr Varroa'!I$7,FALSE)</f>
        <v>10.255785550177199</v>
      </c>
      <c r="J57" s="12">
        <f>VLOOKUP($B57,data!$B$3:$Q$11565,'diff expr Varroa'!J$7,FALSE)</f>
        <v>12.8105649510692</v>
      </c>
      <c r="K57" s="12">
        <f>VLOOKUP($B57,data!$B$3:$Q$11565,'diff expr Varroa'!K$7,FALSE)</f>
        <v>12.3189061853189</v>
      </c>
      <c r="L57" s="12">
        <f>VLOOKUP($B57,data!$B$3:$Q$11565,'diff expr Varroa'!L$7,FALSE)</f>
        <v>12.286977838024599</v>
      </c>
      <c r="M57" s="12">
        <f>VLOOKUP($B57,data!$B$3:$Q$11565,'diff expr Varroa'!M$7,FALSE)</f>
        <v>10.932771527573699</v>
      </c>
      <c r="N57" s="12">
        <f>VLOOKUP($B57,data!$B$3:$Q$11565,'diff expr Varroa'!N$7,FALSE)</f>
        <v>10.763634669436099</v>
      </c>
      <c r="O57" s="12">
        <f>VLOOKUP($B57,data!$B$3:$Q$11565,'diff expr Varroa'!O$7,FALSE)</f>
        <v>12.075685144168601</v>
      </c>
      <c r="P57" s="12">
        <f>VLOOKUP($B57,data!$B$3:$Q$11565,'diff expr Varroa'!P$7,FALSE)</f>
        <v>10.2770336454986</v>
      </c>
      <c r="Q57" s="12">
        <f>VLOOKUP($B57,data!$B$3:$Q$11565,'diff expr Varroa'!Q$7,FALSE)</f>
        <v>10.6578580330296</v>
      </c>
      <c r="S57" s="40" t="str">
        <f>IF(COUNTIF(H57:L57,"&gt;"&amp;'reference parameters'!$B$2)&gt;='reference parameters'!$B$3,IF(COUNTIF('diff expr Varroa'!M57:Q57,"&gt;"&amp;'reference parameters'!$B$2)&gt;='reference parameters'!$B$4,"OK"))</f>
        <v>OK</v>
      </c>
      <c r="U57" s="3">
        <f t="shared" si="1"/>
        <v>3</v>
      </c>
      <c r="V57" s="3">
        <f t="shared" si="2"/>
        <v>1</v>
      </c>
      <c r="W57" s="3">
        <f t="shared" si="3"/>
        <v>10</v>
      </c>
      <c r="X57" s="3">
        <f t="shared" si="4"/>
        <v>9</v>
      </c>
      <c r="Y57" s="3">
        <f t="shared" si="5"/>
        <v>8</v>
      </c>
      <c r="Z57" s="3">
        <f t="shared" si="6"/>
        <v>6</v>
      </c>
      <c r="AA57" s="3">
        <f t="shared" si="7"/>
        <v>5</v>
      </c>
      <c r="AB57" s="3">
        <f t="shared" si="8"/>
        <v>7</v>
      </c>
      <c r="AC57" s="3">
        <f t="shared" si="9"/>
        <v>2</v>
      </c>
      <c r="AD57" s="3">
        <f t="shared" si="10"/>
        <v>4</v>
      </c>
      <c r="AE57" s="3"/>
      <c r="AF57" s="3">
        <f t="shared" si="11"/>
        <v>0</v>
      </c>
      <c r="AG57" s="3">
        <f t="shared" si="12"/>
        <v>0</v>
      </c>
      <c r="AH57" s="3">
        <f t="shared" si="13"/>
        <v>0</v>
      </c>
      <c r="AI57" s="3">
        <f t="shared" si="14"/>
        <v>0</v>
      </c>
      <c r="AJ57" s="3">
        <f t="shared" si="15"/>
        <v>0</v>
      </c>
      <c r="AK57" s="3">
        <f t="shared" si="16"/>
        <v>0</v>
      </c>
      <c r="AL57" s="3">
        <f t="shared" si="17"/>
        <v>0</v>
      </c>
      <c r="AM57" s="3">
        <f t="shared" si="18"/>
        <v>0</v>
      </c>
      <c r="AN57" s="3">
        <f t="shared" si="19"/>
        <v>0</v>
      </c>
      <c r="AO57" s="3">
        <f t="shared" si="20"/>
        <v>0</v>
      </c>
      <c r="AP57" s="3"/>
      <c r="AQ57" s="3">
        <f t="shared" si="21"/>
        <v>3</v>
      </c>
      <c r="AR57" s="3">
        <f t="shared" si="22"/>
        <v>1</v>
      </c>
      <c r="AS57" s="3">
        <f t="shared" si="23"/>
        <v>10</v>
      </c>
      <c r="AT57" s="3">
        <f t="shared" si="24"/>
        <v>9</v>
      </c>
      <c r="AU57" s="3">
        <f t="shared" si="25"/>
        <v>8</v>
      </c>
      <c r="AV57" s="3">
        <f t="shared" si="26"/>
        <v>6</v>
      </c>
      <c r="AW57" s="3">
        <f t="shared" si="27"/>
        <v>5</v>
      </c>
      <c r="AX57" s="3">
        <f t="shared" si="28"/>
        <v>7</v>
      </c>
      <c r="AY57" s="3">
        <f t="shared" si="29"/>
        <v>2</v>
      </c>
      <c r="AZ57" s="3">
        <f t="shared" si="30"/>
        <v>4</v>
      </c>
      <c r="BA57" s="3"/>
      <c r="BB57" s="6">
        <f t="shared" si="33"/>
        <v>5</v>
      </c>
      <c r="BC57" s="3">
        <f t="shared" si="31"/>
        <v>5</v>
      </c>
      <c r="BD57" s="3">
        <f t="shared" si="34"/>
        <v>31</v>
      </c>
      <c r="BE57" s="3">
        <f t="shared" si="35"/>
        <v>24</v>
      </c>
      <c r="BF57" s="3">
        <f t="shared" si="36"/>
        <v>9</v>
      </c>
      <c r="BG57" s="3">
        <f t="shared" si="37"/>
        <v>16</v>
      </c>
      <c r="BH57" s="3">
        <f t="shared" si="38"/>
        <v>9</v>
      </c>
      <c r="BI57" s="28">
        <f t="shared" si="39"/>
        <v>12.5</v>
      </c>
      <c r="BJ57" s="28">
        <f t="shared" si="40"/>
        <v>4.7871355387816905</v>
      </c>
      <c r="BK57" s="44">
        <f t="shared" si="41"/>
        <v>-0.73112615501393097</v>
      </c>
      <c r="BL57" s="45">
        <f t="shared" si="42"/>
        <v>0.23235104997023245</v>
      </c>
      <c r="BM57" s="39"/>
      <c r="BN57" s="39" t="str">
        <f t="shared" si="43"/>
        <v/>
      </c>
      <c r="BP57" s="12">
        <f t="shared" si="44"/>
        <v>-2.6745054628977347E-2</v>
      </c>
    </row>
    <row r="58" spans="1:68">
      <c r="A58" s="43" t="s">
        <v>199</v>
      </c>
      <c r="B58" s="43" t="s">
        <v>200</v>
      </c>
      <c r="C58" s="43" t="s">
        <v>201</v>
      </c>
      <c r="D58" s="43" t="s">
        <v>202</v>
      </c>
      <c r="E58" s="43" t="s">
        <v>191</v>
      </c>
      <c r="F58" s="12" t="str">
        <f t="shared" si="32"/>
        <v>serine prot</v>
      </c>
      <c r="H58" s="12">
        <f>VLOOKUP($B58,data!$B$3:$Q$11565,'diff expr Varroa'!H$7,FALSE)</f>
        <v>5.4183879182099801</v>
      </c>
      <c r="I58" s="12">
        <f>VLOOKUP($B58,data!$B$3:$Q$11565,'diff expr Varroa'!I$7,FALSE)</f>
        <v>5.2505809539486403</v>
      </c>
      <c r="J58" s="12">
        <f>VLOOKUP($B58,data!$B$3:$Q$11565,'diff expr Varroa'!J$7,FALSE)</f>
        <v>4.9023702390828996</v>
      </c>
      <c r="K58" s="12">
        <f>VLOOKUP($B58,data!$B$3:$Q$11565,'diff expr Varroa'!K$7,FALSE)</f>
        <v>6.0057787532757798</v>
      </c>
      <c r="L58" s="12">
        <f>VLOOKUP($B58,data!$B$3:$Q$11565,'diff expr Varroa'!L$7,FALSE)</f>
        <v>5.6458708745746398</v>
      </c>
      <c r="M58" s="12">
        <f>VLOOKUP($B58,data!$B$3:$Q$11565,'diff expr Varroa'!M$7,FALSE)</f>
        <v>5.7925255003189697</v>
      </c>
      <c r="N58" s="12">
        <f>VLOOKUP($B58,data!$B$3:$Q$11565,'diff expr Varroa'!N$7,FALSE)</f>
        <v>5.6171189819053096</v>
      </c>
      <c r="O58" s="12">
        <f>VLOOKUP($B58,data!$B$3:$Q$11565,'diff expr Varroa'!O$7,FALSE)</f>
        <v>5.3714827538142504</v>
      </c>
      <c r="P58" s="12">
        <f>VLOOKUP($B58,data!$B$3:$Q$11565,'diff expr Varroa'!P$7,FALSE)</f>
        <v>5.4119964088208299</v>
      </c>
      <c r="Q58" s="12">
        <f>VLOOKUP($B58,data!$B$3:$Q$11565,'diff expr Varroa'!Q$7,FALSE)</f>
        <v>5.5725684340267403</v>
      </c>
      <c r="S58" s="40" t="str">
        <f>IF(COUNTIF(H58:L58,"&gt;"&amp;'reference parameters'!$B$2)&gt;='reference parameters'!$B$3,IF(COUNTIF('diff expr Varroa'!M58:Q58,"&gt;"&amp;'reference parameters'!$B$2)&gt;='reference parameters'!$B$4,"OK"))</f>
        <v>OK</v>
      </c>
      <c r="U58" s="3">
        <f t="shared" si="1"/>
        <v>5</v>
      </c>
      <c r="V58" s="3">
        <f t="shared" si="2"/>
        <v>2</v>
      </c>
      <c r="W58" s="3">
        <f t="shared" si="3"/>
        <v>1</v>
      </c>
      <c r="X58" s="3">
        <f t="shared" si="4"/>
        <v>10</v>
      </c>
      <c r="Y58" s="3">
        <f t="shared" si="5"/>
        <v>8</v>
      </c>
      <c r="Z58" s="3">
        <f t="shared" si="6"/>
        <v>9</v>
      </c>
      <c r="AA58" s="3">
        <f t="shared" si="7"/>
        <v>7</v>
      </c>
      <c r="AB58" s="3">
        <f t="shared" si="8"/>
        <v>3</v>
      </c>
      <c r="AC58" s="3">
        <f t="shared" si="9"/>
        <v>4</v>
      </c>
      <c r="AD58" s="3">
        <f t="shared" si="10"/>
        <v>6</v>
      </c>
      <c r="AE58" s="3"/>
      <c r="AF58" s="3">
        <f t="shared" si="11"/>
        <v>0</v>
      </c>
      <c r="AG58" s="3">
        <f t="shared" si="12"/>
        <v>0</v>
      </c>
      <c r="AH58" s="3">
        <f t="shared" si="13"/>
        <v>0</v>
      </c>
      <c r="AI58" s="3">
        <f t="shared" si="14"/>
        <v>0</v>
      </c>
      <c r="AJ58" s="3">
        <f t="shared" si="15"/>
        <v>0</v>
      </c>
      <c r="AK58" s="3">
        <f t="shared" si="16"/>
        <v>0</v>
      </c>
      <c r="AL58" s="3">
        <f t="shared" si="17"/>
        <v>0</v>
      </c>
      <c r="AM58" s="3">
        <f t="shared" si="18"/>
        <v>0</v>
      </c>
      <c r="AN58" s="3">
        <f t="shared" si="19"/>
        <v>0</v>
      </c>
      <c r="AO58" s="3">
        <f t="shared" si="20"/>
        <v>0</v>
      </c>
      <c r="AP58" s="3"/>
      <c r="AQ58" s="3">
        <f t="shared" si="21"/>
        <v>5</v>
      </c>
      <c r="AR58" s="3">
        <f t="shared" si="22"/>
        <v>2</v>
      </c>
      <c r="AS58" s="3">
        <f t="shared" si="23"/>
        <v>1</v>
      </c>
      <c r="AT58" s="3">
        <f t="shared" si="24"/>
        <v>10</v>
      </c>
      <c r="AU58" s="3">
        <f t="shared" si="25"/>
        <v>8</v>
      </c>
      <c r="AV58" s="3">
        <f t="shared" si="26"/>
        <v>9</v>
      </c>
      <c r="AW58" s="3">
        <f t="shared" si="27"/>
        <v>7</v>
      </c>
      <c r="AX58" s="3">
        <f t="shared" si="28"/>
        <v>3</v>
      </c>
      <c r="AY58" s="3">
        <f t="shared" si="29"/>
        <v>4</v>
      </c>
      <c r="AZ58" s="3">
        <f t="shared" si="30"/>
        <v>6</v>
      </c>
      <c r="BA58" s="3"/>
      <c r="BB58" s="6">
        <f t="shared" si="33"/>
        <v>5</v>
      </c>
      <c r="BC58" s="3">
        <f t="shared" si="31"/>
        <v>5</v>
      </c>
      <c r="BD58" s="3">
        <f t="shared" si="34"/>
        <v>26</v>
      </c>
      <c r="BE58" s="3">
        <f t="shared" si="35"/>
        <v>29</v>
      </c>
      <c r="BF58" s="3">
        <f t="shared" si="36"/>
        <v>14</v>
      </c>
      <c r="BG58" s="3">
        <f t="shared" si="37"/>
        <v>11</v>
      </c>
      <c r="BH58" s="3">
        <f t="shared" si="38"/>
        <v>11</v>
      </c>
      <c r="BI58" s="28">
        <f t="shared" si="39"/>
        <v>12.5</v>
      </c>
      <c r="BJ58" s="28">
        <f t="shared" si="40"/>
        <v>4.7871355387816905</v>
      </c>
      <c r="BK58" s="44">
        <f t="shared" si="41"/>
        <v>-0.31333978072025609</v>
      </c>
      <c r="BL58" s="45">
        <f t="shared" si="42"/>
        <v>0.37701126503103738</v>
      </c>
      <c r="BM58" s="39"/>
      <c r="BN58" s="39" t="str">
        <f t="shared" si="43"/>
        <v/>
      </c>
      <c r="BP58" s="12">
        <f t="shared" si="44"/>
        <v>8.5726995168730891E-3</v>
      </c>
    </row>
    <row r="59" spans="1:68">
      <c r="A59" s="43" t="s">
        <v>203</v>
      </c>
      <c r="B59" s="43" t="s">
        <v>204</v>
      </c>
      <c r="C59" s="43" t="s">
        <v>150</v>
      </c>
      <c r="D59" s="43" t="s">
        <v>205</v>
      </c>
      <c r="E59" s="43" t="s">
        <v>191</v>
      </c>
      <c r="F59" s="12" t="str">
        <f t="shared" si="32"/>
        <v>serine prot</v>
      </c>
      <c r="H59" s="12" t="e">
        <f>VLOOKUP($B59,data!$B$3:$Q$11565,'diff expr Varroa'!H$7,FALSE)</f>
        <v>#N/A</v>
      </c>
      <c r="I59" s="12" t="e">
        <f>VLOOKUP($B59,data!$B$3:$Q$11565,'diff expr Varroa'!I$7,FALSE)</f>
        <v>#N/A</v>
      </c>
      <c r="J59" s="12" t="e">
        <f>VLOOKUP($B59,data!$B$3:$Q$11565,'diff expr Varroa'!J$7,FALSE)</f>
        <v>#N/A</v>
      </c>
      <c r="K59" s="12" t="e">
        <f>VLOOKUP($B59,data!$B$3:$Q$11565,'diff expr Varroa'!K$7,FALSE)</f>
        <v>#N/A</v>
      </c>
      <c r="L59" s="12" t="e">
        <f>VLOOKUP($B59,data!$B$3:$Q$11565,'diff expr Varroa'!L$7,FALSE)</f>
        <v>#N/A</v>
      </c>
      <c r="M59" s="12" t="e">
        <f>VLOOKUP($B59,data!$B$3:$Q$11565,'diff expr Varroa'!M$7,FALSE)</f>
        <v>#N/A</v>
      </c>
      <c r="N59" s="12" t="e">
        <f>VLOOKUP($B59,data!$B$3:$Q$11565,'diff expr Varroa'!N$7,FALSE)</f>
        <v>#N/A</v>
      </c>
      <c r="O59" s="12" t="e">
        <f>VLOOKUP($B59,data!$B$3:$Q$11565,'diff expr Varroa'!O$7,FALSE)</f>
        <v>#N/A</v>
      </c>
      <c r="P59" s="12" t="e">
        <f>VLOOKUP($B59,data!$B$3:$Q$11565,'diff expr Varroa'!P$7,FALSE)</f>
        <v>#N/A</v>
      </c>
      <c r="Q59" s="12" t="e">
        <f>VLOOKUP($B59,data!$B$3:$Q$11565,'diff expr Varroa'!Q$7,FALSE)</f>
        <v>#N/A</v>
      </c>
      <c r="S59" s="40" t="b">
        <f>IF(COUNTIF(H59:L59,"&gt;"&amp;'reference parameters'!$B$2)&gt;='reference parameters'!$B$3,IF(COUNTIF('diff expr Varroa'!M59:Q59,"&gt;"&amp;'reference parameters'!$B$2)&gt;='reference parameters'!$B$4,"OK"))</f>
        <v>0</v>
      </c>
      <c r="U59" s="3" t="b">
        <f t="shared" si="1"/>
        <v>0</v>
      </c>
      <c r="V59" s="3" t="b">
        <f t="shared" si="2"/>
        <v>0</v>
      </c>
      <c r="W59" s="3" t="b">
        <f t="shared" si="3"/>
        <v>0</v>
      </c>
      <c r="X59" s="3" t="b">
        <f t="shared" si="4"/>
        <v>0</v>
      </c>
      <c r="Y59" s="3" t="b">
        <f t="shared" si="5"/>
        <v>0</v>
      </c>
      <c r="Z59" s="3" t="b">
        <f t="shared" si="6"/>
        <v>0</v>
      </c>
      <c r="AA59" s="3" t="b">
        <f t="shared" si="7"/>
        <v>0</v>
      </c>
      <c r="AB59" s="3" t="b">
        <f t="shared" si="8"/>
        <v>0</v>
      </c>
      <c r="AC59" s="3" t="b">
        <f t="shared" si="9"/>
        <v>0</v>
      </c>
      <c r="AD59" s="3" t="b">
        <f t="shared" si="10"/>
        <v>0</v>
      </c>
      <c r="AE59" s="3"/>
      <c r="AF59" s="3" t="str">
        <f t="shared" si="11"/>
        <v/>
      </c>
      <c r="AG59" s="3" t="str">
        <f t="shared" si="12"/>
        <v/>
      </c>
      <c r="AH59" s="3" t="str">
        <f t="shared" si="13"/>
        <v/>
      </c>
      <c r="AI59" s="3" t="str">
        <f t="shared" si="14"/>
        <v/>
      </c>
      <c r="AJ59" s="3" t="str">
        <f t="shared" si="15"/>
        <v/>
      </c>
      <c r="AK59" s="3" t="str">
        <f t="shared" si="16"/>
        <v/>
      </c>
      <c r="AL59" s="3" t="str">
        <f t="shared" si="17"/>
        <v/>
      </c>
      <c r="AM59" s="3" t="str">
        <f t="shared" si="18"/>
        <v/>
      </c>
      <c r="AN59" s="3" t="str">
        <f t="shared" si="19"/>
        <v/>
      </c>
      <c r="AO59" s="3" t="str">
        <f t="shared" si="20"/>
        <v/>
      </c>
      <c r="AP59" s="3"/>
      <c r="AQ59" s="3" t="str">
        <f t="shared" si="21"/>
        <v/>
      </c>
      <c r="AR59" s="3" t="str">
        <f t="shared" si="22"/>
        <v/>
      </c>
      <c r="AS59" s="3" t="str">
        <f t="shared" si="23"/>
        <v/>
      </c>
      <c r="AT59" s="3" t="str">
        <f t="shared" si="24"/>
        <v/>
      </c>
      <c r="AU59" s="3" t="str">
        <f t="shared" si="25"/>
        <v/>
      </c>
      <c r="AV59" s="3" t="str">
        <f t="shared" si="26"/>
        <v/>
      </c>
      <c r="AW59" s="3" t="str">
        <f t="shared" si="27"/>
        <v/>
      </c>
      <c r="AX59" s="3" t="str">
        <f t="shared" si="28"/>
        <v/>
      </c>
      <c r="AY59" s="3" t="str">
        <f t="shared" si="29"/>
        <v/>
      </c>
      <c r="AZ59" s="3" t="str">
        <f t="shared" si="30"/>
        <v/>
      </c>
      <c r="BA59" s="3"/>
      <c r="BB59" s="6">
        <f t="shared" si="33"/>
        <v>0</v>
      </c>
      <c r="BC59" s="3">
        <f t="shared" si="31"/>
        <v>0</v>
      </c>
      <c r="BD59" s="3">
        <f t="shared" si="34"/>
        <v>0</v>
      </c>
      <c r="BE59" s="3">
        <f t="shared" si="35"/>
        <v>0</v>
      </c>
      <c r="BF59" s="3">
        <f t="shared" si="36"/>
        <v>0</v>
      </c>
      <c r="BG59" s="3">
        <f t="shared" si="37"/>
        <v>0</v>
      </c>
      <c r="BH59" s="3">
        <f t="shared" si="38"/>
        <v>0</v>
      </c>
      <c r="BI59" s="28">
        <f t="shared" si="39"/>
        <v>0</v>
      </c>
      <c r="BJ59" s="28">
        <f t="shared" si="40"/>
        <v>0</v>
      </c>
      <c r="BK59" s="44" t="e">
        <f t="shared" si="41"/>
        <v>#DIV/0!</v>
      </c>
      <c r="BL59" s="45" t="str">
        <f t="shared" si="42"/>
        <v/>
      </c>
      <c r="BM59" s="39"/>
      <c r="BN59" s="39" t="str">
        <f t="shared" si="43"/>
        <v/>
      </c>
      <c r="BP59" s="12" t="e">
        <f t="shared" si="44"/>
        <v>#N/A</v>
      </c>
    </row>
    <row r="60" spans="1:68">
      <c r="A60" s="43" t="s">
        <v>206</v>
      </c>
      <c r="B60" s="43" t="s">
        <v>207</v>
      </c>
      <c r="C60" s="43" t="s">
        <v>208</v>
      </c>
      <c r="D60" s="43" t="s">
        <v>209</v>
      </c>
      <c r="E60" s="43" t="s">
        <v>191</v>
      </c>
      <c r="F60" s="12" t="str">
        <f t="shared" si="32"/>
        <v>serine prot</v>
      </c>
      <c r="H60" s="12" t="e">
        <f>VLOOKUP($B60,data!$B$3:$Q$11565,'diff expr Varroa'!H$7,FALSE)</f>
        <v>#N/A</v>
      </c>
      <c r="I60" s="12" t="e">
        <f>VLOOKUP($B60,data!$B$3:$Q$11565,'diff expr Varroa'!I$7,FALSE)</f>
        <v>#N/A</v>
      </c>
      <c r="J60" s="12" t="e">
        <f>VLOOKUP($B60,data!$B$3:$Q$11565,'diff expr Varroa'!J$7,FALSE)</f>
        <v>#N/A</v>
      </c>
      <c r="K60" s="12" t="e">
        <f>VLOOKUP($B60,data!$B$3:$Q$11565,'diff expr Varroa'!K$7,FALSE)</f>
        <v>#N/A</v>
      </c>
      <c r="L60" s="12" t="e">
        <f>VLOOKUP($B60,data!$B$3:$Q$11565,'diff expr Varroa'!L$7,FALSE)</f>
        <v>#N/A</v>
      </c>
      <c r="M60" s="12" t="e">
        <f>VLOOKUP($B60,data!$B$3:$Q$11565,'diff expr Varroa'!M$7,FALSE)</f>
        <v>#N/A</v>
      </c>
      <c r="N60" s="12" t="e">
        <f>VLOOKUP($B60,data!$B$3:$Q$11565,'diff expr Varroa'!N$7,FALSE)</f>
        <v>#N/A</v>
      </c>
      <c r="O60" s="12" t="e">
        <f>VLOOKUP($B60,data!$B$3:$Q$11565,'diff expr Varroa'!O$7,FALSE)</f>
        <v>#N/A</v>
      </c>
      <c r="P60" s="12" t="e">
        <f>VLOOKUP($B60,data!$B$3:$Q$11565,'diff expr Varroa'!P$7,FALSE)</f>
        <v>#N/A</v>
      </c>
      <c r="Q60" s="12" t="e">
        <f>VLOOKUP($B60,data!$B$3:$Q$11565,'diff expr Varroa'!Q$7,FALSE)</f>
        <v>#N/A</v>
      </c>
      <c r="S60" s="40" t="b">
        <f>IF(COUNTIF(H60:L60,"&gt;"&amp;'reference parameters'!$B$2)&gt;='reference parameters'!$B$3,IF(COUNTIF('diff expr Varroa'!M60:Q60,"&gt;"&amp;'reference parameters'!$B$2)&gt;='reference parameters'!$B$4,"OK"))</f>
        <v>0</v>
      </c>
      <c r="U60" s="3" t="b">
        <f t="shared" si="1"/>
        <v>0</v>
      </c>
      <c r="V60" s="3" t="b">
        <f t="shared" si="2"/>
        <v>0</v>
      </c>
      <c r="W60" s="3" t="b">
        <f t="shared" si="3"/>
        <v>0</v>
      </c>
      <c r="X60" s="3" t="b">
        <f t="shared" si="4"/>
        <v>0</v>
      </c>
      <c r="Y60" s="3" t="b">
        <f t="shared" si="5"/>
        <v>0</v>
      </c>
      <c r="Z60" s="3" t="b">
        <f t="shared" si="6"/>
        <v>0</v>
      </c>
      <c r="AA60" s="3" t="b">
        <f t="shared" si="7"/>
        <v>0</v>
      </c>
      <c r="AB60" s="3" t="b">
        <f t="shared" si="8"/>
        <v>0</v>
      </c>
      <c r="AC60" s="3" t="b">
        <f t="shared" si="9"/>
        <v>0</v>
      </c>
      <c r="AD60" s="3" t="b">
        <f t="shared" si="10"/>
        <v>0</v>
      </c>
      <c r="AE60" s="3"/>
      <c r="AF60" s="3" t="str">
        <f t="shared" si="11"/>
        <v/>
      </c>
      <c r="AG60" s="3" t="str">
        <f t="shared" si="12"/>
        <v/>
      </c>
      <c r="AH60" s="3" t="str">
        <f t="shared" si="13"/>
        <v/>
      </c>
      <c r="AI60" s="3" t="str">
        <f t="shared" si="14"/>
        <v/>
      </c>
      <c r="AJ60" s="3" t="str">
        <f t="shared" si="15"/>
        <v/>
      </c>
      <c r="AK60" s="3" t="str">
        <f t="shared" si="16"/>
        <v/>
      </c>
      <c r="AL60" s="3" t="str">
        <f t="shared" si="17"/>
        <v/>
      </c>
      <c r="AM60" s="3" t="str">
        <f t="shared" si="18"/>
        <v/>
      </c>
      <c r="AN60" s="3" t="str">
        <f t="shared" si="19"/>
        <v/>
      </c>
      <c r="AO60" s="3" t="str">
        <f t="shared" si="20"/>
        <v/>
      </c>
      <c r="AP60" s="3"/>
      <c r="AQ60" s="3" t="str">
        <f t="shared" si="21"/>
        <v/>
      </c>
      <c r="AR60" s="3" t="str">
        <f t="shared" si="22"/>
        <v/>
      </c>
      <c r="AS60" s="3" t="str">
        <f t="shared" si="23"/>
        <v/>
      </c>
      <c r="AT60" s="3" t="str">
        <f t="shared" si="24"/>
        <v/>
      </c>
      <c r="AU60" s="3" t="str">
        <f t="shared" si="25"/>
        <v/>
      </c>
      <c r="AV60" s="3" t="str">
        <f t="shared" si="26"/>
        <v/>
      </c>
      <c r="AW60" s="3" t="str">
        <f t="shared" si="27"/>
        <v/>
      </c>
      <c r="AX60" s="3" t="str">
        <f t="shared" si="28"/>
        <v/>
      </c>
      <c r="AY60" s="3" t="str">
        <f t="shared" si="29"/>
        <v/>
      </c>
      <c r="AZ60" s="3" t="str">
        <f t="shared" si="30"/>
        <v/>
      </c>
      <c r="BA60" s="3"/>
      <c r="BB60" s="6">
        <f t="shared" si="33"/>
        <v>0</v>
      </c>
      <c r="BC60" s="3">
        <f t="shared" si="31"/>
        <v>0</v>
      </c>
      <c r="BD60" s="3">
        <f t="shared" si="34"/>
        <v>0</v>
      </c>
      <c r="BE60" s="3">
        <f t="shared" si="35"/>
        <v>0</v>
      </c>
      <c r="BF60" s="3">
        <f t="shared" si="36"/>
        <v>0</v>
      </c>
      <c r="BG60" s="3">
        <f t="shared" si="37"/>
        <v>0</v>
      </c>
      <c r="BH60" s="3">
        <f t="shared" si="38"/>
        <v>0</v>
      </c>
      <c r="BI60" s="28">
        <f t="shared" si="39"/>
        <v>0</v>
      </c>
      <c r="BJ60" s="28">
        <f t="shared" si="40"/>
        <v>0</v>
      </c>
      <c r="BK60" s="44" t="e">
        <f t="shared" si="41"/>
        <v>#DIV/0!</v>
      </c>
      <c r="BL60" s="45" t="str">
        <f t="shared" si="42"/>
        <v/>
      </c>
      <c r="BM60" s="39"/>
      <c r="BN60" s="39" t="str">
        <f t="shared" si="43"/>
        <v/>
      </c>
      <c r="BP60" s="12" t="e">
        <f t="shared" si="44"/>
        <v>#N/A</v>
      </c>
    </row>
    <row r="61" spans="1:68">
      <c r="A61" s="43" t="s">
        <v>210</v>
      </c>
      <c r="B61" s="43" t="s">
        <v>211</v>
      </c>
      <c r="C61" s="43" t="s">
        <v>150</v>
      </c>
      <c r="D61" s="43" t="s">
        <v>212</v>
      </c>
      <c r="E61" s="43" t="s">
        <v>191</v>
      </c>
      <c r="F61" s="12" t="str">
        <f t="shared" si="32"/>
        <v>serine prot</v>
      </c>
      <c r="H61" s="12" t="e">
        <f>VLOOKUP($B61,data!$B$3:$Q$11565,'diff expr Varroa'!H$7,FALSE)</f>
        <v>#N/A</v>
      </c>
      <c r="I61" s="12" t="e">
        <f>VLOOKUP($B61,data!$B$3:$Q$11565,'diff expr Varroa'!I$7,FALSE)</f>
        <v>#N/A</v>
      </c>
      <c r="J61" s="12" t="e">
        <f>VLOOKUP($B61,data!$B$3:$Q$11565,'diff expr Varroa'!J$7,FALSE)</f>
        <v>#N/A</v>
      </c>
      <c r="K61" s="12" t="e">
        <f>VLOOKUP($B61,data!$B$3:$Q$11565,'diff expr Varroa'!K$7,FALSE)</f>
        <v>#N/A</v>
      </c>
      <c r="L61" s="12" t="e">
        <f>VLOOKUP($B61,data!$B$3:$Q$11565,'diff expr Varroa'!L$7,FALSE)</f>
        <v>#N/A</v>
      </c>
      <c r="M61" s="12" t="e">
        <f>VLOOKUP($B61,data!$B$3:$Q$11565,'diff expr Varroa'!M$7,FALSE)</f>
        <v>#N/A</v>
      </c>
      <c r="N61" s="12" t="e">
        <f>VLOOKUP($B61,data!$B$3:$Q$11565,'diff expr Varroa'!N$7,FALSE)</f>
        <v>#N/A</v>
      </c>
      <c r="O61" s="12" t="e">
        <f>VLOOKUP($B61,data!$B$3:$Q$11565,'diff expr Varroa'!O$7,FALSE)</f>
        <v>#N/A</v>
      </c>
      <c r="P61" s="12" t="e">
        <f>VLOOKUP($B61,data!$B$3:$Q$11565,'diff expr Varroa'!P$7,FALSE)</f>
        <v>#N/A</v>
      </c>
      <c r="Q61" s="12" t="e">
        <f>VLOOKUP($B61,data!$B$3:$Q$11565,'diff expr Varroa'!Q$7,FALSE)</f>
        <v>#N/A</v>
      </c>
      <c r="S61" s="40" t="b">
        <f>IF(COUNTIF(H61:L61,"&gt;"&amp;'reference parameters'!$B$2)&gt;='reference parameters'!$B$3,IF(COUNTIF('diff expr Varroa'!M61:Q61,"&gt;"&amp;'reference parameters'!$B$2)&gt;='reference parameters'!$B$4,"OK"))</f>
        <v>0</v>
      </c>
      <c r="U61" s="3" t="b">
        <f t="shared" si="1"/>
        <v>0</v>
      </c>
      <c r="V61" s="3" t="b">
        <f t="shared" si="2"/>
        <v>0</v>
      </c>
      <c r="W61" s="3" t="b">
        <f t="shared" si="3"/>
        <v>0</v>
      </c>
      <c r="X61" s="3" t="b">
        <f t="shared" si="4"/>
        <v>0</v>
      </c>
      <c r="Y61" s="3" t="b">
        <f t="shared" si="5"/>
        <v>0</v>
      </c>
      <c r="Z61" s="3" t="b">
        <f t="shared" si="6"/>
        <v>0</v>
      </c>
      <c r="AA61" s="3" t="b">
        <f t="shared" si="7"/>
        <v>0</v>
      </c>
      <c r="AB61" s="3" t="b">
        <f t="shared" si="8"/>
        <v>0</v>
      </c>
      <c r="AC61" s="3" t="b">
        <f t="shared" si="9"/>
        <v>0</v>
      </c>
      <c r="AD61" s="3" t="b">
        <f t="shared" si="10"/>
        <v>0</v>
      </c>
      <c r="AE61" s="3"/>
      <c r="AF61" s="3" t="str">
        <f t="shared" si="11"/>
        <v/>
      </c>
      <c r="AG61" s="3" t="str">
        <f t="shared" si="12"/>
        <v/>
      </c>
      <c r="AH61" s="3" t="str">
        <f t="shared" si="13"/>
        <v/>
      </c>
      <c r="AI61" s="3" t="str">
        <f t="shared" si="14"/>
        <v/>
      </c>
      <c r="AJ61" s="3" t="str">
        <f t="shared" si="15"/>
        <v/>
      </c>
      <c r="AK61" s="3" t="str">
        <f t="shared" si="16"/>
        <v/>
      </c>
      <c r="AL61" s="3" t="str">
        <f t="shared" si="17"/>
        <v/>
      </c>
      <c r="AM61" s="3" t="str">
        <f t="shared" si="18"/>
        <v/>
      </c>
      <c r="AN61" s="3" t="str">
        <f t="shared" si="19"/>
        <v/>
      </c>
      <c r="AO61" s="3" t="str">
        <f t="shared" si="20"/>
        <v/>
      </c>
      <c r="AP61" s="3"/>
      <c r="AQ61" s="3" t="str">
        <f t="shared" si="21"/>
        <v/>
      </c>
      <c r="AR61" s="3" t="str">
        <f t="shared" si="22"/>
        <v/>
      </c>
      <c r="AS61" s="3" t="str">
        <f t="shared" si="23"/>
        <v/>
      </c>
      <c r="AT61" s="3" t="str">
        <f t="shared" si="24"/>
        <v/>
      </c>
      <c r="AU61" s="3" t="str">
        <f t="shared" si="25"/>
        <v/>
      </c>
      <c r="AV61" s="3" t="str">
        <f t="shared" si="26"/>
        <v/>
      </c>
      <c r="AW61" s="3" t="str">
        <f t="shared" si="27"/>
        <v/>
      </c>
      <c r="AX61" s="3" t="str">
        <f t="shared" si="28"/>
        <v/>
      </c>
      <c r="AY61" s="3" t="str">
        <f t="shared" si="29"/>
        <v/>
      </c>
      <c r="AZ61" s="3" t="str">
        <f t="shared" si="30"/>
        <v/>
      </c>
      <c r="BA61" s="3"/>
      <c r="BB61" s="6">
        <f t="shared" si="33"/>
        <v>0</v>
      </c>
      <c r="BC61" s="3">
        <f t="shared" si="31"/>
        <v>0</v>
      </c>
      <c r="BD61" s="3">
        <f t="shared" si="34"/>
        <v>0</v>
      </c>
      <c r="BE61" s="3">
        <f t="shared" si="35"/>
        <v>0</v>
      </c>
      <c r="BF61" s="3">
        <f t="shared" si="36"/>
        <v>0</v>
      </c>
      <c r="BG61" s="3">
        <f t="shared" si="37"/>
        <v>0</v>
      </c>
      <c r="BH61" s="3">
        <f t="shared" si="38"/>
        <v>0</v>
      </c>
      <c r="BI61" s="28">
        <f t="shared" si="39"/>
        <v>0</v>
      </c>
      <c r="BJ61" s="28">
        <f t="shared" si="40"/>
        <v>0</v>
      </c>
      <c r="BK61" s="44" t="e">
        <f t="shared" si="41"/>
        <v>#DIV/0!</v>
      </c>
      <c r="BL61" s="45" t="str">
        <f t="shared" si="42"/>
        <v/>
      </c>
      <c r="BM61" s="39"/>
      <c r="BN61" s="39" t="str">
        <f t="shared" si="43"/>
        <v/>
      </c>
      <c r="BP61" s="12" t="e">
        <f t="shared" si="44"/>
        <v>#N/A</v>
      </c>
    </row>
    <row r="62" spans="1:68">
      <c r="A62" s="43" t="s">
        <v>213</v>
      </c>
      <c r="B62" s="43" t="s">
        <v>214</v>
      </c>
      <c r="C62" s="43" t="s">
        <v>150</v>
      </c>
      <c r="D62" s="43" t="s">
        <v>215</v>
      </c>
      <c r="E62" s="43" t="s">
        <v>191</v>
      </c>
      <c r="F62" s="12" t="str">
        <f t="shared" si="32"/>
        <v>serine prot</v>
      </c>
      <c r="H62" s="12">
        <f>VLOOKUP($B62,data!$B$3:$Q$11565,'diff expr Varroa'!H$7,FALSE)</f>
        <v>2.8218677180984102</v>
      </c>
      <c r="I62" s="12">
        <f>VLOOKUP($B62,data!$B$3:$Q$11565,'diff expr Varroa'!I$7,FALSE)</f>
        <v>2.8218677180984102</v>
      </c>
      <c r="J62" s="12">
        <f>VLOOKUP($B62,data!$B$3:$Q$11565,'diff expr Varroa'!J$7,FALSE)</f>
        <v>4.7104489803388701</v>
      </c>
      <c r="K62" s="12">
        <f>VLOOKUP($B62,data!$B$3:$Q$11565,'diff expr Varroa'!K$7,FALSE)</f>
        <v>3.7319397910766599</v>
      </c>
      <c r="L62" s="12">
        <f>VLOOKUP($B62,data!$B$3:$Q$11565,'diff expr Varroa'!L$7,FALSE)</f>
        <v>3.9446609719593901</v>
      </c>
      <c r="M62" s="12">
        <f>VLOOKUP($B62,data!$B$3:$Q$11565,'diff expr Varroa'!M$7,FALSE)</f>
        <v>3.50653555504317</v>
      </c>
      <c r="N62" s="12">
        <f>VLOOKUP($B62,data!$B$3:$Q$11565,'diff expr Varroa'!N$7,FALSE)</f>
        <v>2.8218677180984102</v>
      </c>
      <c r="O62" s="12">
        <f>VLOOKUP($B62,data!$B$3:$Q$11565,'diff expr Varroa'!O$7,FALSE)</f>
        <v>3.5611359966351301</v>
      </c>
      <c r="P62" s="12">
        <f>VLOOKUP($B62,data!$B$3:$Q$11565,'diff expr Varroa'!P$7,FALSE)</f>
        <v>2.8218677180984102</v>
      </c>
      <c r="Q62" s="12">
        <f>VLOOKUP($B62,data!$B$3:$Q$11565,'diff expr Varroa'!Q$7,FALSE)</f>
        <v>2.8218677180984102</v>
      </c>
      <c r="S62" s="40" t="str">
        <f>IF(COUNTIF(H62:L62,"&gt;"&amp;'reference parameters'!$B$2)&gt;='reference parameters'!$B$3,IF(COUNTIF('diff expr Varroa'!M62:Q62,"&gt;"&amp;'reference parameters'!$B$2)&gt;='reference parameters'!$B$4,"OK"))</f>
        <v>OK</v>
      </c>
      <c r="U62" s="3">
        <f t="shared" si="1"/>
        <v>1</v>
      </c>
      <c r="V62" s="3">
        <f t="shared" si="2"/>
        <v>1</v>
      </c>
      <c r="W62" s="3">
        <f t="shared" si="3"/>
        <v>10</v>
      </c>
      <c r="X62" s="3">
        <f t="shared" si="4"/>
        <v>8</v>
      </c>
      <c r="Y62" s="3">
        <f t="shared" si="5"/>
        <v>9</v>
      </c>
      <c r="Z62" s="3">
        <f t="shared" si="6"/>
        <v>6</v>
      </c>
      <c r="AA62" s="3">
        <f t="shared" si="7"/>
        <v>1</v>
      </c>
      <c r="AB62" s="3">
        <f t="shared" si="8"/>
        <v>7</v>
      </c>
      <c r="AC62" s="3">
        <f t="shared" si="9"/>
        <v>1</v>
      </c>
      <c r="AD62" s="3">
        <f t="shared" si="10"/>
        <v>1</v>
      </c>
      <c r="AE62" s="3"/>
      <c r="AF62" s="3">
        <f t="shared" si="11"/>
        <v>2</v>
      </c>
      <c r="AG62" s="3">
        <f t="shared" si="12"/>
        <v>2</v>
      </c>
      <c r="AH62" s="3">
        <f t="shared" si="13"/>
        <v>0</v>
      </c>
      <c r="AI62" s="3">
        <f t="shared" si="14"/>
        <v>0</v>
      </c>
      <c r="AJ62" s="3">
        <f t="shared" si="15"/>
        <v>0</v>
      </c>
      <c r="AK62" s="3">
        <f t="shared" si="16"/>
        <v>0</v>
      </c>
      <c r="AL62" s="3">
        <f t="shared" si="17"/>
        <v>2</v>
      </c>
      <c r="AM62" s="3">
        <f t="shared" si="18"/>
        <v>0</v>
      </c>
      <c r="AN62" s="3">
        <f t="shared" si="19"/>
        <v>2</v>
      </c>
      <c r="AO62" s="3">
        <f t="shared" si="20"/>
        <v>2</v>
      </c>
      <c r="AP62" s="3"/>
      <c r="AQ62" s="3">
        <f t="shared" si="21"/>
        <v>3</v>
      </c>
      <c r="AR62" s="3">
        <f t="shared" si="22"/>
        <v>3</v>
      </c>
      <c r="AS62" s="3">
        <f t="shared" si="23"/>
        <v>10</v>
      </c>
      <c r="AT62" s="3">
        <f t="shared" si="24"/>
        <v>8</v>
      </c>
      <c r="AU62" s="3">
        <f t="shared" si="25"/>
        <v>9</v>
      </c>
      <c r="AV62" s="3">
        <f t="shared" si="26"/>
        <v>6</v>
      </c>
      <c r="AW62" s="3">
        <f t="shared" si="27"/>
        <v>3</v>
      </c>
      <c r="AX62" s="3">
        <f t="shared" si="28"/>
        <v>7</v>
      </c>
      <c r="AY62" s="3">
        <f t="shared" si="29"/>
        <v>3</v>
      </c>
      <c r="AZ62" s="3">
        <f t="shared" si="30"/>
        <v>3</v>
      </c>
      <c r="BA62" s="3"/>
      <c r="BB62" s="6">
        <f t="shared" si="33"/>
        <v>5</v>
      </c>
      <c r="BC62" s="3">
        <f t="shared" si="31"/>
        <v>5</v>
      </c>
      <c r="BD62" s="3">
        <f t="shared" si="34"/>
        <v>33</v>
      </c>
      <c r="BE62" s="3">
        <f t="shared" si="35"/>
        <v>22</v>
      </c>
      <c r="BF62" s="3">
        <f t="shared" si="36"/>
        <v>7</v>
      </c>
      <c r="BG62" s="3">
        <f t="shared" si="37"/>
        <v>18</v>
      </c>
      <c r="BH62" s="3">
        <f t="shared" si="38"/>
        <v>7</v>
      </c>
      <c r="BI62" s="28">
        <f t="shared" si="39"/>
        <v>12.5</v>
      </c>
      <c r="BJ62" s="28">
        <f t="shared" si="40"/>
        <v>4.7871355387816905</v>
      </c>
      <c r="BK62" s="44">
        <f t="shared" si="41"/>
        <v>-1.1489125293076057</v>
      </c>
      <c r="BL62" s="45">
        <f t="shared" si="42"/>
        <v>0.12529602534284204</v>
      </c>
      <c r="BM62" s="39"/>
      <c r="BN62" s="39" t="str">
        <f t="shared" si="43"/>
        <v/>
      </c>
      <c r="BP62" s="12">
        <f t="shared" si="44"/>
        <v>-6.4751616374274526E-2</v>
      </c>
    </row>
    <row r="63" spans="1:68">
      <c r="A63" s="43" t="s">
        <v>216</v>
      </c>
      <c r="B63" s="43" t="s">
        <v>217</v>
      </c>
      <c r="C63" s="43" t="s">
        <v>150</v>
      </c>
      <c r="D63" s="43" t="s">
        <v>218</v>
      </c>
      <c r="E63" s="43" t="s">
        <v>191</v>
      </c>
      <c r="F63" s="12" t="str">
        <f t="shared" si="32"/>
        <v>serine prot</v>
      </c>
      <c r="H63" s="12">
        <f>VLOOKUP($B63,data!$B$3:$Q$11565,'diff expr Varroa'!H$7,FALSE)</f>
        <v>8.9028358086210293</v>
      </c>
      <c r="I63" s="12">
        <f>VLOOKUP($B63,data!$B$3:$Q$11565,'diff expr Varroa'!I$7,FALSE)</f>
        <v>8.4534951995057206</v>
      </c>
      <c r="J63" s="12">
        <f>VLOOKUP($B63,data!$B$3:$Q$11565,'diff expr Varroa'!J$7,FALSE)</f>
        <v>9.2117531437659892</v>
      </c>
      <c r="K63" s="12">
        <f>VLOOKUP($B63,data!$B$3:$Q$11565,'diff expr Varroa'!K$7,FALSE)</f>
        <v>8.5323957307324498</v>
      </c>
      <c r="L63" s="12">
        <f>VLOOKUP($B63,data!$B$3:$Q$11565,'diff expr Varroa'!L$7,FALSE)</f>
        <v>8.4948759047022495</v>
      </c>
      <c r="M63" s="12">
        <f>VLOOKUP($B63,data!$B$3:$Q$11565,'diff expr Varroa'!M$7,FALSE)</f>
        <v>4.3676565829540399</v>
      </c>
      <c r="N63" s="12">
        <f>VLOOKUP($B63,data!$B$3:$Q$11565,'diff expr Varroa'!N$7,FALSE)</f>
        <v>8.4574764274916099</v>
      </c>
      <c r="O63" s="12">
        <f>VLOOKUP($B63,data!$B$3:$Q$11565,'diff expr Varroa'!O$7,FALSE)</f>
        <v>7.6151213032809997</v>
      </c>
      <c r="P63" s="12">
        <f>VLOOKUP($B63,data!$B$3:$Q$11565,'diff expr Varroa'!P$7,FALSE)</f>
        <v>9.8836724661865194</v>
      </c>
      <c r="Q63" s="12">
        <f>VLOOKUP($B63,data!$B$3:$Q$11565,'diff expr Varroa'!Q$7,FALSE)</f>
        <v>10.9983725344498</v>
      </c>
      <c r="S63" s="40" t="str">
        <f>IF(COUNTIF(H63:L63,"&gt;"&amp;'reference parameters'!$B$2)&gt;='reference parameters'!$B$3,IF(COUNTIF('diff expr Varroa'!M63:Q63,"&gt;"&amp;'reference parameters'!$B$2)&gt;='reference parameters'!$B$4,"OK"))</f>
        <v>OK</v>
      </c>
      <c r="U63" s="3">
        <f t="shared" si="1"/>
        <v>7</v>
      </c>
      <c r="V63" s="3">
        <f t="shared" si="2"/>
        <v>3</v>
      </c>
      <c r="W63" s="3">
        <f t="shared" si="3"/>
        <v>8</v>
      </c>
      <c r="X63" s="3">
        <f t="shared" si="4"/>
        <v>6</v>
      </c>
      <c r="Y63" s="3">
        <f t="shared" si="5"/>
        <v>5</v>
      </c>
      <c r="Z63" s="3">
        <f t="shared" si="6"/>
        <v>1</v>
      </c>
      <c r="AA63" s="3">
        <f t="shared" si="7"/>
        <v>4</v>
      </c>
      <c r="AB63" s="3">
        <f t="shared" si="8"/>
        <v>2</v>
      </c>
      <c r="AC63" s="3">
        <f t="shared" si="9"/>
        <v>9</v>
      </c>
      <c r="AD63" s="3">
        <f t="shared" si="10"/>
        <v>10</v>
      </c>
      <c r="AE63" s="3"/>
      <c r="AF63" s="3">
        <f t="shared" si="11"/>
        <v>0</v>
      </c>
      <c r="AG63" s="3">
        <f t="shared" si="12"/>
        <v>0</v>
      </c>
      <c r="AH63" s="3">
        <f t="shared" si="13"/>
        <v>0</v>
      </c>
      <c r="AI63" s="3">
        <f t="shared" si="14"/>
        <v>0</v>
      </c>
      <c r="AJ63" s="3">
        <f t="shared" si="15"/>
        <v>0</v>
      </c>
      <c r="AK63" s="3">
        <f t="shared" si="16"/>
        <v>0</v>
      </c>
      <c r="AL63" s="3">
        <f t="shared" si="17"/>
        <v>0</v>
      </c>
      <c r="AM63" s="3">
        <f t="shared" si="18"/>
        <v>0</v>
      </c>
      <c r="AN63" s="3">
        <f t="shared" si="19"/>
        <v>0</v>
      </c>
      <c r="AO63" s="3">
        <f t="shared" si="20"/>
        <v>0</v>
      </c>
      <c r="AP63" s="3"/>
      <c r="AQ63" s="3">
        <f t="shared" si="21"/>
        <v>7</v>
      </c>
      <c r="AR63" s="3">
        <f t="shared" si="22"/>
        <v>3</v>
      </c>
      <c r="AS63" s="3">
        <f t="shared" si="23"/>
        <v>8</v>
      </c>
      <c r="AT63" s="3">
        <f t="shared" si="24"/>
        <v>6</v>
      </c>
      <c r="AU63" s="3">
        <f t="shared" si="25"/>
        <v>5</v>
      </c>
      <c r="AV63" s="3">
        <f t="shared" si="26"/>
        <v>1</v>
      </c>
      <c r="AW63" s="3">
        <f t="shared" si="27"/>
        <v>4</v>
      </c>
      <c r="AX63" s="3">
        <f t="shared" si="28"/>
        <v>2</v>
      </c>
      <c r="AY63" s="3">
        <f t="shared" si="29"/>
        <v>9</v>
      </c>
      <c r="AZ63" s="3">
        <f t="shared" si="30"/>
        <v>10</v>
      </c>
      <c r="BA63" s="3"/>
      <c r="BB63" s="6">
        <f t="shared" si="33"/>
        <v>5</v>
      </c>
      <c r="BC63" s="3">
        <f t="shared" si="31"/>
        <v>5</v>
      </c>
      <c r="BD63" s="3">
        <f t="shared" si="34"/>
        <v>29</v>
      </c>
      <c r="BE63" s="3">
        <f t="shared" si="35"/>
        <v>26</v>
      </c>
      <c r="BF63" s="3">
        <f t="shared" si="36"/>
        <v>11</v>
      </c>
      <c r="BG63" s="3">
        <f t="shared" si="37"/>
        <v>14</v>
      </c>
      <c r="BH63" s="3">
        <f t="shared" si="38"/>
        <v>11</v>
      </c>
      <c r="BI63" s="28">
        <f t="shared" si="39"/>
        <v>12.5</v>
      </c>
      <c r="BJ63" s="28">
        <f t="shared" si="40"/>
        <v>4.7871355387816905</v>
      </c>
      <c r="BK63" s="44">
        <f t="shared" si="41"/>
        <v>-0.31333978072025609</v>
      </c>
      <c r="BL63" s="45">
        <f t="shared" si="42"/>
        <v>0.37701126503103738</v>
      </c>
      <c r="BM63" s="39"/>
      <c r="BN63" s="39" t="str">
        <f t="shared" si="43"/>
        <v/>
      </c>
      <c r="BP63" s="12">
        <f t="shared" si="44"/>
        <v>-2.3255747193929373E-2</v>
      </c>
    </row>
    <row r="64" spans="1:68">
      <c r="A64" s="43" t="s">
        <v>219</v>
      </c>
      <c r="B64" s="43" t="s">
        <v>220</v>
      </c>
      <c r="C64" s="43" t="s">
        <v>150</v>
      </c>
      <c r="D64" s="43" t="s">
        <v>221</v>
      </c>
      <c r="E64" s="43" t="s">
        <v>191</v>
      </c>
      <c r="F64" s="12" t="str">
        <f t="shared" si="32"/>
        <v>serine prot</v>
      </c>
      <c r="H64" s="12">
        <f>VLOOKUP($B64,data!$B$3:$Q$11565,'diff expr Varroa'!H$7,FALSE)</f>
        <v>7.1062601366847904</v>
      </c>
      <c r="I64" s="12">
        <f>VLOOKUP($B64,data!$B$3:$Q$11565,'diff expr Varroa'!I$7,FALSE)</f>
        <v>6.9528396994793198</v>
      </c>
      <c r="J64" s="12">
        <f>VLOOKUP($B64,data!$B$3:$Q$11565,'diff expr Varroa'!J$7,FALSE)</f>
        <v>8.4841359915937993</v>
      </c>
      <c r="K64" s="12">
        <f>VLOOKUP($B64,data!$B$3:$Q$11565,'diff expr Varroa'!K$7,FALSE)</f>
        <v>7.9713141637722202</v>
      </c>
      <c r="L64" s="12">
        <f>VLOOKUP($B64,data!$B$3:$Q$11565,'diff expr Varroa'!L$7,FALSE)</f>
        <v>7.6719625067096704</v>
      </c>
      <c r="M64" s="12">
        <f>VLOOKUP($B64,data!$B$3:$Q$11565,'diff expr Varroa'!M$7,FALSE)</f>
        <v>6.88724949036067</v>
      </c>
      <c r="N64" s="12">
        <f>VLOOKUP($B64,data!$B$3:$Q$11565,'diff expr Varroa'!N$7,FALSE)</f>
        <v>6.7613064719492897</v>
      </c>
      <c r="O64" s="12">
        <f>VLOOKUP($B64,data!$B$3:$Q$11565,'diff expr Varroa'!O$7,FALSE)</f>
        <v>8.2820283802889705</v>
      </c>
      <c r="P64" s="12">
        <f>VLOOKUP($B64,data!$B$3:$Q$11565,'diff expr Varroa'!P$7,FALSE)</f>
        <v>6.45277007558881</v>
      </c>
      <c r="Q64" s="12">
        <f>VLOOKUP($B64,data!$B$3:$Q$11565,'diff expr Varroa'!Q$7,FALSE)</f>
        <v>6.8050770150438096</v>
      </c>
      <c r="S64" s="40" t="str">
        <f>IF(COUNTIF(H64:L64,"&gt;"&amp;'reference parameters'!$B$2)&gt;='reference parameters'!$B$3,IF(COUNTIF('diff expr Varroa'!M64:Q64,"&gt;"&amp;'reference parameters'!$B$2)&gt;='reference parameters'!$B$4,"OK"))</f>
        <v>OK</v>
      </c>
      <c r="U64" s="3">
        <f t="shared" si="1"/>
        <v>6</v>
      </c>
      <c r="V64" s="3">
        <f t="shared" si="2"/>
        <v>5</v>
      </c>
      <c r="W64" s="3">
        <f t="shared" si="3"/>
        <v>10</v>
      </c>
      <c r="X64" s="3">
        <f t="shared" si="4"/>
        <v>8</v>
      </c>
      <c r="Y64" s="3">
        <f t="shared" si="5"/>
        <v>7</v>
      </c>
      <c r="Z64" s="3">
        <f t="shared" si="6"/>
        <v>4</v>
      </c>
      <c r="AA64" s="3">
        <f t="shared" si="7"/>
        <v>2</v>
      </c>
      <c r="AB64" s="3">
        <f t="shared" si="8"/>
        <v>9</v>
      </c>
      <c r="AC64" s="3">
        <f t="shared" si="9"/>
        <v>1</v>
      </c>
      <c r="AD64" s="3">
        <f t="shared" si="10"/>
        <v>3</v>
      </c>
      <c r="AE64" s="3"/>
      <c r="AF64" s="3">
        <f t="shared" si="11"/>
        <v>0</v>
      </c>
      <c r="AG64" s="3">
        <f t="shared" si="12"/>
        <v>0</v>
      </c>
      <c r="AH64" s="3">
        <f t="shared" si="13"/>
        <v>0</v>
      </c>
      <c r="AI64" s="3">
        <f t="shared" si="14"/>
        <v>0</v>
      </c>
      <c r="AJ64" s="3">
        <f t="shared" si="15"/>
        <v>0</v>
      </c>
      <c r="AK64" s="3">
        <f t="shared" si="16"/>
        <v>0</v>
      </c>
      <c r="AL64" s="3">
        <f t="shared" si="17"/>
        <v>0</v>
      </c>
      <c r="AM64" s="3">
        <f t="shared" si="18"/>
        <v>0</v>
      </c>
      <c r="AN64" s="3">
        <f t="shared" si="19"/>
        <v>0</v>
      </c>
      <c r="AO64" s="3">
        <f t="shared" si="20"/>
        <v>0</v>
      </c>
      <c r="AP64" s="3"/>
      <c r="AQ64" s="3">
        <f t="shared" si="21"/>
        <v>6</v>
      </c>
      <c r="AR64" s="3">
        <f t="shared" si="22"/>
        <v>5</v>
      </c>
      <c r="AS64" s="3">
        <f t="shared" si="23"/>
        <v>10</v>
      </c>
      <c r="AT64" s="3">
        <f t="shared" si="24"/>
        <v>8</v>
      </c>
      <c r="AU64" s="3">
        <f t="shared" si="25"/>
        <v>7</v>
      </c>
      <c r="AV64" s="3">
        <f t="shared" si="26"/>
        <v>4</v>
      </c>
      <c r="AW64" s="3">
        <f t="shared" si="27"/>
        <v>2</v>
      </c>
      <c r="AX64" s="3">
        <f t="shared" si="28"/>
        <v>9</v>
      </c>
      <c r="AY64" s="3">
        <f t="shared" si="29"/>
        <v>1</v>
      </c>
      <c r="AZ64" s="3">
        <f t="shared" si="30"/>
        <v>3</v>
      </c>
      <c r="BA64" s="3"/>
      <c r="BB64" s="6">
        <f t="shared" si="33"/>
        <v>5</v>
      </c>
      <c r="BC64" s="3">
        <f t="shared" si="31"/>
        <v>5</v>
      </c>
      <c r="BD64" s="3">
        <f t="shared" si="34"/>
        <v>36</v>
      </c>
      <c r="BE64" s="3">
        <f t="shared" si="35"/>
        <v>19</v>
      </c>
      <c r="BF64" s="3">
        <f t="shared" si="36"/>
        <v>4</v>
      </c>
      <c r="BG64" s="3">
        <f t="shared" si="37"/>
        <v>21</v>
      </c>
      <c r="BH64" s="3">
        <f t="shared" si="38"/>
        <v>4</v>
      </c>
      <c r="BI64" s="28">
        <f t="shared" si="39"/>
        <v>12.5</v>
      </c>
      <c r="BJ64" s="28">
        <f t="shared" si="40"/>
        <v>4.7871355387816905</v>
      </c>
      <c r="BK64" s="44">
        <f t="shared" si="41"/>
        <v>-1.775592090748118</v>
      </c>
      <c r="BL64" s="45">
        <f t="shared" si="42"/>
        <v>3.7900087291180634E-2</v>
      </c>
      <c r="BM64" s="39"/>
      <c r="BN64" s="39" t="str">
        <f t="shared" si="43"/>
        <v/>
      </c>
      <c r="BP64" s="12">
        <f t="shared" si="44"/>
        <v>-3.5510088826696561E-2</v>
      </c>
    </row>
    <row r="65" spans="1:68">
      <c r="A65" s="43" t="s">
        <v>222</v>
      </c>
      <c r="B65" s="43" t="s">
        <v>223</v>
      </c>
      <c r="C65" s="43" t="s">
        <v>224</v>
      </c>
      <c r="D65" s="43" t="s">
        <v>225</v>
      </c>
      <c r="E65" s="43" t="s">
        <v>191</v>
      </c>
      <c r="F65" s="12" t="str">
        <f t="shared" si="32"/>
        <v>serine prot</v>
      </c>
      <c r="H65" s="12">
        <f>VLOOKUP($B65,data!$B$3:$Q$11565,'diff expr Varroa'!H$7,FALSE)</f>
        <v>8.7892371548983395</v>
      </c>
      <c r="I65" s="12">
        <f>VLOOKUP($B65,data!$B$3:$Q$11565,'diff expr Varroa'!I$7,FALSE)</f>
        <v>8.5271612275875395</v>
      </c>
      <c r="J65" s="12">
        <f>VLOOKUP($B65,data!$B$3:$Q$11565,'diff expr Varroa'!J$7,FALSE)</f>
        <v>8.6139801654328298</v>
      </c>
      <c r="K65" s="12">
        <f>VLOOKUP($B65,data!$B$3:$Q$11565,'diff expr Varroa'!K$7,FALSE)</f>
        <v>8.2517042368415598</v>
      </c>
      <c r="L65" s="12">
        <f>VLOOKUP($B65,data!$B$3:$Q$11565,'diff expr Varroa'!L$7,FALSE)</f>
        <v>8.9746949583964302</v>
      </c>
      <c r="M65" s="12">
        <f>VLOOKUP($B65,data!$B$3:$Q$11565,'diff expr Varroa'!M$7,FALSE)</f>
        <v>7.4670430406045698</v>
      </c>
      <c r="N65" s="12">
        <f>VLOOKUP($B65,data!$B$3:$Q$11565,'diff expr Varroa'!N$7,FALSE)</f>
        <v>7.8017620450089202</v>
      </c>
      <c r="O65" s="12">
        <f>VLOOKUP($B65,data!$B$3:$Q$11565,'diff expr Varroa'!O$7,FALSE)</f>
        <v>7.6609885873191601</v>
      </c>
      <c r="P65" s="12">
        <f>VLOOKUP($B65,data!$B$3:$Q$11565,'diff expr Varroa'!P$7,FALSE)</f>
        <v>8.7242301429014208</v>
      </c>
      <c r="Q65" s="12">
        <f>VLOOKUP($B65,data!$B$3:$Q$11565,'diff expr Varroa'!Q$7,FALSE)</f>
        <v>8.3922231081107999</v>
      </c>
      <c r="S65" s="40" t="str">
        <f>IF(COUNTIF(H65:L65,"&gt;"&amp;'reference parameters'!$B$2)&gt;='reference parameters'!$B$3,IF(COUNTIF('diff expr Varroa'!M65:Q65,"&gt;"&amp;'reference parameters'!$B$2)&gt;='reference parameters'!$B$4,"OK"))</f>
        <v>OK</v>
      </c>
      <c r="U65" s="3">
        <f t="shared" si="1"/>
        <v>9</v>
      </c>
      <c r="V65" s="3">
        <f t="shared" si="2"/>
        <v>6</v>
      </c>
      <c r="W65" s="3">
        <f t="shared" si="3"/>
        <v>7</v>
      </c>
      <c r="X65" s="3">
        <f t="shared" si="4"/>
        <v>4</v>
      </c>
      <c r="Y65" s="3">
        <f t="shared" si="5"/>
        <v>10</v>
      </c>
      <c r="Z65" s="3">
        <f t="shared" si="6"/>
        <v>1</v>
      </c>
      <c r="AA65" s="3">
        <f t="shared" si="7"/>
        <v>3</v>
      </c>
      <c r="AB65" s="3">
        <f t="shared" si="8"/>
        <v>2</v>
      </c>
      <c r="AC65" s="3">
        <f t="shared" si="9"/>
        <v>8</v>
      </c>
      <c r="AD65" s="3">
        <f t="shared" si="10"/>
        <v>5</v>
      </c>
      <c r="AE65" s="3"/>
      <c r="AF65" s="3">
        <f t="shared" si="11"/>
        <v>0</v>
      </c>
      <c r="AG65" s="3">
        <f t="shared" si="12"/>
        <v>0</v>
      </c>
      <c r="AH65" s="3">
        <f t="shared" si="13"/>
        <v>0</v>
      </c>
      <c r="AI65" s="3">
        <f t="shared" si="14"/>
        <v>0</v>
      </c>
      <c r="AJ65" s="3">
        <f t="shared" si="15"/>
        <v>0</v>
      </c>
      <c r="AK65" s="3">
        <f t="shared" si="16"/>
        <v>0</v>
      </c>
      <c r="AL65" s="3">
        <f t="shared" si="17"/>
        <v>0</v>
      </c>
      <c r="AM65" s="3">
        <f t="shared" si="18"/>
        <v>0</v>
      </c>
      <c r="AN65" s="3">
        <f t="shared" si="19"/>
        <v>0</v>
      </c>
      <c r="AO65" s="3">
        <f t="shared" si="20"/>
        <v>0</v>
      </c>
      <c r="AP65" s="3"/>
      <c r="AQ65" s="3">
        <f t="shared" si="21"/>
        <v>9</v>
      </c>
      <c r="AR65" s="3">
        <f t="shared" si="22"/>
        <v>6</v>
      </c>
      <c r="AS65" s="3">
        <f t="shared" si="23"/>
        <v>7</v>
      </c>
      <c r="AT65" s="3">
        <f t="shared" si="24"/>
        <v>4</v>
      </c>
      <c r="AU65" s="3">
        <f t="shared" si="25"/>
        <v>10</v>
      </c>
      <c r="AV65" s="3">
        <f t="shared" si="26"/>
        <v>1</v>
      </c>
      <c r="AW65" s="3">
        <f t="shared" si="27"/>
        <v>3</v>
      </c>
      <c r="AX65" s="3">
        <f t="shared" si="28"/>
        <v>2</v>
      </c>
      <c r="AY65" s="3">
        <f t="shared" si="29"/>
        <v>8</v>
      </c>
      <c r="AZ65" s="3">
        <f t="shared" si="30"/>
        <v>5</v>
      </c>
      <c r="BA65" s="3"/>
      <c r="BB65" s="6">
        <f t="shared" si="33"/>
        <v>5</v>
      </c>
      <c r="BC65" s="3">
        <f t="shared" si="31"/>
        <v>5</v>
      </c>
      <c r="BD65" s="3">
        <f t="shared" si="34"/>
        <v>36</v>
      </c>
      <c r="BE65" s="3">
        <f t="shared" si="35"/>
        <v>19</v>
      </c>
      <c r="BF65" s="3">
        <f t="shared" si="36"/>
        <v>4</v>
      </c>
      <c r="BG65" s="3">
        <f t="shared" si="37"/>
        <v>21</v>
      </c>
      <c r="BH65" s="3">
        <f t="shared" si="38"/>
        <v>4</v>
      </c>
      <c r="BI65" s="28">
        <f t="shared" si="39"/>
        <v>12.5</v>
      </c>
      <c r="BJ65" s="28">
        <f t="shared" si="40"/>
        <v>4.7871355387816905</v>
      </c>
      <c r="BK65" s="44">
        <f t="shared" si="41"/>
        <v>-1.775592090748118</v>
      </c>
      <c r="BL65" s="45">
        <f t="shared" si="42"/>
        <v>3.7900087291180634E-2</v>
      </c>
      <c r="BM65" s="39"/>
      <c r="BN65" s="39" t="str">
        <f t="shared" si="43"/>
        <v/>
      </c>
      <c r="BP65" s="12">
        <f t="shared" si="44"/>
        <v>-3.2487190186527459E-2</v>
      </c>
    </row>
    <row r="66" spans="1:68">
      <c r="A66" s="43" t="s">
        <v>226</v>
      </c>
      <c r="B66" s="43" t="s">
        <v>227</v>
      </c>
      <c r="C66" s="43" t="s">
        <v>228</v>
      </c>
      <c r="D66" s="43" t="s">
        <v>229</v>
      </c>
      <c r="E66" s="43" t="s">
        <v>191</v>
      </c>
      <c r="F66" s="12" t="str">
        <f t="shared" si="32"/>
        <v>serine prot</v>
      </c>
      <c r="H66" s="12">
        <f>VLOOKUP($B66,data!$B$3:$Q$11565,'diff expr Varroa'!H$7,FALSE)</f>
        <v>4.2263167103073602</v>
      </c>
      <c r="I66" s="12">
        <f>VLOOKUP($B66,data!$B$3:$Q$11565,'diff expr Varroa'!I$7,FALSE)</f>
        <v>4.32650596693877</v>
      </c>
      <c r="J66" s="12">
        <f>VLOOKUP($B66,data!$B$3:$Q$11565,'diff expr Varroa'!J$7,FALSE)</f>
        <v>4.0887687455453801</v>
      </c>
      <c r="K66" s="12">
        <f>VLOOKUP($B66,data!$B$3:$Q$11565,'diff expr Varroa'!K$7,FALSE)</f>
        <v>4.1611154638698196</v>
      </c>
      <c r="L66" s="12">
        <f>VLOOKUP($B66,data!$B$3:$Q$11565,'diff expr Varroa'!L$7,FALSE)</f>
        <v>4.0460446887748596</v>
      </c>
      <c r="M66" s="12">
        <f>VLOOKUP($B66,data!$B$3:$Q$11565,'diff expr Varroa'!M$7,FALSE)</f>
        <v>3.7814594184883799</v>
      </c>
      <c r="N66" s="12">
        <f>VLOOKUP($B66,data!$B$3:$Q$11565,'diff expr Varroa'!N$7,FALSE)</f>
        <v>3.9910282299290798</v>
      </c>
      <c r="O66" s="12">
        <f>VLOOKUP($B66,data!$B$3:$Q$11565,'diff expr Varroa'!O$7,FALSE)</f>
        <v>3.93564812262216</v>
      </c>
      <c r="P66" s="12">
        <f>VLOOKUP($B66,data!$B$3:$Q$11565,'diff expr Varroa'!P$7,FALSE)</f>
        <v>3.7184612093777498</v>
      </c>
      <c r="Q66" s="12">
        <f>VLOOKUP($B66,data!$B$3:$Q$11565,'diff expr Varroa'!Q$7,FALSE)</f>
        <v>4.6061367415952201</v>
      </c>
      <c r="S66" s="40" t="str">
        <f>IF(COUNTIF(H66:L66,"&gt;"&amp;'reference parameters'!$B$2)&gt;='reference parameters'!$B$3,IF(COUNTIF('diff expr Varroa'!M66:Q66,"&gt;"&amp;'reference parameters'!$B$2)&gt;='reference parameters'!$B$4,"OK"))</f>
        <v>OK</v>
      </c>
      <c r="U66" s="3">
        <f t="shared" si="1"/>
        <v>8</v>
      </c>
      <c r="V66" s="3">
        <f t="shared" si="2"/>
        <v>9</v>
      </c>
      <c r="W66" s="3">
        <f t="shared" si="3"/>
        <v>6</v>
      </c>
      <c r="X66" s="3">
        <f t="shared" si="4"/>
        <v>7</v>
      </c>
      <c r="Y66" s="3">
        <f t="shared" si="5"/>
        <v>5</v>
      </c>
      <c r="Z66" s="3">
        <f t="shared" si="6"/>
        <v>2</v>
      </c>
      <c r="AA66" s="3">
        <f t="shared" si="7"/>
        <v>4</v>
      </c>
      <c r="AB66" s="3">
        <f t="shared" si="8"/>
        <v>3</v>
      </c>
      <c r="AC66" s="3">
        <f t="shared" si="9"/>
        <v>1</v>
      </c>
      <c r="AD66" s="3">
        <f t="shared" si="10"/>
        <v>10</v>
      </c>
      <c r="AE66" s="3"/>
      <c r="AF66" s="3">
        <f t="shared" si="11"/>
        <v>0</v>
      </c>
      <c r="AG66" s="3">
        <f t="shared" si="12"/>
        <v>0</v>
      </c>
      <c r="AH66" s="3">
        <f t="shared" si="13"/>
        <v>0</v>
      </c>
      <c r="AI66" s="3">
        <f t="shared" si="14"/>
        <v>0</v>
      </c>
      <c r="AJ66" s="3">
        <f t="shared" si="15"/>
        <v>0</v>
      </c>
      <c r="AK66" s="3">
        <f t="shared" si="16"/>
        <v>0</v>
      </c>
      <c r="AL66" s="3">
        <f t="shared" si="17"/>
        <v>0</v>
      </c>
      <c r="AM66" s="3">
        <f t="shared" si="18"/>
        <v>0</v>
      </c>
      <c r="AN66" s="3">
        <f t="shared" si="19"/>
        <v>0</v>
      </c>
      <c r="AO66" s="3">
        <f t="shared" si="20"/>
        <v>0</v>
      </c>
      <c r="AP66" s="3"/>
      <c r="AQ66" s="3">
        <f t="shared" si="21"/>
        <v>8</v>
      </c>
      <c r="AR66" s="3">
        <f t="shared" si="22"/>
        <v>9</v>
      </c>
      <c r="AS66" s="3">
        <f t="shared" si="23"/>
        <v>6</v>
      </c>
      <c r="AT66" s="3">
        <f t="shared" si="24"/>
        <v>7</v>
      </c>
      <c r="AU66" s="3">
        <f t="shared" si="25"/>
        <v>5</v>
      </c>
      <c r="AV66" s="3">
        <f t="shared" si="26"/>
        <v>2</v>
      </c>
      <c r="AW66" s="3">
        <f t="shared" si="27"/>
        <v>4</v>
      </c>
      <c r="AX66" s="3">
        <f t="shared" si="28"/>
        <v>3</v>
      </c>
      <c r="AY66" s="3">
        <f t="shared" si="29"/>
        <v>1</v>
      </c>
      <c r="AZ66" s="3">
        <f t="shared" si="30"/>
        <v>10</v>
      </c>
      <c r="BA66" s="3"/>
      <c r="BB66" s="6">
        <f t="shared" si="33"/>
        <v>5</v>
      </c>
      <c r="BC66" s="3">
        <f t="shared" si="31"/>
        <v>5</v>
      </c>
      <c r="BD66" s="3">
        <f t="shared" si="34"/>
        <v>35</v>
      </c>
      <c r="BE66" s="3">
        <f t="shared" si="35"/>
        <v>20</v>
      </c>
      <c r="BF66" s="3">
        <f t="shared" si="36"/>
        <v>5</v>
      </c>
      <c r="BG66" s="3">
        <f t="shared" si="37"/>
        <v>20</v>
      </c>
      <c r="BH66" s="3">
        <f t="shared" si="38"/>
        <v>5</v>
      </c>
      <c r="BI66" s="28">
        <f t="shared" si="39"/>
        <v>12.5</v>
      </c>
      <c r="BJ66" s="28">
        <f t="shared" si="40"/>
        <v>4.7871355387816905</v>
      </c>
      <c r="BK66" s="44">
        <f t="shared" si="41"/>
        <v>-1.5666989036012806</v>
      </c>
      <c r="BL66" s="45">
        <f t="shared" si="42"/>
        <v>5.8592543599068986E-2</v>
      </c>
      <c r="BM66" s="39"/>
      <c r="BN66" s="39" t="str">
        <f t="shared" si="43"/>
        <v/>
      </c>
      <c r="BP66" s="12">
        <f t="shared" si="44"/>
        <v>-1.7339836148592899E-2</v>
      </c>
    </row>
    <row r="67" spans="1:68">
      <c r="A67" s="43" t="s">
        <v>230</v>
      </c>
      <c r="B67" s="43" t="s">
        <v>231</v>
      </c>
      <c r="C67" s="43" t="s">
        <v>150</v>
      </c>
      <c r="D67" s="43" t="s">
        <v>232</v>
      </c>
      <c r="E67" s="43" t="s">
        <v>191</v>
      </c>
      <c r="F67" s="12" t="str">
        <f t="shared" si="32"/>
        <v>serine prot</v>
      </c>
      <c r="H67" s="12">
        <f>VLOOKUP($B67,data!$B$3:$Q$11565,'diff expr Varroa'!H$7,FALSE)</f>
        <v>3.6535616636188299</v>
      </c>
      <c r="I67" s="12">
        <f>VLOOKUP($B67,data!$B$3:$Q$11565,'diff expr Varroa'!I$7,FALSE)</f>
        <v>3.9548310731697001</v>
      </c>
      <c r="J67" s="12">
        <f>VLOOKUP($B67,data!$B$3:$Q$11565,'diff expr Varroa'!J$7,FALSE)</f>
        <v>2.8218677180984102</v>
      </c>
      <c r="K67" s="12">
        <f>VLOOKUP($B67,data!$B$3:$Q$11565,'diff expr Varroa'!K$7,FALSE)</f>
        <v>3.2825265482838799</v>
      </c>
      <c r="L67" s="12">
        <f>VLOOKUP($B67,data!$B$3:$Q$11565,'diff expr Varroa'!L$7,FALSE)</f>
        <v>3.33407035458014</v>
      </c>
      <c r="M67" s="12">
        <f>VLOOKUP($B67,data!$B$3:$Q$11565,'diff expr Varroa'!M$7,FALSE)</f>
        <v>3.30825032505737</v>
      </c>
      <c r="N67" s="12">
        <f>VLOOKUP($B67,data!$B$3:$Q$11565,'diff expr Varroa'!N$7,FALSE)</f>
        <v>3.6595800418069002</v>
      </c>
      <c r="O67" s="12">
        <f>VLOOKUP($B67,data!$B$3:$Q$11565,'diff expr Varroa'!O$7,FALSE)</f>
        <v>3.4276433730071201</v>
      </c>
      <c r="P67" s="12">
        <f>VLOOKUP($B67,data!$B$3:$Q$11565,'diff expr Varroa'!P$7,FALSE)</f>
        <v>2.8218677180984102</v>
      </c>
      <c r="Q67" s="12">
        <f>VLOOKUP($B67,data!$B$3:$Q$11565,'diff expr Varroa'!Q$7,FALSE)</f>
        <v>3.6339073669181099</v>
      </c>
      <c r="S67" s="40" t="str">
        <f>IF(COUNTIF(H67:L67,"&gt;"&amp;'reference parameters'!$B$2)&gt;='reference parameters'!$B$3,IF(COUNTIF('diff expr Varroa'!M67:Q67,"&gt;"&amp;'reference parameters'!$B$2)&gt;='reference parameters'!$B$4,"OK"))</f>
        <v>OK</v>
      </c>
      <c r="U67" s="3">
        <f t="shared" si="1"/>
        <v>8</v>
      </c>
      <c r="V67" s="3">
        <f t="shared" si="2"/>
        <v>10</v>
      </c>
      <c r="W67" s="3">
        <f t="shared" si="3"/>
        <v>1</v>
      </c>
      <c r="X67" s="3">
        <f t="shared" si="4"/>
        <v>3</v>
      </c>
      <c r="Y67" s="3">
        <f t="shared" si="5"/>
        <v>5</v>
      </c>
      <c r="Z67" s="3">
        <f t="shared" si="6"/>
        <v>4</v>
      </c>
      <c r="AA67" s="3">
        <f t="shared" si="7"/>
        <v>9</v>
      </c>
      <c r="AB67" s="3">
        <f t="shared" si="8"/>
        <v>6</v>
      </c>
      <c r="AC67" s="3">
        <f t="shared" si="9"/>
        <v>1</v>
      </c>
      <c r="AD67" s="3">
        <f t="shared" si="10"/>
        <v>7</v>
      </c>
      <c r="AE67" s="3"/>
      <c r="AF67" s="3">
        <f t="shared" si="11"/>
        <v>0</v>
      </c>
      <c r="AG67" s="3">
        <f t="shared" si="12"/>
        <v>0</v>
      </c>
      <c r="AH67" s="3">
        <f t="shared" si="13"/>
        <v>0.5</v>
      </c>
      <c r="AI67" s="3">
        <f t="shared" si="14"/>
        <v>0</v>
      </c>
      <c r="AJ67" s="3">
        <f t="shared" si="15"/>
        <v>0</v>
      </c>
      <c r="AK67" s="3">
        <f t="shared" si="16"/>
        <v>0</v>
      </c>
      <c r="AL67" s="3">
        <f t="shared" si="17"/>
        <v>0</v>
      </c>
      <c r="AM67" s="3">
        <f t="shared" si="18"/>
        <v>0</v>
      </c>
      <c r="AN67" s="3">
        <f t="shared" si="19"/>
        <v>0.5</v>
      </c>
      <c r="AO67" s="3">
        <f t="shared" si="20"/>
        <v>0</v>
      </c>
      <c r="AP67" s="3"/>
      <c r="AQ67" s="3">
        <f t="shared" si="21"/>
        <v>8</v>
      </c>
      <c r="AR67" s="3">
        <f t="shared" si="22"/>
        <v>10</v>
      </c>
      <c r="AS67" s="3">
        <f t="shared" si="23"/>
        <v>1.5</v>
      </c>
      <c r="AT67" s="3">
        <f t="shared" si="24"/>
        <v>3</v>
      </c>
      <c r="AU67" s="3">
        <f t="shared" si="25"/>
        <v>5</v>
      </c>
      <c r="AV67" s="3">
        <f t="shared" si="26"/>
        <v>4</v>
      </c>
      <c r="AW67" s="3">
        <f t="shared" si="27"/>
        <v>9</v>
      </c>
      <c r="AX67" s="3">
        <f t="shared" si="28"/>
        <v>6</v>
      </c>
      <c r="AY67" s="3">
        <f t="shared" si="29"/>
        <v>1.5</v>
      </c>
      <c r="AZ67" s="3">
        <f t="shared" si="30"/>
        <v>7</v>
      </c>
      <c r="BA67" s="3"/>
      <c r="BB67" s="6">
        <f t="shared" si="33"/>
        <v>5</v>
      </c>
      <c r="BC67" s="3">
        <f t="shared" si="31"/>
        <v>5</v>
      </c>
      <c r="BD67" s="3">
        <f t="shared" si="34"/>
        <v>27.5</v>
      </c>
      <c r="BE67" s="3">
        <f t="shared" si="35"/>
        <v>27.5</v>
      </c>
      <c r="BF67" s="3">
        <f t="shared" si="36"/>
        <v>12.5</v>
      </c>
      <c r="BG67" s="3">
        <f t="shared" si="37"/>
        <v>12.5</v>
      </c>
      <c r="BH67" s="3">
        <f t="shared" si="38"/>
        <v>12.5</v>
      </c>
      <c r="BI67" s="28">
        <f t="shared" si="39"/>
        <v>12.5</v>
      </c>
      <c r="BJ67" s="28">
        <f t="shared" si="40"/>
        <v>4.7871355387816905</v>
      </c>
      <c r="BK67" s="44">
        <f t="shared" si="41"/>
        <v>0</v>
      </c>
      <c r="BL67" s="45">
        <f t="shared" si="42"/>
        <v>0.5</v>
      </c>
      <c r="BM67" s="39"/>
      <c r="BN67" s="39" t="str">
        <f t="shared" si="43"/>
        <v/>
      </c>
      <c r="BP67" s="12">
        <f t="shared" si="44"/>
        <v>-5.0122357230407795E-3</v>
      </c>
    </row>
    <row r="68" spans="1:68">
      <c r="A68" s="43" t="s">
        <v>233</v>
      </c>
      <c r="B68" s="43" t="s">
        <v>234</v>
      </c>
      <c r="C68" s="43" t="s">
        <v>235</v>
      </c>
      <c r="D68" s="43" t="s">
        <v>236</v>
      </c>
      <c r="E68" s="43" t="s">
        <v>191</v>
      </c>
      <c r="F68" s="12" t="str">
        <f t="shared" si="32"/>
        <v>serine prot</v>
      </c>
      <c r="H68" s="12">
        <f>VLOOKUP($B68,data!$B$3:$Q$11565,'diff expr Varroa'!H$7,FALSE)</f>
        <v>9.8717171177869893</v>
      </c>
      <c r="I68" s="12">
        <f>VLOOKUP($B68,data!$B$3:$Q$11565,'diff expr Varroa'!I$7,FALSE)</f>
        <v>9.7825323166151499</v>
      </c>
      <c r="J68" s="12">
        <f>VLOOKUP($B68,data!$B$3:$Q$11565,'diff expr Varroa'!J$7,FALSE)</f>
        <v>9.9838693502984803</v>
      </c>
      <c r="K68" s="12">
        <f>VLOOKUP($B68,data!$B$3:$Q$11565,'diff expr Varroa'!K$7,FALSE)</f>
        <v>10.0283498038727</v>
      </c>
      <c r="L68" s="12">
        <f>VLOOKUP($B68,data!$B$3:$Q$11565,'diff expr Varroa'!L$7,FALSE)</f>
        <v>10.457912734332901</v>
      </c>
      <c r="M68" s="12">
        <f>VLOOKUP($B68,data!$B$3:$Q$11565,'diff expr Varroa'!M$7,FALSE)</f>
        <v>8.5256992168395502</v>
      </c>
      <c r="N68" s="12">
        <f>VLOOKUP($B68,data!$B$3:$Q$11565,'diff expr Varroa'!N$7,FALSE)</f>
        <v>9.6175799446094903</v>
      </c>
      <c r="O68" s="12">
        <f>VLOOKUP($B68,data!$B$3:$Q$11565,'diff expr Varroa'!O$7,FALSE)</f>
        <v>8.7468469762489303</v>
      </c>
      <c r="P68" s="12">
        <f>VLOOKUP($B68,data!$B$3:$Q$11565,'diff expr Varroa'!P$7,FALSE)</f>
        <v>10.132293267393001</v>
      </c>
      <c r="Q68" s="12">
        <f>VLOOKUP($B68,data!$B$3:$Q$11565,'diff expr Varroa'!Q$7,FALSE)</f>
        <v>9.7731586013854006</v>
      </c>
      <c r="S68" s="40" t="str">
        <f>IF(COUNTIF(H68:L68,"&gt;"&amp;'reference parameters'!$B$2)&gt;='reference parameters'!$B$3,IF(COUNTIF('diff expr Varroa'!M68:Q68,"&gt;"&amp;'reference parameters'!$B$2)&gt;='reference parameters'!$B$4,"OK"))</f>
        <v>OK</v>
      </c>
      <c r="U68" s="3">
        <f t="shared" si="1"/>
        <v>6</v>
      </c>
      <c r="V68" s="3">
        <f t="shared" si="2"/>
        <v>5</v>
      </c>
      <c r="W68" s="3">
        <f t="shared" si="3"/>
        <v>7</v>
      </c>
      <c r="X68" s="3">
        <f t="shared" si="4"/>
        <v>8</v>
      </c>
      <c r="Y68" s="3">
        <f t="shared" si="5"/>
        <v>10</v>
      </c>
      <c r="Z68" s="3">
        <f t="shared" si="6"/>
        <v>1</v>
      </c>
      <c r="AA68" s="3">
        <f t="shared" si="7"/>
        <v>3</v>
      </c>
      <c r="AB68" s="3">
        <f t="shared" si="8"/>
        <v>2</v>
      </c>
      <c r="AC68" s="3">
        <f t="shared" si="9"/>
        <v>9</v>
      </c>
      <c r="AD68" s="3">
        <f t="shared" si="10"/>
        <v>4</v>
      </c>
      <c r="AE68" s="3"/>
      <c r="AF68" s="3">
        <f t="shared" si="11"/>
        <v>0</v>
      </c>
      <c r="AG68" s="3">
        <f t="shared" si="12"/>
        <v>0</v>
      </c>
      <c r="AH68" s="3">
        <f t="shared" si="13"/>
        <v>0</v>
      </c>
      <c r="AI68" s="3">
        <f t="shared" si="14"/>
        <v>0</v>
      </c>
      <c r="AJ68" s="3">
        <f t="shared" si="15"/>
        <v>0</v>
      </c>
      <c r="AK68" s="3">
        <f t="shared" si="16"/>
        <v>0</v>
      </c>
      <c r="AL68" s="3">
        <f t="shared" si="17"/>
        <v>0</v>
      </c>
      <c r="AM68" s="3">
        <f t="shared" si="18"/>
        <v>0</v>
      </c>
      <c r="AN68" s="3">
        <f t="shared" si="19"/>
        <v>0</v>
      </c>
      <c r="AO68" s="3">
        <f t="shared" si="20"/>
        <v>0</v>
      </c>
      <c r="AP68" s="3"/>
      <c r="AQ68" s="3">
        <f t="shared" si="21"/>
        <v>6</v>
      </c>
      <c r="AR68" s="3">
        <f t="shared" si="22"/>
        <v>5</v>
      </c>
      <c r="AS68" s="3">
        <f t="shared" si="23"/>
        <v>7</v>
      </c>
      <c r="AT68" s="3">
        <f t="shared" si="24"/>
        <v>8</v>
      </c>
      <c r="AU68" s="3">
        <f t="shared" si="25"/>
        <v>10</v>
      </c>
      <c r="AV68" s="3">
        <f t="shared" si="26"/>
        <v>1</v>
      </c>
      <c r="AW68" s="3">
        <f t="shared" si="27"/>
        <v>3</v>
      </c>
      <c r="AX68" s="3">
        <f t="shared" si="28"/>
        <v>2</v>
      </c>
      <c r="AY68" s="3">
        <f t="shared" si="29"/>
        <v>9</v>
      </c>
      <c r="AZ68" s="3">
        <f t="shared" si="30"/>
        <v>4</v>
      </c>
      <c r="BA68" s="3"/>
      <c r="BB68" s="6">
        <f t="shared" si="33"/>
        <v>5</v>
      </c>
      <c r="BC68" s="3">
        <f t="shared" si="31"/>
        <v>5</v>
      </c>
      <c r="BD68" s="3">
        <f t="shared" si="34"/>
        <v>36</v>
      </c>
      <c r="BE68" s="3">
        <f t="shared" si="35"/>
        <v>19</v>
      </c>
      <c r="BF68" s="3">
        <f t="shared" si="36"/>
        <v>4</v>
      </c>
      <c r="BG68" s="3">
        <f t="shared" si="37"/>
        <v>21</v>
      </c>
      <c r="BH68" s="3">
        <f t="shared" si="38"/>
        <v>4</v>
      </c>
      <c r="BI68" s="28">
        <f t="shared" si="39"/>
        <v>12.5</v>
      </c>
      <c r="BJ68" s="28">
        <f t="shared" si="40"/>
        <v>4.7871355387816905</v>
      </c>
      <c r="BK68" s="44">
        <f t="shared" si="41"/>
        <v>-1.775592090748118</v>
      </c>
      <c r="BL68" s="45">
        <f t="shared" si="42"/>
        <v>3.7900087291180634E-2</v>
      </c>
      <c r="BM68" s="39"/>
      <c r="BN68" s="39" t="str">
        <f t="shared" si="43"/>
        <v/>
      </c>
      <c r="BP68" s="12">
        <f t="shared" si="44"/>
        <v>-2.9844209300307678E-2</v>
      </c>
    </row>
    <row r="69" spans="1:68">
      <c r="A69" s="43" t="s">
        <v>237</v>
      </c>
      <c r="B69" s="43" t="s">
        <v>238</v>
      </c>
      <c r="C69" s="43" t="s">
        <v>150</v>
      </c>
      <c r="D69" s="43" t="s">
        <v>239</v>
      </c>
      <c r="E69" s="43" t="s">
        <v>191</v>
      </c>
      <c r="F69" s="12" t="str">
        <f t="shared" si="32"/>
        <v>serine prot</v>
      </c>
      <c r="H69" s="12">
        <f>VLOOKUP($B69,data!$B$3:$Q$11565,'diff expr Varroa'!H$7,FALSE)</f>
        <v>5.7841390782753797</v>
      </c>
      <c r="I69" s="12">
        <f>VLOOKUP($B69,data!$B$3:$Q$11565,'diff expr Varroa'!I$7,FALSE)</f>
        <v>5.7057984767895098</v>
      </c>
      <c r="J69" s="12">
        <f>VLOOKUP($B69,data!$B$3:$Q$11565,'diff expr Varroa'!J$7,FALSE)</f>
        <v>6.7682062103183904</v>
      </c>
      <c r="K69" s="12">
        <f>VLOOKUP($B69,data!$B$3:$Q$11565,'diff expr Varroa'!K$7,FALSE)</f>
        <v>5.9029685313311697</v>
      </c>
      <c r="L69" s="12">
        <f>VLOOKUP($B69,data!$B$3:$Q$11565,'diff expr Varroa'!L$7,FALSE)</f>
        <v>5.9953604944039602</v>
      </c>
      <c r="M69" s="12">
        <f>VLOOKUP($B69,data!$B$3:$Q$11565,'diff expr Varroa'!M$7,FALSE)</f>
        <v>4.1560374762891303</v>
      </c>
      <c r="N69" s="12">
        <f>VLOOKUP($B69,data!$B$3:$Q$11565,'diff expr Varroa'!N$7,FALSE)</f>
        <v>5.9042422523301203</v>
      </c>
      <c r="O69" s="12">
        <f>VLOOKUP($B69,data!$B$3:$Q$11565,'diff expr Varroa'!O$7,FALSE)</f>
        <v>6.1497027593076004</v>
      </c>
      <c r="P69" s="12">
        <f>VLOOKUP($B69,data!$B$3:$Q$11565,'diff expr Varroa'!P$7,FALSE)</f>
        <v>5.6991521110608296</v>
      </c>
      <c r="Q69" s="12">
        <f>VLOOKUP($B69,data!$B$3:$Q$11565,'diff expr Varroa'!Q$7,FALSE)</f>
        <v>6.1795591598913804</v>
      </c>
      <c r="S69" s="40" t="str">
        <f>IF(COUNTIF(H69:L69,"&gt;"&amp;'reference parameters'!$B$2)&gt;='reference parameters'!$B$3,IF(COUNTIF('diff expr Varroa'!M69:Q69,"&gt;"&amp;'reference parameters'!$B$2)&gt;='reference parameters'!$B$4,"OK"))</f>
        <v>OK</v>
      </c>
      <c r="U69" s="3">
        <f t="shared" si="1"/>
        <v>4</v>
      </c>
      <c r="V69" s="3">
        <f t="shared" si="2"/>
        <v>3</v>
      </c>
      <c r="W69" s="3">
        <f t="shared" si="3"/>
        <v>10</v>
      </c>
      <c r="X69" s="3">
        <f t="shared" si="4"/>
        <v>5</v>
      </c>
      <c r="Y69" s="3">
        <f t="shared" si="5"/>
        <v>7</v>
      </c>
      <c r="Z69" s="3">
        <f t="shared" si="6"/>
        <v>1</v>
      </c>
      <c r="AA69" s="3">
        <f t="shared" si="7"/>
        <v>6</v>
      </c>
      <c r="AB69" s="3">
        <f t="shared" si="8"/>
        <v>8</v>
      </c>
      <c r="AC69" s="3">
        <f t="shared" si="9"/>
        <v>2</v>
      </c>
      <c r="AD69" s="3">
        <f t="shared" si="10"/>
        <v>9</v>
      </c>
      <c r="AE69" s="3"/>
      <c r="AF69" s="3">
        <f t="shared" si="11"/>
        <v>0</v>
      </c>
      <c r="AG69" s="3">
        <f t="shared" si="12"/>
        <v>0</v>
      </c>
      <c r="AH69" s="3">
        <f t="shared" si="13"/>
        <v>0</v>
      </c>
      <c r="AI69" s="3">
        <f t="shared" si="14"/>
        <v>0</v>
      </c>
      <c r="AJ69" s="3">
        <f t="shared" si="15"/>
        <v>0</v>
      </c>
      <c r="AK69" s="3">
        <f t="shared" si="16"/>
        <v>0</v>
      </c>
      <c r="AL69" s="3">
        <f t="shared" si="17"/>
        <v>0</v>
      </c>
      <c r="AM69" s="3">
        <f t="shared" si="18"/>
        <v>0</v>
      </c>
      <c r="AN69" s="3">
        <f t="shared" si="19"/>
        <v>0</v>
      </c>
      <c r="AO69" s="3">
        <f t="shared" si="20"/>
        <v>0</v>
      </c>
      <c r="AP69" s="3"/>
      <c r="AQ69" s="3">
        <f t="shared" si="21"/>
        <v>4</v>
      </c>
      <c r="AR69" s="3">
        <f t="shared" si="22"/>
        <v>3</v>
      </c>
      <c r="AS69" s="3">
        <f t="shared" si="23"/>
        <v>10</v>
      </c>
      <c r="AT69" s="3">
        <f t="shared" si="24"/>
        <v>5</v>
      </c>
      <c r="AU69" s="3">
        <f t="shared" si="25"/>
        <v>7</v>
      </c>
      <c r="AV69" s="3">
        <f t="shared" si="26"/>
        <v>1</v>
      </c>
      <c r="AW69" s="3">
        <f t="shared" si="27"/>
        <v>6</v>
      </c>
      <c r="AX69" s="3">
        <f t="shared" si="28"/>
        <v>8</v>
      </c>
      <c r="AY69" s="3">
        <f t="shared" si="29"/>
        <v>2</v>
      </c>
      <c r="AZ69" s="3">
        <f t="shared" si="30"/>
        <v>9</v>
      </c>
      <c r="BA69" s="3"/>
      <c r="BB69" s="6">
        <f t="shared" si="33"/>
        <v>5</v>
      </c>
      <c r="BC69" s="3">
        <f t="shared" si="31"/>
        <v>5</v>
      </c>
      <c r="BD69" s="3">
        <f t="shared" si="34"/>
        <v>29</v>
      </c>
      <c r="BE69" s="3">
        <f t="shared" si="35"/>
        <v>26</v>
      </c>
      <c r="BF69" s="3">
        <f t="shared" si="36"/>
        <v>11</v>
      </c>
      <c r="BG69" s="3">
        <f t="shared" si="37"/>
        <v>14</v>
      </c>
      <c r="BH69" s="3">
        <f t="shared" si="38"/>
        <v>11</v>
      </c>
      <c r="BI69" s="28">
        <f t="shared" si="39"/>
        <v>12.5</v>
      </c>
      <c r="BJ69" s="28">
        <f t="shared" si="40"/>
        <v>4.7871355387816905</v>
      </c>
      <c r="BK69" s="44">
        <f t="shared" si="41"/>
        <v>-0.31333978072025609</v>
      </c>
      <c r="BL69" s="45">
        <f t="shared" si="42"/>
        <v>0.37701126503103738</v>
      </c>
      <c r="BM69" s="39"/>
      <c r="BN69" s="39" t="str">
        <f t="shared" si="43"/>
        <v/>
      </c>
      <c r="BP69" s="12">
        <f t="shared" si="44"/>
        <v>-3.0849000361854916E-2</v>
      </c>
    </row>
    <row r="70" spans="1:68">
      <c r="A70" s="43" t="s">
        <v>240</v>
      </c>
      <c r="B70" s="43" t="s">
        <v>241</v>
      </c>
      <c r="C70" s="43" t="s">
        <v>150</v>
      </c>
      <c r="D70" s="43" t="s">
        <v>242</v>
      </c>
      <c r="E70" s="43" t="s">
        <v>191</v>
      </c>
      <c r="F70" s="12" t="str">
        <f t="shared" si="32"/>
        <v>serine prot</v>
      </c>
      <c r="H70" s="12">
        <f>VLOOKUP($B70,data!$B$3:$Q$11565,'diff expr Varroa'!H$7,FALSE)</f>
        <v>5.69565330414353</v>
      </c>
      <c r="I70" s="12">
        <f>VLOOKUP($B70,data!$B$3:$Q$11565,'diff expr Varroa'!I$7,FALSE)</f>
        <v>5.47170002431064</v>
      </c>
      <c r="J70" s="12">
        <f>VLOOKUP($B70,data!$B$3:$Q$11565,'diff expr Varroa'!J$7,FALSE)</f>
        <v>5.2635360024135203</v>
      </c>
      <c r="K70" s="12">
        <f>VLOOKUP($B70,data!$B$3:$Q$11565,'diff expr Varroa'!K$7,FALSE)</f>
        <v>5.3141782898249303</v>
      </c>
      <c r="L70" s="12">
        <f>VLOOKUP($B70,data!$B$3:$Q$11565,'diff expr Varroa'!L$7,FALSE)</f>
        <v>5.5918733105197997</v>
      </c>
      <c r="M70" s="12">
        <f>VLOOKUP($B70,data!$B$3:$Q$11565,'diff expr Varroa'!M$7,FALSE)</f>
        <v>3.8900437060628099</v>
      </c>
      <c r="N70" s="12">
        <f>VLOOKUP($B70,data!$B$3:$Q$11565,'diff expr Varroa'!N$7,FALSE)</f>
        <v>5.66533222304981</v>
      </c>
      <c r="O70" s="12">
        <f>VLOOKUP($B70,data!$B$3:$Q$11565,'diff expr Varroa'!O$7,FALSE)</f>
        <v>5.0088657953609399</v>
      </c>
      <c r="P70" s="12">
        <f>VLOOKUP($B70,data!$B$3:$Q$11565,'diff expr Varroa'!P$7,FALSE)</f>
        <v>5.2832656349479699</v>
      </c>
      <c r="Q70" s="12">
        <f>VLOOKUP($B70,data!$B$3:$Q$11565,'diff expr Varroa'!Q$7,FALSE)</f>
        <v>5.1595357015461403</v>
      </c>
      <c r="S70" s="40" t="str">
        <f>IF(COUNTIF(H70:L70,"&gt;"&amp;'reference parameters'!$B$2)&gt;='reference parameters'!$B$3,IF(COUNTIF('diff expr Varroa'!M70:Q70,"&gt;"&amp;'reference parameters'!$B$2)&gt;='reference parameters'!$B$4,"OK"))</f>
        <v>OK</v>
      </c>
      <c r="U70" s="3">
        <f t="shared" si="1"/>
        <v>10</v>
      </c>
      <c r="V70" s="3">
        <f t="shared" si="2"/>
        <v>7</v>
      </c>
      <c r="W70" s="3">
        <f t="shared" si="3"/>
        <v>4</v>
      </c>
      <c r="X70" s="3">
        <f t="shared" si="4"/>
        <v>6</v>
      </c>
      <c r="Y70" s="3">
        <f t="shared" si="5"/>
        <v>8</v>
      </c>
      <c r="Z70" s="3">
        <f t="shared" si="6"/>
        <v>1</v>
      </c>
      <c r="AA70" s="3">
        <f t="shared" si="7"/>
        <v>9</v>
      </c>
      <c r="AB70" s="3">
        <f t="shared" si="8"/>
        <v>2</v>
      </c>
      <c r="AC70" s="3">
        <f t="shared" si="9"/>
        <v>5</v>
      </c>
      <c r="AD70" s="3">
        <f t="shared" si="10"/>
        <v>3</v>
      </c>
      <c r="AE70" s="3"/>
      <c r="AF70" s="3">
        <f t="shared" si="11"/>
        <v>0</v>
      </c>
      <c r="AG70" s="3">
        <f t="shared" si="12"/>
        <v>0</v>
      </c>
      <c r="AH70" s="3">
        <f t="shared" si="13"/>
        <v>0</v>
      </c>
      <c r="AI70" s="3">
        <f t="shared" si="14"/>
        <v>0</v>
      </c>
      <c r="AJ70" s="3">
        <f t="shared" si="15"/>
        <v>0</v>
      </c>
      <c r="AK70" s="3">
        <f t="shared" si="16"/>
        <v>0</v>
      </c>
      <c r="AL70" s="3">
        <f t="shared" si="17"/>
        <v>0</v>
      </c>
      <c r="AM70" s="3">
        <f t="shared" si="18"/>
        <v>0</v>
      </c>
      <c r="AN70" s="3">
        <f t="shared" si="19"/>
        <v>0</v>
      </c>
      <c r="AO70" s="3">
        <f t="shared" si="20"/>
        <v>0</v>
      </c>
      <c r="AP70" s="3"/>
      <c r="AQ70" s="3">
        <f t="shared" si="21"/>
        <v>10</v>
      </c>
      <c r="AR70" s="3">
        <f t="shared" si="22"/>
        <v>7</v>
      </c>
      <c r="AS70" s="3">
        <f t="shared" si="23"/>
        <v>4</v>
      </c>
      <c r="AT70" s="3">
        <f t="shared" si="24"/>
        <v>6</v>
      </c>
      <c r="AU70" s="3">
        <f t="shared" si="25"/>
        <v>8</v>
      </c>
      <c r="AV70" s="3">
        <f t="shared" si="26"/>
        <v>1</v>
      </c>
      <c r="AW70" s="3">
        <f t="shared" si="27"/>
        <v>9</v>
      </c>
      <c r="AX70" s="3">
        <f t="shared" si="28"/>
        <v>2</v>
      </c>
      <c r="AY70" s="3">
        <f t="shared" si="29"/>
        <v>5</v>
      </c>
      <c r="AZ70" s="3">
        <f t="shared" si="30"/>
        <v>3</v>
      </c>
      <c r="BA70" s="3"/>
      <c r="BB70" s="6">
        <f t="shared" si="33"/>
        <v>5</v>
      </c>
      <c r="BC70" s="3">
        <f t="shared" si="31"/>
        <v>5</v>
      </c>
      <c r="BD70" s="3">
        <f t="shared" si="34"/>
        <v>35</v>
      </c>
      <c r="BE70" s="3">
        <f t="shared" si="35"/>
        <v>20</v>
      </c>
      <c r="BF70" s="3">
        <f t="shared" si="36"/>
        <v>5</v>
      </c>
      <c r="BG70" s="3">
        <f t="shared" si="37"/>
        <v>20</v>
      </c>
      <c r="BH70" s="3">
        <f t="shared" si="38"/>
        <v>5</v>
      </c>
      <c r="BI70" s="28">
        <f t="shared" si="39"/>
        <v>12.5</v>
      </c>
      <c r="BJ70" s="28">
        <f t="shared" si="40"/>
        <v>4.7871355387816905</v>
      </c>
      <c r="BK70" s="44">
        <f t="shared" si="41"/>
        <v>-1.5666989036012806</v>
      </c>
      <c r="BL70" s="45">
        <f t="shared" si="42"/>
        <v>5.8592543599068986E-2</v>
      </c>
      <c r="BM70" s="39"/>
      <c r="BN70" s="39" t="str">
        <f t="shared" si="43"/>
        <v/>
      </c>
      <c r="BP70" s="12">
        <f t="shared" si="44"/>
        <v>-3.8687572422648461E-2</v>
      </c>
    </row>
    <row r="71" spans="1:68">
      <c r="A71" s="43" t="s">
        <v>243</v>
      </c>
      <c r="B71" s="43" t="s">
        <v>244</v>
      </c>
      <c r="C71" s="43" t="s">
        <v>245</v>
      </c>
      <c r="D71" s="43" t="s">
        <v>246</v>
      </c>
      <c r="E71" s="43" t="s">
        <v>191</v>
      </c>
      <c r="F71" s="12" t="str">
        <f t="shared" si="32"/>
        <v>serine prot</v>
      </c>
      <c r="H71" s="12">
        <f>VLOOKUP($B71,data!$B$3:$Q$11565,'diff expr Varroa'!H$7,FALSE)</f>
        <v>4.1513583524311999</v>
      </c>
      <c r="I71" s="12">
        <f>VLOOKUP($B71,data!$B$3:$Q$11565,'diff expr Varroa'!I$7,FALSE)</f>
        <v>3.7545556144430101</v>
      </c>
      <c r="J71" s="12">
        <f>VLOOKUP($B71,data!$B$3:$Q$11565,'diff expr Varroa'!J$7,FALSE)</f>
        <v>6.4589126547399403</v>
      </c>
      <c r="K71" s="12">
        <f>VLOOKUP($B71,data!$B$3:$Q$11565,'diff expr Varroa'!K$7,FALSE)</f>
        <v>5.3675615656199103</v>
      </c>
      <c r="L71" s="12">
        <f>VLOOKUP($B71,data!$B$3:$Q$11565,'diff expr Varroa'!L$7,FALSE)</f>
        <v>5.9320947005070197</v>
      </c>
      <c r="M71" s="12">
        <f>VLOOKUP($B71,data!$B$3:$Q$11565,'diff expr Varroa'!M$7,FALSE)</f>
        <v>4.07504641393726</v>
      </c>
      <c r="N71" s="12">
        <f>VLOOKUP($B71,data!$B$3:$Q$11565,'diff expr Varroa'!N$7,FALSE)</f>
        <v>4.6574362853065301</v>
      </c>
      <c r="O71" s="12">
        <f>VLOOKUP($B71,data!$B$3:$Q$11565,'diff expr Varroa'!O$7,FALSE)</f>
        <v>5.0383114724192302</v>
      </c>
      <c r="P71" s="12">
        <f>VLOOKUP($B71,data!$B$3:$Q$11565,'diff expr Varroa'!P$7,FALSE)</f>
        <v>4.9815688211180698</v>
      </c>
      <c r="Q71" s="12">
        <f>VLOOKUP($B71,data!$B$3:$Q$11565,'diff expr Varroa'!Q$7,FALSE)</f>
        <v>4.5555022990765597</v>
      </c>
      <c r="S71" s="40" t="str">
        <f>IF(COUNTIF(H71:L71,"&gt;"&amp;'reference parameters'!$B$2)&gt;='reference parameters'!$B$3,IF(COUNTIF('diff expr Varroa'!M71:Q71,"&gt;"&amp;'reference parameters'!$B$2)&gt;='reference parameters'!$B$4,"OK"))</f>
        <v>OK</v>
      </c>
      <c r="U71" s="3">
        <f t="shared" si="1"/>
        <v>3</v>
      </c>
      <c r="V71" s="3">
        <f t="shared" si="2"/>
        <v>1</v>
      </c>
      <c r="W71" s="3">
        <f t="shared" si="3"/>
        <v>10</v>
      </c>
      <c r="X71" s="3">
        <f t="shared" si="4"/>
        <v>8</v>
      </c>
      <c r="Y71" s="3">
        <f t="shared" si="5"/>
        <v>9</v>
      </c>
      <c r="Z71" s="3">
        <f t="shared" si="6"/>
        <v>2</v>
      </c>
      <c r="AA71" s="3">
        <f t="shared" si="7"/>
        <v>5</v>
      </c>
      <c r="AB71" s="3">
        <f t="shared" si="8"/>
        <v>7</v>
      </c>
      <c r="AC71" s="3">
        <f t="shared" si="9"/>
        <v>6</v>
      </c>
      <c r="AD71" s="3">
        <f t="shared" si="10"/>
        <v>4</v>
      </c>
      <c r="AE71" s="3"/>
      <c r="AF71" s="3">
        <f t="shared" si="11"/>
        <v>0</v>
      </c>
      <c r="AG71" s="3">
        <f t="shared" si="12"/>
        <v>0</v>
      </c>
      <c r="AH71" s="3">
        <f t="shared" si="13"/>
        <v>0</v>
      </c>
      <c r="AI71" s="3">
        <f t="shared" si="14"/>
        <v>0</v>
      </c>
      <c r="AJ71" s="3">
        <f t="shared" si="15"/>
        <v>0</v>
      </c>
      <c r="AK71" s="3">
        <f t="shared" si="16"/>
        <v>0</v>
      </c>
      <c r="AL71" s="3">
        <f t="shared" si="17"/>
        <v>0</v>
      </c>
      <c r="AM71" s="3">
        <f t="shared" si="18"/>
        <v>0</v>
      </c>
      <c r="AN71" s="3">
        <f t="shared" si="19"/>
        <v>0</v>
      </c>
      <c r="AO71" s="3">
        <f t="shared" si="20"/>
        <v>0</v>
      </c>
      <c r="AP71" s="3"/>
      <c r="AQ71" s="3">
        <f t="shared" si="21"/>
        <v>3</v>
      </c>
      <c r="AR71" s="3">
        <f t="shared" si="22"/>
        <v>1</v>
      </c>
      <c r="AS71" s="3">
        <f t="shared" si="23"/>
        <v>10</v>
      </c>
      <c r="AT71" s="3">
        <f t="shared" si="24"/>
        <v>8</v>
      </c>
      <c r="AU71" s="3">
        <f t="shared" si="25"/>
        <v>9</v>
      </c>
      <c r="AV71" s="3">
        <f t="shared" si="26"/>
        <v>2</v>
      </c>
      <c r="AW71" s="3">
        <f t="shared" si="27"/>
        <v>5</v>
      </c>
      <c r="AX71" s="3">
        <f t="shared" si="28"/>
        <v>7</v>
      </c>
      <c r="AY71" s="3">
        <f t="shared" si="29"/>
        <v>6</v>
      </c>
      <c r="AZ71" s="3">
        <f t="shared" si="30"/>
        <v>4</v>
      </c>
      <c r="BA71" s="3"/>
      <c r="BB71" s="6">
        <f t="shared" si="33"/>
        <v>5</v>
      </c>
      <c r="BC71" s="3">
        <f t="shared" si="31"/>
        <v>5</v>
      </c>
      <c r="BD71" s="3">
        <f t="shared" si="34"/>
        <v>31</v>
      </c>
      <c r="BE71" s="3">
        <f t="shared" si="35"/>
        <v>24</v>
      </c>
      <c r="BF71" s="3">
        <f t="shared" si="36"/>
        <v>9</v>
      </c>
      <c r="BG71" s="3">
        <f t="shared" si="37"/>
        <v>16</v>
      </c>
      <c r="BH71" s="3">
        <f t="shared" si="38"/>
        <v>9</v>
      </c>
      <c r="BI71" s="28">
        <f t="shared" si="39"/>
        <v>12.5</v>
      </c>
      <c r="BJ71" s="28">
        <f t="shared" si="40"/>
        <v>4.7871355387816905</v>
      </c>
      <c r="BK71" s="44">
        <f t="shared" si="41"/>
        <v>-0.73112615501393097</v>
      </c>
      <c r="BL71" s="45">
        <f t="shared" si="42"/>
        <v>0.23235104997023245</v>
      </c>
      <c r="BM71" s="39"/>
      <c r="BN71" s="39" t="str">
        <f t="shared" si="43"/>
        <v/>
      </c>
      <c r="BP71" s="12">
        <f t="shared" si="44"/>
        <v>-4.1830018695059916E-2</v>
      </c>
    </row>
    <row r="72" spans="1:68">
      <c r="A72" s="43" t="s">
        <v>247</v>
      </c>
      <c r="B72" s="43" t="s">
        <v>248</v>
      </c>
      <c r="C72" s="43" t="s">
        <v>249</v>
      </c>
      <c r="D72" s="43" t="s">
        <v>250</v>
      </c>
      <c r="E72" s="43" t="s">
        <v>191</v>
      </c>
      <c r="F72" s="12" t="str">
        <f t="shared" si="32"/>
        <v>serine prot</v>
      </c>
      <c r="H72" s="12">
        <f>VLOOKUP($B72,data!$B$3:$Q$11565,'diff expr Varroa'!H$7,FALSE)</f>
        <v>2.8218677180984102</v>
      </c>
      <c r="I72" s="12">
        <f>VLOOKUP($B72,data!$B$3:$Q$11565,'diff expr Varroa'!I$7,FALSE)</f>
        <v>3.2942621936663499</v>
      </c>
      <c r="J72" s="12">
        <f>VLOOKUP($B72,data!$B$3:$Q$11565,'diff expr Varroa'!J$7,FALSE)</f>
        <v>4.5638886729124497</v>
      </c>
      <c r="K72" s="12">
        <f>VLOOKUP($B72,data!$B$3:$Q$11565,'diff expr Varroa'!K$7,FALSE)</f>
        <v>3.4706286095040801</v>
      </c>
      <c r="L72" s="12">
        <f>VLOOKUP($B72,data!$B$3:$Q$11565,'diff expr Varroa'!L$7,FALSE)</f>
        <v>3.5425260543824399</v>
      </c>
      <c r="M72" s="12">
        <f>VLOOKUP($B72,data!$B$3:$Q$11565,'diff expr Varroa'!M$7,FALSE)</f>
        <v>2.8218677180984102</v>
      </c>
      <c r="N72" s="12">
        <f>VLOOKUP($B72,data!$B$3:$Q$11565,'diff expr Varroa'!N$7,FALSE)</f>
        <v>2.8218677180984102</v>
      </c>
      <c r="O72" s="12">
        <f>VLOOKUP($B72,data!$B$3:$Q$11565,'diff expr Varroa'!O$7,FALSE)</f>
        <v>5.6009009823638998</v>
      </c>
      <c r="P72" s="12">
        <f>VLOOKUP($B72,data!$B$3:$Q$11565,'diff expr Varroa'!P$7,FALSE)</f>
        <v>3.8204461843508501</v>
      </c>
      <c r="Q72" s="12">
        <f>VLOOKUP($B72,data!$B$3:$Q$11565,'diff expr Varroa'!Q$7,FALSE)</f>
        <v>2.8218677180984102</v>
      </c>
      <c r="S72" s="40" t="str">
        <f>IF(COUNTIF(H72:L72,"&gt;"&amp;'reference parameters'!$B$2)&gt;='reference parameters'!$B$3,IF(COUNTIF('diff expr Varroa'!M72:Q72,"&gt;"&amp;'reference parameters'!$B$2)&gt;='reference parameters'!$B$4,"OK"))</f>
        <v>OK</v>
      </c>
      <c r="U72" s="3">
        <f t="shared" si="1"/>
        <v>1</v>
      </c>
      <c r="V72" s="3">
        <f t="shared" si="2"/>
        <v>5</v>
      </c>
      <c r="W72" s="3">
        <f t="shared" si="3"/>
        <v>9</v>
      </c>
      <c r="X72" s="3">
        <f t="shared" si="4"/>
        <v>6</v>
      </c>
      <c r="Y72" s="3">
        <f t="shared" si="5"/>
        <v>7</v>
      </c>
      <c r="Z72" s="3">
        <f t="shared" si="6"/>
        <v>1</v>
      </c>
      <c r="AA72" s="3">
        <f t="shared" si="7"/>
        <v>1</v>
      </c>
      <c r="AB72" s="3">
        <f t="shared" si="8"/>
        <v>10</v>
      </c>
      <c r="AC72" s="3">
        <f t="shared" si="9"/>
        <v>8</v>
      </c>
      <c r="AD72" s="3">
        <f t="shared" si="10"/>
        <v>1</v>
      </c>
      <c r="AE72" s="3"/>
      <c r="AF72" s="3">
        <f t="shared" si="11"/>
        <v>1.5</v>
      </c>
      <c r="AG72" s="3">
        <f t="shared" si="12"/>
        <v>0</v>
      </c>
      <c r="AH72" s="3">
        <f t="shared" si="13"/>
        <v>0</v>
      </c>
      <c r="AI72" s="3">
        <f t="shared" si="14"/>
        <v>0</v>
      </c>
      <c r="AJ72" s="3">
        <f t="shared" si="15"/>
        <v>0</v>
      </c>
      <c r="AK72" s="3">
        <f t="shared" si="16"/>
        <v>1.5</v>
      </c>
      <c r="AL72" s="3">
        <f t="shared" si="17"/>
        <v>1.5</v>
      </c>
      <c r="AM72" s="3">
        <f t="shared" si="18"/>
        <v>0</v>
      </c>
      <c r="AN72" s="3">
        <f t="shared" si="19"/>
        <v>0</v>
      </c>
      <c r="AO72" s="3">
        <f t="shared" si="20"/>
        <v>1.5</v>
      </c>
      <c r="AP72" s="3"/>
      <c r="AQ72" s="3">
        <f t="shared" si="21"/>
        <v>2.5</v>
      </c>
      <c r="AR72" s="3">
        <f t="shared" si="22"/>
        <v>5</v>
      </c>
      <c r="AS72" s="3">
        <f t="shared" si="23"/>
        <v>9</v>
      </c>
      <c r="AT72" s="3">
        <f t="shared" si="24"/>
        <v>6</v>
      </c>
      <c r="AU72" s="3">
        <f t="shared" si="25"/>
        <v>7</v>
      </c>
      <c r="AV72" s="3">
        <f t="shared" si="26"/>
        <v>2.5</v>
      </c>
      <c r="AW72" s="3">
        <f t="shared" si="27"/>
        <v>2.5</v>
      </c>
      <c r="AX72" s="3">
        <f t="shared" si="28"/>
        <v>10</v>
      </c>
      <c r="AY72" s="3">
        <f t="shared" si="29"/>
        <v>8</v>
      </c>
      <c r="AZ72" s="3">
        <f t="shared" si="30"/>
        <v>2.5</v>
      </c>
      <c r="BA72" s="3"/>
      <c r="BB72" s="6">
        <f t="shared" si="33"/>
        <v>5</v>
      </c>
      <c r="BC72" s="3">
        <f t="shared" si="31"/>
        <v>5</v>
      </c>
      <c r="BD72" s="3">
        <f t="shared" si="34"/>
        <v>29.5</v>
      </c>
      <c r="BE72" s="3">
        <f t="shared" si="35"/>
        <v>25.5</v>
      </c>
      <c r="BF72" s="3">
        <f t="shared" si="36"/>
        <v>10.5</v>
      </c>
      <c r="BG72" s="3">
        <f t="shared" si="37"/>
        <v>14.5</v>
      </c>
      <c r="BH72" s="3">
        <f t="shared" si="38"/>
        <v>10.5</v>
      </c>
      <c r="BI72" s="28">
        <f t="shared" si="39"/>
        <v>12.5</v>
      </c>
      <c r="BJ72" s="28">
        <f t="shared" si="40"/>
        <v>4.7871355387816905</v>
      </c>
      <c r="BK72" s="44">
        <f t="shared" si="41"/>
        <v>-0.41778637429367482</v>
      </c>
      <c r="BL72" s="45">
        <f t="shared" si="42"/>
        <v>0.33805165701157341</v>
      </c>
      <c r="BM72" s="39"/>
      <c r="BN72" s="39" t="str">
        <f t="shared" si="43"/>
        <v/>
      </c>
      <c r="BP72" s="12">
        <f t="shared" si="44"/>
        <v>4.7305707184697853E-3</v>
      </c>
    </row>
    <row r="73" spans="1:68">
      <c r="A73" s="43" t="s">
        <v>251</v>
      </c>
      <c r="B73" s="43" t="s">
        <v>252</v>
      </c>
      <c r="C73" s="43" t="s">
        <v>253</v>
      </c>
      <c r="D73" s="43" t="s">
        <v>254</v>
      </c>
      <c r="E73" s="43" t="s">
        <v>191</v>
      </c>
      <c r="F73" s="12" t="str">
        <f t="shared" si="32"/>
        <v>serine prot</v>
      </c>
      <c r="H73" s="12">
        <f>VLOOKUP($B73,data!$B$3:$Q$11565,'diff expr Varroa'!H$7,FALSE)</f>
        <v>4.3623517865106702</v>
      </c>
      <c r="I73" s="12">
        <f>VLOOKUP($B73,data!$B$3:$Q$11565,'diff expr Varroa'!I$7,FALSE)</f>
        <v>4.5009317243298002</v>
      </c>
      <c r="J73" s="12">
        <f>VLOOKUP($B73,data!$B$3:$Q$11565,'diff expr Varroa'!J$7,FALSE)</f>
        <v>4.7104489803388701</v>
      </c>
      <c r="K73" s="12">
        <f>VLOOKUP($B73,data!$B$3:$Q$11565,'diff expr Varroa'!K$7,FALSE)</f>
        <v>4.1611154638698196</v>
      </c>
      <c r="L73" s="12">
        <f>VLOOKUP($B73,data!$B$3:$Q$11565,'diff expr Varroa'!L$7,FALSE)</f>
        <v>3.8309652426265099</v>
      </c>
      <c r="M73" s="12">
        <f>VLOOKUP($B73,data!$B$3:$Q$11565,'diff expr Varroa'!M$7,FALSE)</f>
        <v>3.8900437060628099</v>
      </c>
      <c r="N73" s="12">
        <f>VLOOKUP($B73,data!$B$3:$Q$11565,'diff expr Varroa'!N$7,FALSE)</f>
        <v>4.4354937019020104</v>
      </c>
      <c r="O73" s="12">
        <f>VLOOKUP($B73,data!$B$3:$Q$11565,'diff expr Varroa'!O$7,FALSE)</f>
        <v>4.2567562628296498</v>
      </c>
      <c r="P73" s="12">
        <f>VLOOKUP($B73,data!$B$3:$Q$11565,'diff expr Varroa'!P$7,FALSE)</f>
        <v>4.3302743077434496</v>
      </c>
      <c r="Q73" s="12">
        <f>VLOOKUP($B73,data!$B$3:$Q$11565,'diff expr Varroa'!Q$7,FALSE)</f>
        <v>4.3280695513255196</v>
      </c>
      <c r="S73" s="40" t="str">
        <f>IF(COUNTIF(H73:L73,"&gt;"&amp;'reference parameters'!$B$2)&gt;='reference parameters'!$B$3,IF(COUNTIF('diff expr Varroa'!M73:Q73,"&gt;"&amp;'reference parameters'!$B$2)&gt;='reference parameters'!$B$4,"OK"))</f>
        <v>OK</v>
      </c>
      <c r="U73" s="3">
        <f t="shared" si="1"/>
        <v>7</v>
      </c>
      <c r="V73" s="3">
        <f t="shared" si="2"/>
        <v>9</v>
      </c>
      <c r="W73" s="3">
        <f t="shared" si="3"/>
        <v>10</v>
      </c>
      <c r="X73" s="3">
        <f t="shared" si="4"/>
        <v>3</v>
      </c>
      <c r="Y73" s="3">
        <f t="shared" si="5"/>
        <v>1</v>
      </c>
      <c r="Z73" s="3">
        <f t="shared" si="6"/>
        <v>2</v>
      </c>
      <c r="AA73" s="3">
        <f t="shared" si="7"/>
        <v>8</v>
      </c>
      <c r="AB73" s="3">
        <f t="shared" si="8"/>
        <v>4</v>
      </c>
      <c r="AC73" s="3">
        <f t="shared" si="9"/>
        <v>6</v>
      </c>
      <c r="AD73" s="3">
        <f t="shared" si="10"/>
        <v>5</v>
      </c>
      <c r="AE73" s="3"/>
      <c r="AF73" s="3">
        <f t="shared" si="11"/>
        <v>0</v>
      </c>
      <c r="AG73" s="3">
        <f t="shared" si="12"/>
        <v>0</v>
      </c>
      <c r="AH73" s="3">
        <f t="shared" si="13"/>
        <v>0</v>
      </c>
      <c r="AI73" s="3">
        <f t="shared" si="14"/>
        <v>0</v>
      </c>
      <c r="AJ73" s="3">
        <f t="shared" si="15"/>
        <v>0</v>
      </c>
      <c r="AK73" s="3">
        <f t="shared" si="16"/>
        <v>0</v>
      </c>
      <c r="AL73" s="3">
        <f t="shared" si="17"/>
        <v>0</v>
      </c>
      <c r="AM73" s="3">
        <f t="shared" si="18"/>
        <v>0</v>
      </c>
      <c r="AN73" s="3">
        <f t="shared" si="19"/>
        <v>0</v>
      </c>
      <c r="AO73" s="3">
        <f t="shared" si="20"/>
        <v>0</v>
      </c>
      <c r="AP73" s="3"/>
      <c r="AQ73" s="3">
        <f t="shared" si="21"/>
        <v>7</v>
      </c>
      <c r="AR73" s="3">
        <f t="shared" si="22"/>
        <v>9</v>
      </c>
      <c r="AS73" s="3">
        <f t="shared" si="23"/>
        <v>10</v>
      </c>
      <c r="AT73" s="3">
        <f t="shared" si="24"/>
        <v>3</v>
      </c>
      <c r="AU73" s="3">
        <f t="shared" si="25"/>
        <v>1</v>
      </c>
      <c r="AV73" s="3">
        <f t="shared" si="26"/>
        <v>2</v>
      </c>
      <c r="AW73" s="3">
        <f t="shared" si="27"/>
        <v>8</v>
      </c>
      <c r="AX73" s="3">
        <f t="shared" si="28"/>
        <v>4</v>
      </c>
      <c r="AY73" s="3">
        <f t="shared" si="29"/>
        <v>6</v>
      </c>
      <c r="AZ73" s="3">
        <f t="shared" si="30"/>
        <v>5</v>
      </c>
      <c r="BA73" s="3"/>
      <c r="BB73" s="6">
        <f t="shared" si="33"/>
        <v>5</v>
      </c>
      <c r="BC73" s="3">
        <f t="shared" si="31"/>
        <v>5</v>
      </c>
      <c r="BD73" s="3">
        <f t="shared" si="34"/>
        <v>30</v>
      </c>
      <c r="BE73" s="3">
        <f t="shared" si="35"/>
        <v>25</v>
      </c>
      <c r="BF73" s="3">
        <f t="shared" si="36"/>
        <v>10</v>
      </c>
      <c r="BG73" s="3">
        <f t="shared" si="37"/>
        <v>15</v>
      </c>
      <c r="BH73" s="3">
        <f t="shared" si="38"/>
        <v>10</v>
      </c>
      <c r="BI73" s="28">
        <f t="shared" si="39"/>
        <v>12.5</v>
      </c>
      <c r="BJ73" s="28">
        <f t="shared" si="40"/>
        <v>4.7871355387816905</v>
      </c>
      <c r="BK73" s="44">
        <f t="shared" si="41"/>
        <v>-0.5222329678670935</v>
      </c>
      <c r="BL73" s="45">
        <f t="shared" si="42"/>
        <v>0.30075406722029491</v>
      </c>
      <c r="BM73" s="39"/>
      <c r="BN73" s="39" t="str">
        <f t="shared" si="43"/>
        <v/>
      </c>
      <c r="BP73" s="12">
        <f t="shared" si="44"/>
        <v>-6.5982912530815566E-3</v>
      </c>
    </row>
    <row r="74" spans="1:68">
      <c r="A74" s="43" t="s">
        <v>255</v>
      </c>
      <c r="B74" s="43" t="s">
        <v>256</v>
      </c>
      <c r="C74" s="43" t="s">
        <v>257</v>
      </c>
      <c r="D74" s="43" t="s">
        <v>258</v>
      </c>
      <c r="E74" s="43" t="s">
        <v>191</v>
      </c>
      <c r="F74" s="12" t="str">
        <f t="shared" si="32"/>
        <v>serine prot</v>
      </c>
      <c r="H74" s="12">
        <f>VLOOKUP($B74,data!$B$3:$Q$11565,'diff expr Varroa'!H$7,FALSE)</f>
        <v>8.0198298639946692</v>
      </c>
      <c r="I74" s="12">
        <f>VLOOKUP($B74,data!$B$3:$Q$11565,'diff expr Varroa'!I$7,FALSE)</f>
        <v>8.0066631710940506</v>
      </c>
      <c r="J74" s="12">
        <f>VLOOKUP($B74,data!$B$3:$Q$11565,'diff expr Varroa'!J$7,FALSE)</f>
        <v>6.43959429717279</v>
      </c>
      <c r="K74" s="12">
        <f>VLOOKUP($B74,data!$B$3:$Q$11565,'diff expr Varroa'!K$7,FALSE)</f>
        <v>6.61425091901285</v>
      </c>
      <c r="L74" s="12">
        <f>VLOOKUP($B74,data!$B$3:$Q$11565,'diff expr Varroa'!L$7,FALSE)</f>
        <v>6.3084947633379898</v>
      </c>
      <c r="M74" s="12">
        <f>VLOOKUP($B74,data!$B$3:$Q$11565,'diff expr Varroa'!M$7,FALSE)</f>
        <v>6.7844140662405801</v>
      </c>
      <c r="N74" s="12">
        <f>VLOOKUP($B74,data!$B$3:$Q$11565,'diff expr Varroa'!N$7,FALSE)</f>
        <v>7.73684836790276</v>
      </c>
      <c r="O74" s="12">
        <f>VLOOKUP($B74,data!$B$3:$Q$11565,'diff expr Varroa'!O$7,FALSE)</f>
        <v>4.94790803410966</v>
      </c>
      <c r="P74" s="12">
        <f>VLOOKUP($B74,data!$B$3:$Q$11565,'diff expr Varroa'!P$7,FALSE)</f>
        <v>8.4111062169257007</v>
      </c>
      <c r="Q74" s="12">
        <f>VLOOKUP($B74,data!$B$3:$Q$11565,'diff expr Varroa'!Q$7,FALSE)</f>
        <v>8.4503175105207795</v>
      </c>
      <c r="S74" s="40" t="str">
        <f>IF(COUNTIF(H74:L74,"&gt;"&amp;'reference parameters'!$B$2)&gt;='reference parameters'!$B$3,IF(COUNTIF('diff expr Varroa'!M74:Q74,"&gt;"&amp;'reference parameters'!$B$2)&gt;='reference parameters'!$B$4,"OK"))</f>
        <v>OK</v>
      </c>
      <c r="U74" s="3">
        <f t="shared" ref="U74:U137" si="45">IF(ISNUMBER(H74)=TRUE,RANK(H74,$H74:$Q74,1))</f>
        <v>8</v>
      </c>
      <c r="V74" s="3">
        <f t="shared" ref="V74:V137" si="46">IF(ISNUMBER(I74)=TRUE,RANK(I74,$H74:$Q74,1))</f>
        <v>7</v>
      </c>
      <c r="W74" s="3">
        <f t="shared" ref="W74:W137" si="47">IF(ISNUMBER(J74)=TRUE,RANK(J74,$H74:$Q74,1))</f>
        <v>3</v>
      </c>
      <c r="X74" s="3">
        <f t="shared" ref="X74:X137" si="48">IF(ISNUMBER(K74)=TRUE,RANK(K74,$H74:$Q74,1))</f>
        <v>4</v>
      </c>
      <c r="Y74" s="3">
        <f t="shared" ref="Y74:Y137" si="49">IF(ISNUMBER(L74)=TRUE,RANK(L74,$H74:$Q74,1))</f>
        <v>2</v>
      </c>
      <c r="Z74" s="3">
        <f t="shared" ref="Z74:Z137" si="50">IF(ISNUMBER(M74)=TRUE,RANK(M74,$H74:$Q74,1))</f>
        <v>5</v>
      </c>
      <c r="AA74" s="3">
        <f t="shared" ref="AA74:AA137" si="51">IF(ISNUMBER(N74)=TRUE,RANK(N74,$H74:$Q74,1))</f>
        <v>6</v>
      </c>
      <c r="AB74" s="3">
        <f t="shared" ref="AB74:AB137" si="52">IF(ISNUMBER(O74)=TRUE,RANK(O74,$H74:$Q74,1))</f>
        <v>1</v>
      </c>
      <c r="AC74" s="3">
        <f t="shared" ref="AC74:AC137" si="53">IF(ISNUMBER(P74)=TRUE,RANK(P74,$H74:$Q74,1))</f>
        <v>9</v>
      </c>
      <c r="AD74" s="3">
        <f t="shared" ref="AD74:AD137" si="54">IF(ISNUMBER(Q74)=TRUE,RANK(Q74,$H74:$Q74,1))</f>
        <v>10</v>
      </c>
      <c r="AE74" s="3"/>
      <c r="AF74" s="3">
        <f t="shared" ref="AF74:AF137" si="55">IF(ISNUMBER(H74)=TRUE,((COUNT($H74:$Q74)+1-RANK(H74,$H74:$Q74,0)-RANK(H74,$H74:$Q74,1))/2),"")</f>
        <v>0</v>
      </c>
      <c r="AG74" s="3">
        <f t="shared" ref="AG74:AG137" si="56">IF(ISNUMBER(I74)=TRUE,((COUNT($H74:$Q74)+1-RANK(I74,$H74:$Q74,0)-RANK(I74,$H74:$Q74,1))/2),"")</f>
        <v>0</v>
      </c>
      <c r="AH74" s="3">
        <f t="shared" ref="AH74:AH137" si="57">IF(ISNUMBER(J74)=TRUE,((COUNT($H74:$Q74)+1-RANK(J74,$H74:$Q74,0)-RANK(J74,$H74:$Q74,1))/2),"")</f>
        <v>0</v>
      </c>
      <c r="AI74" s="3">
        <f t="shared" ref="AI74:AI137" si="58">IF(ISNUMBER(K74)=TRUE,((COUNT($H74:$Q74)+1-RANK(K74,$H74:$Q74,0)-RANK(K74,$H74:$Q74,1))/2),"")</f>
        <v>0</v>
      </c>
      <c r="AJ74" s="3">
        <f t="shared" ref="AJ74:AJ137" si="59">IF(ISNUMBER(L74)=TRUE,((COUNT($H74:$Q74)+1-RANK(L74,$H74:$Q74,0)-RANK(L74,$H74:$Q74,1))/2),"")</f>
        <v>0</v>
      </c>
      <c r="AK74" s="3">
        <f t="shared" ref="AK74:AK137" si="60">IF(ISNUMBER(M74)=TRUE,((COUNT($H74:$Q74)+1-RANK(M74,$H74:$Q74,0)-RANK(M74,$H74:$Q74,1))/2),"")</f>
        <v>0</v>
      </c>
      <c r="AL74" s="3">
        <f t="shared" ref="AL74:AL137" si="61">IF(ISNUMBER(N74)=TRUE,((COUNT($H74:$Q74)+1-RANK(N74,$H74:$Q74,0)-RANK(N74,$H74:$Q74,1))/2),"")</f>
        <v>0</v>
      </c>
      <c r="AM74" s="3">
        <f t="shared" ref="AM74:AM137" si="62">IF(ISNUMBER(O74)=TRUE,((COUNT($H74:$Q74)+1-RANK(O74,$H74:$Q74,0)-RANK(O74,$H74:$Q74,1))/2),"")</f>
        <v>0</v>
      </c>
      <c r="AN74" s="3">
        <f t="shared" ref="AN74:AN137" si="63">IF(ISNUMBER(P74)=TRUE,((COUNT($H74:$Q74)+1-RANK(P74,$H74:$Q74,0)-RANK(P74,$H74:$Q74,1))/2),"")</f>
        <v>0</v>
      </c>
      <c r="AO74" s="3">
        <f t="shared" ref="AO74:AO137" si="64">IF(ISNUMBER(Q74)=TRUE,((COUNT($H74:$Q74)+1-RANK(Q74,$H74:$Q74,0)-RANK(Q74,$H74:$Q74,1))/2),"")</f>
        <v>0</v>
      </c>
      <c r="AP74" s="3"/>
      <c r="AQ74" s="3">
        <f t="shared" ref="AQ74:AQ137" si="65">IF(ISNUMBER(H74)=TRUE,(U74+AF74),"")</f>
        <v>8</v>
      </c>
      <c r="AR74" s="3">
        <f t="shared" ref="AR74:AR137" si="66">IF(ISNUMBER(I74)=TRUE,(V74+AG74),"")</f>
        <v>7</v>
      </c>
      <c r="AS74" s="3">
        <f t="shared" ref="AS74:AS137" si="67">IF(ISNUMBER(J74)=TRUE,(W74+AH74),"")</f>
        <v>3</v>
      </c>
      <c r="AT74" s="3">
        <f t="shared" ref="AT74:AT137" si="68">IF(ISNUMBER(K74)=TRUE,(X74+AI74),"")</f>
        <v>4</v>
      </c>
      <c r="AU74" s="3">
        <f t="shared" ref="AU74:AU137" si="69">IF(ISNUMBER(L74)=TRUE,(Y74+AJ74),"")</f>
        <v>2</v>
      </c>
      <c r="AV74" s="3">
        <f t="shared" ref="AV74:AV137" si="70">IF(ISNUMBER(M74)=TRUE,(Z74+AK74),"")</f>
        <v>5</v>
      </c>
      <c r="AW74" s="3">
        <f t="shared" ref="AW74:AW137" si="71">IF(ISNUMBER(N74)=TRUE,(AA74+AL74),"")</f>
        <v>6</v>
      </c>
      <c r="AX74" s="3">
        <f t="shared" ref="AX74:AX137" si="72">IF(ISNUMBER(O74)=TRUE,(AB74+AM74),"")</f>
        <v>1</v>
      </c>
      <c r="AY74" s="3">
        <f t="shared" ref="AY74:AY137" si="73">IF(ISNUMBER(P74)=TRUE,(AC74+AN74),"")</f>
        <v>9</v>
      </c>
      <c r="AZ74" s="3">
        <f t="shared" ref="AZ74:AZ137" si="74">IF(ISNUMBER(Q74)=TRUE,(AD74+AO74),"")</f>
        <v>10</v>
      </c>
      <c r="BA74" s="3"/>
      <c r="BB74" s="6">
        <f t="shared" ref="BB74:BB137" si="75">COUNT(H74:L74)</f>
        <v>5</v>
      </c>
      <c r="BC74" s="3">
        <f t="shared" ref="BC74:BC137" si="76">COUNT(M74:Q74)</f>
        <v>5</v>
      </c>
      <c r="BD74" s="3">
        <f t="shared" si="34"/>
        <v>24</v>
      </c>
      <c r="BE74" s="3">
        <f t="shared" si="35"/>
        <v>31</v>
      </c>
      <c r="BF74" s="3">
        <f t="shared" si="36"/>
        <v>16</v>
      </c>
      <c r="BG74" s="3">
        <f t="shared" si="37"/>
        <v>9</v>
      </c>
      <c r="BH74" s="3">
        <f t="shared" si="38"/>
        <v>9</v>
      </c>
      <c r="BI74" s="28">
        <f t="shared" si="39"/>
        <v>12.5</v>
      </c>
      <c r="BJ74" s="28">
        <f t="shared" si="40"/>
        <v>4.7871355387816905</v>
      </c>
      <c r="BK74" s="44">
        <f t="shared" si="41"/>
        <v>-0.73112615501393097</v>
      </c>
      <c r="BL74" s="45">
        <f t="shared" ref="BL74:BL137" si="77">IF(S74="OK",_xlfn.NORM.S.DIST(BK74,TRUE),"")</f>
        <v>0.23235104997023245</v>
      </c>
      <c r="BM74" s="39"/>
      <c r="BN74" s="39" t="str">
        <f t="shared" si="43"/>
        <v/>
      </c>
      <c r="BP74" s="12">
        <f t="shared" si="44"/>
        <v>1.140625937345828E-2</v>
      </c>
    </row>
    <row r="75" spans="1:68">
      <c r="A75" s="43" t="s">
        <v>259</v>
      </c>
      <c r="B75" s="43" t="s">
        <v>260</v>
      </c>
      <c r="C75" s="43" t="s">
        <v>150</v>
      </c>
      <c r="D75" s="43" t="s">
        <v>261</v>
      </c>
      <c r="E75" s="43" t="s">
        <v>191</v>
      </c>
      <c r="F75" s="12" t="str">
        <f t="shared" ref="F75:F138" si="78">MID(E75,1,11)</f>
        <v>serine prot</v>
      </c>
      <c r="H75" s="12">
        <f>VLOOKUP($B75,data!$B$3:$Q$11565,'diff expr Varroa'!H$7,FALSE)</f>
        <v>5.0699158884914599</v>
      </c>
      <c r="I75" s="12">
        <f>VLOOKUP($B75,data!$B$3:$Q$11565,'diff expr Varroa'!I$7,FALSE)</f>
        <v>5.4196943085789</v>
      </c>
      <c r="J75" s="12">
        <f>VLOOKUP($B75,data!$B$3:$Q$11565,'diff expr Varroa'!J$7,FALSE)</f>
        <v>9.5616736134774492</v>
      </c>
      <c r="K75" s="12">
        <f>VLOOKUP($B75,data!$B$3:$Q$11565,'diff expr Varroa'!K$7,FALSE)</f>
        <v>6.9141232489592603</v>
      </c>
      <c r="L75" s="12">
        <f>VLOOKUP($B75,data!$B$3:$Q$11565,'diff expr Varroa'!L$7,FALSE)</f>
        <v>8.0462206957731297</v>
      </c>
      <c r="M75" s="12">
        <f>VLOOKUP($B75,data!$B$3:$Q$11565,'diff expr Varroa'!M$7,FALSE)</f>
        <v>4.1560374762891303</v>
      </c>
      <c r="N75" s="12">
        <f>VLOOKUP($B75,data!$B$3:$Q$11565,'diff expr Varroa'!N$7,FALSE)</f>
        <v>4.8882864984054599</v>
      </c>
      <c r="O75" s="12">
        <f>VLOOKUP($B75,data!$B$3:$Q$11565,'diff expr Varroa'!O$7,FALSE)</f>
        <v>11.616304806319199</v>
      </c>
      <c r="P75" s="12">
        <f>VLOOKUP($B75,data!$B$3:$Q$11565,'diff expr Varroa'!P$7,FALSE)</f>
        <v>4.5878024687201</v>
      </c>
      <c r="Q75" s="12">
        <f>VLOOKUP($B75,data!$B$3:$Q$11565,'diff expr Varroa'!Q$7,FALSE)</f>
        <v>5.0935145615262796</v>
      </c>
      <c r="S75" s="40" t="str">
        <f>IF(COUNTIF(H75:L75,"&gt;"&amp;'reference parameters'!$B$2)&gt;='reference parameters'!$B$3,IF(COUNTIF('diff expr Varroa'!M75:Q75,"&gt;"&amp;'reference parameters'!$B$2)&gt;='reference parameters'!$B$4,"OK"))</f>
        <v>OK</v>
      </c>
      <c r="U75" s="3">
        <f t="shared" si="45"/>
        <v>4</v>
      </c>
      <c r="V75" s="3">
        <f t="shared" si="46"/>
        <v>6</v>
      </c>
      <c r="W75" s="3">
        <f t="shared" si="47"/>
        <v>9</v>
      </c>
      <c r="X75" s="3">
        <f t="shared" si="48"/>
        <v>7</v>
      </c>
      <c r="Y75" s="3">
        <f t="shared" si="49"/>
        <v>8</v>
      </c>
      <c r="Z75" s="3">
        <f t="shared" si="50"/>
        <v>1</v>
      </c>
      <c r="AA75" s="3">
        <f t="shared" si="51"/>
        <v>3</v>
      </c>
      <c r="AB75" s="3">
        <f t="shared" si="52"/>
        <v>10</v>
      </c>
      <c r="AC75" s="3">
        <f t="shared" si="53"/>
        <v>2</v>
      </c>
      <c r="AD75" s="3">
        <f t="shared" si="54"/>
        <v>5</v>
      </c>
      <c r="AE75" s="3"/>
      <c r="AF75" s="3">
        <f t="shared" si="55"/>
        <v>0</v>
      </c>
      <c r="AG75" s="3">
        <f t="shared" si="56"/>
        <v>0</v>
      </c>
      <c r="AH75" s="3">
        <f t="shared" si="57"/>
        <v>0</v>
      </c>
      <c r="AI75" s="3">
        <f t="shared" si="58"/>
        <v>0</v>
      </c>
      <c r="AJ75" s="3">
        <f t="shared" si="59"/>
        <v>0</v>
      </c>
      <c r="AK75" s="3">
        <f t="shared" si="60"/>
        <v>0</v>
      </c>
      <c r="AL75" s="3">
        <f t="shared" si="61"/>
        <v>0</v>
      </c>
      <c r="AM75" s="3">
        <f t="shared" si="62"/>
        <v>0</v>
      </c>
      <c r="AN75" s="3">
        <f t="shared" si="63"/>
        <v>0</v>
      </c>
      <c r="AO75" s="3">
        <f t="shared" si="64"/>
        <v>0</v>
      </c>
      <c r="AP75" s="3"/>
      <c r="AQ75" s="3">
        <f t="shared" si="65"/>
        <v>4</v>
      </c>
      <c r="AR75" s="3">
        <f t="shared" si="66"/>
        <v>6</v>
      </c>
      <c r="AS75" s="3">
        <f t="shared" si="67"/>
        <v>9</v>
      </c>
      <c r="AT75" s="3">
        <f t="shared" si="68"/>
        <v>7</v>
      </c>
      <c r="AU75" s="3">
        <f t="shared" si="69"/>
        <v>8</v>
      </c>
      <c r="AV75" s="3">
        <f t="shared" si="70"/>
        <v>1</v>
      </c>
      <c r="AW75" s="3">
        <f t="shared" si="71"/>
        <v>3</v>
      </c>
      <c r="AX75" s="3">
        <f t="shared" si="72"/>
        <v>10</v>
      </c>
      <c r="AY75" s="3">
        <f t="shared" si="73"/>
        <v>2</v>
      </c>
      <c r="AZ75" s="3">
        <f t="shared" si="74"/>
        <v>5</v>
      </c>
      <c r="BA75" s="3"/>
      <c r="BB75" s="6">
        <f t="shared" si="75"/>
        <v>5</v>
      </c>
      <c r="BC75" s="3">
        <f t="shared" si="76"/>
        <v>5</v>
      </c>
      <c r="BD75" s="3">
        <f t="shared" ref="BD75:BD138" si="79">SUM(AQ75:AU75)</f>
        <v>34</v>
      </c>
      <c r="BE75" s="3">
        <f t="shared" ref="BE75:BE138" si="80">SUM(AV75:AZ75)</f>
        <v>21</v>
      </c>
      <c r="BF75" s="3">
        <f t="shared" ref="BF75:BF138" si="81">BB75*BC75+(BB75*(BB75+1))/2-BD75</f>
        <v>6</v>
      </c>
      <c r="BG75" s="3">
        <f t="shared" ref="BG75:BG138" si="82">BB75*BC75+(BC75*(BC75+1)/2-BE75)</f>
        <v>19</v>
      </c>
      <c r="BH75" s="3">
        <f t="shared" ref="BH75:BH138" si="83">MIN(BF75:BG75)</f>
        <v>6</v>
      </c>
      <c r="BI75" s="28">
        <f t="shared" ref="BI75:BI138" si="84">BB75*BC75/2</f>
        <v>12.5</v>
      </c>
      <c r="BJ75" s="28">
        <f t="shared" ref="BJ75:BJ138" si="85">SQRT((BB75*BC75*(BB75+BC75+1))/12)</f>
        <v>4.7871355387816905</v>
      </c>
      <c r="BK75" s="44">
        <f t="shared" ref="BK75:BK138" si="86">(BH75-BI75)/BJ75</f>
        <v>-1.3578057164544433</v>
      </c>
      <c r="BL75" s="45">
        <f t="shared" si="77"/>
        <v>8.7262670284291577E-2</v>
      </c>
      <c r="BM75" s="39"/>
      <c r="BN75" s="39" t="str">
        <f t="shared" ref="BN75:BN138" si="87">IF(BL75&lt;$BN$8,"sign","")</f>
        <v/>
      </c>
      <c r="BP75" s="12">
        <f t="shared" ref="BP75:BP138" si="88">LOG(AVERAGE(M75:Q75)/AVERAGE(H75:L75))</f>
        <v>-6.2168873992292831E-2</v>
      </c>
    </row>
    <row r="76" spans="1:68">
      <c r="A76" s="43" t="s">
        <v>262</v>
      </c>
      <c r="B76" s="43" t="s">
        <v>263</v>
      </c>
      <c r="C76" s="43" t="s">
        <v>264</v>
      </c>
      <c r="D76" s="43" t="s">
        <v>265</v>
      </c>
      <c r="E76" s="43" t="s">
        <v>191</v>
      </c>
      <c r="F76" s="12" t="str">
        <f t="shared" si="78"/>
        <v>serine prot</v>
      </c>
      <c r="H76" s="12">
        <f>VLOOKUP($B76,data!$B$3:$Q$11565,'diff expr Varroa'!H$7,FALSE)</f>
        <v>8.9125134318069303</v>
      </c>
      <c r="I76" s="12">
        <f>VLOOKUP($B76,data!$B$3:$Q$11565,'diff expr Varroa'!I$7,FALSE)</f>
        <v>8.8879529418959304</v>
      </c>
      <c r="J76" s="12">
        <f>VLOOKUP($B76,data!$B$3:$Q$11565,'diff expr Varroa'!J$7,FALSE)</f>
        <v>10.136189593629</v>
      </c>
      <c r="K76" s="12">
        <f>VLOOKUP($B76,data!$B$3:$Q$11565,'diff expr Varroa'!K$7,FALSE)</f>
        <v>9.1700831487751309</v>
      </c>
      <c r="L76" s="12">
        <f>VLOOKUP($B76,data!$B$3:$Q$11565,'diff expr Varroa'!L$7,FALSE)</f>
        <v>9.2123221056635298</v>
      </c>
      <c r="M76" s="12">
        <f>VLOOKUP($B76,data!$B$3:$Q$11565,'diff expr Varroa'!M$7,FALSE)</f>
        <v>10.212415095940701</v>
      </c>
      <c r="N76" s="12">
        <f>VLOOKUP($B76,data!$B$3:$Q$11565,'diff expr Varroa'!N$7,FALSE)</f>
        <v>9.3781086364654698</v>
      </c>
      <c r="O76" s="12">
        <f>VLOOKUP($B76,data!$B$3:$Q$11565,'diff expr Varroa'!O$7,FALSE)</f>
        <v>10.1281634871828</v>
      </c>
      <c r="P76" s="12">
        <f>VLOOKUP($B76,data!$B$3:$Q$11565,'diff expr Varroa'!P$7,FALSE)</f>
        <v>9.1555520008402809</v>
      </c>
      <c r="Q76" s="12">
        <f>VLOOKUP($B76,data!$B$3:$Q$11565,'diff expr Varroa'!Q$7,FALSE)</f>
        <v>9.8470769523786199</v>
      </c>
      <c r="S76" s="40" t="str">
        <f>IF(COUNTIF(H76:L76,"&gt;"&amp;'reference parameters'!$B$2)&gt;='reference parameters'!$B$3,IF(COUNTIF('diff expr Varroa'!M76:Q76,"&gt;"&amp;'reference parameters'!$B$2)&gt;='reference parameters'!$B$4,"OK"))</f>
        <v>OK</v>
      </c>
      <c r="U76" s="3">
        <f t="shared" si="45"/>
        <v>2</v>
      </c>
      <c r="V76" s="3">
        <f t="shared" si="46"/>
        <v>1</v>
      </c>
      <c r="W76" s="3">
        <f t="shared" si="47"/>
        <v>9</v>
      </c>
      <c r="X76" s="3">
        <f t="shared" si="48"/>
        <v>4</v>
      </c>
      <c r="Y76" s="3">
        <f t="shared" si="49"/>
        <v>5</v>
      </c>
      <c r="Z76" s="3">
        <f t="shared" si="50"/>
        <v>10</v>
      </c>
      <c r="AA76" s="3">
        <f t="shared" si="51"/>
        <v>6</v>
      </c>
      <c r="AB76" s="3">
        <f t="shared" si="52"/>
        <v>8</v>
      </c>
      <c r="AC76" s="3">
        <f t="shared" si="53"/>
        <v>3</v>
      </c>
      <c r="AD76" s="3">
        <f t="shared" si="54"/>
        <v>7</v>
      </c>
      <c r="AE76" s="3"/>
      <c r="AF76" s="3">
        <f t="shared" si="55"/>
        <v>0</v>
      </c>
      <c r="AG76" s="3">
        <f t="shared" si="56"/>
        <v>0</v>
      </c>
      <c r="AH76" s="3">
        <f t="shared" si="57"/>
        <v>0</v>
      </c>
      <c r="AI76" s="3">
        <f t="shared" si="58"/>
        <v>0</v>
      </c>
      <c r="AJ76" s="3">
        <f t="shared" si="59"/>
        <v>0</v>
      </c>
      <c r="AK76" s="3">
        <f t="shared" si="60"/>
        <v>0</v>
      </c>
      <c r="AL76" s="3">
        <f t="shared" si="61"/>
        <v>0</v>
      </c>
      <c r="AM76" s="3">
        <f t="shared" si="62"/>
        <v>0</v>
      </c>
      <c r="AN76" s="3">
        <f t="shared" si="63"/>
        <v>0</v>
      </c>
      <c r="AO76" s="3">
        <f t="shared" si="64"/>
        <v>0</v>
      </c>
      <c r="AP76" s="3"/>
      <c r="AQ76" s="3">
        <f t="shared" si="65"/>
        <v>2</v>
      </c>
      <c r="AR76" s="3">
        <f t="shared" si="66"/>
        <v>1</v>
      </c>
      <c r="AS76" s="3">
        <f t="shared" si="67"/>
        <v>9</v>
      </c>
      <c r="AT76" s="3">
        <f t="shared" si="68"/>
        <v>4</v>
      </c>
      <c r="AU76" s="3">
        <f t="shared" si="69"/>
        <v>5</v>
      </c>
      <c r="AV76" s="3">
        <f t="shared" si="70"/>
        <v>10</v>
      </c>
      <c r="AW76" s="3">
        <f t="shared" si="71"/>
        <v>6</v>
      </c>
      <c r="AX76" s="3">
        <f t="shared" si="72"/>
        <v>8</v>
      </c>
      <c r="AY76" s="3">
        <f t="shared" si="73"/>
        <v>3</v>
      </c>
      <c r="AZ76" s="3">
        <f t="shared" si="74"/>
        <v>7</v>
      </c>
      <c r="BA76" s="3"/>
      <c r="BB76" s="6">
        <f t="shared" si="75"/>
        <v>5</v>
      </c>
      <c r="BC76" s="3">
        <f t="shared" si="76"/>
        <v>5</v>
      </c>
      <c r="BD76" s="3">
        <f t="shared" si="79"/>
        <v>21</v>
      </c>
      <c r="BE76" s="3">
        <f t="shared" si="80"/>
        <v>34</v>
      </c>
      <c r="BF76" s="3">
        <f t="shared" si="81"/>
        <v>19</v>
      </c>
      <c r="BG76" s="3">
        <f t="shared" si="82"/>
        <v>6</v>
      </c>
      <c r="BH76" s="3">
        <f t="shared" si="83"/>
        <v>6</v>
      </c>
      <c r="BI76" s="28">
        <f t="shared" si="84"/>
        <v>12.5</v>
      </c>
      <c r="BJ76" s="28">
        <f t="shared" si="85"/>
        <v>4.7871355387816905</v>
      </c>
      <c r="BK76" s="44">
        <f t="shared" si="86"/>
        <v>-1.3578057164544433</v>
      </c>
      <c r="BL76" s="45">
        <f t="shared" si="77"/>
        <v>8.7262670284291577E-2</v>
      </c>
      <c r="BM76" s="39"/>
      <c r="BN76" s="39" t="str">
        <f t="shared" si="87"/>
        <v/>
      </c>
      <c r="BP76" s="12">
        <f t="shared" si="88"/>
        <v>2.1959263266915406E-2</v>
      </c>
    </row>
    <row r="77" spans="1:68">
      <c r="A77" s="43" t="s">
        <v>266</v>
      </c>
      <c r="B77" s="43" t="s">
        <v>267</v>
      </c>
      <c r="C77" s="43" t="s">
        <v>150</v>
      </c>
      <c r="D77" s="43" t="s">
        <v>268</v>
      </c>
      <c r="E77" s="43" t="s">
        <v>191</v>
      </c>
      <c r="F77" s="12" t="str">
        <f t="shared" si="78"/>
        <v>serine prot</v>
      </c>
      <c r="H77" s="12">
        <f>VLOOKUP($B77,data!$B$3:$Q$11565,'diff expr Varroa'!H$7,FALSE)</f>
        <v>5.3613569434115202</v>
      </c>
      <c r="I77" s="12">
        <f>VLOOKUP($B77,data!$B$3:$Q$11565,'diff expr Varroa'!I$7,FALSE)</f>
        <v>4.9486052131722396</v>
      </c>
      <c r="J77" s="12">
        <f>VLOOKUP($B77,data!$B$3:$Q$11565,'diff expr Varroa'!J$7,FALSE)</f>
        <v>5.7521813055947497</v>
      </c>
      <c r="K77" s="12">
        <f>VLOOKUP($B77,data!$B$3:$Q$11565,'diff expr Varroa'!K$7,FALSE)</f>
        <v>4.9396319138350204</v>
      </c>
      <c r="L77" s="12">
        <f>VLOOKUP($B77,data!$B$3:$Q$11565,'diff expr Varroa'!L$7,FALSE)</f>
        <v>5.4158963756298002</v>
      </c>
      <c r="M77" s="12">
        <f>VLOOKUP($B77,data!$B$3:$Q$11565,'diff expr Varroa'!M$7,FALSE)</f>
        <v>4.3015284866045098</v>
      </c>
      <c r="N77" s="12">
        <f>VLOOKUP($B77,data!$B$3:$Q$11565,'diff expr Varroa'!N$7,FALSE)</f>
        <v>5.5923678450183596</v>
      </c>
      <c r="O77" s="12">
        <f>VLOOKUP($B77,data!$B$3:$Q$11565,'diff expr Varroa'!O$7,FALSE)</f>
        <v>3.6724961835054399</v>
      </c>
      <c r="P77" s="12">
        <f>VLOOKUP($B77,data!$B$3:$Q$11565,'diff expr Varroa'!P$7,FALSE)</f>
        <v>5.31000747676672</v>
      </c>
      <c r="Q77" s="12">
        <f>VLOOKUP($B77,data!$B$3:$Q$11565,'diff expr Varroa'!Q$7,FALSE)</f>
        <v>5.3400637897298404</v>
      </c>
      <c r="S77" s="40" t="str">
        <f>IF(COUNTIF(H77:L77,"&gt;"&amp;'reference parameters'!$B$2)&gt;='reference parameters'!$B$3,IF(COUNTIF('diff expr Varroa'!M77:Q77,"&gt;"&amp;'reference parameters'!$B$2)&gt;='reference parameters'!$B$4,"OK"))</f>
        <v>OK</v>
      </c>
      <c r="U77" s="3">
        <f t="shared" si="45"/>
        <v>7</v>
      </c>
      <c r="V77" s="3">
        <f t="shared" si="46"/>
        <v>4</v>
      </c>
      <c r="W77" s="3">
        <f t="shared" si="47"/>
        <v>10</v>
      </c>
      <c r="X77" s="3">
        <f t="shared" si="48"/>
        <v>3</v>
      </c>
      <c r="Y77" s="3">
        <f t="shared" si="49"/>
        <v>8</v>
      </c>
      <c r="Z77" s="3">
        <f t="shared" si="50"/>
        <v>2</v>
      </c>
      <c r="AA77" s="3">
        <f t="shared" si="51"/>
        <v>9</v>
      </c>
      <c r="AB77" s="3">
        <f t="shared" si="52"/>
        <v>1</v>
      </c>
      <c r="AC77" s="3">
        <f t="shared" si="53"/>
        <v>5</v>
      </c>
      <c r="AD77" s="3">
        <f t="shared" si="54"/>
        <v>6</v>
      </c>
      <c r="AE77" s="3"/>
      <c r="AF77" s="3">
        <f t="shared" si="55"/>
        <v>0</v>
      </c>
      <c r="AG77" s="3">
        <f t="shared" si="56"/>
        <v>0</v>
      </c>
      <c r="AH77" s="3">
        <f t="shared" si="57"/>
        <v>0</v>
      </c>
      <c r="AI77" s="3">
        <f t="shared" si="58"/>
        <v>0</v>
      </c>
      <c r="AJ77" s="3">
        <f t="shared" si="59"/>
        <v>0</v>
      </c>
      <c r="AK77" s="3">
        <f t="shared" si="60"/>
        <v>0</v>
      </c>
      <c r="AL77" s="3">
        <f t="shared" si="61"/>
        <v>0</v>
      </c>
      <c r="AM77" s="3">
        <f t="shared" si="62"/>
        <v>0</v>
      </c>
      <c r="AN77" s="3">
        <f t="shared" si="63"/>
        <v>0</v>
      </c>
      <c r="AO77" s="3">
        <f t="shared" si="64"/>
        <v>0</v>
      </c>
      <c r="AP77" s="3"/>
      <c r="AQ77" s="3">
        <f t="shared" si="65"/>
        <v>7</v>
      </c>
      <c r="AR77" s="3">
        <f t="shared" si="66"/>
        <v>4</v>
      </c>
      <c r="AS77" s="3">
        <f t="shared" si="67"/>
        <v>10</v>
      </c>
      <c r="AT77" s="3">
        <f t="shared" si="68"/>
        <v>3</v>
      </c>
      <c r="AU77" s="3">
        <f t="shared" si="69"/>
        <v>8</v>
      </c>
      <c r="AV77" s="3">
        <f t="shared" si="70"/>
        <v>2</v>
      </c>
      <c r="AW77" s="3">
        <f t="shared" si="71"/>
        <v>9</v>
      </c>
      <c r="AX77" s="3">
        <f t="shared" si="72"/>
        <v>1</v>
      </c>
      <c r="AY77" s="3">
        <f t="shared" si="73"/>
        <v>5</v>
      </c>
      <c r="AZ77" s="3">
        <f t="shared" si="74"/>
        <v>6</v>
      </c>
      <c r="BA77" s="3"/>
      <c r="BB77" s="6">
        <f t="shared" si="75"/>
        <v>5</v>
      </c>
      <c r="BC77" s="3">
        <f t="shared" si="76"/>
        <v>5</v>
      </c>
      <c r="BD77" s="3">
        <f t="shared" si="79"/>
        <v>32</v>
      </c>
      <c r="BE77" s="3">
        <f t="shared" si="80"/>
        <v>23</v>
      </c>
      <c r="BF77" s="3">
        <f t="shared" si="81"/>
        <v>8</v>
      </c>
      <c r="BG77" s="3">
        <f t="shared" si="82"/>
        <v>17</v>
      </c>
      <c r="BH77" s="3">
        <f t="shared" si="83"/>
        <v>8</v>
      </c>
      <c r="BI77" s="28">
        <f t="shared" si="84"/>
        <v>12.5</v>
      </c>
      <c r="BJ77" s="28">
        <f t="shared" si="85"/>
        <v>4.7871355387816905</v>
      </c>
      <c r="BK77" s="44">
        <f t="shared" si="86"/>
        <v>-0.94001934216076832</v>
      </c>
      <c r="BL77" s="45">
        <f t="shared" si="77"/>
        <v>0.17360381967471225</v>
      </c>
      <c r="BM77" s="39"/>
      <c r="BN77" s="39" t="str">
        <f t="shared" si="87"/>
        <v/>
      </c>
      <c r="BP77" s="12">
        <f t="shared" si="88"/>
        <v>-3.7783814204063335E-2</v>
      </c>
    </row>
    <row r="78" spans="1:68">
      <c r="A78" s="43" t="s">
        <v>269</v>
      </c>
      <c r="B78" s="43" t="s">
        <v>270</v>
      </c>
      <c r="C78" s="43" t="s">
        <v>150</v>
      </c>
      <c r="D78" s="43" t="s">
        <v>271</v>
      </c>
      <c r="E78" s="43" t="s">
        <v>191</v>
      </c>
      <c r="F78" s="12" t="str">
        <f t="shared" si="78"/>
        <v>serine prot</v>
      </c>
      <c r="H78" s="12">
        <f>VLOOKUP($B78,data!$B$3:$Q$11565,'diff expr Varroa'!H$7,FALSE)</f>
        <v>10.5435191090827</v>
      </c>
      <c r="I78" s="12">
        <f>VLOOKUP($B78,data!$B$3:$Q$11565,'diff expr Varroa'!I$7,FALSE)</f>
        <v>10.5605728440047</v>
      </c>
      <c r="J78" s="12">
        <f>VLOOKUP($B78,data!$B$3:$Q$11565,'diff expr Varroa'!J$7,FALSE)</f>
        <v>11.392155581938701</v>
      </c>
      <c r="K78" s="12">
        <f>VLOOKUP($B78,data!$B$3:$Q$11565,'diff expr Varroa'!K$7,FALSE)</f>
        <v>10.8458505869588</v>
      </c>
      <c r="L78" s="12">
        <f>VLOOKUP($B78,data!$B$3:$Q$11565,'diff expr Varroa'!L$7,FALSE)</f>
        <v>10.680882028758701</v>
      </c>
      <c r="M78" s="12">
        <f>VLOOKUP($B78,data!$B$3:$Q$11565,'diff expr Varroa'!M$7,FALSE)</f>
        <v>11.0383872179588</v>
      </c>
      <c r="N78" s="12">
        <f>VLOOKUP($B78,data!$B$3:$Q$11565,'diff expr Varroa'!N$7,FALSE)</f>
        <v>10.352034253787</v>
      </c>
      <c r="O78" s="12">
        <f>VLOOKUP($B78,data!$B$3:$Q$11565,'diff expr Varroa'!O$7,FALSE)</f>
        <v>10.959118531931701</v>
      </c>
      <c r="P78" s="12">
        <f>VLOOKUP($B78,data!$B$3:$Q$11565,'diff expr Varroa'!P$7,FALSE)</f>
        <v>10.5851313602285</v>
      </c>
      <c r="Q78" s="12">
        <f>VLOOKUP($B78,data!$B$3:$Q$11565,'diff expr Varroa'!Q$7,FALSE)</f>
        <v>10.8023542495739</v>
      </c>
      <c r="S78" s="40" t="str">
        <f>IF(COUNTIF(H78:L78,"&gt;"&amp;'reference parameters'!$B$2)&gt;='reference parameters'!$B$3,IF(COUNTIF('diff expr Varroa'!M78:Q78,"&gt;"&amp;'reference parameters'!$B$2)&gt;='reference parameters'!$B$4,"OK"))</f>
        <v>OK</v>
      </c>
      <c r="U78" s="3">
        <f t="shared" si="45"/>
        <v>2</v>
      </c>
      <c r="V78" s="3">
        <f t="shared" si="46"/>
        <v>3</v>
      </c>
      <c r="W78" s="3">
        <f t="shared" si="47"/>
        <v>10</v>
      </c>
      <c r="X78" s="3">
        <f t="shared" si="48"/>
        <v>7</v>
      </c>
      <c r="Y78" s="3">
        <f t="shared" si="49"/>
        <v>5</v>
      </c>
      <c r="Z78" s="3">
        <f t="shared" si="50"/>
        <v>9</v>
      </c>
      <c r="AA78" s="3">
        <f t="shared" si="51"/>
        <v>1</v>
      </c>
      <c r="AB78" s="3">
        <f t="shared" si="52"/>
        <v>8</v>
      </c>
      <c r="AC78" s="3">
        <f t="shared" si="53"/>
        <v>4</v>
      </c>
      <c r="AD78" s="3">
        <f t="shared" si="54"/>
        <v>6</v>
      </c>
      <c r="AE78" s="3"/>
      <c r="AF78" s="3">
        <f t="shared" si="55"/>
        <v>0</v>
      </c>
      <c r="AG78" s="3">
        <f t="shared" si="56"/>
        <v>0</v>
      </c>
      <c r="AH78" s="3">
        <f t="shared" si="57"/>
        <v>0</v>
      </c>
      <c r="AI78" s="3">
        <f t="shared" si="58"/>
        <v>0</v>
      </c>
      <c r="AJ78" s="3">
        <f t="shared" si="59"/>
        <v>0</v>
      </c>
      <c r="AK78" s="3">
        <f t="shared" si="60"/>
        <v>0</v>
      </c>
      <c r="AL78" s="3">
        <f t="shared" si="61"/>
        <v>0</v>
      </c>
      <c r="AM78" s="3">
        <f t="shared" si="62"/>
        <v>0</v>
      </c>
      <c r="AN78" s="3">
        <f t="shared" si="63"/>
        <v>0</v>
      </c>
      <c r="AO78" s="3">
        <f t="shared" si="64"/>
        <v>0</v>
      </c>
      <c r="AP78" s="3"/>
      <c r="AQ78" s="3">
        <f t="shared" si="65"/>
        <v>2</v>
      </c>
      <c r="AR78" s="3">
        <f t="shared" si="66"/>
        <v>3</v>
      </c>
      <c r="AS78" s="3">
        <f t="shared" si="67"/>
        <v>10</v>
      </c>
      <c r="AT78" s="3">
        <f t="shared" si="68"/>
        <v>7</v>
      </c>
      <c r="AU78" s="3">
        <f t="shared" si="69"/>
        <v>5</v>
      </c>
      <c r="AV78" s="3">
        <f t="shared" si="70"/>
        <v>9</v>
      </c>
      <c r="AW78" s="3">
        <f t="shared" si="71"/>
        <v>1</v>
      </c>
      <c r="AX78" s="3">
        <f t="shared" si="72"/>
        <v>8</v>
      </c>
      <c r="AY78" s="3">
        <f t="shared" si="73"/>
        <v>4</v>
      </c>
      <c r="AZ78" s="3">
        <f t="shared" si="74"/>
        <v>6</v>
      </c>
      <c r="BA78" s="3"/>
      <c r="BB78" s="6">
        <f t="shared" si="75"/>
        <v>5</v>
      </c>
      <c r="BC78" s="3">
        <f t="shared" si="76"/>
        <v>5</v>
      </c>
      <c r="BD78" s="3">
        <f t="shared" si="79"/>
        <v>27</v>
      </c>
      <c r="BE78" s="3">
        <f t="shared" si="80"/>
        <v>28</v>
      </c>
      <c r="BF78" s="3">
        <f t="shared" si="81"/>
        <v>13</v>
      </c>
      <c r="BG78" s="3">
        <f t="shared" si="82"/>
        <v>12</v>
      </c>
      <c r="BH78" s="3">
        <f t="shared" si="83"/>
        <v>12</v>
      </c>
      <c r="BI78" s="28">
        <f t="shared" si="84"/>
        <v>12.5</v>
      </c>
      <c r="BJ78" s="28">
        <f t="shared" si="85"/>
        <v>4.7871355387816905</v>
      </c>
      <c r="BK78" s="44">
        <f t="shared" si="86"/>
        <v>-0.10444659357341871</v>
      </c>
      <c r="BL78" s="45">
        <f t="shared" si="77"/>
        <v>0.45840747426404427</v>
      </c>
      <c r="BM78" s="39"/>
      <c r="BN78" s="39" t="str">
        <f t="shared" si="87"/>
        <v/>
      </c>
      <c r="BP78" s="12">
        <f t="shared" si="88"/>
        <v>-2.3049139284931149E-3</v>
      </c>
    </row>
    <row r="79" spans="1:68">
      <c r="A79" s="43" t="s">
        <v>272</v>
      </c>
      <c r="B79" s="43" t="s">
        <v>273</v>
      </c>
      <c r="C79" s="43" t="s">
        <v>274</v>
      </c>
      <c r="D79" s="43" t="s">
        <v>275</v>
      </c>
      <c r="E79" s="43" t="s">
        <v>191</v>
      </c>
      <c r="F79" s="12" t="str">
        <f t="shared" si="78"/>
        <v>serine prot</v>
      </c>
      <c r="H79" s="12">
        <f>VLOOKUP($B79,data!$B$3:$Q$11565,'diff expr Varroa'!H$7,FALSE)</f>
        <v>6.8064855002517097</v>
      </c>
      <c r="I79" s="12">
        <f>VLOOKUP($B79,data!$B$3:$Q$11565,'diff expr Varroa'!I$7,FALSE)</f>
        <v>6.9348536957886502</v>
      </c>
      <c r="J79" s="12">
        <f>VLOOKUP($B79,data!$B$3:$Q$11565,'diff expr Varroa'!J$7,FALSE)</f>
        <v>6.4001528211462198</v>
      </c>
      <c r="K79" s="12">
        <f>VLOOKUP($B79,data!$B$3:$Q$11565,'diff expr Varroa'!K$7,FALSE)</f>
        <v>7.2612386704193499</v>
      </c>
      <c r="L79" s="12">
        <f>VLOOKUP($B79,data!$B$3:$Q$11565,'diff expr Varroa'!L$7,FALSE)</f>
        <v>6.3731052938135697</v>
      </c>
      <c r="M79" s="12">
        <f>VLOOKUP($B79,data!$B$3:$Q$11565,'diff expr Varroa'!M$7,FALSE)</f>
        <v>4.07504641393726</v>
      </c>
      <c r="N79" s="12">
        <f>VLOOKUP($B79,data!$B$3:$Q$11565,'diff expr Varroa'!N$7,FALSE)</f>
        <v>6.4449338523884396</v>
      </c>
      <c r="O79" s="12">
        <f>VLOOKUP($B79,data!$B$3:$Q$11565,'diff expr Varroa'!O$7,FALSE)</f>
        <v>6.2619694608709597</v>
      </c>
      <c r="P79" s="12">
        <f>VLOOKUP($B79,data!$B$3:$Q$11565,'diff expr Varroa'!P$7,FALSE)</f>
        <v>6.69903673516112</v>
      </c>
      <c r="Q79" s="12">
        <f>VLOOKUP($B79,data!$B$3:$Q$11565,'diff expr Varroa'!Q$7,FALSE)</f>
        <v>7.0920823372501003</v>
      </c>
      <c r="S79" s="40" t="str">
        <f>IF(COUNTIF(H79:L79,"&gt;"&amp;'reference parameters'!$B$2)&gt;='reference parameters'!$B$3,IF(COUNTIF('diff expr Varroa'!M79:Q79,"&gt;"&amp;'reference parameters'!$B$2)&gt;='reference parameters'!$B$4,"OK"))</f>
        <v>OK</v>
      </c>
      <c r="U79" s="3">
        <f t="shared" si="45"/>
        <v>7</v>
      </c>
      <c r="V79" s="3">
        <f t="shared" si="46"/>
        <v>8</v>
      </c>
      <c r="W79" s="3">
        <f t="shared" si="47"/>
        <v>4</v>
      </c>
      <c r="X79" s="3">
        <f t="shared" si="48"/>
        <v>10</v>
      </c>
      <c r="Y79" s="3">
        <f t="shared" si="49"/>
        <v>3</v>
      </c>
      <c r="Z79" s="3">
        <f t="shared" si="50"/>
        <v>1</v>
      </c>
      <c r="AA79" s="3">
        <f t="shared" si="51"/>
        <v>5</v>
      </c>
      <c r="AB79" s="3">
        <f t="shared" si="52"/>
        <v>2</v>
      </c>
      <c r="AC79" s="3">
        <f t="shared" si="53"/>
        <v>6</v>
      </c>
      <c r="AD79" s="3">
        <f t="shared" si="54"/>
        <v>9</v>
      </c>
      <c r="AE79" s="3"/>
      <c r="AF79" s="3">
        <f t="shared" si="55"/>
        <v>0</v>
      </c>
      <c r="AG79" s="3">
        <f t="shared" si="56"/>
        <v>0</v>
      </c>
      <c r="AH79" s="3">
        <f t="shared" si="57"/>
        <v>0</v>
      </c>
      <c r="AI79" s="3">
        <f t="shared" si="58"/>
        <v>0</v>
      </c>
      <c r="AJ79" s="3">
        <f t="shared" si="59"/>
        <v>0</v>
      </c>
      <c r="AK79" s="3">
        <f t="shared" si="60"/>
        <v>0</v>
      </c>
      <c r="AL79" s="3">
        <f t="shared" si="61"/>
        <v>0</v>
      </c>
      <c r="AM79" s="3">
        <f t="shared" si="62"/>
        <v>0</v>
      </c>
      <c r="AN79" s="3">
        <f t="shared" si="63"/>
        <v>0</v>
      </c>
      <c r="AO79" s="3">
        <f t="shared" si="64"/>
        <v>0</v>
      </c>
      <c r="AP79" s="3"/>
      <c r="AQ79" s="3">
        <f t="shared" si="65"/>
        <v>7</v>
      </c>
      <c r="AR79" s="3">
        <f t="shared" si="66"/>
        <v>8</v>
      </c>
      <c r="AS79" s="3">
        <f t="shared" si="67"/>
        <v>4</v>
      </c>
      <c r="AT79" s="3">
        <f t="shared" si="68"/>
        <v>10</v>
      </c>
      <c r="AU79" s="3">
        <f t="shared" si="69"/>
        <v>3</v>
      </c>
      <c r="AV79" s="3">
        <f t="shared" si="70"/>
        <v>1</v>
      </c>
      <c r="AW79" s="3">
        <f t="shared" si="71"/>
        <v>5</v>
      </c>
      <c r="AX79" s="3">
        <f t="shared" si="72"/>
        <v>2</v>
      </c>
      <c r="AY79" s="3">
        <f t="shared" si="73"/>
        <v>6</v>
      </c>
      <c r="AZ79" s="3">
        <f t="shared" si="74"/>
        <v>9</v>
      </c>
      <c r="BA79" s="3"/>
      <c r="BB79" s="6">
        <f t="shared" si="75"/>
        <v>5</v>
      </c>
      <c r="BC79" s="3">
        <f t="shared" si="76"/>
        <v>5</v>
      </c>
      <c r="BD79" s="3">
        <f t="shared" si="79"/>
        <v>32</v>
      </c>
      <c r="BE79" s="3">
        <f t="shared" si="80"/>
        <v>23</v>
      </c>
      <c r="BF79" s="3">
        <f t="shared" si="81"/>
        <v>8</v>
      </c>
      <c r="BG79" s="3">
        <f t="shared" si="82"/>
        <v>17</v>
      </c>
      <c r="BH79" s="3">
        <f t="shared" si="83"/>
        <v>8</v>
      </c>
      <c r="BI79" s="28">
        <f t="shared" si="84"/>
        <v>12.5</v>
      </c>
      <c r="BJ79" s="28">
        <f t="shared" si="85"/>
        <v>4.7871355387816905</v>
      </c>
      <c r="BK79" s="44">
        <f t="shared" si="86"/>
        <v>-0.94001934216076832</v>
      </c>
      <c r="BL79" s="45">
        <f t="shared" si="77"/>
        <v>0.17360381967471225</v>
      </c>
      <c r="BM79" s="39"/>
      <c r="BN79" s="39" t="str">
        <f t="shared" si="87"/>
        <v/>
      </c>
      <c r="BP79" s="12">
        <f t="shared" si="88"/>
        <v>-4.3267073376594835E-2</v>
      </c>
    </row>
    <row r="80" spans="1:68">
      <c r="A80" s="43" t="s">
        <v>276</v>
      </c>
      <c r="B80" s="43" t="s">
        <v>277</v>
      </c>
      <c r="C80" s="43" t="s">
        <v>150</v>
      </c>
      <c r="D80" s="43" t="s">
        <v>278</v>
      </c>
      <c r="E80" s="43" t="s">
        <v>191</v>
      </c>
      <c r="F80" s="12" t="str">
        <f t="shared" si="78"/>
        <v>serine prot</v>
      </c>
      <c r="H80" s="12" t="e">
        <f>VLOOKUP($B80,data!$B$3:$Q$11565,'diff expr Varroa'!H$7,FALSE)</f>
        <v>#N/A</v>
      </c>
      <c r="I80" s="12" t="e">
        <f>VLOOKUP($B80,data!$B$3:$Q$11565,'diff expr Varroa'!I$7,FALSE)</f>
        <v>#N/A</v>
      </c>
      <c r="J80" s="12" t="e">
        <f>VLOOKUP($B80,data!$B$3:$Q$11565,'diff expr Varroa'!J$7,FALSE)</f>
        <v>#N/A</v>
      </c>
      <c r="K80" s="12" t="e">
        <f>VLOOKUP($B80,data!$B$3:$Q$11565,'diff expr Varroa'!K$7,FALSE)</f>
        <v>#N/A</v>
      </c>
      <c r="L80" s="12" t="e">
        <f>VLOOKUP($B80,data!$B$3:$Q$11565,'diff expr Varroa'!L$7,FALSE)</f>
        <v>#N/A</v>
      </c>
      <c r="M80" s="12" t="e">
        <f>VLOOKUP($B80,data!$B$3:$Q$11565,'diff expr Varroa'!M$7,FALSE)</f>
        <v>#N/A</v>
      </c>
      <c r="N80" s="12" t="e">
        <f>VLOOKUP($B80,data!$B$3:$Q$11565,'diff expr Varroa'!N$7,FALSE)</f>
        <v>#N/A</v>
      </c>
      <c r="O80" s="12" t="e">
        <f>VLOOKUP($B80,data!$B$3:$Q$11565,'diff expr Varroa'!O$7,FALSE)</f>
        <v>#N/A</v>
      </c>
      <c r="P80" s="12" t="e">
        <f>VLOOKUP($B80,data!$B$3:$Q$11565,'diff expr Varroa'!P$7,FALSE)</f>
        <v>#N/A</v>
      </c>
      <c r="Q80" s="12" t="e">
        <f>VLOOKUP($B80,data!$B$3:$Q$11565,'diff expr Varroa'!Q$7,FALSE)</f>
        <v>#N/A</v>
      </c>
      <c r="S80" s="40" t="b">
        <f>IF(COUNTIF(H80:L80,"&gt;"&amp;'reference parameters'!$B$2)&gt;='reference parameters'!$B$3,IF(COUNTIF('diff expr Varroa'!M80:Q80,"&gt;"&amp;'reference parameters'!$B$2)&gt;='reference parameters'!$B$4,"OK"))</f>
        <v>0</v>
      </c>
      <c r="U80" s="3" t="b">
        <f t="shared" si="45"/>
        <v>0</v>
      </c>
      <c r="V80" s="3" t="b">
        <f t="shared" si="46"/>
        <v>0</v>
      </c>
      <c r="W80" s="3" t="b">
        <f t="shared" si="47"/>
        <v>0</v>
      </c>
      <c r="X80" s="3" t="b">
        <f t="shared" si="48"/>
        <v>0</v>
      </c>
      <c r="Y80" s="3" t="b">
        <f t="shared" si="49"/>
        <v>0</v>
      </c>
      <c r="Z80" s="3" t="b">
        <f t="shared" si="50"/>
        <v>0</v>
      </c>
      <c r="AA80" s="3" t="b">
        <f t="shared" si="51"/>
        <v>0</v>
      </c>
      <c r="AB80" s="3" t="b">
        <f t="shared" si="52"/>
        <v>0</v>
      </c>
      <c r="AC80" s="3" t="b">
        <f t="shared" si="53"/>
        <v>0</v>
      </c>
      <c r="AD80" s="3" t="b">
        <f t="shared" si="54"/>
        <v>0</v>
      </c>
      <c r="AE80" s="3"/>
      <c r="AF80" s="3" t="str">
        <f t="shared" si="55"/>
        <v/>
      </c>
      <c r="AG80" s="3" t="str">
        <f t="shared" si="56"/>
        <v/>
      </c>
      <c r="AH80" s="3" t="str">
        <f t="shared" si="57"/>
        <v/>
      </c>
      <c r="AI80" s="3" t="str">
        <f t="shared" si="58"/>
        <v/>
      </c>
      <c r="AJ80" s="3" t="str">
        <f t="shared" si="59"/>
        <v/>
      </c>
      <c r="AK80" s="3" t="str">
        <f t="shared" si="60"/>
        <v/>
      </c>
      <c r="AL80" s="3" t="str">
        <f t="shared" si="61"/>
        <v/>
      </c>
      <c r="AM80" s="3" t="str">
        <f t="shared" si="62"/>
        <v/>
      </c>
      <c r="AN80" s="3" t="str">
        <f t="shared" si="63"/>
        <v/>
      </c>
      <c r="AO80" s="3" t="str">
        <f t="shared" si="64"/>
        <v/>
      </c>
      <c r="AP80" s="3"/>
      <c r="AQ80" s="3" t="str">
        <f t="shared" si="65"/>
        <v/>
      </c>
      <c r="AR80" s="3" t="str">
        <f t="shared" si="66"/>
        <v/>
      </c>
      <c r="AS80" s="3" t="str">
        <f t="shared" si="67"/>
        <v/>
      </c>
      <c r="AT80" s="3" t="str">
        <f t="shared" si="68"/>
        <v/>
      </c>
      <c r="AU80" s="3" t="str">
        <f t="shared" si="69"/>
        <v/>
      </c>
      <c r="AV80" s="3" t="str">
        <f t="shared" si="70"/>
        <v/>
      </c>
      <c r="AW80" s="3" t="str">
        <f t="shared" si="71"/>
        <v/>
      </c>
      <c r="AX80" s="3" t="str">
        <f t="shared" si="72"/>
        <v/>
      </c>
      <c r="AY80" s="3" t="str">
        <f t="shared" si="73"/>
        <v/>
      </c>
      <c r="AZ80" s="3" t="str">
        <f t="shared" si="74"/>
        <v/>
      </c>
      <c r="BA80" s="3"/>
      <c r="BB80" s="6">
        <f t="shared" si="75"/>
        <v>0</v>
      </c>
      <c r="BC80" s="3">
        <f t="shared" si="76"/>
        <v>0</v>
      </c>
      <c r="BD80" s="3">
        <f t="shared" si="79"/>
        <v>0</v>
      </c>
      <c r="BE80" s="3">
        <f t="shared" si="80"/>
        <v>0</v>
      </c>
      <c r="BF80" s="3">
        <f t="shared" si="81"/>
        <v>0</v>
      </c>
      <c r="BG80" s="3">
        <f t="shared" si="82"/>
        <v>0</v>
      </c>
      <c r="BH80" s="3">
        <f t="shared" si="83"/>
        <v>0</v>
      </c>
      <c r="BI80" s="28">
        <f t="shared" si="84"/>
        <v>0</v>
      </c>
      <c r="BJ80" s="28">
        <f t="shared" si="85"/>
        <v>0</v>
      </c>
      <c r="BK80" s="44" t="e">
        <f t="shared" si="86"/>
        <v>#DIV/0!</v>
      </c>
      <c r="BL80" s="45" t="str">
        <f t="shared" si="77"/>
        <v/>
      </c>
      <c r="BM80" s="39"/>
      <c r="BN80" s="39" t="str">
        <f t="shared" si="87"/>
        <v/>
      </c>
      <c r="BP80" s="12" t="e">
        <f t="shared" si="88"/>
        <v>#N/A</v>
      </c>
    </row>
    <row r="81" spans="1:68">
      <c r="A81" s="43" t="s">
        <v>279</v>
      </c>
      <c r="B81" s="43" t="s">
        <v>280</v>
      </c>
      <c r="C81" s="43" t="s">
        <v>281</v>
      </c>
      <c r="D81" s="43" t="s">
        <v>282</v>
      </c>
      <c r="E81" s="43" t="s">
        <v>191</v>
      </c>
      <c r="F81" s="12" t="str">
        <f t="shared" si="78"/>
        <v>serine prot</v>
      </c>
      <c r="H81" s="12">
        <f>VLOOKUP($B81,data!$B$3:$Q$11565,'diff expr Varroa'!H$7,FALSE)</f>
        <v>4.8324495657597604</v>
      </c>
      <c r="I81" s="12">
        <f>VLOOKUP($B81,data!$B$3:$Q$11565,'diff expr Varroa'!I$7,FALSE)</f>
        <v>4.3876263279161201</v>
      </c>
      <c r="J81" s="12">
        <f>VLOOKUP($B81,data!$B$3:$Q$11565,'diff expr Varroa'!J$7,FALSE)</f>
        <v>4.8415581104649901</v>
      </c>
      <c r="K81" s="12">
        <f>VLOOKUP($B81,data!$B$3:$Q$11565,'diff expr Varroa'!K$7,FALSE)</f>
        <v>4.6581111746450903</v>
      </c>
      <c r="L81" s="12">
        <f>VLOOKUP($B81,data!$B$3:$Q$11565,'diff expr Varroa'!L$7,FALSE)</f>
        <v>4.7889010218833103</v>
      </c>
      <c r="M81" s="12">
        <f>VLOOKUP($B81,data!$B$3:$Q$11565,'diff expr Varroa'!M$7,FALSE)</f>
        <v>4.7487521450918901</v>
      </c>
      <c r="N81" s="12">
        <f>VLOOKUP($B81,data!$B$3:$Q$11565,'diff expr Varroa'!N$7,FALSE)</f>
        <v>4.8009391025067796</v>
      </c>
      <c r="O81" s="12">
        <f>VLOOKUP($B81,data!$B$3:$Q$11565,'diff expr Varroa'!O$7,FALSE)</f>
        <v>4.6702235480772103</v>
      </c>
      <c r="P81" s="12">
        <f>VLOOKUP($B81,data!$B$3:$Q$11565,'diff expr Varroa'!P$7,FALSE)</f>
        <v>5.0794887154244499</v>
      </c>
      <c r="Q81" s="12">
        <f>VLOOKUP($B81,data!$B$3:$Q$11565,'diff expr Varroa'!Q$7,FALSE)</f>
        <v>4.9506536519942301</v>
      </c>
      <c r="S81" s="40" t="str">
        <f>IF(COUNTIF(H81:L81,"&gt;"&amp;'reference parameters'!$B$2)&gt;='reference parameters'!$B$3,IF(COUNTIF('diff expr Varroa'!M81:Q81,"&gt;"&amp;'reference parameters'!$B$2)&gt;='reference parameters'!$B$4,"OK"))</f>
        <v>OK</v>
      </c>
      <c r="U81" s="3">
        <f t="shared" si="45"/>
        <v>7</v>
      </c>
      <c r="V81" s="3">
        <f t="shared" si="46"/>
        <v>1</v>
      </c>
      <c r="W81" s="3">
        <f t="shared" si="47"/>
        <v>8</v>
      </c>
      <c r="X81" s="3">
        <f t="shared" si="48"/>
        <v>2</v>
      </c>
      <c r="Y81" s="3">
        <f t="shared" si="49"/>
        <v>5</v>
      </c>
      <c r="Z81" s="3">
        <f t="shared" si="50"/>
        <v>4</v>
      </c>
      <c r="AA81" s="3">
        <f t="shared" si="51"/>
        <v>6</v>
      </c>
      <c r="AB81" s="3">
        <f t="shared" si="52"/>
        <v>3</v>
      </c>
      <c r="AC81" s="3">
        <f t="shared" si="53"/>
        <v>10</v>
      </c>
      <c r="AD81" s="3">
        <f t="shared" si="54"/>
        <v>9</v>
      </c>
      <c r="AE81" s="3"/>
      <c r="AF81" s="3">
        <f t="shared" si="55"/>
        <v>0</v>
      </c>
      <c r="AG81" s="3">
        <f t="shared" si="56"/>
        <v>0</v>
      </c>
      <c r="AH81" s="3">
        <f t="shared" si="57"/>
        <v>0</v>
      </c>
      <c r="AI81" s="3">
        <f t="shared" si="58"/>
        <v>0</v>
      </c>
      <c r="AJ81" s="3">
        <f t="shared" si="59"/>
        <v>0</v>
      </c>
      <c r="AK81" s="3">
        <f t="shared" si="60"/>
        <v>0</v>
      </c>
      <c r="AL81" s="3">
        <f t="shared" si="61"/>
        <v>0</v>
      </c>
      <c r="AM81" s="3">
        <f t="shared" si="62"/>
        <v>0</v>
      </c>
      <c r="AN81" s="3">
        <f t="shared" si="63"/>
        <v>0</v>
      </c>
      <c r="AO81" s="3">
        <f t="shared" si="64"/>
        <v>0</v>
      </c>
      <c r="AP81" s="3"/>
      <c r="AQ81" s="3">
        <f t="shared" si="65"/>
        <v>7</v>
      </c>
      <c r="AR81" s="3">
        <f t="shared" si="66"/>
        <v>1</v>
      </c>
      <c r="AS81" s="3">
        <f t="shared" si="67"/>
        <v>8</v>
      </c>
      <c r="AT81" s="3">
        <f t="shared" si="68"/>
        <v>2</v>
      </c>
      <c r="AU81" s="3">
        <f t="shared" si="69"/>
        <v>5</v>
      </c>
      <c r="AV81" s="3">
        <f t="shared" si="70"/>
        <v>4</v>
      </c>
      <c r="AW81" s="3">
        <f t="shared" si="71"/>
        <v>6</v>
      </c>
      <c r="AX81" s="3">
        <f t="shared" si="72"/>
        <v>3</v>
      </c>
      <c r="AY81" s="3">
        <f t="shared" si="73"/>
        <v>10</v>
      </c>
      <c r="AZ81" s="3">
        <f t="shared" si="74"/>
        <v>9</v>
      </c>
      <c r="BA81" s="3"/>
      <c r="BB81" s="6">
        <f t="shared" si="75"/>
        <v>5</v>
      </c>
      <c r="BC81" s="3">
        <f t="shared" si="76"/>
        <v>5</v>
      </c>
      <c r="BD81" s="3">
        <f t="shared" si="79"/>
        <v>23</v>
      </c>
      <c r="BE81" s="3">
        <f t="shared" si="80"/>
        <v>32</v>
      </c>
      <c r="BF81" s="3">
        <f t="shared" si="81"/>
        <v>17</v>
      </c>
      <c r="BG81" s="3">
        <f t="shared" si="82"/>
        <v>8</v>
      </c>
      <c r="BH81" s="3">
        <f t="shared" si="83"/>
        <v>8</v>
      </c>
      <c r="BI81" s="28">
        <f t="shared" si="84"/>
        <v>12.5</v>
      </c>
      <c r="BJ81" s="28">
        <f t="shared" si="85"/>
        <v>4.7871355387816905</v>
      </c>
      <c r="BK81" s="44">
        <f t="shared" si="86"/>
        <v>-0.94001934216076832</v>
      </c>
      <c r="BL81" s="45">
        <f t="shared" si="77"/>
        <v>0.17360381967471225</v>
      </c>
      <c r="BM81" s="39"/>
      <c r="BN81" s="39" t="str">
        <f t="shared" si="87"/>
        <v/>
      </c>
      <c r="BP81" s="12">
        <f t="shared" si="88"/>
        <v>1.3485146673008487E-2</v>
      </c>
    </row>
    <row r="82" spans="1:68">
      <c r="A82" s="43" t="s">
        <v>283</v>
      </c>
      <c r="B82" s="43" t="s">
        <v>284</v>
      </c>
      <c r="C82" s="43" t="s">
        <v>150</v>
      </c>
      <c r="D82" s="43" t="s">
        <v>285</v>
      </c>
      <c r="E82" s="43" t="s">
        <v>191</v>
      </c>
      <c r="F82" s="12" t="str">
        <f t="shared" si="78"/>
        <v>serine prot</v>
      </c>
      <c r="H82" s="12">
        <f>VLOOKUP($B82,data!$B$3:$Q$11565,'diff expr Varroa'!H$7,FALSE)</f>
        <v>3.6535616636188299</v>
      </c>
      <c r="I82" s="12">
        <f>VLOOKUP($B82,data!$B$3:$Q$11565,'diff expr Varroa'!I$7,FALSE)</f>
        <v>3.8603343823973102</v>
      </c>
      <c r="J82" s="12">
        <f>VLOOKUP($B82,data!$B$3:$Q$11565,'diff expr Varroa'!J$7,FALSE)</f>
        <v>3.6381873987360902</v>
      </c>
      <c r="K82" s="12">
        <f>VLOOKUP($B82,data!$B$3:$Q$11565,'diff expr Varroa'!K$7,FALSE)</f>
        <v>2.8218677180984102</v>
      </c>
      <c r="L82" s="12">
        <f>VLOOKUP($B82,data!$B$3:$Q$11565,'diff expr Varroa'!L$7,FALSE)</f>
        <v>3.8309652426265099</v>
      </c>
      <c r="M82" s="12">
        <f>VLOOKUP($B82,data!$B$3:$Q$11565,'diff expr Varroa'!M$7,FALSE)</f>
        <v>3.30825032505737</v>
      </c>
      <c r="N82" s="12">
        <f>VLOOKUP($B82,data!$B$3:$Q$11565,'diff expr Varroa'!N$7,FALSE)</f>
        <v>3.6595800418069002</v>
      </c>
      <c r="O82" s="12">
        <f>VLOOKUP($B82,data!$B$3:$Q$11565,'diff expr Varroa'!O$7,FALSE)</f>
        <v>3.6724961835054399</v>
      </c>
      <c r="P82" s="12">
        <f>VLOOKUP($B82,data!$B$3:$Q$11565,'diff expr Varroa'!P$7,FALSE)</f>
        <v>4.1419680287536398</v>
      </c>
      <c r="Q82" s="12">
        <f>VLOOKUP($B82,data!$B$3:$Q$11565,'diff expr Varroa'!Q$7,FALSE)</f>
        <v>3.4877558895723499</v>
      </c>
      <c r="S82" s="40" t="str">
        <f>IF(COUNTIF(H82:L82,"&gt;"&amp;'reference parameters'!$B$2)&gt;='reference parameters'!$B$3,IF(COUNTIF('diff expr Varroa'!M82:Q82,"&gt;"&amp;'reference parameters'!$B$2)&gt;='reference parameters'!$B$4,"OK"))</f>
        <v>OK</v>
      </c>
      <c r="U82" s="3">
        <f t="shared" si="45"/>
        <v>5</v>
      </c>
      <c r="V82" s="3">
        <f t="shared" si="46"/>
        <v>9</v>
      </c>
      <c r="W82" s="3">
        <f t="shared" si="47"/>
        <v>4</v>
      </c>
      <c r="X82" s="3">
        <f t="shared" si="48"/>
        <v>1</v>
      </c>
      <c r="Y82" s="3">
        <f t="shared" si="49"/>
        <v>8</v>
      </c>
      <c r="Z82" s="3">
        <f t="shared" si="50"/>
        <v>2</v>
      </c>
      <c r="AA82" s="3">
        <f t="shared" si="51"/>
        <v>6</v>
      </c>
      <c r="AB82" s="3">
        <f t="shared" si="52"/>
        <v>7</v>
      </c>
      <c r="AC82" s="3">
        <f t="shared" si="53"/>
        <v>10</v>
      </c>
      <c r="AD82" s="3">
        <f t="shared" si="54"/>
        <v>3</v>
      </c>
      <c r="AE82" s="3"/>
      <c r="AF82" s="3">
        <f t="shared" si="55"/>
        <v>0</v>
      </c>
      <c r="AG82" s="3">
        <f t="shared" si="56"/>
        <v>0</v>
      </c>
      <c r="AH82" s="3">
        <f t="shared" si="57"/>
        <v>0</v>
      </c>
      <c r="AI82" s="3">
        <f t="shared" si="58"/>
        <v>0</v>
      </c>
      <c r="AJ82" s="3">
        <f t="shared" si="59"/>
        <v>0</v>
      </c>
      <c r="AK82" s="3">
        <f t="shared" si="60"/>
        <v>0</v>
      </c>
      <c r="AL82" s="3">
        <f t="shared" si="61"/>
        <v>0</v>
      </c>
      <c r="AM82" s="3">
        <f t="shared" si="62"/>
        <v>0</v>
      </c>
      <c r="AN82" s="3">
        <f t="shared" si="63"/>
        <v>0</v>
      </c>
      <c r="AO82" s="3">
        <f t="shared" si="64"/>
        <v>0</v>
      </c>
      <c r="AP82" s="3"/>
      <c r="AQ82" s="3">
        <f t="shared" si="65"/>
        <v>5</v>
      </c>
      <c r="AR82" s="3">
        <f t="shared" si="66"/>
        <v>9</v>
      </c>
      <c r="AS82" s="3">
        <f t="shared" si="67"/>
        <v>4</v>
      </c>
      <c r="AT82" s="3">
        <f t="shared" si="68"/>
        <v>1</v>
      </c>
      <c r="AU82" s="3">
        <f t="shared" si="69"/>
        <v>8</v>
      </c>
      <c r="AV82" s="3">
        <f t="shared" si="70"/>
        <v>2</v>
      </c>
      <c r="AW82" s="3">
        <f t="shared" si="71"/>
        <v>6</v>
      </c>
      <c r="AX82" s="3">
        <f t="shared" si="72"/>
        <v>7</v>
      </c>
      <c r="AY82" s="3">
        <f t="shared" si="73"/>
        <v>10</v>
      </c>
      <c r="AZ82" s="3">
        <f t="shared" si="74"/>
        <v>3</v>
      </c>
      <c r="BA82" s="3"/>
      <c r="BB82" s="6">
        <f t="shared" si="75"/>
        <v>5</v>
      </c>
      <c r="BC82" s="3">
        <f t="shared" si="76"/>
        <v>5</v>
      </c>
      <c r="BD82" s="3">
        <f t="shared" si="79"/>
        <v>27</v>
      </c>
      <c r="BE82" s="3">
        <f t="shared" si="80"/>
        <v>28</v>
      </c>
      <c r="BF82" s="3">
        <f t="shared" si="81"/>
        <v>13</v>
      </c>
      <c r="BG82" s="3">
        <f t="shared" si="82"/>
        <v>12</v>
      </c>
      <c r="BH82" s="3">
        <f t="shared" si="83"/>
        <v>12</v>
      </c>
      <c r="BI82" s="28">
        <f t="shared" si="84"/>
        <v>12.5</v>
      </c>
      <c r="BJ82" s="28">
        <f t="shared" si="85"/>
        <v>4.7871355387816905</v>
      </c>
      <c r="BK82" s="44">
        <f t="shared" si="86"/>
        <v>-0.10444659357341871</v>
      </c>
      <c r="BL82" s="45">
        <f t="shared" si="77"/>
        <v>0.45840747426404427</v>
      </c>
      <c r="BM82" s="39"/>
      <c r="BN82" s="39" t="str">
        <f t="shared" si="87"/>
        <v/>
      </c>
      <c r="BP82" s="12">
        <f t="shared" si="88"/>
        <v>1.1199808045856886E-2</v>
      </c>
    </row>
    <row r="83" spans="1:68">
      <c r="A83" s="43" t="s">
        <v>286</v>
      </c>
      <c r="B83" s="43" t="s">
        <v>287</v>
      </c>
      <c r="C83" s="43" t="s">
        <v>150</v>
      </c>
      <c r="D83" s="43" t="s">
        <v>288</v>
      </c>
      <c r="E83" s="43" t="s">
        <v>191</v>
      </c>
      <c r="F83" s="12" t="str">
        <f t="shared" si="78"/>
        <v>serine prot</v>
      </c>
      <c r="H83" s="12">
        <f>VLOOKUP($B83,data!$B$3:$Q$11565,'diff expr Varroa'!H$7,FALSE)</f>
        <v>5.3319193517173096</v>
      </c>
      <c r="I83" s="12">
        <f>VLOOKUP($B83,data!$B$3:$Q$11565,'diff expr Varroa'!I$7,FALSE)</f>
        <v>5.47170002431064</v>
      </c>
      <c r="J83" s="12">
        <f>VLOOKUP($B83,data!$B$3:$Q$11565,'diff expr Varroa'!J$7,FALSE)</f>
        <v>6.5517604823563804</v>
      </c>
      <c r="K83" s="12">
        <f>VLOOKUP($B83,data!$B$3:$Q$11565,'diff expr Varroa'!K$7,FALSE)</f>
        <v>6.2619685895580499</v>
      </c>
      <c r="L83" s="12">
        <f>VLOOKUP($B83,data!$B$3:$Q$11565,'diff expr Varroa'!L$7,FALSE)</f>
        <v>5.8198701234814401</v>
      </c>
      <c r="M83" s="12">
        <f>VLOOKUP($B83,data!$B$3:$Q$11565,'diff expr Varroa'!M$7,FALSE)</f>
        <v>6.1671102575993304</v>
      </c>
      <c r="N83" s="12">
        <f>VLOOKUP($B83,data!$B$3:$Q$11565,'diff expr Varroa'!N$7,FALSE)</f>
        <v>6.0006802574656097</v>
      </c>
      <c r="O83" s="12">
        <f>VLOOKUP($B83,data!$B$3:$Q$11565,'diff expr Varroa'!O$7,FALSE)</f>
        <v>5.4379532412242897</v>
      </c>
      <c r="P83" s="12">
        <f>VLOOKUP($B83,data!$B$3:$Q$11565,'diff expr Varroa'!P$7,FALSE)</f>
        <v>5.5956556821788501</v>
      </c>
      <c r="Q83" s="12">
        <f>VLOOKUP($B83,data!$B$3:$Q$11565,'diff expr Varroa'!Q$7,FALSE)</f>
        <v>5.9086648783778699</v>
      </c>
      <c r="S83" s="40" t="str">
        <f>IF(COUNTIF(H83:L83,"&gt;"&amp;'reference parameters'!$B$2)&gt;='reference parameters'!$B$3,IF(COUNTIF('diff expr Varroa'!M83:Q83,"&gt;"&amp;'reference parameters'!$B$2)&gt;='reference parameters'!$B$4,"OK"))</f>
        <v>OK</v>
      </c>
      <c r="U83" s="3">
        <f t="shared" si="45"/>
        <v>1</v>
      </c>
      <c r="V83" s="3">
        <f t="shared" si="46"/>
        <v>3</v>
      </c>
      <c r="W83" s="3">
        <f t="shared" si="47"/>
        <v>10</v>
      </c>
      <c r="X83" s="3">
        <f t="shared" si="48"/>
        <v>9</v>
      </c>
      <c r="Y83" s="3">
        <f t="shared" si="49"/>
        <v>5</v>
      </c>
      <c r="Z83" s="3">
        <f t="shared" si="50"/>
        <v>8</v>
      </c>
      <c r="AA83" s="3">
        <f t="shared" si="51"/>
        <v>7</v>
      </c>
      <c r="AB83" s="3">
        <f t="shared" si="52"/>
        <v>2</v>
      </c>
      <c r="AC83" s="3">
        <f t="shared" si="53"/>
        <v>4</v>
      </c>
      <c r="AD83" s="3">
        <f t="shared" si="54"/>
        <v>6</v>
      </c>
      <c r="AE83" s="3"/>
      <c r="AF83" s="3">
        <f t="shared" si="55"/>
        <v>0</v>
      </c>
      <c r="AG83" s="3">
        <f t="shared" si="56"/>
        <v>0</v>
      </c>
      <c r="AH83" s="3">
        <f t="shared" si="57"/>
        <v>0</v>
      </c>
      <c r="AI83" s="3">
        <f t="shared" si="58"/>
        <v>0</v>
      </c>
      <c r="AJ83" s="3">
        <f t="shared" si="59"/>
        <v>0</v>
      </c>
      <c r="AK83" s="3">
        <f t="shared" si="60"/>
        <v>0</v>
      </c>
      <c r="AL83" s="3">
        <f t="shared" si="61"/>
        <v>0</v>
      </c>
      <c r="AM83" s="3">
        <f t="shared" si="62"/>
        <v>0</v>
      </c>
      <c r="AN83" s="3">
        <f t="shared" si="63"/>
        <v>0</v>
      </c>
      <c r="AO83" s="3">
        <f t="shared" si="64"/>
        <v>0</v>
      </c>
      <c r="AP83" s="3"/>
      <c r="AQ83" s="3">
        <f t="shared" si="65"/>
        <v>1</v>
      </c>
      <c r="AR83" s="3">
        <f t="shared" si="66"/>
        <v>3</v>
      </c>
      <c r="AS83" s="3">
        <f t="shared" si="67"/>
        <v>10</v>
      </c>
      <c r="AT83" s="3">
        <f t="shared" si="68"/>
        <v>9</v>
      </c>
      <c r="AU83" s="3">
        <f t="shared" si="69"/>
        <v>5</v>
      </c>
      <c r="AV83" s="3">
        <f t="shared" si="70"/>
        <v>8</v>
      </c>
      <c r="AW83" s="3">
        <f t="shared" si="71"/>
        <v>7</v>
      </c>
      <c r="AX83" s="3">
        <f t="shared" si="72"/>
        <v>2</v>
      </c>
      <c r="AY83" s="3">
        <f t="shared" si="73"/>
        <v>4</v>
      </c>
      <c r="AZ83" s="3">
        <f t="shared" si="74"/>
        <v>6</v>
      </c>
      <c r="BA83" s="3"/>
      <c r="BB83" s="6">
        <f t="shared" si="75"/>
        <v>5</v>
      </c>
      <c r="BC83" s="3">
        <f t="shared" si="76"/>
        <v>5</v>
      </c>
      <c r="BD83" s="3">
        <f t="shared" si="79"/>
        <v>28</v>
      </c>
      <c r="BE83" s="3">
        <f t="shared" si="80"/>
        <v>27</v>
      </c>
      <c r="BF83" s="3">
        <f t="shared" si="81"/>
        <v>12</v>
      </c>
      <c r="BG83" s="3">
        <f t="shared" si="82"/>
        <v>13</v>
      </c>
      <c r="BH83" s="3">
        <f t="shared" si="83"/>
        <v>12</v>
      </c>
      <c r="BI83" s="28">
        <f t="shared" si="84"/>
        <v>12.5</v>
      </c>
      <c r="BJ83" s="28">
        <f t="shared" si="85"/>
        <v>4.7871355387816905</v>
      </c>
      <c r="BK83" s="44">
        <f t="shared" si="86"/>
        <v>-0.10444659357341871</v>
      </c>
      <c r="BL83" s="45">
        <f t="shared" si="77"/>
        <v>0.45840747426404427</v>
      </c>
      <c r="BM83" s="39"/>
      <c r="BN83" s="39" t="str">
        <f t="shared" si="87"/>
        <v/>
      </c>
      <c r="BP83" s="12">
        <f t="shared" si="88"/>
        <v>-4.8536075221748357E-3</v>
      </c>
    </row>
    <row r="84" spans="1:68">
      <c r="A84" s="43" t="s">
        <v>289</v>
      </c>
      <c r="B84" s="43" t="s">
        <v>290</v>
      </c>
      <c r="C84" s="43" t="s">
        <v>291</v>
      </c>
      <c r="D84" s="43" t="s">
        <v>292</v>
      </c>
      <c r="E84" s="43" t="s">
        <v>191</v>
      </c>
      <c r="F84" s="12" t="str">
        <f t="shared" si="78"/>
        <v>serine prot</v>
      </c>
      <c r="H84" s="12">
        <f>VLOOKUP($B84,data!$B$3:$Q$11565,'diff expr Varroa'!H$7,FALSE)</f>
        <v>7.4897681856301501</v>
      </c>
      <c r="I84" s="12">
        <f>VLOOKUP($B84,data!$B$3:$Q$11565,'diff expr Varroa'!I$7,FALSE)</f>
        <v>7.50286219085078</v>
      </c>
      <c r="J84" s="12">
        <f>VLOOKUP($B84,data!$B$3:$Q$11565,'diff expr Varroa'!J$7,FALSE)</f>
        <v>8.0309249363679793</v>
      </c>
      <c r="K84" s="12">
        <f>VLOOKUP($B84,data!$B$3:$Q$11565,'diff expr Varroa'!K$7,FALSE)</f>
        <v>7.7056393462478701</v>
      </c>
      <c r="L84" s="12">
        <f>VLOOKUP($B84,data!$B$3:$Q$11565,'diff expr Varroa'!L$7,FALSE)</f>
        <v>7.4293376543615803</v>
      </c>
      <c r="M84" s="12">
        <f>VLOOKUP($B84,data!$B$3:$Q$11565,'diff expr Varroa'!M$7,FALSE)</f>
        <v>7.7046974154856498</v>
      </c>
      <c r="N84" s="12">
        <f>VLOOKUP($B84,data!$B$3:$Q$11565,'diff expr Varroa'!N$7,FALSE)</f>
        <v>7.7588130872051497</v>
      </c>
      <c r="O84" s="12">
        <f>VLOOKUP($B84,data!$B$3:$Q$11565,'diff expr Varroa'!O$7,FALSE)</f>
        <v>7.7185108985042596</v>
      </c>
      <c r="P84" s="12">
        <f>VLOOKUP($B84,data!$B$3:$Q$11565,'diff expr Varroa'!P$7,FALSE)</f>
        <v>7.65406560375519</v>
      </c>
      <c r="Q84" s="12">
        <f>VLOOKUP($B84,data!$B$3:$Q$11565,'diff expr Varroa'!Q$7,FALSE)</f>
        <v>7.4243898353233204</v>
      </c>
      <c r="S84" s="40" t="str">
        <f>IF(COUNTIF(H84:L84,"&gt;"&amp;'reference parameters'!$B$2)&gt;='reference parameters'!$B$3,IF(COUNTIF('diff expr Varroa'!M84:Q84,"&gt;"&amp;'reference parameters'!$B$2)&gt;='reference parameters'!$B$4,"OK"))</f>
        <v>OK</v>
      </c>
      <c r="U84" s="3">
        <f t="shared" si="45"/>
        <v>3</v>
      </c>
      <c r="V84" s="3">
        <f t="shared" si="46"/>
        <v>4</v>
      </c>
      <c r="W84" s="3">
        <f t="shared" si="47"/>
        <v>10</v>
      </c>
      <c r="X84" s="3">
        <f t="shared" si="48"/>
        <v>7</v>
      </c>
      <c r="Y84" s="3">
        <f t="shared" si="49"/>
        <v>2</v>
      </c>
      <c r="Z84" s="3">
        <f t="shared" si="50"/>
        <v>6</v>
      </c>
      <c r="AA84" s="3">
        <f t="shared" si="51"/>
        <v>9</v>
      </c>
      <c r="AB84" s="3">
        <f t="shared" si="52"/>
        <v>8</v>
      </c>
      <c r="AC84" s="3">
        <f t="shared" si="53"/>
        <v>5</v>
      </c>
      <c r="AD84" s="3">
        <f t="shared" si="54"/>
        <v>1</v>
      </c>
      <c r="AE84" s="3"/>
      <c r="AF84" s="3">
        <f t="shared" si="55"/>
        <v>0</v>
      </c>
      <c r="AG84" s="3">
        <f t="shared" si="56"/>
        <v>0</v>
      </c>
      <c r="AH84" s="3">
        <f t="shared" si="57"/>
        <v>0</v>
      </c>
      <c r="AI84" s="3">
        <f t="shared" si="58"/>
        <v>0</v>
      </c>
      <c r="AJ84" s="3">
        <f t="shared" si="59"/>
        <v>0</v>
      </c>
      <c r="AK84" s="3">
        <f t="shared" si="60"/>
        <v>0</v>
      </c>
      <c r="AL84" s="3">
        <f t="shared" si="61"/>
        <v>0</v>
      </c>
      <c r="AM84" s="3">
        <f t="shared" si="62"/>
        <v>0</v>
      </c>
      <c r="AN84" s="3">
        <f t="shared" si="63"/>
        <v>0</v>
      </c>
      <c r="AO84" s="3">
        <f t="shared" si="64"/>
        <v>0</v>
      </c>
      <c r="AP84" s="3"/>
      <c r="AQ84" s="3">
        <f t="shared" si="65"/>
        <v>3</v>
      </c>
      <c r="AR84" s="3">
        <f t="shared" si="66"/>
        <v>4</v>
      </c>
      <c r="AS84" s="3">
        <f t="shared" si="67"/>
        <v>10</v>
      </c>
      <c r="AT84" s="3">
        <f t="shared" si="68"/>
        <v>7</v>
      </c>
      <c r="AU84" s="3">
        <f t="shared" si="69"/>
        <v>2</v>
      </c>
      <c r="AV84" s="3">
        <f t="shared" si="70"/>
        <v>6</v>
      </c>
      <c r="AW84" s="3">
        <f t="shared" si="71"/>
        <v>9</v>
      </c>
      <c r="AX84" s="3">
        <f t="shared" si="72"/>
        <v>8</v>
      </c>
      <c r="AY84" s="3">
        <f t="shared" si="73"/>
        <v>5</v>
      </c>
      <c r="AZ84" s="3">
        <f t="shared" si="74"/>
        <v>1</v>
      </c>
      <c r="BA84" s="3"/>
      <c r="BB84" s="6">
        <f t="shared" si="75"/>
        <v>5</v>
      </c>
      <c r="BC84" s="3">
        <f t="shared" si="76"/>
        <v>5</v>
      </c>
      <c r="BD84" s="3">
        <f t="shared" si="79"/>
        <v>26</v>
      </c>
      <c r="BE84" s="3">
        <f t="shared" si="80"/>
        <v>29</v>
      </c>
      <c r="BF84" s="3">
        <f t="shared" si="81"/>
        <v>14</v>
      </c>
      <c r="BG84" s="3">
        <f t="shared" si="82"/>
        <v>11</v>
      </c>
      <c r="BH84" s="3">
        <f t="shared" si="83"/>
        <v>11</v>
      </c>
      <c r="BI84" s="28">
        <f t="shared" si="84"/>
        <v>12.5</v>
      </c>
      <c r="BJ84" s="28">
        <f t="shared" si="85"/>
        <v>4.7871355387816905</v>
      </c>
      <c r="BK84" s="44">
        <f t="shared" si="86"/>
        <v>-0.31333978072025609</v>
      </c>
      <c r="BL84" s="45">
        <f t="shared" si="77"/>
        <v>0.37701126503103738</v>
      </c>
      <c r="BM84" s="39"/>
      <c r="BN84" s="39" t="str">
        <f t="shared" si="87"/>
        <v/>
      </c>
      <c r="BP84" s="12">
        <f t="shared" si="88"/>
        <v>1.1587161940429637E-3</v>
      </c>
    </row>
    <row r="85" spans="1:68">
      <c r="A85" s="43" t="s">
        <v>293</v>
      </c>
      <c r="B85" s="43" t="s">
        <v>294</v>
      </c>
      <c r="C85" s="43" t="s">
        <v>150</v>
      </c>
      <c r="D85" s="43" t="s">
        <v>295</v>
      </c>
      <c r="E85" s="43" t="s">
        <v>191</v>
      </c>
      <c r="F85" s="12" t="str">
        <f t="shared" si="78"/>
        <v>serine prot</v>
      </c>
      <c r="H85" s="12">
        <f>VLOOKUP($B85,data!$B$3:$Q$11565,'diff expr Varroa'!H$7,FALSE)</f>
        <v>6.4131208425870598</v>
      </c>
      <c r="I85" s="12">
        <f>VLOOKUP($B85,data!$B$3:$Q$11565,'diff expr Varroa'!I$7,FALSE)</f>
        <v>6.2807715480435</v>
      </c>
      <c r="J85" s="12">
        <f>VLOOKUP($B85,data!$B$3:$Q$11565,'diff expr Varroa'!J$7,FALSE)</f>
        <v>7.3453999532458001</v>
      </c>
      <c r="K85" s="12">
        <f>VLOOKUP($B85,data!$B$3:$Q$11565,'diff expr Varroa'!K$7,FALSE)</f>
        <v>6.4060387979111102</v>
      </c>
      <c r="L85" s="12">
        <f>VLOOKUP($B85,data!$B$3:$Q$11565,'diff expr Varroa'!L$7,FALSE)</f>
        <v>6.2580314604422798</v>
      </c>
      <c r="M85" s="12">
        <f>VLOOKUP($B85,data!$B$3:$Q$11565,'diff expr Varroa'!M$7,FALSE)</f>
        <v>4.4894640760069198</v>
      </c>
      <c r="N85" s="12">
        <f>VLOOKUP($B85,data!$B$3:$Q$11565,'diff expr Varroa'!N$7,FALSE)</f>
        <v>6.75034965873059</v>
      </c>
      <c r="O85" s="12">
        <f>VLOOKUP($B85,data!$B$3:$Q$11565,'diff expr Varroa'!O$7,FALSE)</f>
        <v>6.6842926684865001</v>
      </c>
      <c r="P85" s="12">
        <f>VLOOKUP($B85,data!$B$3:$Q$11565,'diff expr Varroa'!P$7,FALSE)</f>
        <v>6.8394351775703699</v>
      </c>
      <c r="Q85" s="12">
        <f>VLOOKUP($B85,data!$B$3:$Q$11565,'diff expr Varroa'!Q$7,FALSE)</f>
        <v>6.6914464111632599</v>
      </c>
      <c r="S85" s="40" t="str">
        <f>IF(COUNTIF(H85:L85,"&gt;"&amp;'reference parameters'!$B$2)&gt;='reference parameters'!$B$3,IF(COUNTIF('diff expr Varroa'!M85:Q85,"&gt;"&amp;'reference parameters'!$B$2)&gt;='reference parameters'!$B$4,"OK"))</f>
        <v>OK</v>
      </c>
      <c r="U85" s="3">
        <f t="shared" si="45"/>
        <v>5</v>
      </c>
      <c r="V85" s="3">
        <f t="shared" si="46"/>
        <v>3</v>
      </c>
      <c r="W85" s="3">
        <f t="shared" si="47"/>
        <v>10</v>
      </c>
      <c r="X85" s="3">
        <f t="shared" si="48"/>
        <v>4</v>
      </c>
      <c r="Y85" s="3">
        <f t="shared" si="49"/>
        <v>2</v>
      </c>
      <c r="Z85" s="3">
        <f t="shared" si="50"/>
        <v>1</v>
      </c>
      <c r="AA85" s="3">
        <f t="shared" si="51"/>
        <v>8</v>
      </c>
      <c r="AB85" s="3">
        <f t="shared" si="52"/>
        <v>6</v>
      </c>
      <c r="AC85" s="3">
        <f t="shared" si="53"/>
        <v>9</v>
      </c>
      <c r="AD85" s="3">
        <f t="shared" si="54"/>
        <v>7</v>
      </c>
      <c r="AE85" s="3"/>
      <c r="AF85" s="3">
        <f t="shared" si="55"/>
        <v>0</v>
      </c>
      <c r="AG85" s="3">
        <f t="shared" si="56"/>
        <v>0</v>
      </c>
      <c r="AH85" s="3">
        <f t="shared" si="57"/>
        <v>0</v>
      </c>
      <c r="AI85" s="3">
        <f t="shared" si="58"/>
        <v>0</v>
      </c>
      <c r="AJ85" s="3">
        <f t="shared" si="59"/>
        <v>0</v>
      </c>
      <c r="AK85" s="3">
        <f t="shared" si="60"/>
        <v>0</v>
      </c>
      <c r="AL85" s="3">
        <f t="shared" si="61"/>
        <v>0</v>
      </c>
      <c r="AM85" s="3">
        <f t="shared" si="62"/>
        <v>0</v>
      </c>
      <c r="AN85" s="3">
        <f t="shared" si="63"/>
        <v>0</v>
      </c>
      <c r="AO85" s="3">
        <f t="shared" si="64"/>
        <v>0</v>
      </c>
      <c r="AP85" s="3"/>
      <c r="AQ85" s="3">
        <f t="shared" si="65"/>
        <v>5</v>
      </c>
      <c r="AR85" s="3">
        <f t="shared" si="66"/>
        <v>3</v>
      </c>
      <c r="AS85" s="3">
        <f t="shared" si="67"/>
        <v>10</v>
      </c>
      <c r="AT85" s="3">
        <f t="shared" si="68"/>
        <v>4</v>
      </c>
      <c r="AU85" s="3">
        <f t="shared" si="69"/>
        <v>2</v>
      </c>
      <c r="AV85" s="3">
        <f t="shared" si="70"/>
        <v>1</v>
      </c>
      <c r="AW85" s="3">
        <f t="shared" si="71"/>
        <v>8</v>
      </c>
      <c r="AX85" s="3">
        <f t="shared" si="72"/>
        <v>6</v>
      </c>
      <c r="AY85" s="3">
        <f t="shared" si="73"/>
        <v>9</v>
      </c>
      <c r="AZ85" s="3">
        <f t="shared" si="74"/>
        <v>7</v>
      </c>
      <c r="BA85" s="3"/>
      <c r="BB85" s="6">
        <f t="shared" si="75"/>
        <v>5</v>
      </c>
      <c r="BC85" s="3">
        <f t="shared" si="76"/>
        <v>5</v>
      </c>
      <c r="BD85" s="3">
        <f t="shared" si="79"/>
        <v>24</v>
      </c>
      <c r="BE85" s="3">
        <f t="shared" si="80"/>
        <v>31</v>
      </c>
      <c r="BF85" s="3">
        <f t="shared" si="81"/>
        <v>16</v>
      </c>
      <c r="BG85" s="3">
        <f t="shared" si="82"/>
        <v>9</v>
      </c>
      <c r="BH85" s="3">
        <f t="shared" si="83"/>
        <v>9</v>
      </c>
      <c r="BI85" s="28">
        <f t="shared" si="84"/>
        <v>12.5</v>
      </c>
      <c r="BJ85" s="28">
        <f t="shared" si="85"/>
        <v>4.7871355387816905</v>
      </c>
      <c r="BK85" s="44">
        <f t="shared" si="86"/>
        <v>-0.73112615501393097</v>
      </c>
      <c r="BL85" s="45">
        <f t="shared" si="77"/>
        <v>0.23235104997023245</v>
      </c>
      <c r="BM85" s="39"/>
      <c r="BN85" s="39" t="str">
        <f t="shared" si="87"/>
        <v/>
      </c>
      <c r="BP85" s="12">
        <f t="shared" si="88"/>
        <v>-1.690288595127231E-2</v>
      </c>
    </row>
    <row r="86" spans="1:68">
      <c r="A86" s="43" t="s">
        <v>296</v>
      </c>
      <c r="B86" s="43" t="s">
        <v>297</v>
      </c>
      <c r="C86" s="43" t="s">
        <v>150</v>
      </c>
      <c r="D86" s="43" t="s">
        <v>298</v>
      </c>
      <c r="E86" s="43" t="s">
        <v>191</v>
      </c>
      <c r="F86" s="12" t="str">
        <f t="shared" si="78"/>
        <v>serine prot</v>
      </c>
      <c r="H86" s="12">
        <f>VLOOKUP($B86,data!$B$3:$Q$11565,'diff expr Varroa'!H$7,FALSE)</f>
        <v>8.9173279972281794</v>
      </c>
      <c r="I86" s="12">
        <f>VLOOKUP($B86,data!$B$3:$Q$11565,'diff expr Varroa'!I$7,FALSE)</f>
        <v>8.9869881808790399</v>
      </c>
      <c r="J86" s="12">
        <f>VLOOKUP($B86,data!$B$3:$Q$11565,'diff expr Varroa'!J$7,FALSE)</f>
        <v>8.7291430036710604</v>
      </c>
      <c r="K86" s="12">
        <f>VLOOKUP($B86,data!$B$3:$Q$11565,'diff expr Varroa'!K$7,FALSE)</f>
        <v>8.9940435900789506</v>
      </c>
      <c r="L86" s="12">
        <f>VLOOKUP($B86,data!$B$3:$Q$11565,'diff expr Varroa'!L$7,FALSE)</f>
        <v>8.8730306870186997</v>
      </c>
      <c r="M86" s="12">
        <f>VLOOKUP($B86,data!$B$3:$Q$11565,'diff expr Varroa'!M$7,FALSE)</f>
        <v>8.9517032497832894</v>
      </c>
      <c r="N86" s="12">
        <f>VLOOKUP($B86,data!$B$3:$Q$11565,'diff expr Varroa'!N$7,FALSE)</f>
        <v>8.7914383510798402</v>
      </c>
      <c r="O86" s="12">
        <f>VLOOKUP($B86,data!$B$3:$Q$11565,'diff expr Varroa'!O$7,FALSE)</f>
        <v>8.8845425237880793</v>
      </c>
      <c r="P86" s="12">
        <f>VLOOKUP($B86,data!$B$3:$Q$11565,'diff expr Varroa'!P$7,FALSE)</f>
        <v>8.6272202831858706</v>
      </c>
      <c r="Q86" s="12">
        <f>VLOOKUP($B86,data!$B$3:$Q$11565,'diff expr Varroa'!Q$7,FALSE)</f>
        <v>8.7671058808035607</v>
      </c>
      <c r="S86" s="40" t="str">
        <f>IF(COUNTIF(H86:L86,"&gt;"&amp;'reference parameters'!$B$2)&gt;='reference parameters'!$B$3,IF(COUNTIF('diff expr Varroa'!M86:Q86,"&gt;"&amp;'reference parameters'!$B$2)&gt;='reference parameters'!$B$4,"OK"))</f>
        <v>OK</v>
      </c>
      <c r="U86" s="3">
        <f t="shared" si="45"/>
        <v>7</v>
      </c>
      <c r="V86" s="3">
        <f t="shared" si="46"/>
        <v>9</v>
      </c>
      <c r="W86" s="3">
        <f t="shared" si="47"/>
        <v>2</v>
      </c>
      <c r="X86" s="3">
        <f t="shared" si="48"/>
        <v>10</v>
      </c>
      <c r="Y86" s="3">
        <f t="shared" si="49"/>
        <v>5</v>
      </c>
      <c r="Z86" s="3">
        <f t="shared" si="50"/>
        <v>8</v>
      </c>
      <c r="AA86" s="3">
        <f t="shared" si="51"/>
        <v>4</v>
      </c>
      <c r="AB86" s="3">
        <f t="shared" si="52"/>
        <v>6</v>
      </c>
      <c r="AC86" s="3">
        <f t="shared" si="53"/>
        <v>1</v>
      </c>
      <c r="AD86" s="3">
        <f t="shared" si="54"/>
        <v>3</v>
      </c>
      <c r="AE86" s="3"/>
      <c r="AF86" s="3">
        <f t="shared" si="55"/>
        <v>0</v>
      </c>
      <c r="AG86" s="3">
        <f t="shared" si="56"/>
        <v>0</v>
      </c>
      <c r="AH86" s="3">
        <f t="shared" si="57"/>
        <v>0</v>
      </c>
      <c r="AI86" s="3">
        <f t="shared" si="58"/>
        <v>0</v>
      </c>
      <c r="AJ86" s="3">
        <f t="shared" si="59"/>
        <v>0</v>
      </c>
      <c r="AK86" s="3">
        <f t="shared" si="60"/>
        <v>0</v>
      </c>
      <c r="AL86" s="3">
        <f t="shared" si="61"/>
        <v>0</v>
      </c>
      <c r="AM86" s="3">
        <f t="shared" si="62"/>
        <v>0</v>
      </c>
      <c r="AN86" s="3">
        <f t="shared" si="63"/>
        <v>0</v>
      </c>
      <c r="AO86" s="3">
        <f t="shared" si="64"/>
        <v>0</v>
      </c>
      <c r="AP86" s="3"/>
      <c r="AQ86" s="3">
        <f t="shared" si="65"/>
        <v>7</v>
      </c>
      <c r="AR86" s="3">
        <f t="shared" si="66"/>
        <v>9</v>
      </c>
      <c r="AS86" s="3">
        <f t="shared" si="67"/>
        <v>2</v>
      </c>
      <c r="AT86" s="3">
        <f t="shared" si="68"/>
        <v>10</v>
      </c>
      <c r="AU86" s="3">
        <f t="shared" si="69"/>
        <v>5</v>
      </c>
      <c r="AV86" s="3">
        <f t="shared" si="70"/>
        <v>8</v>
      </c>
      <c r="AW86" s="3">
        <f t="shared" si="71"/>
        <v>4</v>
      </c>
      <c r="AX86" s="3">
        <f t="shared" si="72"/>
        <v>6</v>
      </c>
      <c r="AY86" s="3">
        <f t="shared" si="73"/>
        <v>1</v>
      </c>
      <c r="AZ86" s="3">
        <f t="shared" si="74"/>
        <v>3</v>
      </c>
      <c r="BA86" s="3"/>
      <c r="BB86" s="6">
        <f t="shared" si="75"/>
        <v>5</v>
      </c>
      <c r="BC86" s="3">
        <f t="shared" si="76"/>
        <v>5</v>
      </c>
      <c r="BD86" s="3">
        <f t="shared" si="79"/>
        <v>33</v>
      </c>
      <c r="BE86" s="3">
        <f t="shared" si="80"/>
        <v>22</v>
      </c>
      <c r="BF86" s="3">
        <f t="shared" si="81"/>
        <v>7</v>
      </c>
      <c r="BG86" s="3">
        <f t="shared" si="82"/>
        <v>18</v>
      </c>
      <c r="BH86" s="3">
        <f t="shared" si="83"/>
        <v>7</v>
      </c>
      <c r="BI86" s="28">
        <f t="shared" si="84"/>
        <v>12.5</v>
      </c>
      <c r="BJ86" s="28">
        <f t="shared" si="85"/>
        <v>4.7871355387816905</v>
      </c>
      <c r="BK86" s="44">
        <f t="shared" si="86"/>
        <v>-1.1489125293076057</v>
      </c>
      <c r="BL86" s="45">
        <f t="shared" si="77"/>
        <v>0.12529602534284204</v>
      </c>
      <c r="BM86" s="39"/>
      <c r="BN86" s="39" t="str">
        <f t="shared" si="87"/>
        <v/>
      </c>
      <c r="BP86" s="12">
        <f t="shared" si="88"/>
        <v>-4.6953462425236101E-3</v>
      </c>
    </row>
    <row r="87" spans="1:68">
      <c r="A87" s="43" t="s">
        <v>299</v>
      </c>
      <c r="B87" s="43" t="s">
        <v>300</v>
      </c>
      <c r="C87" s="43" t="s">
        <v>150</v>
      </c>
      <c r="D87" s="43" t="s">
        <v>301</v>
      </c>
      <c r="E87" s="43" t="s">
        <v>191</v>
      </c>
      <c r="F87" s="12" t="str">
        <f t="shared" si="78"/>
        <v>serine prot</v>
      </c>
      <c r="H87" s="12" t="e">
        <f>VLOOKUP($B87,data!$B$3:$Q$11565,'diff expr Varroa'!H$7,FALSE)</f>
        <v>#N/A</v>
      </c>
      <c r="I87" s="12" t="e">
        <f>VLOOKUP($B87,data!$B$3:$Q$11565,'diff expr Varroa'!I$7,FALSE)</f>
        <v>#N/A</v>
      </c>
      <c r="J87" s="12" t="e">
        <f>VLOOKUP($B87,data!$B$3:$Q$11565,'diff expr Varroa'!J$7,FALSE)</f>
        <v>#N/A</v>
      </c>
      <c r="K87" s="12" t="e">
        <f>VLOOKUP($B87,data!$B$3:$Q$11565,'diff expr Varroa'!K$7,FALSE)</f>
        <v>#N/A</v>
      </c>
      <c r="L87" s="12" t="e">
        <f>VLOOKUP($B87,data!$B$3:$Q$11565,'diff expr Varroa'!L$7,FALSE)</f>
        <v>#N/A</v>
      </c>
      <c r="M87" s="12" t="e">
        <f>VLOOKUP($B87,data!$B$3:$Q$11565,'diff expr Varroa'!M$7,FALSE)</f>
        <v>#N/A</v>
      </c>
      <c r="N87" s="12" t="e">
        <f>VLOOKUP($B87,data!$B$3:$Q$11565,'diff expr Varroa'!N$7,FALSE)</f>
        <v>#N/A</v>
      </c>
      <c r="O87" s="12" t="e">
        <f>VLOOKUP($B87,data!$B$3:$Q$11565,'diff expr Varroa'!O$7,FALSE)</f>
        <v>#N/A</v>
      </c>
      <c r="P87" s="12" t="e">
        <f>VLOOKUP($B87,data!$B$3:$Q$11565,'diff expr Varroa'!P$7,FALSE)</f>
        <v>#N/A</v>
      </c>
      <c r="Q87" s="12" t="e">
        <f>VLOOKUP($B87,data!$B$3:$Q$11565,'diff expr Varroa'!Q$7,FALSE)</f>
        <v>#N/A</v>
      </c>
      <c r="S87" s="40" t="b">
        <f>IF(COUNTIF(H87:L87,"&gt;"&amp;'reference parameters'!$B$2)&gt;='reference parameters'!$B$3,IF(COUNTIF('diff expr Varroa'!M87:Q87,"&gt;"&amp;'reference parameters'!$B$2)&gt;='reference parameters'!$B$4,"OK"))</f>
        <v>0</v>
      </c>
      <c r="U87" s="3" t="b">
        <f t="shared" si="45"/>
        <v>0</v>
      </c>
      <c r="V87" s="3" t="b">
        <f t="shared" si="46"/>
        <v>0</v>
      </c>
      <c r="W87" s="3" t="b">
        <f t="shared" si="47"/>
        <v>0</v>
      </c>
      <c r="X87" s="3" t="b">
        <f t="shared" si="48"/>
        <v>0</v>
      </c>
      <c r="Y87" s="3" t="b">
        <f t="shared" si="49"/>
        <v>0</v>
      </c>
      <c r="Z87" s="3" t="b">
        <f t="shared" si="50"/>
        <v>0</v>
      </c>
      <c r="AA87" s="3" t="b">
        <f t="shared" si="51"/>
        <v>0</v>
      </c>
      <c r="AB87" s="3" t="b">
        <f t="shared" si="52"/>
        <v>0</v>
      </c>
      <c r="AC87" s="3" t="b">
        <f t="shared" si="53"/>
        <v>0</v>
      </c>
      <c r="AD87" s="3" t="b">
        <f t="shared" si="54"/>
        <v>0</v>
      </c>
      <c r="AE87" s="3"/>
      <c r="AF87" s="3" t="str">
        <f t="shared" si="55"/>
        <v/>
      </c>
      <c r="AG87" s="3" t="str">
        <f t="shared" si="56"/>
        <v/>
      </c>
      <c r="AH87" s="3" t="str">
        <f t="shared" si="57"/>
        <v/>
      </c>
      <c r="AI87" s="3" t="str">
        <f t="shared" si="58"/>
        <v/>
      </c>
      <c r="AJ87" s="3" t="str">
        <f t="shared" si="59"/>
        <v/>
      </c>
      <c r="AK87" s="3" t="str">
        <f t="shared" si="60"/>
        <v/>
      </c>
      <c r="AL87" s="3" t="str">
        <f t="shared" si="61"/>
        <v/>
      </c>
      <c r="AM87" s="3" t="str">
        <f t="shared" si="62"/>
        <v/>
      </c>
      <c r="AN87" s="3" t="str">
        <f t="shared" si="63"/>
        <v/>
      </c>
      <c r="AO87" s="3" t="str">
        <f t="shared" si="64"/>
        <v/>
      </c>
      <c r="AP87" s="3"/>
      <c r="AQ87" s="3" t="str">
        <f t="shared" si="65"/>
        <v/>
      </c>
      <c r="AR87" s="3" t="str">
        <f t="shared" si="66"/>
        <v/>
      </c>
      <c r="AS87" s="3" t="str">
        <f t="shared" si="67"/>
        <v/>
      </c>
      <c r="AT87" s="3" t="str">
        <f t="shared" si="68"/>
        <v/>
      </c>
      <c r="AU87" s="3" t="str">
        <f t="shared" si="69"/>
        <v/>
      </c>
      <c r="AV87" s="3" t="str">
        <f t="shared" si="70"/>
        <v/>
      </c>
      <c r="AW87" s="3" t="str">
        <f t="shared" si="71"/>
        <v/>
      </c>
      <c r="AX87" s="3" t="str">
        <f t="shared" si="72"/>
        <v/>
      </c>
      <c r="AY87" s="3" t="str">
        <f t="shared" si="73"/>
        <v/>
      </c>
      <c r="AZ87" s="3" t="str">
        <f t="shared" si="74"/>
        <v/>
      </c>
      <c r="BA87" s="3"/>
      <c r="BB87" s="6">
        <f t="shared" si="75"/>
        <v>0</v>
      </c>
      <c r="BC87" s="3">
        <f t="shared" si="76"/>
        <v>0</v>
      </c>
      <c r="BD87" s="3">
        <f t="shared" si="79"/>
        <v>0</v>
      </c>
      <c r="BE87" s="3">
        <f t="shared" si="80"/>
        <v>0</v>
      </c>
      <c r="BF87" s="3">
        <f t="shared" si="81"/>
        <v>0</v>
      </c>
      <c r="BG87" s="3">
        <f t="shared" si="82"/>
        <v>0</v>
      </c>
      <c r="BH87" s="3">
        <f t="shared" si="83"/>
        <v>0</v>
      </c>
      <c r="BI87" s="28">
        <f t="shared" si="84"/>
        <v>0</v>
      </c>
      <c r="BJ87" s="28">
        <f t="shared" si="85"/>
        <v>0</v>
      </c>
      <c r="BK87" s="44" t="e">
        <f t="shared" si="86"/>
        <v>#DIV/0!</v>
      </c>
      <c r="BL87" s="45" t="str">
        <f t="shared" si="77"/>
        <v/>
      </c>
      <c r="BM87" s="39"/>
      <c r="BN87" s="39" t="str">
        <f t="shared" si="87"/>
        <v/>
      </c>
      <c r="BP87" s="12" t="e">
        <f t="shared" si="88"/>
        <v>#N/A</v>
      </c>
    </row>
    <row r="88" spans="1:68">
      <c r="A88" s="43" t="s">
        <v>302</v>
      </c>
      <c r="B88" s="43" t="s">
        <v>303</v>
      </c>
      <c r="C88" s="43" t="s">
        <v>150</v>
      </c>
      <c r="D88" s="43" t="s">
        <v>304</v>
      </c>
      <c r="E88" s="43" t="s">
        <v>191</v>
      </c>
      <c r="F88" s="12" t="str">
        <f t="shared" si="78"/>
        <v>serine prot</v>
      </c>
      <c r="H88" s="12">
        <f>VLOOKUP($B88,data!$B$3:$Q$11565,'diff expr Varroa'!H$7,FALSE)</f>
        <v>10.479051806471199</v>
      </c>
      <c r="I88" s="12">
        <f>VLOOKUP($B88,data!$B$3:$Q$11565,'diff expr Varroa'!I$7,FALSE)</f>
        <v>10.3219400659535</v>
      </c>
      <c r="J88" s="12">
        <f>VLOOKUP($B88,data!$B$3:$Q$11565,'diff expr Varroa'!J$7,FALSE)</f>
        <v>9.6767997740667102</v>
      </c>
      <c r="K88" s="12">
        <f>VLOOKUP($B88,data!$B$3:$Q$11565,'diff expr Varroa'!K$7,FALSE)</f>
        <v>9.6814217591737002</v>
      </c>
      <c r="L88" s="12">
        <f>VLOOKUP($B88,data!$B$3:$Q$11565,'diff expr Varroa'!L$7,FALSE)</f>
        <v>10.110731275800701</v>
      </c>
      <c r="M88" s="12">
        <f>VLOOKUP($B88,data!$B$3:$Q$11565,'diff expr Varroa'!M$7,FALSE)</f>
        <v>9.4336016607054205</v>
      </c>
      <c r="N88" s="12">
        <f>VLOOKUP($B88,data!$B$3:$Q$11565,'diff expr Varroa'!N$7,FALSE)</f>
        <v>10.550619289400601</v>
      </c>
      <c r="O88" s="12">
        <f>VLOOKUP($B88,data!$B$3:$Q$11565,'diff expr Varroa'!O$7,FALSE)</f>
        <v>9.6039537984645804</v>
      </c>
      <c r="P88" s="12">
        <f>VLOOKUP($B88,data!$B$3:$Q$11565,'diff expr Varroa'!P$7,FALSE)</f>
        <v>11.2197722649661</v>
      </c>
      <c r="Q88" s="12">
        <f>VLOOKUP($B88,data!$B$3:$Q$11565,'diff expr Varroa'!Q$7,FALSE)</f>
        <v>11.079831587694001</v>
      </c>
      <c r="S88" s="40" t="str">
        <f>IF(COUNTIF(H88:L88,"&gt;"&amp;'reference parameters'!$B$2)&gt;='reference parameters'!$B$3,IF(COUNTIF('diff expr Varroa'!M88:Q88,"&gt;"&amp;'reference parameters'!$B$2)&gt;='reference parameters'!$B$4,"OK"))</f>
        <v>OK</v>
      </c>
      <c r="U88" s="3">
        <f t="shared" si="45"/>
        <v>7</v>
      </c>
      <c r="V88" s="3">
        <f t="shared" si="46"/>
        <v>6</v>
      </c>
      <c r="W88" s="3">
        <f t="shared" si="47"/>
        <v>3</v>
      </c>
      <c r="X88" s="3">
        <f t="shared" si="48"/>
        <v>4</v>
      </c>
      <c r="Y88" s="3">
        <f t="shared" si="49"/>
        <v>5</v>
      </c>
      <c r="Z88" s="3">
        <f t="shared" si="50"/>
        <v>1</v>
      </c>
      <c r="AA88" s="3">
        <f t="shared" si="51"/>
        <v>8</v>
      </c>
      <c r="AB88" s="3">
        <f t="shared" si="52"/>
        <v>2</v>
      </c>
      <c r="AC88" s="3">
        <f t="shared" si="53"/>
        <v>10</v>
      </c>
      <c r="AD88" s="3">
        <f t="shared" si="54"/>
        <v>9</v>
      </c>
      <c r="AE88" s="3"/>
      <c r="AF88" s="3">
        <f t="shared" si="55"/>
        <v>0</v>
      </c>
      <c r="AG88" s="3">
        <f t="shared" si="56"/>
        <v>0</v>
      </c>
      <c r="AH88" s="3">
        <f t="shared" si="57"/>
        <v>0</v>
      </c>
      <c r="AI88" s="3">
        <f t="shared" si="58"/>
        <v>0</v>
      </c>
      <c r="AJ88" s="3">
        <f t="shared" si="59"/>
        <v>0</v>
      </c>
      <c r="AK88" s="3">
        <f t="shared" si="60"/>
        <v>0</v>
      </c>
      <c r="AL88" s="3">
        <f t="shared" si="61"/>
        <v>0</v>
      </c>
      <c r="AM88" s="3">
        <f t="shared" si="62"/>
        <v>0</v>
      </c>
      <c r="AN88" s="3">
        <f t="shared" si="63"/>
        <v>0</v>
      </c>
      <c r="AO88" s="3">
        <f t="shared" si="64"/>
        <v>0</v>
      </c>
      <c r="AP88" s="3"/>
      <c r="AQ88" s="3">
        <f t="shared" si="65"/>
        <v>7</v>
      </c>
      <c r="AR88" s="3">
        <f t="shared" si="66"/>
        <v>6</v>
      </c>
      <c r="AS88" s="3">
        <f t="shared" si="67"/>
        <v>3</v>
      </c>
      <c r="AT88" s="3">
        <f t="shared" si="68"/>
        <v>4</v>
      </c>
      <c r="AU88" s="3">
        <f t="shared" si="69"/>
        <v>5</v>
      </c>
      <c r="AV88" s="3">
        <f t="shared" si="70"/>
        <v>1</v>
      </c>
      <c r="AW88" s="3">
        <f t="shared" si="71"/>
        <v>8</v>
      </c>
      <c r="AX88" s="3">
        <f t="shared" si="72"/>
        <v>2</v>
      </c>
      <c r="AY88" s="3">
        <f t="shared" si="73"/>
        <v>10</v>
      </c>
      <c r="AZ88" s="3">
        <f t="shared" si="74"/>
        <v>9</v>
      </c>
      <c r="BA88" s="3"/>
      <c r="BB88" s="6">
        <f t="shared" si="75"/>
        <v>5</v>
      </c>
      <c r="BC88" s="3">
        <f t="shared" si="76"/>
        <v>5</v>
      </c>
      <c r="BD88" s="3">
        <f t="shared" si="79"/>
        <v>25</v>
      </c>
      <c r="BE88" s="3">
        <f t="shared" si="80"/>
        <v>30</v>
      </c>
      <c r="BF88" s="3">
        <f t="shared" si="81"/>
        <v>15</v>
      </c>
      <c r="BG88" s="3">
        <f t="shared" si="82"/>
        <v>10</v>
      </c>
      <c r="BH88" s="3">
        <f t="shared" si="83"/>
        <v>10</v>
      </c>
      <c r="BI88" s="28">
        <f t="shared" si="84"/>
        <v>12.5</v>
      </c>
      <c r="BJ88" s="28">
        <f t="shared" si="85"/>
        <v>4.7871355387816905</v>
      </c>
      <c r="BK88" s="44">
        <f t="shared" si="86"/>
        <v>-0.5222329678670935</v>
      </c>
      <c r="BL88" s="45">
        <f t="shared" si="77"/>
        <v>0.30075406722029491</v>
      </c>
      <c r="BM88" s="39"/>
      <c r="BN88" s="39" t="str">
        <f t="shared" si="87"/>
        <v/>
      </c>
      <c r="BP88" s="12">
        <f t="shared" si="88"/>
        <v>1.3756670933869954E-2</v>
      </c>
    </row>
    <row r="89" spans="1:68">
      <c r="A89" s="43" t="s">
        <v>305</v>
      </c>
      <c r="B89" s="43" t="s">
        <v>306</v>
      </c>
      <c r="C89" s="43" t="s">
        <v>307</v>
      </c>
      <c r="D89" s="43" t="s">
        <v>308</v>
      </c>
      <c r="E89" s="43" t="s">
        <v>191</v>
      </c>
      <c r="F89" s="12" t="str">
        <f t="shared" si="78"/>
        <v>serine prot</v>
      </c>
      <c r="H89" s="12">
        <f>VLOOKUP($B89,data!$B$3:$Q$11565,'diff expr Varroa'!H$7,FALSE)</f>
        <v>8.0940329451709498</v>
      </c>
      <c r="I89" s="12">
        <f>VLOOKUP($B89,data!$B$3:$Q$11565,'diff expr Varroa'!I$7,FALSE)</f>
        <v>8.0531392507551196</v>
      </c>
      <c r="J89" s="12">
        <f>VLOOKUP($B89,data!$B$3:$Q$11565,'diff expr Varroa'!J$7,FALSE)</f>
        <v>9.3518189077749696</v>
      </c>
      <c r="K89" s="12">
        <f>VLOOKUP($B89,data!$B$3:$Q$11565,'diff expr Varroa'!K$7,FALSE)</f>
        <v>8.3706158386625908</v>
      </c>
      <c r="L89" s="12">
        <f>VLOOKUP($B89,data!$B$3:$Q$11565,'diff expr Varroa'!L$7,FALSE)</f>
        <v>7.9495869513978699</v>
      </c>
      <c r="M89" s="12">
        <f>VLOOKUP($B89,data!$B$3:$Q$11565,'diff expr Varroa'!M$7,FALSE)</f>
        <v>6.1996287017922898</v>
      </c>
      <c r="N89" s="12">
        <f>VLOOKUP($B89,data!$B$3:$Q$11565,'diff expr Varroa'!N$7,FALSE)</f>
        <v>7.8070416876015098</v>
      </c>
      <c r="O89" s="12">
        <f>VLOOKUP($B89,data!$B$3:$Q$11565,'diff expr Varroa'!O$7,FALSE)</f>
        <v>8.9888296615127992</v>
      </c>
      <c r="P89" s="12">
        <f>VLOOKUP($B89,data!$B$3:$Q$11565,'diff expr Varroa'!P$7,FALSE)</f>
        <v>8.1388344560250996</v>
      </c>
      <c r="Q89" s="12">
        <f>VLOOKUP($B89,data!$B$3:$Q$11565,'diff expr Varroa'!Q$7,FALSE)</f>
        <v>8.6003923564070099</v>
      </c>
      <c r="S89" s="40" t="str">
        <f>IF(COUNTIF(H89:L89,"&gt;"&amp;'reference parameters'!$B$2)&gt;='reference parameters'!$B$3,IF(COUNTIF('diff expr Varroa'!M89:Q89,"&gt;"&amp;'reference parameters'!$B$2)&gt;='reference parameters'!$B$4,"OK"))</f>
        <v>OK</v>
      </c>
      <c r="U89" s="3">
        <f t="shared" si="45"/>
        <v>5</v>
      </c>
      <c r="V89" s="3">
        <f t="shared" si="46"/>
        <v>4</v>
      </c>
      <c r="W89" s="3">
        <f t="shared" si="47"/>
        <v>10</v>
      </c>
      <c r="X89" s="3">
        <f t="shared" si="48"/>
        <v>7</v>
      </c>
      <c r="Y89" s="3">
        <f t="shared" si="49"/>
        <v>3</v>
      </c>
      <c r="Z89" s="3">
        <f t="shared" si="50"/>
        <v>1</v>
      </c>
      <c r="AA89" s="3">
        <f t="shared" si="51"/>
        <v>2</v>
      </c>
      <c r="AB89" s="3">
        <f t="shared" si="52"/>
        <v>9</v>
      </c>
      <c r="AC89" s="3">
        <f t="shared" si="53"/>
        <v>6</v>
      </c>
      <c r="AD89" s="3">
        <f t="shared" si="54"/>
        <v>8</v>
      </c>
      <c r="AE89" s="3"/>
      <c r="AF89" s="3">
        <f t="shared" si="55"/>
        <v>0</v>
      </c>
      <c r="AG89" s="3">
        <f t="shared" si="56"/>
        <v>0</v>
      </c>
      <c r="AH89" s="3">
        <f t="shared" si="57"/>
        <v>0</v>
      </c>
      <c r="AI89" s="3">
        <f t="shared" si="58"/>
        <v>0</v>
      </c>
      <c r="AJ89" s="3">
        <f t="shared" si="59"/>
        <v>0</v>
      </c>
      <c r="AK89" s="3">
        <f t="shared" si="60"/>
        <v>0</v>
      </c>
      <c r="AL89" s="3">
        <f t="shared" si="61"/>
        <v>0</v>
      </c>
      <c r="AM89" s="3">
        <f t="shared" si="62"/>
        <v>0</v>
      </c>
      <c r="AN89" s="3">
        <f t="shared" si="63"/>
        <v>0</v>
      </c>
      <c r="AO89" s="3">
        <f t="shared" si="64"/>
        <v>0</v>
      </c>
      <c r="AP89" s="3"/>
      <c r="AQ89" s="3">
        <f t="shared" si="65"/>
        <v>5</v>
      </c>
      <c r="AR89" s="3">
        <f t="shared" si="66"/>
        <v>4</v>
      </c>
      <c r="AS89" s="3">
        <f t="shared" si="67"/>
        <v>10</v>
      </c>
      <c r="AT89" s="3">
        <f t="shared" si="68"/>
        <v>7</v>
      </c>
      <c r="AU89" s="3">
        <f t="shared" si="69"/>
        <v>3</v>
      </c>
      <c r="AV89" s="3">
        <f t="shared" si="70"/>
        <v>1</v>
      </c>
      <c r="AW89" s="3">
        <f t="shared" si="71"/>
        <v>2</v>
      </c>
      <c r="AX89" s="3">
        <f t="shared" si="72"/>
        <v>9</v>
      </c>
      <c r="AY89" s="3">
        <f t="shared" si="73"/>
        <v>6</v>
      </c>
      <c r="AZ89" s="3">
        <f t="shared" si="74"/>
        <v>8</v>
      </c>
      <c r="BA89" s="3"/>
      <c r="BB89" s="6">
        <f t="shared" si="75"/>
        <v>5</v>
      </c>
      <c r="BC89" s="3">
        <f t="shared" si="76"/>
        <v>5</v>
      </c>
      <c r="BD89" s="3">
        <f t="shared" si="79"/>
        <v>29</v>
      </c>
      <c r="BE89" s="3">
        <f t="shared" si="80"/>
        <v>26</v>
      </c>
      <c r="BF89" s="3">
        <f t="shared" si="81"/>
        <v>11</v>
      </c>
      <c r="BG89" s="3">
        <f t="shared" si="82"/>
        <v>14</v>
      </c>
      <c r="BH89" s="3">
        <f t="shared" si="83"/>
        <v>11</v>
      </c>
      <c r="BI89" s="28">
        <f t="shared" si="84"/>
        <v>12.5</v>
      </c>
      <c r="BJ89" s="28">
        <f t="shared" si="85"/>
        <v>4.7871355387816905</v>
      </c>
      <c r="BK89" s="44">
        <f t="shared" si="86"/>
        <v>-0.31333978072025609</v>
      </c>
      <c r="BL89" s="45">
        <f t="shared" si="77"/>
        <v>0.37701126503103738</v>
      </c>
      <c r="BM89" s="39"/>
      <c r="BN89" s="39" t="str">
        <f t="shared" si="87"/>
        <v/>
      </c>
      <c r="BP89" s="12">
        <f t="shared" si="88"/>
        <v>-2.2205425086264385E-2</v>
      </c>
    </row>
    <row r="90" spans="1:68">
      <c r="A90" s="43" t="s">
        <v>309</v>
      </c>
      <c r="B90" s="43" t="s">
        <v>310</v>
      </c>
      <c r="C90" s="43" t="s">
        <v>150</v>
      </c>
      <c r="D90" s="43" t="s">
        <v>311</v>
      </c>
      <c r="E90" s="43" t="s">
        <v>191</v>
      </c>
      <c r="F90" s="12" t="str">
        <f t="shared" si="78"/>
        <v>serine prot</v>
      </c>
      <c r="H90" s="12" t="e">
        <f>VLOOKUP($B90,data!$B$3:$Q$11565,'diff expr Varroa'!H$7,FALSE)</f>
        <v>#N/A</v>
      </c>
      <c r="I90" s="12" t="e">
        <f>VLOOKUP($B90,data!$B$3:$Q$11565,'diff expr Varroa'!I$7,FALSE)</f>
        <v>#N/A</v>
      </c>
      <c r="J90" s="12" t="e">
        <f>VLOOKUP($B90,data!$B$3:$Q$11565,'diff expr Varroa'!J$7,FALSE)</f>
        <v>#N/A</v>
      </c>
      <c r="K90" s="12" t="e">
        <f>VLOOKUP($B90,data!$B$3:$Q$11565,'diff expr Varroa'!K$7,FALSE)</f>
        <v>#N/A</v>
      </c>
      <c r="L90" s="12" t="e">
        <f>VLOOKUP($B90,data!$B$3:$Q$11565,'diff expr Varroa'!L$7,FALSE)</f>
        <v>#N/A</v>
      </c>
      <c r="M90" s="12" t="e">
        <f>VLOOKUP($B90,data!$B$3:$Q$11565,'diff expr Varroa'!M$7,FALSE)</f>
        <v>#N/A</v>
      </c>
      <c r="N90" s="12" t="e">
        <f>VLOOKUP($B90,data!$B$3:$Q$11565,'diff expr Varroa'!N$7,FALSE)</f>
        <v>#N/A</v>
      </c>
      <c r="O90" s="12" t="e">
        <f>VLOOKUP($B90,data!$B$3:$Q$11565,'diff expr Varroa'!O$7,FALSE)</f>
        <v>#N/A</v>
      </c>
      <c r="P90" s="12" t="e">
        <f>VLOOKUP($B90,data!$B$3:$Q$11565,'diff expr Varroa'!P$7,FALSE)</f>
        <v>#N/A</v>
      </c>
      <c r="Q90" s="12" t="e">
        <f>VLOOKUP($B90,data!$B$3:$Q$11565,'diff expr Varroa'!Q$7,FALSE)</f>
        <v>#N/A</v>
      </c>
      <c r="S90" s="40" t="b">
        <f>IF(COUNTIF(H90:L90,"&gt;"&amp;'reference parameters'!$B$2)&gt;='reference parameters'!$B$3,IF(COUNTIF('diff expr Varroa'!M90:Q90,"&gt;"&amp;'reference parameters'!$B$2)&gt;='reference parameters'!$B$4,"OK"))</f>
        <v>0</v>
      </c>
      <c r="U90" s="3" t="b">
        <f t="shared" si="45"/>
        <v>0</v>
      </c>
      <c r="V90" s="3" t="b">
        <f t="shared" si="46"/>
        <v>0</v>
      </c>
      <c r="W90" s="3" t="b">
        <f t="shared" si="47"/>
        <v>0</v>
      </c>
      <c r="X90" s="3" t="b">
        <f t="shared" si="48"/>
        <v>0</v>
      </c>
      <c r="Y90" s="3" t="b">
        <f t="shared" si="49"/>
        <v>0</v>
      </c>
      <c r="Z90" s="3" t="b">
        <f t="shared" si="50"/>
        <v>0</v>
      </c>
      <c r="AA90" s="3" t="b">
        <f t="shared" si="51"/>
        <v>0</v>
      </c>
      <c r="AB90" s="3" t="b">
        <f t="shared" si="52"/>
        <v>0</v>
      </c>
      <c r="AC90" s="3" t="b">
        <f t="shared" si="53"/>
        <v>0</v>
      </c>
      <c r="AD90" s="3" t="b">
        <f t="shared" si="54"/>
        <v>0</v>
      </c>
      <c r="AE90" s="3"/>
      <c r="AF90" s="3" t="str">
        <f t="shared" si="55"/>
        <v/>
      </c>
      <c r="AG90" s="3" t="str">
        <f t="shared" si="56"/>
        <v/>
      </c>
      <c r="AH90" s="3" t="str">
        <f t="shared" si="57"/>
        <v/>
      </c>
      <c r="AI90" s="3" t="str">
        <f t="shared" si="58"/>
        <v/>
      </c>
      <c r="AJ90" s="3" t="str">
        <f t="shared" si="59"/>
        <v/>
      </c>
      <c r="AK90" s="3" t="str">
        <f t="shared" si="60"/>
        <v/>
      </c>
      <c r="AL90" s="3" t="str">
        <f t="shared" si="61"/>
        <v/>
      </c>
      <c r="AM90" s="3" t="str">
        <f t="shared" si="62"/>
        <v/>
      </c>
      <c r="AN90" s="3" t="str">
        <f t="shared" si="63"/>
        <v/>
      </c>
      <c r="AO90" s="3" t="str">
        <f t="shared" si="64"/>
        <v/>
      </c>
      <c r="AP90" s="3"/>
      <c r="AQ90" s="3" t="str">
        <f t="shared" si="65"/>
        <v/>
      </c>
      <c r="AR90" s="3" t="str">
        <f t="shared" si="66"/>
        <v/>
      </c>
      <c r="AS90" s="3" t="str">
        <f t="shared" si="67"/>
        <v/>
      </c>
      <c r="AT90" s="3" t="str">
        <f t="shared" si="68"/>
        <v/>
      </c>
      <c r="AU90" s="3" t="str">
        <f t="shared" si="69"/>
        <v/>
      </c>
      <c r="AV90" s="3" t="str">
        <f t="shared" si="70"/>
        <v/>
      </c>
      <c r="AW90" s="3" t="str">
        <f t="shared" si="71"/>
        <v/>
      </c>
      <c r="AX90" s="3" t="str">
        <f t="shared" si="72"/>
        <v/>
      </c>
      <c r="AY90" s="3" t="str">
        <f t="shared" si="73"/>
        <v/>
      </c>
      <c r="AZ90" s="3" t="str">
        <f t="shared" si="74"/>
        <v/>
      </c>
      <c r="BA90" s="3"/>
      <c r="BB90" s="6">
        <f t="shared" si="75"/>
        <v>0</v>
      </c>
      <c r="BC90" s="3">
        <f t="shared" si="76"/>
        <v>0</v>
      </c>
      <c r="BD90" s="3">
        <f t="shared" si="79"/>
        <v>0</v>
      </c>
      <c r="BE90" s="3">
        <f t="shared" si="80"/>
        <v>0</v>
      </c>
      <c r="BF90" s="3">
        <f t="shared" si="81"/>
        <v>0</v>
      </c>
      <c r="BG90" s="3">
        <f t="shared" si="82"/>
        <v>0</v>
      </c>
      <c r="BH90" s="3">
        <f t="shared" si="83"/>
        <v>0</v>
      </c>
      <c r="BI90" s="28">
        <f t="shared" si="84"/>
        <v>0</v>
      </c>
      <c r="BJ90" s="28">
        <f t="shared" si="85"/>
        <v>0</v>
      </c>
      <c r="BK90" s="44" t="e">
        <f t="shared" si="86"/>
        <v>#DIV/0!</v>
      </c>
      <c r="BL90" s="45" t="str">
        <f t="shared" si="77"/>
        <v/>
      </c>
      <c r="BM90" s="39"/>
      <c r="BN90" s="39" t="str">
        <f t="shared" si="87"/>
        <v/>
      </c>
      <c r="BP90" s="12" t="e">
        <f t="shared" si="88"/>
        <v>#N/A</v>
      </c>
    </row>
    <row r="91" spans="1:68">
      <c r="A91" s="43" t="s">
        <v>312</v>
      </c>
      <c r="B91" s="43" t="s">
        <v>313</v>
      </c>
      <c r="C91" s="43" t="s">
        <v>314</v>
      </c>
      <c r="D91" s="43" t="s">
        <v>315</v>
      </c>
      <c r="E91" s="43" t="s">
        <v>191</v>
      </c>
      <c r="F91" s="12" t="str">
        <f t="shared" si="78"/>
        <v>serine prot</v>
      </c>
      <c r="H91" s="12">
        <f>VLOOKUP($B91,data!$B$3:$Q$11565,'diff expr Varroa'!H$7,FALSE)</f>
        <v>8.0940329451709498</v>
      </c>
      <c r="I91" s="12">
        <f>VLOOKUP($B91,data!$B$3:$Q$11565,'diff expr Varroa'!I$7,FALSE)</f>
        <v>8.1496195864347705</v>
      </c>
      <c r="J91" s="12">
        <f>VLOOKUP($B91,data!$B$3:$Q$11565,'diff expr Varroa'!J$7,FALSE)</f>
        <v>8.6809092688620506</v>
      </c>
      <c r="K91" s="12">
        <f>VLOOKUP($B91,data!$B$3:$Q$11565,'diff expr Varroa'!K$7,FALSE)</f>
        <v>8.46272463698668</v>
      </c>
      <c r="L91" s="12">
        <f>VLOOKUP($B91,data!$B$3:$Q$11565,'diff expr Varroa'!L$7,FALSE)</f>
        <v>8.2349826637186894</v>
      </c>
      <c r="M91" s="12">
        <f>VLOOKUP($B91,data!$B$3:$Q$11565,'diff expr Varroa'!M$7,FALSE)</f>
        <v>9.1398500348498892</v>
      </c>
      <c r="N91" s="12">
        <f>VLOOKUP($B91,data!$B$3:$Q$11565,'diff expr Varroa'!N$7,FALSE)</f>
        <v>8.6131744940128296</v>
      </c>
      <c r="O91" s="12">
        <f>VLOOKUP($B91,data!$B$3:$Q$11565,'diff expr Varroa'!O$7,FALSE)</f>
        <v>9.0260717295278692</v>
      </c>
      <c r="P91" s="12">
        <f>VLOOKUP($B91,data!$B$3:$Q$11565,'diff expr Varroa'!P$7,FALSE)</f>
        <v>8.2533183599327202</v>
      </c>
      <c r="Q91" s="12">
        <f>VLOOKUP($B91,data!$B$3:$Q$11565,'diff expr Varroa'!Q$7,FALSE)</f>
        <v>8.3453621269901195</v>
      </c>
      <c r="S91" s="40" t="str">
        <f>IF(COUNTIF(H91:L91,"&gt;"&amp;'reference parameters'!$B$2)&gt;='reference parameters'!$B$3,IF(COUNTIF('diff expr Varroa'!M91:Q91,"&gt;"&amp;'reference parameters'!$B$2)&gt;='reference parameters'!$B$4,"OK"))</f>
        <v>OK</v>
      </c>
      <c r="U91" s="3">
        <f t="shared" si="45"/>
        <v>1</v>
      </c>
      <c r="V91" s="3">
        <f t="shared" si="46"/>
        <v>2</v>
      </c>
      <c r="W91" s="3">
        <f t="shared" si="47"/>
        <v>8</v>
      </c>
      <c r="X91" s="3">
        <f t="shared" si="48"/>
        <v>6</v>
      </c>
      <c r="Y91" s="3">
        <f t="shared" si="49"/>
        <v>3</v>
      </c>
      <c r="Z91" s="3">
        <f t="shared" si="50"/>
        <v>10</v>
      </c>
      <c r="AA91" s="3">
        <f t="shared" si="51"/>
        <v>7</v>
      </c>
      <c r="AB91" s="3">
        <f t="shared" si="52"/>
        <v>9</v>
      </c>
      <c r="AC91" s="3">
        <f t="shared" si="53"/>
        <v>4</v>
      </c>
      <c r="AD91" s="3">
        <f t="shared" si="54"/>
        <v>5</v>
      </c>
      <c r="AE91" s="3"/>
      <c r="AF91" s="3">
        <f t="shared" si="55"/>
        <v>0</v>
      </c>
      <c r="AG91" s="3">
        <f t="shared" si="56"/>
        <v>0</v>
      </c>
      <c r="AH91" s="3">
        <f t="shared" si="57"/>
        <v>0</v>
      </c>
      <c r="AI91" s="3">
        <f t="shared" si="58"/>
        <v>0</v>
      </c>
      <c r="AJ91" s="3">
        <f t="shared" si="59"/>
        <v>0</v>
      </c>
      <c r="AK91" s="3">
        <f t="shared" si="60"/>
        <v>0</v>
      </c>
      <c r="AL91" s="3">
        <f t="shared" si="61"/>
        <v>0</v>
      </c>
      <c r="AM91" s="3">
        <f t="shared" si="62"/>
        <v>0</v>
      </c>
      <c r="AN91" s="3">
        <f t="shared" si="63"/>
        <v>0</v>
      </c>
      <c r="AO91" s="3">
        <f t="shared" si="64"/>
        <v>0</v>
      </c>
      <c r="AP91" s="3"/>
      <c r="AQ91" s="3">
        <f t="shared" si="65"/>
        <v>1</v>
      </c>
      <c r="AR91" s="3">
        <f t="shared" si="66"/>
        <v>2</v>
      </c>
      <c r="AS91" s="3">
        <f t="shared" si="67"/>
        <v>8</v>
      </c>
      <c r="AT91" s="3">
        <f t="shared" si="68"/>
        <v>6</v>
      </c>
      <c r="AU91" s="3">
        <f t="shared" si="69"/>
        <v>3</v>
      </c>
      <c r="AV91" s="3">
        <f t="shared" si="70"/>
        <v>10</v>
      </c>
      <c r="AW91" s="3">
        <f t="shared" si="71"/>
        <v>7</v>
      </c>
      <c r="AX91" s="3">
        <f t="shared" si="72"/>
        <v>9</v>
      </c>
      <c r="AY91" s="3">
        <f t="shared" si="73"/>
        <v>4</v>
      </c>
      <c r="AZ91" s="3">
        <f t="shared" si="74"/>
        <v>5</v>
      </c>
      <c r="BA91" s="3"/>
      <c r="BB91" s="6">
        <f t="shared" si="75"/>
        <v>5</v>
      </c>
      <c r="BC91" s="3">
        <f t="shared" si="76"/>
        <v>5</v>
      </c>
      <c r="BD91" s="3">
        <f t="shared" si="79"/>
        <v>20</v>
      </c>
      <c r="BE91" s="3">
        <f t="shared" si="80"/>
        <v>35</v>
      </c>
      <c r="BF91" s="3">
        <f t="shared" si="81"/>
        <v>20</v>
      </c>
      <c r="BG91" s="3">
        <f t="shared" si="82"/>
        <v>5</v>
      </c>
      <c r="BH91" s="3">
        <f t="shared" si="83"/>
        <v>5</v>
      </c>
      <c r="BI91" s="28">
        <f t="shared" si="84"/>
        <v>12.5</v>
      </c>
      <c r="BJ91" s="28">
        <f t="shared" si="85"/>
        <v>4.7871355387816905</v>
      </c>
      <c r="BK91" s="44">
        <f t="shared" si="86"/>
        <v>-1.5666989036012806</v>
      </c>
      <c r="BL91" s="45">
        <f t="shared" si="77"/>
        <v>5.8592543599068986E-2</v>
      </c>
      <c r="BM91" s="39"/>
      <c r="BN91" s="39" t="str">
        <f t="shared" si="87"/>
        <v/>
      </c>
      <c r="BP91" s="12">
        <f t="shared" si="88"/>
        <v>1.7941536474542406E-2</v>
      </c>
    </row>
    <row r="92" spans="1:68">
      <c r="A92" s="43" t="s">
        <v>316</v>
      </c>
      <c r="B92" s="43" t="s">
        <v>317</v>
      </c>
      <c r="C92" s="43" t="s">
        <v>318</v>
      </c>
      <c r="D92" s="43" t="s">
        <v>319</v>
      </c>
      <c r="E92" s="43" t="s">
        <v>191</v>
      </c>
      <c r="F92" s="12" t="str">
        <f t="shared" si="78"/>
        <v>serine prot</v>
      </c>
      <c r="H92" s="12">
        <f>VLOOKUP($B92,data!$B$3:$Q$11565,'diff expr Varroa'!H$7,FALSE)</f>
        <v>5.8054102324735597</v>
      </c>
      <c r="I92" s="12">
        <f>VLOOKUP($B92,data!$B$3:$Q$11565,'diff expr Varroa'!I$7,FALSE)</f>
        <v>5.5218051423872696</v>
      </c>
      <c r="J92" s="12">
        <f>VLOOKUP($B92,data!$B$3:$Q$11565,'diff expr Varroa'!J$7,FALSE)</f>
        <v>6.7987778901780498</v>
      </c>
      <c r="K92" s="12">
        <f>VLOOKUP($B92,data!$B$3:$Q$11565,'diff expr Varroa'!K$7,FALSE)</f>
        <v>6.0057787532757798</v>
      </c>
      <c r="L92" s="12">
        <f>VLOOKUP($B92,data!$B$3:$Q$11565,'diff expr Varroa'!L$7,FALSE)</f>
        <v>6.4795586196785599</v>
      </c>
      <c r="M92" s="12">
        <f>VLOOKUP($B92,data!$B$3:$Q$11565,'diff expr Varroa'!M$7,FALSE)</f>
        <v>5.8138286615387997</v>
      </c>
      <c r="N92" s="12">
        <f>VLOOKUP($B92,data!$B$3:$Q$11565,'diff expr Varroa'!N$7,FALSE)</f>
        <v>5.7119264710440998</v>
      </c>
      <c r="O92" s="12">
        <f>VLOOKUP($B92,data!$B$3:$Q$11565,'diff expr Varroa'!O$7,FALSE)</f>
        <v>5.9250173106924402</v>
      </c>
      <c r="P92" s="12">
        <f>VLOOKUP($B92,data!$B$3:$Q$11565,'diff expr Varroa'!P$7,FALSE)</f>
        <v>5.7577399825847202</v>
      </c>
      <c r="Q92" s="12">
        <f>VLOOKUP($B92,data!$B$3:$Q$11565,'diff expr Varroa'!Q$7,FALSE)</f>
        <v>6.32580422898618</v>
      </c>
      <c r="S92" s="40" t="str">
        <f>IF(COUNTIF(H92:L92,"&gt;"&amp;'reference parameters'!$B$2)&gt;='reference parameters'!$B$3,IF(COUNTIF('diff expr Varroa'!M92:Q92,"&gt;"&amp;'reference parameters'!$B$2)&gt;='reference parameters'!$B$4,"OK"))</f>
        <v>OK</v>
      </c>
      <c r="U92" s="3">
        <f t="shared" si="45"/>
        <v>4</v>
      </c>
      <c r="V92" s="3">
        <f t="shared" si="46"/>
        <v>1</v>
      </c>
      <c r="W92" s="3">
        <f t="shared" si="47"/>
        <v>10</v>
      </c>
      <c r="X92" s="3">
        <f t="shared" si="48"/>
        <v>7</v>
      </c>
      <c r="Y92" s="3">
        <f t="shared" si="49"/>
        <v>9</v>
      </c>
      <c r="Z92" s="3">
        <f t="shared" si="50"/>
        <v>5</v>
      </c>
      <c r="AA92" s="3">
        <f t="shared" si="51"/>
        <v>2</v>
      </c>
      <c r="AB92" s="3">
        <f t="shared" si="52"/>
        <v>6</v>
      </c>
      <c r="AC92" s="3">
        <f t="shared" si="53"/>
        <v>3</v>
      </c>
      <c r="AD92" s="3">
        <f t="shared" si="54"/>
        <v>8</v>
      </c>
      <c r="AE92" s="3"/>
      <c r="AF92" s="3">
        <f t="shared" si="55"/>
        <v>0</v>
      </c>
      <c r="AG92" s="3">
        <f t="shared" si="56"/>
        <v>0</v>
      </c>
      <c r="AH92" s="3">
        <f t="shared" si="57"/>
        <v>0</v>
      </c>
      <c r="AI92" s="3">
        <f t="shared" si="58"/>
        <v>0</v>
      </c>
      <c r="AJ92" s="3">
        <f t="shared" si="59"/>
        <v>0</v>
      </c>
      <c r="AK92" s="3">
        <f t="shared" si="60"/>
        <v>0</v>
      </c>
      <c r="AL92" s="3">
        <f t="shared" si="61"/>
        <v>0</v>
      </c>
      <c r="AM92" s="3">
        <f t="shared" si="62"/>
        <v>0</v>
      </c>
      <c r="AN92" s="3">
        <f t="shared" si="63"/>
        <v>0</v>
      </c>
      <c r="AO92" s="3">
        <f t="shared" si="64"/>
        <v>0</v>
      </c>
      <c r="AP92" s="3"/>
      <c r="AQ92" s="3">
        <f t="shared" si="65"/>
        <v>4</v>
      </c>
      <c r="AR92" s="3">
        <f t="shared" si="66"/>
        <v>1</v>
      </c>
      <c r="AS92" s="3">
        <f t="shared" si="67"/>
        <v>10</v>
      </c>
      <c r="AT92" s="3">
        <f t="shared" si="68"/>
        <v>7</v>
      </c>
      <c r="AU92" s="3">
        <f t="shared" si="69"/>
        <v>9</v>
      </c>
      <c r="AV92" s="3">
        <f t="shared" si="70"/>
        <v>5</v>
      </c>
      <c r="AW92" s="3">
        <f t="shared" si="71"/>
        <v>2</v>
      </c>
      <c r="AX92" s="3">
        <f t="shared" si="72"/>
        <v>6</v>
      </c>
      <c r="AY92" s="3">
        <f t="shared" si="73"/>
        <v>3</v>
      </c>
      <c r="AZ92" s="3">
        <f t="shared" si="74"/>
        <v>8</v>
      </c>
      <c r="BA92" s="3"/>
      <c r="BB92" s="6">
        <f t="shared" si="75"/>
        <v>5</v>
      </c>
      <c r="BC92" s="3">
        <f t="shared" si="76"/>
        <v>5</v>
      </c>
      <c r="BD92" s="3">
        <f t="shared" si="79"/>
        <v>31</v>
      </c>
      <c r="BE92" s="3">
        <f t="shared" si="80"/>
        <v>24</v>
      </c>
      <c r="BF92" s="3">
        <f t="shared" si="81"/>
        <v>9</v>
      </c>
      <c r="BG92" s="3">
        <f t="shared" si="82"/>
        <v>16</v>
      </c>
      <c r="BH92" s="3">
        <f t="shared" si="83"/>
        <v>9</v>
      </c>
      <c r="BI92" s="28">
        <f t="shared" si="84"/>
        <v>12.5</v>
      </c>
      <c r="BJ92" s="28">
        <f t="shared" si="85"/>
        <v>4.7871355387816905</v>
      </c>
      <c r="BK92" s="44">
        <f t="shared" si="86"/>
        <v>-0.73112615501393097</v>
      </c>
      <c r="BL92" s="45">
        <f t="shared" si="77"/>
        <v>0.23235104997023245</v>
      </c>
      <c r="BM92" s="39"/>
      <c r="BN92" s="39" t="str">
        <f t="shared" si="87"/>
        <v/>
      </c>
      <c r="BP92" s="12">
        <f t="shared" si="88"/>
        <v>-1.5555281373807742E-2</v>
      </c>
    </row>
    <row r="93" spans="1:68">
      <c r="A93" s="43" t="s">
        <v>320</v>
      </c>
      <c r="B93" s="43" t="s">
        <v>321</v>
      </c>
      <c r="C93" s="43" t="s">
        <v>322</v>
      </c>
      <c r="D93" s="43" t="s">
        <v>323</v>
      </c>
      <c r="E93" s="43" t="s">
        <v>191</v>
      </c>
      <c r="F93" s="12" t="str">
        <f t="shared" si="78"/>
        <v>serine prot</v>
      </c>
      <c r="H93" s="12">
        <f>VLOOKUP($B93,data!$B$3:$Q$11565,'diff expr Varroa'!H$7,FALSE)</f>
        <v>8.1966500867603393</v>
      </c>
      <c r="I93" s="12">
        <f>VLOOKUP($B93,data!$B$3:$Q$11565,'diff expr Varroa'!I$7,FALSE)</f>
        <v>8.0819528823178999</v>
      </c>
      <c r="J93" s="12">
        <f>VLOOKUP($B93,data!$B$3:$Q$11565,'diff expr Varroa'!J$7,FALSE)</f>
        <v>7.1462403613457903</v>
      </c>
      <c r="K93" s="12">
        <f>VLOOKUP($B93,data!$B$3:$Q$11565,'diff expr Varroa'!K$7,FALSE)</f>
        <v>6.9053693654613397</v>
      </c>
      <c r="L93" s="12">
        <f>VLOOKUP($B93,data!$B$3:$Q$11565,'diff expr Varroa'!L$7,FALSE)</f>
        <v>6.9069169722644697</v>
      </c>
      <c r="M93" s="12">
        <f>VLOOKUP($B93,data!$B$3:$Q$11565,'diff expr Varroa'!M$7,FALSE)</f>
        <v>6.6620436828093199</v>
      </c>
      <c r="N93" s="12">
        <f>VLOOKUP($B93,data!$B$3:$Q$11565,'diff expr Varroa'!N$7,FALSE)</f>
        <v>7.4567429891659804</v>
      </c>
      <c r="O93" s="12">
        <f>VLOOKUP($B93,data!$B$3:$Q$11565,'diff expr Varroa'!O$7,FALSE)</f>
        <v>5.5815558752487604</v>
      </c>
      <c r="P93" s="12">
        <f>VLOOKUP($B93,data!$B$3:$Q$11565,'diff expr Varroa'!P$7,FALSE)</f>
        <v>8.1532055312937395</v>
      </c>
      <c r="Q93" s="12">
        <f>VLOOKUP($B93,data!$B$3:$Q$11565,'diff expr Varroa'!Q$7,FALSE)</f>
        <v>8.0686548807674594</v>
      </c>
      <c r="S93" s="40" t="str">
        <f>IF(COUNTIF(H93:L93,"&gt;"&amp;'reference parameters'!$B$2)&gt;='reference parameters'!$B$3,IF(COUNTIF('diff expr Varroa'!M93:Q93,"&gt;"&amp;'reference parameters'!$B$2)&gt;='reference parameters'!$B$4,"OK"))</f>
        <v>OK</v>
      </c>
      <c r="U93" s="3">
        <f t="shared" si="45"/>
        <v>10</v>
      </c>
      <c r="V93" s="3">
        <f t="shared" si="46"/>
        <v>8</v>
      </c>
      <c r="W93" s="3">
        <f t="shared" si="47"/>
        <v>5</v>
      </c>
      <c r="X93" s="3">
        <f t="shared" si="48"/>
        <v>3</v>
      </c>
      <c r="Y93" s="3">
        <f t="shared" si="49"/>
        <v>4</v>
      </c>
      <c r="Z93" s="3">
        <f t="shared" si="50"/>
        <v>2</v>
      </c>
      <c r="AA93" s="3">
        <f t="shared" si="51"/>
        <v>6</v>
      </c>
      <c r="AB93" s="3">
        <f t="shared" si="52"/>
        <v>1</v>
      </c>
      <c r="AC93" s="3">
        <f t="shared" si="53"/>
        <v>9</v>
      </c>
      <c r="AD93" s="3">
        <f t="shared" si="54"/>
        <v>7</v>
      </c>
      <c r="AE93" s="3"/>
      <c r="AF93" s="3">
        <f t="shared" si="55"/>
        <v>0</v>
      </c>
      <c r="AG93" s="3">
        <f t="shared" si="56"/>
        <v>0</v>
      </c>
      <c r="AH93" s="3">
        <f t="shared" si="57"/>
        <v>0</v>
      </c>
      <c r="AI93" s="3">
        <f t="shared" si="58"/>
        <v>0</v>
      </c>
      <c r="AJ93" s="3">
        <f t="shared" si="59"/>
        <v>0</v>
      </c>
      <c r="AK93" s="3">
        <f t="shared" si="60"/>
        <v>0</v>
      </c>
      <c r="AL93" s="3">
        <f t="shared" si="61"/>
        <v>0</v>
      </c>
      <c r="AM93" s="3">
        <f t="shared" si="62"/>
        <v>0</v>
      </c>
      <c r="AN93" s="3">
        <f t="shared" si="63"/>
        <v>0</v>
      </c>
      <c r="AO93" s="3">
        <f t="shared" si="64"/>
        <v>0</v>
      </c>
      <c r="AP93" s="3"/>
      <c r="AQ93" s="3">
        <f t="shared" si="65"/>
        <v>10</v>
      </c>
      <c r="AR93" s="3">
        <f t="shared" si="66"/>
        <v>8</v>
      </c>
      <c r="AS93" s="3">
        <f t="shared" si="67"/>
        <v>5</v>
      </c>
      <c r="AT93" s="3">
        <f t="shared" si="68"/>
        <v>3</v>
      </c>
      <c r="AU93" s="3">
        <f t="shared" si="69"/>
        <v>4</v>
      </c>
      <c r="AV93" s="3">
        <f t="shared" si="70"/>
        <v>2</v>
      </c>
      <c r="AW93" s="3">
        <f t="shared" si="71"/>
        <v>6</v>
      </c>
      <c r="AX93" s="3">
        <f t="shared" si="72"/>
        <v>1</v>
      </c>
      <c r="AY93" s="3">
        <f t="shared" si="73"/>
        <v>9</v>
      </c>
      <c r="AZ93" s="3">
        <f t="shared" si="74"/>
        <v>7</v>
      </c>
      <c r="BA93" s="3"/>
      <c r="BB93" s="6">
        <f t="shared" si="75"/>
        <v>5</v>
      </c>
      <c r="BC93" s="3">
        <f t="shared" si="76"/>
        <v>5</v>
      </c>
      <c r="BD93" s="3">
        <f t="shared" si="79"/>
        <v>30</v>
      </c>
      <c r="BE93" s="3">
        <f t="shared" si="80"/>
        <v>25</v>
      </c>
      <c r="BF93" s="3">
        <f t="shared" si="81"/>
        <v>10</v>
      </c>
      <c r="BG93" s="3">
        <f t="shared" si="82"/>
        <v>15</v>
      </c>
      <c r="BH93" s="3">
        <f t="shared" si="83"/>
        <v>10</v>
      </c>
      <c r="BI93" s="28">
        <f t="shared" si="84"/>
        <v>12.5</v>
      </c>
      <c r="BJ93" s="28">
        <f t="shared" si="85"/>
        <v>4.7871355387816905</v>
      </c>
      <c r="BK93" s="44">
        <f t="shared" si="86"/>
        <v>-0.5222329678670935</v>
      </c>
      <c r="BL93" s="45">
        <f t="shared" si="77"/>
        <v>0.30075406722029491</v>
      </c>
      <c r="BM93" s="39"/>
      <c r="BN93" s="39" t="str">
        <f t="shared" si="87"/>
        <v/>
      </c>
      <c r="BP93" s="12">
        <f t="shared" si="88"/>
        <v>-1.5613234799663627E-2</v>
      </c>
    </row>
    <row r="94" spans="1:68">
      <c r="A94" s="43" t="s">
        <v>324</v>
      </c>
      <c r="B94" s="43" t="s">
        <v>325</v>
      </c>
      <c r="C94" s="43" t="s">
        <v>326</v>
      </c>
      <c r="D94" s="43" t="s">
        <v>327</v>
      </c>
      <c r="E94" s="43" t="s">
        <v>191</v>
      </c>
      <c r="F94" s="12" t="str">
        <f t="shared" si="78"/>
        <v>serine prot</v>
      </c>
      <c r="H94" s="12">
        <f>VLOOKUP($B94,data!$B$3:$Q$11565,'diff expr Varroa'!H$7,FALSE)</f>
        <v>4.2263167103073602</v>
      </c>
      <c r="I94" s="12">
        <f>VLOOKUP($B94,data!$B$3:$Q$11565,'diff expr Varroa'!I$7,FALSE)</f>
        <v>4.1197647330598102</v>
      </c>
      <c r="J94" s="12">
        <f>VLOOKUP($B94,data!$B$3:$Q$11565,'diff expr Varroa'!J$7,FALSE)</f>
        <v>4.6393553598667303</v>
      </c>
      <c r="K94" s="12">
        <f>VLOOKUP($B94,data!$B$3:$Q$11565,'diff expr Varroa'!K$7,FALSE)</f>
        <v>3.9277704709105601</v>
      </c>
      <c r="L94" s="12">
        <f>VLOOKUP($B94,data!$B$3:$Q$11565,'diff expr Varroa'!L$7,FALSE)</f>
        <v>4.37414671474383</v>
      </c>
      <c r="M94" s="12">
        <f>VLOOKUP($B94,data!$B$3:$Q$11565,'diff expr Varroa'!M$7,FALSE)</f>
        <v>3.30825032505737</v>
      </c>
      <c r="N94" s="12">
        <f>VLOOKUP($B94,data!$B$3:$Q$11565,'diff expr Varroa'!N$7,FALSE)</f>
        <v>3.8937805799913501</v>
      </c>
      <c r="O94" s="12">
        <f>VLOOKUP($B94,data!$B$3:$Q$11565,'diff expr Varroa'!O$7,FALSE)</f>
        <v>4.0085972383706396</v>
      </c>
      <c r="P94" s="12">
        <f>VLOOKUP($B94,data!$B$3:$Q$11565,'diff expr Varroa'!P$7,FALSE)</f>
        <v>3.99457577781329</v>
      </c>
      <c r="Q94" s="12">
        <f>VLOOKUP($B94,data!$B$3:$Q$11565,'diff expr Varroa'!Q$7,FALSE)</f>
        <v>3.9560512465587201</v>
      </c>
      <c r="S94" s="40" t="str">
        <f>IF(COUNTIF(H94:L94,"&gt;"&amp;'reference parameters'!$B$2)&gt;='reference parameters'!$B$3,IF(COUNTIF('diff expr Varroa'!M94:Q94,"&gt;"&amp;'reference parameters'!$B$2)&gt;='reference parameters'!$B$4,"OK"))</f>
        <v>OK</v>
      </c>
      <c r="U94" s="3">
        <f t="shared" si="45"/>
        <v>8</v>
      </c>
      <c r="V94" s="3">
        <f t="shared" si="46"/>
        <v>7</v>
      </c>
      <c r="W94" s="3">
        <f t="shared" si="47"/>
        <v>10</v>
      </c>
      <c r="X94" s="3">
        <f t="shared" si="48"/>
        <v>3</v>
      </c>
      <c r="Y94" s="3">
        <f t="shared" si="49"/>
        <v>9</v>
      </c>
      <c r="Z94" s="3">
        <f t="shared" si="50"/>
        <v>1</v>
      </c>
      <c r="AA94" s="3">
        <f t="shared" si="51"/>
        <v>2</v>
      </c>
      <c r="AB94" s="3">
        <f t="shared" si="52"/>
        <v>6</v>
      </c>
      <c r="AC94" s="3">
        <f t="shared" si="53"/>
        <v>5</v>
      </c>
      <c r="AD94" s="3">
        <f t="shared" si="54"/>
        <v>4</v>
      </c>
      <c r="AE94" s="3"/>
      <c r="AF94" s="3">
        <f t="shared" si="55"/>
        <v>0</v>
      </c>
      <c r="AG94" s="3">
        <f t="shared" si="56"/>
        <v>0</v>
      </c>
      <c r="AH94" s="3">
        <f t="shared" si="57"/>
        <v>0</v>
      </c>
      <c r="AI94" s="3">
        <f t="shared" si="58"/>
        <v>0</v>
      </c>
      <c r="AJ94" s="3">
        <f t="shared" si="59"/>
        <v>0</v>
      </c>
      <c r="AK94" s="3">
        <f t="shared" si="60"/>
        <v>0</v>
      </c>
      <c r="AL94" s="3">
        <f t="shared" si="61"/>
        <v>0</v>
      </c>
      <c r="AM94" s="3">
        <f t="shared" si="62"/>
        <v>0</v>
      </c>
      <c r="AN94" s="3">
        <f t="shared" si="63"/>
        <v>0</v>
      </c>
      <c r="AO94" s="3">
        <f t="shared" si="64"/>
        <v>0</v>
      </c>
      <c r="AP94" s="3"/>
      <c r="AQ94" s="3">
        <f t="shared" si="65"/>
        <v>8</v>
      </c>
      <c r="AR94" s="3">
        <f t="shared" si="66"/>
        <v>7</v>
      </c>
      <c r="AS94" s="3">
        <f t="shared" si="67"/>
        <v>10</v>
      </c>
      <c r="AT94" s="3">
        <f t="shared" si="68"/>
        <v>3</v>
      </c>
      <c r="AU94" s="3">
        <f t="shared" si="69"/>
        <v>9</v>
      </c>
      <c r="AV94" s="3">
        <f t="shared" si="70"/>
        <v>1</v>
      </c>
      <c r="AW94" s="3">
        <f t="shared" si="71"/>
        <v>2</v>
      </c>
      <c r="AX94" s="3">
        <f t="shared" si="72"/>
        <v>6</v>
      </c>
      <c r="AY94" s="3">
        <f t="shared" si="73"/>
        <v>5</v>
      </c>
      <c r="AZ94" s="3">
        <f t="shared" si="74"/>
        <v>4</v>
      </c>
      <c r="BA94" s="3"/>
      <c r="BB94" s="6">
        <f t="shared" si="75"/>
        <v>5</v>
      </c>
      <c r="BC94" s="3">
        <f t="shared" si="76"/>
        <v>5</v>
      </c>
      <c r="BD94" s="3">
        <f t="shared" si="79"/>
        <v>37</v>
      </c>
      <c r="BE94" s="3">
        <f t="shared" si="80"/>
        <v>18</v>
      </c>
      <c r="BF94" s="3">
        <f t="shared" si="81"/>
        <v>3</v>
      </c>
      <c r="BG94" s="3">
        <f t="shared" si="82"/>
        <v>22</v>
      </c>
      <c r="BH94" s="3">
        <f t="shared" si="83"/>
        <v>3</v>
      </c>
      <c r="BI94" s="28">
        <f t="shared" si="84"/>
        <v>12.5</v>
      </c>
      <c r="BJ94" s="28">
        <f t="shared" si="85"/>
        <v>4.7871355387816905</v>
      </c>
      <c r="BK94" s="44">
        <f t="shared" si="86"/>
        <v>-1.9844852778949553</v>
      </c>
      <c r="BL94" s="45">
        <f t="shared" si="77"/>
        <v>2.3600883845071103E-2</v>
      </c>
      <c r="BM94" s="39"/>
      <c r="BN94" s="39" t="str">
        <f t="shared" si="87"/>
        <v/>
      </c>
      <c r="BP94" s="12">
        <f t="shared" si="88"/>
        <v>-4.5697727775694218E-2</v>
      </c>
    </row>
    <row r="95" spans="1:68">
      <c r="A95" s="43" t="s">
        <v>328</v>
      </c>
      <c r="B95" s="43" t="s">
        <v>329</v>
      </c>
      <c r="C95" s="43" t="s">
        <v>330</v>
      </c>
      <c r="D95" s="43" t="s">
        <v>331</v>
      </c>
      <c r="E95" s="43" t="s">
        <v>191</v>
      </c>
      <c r="F95" s="12" t="str">
        <f t="shared" si="78"/>
        <v>serine prot</v>
      </c>
      <c r="H95" s="12">
        <f>VLOOKUP($B95,data!$B$3:$Q$11565,'diff expr Varroa'!H$7,FALSE)</f>
        <v>3.6535616636188299</v>
      </c>
      <c r="I95" s="12">
        <f>VLOOKUP($B95,data!$B$3:$Q$11565,'diff expr Varroa'!I$7,FALSE)</f>
        <v>3.6330127529723502</v>
      </c>
      <c r="J95" s="12">
        <f>VLOOKUP($B95,data!$B$3:$Q$11565,'diff expr Varroa'!J$7,FALSE)</f>
        <v>3.4028894668404299</v>
      </c>
      <c r="K95" s="12">
        <f>VLOOKUP($B95,data!$B$3:$Q$11565,'diff expr Varroa'!K$7,FALSE)</f>
        <v>3.4706286095040801</v>
      </c>
      <c r="L95" s="12">
        <f>VLOOKUP($B95,data!$B$3:$Q$11565,'diff expr Varroa'!L$7,FALSE)</f>
        <v>3.70007344211845</v>
      </c>
      <c r="M95" s="12">
        <f>VLOOKUP($B95,data!$B$3:$Q$11565,'diff expr Varroa'!M$7,FALSE)</f>
        <v>3.30825032505737</v>
      </c>
      <c r="N95" s="12">
        <f>VLOOKUP($B95,data!$B$3:$Q$11565,'diff expr Varroa'!N$7,FALSE)</f>
        <v>3.5089935751222501</v>
      </c>
      <c r="O95" s="12">
        <f>VLOOKUP($B95,data!$B$3:$Q$11565,'diff expr Varroa'!O$7,FALSE)</f>
        <v>3.2517770676889399</v>
      </c>
      <c r="P95" s="12">
        <f>VLOOKUP($B95,data!$B$3:$Q$11565,'diff expr Varroa'!P$7,FALSE)</f>
        <v>3.99457577781329</v>
      </c>
      <c r="Q95" s="12">
        <f>VLOOKUP($B95,data!$B$3:$Q$11565,'diff expr Varroa'!Q$7,FALSE)</f>
        <v>3.29479214013883</v>
      </c>
      <c r="S95" s="40" t="str">
        <f>IF(COUNTIF(H95:L95,"&gt;"&amp;'reference parameters'!$B$2)&gt;='reference parameters'!$B$3,IF(COUNTIF('diff expr Varroa'!M95:Q95,"&gt;"&amp;'reference parameters'!$B$2)&gt;='reference parameters'!$B$4,"OK"))</f>
        <v>OK</v>
      </c>
      <c r="U95" s="3">
        <f t="shared" si="45"/>
        <v>8</v>
      </c>
      <c r="V95" s="3">
        <f t="shared" si="46"/>
        <v>7</v>
      </c>
      <c r="W95" s="3">
        <f t="shared" si="47"/>
        <v>4</v>
      </c>
      <c r="X95" s="3">
        <f t="shared" si="48"/>
        <v>5</v>
      </c>
      <c r="Y95" s="3">
        <f t="shared" si="49"/>
        <v>9</v>
      </c>
      <c r="Z95" s="3">
        <f t="shared" si="50"/>
        <v>3</v>
      </c>
      <c r="AA95" s="3">
        <f t="shared" si="51"/>
        <v>6</v>
      </c>
      <c r="AB95" s="3">
        <f t="shared" si="52"/>
        <v>1</v>
      </c>
      <c r="AC95" s="3">
        <f t="shared" si="53"/>
        <v>10</v>
      </c>
      <c r="AD95" s="3">
        <f t="shared" si="54"/>
        <v>2</v>
      </c>
      <c r="AE95" s="3"/>
      <c r="AF95" s="3">
        <f t="shared" si="55"/>
        <v>0</v>
      </c>
      <c r="AG95" s="3">
        <f t="shared" si="56"/>
        <v>0</v>
      </c>
      <c r="AH95" s="3">
        <f t="shared" si="57"/>
        <v>0</v>
      </c>
      <c r="AI95" s="3">
        <f t="shared" si="58"/>
        <v>0</v>
      </c>
      <c r="AJ95" s="3">
        <f t="shared" si="59"/>
        <v>0</v>
      </c>
      <c r="AK95" s="3">
        <f t="shared" si="60"/>
        <v>0</v>
      </c>
      <c r="AL95" s="3">
        <f t="shared" si="61"/>
        <v>0</v>
      </c>
      <c r="AM95" s="3">
        <f t="shared" si="62"/>
        <v>0</v>
      </c>
      <c r="AN95" s="3">
        <f t="shared" si="63"/>
        <v>0</v>
      </c>
      <c r="AO95" s="3">
        <f t="shared" si="64"/>
        <v>0</v>
      </c>
      <c r="AP95" s="3"/>
      <c r="AQ95" s="3">
        <f t="shared" si="65"/>
        <v>8</v>
      </c>
      <c r="AR95" s="3">
        <f t="shared" si="66"/>
        <v>7</v>
      </c>
      <c r="AS95" s="3">
        <f t="shared" si="67"/>
        <v>4</v>
      </c>
      <c r="AT95" s="3">
        <f t="shared" si="68"/>
        <v>5</v>
      </c>
      <c r="AU95" s="3">
        <f t="shared" si="69"/>
        <v>9</v>
      </c>
      <c r="AV95" s="3">
        <f t="shared" si="70"/>
        <v>3</v>
      </c>
      <c r="AW95" s="3">
        <f t="shared" si="71"/>
        <v>6</v>
      </c>
      <c r="AX95" s="3">
        <f t="shared" si="72"/>
        <v>1</v>
      </c>
      <c r="AY95" s="3">
        <f t="shared" si="73"/>
        <v>10</v>
      </c>
      <c r="AZ95" s="3">
        <f t="shared" si="74"/>
        <v>2</v>
      </c>
      <c r="BA95" s="3"/>
      <c r="BB95" s="6">
        <f t="shared" si="75"/>
        <v>5</v>
      </c>
      <c r="BC95" s="3">
        <f t="shared" si="76"/>
        <v>5</v>
      </c>
      <c r="BD95" s="3">
        <f t="shared" si="79"/>
        <v>33</v>
      </c>
      <c r="BE95" s="3">
        <f t="shared" si="80"/>
        <v>22</v>
      </c>
      <c r="BF95" s="3">
        <f t="shared" si="81"/>
        <v>7</v>
      </c>
      <c r="BG95" s="3">
        <f t="shared" si="82"/>
        <v>18</v>
      </c>
      <c r="BH95" s="3">
        <f t="shared" si="83"/>
        <v>7</v>
      </c>
      <c r="BI95" s="28">
        <f t="shared" si="84"/>
        <v>12.5</v>
      </c>
      <c r="BJ95" s="28">
        <f t="shared" si="85"/>
        <v>4.7871355387816905</v>
      </c>
      <c r="BK95" s="44">
        <f t="shared" si="86"/>
        <v>-1.1489125293076057</v>
      </c>
      <c r="BL95" s="45">
        <f t="shared" si="77"/>
        <v>0.12529602534284204</v>
      </c>
      <c r="BM95" s="39"/>
      <c r="BN95" s="39" t="str">
        <f t="shared" si="87"/>
        <v/>
      </c>
      <c r="BP95" s="12">
        <f t="shared" si="88"/>
        <v>-1.2376075724307043E-2</v>
      </c>
    </row>
    <row r="96" spans="1:68">
      <c r="A96" s="43" t="s">
        <v>332</v>
      </c>
      <c r="B96" s="43" t="s">
        <v>333</v>
      </c>
      <c r="C96" s="43" t="s">
        <v>334</v>
      </c>
      <c r="D96" s="43" t="s">
        <v>335</v>
      </c>
      <c r="E96" s="43" t="s">
        <v>191</v>
      </c>
      <c r="F96" s="12" t="str">
        <f t="shared" si="78"/>
        <v>serine prot</v>
      </c>
      <c r="H96" s="12">
        <f>VLOOKUP($B96,data!$B$3:$Q$11565,'diff expr Varroa'!H$7,FALSE)</f>
        <v>9.5004084084553693</v>
      </c>
      <c r="I96" s="12">
        <f>VLOOKUP($B96,data!$B$3:$Q$11565,'diff expr Varroa'!I$7,FALSE)</f>
        <v>9.5854640791736703</v>
      </c>
      <c r="J96" s="12">
        <f>VLOOKUP($B96,data!$B$3:$Q$11565,'diff expr Varroa'!J$7,FALSE)</f>
        <v>7.7482491570996297</v>
      </c>
      <c r="K96" s="12">
        <f>VLOOKUP($B96,data!$B$3:$Q$11565,'diff expr Varroa'!K$7,FALSE)</f>
        <v>9.7155091644119196</v>
      </c>
      <c r="L96" s="12">
        <f>VLOOKUP($B96,data!$B$3:$Q$11565,'diff expr Varroa'!L$7,FALSE)</f>
        <v>9.1148987005741802</v>
      </c>
      <c r="M96" s="12">
        <f>VLOOKUP($B96,data!$B$3:$Q$11565,'diff expr Varroa'!M$7,FALSE)</f>
        <v>11.6750253812979</v>
      </c>
      <c r="N96" s="12">
        <f>VLOOKUP($B96,data!$B$3:$Q$11565,'diff expr Varroa'!N$7,FALSE)</f>
        <v>9.6764045140995005</v>
      </c>
      <c r="O96" s="12">
        <f>VLOOKUP($B96,data!$B$3:$Q$11565,'diff expr Varroa'!O$7,FALSE)</f>
        <v>6.1881223582657396</v>
      </c>
      <c r="P96" s="12">
        <f>VLOOKUP($B96,data!$B$3:$Q$11565,'diff expr Varroa'!P$7,FALSE)</f>
        <v>10.176908857976599</v>
      </c>
      <c r="Q96" s="12">
        <f>VLOOKUP($B96,data!$B$3:$Q$11565,'diff expr Varroa'!Q$7,FALSE)</f>
        <v>9.9501862145753304</v>
      </c>
      <c r="S96" s="40" t="str">
        <f>IF(COUNTIF(H96:L96,"&gt;"&amp;'reference parameters'!$B$2)&gt;='reference parameters'!$B$3,IF(COUNTIF('diff expr Varroa'!M96:Q96,"&gt;"&amp;'reference parameters'!$B$2)&gt;='reference parameters'!$B$4,"OK"))</f>
        <v>OK</v>
      </c>
      <c r="U96" s="3">
        <f t="shared" si="45"/>
        <v>4</v>
      </c>
      <c r="V96" s="3">
        <f t="shared" si="46"/>
        <v>5</v>
      </c>
      <c r="W96" s="3">
        <f t="shared" si="47"/>
        <v>2</v>
      </c>
      <c r="X96" s="3">
        <f t="shared" si="48"/>
        <v>7</v>
      </c>
      <c r="Y96" s="3">
        <f t="shared" si="49"/>
        <v>3</v>
      </c>
      <c r="Z96" s="3">
        <f t="shared" si="50"/>
        <v>10</v>
      </c>
      <c r="AA96" s="3">
        <f t="shared" si="51"/>
        <v>6</v>
      </c>
      <c r="AB96" s="3">
        <f t="shared" si="52"/>
        <v>1</v>
      </c>
      <c r="AC96" s="3">
        <f t="shared" si="53"/>
        <v>9</v>
      </c>
      <c r="AD96" s="3">
        <f t="shared" si="54"/>
        <v>8</v>
      </c>
      <c r="AE96" s="3"/>
      <c r="AF96" s="3">
        <f t="shared" si="55"/>
        <v>0</v>
      </c>
      <c r="AG96" s="3">
        <f t="shared" si="56"/>
        <v>0</v>
      </c>
      <c r="AH96" s="3">
        <f t="shared" si="57"/>
        <v>0</v>
      </c>
      <c r="AI96" s="3">
        <f t="shared" si="58"/>
        <v>0</v>
      </c>
      <c r="AJ96" s="3">
        <f t="shared" si="59"/>
        <v>0</v>
      </c>
      <c r="AK96" s="3">
        <f t="shared" si="60"/>
        <v>0</v>
      </c>
      <c r="AL96" s="3">
        <f t="shared" si="61"/>
        <v>0</v>
      </c>
      <c r="AM96" s="3">
        <f t="shared" si="62"/>
        <v>0</v>
      </c>
      <c r="AN96" s="3">
        <f t="shared" si="63"/>
        <v>0</v>
      </c>
      <c r="AO96" s="3">
        <f t="shared" si="64"/>
        <v>0</v>
      </c>
      <c r="AP96" s="3"/>
      <c r="AQ96" s="3">
        <f t="shared" si="65"/>
        <v>4</v>
      </c>
      <c r="AR96" s="3">
        <f t="shared" si="66"/>
        <v>5</v>
      </c>
      <c r="AS96" s="3">
        <f t="shared" si="67"/>
        <v>2</v>
      </c>
      <c r="AT96" s="3">
        <f t="shared" si="68"/>
        <v>7</v>
      </c>
      <c r="AU96" s="3">
        <f t="shared" si="69"/>
        <v>3</v>
      </c>
      <c r="AV96" s="3">
        <f t="shared" si="70"/>
        <v>10</v>
      </c>
      <c r="AW96" s="3">
        <f t="shared" si="71"/>
        <v>6</v>
      </c>
      <c r="AX96" s="3">
        <f t="shared" si="72"/>
        <v>1</v>
      </c>
      <c r="AY96" s="3">
        <f t="shared" si="73"/>
        <v>9</v>
      </c>
      <c r="AZ96" s="3">
        <f t="shared" si="74"/>
        <v>8</v>
      </c>
      <c r="BA96" s="3"/>
      <c r="BB96" s="6">
        <f t="shared" si="75"/>
        <v>5</v>
      </c>
      <c r="BC96" s="3">
        <f t="shared" si="76"/>
        <v>5</v>
      </c>
      <c r="BD96" s="3">
        <f t="shared" si="79"/>
        <v>21</v>
      </c>
      <c r="BE96" s="3">
        <f t="shared" si="80"/>
        <v>34</v>
      </c>
      <c r="BF96" s="3">
        <f t="shared" si="81"/>
        <v>19</v>
      </c>
      <c r="BG96" s="3">
        <f t="shared" si="82"/>
        <v>6</v>
      </c>
      <c r="BH96" s="3">
        <f t="shared" si="83"/>
        <v>6</v>
      </c>
      <c r="BI96" s="28">
        <f t="shared" si="84"/>
        <v>12.5</v>
      </c>
      <c r="BJ96" s="28">
        <f t="shared" si="85"/>
        <v>4.7871355387816905</v>
      </c>
      <c r="BK96" s="44">
        <f t="shared" si="86"/>
        <v>-1.3578057164544433</v>
      </c>
      <c r="BL96" s="45">
        <f t="shared" si="77"/>
        <v>8.7262670284291577E-2</v>
      </c>
      <c r="BM96" s="39"/>
      <c r="BN96" s="39" t="str">
        <f t="shared" si="87"/>
        <v/>
      </c>
      <c r="BP96" s="12">
        <f t="shared" si="88"/>
        <v>1.8635619144313744E-2</v>
      </c>
    </row>
    <row r="97" spans="1:68">
      <c r="A97" s="43" t="s">
        <v>336</v>
      </c>
      <c r="B97" s="43" t="s">
        <v>337</v>
      </c>
      <c r="C97" s="43" t="s">
        <v>150</v>
      </c>
      <c r="D97" s="43" t="s">
        <v>338</v>
      </c>
      <c r="E97" s="43" t="s">
        <v>191</v>
      </c>
      <c r="F97" s="12" t="str">
        <f t="shared" si="78"/>
        <v>serine prot</v>
      </c>
      <c r="H97" s="12">
        <f>VLOOKUP($B97,data!$B$3:$Q$11565,'diff expr Varroa'!H$7,FALSE)</f>
        <v>5.7625387775367001</v>
      </c>
      <c r="I97" s="12">
        <f>VLOOKUP($B97,data!$B$3:$Q$11565,'diff expr Varroa'!I$7,FALSE)</f>
        <v>5.4459441552918904</v>
      </c>
      <c r="J97" s="12">
        <f>VLOOKUP($B97,data!$B$3:$Q$11565,'diff expr Varroa'!J$7,FALSE)</f>
        <v>7.1462403613457903</v>
      </c>
      <c r="K97" s="12">
        <f>VLOOKUP($B97,data!$B$3:$Q$11565,'diff expr Varroa'!K$7,FALSE)</f>
        <v>6.2756868257125804</v>
      </c>
      <c r="L97" s="12">
        <f>VLOOKUP($B97,data!$B$3:$Q$11565,'diff expr Varroa'!L$7,FALSE)</f>
        <v>6.8960099479567596</v>
      </c>
      <c r="M97" s="12">
        <f>VLOOKUP($B97,data!$B$3:$Q$11565,'diff expr Varroa'!M$7,FALSE)</f>
        <v>5.1127774112395503</v>
      </c>
      <c r="N97" s="12">
        <f>VLOOKUP($B97,data!$B$3:$Q$11565,'diff expr Varroa'!N$7,FALSE)</f>
        <v>6.1083114335419397</v>
      </c>
      <c r="O97" s="12">
        <f>VLOOKUP($B97,data!$B$3:$Q$11565,'diff expr Varroa'!O$7,FALSE)</f>
        <v>8.2908012439459693</v>
      </c>
      <c r="P97" s="12">
        <f>VLOOKUP($B97,data!$B$3:$Q$11565,'diff expr Varroa'!P$7,FALSE)</f>
        <v>5.4837765726009904</v>
      </c>
      <c r="Q97" s="12">
        <f>VLOOKUP($B97,data!$B$3:$Q$11565,'diff expr Varroa'!Q$7,FALSE)</f>
        <v>6.1484073885055901</v>
      </c>
      <c r="S97" s="40" t="str">
        <f>IF(COUNTIF(H97:L97,"&gt;"&amp;'reference parameters'!$B$2)&gt;='reference parameters'!$B$3,IF(COUNTIF('diff expr Varroa'!M97:Q97,"&gt;"&amp;'reference parameters'!$B$2)&gt;='reference parameters'!$B$4,"OK"))</f>
        <v>OK</v>
      </c>
      <c r="U97" s="3">
        <f t="shared" si="45"/>
        <v>4</v>
      </c>
      <c r="V97" s="3">
        <f t="shared" si="46"/>
        <v>2</v>
      </c>
      <c r="W97" s="3">
        <f t="shared" si="47"/>
        <v>9</v>
      </c>
      <c r="X97" s="3">
        <f t="shared" si="48"/>
        <v>7</v>
      </c>
      <c r="Y97" s="3">
        <f t="shared" si="49"/>
        <v>8</v>
      </c>
      <c r="Z97" s="3">
        <f t="shared" si="50"/>
        <v>1</v>
      </c>
      <c r="AA97" s="3">
        <f t="shared" si="51"/>
        <v>5</v>
      </c>
      <c r="AB97" s="3">
        <f t="shared" si="52"/>
        <v>10</v>
      </c>
      <c r="AC97" s="3">
        <f t="shared" si="53"/>
        <v>3</v>
      </c>
      <c r="AD97" s="3">
        <f t="shared" si="54"/>
        <v>6</v>
      </c>
      <c r="AE97" s="3"/>
      <c r="AF97" s="3">
        <f t="shared" si="55"/>
        <v>0</v>
      </c>
      <c r="AG97" s="3">
        <f t="shared" si="56"/>
        <v>0</v>
      </c>
      <c r="AH97" s="3">
        <f t="shared" si="57"/>
        <v>0</v>
      </c>
      <c r="AI97" s="3">
        <f t="shared" si="58"/>
        <v>0</v>
      </c>
      <c r="AJ97" s="3">
        <f t="shared" si="59"/>
        <v>0</v>
      </c>
      <c r="AK97" s="3">
        <f t="shared" si="60"/>
        <v>0</v>
      </c>
      <c r="AL97" s="3">
        <f t="shared" si="61"/>
        <v>0</v>
      </c>
      <c r="AM97" s="3">
        <f t="shared" si="62"/>
        <v>0</v>
      </c>
      <c r="AN97" s="3">
        <f t="shared" si="63"/>
        <v>0</v>
      </c>
      <c r="AO97" s="3">
        <f t="shared" si="64"/>
        <v>0</v>
      </c>
      <c r="AP97" s="3"/>
      <c r="AQ97" s="3">
        <f t="shared" si="65"/>
        <v>4</v>
      </c>
      <c r="AR97" s="3">
        <f t="shared" si="66"/>
        <v>2</v>
      </c>
      <c r="AS97" s="3">
        <f t="shared" si="67"/>
        <v>9</v>
      </c>
      <c r="AT97" s="3">
        <f t="shared" si="68"/>
        <v>7</v>
      </c>
      <c r="AU97" s="3">
        <f t="shared" si="69"/>
        <v>8</v>
      </c>
      <c r="AV97" s="3">
        <f t="shared" si="70"/>
        <v>1</v>
      </c>
      <c r="AW97" s="3">
        <f t="shared" si="71"/>
        <v>5</v>
      </c>
      <c r="AX97" s="3">
        <f t="shared" si="72"/>
        <v>10</v>
      </c>
      <c r="AY97" s="3">
        <f t="shared" si="73"/>
        <v>3</v>
      </c>
      <c r="AZ97" s="3">
        <f t="shared" si="74"/>
        <v>6</v>
      </c>
      <c r="BA97" s="3"/>
      <c r="BB97" s="6">
        <f t="shared" si="75"/>
        <v>5</v>
      </c>
      <c r="BC97" s="3">
        <f t="shared" si="76"/>
        <v>5</v>
      </c>
      <c r="BD97" s="3">
        <f t="shared" si="79"/>
        <v>30</v>
      </c>
      <c r="BE97" s="3">
        <f t="shared" si="80"/>
        <v>25</v>
      </c>
      <c r="BF97" s="3">
        <f t="shared" si="81"/>
        <v>10</v>
      </c>
      <c r="BG97" s="3">
        <f t="shared" si="82"/>
        <v>15</v>
      </c>
      <c r="BH97" s="3">
        <f t="shared" si="83"/>
        <v>10</v>
      </c>
      <c r="BI97" s="28">
        <f t="shared" si="84"/>
        <v>12.5</v>
      </c>
      <c r="BJ97" s="28">
        <f t="shared" si="85"/>
        <v>4.7871355387816905</v>
      </c>
      <c r="BK97" s="44">
        <f t="shared" si="86"/>
        <v>-0.5222329678670935</v>
      </c>
      <c r="BL97" s="45">
        <f t="shared" si="77"/>
        <v>0.30075406722029491</v>
      </c>
      <c r="BM97" s="39"/>
      <c r="BN97" s="39" t="str">
        <f t="shared" si="87"/>
        <v/>
      </c>
      <c r="BP97" s="12">
        <f t="shared" si="88"/>
        <v>-5.2992346197231963E-3</v>
      </c>
    </row>
    <row r="98" spans="1:68">
      <c r="A98" s="43" t="s">
        <v>339</v>
      </c>
      <c r="B98" s="43" t="s">
        <v>340</v>
      </c>
      <c r="C98" s="43" t="s">
        <v>341</v>
      </c>
      <c r="D98" s="43" t="s">
        <v>342</v>
      </c>
      <c r="E98" s="43" t="s">
        <v>191</v>
      </c>
      <c r="F98" s="12" t="str">
        <f t="shared" si="78"/>
        <v>serine prot</v>
      </c>
      <c r="H98" s="12">
        <f>VLOOKUP($B98,data!$B$3:$Q$11565,'diff expr Varroa'!H$7,FALSE)</f>
        <v>4.4838185959666896</v>
      </c>
      <c r="I98" s="12">
        <f>VLOOKUP($B98,data!$B$3:$Q$11565,'diff expr Varroa'!I$7,FALSE)</f>
        <v>4.4456530885114001</v>
      </c>
      <c r="J98" s="12">
        <f>VLOOKUP($B98,data!$B$3:$Q$11565,'diff expr Varroa'!J$7,FALSE)</f>
        <v>4.5638886729124497</v>
      </c>
      <c r="K98" s="12">
        <f>VLOOKUP($B98,data!$B$3:$Q$11565,'diff expr Varroa'!K$7,FALSE)</f>
        <v>4.3517302712450299</v>
      </c>
      <c r="L98" s="12">
        <f>VLOOKUP($B98,data!$B$3:$Q$11565,'diff expr Varroa'!L$7,FALSE)</f>
        <v>4.3009286659846602</v>
      </c>
      <c r="M98" s="12">
        <f>VLOOKUP($B98,data!$B$3:$Q$11565,'diff expr Varroa'!M$7,FALSE)</f>
        <v>3.7814594184883799</v>
      </c>
      <c r="N98" s="12">
        <f>VLOOKUP($B98,data!$B$3:$Q$11565,'diff expr Varroa'!N$7,FALSE)</f>
        <v>4.49496154099739</v>
      </c>
      <c r="O98" s="12">
        <f>VLOOKUP($B98,data!$B$3:$Q$11565,'diff expr Varroa'!O$7,FALSE)</f>
        <v>4.2567562628296498</v>
      </c>
      <c r="P98" s="12">
        <f>VLOOKUP($B98,data!$B$3:$Q$11565,'diff expr Varroa'!P$7,FALSE)</f>
        <v>4.3302743077434496</v>
      </c>
      <c r="Q98" s="12">
        <f>VLOOKUP($B98,data!$B$3:$Q$11565,'diff expr Varroa'!Q$7,FALSE)</f>
        <v>4.2633743974944602</v>
      </c>
      <c r="S98" s="40" t="str">
        <f>IF(COUNTIF(H98:L98,"&gt;"&amp;'reference parameters'!$B$2)&gt;='reference parameters'!$B$3,IF(COUNTIF('diff expr Varroa'!M98:Q98,"&gt;"&amp;'reference parameters'!$B$2)&gt;='reference parameters'!$B$4,"OK"))</f>
        <v>OK</v>
      </c>
      <c r="U98" s="3">
        <f t="shared" si="45"/>
        <v>8</v>
      </c>
      <c r="V98" s="3">
        <f t="shared" si="46"/>
        <v>7</v>
      </c>
      <c r="W98" s="3">
        <f t="shared" si="47"/>
        <v>10</v>
      </c>
      <c r="X98" s="3">
        <f t="shared" si="48"/>
        <v>6</v>
      </c>
      <c r="Y98" s="3">
        <f t="shared" si="49"/>
        <v>4</v>
      </c>
      <c r="Z98" s="3">
        <f t="shared" si="50"/>
        <v>1</v>
      </c>
      <c r="AA98" s="3">
        <f t="shared" si="51"/>
        <v>9</v>
      </c>
      <c r="AB98" s="3">
        <f t="shared" si="52"/>
        <v>2</v>
      </c>
      <c r="AC98" s="3">
        <f t="shared" si="53"/>
        <v>5</v>
      </c>
      <c r="AD98" s="3">
        <f t="shared" si="54"/>
        <v>3</v>
      </c>
      <c r="AE98" s="3"/>
      <c r="AF98" s="3">
        <f t="shared" si="55"/>
        <v>0</v>
      </c>
      <c r="AG98" s="3">
        <f t="shared" si="56"/>
        <v>0</v>
      </c>
      <c r="AH98" s="3">
        <f t="shared" si="57"/>
        <v>0</v>
      </c>
      <c r="AI98" s="3">
        <f t="shared" si="58"/>
        <v>0</v>
      </c>
      <c r="AJ98" s="3">
        <f t="shared" si="59"/>
        <v>0</v>
      </c>
      <c r="AK98" s="3">
        <f t="shared" si="60"/>
        <v>0</v>
      </c>
      <c r="AL98" s="3">
        <f t="shared" si="61"/>
        <v>0</v>
      </c>
      <c r="AM98" s="3">
        <f t="shared" si="62"/>
        <v>0</v>
      </c>
      <c r="AN98" s="3">
        <f t="shared" si="63"/>
        <v>0</v>
      </c>
      <c r="AO98" s="3">
        <f t="shared" si="64"/>
        <v>0</v>
      </c>
      <c r="AP98" s="3"/>
      <c r="AQ98" s="3">
        <f t="shared" si="65"/>
        <v>8</v>
      </c>
      <c r="AR98" s="3">
        <f t="shared" si="66"/>
        <v>7</v>
      </c>
      <c r="AS98" s="3">
        <f t="shared" si="67"/>
        <v>10</v>
      </c>
      <c r="AT98" s="3">
        <f t="shared" si="68"/>
        <v>6</v>
      </c>
      <c r="AU98" s="3">
        <f t="shared" si="69"/>
        <v>4</v>
      </c>
      <c r="AV98" s="3">
        <f t="shared" si="70"/>
        <v>1</v>
      </c>
      <c r="AW98" s="3">
        <f t="shared" si="71"/>
        <v>9</v>
      </c>
      <c r="AX98" s="3">
        <f t="shared" si="72"/>
        <v>2</v>
      </c>
      <c r="AY98" s="3">
        <f t="shared" si="73"/>
        <v>5</v>
      </c>
      <c r="AZ98" s="3">
        <f t="shared" si="74"/>
        <v>3</v>
      </c>
      <c r="BA98" s="3"/>
      <c r="BB98" s="6">
        <f t="shared" si="75"/>
        <v>5</v>
      </c>
      <c r="BC98" s="3">
        <f t="shared" si="76"/>
        <v>5</v>
      </c>
      <c r="BD98" s="3">
        <f t="shared" si="79"/>
        <v>35</v>
      </c>
      <c r="BE98" s="3">
        <f t="shared" si="80"/>
        <v>20</v>
      </c>
      <c r="BF98" s="3">
        <f t="shared" si="81"/>
        <v>5</v>
      </c>
      <c r="BG98" s="3">
        <f t="shared" si="82"/>
        <v>20</v>
      </c>
      <c r="BH98" s="3">
        <f t="shared" si="83"/>
        <v>5</v>
      </c>
      <c r="BI98" s="28">
        <f t="shared" si="84"/>
        <v>12.5</v>
      </c>
      <c r="BJ98" s="28">
        <f t="shared" si="85"/>
        <v>4.7871355387816905</v>
      </c>
      <c r="BK98" s="44">
        <f t="shared" si="86"/>
        <v>-1.5666989036012806</v>
      </c>
      <c r="BL98" s="45">
        <f t="shared" si="77"/>
        <v>5.8592543599068986E-2</v>
      </c>
      <c r="BM98" s="39"/>
      <c r="BN98" s="39" t="str">
        <f t="shared" si="87"/>
        <v/>
      </c>
      <c r="BP98" s="12">
        <f t="shared" si="88"/>
        <v>-2.0461419956544977E-2</v>
      </c>
    </row>
    <row r="99" spans="1:68">
      <c r="A99" s="43" t="s">
        <v>343</v>
      </c>
      <c r="B99" s="43" t="s">
        <v>344</v>
      </c>
      <c r="C99" s="43" t="s">
        <v>345</v>
      </c>
      <c r="D99" s="43" t="s">
        <v>346</v>
      </c>
      <c r="E99" s="43" t="s">
        <v>191</v>
      </c>
      <c r="F99" s="12" t="str">
        <f t="shared" si="78"/>
        <v>serine prot</v>
      </c>
      <c r="H99" s="12">
        <f>VLOOKUP($B99,data!$B$3:$Q$11565,'diff expr Varroa'!H$7,FALSE)</f>
        <v>5.3018286845624196</v>
      </c>
      <c r="I99" s="12">
        <f>VLOOKUP($B99,data!$B$3:$Q$11565,'diff expr Varroa'!I$7,FALSE)</f>
        <v>4.7881665373273803</v>
      </c>
      <c r="J99" s="12">
        <f>VLOOKUP($B99,data!$B$3:$Q$11565,'diff expr Varroa'!J$7,FALSE)</f>
        <v>3.6381873987360902</v>
      </c>
      <c r="K99" s="12">
        <f>VLOOKUP($B99,data!$B$3:$Q$11565,'diff expr Varroa'!K$7,FALSE)</f>
        <v>4.0892058755412499</v>
      </c>
      <c r="L99" s="12">
        <f>VLOOKUP($B99,data!$B$3:$Q$11565,'diff expr Varroa'!L$7,FALSE)</f>
        <v>3.33407035458014</v>
      </c>
      <c r="M99" s="12">
        <f>VLOOKUP($B99,data!$B$3:$Q$11565,'diff expr Varroa'!M$7,FALSE)</f>
        <v>4.5459386428609303</v>
      </c>
      <c r="N99" s="12">
        <f>VLOOKUP($B99,data!$B$3:$Q$11565,'diff expr Varroa'!N$7,FALSE)</f>
        <v>4.8453589192974098</v>
      </c>
      <c r="O99" s="12">
        <f>VLOOKUP($B99,data!$B$3:$Q$11565,'diff expr Varroa'!O$7,FALSE)</f>
        <v>3.6724961835054399</v>
      </c>
      <c r="P99" s="12">
        <f>VLOOKUP($B99,data!$B$3:$Q$11565,'diff expr Varroa'!P$7,FALSE)</f>
        <v>7.2411144651086801</v>
      </c>
      <c r="Q99" s="12">
        <f>VLOOKUP($B99,data!$B$3:$Q$11565,'diff expr Varroa'!Q$7,FALSE)</f>
        <v>6.9467846882146</v>
      </c>
      <c r="S99" s="40" t="str">
        <f>IF(COUNTIF(H99:L99,"&gt;"&amp;'reference parameters'!$B$2)&gt;='reference parameters'!$B$3,IF(COUNTIF('diff expr Varroa'!M99:Q99,"&gt;"&amp;'reference parameters'!$B$2)&gt;='reference parameters'!$B$4,"OK"))</f>
        <v>OK</v>
      </c>
      <c r="U99" s="3">
        <f t="shared" si="45"/>
        <v>8</v>
      </c>
      <c r="V99" s="3">
        <f t="shared" si="46"/>
        <v>6</v>
      </c>
      <c r="W99" s="3">
        <f t="shared" si="47"/>
        <v>2</v>
      </c>
      <c r="X99" s="3">
        <f t="shared" si="48"/>
        <v>4</v>
      </c>
      <c r="Y99" s="3">
        <f t="shared" si="49"/>
        <v>1</v>
      </c>
      <c r="Z99" s="3">
        <f t="shared" si="50"/>
        <v>5</v>
      </c>
      <c r="AA99" s="3">
        <f t="shared" si="51"/>
        <v>7</v>
      </c>
      <c r="AB99" s="3">
        <f t="shared" si="52"/>
        <v>3</v>
      </c>
      <c r="AC99" s="3">
        <f t="shared" si="53"/>
        <v>10</v>
      </c>
      <c r="AD99" s="3">
        <f t="shared" si="54"/>
        <v>9</v>
      </c>
      <c r="AE99" s="3"/>
      <c r="AF99" s="3">
        <f t="shared" si="55"/>
        <v>0</v>
      </c>
      <c r="AG99" s="3">
        <f t="shared" si="56"/>
        <v>0</v>
      </c>
      <c r="AH99" s="3">
        <f t="shared" si="57"/>
        <v>0</v>
      </c>
      <c r="AI99" s="3">
        <f t="shared" si="58"/>
        <v>0</v>
      </c>
      <c r="AJ99" s="3">
        <f t="shared" si="59"/>
        <v>0</v>
      </c>
      <c r="AK99" s="3">
        <f t="shared" si="60"/>
        <v>0</v>
      </c>
      <c r="AL99" s="3">
        <f t="shared" si="61"/>
        <v>0</v>
      </c>
      <c r="AM99" s="3">
        <f t="shared" si="62"/>
        <v>0</v>
      </c>
      <c r="AN99" s="3">
        <f t="shared" si="63"/>
        <v>0</v>
      </c>
      <c r="AO99" s="3">
        <f t="shared" si="64"/>
        <v>0</v>
      </c>
      <c r="AP99" s="3"/>
      <c r="AQ99" s="3">
        <f t="shared" si="65"/>
        <v>8</v>
      </c>
      <c r="AR99" s="3">
        <f t="shared" si="66"/>
        <v>6</v>
      </c>
      <c r="AS99" s="3">
        <f t="shared" si="67"/>
        <v>2</v>
      </c>
      <c r="AT99" s="3">
        <f t="shared" si="68"/>
        <v>4</v>
      </c>
      <c r="AU99" s="3">
        <f t="shared" si="69"/>
        <v>1</v>
      </c>
      <c r="AV99" s="3">
        <f t="shared" si="70"/>
        <v>5</v>
      </c>
      <c r="AW99" s="3">
        <f t="shared" si="71"/>
        <v>7</v>
      </c>
      <c r="AX99" s="3">
        <f t="shared" si="72"/>
        <v>3</v>
      </c>
      <c r="AY99" s="3">
        <f t="shared" si="73"/>
        <v>10</v>
      </c>
      <c r="AZ99" s="3">
        <f t="shared" si="74"/>
        <v>9</v>
      </c>
      <c r="BA99" s="3"/>
      <c r="BB99" s="6">
        <f t="shared" si="75"/>
        <v>5</v>
      </c>
      <c r="BC99" s="3">
        <f t="shared" si="76"/>
        <v>5</v>
      </c>
      <c r="BD99" s="3">
        <f t="shared" si="79"/>
        <v>21</v>
      </c>
      <c r="BE99" s="3">
        <f t="shared" si="80"/>
        <v>34</v>
      </c>
      <c r="BF99" s="3">
        <f t="shared" si="81"/>
        <v>19</v>
      </c>
      <c r="BG99" s="3">
        <f t="shared" si="82"/>
        <v>6</v>
      </c>
      <c r="BH99" s="3">
        <f t="shared" si="83"/>
        <v>6</v>
      </c>
      <c r="BI99" s="28">
        <f t="shared" si="84"/>
        <v>12.5</v>
      </c>
      <c r="BJ99" s="28">
        <f t="shared" si="85"/>
        <v>4.7871355387816905</v>
      </c>
      <c r="BK99" s="44">
        <f t="shared" si="86"/>
        <v>-1.3578057164544433</v>
      </c>
      <c r="BL99" s="45">
        <f t="shared" si="77"/>
        <v>8.7262670284291577E-2</v>
      </c>
      <c r="BM99" s="39"/>
      <c r="BN99" s="39" t="str">
        <f t="shared" si="87"/>
        <v/>
      </c>
      <c r="BP99" s="12">
        <f t="shared" si="88"/>
        <v>0.11005315945799088</v>
      </c>
    </row>
    <row r="100" spans="1:68">
      <c r="A100" s="43" t="s">
        <v>347</v>
      </c>
      <c r="B100" s="43" t="s">
        <v>348</v>
      </c>
      <c r="C100" s="43" t="s">
        <v>150</v>
      </c>
      <c r="D100" s="43" t="s">
        <v>349</v>
      </c>
      <c r="E100" s="43" t="s">
        <v>191</v>
      </c>
      <c r="F100" s="12" t="str">
        <f t="shared" si="78"/>
        <v>serine prot</v>
      </c>
      <c r="H100" s="12" t="e">
        <f>VLOOKUP($B100,data!$B$3:$Q$11565,'diff expr Varroa'!H$7,FALSE)</f>
        <v>#N/A</v>
      </c>
      <c r="I100" s="12" t="e">
        <f>VLOOKUP($B100,data!$B$3:$Q$11565,'diff expr Varroa'!I$7,FALSE)</f>
        <v>#N/A</v>
      </c>
      <c r="J100" s="12" t="e">
        <f>VLOOKUP($B100,data!$B$3:$Q$11565,'diff expr Varroa'!J$7,FALSE)</f>
        <v>#N/A</v>
      </c>
      <c r="K100" s="12" t="e">
        <f>VLOOKUP($B100,data!$B$3:$Q$11565,'diff expr Varroa'!K$7,FALSE)</f>
        <v>#N/A</v>
      </c>
      <c r="L100" s="12" t="e">
        <f>VLOOKUP($B100,data!$B$3:$Q$11565,'diff expr Varroa'!L$7,FALSE)</f>
        <v>#N/A</v>
      </c>
      <c r="M100" s="12" t="e">
        <f>VLOOKUP($B100,data!$B$3:$Q$11565,'diff expr Varroa'!M$7,FALSE)</f>
        <v>#N/A</v>
      </c>
      <c r="N100" s="12" t="e">
        <f>VLOOKUP($B100,data!$B$3:$Q$11565,'diff expr Varroa'!N$7,FALSE)</f>
        <v>#N/A</v>
      </c>
      <c r="O100" s="12" t="e">
        <f>VLOOKUP($B100,data!$B$3:$Q$11565,'diff expr Varroa'!O$7,FALSE)</f>
        <v>#N/A</v>
      </c>
      <c r="P100" s="12" t="e">
        <f>VLOOKUP($B100,data!$B$3:$Q$11565,'diff expr Varroa'!P$7,FALSE)</f>
        <v>#N/A</v>
      </c>
      <c r="Q100" s="12" t="e">
        <f>VLOOKUP($B100,data!$B$3:$Q$11565,'diff expr Varroa'!Q$7,FALSE)</f>
        <v>#N/A</v>
      </c>
      <c r="S100" s="40" t="b">
        <f>IF(COUNTIF(H100:L100,"&gt;"&amp;'reference parameters'!$B$2)&gt;='reference parameters'!$B$3,IF(COUNTIF('diff expr Varroa'!M100:Q100,"&gt;"&amp;'reference parameters'!$B$2)&gt;='reference parameters'!$B$4,"OK"))</f>
        <v>0</v>
      </c>
      <c r="U100" s="3" t="b">
        <f t="shared" si="45"/>
        <v>0</v>
      </c>
      <c r="V100" s="3" t="b">
        <f t="shared" si="46"/>
        <v>0</v>
      </c>
      <c r="W100" s="3" t="b">
        <f t="shared" si="47"/>
        <v>0</v>
      </c>
      <c r="X100" s="3" t="b">
        <f t="shared" si="48"/>
        <v>0</v>
      </c>
      <c r="Y100" s="3" t="b">
        <f t="shared" si="49"/>
        <v>0</v>
      </c>
      <c r="Z100" s="3" t="b">
        <f t="shared" si="50"/>
        <v>0</v>
      </c>
      <c r="AA100" s="3" t="b">
        <f t="shared" si="51"/>
        <v>0</v>
      </c>
      <c r="AB100" s="3" t="b">
        <f t="shared" si="52"/>
        <v>0</v>
      </c>
      <c r="AC100" s="3" t="b">
        <f t="shared" si="53"/>
        <v>0</v>
      </c>
      <c r="AD100" s="3" t="b">
        <f t="shared" si="54"/>
        <v>0</v>
      </c>
      <c r="AE100" s="3"/>
      <c r="AF100" s="3" t="str">
        <f t="shared" si="55"/>
        <v/>
      </c>
      <c r="AG100" s="3" t="str">
        <f t="shared" si="56"/>
        <v/>
      </c>
      <c r="AH100" s="3" t="str">
        <f t="shared" si="57"/>
        <v/>
      </c>
      <c r="AI100" s="3" t="str">
        <f t="shared" si="58"/>
        <v/>
      </c>
      <c r="AJ100" s="3" t="str">
        <f t="shared" si="59"/>
        <v/>
      </c>
      <c r="AK100" s="3" t="str">
        <f t="shared" si="60"/>
        <v/>
      </c>
      <c r="AL100" s="3" t="str">
        <f t="shared" si="61"/>
        <v/>
      </c>
      <c r="AM100" s="3" t="str">
        <f t="shared" si="62"/>
        <v/>
      </c>
      <c r="AN100" s="3" t="str">
        <f t="shared" si="63"/>
        <v/>
      </c>
      <c r="AO100" s="3" t="str">
        <f t="shared" si="64"/>
        <v/>
      </c>
      <c r="AP100" s="3"/>
      <c r="AQ100" s="3" t="str">
        <f t="shared" si="65"/>
        <v/>
      </c>
      <c r="AR100" s="3" t="str">
        <f t="shared" si="66"/>
        <v/>
      </c>
      <c r="AS100" s="3" t="str">
        <f t="shared" si="67"/>
        <v/>
      </c>
      <c r="AT100" s="3" t="str">
        <f t="shared" si="68"/>
        <v/>
      </c>
      <c r="AU100" s="3" t="str">
        <f t="shared" si="69"/>
        <v/>
      </c>
      <c r="AV100" s="3" t="str">
        <f t="shared" si="70"/>
        <v/>
      </c>
      <c r="AW100" s="3" t="str">
        <f t="shared" si="71"/>
        <v/>
      </c>
      <c r="AX100" s="3" t="str">
        <f t="shared" si="72"/>
        <v/>
      </c>
      <c r="AY100" s="3" t="str">
        <f t="shared" si="73"/>
        <v/>
      </c>
      <c r="AZ100" s="3" t="str">
        <f t="shared" si="74"/>
        <v/>
      </c>
      <c r="BA100" s="3"/>
      <c r="BB100" s="6">
        <f t="shared" si="75"/>
        <v>0</v>
      </c>
      <c r="BC100" s="3">
        <f t="shared" si="76"/>
        <v>0</v>
      </c>
      <c r="BD100" s="3">
        <f t="shared" si="79"/>
        <v>0</v>
      </c>
      <c r="BE100" s="3">
        <f t="shared" si="80"/>
        <v>0</v>
      </c>
      <c r="BF100" s="3">
        <f t="shared" si="81"/>
        <v>0</v>
      </c>
      <c r="BG100" s="3">
        <f t="shared" si="82"/>
        <v>0</v>
      </c>
      <c r="BH100" s="3">
        <f t="shared" si="83"/>
        <v>0</v>
      </c>
      <c r="BI100" s="28">
        <f t="shared" si="84"/>
        <v>0</v>
      </c>
      <c r="BJ100" s="28">
        <f t="shared" si="85"/>
        <v>0</v>
      </c>
      <c r="BK100" s="44" t="e">
        <f t="shared" si="86"/>
        <v>#DIV/0!</v>
      </c>
      <c r="BL100" s="45" t="str">
        <f t="shared" si="77"/>
        <v/>
      </c>
      <c r="BM100" s="39"/>
      <c r="BN100" s="39" t="str">
        <f t="shared" si="87"/>
        <v/>
      </c>
      <c r="BP100" s="12" t="e">
        <f t="shared" si="88"/>
        <v>#N/A</v>
      </c>
    </row>
    <row r="101" spans="1:68">
      <c r="A101" s="43" t="s">
        <v>350</v>
      </c>
      <c r="B101" s="43" t="s">
        <v>351</v>
      </c>
      <c r="C101" s="43" t="s">
        <v>352</v>
      </c>
      <c r="D101" s="43" t="s">
        <v>353</v>
      </c>
      <c r="E101" s="43" t="s">
        <v>191</v>
      </c>
      <c r="F101" s="12" t="str">
        <f t="shared" si="78"/>
        <v>serine prot</v>
      </c>
      <c r="H101" s="12">
        <f>VLOOKUP($B101,data!$B$3:$Q$11565,'diff expr Varroa'!H$7,FALSE)</f>
        <v>5.8673482739251597</v>
      </c>
      <c r="I101" s="12">
        <f>VLOOKUP($B101,data!$B$3:$Q$11565,'diff expr Varroa'!I$7,FALSE)</f>
        <v>5.80952916847931</v>
      </c>
      <c r="J101" s="12">
        <f>VLOOKUP($B101,data!$B$3:$Q$11565,'diff expr Varroa'!J$7,FALSE)</f>
        <v>5.8734011200307696</v>
      </c>
      <c r="K101" s="12">
        <f>VLOOKUP($B101,data!$B$3:$Q$11565,'diff expr Varroa'!K$7,FALSE)</f>
        <v>5.6288788852098</v>
      </c>
      <c r="L101" s="12">
        <f>VLOOKUP($B101,data!$B$3:$Q$11565,'diff expr Varroa'!L$7,FALSE)</f>
        <v>5.6721004826633701</v>
      </c>
      <c r="M101" s="12">
        <f>VLOOKUP($B101,data!$B$3:$Q$11565,'diff expr Varroa'!M$7,FALSE)</f>
        <v>5.5593717733825097</v>
      </c>
      <c r="N101" s="12">
        <f>VLOOKUP($B101,data!$B$3:$Q$11565,'diff expr Varroa'!N$7,FALSE)</f>
        <v>6.1254782290571796</v>
      </c>
      <c r="O101" s="12">
        <f>VLOOKUP($B101,data!$B$3:$Q$11565,'diff expr Varroa'!O$7,FALSE)</f>
        <v>6.2007006023616098</v>
      </c>
      <c r="P101" s="12">
        <f>VLOOKUP($B101,data!$B$3:$Q$11565,'diff expr Varroa'!P$7,FALSE)</f>
        <v>5.52962448084548</v>
      </c>
      <c r="Q101" s="12">
        <f>VLOOKUP($B101,data!$B$3:$Q$11565,'diff expr Varroa'!Q$7,FALSE)</f>
        <v>5.79191555479931</v>
      </c>
      <c r="S101" s="40" t="str">
        <f>IF(COUNTIF(H101:L101,"&gt;"&amp;'reference parameters'!$B$2)&gt;='reference parameters'!$B$3,IF(COUNTIF('diff expr Varroa'!M101:Q101,"&gt;"&amp;'reference parameters'!$B$2)&gt;='reference parameters'!$B$4,"OK"))</f>
        <v>OK</v>
      </c>
      <c r="U101" s="3">
        <f t="shared" si="45"/>
        <v>7</v>
      </c>
      <c r="V101" s="3">
        <f t="shared" si="46"/>
        <v>6</v>
      </c>
      <c r="W101" s="3">
        <f t="shared" si="47"/>
        <v>8</v>
      </c>
      <c r="X101" s="3">
        <f t="shared" si="48"/>
        <v>3</v>
      </c>
      <c r="Y101" s="3">
        <f t="shared" si="49"/>
        <v>4</v>
      </c>
      <c r="Z101" s="3">
        <f t="shared" si="50"/>
        <v>2</v>
      </c>
      <c r="AA101" s="3">
        <f t="shared" si="51"/>
        <v>9</v>
      </c>
      <c r="AB101" s="3">
        <f t="shared" si="52"/>
        <v>10</v>
      </c>
      <c r="AC101" s="3">
        <f t="shared" si="53"/>
        <v>1</v>
      </c>
      <c r="AD101" s="3">
        <f t="shared" si="54"/>
        <v>5</v>
      </c>
      <c r="AE101" s="3"/>
      <c r="AF101" s="3">
        <f t="shared" si="55"/>
        <v>0</v>
      </c>
      <c r="AG101" s="3">
        <f t="shared" si="56"/>
        <v>0</v>
      </c>
      <c r="AH101" s="3">
        <f t="shared" si="57"/>
        <v>0</v>
      </c>
      <c r="AI101" s="3">
        <f t="shared" si="58"/>
        <v>0</v>
      </c>
      <c r="AJ101" s="3">
        <f t="shared" si="59"/>
        <v>0</v>
      </c>
      <c r="AK101" s="3">
        <f t="shared" si="60"/>
        <v>0</v>
      </c>
      <c r="AL101" s="3">
        <f t="shared" si="61"/>
        <v>0</v>
      </c>
      <c r="AM101" s="3">
        <f t="shared" si="62"/>
        <v>0</v>
      </c>
      <c r="AN101" s="3">
        <f t="shared" si="63"/>
        <v>0</v>
      </c>
      <c r="AO101" s="3">
        <f t="shared" si="64"/>
        <v>0</v>
      </c>
      <c r="AP101" s="3"/>
      <c r="AQ101" s="3">
        <f t="shared" si="65"/>
        <v>7</v>
      </c>
      <c r="AR101" s="3">
        <f t="shared" si="66"/>
        <v>6</v>
      </c>
      <c r="AS101" s="3">
        <f t="shared" si="67"/>
        <v>8</v>
      </c>
      <c r="AT101" s="3">
        <f t="shared" si="68"/>
        <v>3</v>
      </c>
      <c r="AU101" s="3">
        <f t="shared" si="69"/>
        <v>4</v>
      </c>
      <c r="AV101" s="3">
        <f t="shared" si="70"/>
        <v>2</v>
      </c>
      <c r="AW101" s="3">
        <f t="shared" si="71"/>
        <v>9</v>
      </c>
      <c r="AX101" s="3">
        <f t="shared" si="72"/>
        <v>10</v>
      </c>
      <c r="AY101" s="3">
        <f t="shared" si="73"/>
        <v>1</v>
      </c>
      <c r="AZ101" s="3">
        <f t="shared" si="74"/>
        <v>5</v>
      </c>
      <c r="BA101" s="3"/>
      <c r="BB101" s="6">
        <f t="shared" si="75"/>
        <v>5</v>
      </c>
      <c r="BC101" s="3">
        <f t="shared" si="76"/>
        <v>5</v>
      </c>
      <c r="BD101" s="3">
        <f t="shared" si="79"/>
        <v>28</v>
      </c>
      <c r="BE101" s="3">
        <f t="shared" si="80"/>
        <v>27</v>
      </c>
      <c r="BF101" s="3">
        <f t="shared" si="81"/>
        <v>12</v>
      </c>
      <c r="BG101" s="3">
        <f t="shared" si="82"/>
        <v>13</v>
      </c>
      <c r="BH101" s="3">
        <f t="shared" si="83"/>
        <v>12</v>
      </c>
      <c r="BI101" s="28">
        <f t="shared" si="84"/>
        <v>12.5</v>
      </c>
      <c r="BJ101" s="28">
        <f t="shared" si="85"/>
        <v>4.7871355387816905</v>
      </c>
      <c r="BK101" s="44">
        <f t="shared" si="86"/>
        <v>-0.10444659357341871</v>
      </c>
      <c r="BL101" s="45">
        <f t="shared" si="77"/>
        <v>0.45840747426404427</v>
      </c>
      <c r="BM101" s="39"/>
      <c r="BN101" s="39" t="str">
        <f t="shared" si="87"/>
        <v/>
      </c>
      <c r="BP101" s="12">
        <f t="shared" si="88"/>
        <v>5.3235450645204791E-3</v>
      </c>
    </row>
    <row r="102" spans="1:68">
      <c r="A102" s="43" t="s">
        <v>354</v>
      </c>
      <c r="B102" s="43" t="s">
        <v>355</v>
      </c>
      <c r="C102" s="43" t="s">
        <v>150</v>
      </c>
      <c r="D102" s="43" t="s">
        <v>356</v>
      </c>
      <c r="E102" s="43" t="s">
        <v>191</v>
      </c>
      <c r="F102" s="12" t="str">
        <f t="shared" si="78"/>
        <v>serine prot</v>
      </c>
      <c r="H102" s="12">
        <f>VLOOKUP($B102,data!$B$3:$Q$11565,'diff expr Varroa'!H$7,FALSE)</f>
        <v>4.7882403612659497</v>
      </c>
      <c r="I102" s="12">
        <f>VLOOKUP($B102,data!$B$3:$Q$11565,'diff expr Varroa'!I$7,FALSE)</f>
        <v>4.9486052131722396</v>
      </c>
      <c r="J102" s="12">
        <f>VLOOKUP($B102,data!$B$3:$Q$11565,'diff expr Varroa'!J$7,FALSE)</f>
        <v>4.3035359899866696</v>
      </c>
      <c r="K102" s="12">
        <f>VLOOKUP($B102,data!$B$3:$Q$11565,'diff expr Varroa'!K$7,FALSE)</f>
        <v>3.8353454241230298</v>
      </c>
      <c r="L102" s="12">
        <f>VLOOKUP($B102,data!$B$3:$Q$11565,'diff expr Varroa'!L$7,FALSE)</f>
        <v>4.7889010218833103</v>
      </c>
      <c r="M102" s="12">
        <f>VLOOKUP($B102,data!$B$3:$Q$11565,'diff expr Varroa'!M$7,FALSE)</f>
        <v>3.9869852489372102</v>
      </c>
      <c r="N102" s="12">
        <f>VLOOKUP($B102,data!$B$3:$Q$11565,'diff expr Varroa'!N$7,FALSE)</f>
        <v>3.7848446501428201</v>
      </c>
      <c r="O102" s="12">
        <f>VLOOKUP($B102,data!$B$3:$Q$11565,'diff expr Varroa'!O$7,FALSE)</f>
        <v>4.4114342089532403</v>
      </c>
      <c r="P102" s="12">
        <f>VLOOKUP($B102,data!$B$3:$Q$11565,'diff expr Varroa'!P$7,FALSE)</f>
        <v>4.2710437260841099</v>
      </c>
      <c r="Q102" s="12">
        <f>VLOOKUP($B102,data!$B$3:$Q$11565,'diff expr Varroa'!Q$7,FALSE)</f>
        <v>4.1211419556762898</v>
      </c>
      <c r="S102" s="40" t="str">
        <f>IF(COUNTIF(H102:L102,"&gt;"&amp;'reference parameters'!$B$2)&gt;='reference parameters'!$B$3,IF(COUNTIF('diff expr Varroa'!M102:Q102,"&gt;"&amp;'reference parameters'!$B$2)&gt;='reference parameters'!$B$4,"OK"))</f>
        <v>OK</v>
      </c>
      <c r="U102" s="3">
        <f t="shared" si="45"/>
        <v>8</v>
      </c>
      <c r="V102" s="3">
        <f t="shared" si="46"/>
        <v>10</v>
      </c>
      <c r="W102" s="3">
        <f t="shared" si="47"/>
        <v>6</v>
      </c>
      <c r="X102" s="3">
        <f t="shared" si="48"/>
        <v>2</v>
      </c>
      <c r="Y102" s="3">
        <f t="shared" si="49"/>
        <v>9</v>
      </c>
      <c r="Z102" s="3">
        <f t="shared" si="50"/>
        <v>3</v>
      </c>
      <c r="AA102" s="3">
        <f t="shared" si="51"/>
        <v>1</v>
      </c>
      <c r="AB102" s="3">
        <f t="shared" si="52"/>
        <v>7</v>
      </c>
      <c r="AC102" s="3">
        <f t="shared" si="53"/>
        <v>5</v>
      </c>
      <c r="AD102" s="3">
        <f t="shared" si="54"/>
        <v>4</v>
      </c>
      <c r="AE102" s="3"/>
      <c r="AF102" s="3">
        <f t="shared" si="55"/>
        <v>0</v>
      </c>
      <c r="AG102" s="3">
        <f t="shared" si="56"/>
        <v>0</v>
      </c>
      <c r="AH102" s="3">
        <f t="shared" si="57"/>
        <v>0</v>
      </c>
      <c r="AI102" s="3">
        <f t="shared" si="58"/>
        <v>0</v>
      </c>
      <c r="AJ102" s="3">
        <f t="shared" si="59"/>
        <v>0</v>
      </c>
      <c r="AK102" s="3">
        <f t="shared" si="60"/>
        <v>0</v>
      </c>
      <c r="AL102" s="3">
        <f t="shared" si="61"/>
        <v>0</v>
      </c>
      <c r="AM102" s="3">
        <f t="shared" si="62"/>
        <v>0</v>
      </c>
      <c r="AN102" s="3">
        <f t="shared" si="63"/>
        <v>0</v>
      </c>
      <c r="AO102" s="3">
        <f t="shared" si="64"/>
        <v>0</v>
      </c>
      <c r="AP102" s="3"/>
      <c r="AQ102" s="3">
        <f t="shared" si="65"/>
        <v>8</v>
      </c>
      <c r="AR102" s="3">
        <f t="shared" si="66"/>
        <v>10</v>
      </c>
      <c r="AS102" s="3">
        <f t="shared" si="67"/>
        <v>6</v>
      </c>
      <c r="AT102" s="3">
        <f t="shared" si="68"/>
        <v>2</v>
      </c>
      <c r="AU102" s="3">
        <f t="shared" si="69"/>
        <v>9</v>
      </c>
      <c r="AV102" s="3">
        <f t="shared" si="70"/>
        <v>3</v>
      </c>
      <c r="AW102" s="3">
        <f t="shared" si="71"/>
        <v>1</v>
      </c>
      <c r="AX102" s="3">
        <f t="shared" si="72"/>
        <v>7</v>
      </c>
      <c r="AY102" s="3">
        <f t="shared" si="73"/>
        <v>5</v>
      </c>
      <c r="AZ102" s="3">
        <f t="shared" si="74"/>
        <v>4</v>
      </c>
      <c r="BA102" s="3"/>
      <c r="BB102" s="6">
        <f t="shared" si="75"/>
        <v>5</v>
      </c>
      <c r="BC102" s="3">
        <f t="shared" si="76"/>
        <v>5</v>
      </c>
      <c r="BD102" s="3">
        <f t="shared" si="79"/>
        <v>35</v>
      </c>
      <c r="BE102" s="3">
        <f t="shared" si="80"/>
        <v>20</v>
      </c>
      <c r="BF102" s="3">
        <f t="shared" si="81"/>
        <v>5</v>
      </c>
      <c r="BG102" s="3">
        <f t="shared" si="82"/>
        <v>20</v>
      </c>
      <c r="BH102" s="3">
        <f t="shared" si="83"/>
        <v>5</v>
      </c>
      <c r="BI102" s="28">
        <f t="shared" si="84"/>
        <v>12.5</v>
      </c>
      <c r="BJ102" s="28">
        <f t="shared" si="85"/>
        <v>4.7871355387816905</v>
      </c>
      <c r="BK102" s="44">
        <f t="shared" si="86"/>
        <v>-1.5666989036012806</v>
      </c>
      <c r="BL102" s="45">
        <f t="shared" si="77"/>
        <v>5.8592543599068986E-2</v>
      </c>
      <c r="BM102" s="39"/>
      <c r="BN102" s="39" t="str">
        <f t="shared" si="87"/>
        <v/>
      </c>
      <c r="BP102" s="12">
        <f t="shared" si="88"/>
        <v>-4.1999257586853293E-2</v>
      </c>
    </row>
    <row r="103" spans="1:68">
      <c r="A103" s="43" t="s">
        <v>357</v>
      </c>
      <c r="B103" s="43" t="s">
        <v>358</v>
      </c>
      <c r="C103" s="43" t="s">
        <v>359</v>
      </c>
      <c r="D103" s="43" t="s">
        <v>360</v>
      </c>
      <c r="E103" s="43" t="s">
        <v>191</v>
      </c>
      <c r="F103" s="12" t="str">
        <f t="shared" si="78"/>
        <v>serine prot</v>
      </c>
      <c r="H103" s="12">
        <f>VLOOKUP($B103,data!$B$3:$Q$11565,'diff expr Varroa'!H$7,FALSE)</f>
        <v>7.4099128563250902</v>
      </c>
      <c r="I103" s="12">
        <f>VLOOKUP($B103,data!$B$3:$Q$11565,'diff expr Varroa'!I$7,FALSE)</f>
        <v>7.1449278423562896</v>
      </c>
      <c r="J103" s="12">
        <f>VLOOKUP($B103,data!$B$3:$Q$11565,'diff expr Varroa'!J$7,FALSE)</f>
        <v>8.2172551566003307</v>
      </c>
      <c r="K103" s="12">
        <f>VLOOKUP($B103,data!$B$3:$Q$11565,'diff expr Varroa'!K$7,FALSE)</f>
        <v>7.4045865845999801</v>
      </c>
      <c r="L103" s="12">
        <f>VLOOKUP($B103,data!$B$3:$Q$11565,'diff expr Varroa'!L$7,FALSE)</f>
        <v>7.5933012397728801</v>
      </c>
      <c r="M103" s="12">
        <f>VLOOKUP($B103,data!$B$3:$Q$11565,'diff expr Varroa'!M$7,FALSE)</f>
        <v>4.8818202206169596</v>
      </c>
      <c r="N103" s="12">
        <f>VLOOKUP($B103,data!$B$3:$Q$11565,'diff expr Varroa'!N$7,FALSE)</f>
        <v>6.6358994312039501</v>
      </c>
      <c r="O103" s="12">
        <f>VLOOKUP($B103,data!$B$3:$Q$11565,'diff expr Varroa'!O$7,FALSE)</f>
        <v>6.7538939608274298</v>
      </c>
      <c r="P103" s="12">
        <f>VLOOKUP($B103,data!$B$3:$Q$11565,'diff expr Varroa'!P$7,FALSE)</f>
        <v>7.6439183356257399</v>
      </c>
      <c r="Q103" s="12">
        <f>VLOOKUP($B103,data!$B$3:$Q$11565,'diff expr Varroa'!Q$7,FALSE)</f>
        <v>7.4308250270779599</v>
      </c>
      <c r="S103" s="40" t="str">
        <f>IF(COUNTIF(H103:L103,"&gt;"&amp;'reference parameters'!$B$2)&gt;='reference parameters'!$B$3,IF(COUNTIF('diff expr Varroa'!M103:Q103,"&gt;"&amp;'reference parameters'!$B$2)&gt;='reference parameters'!$B$4,"OK"))</f>
        <v>OK</v>
      </c>
      <c r="U103" s="3">
        <f t="shared" si="45"/>
        <v>6</v>
      </c>
      <c r="V103" s="3">
        <f t="shared" si="46"/>
        <v>4</v>
      </c>
      <c r="W103" s="3">
        <f t="shared" si="47"/>
        <v>10</v>
      </c>
      <c r="X103" s="3">
        <f t="shared" si="48"/>
        <v>5</v>
      </c>
      <c r="Y103" s="3">
        <f t="shared" si="49"/>
        <v>8</v>
      </c>
      <c r="Z103" s="3">
        <f t="shared" si="50"/>
        <v>1</v>
      </c>
      <c r="AA103" s="3">
        <f t="shared" si="51"/>
        <v>2</v>
      </c>
      <c r="AB103" s="3">
        <f t="shared" si="52"/>
        <v>3</v>
      </c>
      <c r="AC103" s="3">
        <f t="shared" si="53"/>
        <v>9</v>
      </c>
      <c r="AD103" s="3">
        <f t="shared" si="54"/>
        <v>7</v>
      </c>
      <c r="AE103" s="3"/>
      <c r="AF103" s="3">
        <f t="shared" si="55"/>
        <v>0</v>
      </c>
      <c r="AG103" s="3">
        <f t="shared" si="56"/>
        <v>0</v>
      </c>
      <c r="AH103" s="3">
        <f t="shared" si="57"/>
        <v>0</v>
      </c>
      <c r="AI103" s="3">
        <f t="shared" si="58"/>
        <v>0</v>
      </c>
      <c r="AJ103" s="3">
        <f t="shared" si="59"/>
        <v>0</v>
      </c>
      <c r="AK103" s="3">
        <f t="shared" si="60"/>
        <v>0</v>
      </c>
      <c r="AL103" s="3">
        <f t="shared" si="61"/>
        <v>0</v>
      </c>
      <c r="AM103" s="3">
        <f t="shared" si="62"/>
        <v>0</v>
      </c>
      <c r="AN103" s="3">
        <f t="shared" si="63"/>
        <v>0</v>
      </c>
      <c r="AO103" s="3">
        <f t="shared" si="64"/>
        <v>0</v>
      </c>
      <c r="AP103" s="3"/>
      <c r="AQ103" s="3">
        <f t="shared" si="65"/>
        <v>6</v>
      </c>
      <c r="AR103" s="3">
        <f t="shared" si="66"/>
        <v>4</v>
      </c>
      <c r="AS103" s="3">
        <f t="shared" si="67"/>
        <v>10</v>
      </c>
      <c r="AT103" s="3">
        <f t="shared" si="68"/>
        <v>5</v>
      </c>
      <c r="AU103" s="3">
        <f t="shared" si="69"/>
        <v>8</v>
      </c>
      <c r="AV103" s="3">
        <f t="shared" si="70"/>
        <v>1</v>
      </c>
      <c r="AW103" s="3">
        <f t="shared" si="71"/>
        <v>2</v>
      </c>
      <c r="AX103" s="3">
        <f t="shared" si="72"/>
        <v>3</v>
      </c>
      <c r="AY103" s="3">
        <f t="shared" si="73"/>
        <v>9</v>
      </c>
      <c r="AZ103" s="3">
        <f t="shared" si="74"/>
        <v>7</v>
      </c>
      <c r="BA103" s="3"/>
      <c r="BB103" s="6">
        <f t="shared" si="75"/>
        <v>5</v>
      </c>
      <c r="BC103" s="3">
        <f t="shared" si="76"/>
        <v>5</v>
      </c>
      <c r="BD103" s="3">
        <f t="shared" si="79"/>
        <v>33</v>
      </c>
      <c r="BE103" s="3">
        <f t="shared" si="80"/>
        <v>22</v>
      </c>
      <c r="BF103" s="3">
        <f t="shared" si="81"/>
        <v>7</v>
      </c>
      <c r="BG103" s="3">
        <f t="shared" si="82"/>
        <v>18</v>
      </c>
      <c r="BH103" s="3">
        <f t="shared" si="83"/>
        <v>7</v>
      </c>
      <c r="BI103" s="28">
        <f t="shared" si="84"/>
        <v>12.5</v>
      </c>
      <c r="BJ103" s="28">
        <f t="shared" si="85"/>
        <v>4.7871355387816905</v>
      </c>
      <c r="BK103" s="44">
        <f t="shared" si="86"/>
        <v>-1.1489125293076057</v>
      </c>
      <c r="BL103" s="45">
        <f t="shared" si="77"/>
        <v>0.12529602534284204</v>
      </c>
      <c r="BM103" s="39"/>
      <c r="BN103" s="39" t="str">
        <f t="shared" si="87"/>
        <v/>
      </c>
      <c r="BP103" s="12">
        <f t="shared" si="88"/>
        <v>-5.4098402153137805E-2</v>
      </c>
    </row>
    <row r="104" spans="1:68">
      <c r="A104" s="43" t="s">
        <v>361</v>
      </c>
      <c r="B104" s="43" t="s">
        <v>362</v>
      </c>
      <c r="C104" s="43" t="s">
        <v>363</v>
      </c>
      <c r="D104" s="43" t="s">
        <v>364</v>
      </c>
      <c r="E104" s="43" t="s">
        <v>191</v>
      </c>
      <c r="F104" s="12" t="str">
        <f t="shared" si="78"/>
        <v>serine prot</v>
      </c>
      <c r="H104" s="12">
        <f>VLOOKUP($B104,data!$B$3:$Q$11565,'diff expr Varroa'!H$7,FALSE)</f>
        <v>4.3623517865106702</v>
      </c>
      <c r="I104" s="12">
        <f>VLOOKUP($B104,data!$B$3:$Q$11565,'diff expr Varroa'!I$7,FALSE)</f>
        <v>4.32650596693877</v>
      </c>
      <c r="J104" s="12">
        <f>VLOOKUP($B104,data!$B$3:$Q$11565,'diff expr Varroa'!J$7,FALSE)</f>
        <v>2.8218677180984102</v>
      </c>
      <c r="K104" s="12">
        <f>VLOOKUP($B104,data!$B$3:$Q$11565,'diff expr Varroa'!K$7,FALSE)</f>
        <v>3.2825265482838799</v>
      </c>
      <c r="L104" s="12">
        <f>VLOOKUP($B104,data!$B$3:$Q$11565,'diff expr Varroa'!L$7,FALSE)</f>
        <v>3.8309652426265099</v>
      </c>
      <c r="M104" s="12">
        <f>VLOOKUP($B104,data!$B$3:$Q$11565,'diff expr Varroa'!M$7,FALSE)</f>
        <v>3.8900437060628099</v>
      </c>
      <c r="N104" s="12">
        <f>VLOOKUP($B104,data!$B$3:$Q$11565,'diff expr Varroa'!N$7,FALSE)</f>
        <v>4.7549066861635803</v>
      </c>
      <c r="O104" s="12">
        <f>VLOOKUP($B104,data!$B$3:$Q$11565,'diff expr Varroa'!O$7,FALSE)</f>
        <v>3.4276433730071201</v>
      </c>
      <c r="P104" s="12">
        <f>VLOOKUP($B104,data!$B$3:$Q$11565,'diff expr Varroa'!P$7,FALSE)</f>
        <v>4.8756976395011202</v>
      </c>
      <c r="Q104" s="12">
        <f>VLOOKUP($B104,data!$B$3:$Q$11565,'diff expr Varroa'!Q$7,FALSE)</f>
        <v>4.87288619379569</v>
      </c>
      <c r="S104" s="40" t="str">
        <f>IF(COUNTIF(H104:L104,"&gt;"&amp;'reference parameters'!$B$2)&gt;='reference parameters'!$B$3,IF(COUNTIF('diff expr Varroa'!M104:Q104,"&gt;"&amp;'reference parameters'!$B$2)&gt;='reference parameters'!$B$4,"OK"))</f>
        <v>OK</v>
      </c>
      <c r="U104" s="3">
        <f t="shared" si="45"/>
        <v>7</v>
      </c>
      <c r="V104" s="3">
        <f t="shared" si="46"/>
        <v>6</v>
      </c>
      <c r="W104" s="3">
        <f t="shared" si="47"/>
        <v>1</v>
      </c>
      <c r="X104" s="3">
        <f t="shared" si="48"/>
        <v>2</v>
      </c>
      <c r="Y104" s="3">
        <f t="shared" si="49"/>
        <v>4</v>
      </c>
      <c r="Z104" s="3">
        <f t="shared" si="50"/>
        <v>5</v>
      </c>
      <c r="AA104" s="3">
        <f t="shared" si="51"/>
        <v>8</v>
      </c>
      <c r="AB104" s="3">
        <f t="shared" si="52"/>
        <v>3</v>
      </c>
      <c r="AC104" s="3">
        <f t="shared" si="53"/>
        <v>10</v>
      </c>
      <c r="AD104" s="3">
        <f t="shared" si="54"/>
        <v>9</v>
      </c>
      <c r="AE104" s="3"/>
      <c r="AF104" s="3">
        <f t="shared" si="55"/>
        <v>0</v>
      </c>
      <c r="AG104" s="3">
        <f t="shared" si="56"/>
        <v>0</v>
      </c>
      <c r="AH104" s="3">
        <f t="shared" si="57"/>
        <v>0</v>
      </c>
      <c r="AI104" s="3">
        <f t="shared" si="58"/>
        <v>0</v>
      </c>
      <c r="AJ104" s="3">
        <f t="shared" si="59"/>
        <v>0</v>
      </c>
      <c r="AK104" s="3">
        <f t="shared" si="60"/>
        <v>0</v>
      </c>
      <c r="AL104" s="3">
        <f t="shared" si="61"/>
        <v>0</v>
      </c>
      <c r="AM104" s="3">
        <f t="shared" si="62"/>
        <v>0</v>
      </c>
      <c r="AN104" s="3">
        <f t="shared" si="63"/>
        <v>0</v>
      </c>
      <c r="AO104" s="3">
        <f t="shared" si="64"/>
        <v>0</v>
      </c>
      <c r="AP104" s="3"/>
      <c r="AQ104" s="3">
        <f t="shared" si="65"/>
        <v>7</v>
      </c>
      <c r="AR104" s="3">
        <f t="shared" si="66"/>
        <v>6</v>
      </c>
      <c r="AS104" s="3">
        <f t="shared" si="67"/>
        <v>1</v>
      </c>
      <c r="AT104" s="3">
        <f t="shared" si="68"/>
        <v>2</v>
      </c>
      <c r="AU104" s="3">
        <f t="shared" si="69"/>
        <v>4</v>
      </c>
      <c r="AV104" s="3">
        <f t="shared" si="70"/>
        <v>5</v>
      </c>
      <c r="AW104" s="3">
        <f t="shared" si="71"/>
        <v>8</v>
      </c>
      <c r="AX104" s="3">
        <f t="shared" si="72"/>
        <v>3</v>
      </c>
      <c r="AY104" s="3">
        <f t="shared" si="73"/>
        <v>10</v>
      </c>
      <c r="AZ104" s="3">
        <f t="shared" si="74"/>
        <v>9</v>
      </c>
      <c r="BA104" s="3"/>
      <c r="BB104" s="6">
        <f t="shared" si="75"/>
        <v>5</v>
      </c>
      <c r="BC104" s="3">
        <f t="shared" si="76"/>
        <v>5</v>
      </c>
      <c r="BD104" s="3">
        <f t="shared" si="79"/>
        <v>20</v>
      </c>
      <c r="BE104" s="3">
        <f t="shared" si="80"/>
        <v>35</v>
      </c>
      <c r="BF104" s="3">
        <f t="shared" si="81"/>
        <v>20</v>
      </c>
      <c r="BG104" s="3">
        <f t="shared" si="82"/>
        <v>5</v>
      </c>
      <c r="BH104" s="3">
        <f t="shared" si="83"/>
        <v>5</v>
      </c>
      <c r="BI104" s="28">
        <f t="shared" si="84"/>
        <v>12.5</v>
      </c>
      <c r="BJ104" s="28">
        <f t="shared" si="85"/>
        <v>4.7871355387816905</v>
      </c>
      <c r="BK104" s="44">
        <f t="shared" si="86"/>
        <v>-1.5666989036012806</v>
      </c>
      <c r="BL104" s="45">
        <f t="shared" si="77"/>
        <v>5.8592543599068986E-2</v>
      </c>
      <c r="BM104" s="39"/>
      <c r="BN104" s="39" t="str">
        <f t="shared" si="87"/>
        <v/>
      </c>
      <c r="BP104" s="12">
        <f t="shared" si="88"/>
        <v>6.8800154658123003E-2</v>
      </c>
    </row>
    <row r="105" spans="1:68">
      <c r="A105" s="43" t="s">
        <v>365</v>
      </c>
      <c r="B105" s="43" t="s">
        <v>366</v>
      </c>
      <c r="C105" s="43" t="s">
        <v>367</v>
      </c>
      <c r="D105" s="43" t="s">
        <v>368</v>
      </c>
      <c r="E105" s="43" t="s">
        <v>191</v>
      </c>
      <c r="F105" s="12" t="str">
        <f t="shared" si="78"/>
        <v>serine prot</v>
      </c>
      <c r="H105" s="12">
        <f>VLOOKUP($B105,data!$B$3:$Q$11565,'diff expr Varroa'!H$7,FALSE)</f>
        <v>8.5057017079816593</v>
      </c>
      <c r="I105" s="12">
        <f>VLOOKUP($B105,data!$B$3:$Q$11565,'diff expr Varroa'!I$7,FALSE)</f>
        <v>8.3691986228811306</v>
      </c>
      <c r="J105" s="12">
        <f>VLOOKUP($B105,data!$B$3:$Q$11565,'diff expr Varroa'!J$7,FALSE)</f>
        <v>8.4794431508406305</v>
      </c>
      <c r="K105" s="12">
        <f>VLOOKUP($B105,data!$B$3:$Q$11565,'diff expr Varroa'!K$7,FALSE)</f>
        <v>8.5492998210768203</v>
      </c>
      <c r="L105" s="12">
        <f>VLOOKUP($B105,data!$B$3:$Q$11565,'diff expr Varroa'!L$7,FALSE)</f>
        <v>7.4368690074305501</v>
      </c>
      <c r="M105" s="12">
        <f>VLOOKUP($B105,data!$B$3:$Q$11565,'diff expr Varroa'!M$7,FALSE)</f>
        <v>5.7489183951006302</v>
      </c>
      <c r="N105" s="12">
        <f>VLOOKUP($B105,data!$B$3:$Q$11565,'diff expr Varroa'!N$7,FALSE)</f>
        <v>7.5095417055295197</v>
      </c>
      <c r="O105" s="12">
        <f>VLOOKUP($B105,data!$B$3:$Q$11565,'diff expr Varroa'!O$7,FALSE)</f>
        <v>8.2790921850890893</v>
      </c>
      <c r="P105" s="12">
        <f>VLOOKUP($B105,data!$B$3:$Q$11565,'diff expr Varroa'!P$7,FALSE)</f>
        <v>8.3593731769771704</v>
      </c>
      <c r="Q105" s="12">
        <f>VLOOKUP($B105,data!$B$3:$Q$11565,'diff expr Varroa'!Q$7,FALSE)</f>
        <v>7.7721726373851698</v>
      </c>
      <c r="S105" s="40" t="str">
        <f>IF(COUNTIF(H105:L105,"&gt;"&amp;'reference parameters'!$B$2)&gt;='reference parameters'!$B$3,IF(COUNTIF('diff expr Varroa'!M105:Q105,"&gt;"&amp;'reference parameters'!$B$2)&gt;='reference parameters'!$B$4,"OK"))</f>
        <v>OK</v>
      </c>
      <c r="U105" s="3">
        <f t="shared" si="45"/>
        <v>9</v>
      </c>
      <c r="V105" s="3">
        <f t="shared" si="46"/>
        <v>7</v>
      </c>
      <c r="W105" s="3">
        <f t="shared" si="47"/>
        <v>8</v>
      </c>
      <c r="X105" s="3">
        <f t="shared" si="48"/>
        <v>10</v>
      </c>
      <c r="Y105" s="3">
        <f t="shared" si="49"/>
        <v>2</v>
      </c>
      <c r="Z105" s="3">
        <f t="shared" si="50"/>
        <v>1</v>
      </c>
      <c r="AA105" s="3">
        <f t="shared" si="51"/>
        <v>3</v>
      </c>
      <c r="AB105" s="3">
        <f t="shared" si="52"/>
        <v>5</v>
      </c>
      <c r="AC105" s="3">
        <f t="shared" si="53"/>
        <v>6</v>
      </c>
      <c r="AD105" s="3">
        <f t="shared" si="54"/>
        <v>4</v>
      </c>
      <c r="AE105" s="3"/>
      <c r="AF105" s="3">
        <f t="shared" si="55"/>
        <v>0</v>
      </c>
      <c r="AG105" s="3">
        <f t="shared" si="56"/>
        <v>0</v>
      </c>
      <c r="AH105" s="3">
        <f t="shared" si="57"/>
        <v>0</v>
      </c>
      <c r="AI105" s="3">
        <f t="shared" si="58"/>
        <v>0</v>
      </c>
      <c r="AJ105" s="3">
        <f t="shared" si="59"/>
        <v>0</v>
      </c>
      <c r="AK105" s="3">
        <f t="shared" si="60"/>
        <v>0</v>
      </c>
      <c r="AL105" s="3">
        <f t="shared" si="61"/>
        <v>0</v>
      </c>
      <c r="AM105" s="3">
        <f t="shared" si="62"/>
        <v>0</v>
      </c>
      <c r="AN105" s="3">
        <f t="shared" si="63"/>
        <v>0</v>
      </c>
      <c r="AO105" s="3">
        <f t="shared" si="64"/>
        <v>0</v>
      </c>
      <c r="AP105" s="3"/>
      <c r="AQ105" s="3">
        <f t="shared" si="65"/>
        <v>9</v>
      </c>
      <c r="AR105" s="3">
        <f t="shared" si="66"/>
        <v>7</v>
      </c>
      <c r="AS105" s="3">
        <f t="shared" si="67"/>
        <v>8</v>
      </c>
      <c r="AT105" s="3">
        <f t="shared" si="68"/>
        <v>10</v>
      </c>
      <c r="AU105" s="3">
        <f t="shared" si="69"/>
        <v>2</v>
      </c>
      <c r="AV105" s="3">
        <f t="shared" si="70"/>
        <v>1</v>
      </c>
      <c r="AW105" s="3">
        <f t="shared" si="71"/>
        <v>3</v>
      </c>
      <c r="AX105" s="3">
        <f t="shared" si="72"/>
        <v>5</v>
      </c>
      <c r="AY105" s="3">
        <f t="shared" si="73"/>
        <v>6</v>
      </c>
      <c r="AZ105" s="3">
        <f t="shared" si="74"/>
        <v>4</v>
      </c>
      <c r="BA105" s="3"/>
      <c r="BB105" s="6">
        <f t="shared" si="75"/>
        <v>5</v>
      </c>
      <c r="BC105" s="3">
        <f t="shared" si="76"/>
        <v>5</v>
      </c>
      <c r="BD105" s="3">
        <f t="shared" si="79"/>
        <v>36</v>
      </c>
      <c r="BE105" s="3">
        <f t="shared" si="80"/>
        <v>19</v>
      </c>
      <c r="BF105" s="3">
        <f t="shared" si="81"/>
        <v>4</v>
      </c>
      <c r="BG105" s="3">
        <f t="shared" si="82"/>
        <v>21</v>
      </c>
      <c r="BH105" s="3">
        <f t="shared" si="83"/>
        <v>4</v>
      </c>
      <c r="BI105" s="28">
        <f t="shared" si="84"/>
        <v>12.5</v>
      </c>
      <c r="BJ105" s="28">
        <f t="shared" si="85"/>
        <v>4.7871355387816905</v>
      </c>
      <c r="BK105" s="44">
        <f t="shared" si="86"/>
        <v>-1.775592090748118</v>
      </c>
      <c r="BL105" s="45">
        <f t="shared" si="77"/>
        <v>3.7900087291180634E-2</v>
      </c>
      <c r="BM105" s="39"/>
      <c r="BN105" s="39" t="str">
        <f t="shared" si="87"/>
        <v/>
      </c>
      <c r="BP105" s="12">
        <f t="shared" si="88"/>
        <v>-4.0390632151833909E-2</v>
      </c>
    </row>
    <row r="106" spans="1:68">
      <c r="A106" s="43" t="s">
        <v>369</v>
      </c>
      <c r="B106" s="43" t="s">
        <v>370</v>
      </c>
      <c r="C106" s="43" t="s">
        <v>371</v>
      </c>
      <c r="D106" s="43" t="s">
        <v>372</v>
      </c>
      <c r="E106" s="43" t="s">
        <v>191</v>
      </c>
      <c r="F106" s="12" t="str">
        <f t="shared" si="78"/>
        <v>serine prot</v>
      </c>
      <c r="H106" s="12" t="e">
        <f>VLOOKUP($B106,data!$B$3:$Q$11565,'diff expr Varroa'!H$7,FALSE)</f>
        <v>#N/A</v>
      </c>
      <c r="I106" s="12" t="e">
        <f>VLOOKUP($B106,data!$B$3:$Q$11565,'diff expr Varroa'!I$7,FALSE)</f>
        <v>#N/A</v>
      </c>
      <c r="J106" s="12" t="e">
        <f>VLOOKUP($B106,data!$B$3:$Q$11565,'diff expr Varroa'!J$7,FALSE)</f>
        <v>#N/A</v>
      </c>
      <c r="K106" s="12" t="e">
        <f>VLOOKUP($B106,data!$B$3:$Q$11565,'diff expr Varroa'!K$7,FALSE)</f>
        <v>#N/A</v>
      </c>
      <c r="L106" s="12" t="e">
        <f>VLOOKUP($B106,data!$B$3:$Q$11565,'diff expr Varroa'!L$7,FALSE)</f>
        <v>#N/A</v>
      </c>
      <c r="M106" s="12" t="e">
        <f>VLOOKUP($B106,data!$B$3:$Q$11565,'diff expr Varroa'!M$7,FALSE)</f>
        <v>#N/A</v>
      </c>
      <c r="N106" s="12" t="e">
        <f>VLOOKUP($B106,data!$B$3:$Q$11565,'diff expr Varroa'!N$7,FALSE)</f>
        <v>#N/A</v>
      </c>
      <c r="O106" s="12" t="e">
        <f>VLOOKUP($B106,data!$B$3:$Q$11565,'diff expr Varroa'!O$7,FALSE)</f>
        <v>#N/A</v>
      </c>
      <c r="P106" s="12" t="e">
        <f>VLOOKUP($B106,data!$B$3:$Q$11565,'diff expr Varroa'!P$7,FALSE)</f>
        <v>#N/A</v>
      </c>
      <c r="Q106" s="12" t="e">
        <f>VLOOKUP($B106,data!$B$3:$Q$11565,'diff expr Varroa'!Q$7,FALSE)</f>
        <v>#N/A</v>
      </c>
      <c r="S106" s="40" t="b">
        <f>IF(COUNTIF(H106:L106,"&gt;"&amp;'reference parameters'!$B$2)&gt;='reference parameters'!$B$3,IF(COUNTIF('diff expr Varroa'!M106:Q106,"&gt;"&amp;'reference parameters'!$B$2)&gt;='reference parameters'!$B$4,"OK"))</f>
        <v>0</v>
      </c>
      <c r="U106" s="3" t="b">
        <f t="shared" si="45"/>
        <v>0</v>
      </c>
      <c r="V106" s="3" t="b">
        <f t="shared" si="46"/>
        <v>0</v>
      </c>
      <c r="W106" s="3" t="b">
        <f t="shared" si="47"/>
        <v>0</v>
      </c>
      <c r="X106" s="3" t="b">
        <f t="shared" si="48"/>
        <v>0</v>
      </c>
      <c r="Y106" s="3" t="b">
        <f t="shared" si="49"/>
        <v>0</v>
      </c>
      <c r="Z106" s="3" t="b">
        <f t="shared" si="50"/>
        <v>0</v>
      </c>
      <c r="AA106" s="3" t="b">
        <f t="shared" si="51"/>
        <v>0</v>
      </c>
      <c r="AB106" s="3" t="b">
        <f t="shared" si="52"/>
        <v>0</v>
      </c>
      <c r="AC106" s="3" t="b">
        <f t="shared" si="53"/>
        <v>0</v>
      </c>
      <c r="AD106" s="3" t="b">
        <f t="shared" si="54"/>
        <v>0</v>
      </c>
      <c r="AE106" s="3"/>
      <c r="AF106" s="3" t="str">
        <f t="shared" si="55"/>
        <v/>
      </c>
      <c r="AG106" s="3" t="str">
        <f t="shared" si="56"/>
        <v/>
      </c>
      <c r="AH106" s="3" t="str">
        <f t="shared" si="57"/>
        <v/>
      </c>
      <c r="AI106" s="3" t="str">
        <f t="shared" si="58"/>
        <v/>
      </c>
      <c r="AJ106" s="3" t="str">
        <f t="shared" si="59"/>
        <v/>
      </c>
      <c r="AK106" s="3" t="str">
        <f t="shared" si="60"/>
        <v/>
      </c>
      <c r="AL106" s="3" t="str">
        <f t="shared" si="61"/>
        <v/>
      </c>
      <c r="AM106" s="3" t="str">
        <f t="shared" si="62"/>
        <v/>
      </c>
      <c r="AN106" s="3" t="str">
        <f t="shared" si="63"/>
        <v/>
      </c>
      <c r="AO106" s="3" t="str">
        <f t="shared" si="64"/>
        <v/>
      </c>
      <c r="AP106" s="3"/>
      <c r="AQ106" s="3" t="str">
        <f t="shared" si="65"/>
        <v/>
      </c>
      <c r="AR106" s="3" t="str">
        <f t="shared" si="66"/>
        <v/>
      </c>
      <c r="AS106" s="3" t="str">
        <f t="shared" si="67"/>
        <v/>
      </c>
      <c r="AT106" s="3" t="str">
        <f t="shared" si="68"/>
        <v/>
      </c>
      <c r="AU106" s="3" t="str">
        <f t="shared" si="69"/>
        <v/>
      </c>
      <c r="AV106" s="3" t="str">
        <f t="shared" si="70"/>
        <v/>
      </c>
      <c r="AW106" s="3" t="str">
        <f t="shared" si="71"/>
        <v/>
      </c>
      <c r="AX106" s="3" t="str">
        <f t="shared" si="72"/>
        <v/>
      </c>
      <c r="AY106" s="3" t="str">
        <f t="shared" si="73"/>
        <v/>
      </c>
      <c r="AZ106" s="3" t="str">
        <f t="shared" si="74"/>
        <v/>
      </c>
      <c r="BA106" s="3"/>
      <c r="BB106" s="6">
        <f t="shared" si="75"/>
        <v>0</v>
      </c>
      <c r="BC106" s="3">
        <f t="shared" si="76"/>
        <v>0</v>
      </c>
      <c r="BD106" s="3">
        <f t="shared" si="79"/>
        <v>0</v>
      </c>
      <c r="BE106" s="3">
        <f t="shared" si="80"/>
        <v>0</v>
      </c>
      <c r="BF106" s="3">
        <f t="shared" si="81"/>
        <v>0</v>
      </c>
      <c r="BG106" s="3">
        <f t="shared" si="82"/>
        <v>0</v>
      </c>
      <c r="BH106" s="3">
        <f t="shared" si="83"/>
        <v>0</v>
      </c>
      <c r="BI106" s="28">
        <f t="shared" si="84"/>
        <v>0</v>
      </c>
      <c r="BJ106" s="28">
        <f t="shared" si="85"/>
        <v>0</v>
      </c>
      <c r="BK106" s="44" t="e">
        <f t="shared" si="86"/>
        <v>#DIV/0!</v>
      </c>
      <c r="BL106" s="45" t="str">
        <f t="shared" si="77"/>
        <v/>
      </c>
      <c r="BM106" s="39"/>
      <c r="BN106" s="39" t="str">
        <f t="shared" si="87"/>
        <v/>
      </c>
      <c r="BP106" s="12" t="e">
        <f t="shared" si="88"/>
        <v>#N/A</v>
      </c>
    </row>
    <row r="107" spans="1:68">
      <c r="A107" s="43" t="s">
        <v>373</v>
      </c>
      <c r="B107" s="43" t="s">
        <v>374</v>
      </c>
      <c r="C107" s="43" t="s">
        <v>375</v>
      </c>
      <c r="D107" s="43" t="s">
        <v>376</v>
      </c>
      <c r="E107" s="43" t="s">
        <v>377</v>
      </c>
      <c r="F107" s="12" t="str">
        <f t="shared" si="78"/>
        <v>Scav. Recep</v>
      </c>
      <c r="H107" s="12">
        <f>VLOOKUP($B107,data!$B$3:$Q$11565,'diff expr Varroa'!H$7,FALSE)</f>
        <v>5.9648587736005902</v>
      </c>
      <c r="I107" s="12">
        <f>VLOOKUP($B107,data!$B$3:$Q$11565,'diff expr Varroa'!I$7,FALSE)</f>
        <v>6.2073457226732396</v>
      </c>
      <c r="J107" s="12">
        <f>VLOOKUP($B107,data!$B$3:$Q$11565,'diff expr Varroa'!J$7,FALSE)</f>
        <v>6.0115232870691901</v>
      </c>
      <c r="K107" s="12">
        <f>VLOOKUP($B107,data!$B$3:$Q$11565,'diff expr Varroa'!K$7,FALSE)</f>
        <v>6.1767486539667296</v>
      </c>
      <c r="L107" s="12">
        <f>VLOOKUP($B107,data!$B$3:$Q$11565,'diff expr Varroa'!L$7,FALSE)</f>
        <v>6.09486992412522</v>
      </c>
      <c r="M107" s="12">
        <f>VLOOKUP($B107,data!$B$3:$Q$11565,'diff expr Varroa'!M$7,FALSE)</f>
        <v>7.5126924894462599</v>
      </c>
      <c r="N107" s="12">
        <f>VLOOKUP($B107,data!$B$3:$Q$11565,'diff expr Varroa'!N$7,FALSE)</f>
        <v>6.5874223162907901</v>
      </c>
      <c r="O107" s="12">
        <f>VLOOKUP($B107,data!$B$3:$Q$11565,'diff expr Varroa'!O$7,FALSE)</f>
        <v>6.3659976937039797</v>
      </c>
      <c r="P107" s="12">
        <f>VLOOKUP($B107,data!$B$3:$Q$11565,'diff expr Varroa'!P$7,FALSE)</f>
        <v>5.9702391863381203</v>
      </c>
      <c r="Q107" s="12">
        <f>VLOOKUP($B107,data!$B$3:$Q$11565,'diff expr Varroa'!Q$7,FALSE)</f>
        <v>6.8634530912736</v>
      </c>
      <c r="S107" s="40" t="str">
        <f>IF(COUNTIF(H107:L107,"&gt;"&amp;'reference parameters'!$B$2)&gt;='reference parameters'!$B$3,IF(COUNTIF('diff expr Varroa'!M107:Q107,"&gt;"&amp;'reference parameters'!$B$2)&gt;='reference parameters'!$B$4,"OK"))</f>
        <v>OK</v>
      </c>
      <c r="U107" s="3">
        <f t="shared" si="45"/>
        <v>1</v>
      </c>
      <c r="V107" s="3">
        <f t="shared" si="46"/>
        <v>6</v>
      </c>
      <c r="W107" s="3">
        <f t="shared" si="47"/>
        <v>3</v>
      </c>
      <c r="X107" s="3">
        <f t="shared" si="48"/>
        <v>5</v>
      </c>
      <c r="Y107" s="3">
        <f t="shared" si="49"/>
        <v>4</v>
      </c>
      <c r="Z107" s="3">
        <f t="shared" si="50"/>
        <v>10</v>
      </c>
      <c r="AA107" s="3">
        <f t="shared" si="51"/>
        <v>8</v>
      </c>
      <c r="AB107" s="3">
        <f t="shared" si="52"/>
        <v>7</v>
      </c>
      <c r="AC107" s="3">
        <f t="shared" si="53"/>
        <v>2</v>
      </c>
      <c r="AD107" s="3">
        <f t="shared" si="54"/>
        <v>9</v>
      </c>
      <c r="AE107" s="3"/>
      <c r="AF107" s="3">
        <f t="shared" si="55"/>
        <v>0</v>
      </c>
      <c r="AG107" s="3">
        <f t="shared" si="56"/>
        <v>0</v>
      </c>
      <c r="AH107" s="3">
        <f t="shared" si="57"/>
        <v>0</v>
      </c>
      <c r="AI107" s="3">
        <f t="shared" si="58"/>
        <v>0</v>
      </c>
      <c r="AJ107" s="3">
        <f t="shared" si="59"/>
        <v>0</v>
      </c>
      <c r="AK107" s="3">
        <f t="shared" si="60"/>
        <v>0</v>
      </c>
      <c r="AL107" s="3">
        <f t="shared" si="61"/>
        <v>0</v>
      </c>
      <c r="AM107" s="3">
        <f t="shared" si="62"/>
        <v>0</v>
      </c>
      <c r="AN107" s="3">
        <f t="shared" si="63"/>
        <v>0</v>
      </c>
      <c r="AO107" s="3">
        <f t="shared" si="64"/>
        <v>0</v>
      </c>
      <c r="AP107" s="3"/>
      <c r="AQ107" s="3">
        <f t="shared" si="65"/>
        <v>1</v>
      </c>
      <c r="AR107" s="3">
        <f t="shared" si="66"/>
        <v>6</v>
      </c>
      <c r="AS107" s="3">
        <f t="shared" si="67"/>
        <v>3</v>
      </c>
      <c r="AT107" s="3">
        <f t="shared" si="68"/>
        <v>5</v>
      </c>
      <c r="AU107" s="3">
        <f t="shared" si="69"/>
        <v>4</v>
      </c>
      <c r="AV107" s="3">
        <f t="shared" si="70"/>
        <v>10</v>
      </c>
      <c r="AW107" s="3">
        <f t="shared" si="71"/>
        <v>8</v>
      </c>
      <c r="AX107" s="3">
        <f t="shared" si="72"/>
        <v>7</v>
      </c>
      <c r="AY107" s="3">
        <f t="shared" si="73"/>
        <v>2</v>
      </c>
      <c r="AZ107" s="3">
        <f t="shared" si="74"/>
        <v>9</v>
      </c>
      <c r="BA107" s="3"/>
      <c r="BB107" s="6">
        <f t="shared" si="75"/>
        <v>5</v>
      </c>
      <c r="BC107" s="3">
        <f t="shared" si="76"/>
        <v>5</v>
      </c>
      <c r="BD107" s="3">
        <f t="shared" si="79"/>
        <v>19</v>
      </c>
      <c r="BE107" s="3">
        <f t="shared" si="80"/>
        <v>36</v>
      </c>
      <c r="BF107" s="3">
        <f t="shared" si="81"/>
        <v>21</v>
      </c>
      <c r="BG107" s="3">
        <f t="shared" si="82"/>
        <v>4</v>
      </c>
      <c r="BH107" s="3">
        <f t="shared" si="83"/>
        <v>4</v>
      </c>
      <c r="BI107" s="28">
        <f t="shared" si="84"/>
        <v>12.5</v>
      </c>
      <c r="BJ107" s="28">
        <f t="shared" si="85"/>
        <v>4.7871355387816905</v>
      </c>
      <c r="BK107" s="44">
        <f t="shared" si="86"/>
        <v>-1.775592090748118</v>
      </c>
      <c r="BL107" s="45">
        <f t="shared" si="77"/>
        <v>3.7900087291180634E-2</v>
      </c>
      <c r="BM107" s="39"/>
      <c r="BN107" s="39" t="str">
        <f t="shared" si="87"/>
        <v/>
      </c>
      <c r="BP107" s="12">
        <f t="shared" si="88"/>
        <v>3.8778144431598389E-2</v>
      </c>
    </row>
    <row r="108" spans="1:68">
      <c r="A108" s="43" t="s">
        <v>378</v>
      </c>
      <c r="B108" s="43" t="s">
        <v>379</v>
      </c>
      <c r="C108" s="43" t="s">
        <v>380</v>
      </c>
      <c r="D108" s="43" t="s">
        <v>381</v>
      </c>
      <c r="E108" s="43" t="s">
        <v>377</v>
      </c>
      <c r="F108" s="12" t="str">
        <f t="shared" si="78"/>
        <v>Scav. Recep</v>
      </c>
      <c r="H108" s="12">
        <f>VLOOKUP($B108,data!$B$3:$Q$11565,'diff expr Varroa'!H$7,FALSE)</f>
        <v>12.0550309371308</v>
      </c>
      <c r="I108" s="12">
        <f>VLOOKUP($B108,data!$B$3:$Q$11565,'diff expr Varroa'!I$7,FALSE)</f>
        <v>11.901766691545101</v>
      </c>
      <c r="J108" s="12">
        <f>VLOOKUP($B108,data!$B$3:$Q$11565,'diff expr Varroa'!J$7,FALSE)</f>
        <v>12.061903335712699</v>
      </c>
      <c r="K108" s="12">
        <f>VLOOKUP($B108,data!$B$3:$Q$11565,'diff expr Varroa'!K$7,FALSE)</f>
        <v>11.708303338582301</v>
      </c>
      <c r="L108" s="12">
        <f>VLOOKUP($B108,data!$B$3:$Q$11565,'diff expr Varroa'!L$7,FALSE)</f>
        <v>11.9785507164795</v>
      </c>
      <c r="M108" s="12">
        <f>VLOOKUP($B108,data!$B$3:$Q$11565,'diff expr Varroa'!M$7,FALSE)</f>
        <v>12.0152785891643</v>
      </c>
      <c r="N108" s="12">
        <f>VLOOKUP($B108,data!$B$3:$Q$11565,'diff expr Varroa'!N$7,FALSE)</f>
        <v>12.315552194890699</v>
      </c>
      <c r="O108" s="12">
        <f>VLOOKUP($B108,data!$B$3:$Q$11565,'diff expr Varroa'!O$7,FALSE)</f>
        <v>12.0573887898618</v>
      </c>
      <c r="P108" s="12">
        <f>VLOOKUP($B108,data!$B$3:$Q$11565,'diff expr Varroa'!P$7,FALSE)</f>
        <v>11.7232996739271</v>
      </c>
      <c r="Q108" s="12">
        <f>VLOOKUP($B108,data!$B$3:$Q$11565,'diff expr Varroa'!Q$7,FALSE)</f>
        <v>12.4521496068523</v>
      </c>
      <c r="S108" s="40" t="str">
        <f>IF(COUNTIF(H108:L108,"&gt;"&amp;'reference parameters'!$B$2)&gt;='reference parameters'!$B$3,IF(COUNTIF('diff expr Varroa'!M108:Q108,"&gt;"&amp;'reference parameters'!$B$2)&gt;='reference parameters'!$B$4,"OK"))</f>
        <v>OK</v>
      </c>
      <c r="U108" s="3">
        <f t="shared" si="45"/>
        <v>6</v>
      </c>
      <c r="V108" s="3">
        <f t="shared" si="46"/>
        <v>3</v>
      </c>
      <c r="W108" s="3">
        <f t="shared" si="47"/>
        <v>8</v>
      </c>
      <c r="X108" s="3">
        <f t="shared" si="48"/>
        <v>1</v>
      </c>
      <c r="Y108" s="3">
        <f t="shared" si="49"/>
        <v>4</v>
      </c>
      <c r="Z108" s="3">
        <f t="shared" si="50"/>
        <v>5</v>
      </c>
      <c r="AA108" s="3">
        <f t="shared" si="51"/>
        <v>9</v>
      </c>
      <c r="AB108" s="3">
        <f t="shared" si="52"/>
        <v>7</v>
      </c>
      <c r="AC108" s="3">
        <f t="shared" si="53"/>
        <v>2</v>
      </c>
      <c r="AD108" s="3">
        <f t="shared" si="54"/>
        <v>10</v>
      </c>
      <c r="AE108" s="3"/>
      <c r="AF108" s="3">
        <f t="shared" si="55"/>
        <v>0</v>
      </c>
      <c r="AG108" s="3">
        <f t="shared" si="56"/>
        <v>0</v>
      </c>
      <c r="AH108" s="3">
        <f t="shared" si="57"/>
        <v>0</v>
      </c>
      <c r="AI108" s="3">
        <f t="shared" si="58"/>
        <v>0</v>
      </c>
      <c r="AJ108" s="3">
        <f t="shared" si="59"/>
        <v>0</v>
      </c>
      <c r="AK108" s="3">
        <f t="shared" si="60"/>
        <v>0</v>
      </c>
      <c r="AL108" s="3">
        <f t="shared" si="61"/>
        <v>0</v>
      </c>
      <c r="AM108" s="3">
        <f t="shared" si="62"/>
        <v>0</v>
      </c>
      <c r="AN108" s="3">
        <f t="shared" si="63"/>
        <v>0</v>
      </c>
      <c r="AO108" s="3">
        <f t="shared" si="64"/>
        <v>0</v>
      </c>
      <c r="AP108" s="3"/>
      <c r="AQ108" s="3">
        <f t="shared" si="65"/>
        <v>6</v>
      </c>
      <c r="AR108" s="3">
        <f t="shared" si="66"/>
        <v>3</v>
      </c>
      <c r="AS108" s="3">
        <f t="shared" si="67"/>
        <v>8</v>
      </c>
      <c r="AT108" s="3">
        <f t="shared" si="68"/>
        <v>1</v>
      </c>
      <c r="AU108" s="3">
        <f t="shared" si="69"/>
        <v>4</v>
      </c>
      <c r="AV108" s="3">
        <f t="shared" si="70"/>
        <v>5</v>
      </c>
      <c r="AW108" s="3">
        <f t="shared" si="71"/>
        <v>9</v>
      </c>
      <c r="AX108" s="3">
        <f t="shared" si="72"/>
        <v>7</v>
      </c>
      <c r="AY108" s="3">
        <f t="shared" si="73"/>
        <v>2</v>
      </c>
      <c r="AZ108" s="3">
        <f t="shared" si="74"/>
        <v>10</v>
      </c>
      <c r="BA108" s="3"/>
      <c r="BB108" s="6">
        <f t="shared" si="75"/>
        <v>5</v>
      </c>
      <c r="BC108" s="3">
        <f t="shared" si="76"/>
        <v>5</v>
      </c>
      <c r="BD108" s="3">
        <f t="shared" si="79"/>
        <v>22</v>
      </c>
      <c r="BE108" s="3">
        <f t="shared" si="80"/>
        <v>33</v>
      </c>
      <c r="BF108" s="3">
        <f t="shared" si="81"/>
        <v>18</v>
      </c>
      <c r="BG108" s="3">
        <f t="shared" si="82"/>
        <v>7</v>
      </c>
      <c r="BH108" s="3">
        <f t="shared" si="83"/>
        <v>7</v>
      </c>
      <c r="BI108" s="28">
        <f t="shared" si="84"/>
        <v>12.5</v>
      </c>
      <c r="BJ108" s="28">
        <f t="shared" si="85"/>
        <v>4.7871355387816905</v>
      </c>
      <c r="BK108" s="44">
        <f t="shared" si="86"/>
        <v>-1.1489125293076057</v>
      </c>
      <c r="BL108" s="45">
        <f t="shared" si="77"/>
        <v>0.12529602534284204</v>
      </c>
      <c r="BM108" s="39"/>
      <c r="BN108" s="39" t="str">
        <f t="shared" si="87"/>
        <v/>
      </c>
      <c r="BP108" s="12">
        <f t="shared" si="88"/>
        <v>6.1974363122184227E-3</v>
      </c>
    </row>
    <row r="109" spans="1:68">
      <c r="A109" s="43" t="s">
        <v>382</v>
      </c>
      <c r="B109" s="43" t="s">
        <v>383</v>
      </c>
      <c r="C109" s="43" t="s">
        <v>150</v>
      </c>
      <c r="D109" s="43" t="s">
        <v>384</v>
      </c>
      <c r="E109" s="43" t="s">
        <v>377</v>
      </c>
      <c r="F109" s="12" t="str">
        <f t="shared" si="78"/>
        <v>Scav. Recep</v>
      </c>
      <c r="H109" s="12" t="e">
        <f>VLOOKUP($B109,data!$B$3:$Q$11565,'diff expr Varroa'!H$7,FALSE)</f>
        <v>#N/A</v>
      </c>
      <c r="I109" s="12" t="e">
        <f>VLOOKUP($B109,data!$B$3:$Q$11565,'diff expr Varroa'!I$7,FALSE)</f>
        <v>#N/A</v>
      </c>
      <c r="J109" s="12" t="e">
        <f>VLOOKUP($B109,data!$B$3:$Q$11565,'diff expr Varroa'!J$7,FALSE)</f>
        <v>#N/A</v>
      </c>
      <c r="K109" s="12" t="e">
        <f>VLOOKUP($B109,data!$B$3:$Q$11565,'diff expr Varroa'!K$7,FALSE)</f>
        <v>#N/A</v>
      </c>
      <c r="L109" s="12" t="e">
        <f>VLOOKUP($B109,data!$B$3:$Q$11565,'diff expr Varroa'!L$7,FALSE)</f>
        <v>#N/A</v>
      </c>
      <c r="M109" s="12" t="e">
        <f>VLOOKUP($B109,data!$B$3:$Q$11565,'diff expr Varroa'!M$7,FALSE)</f>
        <v>#N/A</v>
      </c>
      <c r="N109" s="12" t="e">
        <f>VLOOKUP($B109,data!$B$3:$Q$11565,'diff expr Varroa'!N$7,FALSE)</f>
        <v>#N/A</v>
      </c>
      <c r="O109" s="12" t="e">
        <f>VLOOKUP($B109,data!$B$3:$Q$11565,'diff expr Varroa'!O$7,FALSE)</f>
        <v>#N/A</v>
      </c>
      <c r="P109" s="12" t="e">
        <f>VLOOKUP($B109,data!$B$3:$Q$11565,'diff expr Varroa'!P$7,FALSE)</f>
        <v>#N/A</v>
      </c>
      <c r="Q109" s="12" t="e">
        <f>VLOOKUP($B109,data!$B$3:$Q$11565,'diff expr Varroa'!Q$7,FALSE)</f>
        <v>#N/A</v>
      </c>
      <c r="S109" s="40" t="b">
        <f>IF(COUNTIF(H109:L109,"&gt;"&amp;'reference parameters'!$B$2)&gt;='reference parameters'!$B$3,IF(COUNTIF('diff expr Varroa'!M109:Q109,"&gt;"&amp;'reference parameters'!$B$2)&gt;='reference parameters'!$B$4,"OK"))</f>
        <v>0</v>
      </c>
      <c r="U109" s="3" t="b">
        <f t="shared" si="45"/>
        <v>0</v>
      </c>
      <c r="V109" s="3" t="b">
        <f t="shared" si="46"/>
        <v>0</v>
      </c>
      <c r="W109" s="3" t="b">
        <f t="shared" si="47"/>
        <v>0</v>
      </c>
      <c r="X109" s="3" t="b">
        <f t="shared" si="48"/>
        <v>0</v>
      </c>
      <c r="Y109" s="3" t="b">
        <f t="shared" si="49"/>
        <v>0</v>
      </c>
      <c r="Z109" s="3" t="b">
        <f t="shared" si="50"/>
        <v>0</v>
      </c>
      <c r="AA109" s="3" t="b">
        <f t="shared" si="51"/>
        <v>0</v>
      </c>
      <c r="AB109" s="3" t="b">
        <f t="shared" si="52"/>
        <v>0</v>
      </c>
      <c r="AC109" s="3" t="b">
        <f t="shared" si="53"/>
        <v>0</v>
      </c>
      <c r="AD109" s="3" t="b">
        <f t="shared" si="54"/>
        <v>0</v>
      </c>
      <c r="AE109" s="3"/>
      <c r="AF109" s="3" t="str">
        <f t="shared" si="55"/>
        <v/>
      </c>
      <c r="AG109" s="3" t="str">
        <f t="shared" si="56"/>
        <v/>
      </c>
      <c r="AH109" s="3" t="str">
        <f t="shared" si="57"/>
        <v/>
      </c>
      <c r="AI109" s="3" t="str">
        <f t="shared" si="58"/>
        <v/>
      </c>
      <c r="AJ109" s="3" t="str">
        <f t="shared" si="59"/>
        <v/>
      </c>
      <c r="AK109" s="3" t="str">
        <f t="shared" si="60"/>
        <v/>
      </c>
      <c r="AL109" s="3" t="str">
        <f t="shared" si="61"/>
        <v/>
      </c>
      <c r="AM109" s="3" t="str">
        <f t="shared" si="62"/>
        <v/>
      </c>
      <c r="AN109" s="3" t="str">
        <f t="shared" si="63"/>
        <v/>
      </c>
      <c r="AO109" s="3" t="str">
        <f t="shared" si="64"/>
        <v/>
      </c>
      <c r="AP109" s="3"/>
      <c r="AQ109" s="3" t="str">
        <f t="shared" si="65"/>
        <v/>
      </c>
      <c r="AR109" s="3" t="str">
        <f t="shared" si="66"/>
        <v/>
      </c>
      <c r="AS109" s="3" t="str">
        <f t="shared" si="67"/>
        <v/>
      </c>
      <c r="AT109" s="3" t="str">
        <f t="shared" si="68"/>
        <v/>
      </c>
      <c r="AU109" s="3" t="str">
        <f t="shared" si="69"/>
        <v/>
      </c>
      <c r="AV109" s="3" t="str">
        <f t="shared" si="70"/>
        <v/>
      </c>
      <c r="AW109" s="3" t="str">
        <f t="shared" si="71"/>
        <v/>
      </c>
      <c r="AX109" s="3" t="str">
        <f t="shared" si="72"/>
        <v/>
      </c>
      <c r="AY109" s="3" t="str">
        <f t="shared" si="73"/>
        <v/>
      </c>
      <c r="AZ109" s="3" t="str">
        <f t="shared" si="74"/>
        <v/>
      </c>
      <c r="BA109" s="3"/>
      <c r="BB109" s="6">
        <f t="shared" si="75"/>
        <v>0</v>
      </c>
      <c r="BC109" s="3">
        <f t="shared" si="76"/>
        <v>0</v>
      </c>
      <c r="BD109" s="3">
        <f t="shared" si="79"/>
        <v>0</v>
      </c>
      <c r="BE109" s="3">
        <f t="shared" si="80"/>
        <v>0</v>
      </c>
      <c r="BF109" s="3">
        <f t="shared" si="81"/>
        <v>0</v>
      </c>
      <c r="BG109" s="3">
        <f t="shared" si="82"/>
        <v>0</v>
      </c>
      <c r="BH109" s="3">
        <f t="shared" si="83"/>
        <v>0</v>
      </c>
      <c r="BI109" s="28">
        <f t="shared" si="84"/>
        <v>0</v>
      </c>
      <c r="BJ109" s="28">
        <f t="shared" si="85"/>
        <v>0</v>
      </c>
      <c r="BK109" s="44" t="e">
        <f t="shared" si="86"/>
        <v>#DIV/0!</v>
      </c>
      <c r="BL109" s="45" t="str">
        <f t="shared" si="77"/>
        <v/>
      </c>
      <c r="BM109" s="39"/>
      <c r="BN109" s="39" t="str">
        <f t="shared" si="87"/>
        <v/>
      </c>
      <c r="BP109" s="12" t="e">
        <f t="shared" si="88"/>
        <v>#N/A</v>
      </c>
    </row>
    <row r="110" spans="1:68">
      <c r="A110" s="43" t="s">
        <v>385</v>
      </c>
      <c r="B110" s="43" t="s">
        <v>386</v>
      </c>
      <c r="C110" s="43" t="s">
        <v>387</v>
      </c>
      <c r="D110" s="43" t="s">
        <v>388</v>
      </c>
      <c r="E110" s="43" t="s">
        <v>377</v>
      </c>
      <c r="F110" s="12" t="str">
        <f t="shared" si="78"/>
        <v>Scav. Recep</v>
      </c>
      <c r="H110" s="12">
        <f>VLOOKUP($B110,data!$B$3:$Q$11565,'diff expr Varroa'!H$7,FALSE)</f>
        <v>9.5131843043748905</v>
      </c>
      <c r="I110" s="12">
        <f>VLOOKUP($B110,data!$B$3:$Q$11565,'diff expr Varroa'!I$7,FALSE)</f>
        <v>9.4843177821731999</v>
      </c>
      <c r="J110" s="12">
        <f>VLOOKUP($B110,data!$B$3:$Q$11565,'diff expr Varroa'!J$7,FALSE)</f>
        <v>9.8844611508033609</v>
      </c>
      <c r="K110" s="12">
        <f>VLOOKUP($B110,data!$B$3:$Q$11565,'diff expr Varroa'!K$7,FALSE)</f>
        <v>9.59182367173762</v>
      </c>
      <c r="L110" s="12">
        <f>VLOOKUP($B110,data!$B$3:$Q$11565,'diff expr Varroa'!L$7,FALSE)</f>
        <v>9.8583732896629694</v>
      </c>
      <c r="M110" s="12">
        <f>VLOOKUP($B110,data!$B$3:$Q$11565,'diff expr Varroa'!M$7,FALSE)</f>
        <v>9.54121088451903</v>
      </c>
      <c r="N110" s="12">
        <f>VLOOKUP($B110,data!$B$3:$Q$11565,'diff expr Varroa'!N$7,FALSE)</f>
        <v>9.4724219122766105</v>
      </c>
      <c r="O110" s="12">
        <f>VLOOKUP($B110,data!$B$3:$Q$11565,'diff expr Varroa'!O$7,FALSE)</f>
        <v>9.7425056958239207</v>
      </c>
      <c r="P110" s="12">
        <f>VLOOKUP($B110,data!$B$3:$Q$11565,'diff expr Varroa'!P$7,FALSE)</f>
        <v>9.4009905426079605</v>
      </c>
      <c r="Q110" s="12">
        <f>VLOOKUP($B110,data!$B$3:$Q$11565,'diff expr Varroa'!Q$7,FALSE)</f>
        <v>9.5434335940037993</v>
      </c>
      <c r="S110" s="40" t="str">
        <f>IF(COUNTIF(H110:L110,"&gt;"&amp;'reference parameters'!$B$2)&gt;='reference parameters'!$B$3,IF(COUNTIF('diff expr Varroa'!M110:Q110,"&gt;"&amp;'reference parameters'!$B$2)&gt;='reference parameters'!$B$4,"OK"))</f>
        <v>OK</v>
      </c>
      <c r="U110" s="3">
        <f t="shared" si="45"/>
        <v>4</v>
      </c>
      <c r="V110" s="3">
        <f t="shared" si="46"/>
        <v>3</v>
      </c>
      <c r="W110" s="3">
        <f t="shared" si="47"/>
        <v>10</v>
      </c>
      <c r="X110" s="3">
        <f t="shared" si="48"/>
        <v>7</v>
      </c>
      <c r="Y110" s="3">
        <f t="shared" si="49"/>
        <v>9</v>
      </c>
      <c r="Z110" s="3">
        <f t="shared" si="50"/>
        <v>5</v>
      </c>
      <c r="AA110" s="3">
        <f t="shared" si="51"/>
        <v>2</v>
      </c>
      <c r="AB110" s="3">
        <f t="shared" si="52"/>
        <v>8</v>
      </c>
      <c r="AC110" s="3">
        <f t="shared" si="53"/>
        <v>1</v>
      </c>
      <c r="AD110" s="3">
        <f t="shared" si="54"/>
        <v>6</v>
      </c>
      <c r="AE110" s="3"/>
      <c r="AF110" s="3">
        <f t="shared" si="55"/>
        <v>0</v>
      </c>
      <c r="AG110" s="3">
        <f t="shared" si="56"/>
        <v>0</v>
      </c>
      <c r="AH110" s="3">
        <f t="shared" si="57"/>
        <v>0</v>
      </c>
      <c r="AI110" s="3">
        <f t="shared" si="58"/>
        <v>0</v>
      </c>
      <c r="AJ110" s="3">
        <f t="shared" si="59"/>
        <v>0</v>
      </c>
      <c r="AK110" s="3">
        <f t="shared" si="60"/>
        <v>0</v>
      </c>
      <c r="AL110" s="3">
        <f t="shared" si="61"/>
        <v>0</v>
      </c>
      <c r="AM110" s="3">
        <f t="shared" si="62"/>
        <v>0</v>
      </c>
      <c r="AN110" s="3">
        <f t="shared" si="63"/>
        <v>0</v>
      </c>
      <c r="AO110" s="3">
        <f t="shared" si="64"/>
        <v>0</v>
      </c>
      <c r="AP110" s="3"/>
      <c r="AQ110" s="3">
        <f t="shared" si="65"/>
        <v>4</v>
      </c>
      <c r="AR110" s="3">
        <f t="shared" si="66"/>
        <v>3</v>
      </c>
      <c r="AS110" s="3">
        <f t="shared" si="67"/>
        <v>10</v>
      </c>
      <c r="AT110" s="3">
        <f t="shared" si="68"/>
        <v>7</v>
      </c>
      <c r="AU110" s="3">
        <f t="shared" si="69"/>
        <v>9</v>
      </c>
      <c r="AV110" s="3">
        <f t="shared" si="70"/>
        <v>5</v>
      </c>
      <c r="AW110" s="3">
        <f t="shared" si="71"/>
        <v>2</v>
      </c>
      <c r="AX110" s="3">
        <f t="shared" si="72"/>
        <v>8</v>
      </c>
      <c r="AY110" s="3">
        <f t="shared" si="73"/>
        <v>1</v>
      </c>
      <c r="AZ110" s="3">
        <f t="shared" si="74"/>
        <v>6</v>
      </c>
      <c r="BA110" s="3"/>
      <c r="BB110" s="6">
        <f t="shared" si="75"/>
        <v>5</v>
      </c>
      <c r="BC110" s="3">
        <f t="shared" si="76"/>
        <v>5</v>
      </c>
      <c r="BD110" s="3">
        <f t="shared" si="79"/>
        <v>33</v>
      </c>
      <c r="BE110" s="3">
        <f t="shared" si="80"/>
        <v>22</v>
      </c>
      <c r="BF110" s="3">
        <f t="shared" si="81"/>
        <v>7</v>
      </c>
      <c r="BG110" s="3">
        <f t="shared" si="82"/>
        <v>18</v>
      </c>
      <c r="BH110" s="3">
        <f t="shared" si="83"/>
        <v>7</v>
      </c>
      <c r="BI110" s="28">
        <f t="shared" si="84"/>
        <v>12.5</v>
      </c>
      <c r="BJ110" s="28">
        <f t="shared" si="85"/>
        <v>4.7871355387816905</v>
      </c>
      <c r="BK110" s="44">
        <f t="shared" si="86"/>
        <v>-1.1489125293076057</v>
      </c>
      <c r="BL110" s="45">
        <f t="shared" si="77"/>
        <v>0.12529602534284204</v>
      </c>
      <c r="BM110" s="39"/>
      <c r="BN110" s="39" t="str">
        <f t="shared" si="87"/>
        <v/>
      </c>
      <c r="BP110" s="12">
        <f t="shared" si="88"/>
        <v>-5.7127047166034067E-3</v>
      </c>
    </row>
    <row r="111" spans="1:68">
      <c r="A111" s="43" t="s">
        <v>389</v>
      </c>
      <c r="B111" s="43" t="s">
        <v>390</v>
      </c>
      <c r="C111" s="43" t="s">
        <v>150</v>
      </c>
      <c r="D111" s="43" t="s">
        <v>391</v>
      </c>
      <c r="E111" s="43" t="s">
        <v>377</v>
      </c>
      <c r="F111" s="12" t="str">
        <f t="shared" si="78"/>
        <v>Scav. Recep</v>
      </c>
      <c r="H111" s="12">
        <f>VLOOKUP($B111,data!$B$3:$Q$11565,'diff expr Varroa'!H$7,FALSE)</f>
        <v>4.2964146619915802</v>
      </c>
      <c r="I111" s="12">
        <f>VLOOKUP($B111,data!$B$3:$Q$11565,'diff expr Varroa'!I$7,FALSE)</f>
        <v>4.1197647330598102</v>
      </c>
      <c r="J111" s="12">
        <f>VLOOKUP($B111,data!$B$3:$Q$11565,'diff expr Varroa'!J$7,FALSE)</f>
        <v>3.6381873987360902</v>
      </c>
      <c r="K111" s="12">
        <f>VLOOKUP($B111,data!$B$3:$Q$11565,'diff expr Varroa'!K$7,FALSE)</f>
        <v>4.0892058755412499</v>
      </c>
      <c r="L111" s="12">
        <f>VLOOKUP($B111,data!$B$3:$Q$11565,'diff expr Varroa'!L$7,FALSE)</f>
        <v>3.5425260543824399</v>
      </c>
      <c r="M111" s="12">
        <f>VLOOKUP($B111,data!$B$3:$Q$11565,'diff expr Varroa'!M$7,FALSE)</f>
        <v>3.65660975244205</v>
      </c>
      <c r="N111" s="12">
        <f>VLOOKUP($B111,data!$B$3:$Q$11565,'diff expr Varroa'!N$7,FALSE)</f>
        <v>4.16059535596606</v>
      </c>
      <c r="O111" s="12">
        <f>VLOOKUP($B111,data!$B$3:$Q$11565,'diff expr Varroa'!O$7,FALSE)</f>
        <v>4.2567562628296498</v>
      </c>
      <c r="P111" s="12">
        <f>VLOOKUP($B111,data!$B$3:$Q$11565,'diff expr Varroa'!P$7,FALSE)</f>
        <v>3.8204461843508501</v>
      </c>
      <c r="Q111" s="12">
        <f>VLOOKUP($B111,data!$B$3:$Q$11565,'diff expr Varroa'!Q$7,FALSE)</f>
        <v>3.6339073669181099</v>
      </c>
      <c r="S111" s="40" t="str">
        <f>IF(COUNTIF(H111:L111,"&gt;"&amp;'reference parameters'!$B$2)&gt;='reference parameters'!$B$3,IF(COUNTIF('diff expr Varroa'!M111:Q111,"&gt;"&amp;'reference parameters'!$B$2)&gt;='reference parameters'!$B$4,"OK"))</f>
        <v>OK</v>
      </c>
      <c r="U111" s="3">
        <f t="shared" si="45"/>
        <v>10</v>
      </c>
      <c r="V111" s="3">
        <f t="shared" si="46"/>
        <v>7</v>
      </c>
      <c r="W111" s="3">
        <f t="shared" si="47"/>
        <v>3</v>
      </c>
      <c r="X111" s="3">
        <f t="shared" si="48"/>
        <v>6</v>
      </c>
      <c r="Y111" s="3">
        <f t="shared" si="49"/>
        <v>1</v>
      </c>
      <c r="Z111" s="3">
        <f t="shared" si="50"/>
        <v>4</v>
      </c>
      <c r="AA111" s="3">
        <f t="shared" si="51"/>
        <v>8</v>
      </c>
      <c r="AB111" s="3">
        <f t="shared" si="52"/>
        <v>9</v>
      </c>
      <c r="AC111" s="3">
        <f t="shared" si="53"/>
        <v>5</v>
      </c>
      <c r="AD111" s="3">
        <f t="shared" si="54"/>
        <v>2</v>
      </c>
      <c r="AE111" s="3"/>
      <c r="AF111" s="3">
        <f t="shared" si="55"/>
        <v>0</v>
      </c>
      <c r="AG111" s="3">
        <f t="shared" si="56"/>
        <v>0</v>
      </c>
      <c r="AH111" s="3">
        <f t="shared" si="57"/>
        <v>0</v>
      </c>
      <c r="AI111" s="3">
        <f t="shared" si="58"/>
        <v>0</v>
      </c>
      <c r="AJ111" s="3">
        <f t="shared" si="59"/>
        <v>0</v>
      </c>
      <c r="AK111" s="3">
        <f t="shared" si="60"/>
        <v>0</v>
      </c>
      <c r="AL111" s="3">
        <f t="shared" si="61"/>
        <v>0</v>
      </c>
      <c r="AM111" s="3">
        <f t="shared" si="62"/>
        <v>0</v>
      </c>
      <c r="AN111" s="3">
        <f t="shared" si="63"/>
        <v>0</v>
      </c>
      <c r="AO111" s="3">
        <f t="shared" si="64"/>
        <v>0</v>
      </c>
      <c r="AP111" s="3"/>
      <c r="AQ111" s="3">
        <f t="shared" si="65"/>
        <v>10</v>
      </c>
      <c r="AR111" s="3">
        <f t="shared" si="66"/>
        <v>7</v>
      </c>
      <c r="AS111" s="3">
        <f t="shared" si="67"/>
        <v>3</v>
      </c>
      <c r="AT111" s="3">
        <f t="shared" si="68"/>
        <v>6</v>
      </c>
      <c r="AU111" s="3">
        <f t="shared" si="69"/>
        <v>1</v>
      </c>
      <c r="AV111" s="3">
        <f t="shared" si="70"/>
        <v>4</v>
      </c>
      <c r="AW111" s="3">
        <f t="shared" si="71"/>
        <v>8</v>
      </c>
      <c r="AX111" s="3">
        <f t="shared" si="72"/>
        <v>9</v>
      </c>
      <c r="AY111" s="3">
        <f t="shared" si="73"/>
        <v>5</v>
      </c>
      <c r="AZ111" s="3">
        <f t="shared" si="74"/>
        <v>2</v>
      </c>
      <c r="BA111" s="3"/>
      <c r="BB111" s="6">
        <f t="shared" si="75"/>
        <v>5</v>
      </c>
      <c r="BC111" s="3">
        <f t="shared" si="76"/>
        <v>5</v>
      </c>
      <c r="BD111" s="3">
        <f t="shared" si="79"/>
        <v>27</v>
      </c>
      <c r="BE111" s="3">
        <f t="shared" si="80"/>
        <v>28</v>
      </c>
      <c r="BF111" s="3">
        <f t="shared" si="81"/>
        <v>13</v>
      </c>
      <c r="BG111" s="3">
        <f t="shared" si="82"/>
        <v>12</v>
      </c>
      <c r="BH111" s="3">
        <f t="shared" si="83"/>
        <v>12</v>
      </c>
      <c r="BI111" s="28">
        <f t="shared" si="84"/>
        <v>12.5</v>
      </c>
      <c r="BJ111" s="28">
        <f t="shared" si="85"/>
        <v>4.7871355387816905</v>
      </c>
      <c r="BK111" s="44">
        <f t="shared" si="86"/>
        <v>-0.10444659357341871</v>
      </c>
      <c r="BL111" s="45">
        <f t="shared" si="77"/>
        <v>0.45840747426404427</v>
      </c>
      <c r="BM111" s="39"/>
      <c r="BN111" s="39" t="str">
        <f t="shared" si="87"/>
        <v/>
      </c>
      <c r="BP111" s="12">
        <f t="shared" si="88"/>
        <v>-3.4948886198711408E-3</v>
      </c>
    </row>
    <row r="112" spans="1:68">
      <c r="A112" s="43" t="s">
        <v>392</v>
      </c>
      <c r="B112" s="43" t="s">
        <v>393</v>
      </c>
      <c r="C112" s="43" t="s">
        <v>394</v>
      </c>
      <c r="D112" s="43" t="s">
        <v>395</v>
      </c>
      <c r="E112" s="43" t="s">
        <v>377</v>
      </c>
      <c r="F112" s="12" t="str">
        <f t="shared" si="78"/>
        <v>Scav. Recep</v>
      </c>
      <c r="H112" s="12">
        <f>VLOOKUP($B112,data!$B$3:$Q$11565,'diff expr Varroa'!H$7,FALSE)</f>
        <v>6.61737362056245</v>
      </c>
      <c r="I112" s="12">
        <f>VLOOKUP($B112,data!$B$3:$Q$11565,'diff expr Varroa'!I$7,FALSE)</f>
        <v>6.61130647324664</v>
      </c>
      <c r="J112" s="12">
        <f>VLOOKUP($B112,data!$B$3:$Q$11565,'diff expr Varroa'!J$7,FALSE)</f>
        <v>6.9830103020752698</v>
      </c>
      <c r="K112" s="12">
        <f>VLOOKUP($B112,data!$B$3:$Q$11565,'diff expr Varroa'!K$7,FALSE)</f>
        <v>6.6978565227475801</v>
      </c>
      <c r="L112" s="12">
        <f>VLOOKUP($B112,data!$B$3:$Q$11565,'diff expr Varroa'!L$7,FALSE)</f>
        <v>6.8850192437688102</v>
      </c>
      <c r="M112" s="12">
        <f>VLOOKUP($B112,data!$B$3:$Q$11565,'diff expr Varroa'!M$7,FALSE)</f>
        <v>5.3395340803022098</v>
      </c>
      <c r="N112" s="12">
        <f>VLOOKUP($B112,data!$B$3:$Q$11565,'diff expr Varroa'!N$7,FALSE)</f>
        <v>6.4034658849663</v>
      </c>
      <c r="O112" s="12">
        <f>VLOOKUP($B112,data!$B$3:$Q$11565,'diff expr Varroa'!O$7,FALSE)</f>
        <v>6.2007006023616098</v>
      </c>
      <c r="P112" s="12">
        <f>VLOOKUP($B112,data!$B$3:$Q$11565,'diff expr Varroa'!P$7,FALSE)</f>
        <v>6.9090390786620297</v>
      </c>
      <c r="Q112" s="12">
        <f>VLOOKUP($B112,data!$B$3:$Q$11565,'diff expr Varroa'!Q$7,FALSE)</f>
        <v>7.4308250270779599</v>
      </c>
      <c r="S112" s="40" t="str">
        <f>IF(COUNTIF(H112:L112,"&gt;"&amp;'reference parameters'!$B$2)&gt;='reference parameters'!$B$3,IF(COUNTIF('diff expr Varroa'!M112:Q112,"&gt;"&amp;'reference parameters'!$B$2)&gt;='reference parameters'!$B$4,"OK"))</f>
        <v>OK</v>
      </c>
      <c r="U112" s="3">
        <f t="shared" si="45"/>
        <v>5</v>
      </c>
      <c r="V112" s="3">
        <f t="shared" si="46"/>
        <v>4</v>
      </c>
      <c r="W112" s="3">
        <f t="shared" si="47"/>
        <v>9</v>
      </c>
      <c r="X112" s="3">
        <f t="shared" si="48"/>
        <v>6</v>
      </c>
      <c r="Y112" s="3">
        <f t="shared" si="49"/>
        <v>7</v>
      </c>
      <c r="Z112" s="3">
        <f t="shared" si="50"/>
        <v>1</v>
      </c>
      <c r="AA112" s="3">
        <f t="shared" si="51"/>
        <v>3</v>
      </c>
      <c r="AB112" s="3">
        <f t="shared" si="52"/>
        <v>2</v>
      </c>
      <c r="AC112" s="3">
        <f t="shared" si="53"/>
        <v>8</v>
      </c>
      <c r="AD112" s="3">
        <f t="shared" si="54"/>
        <v>10</v>
      </c>
      <c r="AE112" s="3"/>
      <c r="AF112" s="3">
        <f t="shared" si="55"/>
        <v>0</v>
      </c>
      <c r="AG112" s="3">
        <f t="shared" si="56"/>
        <v>0</v>
      </c>
      <c r="AH112" s="3">
        <f t="shared" si="57"/>
        <v>0</v>
      </c>
      <c r="AI112" s="3">
        <f t="shared" si="58"/>
        <v>0</v>
      </c>
      <c r="AJ112" s="3">
        <f t="shared" si="59"/>
        <v>0</v>
      </c>
      <c r="AK112" s="3">
        <f t="shared" si="60"/>
        <v>0</v>
      </c>
      <c r="AL112" s="3">
        <f t="shared" si="61"/>
        <v>0</v>
      </c>
      <c r="AM112" s="3">
        <f t="shared" si="62"/>
        <v>0</v>
      </c>
      <c r="AN112" s="3">
        <f t="shared" si="63"/>
        <v>0</v>
      </c>
      <c r="AO112" s="3">
        <f t="shared" si="64"/>
        <v>0</v>
      </c>
      <c r="AP112" s="3"/>
      <c r="AQ112" s="3">
        <f t="shared" si="65"/>
        <v>5</v>
      </c>
      <c r="AR112" s="3">
        <f t="shared" si="66"/>
        <v>4</v>
      </c>
      <c r="AS112" s="3">
        <f t="shared" si="67"/>
        <v>9</v>
      </c>
      <c r="AT112" s="3">
        <f t="shared" si="68"/>
        <v>6</v>
      </c>
      <c r="AU112" s="3">
        <f t="shared" si="69"/>
        <v>7</v>
      </c>
      <c r="AV112" s="3">
        <f t="shared" si="70"/>
        <v>1</v>
      </c>
      <c r="AW112" s="3">
        <f t="shared" si="71"/>
        <v>3</v>
      </c>
      <c r="AX112" s="3">
        <f t="shared" si="72"/>
        <v>2</v>
      </c>
      <c r="AY112" s="3">
        <f t="shared" si="73"/>
        <v>8</v>
      </c>
      <c r="AZ112" s="3">
        <f t="shared" si="74"/>
        <v>10</v>
      </c>
      <c r="BA112" s="3"/>
      <c r="BB112" s="6">
        <f t="shared" si="75"/>
        <v>5</v>
      </c>
      <c r="BC112" s="3">
        <f t="shared" si="76"/>
        <v>5</v>
      </c>
      <c r="BD112" s="3">
        <f t="shared" si="79"/>
        <v>31</v>
      </c>
      <c r="BE112" s="3">
        <f t="shared" si="80"/>
        <v>24</v>
      </c>
      <c r="BF112" s="3">
        <f t="shared" si="81"/>
        <v>9</v>
      </c>
      <c r="BG112" s="3">
        <f t="shared" si="82"/>
        <v>16</v>
      </c>
      <c r="BH112" s="3">
        <f t="shared" si="83"/>
        <v>9</v>
      </c>
      <c r="BI112" s="28">
        <f t="shared" si="84"/>
        <v>12.5</v>
      </c>
      <c r="BJ112" s="28">
        <f t="shared" si="85"/>
        <v>4.7871355387816905</v>
      </c>
      <c r="BK112" s="44">
        <f t="shared" si="86"/>
        <v>-0.73112615501393097</v>
      </c>
      <c r="BL112" s="45">
        <f t="shared" si="77"/>
        <v>0.23235104997023245</v>
      </c>
      <c r="BM112" s="39"/>
      <c r="BN112" s="39" t="str">
        <f t="shared" si="87"/>
        <v/>
      </c>
      <c r="BP112" s="12">
        <f t="shared" si="88"/>
        <v>-1.9865393114504394E-2</v>
      </c>
    </row>
    <row r="113" spans="1:68">
      <c r="A113" s="43" t="s">
        <v>396</v>
      </c>
      <c r="B113" s="43" t="s">
        <v>397</v>
      </c>
      <c r="C113" s="43" t="s">
        <v>398</v>
      </c>
      <c r="D113" s="43" t="s">
        <v>399</v>
      </c>
      <c r="E113" s="43" t="s">
        <v>377</v>
      </c>
      <c r="F113" s="12" t="str">
        <f t="shared" si="78"/>
        <v>Scav. Recep</v>
      </c>
      <c r="H113" s="12">
        <f>VLOOKUP($B113,data!$B$3:$Q$11565,'diff expr Varroa'!H$7,FALSE)</f>
        <v>7.9129371762360199</v>
      </c>
      <c r="I113" s="12">
        <f>VLOOKUP($B113,data!$B$3:$Q$11565,'diff expr Varroa'!I$7,FALSE)</f>
        <v>7.8764226685238103</v>
      </c>
      <c r="J113" s="12">
        <f>VLOOKUP($B113,data!$B$3:$Q$11565,'diff expr Varroa'!J$7,FALSE)</f>
        <v>7.9786549044894901</v>
      </c>
      <c r="K113" s="12">
        <f>VLOOKUP($B113,data!$B$3:$Q$11565,'diff expr Varroa'!K$7,FALSE)</f>
        <v>7.8537017077023297</v>
      </c>
      <c r="L113" s="12">
        <f>VLOOKUP($B113,data!$B$3:$Q$11565,'diff expr Varroa'!L$7,FALSE)</f>
        <v>7.3988114298928798</v>
      </c>
      <c r="M113" s="12">
        <f>VLOOKUP($B113,data!$B$3:$Q$11565,'diff expr Varroa'!M$7,FALSE)</f>
        <v>8.4739482481615003</v>
      </c>
      <c r="N113" s="12">
        <f>VLOOKUP($B113,data!$B$3:$Q$11565,'diff expr Varroa'!N$7,FALSE)</f>
        <v>8.4541170662821195</v>
      </c>
      <c r="O113" s="12">
        <f>VLOOKUP($B113,data!$B$3:$Q$11565,'diff expr Varroa'!O$7,FALSE)</f>
        <v>7.18352996326277</v>
      </c>
      <c r="P113" s="12">
        <f>VLOOKUP($B113,data!$B$3:$Q$11565,'diff expr Varroa'!P$7,FALSE)</f>
        <v>7.5106431592993799</v>
      </c>
      <c r="Q113" s="12">
        <f>VLOOKUP($B113,data!$B$3:$Q$11565,'diff expr Varroa'!Q$7,FALSE)</f>
        <v>8.3622736206807993</v>
      </c>
      <c r="S113" s="40" t="str">
        <f>IF(COUNTIF(H113:L113,"&gt;"&amp;'reference parameters'!$B$2)&gt;='reference parameters'!$B$3,IF(COUNTIF('diff expr Varroa'!M113:Q113,"&gt;"&amp;'reference parameters'!$B$2)&gt;='reference parameters'!$B$4,"OK"))</f>
        <v>OK</v>
      </c>
      <c r="U113" s="3">
        <f t="shared" si="45"/>
        <v>6</v>
      </c>
      <c r="V113" s="3">
        <f t="shared" si="46"/>
        <v>5</v>
      </c>
      <c r="W113" s="3">
        <f t="shared" si="47"/>
        <v>7</v>
      </c>
      <c r="X113" s="3">
        <f t="shared" si="48"/>
        <v>4</v>
      </c>
      <c r="Y113" s="3">
        <f t="shared" si="49"/>
        <v>2</v>
      </c>
      <c r="Z113" s="3">
        <f t="shared" si="50"/>
        <v>10</v>
      </c>
      <c r="AA113" s="3">
        <f t="shared" si="51"/>
        <v>9</v>
      </c>
      <c r="AB113" s="3">
        <f t="shared" si="52"/>
        <v>1</v>
      </c>
      <c r="AC113" s="3">
        <f t="shared" si="53"/>
        <v>3</v>
      </c>
      <c r="AD113" s="3">
        <f t="shared" si="54"/>
        <v>8</v>
      </c>
      <c r="AE113" s="3"/>
      <c r="AF113" s="3">
        <f t="shared" si="55"/>
        <v>0</v>
      </c>
      <c r="AG113" s="3">
        <f t="shared" si="56"/>
        <v>0</v>
      </c>
      <c r="AH113" s="3">
        <f t="shared" si="57"/>
        <v>0</v>
      </c>
      <c r="AI113" s="3">
        <f t="shared" si="58"/>
        <v>0</v>
      </c>
      <c r="AJ113" s="3">
        <f t="shared" si="59"/>
        <v>0</v>
      </c>
      <c r="AK113" s="3">
        <f t="shared" si="60"/>
        <v>0</v>
      </c>
      <c r="AL113" s="3">
        <f t="shared" si="61"/>
        <v>0</v>
      </c>
      <c r="AM113" s="3">
        <f t="shared" si="62"/>
        <v>0</v>
      </c>
      <c r="AN113" s="3">
        <f t="shared" si="63"/>
        <v>0</v>
      </c>
      <c r="AO113" s="3">
        <f t="shared" si="64"/>
        <v>0</v>
      </c>
      <c r="AP113" s="3"/>
      <c r="AQ113" s="3">
        <f t="shared" si="65"/>
        <v>6</v>
      </c>
      <c r="AR113" s="3">
        <f t="shared" si="66"/>
        <v>5</v>
      </c>
      <c r="AS113" s="3">
        <f t="shared" si="67"/>
        <v>7</v>
      </c>
      <c r="AT113" s="3">
        <f t="shared" si="68"/>
        <v>4</v>
      </c>
      <c r="AU113" s="3">
        <f t="shared" si="69"/>
        <v>2</v>
      </c>
      <c r="AV113" s="3">
        <f t="shared" si="70"/>
        <v>10</v>
      </c>
      <c r="AW113" s="3">
        <f t="shared" si="71"/>
        <v>9</v>
      </c>
      <c r="AX113" s="3">
        <f t="shared" si="72"/>
        <v>1</v>
      </c>
      <c r="AY113" s="3">
        <f t="shared" si="73"/>
        <v>3</v>
      </c>
      <c r="AZ113" s="3">
        <f t="shared" si="74"/>
        <v>8</v>
      </c>
      <c r="BA113" s="3"/>
      <c r="BB113" s="6">
        <f t="shared" si="75"/>
        <v>5</v>
      </c>
      <c r="BC113" s="3">
        <f t="shared" si="76"/>
        <v>5</v>
      </c>
      <c r="BD113" s="3">
        <f t="shared" si="79"/>
        <v>24</v>
      </c>
      <c r="BE113" s="3">
        <f t="shared" si="80"/>
        <v>31</v>
      </c>
      <c r="BF113" s="3">
        <f t="shared" si="81"/>
        <v>16</v>
      </c>
      <c r="BG113" s="3">
        <f t="shared" si="82"/>
        <v>9</v>
      </c>
      <c r="BH113" s="3">
        <f t="shared" si="83"/>
        <v>9</v>
      </c>
      <c r="BI113" s="28">
        <f t="shared" si="84"/>
        <v>12.5</v>
      </c>
      <c r="BJ113" s="28">
        <f t="shared" si="85"/>
        <v>4.7871355387816905</v>
      </c>
      <c r="BK113" s="44">
        <f t="shared" si="86"/>
        <v>-0.73112615501393097</v>
      </c>
      <c r="BL113" s="45">
        <f t="shared" si="77"/>
        <v>0.23235104997023245</v>
      </c>
      <c r="BM113" s="39"/>
      <c r="BN113" s="39" t="str">
        <f t="shared" si="87"/>
        <v/>
      </c>
      <c r="BP113" s="12">
        <f t="shared" si="88"/>
        <v>1.0598660142386019E-2</v>
      </c>
    </row>
    <row r="114" spans="1:68">
      <c r="A114" s="43" t="s">
        <v>400</v>
      </c>
      <c r="B114" s="43" t="s">
        <v>401</v>
      </c>
      <c r="C114" s="43" t="s">
        <v>150</v>
      </c>
      <c r="D114" s="43" t="s">
        <v>402</v>
      </c>
      <c r="E114" s="43" t="s">
        <v>377</v>
      </c>
      <c r="F114" s="12" t="str">
        <f t="shared" si="78"/>
        <v>Scav. Recep</v>
      </c>
      <c r="H114" s="12">
        <f>VLOOKUP($B114,data!$B$3:$Q$11565,'diff expr Varroa'!H$7,FALSE)</f>
        <v>8.4098631548425509</v>
      </c>
      <c r="I114" s="12">
        <f>VLOOKUP($B114,data!$B$3:$Q$11565,'diff expr Varroa'!I$7,FALSE)</f>
        <v>8.1260983970390104</v>
      </c>
      <c r="J114" s="12">
        <f>VLOOKUP($B114,data!$B$3:$Q$11565,'diff expr Varroa'!J$7,FALSE)</f>
        <v>8.2671264096345496</v>
      </c>
      <c r="K114" s="12">
        <f>VLOOKUP($B114,data!$B$3:$Q$11565,'diff expr Varroa'!K$7,FALSE)</f>
        <v>8.0486743931903693</v>
      </c>
      <c r="L114" s="12">
        <f>VLOOKUP($B114,data!$B$3:$Q$11565,'diff expr Varroa'!L$7,FALSE)</f>
        <v>8.6420397036589893</v>
      </c>
      <c r="M114" s="12">
        <f>VLOOKUP($B114,data!$B$3:$Q$11565,'diff expr Varroa'!M$7,FALSE)</f>
        <v>7.0731185789130802</v>
      </c>
      <c r="N114" s="12">
        <f>VLOOKUP($B114,data!$B$3:$Q$11565,'diff expr Varroa'!N$7,FALSE)</f>
        <v>8.1058029072197897</v>
      </c>
      <c r="O114" s="12">
        <f>VLOOKUP($B114,data!$B$3:$Q$11565,'diff expr Varroa'!O$7,FALSE)</f>
        <v>8.0707446288144897</v>
      </c>
      <c r="P114" s="12">
        <f>VLOOKUP($B114,data!$B$3:$Q$11565,'diff expr Varroa'!P$7,FALSE)</f>
        <v>8.6425763491698699</v>
      </c>
      <c r="Q114" s="12">
        <f>VLOOKUP($B114,data!$B$3:$Q$11565,'diff expr Varroa'!Q$7,FALSE)</f>
        <v>8.2284746209632704</v>
      </c>
      <c r="S114" s="40" t="str">
        <f>IF(COUNTIF(H114:L114,"&gt;"&amp;'reference parameters'!$B$2)&gt;='reference parameters'!$B$3,IF(COUNTIF('diff expr Varroa'!M114:Q114,"&gt;"&amp;'reference parameters'!$B$2)&gt;='reference parameters'!$B$4,"OK"))</f>
        <v>OK</v>
      </c>
      <c r="U114" s="3">
        <f t="shared" si="45"/>
        <v>8</v>
      </c>
      <c r="V114" s="3">
        <f t="shared" si="46"/>
        <v>5</v>
      </c>
      <c r="W114" s="3">
        <f t="shared" si="47"/>
        <v>7</v>
      </c>
      <c r="X114" s="3">
        <f t="shared" si="48"/>
        <v>2</v>
      </c>
      <c r="Y114" s="3">
        <f t="shared" si="49"/>
        <v>9</v>
      </c>
      <c r="Z114" s="3">
        <f t="shared" si="50"/>
        <v>1</v>
      </c>
      <c r="AA114" s="3">
        <f t="shared" si="51"/>
        <v>4</v>
      </c>
      <c r="AB114" s="3">
        <f t="shared" si="52"/>
        <v>3</v>
      </c>
      <c r="AC114" s="3">
        <f t="shared" si="53"/>
        <v>10</v>
      </c>
      <c r="AD114" s="3">
        <f t="shared" si="54"/>
        <v>6</v>
      </c>
      <c r="AE114" s="3"/>
      <c r="AF114" s="3">
        <f t="shared" si="55"/>
        <v>0</v>
      </c>
      <c r="AG114" s="3">
        <f t="shared" si="56"/>
        <v>0</v>
      </c>
      <c r="AH114" s="3">
        <f t="shared" si="57"/>
        <v>0</v>
      </c>
      <c r="AI114" s="3">
        <f t="shared" si="58"/>
        <v>0</v>
      </c>
      <c r="AJ114" s="3">
        <f t="shared" si="59"/>
        <v>0</v>
      </c>
      <c r="AK114" s="3">
        <f t="shared" si="60"/>
        <v>0</v>
      </c>
      <c r="AL114" s="3">
        <f t="shared" si="61"/>
        <v>0</v>
      </c>
      <c r="AM114" s="3">
        <f t="shared" si="62"/>
        <v>0</v>
      </c>
      <c r="AN114" s="3">
        <f t="shared" si="63"/>
        <v>0</v>
      </c>
      <c r="AO114" s="3">
        <f t="shared" si="64"/>
        <v>0</v>
      </c>
      <c r="AP114" s="3"/>
      <c r="AQ114" s="3">
        <f t="shared" si="65"/>
        <v>8</v>
      </c>
      <c r="AR114" s="3">
        <f t="shared" si="66"/>
        <v>5</v>
      </c>
      <c r="AS114" s="3">
        <f t="shared" si="67"/>
        <v>7</v>
      </c>
      <c r="AT114" s="3">
        <f t="shared" si="68"/>
        <v>2</v>
      </c>
      <c r="AU114" s="3">
        <f t="shared" si="69"/>
        <v>9</v>
      </c>
      <c r="AV114" s="3">
        <f t="shared" si="70"/>
        <v>1</v>
      </c>
      <c r="AW114" s="3">
        <f t="shared" si="71"/>
        <v>4</v>
      </c>
      <c r="AX114" s="3">
        <f t="shared" si="72"/>
        <v>3</v>
      </c>
      <c r="AY114" s="3">
        <f t="shared" si="73"/>
        <v>10</v>
      </c>
      <c r="AZ114" s="3">
        <f t="shared" si="74"/>
        <v>6</v>
      </c>
      <c r="BA114" s="3"/>
      <c r="BB114" s="6">
        <f t="shared" si="75"/>
        <v>5</v>
      </c>
      <c r="BC114" s="3">
        <f t="shared" si="76"/>
        <v>5</v>
      </c>
      <c r="BD114" s="3">
        <f t="shared" si="79"/>
        <v>31</v>
      </c>
      <c r="BE114" s="3">
        <f t="shared" si="80"/>
        <v>24</v>
      </c>
      <c r="BF114" s="3">
        <f t="shared" si="81"/>
        <v>9</v>
      </c>
      <c r="BG114" s="3">
        <f t="shared" si="82"/>
        <v>16</v>
      </c>
      <c r="BH114" s="3">
        <f t="shared" si="83"/>
        <v>9</v>
      </c>
      <c r="BI114" s="28">
        <f t="shared" si="84"/>
        <v>12.5</v>
      </c>
      <c r="BJ114" s="28">
        <f t="shared" si="85"/>
        <v>4.7871355387816905</v>
      </c>
      <c r="BK114" s="44">
        <f t="shared" si="86"/>
        <v>-0.73112615501393097</v>
      </c>
      <c r="BL114" s="45">
        <f t="shared" si="77"/>
        <v>0.23235104997023245</v>
      </c>
      <c r="BM114" s="39"/>
      <c r="BN114" s="39" t="str">
        <f t="shared" si="87"/>
        <v/>
      </c>
      <c r="BP114" s="12">
        <f t="shared" si="88"/>
        <v>-1.4614544215467866E-2</v>
      </c>
    </row>
    <row r="115" spans="1:68">
      <c r="A115" s="43" t="s">
        <v>403</v>
      </c>
      <c r="B115" s="43" t="s">
        <v>404</v>
      </c>
      <c r="C115" s="43" t="s">
        <v>150</v>
      </c>
      <c r="D115" s="43" t="s">
        <v>405</v>
      </c>
      <c r="E115" s="43" t="s">
        <v>377</v>
      </c>
      <c r="F115" s="12" t="str">
        <f t="shared" si="78"/>
        <v>Scav. Recep</v>
      </c>
      <c r="H115" s="12">
        <f>VLOOKUP($B115,data!$B$3:$Q$11565,'diff expr Varroa'!H$7,FALSE)</f>
        <v>6.1745445797018697</v>
      </c>
      <c r="I115" s="12">
        <f>VLOOKUP($B115,data!$B$3:$Q$11565,'diff expr Varroa'!I$7,FALSE)</f>
        <v>6.35058411604592</v>
      </c>
      <c r="J115" s="12">
        <f>VLOOKUP($B115,data!$B$3:$Q$11565,'diff expr Varroa'!J$7,FALSE)</f>
        <v>6.6389320012258004</v>
      </c>
      <c r="K115" s="12">
        <f>VLOOKUP($B115,data!$B$3:$Q$11565,'diff expr Varroa'!K$7,FALSE)</f>
        <v>6.5023495203630803</v>
      </c>
      <c r="L115" s="12">
        <f>VLOOKUP($B115,data!$B$3:$Q$11565,'diff expr Varroa'!L$7,FALSE)</f>
        <v>6.7460963501903599</v>
      </c>
      <c r="M115" s="12">
        <f>VLOOKUP($B115,data!$B$3:$Q$11565,'diff expr Varroa'!M$7,FALSE)</f>
        <v>6.4085032367581496</v>
      </c>
      <c r="N115" s="12">
        <f>VLOOKUP($B115,data!$B$3:$Q$11565,'diff expr Varroa'!N$7,FALSE)</f>
        <v>6.1921342703290696</v>
      </c>
      <c r="O115" s="12">
        <f>VLOOKUP($B115,data!$B$3:$Q$11565,'diff expr Varroa'!O$7,FALSE)</f>
        <v>6.7957351857853503</v>
      </c>
      <c r="P115" s="12">
        <f>VLOOKUP($B115,data!$B$3:$Q$11565,'diff expr Varroa'!P$7,FALSE)</f>
        <v>5.3619579291262198</v>
      </c>
      <c r="Q115" s="12">
        <f>VLOOKUP($B115,data!$B$3:$Q$11565,'diff expr Varroa'!Q$7,FALSE)</f>
        <v>5.98142559332394</v>
      </c>
      <c r="S115" s="40" t="str">
        <f>IF(COUNTIF(H115:L115,"&gt;"&amp;'reference parameters'!$B$2)&gt;='reference parameters'!$B$3,IF(COUNTIF('diff expr Varroa'!M115:Q115,"&gt;"&amp;'reference parameters'!$B$2)&gt;='reference parameters'!$B$4,"OK"))</f>
        <v>OK</v>
      </c>
      <c r="U115" s="3">
        <f t="shared" si="45"/>
        <v>3</v>
      </c>
      <c r="V115" s="3">
        <f t="shared" si="46"/>
        <v>5</v>
      </c>
      <c r="W115" s="3">
        <f t="shared" si="47"/>
        <v>8</v>
      </c>
      <c r="X115" s="3">
        <f t="shared" si="48"/>
        <v>7</v>
      </c>
      <c r="Y115" s="3">
        <f t="shared" si="49"/>
        <v>9</v>
      </c>
      <c r="Z115" s="3">
        <f t="shared" si="50"/>
        <v>6</v>
      </c>
      <c r="AA115" s="3">
        <f t="shared" si="51"/>
        <v>4</v>
      </c>
      <c r="AB115" s="3">
        <f t="shared" si="52"/>
        <v>10</v>
      </c>
      <c r="AC115" s="3">
        <f t="shared" si="53"/>
        <v>1</v>
      </c>
      <c r="AD115" s="3">
        <f t="shared" si="54"/>
        <v>2</v>
      </c>
      <c r="AE115" s="3"/>
      <c r="AF115" s="3">
        <f t="shared" si="55"/>
        <v>0</v>
      </c>
      <c r="AG115" s="3">
        <f t="shared" si="56"/>
        <v>0</v>
      </c>
      <c r="AH115" s="3">
        <f t="shared" si="57"/>
        <v>0</v>
      </c>
      <c r="AI115" s="3">
        <f t="shared" si="58"/>
        <v>0</v>
      </c>
      <c r="AJ115" s="3">
        <f t="shared" si="59"/>
        <v>0</v>
      </c>
      <c r="AK115" s="3">
        <f t="shared" si="60"/>
        <v>0</v>
      </c>
      <c r="AL115" s="3">
        <f t="shared" si="61"/>
        <v>0</v>
      </c>
      <c r="AM115" s="3">
        <f t="shared" si="62"/>
        <v>0</v>
      </c>
      <c r="AN115" s="3">
        <f t="shared" si="63"/>
        <v>0</v>
      </c>
      <c r="AO115" s="3">
        <f t="shared" si="64"/>
        <v>0</v>
      </c>
      <c r="AP115" s="3"/>
      <c r="AQ115" s="3">
        <f t="shared" si="65"/>
        <v>3</v>
      </c>
      <c r="AR115" s="3">
        <f t="shared" si="66"/>
        <v>5</v>
      </c>
      <c r="AS115" s="3">
        <f t="shared" si="67"/>
        <v>8</v>
      </c>
      <c r="AT115" s="3">
        <f t="shared" si="68"/>
        <v>7</v>
      </c>
      <c r="AU115" s="3">
        <f t="shared" si="69"/>
        <v>9</v>
      </c>
      <c r="AV115" s="3">
        <f t="shared" si="70"/>
        <v>6</v>
      </c>
      <c r="AW115" s="3">
        <f t="shared" si="71"/>
        <v>4</v>
      </c>
      <c r="AX115" s="3">
        <f t="shared" si="72"/>
        <v>10</v>
      </c>
      <c r="AY115" s="3">
        <f t="shared" si="73"/>
        <v>1</v>
      </c>
      <c r="AZ115" s="3">
        <f t="shared" si="74"/>
        <v>2</v>
      </c>
      <c r="BA115" s="3"/>
      <c r="BB115" s="6">
        <f t="shared" si="75"/>
        <v>5</v>
      </c>
      <c r="BC115" s="3">
        <f t="shared" si="76"/>
        <v>5</v>
      </c>
      <c r="BD115" s="3">
        <f t="shared" si="79"/>
        <v>32</v>
      </c>
      <c r="BE115" s="3">
        <f t="shared" si="80"/>
        <v>23</v>
      </c>
      <c r="BF115" s="3">
        <f t="shared" si="81"/>
        <v>8</v>
      </c>
      <c r="BG115" s="3">
        <f t="shared" si="82"/>
        <v>17</v>
      </c>
      <c r="BH115" s="3">
        <f t="shared" si="83"/>
        <v>8</v>
      </c>
      <c r="BI115" s="28">
        <f t="shared" si="84"/>
        <v>12.5</v>
      </c>
      <c r="BJ115" s="28">
        <f t="shared" si="85"/>
        <v>4.7871355387816905</v>
      </c>
      <c r="BK115" s="44">
        <f t="shared" si="86"/>
        <v>-0.94001934216076832</v>
      </c>
      <c r="BL115" s="45">
        <f t="shared" si="77"/>
        <v>0.17360381967471225</v>
      </c>
      <c r="BM115" s="39"/>
      <c r="BN115" s="39" t="str">
        <f t="shared" si="87"/>
        <v/>
      </c>
      <c r="BP115" s="12">
        <f t="shared" si="88"/>
        <v>-2.3012198813534144E-2</v>
      </c>
    </row>
    <row r="116" spans="1:68">
      <c r="A116" s="43" t="s">
        <v>406</v>
      </c>
      <c r="B116" s="43" t="s">
        <v>407</v>
      </c>
      <c r="C116" s="43" t="s">
        <v>150</v>
      </c>
      <c r="D116" s="43" t="s">
        <v>408</v>
      </c>
      <c r="E116" s="43" t="s">
        <v>377</v>
      </c>
      <c r="F116" s="12" t="str">
        <f t="shared" si="78"/>
        <v>Scav. Recep</v>
      </c>
      <c r="H116" s="12" t="e">
        <f>VLOOKUP($B116,data!$B$3:$Q$11565,'diff expr Varroa'!H$7,FALSE)</f>
        <v>#N/A</v>
      </c>
      <c r="I116" s="12" t="e">
        <f>VLOOKUP($B116,data!$B$3:$Q$11565,'diff expr Varroa'!I$7,FALSE)</f>
        <v>#N/A</v>
      </c>
      <c r="J116" s="12" t="e">
        <f>VLOOKUP($B116,data!$B$3:$Q$11565,'diff expr Varroa'!J$7,FALSE)</f>
        <v>#N/A</v>
      </c>
      <c r="K116" s="12" t="e">
        <f>VLOOKUP($B116,data!$B$3:$Q$11565,'diff expr Varroa'!K$7,FALSE)</f>
        <v>#N/A</v>
      </c>
      <c r="L116" s="12" t="e">
        <f>VLOOKUP($B116,data!$B$3:$Q$11565,'diff expr Varroa'!L$7,FALSE)</f>
        <v>#N/A</v>
      </c>
      <c r="M116" s="12" t="e">
        <f>VLOOKUP($B116,data!$B$3:$Q$11565,'diff expr Varroa'!M$7,FALSE)</f>
        <v>#N/A</v>
      </c>
      <c r="N116" s="12" t="e">
        <f>VLOOKUP($B116,data!$B$3:$Q$11565,'diff expr Varroa'!N$7,FALSE)</f>
        <v>#N/A</v>
      </c>
      <c r="O116" s="12" t="e">
        <f>VLOOKUP($B116,data!$B$3:$Q$11565,'diff expr Varroa'!O$7,FALSE)</f>
        <v>#N/A</v>
      </c>
      <c r="P116" s="12" t="e">
        <f>VLOOKUP($B116,data!$B$3:$Q$11565,'diff expr Varroa'!P$7,FALSE)</f>
        <v>#N/A</v>
      </c>
      <c r="Q116" s="12" t="e">
        <f>VLOOKUP($B116,data!$B$3:$Q$11565,'diff expr Varroa'!Q$7,FALSE)</f>
        <v>#N/A</v>
      </c>
      <c r="S116" s="40" t="b">
        <f>IF(COUNTIF(H116:L116,"&gt;"&amp;'reference parameters'!$B$2)&gt;='reference parameters'!$B$3,IF(COUNTIF('diff expr Varroa'!M116:Q116,"&gt;"&amp;'reference parameters'!$B$2)&gt;='reference parameters'!$B$4,"OK"))</f>
        <v>0</v>
      </c>
      <c r="U116" s="3" t="b">
        <f t="shared" si="45"/>
        <v>0</v>
      </c>
      <c r="V116" s="3" t="b">
        <f t="shared" si="46"/>
        <v>0</v>
      </c>
      <c r="W116" s="3" t="b">
        <f t="shared" si="47"/>
        <v>0</v>
      </c>
      <c r="X116" s="3" t="b">
        <f t="shared" si="48"/>
        <v>0</v>
      </c>
      <c r="Y116" s="3" t="b">
        <f t="shared" si="49"/>
        <v>0</v>
      </c>
      <c r="Z116" s="3" t="b">
        <f t="shared" si="50"/>
        <v>0</v>
      </c>
      <c r="AA116" s="3" t="b">
        <f t="shared" si="51"/>
        <v>0</v>
      </c>
      <c r="AB116" s="3" t="b">
        <f t="shared" si="52"/>
        <v>0</v>
      </c>
      <c r="AC116" s="3" t="b">
        <f t="shared" si="53"/>
        <v>0</v>
      </c>
      <c r="AD116" s="3" t="b">
        <f t="shared" si="54"/>
        <v>0</v>
      </c>
      <c r="AE116" s="3"/>
      <c r="AF116" s="3" t="str">
        <f t="shared" si="55"/>
        <v/>
      </c>
      <c r="AG116" s="3" t="str">
        <f t="shared" si="56"/>
        <v/>
      </c>
      <c r="AH116" s="3" t="str">
        <f t="shared" si="57"/>
        <v/>
      </c>
      <c r="AI116" s="3" t="str">
        <f t="shared" si="58"/>
        <v/>
      </c>
      <c r="AJ116" s="3" t="str">
        <f t="shared" si="59"/>
        <v/>
      </c>
      <c r="AK116" s="3" t="str">
        <f t="shared" si="60"/>
        <v/>
      </c>
      <c r="AL116" s="3" t="str">
        <f t="shared" si="61"/>
        <v/>
      </c>
      <c r="AM116" s="3" t="str">
        <f t="shared" si="62"/>
        <v/>
      </c>
      <c r="AN116" s="3" t="str">
        <f t="shared" si="63"/>
        <v/>
      </c>
      <c r="AO116" s="3" t="str">
        <f t="shared" si="64"/>
        <v/>
      </c>
      <c r="AP116" s="3"/>
      <c r="AQ116" s="3" t="str">
        <f t="shared" si="65"/>
        <v/>
      </c>
      <c r="AR116" s="3" t="str">
        <f t="shared" si="66"/>
        <v/>
      </c>
      <c r="AS116" s="3" t="str">
        <f t="shared" si="67"/>
        <v/>
      </c>
      <c r="AT116" s="3" t="str">
        <f t="shared" si="68"/>
        <v/>
      </c>
      <c r="AU116" s="3" t="str">
        <f t="shared" si="69"/>
        <v/>
      </c>
      <c r="AV116" s="3" t="str">
        <f t="shared" si="70"/>
        <v/>
      </c>
      <c r="AW116" s="3" t="str">
        <f t="shared" si="71"/>
        <v/>
      </c>
      <c r="AX116" s="3" t="str">
        <f t="shared" si="72"/>
        <v/>
      </c>
      <c r="AY116" s="3" t="str">
        <f t="shared" si="73"/>
        <v/>
      </c>
      <c r="AZ116" s="3" t="str">
        <f t="shared" si="74"/>
        <v/>
      </c>
      <c r="BA116" s="3"/>
      <c r="BB116" s="6">
        <f t="shared" si="75"/>
        <v>0</v>
      </c>
      <c r="BC116" s="3">
        <f t="shared" si="76"/>
        <v>0</v>
      </c>
      <c r="BD116" s="3">
        <f t="shared" si="79"/>
        <v>0</v>
      </c>
      <c r="BE116" s="3">
        <f t="shared" si="80"/>
        <v>0</v>
      </c>
      <c r="BF116" s="3">
        <f t="shared" si="81"/>
        <v>0</v>
      </c>
      <c r="BG116" s="3">
        <f t="shared" si="82"/>
        <v>0</v>
      </c>
      <c r="BH116" s="3">
        <f t="shared" si="83"/>
        <v>0</v>
      </c>
      <c r="BI116" s="28">
        <f t="shared" si="84"/>
        <v>0</v>
      </c>
      <c r="BJ116" s="28">
        <f t="shared" si="85"/>
        <v>0</v>
      </c>
      <c r="BK116" s="44" t="e">
        <f t="shared" si="86"/>
        <v>#DIV/0!</v>
      </c>
      <c r="BL116" s="45" t="str">
        <f t="shared" si="77"/>
        <v/>
      </c>
      <c r="BM116" s="39"/>
      <c r="BN116" s="39" t="str">
        <f t="shared" si="87"/>
        <v/>
      </c>
      <c r="BP116" s="12" t="e">
        <f t="shared" si="88"/>
        <v>#N/A</v>
      </c>
    </row>
    <row r="117" spans="1:68">
      <c r="A117" s="43" t="s">
        <v>409</v>
      </c>
      <c r="B117" s="43" t="s">
        <v>410</v>
      </c>
      <c r="C117" s="43" t="s">
        <v>411</v>
      </c>
      <c r="D117" s="43" t="s">
        <v>412</v>
      </c>
      <c r="E117" s="43" t="s">
        <v>377</v>
      </c>
      <c r="F117" s="12" t="str">
        <f t="shared" si="78"/>
        <v>Scav. Recep</v>
      </c>
      <c r="H117" s="12">
        <f>VLOOKUP($B117,data!$B$3:$Q$11565,'diff expr Varroa'!H$7,FALSE)</f>
        <v>6.5812385223602199</v>
      </c>
      <c r="I117" s="12">
        <f>VLOOKUP($B117,data!$B$3:$Q$11565,'diff expr Varroa'!I$7,FALSE)</f>
        <v>6.2518558839937999</v>
      </c>
      <c r="J117" s="12">
        <f>VLOOKUP($B117,data!$B$3:$Q$11565,'diff expr Varroa'!J$7,FALSE)</f>
        <v>6.4967806523124096</v>
      </c>
      <c r="K117" s="12">
        <f>VLOOKUP($B117,data!$B$3:$Q$11565,'diff expr Varroa'!K$7,FALSE)</f>
        <v>5.9206345092620696</v>
      </c>
      <c r="L117" s="12">
        <f>VLOOKUP($B117,data!$B$3:$Q$11565,'diff expr Varroa'!L$7,FALSE)</f>
        <v>6.79391800205281</v>
      </c>
      <c r="M117" s="12">
        <f>VLOOKUP($B117,data!$B$3:$Q$11565,'diff expr Varroa'!M$7,FALSE)</f>
        <v>5.3978950479979702</v>
      </c>
      <c r="N117" s="12">
        <f>VLOOKUP($B117,data!$B$3:$Q$11565,'diff expr Varroa'!N$7,FALSE)</f>
        <v>5.98191456634164</v>
      </c>
      <c r="O117" s="12">
        <f>VLOOKUP($B117,data!$B$3:$Q$11565,'diff expr Varroa'!O$7,FALSE)</f>
        <v>5.3485852173299202</v>
      </c>
      <c r="P117" s="12">
        <f>VLOOKUP($B117,data!$B$3:$Q$11565,'diff expr Varroa'!P$7,FALSE)</f>
        <v>6.4874077146131803</v>
      </c>
      <c r="Q117" s="12">
        <f>VLOOKUP($B117,data!$B$3:$Q$11565,'diff expr Varroa'!Q$7,FALSE)</f>
        <v>6.5679948358929003</v>
      </c>
      <c r="S117" s="40" t="str">
        <f>IF(COUNTIF(H117:L117,"&gt;"&amp;'reference parameters'!$B$2)&gt;='reference parameters'!$B$3,IF(COUNTIF('diff expr Varroa'!M117:Q117,"&gt;"&amp;'reference parameters'!$B$2)&gt;='reference parameters'!$B$4,"OK"))</f>
        <v>OK</v>
      </c>
      <c r="U117" s="3">
        <f t="shared" si="45"/>
        <v>9</v>
      </c>
      <c r="V117" s="3">
        <f t="shared" si="46"/>
        <v>5</v>
      </c>
      <c r="W117" s="3">
        <f t="shared" si="47"/>
        <v>7</v>
      </c>
      <c r="X117" s="3">
        <f t="shared" si="48"/>
        <v>3</v>
      </c>
      <c r="Y117" s="3">
        <f t="shared" si="49"/>
        <v>10</v>
      </c>
      <c r="Z117" s="3">
        <f t="shared" si="50"/>
        <v>2</v>
      </c>
      <c r="AA117" s="3">
        <f t="shared" si="51"/>
        <v>4</v>
      </c>
      <c r="AB117" s="3">
        <f t="shared" si="52"/>
        <v>1</v>
      </c>
      <c r="AC117" s="3">
        <f t="shared" si="53"/>
        <v>6</v>
      </c>
      <c r="AD117" s="3">
        <f t="shared" si="54"/>
        <v>8</v>
      </c>
      <c r="AE117" s="3"/>
      <c r="AF117" s="3">
        <f t="shared" si="55"/>
        <v>0</v>
      </c>
      <c r="AG117" s="3">
        <f t="shared" si="56"/>
        <v>0</v>
      </c>
      <c r="AH117" s="3">
        <f t="shared" si="57"/>
        <v>0</v>
      </c>
      <c r="AI117" s="3">
        <f t="shared" si="58"/>
        <v>0</v>
      </c>
      <c r="AJ117" s="3">
        <f t="shared" si="59"/>
        <v>0</v>
      </c>
      <c r="AK117" s="3">
        <f t="shared" si="60"/>
        <v>0</v>
      </c>
      <c r="AL117" s="3">
        <f t="shared" si="61"/>
        <v>0</v>
      </c>
      <c r="AM117" s="3">
        <f t="shared" si="62"/>
        <v>0</v>
      </c>
      <c r="AN117" s="3">
        <f t="shared" si="63"/>
        <v>0</v>
      </c>
      <c r="AO117" s="3">
        <f t="shared" si="64"/>
        <v>0</v>
      </c>
      <c r="AP117" s="3"/>
      <c r="AQ117" s="3">
        <f t="shared" si="65"/>
        <v>9</v>
      </c>
      <c r="AR117" s="3">
        <f t="shared" si="66"/>
        <v>5</v>
      </c>
      <c r="AS117" s="3">
        <f t="shared" si="67"/>
        <v>7</v>
      </c>
      <c r="AT117" s="3">
        <f t="shared" si="68"/>
        <v>3</v>
      </c>
      <c r="AU117" s="3">
        <f t="shared" si="69"/>
        <v>10</v>
      </c>
      <c r="AV117" s="3">
        <f t="shared" si="70"/>
        <v>2</v>
      </c>
      <c r="AW117" s="3">
        <f t="shared" si="71"/>
        <v>4</v>
      </c>
      <c r="AX117" s="3">
        <f t="shared" si="72"/>
        <v>1</v>
      </c>
      <c r="AY117" s="3">
        <f t="shared" si="73"/>
        <v>6</v>
      </c>
      <c r="AZ117" s="3">
        <f t="shared" si="74"/>
        <v>8</v>
      </c>
      <c r="BA117" s="3"/>
      <c r="BB117" s="6">
        <f t="shared" si="75"/>
        <v>5</v>
      </c>
      <c r="BC117" s="3">
        <f t="shared" si="76"/>
        <v>5</v>
      </c>
      <c r="BD117" s="3">
        <f t="shared" si="79"/>
        <v>34</v>
      </c>
      <c r="BE117" s="3">
        <f t="shared" si="80"/>
        <v>21</v>
      </c>
      <c r="BF117" s="3">
        <f t="shared" si="81"/>
        <v>6</v>
      </c>
      <c r="BG117" s="3">
        <f t="shared" si="82"/>
        <v>19</v>
      </c>
      <c r="BH117" s="3">
        <f t="shared" si="83"/>
        <v>6</v>
      </c>
      <c r="BI117" s="28">
        <f t="shared" si="84"/>
        <v>12.5</v>
      </c>
      <c r="BJ117" s="28">
        <f t="shared" si="85"/>
        <v>4.7871355387816905</v>
      </c>
      <c r="BK117" s="44">
        <f t="shared" si="86"/>
        <v>-1.3578057164544433</v>
      </c>
      <c r="BL117" s="45">
        <f t="shared" si="77"/>
        <v>8.7262670284291577E-2</v>
      </c>
      <c r="BM117" s="39"/>
      <c r="BN117" s="39" t="str">
        <f t="shared" si="87"/>
        <v/>
      </c>
      <c r="BP117" s="12">
        <f t="shared" si="88"/>
        <v>-3.1772449175748806E-2</v>
      </c>
    </row>
    <row r="118" spans="1:68">
      <c r="A118" s="43" t="s">
        <v>413</v>
      </c>
      <c r="B118" s="43" t="s">
        <v>414</v>
      </c>
      <c r="C118" s="43" t="s">
        <v>415</v>
      </c>
      <c r="D118" s="43" t="s">
        <v>416</v>
      </c>
      <c r="E118" s="43" t="s">
        <v>377</v>
      </c>
      <c r="F118" s="12" t="str">
        <f t="shared" si="78"/>
        <v>Scav. Recep</v>
      </c>
      <c r="H118" s="12">
        <f>VLOOKUP($B118,data!$B$3:$Q$11565,'diff expr Varroa'!H$7,FALSE)</f>
        <v>10.4936288971076</v>
      </c>
      <c r="I118" s="12">
        <f>VLOOKUP($B118,data!$B$3:$Q$11565,'diff expr Varroa'!I$7,FALSE)</f>
        <v>10.2790642536285</v>
      </c>
      <c r="J118" s="12">
        <f>VLOOKUP($B118,data!$B$3:$Q$11565,'diff expr Varroa'!J$7,FALSE)</f>
        <v>11.3296730753995</v>
      </c>
      <c r="K118" s="12">
        <f>VLOOKUP($B118,data!$B$3:$Q$11565,'diff expr Varroa'!K$7,FALSE)</f>
        <v>10.6632153181907</v>
      </c>
      <c r="L118" s="12">
        <f>VLOOKUP($B118,data!$B$3:$Q$11565,'diff expr Varroa'!L$7,FALSE)</f>
        <v>11.0607371356062</v>
      </c>
      <c r="M118" s="12">
        <f>VLOOKUP($B118,data!$B$3:$Q$11565,'diff expr Varroa'!M$7,FALSE)</f>
        <v>9.1501888226661894</v>
      </c>
      <c r="N118" s="12">
        <f>VLOOKUP($B118,data!$B$3:$Q$11565,'diff expr Varroa'!N$7,FALSE)</f>
        <v>10.3990718740483</v>
      </c>
      <c r="O118" s="12">
        <f>VLOOKUP($B118,data!$B$3:$Q$11565,'diff expr Varroa'!O$7,FALSE)</f>
        <v>11.007794654287601</v>
      </c>
      <c r="P118" s="12">
        <f>VLOOKUP($B118,data!$B$3:$Q$11565,'diff expr Varroa'!P$7,FALSE)</f>
        <v>10.9219488694155</v>
      </c>
      <c r="Q118" s="12">
        <f>VLOOKUP($B118,data!$B$3:$Q$11565,'diff expr Varroa'!Q$7,FALSE)</f>
        <v>11.158388334799</v>
      </c>
      <c r="S118" s="40" t="str">
        <f>IF(COUNTIF(H118:L118,"&gt;"&amp;'reference parameters'!$B$2)&gt;='reference parameters'!$B$3,IF(COUNTIF('diff expr Varroa'!M118:Q118,"&gt;"&amp;'reference parameters'!$B$2)&gt;='reference parameters'!$B$4,"OK"))</f>
        <v>OK</v>
      </c>
      <c r="U118" s="3">
        <f t="shared" si="45"/>
        <v>4</v>
      </c>
      <c r="V118" s="3">
        <f t="shared" si="46"/>
        <v>2</v>
      </c>
      <c r="W118" s="3">
        <f t="shared" si="47"/>
        <v>10</v>
      </c>
      <c r="X118" s="3">
        <f t="shared" si="48"/>
        <v>5</v>
      </c>
      <c r="Y118" s="3">
        <f t="shared" si="49"/>
        <v>8</v>
      </c>
      <c r="Z118" s="3">
        <f t="shared" si="50"/>
        <v>1</v>
      </c>
      <c r="AA118" s="3">
        <f t="shared" si="51"/>
        <v>3</v>
      </c>
      <c r="AB118" s="3">
        <f t="shared" si="52"/>
        <v>7</v>
      </c>
      <c r="AC118" s="3">
        <f t="shared" si="53"/>
        <v>6</v>
      </c>
      <c r="AD118" s="3">
        <f t="shared" si="54"/>
        <v>9</v>
      </c>
      <c r="AE118" s="3"/>
      <c r="AF118" s="3">
        <f t="shared" si="55"/>
        <v>0</v>
      </c>
      <c r="AG118" s="3">
        <f t="shared" si="56"/>
        <v>0</v>
      </c>
      <c r="AH118" s="3">
        <f t="shared" si="57"/>
        <v>0</v>
      </c>
      <c r="AI118" s="3">
        <f t="shared" si="58"/>
        <v>0</v>
      </c>
      <c r="AJ118" s="3">
        <f t="shared" si="59"/>
        <v>0</v>
      </c>
      <c r="AK118" s="3">
        <f t="shared" si="60"/>
        <v>0</v>
      </c>
      <c r="AL118" s="3">
        <f t="shared" si="61"/>
        <v>0</v>
      </c>
      <c r="AM118" s="3">
        <f t="shared" si="62"/>
        <v>0</v>
      </c>
      <c r="AN118" s="3">
        <f t="shared" si="63"/>
        <v>0</v>
      </c>
      <c r="AO118" s="3">
        <f t="shared" si="64"/>
        <v>0</v>
      </c>
      <c r="AP118" s="3"/>
      <c r="AQ118" s="3">
        <f t="shared" si="65"/>
        <v>4</v>
      </c>
      <c r="AR118" s="3">
        <f t="shared" si="66"/>
        <v>2</v>
      </c>
      <c r="AS118" s="3">
        <f t="shared" si="67"/>
        <v>10</v>
      </c>
      <c r="AT118" s="3">
        <f t="shared" si="68"/>
        <v>5</v>
      </c>
      <c r="AU118" s="3">
        <f t="shared" si="69"/>
        <v>8</v>
      </c>
      <c r="AV118" s="3">
        <f t="shared" si="70"/>
        <v>1</v>
      </c>
      <c r="AW118" s="3">
        <f t="shared" si="71"/>
        <v>3</v>
      </c>
      <c r="AX118" s="3">
        <f t="shared" si="72"/>
        <v>7</v>
      </c>
      <c r="AY118" s="3">
        <f t="shared" si="73"/>
        <v>6</v>
      </c>
      <c r="AZ118" s="3">
        <f t="shared" si="74"/>
        <v>9</v>
      </c>
      <c r="BA118" s="3"/>
      <c r="BB118" s="6">
        <f t="shared" si="75"/>
        <v>5</v>
      </c>
      <c r="BC118" s="3">
        <f t="shared" si="76"/>
        <v>5</v>
      </c>
      <c r="BD118" s="3">
        <f t="shared" si="79"/>
        <v>29</v>
      </c>
      <c r="BE118" s="3">
        <f t="shared" si="80"/>
        <v>26</v>
      </c>
      <c r="BF118" s="3">
        <f t="shared" si="81"/>
        <v>11</v>
      </c>
      <c r="BG118" s="3">
        <f t="shared" si="82"/>
        <v>14</v>
      </c>
      <c r="BH118" s="3">
        <f t="shared" si="83"/>
        <v>11</v>
      </c>
      <c r="BI118" s="28">
        <f t="shared" si="84"/>
        <v>12.5</v>
      </c>
      <c r="BJ118" s="28">
        <f t="shared" si="85"/>
        <v>4.7871355387816905</v>
      </c>
      <c r="BK118" s="44">
        <f t="shared" si="86"/>
        <v>-0.31333978072025609</v>
      </c>
      <c r="BL118" s="45">
        <f t="shared" si="77"/>
        <v>0.37701126503103738</v>
      </c>
      <c r="BM118" s="39"/>
      <c r="BN118" s="39" t="str">
        <f t="shared" si="87"/>
        <v/>
      </c>
      <c r="BP118" s="12">
        <f t="shared" si="88"/>
        <v>-9.7003103809293143E-3</v>
      </c>
    </row>
    <row r="119" spans="1:68">
      <c r="A119" s="43" t="s">
        <v>417</v>
      </c>
      <c r="B119" s="43" t="s">
        <v>418</v>
      </c>
      <c r="C119" s="43" t="s">
        <v>419</v>
      </c>
      <c r="D119" s="43" t="s">
        <v>420</v>
      </c>
      <c r="E119" s="43" t="s">
        <v>377</v>
      </c>
      <c r="F119" s="12" t="str">
        <f t="shared" si="78"/>
        <v>Scav. Recep</v>
      </c>
      <c r="H119" s="12">
        <f>VLOOKUP($B119,data!$B$3:$Q$11565,'diff expr Varroa'!H$7,FALSE)</f>
        <v>9.0656451604439798</v>
      </c>
      <c r="I119" s="12">
        <f>VLOOKUP($B119,data!$B$3:$Q$11565,'diff expr Varroa'!I$7,FALSE)</f>
        <v>9.1159153830665201</v>
      </c>
      <c r="J119" s="12">
        <f>VLOOKUP($B119,data!$B$3:$Q$11565,'diff expr Varroa'!J$7,FALSE)</f>
        <v>9.4629379117410402</v>
      </c>
      <c r="K119" s="12">
        <f>VLOOKUP($B119,data!$B$3:$Q$11565,'diff expr Varroa'!K$7,FALSE)</f>
        <v>9.3735620098735009</v>
      </c>
      <c r="L119" s="12">
        <f>VLOOKUP($B119,data!$B$3:$Q$11565,'diff expr Varroa'!L$7,FALSE)</f>
        <v>9.0841010347828508</v>
      </c>
      <c r="M119" s="12">
        <f>VLOOKUP($B119,data!$B$3:$Q$11565,'diff expr Varroa'!M$7,FALSE)</f>
        <v>10.1322911886563</v>
      </c>
      <c r="N119" s="12">
        <f>VLOOKUP($B119,data!$B$3:$Q$11565,'diff expr Varroa'!N$7,FALSE)</f>
        <v>9.4806977606476899</v>
      </c>
      <c r="O119" s="12">
        <f>VLOOKUP($B119,data!$B$3:$Q$11565,'diff expr Varroa'!O$7,FALSE)</f>
        <v>9.7285889662869298</v>
      </c>
      <c r="P119" s="12">
        <f>VLOOKUP($B119,data!$B$3:$Q$11565,'diff expr Varroa'!P$7,FALSE)</f>
        <v>9.0898644922941294</v>
      </c>
      <c r="Q119" s="12">
        <f>VLOOKUP($B119,data!$B$3:$Q$11565,'diff expr Varroa'!Q$7,FALSE)</f>
        <v>9.5315260593763291</v>
      </c>
      <c r="S119" s="40" t="str">
        <f>IF(COUNTIF(H119:L119,"&gt;"&amp;'reference parameters'!$B$2)&gt;='reference parameters'!$B$3,IF(COUNTIF('diff expr Varroa'!M119:Q119,"&gt;"&amp;'reference parameters'!$B$2)&gt;='reference parameters'!$B$4,"OK"))</f>
        <v>OK</v>
      </c>
      <c r="U119" s="3">
        <f t="shared" si="45"/>
        <v>1</v>
      </c>
      <c r="V119" s="3">
        <f t="shared" si="46"/>
        <v>4</v>
      </c>
      <c r="W119" s="3">
        <f t="shared" si="47"/>
        <v>6</v>
      </c>
      <c r="X119" s="3">
        <f t="shared" si="48"/>
        <v>5</v>
      </c>
      <c r="Y119" s="3">
        <f t="shared" si="49"/>
        <v>2</v>
      </c>
      <c r="Z119" s="3">
        <f t="shared" si="50"/>
        <v>10</v>
      </c>
      <c r="AA119" s="3">
        <f t="shared" si="51"/>
        <v>7</v>
      </c>
      <c r="AB119" s="3">
        <f t="shared" si="52"/>
        <v>9</v>
      </c>
      <c r="AC119" s="3">
        <f t="shared" si="53"/>
        <v>3</v>
      </c>
      <c r="AD119" s="3">
        <f t="shared" si="54"/>
        <v>8</v>
      </c>
      <c r="AE119" s="3"/>
      <c r="AF119" s="3">
        <f t="shared" si="55"/>
        <v>0</v>
      </c>
      <c r="AG119" s="3">
        <f t="shared" si="56"/>
        <v>0</v>
      </c>
      <c r="AH119" s="3">
        <f t="shared" si="57"/>
        <v>0</v>
      </c>
      <c r="AI119" s="3">
        <f t="shared" si="58"/>
        <v>0</v>
      </c>
      <c r="AJ119" s="3">
        <f t="shared" si="59"/>
        <v>0</v>
      </c>
      <c r="AK119" s="3">
        <f t="shared" si="60"/>
        <v>0</v>
      </c>
      <c r="AL119" s="3">
        <f t="shared" si="61"/>
        <v>0</v>
      </c>
      <c r="AM119" s="3">
        <f t="shared" si="62"/>
        <v>0</v>
      </c>
      <c r="AN119" s="3">
        <f t="shared" si="63"/>
        <v>0</v>
      </c>
      <c r="AO119" s="3">
        <f t="shared" si="64"/>
        <v>0</v>
      </c>
      <c r="AP119" s="3"/>
      <c r="AQ119" s="3">
        <f t="shared" si="65"/>
        <v>1</v>
      </c>
      <c r="AR119" s="3">
        <f t="shared" si="66"/>
        <v>4</v>
      </c>
      <c r="AS119" s="3">
        <f t="shared" si="67"/>
        <v>6</v>
      </c>
      <c r="AT119" s="3">
        <f t="shared" si="68"/>
        <v>5</v>
      </c>
      <c r="AU119" s="3">
        <f t="shared" si="69"/>
        <v>2</v>
      </c>
      <c r="AV119" s="3">
        <f t="shared" si="70"/>
        <v>10</v>
      </c>
      <c r="AW119" s="3">
        <f t="shared" si="71"/>
        <v>7</v>
      </c>
      <c r="AX119" s="3">
        <f t="shared" si="72"/>
        <v>9</v>
      </c>
      <c r="AY119" s="3">
        <f t="shared" si="73"/>
        <v>3</v>
      </c>
      <c r="AZ119" s="3">
        <f t="shared" si="74"/>
        <v>8</v>
      </c>
      <c r="BA119" s="3"/>
      <c r="BB119" s="6">
        <f t="shared" si="75"/>
        <v>5</v>
      </c>
      <c r="BC119" s="3">
        <f t="shared" si="76"/>
        <v>5</v>
      </c>
      <c r="BD119" s="3">
        <f t="shared" si="79"/>
        <v>18</v>
      </c>
      <c r="BE119" s="3">
        <f t="shared" si="80"/>
        <v>37</v>
      </c>
      <c r="BF119" s="3">
        <f t="shared" si="81"/>
        <v>22</v>
      </c>
      <c r="BG119" s="3">
        <f t="shared" si="82"/>
        <v>3</v>
      </c>
      <c r="BH119" s="3">
        <f t="shared" si="83"/>
        <v>3</v>
      </c>
      <c r="BI119" s="28">
        <f t="shared" si="84"/>
        <v>12.5</v>
      </c>
      <c r="BJ119" s="28">
        <f t="shared" si="85"/>
        <v>4.7871355387816905</v>
      </c>
      <c r="BK119" s="44">
        <f t="shared" si="86"/>
        <v>-1.9844852778949553</v>
      </c>
      <c r="BL119" s="45">
        <f t="shared" si="77"/>
        <v>2.3600883845071103E-2</v>
      </c>
      <c r="BM119" s="39"/>
      <c r="BN119" s="39" t="str">
        <f t="shared" si="87"/>
        <v/>
      </c>
      <c r="BP119" s="12">
        <f t="shared" si="88"/>
        <v>1.7184766334135706E-2</v>
      </c>
    </row>
    <row r="120" spans="1:68">
      <c r="A120" s="43" t="s">
        <v>421</v>
      </c>
      <c r="B120" s="43" t="s">
        <v>422</v>
      </c>
      <c r="C120" s="43" t="s">
        <v>423</v>
      </c>
      <c r="D120" s="43" t="s">
        <v>424</v>
      </c>
      <c r="E120" s="43" t="s">
        <v>377</v>
      </c>
      <c r="F120" s="12" t="str">
        <f t="shared" si="78"/>
        <v>Scav. Recep</v>
      </c>
      <c r="H120" s="12">
        <f>VLOOKUP($B120,data!$B$3:$Q$11565,'diff expr Varroa'!H$7,FALSE)</f>
        <v>7.0458303086313601</v>
      </c>
      <c r="I120" s="12">
        <f>VLOOKUP($B120,data!$B$3:$Q$11565,'diff expr Varroa'!I$7,FALSE)</f>
        <v>6.9074442113721899</v>
      </c>
      <c r="J120" s="12">
        <f>VLOOKUP($B120,data!$B$3:$Q$11565,'diff expr Varroa'!J$7,FALSE)</f>
        <v>7.7714853696760704</v>
      </c>
      <c r="K120" s="12">
        <f>VLOOKUP($B120,data!$B$3:$Q$11565,'diff expr Varroa'!K$7,FALSE)</f>
        <v>7.8169253978300501</v>
      </c>
      <c r="L120" s="12">
        <f>VLOOKUP($B120,data!$B$3:$Q$11565,'diff expr Varroa'!L$7,FALSE)</f>
        <v>7.8739907276269099</v>
      </c>
      <c r="M120" s="12">
        <f>VLOOKUP($B120,data!$B$3:$Q$11565,'diff expr Varroa'!M$7,FALSE)</f>
        <v>6.0823845760958202</v>
      </c>
      <c r="N120" s="12">
        <f>VLOOKUP($B120,data!$B$3:$Q$11565,'diff expr Varroa'!N$7,FALSE)</f>
        <v>7.3006757095922703</v>
      </c>
      <c r="O120" s="12">
        <f>VLOOKUP($B120,data!$B$3:$Q$11565,'diff expr Varroa'!O$7,FALSE)</f>
        <v>7.4936168087532602</v>
      </c>
      <c r="P120" s="12">
        <f>VLOOKUP($B120,data!$B$3:$Q$11565,'diff expr Varroa'!P$7,FALSE)</f>
        <v>7.7327667258679904</v>
      </c>
      <c r="Q120" s="12">
        <f>VLOOKUP($B120,data!$B$3:$Q$11565,'diff expr Varroa'!Q$7,FALSE)</f>
        <v>7.6284855381918701</v>
      </c>
      <c r="S120" s="40" t="str">
        <f>IF(COUNTIF(H120:L120,"&gt;"&amp;'reference parameters'!$B$2)&gt;='reference parameters'!$B$3,IF(COUNTIF('diff expr Varroa'!M120:Q120,"&gt;"&amp;'reference parameters'!$B$2)&gt;='reference parameters'!$B$4,"OK"))</f>
        <v>OK</v>
      </c>
      <c r="U120" s="3">
        <f t="shared" si="45"/>
        <v>3</v>
      </c>
      <c r="V120" s="3">
        <f t="shared" si="46"/>
        <v>2</v>
      </c>
      <c r="W120" s="3">
        <f t="shared" si="47"/>
        <v>8</v>
      </c>
      <c r="X120" s="3">
        <f t="shared" si="48"/>
        <v>9</v>
      </c>
      <c r="Y120" s="3">
        <f t="shared" si="49"/>
        <v>10</v>
      </c>
      <c r="Z120" s="3">
        <f t="shared" si="50"/>
        <v>1</v>
      </c>
      <c r="AA120" s="3">
        <f t="shared" si="51"/>
        <v>4</v>
      </c>
      <c r="AB120" s="3">
        <f t="shared" si="52"/>
        <v>5</v>
      </c>
      <c r="AC120" s="3">
        <f t="shared" si="53"/>
        <v>7</v>
      </c>
      <c r="AD120" s="3">
        <f t="shared" si="54"/>
        <v>6</v>
      </c>
      <c r="AE120" s="3"/>
      <c r="AF120" s="3">
        <f t="shared" si="55"/>
        <v>0</v>
      </c>
      <c r="AG120" s="3">
        <f t="shared" si="56"/>
        <v>0</v>
      </c>
      <c r="AH120" s="3">
        <f t="shared" si="57"/>
        <v>0</v>
      </c>
      <c r="AI120" s="3">
        <f t="shared" si="58"/>
        <v>0</v>
      </c>
      <c r="AJ120" s="3">
        <f t="shared" si="59"/>
        <v>0</v>
      </c>
      <c r="AK120" s="3">
        <f t="shared" si="60"/>
        <v>0</v>
      </c>
      <c r="AL120" s="3">
        <f t="shared" si="61"/>
        <v>0</v>
      </c>
      <c r="AM120" s="3">
        <f t="shared" si="62"/>
        <v>0</v>
      </c>
      <c r="AN120" s="3">
        <f t="shared" si="63"/>
        <v>0</v>
      </c>
      <c r="AO120" s="3">
        <f t="shared" si="64"/>
        <v>0</v>
      </c>
      <c r="AP120" s="3"/>
      <c r="AQ120" s="3">
        <f t="shared" si="65"/>
        <v>3</v>
      </c>
      <c r="AR120" s="3">
        <f t="shared" si="66"/>
        <v>2</v>
      </c>
      <c r="AS120" s="3">
        <f t="shared" si="67"/>
        <v>8</v>
      </c>
      <c r="AT120" s="3">
        <f t="shared" si="68"/>
        <v>9</v>
      </c>
      <c r="AU120" s="3">
        <f t="shared" si="69"/>
        <v>10</v>
      </c>
      <c r="AV120" s="3">
        <f t="shared" si="70"/>
        <v>1</v>
      </c>
      <c r="AW120" s="3">
        <f t="shared" si="71"/>
        <v>4</v>
      </c>
      <c r="AX120" s="3">
        <f t="shared" si="72"/>
        <v>5</v>
      </c>
      <c r="AY120" s="3">
        <f t="shared" si="73"/>
        <v>7</v>
      </c>
      <c r="AZ120" s="3">
        <f t="shared" si="74"/>
        <v>6</v>
      </c>
      <c r="BA120" s="3"/>
      <c r="BB120" s="6">
        <f t="shared" si="75"/>
        <v>5</v>
      </c>
      <c r="BC120" s="3">
        <f t="shared" si="76"/>
        <v>5</v>
      </c>
      <c r="BD120" s="3">
        <f t="shared" si="79"/>
        <v>32</v>
      </c>
      <c r="BE120" s="3">
        <f t="shared" si="80"/>
        <v>23</v>
      </c>
      <c r="BF120" s="3">
        <f t="shared" si="81"/>
        <v>8</v>
      </c>
      <c r="BG120" s="3">
        <f t="shared" si="82"/>
        <v>17</v>
      </c>
      <c r="BH120" s="3">
        <f t="shared" si="83"/>
        <v>8</v>
      </c>
      <c r="BI120" s="28">
        <f t="shared" si="84"/>
        <v>12.5</v>
      </c>
      <c r="BJ120" s="28">
        <f t="shared" si="85"/>
        <v>4.7871355387816905</v>
      </c>
      <c r="BK120" s="44">
        <f t="shared" si="86"/>
        <v>-0.94001934216076832</v>
      </c>
      <c r="BL120" s="45">
        <f t="shared" si="77"/>
        <v>0.17360381967471225</v>
      </c>
      <c r="BM120" s="39"/>
      <c r="BN120" s="39" t="str">
        <f t="shared" si="87"/>
        <v/>
      </c>
      <c r="BP120" s="12">
        <f t="shared" si="88"/>
        <v>-1.3890222278952946E-2</v>
      </c>
    </row>
    <row r="121" spans="1:68">
      <c r="A121" s="43" t="s">
        <v>425</v>
      </c>
      <c r="B121" s="43" t="s">
        <v>426</v>
      </c>
      <c r="C121" s="43" t="s">
        <v>427</v>
      </c>
      <c r="D121" s="43" t="s">
        <v>428</v>
      </c>
      <c r="E121" s="43" t="s">
        <v>429</v>
      </c>
      <c r="F121" s="12" t="str">
        <f t="shared" si="78"/>
        <v>PPO - melan</v>
      </c>
      <c r="H121" s="12">
        <f>VLOOKUP($B121,data!$B$3:$Q$11565,'diff expr Varroa'!H$7,FALSE)</f>
        <v>8.1966500867603393</v>
      </c>
      <c r="I121" s="12">
        <f>VLOOKUP($B121,data!$B$3:$Q$11565,'diff expr Varroa'!I$7,FALSE)</f>
        <v>8.1102015415907793</v>
      </c>
      <c r="J121" s="12">
        <f>VLOOKUP($B121,data!$B$3:$Q$11565,'diff expr Varroa'!J$7,FALSE)</f>
        <v>8.5027560619880909</v>
      </c>
      <c r="K121" s="12">
        <f>VLOOKUP($B121,data!$B$3:$Q$11565,'diff expr Varroa'!K$7,FALSE)</f>
        <v>7.89838942043591</v>
      </c>
      <c r="L121" s="12">
        <f>VLOOKUP($B121,data!$B$3:$Q$11565,'diff expr Varroa'!L$7,FALSE)</f>
        <v>8.3024221523858994</v>
      </c>
      <c r="M121" s="12">
        <f>VLOOKUP($B121,data!$B$3:$Q$11565,'diff expr Varroa'!M$7,FALSE)</f>
        <v>8.0434843005010599</v>
      </c>
      <c r="N121" s="12">
        <f>VLOOKUP($B121,data!$B$3:$Q$11565,'diff expr Varroa'!N$7,FALSE)</f>
        <v>8.2979728862773996</v>
      </c>
      <c r="O121" s="12">
        <f>VLOOKUP($B121,data!$B$3:$Q$11565,'diff expr Varroa'!O$7,FALSE)</f>
        <v>8.7015218448242209</v>
      </c>
      <c r="P121" s="12">
        <f>VLOOKUP($B121,data!$B$3:$Q$11565,'diff expr Varroa'!P$7,FALSE)</f>
        <v>8.3089263249377101</v>
      </c>
      <c r="Q121" s="12">
        <f>VLOOKUP($B121,data!$B$3:$Q$11565,'diff expr Varroa'!Q$7,FALSE)</f>
        <v>8.1948792029693909</v>
      </c>
      <c r="S121" s="40" t="str">
        <f>IF(COUNTIF(H121:L121,"&gt;"&amp;'reference parameters'!$B$2)&gt;='reference parameters'!$B$3,IF(COUNTIF('diff expr Varroa'!M121:Q121,"&gt;"&amp;'reference parameters'!$B$2)&gt;='reference parameters'!$B$4,"OK"))</f>
        <v>OK</v>
      </c>
      <c r="U121" s="3">
        <f t="shared" si="45"/>
        <v>5</v>
      </c>
      <c r="V121" s="3">
        <f t="shared" si="46"/>
        <v>3</v>
      </c>
      <c r="W121" s="3">
        <f t="shared" si="47"/>
        <v>9</v>
      </c>
      <c r="X121" s="3">
        <f t="shared" si="48"/>
        <v>1</v>
      </c>
      <c r="Y121" s="3">
        <f t="shared" si="49"/>
        <v>7</v>
      </c>
      <c r="Z121" s="3">
        <f t="shared" si="50"/>
        <v>2</v>
      </c>
      <c r="AA121" s="3">
        <f t="shared" si="51"/>
        <v>6</v>
      </c>
      <c r="AB121" s="3">
        <f t="shared" si="52"/>
        <v>10</v>
      </c>
      <c r="AC121" s="3">
        <f t="shared" si="53"/>
        <v>8</v>
      </c>
      <c r="AD121" s="3">
        <f t="shared" si="54"/>
        <v>4</v>
      </c>
      <c r="AE121" s="3"/>
      <c r="AF121" s="3">
        <f t="shared" si="55"/>
        <v>0</v>
      </c>
      <c r="AG121" s="3">
        <f t="shared" si="56"/>
        <v>0</v>
      </c>
      <c r="AH121" s="3">
        <f t="shared" si="57"/>
        <v>0</v>
      </c>
      <c r="AI121" s="3">
        <f t="shared" si="58"/>
        <v>0</v>
      </c>
      <c r="AJ121" s="3">
        <f t="shared" si="59"/>
        <v>0</v>
      </c>
      <c r="AK121" s="3">
        <f t="shared" si="60"/>
        <v>0</v>
      </c>
      <c r="AL121" s="3">
        <f t="shared" si="61"/>
        <v>0</v>
      </c>
      <c r="AM121" s="3">
        <f t="shared" si="62"/>
        <v>0</v>
      </c>
      <c r="AN121" s="3">
        <f t="shared" si="63"/>
        <v>0</v>
      </c>
      <c r="AO121" s="3">
        <f t="shared" si="64"/>
        <v>0</v>
      </c>
      <c r="AP121" s="3"/>
      <c r="AQ121" s="3">
        <f t="shared" si="65"/>
        <v>5</v>
      </c>
      <c r="AR121" s="3">
        <f t="shared" si="66"/>
        <v>3</v>
      </c>
      <c r="AS121" s="3">
        <f t="shared" si="67"/>
        <v>9</v>
      </c>
      <c r="AT121" s="3">
        <f t="shared" si="68"/>
        <v>1</v>
      </c>
      <c r="AU121" s="3">
        <f t="shared" si="69"/>
        <v>7</v>
      </c>
      <c r="AV121" s="3">
        <f t="shared" si="70"/>
        <v>2</v>
      </c>
      <c r="AW121" s="3">
        <f t="shared" si="71"/>
        <v>6</v>
      </c>
      <c r="AX121" s="3">
        <f t="shared" si="72"/>
        <v>10</v>
      </c>
      <c r="AY121" s="3">
        <f t="shared" si="73"/>
        <v>8</v>
      </c>
      <c r="AZ121" s="3">
        <f t="shared" si="74"/>
        <v>4</v>
      </c>
      <c r="BA121" s="3"/>
      <c r="BB121" s="6">
        <f t="shared" si="75"/>
        <v>5</v>
      </c>
      <c r="BC121" s="3">
        <f t="shared" si="76"/>
        <v>5</v>
      </c>
      <c r="BD121" s="3">
        <f t="shared" si="79"/>
        <v>25</v>
      </c>
      <c r="BE121" s="3">
        <f t="shared" si="80"/>
        <v>30</v>
      </c>
      <c r="BF121" s="3">
        <f t="shared" si="81"/>
        <v>15</v>
      </c>
      <c r="BG121" s="3">
        <f t="shared" si="82"/>
        <v>10</v>
      </c>
      <c r="BH121" s="3">
        <f t="shared" si="83"/>
        <v>10</v>
      </c>
      <c r="BI121" s="28">
        <f t="shared" si="84"/>
        <v>12.5</v>
      </c>
      <c r="BJ121" s="28">
        <f t="shared" si="85"/>
        <v>4.7871355387816905</v>
      </c>
      <c r="BK121" s="44">
        <f t="shared" si="86"/>
        <v>-0.5222329678670935</v>
      </c>
      <c r="BL121" s="45">
        <f t="shared" si="77"/>
        <v>0.30075406722029491</v>
      </c>
      <c r="BM121" s="39"/>
      <c r="BN121" s="39" t="str">
        <f t="shared" si="87"/>
        <v/>
      </c>
      <c r="BP121" s="12">
        <f t="shared" si="88"/>
        <v>5.6432087141615808E-3</v>
      </c>
    </row>
    <row r="122" spans="1:68">
      <c r="A122" s="43" t="s">
        <v>430</v>
      </c>
      <c r="B122" s="43" t="s">
        <v>431</v>
      </c>
      <c r="C122" s="43" t="s">
        <v>432</v>
      </c>
      <c r="D122" s="43" t="s">
        <v>433</v>
      </c>
      <c r="E122" s="43" t="s">
        <v>429</v>
      </c>
      <c r="F122" s="12" t="str">
        <f t="shared" si="78"/>
        <v>PPO - melan</v>
      </c>
      <c r="H122" s="12">
        <f>VLOOKUP($B122,data!$B$3:$Q$11565,'diff expr Varroa'!H$7,FALSE)</f>
        <v>8.5497832652920707</v>
      </c>
      <c r="I122" s="12">
        <f>VLOOKUP($B122,data!$B$3:$Q$11565,'diff expr Varroa'!I$7,FALSE)</f>
        <v>8.3524069167452293</v>
      </c>
      <c r="J122" s="12">
        <f>VLOOKUP($B122,data!$B$3:$Q$11565,'diff expr Varroa'!J$7,FALSE)</f>
        <v>9.9367336196872404</v>
      </c>
      <c r="K122" s="12">
        <f>VLOOKUP($B122,data!$B$3:$Q$11565,'diff expr Varroa'!K$7,FALSE)</f>
        <v>8.9027398682343506</v>
      </c>
      <c r="L122" s="12">
        <f>VLOOKUP($B122,data!$B$3:$Q$11565,'diff expr Varroa'!L$7,FALSE)</f>
        <v>9.4295326772126202</v>
      </c>
      <c r="M122" s="12">
        <f>VLOOKUP($B122,data!$B$3:$Q$11565,'diff expr Varroa'!M$7,FALSE)</f>
        <v>6.1834628497740596</v>
      </c>
      <c r="N122" s="12">
        <f>VLOOKUP($B122,data!$B$3:$Q$11565,'diff expr Varroa'!N$7,FALSE)</f>
        <v>7.4158315563692403</v>
      </c>
      <c r="O122" s="12">
        <f>VLOOKUP($B122,data!$B$3:$Q$11565,'diff expr Varroa'!O$7,FALSE)</f>
        <v>7.8311044670486298</v>
      </c>
      <c r="P122" s="12">
        <f>VLOOKUP($B122,data!$B$3:$Q$11565,'diff expr Varroa'!P$7,FALSE)</f>
        <v>8.6374758115582893</v>
      </c>
      <c r="Q122" s="12">
        <f>VLOOKUP($B122,data!$B$3:$Q$11565,'diff expr Varroa'!Q$7,FALSE)</f>
        <v>8.9233781247615394</v>
      </c>
      <c r="S122" s="40" t="str">
        <f>IF(COUNTIF(H122:L122,"&gt;"&amp;'reference parameters'!$B$2)&gt;='reference parameters'!$B$3,IF(COUNTIF('diff expr Varroa'!M122:Q122,"&gt;"&amp;'reference parameters'!$B$2)&gt;='reference parameters'!$B$4,"OK"))</f>
        <v>OK</v>
      </c>
      <c r="U122" s="3">
        <f t="shared" si="45"/>
        <v>5</v>
      </c>
      <c r="V122" s="3">
        <f t="shared" si="46"/>
        <v>4</v>
      </c>
      <c r="W122" s="3">
        <f t="shared" si="47"/>
        <v>10</v>
      </c>
      <c r="X122" s="3">
        <f t="shared" si="48"/>
        <v>7</v>
      </c>
      <c r="Y122" s="3">
        <f t="shared" si="49"/>
        <v>9</v>
      </c>
      <c r="Z122" s="3">
        <f t="shared" si="50"/>
        <v>1</v>
      </c>
      <c r="AA122" s="3">
        <f t="shared" si="51"/>
        <v>2</v>
      </c>
      <c r="AB122" s="3">
        <f t="shared" si="52"/>
        <v>3</v>
      </c>
      <c r="AC122" s="3">
        <f t="shared" si="53"/>
        <v>6</v>
      </c>
      <c r="AD122" s="3">
        <f t="shared" si="54"/>
        <v>8</v>
      </c>
      <c r="AE122" s="3"/>
      <c r="AF122" s="3">
        <f t="shared" si="55"/>
        <v>0</v>
      </c>
      <c r="AG122" s="3">
        <f t="shared" si="56"/>
        <v>0</v>
      </c>
      <c r="AH122" s="3">
        <f t="shared" si="57"/>
        <v>0</v>
      </c>
      <c r="AI122" s="3">
        <f t="shared" si="58"/>
        <v>0</v>
      </c>
      <c r="AJ122" s="3">
        <f t="shared" si="59"/>
        <v>0</v>
      </c>
      <c r="AK122" s="3">
        <f t="shared" si="60"/>
        <v>0</v>
      </c>
      <c r="AL122" s="3">
        <f t="shared" si="61"/>
        <v>0</v>
      </c>
      <c r="AM122" s="3">
        <f t="shared" si="62"/>
        <v>0</v>
      </c>
      <c r="AN122" s="3">
        <f t="shared" si="63"/>
        <v>0</v>
      </c>
      <c r="AO122" s="3">
        <f t="shared" si="64"/>
        <v>0</v>
      </c>
      <c r="AP122" s="3"/>
      <c r="AQ122" s="3">
        <f t="shared" si="65"/>
        <v>5</v>
      </c>
      <c r="AR122" s="3">
        <f t="shared" si="66"/>
        <v>4</v>
      </c>
      <c r="AS122" s="3">
        <f t="shared" si="67"/>
        <v>10</v>
      </c>
      <c r="AT122" s="3">
        <f t="shared" si="68"/>
        <v>7</v>
      </c>
      <c r="AU122" s="3">
        <f t="shared" si="69"/>
        <v>9</v>
      </c>
      <c r="AV122" s="3">
        <f t="shared" si="70"/>
        <v>1</v>
      </c>
      <c r="AW122" s="3">
        <f t="shared" si="71"/>
        <v>2</v>
      </c>
      <c r="AX122" s="3">
        <f t="shared" si="72"/>
        <v>3</v>
      </c>
      <c r="AY122" s="3">
        <f t="shared" si="73"/>
        <v>6</v>
      </c>
      <c r="AZ122" s="3">
        <f t="shared" si="74"/>
        <v>8</v>
      </c>
      <c r="BA122" s="3"/>
      <c r="BB122" s="6">
        <f t="shared" si="75"/>
        <v>5</v>
      </c>
      <c r="BC122" s="3">
        <f t="shared" si="76"/>
        <v>5</v>
      </c>
      <c r="BD122" s="3">
        <f t="shared" si="79"/>
        <v>35</v>
      </c>
      <c r="BE122" s="3">
        <f t="shared" si="80"/>
        <v>20</v>
      </c>
      <c r="BF122" s="3">
        <f t="shared" si="81"/>
        <v>5</v>
      </c>
      <c r="BG122" s="3">
        <f t="shared" si="82"/>
        <v>20</v>
      </c>
      <c r="BH122" s="3">
        <f t="shared" si="83"/>
        <v>5</v>
      </c>
      <c r="BI122" s="28">
        <f t="shared" si="84"/>
        <v>12.5</v>
      </c>
      <c r="BJ122" s="28">
        <f t="shared" si="85"/>
        <v>4.7871355387816905</v>
      </c>
      <c r="BK122" s="44">
        <f t="shared" si="86"/>
        <v>-1.5666989036012806</v>
      </c>
      <c r="BL122" s="45">
        <f t="shared" si="77"/>
        <v>5.8592543599068986E-2</v>
      </c>
      <c r="BM122" s="39"/>
      <c r="BN122" s="39" t="str">
        <f t="shared" si="87"/>
        <v/>
      </c>
      <c r="BP122" s="12">
        <f t="shared" si="88"/>
        <v>-6.3894403365179958E-2</v>
      </c>
    </row>
    <row r="123" spans="1:68">
      <c r="A123" s="43" t="s">
        <v>434</v>
      </c>
      <c r="B123" s="43" t="s">
        <v>435</v>
      </c>
      <c r="C123" s="43" t="s">
        <v>436</v>
      </c>
      <c r="D123" s="43" t="s">
        <v>437</v>
      </c>
      <c r="E123" s="43" t="s">
        <v>438</v>
      </c>
      <c r="F123" s="12" t="str">
        <f t="shared" si="78"/>
        <v>Lysozyme</v>
      </c>
      <c r="H123" s="12" t="e">
        <f>VLOOKUP($B123,data!$B$3:$Q$11565,'diff expr Varroa'!H$7,FALSE)</f>
        <v>#N/A</v>
      </c>
      <c r="I123" s="12" t="e">
        <f>VLOOKUP($B123,data!$B$3:$Q$11565,'diff expr Varroa'!I$7,FALSE)</f>
        <v>#N/A</v>
      </c>
      <c r="J123" s="12" t="e">
        <f>VLOOKUP($B123,data!$B$3:$Q$11565,'diff expr Varroa'!J$7,FALSE)</f>
        <v>#N/A</v>
      </c>
      <c r="K123" s="12" t="e">
        <f>VLOOKUP($B123,data!$B$3:$Q$11565,'diff expr Varroa'!K$7,FALSE)</f>
        <v>#N/A</v>
      </c>
      <c r="L123" s="12" t="e">
        <f>VLOOKUP($B123,data!$B$3:$Q$11565,'diff expr Varroa'!L$7,FALSE)</f>
        <v>#N/A</v>
      </c>
      <c r="M123" s="12" t="e">
        <f>VLOOKUP($B123,data!$B$3:$Q$11565,'diff expr Varroa'!M$7,FALSE)</f>
        <v>#N/A</v>
      </c>
      <c r="N123" s="12" t="e">
        <f>VLOOKUP($B123,data!$B$3:$Q$11565,'diff expr Varroa'!N$7,FALSE)</f>
        <v>#N/A</v>
      </c>
      <c r="O123" s="12" t="e">
        <f>VLOOKUP($B123,data!$B$3:$Q$11565,'diff expr Varroa'!O$7,FALSE)</f>
        <v>#N/A</v>
      </c>
      <c r="P123" s="12" t="e">
        <f>VLOOKUP($B123,data!$B$3:$Q$11565,'diff expr Varroa'!P$7,FALSE)</f>
        <v>#N/A</v>
      </c>
      <c r="Q123" s="12" t="e">
        <f>VLOOKUP($B123,data!$B$3:$Q$11565,'diff expr Varroa'!Q$7,FALSE)</f>
        <v>#N/A</v>
      </c>
      <c r="S123" s="40" t="b">
        <f>IF(COUNTIF(H123:L123,"&gt;"&amp;'reference parameters'!$B$2)&gt;='reference parameters'!$B$3,IF(COUNTIF('diff expr Varroa'!M123:Q123,"&gt;"&amp;'reference parameters'!$B$2)&gt;='reference parameters'!$B$4,"OK"))</f>
        <v>0</v>
      </c>
      <c r="U123" s="3" t="b">
        <f t="shared" si="45"/>
        <v>0</v>
      </c>
      <c r="V123" s="3" t="b">
        <f t="shared" si="46"/>
        <v>0</v>
      </c>
      <c r="W123" s="3" t="b">
        <f t="shared" si="47"/>
        <v>0</v>
      </c>
      <c r="X123" s="3" t="b">
        <f t="shared" si="48"/>
        <v>0</v>
      </c>
      <c r="Y123" s="3" t="b">
        <f t="shared" si="49"/>
        <v>0</v>
      </c>
      <c r="Z123" s="3" t="b">
        <f t="shared" si="50"/>
        <v>0</v>
      </c>
      <c r="AA123" s="3" t="b">
        <f t="shared" si="51"/>
        <v>0</v>
      </c>
      <c r="AB123" s="3" t="b">
        <f t="shared" si="52"/>
        <v>0</v>
      </c>
      <c r="AC123" s="3" t="b">
        <f t="shared" si="53"/>
        <v>0</v>
      </c>
      <c r="AD123" s="3" t="b">
        <f t="shared" si="54"/>
        <v>0</v>
      </c>
      <c r="AE123" s="3"/>
      <c r="AF123" s="3" t="str">
        <f t="shared" si="55"/>
        <v/>
      </c>
      <c r="AG123" s="3" t="str">
        <f t="shared" si="56"/>
        <v/>
      </c>
      <c r="AH123" s="3" t="str">
        <f t="shared" si="57"/>
        <v/>
      </c>
      <c r="AI123" s="3" t="str">
        <f t="shared" si="58"/>
        <v/>
      </c>
      <c r="AJ123" s="3" t="str">
        <f t="shared" si="59"/>
        <v/>
      </c>
      <c r="AK123" s="3" t="str">
        <f t="shared" si="60"/>
        <v/>
      </c>
      <c r="AL123" s="3" t="str">
        <f t="shared" si="61"/>
        <v/>
      </c>
      <c r="AM123" s="3" t="str">
        <f t="shared" si="62"/>
        <v/>
      </c>
      <c r="AN123" s="3" t="str">
        <f t="shared" si="63"/>
        <v/>
      </c>
      <c r="AO123" s="3" t="str">
        <f t="shared" si="64"/>
        <v/>
      </c>
      <c r="AP123" s="3"/>
      <c r="AQ123" s="3" t="str">
        <f t="shared" si="65"/>
        <v/>
      </c>
      <c r="AR123" s="3" t="str">
        <f t="shared" si="66"/>
        <v/>
      </c>
      <c r="AS123" s="3" t="str">
        <f t="shared" si="67"/>
        <v/>
      </c>
      <c r="AT123" s="3" t="str">
        <f t="shared" si="68"/>
        <v/>
      </c>
      <c r="AU123" s="3" t="str">
        <f t="shared" si="69"/>
        <v/>
      </c>
      <c r="AV123" s="3" t="str">
        <f t="shared" si="70"/>
        <v/>
      </c>
      <c r="AW123" s="3" t="str">
        <f t="shared" si="71"/>
        <v/>
      </c>
      <c r="AX123" s="3" t="str">
        <f t="shared" si="72"/>
        <v/>
      </c>
      <c r="AY123" s="3" t="str">
        <f t="shared" si="73"/>
        <v/>
      </c>
      <c r="AZ123" s="3" t="str">
        <f t="shared" si="74"/>
        <v/>
      </c>
      <c r="BA123" s="3"/>
      <c r="BB123" s="6">
        <f t="shared" si="75"/>
        <v>0</v>
      </c>
      <c r="BC123" s="3">
        <f t="shared" si="76"/>
        <v>0</v>
      </c>
      <c r="BD123" s="3">
        <f t="shared" si="79"/>
        <v>0</v>
      </c>
      <c r="BE123" s="3">
        <f t="shared" si="80"/>
        <v>0</v>
      </c>
      <c r="BF123" s="3">
        <f t="shared" si="81"/>
        <v>0</v>
      </c>
      <c r="BG123" s="3">
        <f t="shared" si="82"/>
        <v>0</v>
      </c>
      <c r="BH123" s="3">
        <f t="shared" si="83"/>
        <v>0</v>
      </c>
      <c r="BI123" s="28">
        <f t="shared" si="84"/>
        <v>0</v>
      </c>
      <c r="BJ123" s="28">
        <f t="shared" si="85"/>
        <v>0</v>
      </c>
      <c r="BK123" s="44" t="e">
        <f t="shared" si="86"/>
        <v>#DIV/0!</v>
      </c>
      <c r="BL123" s="45" t="str">
        <f t="shared" si="77"/>
        <v/>
      </c>
      <c r="BM123" s="39"/>
      <c r="BN123" s="39" t="str">
        <f t="shared" si="87"/>
        <v/>
      </c>
      <c r="BP123" s="12" t="e">
        <f t="shared" si="88"/>
        <v>#N/A</v>
      </c>
    </row>
    <row r="124" spans="1:68">
      <c r="A124" s="43" t="s">
        <v>439</v>
      </c>
      <c r="B124" s="43" t="s">
        <v>440</v>
      </c>
      <c r="C124" s="43" t="s">
        <v>441</v>
      </c>
      <c r="D124" s="43"/>
      <c r="E124" s="43" t="s">
        <v>438</v>
      </c>
      <c r="F124" s="12" t="str">
        <f t="shared" si="78"/>
        <v>Lysozyme</v>
      </c>
      <c r="H124" s="12">
        <f>VLOOKUP($B124,data!$B$3:$Q$11565,'diff expr Varroa'!H$7,FALSE)</f>
        <v>7.9225536190524997</v>
      </c>
      <c r="I124" s="12">
        <f>VLOOKUP($B124,data!$B$3:$Q$11565,'diff expr Varroa'!I$7,FALSE)</f>
        <v>7.9226756640482803</v>
      </c>
      <c r="J124" s="12">
        <f>VLOOKUP($B124,data!$B$3:$Q$11565,'diff expr Varroa'!J$7,FALSE)</f>
        <v>8.5119766785177706</v>
      </c>
      <c r="K124" s="12">
        <f>VLOOKUP($B124,data!$B$3:$Q$11565,'diff expr Varroa'!K$7,FALSE)</f>
        <v>8.3156834904239894</v>
      </c>
      <c r="L124" s="12">
        <f>VLOOKUP($B124,data!$B$3:$Q$11565,'diff expr Varroa'!L$7,FALSE)</f>
        <v>7.8628598961016696</v>
      </c>
      <c r="M124" s="12">
        <f>VLOOKUP($B124,data!$B$3:$Q$11565,'diff expr Varroa'!M$7,FALSE)</f>
        <v>8.6445670584370102</v>
      </c>
      <c r="N124" s="12">
        <f>VLOOKUP($B124,data!$B$3:$Q$11565,'diff expr Varroa'!N$7,FALSE)</f>
        <v>7.9038432654238502</v>
      </c>
      <c r="O124" s="12">
        <f>VLOOKUP($B124,data!$B$3:$Q$11565,'diff expr Varroa'!O$7,FALSE)</f>
        <v>9.1225622065162799</v>
      </c>
      <c r="P124" s="12">
        <f>VLOOKUP($B124,data!$B$3:$Q$11565,'diff expr Varroa'!P$7,FALSE)</f>
        <v>7.6182326434521599</v>
      </c>
      <c r="Q124" s="12">
        <f>VLOOKUP($B124,data!$B$3:$Q$11565,'diff expr Varroa'!Q$7,FALSE)</f>
        <v>7.7153536091611201</v>
      </c>
      <c r="S124" s="40" t="str">
        <f>IF(COUNTIF(H124:L124,"&gt;"&amp;'reference parameters'!$B$2)&gt;='reference parameters'!$B$3,IF(COUNTIF('diff expr Varroa'!M124:Q124,"&gt;"&amp;'reference parameters'!$B$2)&gt;='reference parameters'!$B$4,"OK"))</f>
        <v>OK</v>
      </c>
      <c r="U124" s="3">
        <f t="shared" si="45"/>
        <v>5</v>
      </c>
      <c r="V124" s="3">
        <f t="shared" si="46"/>
        <v>6</v>
      </c>
      <c r="W124" s="3">
        <f t="shared" si="47"/>
        <v>8</v>
      </c>
      <c r="X124" s="3">
        <f t="shared" si="48"/>
        <v>7</v>
      </c>
      <c r="Y124" s="3">
        <f t="shared" si="49"/>
        <v>3</v>
      </c>
      <c r="Z124" s="3">
        <f t="shared" si="50"/>
        <v>9</v>
      </c>
      <c r="AA124" s="3">
        <f t="shared" si="51"/>
        <v>4</v>
      </c>
      <c r="AB124" s="3">
        <f t="shared" si="52"/>
        <v>10</v>
      </c>
      <c r="AC124" s="3">
        <f t="shared" si="53"/>
        <v>1</v>
      </c>
      <c r="AD124" s="3">
        <f t="shared" si="54"/>
        <v>2</v>
      </c>
      <c r="AE124" s="3"/>
      <c r="AF124" s="3">
        <f t="shared" si="55"/>
        <v>0</v>
      </c>
      <c r="AG124" s="3">
        <f t="shared" si="56"/>
        <v>0</v>
      </c>
      <c r="AH124" s="3">
        <f t="shared" si="57"/>
        <v>0</v>
      </c>
      <c r="AI124" s="3">
        <f t="shared" si="58"/>
        <v>0</v>
      </c>
      <c r="AJ124" s="3">
        <f t="shared" si="59"/>
        <v>0</v>
      </c>
      <c r="AK124" s="3">
        <f t="shared" si="60"/>
        <v>0</v>
      </c>
      <c r="AL124" s="3">
        <f t="shared" si="61"/>
        <v>0</v>
      </c>
      <c r="AM124" s="3">
        <f t="shared" si="62"/>
        <v>0</v>
      </c>
      <c r="AN124" s="3">
        <f t="shared" si="63"/>
        <v>0</v>
      </c>
      <c r="AO124" s="3">
        <f t="shared" si="64"/>
        <v>0</v>
      </c>
      <c r="AP124" s="3"/>
      <c r="AQ124" s="3">
        <f t="shared" si="65"/>
        <v>5</v>
      </c>
      <c r="AR124" s="3">
        <f t="shared" si="66"/>
        <v>6</v>
      </c>
      <c r="AS124" s="3">
        <f t="shared" si="67"/>
        <v>8</v>
      </c>
      <c r="AT124" s="3">
        <f t="shared" si="68"/>
        <v>7</v>
      </c>
      <c r="AU124" s="3">
        <f t="shared" si="69"/>
        <v>3</v>
      </c>
      <c r="AV124" s="3">
        <f t="shared" si="70"/>
        <v>9</v>
      </c>
      <c r="AW124" s="3">
        <f t="shared" si="71"/>
        <v>4</v>
      </c>
      <c r="AX124" s="3">
        <f t="shared" si="72"/>
        <v>10</v>
      </c>
      <c r="AY124" s="3">
        <f t="shared" si="73"/>
        <v>1</v>
      </c>
      <c r="AZ124" s="3">
        <f t="shared" si="74"/>
        <v>2</v>
      </c>
      <c r="BA124" s="3"/>
      <c r="BB124" s="6">
        <f t="shared" si="75"/>
        <v>5</v>
      </c>
      <c r="BC124" s="3">
        <f t="shared" si="76"/>
        <v>5</v>
      </c>
      <c r="BD124" s="3">
        <f t="shared" si="79"/>
        <v>29</v>
      </c>
      <c r="BE124" s="3">
        <f t="shared" si="80"/>
        <v>26</v>
      </c>
      <c r="BF124" s="3">
        <f t="shared" si="81"/>
        <v>11</v>
      </c>
      <c r="BG124" s="3">
        <f t="shared" si="82"/>
        <v>14</v>
      </c>
      <c r="BH124" s="3">
        <f t="shared" si="83"/>
        <v>11</v>
      </c>
      <c r="BI124" s="28">
        <f t="shared" si="84"/>
        <v>12.5</v>
      </c>
      <c r="BJ124" s="28">
        <f t="shared" si="85"/>
        <v>4.7871355387816905</v>
      </c>
      <c r="BK124" s="44">
        <f t="shared" si="86"/>
        <v>-0.31333978072025609</v>
      </c>
      <c r="BL124" s="45">
        <f t="shared" si="77"/>
        <v>0.37701126503103738</v>
      </c>
      <c r="BM124" s="39"/>
      <c r="BN124" s="39" t="str">
        <f t="shared" si="87"/>
        <v/>
      </c>
      <c r="BP124" s="12">
        <f t="shared" si="88"/>
        <v>4.9939373233281502E-3</v>
      </c>
    </row>
    <row r="125" spans="1:68">
      <c r="A125" s="43" t="s">
        <v>442</v>
      </c>
      <c r="B125" s="43" t="s">
        <v>443</v>
      </c>
      <c r="C125" s="43" t="s">
        <v>444</v>
      </c>
      <c r="D125" s="43" t="s">
        <v>445</v>
      </c>
      <c r="E125" s="43" t="s">
        <v>446</v>
      </c>
      <c r="F125" s="12" t="str">
        <f t="shared" si="78"/>
        <v>JNK cascade</v>
      </c>
      <c r="H125" s="12">
        <f>VLOOKUP($B125,data!$B$3:$Q$11565,'diff expr Varroa'!H$7,FALSE)</f>
        <v>7.0101205561847397</v>
      </c>
      <c r="I125" s="12">
        <f>VLOOKUP($B125,data!$B$3:$Q$11565,'diff expr Varroa'!I$7,FALSE)</f>
        <v>6.9968414682087197</v>
      </c>
      <c r="J125" s="12">
        <f>VLOOKUP($B125,data!$B$3:$Q$11565,'diff expr Varroa'!J$7,FALSE)</f>
        <v>6.6389320012258004</v>
      </c>
      <c r="K125" s="12">
        <f>VLOOKUP($B125,data!$B$3:$Q$11565,'diff expr Varroa'!K$7,FALSE)</f>
        <v>6.7477305356992501</v>
      </c>
      <c r="L125" s="12">
        <f>VLOOKUP($B125,data!$B$3:$Q$11565,'diff expr Varroa'!L$7,FALSE)</f>
        <v>7.1738294645290104</v>
      </c>
      <c r="M125" s="12">
        <f>VLOOKUP($B125,data!$B$3:$Q$11565,'diff expr Varroa'!M$7,FALSE)</f>
        <v>7.1412083773946096</v>
      </c>
      <c r="N125" s="12">
        <f>VLOOKUP($B125,data!$B$3:$Q$11565,'diff expr Varroa'!N$7,FALSE)</f>
        <v>6.9739209647643401</v>
      </c>
      <c r="O125" s="12">
        <f>VLOOKUP($B125,data!$B$3:$Q$11565,'diff expr Varroa'!O$7,FALSE)</f>
        <v>7.0518163365729496</v>
      </c>
      <c r="P125" s="12">
        <f>VLOOKUP($B125,data!$B$3:$Q$11565,'diff expr Varroa'!P$7,FALSE)</f>
        <v>7.3261386574122698</v>
      </c>
      <c r="Q125" s="12">
        <f>VLOOKUP($B125,data!$B$3:$Q$11565,'diff expr Varroa'!Q$7,FALSE)</f>
        <v>7.4436096477299403</v>
      </c>
      <c r="S125" s="40" t="str">
        <f>IF(COUNTIF(H125:L125,"&gt;"&amp;'reference parameters'!$B$2)&gt;='reference parameters'!$B$3,IF(COUNTIF('diff expr Varroa'!M125:Q125,"&gt;"&amp;'reference parameters'!$B$2)&gt;='reference parameters'!$B$4,"OK"))</f>
        <v>OK</v>
      </c>
      <c r="U125" s="3">
        <f t="shared" si="45"/>
        <v>5</v>
      </c>
      <c r="V125" s="3">
        <f t="shared" si="46"/>
        <v>4</v>
      </c>
      <c r="W125" s="3">
        <f t="shared" si="47"/>
        <v>1</v>
      </c>
      <c r="X125" s="3">
        <f t="shared" si="48"/>
        <v>2</v>
      </c>
      <c r="Y125" s="3">
        <f t="shared" si="49"/>
        <v>8</v>
      </c>
      <c r="Z125" s="3">
        <f t="shared" si="50"/>
        <v>7</v>
      </c>
      <c r="AA125" s="3">
        <f t="shared" si="51"/>
        <v>3</v>
      </c>
      <c r="AB125" s="3">
        <f t="shared" si="52"/>
        <v>6</v>
      </c>
      <c r="AC125" s="3">
        <f t="shared" si="53"/>
        <v>9</v>
      </c>
      <c r="AD125" s="3">
        <f t="shared" si="54"/>
        <v>10</v>
      </c>
      <c r="AE125" s="3"/>
      <c r="AF125" s="3">
        <f t="shared" si="55"/>
        <v>0</v>
      </c>
      <c r="AG125" s="3">
        <f t="shared" si="56"/>
        <v>0</v>
      </c>
      <c r="AH125" s="3">
        <f t="shared" si="57"/>
        <v>0</v>
      </c>
      <c r="AI125" s="3">
        <f t="shared" si="58"/>
        <v>0</v>
      </c>
      <c r="AJ125" s="3">
        <f t="shared" si="59"/>
        <v>0</v>
      </c>
      <c r="AK125" s="3">
        <f t="shared" si="60"/>
        <v>0</v>
      </c>
      <c r="AL125" s="3">
        <f t="shared" si="61"/>
        <v>0</v>
      </c>
      <c r="AM125" s="3">
        <f t="shared" si="62"/>
        <v>0</v>
      </c>
      <c r="AN125" s="3">
        <f t="shared" si="63"/>
        <v>0</v>
      </c>
      <c r="AO125" s="3">
        <f t="shared" si="64"/>
        <v>0</v>
      </c>
      <c r="AP125" s="3"/>
      <c r="AQ125" s="3">
        <f t="shared" si="65"/>
        <v>5</v>
      </c>
      <c r="AR125" s="3">
        <f t="shared" si="66"/>
        <v>4</v>
      </c>
      <c r="AS125" s="3">
        <f t="shared" si="67"/>
        <v>1</v>
      </c>
      <c r="AT125" s="3">
        <f t="shared" si="68"/>
        <v>2</v>
      </c>
      <c r="AU125" s="3">
        <f t="shared" si="69"/>
        <v>8</v>
      </c>
      <c r="AV125" s="3">
        <f t="shared" si="70"/>
        <v>7</v>
      </c>
      <c r="AW125" s="3">
        <f t="shared" si="71"/>
        <v>3</v>
      </c>
      <c r="AX125" s="3">
        <f t="shared" si="72"/>
        <v>6</v>
      </c>
      <c r="AY125" s="3">
        <f t="shared" si="73"/>
        <v>9</v>
      </c>
      <c r="AZ125" s="3">
        <f t="shared" si="74"/>
        <v>10</v>
      </c>
      <c r="BA125" s="3"/>
      <c r="BB125" s="6">
        <f t="shared" si="75"/>
        <v>5</v>
      </c>
      <c r="BC125" s="3">
        <f t="shared" si="76"/>
        <v>5</v>
      </c>
      <c r="BD125" s="3">
        <f t="shared" si="79"/>
        <v>20</v>
      </c>
      <c r="BE125" s="3">
        <f t="shared" si="80"/>
        <v>35</v>
      </c>
      <c r="BF125" s="3">
        <f t="shared" si="81"/>
        <v>20</v>
      </c>
      <c r="BG125" s="3">
        <f t="shared" si="82"/>
        <v>5</v>
      </c>
      <c r="BH125" s="3">
        <f t="shared" si="83"/>
        <v>5</v>
      </c>
      <c r="BI125" s="28">
        <f t="shared" si="84"/>
        <v>12.5</v>
      </c>
      <c r="BJ125" s="28">
        <f t="shared" si="85"/>
        <v>4.7871355387816905</v>
      </c>
      <c r="BK125" s="44">
        <f t="shared" si="86"/>
        <v>-1.5666989036012806</v>
      </c>
      <c r="BL125" s="45">
        <f t="shared" si="77"/>
        <v>5.8592543599068986E-2</v>
      </c>
      <c r="BM125" s="39"/>
      <c r="BN125" s="39" t="str">
        <f t="shared" si="87"/>
        <v/>
      </c>
      <c r="BP125" s="12">
        <f t="shared" si="88"/>
        <v>1.6870727536489001E-2</v>
      </c>
    </row>
    <row r="126" spans="1:68">
      <c r="A126" s="43" t="s">
        <v>447</v>
      </c>
      <c r="B126" s="43" t="s">
        <v>448</v>
      </c>
      <c r="C126" s="43" t="s">
        <v>449</v>
      </c>
      <c r="D126" s="43" t="s">
        <v>450</v>
      </c>
      <c r="E126" s="43" t="s">
        <v>446</v>
      </c>
      <c r="F126" s="12" t="str">
        <f t="shared" si="78"/>
        <v>JNK cascade</v>
      </c>
      <c r="H126" s="12">
        <f>VLOOKUP($B126,data!$B$3:$Q$11565,'diff expr Varroa'!H$7,FALSE)</f>
        <v>11.193543969307999</v>
      </c>
      <c r="I126" s="12">
        <f>VLOOKUP($B126,data!$B$3:$Q$11565,'diff expr Varroa'!I$7,FALSE)</f>
        <v>11.2850868467973</v>
      </c>
      <c r="J126" s="12">
        <f>VLOOKUP($B126,data!$B$3:$Q$11565,'diff expr Varroa'!J$7,FALSE)</f>
        <v>11.441228775323999</v>
      </c>
      <c r="K126" s="12">
        <f>VLOOKUP($B126,data!$B$3:$Q$11565,'diff expr Varroa'!K$7,FALSE)</f>
        <v>11.598936391503701</v>
      </c>
      <c r="L126" s="12">
        <f>VLOOKUP($B126,data!$B$3:$Q$11565,'diff expr Varroa'!L$7,FALSE)</f>
        <v>11.3286647906532</v>
      </c>
      <c r="M126" s="12">
        <f>VLOOKUP($B126,data!$B$3:$Q$11565,'diff expr Varroa'!M$7,FALSE)</f>
        <v>11.816415770415301</v>
      </c>
      <c r="N126" s="12">
        <f>VLOOKUP($B126,data!$B$3:$Q$11565,'diff expr Varroa'!N$7,FALSE)</f>
        <v>11.3346848862182</v>
      </c>
      <c r="O126" s="12">
        <f>VLOOKUP($B126,data!$B$3:$Q$11565,'diff expr Varroa'!O$7,FALSE)</f>
        <v>11.7053516555532</v>
      </c>
      <c r="P126" s="12">
        <f>VLOOKUP($B126,data!$B$3:$Q$11565,'diff expr Varroa'!P$7,FALSE)</f>
        <v>11.1516626314279</v>
      </c>
      <c r="Q126" s="12">
        <f>VLOOKUP($B126,data!$B$3:$Q$11565,'diff expr Varroa'!Q$7,FALSE)</f>
        <v>11.227362353710101</v>
      </c>
      <c r="S126" s="40" t="str">
        <f>IF(COUNTIF(H126:L126,"&gt;"&amp;'reference parameters'!$B$2)&gt;='reference parameters'!$B$3,IF(COUNTIF('diff expr Varroa'!M126:Q126,"&gt;"&amp;'reference parameters'!$B$2)&gt;='reference parameters'!$B$4,"OK"))</f>
        <v>OK</v>
      </c>
      <c r="U126" s="3">
        <f t="shared" si="45"/>
        <v>2</v>
      </c>
      <c r="V126" s="3">
        <f t="shared" si="46"/>
        <v>4</v>
      </c>
      <c r="W126" s="3">
        <f t="shared" si="47"/>
        <v>7</v>
      </c>
      <c r="X126" s="3">
        <f t="shared" si="48"/>
        <v>8</v>
      </c>
      <c r="Y126" s="3">
        <f t="shared" si="49"/>
        <v>5</v>
      </c>
      <c r="Z126" s="3">
        <f t="shared" si="50"/>
        <v>10</v>
      </c>
      <c r="AA126" s="3">
        <f t="shared" si="51"/>
        <v>6</v>
      </c>
      <c r="AB126" s="3">
        <f t="shared" si="52"/>
        <v>9</v>
      </c>
      <c r="AC126" s="3">
        <f t="shared" si="53"/>
        <v>1</v>
      </c>
      <c r="AD126" s="3">
        <f t="shared" si="54"/>
        <v>3</v>
      </c>
      <c r="AE126" s="3"/>
      <c r="AF126" s="3">
        <f t="shared" si="55"/>
        <v>0</v>
      </c>
      <c r="AG126" s="3">
        <f t="shared" si="56"/>
        <v>0</v>
      </c>
      <c r="AH126" s="3">
        <f t="shared" si="57"/>
        <v>0</v>
      </c>
      <c r="AI126" s="3">
        <f t="shared" si="58"/>
        <v>0</v>
      </c>
      <c r="AJ126" s="3">
        <f t="shared" si="59"/>
        <v>0</v>
      </c>
      <c r="AK126" s="3">
        <f t="shared" si="60"/>
        <v>0</v>
      </c>
      <c r="AL126" s="3">
        <f t="shared" si="61"/>
        <v>0</v>
      </c>
      <c r="AM126" s="3">
        <f t="shared" si="62"/>
        <v>0</v>
      </c>
      <c r="AN126" s="3">
        <f t="shared" si="63"/>
        <v>0</v>
      </c>
      <c r="AO126" s="3">
        <f t="shared" si="64"/>
        <v>0</v>
      </c>
      <c r="AP126" s="3"/>
      <c r="AQ126" s="3">
        <f t="shared" si="65"/>
        <v>2</v>
      </c>
      <c r="AR126" s="3">
        <f t="shared" si="66"/>
        <v>4</v>
      </c>
      <c r="AS126" s="3">
        <f t="shared" si="67"/>
        <v>7</v>
      </c>
      <c r="AT126" s="3">
        <f t="shared" si="68"/>
        <v>8</v>
      </c>
      <c r="AU126" s="3">
        <f t="shared" si="69"/>
        <v>5</v>
      </c>
      <c r="AV126" s="3">
        <f t="shared" si="70"/>
        <v>10</v>
      </c>
      <c r="AW126" s="3">
        <f t="shared" si="71"/>
        <v>6</v>
      </c>
      <c r="AX126" s="3">
        <f t="shared" si="72"/>
        <v>9</v>
      </c>
      <c r="AY126" s="3">
        <f t="shared" si="73"/>
        <v>1</v>
      </c>
      <c r="AZ126" s="3">
        <f t="shared" si="74"/>
        <v>3</v>
      </c>
      <c r="BA126" s="3"/>
      <c r="BB126" s="6">
        <f t="shared" si="75"/>
        <v>5</v>
      </c>
      <c r="BC126" s="3">
        <f t="shared" si="76"/>
        <v>5</v>
      </c>
      <c r="BD126" s="3">
        <f t="shared" si="79"/>
        <v>26</v>
      </c>
      <c r="BE126" s="3">
        <f t="shared" si="80"/>
        <v>29</v>
      </c>
      <c r="BF126" s="3">
        <f t="shared" si="81"/>
        <v>14</v>
      </c>
      <c r="BG126" s="3">
        <f t="shared" si="82"/>
        <v>11</v>
      </c>
      <c r="BH126" s="3">
        <f t="shared" si="83"/>
        <v>11</v>
      </c>
      <c r="BI126" s="28">
        <f t="shared" si="84"/>
        <v>12.5</v>
      </c>
      <c r="BJ126" s="28">
        <f t="shared" si="85"/>
        <v>4.7871355387816905</v>
      </c>
      <c r="BK126" s="44">
        <f t="shared" si="86"/>
        <v>-0.31333978072025609</v>
      </c>
      <c r="BL126" s="45">
        <f t="shared" si="77"/>
        <v>0.37701126503103738</v>
      </c>
      <c r="BM126" s="39"/>
      <c r="BN126" s="39" t="str">
        <f t="shared" si="87"/>
        <v/>
      </c>
      <c r="BP126" s="12">
        <f t="shared" si="88"/>
        <v>2.9542381672469776E-3</v>
      </c>
    </row>
    <row r="127" spans="1:68">
      <c r="A127" s="43" t="s">
        <v>451</v>
      </c>
      <c r="B127" s="43" t="s">
        <v>452</v>
      </c>
      <c r="C127" s="43" t="s">
        <v>453</v>
      </c>
      <c r="D127" s="43" t="s">
        <v>454</v>
      </c>
      <c r="E127" s="43" t="s">
        <v>446</v>
      </c>
      <c r="F127" s="12" t="str">
        <f t="shared" si="78"/>
        <v>JNK cascade</v>
      </c>
      <c r="H127" s="12">
        <f>VLOOKUP($B127,data!$B$3:$Q$11565,'diff expr Varroa'!H$7,FALSE)</f>
        <v>7.4437264406291996</v>
      </c>
      <c r="I127" s="12">
        <f>VLOOKUP($B127,data!$B$3:$Q$11565,'diff expr Varroa'!I$7,FALSE)</f>
        <v>7.4213841894291104</v>
      </c>
      <c r="J127" s="12">
        <f>VLOOKUP($B127,data!$B$3:$Q$11565,'diff expr Varroa'!J$7,FALSE)</f>
        <v>7.2043884532365698</v>
      </c>
      <c r="K127" s="12">
        <f>VLOOKUP($B127,data!$B$3:$Q$11565,'diff expr Varroa'!K$7,FALSE)</f>
        <v>6.5023495203630803</v>
      </c>
      <c r="L127" s="12">
        <f>VLOOKUP($B127,data!$B$3:$Q$11565,'diff expr Varroa'!L$7,FALSE)</f>
        <v>6.9706711592618902</v>
      </c>
      <c r="M127" s="12">
        <f>VLOOKUP($B127,data!$B$3:$Q$11565,'diff expr Varroa'!M$7,FALSE)</f>
        <v>6.5282010284564196</v>
      </c>
      <c r="N127" s="12">
        <f>VLOOKUP($B127,data!$B$3:$Q$11565,'diff expr Varroa'!N$7,FALSE)</f>
        <v>7.43643277102277</v>
      </c>
      <c r="O127" s="12">
        <f>VLOOKUP($B127,data!$B$3:$Q$11565,'diff expr Varroa'!O$7,FALSE)</f>
        <v>6.8202649878054</v>
      </c>
      <c r="P127" s="12">
        <f>VLOOKUP($B127,data!$B$3:$Q$11565,'diff expr Varroa'!P$7,FALSE)</f>
        <v>7.4594718310895898</v>
      </c>
      <c r="Q127" s="12">
        <f>VLOOKUP($B127,data!$B$3:$Q$11565,'diff expr Varroa'!Q$7,FALSE)</f>
        <v>7.1242327011839803</v>
      </c>
      <c r="S127" s="40" t="str">
        <f>IF(COUNTIF(H127:L127,"&gt;"&amp;'reference parameters'!$B$2)&gt;='reference parameters'!$B$3,IF(COUNTIF('diff expr Varroa'!M127:Q127,"&gt;"&amp;'reference parameters'!$B$2)&gt;='reference parameters'!$B$4,"OK"))</f>
        <v>OK</v>
      </c>
      <c r="U127" s="3">
        <f t="shared" si="45"/>
        <v>9</v>
      </c>
      <c r="V127" s="3">
        <f t="shared" si="46"/>
        <v>7</v>
      </c>
      <c r="W127" s="3">
        <f t="shared" si="47"/>
        <v>6</v>
      </c>
      <c r="X127" s="3">
        <f t="shared" si="48"/>
        <v>1</v>
      </c>
      <c r="Y127" s="3">
        <f t="shared" si="49"/>
        <v>4</v>
      </c>
      <c r="Z127" s="3">
        <f t="shared" si="50"/>
        <v>2</v>
      </c>
      <c r="AA127" s="3">
        <f t="shared" si="51"/>
        <v>8</v>
      </c>
      <c r="AB127" s="3">
        <f t="shared" si="52"/>
        <v>3</v>
      </c>
      <c r="AC127" s="3">
        <f t="shared" si="53"/>
        <v>10</v>
      </c>
      <c r="AD127" s="3">
        <f t="shared" si="54"/>
        <v>5</v>
      </c>
      <c r="AE127" s="3"/>
      <c r="AF127" s="3">
        <f t="shared" si="55"/>
        <v>0</v>
      </c>
      <c r="AG127" s="3">
        <f t="shared" si="56"/>
        <v>0</v>
      </c>
      <c r="AH127" s="3">
        <f t="shared" si="57"/>
        <v>0</v>
      </c>
      <c r="AI127" s="3">
        <f t="shared" si="58"/>
        <v>0</v>
      </c>
      <c r="AJ127" s="3">
        <f t="shared" si="59"/>
        <v>0</v>
      </c>
      <c r="AK127" s="3">
        <f t="shared" si="60"/>
        <v>0</v>
      </c>
      <c r="AL127" s="3">
        <f t="shared" si="61"/>
        <v>0</v>
      </c>
      <c r="AM127" s="3">
        <f t="shared" si="62"/>
        <v>0</v>
      </c>
      <c r="AN127" s="3">
        <f t="shared" si="63"/>
        <v>0</v>
      </c>
      <c r="AO127" s="3">
        <f t="shared" si="64"/>
        <v>0</v>
      </c>
      <c r="AP127" s="3"/>
      <c r="AQ127" s="3">
        <f t="shared" si="65"/>
        <v>9</v>
      </c>
      <c r="AR127" s="3">
        <f t="shared" si="66"/>
        <v>7</v>
      </c>
      <c r="AS127" s="3">
        <f t="shared" si="67"/>
        <v>6</v>
      </c>
      <c r="AT127" s="3">
        <f t="shared" si="68"/>
        <v>1</v>
      </c>
      <c r="AU127" s="3">
        <f t="shared" si="69"/>
        <v>4</v>
      </c>
      <c r="AV127" s="3">
        <f t="shared" si="70"/>
        <v>2</v>
      </c>
      <c r="AW127" s="3">
        <f t="shared" si="71"/>
        <v>8</v>
      </c>
      <c r="AX127" s="3">
        <f t="shared" si="72"/>
        <v>3</v>
      </c>
      <c r="AY127" s="3">
        <f t="shared" si="73"/>
        <v>10</v>
      </c>
      <c r="AZ127" s="3">
        <f t="shared" si="74"/>
        <v>5</v>
      </c>
      <c r="BA127" s="3"/>
      <c r="BB127" s="6">
        <f t="shared" si="75"/>
        <v>5</v>
      </c>
      <c r="BC127" s="3">
        <f t="shared" si="76"/>
        <v>5</v>
      </c>
      <c r="BD127" s="3">
        <f t="shared" si="79"/>
        <v>27</v>
      </c>
      <c r="BE127" s="3">
        <f t="shared" si="80"/>
        <v>28</v>
      </c>
      <c r="BF127" s="3">
        <f t="shared" si="81"/>
        <v>13</v>
      </c>
      <c r="BG127" s="3">
        <f t="shared" si="82"/>
        <v>12</v>
      </c>
      <c r="BH127" s="3">
        <f t="shared" si="83"/>
        <v>12</v>
      </c>
      <c r="BI127" s="28">
        <f t="shared" si="84"/>
        <v>12.5</v>
      </c>
      <c r="BJ127" s="28">
        <f t="shared" si="85"/>
        <v>4.7871355387816905</v>
      </c>
      <c r="BK127" s="44">
        <f t="shared" si="86"/>
        <v>-0.10444659357341871</v>
      </c>
      <c r="BL127" s="45">
        <f t="shared" si="77"/>
        <v>0.45840747426404427</v>
      </c>
      <c r="BM127" s="39"/>
      <c r="BN127" s="39" t="str">
        <f t="shared" si="87"/>
        <v/>
      </c>
      <c r="BP127" s="12">
        <f t="shared" si="88"/>
        <v>-2.1303033946417785E-3</v>
      </c>
    </row>
    <row r="128" spans="1:68">
      <c r="A128" s="43" t="s">
        <v>455</v>
      </c>
      <c r="B128" s="43" t="s">
        <v>456</v>
      </c>
      <c r="C128" s="43" t="s">
        <v>457</v>
      </c>
      <c r="D128" s="43" t="s">
        <v>458</v>
      </c>
      <c r="E128" s="43" t="s">
        <v>446</v>
      </c>
      <c r="F128" s="12" t="str">
        <f t="shared" si="78"/>
        <v>JNK cascade</v>
      </c>
      <c r="H128" s="12" t="e">
        <f>VLOOKUP($B128,data!$B$3:$Q$11565,'diff expr Varroa'!H$7,FALSE)</f>
        <v>#N/A</v>
      </c>
      <c r="I128" s="12" t="e">
        <f>VLOOKUP($B128,data!$B$3:$Q$11565,'diff expr Varroa'!I$7,FALSE)</f>
        <v>#N/A</v>
      </c>
      <c r="J128" s="12" t="e">
        <f>VLOOKUP($B128,data!$B$3:$Q$11565,'diff expr Varroa'!J$7,FALSE)</f>
        <v>#N/A</v>
      </c>
      <c r="K128" s="12" t="e">
        <f>VLOOKUP($B128,data!$B$3:$Q$11565,'diff expr Varroa'!K$7,FALSE)</f>
        <v>#N/A</v>
      </c>
      <c r="L128" s="12" t="e">
        <f>VLOOKUP($B128,data!$B$3:$Q$11565,'diff expr Varroa'!L$7,FALSE)</f>
        <v>#N/A</v>
      </c>
      <c r="M128" s="12" t="e">
        <f>VLOOKUP($B128,data!$B$3:$Q$11565,'diff expr Varroa'!M$7,FALSE)</f>
        <v>#N/A</v>
      </c>
      <c r="N128" s="12" t="e">
        <f>VLOOKUP($B128,data!$B$3:$Q$11565,'diff expr Varroa'!N$7,FALSE)</f>
        <v>#N/A</v>
      </c>
      <c r="O128" s="12" t="e">
        <f>VLOOKUP($B128,data!$B$3:$Q$11565,'diff expr Varroa'!O$7,FALSE)</f>
        <v>#N/A</v>
      </c>
      <c r="P128" s="12" t="e">
        <f>VLOOKUP($B128,data!$B$3:$Q$11565,'diff expr Varroa'!P$7,FALSE)</f>
        <v>#N/A</v>
      </c>
      <c r="Q128" s="12" t="e">
        <f>VLOOKUP($B128,data!$B$3:$Q$11565,'diff expr Varroa'!Q$7,FALSE)</f>
        <v>#N/A</v>
      </c>
      <c r="S128" s="40" t="b">
        <f>IF(COUNTIF(H128:L128,"&gt;"&amp;'reference parameters'!$B$2)&gt;='reference parameters'!$B$3,IF(COUNTIF('diff expr Varroa'!M128:Q128,"&gt;"&amp;'reference parameters'!$B$2)&gt;='reference parameters'!$B$4,"OK"))</f>
        <v>0</v>
      </c>
      <c r="U128" s="3" t="b">
        <f t="shared" si="45"/>
        <v>0</v>
      </c>
      <c r="V128" s="3" t="b">
        <f t="shared" si="46"/>
        <v>0</v>
      </c>
      <c r="W128" s="3" t="b">
        <f t="shared" si="47"/>
        <v>0</v>
      </c>
      <c r="X128" s="3" t="b">
        <f t="shared" si="48"/>
        <v>0</v>
      </c>
      <c r="Y128" s="3" t="b">
        <f t="shared" si="49"/>
        <v>0</v>
      </c>
      <c r="Z128" s="3" t="b">
        <f t="shared" si="50"/>
        <v>0</v>
      </c>
      <c r="AA128" s="3" t="b">
        <f t="shared" si="51"/>
        <v>0</v>
      </c>
      <c r="AB128" s="3" t="b">
        <f t="shared" si="52"/>
        <v>0</v>
      </c>
      <c r="AC128" s="3" t="b">
        <f t="shared" si="53"/>
        <v>0</v>
      </c>
      <c r="AD128" s="3" t="b">
        <f t="shared" si="54"/>
        <v>0</v>
      </c>
      <c r="AE128" s="3"/>
      <c r="AF128" s="3" t="str">
        <f t="shared" si="55"/>
        <v/>
      </c>
      <c r="AG128" s="3" t="str">
        <f t="shared" si="56"/>
        <v/>
      </c>
      <c r="AH128" s="3" t="str">
        <f t="shared" si="57"/>
        <v/>
      </c>
      <c r="AI128" s="3" t="str">
        <f t="shared" si="58"/>
        <v/>
      </c>
      <c r="AJ128" s="3" t="str">
        <f t="shared" si="59"/>
        <v/>
      </c>
      <c r="AK128" s="3" t="str">
        <f t="shared" si="60"/>
        <v/>
      </c>
      <c r="AL128" s="3" t="str">
        <f t="shared" si="61"/>
        <v/>
      </c>
      <c r="AM128" s="3" t="str">
        <f t="shared" si="62"/>
        <v/>
      </c>
      <c r="AN128" s="3" t="str">
        <f t="shared" si="63"/>
        <v/>
      </c>
      <c r="AO128" s="3" t="str">
        <f t="shared" si="64"/>
        <v/>
      </c>
      <c r="AP128" s="3"/>
      <c r="AQ128" s="3" t="str">
        <f t="shared" si="65"/>
        <v/>
      </c>
      <c r="AR128" s="3" t="str">
        <f t="shared" si="66"/>
        <v/>
      </c>
      <c r="AS128" s="3" t="str">
        <f t="shared" si="67"/>
        <v/>
      </c>
      <c r="AT128" s="3" t="str">
        <f t="shared" si="68"/>
        <v/>
      </c>
      <c r="AU128" s="3" t="str">
        <f t="shared" si="69"/>
        <v/>
      </c>
      <c r="AV128" s="3" t="str">
        <f t="shared" si="70"/>
        <v/>
      </c>
      <c r="AW128" s="3" t="str">
        <f t="shared" si="71"/>
        <v/>
      </c>
      <c r="AX128" s="3" t="str">
        <f t="shared" si="72"/>
        <v/>
      </c>
      <c r="AY128" s="3" t="str">
        <f t="shared" si="73"/>
        <v/>
      </c>
      <c r="AZ128" s="3" t="str">
        <f t="shared" si="74"/>
        <v/>
      </c>
      <c r="BA128" s="3"/>
      <c r="BB128" s="6">
        <f t="shared" si="75"/>
        <v>0</v>
      </c>
      <c r="BC128" s="3">
        <f t="shared" si="76"/>
        <v>0</v>
      </c>
      <c r="BD128" s="3">
        <f t="shared" si="79"/>
        <v>0</v>
      </c>
      <c r="BE128" s="3">
        <f t="shared" si="80"/>
        <v>0</v>
      </c>
      <c r="BF128" s="3">
        <f t="shared" si="81"/>
        <v>0</v>
      </c>
      <c r="BG128" s="3">
        <f t="shared" si="82"/>
        <v>0</v>
      </c>
      <c r="BH128" s="3">
        <f t="shared" si="83"/>
        <v>0</v>
      </c>
      <c r="BI128" s="28">
        <f t="shared" si="84"/>
        <v>0</v>
      </c>
      <c r="BJ128" s="28">
        <f t="shared" si="85"/>
        <v>0</v>
      </c>
      <c r="BK128" s="44" t="e">
        <f t="shared" si="86"/>
        <v>#DIV/0!</v>
      </c>
      <c r="BL128" s="45" t="str">
        <f t="shared" si="77"/>
        <v/>
      </c>
      <c r="BM128" s="39"/>
      <c r="BN128" s="39" t="str">
        <f t="shared" si="87"/>
        <v/>
      </c>
      <c r="BP128" s="12" t="e">
        <f t="shared" si="88"/>
        <v>#N/A</v>
      </c>
    </row>
    <row r="129" spans="1:68">
      <c r="A129" s="43" t="s">
        <v>459</v>
      </c>
      <c r="B129" s="43" t="s">
        <v>460</v>
      </c>
      <c r="C129" s="43" t="s">
        <v>461</v>
      </c>
      <c r="D129" s="43" t="s">
        <v>462</v>
      </c>
      <c r="E129" s="43" t="s">
        <v>446</v>
      </c>
      <c r="F129" s="12" t="str">
        <f t="shared" si="78"/>
        <v>JNK cascade</v>
      </c>
      <c r="H129" s="12" t="e">
        <f>VLOOKUP($B129,data!$B$3:$Q$11565,'diff expr Varroa'!H$7,FALSE)</f>
        <v>#N/A</v>
      </c>
      <c r="I129" s="12" t="e">
        <f>VLOOKUP($B129,data!$B$3:$Q$11565,'diff expr Varroa'!I$7,FALSE)</f>
        <v>#N/A</v>
      </c>
      <c r="J129" s="12" t="e">
        <f>VLOOKUP($B129,data!$B$3:$Q$11565,'diff expr Varroa'!J$7,FALSE)</f>
        <v>#N/A</v>
      </c>
      <c r="K129" s="12" t="e">
        <f>VLOOKUP($B129,data!$B$3:$Q$11565,'diff expr Varroa'!K$7,FALSE)</f>
        <v>#N/A</v>
      </c>
      <c r="L129" s="12" t="e">
        <f>VLOOKUP($B129,data!$B$3:$Q$11565,'diff expr Varroa'!L$7,FALSE)</f>
        <v>#N/A</v>
      </c>
      <c r="M129" s="12" t="e">
        <f>VLOOKUP($B129,data!$B$3:$Q$11565,'diff expr Varroa'!M$7,FALSE)</f>
        <v>#N/A</v>
      </c>
      <c r="N129" s="12" t="e">
        <f>VLOOKUP($B129,data!$B$3:$Q$11565,'diff expr Varroa'!N$7,FALSE)</f>
        <v>#N/A</v>
      </c>
      <c r="O129" s="12" t="e">
        <f>VLOOKUP($B129,data!$B$3:$Q$11565,'diff expr Varroa'!O$7,FALSE)</f>
        <v>#N/A</v>
      </c>
      <c r="P129" s="12" t="e">
        <f>VLOOKUP($B129,data!$B$3:$Q$11565,'diff expr Varroa'!P$7,FALSE)</f>
        <v>#N/A</v>
      </c>
      <c r="Q129" s="12" t="e">
        <f>VLOOKUP($B129,data!$B$3:$Q$11565,'diff expr Varroa'!Q$7,FALSE)</f>
        <v>#N/A</v>
      </c>
      <c r="S129" s="40" t="b">
        <f>IF(COUNTIF(H129:L129,"&gt;"&amp;'reference parameters'!$B$2)&gt;='reference parameters'!$B$3,IF(COUNTIF('diff expr Varroa'!M129:Q129,"&gt;"&amp;'reference parameters'!$B$2)&gt;='reference parameters'!$B$4,"OK"))</f>
        <v>0</v>
      </c>
      <c r="U129" s="3" t="b">
        <f t="shared" si="45"/>
        <v>0</v>
      </c>
      <c r="V129" s="3" t="b">
        <f t="shared" si="46"/>
        <v>0</v>
      </c>
      <c r="W129" s="3" t="b">
        <f t="shared" si="47"/>
        <v>0</v>
      </c>
      <c r="X129" s="3" t="b">
        <f t="shared" si="48"/>
        <v>0</v>
      </c>
      <c r="Y129" s="3" t="b">
        <f t="shared" si="49"/>
        <v>0</v>
      </c>
      <c r="Z129" s="3" t="b">
        <f t="shared" si="50"/>
        <v>0</v>
      </c>
      <c r="AA129" s="3" t="b">
        <f t="shared" si="51"/>
        <v>0</v>
      </c>
      <c r="AB129" s="3" t="b">
        <f t="shared" si="52"/>
        <v>0</v>
      </c>
      <c r="AC129" s="3" t="b">
        <f t="shared" si="53"/>
        <v>0</v>
      </c>
      <c r="AD129" s="3" t="b">
        <f t="shared" si="54"/>
        <v>0</v>
      </c>
      <c r="AE129" s="3"/>
      <c r="AF129" s="3" t="str">
        <f t="shared" si="55"/>
        <v/>
      </c>
      <c r="AG129" s="3" t="str">
        <f t="shared" si="56"/>
        <v/>
      </c>
      <c r="AH129" s="3" t="str">
        <f t="shared" si="57"/>
        <v/>
      </c>
      <c r="AI129" s="3" t="str">
        <f t="shared" si="58"/>
        <v/>
      </c>
      <c r="AJ129" s="3" t="str">
        <f t="shared" si="59"/>
        <v/>
      </c>
      <c r="AK129" s="3" t="str">
        <f t="shared" si="60"/>
        <v/>
      </c>
      <c r="AL129" s="3" t="str">
        <f t="shared" si="61"/>
        <v/>
      </c>
      <c r="AM129" s="3" t="str">
        <f t="shared" si="62"/>
        <v/>
      </c>
      <c r="AN129" s="3" t="str">
        <f t="shared" si="63"/>
        <v/>
      </c>
      <c r="AO129" s="3" t="str">
        <f t="shared" si="64"/>
        <v/>
      </c>
      <c r="AP129" s="3"/>
      <c r="AQ129" s="3" t="str">
        <f t="shared" si="65"/>
        <v/>
      </c>
      <c r="AR129" s="3" t="str">
        <f t="shared" si="66"/>
        <v/>
      </c>
      <c r="AS129" s="3" t="str">
        <f t="shared" si="67"/>
        <v/>
      </c>
      <c r="AT129" s="3" t="str">
        <f t="shared" si="68"/>
        <v/>
      </c>
      <c r="AU129" s="3" t="str">
        <f t="shared" si="69"/>
        <v/>
      </c>
      <c r="AV129" s="3" t="str">
        <f t="shared" si="70"/>
        <v/>
      </c>
      <c r="AW129" s="3" t="str">
        <f t="shared" si="71"/>
        <v/>
      </c>
      <c r="AX129" s="3" t="str">
        <f t="shared" si="72"/>
        <v/>
      </c>
      <c r="AY129" s="3" t="str">
        <f t="shared" si="73"/>
        <v/>
      </c>
      <c r="AZ129" s="3" t="str">
        <f t="shared" si="74"/>
        <v/>
      </c>
      <c r="BA129" s="3"/>
      <c r="BB129" s="6">
        <f t="shared" si="75"/>
        <v>0</v>
      </c>
      <c r="BC129" s="3">
        <f t="shared" si="76"/>
        <v>0</v>
      </c>
      <c r="BD129" s="3">
        <f t="shared" si="79"/>
        <v>0</v>
      </c>
      <c r="BE129" s="3">
        <f t="shared" si="80"/>
        <v>0</v>
      </c>
      <c r="BF129" s="3">
        <f t="shared" si="81"/>
        <v>0</v>
      </c>
      <c r="BG129" s="3">
        <f t="shared" si="82"/>
        <v>0</v>
      </c>
      <c r="BH129" s="3">
        <f t="shared" si="83"/>
        <v>0</v>
      </c>
      <c r="BI129" s="28">
        <f t="shared" si="84"/>
        <v>0</v>
      </c>
      <c r="BJ129" s="28">
        <f t="shared" si="85"/>
        <v>0</v>
      </c>
      <c r="BK129" s="44" t="e">
        <f t="shared" si="86"/>
        <v>#DIV/0!</v>
      </c>
      <c r="BL129" s="45" t="str">
        <f t="shared" si="77"/>
        <v/>
      </c>
      <c r="BM129" s="39"/>
      <c r="BN129" s="39" t="str">
        <f t="shared" si="87"/>
        <v/>
      </c>
      <c r="BP129" s="12" t="e">
        <f t="shared" si="88"/>
        <v>#N/A</v>
      </c>
    </row>
    <row r="130" spans="1:68">
      <c r="A130" s="43" t="s">
        <v>463</v>
      </c>
      <c r="B130" s="43" t="s">
        <v>464</v>
      </c>
      <c r="C130" s="43" t="s">
        <v>465</v>
      </c>
      <c r="D130" s="43" t="s">
        <v>466</v>
      </c>
      <c r="E130" s="43" t="s">
        <v>446</v>
      </c>
      <c r="F130" s="12" t="str">
        <f t="shared" si="78"/>
        <v>JNK cascade</v>
      </c>
      <c r="H130" s="12">
        <f>VLOOKUP($B130,data!$B$3:$Q$11565,'diff expr Varroa'!H$7,FALSE)</f>
        <v>6.3571282477373696</v>
      </c>
      <c r="I130" s="12">
        <f>VLOOKUP($B130,data!$B$3:$Q$11565,'diff expr Varroa'!I$7,FALSE)</f>
        <v>6.2223383051797301</v>
      </c>
      <c r="J130" s="12">
        <f>VLOOKUP($B130,data!$B$3:$Q$11565,'diff expr Varroa'!J$7,FALSE)</f>
        <v>5.72015689123982</v>
      </c>
      <c r="K130" s="12">
        <f>VLOOKUP($B130,data!$B$3:$Q$11565,'diff expr Varroa'!K$7,FALSE)</f>
        <v>6.0860667200617797</v>
      </c>
      <c r="L130" s="12">
        <f>VLOOKUP($B130,data!$B$3:$Q$11565,'diff expr Varroa'!L$7,FALSE)</f>
        <v>6.2233634368604598</v>
      </c>
      <c r="M130" s="12">
        <f>VLOOKUP($B130,data!$B$3:$Q$11565,'diff expr Varroa'!M$7,FALSE)</f>
        <v>6.7950364846316802</v>
      </c>
      <c r="N130" s="12">
        <f>VLOOKUP($B130,data!$B$3:$Q$11565,'diff expr Varroa'!N$7,FALSE)</f>
        <v>6.1591987869246898</v>
      </c>
      <c r="O130" s="12">
        <f>VLOOKUP($B130,data!$B$3:$Q$11565,'diff expr Varroa'!O$7,FALSE)</f>
        <v>6.4206616755516501</v>
      </c>
      <c r="P130" s="12">
        <f>VLOOKUP($B130,data!$B$3:$Q$11565,'diff expr Varroa'!P$7,FALSE)</f>
        <v>5.6586756958187001</v>
      </c>
      <c r="Q130" s="12">
        <f>VLOOKUP($B130,data!$B$3:$Q$11565,'diff expr Varroa'!Q$7,FALSE)</f>
        <v>5.8319238793611898</v>
      </c>
      <c r="S130" s="40" t="str">
        <f>IF(COUNTIF(H130:L130,"&gt;"&amp;'reference parameters'!$B$2)&gt;='reference parameters'!$B$3,IF(COUNTIF('diff expr Varroa'!M130:Q130,"&gt;"&amp;'reference parameters'!$B$2)&gt;='reference parameters'!$B$4,"OK"))</f>
        <v>OK</v>
      </c>
      <c r="U130" s="3">
        <f t="shared" si="45"/>
        <v>8</v>
      </c>
      <c r="V130" s="3">
        <f t="shared" si="46"/>
        <v>6</v>
      </c>
      <c r="W130" s="3">
        <f t="shared" si="47"/>
        <v>2</v>
      </c>
      <c r="X130" s="3">
        <f t="shared" si="48"/>
        <v>4</v>
      </c>
      <c r="Y130" s="3">
        <f t="shared" si="49"/>
        <v>7</v>
      </c>
      <c r="Z130" s="3">
        <f t="shared" si="50"/>
        <v>10</v>
      </c>
      <c r="AA130" s="3">
        <f t="shared" si="51"/>
        <v>5</v>
      </c>
      <c r="AB130" s="3">
        <f t="shared" si="52"/>
        <v>9</v>
      </c>
      <c r="AC130" s="3">
        <f t="shared" si="53"/>
        <v>1</v>
      </c>
      <c r="AD130" s="3">
        <f t="shared" si="54"/>
        <v>3</v>
      </c>
      <c r="AE130" s="3"/>
      <c r="AF130" s="3">
        <f t="shared" si="55"/>
        <v>0</v>
      </c>
      <c r="AG130" s="3">
        <f t="shared" si="56"/>
        <v>0</v>
      </c>
      <c r="AH130" s="3">
        <f t="shared" si="57"/>
        <v>0</v>
      </c>
      <c r="AI130" s="3">
        <f t="shared" si="58"/>
        <v>0</v>
      </c>
      <c r="AJ130" s="3">
        <f t="shared" si="59"/>
        <v>0</v>
      </c>
      <c r="AK130" s="3">
        <f t="shared" si="60"/>
        <v>0</v>
      </c>
      <c r="AL130" s="3">
        <f t="shared" si="61"/>
        <v>0</v>
      </c>
      <c r="AM130" s="3">
        <f t="shared" si="62"/>
        <v>0</v>
      </c>
      <c r="AN130" s="3">
        <f t="shared" si="63"/>
        <v>0</v>
      </c>
      <c r="AO130" s="3">
        <f t="shared" si="64"/>
        <v>0</v>
      </c>
      <c r="AP130" s="3"/>
      <c r="AQ130" s="3">
        <f t="shared" si="65"/>
        <v>8</v>
      </c>
      <c r="AR130" s="3">
        <f t="shared" si="66"/>
        <v>6</v>
      </c>
      <c r="AS130" s="3">
        <f t="shared" si="67"/>
        <v>2</v>
      </c>
      <c r="AT130" s="3">
        <f t="shared" si="68"/>
        <v>4</v>
      </c>
      <c r="AU130" s="3">
        <f t="shared" si="69"/>
        <v>7</v>
      </c>
      <c r="AV130" s="3">
        <f t="shared" si="70"/>
        <v>10</v>
      </c>
      <c r="AW130" s="3">
        <f t="shared" si="71"/>
        <v>5</v>
      </c>
      <c r="AX130" s="3">
        <f t="shared" si="72"/>
        <v>9</v>
      </c>
      <c r="AY130" s="3">
        <f t="shared" si="73"/>
        <v>1</v>
      </c>
      <c r="AZ130" s="3">
        <f t="shared" si="74"/>
        <v>3</v>
      </c>
      <c r="BA130" s="3"/>
      <c r="BB130" s="6">
        <f t="shared" si="75"/>
        <v>5</v>
      </c>
      <c r="BC130" s="3">
        <f t="shared" si="76"/>
        <v>5</v>
      </c>
      <c r="BD130" s="3">
        <f t="shared" si="79"/>
        <v>27</v>
      </c>
      <c r="BE130" s="3">
        <f t="shared" si="80"/>
        <v>28</v>
      </c>
      <c r="BF130" s="3">
        <f t="shared" si="81"/>
        <v>13</v>
      </c>
      <c r="BG130" s="3">
        <f t="shared" si="82"/>
        <v>12</v>
      </c>
      <c r="BH130" s="3">
        <f t="shared" si="83"/>
        <v>12</v>
      </c>
      <c r="BI130" s="28">
        <f t="shared" si="84"/>
        <v>12.5</v>
      </c>
      <c r="BJ130" s="28">
        <f t="shared" si="85"/>
        <v>4.7871355387816905</v>
      </c>
      <c r="BK130" s="44">
        <f t="shared" si="86"/>
        <v>-0.10444659357341871</v>
      </c>
      <c r="BL130" s="45">
        <f t="shared" si="77"/>
        <v>0.45840747426404427</v>
      </c>
      <c r="BM130" s="39"/>
      <c r="BN130" s="39" t="str">
        <f t="shared" si="87"/>
        <v/>
      </c>
      <c r="BP130" s="12">
        <f t="shared" si="88"/>
        <v>3.6233658125242379E-3</v>
      </c>
    </row>
    <row r="131" spans="1:68">
      <c r="A131" s="43" t="s">
        <v>467</v>
      </c>
      <c r="B131" s="43" t="s">
        <v>468</v>
      </c>
      <c r="C131" s="43" t="s">
        <v>469</v>
      </c>
      <c r="D131" s="43" t="s">
        <v>470</v>
      </c>
      <c r="E131" s="43" t="s">
        <v>446</v>
      </c>
      <c r="F131" s="12" t="str">
        <f t="shared" si="78"/>
        <v>JNK cascade</v>
      </c>
      <c r="H131" s="12" t="e">
        <f>VLOOKUP($B131,data!$B$3:$Q$11565,'diff expr Varroa'!H$7,FALSE)</f>
        <v>#N/A</v>
      </c>
      <c r="I131" s="12" t="e">
        <f>VLOOKUP($B131,data!$B$3:$Q$11565,'diff expr Varroa'!I$7,FALSE)</f>
        <v>#N/A</v>
      </c>
      <c r="J131" s="12" t="e">
        <f>VLOOKUP($B131,data!$B$3:$Q$11565,'diff expr Varroa'!J$7,FALSE)</f>
        <v>#N/A</v>
      </c>
      <c r="K131" s="12" t="e">
        <f>VLOOKUP($B131,data!$B$3:$Q$11565,'diff expr Varroa'!K$7,FALSE)</f>
        <v>#N/A</v>
      </c>
      <c r="L131" s="12" t="e">
        <f>VLOOKUP($B131,data!$B$3:$Q$11565,'diff expr Varroa'!L$7,FALSE)</f>
        <v>#N/A</v>
      </c>
      <c r="M131" s="12" t="e">
        <f>VLOOKUP($B131,data!$B$3:$Q$11565,'diff expr Varroa'!M$7,FALSE)</f>
        <v>#N/A</v>
      </c>
      <c r="N131" s="12" t="e">
        <f>VLOOKUP($B131,data!$B$3:$Q$11565,'diff expr Varroa'!N$7,FALSE)</f>
        <v>#N/A</v>
      </c>
      <c r="O131" s="12" t="e">
        <f>VLOOKUP($B131,data!$B$3:$Q$11565,'diff expr Varroa'!O$7,FALSE)</f>
        <v>#N/A</v>
      </c>
      <c r="P131" s="12" t="e">
        <f>VLOOKUP($B131,data!$B$3:$Q$11565,'diff expr Varroa'!P$7,FALSE)</f>
        <v>#N/A</v>
      </c>
      <c r="Q131" s="12" t="e">
        <f>VLOOKUP($B131,data!$B$3:$Q$11565,'diff expr Varroa'!Q$7,FALSE)</f>
        <v>#N/A</v>
      </c>
      <c r="S131" s="40" t="b">
        <f>IF(COUNTIF(H131:L131,"&gt;"&amp;'reference parameters'!$B$2)&gt;='reference parameters'!$B$3,IF(COUNTIF('diff expr Varroa'!M131:Q131,"&gt;"&amp;'reference parameters'!$B$2)&gt;='reference parameters'!$B$4,"OK"))</f>
        <v>0</v>
      </c>
      <c r="U131" s="3" t="b">
        <f t="shared" si="45"/>
        <v>0</v>
      </c>
      <c r="V131" s="3" t="b">
        <f t="shared" si="46"/>
        <v>0</v>
      </c>
      <c r="W131" s="3" t="b">
        <f t="shared" si="47"/>
        <v>0</v>
      </c>
      <c r="X131" s="3" t="b">
        <f t="shared" si="48"/>
        <v>0</v>
      </c>
      <c r="Y131" s="3" t="b">
        <f t="shared" si="49"/>
        <v>0</v>
      </c>
      <c r="Z131" s="3" t="b">
        <f t="shared" si="50"/>
        <v>0</v>
      </c>
      <c r="AA131" s="3" t="b">
        <f t="shared" si="51"/>
        <v>0</v>
      </c>
      <c r="AB131" s="3" t="b">
        <f t="shared" si="52"/>
        <v>0</v>
      </c>
      <c r="AC131" s="3" t="b">
        <f t="shared" si="53"/>
        <v>0</v>
      </c>
      <c r="AD131" s="3" t="b">
        <f t="shared" si="54"/>
        <v>0</v>
      </c>
      <c r="AE131" s="3"/>
      <c r="AF131" s="3" t="str">
        <f t="shared" si="55"/>
        <v/>
      </c>
      <c r="AG131" s="3" t="str">
        <f t="shared" si="56"/>
        <v/>
      </c>
      <c r="AH131" s="3" t="str">
        <f t="shared" si="57"/>
        <v/>
      </c>
      <c r="AI131" s="3" t="str">
        <f t="shared" si="58"/>
        <v/>
      </c>
      <c r="AJ131" s="3" t="str">
        <f t="shared" si="59"/>
        <v/>
      </c>
      <c r="AK131" s="3" t="str">
        <f t="shared" si="60"/>
        <v/>
      </c>
      <c r="AL131" s="3" t="str">
        <f t="shared" si="61"/>
        <v/>
      </c>
      <c r="AM131" s="3" t="str">
        <f t="shared" si="62"/>
        <v/>
      </c>
      <c r="AN131" s="3" t="str">
        <f t="shared" si="63"/>
        <v/>
      </c>
      <c r="AO131" s="3" t="str">
        <f t="shared" si="64"/>
        <v/>
      </c>
      <c r="AP131" s="3"/>
      <c r="AQ131" s="3" t="str">
        <f t="shared" si="65"/>
        <v/>
      </c>
      <c r="AR131" s="3" t="str">
        <f t="shared" si="66"/>
        <v/>
      </c>
      <c r="AS131" s="3" t="str">
        <f t="shared" si="67"/>
        <v/>
      </c>
      <c r="AT131" s="3" t="str">
        <f t="shared" si="68"/>
        <v/>
      </c>
      <c r="AU131" s="3" t="str">
        <f t="shared" si="69"/>
        <v/>
      </c>
      <c r="AV131" s="3" t="str">
        <f t="shared" si="70"/>
        <v/>
      </c>
      <c r="AW131" s="3" t="str">
        <f t="shared" si="71"/>
        <v/>
      </c>
      <c r="AX131" s="3" t="str">
        <f t="shared" si="72"/>
        <v/>
      </c>
      <c r="AY131" s="3" t="str">
        <f t="shared" si="73"/>
        <v/>
      </c>
      <c r="AZ131" s="3" t="str">
        <f t="shared" si="74"/>
        <v/>
      </c>
      <c r="BA131" s="3"/>
      <c r="BB131" s="6">
        <f t="shared" si="75"/>
        <v>0</v>
      </c>
      <c r="BC131" s="3">
        <f t="shared" si="76"/>
        <v>0</v>
      </c>
      <c r="BD131" s="3">
        <f t="shared" si="79"/>
        <v>0</v>
      </c>
      <c r="BE131" s="3">
        <f t="shared" si="80"/>
        <v>0</v>
      </c>
      <c r="BF131" s="3">
        <f t="shared" si="81"/>
        <v>0</v>
      </c>
      <c r="BG131" s="3">
        <f t="shared" si="82"/>
        <v>0</v>
      </c>
      <c r="BH131" s="3">
        <f t="shared" si="83"/>
        <v>0</v>
      </c>
      <c r="BI131" s="28">
        <f t="shared" si="84"/>
        <v>0</v>
      </c>
      <c r="BJ131" s="28">
        <f t="shared" si="85"/>
        <v>0</v>
      </c>
      <c r="BK131" s="44" t="e">
        <f t="shared" si="86"/>
        <v>#DIV/0!</v>
      </c>
      <c r="BL131" s="45" t="str">
        <f t="shared" si="77"/>
        <v/>
      </c>
      <c r="BM131" s="39"/>
      <c r="BN131" s="39" t="str">
        <f t="shared" si="87"/>
        <v/>
      </c>
      <c r="BP131" s="12" t="e">
        <f t="shared" si="88"/>
        <v>#N/A</v>
      </c>
    </row>
    <row r="132" spans="1:68">
      <c r="A132" s="43" t="s">
        <v>471</v>
      </c>
      <c r="B132" s="43" t="s">
        <v>472</v>
      </c>
      <c r="C132" s="43" t="s">
        <v>473</v>
      </c>
      <c r="D132" s="43" t="s">
        <v>474</v>
      </c>
      <c r="E132" s="43" t="s">
        <v>446</v>
      </c>
      <c r="F132" s="12" t="str">
        <f t="shared" si="78"/>
        <v>JNK cascade</v>
      </c>
      <c r="H132" s="12">
        <f>VLOOKUP($B132,data!$B$3:$Q$11565,'diff expr Varroa'!H$7,FALSE)</f>
        <v>9.8655035731952605</v>
      </c>
      <c r="I132" s="12">
        <f>VLOOKUP($B132,data!$B$3:$Q$11565,'diff expr Varroa'!I$7,FALSE)</f>
        <v>9.85463055498548</v>
      </c>
      <c r="J132" s="12">
        <f>VLOOKUP($B132,data!$B$3:$Q$11565,'diff expr Varroa'!J$7,FALSE)</f>
        <v>10.047057325540701</v>
      </c>
      <c r="K132" s="12">
        <f>VLOOKUP($B132,data!$B$3:$Q$11565,'diff expr Varroa'!K$7,FALSE)</f>
        <v>10.338917034484901</v>
      </c>
      <c r="L132" s="12">
        <f>VLOOKUP($B132,data!$B$3:$Q$11565,'diff expr Varroa'!L$7,FALSE)</f>
        <v>10.033485812117901</v>
      </c>
      <c r="M132" s="12">
        <f>VLOOKUP($B132,data!$B$3:$Q$11565,'diff expr Varroa'!M$7,FALSE)</f>
        <v>10.296721532358101</v>
      </c>
      <c r="N132" s="12">
        <f>VLOOKUP($B132,data!$B$3:$Q$11565,'diff expr Varroa'!N$7,FALSE)</f>
        <v>9.8803238675663696</v>
      </c>
      <c r="O132" s="12">
        <f>VLOOKUP($B132,data!$B$3:$Q$11565,'diff expr Varroa'!O$7,FALSE)</f>
        <v>10.101830415046599</v>
      </c>
      <c r="P132" s="12">
        <f>VLOOKUP($B132,data!$B$3:$Q$11565,'diff expr Varroa'!P$7,FALSE)</f>
        <v>9.6617997608109203</v>
      </c>
      <c r="Q132" s="12">
        <f>VLOOKUP($B132,data!$B$3:$Q$11565,'diff expr Varroa'!Q$7,FALSE)</f>
        <v>9.9479482882046497</v>
      </c>
      <c r="S132" s="40" t="str">
        <f>IF(COUNTIF(H132:L132,"&gt;"&amp;'reference parameters'!$B$2)&gt;='reference parameters'!$B$3,IF(COUNTIF('diff expr Varroa'!M132:Q132,"&gt;"&amp;'reference parameters'!$B$2)&gt;='reference parameters'!$B$4,"OK"))</f>
        <v>OK</v>
      </c>
      <c r="U132" s="3">
        <f t="shared" si="45"/>
        <v>3</v>
      </c>
      <c r="V132" s="3">
        <f t="shared" si="46"/>
        <v>2</v>
      </c>
      <c r="W132" s="3">
        <f t="shared" si="47"/>
        <v>7</v>
      </c>
      <c r="X132" s="3">
        <f t="shared" si="48"/>
        <v>10</v>
      </c>
      <c r="Y132" s="3">
        <f t="shared" si="49"/>
        <v>6</v>
      </c>
      <c r="Z132" s="3">
        <f t="shared" si="50"/>
        <v>9</v>
      </c>
      <c r="AA132" s="3">
        <f t="shared" si="51"/>
        <v>4</v>
      </c>
      <c r="AB132" s="3">
        <f t="shared" si="52"/>
        <v>8</v>
      </c>
      <c r="AC132" s="3">
        <f t="shared" si="53"/>
        <v>1</v>
      </c>
      <c r="AD132" s="3">
        <f t="shared" si="54"/>
        <v>5</v>
      </c>
      <c r="AE132" s="3"/>
      <c r="AF132" s="3">
        <f t="shared" si="55"/>
        <v>0</v>
      </c>
      <c r="AG132" s="3">
        <f t="shared" si="56"/>
        <v>0</v>
      </c>
      <c r="AH132" s="3">
        <f t="shared" si="57"/>
        <v>0</v>
      </c>
      <c r="AI132" s="3">
        <f t="shared" si="58"/>
        <v>0</v>
      </c>
      <c r="AJ132" s="3">
        <f t="shared" si="59"/>
        <v>0</v>
      </c>
      <c r="AK132" s="3">
        <f t="shared" si="60"/>
        <v>0</v>
      </c>
      <c r="AL132" s="3">
        <f t="shared" si="61"/>
        <v>0</v>
      </c>
      <c r="AM132" s="3">
        <f t="shared" si="62"/>
        <v>0</v>
      </c>
      <c r="AN132" s="3">
        <f t="shared" si="63"/>
        <v>0</v>
      </c>
      <c r="AO132" s="3">
        <f t="shared" si="64"/>
        <v>0</v>
      </c>
      <c r="AP132" s="3"/>
      <c r="AQ132" s="3">
        <f t="shared" si="65"/>
        <v>3</v>
      </c>
      <c r="AR132" s="3">
        <f t="shared" si="66"/>
        <v>2</v>
      </c>
      <c r="AS132" s="3">
        <f t="shared" si="67"/>
        <v>7</v>
      </c>
      <c r="AT132" s="3">
        <f t="shared" si="68"/>
        <v>10</v>
      </c>
      <c r="AU132" s="3">
        <f t="shared" si="69"/>
        <v>6</v>
      </c>
      <c r="AV132" s="3">
        <f t="shared" si="70"/>
        <v>9</v>
      </c>
      <c r="AW132" s="3">
        <f t="shared" si="71"/>
        <v>4</v>
      </c>
      <c r="AX132" s="3">
        <f t="shared" si="72"/>
        <v>8</v>
      </c>
      <c r="AY132" s="3">
        <f t="shared" si="73"/>
        <v>1</v>
      </c>
      <c r="AZ132" s="3">
        <f t="shared" si="74"/>
        <v>5</v>
      </c>
      <c r="BA132" s="3"/>
      <c r="BB132" s="6">
        <f t="shared" si="75"/>
        <v>5</v>
      </c>
      <c r="BC132" s="3">
        <f t="shared" si="76"/>
        <v>5</v>
      </c>
      <c r="BD132" s="3">
        <f t="shared" si="79"/>
        <v>28</v>
      </c>
      <c r="BE132" s="3">
        <f t="shared" si="80"/>
        <v>27</v>
      </c>
      <c r="BF132" s="3">
        <f t="shared" si="81"/>
        <v>12</v>
      </c>
      <c r="BG132" s="3">
        <f t="shared" si="82"/>
        <v>13</v>
      </c>
      <c r="BH132" s="3">
        <f t="shared" si="83"/>
        <v>12</v>
      </c>
      <c r="BI132" s="28">
        <f t="shared" si="84"/>
        <v>12.5</v>
      </c>
      <c r="BJ132" s="28">
        <f t="shared" si="85"/>
        <v>4.7871355387816905</v>
      </c>
      <c r="BK132" s="44">
        <f t="shared" si="86"/>
        <v>-0.10444659357341871</v>
      </c>
      <c r="BL132" s="45">
        <f t="shared" si="77"/>
        <v>0.45840747426404427</v>
      </c>
      <c r="BM132" s="39"/>
      <c r="BN132" s="39" t="str">
        <f t="shared" si="87"/>
        <v/>
      </c>
      <c r="BP132" s="12">
        <f t="shared" si="88"/>
        <v>-2.1792911307162641E-3</v>
      </c>
    </row>
    <row r="133" spans="1:68">
      <c r="A133" s="43" t="s">
        <v>475</v>
      </c>
      <c r="B133" s="43" t="s">
        <v>476</v>
      </c>
      <c r="C133" s="43" t="s">
        <v>477</v>
      </c>
      <c r="D133" s="43" t="s">
        <v>478</v>
      </c>
      <c r="E133" s="43" t="s">
        <v>446</v>
      </c>
      <c r="F133" s="12" t="str">
        <f t="shared" si="78"/>
        <v>JNK cascade</v>
      </c>
      <c r="H133" s="12">
        <f>VLOOKUP($B133,data!$B$3:$Q$11565,'diff expr Varroa'!H$7,FALSE)</f>
        <v>9.7105114106911703</v>
      </c>
      <c r="I133" s="12">
        <f>VLOOKUP($B133,data!$B$3:$Q$11565,'diff expr Varroa'!I$7,FALSE)</f>
        <v>9.6110919238111894</v>
      </c>
      <c r="J133" s="12">
        <f>VLOOKUP($B133,data!$B$3:$Q$11565,'diff expr Varroa'!J$7,FALSE)</f>
        <v>10.3166577604645</v>
      </c>
      <c r="K133" s="12">
        <f>VLOOKUP($B133,data!$B$3:$Q$11565,'diff expr Varroa'!K$7,FALSE)</f>
        <v>9.9520379677371302</v>
      </c>
      <c r="L133" s="12">
        <f>VLOOKUP($B133,data!$B$3:$Q$11565,'diff expr Varroa'!L$7,FALSE)</f>
        <v>10.239919739602</v>
      </c>
      <c r="M133" s="12">
        <f>VLOOKUP($B133,data!$B$3:$Q$11565,'diff expr Varroa'!M$7,FALSE)</f>
        <v>10.0650438008108</v>
      </c>
      <c r="N133" s="12">
        <f>VLOOKUP($B133,data!$B$3:$Q$11565,'diff expr Varroa'!N$7,FALSE)</f>
        <v>11.3369656424879</v>
      </c>
      <c r="O133" s="12">
        <f>VLOOKUP($B133,data!$B$3:$Q$11565,'diff expr Varroa'!O$7,FALSE)</f>
        <v>10.992199147255601</v>
      </c>
      <c r="P133" s="12">
        <f>VLOOKUP($B133,data!$B$3:$Q$11565,'diff expr Varroa'!P$7,FALSE)</f>
        <v>10.5996245248927</v>
      </c>
      <c r="Q133" s="12">
        <f>VLOOKUP($B133,data!$B$3:$Q$11565,'diff expr Varroa'!Q$7,FALSE)</f>
        <v>11.509688538221299</v>
      </c>
      <c r="S133" s="40" t="str">
        <f>IF(COUNTIF(H133:L133,"&gt;"&amp;'reference parameters'!$B$2)&gt;='reference parameters'!$B$3,IF(COUNTIF('diff expr Varroa'!M133:Q133,"&gt;"&amp;'reference parameters'!$B$2)&gt;='reference parameters'!$B$4,"OK"))</f>
        <v>OK</v>
      </c>
      <c r="U133" s="3">
        <f t="shared" si="45"/>
        <v>2</v>
      </c>
      <c r="V133" s="3">
        <f t="shared" si="46"/>
        <v>1</v>
      </c>
      <c r="W133" s="3">
        <f t="shared" si="47"/>
        <v>6</v>
      </c>
      <c r="X133" s="3">
        <f t="shared" si="48"/>
        <v>3</v>
      </c>
      <c r="Y133" s="3">
        <f t="shared" si="49"/>
        <v>5</v>
      </c>
      <c r="Z133" s="3">
        <f t="shared" si="50"/>
        <v>4</v>
      </c>
      <c r="AA133" s="3">
        <f t="shared" si="51"/>
        <v>9</v>
      </c>
      <c r="AB133" s="3">
        <f t="shared" si="52"/>
        <v>8</v>
      </c>
      <c r="AC133" s="3">
        <f t="shared" si="53"/>
        <v>7</v>
      </c>
      <c r="AD133" s="3">
        <f t="shared" si="54"/>
        <v>10</v>
      </c>
      <c r="AE133" s="3"/>
      <c r="AF133" s="3">
        <f t="shared" si="55"/>
        <v>0</v>
      </c>
      <c r="AG133" s="3">
        <f t="shared" si="56"/>
        <v>0</v>
      </c>
      <c r="AH133" s="3">
        <f t="shared" si="57"/>
        <v>0</v>
      </c>
      <c r="AI133" s="3">
        <f t="shared" si="58"/>
        <v>0</v>
      </c>
      <c r="AJ133" s="3">
        <f t="shared" si="59"/>
        <v>0</v>
      </c>
      <c r="AK133" s="3">
        <f t="shared" si="60"/>
        <v>0</v>
      </c>
      <c r="AL133" s="3">
        <f t="shared" si="61"/>
        <v>0</v>
      </c>
      <c r="AM133" s="3">
        <f t="shared" si="62"/>
        <v>0</v>
      </c>
      <c r="AN133" s="3">
        <f t="shared" si="63"/>
        <v>0</v>
      </c>
      <c r="AO133" s="3">
        <f t="shared" si="64"/>
        <v>0</v>
      </c>
      <c r="AP133" s="3"/>
      <c r="AQ133" s="3">
        <f t="shared" si="65"/>
        <v>2</v>
      </c>
      <c r="AR133" s="3">
        <f t="shared" si="66"/>
        <v>1</v>
      </c>
      <c r="AS133" s="3">
        <f t="shared" si="67"/>
        <v>6</v>
      </c>
      <c r="AT133" s="3">
        <f t="shared" si="68"/>
        <v>3</v>
      </c>
      <c r="AU133" s="3">
        <f t="shared" si="69"/>
        <v>5</v>
      </c>
      <c r="AV133" s="3">
        <f t="shared" si="70"/>
        <v>4</v>
      </c>
      <c r="AW133" s="3">
        <f t="shared" si="71"/>
        <v>9</v>
      </c>
      <c r="AX133" s="3">
        <f t="shared" si="72"/>
        <v>8</v>
      </c>
      <c r="AY133" s="3">
        <f t="shared" si="73"/>
        <v>7</v>
      </c>
      <c r="AZ133" s="3">
        <f t="shared" si="74"/>
        <v>10</v>
      </c>
      <c r="BA133" s="3"/>
      <c r="BB133" s="6">
        <f t="shared" si="75"/>
        <v>5</v>
      </c>
      <c r="BC133" s="3">
        <f t="shared" si="76"/>
        <v>5</v>
      </c>
      <c r="BD133" s="3">
        <f t="shared" si="79"/>
        <v>17</v>
      </c>
      <c r="BE133" s="3">
        <f t="shared" si="80"/>
        <v>38</v>
      </c>
      <c r="BF133" s="3">
        <f t="shared" si="81"/>
        <v>23</v>
      </c>
      <c r="BG133" s="3">
        <f t="shared" si="82"/>
        <v>2</v>
      </c>
      <c r="BH133" s="3">
        <f t="shared" si="83"/>
        <v>2</v>
      </c>
      <c r="BI133" s="28">
        <f t="shared" si="84"/>
        <v>12.5</v>
      </c>
      <c r="BJ133" s="28">
        <f t="shared" si="85"/>
        <v>4.7871355387816905</v>
      </c>
      <c r="BK133" s="44">
        <f t="shared" si="86"/>
        <v>-2.1933784650417927</v>
      </c>
      <c r="BL133" s="45">
        <f t="shared" si="77"/>
        <v>1.4140061284138474E-2</v>
      </c>
      <c r="BM133" s="39"/>
      <c r="BN133" s="39" t="str">
        <f t="shared" si="87"/>
        <v/>
      </c>
      <c r="BP133" s="12">
        <f t="shared" si="88"/>
        <v>3.8931770249761299E-2</v>
      </c>
    </row>
    <row r="134" spans="1:68">
      <c r="A134" s="43" t="s">
        <v>479</v>
      </c>
      <c r="B134" s="43" t="s">
        <v>480</v>
      </c>
      <c r="C134" s="43" t="s">
        <v>481</v>
      </c>
      <c r="D134" s="43" t="s">
        <v>482</v>
      </c>
      <c r="E134" s="43" t="s">
        <v>446</v>
      </c>
      <c r="F134" s="12" t="str">
        <f t="shared" si="78"/>
        <v>JNK cascade</v>
      </c>
      <c r="H134" s="12">
        <f>VLOOKUP($B134,data!$B$3:$Q$11565,'diff expr Varroa'!H$7,FALSE)</f>
        <v>8.8684433348895197</v>
      </c>
      <c r="I134" s="12">
        <f>VLOOKUP($B134,data!$B$3:$Q$11565,'diff expr Varroa'!I$7,FALSE)</f>
        <v>8.7043309595555005</v>
      </c>
      <c r="J134" s="12">
        <f>VLOOKUP($B134,data!$B$3:$Q$11565,'diff expr Varroa'!J$7,FALSE)</f>
        <v>9.0215348214483502</v>
      </c>
      <c r="K134" s="12">
        <f>VLOOKUP($B134,data!$B$3:$Q$11565,'diff expr Varroa'!K$7,FALSE)</f>
        <v>8.9136584376216703</v>
      </c>
      <c r="L134" s="12">
        <f>VLOOKUP($B134,data!$B$3:$Q$11565,'diff expr Varroa'!L$7,FALSE)</f>
        <v>8.7576585145587007</v>
      </c>
      <c r="M134" s="12">
        <f>VLOOKUP($B134,data!$B$3:$Q$11565,'diff expr Varroa'!M$7,FALSE)</f>
        <v>9.0321689858265604</v>
      </c>
      <c r="N134" s="12">
        <f>VLOOKUP($B134,data!$B$3:$Q$11565,'diff expr Varroa'!N$7,FALSE)</f>
        <v>8.7454649239687008</v>
      </c>
      <c r="O134" s="12">
        <f>VLOOKUP($B134,data!$B$3:$Q$11565,'diff expr Varroa'!O$7,FALSE)</f>
        <v>8.8979983722255405</v>
      </c>
      <c r="P134" s="12">
        <f>VLOOKUP($B134,data!$B$3:$Q$11565,'diff expr Varroa'!P$7,FALSE)</f>
        <v>8.6168912828931798</v>
      </c>
      <c r="Q134" s="12">
        <f>VLOOKUP($B134,data!$B$3:$Q$11565,'diff expr Varroa'!Q$7,FALSE)</f>
        <v>8.6672321134242001</v>
      </c>
      <c r="S134" s="40" t="str">
        <f>IF(COUNTIF(H134:L134,"&gt;"&amp;'reference parameters'!$B$2)&gt;='reference parameters'!$B$3,IF(COUNTIF('diff expr Varroa'!M134:Q134,"&gt;"&amp;'reference parameters'!$B$2)&gt;='reference parameters'!$B$4,"OK"))</f>
        <v>OK</v>
      </c>
      <c r="U134" s="3">
        <f t="shared" si="45"/>
        <v>6</v>
      </c>
      <c r="V134" s="3">
        <f t="shared" si="46"/>
        <v>3</v>
      </c>
      <c r="W134" s="3">
        <f t="shared" si="47"/>
        <v>9</v>
      </c>
      <c r="X134" s="3">
        <f t="shared" si="48"/>
        <v>8</v>
      </c>
      <c r="Y134" s="3">
        <f t="shared" si="49"/>
        <v>5</v>
      </c>
      <c r="Z134" s="3">
        <f t="shared" si="50"/>
        <v>10</v>
      </c>
      <c r="AA134" s="3">
        <f t="shared" si="51"/>
        <v>4</v>
      </c>
      <c r="AB134" s="3">
        <f t="shared" si="52"/>
        <v>7</v>
      </c>
      <c r="AC134" s="3">
        <f t="shared" si="53"/>
        <v>1</v>
      </c>
      <c r="AD134" s="3">
        <f t="shared" si="54"/>
        <v>2</v>
      </c>
      <c r="AE134" s="3"/>
      <c r="AF134" s="3">
        <f t="shared" si="55"/>
        <v>0</v>
      </c>
      <c r="AG134" s="3">
        <f t="shared" si="56"/>
        <v>0</v>
      </c>
      <c r="AH134" s="3">
        <f t="shared" si="57"/>
        <v>0</v>
      </c>
      <c r="AI134" s="3">
        <f t="shared" si="58"/>
        <v>0</v>
      </c>
      <c r="AJ134" s="3">
        <f t="shared" si="59"/>
        <v>0</v>
      </c>
      <c r="AK134" s="3">
        <f t="shared" si="60"/>
        <v>0</v>
      </c>
      <c r="AL134" s="3">
        <f t="shared" si="61"/>
        <v>0</v>
      </c>
      <c r="AM134" s="3">
        <f t="shared" si="62"/>
        <v>0</v>
      </c>
      <c r="AN134" s="3">
        <f t="shared" si="63"/>
        <v>0</v>
      </c>
      <c r="AO134" s="3">
        <f t="shared" si="64"/>
        <v>0</v>
      </c>
      <c r="AP134" s="3"/>
      <c r="AQ134" s="3">
        <f t="shared" si="65"/>
        <v>6</v>
      </c>
      <c r="AR134" s="3">
        <f t="shared" si="66"/>
        <v>3</v>
      </c>
      <c r="AS134" s="3">
        <f t="shared" si="67"/>
        <v>9</v>
      </c>
      <c r="AT134" s="3">
        <f t="shared" si="68"/>
        <v>8</v>
      </c>
      <c r="AU134" s="3">
        <f t="shared" si="69"/>
        <v>5</v>
      </c>
      <c r="AV134" s="3">
        <f t="shared" si="70"/>
        <v>10</v>
      </c>
      <c r="AW134" s="3">
        <f t="shared" si="71"/>
        <v>4</v>
      </c>
      <c r="AX134" s="3">
        <f t="shared" si="72"/>
        <v>7</v>
      </c>
      <c r="AY134" s="3">
        <f t="shared" si="73"/>
        <v>1</v>
      </c>
      <c r="AZ134" s="3">
        <f t="shared" si="74"/>
        <v>2</v>
      </c>
      <c r="BA134" s="3"/>
      <c r="BB134" s="6">
        <f t="shared" si="75"/>
        <v>5</v>
      </c>
      <c r="BC134" s="3">
        <f t="shared" si="76"/>
        <v>5</v>
      </c>
      <c r="BD134" s="3">
        <f t="shared" si="79"/>
        <v>31</v>
      </c>
      <c r="BE134" s="3">
        <f t="shared" si="80"/>
        <v>24</v>
      </c>
      <c r="BF134" s="3">
        <f t="shared" si="81"/>
        <v>9</v>
      </c>
      <c r="BG134" s="3">
        <f t="shared" si="82"/>
        <v>16</v>
      </c>
      <c r="BH134" s="3">
        <f t="shared" si="83"/>
        <v>9</v>
      </c>
      <c r="BI134" s="28">
        <f t="shared" si="84"/>
        <v>12.5</v>
      </c>
      <c r="BJ134" s="28">
        <f t="shared" si="85"/>
        <v>4.7871355387816905</v>
      </c>
      <c r="BK134" s="44">
        <f t="shared" si="86"/>
        <v>-0.73112615501393097</v>
      </c>
      <c r="BL134" s="45">
        <f t="shared" si="77"/>
        <v>0.23235104997023245</v>
      </c>
      <c r="BM134" s="39"/>
      <c r="BN134" s="39" t="str">
        <f t="shared" si="87"/>
        <v/>
      </c>
      <c r="BP134" s="12">
        <f t="shared" si="88"/>
        <v>-3.0113410002992613E-3</v>
      </c>
    </row>
    <row r="135" spans="1:68">
      <c r="A135" s="43" t="s">
        <v>483</v>
      </c>
      <c r="B135" s="43" t="s">
        <v>484</v>
      </c>
      <c r="C135" s="43" t="s">
        <v>485</v>
      </c>
      <c r="D135" s="43" t="s">
        <v>486</v>
      </c>
      <c r="E135" s="43" t="s">
        <v>446</v>
      </c>
      <c r="F135" s="12" t="str">
        <f t="shared" si="78"/>
        <v>JNK cascade</v>
      </c>
      <c r="H135" s="12">
        <f>VLOOKUP($B135,data!$B$3:$Q$11565,'diff expr Varroa'!H$7,FALSE)</f>
        <v>10.747842486688</v>
      </c>
      <c r="I135" s="12">
        <f>VLOOKUP($B135,data!$B$3:$Q$11565,'diff expr Varroa'!I$7,FALSE)</f>
        <v>10.7860509539532</v>
      </c>
      <c r="J135" s="12">
        <f>VLOOKUP($B135,data!$B$3:$Q$11565,'diff expr Varroa'!J$7,FALSE)</f>
        <v>10.471143874863101</v>
      </c>
      <c r="K135" s="12">
        <f>VLOOKUP($B135,data!$B$3:$Q$11565,'diff expr Varroa'!K$7,FALSE)</f>
        <v>10.6534799079779</v>
      </c>
      <c r="L135" s="12">
        <f>VLOOKUP($B135,data!$B$3:$Q$11565,'diff expr Varroa'!L$7,FALSE)</f>
        <v>10.551794209047401</v>
      </c>
      <c r="M135" s="12">
        <f>VLOOKUP($B135,data!$B$3:$Q$11565,'diff expr Varroa'!M$7,FALSE)</f>
        <v>10.9146951784075</v>
      </c>
      <c r="N135" s="12">
        <f>VLOOKUP($B135,data!$B$3:$Q$11565,'diff expr Varroa'!N$7,FALSE)</f>
        <v>11.359577059344501</v>
      </c>
      <c r="O135" s="12">
        <f>VLOOKUP($B135,data!$B$3:$Q$11565,'diff expr Varroa'!O$7,FALSE)</f>
        <v>10.6646904044733</v>
      </c>
      <c r="P135" s="12">
        <f>VLOOKUP($B135,data!$B$3:$Q$11565,'diff expr Varroa'!P$7,FALSE)</f>
        <v>11.171641818294299</v>
      </c>
      <c r="Q135" s="12">
        <f>VLOOKUP($B135,data!$B$3:$Q$11565,'diff expr Varroa'!Q$7,FALSE)</f>
        <v>11.602598716424</v>
      </c>
      <c r="S135" s="40" t="str">
        <f>IF(COUNTIF(H135:L135,"&gt;"&amp;'reference parameters'!$B$2)&gt;='reference parameters'!$B$3,IF(COUNTIF('diff expr Varroa'!M135:Q135,"&gt;"&amp;'reference parameters'!$B$2)&gt;='reference parameters'!$B$4,"OK"))</f>
        <v>OK</v>
      </c>
      <c r="U135" s="3">
        <f t="shared" si="45"/>
        <v>5</v>
      </c>
      <c r="V135" s="3">
        <f t="shared" si="46"/>
        <v>6</v>
      </c>
      <c r="W135" s="3">
        <f t="shared" si="47"/>
        <v>1</v>
      </c>
      <c r="X135" s="3">
        <f t="shared" si="48"/>
        <v>3</v>
      </c>
      <c r="Y135" s="3">
        <f t="shared" si="49"/>
        <v>2</v>
      </c>
      <c r="Z135" s="3">
        <f t="shared" si="50"/>
        <v>7</v>
      </c>
      <c r="AA135" s="3">
        <f t="shared" si="51"/>
        <v>9</v>
      </c>
      <c r="AB135" s="3">
        <f t="shared" si="52"/>
        <v>4</v>
      </c>
      <c r="AC135" s="3">
        <f t="shared" si="53"/>
        <v>8</v>
      </c>
      <c r="AD135" s="3">
        <f t="shared" si="54"/>
        <v>10</v>
      </c>
      <c r="AE135" s="3"/>
      <c r="AF135" s="3">
        <f t="shared" si="55"/>
        <v>0</v>
      </c>
      <c r="AG135" s="3">
        <f t="shared" si="56"/>
        <v>0</v>
      </c>
      <c r="AH135" s="3">
        <f t="shared" si="57"/>
        <v>0</v>
      </c>
      <c r="AI135" s="3">
        <f t="shared" si="58"/>
        <v>0</v>
      </c>
      <c r="AJ135" s="3">
        <f t="shared" si="59"/>
        <v>0</v>
      </c>
      <c r="AK135" s="3">
        <f t="shared" si="60"/>
        <v>0</v>
      </c>
      <c r="AL135" s="3">
        <f t="shared" si="61"/>
        <v>0</v>
      </c>
      <c r="AM135" s="3">
        <f t="shared" si="62"/>
        <v>0</v>
      </c>
      <c r="AN135" s="3">
        <f t="shared" si="63"/>
        <v>0</v>
      </c>
      <c r="AO135" s="3">
        <f t="shared" si="64"/>
        <v>0</v>
      </c>
      <c r="AP135" s="3"/>
      <c r="AQ135" s="3">
        <f t="shared" si="65"/>
        <v>5</v>
      </c>
      <c r="AR135" s="3">
        <f t="shared" si="66"/>
        <v>6</v>
      </c>
      <c r="AS135" s="3">
        <f t="shared" si="67"/>
        <v>1</v>
      </c>
      <c r="AT135" s="3">
        <f t="shared" si="68"/>
        <v>3</v>
      </c>
      <c r="AU135" s="3">
        <f t="shared" si="69"/>
        <v>2</v>
      </c>
      <c r="AV135" s="3">
        <f t="shared" si="70"/>
        <v>7</v>
      </c>
      <c r="AW135" s="3">
        <f t="shared" si="71"/>
        <v>9</v>
      </c>
      <c r="AX135" s="3">
        <f t="shared" si="72"/>
        <v>4</v>
      </c>
      <c r="AY135" s="3">
        <f t="shared" si="73"/>
        <v>8</v>
      </c>
      <c r="AZ135" s="3">
        <f t="shared" si="74"/>
        <v>10</v>
      </c>
      <c r="BA135" s="3"/>
      <c r="BB135" s="6">
        <f t="shared" si="75"/>
        <v>5</v>
      </c>
      <c r="BC135" s="3">
        <f t="shared" si="76"/>
        <v>5</v>
      </c>
      <c r="BD135" s="3">
        <f t="shared" si="79"/>
        <v>17</v>
      </c>
      <c r="BE135" s="3">
        <f t="shared" si="80"/>
        <v>38</v>
      </c>
      <c r="BF135" s="3">
        <f t="shared" si="81"/>
        <v>23</v>
      </c>
      <c r="BG135" s="3">
        <f t="shared" si="82"/>
        <v>2</v>
      </c>
      <c r="BH135" s="3">
        <f t="shared" si="83"/>
        <v>2</v>
      </c>
      <c r="BI135" s="28">
        <f t="shared" si="84"/>
        <v>12.5</v>
      </c>
      <c r="BJ135" s="28">
        <f t="shared" si="85"/>
        <v>4.7871355387816905</v>
      </c>
      <c r="BK135" s="44">
        <f t="shared" si="86"/>
        <v>-2.1933784650417927</v>
      </c>
      <c r="BL135" s="45">
        <f t="shared" si="77"/>
        <v>1.4140061284138474E-2</v>
      </c>
      <c r="BM135" s="39"/>
      <c r="BN135" s="39" t="str">
        <f t="shared" si="87"/>
        <v/>
      </c>
      <c r="BP135" s="12">
        <f t="shared" si="88"/>
        <v>1.9962327722933791E-2</v>
      </c>
    </row>
    <row r="136" spans="1:68">
      <c r="A136" s="43" t="s">
        <v>487</v>
      </c>
      <c r="B136" s="43" t="s">
        <v>488</v>
      </c>
      <c r="C136" s="43" t="s">
        <v>489</v>
      </c>
      <c r="D136" s="43" t="s">
        <v>490</v>
      </c>
      <c r="E136" s="43" t="s">
        <v>446</v>
      </c>
      <c r="F136" s="12" t="str">
        <f t="shared" si="78"/>
        <v>JNK cascade</v>
      </c>
      <c r="H136" s="12">
        <f>VLOOKUP($B136,data!$B$3:$Q$11565,'diff expr Varroa'!H$7,FALSE)</f>
        <v>7.81822816598791</v>
      </c>
      <c r="I136" s="12">
        <f>VLOOKUP($B136,data!$B$3:$Q$11565,'diff expr Varroa'!I$7,FALSE)</f>
        <v>7.5625399513807796</v>
      </c>
      <c r="J136" s="12">
        <f>VLOOKUP($B136,data!$B$3:$Q$11565,'diff expr Varroa'!J$7,FALSE)</f>
        <v>8.5836924836464004</v>
      </c>
      <c r="K136" s="12">
        <f>VLOOKUP($B136,data!$B$3:$Q$11565,'diff expr Varroa'!K$7,FALSE)</f>
        <v>8.1408055213675699</v>
      </c>
      <c r="L136" s="12">
        <f>VLOOKUP($B136,data!$B$3:$Q$11565,'diff expr Varroa'!L$7,FALSE)</f>
        <v>8.6355179002159907</v>
      </c>
      <c r="M136" s="12">
        <f>VLOOKUP($B136,data!$B$3:$Q$11565,'diff expr Varroa'!M$7,FALSE)</f>
        <v>6.9645120930522904</v>
      </c>
      <c r="N136" s="12">
        <f>VLOOKUP($B136,data!$B$3:$Q$11565,'diff expr Varroa'!N$7,FALSE)</f>
        <v>7.3155849706311598</v>
      </c>
      <c r="O136" s="12">
        <f>VLOOKUP($B136,data!$B$3:$Q$11565,'diff expr Varroa'!O$7,FALSE)</f>
        <v>7.3664432334145298</v>
      </c>
      <c r="P136" s="12">
        <f>VLOOKUP($B136,data!$B$3:$Q$11565,'diff expr Varroa'!P$7,FALSE)</f>
        <v>8.1603376745686695</v>
      </c>
      <c r="Q136" s="12">
        <f>VLOOKUP($B136,data!$B$3:$Q$11565,'diff expr Varroa'!Q$7,FALSE)</f>
        <v>8.0478937514849793</v>
      </c>
      <c r="S136" s="40" t="str">
        <f>IF(COUNTIF(H136:L136,"&gt;"&amp;'reference parameters'!$B$2)&gt;='reference parameters'!$B$3,IF(COUNTIF('diff expr Varroa'!M136:Q136,"&gt;"&amp;'reference parameters'!$B$2)&gt;='reference parameters'!$B$4,"OK"))</f>
        <v>OK</v>
      </c>
      <c r="U136" s="3">
        <f t="shared" si="45"/>
        <v>5</v>
      </c>
      <c r="V136" s="3">
        <f t="shared" si="46"/>
        <v>4</v>
      </c>
      <c r="W136" s="3">
        <f t="shared" si="47"/>
        <v>9</v>
      </c>
      <c r="X136" s="3">
        <f t="shared" si="48"/>
        <v>7</v>
      </c>
      <c r="Y136" s="3">
        <f t="shared" si="49"/>
        <v>10</v>
      </c>
      <c r="Z136" s="3">
        <f t="shared" si="50"/>
        <v>1</v>
      </c>
      <c r="AA136" s="3">
        <f t="shared" si="51"/>
        <v>2</v>
      </c>
      <c r="AB136" s="3">
        <f t="shared" si="52"/>
        <v>3</v>
      </c>
      <c r="AC136" s="3">
        <f t="shared" si="53"/>
        <v>8</v>
      </c>
      <c r="AD136" s="3">
        <f t="shared" si="54"/>
        <v>6</v>
      </c>
      <c r="AE136" s="3"/>
      <c r="AF136" s="3">
        <f t="shared" si="55"/>
        <v>0</v>
      </c>
      <c r="AG136" s="3">
        <f t="shared" si="56"/>
        <v>0</v>
      </c>
      <c r="AH136" s="3">
        <f t="shared" si="57"/>
        <v>0</v>
      </c>
      <c r="AI136" s="3">
        <f t="shared" si="58"/>
        <v>0</v>
      </c>
      <c r="AJ136" s="3">
        <f t="shared" si="59"/>
        <v>0</v>
      </c>
      <c r="AK136" s="3">
        <f t="shared" si="60"/>
        <v>0</v>
      </c>
      <c r="AL136" s="3">
        <f t="shared" si="61"/>
        <v>0</v>
      </c>
      <c r="AM136" s="3">
        <f t="shared" si="62"/>
        <v>0</v>
      </c>
      <c r="AN136" s="3">
        <f t="shared" si="63"/>
        <v>0</v>
      </c>
      <c r="AO136" s="3">
        <f t="shared" si="64"/>
        <v>0</v>
      </c>
      <c r="AP136" s="3"/>
      <c r="AQ136" s="3">
        <f t="shared" si="65"/>
        <v>5</v>
      </c>
      <c r="AR136" s="3">
        <f t="shared" si="66"/>
        <v>4</v>
      </c>
      <c r="AS136" s="3">
        <f t="shared" si="67"/>
        <v>9</v>
      </c>
      <c r="AT136" s="3">
        <f t="shared" si="68"/>
        <v>7</v>
      </c>
      <c r="AU136" s="3">
        <f t="shared" si="69"/>
        <v>10</v>
      </c>
      <c r="AV136" s="3">
        <f t="shared" si="70"/>
        <v>1</v>
      </c>
      <c r="AW136" s="3">
        <f t="shared" si="71"/>
        <v>2</v>
      </c>
      <c r="AX136" s="3">
        <f t="shared" si="72"/>
        <v>3</v>
      </c>
      <c r="AY136" s="3">
        <f t="shared" si="73"/>
        <v>8</v>
      </c>
      <c r="AZ136" s="3">
        <f t="shared" si="74"/>
        <v>6</v>
      </c>
      <c r="BA136" s="3"/>
      <c r="BB136" s="6">
        <f t="shared" si="75"/>
        <v>5</v>
      </c>
      <c r="BC136" s="3">
        <f t="shared" si="76"/>
        <v>5</v>
      </c>
      <c r="BD136" s="3">
        <f t="shared" si="79"/>
        <v>35</v>
      </c>
      <c r="BE136" s="3">
        <f t="shared" si="80"/>
        <v>20</v>
      </c>
      <c r="BF136" s="3">
        <f t="shared" si="81"/>
        <v>5</v>
      </c>
      <c r="BG136" s="3">
        <f t="shared" si="82"/>
        <v>20</v>
      </c>
      <c r="BH136" s="3">
        <f t="shared" si="83"/>
        <v>5</v>
      </c>
      <c r="BI136" s="28">
        <f t="shared" si="84"/>
        <v>12.5</v>
      </c>
      <c r="BJ136" s="28">
        <f t="shared" si="85"/>
        <v>4.7871355387816905</v>
      </c>
      <c r="BK136" s="44">
        <f t="shared" si="86"/>
        <v>-1.5666989036012806</v>
      </c>
      <c r="BL136" s="45">
        <f t="shared" si="77"/>
        <v>5.8592543599068986E-2</v>
      </c>
      <c r="BM136" s="39"/>
      <c r="BN136" s="39" t="str">
        <f t="shared" si="87"/>
        <v/>
      </c>
      <c r="BP136" s="12">
        <f t="shared" si="88"/>
        <v>-3.1908750793501958E-2</v>
      </c>
    </row>
    <row r="137" spans="1:68">
      <c r="A137" s="43" t="s">
        <v>491</v>
      </c>
      <c r="B137" s="43" t="s">
        <v>492</v>
      </c>
      <c r="C137" s="43" t="s">
        <v>493</v>
      </c>
      <c r="D137" s="43" t="s">
        <v>494</v>
      </c>
      <c r="E137" s="43" t="s">
        <v>446</v>
      </c>
      <c r="F137" s="12" t="str">
        <f t="shared" si="78"/>
        <v>JNK cascade</v>
      </c>
      <c r="H137" s="12">
        <f>VLOOKUP($B137,data!$B$3:$Q$11565,'diff expr Varroa'!H$7,FALSE)</f>
        <v>8.1807145554144007</v>
      </c>
      <c r="I137" s="12">
        <f>VLOOKUP($B137,data!$B$3:$Q$11565,'diff expr Varroa'!I$7,FALSE)</f>
        <v>8.4660372676745599</v>
      </c>
      <c r="J137" s="12">
        <f>VLOOKUP($B137,data!$B$3:$Q$11565,'diff expr Varroa'!J$7,FALSE)</f>
        <v>8.3465918551607405</v>
      </c>
      <c r="K137" s="12">
        <f>VLOOKUP($B137,data!$B$3:$Q$11565,'diff expr Varroa'!K$7,FALSE)</f>
        <v>8.1919480179008595</v>
      </c>
      <c r="L137" s="12">
        <f>VLOOKUP($B137,data!$B$3:$Q$11565,'diff expr Varroa'!L$7,FALSE)</f>
        <v>7.7035100941681796</v>
      </c>
      <c r="M137" s="12">
        <f>VLOOKUP($B137,data!$B$3:$Q$11565,'diff expr Varroa'!M$7,FALSE)</f>
        <v>8.6387038908163696</v>
      </c>
      <c r="N137" s="12">
        <f>VLOOKUP($B137,data!$B$3:$Q$11565,'diff expr Varroa'!N$7,FALSE)</f>
        <v>8.2130620212323002</v>
      </c>
      <c r="O137" s="12">
        <f>VLOOKUP($B137,data!$B$3:$Q$11565,'diff expr Varroa'!O$7,FALSE)</f>
        <v>8.0398478788700896</v>
      </c>
      <c r="P137" s="12">
        <f>VLOOKUP($B137,data!$B$3:$Q$11565,'diff expr Varroa'!P$7,FALSE)</f>
        <v>8.1850257934841206</v>
      </c>
      <c r="Q137" s="12">
        <f>VLOOKUP($B137,data!$B$3:$Q$11565,'diff expr Varroa'!Q$7,FALSE)</f>
        <v>8.4376084686430204</v>
      </c>
      <c r="S137" s="40" t="str">
        <f>IF(COUNTIF(H137:L137,"&gt;"&amp;'reference parameters'!$B$2)&gt;='reference parameters'!$B$3,IF(COUNTIF('diff expr Varroa'!M137:Q137,"&gt;"&amp;'reference parameters'!$B$2)&gt;='reference parameters'!$B$4,"OK"))</f>
        <v>OK</v>
      </c>
      <c r="U137" s="3">
        <f t="shared" si="45"/>
        <v>3</v>
      </c>
      <c r="V137" s="3">
        <f t="shared" si="46"/>
        <v>9</v>
      </c>
      <c r="W137" s="3">
        <f t="shared" si="47"/>
        <v>7</v>
      </c>
      <c r="X137" s="3">
        <f t="shared" si="48"/>
        <v>5</v>
      </c>
      <c r="Y137" s="3">
        <f t="shared" si="49"/>
        <v>1</v>
      </c>
      <c r="Z137" s="3">
        <f t="shared" si="50"/>
        <v>10</v>
      </c>
      <c r="AA137" s="3">
        <f t="shared" si="51"/>
        <v>6</v>
      </c>
      <c r="AB137" s="3">
        <f t="shared" si="52"/>
        <v>2</v>
      </c>
      <c r="AC137" s="3">
        <f t="shared" si="53"/>
        <v>4</v>
      </c>
      <c r="AD137" s="3">
        <f t="shared" si="54"/>
        <v>8</v>
      </c>
      <c r="AE137" s="3"/>
      <c r="AF137" s="3">
        <f t="shared" si="55"/>
        <v>0</v>
      </c>
      <c r="AG137" s="3">
        <f t="shared" si="56"/>
        <v>0</v>
      </c>
      <c r="AH137" s="3">
        <f t="shared" si="57"/>
        <v>0</v>
      </c>
      <c r="AI137" s="3">
        <f t="shared" si="58"/>
        <v>0</v>
      </c>
      <c r="AJ137" s="3">
        <f t="shared" si="59"/>
        <v>0</v>
      </c>
      <c r="AK137" s="3">
        <f t="shared" si="60"/>
        <v>0</v>
      </c>
      <c r="AL137" s="3">
        <f t="shared" si="61"/>
        <v>0</v>
      </c>
      <c r="AM137" s="3">
        <f t="shared" si="62"/>
        <v>0</v>
      </c>
      <c r="AN137" s="3">
        <f t="shared" si="63"/>
        <v>0</v>
      </c>
      <c r="AO137" s="3">
        <f t="shared" si="64"/>
        <v>0</v>
      </c>
      <c r="AP137" s="3"/>
      <c r="AQ137" s="3">
        <f t="shared" si="65"/>
        <v>3</v>
      </c>
      <c r="AR137" s="3">
        <f t="shared" si="66"/>
        <v>9</v>
      </c>
      <c r="AS137" s="3">
        <f t="shared" si="67"/>
        <v>7</v>
      </c>
      <c r="AT137" s="3">
        <f t="shared" si="68"/>
        <v>5</v>
      </c>
      <c r="AU137" s="3">
        <f t="shared" si="69"/>
        <v>1</v>
      </c>
      <c r="AV137" s="3">
        <f t="shared" si="70"/>
        <v>10</v>
      </c>
      <c r="AW137" s="3">
        <f t="shared" si="71"/>
        <v>6</v>
      </c>
      <c r="AX137" s="3">
        <f t="shared" si="72"/>
        <v>2</v>
      </c>
      <c r="AY137" s="3">
        <f t="shared" si="73"/>
        <v>4</v>
      </c>
      <c r="AZ137" s="3">
        <f t="shared" si="74"/>
        <v>8</v>
      </c>
      <c r="BA137" s="3"/>
      <c r="BB137" s="6">
        <f t="shared" si="75"/>
        <v>5</v>
      </c>
      <c r="BC137" s="3">
        <f t="shared" si="76"/>
        <v>5</v>
      </c>
      <c r="BD137" s="3">
        <f t="shared" si="79"/>
        <v>25</v>
      </c>
      <c r="BE137" s="3">
        <f t="shared" si="80"/>
        <v>30</v>
      </c>
      <c r="BF137" s="3">
        <f t="shared" si="81"/>
        <v>15</v>
      </c>
      <c r="BG137" s="3">
        <f t="shared" si="82"/>
        <v>10</v>
      </c>
      <c r="BH137" s="3">
        <f t="shared" si="83"/>
        <v>10</v>
      </c>
      <c r="BI137" s="28">
        <f t="shared" si="84"/>
        <v>12.5</v>
      </c>
      <c r="BJ137" s="28">
        <f t="shared" si="85"/>
        <v>4.7871355387816905</v>
      </c>
      <c r="BK137" s="44">
        <f t="shared" si="86"/>
        <v>-0.5222329678670935</v>
      </c>
      <c r="BL137" s="45">
        <f t="shared" si="77"/>
        <v>0.30075406722029491</v>
      </c>
      <c r="BM137" s="39"/>
      <c r="BN137" s="39" t="str">
        <f t="shared" si="87"/>
        <v/>
      </c>
      <c r="BP137" s="12">
        <f t="shared" si="88"/>
        <v>6.5927918307160712E-3</v>
      </c>
    </row>
    <row r="138" spans="1:68">
      <c r="A138" s="43" t="s">
        <v>495</v>
      </c>
      <c r="B138" s="43" t="s">
        <v>496</v>
      </c>
      <c r="C138" s="43" t="s">
        <v>497</v>
      </c>
      <c r="D138" s="43" t="s">
        <v>498</v>
      </c>
      <c r="E138" s="43" t="s">
        <v>446</v>
      </c>
      <c r="F138" s="12" t="str">
        <f t="shared" si="78"/>
        <v>JNK cascade</v>
      </c>
      <c r="H138" s="12">
        <f>VLOOKUP($B138,data!$B$3:$Q$11565,'diff expr Varroa'!H$7,FALSE)</f>
        <v>8.19268269455495</v>
      </c>
      <c r="I138" s="12">
        <f>VLOOKUP($B138,data!$B$3:$Q$11565,'diff expr Varroa'!I$7,FALSE)</f>
        <v>8.0572909341316699</v>
      </c>
      <c r="J138" s="12">
        <f>VLOOKUP($B138,data!$B$3:$Q$11565,'diff expr Varroa'!J$7,FALSE)</f>
        <v>8.1360753872999894</v>
      </c>
      <c r="K138" s="12">
        <f>VLOOKUP($B138,data!$B$3:$Q$11565,'diff expr Varroa'!K$7,FALSE)</f>
        <v>7.9879493569872304</v>
      </c>
      <c r="L138" s="12">
        <f>VLOOKUP($B138,data!$B$3:$Q$11565,'diff expr Varroa'!L$7,FALSE)</f>
        <v>8.3309627877181498</v>
      </c>
      <c r="M138" s="12">
        <f>VLOOKUP($B138,data!$B$3:$Q$11565,'diff expr Varroa'!M$7,FALSE)</f>
        <v>7.8740777915302997</v>
      </c>
      <c r="N138" s="12">
        <f>VLOOKUP($B138,data!$B$3:$Q$11565,'diff expr Varroa'!N$7,FALSE)</f>
        <v>7.9234190429605196</v>
      </c>
      <c r="O138" s="12">
        <f>VLOOKUP($B138,data!$B$3:$Q$11565,'diff expr Varroa'!O$7,FALSE)</f>
        <v>7.6966581363717204</v>
      </c>
      <c r="P138" s="12">
        <f>VLOOKUP($B138,data!$B$3:$Q$11565,'diff expr Varroa'!P$7,FALSE)</f>
        <v>8.3153295908684797</v>
      </c>
      <c r="Q138" s="12">
        <f>VLOOKUP($B138,data!$B$3:$Q$11565,'diff expr Varroa'!Q$7,FALSE)</f>
        <v>7.9572742606337297</v>
      </c>
      <c r="S138" s="40" t="str">
        <f>IF(COUNTIF(H138:L138,"&gt;"&amp;'reference parameters'!$B$2)&gt;='reference parameters'!$B$3,IF(COUNTIF('diff expr Varroa'!M138:Q138,"&gt;"&amp;'reference parameters'!$B$2)&gt;='reference parameters'!$B$4,"OK"))</f>
        <v>OK</v>
      </c>
      <c r="U138" s="3">
        <f t="shared" ref="U138:U201" si="89">IF(ISNUMBER(H138)=TRUE,RANK(H138,$H138:$Q138,1))</f>
        <v>8</v>
      </c>
      <c r="V138" s="3">
        <f t="shared" ref="V138:V201" si="90">IF(ISNUMBER(I138)=TRUE,RANK(I138,$H138:$Q138,1))</f>
        <v>6</v>
      </c>
      <c r="W138" s="3">
        <f t="shared" ref="W138:W201" si="91">IF(ISNUMBER(J138)=TRUE,RANK(J138,$H138:$Q138,1))</f>
        <v>7</v>
      </c>
      <c r="X138" s="3">
        <f t="shared" ref="X138:X201" si="92">IF(ISNUMBER(K138)=TRUE,RANK(K138,$H138:$Q138,1))</f>
        <v>5</v>
      </c>
      <c r="Y138" s="3">
        <f t="shared" ref="Y138:Y201" si="93">IF(ISNUMBER(L138)=TRUE,RANK(L138,$H138:$Q138,1))</f>
        <v>10</v>
      </c>
      <c r="Z138" s="3">
        <f t="shared" ref="Z138:Z201" si="94">IF(ISNUMBER(M138)=TRUE,RANK(M138,$H138:$Q138,1))</f>
        <v>2</v>
      </c>
      <c r="AA138" s="3">
        <f t="shared" ref="AA138:AA201" si="95">IF(ISNUMBER(N138)=TRUE,RANK(N138,$H138:$Q138,1))</f>
        <v>3</v>
      </c>
      <c r="AB138" s="3">
        <f t="shared" ref="AB138:AB201" si="96">IF(ISNUMBER(O138)=TRUE,RANK(O138,$H138:$Q138,1))</f>
        <v>1</v>
      </c>
      <c r="AC138" s="3">
        <f t="shared" ref="AC138:AC201" si="97">IF(ISNUMBER(P138)=TRUE,RANK(P138,$H138:$Q138,1))</f>
        <v>9</v>
      </c>
      <c r="AD138" s="3">
        <f t="shared" ref="AD138:AD201" si="98">IF(ISNUMBER(Q138)=TRUE,RANK(Q138,$H138:$Q138,1))</f>
        <v>4</v>
      </c>
      <c r="AE138" s="3"/>
      <c r="AF138" s="3">
        <f t="shared" ref="AF138:AF201" si="99">IF(ISNUMBER(H138)=TRUE,((COUNT($H138:$Q138)+1-RANK(H138,$H138:$Q138,0)-RANK(H138,$H138:$Q138,1))/2),"")</f>
        <v>0</v>
      </c>
      <c r="AG138" s="3">
        <f t="shared" ref="AG138:AG201" si="100">IF(ISNUMBER(I138)=TRUE,((COUNT($H138:$Q138)+1-RANK(I138,$H138:$Q138,0)-RANK(I138,$H138:$Q138,1))/2),"")</f>
        <v>0</v>
      </c>
      <c r="AH138" s="3">
        <f t="shared" ref="AH138:AH201" si="101">IF(ISNUMBER(J138)=TRUE,((COUNT($H138:$Q138)+1-RANK(J138,$H138:$Q138,0)-RANK(J138,$H138:$Q138,1))/2),"")</f>
        <v>0</v>
      </c>
      <c r="AI138" s="3">
        <f t="shared" ref="AI138:AI201" si="102">IF(ISNUMBER(K138)=TRUE,((COUNT($H138:$Q138)+1-RANK(K138,$H138:$Q138,0)-RANK(K138,$H138:$Q138,1))/2),"")</f>
        <v>0</v>
      </c>
      <c r="AJ138" s="3">
        <f t="shared" ref="AJ138:AJ201" si="103">IF(ISNUMBER(L138)=TRUE,((COUNT($H138:$Q138)+1-RANK(L138,$H138:$Q138,0)-RANK(L138,$H138:$Q138,1))/2),"")</f>
        <v>0</v>
      </c>
      <c r="AK138" s="3">
        <f t="shared" ref="AK138:AK201" si="104">IF(ISNUMBER(M138)=TRUE,((COUNT($H138:$Q138)+1-RANK(M138,$H138:$Q138,0)-RANK(M138,$H138:$Q138,1))/2),"")</f>
        <v>0</v>
      </c>
      <c r="AL138" s="3">
        <f t="shared" ref="AL138:AL201" si="105">IF(ISNUMBER(N138)=TRUE,((COUNT($H138:$Q138)+1-RANK(N138,$H138:$Q138,0)-RANK(N138,$H138:$Q138,1))/2),"")</f>
        <v>0</v>
      </c>
      <c r="AM138" s="3">
        <f t="shared" ref="AM138:AM201" si="106">IF(ISNUMBER(O138)=TRUE,((COUNT($H138:$Q138)+1-RANK(O138,$H138:$Q138,0)-RANK(O138,$H138:$Q138,1))/2),"")</f>
        <v>0</v>
      </c>
      <c r="AN138" s="3">
        <f t="shared" ref="AN138:AN201" si="107">IF(ISNUMBER(P138)=TRUE,((COUNT($H138:$Q138)+1-RANK(P138,$H138:$Q138,0)-RANK(P138,$H138:$Q138,1))/2),"")</f>
        <v>0</v>
      </c>
      <c r="AO138" s="3">
        <f t="shared" ref="AO138:AO201" si="108">IF(ISNUMBER(Q138)=TRUE,((COUNT($H138:$Q138)+1-RANK(Q138,$H138:$Q138,0)-RANK(Q138,$H138:$Q138,1))/2),"")</f>
        <v>0</v>
      </c>
      <c r="AP138" s="3"/>
      <c r="AQ138" s="3">
        <f t="shared" ref="AQ138:AQ201" si="109">IF(ISNUMBER(H138)=TRUE,(U138+AF138),"")</f>
        <v>8</v>
      </c>
      <c r="AR138" s="3">
        <f t="shared" ref="AR138:AR201" si="110">IF(ISNUMBER(I138)=TRUE,(V138+AG138),"")</f>
        <v>6</v>
      </c>
      <c r="AS138" s="3">
        <f t="shared" ref="AS138:AS201" si="111">IF(ISNUMBER(J138)=TRUE,(W138+AH138),"")</f>
        <v>7</v>
      </c>
      <c r="AT138" s="3">
        <f t="shared" ref="AT138:AT201" si="112">IF(ISNUMBER(K138)=TRUE,(X138+AI138),"")</f>
        <v>5</v>
      </c>
      <c r="AU138" s="3">
        <f t="shared" ref="AU138:AU201" si="113">IF(ISNUMBER(L138)=TRUE,(Y138+AJ138),"")</f>
        <v>10</v>
      </c>
      <c r="AV138" s="3">
        <f t="shared" ref="AV138:AV201" si="114">IF(ISNUMBER(M138)=TRUE,(Z138+AK138),"")</f>
        <v>2</v>
      </c>
      <c r="AW138" s="3">
        <f t="shared" ref="AW138:AW201" si="115">IF(ISNUMBER(N138)=TRUE,(AA138+AL138),"")</f>
        <v>3</v>
      </c>
      <c r="AX138" s="3">
        <f t="shared" ref="AX138:AX201" si="116">IF(ISNUMBER(O138)=TRUE,(AB138+AM138),"")</f>
        <v>1</v>
      </c>
      <c r="AY138" s="3">
        <f t="shared" ref="AY138:AY201" si="117">IF(ISNUMBER(P138)=TRUE,(AC138+AN138),"")</f>
        <v>9</v>
      </c>
      <c r="AZ138" s="3">
        <f t="shared" ref="AZ138:AZ201" si="118">IF(ISNUMBER(Q138)=TRUE,(AD138+AO138),"")</f>
        <v>4</v>
      </c>
      <c r="BA138" s="3"/>
      <c r="BB138" s="6">
        <f t="shared" ref="BB138:BB201" si="119">COUNT(H138:L138)</f>
        <v>5</v>
      </c>
      <c r="BC138" s="3">
        <f t="shared" ref="BC138:BC201" si="120">COUNT(M138:Q138)</f>
        <v>5</v>
      </c>
      <c r="BD138" s="3">
        <f t="shared" si="79"/>
        <v>36</v>
      </c>
      <c r="BE138" s="3">
        <f t="shared" si="80"/>
        <v>19</v>
      </c>
      <c r="BF138" s="3">
        <f t="shared" si="81"/>
        <v>4</v>
      </c>
      <c r="BG138" s="3">
        <f t="shared" si="82"/>
        <v>21</v>
      </c>
      <c r="BH138" s="3">
        <f t="shared" si="83"/>
        <v>4</v>
      </c>
      <c r="BI138" s="28">
        <f t="shared" si="84"/>
        <v>12.5</v>
      </c>
      <c r="BJ138" s="28">
        <f t="shared" si="85"/>
        <v>4.7871355387816905</v>
      </c>
      <c r="BK138" s="44">
        <f t="shared" si="86"/>
        <v>-1.775592090748118</v>
      </c>
      <c r="BL138" s="45">
        <f t="shared" ref="BL138:BL201" si="121">IF(S138="OK",_xlfn.NORM.S.DIST(BK138,TRUE),"")</f>
        <v>3.7900087291180634E-2</v>
      </c>
      <c r="BM138" s="39"/>
      <c r="BN138" s="39" t="str">
        <f t="shared" si="87"/>
        <v/>
      </c>
      <c r="BP138" s="12">
        <f t="shared" si="88"/>
        <v>-1.0127149301516283E-2</v>
      </c>
    </row>
    <row r="139" spans="1:68">
      <c r="A139" s="43" t="s">
        <v>499</v>
      </c>
      <c r="B139" s="43" t="s">
        <v>500</v>
      </c>
      <c r="C139" s="43" t="s">
        <v>501</v>
      </c>
      <c r="D139" s="43" t="s">
        <v>502</v>
      </c>
      <c r="E139" s="43" t="s">
        <v>446</v>
      </c>
      <c r="F139" s="12" t="str">
        <f t="shared" ref="F139:F202" si="122">MID(E139,1,11)</f>
        <v>JNK cascade</v>
      </c>
      <c r="H139" s="12">
        <f>VLOOKUP($B139,data!$B$3:$Q$11565,'diff expr Varroa'!H$7,FALSE)</f>
        <v>9.0036152029677208</v>
      </c>
      <c r="I139" s="12">
        <f>VLOOKUP($B139,data!$B$3:$Q$11565,'diff expr Varroa'!I$7,FALSE)</f>
        <v>9.1278016555822195</v>
      </c>
      <c r="J139" s="12">
        <f>VLOOKUP($B139,data!$B$3:$Q$11565,'diff expr Varroa'!J$7,FALSE)</f>
        <v>7.9852933282812497</v>
      </c>
      <c r="K139" s="12">
        <f>VLOOKUP($B139,data!$B$3:$Q$11565,'diff expr Varroa'!K$7,FALSE)</f>
        <v>7.7502160963700497</v>
      </c>
      <c r="L139" s="12">
        <f>VLOOKUP($B139,data!$B$3:$Q$11565,'diff expr Varroa'!L$7,FALSE)</f>
        <v>8.2392913612984895</v>
      </c>
      <c r="M139" s="12">
        <f>VLOOKUP($B139,data!$B$3:$Q$11565,'diff expr Varroa'!M$7,FALSE)</f>
        <v>8.7838947437754502</v>
      </c>
      <c r="N139" s="12">
        <f>VLOOKUP($B139,data!$B$3:$Q$11565,'diff expr Varroa'!N$7,FALSE)</f>
        <v>8.7753792793133201</v>
      </c>
      <c r="O139" s="12">
        <f>VLOOKUP($B139,data!$B$3:$Q$11565,'diff expr Varroa'!O$7,FALSE)</f>
        <v>8.3921104005443308</v>
      </c>
      <c r="P139" s="12">
        <f>VLOOKUP($B139,data!$B$3:$Q$11565,'diff expr Varroa'!P$7,FALSE)</f>
        <v>9.4278224093373595</v>
      </c>
      <c r="Q139" s="12">
        <f>VLOOKUP($B139,data!$B$3:$Q$11565,'diff expr Varroa'!Q$7,FALSE)</f>
        <v>9.0539906301362691</v>
      </c>
      <c r="S139" s="40" t="str">
        <f>IF(COUNTIF(H139:L139,"&gt;"&amp;'reference parameters'!$B$2)&gt;='reference parameters'!$B$3,IF(COUNTIF('diff expr Varroa'!M139:Q139,"&gt;"&amp;'reference parameters'!$B$2)&gt;='reference parameters'!$B$4,"OK"))</f>
        <v>OK</v>
      </c>
      <c r="U139" s="3">
        <f t="shared" si="89"/>
        <v>7</v>
      </c>
      <c r="V139" s="3">
        <f t="shared" si="90"/>
        <v>9</v>
      </c>
      <c r="W139" s="3">
        <f t="shared" si="91"/>
        <v>2</v>
      </c>
      <c r="X139" s="3">
        <f t="shared" si="92"/>
        <v>1</v>
      </c>
      <c r="Y139" s="3">
        <f t="shared" si="93"/>
        <v>3</v>
      </c>
      <c r="Z139" s="3">
        <f t="shared" si="94"/>
        <v>6</v>
      </c>
      <c r="AA139" s="3">
        <f t="shared" si="95"/>
        <v>5</v>
      </c>
      <c r="AB139" s="3">
        <f t="shared" si="96"/>
        <v>4</v>
      </c>
      <c r="AC139" s="3">
        <f t="shared" si="97"/>
        <v>10</v>
      </c>
      <c r="AD139" s="3">
        <f t="shared" si="98"/>
        <v>8</v>
      </c>
      <c r="AE139" s="3"/>
      <c r="AF139" s="3">
        <f t="shared" si="99"/>
        <v>0</v>
      </c>
      <c r="AG139" s="3">
        <f t="shared" si="100"/>
        <v>0</v>
      </c>
      <c r="AH139" s="3">
        <f t="shared" si="101"/>
        <v>0</v>
      </c>
      <c r="AI139" s="3">
        <f t="shared" si="102"/>
        <v>0</v>
      </c>
      <c r="AJ139" s="3">
        <f t="shared" si="103"/>
        <v>0</v>
      </c>
      <c r="AK139" s="3">
        <f t="shared" si="104"/>
        <v>0</v>
      </c>
      <c r="AL139" s="3">
        <f t="shared" si="105"/>
        <v>0</v>
      </c>
      <c r="AM139" s="3">
        <f t="shared" si="106"/>
        <v>0</v>
      </c>
      <c r="AN139" s="3">
        <f t="shared" si="107"/>
        <v>0</v>
      </c>
      <c r="AO139" s="3">
        <f t="shared" si="108"/>
        <v>0</v>
      </c>
      <c r="AP139" s="3"/>
      <c r="AQ139" s="3">
        <f t="shared" si="109"/>
        <v>7</v>
      </c>
      <c r="AR139" s="3">
        <f t="shared" si="110"/>
        <v>9</v>
      </c>
      <c r="AS139" s="3">
        <f t="shared" si="111"/>
        <v>2</v>
      </c>
      <c r="AT139" s="3">
        <f t="shared" si="112"/>
        <v>1</v>
      </c>
      <c r="AU139" s="3">
        <f t="shared" si="113"/>
        <v>3</v>
      </c>
      <c r="AV139" s="3">
        <f t="shared" si="114"/>
        <v>6</v>
      </c>
      <c r="AW139" s="3">
        <f t="shared" si="115"/>
        <v>5</v>
      </c>
      <c r="AX139" s="3">
        <f t="shared" si="116"/>
        <v>4</v>
      </c>
      <c r="AY139" s="3">
        <f t="shared" si="117"/>
        <v>10</v>
      </c>
      <c r="AZ139" s="3">
        <f t="shared" si="118"/>
        <v>8</v>
      </c>
      <c r="BA139" s="3"/>
      <c r="BB139" s="6">
        <f t="shared" si="119"/>
        <v>5</v>
      </c>
      <c r="BC139" s="3">
        <f t="shared" si="120"/>
        <v>5</v>
      </c>
      <c r="BD139" s="3">
        <f t="shared" ref="BD139:BD202" si="123">SUM(AQ139:AU139)</f>
        <v>22</v>
      </c>
      <c r="BE139" s="3">
        <f t="shared" ref="BE139:BE202" si="124">SUM(AV139:AZ139)</f>
        <v>33</v>
      </c>
      <c r="BF139" s="3">
        <f t="shared" ref="BF139:BF202" si="125">BB139*BC139+(BB139*(BB139+1))/2-BD139</f>
        <v>18</v>
      </c>
      <c r="BG139" s="3">
        <f t="shared" ref="BG139:BG202" si="126">BB139*BC139+(BC139*(BC139+1)/2-BE139)</f>
        <v>7</v>
      </c>
      <c r="BH139" s="3">
        <f t="shared" ref="BH139:BH202" si="127">MIN(BF139:BG139)</f>
        <v>7</v>
      </c>
      <c r="BI139" s="28">
        <f t="shared" ref="BI139:BI202" si="128">BB139*BC139/2</f>
        <v>12.5</v>
      </c>
      <c r="BJ139" s="28">
        <f t="shared" ref="BJ139:BJ202" si="129">SQRT((BB139*BC139*(BB139+BC139+1))/12)</f>
        <v>4.7871355387816905</v>
      </c>
      <c r="BK139" s="44">
        <f t="shared" ref="BK139:BK202" si="130">(BH139-BI139)/BJ139</f>
        <v>-1.1489125293076057</v>
      </c>
      <c r="BL139" s="45">
        <f t="shared" si="121"/>
        <v>0.12529602534284204</v>
      </c>
      <c r="BM139" s="39"/>
      <c r="BN139" s="39" t="str">
        <f t="shared" ref="BN139:BN202" si="131">IF(BL139&lt;$BN$8,"sign","")</f>
        <v/>
      </c>
      <c r="BP139" s="12">
        <f t="shared" ref="BP139:BP202" si="132">LOG(AVERAGE(M139:Q139)/AVERAGE(H139:L139))</f>
        <v>2.3361335713312188E-2</v>
      </c>
    </row>
    <row r="140" spans="1:68">
      <c r="A140" s="43" t="s">
        <v>503</v>
      </c>
      <c r="B140" s="43" t="s">
        <v>504</v>
      </c>
      <c r="C140" s="43" t="s">
        <v>481</v>
      </c>
      <c r="D140" s="43" t="s">
        <v>482</v>
      </c>
      <c r="E140" s="43" t="s">
        <v>446</v>
      </c>
      <c r="F140" s="12" t="str">
        <f t="shared" si="122"/>
        <v>JNK cascade</v>
      </c>
      <c r="H140" s="12">
        <f>VLOOKUP($B140,data!$B$3:$Q$11565,'diff expr Varroa'!H$7,FALSE)</f>
        <v>8.5247590875631101</v>
      </c>
      <c r="I140" s="12">
        <f>VLOOKUP($B140,data!$B$3:$Q$11565,'diff expr Varroa'!I$7,FALSE)</f>
        <v>8.3725336166029098</v>
      </c>
      <c r="J140" s="12">
        <f>VLOOKUP($B140,data!$B$3:$Q$11565,'diff expr Varroa'!J$7,FALSE)</f>
        <v>8.5572153554240291</v>
      </c>
      <c r="K140" s="12">
        <f>VLOOKUP($B140,data!$B$3:$Q$11565,'diff expr Varroa'!K$7,FALSE)</f>
        <v>8.5715346373041896</v>
      </c>
      <c r="L140" s="12">
        <f>VLOOKUP($B140,data!$B$3:$Q$11565,'diff expr Varroa'!L$7,FALSE)</f>
        <v>8.3510083920980893</v>
      </c>
      <c r="M140" s="12">
        <f>VLOOKUP($B140,data!$B$3:$Q$11565,'diff expr Varroa'!M$7,FALSE)</f>
        <v>9.3025576623224993</v>
      </c>
      <c r="N140" s="12">
        <f>VLOOKUP($B140,data!$B$3:$Q$11565,'diff expr Varroa'!N$7,FALSE)</f>
        <v>8.6837074059724593</v>
      </c>
      <c r="O140" s="12">
        <f>VLOOKUP($B140,data!$B$3:$Q$11565,'diff expr Varroa'!O$7,FALSE)</f>
        <v>8.8010589858237491</v>
      </c>
      <c r="P140" s="12">
        <f>VLOOKUP($B140,data!$B$3:$Q$11565,'diff expr Varroa'!P$7,FALSE)</f>
        <v>8.4377606781218208</v>
      </c>
      <c r="Q140" s="12">
        <f>VLOOKUP($B140,data!$B$3:$Q$11565,'diff expr Varroa'!Q$7,FALSE)</f>
        <v>8.7232784217255208</v>
      </c>
      <c r="S140" s="40" t="str">
        <f>IF(COUNTIF(H140:L140,"&gt;"&amp;'reference parameters'!$B$2)&gt;='reference parameters'!$B$3,IF(COUNTIF('diff expr Varroa'!M140:Q140,"&gt;"&amp;'reference parameters'!$B$2)&gt;='reference parameters'!$B$4,"OK"))</f>
        <v>OK</v>
      </c>
      <c r="U140" s="3">
        <f t="shared" si="89"/>
        <v>4</v>
      </c>
      <c r="V140" s="3">
        <f t="shared" si="90"/>
        <v>2</v>
      </c>
      <c r="W140" s="3">
        <f t="shared" si="91"/>
        <v>5</v>
      </c>
      <c r="X140" s="3">
        <f t="shared" si="92"/>
        <v>6</v>
      </c>
      <c r="Y140" s="3">
        <f t="shared" si="93"/>
        <v>1</v>
      </c>
      <c r="Z140" s="3">
        <f t="shared" si="94"/>
        <v>10</v>
      </c>
      <c r="AA140" s="3">
        <f t="shared" si="95"/>
        <v>7</v>
      </c>
      <c r="AB140" s="3">
        <f t="shared" si="96"/>
        <v>9</v>
      </c>
      <c r="AC140" s="3">
        <f t="shared" si="97"/>
        <v>3</v>
      </c>
      <c r="AD140" s="3">
        <f t="shared" si="98"/>
        <v>8</v>
      </c>
      <c r="AE140" s="3"/>
      <c r="AF140" s="3">
        <f t="shared" si="99"/>
        <v>0</v>
      </c>
      <c r="AG140" s="3">
        <f t="shared" si="100"/>
        <v>0</v>
      </c>
      <c r="AH140" s="3">
        <f t="shared" si="101"/>
        <v>0</v>
      </c>
      <c r="AI140" s="3">
        <f t="shared" si="102"/>
        <v>0</v>
      </c>
      <c r="AJ140" s="3">
        <f t="shared" si="103"/>
        <v>0</v>
      </c>
      <c r="AK140" s="3">
        <f t="shared" si="104"/>
        <v>0</v>
      </c>
      <c r="AL140" s="3">
        <f t="shared" si="105"/>
        <v>0</v>
      </c>
      <c r="AM140" s="3">
        <f t="shared" si="106"/>
        <v>0</v>
      </c>
      <c r="AN140" s="3">
        <f t="shared" si="107"/>
        <v>0</v>
      </c>
      <c r="AO140" s="3">
        <f t="shared" si="108"/>
        <v>0</v>
      </c>
      <c r="AP140" s="3"/>
      <c r="AQ140" s="3">
        <f t="shared" si="109"/>
        <v>4</v>
      </c>
      <c r="AR140" s="3">
        <f t="shared" si="110"/>
        <v>2</v>
      </c>
      <c r="AS140" s="3">
        <f t="shared" si="111"/>
        <v>5</v>
      </c>
      <c r="AT140" s="3">
        <f t="shared" si="112"/>
        <v>6</v>
      </c>
      <c r="AU140" s="3">
        <f t="shared" si="113"/>
        <v>1</v>
      </c>
      <c r="AV140" s="3">
        <f t="shared" si="114"/>
        <v>10</v>
      </c>
      <c r="AW140" s="3">
        <f t="shared" si="115"/>
        <v>7</v>
      </c>
      <c r="AX140" s="3">
        <f t="shared" si="116"/>
        <v>9</v>
      </c>
      <c r="AY140" s="3">
        <f t="shared" si="117"/>
        <v>3</v>
      </c>
      <c r="AZ140" s="3">
        <f t="shared" si="118"/>
        <v>8</v>
      </c>
      <c r="BA140" s="3"/>
      <c r="BB140" s="6">
        <f t="shared" si="119"/>
        <v>5</v>
      </c>
      <c r="BC140" s="3">
        <f t="shared" si="120"/>
        <v>5</v>
      </c>
      <c r="BD140" s="3">
        <f t="shared" si="123"/>
        <v>18</v>
      </c>
      <c r="BE140" s="3">
        <f t="shared" si="124"/>
        <v>37</v>
      </c>
      <c r="BF140" s="3">
        <f t="shared" si="125"/>
        <v>22</v>
      </c>
      <c r="BG140" s="3">
        <f t="shared" si="126"/>
        <v>3</v>
      </c>
      <c r="BH140" s="3">
        <f t="shared" si="127"/>
        <v>3</v>
      </c>
      <c r="BI140" s="28">
        <f t="shared" si="128"/>
        <v>12.5</v>
      </c>
      <c r="BJ140" s="28">
        <f t="shared" si="129"/>
        <v>4.7871355387816905</v>
      </c>
      <c r="BK140" s="44">
        <f t="shared" si="130"/>
        <v>-1.9844852778949553</v>
      </c>
      <c r="BL140" s="45">
        <f t="shared" si="121"/>
        <v>2.3600883845071103E-2</v>
      </c>
      <c r="BM140" s="39"/>
      <c r="BN140" s="39" t="str">
        <f t="shared" si="131"/>
        <v/>
      </c>
      <c r="BP140" s="12">
        <f t="shared" si="132"/>
        <v>1.5811972539433446E-2</v>
      </c>
    </row>
    <row r="141" spans="1:68">
      <c r="A141" s="43" t="s">
        <v>505</v>
      </c>
      <c r="B141" s="43" t="s">
        <v>506</v>
      </c>
      <c r="C141" s="43" t="s">
        <v>507</v>
      </c>
      <c r="D141" s="43" t="s">
        <v>115</v>
      </c>
      <c r="E141" s="43" t="s">
        <v>508</v>
      </c>
      <c r="F141" s="12" t="str">
        <f t="shared" si="122"/>
        <v>JNK cascade</v>
      </c>
      <c r="H141" s="12">
        <f>VLOOKUP($B141,data!$B$3:$Q$11565,'diff expr Varroa'!H$7,FALSE)</f>
        <v>8.0376363763579803</v>
      </c>
      <c r="I141" s="12">
        <f>VLOOKUP($B141,data!$B$3:$Q$11565,'diff expr Varroa'!I$7,FALSE)</f>
        <v>7.9980494828353201</v>
      </c>
      <c r="J141" s="12">
        <f>VLOOKUP($B141,data!$B$3:$Q$11565,'diff expr Varroa'!J$7,FALSE)</f>
        <v>8.3414283180129196</v>
      </c>
      <c r="K141" s="12">
        <f>VLOOKUP($B141,data!$B$3:$Q$11565,'diff expr Varroa'!K$7,FALSE)</f>
        <v>8.2238920523872192</v>
      </c>
      <c r="L141" s="12">
        <f>VLOOKUP($B141,data!$B$3:$Q$11565,'diff expr Varroa'!L$7,FALSE)</f>
        <v>8.3024221523858994</v>
      </c>
      <c r="M141" s="12">
        <f>VLOOKUP($B141,data!$B$3:$Q$11565,'diff expr Varroa'!M$7,FALSE)</f>
        <v>8.2766183122580106</v>
      </c>
      <c r="N141" s="12">
        <f>VLOOKUP($B141,data!$B$3:$Q$11565,'diff expr Varroa'!N$7,FALSE)</f>
        <v>8.5765704099456794</v>
      </c>
      <c r="O141" s="12">
        <f>VLOOKUP($B141,data!$B$3:$Q$11565,'diff expr Varroa'!O$7,FALSE)</f>
        <v>9.4981339326062404</v>
      </c>
      <c r="P141" s="12">
        <f>VLOOKUP($B141,data!$B$3:$Q$11565,'diff expr Varroa'!P$7,FALSE)</f>
        <v>8.5986355361842808</v>
      </c>
      <c r="Q141" s="12">
        <f>VLOOKUP($B141,data!$B$3:$Q$11565,'diff expr Varroa'!Q$7,FALSE)</f>
        <v>8.8581258501564797</v>
      </c>
      <c r="S141" s="40" t="str">
        <f>IF(COUNTIF(H141:L141,"&gt;"&amp;'reference parameters'!$B$2)&gt;='reference parameters'!$B$3,IF(COUNTIF('diff expr Varroa'!M141:Q141,"&gt;"&amp;'reference parameters'!$B$2)&gt;='reference parameters'!$B$4,"OK"))</f>
        <v>OK</v>
      </c>
      <c r="U141" s="3">
        <f t="shared" si="89"/>
        <v>2</v>
      </c>
      <c r="V141" s="3">
        <f t="shared" si="90"/>
        <v>1</v>
      </c>
      <c r="W141" s="3">
        <f t="shared" si="91"/>
        <v>6</v>
      </c>
      <c r="X141" s="3">
        <f t="shared" si="92"/>
        <v>3</v>
      </c>
      <c r="Y141" s="3">
        <f t="shared" si="93"/>
        <v>5</v>
      </c>
      <c r="Z141" s="3">
        <f t="shared" si="94"/>
        <v>4</v>
      </c>
      <c r="AA141" s="3">
        <f t="shared" si="95"/>
        <v>7</v>
      </c>
      <c r="AB141" s="3">
        <f t="shared" si="96"/>
        <v>10</v>
      </c>
      <c r="AC141" s="3">
        <f t="shared" si="97"/>
        <v>8</v>
      </c>
      <c r="AD141" s="3">
        <f t="shared" si="98"/>
        <v>9</v>
      </c>
      <c r="AE141" s="3"/>
      <c r="AF141" s="3">
        <f t="shared" si="99"/>
        <v>0</v>
      </c>
      <c r="AG141" s="3">
        <f t="shared" si="100"/>
        <v>0</v>
      </c>
      <c r="AH141" s="3">
        <f t="shared" si="101"/>
        <v>0</v>
      </c>
      <c r="AI141" s="3">
        <f t="shared" si="102"/>
        <v>0</v>
      </c>
      <c r="AJ141" s="3">
        <f t="shared" si="103"/>
        <v>0</v>
      </c>
      <c r="AK141" s="3">
        <f t="shared" si="104"/>
        <v>0</v>
      </c>
      <c r="AL141" s="3">
        <f t="shared" si="105"/>
        <v>0</v>
      </c>
      <c r="AM141" s="3">
        <f t="shared" si="106"/>
        <v>0</v>
      </c>
      <c r="AN141" s="3">
        <f t="shared" si="107"/>
        <v>0</v>
      </c>
      <c r="AO141" s="3">
        <f t="shared" si="108"/>
        <v>0</v>
      </c>
      <c r="AP141" s="3"/>
      <c r="AQ141" s="3">
        <f t="shared" si="109"/>
        <v>2</v>
      </c>
      <c r="AR141" s="3">
        <f t="shared" si="110"/>
        <v>1</v>
      </c>
      <c r="AS141" s="3">
        <f t="shared" si="111"/>
        <v>6</v>
      </c>
      <c r="AT141" s="3">
        <f t="shared" si="112"/>
        <v>3</v>
      </c>
      <c r="AU141" s="3">
        <f t="shared" si="113"/>
        <v>5</v>
      </c>
      <c r="AV141" s="3">
        <f t="shared" si="114"/>
        <v>4</v>
      </c>
      <c r="AW141" s="3">
        <f t="shared" si="115"/>
        <v>7</v>
      </c>
      <c r="AX141" s="3">
        <f t="shared" si="116"/>
        <v>10</v>
      </c>
      <c r="AY141" s="3">
        <f t="shared" si="117"/>
        <v>8</v>
      </c>
      <c r="AZ141" s="3">
        <f t="shared" si="118"/>
        <v>9</v>
      </c>
      <c r="BA141" s="3"/>
      <c r="BB141" s="6">
        <f t="shared" si="119"/>
        <v>5</v>
      </c>
      <c r="BC141" s="3">
        <f t="shared" si="120"/>
        <v>5</v>
      </c>
      <c r="BD141" s="3">
        <f t="shared" si="123"/>
        <v>17</v>
      </c>
      <c r="BE141" s="3">
        <f t="shared" si="124"/>
        <v>38</v>
      </c>
      <c r="BF141" s="3">
        <f t="shared" si="125"/>
        <v>23</v>
      </c>
      <c r="BG141" s="3">
        <f t="shared" si="126"/>
        <v>2</v>
      </c>
      <c r="BH141" s="3">
        <f t="shared" si="127"/>
        <v>2</v>
      </c>
      <c r="BI141" s="28">
        <f t="shared" si="128"/>
        <v>12.5</v>
      </c>
      <c r="BJ141" s="28">
        <f t="shared" si="129"/>
        <v>4.7871355387816905</v>
      </c>
      <c r="BK141" s="44">
        <f t="shared" si="130"/>
        <v>-2.1933784650417927</v>
      </c>
      <c r="BL141" s="45">
        <f t="shared" si="121"/>
        <v>1.4140061284138474E-2</v>
      </c>
      <c r="BM141" s="39"/>
      <c r="BN141" s="39" t="str">
        <f t="shared" si="131"/>
        <v/>
      </c>
      <c r="BP141" s="12">
        <f t="shared" si="132"/>
        <v>2.979454902849836E-2</v>
      </c>
    </row>
    <row r="142" spans="1:68">
      <c r="A142" s="43" t="s">
        <v>509</v>
      </c>
      <c r="B142" s="43" t="s">
        <v>510</v>
      </c>
      <c r="C142" s="43" t="s">
        <v>511</v>
      </c>
      <c r="D142" s="43" t="s">
        <v>512</v>
      </c>
      <c r="E142" s="43" t="s">
        <v>513</v>
      </c>
      <c r="F142" s="12" t="str">
        <f t="shared" si="122"/>
        <v>JAK-STAT ca</v>
      </c>
      <c r="H142" s="12">
        <f>VLOOKUP($B142,data!$B$3:$Q$11565,'diff expr Varroa'!H$7,FALSE)</f>
        <v>11.040355779714501</v>
      </c>
      <c r="I142" s="12">
        <f>VLOOKUP($B142,data!$B$3:$Q$11565,'diff expr Varroa'!I$7,FALSE)</f>
        <v>10.9110912982363</v>
      </c>
      <c r="J142" s="12">
        <f>VLOOKUP($B142,data!$B$3:$Q$11565,'diff expr Varroa'!J$7,FALSE)</f>
        <v>11.0596011771473</v>
      </c>
      <c r="K142" s="12">
        <f>VLOOKUP($B142,data!$B$3:$Q$11565,'diff expr Varroa'!K$7,FALSE)</f>
        <v>10.867908183016601</v>
      </c>
      <c r="L142" s="12">
        <f>VLOOKUP($B142,data!$B$3:$Q$11565,'diff expr Varroa'!L$7,FALSE)</f>
        <v>11.1842565854996</v>
      </c>
      <c r="M142" s="12">
        <f>VLOOKUP($B142,data!$B$3:$Q$11565,'diff expr Varroa'!M$7,FALSE)</f>
        <v>10.3675390801746</v>
      </c>
      <c r="N142" s="12">
        <f>VLOOKUP($B142,data!$B$3:$Q$11565,'diff expr Varroa'!N$7,FALSE)</f>
        <v>10.7984770406129</v>
      </c>
      <c r="O142" s="12">
        <f>VLOOKUP($B142,data!$B$3:$Q$11565,'diff expr Varroa'!O$7,FALSE)</f>
        <v>10.446625115755101</v>
      </c>
      <c r="P142" s="12">
        <f>VLOOKUP($B142,data!$B$3:$Q$11565,'diff expr Varroa'!P$7,FALSE)</f>
        <v>11.2392569911016</v>
      </c>
      <c r="Q142" s="12">
        <f>VLOOKUP($B142,data!$B$3:$Q$11565,'diff expr Varroa'!Q$7,FALSE)</f>
        <v>11.035204077102801</v>
      </c>
      <c r="S142" s="40" t="str">
        <f>IF(COUNTIF(H142:L142,"&gt;"&amp;'reference parameters'!$B$2)&gt;='reference parameters'!$B$3,IF(COUNTIF('diff expr Varroa'!M142:Q142,"&gt;"&amp;'reference parameters'!$B$2)&gt;='reference parameters'!$B$4,"OK"))</f>
        <v>OK</v>
      </c>
      <c r="U142" s="3">
        <f t="shared" si="89"/>
        <v>7</v>
      </c>
      <c r="V142" s="3">
        <f t="shared" si="90"/>
        <v>5</v>
      </c>
      <c r="W142" s="3">
        <f t="shared" si="91"/>
        <v>8</v>
      </c>
      <c r="X142" s="3">
        <f t="shared" si="92"/>
        <v>4</v>
      </c>
      <c r="Y142" s="3">
        <f t="shared" si="93"/>
        <v>9</v>
      </c>
      <c r="Z142" s="3">
        <f t="shared" si="94"/>
        <v>1</v>
      </c>
      <c r="AA142" s="3">
        <f t="shared" si="95"/>
        <v>3</v>
      </c>
      <c r="AB142" s="3">
        <f t="shared" si="96"/>
        <v>2</v>
      </c>
      <c r="AC142" s="3">
        <f t="shared" si="97"/>
        <v>10</v>
      </c>
      <c r="AD142" s="3">
        <f t="shared" si="98"/>
        <v>6</v>
      </c>
      <c r="AE142" s="3"/>
      <c r="AF142" s="3">
        <f t="shared" si="99"/>
        <v>0</v>
      </c>
      <c r="AG142" s="3">
        <f t="shared" si="100"/>
        <v>0</v>
      </c>
      <c r="AH142" s="3">
        <f t="shared" si="101"/>
        <v>0</v>
      </c>
      <c r="AI142" s="3">
        <f t="shared" si="102"/>
        <v>0</v>
      </c>
      <c r="AJ142" s="3">
        <f t="shared" si="103"/>
        <v>0</v>
      </c>
      <c r="AK142" s="3">
        <f t="shared" si="104"/>
        <v>0</v>
      </c>
      <c r="AL142" s="3">
        <f t="shared" si="105"/>
        <v>0</v>
      </c>
      <c r="AM142" s="3">
        <f t="shared" si="106"/>
        <v>0</v>
      </c>
      <c r="AN142" s="3">
        <f t="shared" si="107"/>
        <v>0</v>
      </c>
      <c r="AO142" s="3">
        <f t="shared" si="108"/>
        <v>0</v>
      </c>
      <c r="AP142" s="3"/>
      <c r="AQ142" s="3">
        <f t="shared" si="109"/>
        <v>7</v>
      </c>
      <c r="AR142" s="3">
        <f t="shared" si="110"/>
        <v>5</v>
      </c>
      <c r="AS142" s="3">
        <f t="shared" si="111"/>
        <v>8</v>
      </c>
      <c r="AT142" s="3">
        <f t="shared" si="112"/>
        <v>4</v>
      </c>
      <c r="AU142" s="3">
        <f t="shared" si="113"/>
        <v>9</v>
      </c>
      <c r="AV142" s="3">
        <f t="shared" si="114"/>
        <v>1</v>
      </c>
      <c r="AW142" s="3">
        <f t="shared" si="115"/>
        <v>3</v>
      </c>
      <c r="AX142" s="3">
        <f t="shared" si="116"/>
        <v>2</v>
      </c>
      <c r="AY142" s="3">
        <f t="shared" si="117"/>
        <v>10</v>
      </c>
      <c r="AZ142" s="3">
        <f t="shared" si="118"/>
        <v>6</v>
      </c>
      <c r="BA142" s="3"/>
      <c r="BB142" s="6">
        <f t="shared" si="119"/>
        <v>5</v>
      </c>
      <c r="BC142" s="3">
        <f t="shared" si="120"/>
        <v>5</v>
      </c>
      <c r="BD142" s="3">
        <f t="shared" si="123"/>
        <v>33</v>
      </c>
      <c r="BE142" s="3">
        <f t="shared" si="124"/>
        <v>22</v>
      </c>
      <c r="BF142" s="3">
        <f t="shared" si="125"/>
        <v>7</v>
      </c>
      <c r="BG142" s="3">
        <f t="shared" si="126"/>
        <v>18</v>
      </c>
      <c r="BH142" s="3">
        <f t="shared" si="127"/>
        <v>7</v>
      </c>
      <c r="BI142" s="28">
        <f t="shared" si="128"/>
        <v>12.5</v>
      </c>
      <c r="BJ142" s="28">
        <f t="shared" si="129"/>
        <v>4.7871355387816905</v>
      </c>
      <c r="BK142" s="44">
        <f t="shared" si="130"/>
        <v>-1.1489125293076057</v>
      </c>
      <c r="BL142" s="45">
        <f t="shared" si="121"/>
        <v>0.12529602534284204</v>
      </c>
      <c r="BM142" s="39"/>
      <c r="BN142" s="39" t="str">
        <f t="shared" si="131"/>
        <v/>
      </c>
      <c r="BP142" s="12">
        <f t="shared" si="132"/>
        <v>-9.3767188387055781E-3</v>
      </c>
    </row>
    <row r="143" spans="1:68">
      <c r="A143" s="43" t="s">
        <v>514</v>
      </c>
      <c r="B143" s="43" t="s">
        <v>515</v>
      </c>
      <c r="C143" s="43" t="s">
        <v>516</v>
      </c>
      <c r="D143" s="43" t="s">
        <v>517</v>
      </c>
      <c r="E143" s="43" t="s">
        <v>513</v>
      </c>
      <c r="F143" s="12" t="str">
        <f t="shared" si="122"/>
        <v>JAK-STAT ca</v>
      </c>
      <c r="H143" s="12">
        <f>VLOOKUP($B143,data!$B$3:$Q$11565,'diff expr Varroa'!H$7,FALSE)</f>
        <v>7.34696895994397</v>
      </c>
      <c r="I143" s="12">
        <f>VLOOKUP($B143,data!$B$3:$Q$11565,'diff expr Varroa'!I$7,FALSE)</f>
        <v>7.31431822896469</v>
      </c>
      <c r="J143" s="12">
        <f>VLOOKUP($B143,data!$B$3:$Q$11565,'diff expr Varroa'!J$7,FALSE)</f>
        <v>7.5111119836653399</v>
      </c>
      <c r="K143" s="12">
        <f>VLOOKUP($B143,data!$B$3:$Q$11565,'diff expr Varroa'!K$7,FALSE)</f>
        <v>7.5292529987613301</v>
      </c>
      <c r="L143" s="12">
        <f>VLOOKUP($B143,data!$B$3:$Q$11565,'diff expr Varroa'!L$7,FALSE)</f>
        <v>7.5029329747582603</v>
      </c>
      <c r="M143" s="12">
        <f>VLOOKUP($B143,data!$B$3:$Q$11565,'diff expr Varroa'!M$7,FALSE)</f>
        <v>7.6763342868275197</v>
      </c>
      <c r="N143" s="12">
        <f>VLOOKUP($B143,data!$B$3:$Q$11565,'diff expr Varroa'!N$7,FALSE)</f>
        <v>7.4088983623328302</v>
      </c>
      <c r="O143" s="12">
        <f>VLOOKUP($B143,data!$B$3:$Q$11565,'diff expr Varroa'!O$7,FALSE)</f>
        <v>7.4986792321813898</v>
      </c>
      <c r="P143" s="12">
        <f>VLOOKUP($B143,data!$B$3:$Q$11565,'diff expr Varroa'!P$7,FALSE)</f>
        <v>7.2611867711964697</v>
      </c>
      <c r="Q143" s="12">
        <f>VLOOKUP($B143,data!$B$3:$Q$11565,'diff expr Varroa'!Q$7,FALSE)</f>
        <v>7.2678234380760598</v>
      </c>
      <c r="S143" s="40" t="str">
        <f>IF(COUNTIF(H143:L143,"&gt;"&amp;'reference parameters'!$B$2)&gt;='reference parameters'!$B$3,IF(COUNTIF('diff expr Varroa'!M143:Q143,"&gt;"&amp;'reference parameters'!$B$2)&gt;='reference parameters'!$B$4,"OK"))</f>
        <v>OK</v>
      </c>
      <c r="U143" s="3">
        <f t="shared" si="89"/>
        <v>4</v>
      </c>
      <c r="V143" s="3">
        <f t="shared" si="90"/>
        <v>3</v>
      </c>
      <c r="W143" s="3">
        <f t="shared" si="91"/>
        <v>8</v>
      </c>
      <c r="X143" s="3">
        <f t="shared" si="92"/>
        <v>9</v>
      </c>
      <c r="Y143" s="3">
        <f t="shared" si="93"/>
        <v>7</v>
      </c>
      <c r="Z143" s="3">
        <f t="shared" si="94"/>
        <v>10</v>
      </c>
      <c r="AA143" s="3">
        <f t="shared" si="95"/>
        <v>5</v>
      </c>
      <c r="AB143" s="3">
        <f t="shared" si="96"/>
        <v>6</v>
      </c>
      <c r="AC143" s="3">
        <f t="shared" si="97"/>
        <v>1</v>
      </c>
      <c r="AD143" s="3">
        <f t="shared" si="98"/>
        <v>2</v>
      </c>
      <c r="AE143" s="3"/>
      <c r="AF143" s="3">
        <f t="shared" si="99"/>
        <v>0</v>
      </c>
      <c r="AG143" s="3">
        <f t="shared" si="100"/>
        <v>0</v>
      </c>
      <c r="AH143" s="3">
        <f t="shared" si="101"/>
        <v>0</v>
      </c>
      <c r="AI143" s="3">
        <f t="shared" si="102"/>
        <v>0</v>
      </c>
      <c r="AJ143" s="3">
        <f t="shared" si="103"/>
        <v>0</v>
      </c>
      <c r="AK143" s="3">
        <f t="shared" si="104"/>
        <v>0</v>
      </c>
      <c r="AL143" s="3">
        <f t="shared" si="105"/>
        <v>0</v>
      </c>
      <c r="AM143" s="3">
        <f t="shared" si="106"/>
        <v>0</v>
      </c>
      <c r="AN143" s="3">
        <f t="shared" si="107"/>
        <v>0</v>
      </c>
      <c r="AO143" s="3">
        <f t="shared" si="108"/>
        <v>0</v>
      </c>
      <c r="AP143" s="3"/>
      <c r="AQ143" s="3">
        <f t="shared" si="109"/>
        <v>4</v>
      </c>
      <c r="AR143" s="3">
        <f t="shared" si="110"/>
        <v>3</v>
      </c>
      <c r="AS143" s="3">
        <f t="shared" si="111"/>
        <v>8</v>
      </c>
      <c r="AT143" s="3">
        <f t="shared" si="112"/>
        <v>9</v>
      </c>
      <c r="AU143" s="3">
        <f t="shared" si="113"/>
        <v>7</v>
      </c>
      <c r="AV143" s="3">
        <f t="shared" si="114"/>
        <v>10</v>
      </c>
      <c r="AW143" s="3">
        <f t="shared" si="115"/>
        <v>5</v>
      </c>
      <c r="AX143" s="3">
        <f t="shared" si="116"/>
        <v>6</v>
      </c>
      <c r="AY143" s="3">
        <f t="shared" si="117"/>
        <v>1</v>
      </c>
      <c r="AZ143" s="3">
        <f t="shared" si="118"/>
        <v>2</v>
      </c>
      <c r="BA143" s="3"/>
      <c r="BB143" s="6">
        <f t="shared" si="119"/>
        <v>5</v>
      </c>
      <c r="BC143" s="3">
        <f t="shared" si="120"/>
        <v>5</v>
      </c>
      <c r="BD143" s="3">
        <f t="shared" si="123"/>
        <v>31</v>
      </c>
      <c r="BE143" s="3">
        <f t="shared" si="124"/>
        <v>24</v>
      </c>
      <c r="BF143" s="3">
        <f t="shared" si="125"/>
        <v>9</v>
      </c>
      <c r="BG143" s="3">
        <f t="shared" si="126"/>
        <v>16</v>
      </c>
      <c r="BH143" s="3">
        <f t="shared" si="127"/>
        <v>9</v>
      </c>
      <c r="BI143" s="28">
        <f t="shared" si="128"/>
        <v>12.5</v>
      </c>
      <c r="BJ143" s="28">
        <f t="shared" si="129"/>
        <v>4.7871355387816905</v>
      </c>
      <c r="BK143" s="44">
        <f t="shared" si="130"/>
        <v>-0.73112615501393097</v>
      </c>
      <c r="BL143" s="45">
        <f t="shared" si="121"/>
        <v>0.23235104997023245</v>
      </c>
      <c r="BM143" s="39"/>
      <c r="BN143" s="39" t="str">
        <f t="shared" si="131"/>
        <v/>
      </c>
      <c r="BP143" s="12">
        <f t="shared" si="132"/>
        <v>-1.0713163252075572E-3</v>
      </c>
    </row>
    <row r="144" spans="1:68">
      <c r="A144" s="43" t="s">
        <v>518</v>
      </c>
      <c r="B144" s="43" t="s">
        <v>519</v>
      </c>
      <c r="C144" s="43" t="s">
        <v>520</v>
      </c>
      <c r="D144" s="43" t="s">
        <v>521</v>
      </c>
      <c r="E144" s="43" t="s">
        <v>513</v>
      </c>
      <c r="F144" s="12" t="str">
        <f t="shared" si="122"/>
        <v>JAK-STAT ca</v>
      </c>
      <c r="H144" s="12">
        <f>VLOOKUP($B144,data!$B$3:$Q$11565,'diff expr Varroa'!H$7,FALSE)</f>
        <v>6.4131208425870598</v>
      </c>
      <c r="I144" s="12">
        <f>VLOOKUP($B144,data!$B$3:$Q$11565,'diff expr Varroa'!I$7,FALSE)</f>
        <v>6.3368934182824699</v>
      </c>
      <c r="J144" s="12">
        <f>VLOOKUP($B144,data!$B$3:$Q$11565,'diff expr Varroa'!J$7,FALSE)</f>
        <v>6.9288042288224601</v>
      </c>
      <c r="K144" s="12">
        <f>VLOOKUP($B144,data!$B$3:$Q$11565,'diff expr Varroa'!K$7,FALSE)</f>
        <v>6.6876694774574998</v>
      </c>
      <c r="L144" s="12">
        <f>VLOOKUP($B144,data!$B$3:$Q$11565,'diff expr Varroa'!L$7,FALSE)</f>
        <v>6.79391800205281</v>
      </c>
      <c r="M144" s="12">
        <f>VLOOKUP($B144,data!$B$3:$Q$11565,'diff expr Varroa'!M$7,FALSE)</f>
        <v>6.7077629649987003</v>
      </c>
      <c r="N144" s="12">
        <f>VLOOKUP($B144,data!$B$3:$Q$11565,'diff expr Varroa'!N$7,FALSE)</f>
        <v>6.9549782519563799</v>
      </c>
      <c r="O144" s="12">
        <f>VLOOKUP($B144,data!$B$3:$Q$11565,'diff expr Varroa'!O$7,FALSE)</f>
        <v>7.0791439304957899</v>
      </c>
      <c r="P144" s="12">
        <f>VLOOKUP($B144,data!$B$3:$Q$11565,'diff expr Varroa'!P$7,FALSE)</f>
        <v>5.81396477862459</v>
      </c>
      <c r="Q144" s="12">
        <f>VLOOKUP($B144,data!$B$3:$Q$11565,'diff expr Varroa'!Q$7,FALSE)</f>
        <v>6.9010889605168897</v>
      </c>
      <c r="S144" s="40" t="str">
        <f>IF(COUNTIF(H144:L144,"&gt;"&amp;'reference parameters'!$B$2)&gt;='reference parameters'!$B$3,IF(COUNTIF('diff expr Varroa'!M144:Q144,"&gt;"&amp;'reference parameters'!$B$2)&gt;='reference parameters'!$B$4,"OK"))</f>
        <v>OK</v>
      </c>
      <c r="U144" s="3">
        <f t="shared" si="89"/>
        <v>3</v>
      </c>
      <c r="V144" s="3">
        <f t="shared" si="90"/>
        <v>2</v>
      </c>
      <c r="W144" s="3">
        <f t="shared" si="91"/>
        <v>8</v>
      </c>
      <c r="X144" s="3">
        <f t="shared" si="92"/>
        <v>4</v>
      </c>
      <c r="Y144" s="3">
        <f t="shared" si="93"/>
        <v>6</v>
      </c>
      <c r="Z144" s="3">
        <f t="shared" si="94"/>
        <v>5</v>
      </c>
      <c r="AA144" s="3">
        <f t="shared" si="95"/>
        <v>9</v>
      </c>
      <c r="AB144" s="3">
        <f t="shared" si="96"/>
        <v>10</v>
      </c>
      <c r="AC144" s="3">
        <f t="shared" si="97"/>
        <v>1</v>
      </c>
      <c r="AD144" s="3">
        <f t="shared" si="98"/>
        <v>7</v>
      </c>
      <c r="AE144" s="3"/>
      <c r="AF144" s="3">
        <f t="shared" si="99"/>
        <v>0</v>
      </c>
      <c r="AG144" s="3">
        <f t="shared" si="100"/>
        <v>0</v>
      </c>
      <c r="AH144" s="3">
        <f t="shared" si="101"/>
        <v>0</v>
      </c>
      <c r="AI144" s="3">
        <f t="shared" si="102"/>
        <v>0</v>
      </c>
      <c r="AJ144" s="3">
        <f t="shared" si="103"/>
        <v>0</v>
      </c>
      <c r="AK144" s="3">
        <f t="shared" si="104"/>
        <v>0</v>
      </c>
      <c r="AL144" s="3">
        <f t="shared" si="105"/>
        <v>0</v>
      </c>
      <c r="AM144" s="3">
        <f t="shared" si="106"/>
        <v>0</v>
      </c>
      <c r="AN144" s="3">
        <f t="shared" si="107"/>
        <v>0</v>
      </c>
      <c r="AO144" s="3">
        <f t="shared" si="108"/>
        <v>0</v>
      </c>
      <c r="AP144" s="3"/>
      <c r="AQ144" s="3">
        <f t="shared" si="109"/>
        <v>3</v>
      </c>
      <c r="AR144" s="3">
        <f t="shared" si="110"/>
        <v>2</v>
      </c>
      <c r="AS144" s="3">
        <f t="shared" si="111"/>
        <v>8</v>
      </c>
      <c r="AT144" s="3">
        <f t="shared" si="112"/>
        <v>4</v>
      </c>
      <c r="AU144" s="3">
        <f t="shared" si="113"/>
        <v>6</v>
      </c>
      <c r="AV144" s="3">
        <f t="shared" si="114"/>
        <v>5</v>
      </c>
      <c r="AW144" s="3">
        <f t="shared" si="115"/>
        <v>9</v>
      </c>
      <c r="AX144" s="3">
        <f t="shared" si="116"/>
        <v>10</v>
      </c>
      <c r="AY144" s="3">
        <f t="shared" si="117"/>
        <v>1</v>
      </c>
      <c r="AZ144" s="3">
        <f t="shared" si="118"/>
        <v>7</v>
      </c>
      <c r="BA144" s="3"/>
      <c r="BB144" s="6">
        <f t="shared" si="119"/>
        <v>5</v>
      </c>
      <c r="BC144" s="3">
        <f t="shared" si="120"/>
        <v>5</v>
      </c>
      <c r="BD144" s="3">
        <f t="shared" si="123"/>
        <v>23</v>
      </c>
      <c r="BE144" s="3">
        <f t="shared" si="124"/>
        <v>32</v>
      </c>
      <c r="BF144" s="3">
        <f t="shared" si="125"/>
        <v>17</v>
      </c>
      <c r="BG144" s="3">
        <f t="shared" si="126"/>
        <v>8</v>
      </c>
      <c r="BH144" s="3">
        <f t="shared" si="127"/>
        <v>8</v>
      </c>
      <c r="BI144" s="28">
        <f t="shared" si="128"/>
        <v>12.5</v>
      </c>
      <c r="BJ144" s="28">
        <f t="shared" si="129"/>
        <v>4.7871355387816905</v>
      </c>
      <c r="BK144" s="44">
        <f t="shared" si="130"/>
        <v>-0.94001934216076832</v>
      </c>
      <c r="BL144" s="45">
        <f t="shared" si="121"/>
        <v>0.17360381967471225</v>
      </c>
      <c r="BM144" s="39"/>
      <c r="BN144" s="39" t="str">
        <f t="shared" si="131"/>
        <v/>
      </c>
      <c r="BP144" s="12">
        <f t="shared" si="132"/>
        <v>3.8663642502821034E-3</v>
      </c>
    </row>
    <row r="145" spans="1:68">
      <c r="A145" s="43" t="s">
        <v>522</v>
      </c>
      <c r="B145" s="43" t="s">
        <v>523</v>
      </c>
      <c r="C145" s="43" t="s">
        <v>524</v>
      </c>
      <c r="D145" s="43" t="s">
        <v>525</v>
      </c>
      <c r="E145" s="43" t="s">
        <v>513</v>
      </c>
      <c r="F145" s="12" t="str">
        <f t="shared" si="122"/>
        <v>JAK-STAT ca</v>
      </c>
      <c r="H145" s="12">
        <f>VLOOKUP($B145,data!$B$3:$Q$11565,'diff expr Varroa'!H$7,FALSE)</f>
        <v>5.3901707160280399</v>
      </c>
      <c r="I145" s="12">
        <f>VLOOKUP($B145,data!$B$3:$Q$11565,'diff expr Varroa'!I$7,FALSE)</f>
        <v>5.3929301417275104</v>
      </c>
      <c r="J145" s="12">
        <f>VLOOKUP($B145,data!$B$3:$Q$11565,'diff expr Varroa'!J$7,FALSE)</f>
        <v>5.3510197543661198</v>
      </c>
      <c r="K145" s="12">
        <f>VLOOKUP($B145,data!$B$3:$Q$11565,'diff expr Varroa'!K$7,FALSE)</f>
        <v>5.3934871370174804</v>
      </c>
      <c r="L145" s="12">
        <f>VLOOKUP($B145,data!$B$3:$Q$11565,'diff expr Varroa'!L$7,FALSE)</f>
        <v>5.8882770820909203</v>
      </c>
      <c r="M145" s="12">
        <f>VLOOKUP($B145,data!$B$3:$Q$11565,'diff expr Varroa'!M$7,FALSE)</f>
        <v>4.3676565829540399</v>
      </c>
      <c r="N145" s="12">
        <f>VLOOKUP($B145,data!$B$3:$Q$11565,'diff expr Varroa'!N$7,FALSE)</f>
        <v>5.28584498120492</v>
      </c>
      <c r="O145" s="12">
        <f>VLOOKUP($B145,data!$B$3:$Q$11565,'diff expr Varroa'!O$7,FALSE)</f>
        <v>5.3252950654732896</v>
      </c>
      <c r="P145" s="12">
        <f>VLOOKUP($B145,data!$B$3:$Q$11565,'diff expr Varroa'!P$7,FALSE)</f>
        <v>5.2559835824799102</v>
      </c>
      <c r="Q145" s="12">
        <f>VLOOKUP($B145,data!$B$3:$Q$11565,'diff expr Varroa'!Q$7,FALSE)</f>
        <v>5.4482976778856296</v>
      </c>
      <c r="S145" s="40" t="str">
        <f>IF(COUNTIF(H145:L145,"&gt;"&amp;'reference parameters'!$B$2)&gt;='reference parameters'!$B$3,IF(COUNTIF('diff expr Varroa'!M145:Q145,"&gt;"&amp;'reference parameters'!$B$2)&gt;='reference parameters'!$B$4,"OK"))</f>
        <v>OK</v>
      </c>
      <c r="U145" s="3">
        <f t="shared" si="89"/>
        <v>6</v>
      </c>
      <c r="V145" s="3">
        <f t="shared" si="90"/>
        <v>7</v>
      </c>
      <c r="W145" s="3">
        <f t="shared" si="91"/>
        <v>5</v>
      </c>
      <c r="X145" s="3">
        <f t="shared" si="92"/>
        <v>8</v>
      </c>
      <c r="Y145" s="3">
        <f t="shared" si="93"/>
        <v>10</v>
      </c>
      <c r="Z145" s="3">
        <f t="shared" si="94"/>
        <v>1</v>
      </c>
      <c r="AA145" s="3">
        <f t="shared" si="95"/>
        <v>3</v>
      </c>
      <c r="AB145" s="3">
        <f t="shared" si="96"/>
        <v>4</v>
      </c>
      <c r="AC145" s="3">
        <f t="shared" si="97"/>
        <v>2</v>
      </c>
      <c r="AD145" s="3">
        <f t="shared" si="98"/>
        <v>9</v>
      </c>
      <c r="AE145" s="3"/>
      <c r="AF145" s="3">
        <f t="shared" si="99"/>
        <v>0</v>
      </c>
      <c r="AG145" s="3">
        <f t="shared" si="100"/>
        <v>0</v>
      </c>
      <c r="AH145" s="3">
        <f t="shared" si="101"/>
        <v>0</v>
      </c>
      <c r="AI145" s="3">
        <f t="shared" si="102"/>
        <v>0</v>
      </c>
      <c r="AJ145" s="3">
        <f t="shared" si="103"/>
        <v>0</v>
      </c>
      <c r="AK145" s="3">
        <f t="shared" si="104"/>
        <v>0</v>
      </c>
      <c r="AL145" s="3">
        <f t="shared" si="105"/>
        <v>0</v>
      </c>
      <c r="AM145" s="3">
        <f t="shared" si="106"/>
        <v>0</v>
      </c>
      <c r="AN145" s="3">
        <f t="shared" si="107"/>
        <v>0</v>
      </c>
      <c r="AO145" s="3">
        <f t="shared" si="108"/>
        <v>0</v>
      </c>
      <c r="AP145" s="3"/>
      <c r="AQ145" s="3">
        <f t="shared" si="109"/>
        <v>6</v>
      </c>
      <c r="AR145" s="3">
        <f t="shared" si="110"/>
        <v>7</v>
      </c>
      <c r="AS145" s="3">
        <f t="shared" si="111"/>
        <v>5</v>
      </c>
      <c r="AT145" s="3">
        <f t="shared" si="112"/>
        <v>8</v>
      </c>
      <c r="AU145" s="3">
        <f t="shared" si="113"/>
        <v>10</v>
      </c>
      <c r="AV145" s="3">
        <f t="shared" si="114"/>
        <v>1</v>
      </c>
      <c r="AW145" s="3">
        <f t="shared" si="115"/>
        <v>3</v>
      </c>
      <c r="AX145" s="3">
        <f t="shared" si="116"/>
        <v>4</v>
      </c>
      <c r="AY145" s="3">
        <f t="shared" si="117"/>
        <v>2</v>
      </c>
      <c r="AZ145" s="3">
        <f t="shared" si="118"/>
        <v>9</v>
      </c>
      <c r="BA145" s="3"/>
      <c r="BB145" s="6">
        <f t="shared" si="119"/>
        <v>5</v>
      </c>
      <c r="BC145" s="3">
        <f t="shared" si="120"/>
        <v>5</v>
      </c>
      <c r="BD145" s="3">
        <f t="shared" si="123"/>
        <v>36</v>
      </c>
      <c r="BE145" s="3">
        <f t="shared" si="124"/>
        <v>19</v>
      </c>
      <c r="BF145" s="3">
        <f t="shared" si="125"/>
        <v>4</v>
      </c>
      <c r="BG145" s="3">
        <f t="shared" si="126"/>
        <v>21</v>
      </c>
      <c r="BH145" s="3">
        <f t="shared" si="127"/>
        <v>4</v>
      </c>
      <c r="BI145" s="28">
        <f t="shared" si="128"/>
        <v>12.5</v>
      </c>
      <c r="BJ145" s="28">
        <f t="shared" si="129"/>
        <v>4.7871355387816905</v>
      </c>
      <c r="BK145" s="44">
        <f t="shared" si="130"/>
        <v>-1.775592090748118</v>
      </c>
      <c r="BL145" s="45">
        <f t="shared" si="121"/>
        <v>3.7900087291180634E-2</v>
      </c>
      <c r="BM145" s="39"/>
      <c r="BN145" s="39" t="str">
        <f t="shared" si="131"/>
        <v/>
      </c>
      <c r="BP145" s="12">
        <f t="shared" si="132"/>
        <v>-2.8355198166706612E-2</v>
      </c>
    </row>
    <row r="146" spans="1:68">
      <c r="A146" s="43" t="s">
        <v>526</v>
      </c>
      <c r="B146" s="43" t="s">
        <v>527</v>
      </c>
      <c r="C146" s="43" t="s">
        <v>528</v>
      </c>
      <c r="D146" s="43" t="s">
        <v>529</v>
      </c>
      <c r="E146" s="43" t="s">
        <v>513</v>
      </c>
      <c r="F146" s="12" t="str">
        <f t="shared" si="122"/>
        <v>JAK-STAT ca</v>
      </c>
      <c r="H146" s="12">
        <f>VLOOKUP($B146,data!$B$3:$Q$11565,'diff expr Varroa'!H$7,FALSE)</f>
        <v>9.4144872240519106</v>
      </c>
      <c r="I146" s="12">
        <f>VLOOKUP($B146,data!$B$3:$Q$11565,'diff expr Varroa'!I$7,FALSE)</f>
        <v>9.5840268710928704</v>
      </c>
      <c r="J146" s="12">
        <f>VLOOKUP($B146,data!$B$3:$Q$11565,'diff expr Varroa'!J$7,FALSE)</f>
        <v>9.1152481907744995</v>
      </c>
      <c r="K146" s="12">
        <f>VLOOKUP($B146,data!$B$3:$Q$11565,'diff expr Varroa'!K$7,FALSE)</f>
        <v>9.1591149637459299</v>
      </c>
      <c r="L146" s="12">
        <f>VLOOKUP($B146,data!$B$3:$Q$11565,'diff expr Varroa'!L$7,FALSE)</f>
        <v>9.5729264924104793</v>
      </c>
      <c r="M146" s="12">
        <f>VLOOKUP($B146,data!$B$3:$Q$11565,'diff expr Varroa'!M$7,FALSE)</f>
        <v>9.240046912935</v>
      </c>
      <c r="N146" s="12">
        <f>VLOOKUP($B146,data!$B$3:$Q$11565,'diff expr Varroa'!N$7,FALSE)</f>
        <v>9.4674335151826607</v>
      </c>
      <c r="O146" s="12">
        <f>VLOOKUP($B146,data!$B$3:$Q$11565,'diff expr Varroa'!O$7,FALSE)</f>
        <v>9.1209238474259493</v>
      </c>
      <c r="P146" s="12">
        <f>VLOOKUP($B146,data!$B$3:$Q$11565,'diff expr Varroa'!P$7,FALSE)</f>
        <v>9.4570616363307902</v>
      </c>
      <c r="Q146" s="12">
        <f>VLOOKUP($B146,data!$B$3:$Q$11565,'diff expr Varroa'!Q$7,FALSE)</f>
        <v>9.24839934667488</v>
      </c>
      <c r="S146" s="40" t="str">
        <f>IF(COUNTIF(H146:L146,"&gt;"&amp;'reference parameters'!$B$2)&gt;='reference parameters'!$B$3,IF(COUNTIF('diff expr Varroa'!M146:Q146,"&gt;"&amp;'reference parameters'!$B$2)&gt;='reference parameters'!$B$4,"OK"))</f>
        <v>OK</v>
      </c>
      <c r="U146" s="3">
        <f t="shared" si="89"/>
        <v>6</v>
      </c>
      <c r="V146" s="3">
        <f t="shared" si="90"/>
        <v>10</v>
      </c>
      <c r="W146" s="3">
        <f t="shared" si="91"/>
        <v>1</v>
      </c>
      <c r="X146" s="3">
        <f t="shared" si="92"/>
        <v>3</v>
      </c>
      <c r="Y146" s="3">
        <f t="shared" si="93"/>
        <v>9</v>
      </c>
      <c r="Z146" s="3">
        <f t="shared" si="94"/>
        <v>4</v>
      </c>
      <c r="AA146" s="3">
        <f t="shared" si="95"/>
        <v>8</v>
      </c>
      <c r="AB146" s="3">
        <f t="shared" si="96"/>
        <v>2</v>
      </c>
      <c r="AC146" s="3">
        <f t="shared" si="97"/>
        <v>7</v>
      </c>
      <c r="AD146" s="3">
        <f t="shared" si="98"/>
        <v>5</v>
      </c>
      <c r="AE146" s="3"/>
      <c r="AF146" s="3">
        <f t="shared" si="99"/>
        <v>0</v>
      </c>
      <c r="AG146" s="3">
        <f t="shared" si="100"/>
        <v>0</v>
      </c>
      <c r="AH146" s="3">
        <f t="shared" si="101"/>
        <v>0</v>
      </c>
      <c r="AI146" s="3">
        <f t="shared" si="102"/>
        <v>0</v>
      </c>
      <c r="AJ146" s="3">
        <f t="shared" si="103"/>
        <v>0</v>
      </c>
      <c r="AK146" s="3">
        <f t="shared" si="104"/>
        <v>0</v>
      </c>
      <c r="AL146" s="3">
        <f t="shared" si="105"/>
        <v>0</v>
      </c>
      <c r="AM146" s="3">
        <f t="shared" si="106"/>
        <v>0</v>
      </c>
      <c r="AN146" s="3">
        <f t="shared" si="107"/>
        <v>0</v>
      </c>
      <c r="AO146" s="3">
        <f t="shared" si="108"/>
        <v>0</v>
      </c>
      <c r="AP146" s="3"/>
      <c r="AQ146" s="3">
        <f t="shared" si="109"/>
        <v>6</v>
      </c>
      <c r="AR146" s="3">
        <f t="shared" si="110"/>
        <v>10</v>
      </c>
      <c r="AS146" s="3">
        <f t="shared" si="111"/>
        <v>1</v>
      </c>
      <c r="AT146" s="3">
        <f t="shared" si="112"/>
        <v>3</v>
      </c>
      <c r="AU146" s="3">
        <f t="shared" si="113"/>
        <v>9</v>
      </c>
      <c r="AV146" s="3">
        <f t="shared" si="114"/>
        <v>4</v>
      </c>
      <c r="AW146" s="3">
        <f t="shared" si="115"/>
        <v>8</v>
      </c>
      <c r="AX146" s="3">
        <f t="shared" si="116"/>
        <v>2</v>
      </c>
      <c r="AY146" s="3">
        <f t="shared" si="117"/>
        <v>7</v>
      </c>
      <c r="AZ146" s="3">
        <f t="shared" si="118"/>
        <v>5</v>
      </c>
      <c r="BA146" s="3"/>
      <c r="BB146" s="6">
        <f t="shared" si="119"/>
        <v>5</v>
      </c>
      <c r="BC146" s="3">
        <f t="shared" si="120"/>
        <v>5</v>
      </c>
      <c r="BD146" s="3">
        <f t="shared" si="123"/>
        <v>29</v>
      </c>
      <c r="BE146" s="3">
        <f t="shared" si="124"/>
        <v>26</v>
      </c>
      <c r="BF146" s="3">
        <f t="shared" si="125"/>
        <v>11</v>
      </c>
      <c r="BG146" s="3">
        <f t="shared" si="126"/>
        <v>14</v>
      </c>
      <c r="BH146" s="3">
        <f t="shared" si="127"/>
        <v>11</v>
      </c>
      <c r="BI146" s="28">
        <f t="shared" si="128"/>
        <v>12.5</v>
      </c>
      <c r="BJ146" s="28">
        <f t="shared" si="129"/>
        <v>4.7871355387816905</v>
      </c>
      <c r="BK146" s="44">
        <f t="shared" si="130"/>
        <v>-0.31333978072025609</v>
      </c>
      <c r="BL146" s="45">
        <f t="shared" si="121"/>
        <v>0.37701126503103738</v>
      </c>
      <c r="BM146" s="39"/>
      <c r="BN146" s="39" t="str">
        <f t="shared" si="131"/>
        <v/>
      </c>
      <c r="BP146" s="12">
        <f t="shared" si="132"/>
        <v>-2.9015666357846848E-3</v>
      </c>
    </row>
    <row r="147" spans="1:68">
      <c r="A147" s="43" t="s">
        <v>530</v>
      </c>
      <c r="B147" s="43" t="s">
        <v>531</v>
      </c>
      <c r="C147" s="43" t="s">
        <v>532</v>
      </c>
      <c r="D147" s="43" t="s">
        <v>533</v>
      </c>
      <c r="E147" s="43" t="s">
        <v>513</v>
      </c>
      <c r="F147" s="12" t="str">
        <f t="shared" si="122"/>
        <v>JAK-STAT ca</v>
      </c>
      <c r="H147" s="12">
        <f>VLOOKUP($B147,data!$B$3:$Q$11565,'diff expr Varroa'!H$7,FALSE)</f>
        <v>7.1561059378845204</v>
      </c>
      <c r="I147" s="12">
        <f>VLOOKUP($B147,data!$B$3:$Q$11565,'diff expr Varroa'!I$7,FALSE)</f>
        <v>6.9968414682087197</v>
      </c>
      <c r="J147" s="12">
        <f>VLOOKUP($B147,data!$B$3:$Q$11565,'diff expr Varroa'!J$7,FALSE)</f>
        <v>6.4001528211462198</v>
      </c>
      <c r="K147" s="12">
        <f>VLOOKUP($B147,data!$B$3:$Q$11565,'diff expr Varroa'!K$7,FALSE)</f>
        <v>7.4107746827052701</v>
      </c>
      <c r="L147" s="12">
        <f>VLOOKUP($B147,data!$B$3:$Q$11565,'diff expr Varroa'!L$7,FALSE)</f>
        <v>7.30313917801982</v>
      </c>
      <c r="M147" s="12">
        <f>VLOOKUP($B147,data!$B$3:$Q$11565,'diff expr Varroa'!M$7,FALSE)</f>
        <v>7.6990693269590702</v>
      </c>
      <c r="N147" s="12">
        <f>VLOOKUP($B147,data!$B$3:$Q$11565,'diff expr Varroa'!N$7,FALSE)</f>
        <v>7.1507408529965604</v>
      </c>
      <c r="O147" s="12">
        <f>VLOOKUP($B147,data!$B$3:$Q$11565,'diff expr Varroa'!O$7,FALSE)</f>
        <v>6.7957351857853503</v>
      </c>
      <c r="P147" s="12">
        <f>VLOOKUP($B147,data!$B$3:$Q$11565,'diff expr Varroa'!P$7,FALSE)</f>
        <v>6.7756261029337699</v>
      </c>
      <c r="Q147" s="12">
        <f>VLOOKUP($B147,data!$B$3:$Q$11565,'diff expr Varroa'!Q$7,FALSE)</f>
        <v>7.0757329452945799</v>
      </c>
      <c r="S147" s="40" t="str">
        <f>IF(COUNTIF(H147:L147,"&gt;"&amp;'reference parameters'!$B$2)&gt;='reference parameters'!$B$3,IF(COUNTIF('diff expr Varroa'!M147:Q147,"&gt;"&amp;'reference parameters'!$B$2)&gt;='reference parameters'!$B$4,"OK"))</f>
        <v>OK</v>
      </c>
      <c r="U147" s="3">
        <f t="shared" si="89"/>
        <v>7</v>
      </c>
      <c r="V147" s="3">
        <f t="shared" si="90"/>
        <v>4</v>
      </c>
      <c r="W147" s="3">
        <f t="shared" si="91"/>
        <v>1</v>
      </c>
      <c r="X147" s="3">
        <f t="shared" si="92"/>
        <v>9</v>
      </c>
      <c r="Y147" s="3">
        <f t="shared" si="93"/>
        <v>8</v>
      </c>
      <c r="Z147" s="3">
        <f t="shared" si="94"/>
        <v>10</v>
      </c>
      <c r="AA147" s="3">
        <f t="shared" si="95"/>
        <v>6</v>
      </c>
      <c r="AB147" s="3">
        <f t="shared" si="96"/>
        <v>3</v>
      </c>
      <c r="AC147" s="3">
        <f t="shared" si="97"/>
        <v>2</v>
      </c>
      <c r="AD147" s="3">
        <f t="shared" si="98"/>
        <v>5</v>
      </c>
      <c r="AE147" s="3"/>
      <c r="AF147" s="3">
        <f t="shared" si="99"/>
        <v>0</v>
      </c>
      <c r="AG147" s="3">
        <f t="shared" si="100"/>
        <v>0</v>
      </c>
      <c r="AH147" s="3">
        <f t="shared" si="101"/>
        <v>0</v>
      </c>
      <c r="AI147" s="3">
        <f t="shared" si="102"/>
        <v>0</v>
      </c>
      <c r="AJ147" s="3">
        <f t="shared" si="103"/>
        <v>0</v>
      </c>
      <c r="AK147" s="3">
        <f t="shared" si="104"/>
        <v>0</v>
      </c>
      <c r="AL147" s="3">
        <f t="shared" si="105"/>
        <v>0</v>
      </c>
      <c r="AM147" s="3">
        <f t="shared" si="106"/>
        <v>0</v>
      </c>
      <c r="AN147" s="3">
        <f t="shared" si="107"/>
        <v>0</v>
      </c>
      <c r="AO147" s="3">
        <f t="shared" si="108"/>
        <v>0</v>
      </c>
      <c r="AP147" s="3"/>
      <c r="AQ147" s="3">
        <f t="shared" si="109"/>
        <v>7</v>
      </c>
      <c r="AR147" s="3">
        <f t="shared" si="110"/>
        <v>4</v>
      </c>
      <c r="AS147" s="3">
        <f t="shared" si="111"/>
        <v>1</v>
      </c>
      <c r="AT147" s="3">
        <f t="shared" si="112"/>
        <v>9</v>
      </c>
      <c r="AU147" s="3">
        <f t="shared" si="113"/>
        <v>8</v>
      </c>
      <c r="AV147" s="3">
        <f t="shared" si="114"/>
        <v>10</v>
      </c>
      <c r="AW147" s="3">
        <f t="shared" si="115"/>
        <v>6</v>
      </c>
      <c r="AX147" s="3">
        <f t="shared" si="116"/>
        <v>3</v>
      </c>
      <c r="AY147" s="3">
        <f t="shared" si="117"/>
        <v>2</v>
      </c>
      <c r="AZ147" s="3">
        <f t="shared" si="118"/>
        <v>5</v>
      </c>
      <c r="BA147" s="3"/>
      <c r="BB147" s="6">
        <f t="shared" si="119"/>
        <v>5</v>
      </c>
      <c r="BC147" s="3">
        <f t="shared" si="120"/>
        <v>5</v>
      </c>
      <c r="BD147" s="3">
        <f t="shared" si="123"/>
        <v>29</v>
      </c>
      <c r="BE147" s="3">
        <f t="shared" si="124"/>
        <v>26</v>
      </c>
      <c r="BF147" s="3">
        <f t="shared" si="125"/>
        <v>11</v>
      </c>
      <c r="BG147" s="3">
        <f t="shared" si="126"/>
        <v>14</v>
      </c>
      <c r="BH147" s="3">
        <f t="shared" si="127"/>
        <v>11</v>
      </c>
      <c r="BI147" s="28">
        <f t="shared" si="128"/>
        <v>12.5</v>
      </c>
      <c r="BJ147" s="28">
        <f t="shared" si="129"/>
        <v>4.7871355387816905</v>
      </c>
      <c r="BK147" s="44">
        <f t="shared" si="130"/>
        <v>-0.31333978072025609</v>
      </c>
      <c r="BL147" s="45">
        <f t="shared" si="121"/>
        <v>0.37701126503103738</v>
      </c>
      <c r="BM147" s="39"/>
      <c r="BN147" s="39" t="str">
        <f t="shared" si="131"/>
        <v/>
      </c>
      <c r="BP147" s="12">
        <f t="shared" si="132"/>
        <v>2.8217897872411042E-3</v>
      </c>
    </row>
    <row r="148" spans="1:68">
      <c r="A148" s="43" t="s">
        <v>534</v>
      </c>
      <c r="B148" s="43" t="s">
        <v>535</v>
      </c>
      <c r="C148" s="43" t="s">
        <v>536</v>
      </c>
      <c r="D148" s="43" t="s">
        <v>115</v>
      </c>
      <c r="E148" s="43" t="s">
        <v>537</v>
      </c>
      <c r="F148" s="12" t="str">
        <f t="shared" si="122"/>
        <v>JAK-STAT ca</v>
      </c>
      <c r="H148" s="12">
        <f>VLOOKUP($B148,data!$B$3:$Q$11565,'diff expr Varroa'!H$7,FALSE)</f>
        <v>10.874527415177299</v>
      </c>
      <c r="I148" s="12">
        <f>VLOOKUP($B148,data!$B$3:$Q$11565,'diff expr Varroa'!I$7,FALSE)</f>
        <v>10.850224340680001</v>
      </c>
      <c r="J148" s="12">
        <f>VLOOKUP($B148,data!$B$3:$Q$11565,'diff expr Varroa'!J$7,FALSE)</f>
        <v>11.301379280326</v>
      </c>
      <c r="K148" s="12">
        <f>VLOOKUP($B148,data!$B$3:$Q$11565,'diff expr Varroa'!K$7,FALSE)</f>
        <v>11.1467229205742</v>
      </c>
      <c r="L148" s="12">
        <f>VLOOKUP($B148,data!$B$3:$Q$11565,'diff expr Varroa'!L$7,FALSE)</f>
        <v>11.072248949409</v>
      </c>
      <c r="M148" s="12">
        <f>VLOOKUP($B148,data!$B$3:$Q$11565,'diff expr Varroa'!M$7,FALSE)</f>
        <v>11.582641050260399</v>
      </c>
      <c r="N148" s="12">
        <f>VLOOKUP($B148,data!$B$3:$Q$11565,'diff expr Varroa'!N$7,FALSE)</f>
        <v>11.069297675354001</v>
      </c>
      <c r="O148" s="12">
        <f>VLOOKUP($B148,data!$B$3:$Q$11565,'diff expr Varroa'!O$7,FALSE)</f>
        <v>10.971896821495999</v>
      </c>
      <c r="P148" s="12">
        <f>VLOOKUP($B148,data!$B$3:$Q$11565,'diff expr Varroa'!P$7,FALSE)</f>
        <v>10.872351899024601</v>
      </c>
      <c r="Q148" s="12">
        <f>VLOOKUP($B148,data!$B$3:$Q$11565,'diff expr Varroa'!Q$7,FALSE)</f>
        <v>11.0430880083328</v>
      </c>
      <c r="S148" s="40" t="str">
        <f>IF(COUNTIF(H148:L148,"&gt;"&amp;'reference parameters'!$B$2)&gt;='reference parameters'!$B$3,IF(COUNTIF('diff expr Varroa'!M148:Q148,"&gt;"&amp;'reference parameters'!$B$2)&gt;='reference parameters'!$B$4,"OK"))</f>
        <v>OK</v>
      </c>
      <c r="U148" s="3">
        <f t="shared" si="89"/>
        <v>3</v>
      </c>
      <c r="V148" s="3">
        <f t="shared" si="90"/>
        <v>1</v>
      </c>
      <c r="W148" s="3">
        <f t="shared" si="91"/>
        <v>9</v>
      </c>
      <c r="X148" s="3">
        <f t="shared" si="92"/>
        <v>8</v>
      </c>
      <c r="Y148" s="3">
        <f t="shared" si="93"/>
        <v>7</v>
      </c>
      <c r="Z148" s="3">
        <f t="shared" si="94"/>
        <v>10</v>
      </c>
      <c r="AA148" s="3">
        <f t="shared" si="95"/>
        <v>6</v>
      </c>
      <c r="AB148" s="3">
        <f t="shared" si="96"/>
        <v>4</v>
      </c>
      <c r="AC148" s="3">
        <f t="shared" si="97"/>
        <v>2</v>
      </c>
      <c r="AD148" s="3">
        <f t="shared" si="98"/>
        <v>5</v>
      </c>
      <c r="AE148" s="3"/>
      <c r="AF148" s="3">
        <f t="shared" si="99"/>
        <v>0</v>
      </c>
      <c r="AG148" s="3">
        <f t="shared" si="100"/>
        <v>0</v>
      </c>
      <c r="AH148" s="3">
        <f t="shared" si="101"/>
        <v>0</v>
      </c>
      <c r="AI148" s="3">
        <f t="shared" si="102"/>
        <v>0</v>
      </c>
      <c r="AJ148" s="3">
        <f t="shared" si="103"/>
        <v>0</v>
      </c>
      <c r="AK148" s="3">
        <f t="shared" si="104"/>
        <v>0</v>
      </c>
      <c r="AL148" s="3">
        <f t="shared" si="105"/>
        <v>0</v>
      </c>
      <c r="AM148" s="3">
        <f t="shared" si="106"/>
        <v>0</v>
      </c>
      <c r="AN148" s="3">
        <f t="shared" si="107"/>
        <v>0</v>
      </c>
      <c r="AO148" s="3">
        <f t="shared" si="108"/>
        <v>0</v>
      </c>
      <c r="AP148" s="3"/>
      <c r="AQ148" s="3">
        <f t="shared" si="109"/>
        <v>3</v>
      </c>
      <c r="AR148" s="3">
        <f t="shared" si="110"/>
        <v>1</v>
      </c>
      <c r="AS148" s="3">
        <f t="shared" si="111"/>
        <v>9</v>
      </c>
      <c r="AT148" s="3">
        <f t="shared" si="112"/>
        <v>8</v>
      </c>
      <c r="AU148" s="3">
        <f t="shared" si="113"/>
        <v>7</v>
      </c>
      <c r="AV148" s="3">
        <f t="shared" si="114"/>
        <v>10</v>
      </c>
      <c r="AW148" s="3">
        <f t="shared" si="115"/>
        <v>6</v>
      </c>
      <c r="AX148" s="3">
        <f t="shared" si="116"/>
        <v>4</v>
      </c>
      <c r="AY148" s="3">
        <f t="shared" si="117"/>
        <v>2</v>
      </c>
      <c r="AZ148" s="3">
        <f t="shared" si="118"/>
        <v>5</v>
      </c>
      <c r="BA148" s="3"/>
      <c r="BB148" s="6">
        <f t="shared" si="119"/>
        <v>5</v>
      </c>
      <c r="BC148" s="3">
        <f t="shared" si="120"/>
        <v>5</v>
      </c>
      <c r="BD148" s="3">
        <f t="shared" si="123"/>
        <v>28</v>
      </c>
      <c r="BE148" s="3">
        <f t="shared" si="124"/>
        <v>27</v>
      </c>
      <c r="BF148" s="3">
        <f t="shared" si="125"/>
        <v>12</v>
      </c>
      <c r="BG148" s="3">
        <f t="shared" si="126"/>
        <v>13</v>
      </c>
      <c r="BH148" s="3">
        <f t="shared" si="127"/>
        <v>12</v>
      </c>
      <c r="BI148" s="28">
        <f t="shared" si="128"/>
        <v>12.5</v>
      </c>
      <c r="BJ148" s="28">
        <f t="shared" si="129"/>
        <v>4.7871355387816905</v>
      </c>
      <c r="BK148" s="44">
        <f t="shared" si="130"/>
        <v>-0.10444659357341871</v>
      </c>
      <c r="BL148" s="45">
        <f t="shared" si="121"/>
        <v>0.45840747426404427</v>
      </c>
      <c r="BM148" s="39"/>
      <c r="BN148" s="39" t="str">
        <f t="shared" si="131"/>
        <v/>
      </c>
      <c r="BP148" s="12">
        <f t="shared" si="132"/>
        <v>2.3064229202134825E-3</v>
      </c>
    </row>
    <row r="149" spans="1:68">
      <c r="A149" s="43" t="s">
        <v>538</v>
      </c>
      <c r="B149" s="43" t="s">
        <v>539</v>
      </c>
      <c r="C149" s="43" t="s">
        <v>540</v>
      </c>
      <c r="D149" s="43" t="s">
        <v>115</v>
      </c>
      <c r="E149" s="43" t="s">
        <v>537</v>
      </c>
      <c r="F149" s="12" t="str">
        <f t="shared" si="122"/>
        <v>JAK-STAT ca</v>
      </c>
      <c r="H149" s="12">
        <f>VLOOKUP($B149,data!$B$3:$Q$11565,'diff expr Varroa'!H$7,FALSE)</f>
        <v>9.1961653813357103</v>
      </c>
      <c r="I149" s="12">
        <f>VLOOKUP($B149,data!$B$3:$Q$11565,'diff expr Varroa'!I$7,FALSE)</f>
        <v>9.2158143221085407</v>
      </c>
      <c r="J149" s="12">
        <f>VLOOKUP($B149,data!$B$3:$Q$11565,'diff expr Varroa'!J$7,FALSE)</f>
        <v>9.0279754290710699</v>
      </c>
      <c r="K149" s="12">
        <f>VLOOKUP($B149,data!$B$3:$Q$11565,'diff expr Varroa'!K$7,FALSE)</f>
        <v>9.2669187161617295</v>
      </c>
      <c r="L149" s="12">
        <f>VLOOKUP($B149,data!$B$3:$Q$11565,'diff expr Varroa'!L$7,FALSE)</f>
        <v>9.3097354608545793</v>
      </c>
      <c r="M149" s="12">
        <f>VLOOKUP($B149,data!$B$3:$Q$11565,'diff expr Varroa'!M$7,FALSE)</f>
        <v>9.5190459255702695</v>
      </c>
      <c r="N149" s="12">
        <f>VLOOKUP($B149,data!$B$3:$Q$11565,'diff expr Varroa'!N$7,FALSE)</f>
        <v>9.0424235185179604</v>
      </c>
      <c r="O149" s="12">
        <f>VLOOKUP($B149,data!$B$3:$Q$11565,'diff expr Varroa'!O$7,FALSE)</f>
        <v>9.2688086586314302</v>
      </c>
      <c r="P149" s="12">
        <f>VLOOKUP($B149,data!$B$3:$Q$11565,'diff expr Varroa'!P$7,FALSE)</f>
        <v>8.9651458449725592</v>
      </c>
      <c r="Q149" s="12">
        <f>VLOOKUP($B149,data!$B$3:$Q$11565,'diff expr Varroa'!Q$7,FALSE)</f>
        <v>9.1486329568073206</v>
      </c>
      <c r="S149" s="40" t="str">
        <f>IF(COUNTIF(H149:L149,"&gt;"&amp;'reference parameters'!$B$2)&gt;='reference parameters'!$B$3,IF(COUNTIF('diff expr Varroa'!M149:Q149,"&gt;"&amp;'reference parameters'!$B$2)&gt;='reference parameters'!$B$4,"OK"))</f>
        <v>OK</v>
      </c>
      <c r="U149" s="3">
        <f t="shared" si="89"/>
        <v>5</v>
      </c>
      <c r="V149" s="3">
        <f t="shared" si="90"/>
        <v>6</v>
      </c>
      <c r="W149" s="3">
        <f t="shared" si="91"/>
        <v>2</v>
      </c>
      <c r="X149" s="3">
        <f t="shared" si="92"/>
        <v>7</v>
      </c>
      <c r="Y149" s="3">
        <f t="shared" si="93"/>
        <v>9</v>
      </c>
      <c r="Z149" s="3">
        <f t="shared" si="94"/>
        <v>10</v>
      </c>
      <c r="AA149" s="3">
        <f t="shared" si="95"/>
        <v>3</v>
      </c>
      <c r="AB149" s="3">
        <f t="shared" si="96"/>
        <v>8</v>
      </c>
      <c r="AC149" s="3">
        <f t="shared" si="97"/>
        <v>1</v>
      </c>
      <c r="AD149" s="3">
        <f t="shared" si="98"/>
        <v>4</v>
      </c>
      <c r="AE149" s="3"/>
      <c r="AF149" s="3">
        <f t="shared" si="99"/>
        <v>0</v>
      </c>
      <c r="AG149" s="3">
        <f t="shared" si="100"/>
        <v>0</v>
      </c>
      <c r="AH149" s="3">
        <f t="shared" si="101"/>
        <v>0</v>
      </c>
      <c r="AI149" s="3">
        <f t="shared" si="102"/>
        <v>0</v>
      </c>
      <c r="AJ149" s="3">
        <f t="shared" si="103"/>
        <v>0</v>
      </c>
      <c r="AK149" s="3">
        <f t="shared" si="104"/>
        <v>0</v>
      </c>
      <c r="AL149" s="3">
        <f t="shared" si="105"/>
        <v>0</v>
      </c>
      <c r="AM149" s="3">
        <f t="shared" si="106"/>
        <v>0</v>
      </c>
      <c r="AN149" s="3">
        <f t="shared" si="107"/>
        <v>0</v>
      </c>
      <c r="AO149" s="3">
        <f t="shared" si="108"/>
        <v>0</v>
      </c>
      <c r="AP149" s="3"/>
      <c r="AQ149" s="3">
        <f t="shared" si="109"/>
        <v>5</v>
      </c>
      <c r="AR149" s="3">
        <f t="shared" si="110"/>
        <v>6</v>
      </c>
      <c r="AS149" s="3">
        <f t="shared" si="111"/>
        <v>2</v>
      </c>
      <c r="AT149" s="3">
        <f t="shared" si="112"/>
        <v>7</v>
      </c>
      <c r="AU149" s="3">
        <f t="shared" si="113"/>
        <v>9</v>
      </c>
      <c r="AV149" s="3">
        <f t="shared" si="114"/>
        <v>10</v>
      </c>
      <c r="AW149" s="3">
        <f t="shared" si="115"/>
        <v>3</v>
      </c>
      <c r="AX149" s="3">
        <f t="shared" si="116"/>
        <v>8</v>
      </c>
      <c r="AY149" s="3">
        <f t="shared" si="117"/>
        <v>1</v>
      </c>
      <c r="AZ149" s="3">
        <f t="shared" si="118"/>
        <v>4</v>
      </c>
      <c r="BA149" s="3"/>
      <c r="BB149" s="6">
        <f t="shared" si="119"/>
        <v>5</v>
      </c>
      <c r="BC149" s="3">
        <f t="shared" si="120"/>
        <v>5</v>
      </c>
      <c r="BD149" s="3">
        <f t="shared" si="123"/>
        <v>29</v>
      </c>
      <c r="BE149" s="3">
        <f t="shared" si="124"/>
        <v>26</v>
      </c>
      <c r="BF149" s="3">
        <f t="shared" si="125"/>
        <v>11</v>
      </c>
      <c r="BG149" s="3">
        <f t="shared" si="126"/>
        <v>14</v>
      </c>
      <c r="BH149" s="3">
        <f t="shared" si="127"/>
        <v>11</v>
      </c>
      <c r="BI149" s="28">
        <f t="shared" si="128"/>
        <v>12.5</v>
      </c>
      <c r="BJ149" s="28">
        <f t="shared" si="129"/>
        <v>4.7871355387816905</v>
      </c>
      <c r="BK149" s="44">
        <f t="shared" si="130"/>
        <v>-0.31333978072025609</v>
      </c>
      <c r="BL149" s="45">
        <f t="shared" si="121"/>
        <v>0.37701126503103738</v>
      </c>
      <c r="BM149" s="39"/>
      <c r="BN149" s="39" t="str">
        <f t="shared" si="131"/>
        <v/>
      </c>
      <c r="BP149" s="12">
        <f t="shared" si="132"/>
        <v>-6.8527375864054082E-4</v>
      </c>
    </row>
    <row r="150" spans="1:68">
      <c r="A150" s="43" t="s">
        <v>541</v>
      </c>
      <c r="B150" s="43" t="s">
        <v>542</v>
      </c>
      <c r="C150" s="43" t="s">
        <v>543</v>
      </c>
      <c r="D150" s="43"/>
      <c r="E150" s="43" t="s">
        <v>544</v>
      </c>
      <c r="F150" s="12" t="str">
        <f t="shared" si="122"/>
        <v>immune-rela</v>
      </c>
      <c r="H150" s="12">
        <f>VLOOKUP($B150,data!$B$3:$Q$11565,'diff expr Varroa'!H$7,FALSE)</f>
        <v>10.1828308443538</v>
      </c>
      <c r="I150" s="12">
        <f>VLOOKUP($B150,data!$B$3:$Q$11565,'diff expr Varroa'!I$7,FALSE)</f>
        <v>10.1422158308522</v>
      </c>
      <c r="J150" s="12">
        <f>VLOOKUP($B150,data!$B$3:$Q$11565,'diff expr Varroa'!J$7,FALSE)</f>
        <v>10.1802183176457</v>
      </c>
      <c r="K150" s="12">
        <f>VLOOKUP($B150,data!$B$3:$Q$11565,'diff expr Varroa'!K$7,FALSE)</f>
        <v>10.454808573295001</v>
      </c>
      <c r="L150" s="12">
        <f>VLOOKUP($B150,data!$B$3:$Q$11565,'diff expr Varroa'!L$7,FALSE)</f>
        <v>9.9817342822579391</v>
      </c>
      <c r="M150" s="12">
        <f>VLOOKUP($B150,data!$B$3:$Q$11565,'diff expr Varroa'!M$7,FALSE)</f>
        <v>10.818808694248601</v>
      </c>
      <c r="N150" s="12">
        <f>VLOOKUP($B150,data!$B$3:$Q$11565,'diff expr Varroa'!N$7,FALSE)</f>
        <v>9.9355509707106098</v>
      </c>
      <c r="O150" s="12">
        <f>VLOOKUP($B150,data!$B$3:$Q$11565,'diff expr Varroa'!O$7,FALSE)</f>
        <v>10.298702325857599</v>
      </c>
      <c r="P150" s="12">
        <f>VLOOKUP($B150,data!$B$3:$Q$11565,'diff expr Varroa'!P$7,FALSE)</f>
        <v>9.7160202219660494</v>
      </c>
      <c r="Q150" s="12">
        <f>VLOOKUP($B150,data!$B$3:$Q$11565,'diff expr Varroa'!Q$7,FALSE)</f>
        <v>10.0661519054472</v>
      </c>
      <c r="S150" s="40" t="str">
        <f>IF(COUNTIF(H150:L150,"&gt;"&amp;'reference parameters'!$B$2)&gt;='reference parameters'!$B$3,IF(COUNTIF('diff expr Varroa'!M150:Q150,"&gt;"&amp;'reference parameters'!$B$2)&gt;='reference parameters'!$B$4,"OK"))</f>
        <v>OK</v>
      </c>
      <c r="U150" s="3">
        <f t="shared" si="89"/>
        <v>7</v>
      </c>
      <c r="V150" s="3">
        <f t="shared" si="90"/>
        <v>5</v>
      </c>
      <c r="W150" s="3">
        <f t="shared" si="91"/>
        <v>6</v>
      </c>
      <c r="X150" s="3">
        <f t="shared" si="92"/>
        <v>9</v>
      </c>
      <c r="Y150" s="3">
        <f t="shared" si="93"/>
        <v>3</v>
      </c>
      <c r="Z150" s="3">
        <f t="shared" si="94"/>
        <v>10</v>
      </c>
      <c r="AA150" s="3">
        <f t="shared" si="95"/>
        <v>2</v>
      </c>
      <c r="AB150" s="3">
        <f t="shared" si="96"/>
        <v>8</v>
      </c>
      <c r="AC150" s="3">
        <f t="shared" si="97"/>
        <v>1</v>
      </c>
      <c r="AD150" s="3">
        <f t="shared" si="98"/>
        <v>4</v>
      </c>
      <c r="AE150" s="3"/>
      <c r="AF150" s="3">
        <f t="shared" si="99"/>
        <v>0</v>
      </c>
      <c r="AG150" s="3">
        <f t="shared" si="100"/>
        <v>0</v>
      </c>
      <c r="AH150" s="3">
        <f t="shared" si="101"/>
        <v>0</v>
      </c>
      <c r="AI150" s="3">
        <f t="shared" si="102"/>
        <v>0</v>
      </c>
      <c r="AJ150" s="3">
        <f t="shared" si="103"/>
        <v>0</v>
      </c>
      <c r="AK150" s="3">
        <f t="shared" si="104"/>
        <v>0</v>
      </c>
      <c r="AL150" s="3">
        <f t="shared" si="105"/>
        <v>0</v>
      </c>
      <c r="AM150" s="3">
        <f t="shared" si="106"/>
        <v>0</v>
      </c>
      <c r="AN150" s="3">
        <f t="shared" si="107"/>
        <v>0</v>
      </c>
      <c r="AO150" s="3">
        <f t="shared" si="108"/>
        <v>0</v>
      </c>
      <c r="AP150" s="3"/>
      <c r="AQ150" s="3">
        <f t="shared" si="109"/>
        <v>7</v>
      </c>
      <c r="AR150" s="3">
        <f t="shared" si="110"/>
        <v>5</v>
      </c>
      <c r="AS150" s="3">
        <f t="shared" si="111"/>
        <v>6</v>
      </c>
      <c r="AT150" s="3">
        <f t="shared" si="112"/>
        <v>9</v>
      </c>
      <c r="AU150" s="3">
        <f t="shared" si="113"/>
        <v>3</v>
      </c>
      <c r="AV150" s="3">
        <f t="shared" si="114"/>
        <v>10</v>
      </c>
      <c r="AW150" s="3">
        <f t="shared" si="115"/>
        <v>2</v>
      </c>
      <c r="AX150" s="3">
        <f t="shared" si="116"/>
        <v>8</v>
      </c>
      <c r="AY150" s="3">
        <f t="shared" si="117"/>
        <v>1</v>
      </c>
      <c r="AZ150" s="3">
        <f t="shared" si="118"/>
        <v>4</v>
      </c>
      <c r="BA150" s="3"/>
      <c r="BB150" s="6">
        <f t="shared" si="119"/>
        <v>5</v>
      </c>
      <c r="BC150" s="3">
        <f t="shared" si="120"/>
        <v>5</v>
      </c>
      <c r="BD150" s="3">
        <f t="shared" si="123"/>
        <v>30</v>
      </c>
      <c r="BE150" s="3">
        <f t="shared" si="124"/>
        <v>25</v>
      </c>
      <c r="BF150" s="3">
        <f t="shared" si="125"/>
        <v>10</v>
      </c>
      <c r="BG150" s="3">
        <f t="shared" si="126"/>
        <v>15</v>
      </c>
      <c r="BH150" s="3">
        <f t="shared" si="127"/>
        <v>10</v>
      </c>
      <c r="BI150" s="28">
        <f t="shared" si="128"/>
        <v>12.5</v>
      </c>
      <c r="BJ150" s="28">
        <f t="shared" si="129"/>
        <v>4.7871355387816905</v>
      </c>
      <c r="BK150" s="44">
        <f t="shared" si="130"/>
        <v>-0.5222329678670935</v>
      </c>
      <c r="BL150" s="45">
        <f t="shared" si="121"/>
        <v>0.30075406722029491</v>
      </c>
      <c r="BM150" s="39"/>
      <c r="BN150" s="39" t="str">
        <f t="shared" si="131"/>
        <v/>
      </c>
      <c r="BP150" s="12">
        <f t="shared" si="132"/>
        <v>-9.0952534978344787E-4</v>
      </c>
    </row>
    <row r="151" spans="1:68">
      <c r="A151" s="43" t="s">
        <v>545</v>
      </c>
      <c r="B151" s="43" t="s">
        <v>546</v>
      </c>
      <c r="C151" s="43" t="s">
        <v>547</v>
      </c>
      <c r="D151" s="43"/>
      <c r="E151" s="43" t="s">
        <v>544</v>
      </c>
      <c r="F151" s="12" t="str">
        <f t="shared" si="122"/>
        <v>immune-rela</v>
      </c>
      <c r="H151" s="12" t="e">
        <f>VLOOKUP($B151,data!$B$3:$Q$11565,'diff expr Varroa'!H$7,FALSE)</f>
        <v>#N/A</v>
      </c>
      <c r="I151" s="12" t="e">
        <f>VLOOKUP($B151,data!$B$3:$Q$11565,'diff expr Varroa'!I$7,FALSE)</f>
        <v>#N/A</v>
      </c>
      <c r="J151" s="12" t="e">
        <f>VLOOKUP($B151,data!$B$3:$Q$11565,'diff expr Varroa'!J$7,FALSE)</f>
        <v>#N/A</v>
      </c>
      <c r="K151" s="12" t="e">
        <f>VLOOKUP($B151,data!$B$3:$Q$11565,'diff expr Varroa'!K$7,FALSE)</f>
        <v>#N/A</v>
      </c>
      <c r="L151" s="12" t="e">
        <f>VLOOKUP($B151,data!$B$3:$Q$11565,'diff expr Varroa'!L$7,FALSE)</f>
        <v>#N/A</v>
      </c>
      <c r="M151" s="12" t="e">
        <f>VLOOKUP($B151,data!$B$3:$Q$11565,'diff expr Varroa'!M$7,FALSE)</f>
        <v>#N/A</v>
      </c>
      <c r="N151" s="12" t="e">
        <f>VLOOKUP($B151,data!$B$3:$Q$11565,'diff expr Varroa'!N$7,FALSE)</f>
        <v>#N/A</v>
      </c>
      <c r="O151" s="12" t="e">
        <f>VLOOKUP($B151,data!$B$3:$Q$11565,'diff expr Varroa'!O$7,FALSE)</f>
        <v>#N/A</v>
      </c>
      <c r="P151" s="12" t="e">
        <f>VLOOKUP($B151,data!$B$3:$Q$11565,'diff expr Varroa'!P$7,FALSE)</f>
        <v>#N/A</v>
      </c>
      <c r="Q151" s="12" t="e">
        <f>VLOOKUP($B151,data!$B$3:$Q$11565,'diff expr Varroa'!Q$7,FALSE)</f>
        <v>#N/A</v>
      </c>
      <c r="S151" s="40" t="b">
        <f>IF(COUNTIF(H151:L151,"&gt;"&amp;'reference parameters'!$B$2)&gt;='reference parameters'!$B$3,IF(COUNTIF('diff expr Varroa'!M151:Q151,"&gt;"&amp;'reference parameters'!$B$2)&gt;='reference parameters'!$B$4,"OK"))</f>
        <v>0</v>
      </c>
      <c r="U151" s="3" t="b">
        <f t="shared" si="89"/>
        <v>0</v>
      </c>
      <c r="V151" s="3" t="b">
        <f t="shared" si="90"/>
        <v>0</v>
      </c>
      <c r="W151" s="3" t="b">
        <f t="shared" si="91"/>
        <v>0</v>
      </c>
      <c r="X151" s="3" t="b">
        <f t="shared" si="92"/>
        <v>0</v>
      </c>
      <c r="Y151" s="3" t="b">
        <f t="shared" si="93"/>
        <v>0</v>
      </c>
      <c r="Z151" s="3" t="b">
        <f t="shared" si="94"/>
        <v>0</v>
      </c>
      <c r="AA151" s="3" t="b">
        <f t="shared" si="95"/>
        <v>0</v>
      </c>
      <c r="AB151" s="3" t="b">
        <f t="shared" si="96"/>
        <v>0</v>
      </c>
      <c r="AC151" s="3" t="b">
        <f t="shared" si="97"/>
        <v>0</v>
      </c>
      <c r="AD151" s="3" t="b">
        <f t="shared" si="98"/>
        <v>0</v>
      </c>
      <c r="AE151" s="3"/>
      <c r="AF151" s="3" t="str">
        <f t="shared" si="99"/>
        <v/>
      </c>
      <c r="AG151" s="3" t="str">
        <f t="shared" si="100"/>
        <v/>
      </c>
      <c r="AH151" s="3" t="str">
        <f t="shared" si="101"/>
        <v/>
      </c>
      <c r="AI151" s="3" t="str">
        <f t="shared" si="102"/>
        <v/>
      </c>
      <c r="AJ151" s="3" t="str">
        <f t="shared" si="103"/>
        <v/>
      </c>
      <c r="AK151" s="3" t="str">
        <f t="shared" si="104"/>
        <v/>
      </c>
      <c r="AL151" s="3" t="str">
        <f t="shared" si="105"/>
        <v/>
      </c>
      <c r="AM151" s="3" t="str">
        <f t="shared" si="106"/>
        <v/>
      </c>
      <c r="AN151" s="3" t="str">
        <f t="shared" si="107"/>
        <v/>
      </c>
      <c r="AO151" s="3" t="str">
        <f t="shared" si="108"/>
        <v/>
      </c>
      <c r="AP151" s="3"/>
      <c r="AQ151" s="3" t="str">
        <f t="shared" si="109"/>
        <v/>
      </c>
      <c r="AR151" s="3" t="str">
        <f t="shared" si="110"/>
        <v/>
      </c>
      <c r="AS151" s="3" t="str">
        <f t="shared" si="111"/>
        <v/>
      </c>
      <c r="AT151" s="3" t="str">
        <f t="shared" si="112"/>
        <v/>
      </c>
      <c r="AU151" s="3" t="str">
        <f t="shared" si="113"/>
        <v/>
      </c>
      <c r="AV151" s="3" t="str">
        <f t="shared" si="114"/>
        <v/>
      </c>
      <c r="AW151" s="3" t="str">
        <f t="shared" si="115"/>
        <v/>
      </c>
      <c r="AX151" s="3" t="str">
        <f t="shared" si="116"/>
        <v/>
      </c>
      <c r="AY151" s="3" t="str">
        <f t="shared" si="117"/>
        <v/>
      </c>
      <c r="AZ151" s="3" t="str">
        <f t="shared" si="118"/>
        <v/>
      </c>
      <c r="BA151" s="3"/>
      <c r="BB151" s="6">
        <f t="shared" si="119"/>
        <v>0</v>
      </c>
      <c r="BC151" s="3">
        <f t="shared" si="120"/>
        <v>0</v>
      </c>
      <c r="BD151" s="3">
        <f t="shared" si="123"/>
        <v>0</v>
      </c>
      <c r="BE151" s="3">
        <f t="shared" si="124"/>
        <v>0</v>
      </c>
      <c r="BF151" s="3">
        <f t="shared" si="125"/>
        <v>0</v>
      </c>
      <c r="BG151" s="3">
        <f t="shared" si="126"/>
        <v>0</v>
      </c>
      <c r="BH151" s="3">
        <f t="shared" si="127"/>
        <v>0</v>
      </c>
      <c r="BI151" s="28">
        <f t="shared" si="128"/>
        <v>0</v>
      </c>
      <c r="BJ151" s="28">
        <f t="shared" si="129"/>
        <v>0</v>
      </c>
      <c r="BK151" s="44" t="e">
        <f t="shared" si="130"/>
        <v>#DIV/0!</v>
      </c>
      <c r="BL151" s="45" t="str">
        <f t="shared" si="121"/>
        <v/>
      </c>
      <c r="BM151" s="39"/>
      <c r="BN151" s="39" t="str">
        <f t="shared" si="131"/>
        <v/>
      </c>
      <c r="BP151" s="12" t="e">
        <f t="shared" si="132"/>
        <v>#N/A</v>
      </c>
    </row>
    <row r="152" spans="1:68">
      <c r="A152" s="43" t="s">
        <v>548</v>
      </c>
      <c r="B152" s="43" t="s">
        <v>549</v>
      </c>
      <c r="C152" s="43" t="s">
        <v>550</v>
      </c>
      <c r="D152" s="43"/>
      <c r="E152" s="43" t="s">
        <v>544</v>
      </c>
      <c r="F152" s="12" t="str">
        <f t="shared" si="122"/>
        <v>immune-rela</v>
      </c>
      <c r="H152" s="12">
        <f>VLOOKUP($B152,data!$B$3:$Q$11565,'diff expr Varroa'!H$7,FALSE)</f>
        <v>9.2001214912990594</v>
      </c>
      <c r="I152" s="12">
        <f>VLOOKUP($B152,data!$B$3:$Q$11565,'diff expr Varroa'!I$7,FALSE)</f>
        <v>9.1877004439692804</v>
      </c>
      <c r="J152" s="12">
        <f>VLOOKUP($B152,data!$B$3:$Q$11565,'diff expr Varroa'!J$7,FALSE)</f>
        <v>8.8023591343452292</v>
      </c>
      <c r="K152" s="12">
        <f>VLOOKUP($B152,data!$B$3:$Q$11565,'diff expr Varroa'!K$7,FALSE)</f>
        <v>9.7291689427900003</v>
      </c>
      <c r="L152" s="12">
        <f>VLOOKUP($B152,data!$B$3:$Q$11565,'diff expr Varroa'!L$7,FALSE)</f>
        <v>8.1505701495510099</v>
      </c>
      <c r="M152" s="12">
        <f>VLOOKUP($B152,data!$B$3:$Q$11565,'diff expr Varroa'!M$7,FALSE)</f>
        <v>9.7072423164782098</v>
      </c>
      <c r="N152" s="12">
        <f>VLOOKUP($B152,data!$B$3:$Q$11565,'diff expr Varroa'!N$7,FALSE)</f>
        <v>8.8564902700753105</v>
      </c>
      <c r="O152" s="12">
        <f>VLOOKUP($B152,data!$B$3:$Q$11565,'diff expr Varroa'!O$7,FALSE)</f>
        <v>8.8434048181573406</v>
      </c>
      <c r="P152" s="12">
        <f>VLOOKUP($B152,data!$B$3:$Q$11565,'diff expr Varroa'!P$7,FALSE)</f>
        <v>9.4439772820490706</v>
      </c>
      <c r="Q152" s="12">
        <f>VLOOKUP($B152,data!$B$3:$Q$11565,'diff expr Varroa'!Q$7,FALSE)</f>
        <v>9.1505806586689307</v>
      </c>
      <c r="S152" s="40" t="str">
        <f>IF(COUNTIF(H152:L152,"&gt;"&amp;'reference parameters'!$B$2)&gt;='reference parameters'!$B$3,IF(COUNTIF('diff expr Varroa'!M152:Q152,"&gt;"&amp;'reference parameters'!$B$2)&gt;='reference parameters'!$B$4,"OK"))</f>
        <v>OK</v>
      </c>
      <c r="U152" s="3">
        <f t="shared" si="89"/>
        <v>7</v>
      </c>
      <c r="V152" s="3">
        <f t="shared" si="90"/>
        <v>6</v>
      </c>
      <c r="W152" s="3">
        <f t="shared" si="91"/>
        <v>2</v>
      </c>
      <c r="X152" s="3">
        <f t="shared" si="92"/>
        <v>10</v>
      </c>
      <c r="Y152" s="3">
        <f t="shared" si="93"/>
        <v>1</v>
      </c>
      <c r="Z152" s="3">
        <f t="shared" si="94"/>
        <v>9</v>
      </c>
      <c r="AA152" s="3">
        <f t="shared" si="95"/>
        <v>4</v>
      </c>
      <c r="AB152" s="3">
        <f t="shared" si="96"/>
        <v>3</v>
      </c>
      <c r="AC152" s="3">
        <f t="shared" si="97"/>
        <v>8</v>
      </c>
      <c r="AD152" s="3">
        <f t="shared" si="98"/>
        <v>5</v>
      </c>
      <c r="AE152" s="3"/>
      <c r="AF152" s="3">
        <f t="shared" si="99"/>
        <v>0</v>
      </c>
      <c r="AG152" s="3">
        <f t="shared" si="100"/>
        <v>0</v>
      </c>
      <c r="AH152" s="3">
        <f t="shared" si="101"/>
        <v>0</v>
      </c>
      <c r="AI152" s="3">
        <f t="shared" si="102"/>
        <v>0</v>
      </c>
      <c r="AJ152" s="3">
        <f t="shared" si="103"/>
        <v>0</v>
      </c>
      <c r="AK152" s="3">
        <f t="shared" si="104"/>
        <v>0</v>
      </c>
      <c r="AL152" s="3">
        <f t="shared" si="105"/>
        <v>0</v>
      </c>
      <c r="AM152" s="3">
        <f t="shared" si="106"/>
        <v>0</v>
      </c>
      <c r="AN152" s="3">
        <f t="shared" si="107"/>
        <v>0</v>
      </c>
      <c r="AO152" s="3">
        <f t="shared" si="108"/>
        <v>0</v>
      </c>
      <c r="AP152" s="3"/>
      <c r="AQ152" s="3">
        <f t="shared" si="109"/>
        <v>7</v>
      </c>
      <c r="AR152" s="3">
        <f t="shared" si="110"/>
        <v>6</v>
      </c>
      <c r="AS152" s="3">
        <f t="shared" si="111"/>
        <v>2</v>
      </c>
      <c r="AT152" s="3">
        <f t="shared" si="112"/>
        <v>10</v>
      </c>
      <c r="AU152" s="3">
        <f t="shared" si="113"/>
        <v>1</v>
      </c>
      <c r="AV152" s="3">
        <f t="shared" si="114"/>
        <v>9</v>
      </c>
      <c r="AW152" s="3">
        <f t="shared" si="115"/>
        <v>4</v>
      </c>
      <c r="AX152" s="3">
        <f t="shared" si="116"/>
        <v>3</v>
      </c>
      <c r="AY152" s="3">
        <f t="shared" si="117"/>
        <v>8</v>
      </c>
      <c r="AZ152" s="3">
        <f t="shared" si="118"/>
        <v>5</v>
      </c>
      <c r="BA152" s="3"/>
      <c r="BB152" s="6">
        <f t="shared" si="119"/>
        <v>5</v>
      </c>
      <c r="BC152" s="3">
        <f t="shared" si="120"/>
        <v>5</v>
      </c>
      <c r="BD152" s="3">
        <f t="shared" si="123"/>
        <v>26</v>
      </c>
      <c r="BE152" s="3">
        <f t="shared" si="124"/>
        <v>29</v>
      </c>
      <c r="BF152" s="3">
        <f t="shared" si="125"/>
        <v>14</v>
      </c>
      <c r="BG152" s="3">
        <f t="shared" si="126"/>
        <v>11</v>
      </c>
      <c r="BH152" s="3">
        <f t="shared" si="127"/>
        <v>11</v>
      </c>
      <c r="BI152" s="28">
        <f t="shared" si="128"/>
        <v>12.5</v>
      </c>
      <c r="BJ152" s="28">
        <f t="shared" si="129"/>
        <v>4.7871355387816905</v>
      </c>
      <c r="BK152" s="44">
        <f t="shared" si="130"/>
        <v>-0.31333978072025609</v>
      </c>
      <c r="BL152" s="45">
        <f t="shared" si="121"/>
        <v>0.37701126503103738</v>
      </c>
      <c r="BM152" s="39"/>
      <c r="BN152" s="39" t="str">
        <f t="shared" si="131"/>
        <v/>
      </c>
      <c r="BP152" s="12">
        <f t="shared" si="132"/>
        <v>8.8870487044660686E-3</v>
      </c>
    </row>
    <row r="153" spans="1:68">
      <c r="A153" s="43" t="s">
        <v>551</v>
      </c>
      <c r="B153" s="43" t="s">
        <v>552</v>
      </c>
      <c r="C153" s="43" t="s">
        <v>150</v>
      </c>
      <c r="D153" s="43"/>
      <c r="E153" s="43" t="s">
        <v>544</v>
      </c>
      <c r="F153" s="12" t="str">
        <f t="shared" si="122"/>
        <v>immune-rela</v>
      </c>
      <c r="H153" s="12">
        <f>VLOOKUP($B153,data!$B$3:$Q$11565,'diff expr Varroa'!H$7,FALSE)</f>
        <v>3.8862082974622001</v>
      </c>
      <c r="I153" s="12">
        <f>VLOOKUP($B153,data!$B$3:$Q$11565,'diff expr Varroa'!I$7,FALSE)</f>
        <v>3.6330127529723502</v>
      </c>
      <c r="J153" s="12">
        <f>VLOOKUP($B153,data!$B$3:$Q$11565,'diff expr Varroa'!J$7,FALSE)</f>
        <v>7.0223608587950404</v>
      </c>
      <c r="K153" s="12">
        <f>VLOOKUP($B153,data!$B$3:$Q$11565,'diff expr Varroa'!K$7,FALSE)</f>
        <v>5.51621391430335</v>
      </c>
      <c r="L153" s="12">
        <f>VLOOKUP($B153,data!$B$3:$Q$11565,'diff expr Varroa'!L$7,FALSE)</f>
        <v>7.2613161132678199</v>
      </c>
      <c r="M153" s="12">
        <f>VLOOKUP($B153,data!$B$3:$Q$11565,'diff expr Varroa'!M$7,FALSE)</f>
        <v>5.24699422619977</v>
      </c>
      <c r="N153" s="12">
        <f>VLOOKUP($B153,data!$B$3:$Q$11565,'diff expr Varroa'!N$7,FALSE)</f>
        <v>4.0793606969786396</v>
      </c>
      <c r="O153" s="12">
        <f>VLOOKUP($B153,data!$B$3:$Q$11565,'diff expr Varroa'!O$7,FALSE)</f>
        <v>5.50134261607041</v>
      </c>
      <c r="P153" s="12">
        <f>VLOOKUP($B153,data!$B$3:$Q$11565,'diff expr Varroa'!P$7,FALSE)</f>
        <v>4.4914502970878702</v>
      </c>
      <c r="Q153" s="12">
        <f>VLOOKUP($B153,data!$B$3:$Q$11565,'diff expr Varroa'!Q$7,FALSE)</f>
        <v>5.3400637897298404</v>
      </c>
      <c r="S153" s="40" t="str">
        <f>IF(COUNTIF(H153:L153,"&gt;"&amp;'reference parameters'!$B$2)&gt;='reference parameters'!$B$3,IF(COUNTIF('diff expr Varroa'!M153:Q153,"&gt;"&amp;'reference parameters'!$B$2)&gt;='reference parameters'!$B$4,"OK"))</f>
        <v>OK</v>
      </c>
      <c r="U153" s="3">
        <f t="shared" si="89"/>
        <v>2</v>
      </c>
      <c r="V153" s="3">
        <f t="shared" si="90"/>
        <v>1</v>
      </c>
      <c r="W153" s="3">
        <f t="shared" si="91"/>
        <v>9</v>
      </c>
      <c r="X153" s="3">
        <f t="shared" si="92"/>
        <v>8</v>
      </c>
      <c r="Y153" s="3">
        <f t="shared" si="93"/>
        <v>10</v>
      </c>
      <c r="Z153" s="3">
        <f t="shared" si="94"/>
        <v>5</v>
      </c>
      <c r="AA153" s="3">
        <f t="shared" si="95"/>
        <v>3</v>
      </c>
      <c r="AB153" s="3">
        <f t="shared" si="96"/>
        <v>7</v>
      </c>
      <c r="AC153" s="3">
        <f t="shared" si="97"/>
        <v>4</v>
      </c>
      <c r="AD153" s="3">
        <f t="shared" si="98"/>
        <v>6</v>
      </c>
      <c r="AE153" s="3"/>
      <c r="AF153" s="3">
        <f t="shared" si="99"/>
        <v>0</v>
      </c>
      <c r="AG153" s="3">
        <f t="shared" si="100"/>
        <v>0</v>
      </c>
      <c r="AH153" s="3">
        <f t="shared" si="101"/>
        <v>0</v>
      </c>
      <c r="AI153" s="3">
        <f t="shared" si="102"/>
        <v>0</v>
      </c>
      <c r="AJ153" s="3">
        <f t="shared" si="103"/>
        <v>0</v>
      </c>
      <c r="AK153" s="3">
        <f t="shared" si="104"/>
        <v>0</v>
      </c>
      <c r="AL153" s="3">
        <f t="shared" si="105"/>
        <v>0</v>
      </c>
      <c r="AM153" s="3">
        <f t="shared" si="106"/>
        <v>0</v>
      </c>
      <c r="AN153" s="3">
        <f t="shared" si="107"/>
        <v>0</v>
      </c>
      <c r="AO153" s="3">
        <f t="shared" si="108"/>
        <v>0</v>
      </c>
      <c r="AP153" s="3"/>
      <c r="AQ153" s="3">
        <f t="shared" si="109"/>
        <v>2</v>
      </c>
      <c r="AR153" s="3">
        <f t="shared" si="110"/>
        <v>1</v>
      </c>
      <c r="AS153" s="3">
        <f t="shared" si="111"/>
        <v>9</v>
      </c>
      <c r="AT153" s="3">
        <f t="shared" si="112"/>
        <v>8</v>
      </c>
      <c r="AU153" s="3">
        <f t="shared" si="113"/>
        <v>10</v>
      </c>
      <c r="AV153" s="3">
        <f t="shared" si="114"/>
        <v>5</v>
      </c>
      <c r="AW153" s="3">
        <f t="shared" si="115"/>
        <v>3</v>
      </c>
      <c r="AX153" s="3">
        <f t="shared" si="116"/>
        <v>7</v>
      </c>
      <c r="AY153" s="3">
        <f t="shared" si="117"/>
        <v>4</v>
      </c>
      <c r="AZ153" s="3">
        <f t="shared" si="118"/>
        <v>6</v>
      </c>
      <c r="BA153" s="3"/>
      <c r="BB153" s="6">
        <f t="shared" si="119"/>
        <v>5</v>
      </c>
      <c r="BC153" s="3">
        <f t="shared" si="120"/>
        <v>5</v>
      </c>
      <c r="BD153" s="3">
        <f t="shared" si="123"/>
        <v>30</v>
      </c>
      <c r="BE153" s="3">
        <f t="shared" si="124"/>
        <v>25</v>
      </c>
      <c r="BF153" s="3">
        <f t="shared" si="125"/>
        <v>10</v>
      </c>
      <c r="BG153" s="3">
        <f t="shared" si="126"/>
        <v>15</v>
      </c>
      <c r="BH153" s="3">
        <f t="shared" si="127"/>
        <v>10</v>
      </c>
      <c r="BI153" s="28">
        <f t="shared" si="128"/>
        <v>12.5</v>
      </c>
      <c r="BJ153" s="28">
        <f t="shared" si="129"/>
        <v>4.7871355387816905</v>
      </c>
      <c r="BK153" s="44">
        <f t="shared" si="130"/>
        <v>-0.5222329678670935</v>
      </c>
      <c r="BL153" s="45">
        <f t="shared" si="121"/>
        <v>0.30075406722029491</v>
      </c>
      <c r="BM153" s="39"/>
      <c r="BN153" s="39" t="str">
        <f t="shared" si="131"/>
        <v/>
      </c>
      <c r="BP153" s="12">
        <f t="shared" si="132"/>
        <v>-4.4487389861527997E-2</v>
      </c>
    </row>
    <row r="154" spans="1:68">
      <c r="A154" s="43" t="s">
        <v>553</v>
      </c>
      <c r="B154" s="43" t="s">
        <v>554</v>
      </c>
      <c r="C154" s="43" t="s">
        <v>150</v>
      </c>
      <c r="D154" s="43"/>
      <c r="E154" s="43" t="s">
        <v>544</v>
      </c>
      <c r="F154" s="12" t="str">
        <f t="shared" si="122"/>
        <v>immune-rela</v>
      </c>
      <c r="H154" s="12">
        <f>VLOOKUP($B154,data!$B$3:$Q$11565,'diff expr Varroa'!H$7,FALSE)</f>
        <v>5.4183879182099801</v>
      </c>
      <c r="I154" s="12">
        <f>VLOOKUP($B154,data!$B$3:$Q$11565,'diff expr Varroa'!I$7,FALSE)</f>
        <v>5.6396332121204704</v>
      </c>
      <c r="J154" s="12">
        <f>VLOOKUP($B154,data!$B$3:$Q$11565,'diff expr Varroa'!J$7,FALSE)</f>
        <v>5.3510197543661198</v>
      </c>
      <c r="K154" s="12">
        <f>VLOOKUP($B154,data!$B$3:$Q$11565,'diff expr Varroa'!K$7,FALSE)</f>
        <v>4.7023883921396203</v>
      </c>
      <c r="L154" s="12">
        <f>VLOOKUP($B154,data!$B$3:$Q$11565,'diff expr Varroa'!L$7,FALSE)</f>
        <v>5.5356797135327902</v>
      </c>
      <c r="M154" s="12">
        <f>VLOOKUP($B154,data!$B$3:$Q$11565,'diff expr Varroa'!M$7,FALSE)</f>
        <v>4.2312229394497098</v>
      </c>
      <c r="N154" s="12">
        <f>VLOOKUP($B154,data!$B$3:$Q$11565,'diff expr Varroa'!N$7,FALSE)</f>
        <v>4.92982830720526</v>
      </c>
      <c r="O154" s="12">
        <f>VLOOKUP($B154,data!$B$3:$Q$11565,'diff expr Varroa'!O$7,FALSE)</f>
        <v>4.5040669171042298</v>
      </c>
      <c r="P154" s="12">
        <f>VLOOKUP($B154,data!$B$3:$Q$11565,'diff expr Varroa'!P$7,FALSE)</f>
        <v>6.0500919107865396</v>
      </c>
      <c r="Q154" s="12">
        <f>VLOOKUP($B154,data!$B$3:$Q$11565,'diff expr Varroa'!Q$7,FALSE)</f>
        <v>5.3679389808257501</v>
      </c>
      <c r="S154" s="40" t="str">
        <f>IF(COUNTIF(H154:L154,"&gt;"&amp;'reference parameters'!$B$2)&gt;='reference parameters'!$B$3,IF(COUNTIF('diff expr Varroa'!M154:Q154,"&gt;"&amp;'reference parameters'!$B$2)&gt;='reference parameters'!$B$4,"OK"))</f>
        <v>OK</v>
      </c>
      <c r="U154" s="3">
        <f t="shared" si="89"/>
        <v>7</v>
      </c>
      <c r="V154" s="3">
        <f t="shared" si="90"/>
        <v>9</v>
      </c>
      <c r="W154" s="3">
        <f t="shared" si="91"/>
        <v>5</v>
      </c>
      <c r="X154" s="3">
        <f t="shared" si="92"/>
        <v>3</v>
      </c>
      <c r="Y154" s="3">
        <f t="shared" si="93"/>
        <v>8</v>
      </c>
      <c r="Z154" s="3">
        <f t="shared" si="94"/>
        <v>1</v>
      </c>
      <c r="AA154" s="3">
        <f t="shared" si="95"/>
        <v>4</v>
      </c>
      <c r="AB154" s="3">
        <f t="shared" si="96"/>
        <v>2</v>
      </c>
      <c r="AC154" s="3">
        <f t="shared" si="97"/>
        <v>10</v>
      </c>
      <c r="AD154" s="3">
        <f t="shared" si="98"/>
        <v>6</v>
      </c>
      <c r="AE154" s="3"/>
      <c r="AF154" s="3">
        <f t="shared" si="99"/>
        <v>0</v>
      </c>
      <c r="AG154" s="3">
        <f t="shared" si="100"/>
        <v>0</v>
      </c>
      <c r="AH154" s="3">
        <f t="shared" si="101"/>
        <v>0</v>
      </c>
      <c r="AI154" s="3">
        <f t="shared" si="102"/>
        <v>0</v>
      </c>
      <c r="AJ154" s="3">
        <f t="shared" si="103"/>
        <v>0</v>
      </c>
      <c r="AK154" s="3">
        <f t="shared" si="104"/>
        <v>0</v>
      </c>
      <c r="AL154" s="3">
        <f t="shared" si="105"/>
        <v>0</v>
      </c>
      <c r="AM154" s="3">
        <f t="shared" si="106"/>
        <v>0</v>
      </c>
      <c r="AN154" s="3">
        <f t="shared" si="107"/>
        <v>0</v>
      </c>
      <c r="AO154" s="3">
        <f t="shared" si="108"/>
        <v>0</v>
      </c>
      <c r="AP154" s="3"/>
      <c r="AQ154" s="3">
        <f t="shared" si="109"/>
        <v>7</v>
      </c>
      <c r="AR154" s="3">
        <f t="shared" si="110"/>
        <v>9</v>
      </c>
      <c r="AS154" s="3">
        <f t="shared" si="111"/>
        <v>5</v>
      </c>
      <c r="AT154" s="3">
        <f t="shared" si="112"/>
        <v>3</v>
      </c>
      <c r="AU154" s="3">
        <f t="shared" si="113"/>
        <v>8</v>
      </c>
      <c r="AV154" s="3">
        <f t="shared" si="114"/>
        <v>1</v>
      </c>
      <c r="AW154" s="3">
        <f t="shared" si="115"/>
        <v>4</v>
      </c>
      <c r="AX154" s="3">
        <f t="shared" si="116"/>
        <v>2</v>
      </c>
      <c r="AY154" s="3">
        <f t="shared" si="117"/>
        <v>10</v>
      </c>
      <c r="AZ154" s="3">
        <f t="shared" si="118"/>
        <v>6</v>
      </c>
      <c r="BA154" s="3"/>
      <c r="BB154" s="6">
        <f t="shared" si="119"/>
        <v>5</v>
      </c>
      <c r="BC154" s="3">
        <f t="shared" si="120"/>
        <v>5</v>
      </c>
      <c r="BD154" s="3">
        <f t="shared" si="123"/>
        <v>32</v>
      </c>
      <c r="BE154" s="3">
        <f t="shared" si="124"/>
        <v>23</v>
      </c>
      <c r="BF154" s="3">
        <f t="shared" si="125"/>
        <v>8</v>
      </c>
      <c r="BG154" s="3">
        <f t="shared" si="126"/>
        <v>17</v>
      </c>
      <c r="BH154" s="3">
        <f t="shared" si="127"/>
        <v>8</v>
      </c>
      <c r="BI154" s="28">
        <f t="shared" si="128"/>
        <v>12.5</v>
      </c>
      <c r="BJ154" s="28">
        <f t="shared" si="129"/>
        <v>4.7871355387816905</v>
      </c>
      <c r="BK154" s="44">
        <f t="shared" si="130"/>
        <v>-0.94001934216076832</v>
      </c>
      <c r="BL154" s="45">
        <f t="shared" si="121"/>
        <v>0.17360381967471225</v>
      </c>
      <c r="BM154" s="39"/>
      <c r="BN154" s="39" t="str">
        <f t="shared" si="131"/>
        <v/>
      </c>
      <c r="BP154" s="12">
        <f t="shared" si="132"/>
        <v>-2.6268039320534287E-2</v>
      </c>
    </row>
    <row r="155" spans="1:68">
      <c r="A155" s="43" t="s">
        <v>555</v>
      </c>
      <c r="B155" s="43" t="s">
        <v>556</v>
      </c>
      <c r="C155" s="43" t="s">
        <v>557</v>
      </c>
      <c r="D155" s="43"/>
      <c r="E155" s="43" t="s">
        <v>544</v>
      </c>
      <c r="F155" s="12" t="str">
        <f t="shared" si="122"/>
        <v>immune-rela</v>
      </c>
      <c r="H155" s="12">
        <f>VLOOKUP($B155,data!$B$3:$Q$11565,'diff expr Varroa'!H$7,FALSE)</f>
        <v>7.9225536190524997</v>
      </c>
      <c r="I155" s="12">
        <f>VLOOKUP($B155,data!$B$3:$Q$11565,'diff expr Varroa'!I$7,FALSE)</f>
        <v>8.1879879463342693</v>
      </c>
      <c r="J155" s="12">
        <f>VLOOKUP($B155,data!$B$3:$Q$11565,'diff expr Varroa'!J$7,FALSE)</f>
        <v>8.0180341608702506</v>
      </c>
      <c r="K155" s="12">
        <f>VLOOKUP($B155,data!$B$3:$Q$11565,'diff expr Varroa'!K$7,FALSE)</f>
        <v>8.1107450165354606</v>
      </c>
      <c r="L155" s="12">
        <f>VLOOKUP($B155,data!$B$3:$Q$11565,'diff expr Varroa'!L$7,FALSE)</f>
        <v>8.0945910163541193</v>
      </c>
      <c r="M155" s="12">
        <f>VLOOKUP($B155,data!$B$3:$Q$11565,'diff expr Varroa'!M$7,FALSE)</f>
        <v>8.4372601967683298</v>
      </c>
      <c r="N155" s="12">
        <f>VLOOKUP($B155,data!$B$3:$Q$11565,'diff expr Varroa'!N$7,FALSE)</f>
        <v>8.3202877605202996</v>
      </c>
      <c r="O155" s="12">
        <f>VLOOKUP($B155,data!$B$3:$Q$11565,'diff expr Varroa'!O$7,FALSE)</f>
        <v>8.07752150924183</v>
      </c>
      <c r="P155" s="12">
        <f>VLOOKUP($B155,data!$B$3:$Q$11565,'diff expr Varroa'!P$7,FALSE)</f>
        <v>8.1496261775359304</v>
      </c>
      <c r="Q155" s="12">
        <f>VLOOKUP($B155,data!$B$3:$Q$11565,'diff expr Varroa'!Q$7,FALSE)</f>
        <v>8.0686548807674594</v>
      </c>
      <c r="S155" s="40" t="str">
        <f>IF(COUNTIF(H155:L155,"&gt;"&amp;'reference parameters'!$B$2)&gt;='reference parameters'!$B$3,IF(COUNTIF('diff expr Varroa'!M155:Q155,"&gt;"&amp;'reference parameters'!$B$2)&gt;='reference parameters'!$B$4,"OK"))</f>
        <v>OK</v>
      </c>
      <c r="U155" s="3">
        <f t="shared" si="89"/>
        <v>1</v>
      </c>
      <c r="V155" s="3">
        <f t="shared" si="90"/>
        <v>8</v>
      </c>
      <c r="W155" s="3">
        <f t="shared" si="91"/>
        <v>2</v>
      </c>
      <c r="X155" s="3">
        <f t="shared" si="92"/>
        <v>6</v>
      </c>
      <c r="Y155" s="3">
        <f t="shared" si="93"/>
        <v>5</v>
      </c>
      <c r="Z155" s="3">
        <f t="shared" si="94"/>
        <v>10</v>
      </c>
      <c r="AA155" s="3">
        <f t="shared" si="95"/>
        <v>9</v>
      </c>
      <c r="AB155" s="3">
        <f t="shared" si="96"/>
        <v>4</v>
      </c>
      <c r="AC155" s="3">
        <f t="shared" si="97"/>
        <v>7</v>
      </c>
      <c r="AD155" s="3">
        <f t="shared" si="98"/>
        <v>3</v>
      </c>
      <c r="AE155" s="3"/>
      <c r="AF155" s="3">
        <f t="shared" si="99"/>
        <v>0</v>
      </c>
      <c r="AG155" s="3">
        <f t="shared" si="100"/>
        <v>0</v>
      </c>
      <c r="AH155" s="3">
        <f t="shared" si="101"/>
        <v>0</v>
      </c>
      <c r="AI155" s="3">
        <f t="shared" si="102"/>
        <v>0</v>
      </c>
      <c r="AJ155" s="3">
        <f t="shared" si="103"/>
        <v>0</v>
      </c>
      <c r="AK155" s="3">
        <f t="shared" si="104"/>
        <v>0</v>
      </c>
      <c r="AL155" s="3">
        <f t="shared" si="105"/>
        <v>0</v>
      </c>
      <c r="AM155" s="3">
        <f t="shared" si="106"/>
        <v>0</v>
      </c>
      <c r="AN155" s="3">
        <f t="shared" si="107"/>
        <v>0</v>
      </c>
      <c r="AO155" s="3">
        <f t="shared" si="108"/>
        <v>0</v>
      </c>
      <c r="AP155" s="3"/>
      <c r="AQ155" s="3">
        <f t="shared" si="109"/>
        <v>1</v>
      </c>
      <c r="AR155" s="3">
        <f t="shared" si="110"/>
        <v>8</v>
      </c>
      <c r="AS155" s="3">
        <f t="shared" si="111"/>
        <v>2</v>
      </c>
      <c r="AT155" s="3">
        <f t="shared" si="112"/>
        <v>6</v>
      </c>
      <c r="AU155" s="3">
        <f t="shared" si="113"/>
        <v>5</v>
      </c>
      <c r="AV155" s="3">
        <f t="shared" si="114"/>
        <v>10</v>
      </c>
      <c r="AW155" s="3">
        <f t="shared" si="115"/>
        <v>9</v>
      </c>
      <c r="AX155" s="3">
        <f t="shared" si="116"/>
        <v>4</v>
      </c>
      <c r="AY155" s="3">
        <f t="shared" si="117"/>
        <v>7</v>
      </c>
      <c r="AZ155" s="3">
        <f t="shared" si="118"/>
        <v>3</v>
      </c>
      <c r="BA155" s="3"/>
      <c r="BB155" s="6">
        <f t="shared" si="119"/>
        <v>5</v>
      </c>
      <c r="BC155" s="3">
        <f t="shared" si="120"/>
        <v>5</v>
      </c>
      <c r="BD155" s="3">
        <f t="shared" si="123"/>
        <v>22</v>
      </c>
      <c r="BE155" s="3">
        <f t="shared" si="124"/>
        <v>33</v>
      </c>
      <c r="BF155" s="3">
        <f t="shared" si="125"/>
        <v>18</v>
      </c>
      <c r="BG155" s="3">
        <f t="shared" si="126"/>
        <v>7</v>
      </c>
      <c r="BH155" s="3">
        <f t="shared" si="127"/>
        <v>7</v>
      </c>
      <c r="BI155" s="28">
        <f t="shared" si="128"/>
        <v>12.5</v>
      </c>
      <c r="BJ155" s="28">
        <f t="shared" si="129"/>
        <v>4.7871355387816905</v>
      </c>
      <c r="BK155" s="44">
        <f t="shared" si="130"/>
        <v>-1.1489125293076057</v>
      </c>
      <c r="BL155" s="45">
        <f t="shared" si="121"/>
        <v>0.12529602534284204</v>
      </c>
      <c r="BM155" s="39"/>
      <c r="BN155" s="39" t="str">
        <f t="shared" si="131"/>
        <v/>
      </c>
      <c r="BP155" s="12">
        <f t="shared" si="132"/>
        <v>7.6782635483888624E-3</v>
      </c>
    </row>
    <row r="156" spans="1:68">
      <c r="A156" s="43" t="s">
        <v>558</v>
      </c>
      <c r="B156" s="43" t="s">
        <v>559</v>
      </c>
      <c r="C156" s="43" t="s">
        <v>150</v>
      </c>
      <c r="D156" s="43"/>
      <c r="E156" s="43" t="s">
        <v>544</v>
      </c>
      <c r="F156" s="12" t="str">
        <f t="shared" si="122"/>
        <v>immune-rela</v>
      </c>
      <c r="H156" s="12">
        <f>VLOOKUP($B156,data!$B$3:$Q$11565,'diff expr Varroa'!H$7,FALSE)</f>
        <v>6.1416886309143299</v>
      </c>
      <c r="I156" s="12">
        <f>VLOOKUP($B156,data!$B$3:$Q$11565,'diff expr Varroa'!I$7,FALSE)</f>
        <v>5.4196943085789</v>
      </c>
      <c r="J156" s="12">
        <f>VLOOKUP($B156,data!$B$3:$Q$11565,'diff expr Varroa'!J$7,FALSE)</f>
        <v>7.1929456960548803</v>
      </c>
      <c r="K156" s="12">
        <f>VLOOKUP($B156,data!$B$3:$Q$11565,'diff expr Varroa'!K$7,FALSE)</f>
        <v>6.7079714790222598</v>
      </c>
      <c r="L156" s="12">
        <f>VLOOKUP($B156,data!$B$3:$Q$11565,'diff expr Varroa'!L$7,FALSE)</f>
        <v>7.1372856948198002</v>
      </c>
      <c r="M156" s="12">
        <f>VLOOKUP($B156,data!$B$3:$Q$11565,'diff expr Varroa'!M$7,FALSE)</f>
        <v>4.1560374762891303</v>
      </c>
      <c r="N156" s="12">
        <f>VLOOKUP($B156,data!$B$3:$Q$11565,'diff expr Varroa'!N$7,FALSE)</f>
        <v>5.7346509072572998</v>
      </c>
      <c r="O156" s="12">
        <f>VLOOKUP($B156,data!$B$3:$Q$11565,'diff expr Varroa'!O$7,FALSE)</f>
        <v>5.0088657953609399</v>
      </c>
      <c r="P156" s="12">
        <f>VLOOKUP($B156,data!$B$3:$Q$11565,'diff expr Varroa'!P$7,FALSE)</f>
        <v>6.5433294448369299</v>
      </c>
      <c r="Q156" s="12">
        <f>VLOOKUP($B156,data!$B$3:$Q$11565,'diff expr Varroa'!Q$7,FALSE)</f>
        <v>6.9377613713991799</v>
      </c>
      <c r="S156" s="40" t="str">
        <f>IF(COUNTIF(H156:L156,"&gt;"&amp;'reference parameters'!$B$2)&gt;='reference parameters'!$B$3,IF(COUNTIF('diff expr Varroa'!M156:Q156,"&gt;"&amp;'reference parameters'!$B$2)&gt;='reference parameters'!$B$4,"OK"))</f>
        <v>OK</v>
      </c>
      <c r="U156" s="3">
        <f t="shared" si="89"/>
        <v>5</v>
      </c>
      <c r="V156" s="3">
        <f t="shared" si="90"/>
        <v>3</v>
      </c>
      <c r="W156" s="3">
        <f t="shared" si="91"/>
        <v>10</v>
      </c>
      <c r="X156" s="3">
        <f t="shared" si="92"/>
        <v>7</v>
      </c>
      <c r="Y156" s="3">
        <f t="shared" si="93"/>
        <v>9</v>
      </c>
      <c r="Z156" s="3">
        <f t="shared" si="94"/>
        <v>1</v>
      </c>
      <c r="AA156" s="3">
        <f t="shared" si="95"/>
        <v>4</v>
      </c>
      <c r="AB156" s="3">
        <f t="shared" si="96"/>
        <v>2</v>
      </c>
      <c r="AC156" s="3">
        <f t="shared" si="97"/>
        <v>6</v>
      </c>
      <c r="AD156" s="3">
        <f t="shared" si="98"/>
        <v>8</v>
      </c>
      <c r="AE156" s="3"/>
      <c r="AF156" s="3">
        <f t="shared" si="99"/>
        <v>0</v>
      </c>
      <c r="AG156" s="3">
        <f t="shared" si="100"/>
        <v>0</v>
      </c>
      <c r="AH156" s="3">
        <f t="shared" si="101"/>
        <v>0</v>
      </c>
      <c r="AI156" s="3">
        <f t="shared" si="102"/>
        <v>0</v>
      </c>
      <c r="AJ156" s="3">
        <f t="shared" si="103"/>
        <v>0</v>
      </c>
      <c r="AK156" s="3">
        <f t="shared" si="104"/>
        <v>0</v>
      </c>
      <c r="AL156" s="3">
        <f t="shared" si="105"/>
        <v>0</v>
      </c>
      <c r="AM156" s="3">
        <f t="shared" si="106"/>
        <v>0</v>
      </c>
      <c r="AN156" s="3">
        <f t="shared" si="107"/>
        <v>0</v>
      </c>
      <c r="AO156" s="3">
        <f t="shared" si="108"/>
        <v>0</v>
      </c>
      <c r="AP156" s="3"/>
      <c r="AQ156" s="3">
        <f t="shared" si="109"/>
        <v>5</v>
      </c>
      <c r="AR156" s="3">
        <f t="shared" si="110"/>
        <v>3</v>
      </c>
      <c r="AS156" s="3">
        <f t="shared" si="111"/>
        <v>10</v>
      </c>
      <c r="AT156" s="3">
        <f t="shared" si="112"/>
        <v>7</v>
      </c>
      <c r="AU156" s="3">
        <f t="shared" si="113"/>
        <v>9</v>
      </c>
      <c r="AV156" s="3">
        <f t="shared" si="114"/>
        <v>1</v>
      </c>
      <c r="AW156" s="3">
        <f t="shared" si="115"/>
        <v>4</v>
      </c>
      <c r="AX156" s="3">
        <f t="shared" si="116"/>
        <v>2</v>
      </c>
      <c r="AY156" s="3">
        <f t="shared" si="117"/>
        <v>6</v>
      </c>
      <c r="AZ156" s="3">
        <f t="shared" si="118"/>
        <v>8</v>
      </c>
      <c r="BA156" s="3"/>
      <c r="BB156" s="6">
        <f t="shared" si="119"/>
        <v>5</v>
      </c>
      <c r="BC156" s="3">
        <f t="shared" si="120"/>
        <v>5</v>
      </c>
      <c r="BD156" s="3">
        <f t="shared" si="123"/>
        <v>34</v>
      </c>
      <c r="BE156" s="3">
        <f t="shared" si="124"/>
        <v>21</v>
      </c>
      <c r="BF156" s="3">
        <f t="shared" si="125"/>
        <v>6</v>
      </c>
      <c r="BG156" s="3">
        <f t="shared" si="126"/>
        <v>19</v>
      </c>
      <c r="BH156" s="3">
        <f t="shared" si="127"/>
        <v>6</v>
      </c>
      <c r="BI156" s="28">
        <f t="shared" si="128"/>
        <v>12.5</v>
      </c>
      <c r="BJ156" s="28">
        <f t="shared" si="129"/>
        <v>4.7871355387816905</v>
      </c>
      <c r="BK156" s="44">
        <f t="shared" si="130"/>
        <v>-1.3578057164544433</v>
      </c>
      <c r="BL156" s="45">
        <f t="shared" si="121"/>
        <v>8.7262670284291577E-2</v>
      </c>
      <c r="BM156" s="39"/>
      <c r="BN156" s="39" t="str">
        <f t="shared" si="131"/>
        <v/>
      </c>
      <c r="BP156" s="12">
        <f t="shared" si="132"/>
        <v>-6.0189820956004614E-2</v>
      </c>
    </row>
    <row r="157" spans="1:68">
      <c r="A157" s="43" t="s">
        <v>560</v>
      </c>
      <c r="B157" s="43" t="s">
        <v>561</v>
      </c>
      <c r="C157" s="43" t="s">
        <v>562</v>
      </c>
      <c r="D157" s="43"/>
      <c r="E157" s="43" t="s">
        <v>544</v>
      </c>
      <c r="F157" s="12" t="str">
        <f t="shared" si="122"/>
        <v>immune-rela</v>
      </c>
      <c r="H157" s="12">
        <f>VLOOKUP($B157,data!$B$3:$Q$11565,'diff expr Varroa'!H$7,FALSE)</f>
        <v>8.1109507719669498</v>
      </c>
      <c r="I157" s="12">
        <f>VLOOKUP($B157,data!$B$3:$Q$11565,'diff expr Varroa'!I$7,FALSE)</f>
        <v>7.8717146042891102</v>
      </c>
      <c r="J157" s="12">
        <f>VLOOKUP($B157,data!$B$3:$Q$11565,'diff expr Varroa'!J$7,FALSE)</f>
        <v>10.069081593392699</v>
      </c>
      <c r="K157" s="12">
        <f>VLOOKUP($B157,data!$B$3:$Q$11565,'diff expr Varroa'!K$7,FALSE)</f>
        <v>8.7082593425084909</v>
      </c>
      <c r="L157" s="12">
        <f>VLOOKUP($B157,data!$B$3:$Q$11565,'diff expr Varroa'!L$7,FALSE)</f>
        <v>9.3158656692992192</v>
      </c>
      <c r="M157" s="12">
        <f>VLOOKUP($B157,data!$B$3:$Q$11565,'diff expr Varroa'!M$7,FALSE)</f>
        <v>5.9922466879641396</v>
      </c>
      <c r="N157" s="12">
        <f>VLOOKUP($B157,data!$B$3:$Q$11565,'diff expr Varroa'!N$7,FALSE)</f>
        <v>6.67120701638986</v>
      </c>
      <c r="O157" s="12">
        <f>VLOOKUP($B157,data!$B$3:$Q$11565,'diff expr Varroa'!O$7,FALSE)</f>
        <v>7.5434566930248703</v>
      </c>
      <c r="P157" s="12">
        <f>VLOOKUP($B157,data!$B$3:$Q$11565,'diff expr Varroa'!P$7,FALSE)</f>
        <v>7.6791251050583504</v>
      </c>
      <c r="Q157" s="12">
        <f>VLOOKUP($B157,data!$B$3:$Q$11565,'diff expr Varroa'!Q$7,FALSE)</f>
        <v>8.7671058808035607</v>
      </c>
      <c r="S157" s="40" t="str">
        <f>IF(COUNTIF(H157:L157,"&gt;"&amp;'reference parameters'!$B$2)&gt;='reference parameters'!$B$3,IF(COUNTIF('diff expr Varroa'!M157:Q157,"&gt;"&amp;'reference parameters'!$B$2)&gt;='reference parameters'!$B$4,"OK"))</f>
        <v>OK</v>
      </c>
      <c r="U157" s="3">
        <f t="shared" si="89"/>
        <v>6</v>
      </c>
      <c r="V157" s="3">
        <f t="shared" si="90"/>
        <v>5</v>
      </c>
      <c r="W157" s="3">
        <f t="shared" si="91"/>
        <v>10</v>
      </c>
      <c r="X157" s="3">
        <f t="shared" si="92"/>
        <v>7</v>
      </c>
      <c r="Y157" s="3">
        <f t="shared" si="93"/>
        <v>9</v>
      </c>
      <c r="Z157" s="3">
        <f t="shared" si="94"/>
        <v>1</v>
      </c>
      <c r="AA157" s="3">
        <f t="shared" si="95"/>
        <v>2</v>
      </c>
      <c r="AB157" s="3">
        <f t="shared" si="96"/>
        <v>3</v>
      </c>
      <c r="AC157" s="3">
        <f t="shared" si="97"/>
        <v>4</v>
      </c>
      <c r="AD157" s="3">
        <f t="shared" si="98"/>
        <v>8</v>
      </c>
      <c r="AE157" s="3"/>
      <c r="AF157" s="3">
        <f t="shared" si="99"/>
        <v>0</v>
      </c>
      <c r="AG157" s="3">
        <f t="shared" si="100"/>
        <v>0</v>
      </c>
      <c r="AH157" s="3">
        <f t="shared" si="101"/>
        <v>0</v>
      </c>
      <c r="AI157" s="3">
        <f t="shared" si="102"/>
        <v>0</v>
      </c>
      <c r="AJ157" s="3">
        <f t="shared" si="103"/>
        <v>0</v>
      </c>
      <c r="AK157" s="3">
        <f t="shared" si="104"/>
        <v>0</v>
      </c>
      <c r="AL157" s="3">
        <f t="shared" si="105"/>
        <v>0</v>
      </c>
      <c r="AM157" s="3">
        <f t="shared" si="106"/>
        <v>0</v>
      </c>
      <c r="AN157" s="3">
        <f t="shared" si="107"/>
        <v>0</v>
      </c>
      <c r="AO157" s="3">
        <f t="shared" si="108"/>
        <v>0</v>
      </c>
      <c r="AP157" s="3"/>
      <c r="AQ157" s="3">
        <f t="shared" si="109"/>
        <v>6</v>
      </c>
      <c r="AR157" s="3">
        <f t="shared" si="110"/>
        <v>5</v>
      </c>
      <c r="AS157" s="3">
        <f t="shared" si="111"/>
        <v>10</v>
      </c>
      <c r="AT157" s="3">
        <f t="shared" si="112"/>
        <v>7</v>
      </c>
      <c r="AU157" s="3">
        <f t="shared" si="113"/>
        <v>9</v>
      </c>
      <c r="AV157" s="3">
        <f t="shared" si="114"/>
        <v>1</v>
      </c>
      <c r="AW157" s="3">
        <f t="shared" si="115"/>
        <v>2</v>
      </c>
      <c r="AX157" s="3">
        <f t="shared" si="116"/>
        <v>3</v>
      </c>
      <c r="AY157" s="3">
        <f t="shared" si="117"/>
        <v>4</v>
      </c>
      <c r="AZ157" s="3">
        <f t="shared" si="118"/>
        <v>8</v>
      </c>
      <c r="BA157" s="3"/>
      <c r="BB157" s="6">
        <f t="shared" si="119"/>
        <v>5</v>
      </c>
      <c r="BC157" s="3">
        <f t="shared" si="120"/>
        <v>5</v>
      </c>
      <c r="BD157" s="3">
        <f t="shared" si="123"/>
        <v>37</v>
      </c>
      <c r="BE157" s="3">
        <f t="shared" si="124"/>
        <v>18</v>
      </c>
      <c r="BF157" s="3">
        <f t="shared" si="125"/>
        <v>3</v>
      </c>
      <c r="BG157" s="3">
        <f t="shared" si="126"/>
        <v>22</v>
      </c>
      <c r="BH157" s="3">
        <f t="shared" si="127"/>
        <v>3</v>
      </c>
      <c r="BI157" s="28">
        <f t="shared" si="128"/>
        <v>12.5</v>
      </c>
      <c r="BJ157" s="28">
        <f t="shared" si="129"/>
        <v>4.7871355387816905</v>
      </c>
      <c r="BK157" s="44">
        <f t="shared" si="130"/>
        <v>-1.9844852778949553</v>
      </c>
      <c r="BL157" s="45">
        <f t="shared" si="121"/>
        <v>2.3600883845071103E-2</v>
      </c>
      <c r="BM157" s="39"/>
      <c r="BN157" s="39" t="str">
        <f t="shared" si="131"/>
        <v/>
      </c>
      <c r="BP157" s="12">
        <f t="shared" si="132"/>
        <v>-8.0089710898655422E-2</v>
      </c>
    </row>
    <row r="158" spans="1:68">
      <c r="A158" s="43" t="s">
        <v>563</v>
      </c>
      <c r="B158" s="43" t="s">
        <v>564</v>
      </c>
      <c r="C158" s="43" t="s">
        <v>565</v>
      </c>
      <c r="D158" s="43"/>
      <c r="E158" s="43" t="s">
        <v>544</v>
      </c>
      <c r="F158" s="12" t="str">
        <f t="shared" si="122"/>
        <v>immune-rela</v>
      </c>
      <c r="H158" s="12">
        <f>VLOOKUP($B158,data!$B$3:$Q$11565,'diff expr Varroa'!H$7,FALSE)</f>
        <v>9.0327469395890994</v>
      </c>
      <c r="I158" s="12">
        <f>VLOOKUP($B158,data!$B$3:$Q$11565,'diff expr Varroa'!I$7,FALSE)</f>
        <v>8.9628596536323997</v>
      </c>
      <c r="J158" s="12">
        <f>VLOOKUP($B158,data!$B$3:$Q$11565,'diff expr Varroa'!J$7,FALSE)</f>
        <v>8.64364464799303</v>
      </c>
      <c r="K158" s="12">
        <f>VLOOKUP($B158,data!$B$3:$Q$11565,'diff expr Varroa'!K$7,FALSE)</f>
        <v>9.2804775271285997</v>
      </c>
      <c r="L158" s="12">
        <f>VLOOKUP($B158,data!$B$3:$Q$11565,'diff expr Varroa'!L$7,FALSE)</f>
        <v>9.1427551649659904</v>
      </c>
      <c r="M158" s="12">
        <f>VLOOKUP($B158,data!$B$3:$Q$11565,'diff expr Varroa'!M$7,FALSE)</f>
        <v>9.0762107985857607</v>
      </c>
      <c r="N158" s="12">
        <f>VLOOKUP($B158,data!$B$3:$Q$11565,'diff expr Varroa'!N$7,FALSE)</f>
        <v>8.8641029109942497</v>
      </c>
      <c r="O158" s="12">
        <f>VLOOKUP($B158,data!$B$3:$Q$11565,'diff expr Varroa'!O$7,FALSE)</f>
        <v>8.5069803579928003</v>
      </c>
      <c r="P158" s="12">
        <f>VLOOKUP($B158,data!$B$3:$Q$11565,'diff expr Varroa'!P$7,FALSE)</f>
        <v>9.0404909632758095</v>
      </c>
      <c r="Q158" s="12">
        <f>VLOOKUP($B158,data!$B$3:$Q$11565,'diff expr Varroa'!Q$7,FALSE)</f>
        <v>9.1775758577401803</v>
      </c>
      <c r="S158" s="40" t="str">
        <f>IF(COUNTIF(H158:L158,"&gt;"&amp;'reference parameters'!$B$2)&gt;='reference parameters'!$B$3,IF(COUNTIF('diff expr Varroa'!M158:Q158,"&gt;"&amp;'reference parameters'!$B$2)&gt;='reference parameters'!$B$4,"OK"))</f>
        <v>OK</v>
      </c>
      <c r="U158" s="3">
        <f t="shared" si="89"/>
        <v>5</v>
      </c>
      <c r="V158" s="3">
        <f t="shared" si="90"/>
        <v>4</v>
      </c>
      <c r="W158" s="3">
        <f t="shared" si="91"/>
        <v>2</v>
      </c>
      <c r="X158" s="3">
        <f t="shared" si="92"/>
        <v>10</v>
      </c>
      <c r="Y158" s="3">
        <f t="shared" si="93"/>
        <v>8</v>
      </c>
      <c r="Z158" s="3">
        <f t="shared" si="94"/>
        <v>7</v>
      </c>
      <c r="AA158" s="3">
        <f t="shared" si="95"/>
        <v>3</v>
      </c>
      <c r="AB158" s="3">
        <f t="shared" si="96"/>
        <v>1</v>
      </c>
      <c r="AC158" s="3">
        <f t="shared" si="97"/>
        <v>6</v>
      </c>
      <c r="AD158" s="3">
        <f t="shared" si="98"/>
        <v>9</v>
      </c>
      <c r="AE158" s="3"/>
      <c r="AF158" s="3">
        <f t="shared" si="99"/>
        <v>0</v>
      </c>
      <c r="AG158" s="3">
        <f t="shared" si="100"/>
        <v>0</v>
      </c>
      <c r="AH158" s="3">
        <f t="shared" si="101"/>
        <v>0</v>
      </c>
      <c r="AI158" s="3">
        <f t="shared" si="102"/>
        <v>0</v>
      </c>
      <c r="AJ158" s="3">
        <f t="shared" si="103"/>
        <v>0</v>
      </c>
      <c r="AK158" s="3">
        <f t="shared" si="104"/>
        <v>0</v>
      </c>
      <c r="AL158" s="3">
        <f t="shared" si="105"/>
        <v>0</v>
      </c>
      <c r="AM158" s="3">
        <f t="shared" si="106"/>
        <v>0</v>
      </c>
      <c r="AN158" s="3">
        <f t="shared" si="107"/>
        <v>0</v>
      </c>
      <c r="AO158" s="3">
        <f t="shared" si="108"/>
        <v>0</v>
      </c>
      <c r="AP158" s="3"/>
      <c r="AQ158" s="3">
        <f t="shared" si="109"/>
        <v>5</v>
      </c>
      <c r="AR158" s="3">
        <f t="shared" si="110"/>
        <v>4</v>
      </c>
      <c r="AS158" s="3">
        <f t="shared" si="111"/>
        <v>2</v>
      </c>
      <c r="AT158" s="3">
        <f t="shared" si="112"/>
        <v>10</v>
      </c>
      <c r="AU158" s="3">
        <f t="shared" si="113"/>
        <v>8</v>
      </c>
      <c r="AV158" s="3">
        <f t="shared" si="114"/>
        <v>7</v>
      </c>
      <c r="AW158" s="3">
        <f t="shared" si="115"/>
        <v>3</v>
      </c>
      <c r="AX158" s="3">
        <f t="shared" si="116"/>
        <v>1</v>
      </c>
      <c r="AY158" s="3">
        <f t="shared" si="117"/>
        <v>6</v>
      </c>
      <c r="AZ158" s="3">
        <f t="shared" si="118"/>
        <v>9</v>
      </c>
      <c r="BA158" s="3"/>
      <c r="BB158" s="6">
        <f t="shared" si="119"/>
        <v>5</v>
      </c>
      <c r="BC158" s="3">
        <f t="shared" si="120"/>
        <v>5</v>
      </c>
      <c r="BD158" s="3">
        <f t="shared" si="123"/>
        <v>29</v>
      </c>
      <c r="BE158" s="3">
        <f t="shared" si="124"/>
        <v>26</v>
      </c>
      <c r="BF158" s="3">
        <f t="shared" si="125"/>
        <v>11</v>
      </c>
      <c r="BG158" s="3">
        <f t="shared" si="126"/>
        <v>14</v>
      </c>
      <c r="BH158" s="3">
        <f t="shared" si="127"/>
        <v>11</v>
      </c>
      <c r="BI158" s="28">
        <f t="shared" si="128"/>
        <v>12.5</v>
      </c>
      <c r="BJ158" s="28">
        <f t="shared" si="129"/>
        <v>4.7871355387816905</v>
      </c>
      <c r="BK158" s="44">
        <f t="shared" si="130"/>
        <v>-0.31333978072025609</v>
      </c>
      <c r="BL158" s="45">
        <f t="shared" si="121"/>
        <v>0.37701126503103738</v>
      </c>
      <c r="BM158" s="39"/>
      <c r="BN158" s="39" t="str">
        <f t="shared" si="131"/>
        <v/>
      </c>
      <c r="BP158" s="12">
        <f t="shared" si="132"/>
        <v>-3.8442798538647774E-3</v>
      </c>
    </row>
    <row r="159" spans="1:68">
      <c r="A159" s="43" t="s">
        <v>566</v>
      </c>
      <c r="B159" s="43" t="s">
        <v>567</v>
      </c>
      <c r="C159" s="43" t="s">
        <v>568</v>
      </c>
      <c r="D159" s="43"/>
      <c r="E159" s="43" t="s">
        <v>544</v>
      </c>
      <c r="F159" s="12" t="str">
        <f t="shared" si="122"/>
        <v>immune-rela</v>
      </c>
      <c r="H159" s="12">
        <f>VLOOKUP($B159,data!$B$3:$Q$11565,'diff expr Varroa'!H$7,FALSE)</f>
        <v>8.8075065214974604</v>
      </c>
      <c r="I159" s="12">
        <f>VLOOKUP($B159,data!$B$3:$Q$11565,'diff expr Varroa'!I$7,FALSE)</f>
        <v>8.1496195864347705</v>
      </c>
      <c r="J159" s="12">
        <f>VLOOKUP($B159,data!$B$3:$Q$11565,'diff expr Varroa'!J$7,FALSE)</f>
        <v>8.9453234765776308</v>
      </c>
      <c r="K159" s="12">
        <f>VLOOKUP($B159,data!$B$3:$Q$11565,'diff expr Varroa'!K$7,FALSE)</f>
        <v>8.8308324139195999</v>
      </c>
      <c r="L159" s="12">
        <f>VLOOKUP($B159,data!$B$3:$Q$11565,'diff expr Varroa'!L$7,FALSE)</f>
        <v>9.0353972949039107</v>
      </c>
      <c r="M159" s="12">
        <f>VLOOKUP($B159,data!$B$3:$Q$11565,'diff expr Varroa'!M$7,FALSE)</f>
        <v>7.0107683309039501</v>
      </c>
      <c r="N159" s="12">
        <f>VLOOKUP($B159,data!$B$3:$Q$11565,'diff expr Varroa'!N$7,FALSE)</f>
        <v>8.0445606464521706</v>
      </c>
      <c r="O159" s="12">
        <f>VLOOKUP($B159,data!$B$3:$Q$11565,'diff expr Varroa'!O$7,FALSE)</f>
        <v>7.2749463426482297</v>
      </c>
      <c r="P159" s="12">
        <f>VLOOKUP($B159,data!$B$3:$Q$11565,'diff expr Varroa'!P$7,FALSE)</f>
        <v>8.9933646067273596</v>
      </c>
      <c r="Q159" s="12">
        <f>VLOOKUP($B159,data!$B$3:$Q$11565,'diff expr Varroa'!Q$7,FALSE)</f>
        <v>9.3687313423555594</v>
      </c>
      <c r="S159" s="40" t="str">
        <f>IF(COUNTIF(H159:L159,"&gt;"&amp;'reference parameters'!$B$2)&gt;='reference parameters'!$B$3,IF(COUNTIF('diff expr Varroa'!M159:Q159,"&gt;"&amp;'reference parameters'!$B$2)&gt;='reference parameters'!$B$4,"OK"))</f>
        <v>OK</v>
      </c>
      <c r="U159" s="3">
        <f t="shared" si="89"/>
        <v>5</v>
      </c>
      <c r="V159" s="3">
        <f t="shared" si="90"/>
        <v>4</v>
      </c>
      <c r="W159" s="3">
        <f t="shared" si="91"/>
        <v>7</v>
      </c>
      <c r="X159" s="3">
        <f t="shared" si="92"/>
        <v>6</v>
      </c>
      <c r="Y159" s="3">
        <f t="shared" si="93"/>
        <v>9</v>
      </c>
      <c r="Z159" s="3">
        <f t="shared" si="94"/>
        <v>1</v>
      </c>
      <c r="AA159" s="3">
        <f t="shared" si="95"/>
        <v>3</v>
      </c>
      <c r="AB159" s="3">
        <f t="shared" si="96"/>
        <v>2</v>
      </c>
      <c r="AC159" s="3">
        <f t="shared" si="97"/>
        <v>8</v>
      </c>
      <c r="AD159" s="3">
        <f t="shared" si="98"/>
        <v>10</v>
      </c>
      <c r="AE159" s="3"/>
      <c r="AF159" s="3">
        <f t="shared" si="99"/>
        <v>0</v>
      </c>
      <c r="AG159" s="3">
        <f t="shared" si="100"/>
        <v>0</v>
      </c>
      <c r="AH159" s="3">
        <f t="shared" si="101"/>
        <v>0</v>
      </c>
      <c r="AI159" s="3">
        <f t="shared" si="102"/>
        <v>0</v>
      </c>
      <c r="AJ159" s="3">
        <f t="shared" si="103"/>
        <v>0</v>
      </c>
      <c r="AK159" s="3">
        <f t="shared" si="104"/>
        <v>0</v>
      </c>
      <c r="AL159" s="3">
        <f t="shared" si="105"/>
        <v>0</v>
      </c>
      <c r="AM159" s="3">
        <f t="shared" si="106"/>
        <v>0</v>
      </c>
      <c r="AN159" s="3">
        <f t="shared" si="107"/>
        <v>0</v>
      </c>
      <c r="AO159" s="3">
        <f t="shared" si="108"/>
        <v>0</v>
      </c>
      <c r="AP159" s="3"/>
      <c r="AQ159" s="3">
        <f t="shared" si="109"/>
        <v>5</v>
      </c>
      <c r="AR159" s="3">
        <f t="shared" si="110"/>
        <v>4</v>
      </c>
      <c r="AS159" s="3">
        <f t="shared" si="111"/>
        <v>7</v>
      </c>
      <c r="AT159" s="3">
        <f t="shared" si="112"/>
        <v>6</v>
      </c>
      <c r="AU159" s="3">
        <f t="shared" si="113"/>
        <v>9</v>
      </c>
      <c r="AV159" s="3">
        <f t="shared" si="114"/>
        <v>1</v>
      </c>
      <c r="AW159" s="3">
        <f t="shared" si="115"/>
        <v>3</v>
      </c>
      <c r="AX159" s="3">
        <f t="shared" si="116"/>
        <v>2</v>
      </c>
      <c r="AY159" s="3">
        <f t="shared" si="117"/>
        <v>8</v>
      </c>
      <c r="AZ159" s="3">
        <f t="shared" si="118"/>
        <v>10</v>
      </c>
      <c r="BA159" s="3"/>
      <c r="BB159" s="6">
        <f t="shared" si="119"/>
        <v>5</v>
      </c>
      <c r="BC159" s="3">
        <f t="shared" si="120"/>
        <v>5</v>
      </c>
      <c r="BD159" s="3">
        <f t="shared" si="123"/>
        <v>31</v>
      </c>
      <c r="BE159" s="3">
        <f t="shared" si="124"/>
        <v>24</v>
      </c>
      <c r="BF159" s="3">
        <f t="shared" si="125"/>
        <v>9</v>
      </c>
      <c r="BG159" s="3">
        <f t="shared" si="126"/>
        <v>16</v>
      </c>
      <c r="BH159" s="3">
        <f t="shared" si="127"/>
        <v>9</v>
      </c>
      <c r="BI159" s="28">
        <f t="shared" si="128"/>
        <v>12.5</v>
      </c>
      <c r="BJ159" s="28">
        <f t="shared" si="129"/>
        <v>4.7871355387816905</v>
      </c>
      <c r="BK159" s="44">
        <f t="shared" si="130"/>
        <v>-0.73112615501393097</v>
      </c>
      <c r="BL159" s="45">
        <f t="shared" si="121"/>
        <v>0.23235104997023245</v>
      </c>
      <c r="BM159" s="39"/>
      <c r="BN159" s="39" t="str">
        <f t="shared" si="131"/>
        <v/>
      </c>
      <c r="BP159" s="12">
        <f t="shared" si="132"/>
        <v>-3.1650443846014391E-2</v>
      </c>
    </row>
    <row r="160" spans="1:68">
      <c r="A160" s="43" t="s">
        <v>569</v>
      </c>
      <c r="B160" s="43" t="s">
        <v>570</v>
      </c>
      <c r="C160" s="43" t="s">
        <v>571</v>
      </c>
      <c r="D160" s="43"/>
      <c r="E160" s="43" t="s">
        <v>544</v>
      </c>
      <c r="F160" s="12" t="str">
        <f t="shared" si="122"/>
        <v>immune-rela</v>
      </c>
      <c r="H160" s="12">
        <f>VLOOKUP($B160,data!$B$3:$Q$11565,'diff expr Varroa'!H$7,FALSE)</f>
        <v>8.43022138913852</v>
      </c>
      <c r="I160" s="12">
        <f>VLOOKUP($B160,data!$B$3:$Q$11565,'diff expr Varroa'!I$7,FALSE)</f>
        <v>8.3008251288201205</v>
      </c>
      <c r="J160" s="12">
        <f>VLOOKUP($B160,data!$B$3:$Q$11565,'diff expr Varroa'!J$7,FALSE)</f>
        <v>7.9919012986878704</v>
      </c>
      <c r="K160" s="12">
        <f>VLOOKUP($B160,data!$B$3:$Q$11565,'diff expr Varroa'!K$7,FALSE)</f>
        <v>7.9202238087330104</v>
      </c>
      <c r="L160" s="12">
        <f>VLOOKUP($B160,data!$B$3:$Q$11565,'diff expr Varroa'!L$7,FALSE)</f>
        <v>7.70973747676614</v>
      </c>
      <c r="M160" s="12">
        <f>VLOOKUP($B160,data!$B$3:$Q$11565,'diff expr Varroa'!M$7,FALSE)</f>
        <v>7.5318215657091097</v>
      </c>
      <c r="N160" s="12">
        <f>VLOOKUP($B160,data!$B$3:$Q$11565,'diff expr Varroa'!N$7,FALSE)</f>
        <v>7.9712251578376598</v>
      </c>
      <c r="O160" s="12">
        <f>VLOOKUP($B160,data!$B$3:$Q$11565,'diff expr Varroa'!O$7,FALSE)</f>
        <v>7.3099439000617901</v>
      </c>
      <c r="P160" s="12">
        <f>VLOOKUP($B160,data!$B$3:$Q$11565,'diff expr Varroa'!P$7,FALSE)</f>
        <v>8.0065688212788402</v>
      </c>
      <c r="Q160" s="12">
        <f>VLOOKUP($B160,data!$B$3:$Q$11565,'diff expr Varroa'!Q$7,FALSE)</f>
        <v>8.5451882802659291</v>
      </c>
      <c r="S160" s="40" t="str">
        <f>IF(COUNTIF(H160:L160,"&gt;"&amp;'reference parameters'!$B$2)&gt;='reference parameters'!$B$3,IF(COUNTIF('diff expr Varroa'!M160:Q160,"&gt;"&amp;'reference parameters'!$B$2)&gt;='reference parameters'!$B$4,"OK"))</f>
        <v>OK</v>
      </c>
      <c r="U160" s="3">
        <f t="shared" si="89"/>
        <v>9</v>
      </c>
      <c r="V160" s="3">
        <f t="shared" si="90"/>
        <v>8</v>
      </c>
      <c r="W160" s="3">
        <f t="shared" si="91"/>
        <v>6</v>
      </c>
      <c r="X160" s="3">
        <f t="shared" si="92"/>
        <v>4</v>
      </c>
      <c r="Y160" s="3">
        <f t="shared" si="93"/>
        <v>3</v>
      </c>
      <c r="Z160" s="3">
        <f t="shared" si="94"/>
        <v>2</v>
      </c>
      <c r="AA160" s="3">
        <f t="shared" si="95"/>
        <v>5</v>
      </c>
      <c r="AB160" s="3">
        <f t="shared" si="96"/>
        <v>1</v>
      </c>
      <c r="AC160" s="3">
        <f t="shared" si="97"/>
        <v>7</v>
      </c>
      <c r="AD160" s="3">
        <f t="shared" si="98"/>
        <v>10</v>
      </c>
      <c r="AE160" s="3"/>
      <c r="AF160" s="3">
        <f t="shared" si="99"/>
        <v>0</v>
      </c>
      <c r="AG160" s="3">
        <f t="shared" si="100"/>
        <v>0</v>
      </c>
      <c r="AH160" s="3">
        <f t="shared" si="101"/>
        <v>0</v>
      </c>
      <c r="AI160" s="3">
        <f t="shared" si="102"/>
        <v>0</v>
      </c>
      <c r="AJ160" s="3">
        <f t="shared" si="103"/>
        <v>0</v>
      </c>
      <c r="AK160" s="3">
        <f t="shared" si="104"/>
        <v>0</v>
      </c>
      <c r="AL160" s="3">
        <f t="shared" si="105"/>
        <v>0</v>
      </c>
      <c r="AM160" s="3">
        <f t="shared" si="106"/>
        <v>0</v>
      </c>
      <c r="AN160" s="3">
        <f t="shared" si="107"/>
        <v>0</v>
      </c>
      <c r="AO160" s="3">
        <f t="shared" si="108"/>
        <v>0</v>
      </c>
      <c r="AP160" s="3"/>
      <c r="AQ160" s="3">
        <f t="shared" si="109"/>
        <v>9</v>
      </c>
      <c r="AR160" s="3">
        <f t="shared" si="110"/>
        <v>8</v>
      </c>
      <c r="AS160" s="3">
        <f t="shared" si="111"/>
        <v>6</v>
      </c>
      <c r="AT160" s="3">
        <f t="shared" si="112"/>
        <v>4</v>
      </c>
      <c r="AU160" s="3">
        <f t="shared" si="113"/>
        <v>3</v>
      </c>
      <c r="AV160" s="3">
        <f t="shared" si="114"/>
        <v>2</v>
      </c>
      <c r="AW160" s="3">
        <f t="shared" si="115"/>
        <v>5</v>
      </c>
      <c r="AX160" s="3">
        <f t="shared" si="116"/>
        <v>1</v>
      </c>
      <c r="AY160" s="3">
        <f t="shared" si="117"/>
        <v>7</v>
      </c>
      <c r="AZ160" s="3">
        <f t="shared" si="118"/>
        <v>10</v>
      </c>
      <c r="BA160" s="3"/>
      <c r="BB160" s="6">
        <f t="shared" si="119"/>
        <v>5</v>
      </c>
      <c r="BC160" s="3">
        <f t="shared" si="120"/>
        <v>5</v>
      </c>
      <c r="BD160" s="3">
        <f t="shared" si="123"/>
        <v>30</v>
      </c>
      <c r="BE160" s="3">
        <f t="shared" si="124"/>
        <v>25</v>
      </c>
      <c r="BF160" s="3">
        <f t="shared" si="125"/>
        <v>10</v>
      </c>
      <c r="BG160" s="3">
        <f t="shared" si="126"/>
        <v>15</v>
      </c>
      <c r="BH160" s="3">
        <f t="shared" si="127"/>
        <v>10</v>
      </c>
      <c r="BI160" s="28">
        <f t="shared" si="128"/>
        <v>12.5</v>
      </c>
      <c r="BJ160" s="28">
        <f t="shared" si="129"/>
        <v>4.7871355387816905</v>
      </c>
      <c r="BK160" s="44">
        <f t="shared" si="130"/>
        <v>-0.5222329678670935</v>
      </c>
      <c r="BL160" s="45">
        <f t="shared" si="121"/>
        <v>0.30075406722029491</v>
      </c>
      <c r="BM160" s="39"/>
      <c r="BN160" s="39" t="str">
        <f t="shared" si="131"/>
        <v/>
      </c>
      <c r="BP160" s="12">
        <f t="shared" si="132"/>
        <v>-1.076737658552668E-2</v>
      </c>
    </row>
    <row r="161" spans="1:68">
      <c r="A161" s="43" t="s">
        <v>572</v>
      </c>
      <c r="B161" s="43" t="s">
        <v>573</v>
      </c>
      <c r="C161" s="43" t="s">
        <v>574</v>
      </c>
      <c r="D161" s="43"/>
      <c r="E161" s="43" t="s">
        <v>544</v>
      </c>
      <c r="F161" s="12" t="str">
        <f t="shared" si="122"/>
        <v>immune-rela</v>
      </c>
      <c r="H161" s="12">
        <f>VLOOKUP($B161,data!$B$3:$Q$11565,'diff expr Varroa'!H$7,FALSE)</f>
        <v>9.1437233865408398</v>
      </c>
      <c r="I161" s="12">
        <f>VLOOKUP($B161,data!$B$3:$Q$11565,'diff expr Varroa'!I$7,FALSE)</f>
        <v>9.0128578112849205</v>
      </c>
      <c r="J161" s="12">
        <f>VLOOKUP($B161,data!$B$3:$Q$11565,'diff expr Varroa'!J$7,FALSE)</f>
        <v>8.9855879586210392</v>
      </c>
      <c r="K161" s="12">
        <f>VLOOKUP($B161,data!$B$3:$Q$11565,'diff expr Varroa'!K$7,FALSE)</f>
        <v>8.9691395270499505</v>
      </c>
      <c r="L161" s="12">
        <f>VLOOKUP($B161,data!$B$3:$Q$11565,'diff expr Varroa'!L$7,FALSE)</f>
        <v>9.2744966980902497</v>
      </c>
      <c r="M161" s="12">
        <f>VLOOKUP($B161,data!$B$3:$Q$11565,'diff expr Varroa'!M$7,FALSE)</f>
        <v>8.2576117285337194</v>
      </c>
      <c r="N161" s="12">
        <f>VLOOKUP($B161,data!$B$3:$Q$11565,'diff expr Varroa'!N$7,FALSE)</f>
        <v>8.7288825832021395</v>
      </c>
      <c r="O161" s="12">
        <f>VLOOKUP($B161,data!$B$3:$Q$11565,'diff expr Varroa'!O$7,FALSE)</f>
        <v>8.4532962214740799</v>
      </c>
      <c r="P161" s="12">
        <f>VLOOKUP($B161,data!$B$3:$Q$11565,'diff expr Varroa'!P$7,FALSE)</f>
        <v>9.0072695906280291</v>
      </c>
      <c r="Q161" s="12">
        <f>VLOOKUP($B161,data!$B$3:$Q$11565,'diff expr Varroa'!Q$7,FALSE)</f>
        <v>9.2096906560645309</v>
      </c>
      <c r="S161" s="40" t="str">
        <f>IF(COUNTIF(H161:L161,"&gt;"&amp;'reference parameters'!$B$2)&gt;='reference parameters'!$B$3,IF(COUNTIF('diff expr Varroa'!M161:Q161,"&gt;"&amp;'reference parameters'!$B$2)&gt;='reference parameters'!$B$4,"OK"))</f>
        <v>OK</v>
      </c>
      <c r="U161" s="3">
        <f t="shared" si="89"/>
        <v>8</v>
      </c>
      <c r="V161" s="3">
        <f t="shared" si="90"/>
        <v>7</v>
      </c>
      <c r="W161" s="3">
        <f t="shared" si="91"/>
        <v>5</v>
      </c>
      <c r="X161" s="3">
        <f t="shared" si="92"/>
        <v>4</v>
      </c>
      <c r="Y161" s="3">
        <f t="shared" si="93"/>
        <v>10</v>
      </c>
      <c r="Z161" s="3">
        <f t="shared" si="94"/>
        <v>1</v>
      </c>
      <c r="AA161" s="3">
        <f t="shared" si="95"/>
        <v>3</v>
      </c>
      <c r="AB161" s="3">
        <f t="shared" si="96"/>
        <v>2</v>
      </c>
      <c r="AC161" s="3">
        <f t="shared" si="97"/>
        <v>6</v>
      </c>
      <c r="AD161" s="3">
        <f t="shared" si="98"/>
        <v>9</v>
      </c>
      <c r="AE161" s="3"/>
      <c r="AF161" s="3">
        <f t="shared" si="99"/>
        <v>0</v>
      </c>
      <c r="AG161" s="3">
        <f t="shared" si="100"/>
        <v>0</v>
      </c>
      <c r="AH161" s="3">
        <f t="shared" si="101"/>
        <v>0</v>
      </c>
      <c r="AI161" s="3">
        <f t="shared" si="102"/>
        <v>0</v>
      </c>
      <c r="AJ161" s="3">
        <f t="shared" si="103"/>
        <v>0</v>
      </c>
      <c r="AK161" s="3">
        <f t="shared" si="104"/>
        <v>0</v>
      </c>
      <c r="AL161" s="3">
        <f t="shared" si="105"/>
        <v>0</v>
      </c>
      <c r="AM161" s="3">
        <f t="shared" si="106"/>
        <v>0</v>
      </c>
      <c r="AN161" s="3">
        <f t="shared" si="107"/>
        <v>0</v>
      </c>
      <c r="AO161" s="3">
        <f t="shared" si="108"/>
        <v>0</v>
      </c>
      <c r="AP161" s="3"/>
      <c r="AQ161" s="3">
        <f t="shared" si="109"/>
        <v>8</v>
      </c>
      <c r="AR161" s="3">
        <f t="shared" si="110"/>
        <v>7</v>
      </c>
      <c r="AS161" s="3">
        <f t="shared" si="111"/>
        <v>5</v>
      </c>
      <c r="AT161" s="3">
        <f t="shared" si="112"/>
        <v>4</v>
      </c>
      <c r="AU161" s="3">
        <f t="shared" si="113"/>
        <v>10</v>
      </c>
      <c r="AV161" s="3">
        <f t="shared" si="114"/>
        <v>1</v>
      </c>
      <c r="AW161" s="3">
        <f t="shared" si="115"/>
        <v>3</v>
      </c>
      <c r="AX161" s="3">
        <f t="shared" si="116"/>
        <v>2</v>
      </c>
      <c r="AY161" s="3">
        <f t="shared" si="117"/>
        <v>6</v>
      </c>
      <c r="AZ161" s="3">
        <f t="shared" si="118"/>
        <v>9</v>
      </c>
      <c r="BA161" s="3"/>
      <c r="BB161" s="6">
        <f t="shared" si="119"/>
        <v>5</v>
      </c>
      <c r="BC161" s="3">
        <f t="shared" si="120"/>
        <v>5</v>
      </c>
      <c r="BD161" s="3">
        <f t="shared" si="123"/>
        <v>34</v>
      </c>
      <c r="BE161" s="3">
        <f t="shared" si="124"/>
        <v>21</v>
      </c>
      <c r="BF161" s="3">
        <f t="shared" si="125"/>
        <v>6</v>
      </c>
      <c r="BG161" s="3">
        <f t="shared" si="126"/>
        <v>19</v>
      </c>
      <c r="BH161" s="3">
        <f t="shared" si="127"/>
        <v>6</v>
      </c>
      <c r="BI161" s="28">
        <f t="shared" si="128"/>
        <v>12.5</v>
      </c>
      <c r="BJ161" s="28">
        <f t="shared" si="129"/>
        <v>4.7871355387816905</v>
      </c>
      <c r="BK161" s="44">
        <f t="shared" si="130"/>
        <v>-1.3578057164544433</v>
      </c>
      <c r="BL161" s="45">
        <f t="shared" si="121"/>
        <v>8.7262670284291577E-2</v>
      </c>
      <c r="BM161" s="39"/>
      <c r="BN161" s="39" t="str">
        <f t="shared" si="131"/>
        <v/>
      </c>
      <c r="BP161" s="12">
        <f t="shared" si="132"/>
        <v>-1.6868636957233878E-2</v>
      </c>
    </row>
    <row r="162" spans="1:68">
      <c r="A162" s="43" t="s">
        <v>575</v>
      </c>
      <c r="B162" s="43" t="s">
        <v>576</v>
      </c>
      <c r="C162" s="43" t="s">
        <v>150</v>
      </c>
      <c r="D162" s="43"/>
      <c r="E162" s="43" t="s">
        <v>544</v>
      </c>
      <c r="F162" s="12" t="str">
        <f t="shared" si="122"/>
        <v>immune-rela</v>
      </c>
      <c r="H162" s="12">
        <f>VLOOKUP($B162,data!$B$3:$Q$11565,'diff expr Varroa'!H$7,FALSE)</f>
        <v>9.2001214912990594</v>
      </c>
      <c r="I162" s="12">
        <f>VLOOKUP($B162,data!$B$3:$Q$11565,'diff expr Varroa'!I$7,FALSE)</f>
        <v>9.2917371039175993</v>
      </c>
      <c r="J162" s="12">
        <f>VLOOKUP($B162,data!$B$3:$Q$11565,'diff expr Varroa'!J$7,FALSE)</f>
        <v>10.280708258769</v>
      </c>
      <c r="K162" s="12">
        <f>VLOOKUP($B162,data!$B$3:$Q$11565,'diff expr Varroa'!K$7,FALSE)</f>
        <v>9.1627803012052702</v>
      </c>
      <c r="L162" s="12">
        <f>VLOOKUP($B162,data!$B$3:$Q$11565,'diff expr Varroa'!L$7,FALSE)</f>
        <v>8.8020117965751794</v>
      </c>
      <c r="M162" s="12">
        <f>VLOOKUP($B162,data!$B$3:$Q$11565,'diff expr Varroa'!M$7,FALSE)</f>
        <v>9.6761022240121193</v>
      </c>
      <c r="N162" s="12">
        <f>VLOOKUP($B162,data!$B$3:$Q$11565,'diff expr Varroa'!N$7,FALSE)</f>
        <v>9.1870087627485599</v>
      </c>
      <c r="O162" s="12">
        <f>VLOOKUP($B162,data!$B$3:$Q$11565,'diff expr Varroa'!O$7,FALSE)</f>
        <v>9.4752362902310505</v>
      </c>
      <c r="P162" s="12">
        <f>VLOOKUP($B162,data!$B$3:$Q$11565,'diff expr Varroa'!P$7,FALSE)</f>
        <v>8.9091134088319208</v>
      </c>
      <c r="Q162" s="12">
        <f>VLOOKUP($B162,data!$B$3:$Q$11565,'diff expr Varroa'!Q$7,FALSE)</f>
        <v>9.81059119664436</v>
      </c>
      <c r="S162" s="40" t="str">
        <f>IF(COUNTIF(H162:L162,"&gt;"&amp;'reference parameters'!$B$2)&gt;='reference parameters'!$B$3,IF(COUNTIF('diff expr Varroa'!M162:Q162,"&gt;"&amp;'reference parameters'!$B$2)&gt;='reference parameters'!$B$4,"OK"))</f>
        <v>OK</v>
      </c>
      <c r="U162" s="3">
        <f t="shared" si="89"/>
        <v>5</v>
      </c>
      <c r="V162" s="3">
        <f t="shared" si="90"/>
        <v>6</v>
      </c>
      <c r="W162" s="3">
        <f t="shared" si="91"/>
        <v>10</v>
      </c>
      <c r="X162" s="3">
        <f t="shared" si="92"/>
        <v>3</v>
      </c>
      <c r="Y162" s="3">
        <f t="shared" si="93"/>
        <v>1</v>
      </c>
      <c r="Z162" s="3">
        <f t="shared" si="94"/>
        <v>8</v>
      </c>
      <c r="AA162" s="3">
        <f t="shared" si="95"/>
        <v>4</v>
      </c>
      <c r="AB162" s="3">
        <f t="shared" si="96"/>
        <v>7</v>
      </c>
      <c r="AC162" s="3">
        <f t="shared" si="97"/>
        <v>2</v>
      </c>
      <c r="AD162" s="3">
        <f t="shared" si="98"/>
        <v>9</v>
      </c>
      <c r="AE162" s="3"/>
      <c r="AF162" s="3">
        <f t="shared" si="99"/>
        <v>0</v>
      </c>
      <c r="AG162" s="3">
        <f t="shared" si="100"/>
        <v>0</v>
      </c>
      <c r="AH162" s="3">
        <f t="shared" si="101"/>
        <v>0</v>
      </c>
      <c r="AI162" s="3">
        <f t="shared" si="102"/>
        <v>0</v>
      </c>
      <c r="AJ162" s="3">
        <f t="shared" si="103"/>
        <v>0</v>
      </c>
      <c r="AK162" s="3">
        <f t="shared" si="104"/>
        <v>0</v>
      </c>
      <c r="AL162" s="3">
        <f t="shared" si="105"/>
        <v>0</v>
      </c>
      <c r="AM162" s="3">
        <f t="shared" si="106"/>
        <v>0</v>
      </c>
      <c r="AN162" s="3">
        <f t="shared" si="107"/>
        <v>0</v>
      </c>
      <c r="AO162" s="3">
        <f t="shared" si="108"/>
        <v>0</v>
      </c>
      <c r="AP162" s="3"/>
      <c r="AQ162" s="3">
        <f t="shared" si="109"/>
        <v>5</v>
      </c>
      <c r="AR162" s="3">
        <f t="shared" si="110"/>
        <v>6</v>
      </c>
      <c r="AS162" s="3">
        <f t="shared" si="111"/>
        <v>10</v>
      </c>
      <c r="AT162" s="3">
        <f t="shared" si="112"/>
        <v>3</v>
      </c>
      <c r="AU162" s="3">
        <f t="shared" si="113"/>
        <v>1</v>
      </c>
      <c r="AV162" s="3">
        <f t="shared" si="114"/>
        <v>8</v>
      </c>
      <c r="AW162" s="3">
        <f t="shared" si="115"/>
        <v>4</v>
      </c>
      <c r="AX162" s="3">
        <f t="shared" si="116"/>
        <v>7</v>
      </c>
      <c r="AY162" s="3">
        <f t="shared" si="117"/>
        <v>2</v>
      </c>
      <c r="AZ162" s="3">
        <f t="shared" si="118"/>
        <v>9</v>
      </c>
      <c r="BA162" s="3"/>
      <c r="BB162" s="6">
        <f t="shared" si="119"/>
        <v>5</v>
      </c>
      <c r="BC162" s="3">
        <f t="shared" si="120"/>
        <v>5</v>
      </c>
      <c r="BD162" s="3">
        <f t="shared" si="123"/>
        <v>25</v>
      </c>
      <c r="BE162" s="3">
        <f t="shared" si="124"/>
        <v>30</v>
      </c>
      <c r="BF162" s="3">
        <f t="shared" si="125"/>
        <v>15</v>
      </c>
      <c r="BG162" s="3">
        <f t="shared" si="126"/>
        <v>10</v>
      </c>
      <c r="BH162" s="3">
        <f t="shared" si="127"/>
        <v>10</v>
      </c>
      <c r="BI162" s="28">
        <f t="shared" si="128"/>
        <v>12.5</v>
      </c>
      <c r="BJ162" s="28">
        <f t="shared" si="129"/>
        <v>4.7871355387816905</v>
      </c>
      <c r="BK162" s="44">
        <f t="shared" si="130"/>
        <v>-0.5222329678670935</v>
      </c>
      <c r="BL162" s="45">
        <f t="shared" si="121"/>
        <v>0.30075406722029491</v>
      </c>
      <c r="BM162" s="39"/>
      <c r="BN162" s="39" t="str">
        <f t="shared" si="131"/>
        <v/>
      </c>
      <c r="BP162" s="12">
        <f t="shared" si="132"/>
        <v>2.9697767015367752E-3</v>
      </c>
    </row>
    <row r="163" spans="1:68">
      <c r="A163" s="43" t="s">
        <v>577</v>
      </c>
      <c r="B163" s="43" t="s">
        <v>578</v>
      </c>
      <c r="C163" s="43" t="s">
        <v>579</v>
      </c>
      <c r="D163" s="43"/>
      <c r="E163" s="43" t="s">
        <v>544</v>
      </c>
      <c r="F163" s="12" t="str">
        <f t="shared" si="122"/>
        <v>immune-rela</v>
      </c>
      <c r="H163" s="12">
        <f>VLOOKUP($B163,data!$B$3:$Q$11565,'diff expr Varroa'!H$7,FALSE)</f>
        <v>9.0956875136298301</v>
      </c>
      <c r="I163" s="12">
        <f>VLOOKUP($B163,data!$B$3:$Q$11565,'diff expr Varroa'!I$7,FALSE)</f>
        <v>9.11988836849903</v>
      </c>
      <c r="J163" s="12">
        <f>VLOOKUP($B163,data!$B$3:$Q$11565,'diff expr Varroa'!J$7,FALSE)</f>
        <v>9.1481392404634398</v>
      </c>
      <c r="K163" s="12">
        <f>VLOOKUP($B163,data!$B$3:$Q$11565,'diff expr Varroa'!K$7,FALSE)</f>
        <v>9.3892907438401298</v>
      </c>
      <c r="L163" s="12">
        <f>VLOOKUP($B163,data!$B$3:$Q$11565,'diff expr Varroa'!L$7,FALSE)</f>
        <v>9.0623876523432507</v>
      </c>
      <c r="M163" s="12">
        <f>VLOOKUP($B163,data!$B$3:$Q$11565,'diff expr Varroa'!M$7,FALSE)</f>
        <v>10.7070182196343</v>
      </c>
      <c r="N163" s="12">
        <f>VLOOKUP($B163,data!$B$3:$Q$11565,'diff expr Varroa'!N$7,FALSE)</f>
        <v>9.7453412566042807</v>
      </c>
      <c r="O163" s="12">
        <f>VLOOKUP($B163,data!$B$3:$Q$11565,'diff expr Varroa'!O$7,FALSE)</f>
        <v>9.9887185963880896</v>
      </c>
      <c r="P163" s="12">
        <f>VLOOKUP($B163,data!$B$3:$Q$11565,'diff expr Varroa'!P$7,FALSE)</f>
        <v>9.0327427382952301</v>
      </c>
      <c r="Q163" s="12">
        <f>VLOOKUP($B163,data!$B$3:$Q$11565,'diff expr Varroa'!Q$7,FALSE)</f>
        <v>9.6311338727513895</v>
      </c>
      <c r="S163" s="40" t="str">
        <f>IF(COUNTIF(H163:L163,"&gt;"&amp;'reference parameters'!$B$2)&gt;='reference parameters'!$B$3,IF(COUNTIF('diff expr Varroa'!M163:Q163,"&gt;"&amp;'reference parameters'!$B$2)&gt;='reference parameters'!$B$4,"OK"))</f>
        <v>OK</v>
      </c>
      <c r="U163" s="3">
        <f t="shared" si="89"/>
        <v>3</v>
      </c>
      <c r="V163" s="3">
        <f t="shared" si="90"/>
        <v>4</v>
      </c>
      <c r="W163" s="3">
        <f t="shared" si="91"/>
        <v>5</v>
      </c>
      <c r="X163" s="3">
        <f t="shared" si="92"/>
        <v>6</v>
      </c>
      <c r="Y163" s="3">
        <f t="shared" si="93"/>
        <v>2</v>
      </c>
      <c r="Z163" s="3">
        <f t="shared" si="94"/>
        <v>10</v>
      </c>
      <c r="AA163" s="3">
        <f t="shared" si="95"/>
        <v>8</v>
      </c>
      <c r="AB163" s="3">
        <f t="shared" si="96"/>
        <v>9</v>
      </c>
      <c r="AC163" s="3">
        <f t="shared" si="97"/>
        <v>1</v>
      </c>
      <c r="AD163" s="3">
        <f t="shared" si="98"/>
        <v>7</v>
      </c>
      <c r="AE163" s="3"/>
      <c r="AF163" s="3">
        <f t="shared" si="99"/>
        <v>0</v>
      </c>
      <c r="AG163" s="3">
        <f t="shared" si="100"/>
        <v>0</v>
      </c>
      <c r="AH163" s="3">
        <f t="shared" si="101"/>
        <v>0</v>
      </c>
      <c r="AI163" s="3">
        <f t="shared" si="102"/>
        <v>0</v>
      </c>
      <c r="AJ163" s="3">
        <f t="shared" si="103"/>
        <v>0</v>
      </c>
      <c r="AK163" s="3">
        <f t="shared" si="104"/>
        <v>0</v>
      </c>
      <c r="AL163" s="3">
        <f t="shared" si="105"/>
        <v>0</v>
      </c>
      <c r="AM163" s="3">
        <f t="shared" si="106"/>
        <v>0</v>
      </c>
      <c r="AN163" s="3">
        <f t="shared" si="107"/>
        <v>0</v>
      </c>
      <c r="AO163" s="3">
        <f t="shared" si="108"/>
        <v>0</v>
      </c>
      <c r="AP163" s="3"/>
      <c r="AQ163" s="3">
        <f t="shared" si="109"/>
        <v>3</v>
      </c>
      <c r="AR163" s="3">
        <f t="shared" si="110"/>
        <v>4</v>
      </c>
      <c r="AS163" s="3">
        <f t="shared" si="111"/>
        <v>5</v>
      </c>
      <c r="AT163" s="3">
        <f t="shared" si="112"/>
        <v>6</v>
      </c>
      <c r="AU163" s="3">
        <f t="shared" si="113"/>
        <v>2</v>
      </c>
      <c r="AV163" s="3">
        <f t="shared" si="114"/>
        <v>10</v>
      </c>
      <c r="AW163" s="3">
        <f t="shared" si="115"/>
        <v>8</v>
      </c>
      <c r="AX163" s="3">
        <f t="shared" si="116"/>
        <v>9</v>
      </c>
      <c r="AY163" s="3">
        <f t="shared" si="117"/>
        <v>1</v>
      </c>
      <c r="AZ163" s="3">
        <f t="shared" si="118"/>
        <v>7</v>
      </c>
      <c r="BA163" s="3"/>
      <c r="BB163" s="6">
        <f t="shared" si="119"/>
        <v>5</v>
      </c>
      <c r="BC163" s="3">
        <f t="shared" si="120"/>
        <v>5</v>
      </c>
      <c r="BD163" s="3">
        <f t="shared" si="123"/>
        <v>20</v>
      </c>
      <c r="BE163" s="3">
        <f t="shared" si="124"/>
        <v>35</v>
      </c>
      <c r="BF163" s="3">
        <f t="shared" si="125"/>
        <v>20</v>
      </c>
      <c r="BG163" s="3">
        <f t="shared" si="126"/>
        <v>5</v>
      </c>
      <c r="BH163" s="3">
        <f t="shared" si="127"/>
        <v>5</v>
      </c>
      <c r="BI163" s="28">
        <f t="shared" si="128"/>
        <v>12.5</v>
      </c>
      <c r="BJ163" s="28">
        <f t="shared" si="129"/>
        <v>4.7871355387816905</v>
      </c>
      <c r="BK163" s="44">
        <f t="shared" si="130"/>
        <v>-1.5666989036012806</v>
      </c>
      <c r="BL163" s="45">
        <f t="shared" si="121"/>
        <v>5.8592543599068986E-2</v>
      </c>
      <c r="BM163" s="39"/>
      <c r="BN163" s="39" t="str">
        <f t="shared" si="131"/>
        <v/>
      </c>
      <c r="BP163" s="12">
        <f t="shared" si="132"/>
        <v>3.0113893421187733E-2</v>
      </c>
    </row>
    <row r="164" spans="1:68">
      <c r="A164" s="43" t="s">
        <v>580</v>
      </c>
      <c r="B164" s="43" t="s">
        <v>581</v>
      </c>
      <c r="C164" s="43" t="s">
        <v>582</v>
      </c>
      <c r="D164" s="43" t="s">
        <v>583</v>
      </c>
      <c r="E164" s="43" t="s">
        <v>584</v>
      </c>
      <c r="F164" s="12" t="str">
        <f t="shared" si="122"/>
        <v>Immune syst</v>
      </c>
      <c r="H164" s="12">
        <f>VLOOKUP($B164,data!$B$3:$Q$11565,'diff expr Varroa'!H$7,FALSE)</f>
        <v>9.5830135456168897</v>
      </c>
      <c r="I164" s="12">
        <f>VLOOKUP($B164,data!$B$3:$Q$11565,'diff expr Varroa'!I$7,FALSE)</f>
        <v>9.6011795729916702</v>
      </c>
      <c r="J164" s="12">
        <f>VLOOKUP($B164,data!$B$3:$Q$11565,'diff expr Varroa'!J$7,FALSE)</f>
        <v>8.9954808436971891</v>
      </c>
      <c r="K164" s="12">
        <f>VLOOKUP($B164,data!$B$3:$Q$11565,'diff expr Varroa'!K$7,FALSE)</f>
        <v>10.047309013369301</v>
      </c>
      <c r="L164" s="12">
        <f>VLOOKUP($B164,data!$B$3:$Q$11565,'diff expr Varroa'!L$7,FALSE)</f>
        <v>9.0841010347828508</v>
      </c>
      <c r="M164" s="12">
        <f>VLOOKUP($B164,data!$B$3:$Q$11565,'diff expr Varroa'!M$7,FALSE)</f>
        <v>8.3212367886538505</v>
      </c>
      <c r="N164" s="12">
        <f>VLOOKUP($B164,data!$B$3:$Q$11565,'diff expr Varroa'!N$7,FALSE)</f>
        <v>9.2522734960567998</v>
      </c>
      <c r="O164" s="12">
        <f>VLOOKUP($B164,data!$B$3:$Q$11565,'diff expr Varroa'!O$7,FALSE)</f>
        <v>9.0172914091044891</v>
      </c>
      <c r="P164" s="12">
        <f>VLOOKUP($B164,data!$B$3:$Q$11565,'diff expr Varroa'!P$7,FALSE)</f>
        <v>9.0481977825199493</v>
      </c>
      <c r="Q164" s="12">
        <f>VLOOKUP($B164,data!$B$3:$Q$11565,'diff expr Varroa'!Q$7,FALSE)</f>
        <v>9.4164551675838002</v>
      </c>
      <c r="S164" s="40" t="str">
        <f>IF(COUNTIF(H164:L164,"&gt;"&amp;'reference parameters'!$B$2)&gt;='reference parameters'!$B$3,IF(COUNTIF('diff expr Varroa'!M164:Q164,"&gt;"&amp;'reference parameters'!$B$2)&gt;='reference parameters'!$B$4,"OK"))</f>
        <v>OK</v>
      </c>
      <c r="U164" s="3">
        <f t="shared" si="89"/>
        <v>8</v>
      </c>
      <c r="V164" s="3">
        <f t="shared" si="90"/>
        <v>9</v>
      </c>
      <c r="W164" s="3">
        <f t="shared" si="91"/>
        <v>2</v>
      </c>
      <c r="X164" s="3">
        <f t="shared" si="92"/>
        <v>10</v>
      </c>
      <c r="Y164" s="3">
        <f t="shared" si="93"/>
        <v>5</v>
      </c>
      <c r="Z164" s="3">
        <f t="shared" si="94"/>
        <v>1</v>
      </c>
      <c r="AA164" s="3">
        <f t="shared" si="95"/>
        <v>6</v>
      </c>
      <c r="AB164" s="3">
        <f t="shared" si="96"/>
        <v>3</v>
      </c>
      <c r="AC164" s="3">
        <f t="shared" si="97"/>
        <v>4</v>
      </c>
      <c r="AD164" s="3">
        <f t="shared" si="98"/>
        <v>7</v>
      </c>
      <c r="AE164" s="3"/>
      <c r="AF164" s="3">
        <f t="shared" si="99"/>
        <v>0</v>
      </c>
      <c r="AG164" s="3">
        <f t="shared" si="100"/>
        <v>0</v>
      </c>
      <c r="AH164" s="3">
        <f t="shared" si="101"/>
        <v>0</v>
      </c>
      <c r="AI164" s="3">
        <f t="shared" si="102"/>
        <v>0</v>
      </c>
      <c r="AJ164" s="3">
        <f t="shared" si="103"/>
        <v>0</v>
      </c>
      <c r="AK164" s="3">
        <f t="shared" si="104"/>
        <v>0</v>
      </c>
      <c r="AL164" s="3">
        <f t="shared" si="105"/>
        <v>0</v>
      </c>
      <c r="AM164" s="3">
        <f t="shared" si="106"/>
        <v>0</v>
      </c>
      <c r="AN164" s="3">
        <f t="shared" si="107"/>
        <v>0</v>
      </c>
      <c r="AO164" s="3">
        <f t="shared" si="108"/>
        <v>0</v>
      </c>
      <c r="AP164" s="3"/>
      <c r="AQ164" s="3">
        <f t="shared" si="109"/>
        <v>8</v>
      </c>
      <c r="AR164" s="3">
        <f t="shared" si="110"/>
        <v>9</v>
      </c>
      <c r="AS164" s="3">
        <f t="shared" si="111"/>
        <v>2</v>
      </c>
      <c r="AT164" s="3">
        <f t="shared" si="112"/>
        <v>10</v>
      </c>
      <c r="AU164" s="3">
        <f t="shared" si="113"/>
        <v>5</v>
      </c>
      <c r="AV164" s="3">
        <f t="shared" si="114"/>
        <v>1</v>
      </c>
      <c r="AW164" s="3">
        <f t="shared" si="115"/>
        <v>6</v>
      </c>
      <c r="AX164" s="3">
        <f t="shared" si="116"/>
        <v>3</v>
      </c>
      <c r="AY164" s="3">
        <f t="shared" si="117"/>
        <v>4</v>
      </c>
      <c r="AZ164" s="3">
        <f t="shared" si="118"/>
        <v>7</v>
      </c>
      <c r="BA164" s="3"/>
      <c r="BB164" s="6">
        <f t="shared" si="119"/>
        <v>5</v>
      </c>
      <c r="BC164" s="3">
        <f t="shared" si="120"/>
        <v>5</v>
      </c>
      <c r="BD164" s="3">
        <f t="shared" si="123"/>
        <v>34</v>
      </c>
      <c r="BE164" s="3">
        <f t="shared" si="124"/>
        <v>21</v>
      </c>
      <c r="BF164" s="3">
        <f t="shared" si="125"/>
        <v>6</v>
      </c>
      <c r="BG164" s="3">
        <f t="shared" si="126"/>
        <v>19</v>
      </c>
      <c r="BH164" s="3">
        <f t="shared" si="127"/>
        <v>6</v>
      </c>
      <c r="BI164" s="28">
        <f t="shared" si="128"/>
        <v>12.5</v>
      </c>
      <c r="BJ164" s="28">
        <f t="shared" si="129"/>
        <v>4.7871355387816905</v>
      </c>
      <c r="BK164" s="44">
        <f t="shared" si="130"/>
        <v>-1.3578057164544433</v>
      </c>
      <c r="BL164" s="45">
        <f t="shared" si="121"/>
        <v>8.7262670284291577E-2</v>
      </c>
      <c r="BM164" s="39"/>
      <c r="BN164" s="39" t="str">
        <f t="shared" si="131"/>
        <v/>
      </c>
      <c r="BP164" s="12">
        <f t="shared" si="132"/>
        <v>-2.1215522480660661E-2</v>
      </c>
    </row>
    <row r="165" spans="1:68">
      <c r="A165" s="43" t="s">
        <v>585</v>
      </c>
      <c r="B165" s="43" t="s">
        <v>586</v>
      </c>
      <c r="C165" s="43" t="s">
        <v>587</v>
      </c>
      <c r="D165" s="43" t="s">
        <v>588</v>
      </c>
      <c r="E165" s="43" t="s">
        <v>584</v>
      </c>
      <c r="F165" s="12" t="str">
        <f t="shared" si="122"/>
        <v>Immune syst</v>
      </c>
      <c r="H165" s="12">
        <f>VLOOKUP($B165,data!$B$3:$Q$11565,'diff expr Varroa'!H$7,FALSE)</f>
        <v>9.2993465988300308</v>
      </c>
      <c r="I165" s="12">
        <f>VLOOKUP($B165,data!$B$3:$Q$11565,'diff expr Varroa'!I$7,FALSE)</f>
        <v>9.3351019091515006</v>
      </c>
      <c r="J165" s="12">
        <f>VLOOKUP($B165,data!$B$3:$Q$11565,'diff expr Varroa'!J$7,FALSE)</f>
        <v>9.3848086789195904</v>
      </c>
      <c r="K165" s="12">
        <f>VLOOKUP($B165,data!$B$3:$Q$11565,'diff expr Varroa'!K$7,FALSE)</f>
        <v>9.2989151851370497</v>
      </c>
      <c r="L165" s="12">
        <f>VLOOKUP($B165,data!$B$3:$Q$11565,'diff expr Varroa'!L$7,FALSE)</f>
        <v>8.9772758969648301</v>
      </c>
      <c r="M165" s="12">
        <f>VLOOKUP($B165,data!$B$3:$Q$11565,'diff expr Varroa'!M$7,FALSE)</f>
        <v>10.1197215275586</v>
      </c>
      <c r="N165" s="12">
        <f>VLOOKUP($B165,data!$B$3:$Q$11565,'diff expr Varroa'!N$7,FALSE)</f>
        <v>9.4690982318142396</v>
      </c>
      <c r="O165" s="12">
        <f>VLOOKUP($B165,data!$B$3:$Q$11565,'diff expr Varroa'!O$7,FALSE)</f>
        <v>9.8009656664142604</v>
      </c>
      <c r="P165" s="12">
        <f>VLOOKUP($B165,data!$B$3:$Q$11565,'diff expr Varroa'!P$7,FALSE)</f>
        <v>8.9873640394760592</v>
      </c>
      <c r="Q165" s="12">
        <f>VLOOKUP($B165,data!$B$3:$Q$11565,'diff expr Varroa'!Q$7,FALSE)</f>
        <v>9.3787356274611309</v>
      </c>
      <c r="S165" s="40" t="str">
        <f>IF(COUNTIF(H165:L165,"&gt;"&amp;'reference parameters'!$B$2)&gt;='reference parameters'!$B$3,IF(COUNTIF('diff expr Varroa'!M165:Q165,"&gt;"&amp;'reference parameters'!$B$2)&gt;='reference parameters'!$B$4,"OK"))</f>
        <v>OK</v>
      </c>
      <c r="U165" s="3">
        <f t="shared" si="89"/>
        <v>4</v>
      </c>
      <c r="V165" s="3">
        <f t="shared" si="90"/>
        <v>5</v>
      </c>
      <c r="W165" s="3">
        <f t="shared" si="91"/>
        <v>7</v>
      </c>
      <c r="X165" s="3">
        <f t="shared" si="92"/>
        <v>3</v>
      </c>
      <c r="Y165" s="3">
        <f t="shared" si="93"/>
        <v>1</v>
      </c>
      <c r="Z165" s="3">
        <f t="shared" si="94"/>
        <v>10</v>
      </c>
      <c r="AA165" s="3">
        <f t="shared" si="95"/>
        <v>8</v>
      </c>
      <c r="AB165" s="3">
        <f t="shared" si="96"/>
        <v>9</v>
      </c>
      <c r="AC165" s="3">
        <f t="shared" si="97"/>
        <v>2</v>
      </c>
      <c r="AD165" s="3">
        <f t="shared" si="98"/>
        <v>6</v>
      </c>
      <c r="AE165" s="3"/>
      <c r="AF165" s="3">
        <f t="shared" si="99"/>
        <v>0</v>
      </c>
      <c r="AG165" s="3">
        <f t="shared" si="100"/>
        <v>0</v>
      </c>
      <c r="AH165" s="3">
        <f t="shared" si="101"/>
        <v>0</v>
      </c>
      <c r="AI165" s="3">
        <f t="shared" si="102"/>
        <v>0</v>
      </c>
      <c r="AJ165" s="3">
        <f t="shared" si="103"/>
        <v>0</v>
      </c>
      <c r="AK165" s="3">
        <f t="shared" si="104"/>
        <v>0</v>
      </c>
      <c r="AL165" s="3">
        <f t="shared" si="105"/>
        <v>0</v>
      </c>
      <c r="AM165" s="3">
        <f t="shared" si="106"/>
        <v>0</v>
      </c>
      <c r="AN165" s="3">
        <f t="shared" si="107"/>
        <v>0</v>
      </c>
      <c r="AO165" s="3">
        <f t="shared" si="108"/>
        <v>0</v>
      </c>
      <c r="AP165" s="3"/>
      <c r="AQ165" s="3">
        <f t="shared" si="109"/>
        <v>4</v>
      </c>
      <c r="AR165" s="3">
        <f t="shared" si="110"/>
        <v>5</v>
      </c>
      <c r="AS165" s="3">
        <f t="shared" si="111"/>
        <v>7</v>
      </c>
      <c r="AT165" s="3">
        <f t="shared" si="112"/>
        <v>3</v>
      </c>
      <c r="AU165" s="3">
        <f t="shared" si="113"/>
        <v>1</v>
      </c>
      <c r="AV165" s="3">
        <f t="shared" si="114"/>
        <v>10</v>
      </c>
      <c r="AW165" s="3">
        <f t="shared" si="115"/>
        <v>8</v>
      </c>
      <c r="AX165" s="3">
        <f t="shared" si="116"/>
        <v>9</v>
      </c>
      <c r="AY165" s="3">
        <f t="shared" si="117"/>
        <v>2</v>
      </c>
      <c r="AZ165" s="3">
        <f t="shared" si="118"/>
        <v>6</v>
      </c>
      <c r="BA165" s="3"/>
      <c r="BB165" s="6">
        <f t="shared" si="119"/>
        <v>5</v>
      </c>
      <c r="BC165" s="3">
        <f t="shared" si="120"/>
        <v>5</v>
      </c>
      <c r="BD165" s="3">
        <f t="shared" si="123"/>
        <v>20</v>
      </c>
      <c r="BE165" s="3">
        <f t="shared" si="124"/>
        <v>35</v>
      </c>
      <c r="BF165" s="3">
        <f t="shared" si="125"/>
        <v>20</v>
      </c>
      <c r="BG165" s="3">
        <f t="shared" si="126"/>
        <v>5</v>
      </c>
      <c r="BH165" s="3">
        <f t="shared" si="127"/>
        <v>5</v>
      </c>
      <c r="BI165" s="28">
        <f t="shared" si="128"/>
        <v>12.5</v>
      </c>
      <c r="BJ165" s="28">
        <f t="shared" si="129"/>
        <v>4.7871355387816905</v>
      </c>
      <c r="BK165" s="44">
        <f t="shared" si="130"/>
        <v>-1.5666989036012806</v>
      </c>
      <c r="BL165" s="45">
        <f t="shared" si="121"/>
        <v>5.8592543599068986E-2</v>
      </c>
      <c r="BM165" s="39"/>
      <c r="BN165" s="39" t="str">
        <f t="shared" si="131"/>
        <v/>
      </c>
      <c r="BP165" s="12">
        <f t="shared" si="132"/>
        <v>1.3488604919435317E-2</v>
      </c>
    </row>
    <row r="166" spans="1:68">
      <c r="A166" s="43" t="s">
        <v>589</v>
      </c>
      <c r="B166" s="43" t="s">
        <v>590</v>
      </c>
      <c r="C166" s="43" t="s">
        <v>591</v>
      </c>
      <c r="D166" s="43" t="s">
        <v>592</v>
      </c>
      <c r="E166" s="43" t="s">
        <v>584</v>
      </c>
      <c r="F166" s="12" t="str">
        <f t="shared" si="122"/>
        <v>Immune syst</v>
      </c>
      <c r="H166" s="12">
        <f>VLOOKUP($B166,data!$B$3:$Q$11565,'diff expr Varroa'!H$7,FALSE)</f>
        <v>10.7322198534952</v>
      </c>
      <c r="I166" s="12">
        <f>VLOOKUP($B166,data!$B$3:$Q$11565,'diff expr Varroa'!I$7,FALSE)</f>
        <v>10.8561898000263</v>
      </c>
      <c r="J166" s="12">
        <f>VLOOKUP($B166,data!$B$3:$Q$11565,'diff expr Varroa'!J$7,FALSE)</f>
        <v>11.090692840526501</v>
      </c>
      <c r="K166" s="12">
        <f>VLOOKUP($B166,data!$B$3:$Q$11565,'diff expr Varroa'!K$7,FALSE)</f>
        <v>10.853240654832</v>
      </c>
      <c r="L166" s="12">
        <f>VLOOKUP($B166,data!$B$3:$Q$11565,'diff expr Varroa'!L$7,FALSE)</f>
        <v>10.9189475967812</v>
      </c>
      <c r="M166" s="12">
        <f>VLOOKUP($B166,data!$B$3:$Q$11565,'diff expr Varroa'!M$7,FALSE)</f>
        <v>11.767902228366401</v>
      </c>
      <c r="N166" s="12">
        <f>VLOOKUP($B166,data!$B$3:$Q$11565,'diff expr Varroa'!N$7,FALSE)</f>
        <v>11.910753942440699</v>
      </c>
      <c r="O166" s="12">
        <f>VLOOKUP($B166,data!$B$3:$Q$11565,'diff expr Varroa'!O$7,FALSE)</f>
        <v>12.1192056985387</v>
      </c>
      <c r="P166" s="12">
        <f>VLOOKUP($B166,data!$B$3:$Q$11565,'diff expr Varroa'!P$7,FALSE)</f>
        <v>11.654293658516799</v>
      </c>
      <c r="Q166" s="12">
        <f>VLOOKUP($B166,data!$B$3:$Q$11565,'diff expr Varroa'!Q$7,FALSE)</f>
        <v>11.7985118333015</v>
      </c>
      <c r="S166" s="40" t="str">
        <f>IF(COUNTIF(H166:L166,"&gt;"&amp;'reference parameters'!$B$2)&gt;='reference parameters'!$B$3,IF(COUNTIF('diff expr Varroa'!M166:Q166,"&gt;"&amp;'reference parameters'!$B$2)&gt;='reference parameters'!$B$4,"OK"))</f>
        <v>OK</v>
      </c>
      <c r="U166" s="3">
        <f t="shared" si="89"/>
        <v>1</v>
      </c>
      <c r="V166" s="3">
        <f t="shared" si="90"/>
        <v>3</v>
      </c>
      <c r="W166" s="3">
        <f t="shared" si="91"/>
        <v>5</v>
      </c>
      <c r="X166" s="3">
        <f t="shared" si="92"/>
        <v>2</v>
      </c>
      <c r="Y166" s="3">
        <f t="shared" si="93"/>
        <v>4</v>
      </c>
      <c r="Z166" s="3">
        <f t="shared" si="94"/>
        <v>7</v>
      </c>
      <c r="AA166" s="3">
        <f t="shared" si="95"/>
        <v>9</v>
      </c>
      <c r="AB166" s="3">
        <f t="shared" si="96"/>
        <v>10</v>
      </c>
      <c r="AC166" s="3">
        <f t="shared" si="97"/>
        <v>6</v>
      </c>
      <c r="AD166" s="3">
        <f t="shared" si="98"/>
        <v>8</v>
      </c>
      <c r="AE166" s="3"/>
      <c r="AF166" s="3">
        <f t="shared" si="99"/>
        <v>0</v>
      </c>
      <c r="AG166" s="3">
        <f t="shared" si="100"/>
        <v>0</v>
      </c>
      <c r="AH166" s="3">
        <f t="shared" si="101"/>
        <v>0</v>
      </c>
      <c r="AI166" s="3">
        <f t="shared" si="102"/>
        <v>0</v>
      </c>
      <c r="AJ166" s="3">
        <f t="shared" si="103"/>
        <v>0</v>
      </c>
      <c r="AK166" s="3">
        <f t="shared" si="104"/>
        <v>0</v>
      </c>
      <c r="AL166" s="3">
        <f t="shared" si="105"/>
        <v>0</v>
      </c>
      <c r="AM166" s="3">
        <f t="shared" si="106"/>
        <v>0</v>
      </c>
      <c r="AN166" s="3">
        <f t="shared" si="107"/>
        <v>0</v>
      </c>
      <c r="AO166" s="3">
        <f t="shared" si="108"/>
        <v>0</v>
      </c>
      <c r="AP166" s="3"/>
      <c r="AQ166" s="3">
        <f t="shared" si="109"/>
        <v>1</v>
      </c>
      <c r="AR166" s="3">
        <f t="shared" si="110"/>
        <v>3</v>
      </c>
      <c r="AS166" s="3">
        <f t="shared" si="111"/>
        <v>5</v>
      </c>
      <c r="AT166" s="3">
        <f t="shared" si="112"/>
        <v>2</v>
      </c>
      <c r="AU166" s="3">
        <f t="shared" si="113"/>
        <v>4</v>
      </c>
      <c r="AV166" s="3">
        <f t="shared" si="114"/>
        <v>7</v>
      </c>
      <c r="AW166" s="3">
        <f t="shared" si="115"/>
        <v>9</v>
      </c>
      <c r="AX166" s="3">
        <f t="shared" si="116"/>
        <v>10</v>
      </c>
      <c r="AY166" s="3">
        <f t="shared" si="117"/>
        <v>6</v>
      </c>
      <c r="AZ166" s="3">
        <f t="shared" si="118"/>
        <v>8</v>
      </c>
      <c r="BA166" s="3"/>
      <c r="BB166" s="6">
        <f t="shared" si="119"/>
        <v>5</v>
      </c>
      <c r="BC166" s="3">
        <f t="shared" si="120"/>
        <v>5</v>
      </c>
      <c r="BD166" s="3">
        <f t="shared" si="123"/>
        <v>15</v>
      </c>
      <c r="BE166" s="3">
        <f t="shared" si="124"/>
        <v>40</v>
      </c>
      <c r="BF166" s="3">
        <f t="shared" si="125"/>
        <v>25</v>
      </c>
      <c r="BG166" s="3">
        <f t="shared" si="126"/>
        <v>0</v>
      </c>
      <c r="BH166" s="3">
        <f t="shared" si="127"/>
        <v>0</v>
      </c>
      <c r="BI166" s="28">
        <f t="shared" si="128"/>
        <v>12.5</v>
      </c>
      <c r="BJ166" s="28">
        <f t="shared" si="129"/>
        <v>4.7871355387816905</v>
      </c>
      <c r="BK166" s="44">
        <f t="shared" si="130"/>
        <v>-2.6111648393354674</v>
      </c>
      <c r="BL166" s="45">
        <f t="shared" si="121"/>
        <v>4.5117194090401637E-3</v>
      </c>
      <c r="BM166" s="39"/>
      <c r="BN166" s="39" t="str">
        <f t="shared" si="131"/>
        <v>sign</v>
      </c>
      <c r="BP166" s="12">
        <f t="shared" si="132"/>
        <v>3.6685067334059643E-2</v>
      </c>
    </row>
    <row r="167" spans="1:68">
      <c r="A167" s="43" t="s">
        <v>593</v>
      </c>
      <c r="B167" s="43" t="s">
        <v>594</v>
      </c>
      <c r="C167" s="43" t="s">
        <v>595</v>
      </c>
      <c r="D167" s="43" t="s">
        <v>596</v>
      </c>
      <c r="E167" s="43" t="s">
        <v>584</v>
      </c>
      <c r="F167" s="12" t="str">
        <f t="shared" si="122"/>
        <v>Immune syst</v>
      </c>
      <c r="H167" s="12">
        <f>VLOOKUP($B167,data!$B$3:$Q$11565,'diff expr Varroa'!H$7,FALSE)</f>
        <v>5.8263624218194501</v>
      </c>
      <c r="I167" s="12">
        <f>VLOOKUP($B167,data!$B$3:$Q$11565,'diff expr Varroa'!I$7,FALSE)</f>
        <v>5.59370084060415</v>
      </c>
      <c r="J167" s="12">
        <f>VLOOKUP($B167,data!$B$3:$Q$11565,'diff expr Varroa'!J$7,FALSE)</f>
        <v>5.0693649437607</v>
      </c>
      <c r="K167" s="12">
        <f>VLOOKUP($B167,data!$B$3:$Q$11565,'diff expr Varroa'!K$7,FALSE)</f>
        <v>4.5147692553613297</v>
      </c>
      <c r="L167" s="12">
        <f>VLOOKUP($B167,data!$B$3:$Q$11565,'diff expr Varroa'!L$7,FALSE)</f>
        <v>5.1001215892442602</v>
      </c>
      <c r="M167" s="12">
        <f>VLOOKUP($B167,data!$B$3:$Q$11565,'diff expr Varroa'!M$7,FALSE)</f>
        <v>5.4810077289205497</v>
      </c>
      <c r="N167" s="12">
        <f>VLOOKUP($B167,data!$B$3:$Q$11565,'diff expr Varroa'!N$7,FALSE)</f>
        <v>6.2401443386609898</v>
      </c>
      <c r="O167" s="12">
        <f>VLOOKUP($B167,data!$B$3:$Q$11565,'diff expr Varroa'!O$7,FALSE)</f>
        <v>5.50134261607041</v>
      </c>
      <c r="P167" s="12">
        <f>VLOOKUP($B167,data!$B$3:$Q$11565,'diff expr Varroa'!P$7,FALSE)</f>
        <v>5.7189566481727701</v>
      </c>
      <c r="Q167" s="12">
        <f>VLOOKUP($B167,data!$B$3:$Q$11565,'diff expr Varroa'!Q$7,FALSE)</f>
        <v>6.3118397299493596</v>
      </c>
      <c r="S167" s="40" t="str">
        <f>IF(COUNTIF(H167:L167,"&gt;"&amp;'reference parameters'!$B$2)&gt;='reference parameters'!$B$3,IF(COUNTIF('diff expr Varroa'!M167:Q167,"&gt;"&amp;'reference parameters'!$B$2)&gt;='reference parameters'!$B$4,"OK"))</f>
        <v>OK</v>
      </c>
      <c r="U167" s="3">
        <f t="shared" si="89"/>
        <v>8</v>
      </c>
      <c r="V167" s="3">
        <f t="shared" si="90"/>
        <v>6</v>
      </c>
      <c r="W167" s="3">
        <f t="shared" si="91"/>
        <v>2</v>
      </c>
      <c r="X167" s="3">
        <f t="shared" si="92"/>
        <v>1</v>
      </c>
      <c r="Y167" s="3">
        <f t="shared" si="93"/>
        <v>3</v>
      </c>
      <c r="Z167" s="3">
        <f t="shared" si="94"/>
        <v>4</v>
      </c>
      <c r="AA167" s="3">
        <f t="shared" si="95"/>
        <v>9</v>
      </c>
      <c r="AB167" s="3">
        <f t="shared" si="96"/>
        <v>5</v>
      </c>
      <c r="AC167" s="3">
        <f t="shared" si="97"/>
        <v>7</v>
      </c>
      <c r="AD167" s="3">
        <f t="shared" si="98"/>
        <v>10</v>
      </c>
      <c r="AE167" s="3"/>
      <c r="AF167" s="3">
        <f t="shared" si="99"/>
        <v>0</v>
      </c>
      <c r="AG167" s="3">
        <f t="shared" si="100"/>
        <v>0</v>
      </c>
      <c r="AH167" s="3">
        <f t="shared" si="101"/>
        <v>0</v>
      </c>
      <c r="AI167" s="3">
        <f t="shared" si="102"/>
        <v>0</v>
      </c>
      <c r="AJ167" s="3">
        <f t="shared" si="103"/>
        <v>0</v>
      </c>
      <c r="AK167" s="3">
        <f t="shared" si="104"/>
        <v>0</v>
      </c>
      <c r="AL167" s="3">
        <f t="shared" si="105"/>
        <v>0</v>
      </c>
      <c r="AM167" s="3">
        <f t="shared" si="106"/>
        <v>0</v>
      </c>
      <c r="AN167" s="3">
        <f t="shared" si="107"/>
        <v>0</v>
      </c>
      <c r="AO167" s="3">
        <f t="shared" si="108"/>
        <v>0</v>
      </c>
      <c r="AP167" s="3"/>
      <c r="AQ167" s="3">
        <f t="shared" si="109"/>
        <v>8</v>
      </c>
      <c r="AR167" s="3">
        <f t="shared" si="110"/>
        <v>6</v>
      </c>
      <c r="AS167" s="3">
        <f t="shared" si="111"/>
        <v>2</v>
      </c>
      <c r="AT167" s="3">
        <f t="shared" si="112"/>
        <v>1</v>
      </c>
      <c r="AU167" s="3">
        <f t="shared" si="113"/>
        <v>3</v>
      </c>
      <c r="AV167" s="3">
        <f t="shared" si="114"/>
        <v>4</v>
      </c>
      <c r="AW167" s="3">
        <f t="shared" si="115"/>
        <v>9</v>
      </c>
      <c r="AX167" s="3">
        <f t="shared" si="116"/>
        <v>5</v>
      </c>
      <c r="AY167" s="3">
        <f t="shared" si="117"/>
        <v>7</v>
      </c>
      <c r="AZ167" s="3">
        <f t="shared" si="118"/>
        <v>10</v>
      </c>
      <c r="BA167" s="3"/>
      <c r="BB167" s="6">
        <f t="shared" si="119"/>
        <v>5</v>
      </c>
      <c r="BC167" s="3">
        <f t="shared" si="120"/>
        <v>5</v>
      </c>
      <c r="BD167" s="3">
        <f t="shared" si="123"/>
        <v>20</v>
      </c>
      <c r="BE167" s="3">
        <f t="shared" si="124"/>
        <v>35</v>
      </c>
      <c r="BF167" s="3">
        <f t="shared" si="125"/>
        <v>20</v>
      </c>
      <c r="BG167" s="3">
        <f t="shared" si="126"/>
        <v>5</v>
      </c>
      <c r="BH167" s="3">
        <f t="shared" si="127"/>
        <v>5</v>
      </c>
      <c r="BI167" s="28">
        <f t="shared" si="128"/>
        <v>12.5</v>
      </c>
      <c r="BJ167" s="28">
        <f t="shared" si="129"/>
        <v>4.7871355387816905</v>
      </c>
      <c r="BK167" s="44">
        <f t="shared" si="130"/>
        <v>-1.5666989036012806</v>
      </c>
      <c r="BL167" s="45">
        <f t="shared" si="121"/>
        <v>5.8592543599068986E-2</v>
      </c>
      <c r="BM167" s="39"/>
      <c r="BN167" s="39" t="str">
        <f t="shared" si="131"/>
        <v/>
      </c>
      <c r="BP167" s="12">
        <f t="shared" si="132"/>
        <v>4.9462363461024422E-2</v>
      </c>
    </row>
    <row r="168" spans="1:68">
      <c r="A168" s="43" t="s">
        <v>597</v>
      </c>
      <c r="B168" s="43" t="s">
        <v>598</v>
      </c>
      <c r="C168" s="43" t="s">
        <v>599</v>
      </c>
      <c r="D168" s="43"/>
      <c r="E168" s="43" t="s">
        <v>584</v>
      </c>
      <c r="F168" s="12" t="str">
        <f t="shared" si="122"/>
        <v>Immune syst</v>
      </c>
      <c r="H168" s="12">
        <f>VLOOKUP($B168,data!$B$3:$Q$11565,'diff expr Varroa'!H$7,FALSE)</f>
        <v>8.3505692338177795</v>
      </c>
      <c r="I168" s="12">
        <f>VLOOKUP($B168,data!$B$3:$Q$11565,'diff expr Varroa'!I$7,FALSE)</f>
        <v>8.4152006479511208</v>
      </c>
      <c r="J168" s="12">
        <f>VLOOKUP($B168,data!$B$3:$Q$11565,'diff expr Varroa'!J$7,FALSE)</f>
        <v>8.5793132591852306</v>
      </c>
      <c r="K168" s="12">
        <f>VLOOKUP($B168,data!$B$3:$Q$11565,'diff expr Varroa'!K$7,FALSE)</f>
        <v>8.3610727756212295</v>
      </c>
      <c r="L168" s="12">
        <f>VLOOKUP($B168,data!$B$3:$Q$11565,'diff expr Varroa'!L$7,FALSE)</f>
        <v>8.3510083920980893</v>
      </c>
      <c r="M168" s="12">
        <f>VLOOKUP($B168,data!$B$3:$Q$11565,'diff expr Varroa'!M$7,FALSE)</f>
        <v>8.5939532288299993</v>
      </c>
      <c r="N168" s="12">
        <f>VLOOKUP($B168,data!$B$3:$Q$11565,'diff expr Varroa'!N$7,FALSE)</f>
        <v>8.5672723120630003</v>
      </c>
      <c r="O168" s="12">
        <f>VLOOKUP($B168,data!$B$3:$Q$11565,'diff expr Varroa'!O$7,FALSE)</f>
        <v>8.6110361337784607</v>
      </c>
      <c r="P168" s="12">
        <f>VLOOKUP($B168,data!$B$3:$Q$11565,'diff expr Varroa'!P$7,FALSE)</f>
        <v>8.7048557679641299</v>
      </c>
      <c r="Q168" s="12">
        <f>VLOOKUP($B168,data!$B$3:$Q$11565,'diff expr Varroa'!Q$7,FALSE)</f>
        <v>8.5273069118661802</v>
      </c>
      <c r="S168" s="40" t="str">
        <f>IF(COUNTIF(H168:L168,"&gt;"&amp;'reference parameters'!$B$2)&gt;='reference parameters'!$B$3,IF(COUNTIF('diff expr Varroa'!M168:Q168,"&gt;"&amp;'reference parameters'!$B$2)&gt;='reference parameters'!$B$4,"OK"))</f>
        <v>OK</v>
      </c>
      <c r="U168" s="3">
        <f t="shared" si="89"/>
        <v>1</v>
      </c>
      <c r="V168" s="3">
        <f t="shared" si="90"/>
        <v>4</v>
      </c>
      <c r="W168" s="3">
        <f t="shared" si="91"/>
        <v>7</v>
      </c>
      <c r="X168" s="3">
        <f t="shared" si="92"/>
        <v>3</v>
      </c>
      <c r="Y168" s="3">
        <f t="shared" si="93"/>
        <v>2</v>
      </c>
      <c r="Z168" s="3">
        <f t="shared" si="94"/>
        <v>8</v>
      </c>
      <c r="AA168" s="3">
        <f t="shared" si="95"/>
        <v>6</v>
      </c>
      <c r="AB168" s="3">
        <f t="shared" si="96"/>
        <v>9</v>
      </c>
      <c r="AC168" s="3">
        <f t="shared" si="97"/>
        <v>10</v>
      </c>
      <c r="AD168" s="3">
        <f t="shared" si="98"/>
        <v>5</v>
      </c>
      <c r="AE168" s="3"/>
      <c r="AF168" s="3">
        <f t="shared" si="99"/>
        <v>0</v>
      </c>
      <c r="AG168" s="3">
        <f t="shared" si="100"/>
        <v>0</v>
      </c>
      <c r="AH168" s="3">
        <f t="shared" si="101"/>
        <v>0</v>
      </c>
      <c r="AI168" s="3">
        <f t="shared" si="102"/>
        <v>0</v>
      </c>
      <c r="AJ168" s="3">
        <f t="shared" si="103"/>
        <v>0</v>
      </c>
      <c r="AK168" s="3">
        <f t="shared" si="104"/>
        <v>0</v>
      </c>
      <c r="AL168" s="3">
        <f t="shared" si="105"/>
        <v>0</v>
      </c>
      <c r="AM168" s="3">
        <f t="shared" si="106"/>
        <v>0</v>
      </c>
      <c r="AN168" s="3">
        <f t="shared" si="107"/>
        <v>0</v>
      </c>
      <c r="AO168" s="3">
        <f t="shared" si="108"/>
        <v>0</v>
      </c>
      <c r="AP168" s="3"/>
      <c r="AQ168" s="3">
        <f t="shared" si="109"/>
        <v>1</v>
      </c>
      <c r="AR168" s="3">
        <f t="shared" si="110"/>
        <v>4</v>
      </c>
      <c r="AS168" s="3">
        <f t="shared" si="111"/>
        <v>7</v>
      </c>
      <c r="AT168" s="3">
        <f t="shared" si="112"/>
        <v>3</v>
      </c>
      <c r="AU168" s="3">
        <f t="shared" si="113"/>
        <v>2</v>
      </c>
      <c r="AV168" s="3">
        <f t="shared" si="114"/>
        <v>8</v>
      </c>
      <c r="AW168" s="3">
        <f t="shared" si="115"/>
        <v>6</v>
      </c>
      <c r="AX168" s="3">
        <f t="shared" si="116"/>
        <v>9</v>
      </c>
      <c r="AY168" s="3">
        <f t="shared" si="117"/>
        <v>10</v>
      </c>
      <c r="AZ168" s="3">
        <f t="shared" si="118"/>
        <v>5</v>
      </c>
      <c r="BA168" s="3"/>
      <c r="BB168" s="6">
        <f t="shared" si="119"/>
        <v>5</v>
      </c>
      <c r="BC168" s="3">
        <f t="shared" si="120"/>
        <v>5</v>
      </c>
      <c r="BD168" s="3">
        <f t="shared" si="123"/>
        <v>17</v>
      </c>
      <c r="BE168" s="3">
        <f t="shared" si="124"/>
        <v>38</v>
      </c>
      <c r="BF168" s="3">
        <f t="shared" si="125"/>
        <v>23</v>
      </c>
      <c r="BG168" s="3">
        <f t="shared" si="126"/>
        <v>2</v>
      </c>
      <c r="BH168" s="3">
        <f t="shared" si="127"/>
        <v>2</v>
      </c>
      <c r="BI168" s="28">
        <f t="shared" si="128"/>
        <v>12.5</v>
      </c>
      <c r="BJ168" s="28">
        <f t="shared" si="129"/>
        <v>4.7871355387816905</v>
      </c>
      <c r="BK168" s="44">
        <f t="shared" si="130"/>
        <v>-2.1933784650417927</v>
      </c>
      <c r="BL168" s="45">
        <f t="shared" si="121"/>
        <v>1.4140061284138474E-2</v>
      </c>
      <c r="BM168" s="39"/>
      <c r="BN168" s="39" t="str">
        <f t="shared" si="131"/>
        <v/>
      </c>
      <c r="BP168" s="12">
        <f t="shared" si="132"/>
        <v>9.6731515275690905E-3</v>
      </c>
    </row>
    <row r="169" spans="1:68">
      <c r="A169" s="43" t="s">
        <v>600</v>
      </c>
      <c r="B169" s="43" t="s">
        <v>601</v>
      </c>
      <c r="C169" s="43" t="s">
        <v>602</v>
      </c>
      <c r="D169" s="43" t="s">
        <v>603</v>
      </c>
      <c r="E169" s="43" t="s">
        <v>584</v>
      </c>
      <c r="F169" s="12" t="str">
        <f t="shared" si="122"/>
        <v>Immune syst</v>
      </c>
      <c r="H169" s="12">
        <f>VLOOKUP($B169,data!$B$3:$Q$11565,'diff expr Varroa'!H$7,FALSE)</f>
        <v>7.5958066555574204</v>
      </c>
      <c r="I169" s="12">
        <f>VLOOKUP($B169,data!$B$3:$Q$11565,'diff expr Varroa'!I$7,FALSE)</f>
        <v>7.5566823580389499</v>
      </c>
      <c r="J169" s="12">
        <f>VLOOKUP($B169,data!$B$3:$Q$11565,'diff expr Varroa'!J$7,FALSE)</f>
        <v>7.0606604978116003</v>
      </c>
      <c r="K169" s="12">
        <f>VLOOKUP($B169,data!$B$3:$Q$11565,'diff expr Varroa'!K$7,FALSE)</f>
        <v>7.6544346110104096</v>
      </c>
      <c r="L169" s="12">
        <f>VLOOKUP($B169,data!$B$3:$Q$11565,'diff expr Varroa'!L$7,FALSE)</f>
        <v>7.4666060504256997</v>
      </c>
      <c r="M169" s="12">
        <f>VLOOKUP($B169,data!$B$3:$Q$11565,'diff expr Varroa'!M$7,FALSE)</f>
        <v>7.9518387386748897</v>
      </c>
      <c r="N169" s="12">
        <f>VLOOKUP($B169,data!$B$3:$Q$11565,'diff expr Varroa'!N$7,FALSE)</f>
        <v>7.6096583051839799</v>
      </c>
      <c r="O169" s="12">
        <f>VLOOKUP($B169,data!$B$3:$Q$11565,'diff expr Varroa'!O$7,FALSE)</f>
        <v>7.3214228590503296</v>
      </c>
      <c r="P169" s="12">
        <f>VLOOKUP($B169,data!$B$3:$Q$11565,'diff expr Varroa'!P$7,FALSE)</f>
        <v>7.46524827983876</v>
      </c>
      <c r="Q169" s="12">
        <f>VLOOKUP($B169,data!$B$3:$Q$11565,'diff expr Varroa'!Q$7,FALSE)</f>
        <v>7.7721726373851698</v>
      </c>
      <c r="S169" s="40" t="str">
        <f>IF(COUNTIF(H169:L169,"&gt;"&amp;'reference parameters'!$B$2)&gt;='reference parameters'!$B$3,IF(COUNTIF('diff expr Varroa'!M169:Q169,"&gt;"&amp;'reference parameters'!$B$2)&gt;='reference parameters'!$B$4,"OK"))</f>
        <v>OK</v>
      </c>
      <c r="U169" s="3">
        <f t="shared" si="89"/>
        <v>6</v>
      </c>
      <c r="V169" s="3">
        <f t="shared" si="90"/>
        <v>5</v>
      </c>
      <c r="W169" s="3">
        <f t="shared" si="91"/>
        <v>1</v>
      </c>
      <c r="X169" s="3">
        <f t="shared" si="92"/>
        <v>8</v>
      </c>
      <c r="Y169" s="3">
        <f t="shared" si="93"/>
        <v>4</v>
      </c>
      <c r="Z169" s="3">
        <f t="shared" si="94"/>
        <v>10</v>
      </c>
      <c r="AA169" s="3">
        <f t="shared" si="95"/>
        <v>7</v>
      </c>
      <c r="AB169" s="3">
        <f t="shared" si="96"/>
        <v>2</v>
      </c>
      <c r="AC169" s="3">
        <f t="shared" si="97"/>
        <v>3</v>
      </c>
      <c r="AD169" s="3">
        <f t="shared" si="98"/>
        <v>9</v>
      </c>
      <c r="AE169" s="3"/>
      <c r="AF169" s="3">
        <f t="shared" si="99"/>
        <v>0</v>
      </c>
      <c r="AG169" s="3">
        <f t="shared" si="100"/>
        <v>0</v>
      </c>
      <c r="AH169" s="3">
        <f t="shared" si="101"/>
        <v>0</v>
      </c>
      <c r="AI169" s="3">
        <f t="shared" si="102"/>
        <v>0</v>
      </c>
      <c r="AJ169" s="3">
        <f t="shared" si="103"/>
        <v>0</v>
      </c>
      <c r="AK169" s="3">
        <f t="shared" si="104"/>
        <v>0</v>
      </c>
      <c r="AL169" s="3">
        <f t="shared" si="105"/>
        <v>0</v>
      </c>
      <c r="AM169" s="3">
        <f t="shared" si="106"/>
        <v>0</v>
      </c>
      <c r="AN169" s="3">
        <f t="shared" si="107"/>
        <v>0</v>
      </c>
      <c r="AO169" s="3">
        <f t="shared" si="108"/>
        <v>0</v>
      </c>
      <c r="AP169" s="3"/>
      <c r="AQ169" s="3">
        <f t="shared" si="109"/>
        <v>6</v>
      </c>
      <c r="AR169" s="3">
        <f t="shared" si="110"/>
        <v>5</v>
      </c>
      <c r="AS169" s="3">
        <f t="shared" si="111"/>
        <v>1</v>
      </c>
      <c r="AT169" s="3">
        <f t="shared" si="112"/>
        <v>8</v>
      </c>
      <c r="AU169" s="3">
        <f t="shared" si="113"/>
        <v>4</v>
      </c>
      <c r="AV169" s="3">
        <f t="shared" si="114"/>
        <v>10</v>
      </c>
      <c r="AW169" s="3">
        <f t="shared" si="115"/>
        <v>7</v>
      </c>
      <c r="AX169" s="3">
        <f t="shared" si="116"/>
        <v>2</v>
      </c>
      <c r="AY169" s="3">
        <f t="shared" si="117"/>
        <v>3</v>
      </c>
      <c r="AZ169" s="3">
        <f t="shared" si="118"/>
        <v>9</v>
      </c>
      <c r="BA169" s="3"/>
      <c r="BB169" s="6">
        <f t="shared" si="119"/>
        <v>5</v>
      </c>
      <c r="BC169" s="3">
        <f t="shared" si="120"/>
        <v>5</v>
      </c>
      <c r="BD169" s="3">
        <f t="shared" si="123"/>
        <v>24</v>
      </c>
      <c r="BE169" s="3">
        <f t="shared" si="124"/>
        <v>31</v>
      </c>
      <c r="BF169" s="3">
        <f t="shared" si="125"/>
        <v>16</v>
      </c>
      <c r="BG169" s="3">
        <f t="shared" si="126"/>
        <v>9</v>
      </c>
      <c r="BH169" s="3">
        <f t="shared" si="127"/>
        <v>9</v>
      </c>
      <c r="BI169" s="28">
        <f t="shared" si="128"/>
        <v>12.5</v>
      </c>
      <c r="BJ169" s="28">
        <f t="shared" si="129"/>
        <v>4.7871355387816905</v>
      </c>
      <c r="BK169" s="44">
        <f t="shared" si="130"/>
        <v>-0.73112615501393097</v>
      </c>
      <c r="BL169" s="45">
        <f t="shared" si="121"/>
        <v>0.23235104997023245</v>
      </c>
      <c r="BM169" s="39"/>
      <c r="BN169" s="39" t="str">
        <f t="shared" si="131"/>
        <v/>
      </c>
      <c r="BP169" s="12">
        <f t="shared" si="132"/>
        <v>9.0500394988786339E-3</v>
      </c>
    </row>
    <row r="170" spans="1:68">
      <c r="A170" s="43" t="s">
        <v>604</v>
      </c>
      <c r="B170" s="43" t="s">
        <v>605</v>
      </c>
      <c r="C170" s="43" t="s">
        <v>606</v>
      </c>
      <c r="D170" s="43"/>
      <c r="E170" s="43" t="s">
        <v>584</v>
      </c>
      <c r="F170" s="12" t="str">
        <f t="shared" si="122"/>
        <v>Immune syst</v>
      </c>
      <c r="H170" s="12">
        <f>VLOOKUP($B170,data!$B$3:$Q$11565,'diff expr Varroa'!H$7,FALSE)</f>
        <v>11.594560936451501</v>
      </c>
      <c r="I170" s="12">
        <f>VLOOKUP($B170,data!$B$3:$Q$11565,'diff expr Varroa'!I$7,FALSE)</f>
        <v>11.540921772326101</v>
      </c>
      <c r="J170" s="12">
        <f>VLOOKUP($B170,data!$B$3:$Q$11565,'diff expr Varroa'!J$7,FALSE)</f>
        <v>11.1286381879</v>
      </c>
      <c r="K170" s="12">
        <f>VLOOKUP($B170,data!$B$3:$Q$11565,'diff expr Varroa'!K$7,FALSE)</f>
        <v>11.056029194164999</v>
      </c>
      <c r="L170" s="12">
        <f>VLOOKUP($B170,data!$B$3:$Q$11565,'diff expr Varroa'!L$7,FALSE)</f>
        <v>11.3680339541497</v>
      </c>
      <c r="M170" s="12">
        <f>VLOOKUP($B170,data!$B$3:$Q$11565,'diff expr Varroa'!M$7,FALSE)</f>
        <v>10.808403170250999</v>
      </c>
      <c r="N170" s="12">
        <f>VLOOKUP($B170,data!$B$3:$Q$11565,'diff expr Varroa'!N$7,FALSE)</f>
        <v>11.3305704164804</v>
      </c>
      <c r="O170" s="12">
        <f>VLOOKUP($B170,data!$B$3:$Q$11565,'diff expr Varroa'!O$7,FALSE)</f>
        <v>10.7171324985267</v>
      </c>
      <c r="P170" s="12">
        <f>VLOOKUP($B170,data!$B$3:$Q$11565,'diff expr Varroa'!P$7,FALSE)</f>
        <v>11.677767820377101</v>
      </c>
      <c r="Q170" s="12">
        <f>VLOOKUP($B170,data!$B$3:$Q$11565,'diff expr Varroa'!Q$7,FALSE)</f>
        <v>11.4221166439669</v>
      </c>
      <c r="S170" s="40" t="str">
        <f>IF(COUNTIF(H170:L170,"&gt;"&amp;'reference parameters'!$B$2)&gt;='reference parameters'!$B$3,IF(COUNTIF('diff expr Varroa'!M170:Q170,"&gt;"&amp;'reference parameters'!$B$2)&gt;='reference parameters'!$B$4,"OK"))</f>
        <v>OK</v>
      </c>
      <c r="U170" s="3">
        <f t="shared" si="89"/>
        <v>9</v>
      </c>
      <c r="V170" s="3">
        <f t="shared" si="90"/>
        <v>8</v>
      </c>
      <c r="W170" s="3">
        <f t="shared" si="91"/>
        <v>4</v>
      </c>
      <c r="X170" s="3">
        <f t="shared" si="92"/>
        <v>3</v>
      </c>
      <c r="Y170" s="3">
        <f t="shared" si="93"/>
        <v>6</v>
      </c>
      <c r="Z170" s="3">
        <f t="shared" si="94"/>
        <v>2</v>
      </c>
      <c r="AA170" s="3">
        <f t="shared" si="95"/>
        <v>5</v>
      </c>
      <c r="AB170" s="3">
        <f t="shared" si="96"/>
        <v>1</v>
      </c>
      <c r="AC170" s="3">
        <f t="shared" si="97"/>
        <v>10</v>
      </c>
      <c r="AD170" s="3">
        <f t="shared" si="98"/>
        <v>7</v>
      </c>
      <c r="AE170" s="3"/>
      <c r="AF170" s="3">
        <f t="shared" si="99"/>
        <v>0</v>
      </c>
      <c r="AG170" s="3">
        <f t="shared" si="100"/>
        <v>0</v>
      </c>
      <c r="AH170" s="3">
        <f t="shared" si="101"/>
        <v>0</v>
      </c>
      <c r="AI170" s="3">
        <f t="shared" si="102"/>
        <v>0</v>
      </c>
      <c r="AJ170" s="3">
        <f t="shared" si="103"/>
        <v>0</v>
      </c>
      <c r="AK170" s="3">
        <f t="shared" si="104"/>
        <v>0</v>
      </c>
      <c r="AL170" s="3">
        <f t="shared" si="105"/>
        <v>0</v>
      </c>
      <c r="AM170" s="3">
        <f t="shared" si="106"/>
        <v>0</v>
      </c>
      <c r="AN170" s="3">
        <f t="shared" si="107"/>
        <v>0</v>
      </c>
      <c r="AO170" s="3">
        <f t="shared" si="108"/>
        <v>0</v>
      </c>
      <c r="AP170" s="3"/>
      <c r="AQ170" s="3">
        <f t="shared" si="109"/>
        <v>9</v>
      </c>
      <c r="AR170" s="3">
        <f t="shared" si="110"/>
        <v>8</v>
      </c>
      <c r="AS170" s="3">
        <f t="shared" si="111"/>
        <v>4</v>
      </c>
      <c r="AT170" s="3">
        <f t="shared" si="112"/>
        <v>3</v>
      </c>
      <c r="AU170" s="3">
        <f t="shared" si="113"/>
        <v>6</v>
      </c>
      <c r="AV170" s="3">
        <f t="shared" si="114"/>
        <v>2</v>
      </c>
      <c r="AW170" s="3">
        <f t="shared" si="115"/>
        <v>5</v>
      </c>
      <c r="AX170" s="3">
        <f t="shared" si="116"/>
        <v>1</v>
      </c>
      <c r="AY170" s="3">
        <f t="shared" si="117"/>
        <v>10</v>
      </c>
      <c r="AZ170" s="3">
        <f t="shared" si="118"/>
        <v>7</v>
      </c>
      <c r="BA170" s="3"/>
      <c r="BB170" s="6">
        <f t="shared" si="119"/>
        <v>5</v>
      </c>
      <c r="BC170" s="3">
        <f t="shared" si="120"/>
        <v>5</v>
      </c>
      <c r="BD170" s="3">
        <f t="shared" si="123"/>
        <v>30</v>
      </c>
      <c r="BE170" s="3">
        <f t="shared" si="124"/>
        <v>25</v>
      </c>
      <c r="BF170" s="3">
        <f t="shared" si="125"/>
        <v>10</v>
      </c>
      <c r="BG170" s="3">
        <f t="shared" si="126"/>
        <v>15</v>
      </c>
      <c r="BH170" s="3">
        <f t="shared" si="127"/>
        <v>10</v>
      </c>
      <c r="BI170" s="28">
        <f t="shared" si="128"/>
        <v>12.5</v>
      </c>
      <c r="BJ170" s="28">
        <f t="shared" si="129"/>
        <v>4.7871355387816905</v>
      </c>
      <c r="BK170" s="44">
        <f t="shared" si="130"/>
        <v>-0.5222329678670935</v>
      </c>
      <c r="BL170" s="45">
        <f t="shared" si="121"/>
        <v>0.30075406722029491</v>
      </c>
      <c r="BM170" s="39"/>
      <c r="BN170" s="39" t="str">
        <f t="shared" si="131"/>
        <v/>
      </c>
      <c r="BP170" s="12">
        <f t="shared" si="132"/>
        <v>-5.6459568263428394E-3</v>
      </c>
    </row>
    <row r="171" spans="1:68">
      <c r="A171" s="43" t="s">
        <v>607</v>
      </c>
      <c r="B171" s="43" t="s">
        <v>608</v>
      </c>
      <c r="C171" s="43" t="s">
        <v>609</v>
      </c>
      <c r="D171" s="43" t="s">
        <v>610</v>
      </c>
      <c r="E171" s="43" t="s">
        <v>584</v>
      </c>
      <c r="F171" s="12" t="str">
        <f t="shared" si="122"/>
        <v>Immune syst</v>
      </c>
      <c r="H171" s="12">
        <f>VLOOKUP($B171,data!$B$3:$Q$11565,'diff expr Varroa'!H$7,FALSE)</f>
        <v>10.5427405276199</v>
      </c>
      <c r="I171" s="12">
        <f>VLOOKUP($B171,data!$B$3:$Q$11565,'diff expr Varroa'!I$7,FALSE)</f>
        <v>10.5678614002146</v>
      </c>
      <c r="J171" s="12">
        <f>VLOOKUP($B171,data!$B$3:$Q$11565,'diff expr Varroa'!J$7,FALSE)</f>
        <v>9.9755644249504307</v>
      </c>
      <c r="K171" s="12">
        <f>VLOOKUP($B171,data!$B$3:$Q$11565,'diff expr Varroa'!K$7,FALSE)</f>
        <v>9.5518522961887005</v>
      </c>
      <c r="L171" s="12">
        <f>VLOOKUP($B171,data!$B$3:$Q$11565,'diff expr Varroa'!L$7,FALSE)</f>
        <v>9.6182738126792096</v>
      </c>
      <c r="M171" s="12">
        <f>VLOOKUP($B171,data!$B$3:$Q$11565,'diff expr Varroa'!M$7,FALSE)</f>
        <v>9.5661321044727092</v>
      </c>
      <c r="N171" s="12">
        <f>VLOOKUP($B171,data!$B$3:$Q$11565,'diff expr Varroa'!N$7,FALSE)</f>
        <v>10.1078572644963</v>
      </c>
      <c r="O171" s="12">
        <f>VLOOKUP($B171,data!$B$3:$Q$11565,'diff expr Varroa'!O$7,FALSE)</f>
        <v>9.27176469600718</v>
      </c>
      <c r="P171" s="12">
        <f>VLOOKUP($B171,data!$B$3:$Q$11565,'diff expr Varroa'!P$7,FALSE)</f>
        <v>10.485073648260601</v>
      </c>
      <c r="Q171" s="12">
        <f>VLOOKUP($B171,data!$B$3:$Q$11565,'diff expr Varroa'!Q$7,FALSE)</f>
        <v>10.2298350992063</v>
      </c>
      <c r="S171" s="40" t="str">
        <f>IF(COUNTIF(H171:L171,"&gt;"&amp;'reference parameters'!$B$2)&gt;='reference parameters'!$B$3,IF(COUNTIF('diff expr Varroa'!M171:Q171,"&gt;"&amp;'reference parameters'!$B$2)&gt;='reference parameters'!$B$4,"OK"))</f>
        <v>OK</v>
      </c>
      <c r="U171" s="3">
        <f t="shared" si="89"/>
        <v>9</v>
      </c>
      <c r="V171" s="3">
        <f t="shared" si="90"/>
        <v>10</v>
      </c>
      <c r="W171" s="3">
        <f t="shared" si="91"/>
        <v>5</v>
      </c>
      <c r="X171" s="3">
        <f t="shared" si="92"/>
        <v>2</v>
      </c>
      <c r="Y171" s="3">
        <f t="shared" si="93"/>
        <v>4</v>
      </c>
      <c r="Z171" s="3">
        <f t="shared" si="94"/>
        <v>3</v>
      </c>
      <c r="AA171" s="3">
        <f t="shared" si="95"/>
        <v>6</v>
      </c>
      <c r="AB171" s="3">
        <f t="shared" si="96"/>
        <v>1</v>
      </c>
      <c r="AC171" s="3">
        <f t="shared" si="97"/>
        <v>8</v>
      </c>
      <c r="AD171" s="3">
        <f t="shared" si="98"/>
        <v>7</v>
      </c>
      <c r="AE171" s="3"/>
      <c r="AF171" s="3">
        <f t="shared" si="99"/>
        <v>0</v>
      </c>
      <c r="AG171" s="3">
        <f t="shared" si="100"/>
        <v>0</v>
      </c>
      <c r="AH171" s="3">
        <f t="shared" si="101"/>
        <v>0</v>
      </c>
      <c r="AI171" s="3">
        <f t="shared" si="102"/>
        <v>0</v>
      </c>
      <c r="AJ171" s="3">
        <f t="shared" si="103"/>
        <v>0</v>
      </c>
      <c r="AK171" s="3">
        <f t="shared" si="104"/>
        <v>0</v>
      </c>
      <c r="AL171" s="3">
        <f t="shared" si="105"/>
        <v>0</v>
      </c>
      <c r="AM171" s="3">
        <f t="shared" si="106"/>
        <v>0</v>
      </c>
      <c r="AN171" s="3">
        <f t="shared" si="107"/>
        <v>0</v>
      </c>
      <c r="AO171" s="3">
        <f t="shared" si="108"/>
        <v>0</v>
      </c>
      <c r="AP171" s="3"/>
      <c r="AQ171" s="3">
        <f t="shared" si="109"/>
        <v>9</v>
      </c>
      <c r="AR171" s="3">
        <f t="shared" si="110"/>
        <v>10</v>
      </c>
      <c r="AS171" s="3">
        <f t="shared" si="111"/>
        <v>5</v>
      </c>
      <c r="AT171" s="3">
        <f t="shared" si="112"/>
        <v>2</v>
      </c>
      <c r="AU171" s="3">
        <f t="shared" si="113"/>
        <v>4</v>
      </c>
      <c r="AV171" s="3">
        <f t="shared" si="114"/>
        <v>3</v>
      </c>
      <c r="AW171" s="3">
        <f t="shared" si="115"/>
        <v>6</v>
      </c>
      <c r="AX171" s="3">
        <f t="shared" si="116"/>
        <v>1</v>
      </c>
      <c r="AY171" s="3">
        <f t="shared" si="117"/>
        <v>8</v>
      </c>
      <c r="AZ171" s="3">
        <f t="shared" si="118"/>
        <v>7</v>
      </c>
      <c r="BA171" s="3"/>
      <c r="BB171" s="6">
        <f t="shared" si="119"/>
        <v>5</v>
      </c>
      <c r="BC171" s="3">
        <f t="shared" si="120"/>
        <v>5</v>
      </c>
      <c r="BD171" s="3">
        <f t="shared" si="123"/>
        <v>30</v>
      </c>
      <c r="BE171" s="3">
        <f t="shared" si="124"/>
        <v>25</v>
      </c>
      <c r="BF171" s="3">
        <f t="shared" si="125"/>
        <v>10</v>
      </c>
      <c r="BG171" s="3">
        <f t="shared" si="126"/>
        <v>15</v>
      </c>
      <c r="BH171" s="3">
        <f t="shared" si="127"/>
        <v>10</v>
      </c>
      <c r="BI171" s="28">
        <f t="shared" si="128"/>
        <v>12.5</v>
      </c>
      <c r="BJ171" s="28">
        <f t="shared" si="129"/>
        <v>4.7871355387816905</v>
      </c>
      <c r="BK171" s="44">
        <f t="shared" si="130"/>
        <v>-0.5222329678670935</v>
      </c>
      <c r="BL171" s="45">
        <f t="shared" si="121"/>
        <v>0.30075406722029491</v>
      </c>
      <c r="BM171" s="39"/>
      <c r="BN171" s="39" t="str">
        <f t="shared" si="131"/>
        <v/>
      </c>
      <c r="BP171" s="12">
        <f t="shared" si="132"/>
        <v>-5.1779346846729923E-3</v>
      </c>
    </row>
    <row r="172" spans="1:68">
      <c r="A172" s="43" t="s">
        <v>611</v>
      </c>
      <c r="B172" s="43" t="s">
        <v>612</v>
      </c>
      <c r="C172" s="43" t="s">
        <v>613</v>
      </c>
      <c r="D172" s="43" t="s">
        <v>614</v>
      </c>
      <c r="E172" s="43" t="s">
        <v>584</v>
      </c>
      <c r="F172" s="12" t="str">
        <f t="shared" si="122"/>
        <v>Immune syst</v>
      </c>
      <c r="H172" s="12">
        <f>VLOOKUP($B172,data!$B$3:$Q$11565,'diff expr Varroa'!H$7,FALSE)</f>
        <v>11.1384380023697</v>
      </c>
      <c r="I172" s="12">
        <f>VLOOKUP($B172,data!$B$3:$Q$11565,'diff expr Varroa'!I$7,FALSE)</f>
        <v>11.1044221597381</v>
      </c>
      <c r="J172" s="12">
        <f>VLOOKUP($B172,data!$B$3:$Q$11565,'diff expr Varroa'!J$7,FALSE)</f>
        <v>10.6777351024389</v>
      </c>
      <c r="K172" s="12">
        <f>VLOOKUP($B172,data!$B$3:$Q$11565,'diff expr Varroa'!K$7,FALSE)</f>
        <v>11.014547827827</v>
      </c>
      <c r="L172" s="12">
        <f>VLOOKUP($B172,data!$B$3:$Q$11565,'diff expr Varroa'!L$7,FALSE)</f>
        <v>11.2255397364411</v>
      </c>
      <c r="M172" s="12">
        <f>VLOOKUP($B172,data!$B$3:$Q$11565,'diff expr Varroa'!M$7,FALSE)</f>
        <v>10.7840489908215</v>
      </c>
      <c r="N172" s="12">
        <f>VLOOKUP($B172,data!$B$3:$Q$11565,'diff expr Varroa'!N$7,FALSE)</f>
        <v>10.666868782523199</v>
      </c>
      <c r="O172" s="12">
        <f>VLOOKUP($B172,data!$B$3:$Q$11565,'diff expr Varroa'!O$7,FALSE)</f>
        <v>10.4479323525368</v>
      </c>
      <c r="P172" s="12">
        <f>VLOOKUP($B172,data!$B$3:$Q$11565,'diff expr Varroa'!P$7,FALSE)</f>
        <v>11.2303944234133</v>
      </c>
      <c r="Q172" s="12">
        <f>VLOOKUP($B172,data!$B$3:$Q$11565,'diff expr Varroa'!Q$7,FALSE)</f>
        <v>10.9655624870606</v>
      </c>
      <c r="S172" s="40" t="str">
        <f>IF(COUNTIF(H172:L172,"&gt;"&amp;'reference parameters'!$B$2)&gt;='reference parameters'!$B$3,IF(COUNTIF('diff expr Varroa'!M172:Q172,"&gt;"&amp;'reference parameters'!$B$2)&gt;='reference parameters'!$B$4,"OK"))</f>
        <v>OK</v>
      </c>
      <c r="U172" s="3">
        <f t="shared" si="89"/>
        <v>8</v>
      </c>
      <c r="V172" s="3">
        <f t="shared" si="90"/>
        <v>7</v>
      </c>
      <c r="W172" s="3">
        <f t="shared" si="91"/>
        <v>3</v>
      </c>
      <c r="X172" s="3">
        <f t="shared" si="92"/>
        <v>6</v>
      </c>
      <c r="Y172" s="3">
        <f t="shared" si="93"/>
        <v>9</v>
      </c>
      <c r="Z172" s="3">
        <f t="shared" si="94"/>
        <v>4</v>
      </c>
      <c r="AA172" s="3">
        <f t="shared" si="95"/>
        <v>2</v>
      </c>
      <c r="AB172" s="3">
        <f t="shared" si="96"/>
        <v>1</v>
      </c>
      <c r="AC172" s="3">
        <f t="shared" si="97"/>
        <v>10</v>
      </c>
      <c r="AD172" s="3">
        <f t="shared" si="98"/>
        <v>5</v>
      </c>
      <c r="AE172" s="3"/>
      <c r="AF172" s="3">
        <f t="shared" si="99"/>
        <v>0</v>
      </c>
      <c r="AG172" s="3">
        <f t="shared" si="100"/>
        <v>0</v>
      </c>
      <c r="AH172" s="3">
        <f t="shared" si="101"/>
        <v>0</v>
      </c>
      <c r="AI172" s="3">
        <f t="shared" si="102"/>
        <v>0</v>
      </c>
      <c r="AJ172" s="3">
        <f t="shared" si="103"/>
        <v>0</v>
      </c>
      <c r="AK172" s="3">
        <f t="shared" si="104"/>
        <v>0</v>
      </c>
      <c r="AL172" s="3">
        <f t="shared" si="105"/>
        <v>0</v>
      </c>
      <c r="AM172" s="3">
        <f t="shared" si="106"/>
        <v>0</v>
      </c>
      <c r="AN172" s="3">
        <f t="shared" si="107"/>
        <v>0</v>
      </c>
      <c r="AO172" s="3">
        <f t="shared" si="108"/>
        <v>0</v>
      </c>
      <c r="AP172" s="3"/>
      <c r="AQ172" s="3">
        <f t="shared" si="109"/>
        <v>8</v>
      </c>
      <c r="AR172" s="3">
        <f t="shared" si="110"/>
        <v>7</v>
      </c>
      <c r="AS172" s="3">
        <f t="shared" si="111"/>
        <v>3</v>
      </c>
      <c r="AT172" s="3">
        <f t="shared" si="112"/>
        <v>6</v>
      </c>
      <c r="AU172" s="3">
        <f t="shared" si="113"/>
        <v>9</v>
      </c>
      <c r="AV172" s="3">
        <f t="shared" si="114"/>
        <v>4</v>
      </c>
      <c r="AW172" s="3">
        <f t="shared" si="115"/>
        <v>2</v>
      </c>
      <c r="AX172" s="3">
        <f t="shared" si="116"/>
        <v>1</v>
      </c>
      <c r="AY172" s="3">
        <f t="shared" si="117"/>
        <v>10</v>
      </c>
      <c r="AZ172" s="3">
        <f t="shared" si="118"/>
        <v>5</v>
      </c>
      <c r="BA172" s="3"/>
      <c r="BB172" s="6">
        <f t="shared" si="119"/>
        <v>5</v>
      </c>
      <c r="BC172" s="3">
        <f t="shared" si="120"/>
        <v>5</v>
      </c>
      <c r="BD172" s="3">
        <f t="shared" si="123"/>
        <v>33</v>
      </c>
      <c r="BE172" s="3">
        <f t="shared" si="124"/>
        <v>22</v>
      </c>
      <c r="BF172" s="3">
        <f t="shared" si="125"/>
        <v>7</v>
      </c>
      <c r="BG172" s="3">
        <f t="shared" si="126"/>
        <v>18</v>
      </c>
      <c r="BH172" s="3">
        <f t="shared" si="127"/>
        <v>7</v>
      </c>
      <c r="BI172" s="28">
        <f t="shared" si="128"/>
        <v>12.5</v>
      </c>
      <c r="BJ172" s="28">
        <f t="shared" si="129"/>
        <v>4.7871355387816905</v>
      </c>
      <c r="BK172" s="44">
        <f t="shared" si="130"/>
        <v>-1.1489125293076057</v>
      </c>
      <c r="BL172" s="45">
        <f t="shared" si="121"/>
        <v>0.12529602534284204</v>
      </c>
      <c r="BM172" s="39"/>
      <c r="BN172" s="39" t="str">
        <f t="shared" si="131"/>
        <v/>
      </c>
      <c r="BP172" s="12">
        <f t="shared" si="132"/>
        <v>-8.4740576830621261E-3</v>
      </c>
    </row>
    <row r="173" spans="1:68">
      <c r="A173" s="43" t="s">
        <v>615</v>
      </c>
      <c r="B173" s="43" t="s">
        <v>616</v>
      </c>
      <c r="C173" s="43" t="s">
        <v>617</v>
      </c>
      <c r="D173" s="43" t="s">
        <v>618</v>
      </c>
      <c r="E173" s="43" t="s">
        <v>584</v>
      </c>
      <c r="F173" s="12" t="str">
        <f t="shared" si="122"/>
        <v>Immune syst</v>
      </c>
      <c r="H173" s="12">
        <f>VLOOKUP($B173,data!$B$3:$Q$11565,'diff expr Varroa'!H$7,FALSE)</f>
        <v>9.2486784800637896</v>
      </c>
      <c r="I173" s="12">
        <f>VLOOKUP($B173,data!$B$3:$Q$11565,'diff expr Varroa'!I$7,FALSE)</f>
        <v>9.31618182274328</v>
      </c>
      <c r="J173" s="12">
        <f>VLOOKUP($B173,data!$B$3:$Q$11565,'diff expr Varroa'!J$7,FALSE)</f>
        <v>9.1628452979671895</v>
      </c>
      <c r="K173" s="12">
        <f>VLOOKUP($B173,data!$B$3:$Q$11565,'diff expr Varroa'!K$7,FALSE)</f>
        <v>9.2989151851370497</v>
      </c>
      <c r="L173" s="12">
        <f>VLOOKUP($B173,data!$B$3:$Q$11565,'diff expr Varroa'!L$7,FALSE)</f>
        <v>9.3738185873505397</v>
      </c>
      <c r="M173" s="12">
        <f>VLOOKUP($B173,data!$B$3:$Q$11565,'diff expr Varroa'!M$7,FALSE)</f>
        <v>9.5951774662334302</v>
      </c>
      <c r="N173" s="12">
        <f>VLOOKUP($B173,data!$B$3:$Q$11565,'diff expr Varroa'!N$7,FALSE)</f>
        <v>9.07120866865999</v>
      </c>
      <c r="O173" s="12">
        <f>VLOOKUP($B173,data!$B$3:$Q$11565,'diff expr Varroa'!O$7,FALSE)</f>
        <v>9.3168250900313492</v>
      </c>
      <c r="P173" s="12">
        <f>VLOOKUP($B173,data!$B$3:$Q$11565,'diff expr Varroa'!P$7,FALSE)</f>
        <v>9.2487931345290804</v>
      </c>
      <c r="Q173" s="12">
        <f>VLOOKUP($B173,data!$B$3:$Q$11565,'diff expr Varroa'!Q$7,FALSE)</f>
        <v>9.2628764918379094</v>
      </c>
      <c r="S173" s="40" t="str">
        <f>IF(COUNTIF(H173:L173,"&gt;"&amp;'reference parameters'!$B$2)&gt;='reference parameters'!$B$3,IF(COUNTIF('diff expr Varroa'!M173:Q173,"&gt;"&amp;'reference parameters'!$B$2)&gt;='reference parameters'!$B$4,"OK"))</f>
        <v>OK</v>
      </c>
      <c r="U173" s="3">
        <f t="shared" si="89"/>
        <v>3</v>
      </c>
      <c r="V173" s="3">
        <f t="shared" si="90"/>
        <v>7</v>
      </c>
      <c r="W173" s="3">
        <f t="shared" si="91"/>
        <v>2</v>
      </c>
      <c r="X173" s="3">
        <f t="shared" si="92"/>
        <v>6</v>
      </c>
      <c r="Y173" s="3">
        <f t="shared" si="93"/>
        <v>9</v>
      </c>
      <c r="Z173" s="3">
        <f t="shared" si="94"/>
        <v>10</v>
      </c>
      <c r="AA173" s="3">
        <f t="shared" si="95"/>
        <v>1</v>
      </c>
      <c r="AB173" s="3">
        <f t="shared" si="96"/>
        <v>8</v>
      </c>
      <c r="AC173" s="3">
        <f t="shared" si="97"/>
        <v>4</v>
      </c>
      <c r="AD173" s="3">
        <f t="shared" si="98"/>
        <v>5</v>
      </c>
      <c r="AE173" s="3"/>
      <c r="AF173" s="3">
        <f t="shared" si="99"/>
        <v>0</v>
      </c>
      <c r="AG173" s="3">
        <f t="shared" si="100"/>
        <v>0</v>
      </c>
      <c r="AH173" s="3">
        <f t="shared" si="101"/>
        <v>0</v>
      </c>
      <c r="AI173" s="3">
        <f t="shared" si="102"/>
        <v>0</v>
      </c>
      <c r="AJ173" s="3">
        <f t="shared" si="103"/>
        <v>0</v>
      </c>
      <c r="AK173" s="3">
        <f t="shared" si="104"/>
        <v>0</v>
      </c>
      <c r="AL173" s="3">
        <f t="shared" si="105"/>
        <v>0</v>
      </c>
      <c r="AM173" s="3">
        <f t="shared" si="106"/>
        <v>0</v>
      </c>
      <c r="AN173" s="3">
        <f t="shared" si="107"/>
        <v>0</v>
      </c>
      <c r="AO173" s="3">
        <f t="shared" si="108"/>
        <v>0</v>
      </c>
      <c r="AP173" s="3"/>
      <c r="AQ173" s="3">
        <f t="shared" si="109"/>
        <v>3</v>
      </c>
      <c r="AR173" s="3">
        <f t="shared" si="110"/>
        <v>7</v>
      </c>
      <c r="AS173" s="3">
        <f t="shared" si="111"/>
        <v>2</v>
      </c>
      <c r="AT173" s="3">
        <f t="shared" si="112"/>
        <v>6</v>
      </c>
      <c r="AU173" s="3">
        <f t="shared" si="113"/>
        <v>9</v>
      </c>
      <c r="AV173" s="3">
        <f t="shared" si="114"/>
        <v>10</v>
      </c>
      <c r="AW173" s="3">
        <f t="shared" si="115"/>
        <v>1</v>
      </c>
      <c r="AX173" s="3">
        <f t="shared" si="116"/>
        <v>8</v>
      </c>
      <c r="AY173" s="3">
        <f t="shared" si="117"/>
        <v>4</v>
      </c>
      <c r="AZ173" s="3">
        <f t="shared" si="118"/>
        <v>5</v>
      </c>
      <c r="BA173" s="3"/>
      <c r="BB173" s="6">
        <f t="shared" si="119"/>
        <v>5</v>
      </c>
      <c r="BC173" s="3">
        <f t="shared" si="120"/>
        <v>5</v>
      </c>
      <c r="BD173" s="3">
        <f t="shared" si="123"/>
        <v>27</v>
      </c>
      <c r="BE173" s="3">
        <f t="shared" si="124"/>
        <v>28</v>
      </c>
      <c r="BF173" s="3">
        <f t="shared" si="125"/>
        <v>13</v>
      </c>
      <c r="BG173" s="3">
        <f t="shared" si="126"/>
        <v>12</v>
      </c>
      <c r="BH173" s="3">
        <f t="shared" si="127"/>
        <v>12</v>
      </c>
      <c r="BI173" s="28">
        <f t="shared" si="128"/>
        <v>12.5</v>
      </c>
      <c r="BJ173" s="28">
        <f t="shared" si="129"/>
        <v>4.7871355387816905</v>
      </c>
      <c r="BK173" s="44">
        <f t="shared" si="130"/>
        <v>-0.10444659357341871</v>
      </c>
      <c r="BL173" s="45">
        <f t="shared" si="121"/>
        <v>0.45840747426404427</v>
      </c>
      <c r="BM173" s="39"/>
      <c r="BN173" s="39" t="str">
        <f t="shared" si="131"/>
        <v/>
      </c>
      <c r="BP173" s="12">
        <f t="shared" si="132"/>
        <v>8.8304613844360268E-4</v>
      </c>
    </row>
    <row r="174" spans="1:68">
      <c r="A174" s="43" t="s">
        <v>619</v>
      </c>
      <c r="B174" s="43" t="s">
        <v>620</v>
      </c>
      <c r="C174" s="43" t="s">
        <v>621</v>
      </c>
      <c r="D174" s="43"/>
      <c r="E174" s="43" t="s">
        <v>584</v>
      </c>
      <c r="F174" s="12" t="str">
        <f t="shared" si="122"/>
        <v>Immune syst</v>
      </c>
      <c r="H174" s="12" t="e">
        <f>VLOOKUP($B174,data!$B$3:$Q$11565,'diff expr Varroa'!H$7,FALSE)</f>
        <v>#N/A</v>
      </c>
      <c r="I174" s="12" t="e">
        <f>VLOOKUP($B174,data!$B$3:$Q$11565,'diff expr Varroa'!I$7,FALSE)</f>
        <v>#N/A</v>
      </c>
      <c r="J174" s="12" t="e">
        <f>VLOOKUP($B174,data!$B$3:$Q$11565,'diff expr Varroa'!J$7,FALSE)</f>
        <v>#N/A</v>
      </c>
      <c r="K174" s="12" t="e">
        <f>VLOOKUP($B174,data!$B$3:$Q$11565,'diff expr Varroa'!K$7,FALSE)</f>
        <v>#N/A</v>
      </c>
      <c r="L174" s="12" t="e">
        <f>VLOOKUP($B174,data!$B$3:$Q$11565,'diff expr Varroa'!L$7,FALSE)</f>
        <v>#N/A</v>
      </c>
      <c r="M174" s="12" t="e">
        <f>VLOOKUP($B174,data!$B$3:$Q$11565,'diff expr Varroa'!M$7,FALSE)</f>
        <v>#N/A</v>
      </c>
      <c r="N174" s="12" t="e">
        <f>VLOOKUP($B174,data!$B$3:$Q$11565,'diff expr Varroa'!N$7,FALSE)</f>
        <v>#N/A</v>
      </c>
      <c r="O174" s="12" t="e">
        <f>VLOOKUP($B174,data!$B$3:$Q$11565,'diff expr Varroa'!O$7,FALSE)</f>
        <v>#N/A</v>
      </c>
      <c r="P174" s="12" t="e">
        <f>VLOOKUP($B174,data!$B$3:$Q$11565,'diff expr Varroa'!P$7,FALSE)</f>
        <v>#N/A</v>
      </c>
      <c r="Q174" s="12" t="e">
        <f>VLOOKUP($B174,data!$B$3:$Q$11565,'diff expr Varroa'!Q$7,FALSE)</f>
        <v>#N/A</v>
      </c>
      <c r="S174" s="40" t="b">
        <f>IF(COUNTIF(H174:L174,"&gt;"&amp;'reference parameters'!$B$2)&gt;='reference parameters'!$B$3,IF(COUNTIF('diff expr Varroa'!M174:Q174,"&gt;"&amp;'reference parameters'!$B$2)&gt;='reference parameters'!$B$4,"OK"))</f>
        <v>0</v>
      </c>
      <c r="U174" s="3" t="b">
        <f t="shared" si="89"/>
        <v>0</v>
      </c>
      <c r="V174" s="3" t="b">
        <f t="shared" si="90"/>
        <v>0</v>
      </c>
      <c r="W174" s="3" t="b">
        <f t="shared" si="91"/>
        <v>0</v>
      </c>
      <c r="X174" s="3" t="b">
        <f t="shared" si="92"/>
        <v>0</v>
      </c>
      <c r="Y174" s="3" t="b">
        <f t="shared" si="93"/>
        <v>0</v>
      </c>
      <c r="Z174" s="3" t="b">
        <f t="shared" si="94"/>
        <v>0</v>
      </c>
      <c r="AA174" s="3" t="b">
        <f t="shared" si="95"/>
        <v>0</v>
      </c>
      <c r="AB174" s="3" t="b">
        <f t="shared" si="96"/>
        <v>0</v>
      </c>
      <c r="AC174" s="3" t="b">
        <f t="shared" si="97"/>
        <v>0</v>
      </c>
      <c r="AD174" s="3" t="b">
        <f t="shared" si="98"/>
        <v>0</v>
      </c>
      <c r="AE174" s="3"/>
      <c r="AF174" s="3" t="str">
        <f t="shared" si="99"/>
        <v/>
      </c>
      <c r="AG174" s="3" t="str">
        <f t="shared" si="100"/>
        <v/>
      </c>
      <c r="AH174" s="3" t="str">
        <f t="shared" si="101"/>
        <v/>
      </c>
      <c r="AI174" s="3" t="str">
        <f t="shared" si="102"/>
        <v/>
      </c>
      <c r="AJ174" s="3" t="str">
        <f t="shared" si="103"/>
        <v/>
      </c>
      <c r="AK174" s="3" t="str">
        <f t="shared" si="104"/>
        <v/>
      </c>
      <c r="AL174" s="3" t="str">
        <f t="shared" si="105"/>
        <v/>
      </c>
      <c r="AM174" s="3" t="str">
        <f t="shared" si="106"/>
        <v/>
      </c>
      <c r="AN174" s="3" t="str">
        <f t="shared" si="107"/>
        <v/>
      </c>
      <c r="AO174" s="3" t="str">
        <f t="shared" si="108"/>
        <v/>
      </c>
      <c r="AP174" s="3"/>
      <c r="AQ174" s="3" t="str">
        <f t="shared" si="109"/>
        <v/>
      </c>
      <c r="AR174" s="3" t="str">
        <f t="shared" si="110"/>
        <v/>
      </c>
      <c r="AS174" s="3" t="str">
        <f t="shared" si="111"/>
        <v/>
      </c>
      <c r="AT174" s="3" t="str">
        <f t="shared" si="112"/>
        <v/>
      </c>
      <c r="AU174" s="3" t="str">
        <f t="shared" si="113"/>
        <v/>
      </c>
      <c r="AV174" s="3" t="str">
        <f t="shared" si="114"/>
        <v/>
      </c>
      <c r="AW174" s="3" t="str">
        <f t="shared" si="115"/>
        <v/>
      </c>
      <c r="AX174" s="3" t="str">
        <f t="shared" si="116"/>
        <v/>
      </c>
      <c r="AY174" s="3" t="str">
        <f t="shared" si="117"/>
        <v/>
      </c>
      <c r="AZ174" s="3" t="str">
        <f t="shared" si="118"/>
        <v/>
      </c>
      <c r="BA174" s="3"/>
      <c r="BB174" s="6">
        <f t="shared" si="119"/>
        <v>0</v>
      </c>
      <c r="BC174" s="3">
        <f t="shared" si="120"/>
        <v>0</v>
      </c>
      <c r="BD174" s="3">
        <f t="shared" si="123"/>
        <v>0</v>
      </c>
      <c r="BE174" s="3">
        <f t="shared" si="124"/>
        <v>0</v>
      </c>
      <c r="BF174" s="3">
        <f t="shared" si="125"/>
        <v>0</v>
      </c>
      <c r="BG174" s="3">
        <f t="shared" si="126"/>
        <v>0</v>
      </c>
      <c r="BH174" s="3">
        <f t="shared" si="127"/>
        <v>0</v>
      </c>
      <c r="BI174" s="28">
        <f t="shared" si="128"/>
        <v>0</v>
      </c>
      <c r="BJ174" s="28">
        <f t="shared" si="129"/>
        <v>0</v>
      </c>
      <c r="BK174" s="44" t="e">
        <f t="shared" si="130"/>
        <v>#DIV/0!</v>
      </c>
      <c r="BL174" s="45" t="str">
        <f t="shared" si="121"/>
        <v/>
      </c>
      <c r="BM174" s="39"/>
      <c r="BN174" s="39" t="str">
        <f t="shared" si="131"/>
        <v/>
      </c>
      <c r="BP174" s="12" t="e">
        <f t="shared" si="132"/>
        <v>#N/A</v>
      </c>
    </row>
    <row r="175" spans="1:68">
      <c r="A175" s="43" t="s">
        <v>622</v>
      </c>
      <c r="B175" s="43" t="s">
        <v>623</v>
      </c>
      <c r="C175" s="43" t="s">
        <v>624</v>
      </c>
      <c r="D175" s="43" t="s">
        <v>625</v>
      </c>
      <c r="E175" s="43" t="s">
        <v>584</v>
      </c>
      <c r="F175" s="12" t="str">
        <f t="shared" si="122"/>
        <v>Immune syst</v>
      </c>
      <c r="H175" s="12">
        <f>VLOOKUP($B175,data!$B$3:$Q$11565,'diff expr Varroa'!H$7,FALSE)</f>
        <v>6.1906908419129296</v>
      </c>
      <c r="I175" s="12">
        <f>VLOOKUP($B175,data!$B$3:$Q$11565,'diff expr Varroa'!I$7,FALSE)</f>
        <v>6.3230695120548104</v>
      </c>
      <c r="J175" s="12">
        <f>VLOOKUP($B175,data!$B$3:$Q$11565,'diff expr Varroa'!J$7,FALSE)</f>
        <v>6.3595865741919599</v>
      </c>
      <c r="K175" s="12">
        <f>VLOOKUP($B175,data!$B$3:$Q$11565,'diff expr Varroa'!K$7,FALSE)</f>
        <v>6.7079714790222598</v>
      </c>
      <c r="L175" s="12">
        <f>VLOOKUP($B175,data!$B$3:$Q$11565,'diff expr Varroa'!L$7,FALSE)</f>
        <v>6.8056277865875003</v>
      </c>
      <c r="M175" s="12">
        <f>VLOOKUP($B175,data!$B$3:$Q$11565,'diff expr Varroa'!M$7,FALSE)</f>
        <v>6.8672647865190601</v>
      </c>
      <c r="N175" s="12">
        <f>VLOOKUP($B175,data!$B$3:$Q$11565,'diff expr Varroa'!N$7,FALSE)</f>
        <v>6.4719229855418696</v>
      </c>
      <c r="O175" s="12">
        <f>VLOOKUP($B175,data!$B$3:$Q$11565,'diff expr Varroa'!O$7,FALSE)</f>
        <v>6.5240689583731397</v>
      </c>
      <c r="P175" s="12">
        <f>VLOOKUP($B175,data!$B$3:$Q$11565,'diff expr Varroa'!P$7,FALSE)</f>
        <v>6.2789451631063997</v>
      </c>
      <c r="Q175" s="12">
        <f>VLOOKUP($B175,data!$B$3:$Q$11565,'diff expr Varroa'!Q$7,FALSE)</f>
        <v>6.5679948358929003</v>
      </c>
      <c r="S175" s="40" t="str">
        <f>IF(COUNTIF(H175:L175,"&gt;"&amp;'reference parameters'!$B$2)&gt;='reference parameters'!$B$3,IF(COUNTIF('diff expr Varroa'!M175:Q175,"&gt;"&amp;'reference parameters'!$B$2)&gt;='reference parameters'!$B$4,"OK"))</f>
        <v>OK</v>
      </c>
      <c r="U175" s="3">
        <f t="shared" si="89"/>
        <v>1</v>
      </c>
      <c r="V175" s="3">
        <f t="shared" si="90"/>
        <v>3</v>
      </c>
      <c r="W175" s="3">
        <f t="shared" si="91"/>
        <v>4</v>
      </c>
      <c r="X175" s="3">
        <f t="shared" si="92"/>
        <v>8</v>
      </c>
      <c r="Y175" s="3">
        <f t="shared" si="93"/>
        <v>9</v>
      </c>
      <c r="Z175" s="3">
        <f t="shared" si="94"/>
        <v>10</v>
      </c>
      <c r="AA175" s="3">
        <f t="shared" si="95"/>
        <v>5</v>
      </c>
      <c r="AB175" s="3">
        <f t="shared" si="96"/>
        <v>6</v>
      </c>
      <c r="AC175" s="3">
        <f t="shared" si="97"/>
        <v>2</v>
      </c>
      <c r="AD175" s="3">
        <f t="shared" si="98"/>
        <v>7</v>
      </c>
      <c r="AE175" s="3"/>
      <c r="AF175" s="3">
        <f t="shared" si="99"/>
        <v>0</v>
      </c>
      <c r="AG175" s="3">
        <f t="shared" si="100"/>
        <v>0</v>
      </c>
      <c r="AH175" s="3">
        <f t="shared" si="101"/>
        <v>0</v>
      </c>
      <c r="AI175" s="3">
        <f t="shared" si="102"/>
        <v>0</v>
      </c>
      <c r="AJ175" s="3">
        <f t="shared" si="103"/>
        <v>0</v>
      </c>
      <c r="AK175" s="3">
        <f t="shared" si="104"/>
        <v>0</v>
      </c>
      <c r="AL175" s="3">
        <f t="shared" si="105"/>
        <v>0</v>
      </c>
      <c r="AM175" s="3">
        <f t="shared" si="106"/>
        <v>0</v>
      </c>
      <c r="AN175" s="3">
        <f t="shared" si="107"/>
        <v>0</v>
      </c>
      <c r="AO175" s="3">
        <f t="shared" si="108"/>
        <v>0</v>
      </c>
      <c r="AP175" s="3"/>
      <c r="AQ175" s="3">
        <f t="shared" si="109"/>
        <v>1</v>
      </c>
      <c r="AR175" s="3">
        <f t="shared" si="110"/>
        <v>3</v>
      </c>
      <c r="AS175" s="3">
        <f t="shared" si="111"/>
        <v>4</v>
      </c>
      <c r="AT175" s="3">
        <f t="shared" si="112"/>
        <v>8</v>
      </c>
      <c r="AU175" s="3">
        <f t="shared" si="113"/>
        <v>9</v>
      </c>
      <c r="AV175" s="3">
        <f t="shared" si="114"/>
        <v>10</v>
      </c>
      <c r="AW175" s="3">
        <f t="shared" si="115"/>
        <v>5</v>
      </c>
      <c r="AX175" s="3">
        <f t="shared" si="116"/>
        <v>6</v>
      </c>
      <c r="AY175" s="3">
        <f t="shared" si="117"/>
        <v>2</v>
      </c>
      <c r="AZ175" s="3">
        <f t="shared" si="118"/>
        <v>7</v>
      </c>
      <c r="BA175" s="3"/>
      <c r="BB175" s="6">
        <f t="shared" si="119"/>
        <v>5</v>
      </c>
      <c r="BC175" s="3">
        <f t="shared" si="120"/>
        <v>5</v>
      </c>
      <c r="BD175" s="3">
        <f t="shared" si="123"/>
        <v>25</v>
      </c>
      <c r="BE175" s="3">
        <f t="shared" si="124"/>
        <v>30</v>
      </c>
      <c r="BF175" s="3">
        <f t="shared" si="125"/>
        <v>15</v>
      </c>
      <c r="BG175" s="3">
        <f t="shared" si="126"/>
        <v>10</v>
      </c>
      <c r="BH175" s="3">
        <f t="shared" si="127"/>
        <v>10</v>
      </c>
      <c r="BI175" s="28">
        <f t="shared" si="128"/>
        <v>12.5</v>
      </c>
      <c r="BJ175" s="28">
        <f t="shared" si="129"/>
        <v>4.7871355387816905</v>
      </c>
      <c r="BK175" s="44">
        <f t="shared" si="130"/>
        <v>-0.5222329678670935</v>
      </c>
      <c r="BL175" s="45">
        <f t="shared" si="121"/>
        <v>0.30075406722029491</v>
      </c>
      <c r="BM175" s="39"/>
      <c r="BN175" s="39" t="str">
        <f t="shared" si="131"/>
        <v/>
      </c>
      <c r="BP175" s="12">
        <f t="shared" si="132"/>
        <v>4.3131563535439722E-3</v>
      </c>
    </row>
    <row r="176" spans="1:68">
      <c r="A176" s="43" t="s">
        <v>626</v>
      </c>
      <c r="B176" s="43" t="s">
        <v>627</v>
      </c>
      <c r="C176" s="43" t="s">
        <v>628</v>
      </c>
      <c r="D176" s="43" t="s">
        <v>629</v>
      </c>
      <c r="E176" s="43" t="s">
        <v>584</v>
      </c>
      <c r="F176" s="12" t="str">
        <f t="shared" si="122"/>
        <v>Immune syst</v>
      </c>
      <c r="H176" s="12">
        <f>VLOOKUP($B176,data!$B$3:$Q$11565,'diff expr Varroa'!H$7,FALSE)</f>
        <v>8.0812129199333906</v>
      </c>
      <c r="I176" s="12">
        <f>VLOOKUP($B176,data!$B$3:$Q$11565,'diff expr Varroa'!I$7,FALSE)</f>
        <v>8.0981627286770799</v>
      </c>
      <c r="J176" s="12">
        <f>VLOOKUP($B176,data!$B$3:$Q$11565,'diff expr Varroa'!J$7,FALSE)</f>
        <v>8.8467560081831405</v>
      </c>
      <c r="K176" s="12">
        <f>VLOOKUP($B176,data!$B$3:$Q$11565,'diff expr Varroa'!K$7,FALSE)</f>
        <v>8.4833955150333704</v>
      </c>
      <c r="L176" s="12">
        <f>VLOOKUP($B176,data!$B$3:$Q$11565,'diff expr Varroa'!L$7,FALSE)</f>
        <v>8.4803906059092196</v>
      </c>
      <c r="M176" s="12">
        <f>VLOOKUP($B176,data!$B$3:$Q$11565,'diff expr Varroa'!M$7,FALSE)</f>
        <v>8.9422146241254996</v>
      </c>
      <c r="N176" s="12">
        <f>VLOOKUP($B176,data!$B$3:$Q$11565,'diff expr Varroa'!N$7,FALSE)</f>
        <v>8.5326568475594708</v>
      </c>
      <c r="O176" s="12">
        <f>VLOOKUP($B176,data!$B$3:$Q$11565,'diff expr Varroa'!O$7,FALSE)</f>
        <v>9.03131437635456</v>
      </c>
      <c r="P176" s="12">
        <f>VLOOKUP($B176,data!$B$3:$Q$11565,'diff expr Varroa'!P$7,FALSE)</f>
        <v>8.4051154687488605</v>
      </c>
      <c r="Q176" s="12">
        <f>VLOOKUP($B176,data!$B$3:$Q$11565,'diff expr Varroa'!Q$7,FALSE)</f>
        <v>8.3521505539197296</v>
      </c>
      <c r="S176" s="40" t="str">
        <f>IF(COUNTIF(H176:L176,"&gt;"&amp;'reference parameters'!$B$2)&gt;='reference parameters'!$B$3,IF(COUNTIF('diff expr Varroa'!M176:Q176,"&gt;"&amp;'reference parameters'!$B$2)&gt;='reference parameters'!$B$4,"OK"))</f>
        <v>OK</v>
      </c>
      <c r="U176" s="3">
        <f t="shared" si="89"/>
        <v>1</v>
      </c>
      <c r="V176" s="3">
        <f t="shared" si="90"/>
        <v>2</v>
      </c>
      <c r="W176" s="3">
        <f t="shared" si="91"/>
        <v>8</v>
      </c>
      <c r="X176" s="3">
        <f t="shared" si="92"/>
        <v>6</v>
      </c>
      <c r="Y176" s="3">
        <f t="shared" si="93"/>
        <v>5</v>
      </c>
      <c r="Z176" s="3">
        <f t="shared" si="94"/>
        <v>9</v>
      </c>
      <c r="AA176" s="3">
        <f t="shared" si="95"/>
        <v>7</v>
      </c>
      <c r="AB176" s="3">
        <f t="shared" si="96"/>
        <v>10</v>
      </c>
      <c r="AC176" s="3">
        <f t="shared" si="97"/>
        <v>4</v>
      </c>
      <c r="AD176" s="3">
        <f t="shared" si="98"/>
        <v>3</v>
      </c>
      <c r="AE176" s="3"/>
      <c r="AF176" s="3">
        <f t="shared" si="99"/>
        <v>0</v>
      </c>
      <c r="AG176" s="3">
        <f t="shared" si="100"/>
        <v>0</v>
      </c>
      <c r="AH176" s="3">
        <f t="shared" si="101"/>
        <v>0</v>
      </c>
      <c r="AI176" s="3">
        <f t="shared" si="102"/>
        <v>0</v>
      </c>
      <c r="AJ176" s="3">
        <f t="shared" si="103"/>
        <v>0</v>
      </c>
      <c r="AK176" s="3">
        <f t="shared" si="104"/>
        <v>0</v>
      </c>
      <c r="AL176" s="3">
        <f t="shared" si="105"/>
        <v>0</v>
      </c>
      <c r="AM176" s="3">
        <f t="shared" si="106"/>
        <v>0</v>
      </c>
      <c r="AN176" s="3">
        <f t="shared" si="107"/>
        <v>0</v>
      </c>
      <c r="AO176" s="3">
        <f t="shared" si="108"/>
        <v>0</v>
      </c>
      <c r="AP176" s="3"/>
      <c r="AQ176" s="3">
        <f t="shared" si="109"/>
        <v>1</v>
      </c>
      <c r="AR176" s="3">
        <f t="shared" si="110"/>
        <v>2</v>
      </c>
      <c r="AS176" s="3">
        <f t="shared" si="111"/>
        <v>8</v>
      </c>
      <c r="AT176" s="3">
        <f t="shared" si="112"/>
        <v>6</v>
      </c>
      <c r="AU176" s="3">
        <f t="shared" si="113"/>
        <v>5</v>
      </c>
      <c r="AV176" s="3">
        <f t="shared" si="114"/>
        <v>9</v>
      </c>
      <c r="AW176" s="3">
        <f t="shared" si="115"/>
        <v>7</v>
      </c>
      <c r="AX176" s="3">
        <f t="shared" si="116"/>
        <v>10</v>
      </c>
      <c r="AY176" s="3">
        <f t="shared" si="117"/>
        <v>4</v>
      </c>
      <c r="AZ176" s="3">
        <f t="shared" si="118"/>
        <v>3</v>
      </c>
      <c r="BA176" s="3"/>
      <c r="BB176" s="6">
        <f t="shared" si="119"/>
        <v>5</v>
      </c>
      <c r="BC176" s="3">
        <f t="shared" si="120"/>
        <v>5</v>
      </c>
      <c r="BD176" s="3">
        <f t="shared" si="123"/>
        <v>22</v>
      </c>
      <c r="BE176" s="3">
        <f t="shared" si="124"/>
        <v>33</v>
      </c>
      <c r="BF176" s="3">
        <f t="shared" si="125"/>
        <v>18</v>
      </c>
      <c r="BG176" s="3">
        <f t="shared" si="126"/>
        <v>7</v>
      </c>
      <c r="BH176" s="3">
        <f t="shared" si="127"/>
        <v>7</v>
      </c>
      <c r="BI176" s="28">
        <f t="shared" si="128"/>
        <v>12.5</v>
      </c>
      <c r="BJ176" s="28">
        <f t="shared" si="129"/>
        <v>4.7871355387816905</v>
      </c>
      <c r="BK176" s="44">
        <f t="shared" si="130"/>
        <v>-1.1489125293076057</v>
      </c>
      <c r="BL176" s="45">
        <f t="shared" si="121"/>
        <v>0.12529602534284204</v>
      </c>
      <c r="BM176" s="39"/>
      <c r="BN176" s="39" t="str">
        <f t="shared" si="131"/>
        <v/>
      </c>
      <c r="BP176" s="12">
        <f t="shared" si="132"/>
        <v>1.2976143408371523E-2</v>
      </c>
    </row>
    <row r="177" spans="1:68">
      <c r="A177" s="43" t="s">
        <v>630</v>
      </c>
      <c r="B177" s="43" t="s">
        <v>631</v>
      </c>
      <c r="C177" s="43" t="s">
        <v>632</v>
      </c>
      <c r="D177" s="43" t="s">
        <v>633</v>
      </c>
      <c r="E177" s="43" t="s">
        <v>584</v>
      </c>
      <c r="F177" s="12" t="str">
        <f t="shared" si="122"/>
        <v>Immune syst</v>
      </c>
      <c r="H177" s="12" t="e">
        <f>VLOOKUP($B177,data!$B$3:$Q$11565,'diff expr Varroa'!H$7,FALSE)</f>
        <v>#N/A</v>
      </c>
      <c r="I177" s="12" t="e">
        <f>VLOOKUP($B177,data!$B$3:$Q$11565,'diff expr Varroa'!I$7,FALSE)</f>
        <v>#N/A</v>
      </c>
      <c r="J177" s="12" t="e">
        <f>VLOOKUP($B177,data!$B$3:$Q$11565,'diff expr Varroa'!J$7,FALSE)</f>
        <v>#N/A</v>
      </c>
      <c r="K177" s="12" t="e">
        <f>VLOOKUP($B177,data!$B$3:$Q$11565,'diff expr Varroa'!K$7,FALSE)</f>
        <v>#N/A</v>
      </c>
      <c r="L177" s="12" t="e">
        <f>VLOOKUP($B177,data!$B$3:$Q$11565,'diff expr Varroa'!L$7,FALSE)</f>
        <v>#N/A</v>
      </c>
      <c r="M177" s="12" t="e">
        <f>VLOOKUP($B177,data!$B$3:$Q$11565,'diff expr Varroa'!M$7,FALSE)</f>
        <v>#N/A</v>
      </c>
      <c r="N177" s="12" t="e">
        <f>VLOOKUP($B177,data!$B$3:$Q$11565,'diff expr Varroa'!N$7,FALSE)</f>
        <v>#N/A</v>
      </c>
      <c r="O177" s="12" t="e">
        <f>VLOOKUP($B177,data!$B$3:$Q$11565,'diff expr Varroa'!O$7,FALSE)</f>
        <v>#N/A</v>
      </c>
      <c r="P177" s="12" t="e">
        <f>VLOOKUP($B177,data!$B$3:$Q$11565,'diff expr Varroa'!P$7,FALSE)</f>
        <v>#N/A</v>
      </c>
      <c r="Q177" s="12" t="e">
        <f>VLOOKUP($B177,data!$B$3:$Q$11565,'diff expr Varroa'!Q$7,FALSE)</f>
        <v>#N/A</v>
      </c>
      <c r="S177" s="40" t="b">
        <f>IF(COUNTIF(H177:L177,"&gt;"&amp;'reference parameters'!$B$2)&gt;='reference parameters'!$B$3,IF(COUNTIF('diff expr Varroa'!M177:Q177,"&gt;"&amp;'reference parameters'!$B$2)&gt;='reference parameters'!$B$4,"OK"))</f>
        <v>0</v>
      </c>
      <c r="U177" s="3" t="b">
        <f t="shared" si="89"/>
        <v>0</v>
      </c>
      <c r="V177" s="3" t="b">
        <f t="shared" si="90"/>
        <v>0</v>
      </c>
      <c r="W177" s="3" t="b">
        <f t="shared" si="91"/>
        <v>0</v>
      </c>
      <c r="X177" s="3" t="b">
        <f t="shared" si="92"/>
        <v>0</v>
      </c>
      <c r="Y177" s="3" t="b">
        <f t="shared" si="93"/>
        <v>0</v>
      </c>
      <c r="Z177" s="3" t="b">
        <f t="shared" si="94"/>
        <v>0</v>
      </c>
      <c r="AA177" s="3" t="b">
        <f t="shared" si="95"/>
        <v>0</v>
      </c>
      <c r="AB177" s="3" t="b">
        <f t="shared" si="96"/>
        <v>0</v>
      </c>
      <c r="AC177" s="3" t="b">
        <f t="shared" si="97"/>
        <v>0</v>
      </c>
      <c r="AD177" s="3" t="b">
        <f t="shared" si="98"/>
        <v>0</v>
      </c>
      <c r="AE177" s="3"/>
      <c r="AF177" s="3" t="str">
        <f t="shared" si="99"/>
        <v/>
      </c>
      <c r="AG177" s="3" t="str">
        <f t="shared" si="100"/>
        <v/>
      </c>
      <c r="AH177" s="3" t="str">
        <f t="shared" si="101"/>
        <v/>
      </c>
      <c r="AI177" s="3" t="str">
        <f t="shared" si="102"/>
        <v/>
      </c>
      <c r="AJ177" s="3" t="str">
        <f t="shared" si="103"/>
        <v/>
      </c>
      <c r="AK177" s="3" t="str">
        <f t="shared" si="104"/>
        <v/>
      </c>
      <c r="AL177" s="3" t="str">
        <f t="shared" si="105"/>
        <v/>
      </c>
      <c r="AM177" s="3" t="str">
        <f t="shared" si="106"/>
        <v/>
      </c>
      <c r="AN177" s="3" t="str">
        <f t="shared" si="107"/>
        <v/>
      </c>
      <c r="AO177" s="3" t="str">
        <f t="shared" si="108"/>
        <v/>
      </c>
      <c r="AP177" s="3"/>
      <c r="AQ177" s="3" t="str">
        <f t="shared" si="109"/>
        <v/>
      </c>
      <c r="AR177" s="3" t="str">
        <f t="shared" si="110"/>
        <v/>
      </c>
      <c r="AS177" s="3" t="str">
        <f t="shared" si="111"/>
        <v/>
      </c>
      <c r="AT177" s="3" t="str">
        <f t="shared" si="112"/>
        <v/>
      </c>
      <c r="AU177" s="3" t="str">
        <f t="shared" si="113"/>
        <v/>
      </c>
      <c r="AV177" s="3" t="str">
        <f t="shared" si="114"/>
        <v/>
      </c>
      <c r="AW177" s="3" t="str">
        <f t="shared" si="115"/>
        <v/>
      </c>
      <c r="AX177" s="3" t="str">
        <f t="shared" si="116"/>
        <v/>
      </c>
      <c r="AY177" s="3" t="str">
        <f t="shared" si="117"/>
        <v/>
      </c>
      <c r="AZ177" s="3" t="str">
        <f t="shared" si="118"/>
        <v/>
      </c>
      <c r="BA177" s="3"/>
      <c r="BB177" s="6">
        <f t="shared" si="119"/>
        <v>0</v>
      </c>
      <c r="BC177" s="3">
        <f t="shared" si="120"/>
        <v>0</v>
      </c>
      <c r="BD177" s="3">
        <f t="shared" si="123"/>
        <v>0</v>
      </c>
      <c r="BE177" s="3">
        <f t="shared" si="124"/>
        <v>0</v>
      </c>
      <c r="BF177" s="3">
        <f t="shared" si="125"/>
        <v>0</v>
      </c>
      <c r="BG177" s="3">
        <f t="shared" si="126"/>
        <v>0</v>
      </c>
      <c r="BH177" s="3">
        <f t="shared" si="127"/>
        <v>0</v>
      </c>
      <c r="BI177" s="28">
        <f t="shared" si="128"/>
        <v>0</v>
      </c>
      <c r="BJ177" s="28">
        <f t="shared" si="129"/>
        <v>0</v>
      </c>
      <c r="BK177" s="44" t="e">
        <f t="shared" si="130"/>
        <v>#DIV/0!</v>
      </c>
      <c r="BL177" s="45" t="str">
        <f t="shared" si="121"/>
        <v/>
      </c>
      <c r="BM177" s="39"/>
      <c r="BN177" s="39" t="str">
        <f t="shared" si="131"/>
        <v/>
      </c>
      <c r="BP177" s="12" t="e">
        <f t="shared" si="132"/>
        <v>#N/A</v>
      </c>
    </row>
    <row r="178" spans="1:68">
      <c r="A178" s="43" t="s">
        <v>634</v>
      </c>
      <c r="B178" s="43" t="s">
        <v>635</v>
      </c>
      <c r="C178" s="43" t="s">
        <v>636</v>
      </c>
      <c r="D178" s="43" t="s">
        <v>637</v>
      </c>
      <c r="E178" s="43" t="s">
        <v>584</v>
      </c>
      <c r="F178" s="12" t="str">
        <f t="shared" si="122"/>
        <v>Immune syst</v>
      </c>
      <c r="H178" s="12">
        <f>VLOOKUP($B178,data!$B$3:$Q$11565,'diff expr Varroa'!H$7,FALSE)</f>
        <v>7.7974702032345302</v>
      </c>
      <c r="I178" s="12">
        <f>VLOOKUP($B178,data!$B$3:$Q$11565,'diff expr Varroa'!I$7,FALSE)</f>
        <v>7.8857928710934697</v>
      </c>
      <c r="J178" s="12">
        <f>VLOOKUP($B178,data!$B$3:$Q$11565,'diff expr Varroa'!J$7,FALSE)</f>
        <v>7.6843872809925298</v>
      </c>
      <c r="K178" s="12">
        <f>VLOOKUP($B178,data!$B$3:$Q$11565,'diff expr Varroa'!K$7,FALSE)</f>
        <v>7.99207830986792</v>
      </c>
      <c r="L178" s="12">
        <f>VLOOKUP($B178,data!$B$3:$Q$11565,'diff expr Varroa'!L$7,FALSE)</f>
        <v>7.8289416707684198</v>
      </c>
      <c r="M178" s="12">
        <f>VLOOKUP($B178,data!$B$3:$Q$11565,'diff expr Varroa'!M$7,FALSE)</f>
        <v>8.2576117285337194</v>
      </c>
      <c r="N178" s="12">
        <f>VLOOKUP($B178,data!$B$3:$Q$11565,'diff expr Varroa'!N$7,FALSE)</f>
        <v>8.7726852926107703</v>
      </c>
      <c r="O178" s="12">
        <f>VLOOKUP($B178,data!$B$3:$Q$11565,'diff expr Varroa'!O$7,FALSE)</f>
        <v>8.2790921850890893</v>
      </c>
      <c r="P178" s="12">
        <f>VLOOKUP($B178,data!$B$3:$Q$11565,'diff expr Varroa'!P$7,FALSE)</f>
        <v>8.0456141310685805</v>
      </c>
      <c r="Q178" s="12">
        <f>VLOOKUP($B178,data!$B$3:$Q$11565,'diff expr Varroa'!Q$7,FALSE)</f>
        <v>8.7180335601664893</v>
      </c>
      <c r="S178" s="40" t="str">
        <f>IF(COUNTIF(H178:L178,"&gt;"&amp;'reference parameters'!$B$2)&gt;='reference parameters'!$B$3,IF(COUNTIF('diff expr Varroa'!M178:Q178,"&gt;"&amp;'reference parameters'!$B$2)&gt;='reference parameters'!$B$4,"OK"))</f>
        <v>OK</v>
      </c>
      <c r="U178" s="3">
        <f t="shared" si="89"/>
        <v>2</v>
      </c>
      <c r="V178" s="3">
        <f t="shared" si="90"/>
        <v>4</v>
      </c>
      <c r="W178" s="3">
        <f t="shared" si="91"/>
        <v>1</v>
      </c>
      <c r="X178" s="3">
        <f t="shared" si="92"/>
        <v>5</v>
      </c>
      <c r="Y178" s="3">
        <f t="shared" si="93"/>
        <v>3</v>
      </c>
      <c r="Z178" s="3">
        <f t="shared" si="94"/>
        <v>7</v>
      </c>
      <c r="AA178" s="3">
        <f t="shared" si="95"/>
        <v>10</v>
      </c>
      <c r="AB178" s="3">
        <f t="shared" si="96"/>
        <v>8</v>
      </c>
      <c r="AC178" s="3">
        <f t="shared" si="97"/>
        <v>6</v>
      </c>
      <c r="AD178" s="3">
        <f t="shared" si="98"/>
        <v>9</v>
      </c>
      <c r="AE178" s="3"/>
      <c r="AF178" s="3">
        <f t="shared" si="99"/>
        <v>0</v>
      </c>
      <c r="AG178" s="3">
        <f t="shared" si="100"/>
        <v>0</v>
      </c>
      <c r="AH178" s="3">
        <f t="shared" si="101"/>
        <v>0</v>
      </c>
      <c r="AI178" s="3">
        <f t="shared" si="102"/>
        <v>0</v>
      </c>
      <c r="AJ178" s="3">
        <f t="shared" si="103"/>
        <v>0</v>
      </c>
      <c r="AK178" s="3">
        <f t="shared" si="104"/>
        <v>0</v>
      </c>
      <c r="AL178" s="3">
        <f t="shared" si="105"/>
        <v>0</v>
      </c>
      <c r="AM178" s="3">
        <f t="shared" si="106"/>
        <v>0</v>
      </c>
      <c r="AN178" s="3">
        <f t="shared" si="107"/>
        <v>0</v>
      </c>
      <c r="AO178" s="3">
        <f t="shared" si="108"/>
        <v>0</v>
      </c>
      <c r="AP178" s="3"/>
      <c r="AQ178" s="3">
        <f t="shared" si="109"/>
        <v>2</v>
      </c>
      <c r="AR178" s="3">
        <f t="shared" si="110"/>
        <v>4</v>
      </c>
      <c r="AS178" s="3">
        <f t="shared" si="111"/>
        <v>1</v>
      </c>
      <c r="AT178" s="3">
        <f t="shared" si="112"/>
        <v>5</v>
      </c>
      <c r="AU178" s="3">
        <f t="shared" si="113"/>
        <v>3</v>
      </c>
      <c r="AV178" s="3">
        <f t="shared" si="114"/>
        <v>7</v>
      </c>
      <c r="AW178" s="3">
        <f t="shared" si="115"/>
        <v>10</v>
      </c>
      <c r="AX178" s="3">
        <f t="shared" si="116"/>
        <v>8</v>
      </c>
      <c r="AY178" s="3">
        <f t="shared" si="117"/>
        <v>6</v>
      </c>
      <c r="AZ178" s="3">
        <f t="shared" si="118"/>
        <v>9</v>
      </c>
      <c r="BA178" s="3"/>
      <c r="BB178" s="6">
        <f t="shared" si="119"/>
        <v>5</v>
      </c>
      <c r="BC178" s="3">
        <f t="shared" si="120"/>
        <v>5</v>
      </c>
      <c r="BD178" s="3">
        <f t="shared" si="123"/>
        <v>15</v>
      </c>
      <c r="BE178" s="3">
        <f t="shared" si="124"/>
        <v>40</v>
      </c>
      <c r="BF178" s="3">
        <f t="shared" si="125"/>
        <v>25</v>
      </c>
      <c r="BG178" s="3">
        <f t="shared" si="126"/>
        <v>0</v>
      </c>
      <c r="BH178" s="3">
        <f t="shared" si="127"/>
        <v>0</v>
      </c>
      <c r="BI178" s="28">
        <f t="shared" si="128"/>
        <v>12.5</v>
      </c>
      <c r="BJ178" s="28">
        <f t="shared" si="129"/>
        <v>4.7871355387816905</v>
      </c>
      <c r="BK178" s="44">
        <f t="shared" si="130"/>
        <v>-2.6111648393354674</v>
      </c>
      <c r="BL178" s="45">
        <f t="shared" si="121"/>
        <v>4.5117194090401637E-3</v>
      </c>
      <c r="BM178" s="39"/>
      <c r="BN178" s="39" t="str">
        <f t="shared" si="131"/>
        <v>sign</v>
      </c>
      <c r="BP178" s="12">
        <f t="shared" si="132"/>
        <v>3.0843333002067014E-2</v>
      </c>
    </row>
    <row r="179" spans="1:68">
      <c r="A179" s="43" t="s">
        <v>638</v>
      </c>
      <c r="B179" s="43" t="s">
        <v>639</v>
      </c>
      <c r="C179" s="43" t="s">
        <v>632</v>
      </c>
      <c r="D179" s="43" t="s">
        <v>633</v>
      </c>
      <c r="E179" s="43" t="s">
        <v>584</v>
      </c>
      <c r="F179" s="12" t="str">
        <f t="shared" si="122"/>
        <v>Immune syst</v>
      </c>
      <c r="H179" s="12" t="e">
        <f>VLOOKUP($B179,data!$B$3:$Q$11565,'diff expr Varroa'!H$7,FALSE)</f>
        <v>#N/A</v>
      </c>
      <c r="I179" s="12" t="e">
        <f>VLOOKUP($B179,data!$B$3:$Q$11565,'diff expr Varroa'!I$7,FALSE)</f>
        <v>#N/A</v>
      </c>
      <c r="J179" s="12" t="e">
        <f>VLOOKUP($B179,data!$B$3:$Q$11565,'diff expr Varroa'!J$7,FALSE)</f>
        <v>#N/A</v>
      </c>
      <c r="K179" s="12" t="e">
        <f>VLOOKUP($B179,data!$B$3:$Q$11565,'diff expr Varroa'!K$7,FALSE)</f>
        <v>#N/A</v>
      </c>
      <c r="L179" s="12" t="e">
        <f>VLOOKUP($B179,data!$B$3:$Q$11565,'diff expr Varroa'!L$7,FALSE)</f>
        <v>#N/A</v>
      </c>
      <c r="M179" s="12" t="e">
        <f>VLOOKUP($B179,data!$B$3:$Q$11565,'diff expr Varroa'!M$7,FALSE)</f>
        <v>#N/A</v>
      </c>
      <c r="N179" s="12" t="e">
        <f>VLOOKUP($B179,data!$B$3:$Q$11565,'diff expr Varroa'!N$7,FALSE)</f>
        <v>#N/A</v>
      </c>
      <c r="O179" s="12" t="e">
        <f>VLOOKUP($B179,data!$B$3:$Q$11565,'diff expr Varroa'!O$7,FALSE)</f>
        <v>#N/A</v>
      </c>
      <c r="P179" s="12" t="e">
        <f>VLOOKUP($B179,data!$B$3:$Q$11565,'diff expr Varroa'!P$7,FALSE)</f>
        <v>#N/A</v>
      </c>
      <c r="Q179" s="12" t="e">
        <f>VLOOKUP($B179,data!$B$3:$Q$11565,'diff expr Varroa'!Q$7,FALSE)</f>
        <v>#N/A</v>
      </c>
      <c r="S179" s="40" t="b">
        <f>IF(COUNTIF(H179:L179,"&gt;"&amp;'reference parameters'!$B$2)&gt;='reference parameters'!$B$3,IF(COUNTIF('diff expr Varroa'!M179:Q179,"&gt;"&amp;'reference parameters'!$B$2)&gt;='reference parameters'!$B$4,"OK"))</f>
        <v>0</v>
      </c>
      <c r="U179" s="3" t="b">
        <f t="shared" si="89"/>
        <v>0</v>
      </c>
      <c r="V179" s="3" t="b">
        <f t="shared" si="90"/>
        <v>0</v>
      </c>
      <c r="W179" s="3" t="b">
        <f t="shared" si="91"/>
        <v>0</v>
      </c>
      <c r="X179" s="3" t="b">
        <f t="shared" si="92"/>
        <v>0</v>
      </c>
      <c r="Y179" s="3" t="b">
        <f t="shared" si="93"/>
        <v>0</v>
      </c>
      <c r="Z179" s="3" t="b">
        <f t="shared" si="94"/>
        <v>0</v>
      </c>
      <c r="AA179" s="3" t="b">
        <f t="shared" si="95"/>
        <v>0</v>
      </c>
      <c r="AB179" s="3" t="b">
        <f t="shared" si="96"/>
        <v>0</v>
      </c>
      <c r="AC179" s="3" t="b">
        <f t="shared" si="97"/>
        <v>0</v>
      </c>
      <c r="AD179" s="3" t="b">
        <f t="shared" si="98"/>
        <v>0</v>
      </c>
      <c r="AE179" s="3"/>
      <c r="AF179" s="3" t="str">
        <f t="shared" si="99"/>
        <v/>
      </c>
      <c r="AG179" s="3" t="str">
        <f t="shared" si="100"/>
        <v/>
      </c>
      <c r="AH179" s="3" t="str">
        <f t="shared" si="101"/>
        <v/>
      </c>
      <c r="AI179" s="3" t="str">
        <f t="shared" si="102"/>
        <v/>
      </c>
      <c r="AJ179" s="3" t="str">
        <f t="shared" si="103"/>
        <v/>
      </c>
      <c r="AK179" s="3" t="str">
        <f t="shared" si="104"/>
        <v/>
      </c>
      <c r="AL179" s="3" t="str">
        <f t="shared" si="105"/>
        <v/>
      </c>
      <c r="AM179" s="3" t="str">
        <f t="shared" si="106"/>
        <v/>
      </c>
      <c r="AN179" s="3" t="str">
        <f t="shared" si="107"/>
        <v/>
      </c>
      <c r="AO179" s="3" t="str">
        <f t="shared" si="108"/>
        <v/>
      </c>
      <c r="AP179" s="3"/>
      <c r="AQ179" s="3" t="str">
        <f t="shared" si="109"/>
        <v/>
      </c>
      <c r="AR179" s="3" t="str">
        <f t="shared" si="110"/>
        <v/>
      </c>
      <c r="AS179" s="3" t="str">
        <f t="shared" si="111"/>
        <v/>
      </c>
      <c r="AT179" s="3" t="str">
        <f t="shared" si="112"/>
        <v/>
      </c>
      <c r="AU179" s="3" t="str">
        <f t="shared" si="113"/>
        <v/>
      </c>
      <c r="AV179" s="3" t="str">
        <f t="shared" si="114"/>
        <v/>
      </c>
      <c r="AW179" s="3" t="str">
        <f t="shared" si="115"/>
        <v/>
      </c>
      <c r="AX179" s="3" t="str">
        <f t="shared" si="116"/>
        <v/>
      </c>
      <c r="AY179" s="3" t="str">
        <f t="shared" si="117"/>
        <v/>
      </c>
      <c r="AZ179" s="3" t="str">
        <f t="shared" si="118"/>
        <v/>
      </c>
      <c r="BA179" s="3"/>
      <c r="BB179" s="6">
        <f t="shared" si="119"/>
        <v>0</v>
      </c>
      <c r="BC179" s="3">
        <f t="shared" si="120"/>
        <v>0</v>
      </c>
      <c r="BD179" s="3">
        <f t="shared" si="123"/>
        <v>0</v>
      </c>
      <c r="BE179" s="3">
        <f t="shared" si="124"/>
        <v>0</v>
      </c>
      <c r="BF179" s="3">
        <f t="shared" si="125"/>
        <v>0</v>
      </c>
      <c r="BG179" s="3">
        <f t="shared" si="126"/>
        <v>0</v>
      </c>
      <c r="BH179" s="3">
        <f t="shared" si="127"/>
        <v>0</v>
      </c>
      <c r="BI179" s="28">
        <f t="shared" si="128"/>
        <v>0</v>
      </c>
      <c r="BJ179" s="28">
        <f t="shared" si="129"/>
        <v>0</v>
      </c>
      <c r="BK179" s="44" t="e">
        <f t="shared" si="130"/>
        <v>#DIV/0!</v>
      </c>
      <c r="BL179" s="45" t="str">
        <f t="shared" si="121"/>
        <v/>
      </c>
      <c r="BM179" s="39"/>
      <c r="BN179" s="39" t="str">
        <f t="shared" si="131"/>
        <v/>
      </c>
      <c r="BP179" s="12" t="e">
        <f t="shared" si="132"/>
        <v>#N/A</v>
      </c>
    </row>
    <row r="180" spans="1:68">
      <c r="A180" s="43" t="s">
        <v>640</v>
      </c>
      <c r="B180" s="43" t="s">
        <v>641</v>
      </c>
      <c r="C180" s="43" t="s">
        <v>642</v>
      </c>
      <c r="D180" s="43" t="s">
        <v>643</v>
      </c>
      <c r="E180" s="43" t="s">
        <v>584</v>
      </c>
      <c r="F180" s="12" t="str">
        <f t="shared" si="122"/>
        <v>Immune syst</v>
      </c>
      <c r="H180" s="12">
        <f>VLOOKUP($B180,data!$B$3:$Q$11565,'diff expr Varroa'!H$7,FALSE)</f>
        <v>6.7960272589149602</v>
      </c>
      <c r="I180" s="12">
        <f>VLOOKUP($B180,data!$B$3:$Q$11565,'diff expr Varroa'!I$7,FALSE)</f>
        <v>6.7619284265220703</v>
      </c>
      <c r="J180" s="12">
        <f>VLOOKUP($B180,data!$B$3:$Q$11565,'diff expr Varroa'!J$7,FALSE)</f>
        <v>6.8434447610936902</v>
      </c>
      <c r="K180" s="12">
        <f>VLOOKUP($B180,data!$B$3:$Q$11565,'diff expr Varroa'!K$7,FALSE)</f>
        <v>6.8516920086169799</v>
      </c>
      <c r="L180" s="12">
        <f>VLOOKUP($B180,data!$B$3:$Q$11565,'diff expr Varroa'!L$7,FALSE)</f>
        <v>6.5510027220463503</v>
      </c>
      <c r="M180" s="12">
        <f>VLOOKUP($B180,data!$B$3:$Q$11565,'diff expr Varroa'!M$7,FALSE)</f>
        <v>7.8284185686050796</v>
      </c>
      <c r="N180" s="12">
        <f>VLOOKUP($B180,data!$B$3:$Q$11565,'diff expr Varroa'!N$7,FALSE)</f>
        <v>7.1590348358018003</v>
      </c>
      <c r="O180" s="12">
        <f>VLOOKUP($B180,data!$B$3:$Q$11565,'diff expr Varroa'!O$7,FALSE)</f>
        <v>6.99554785082886</v>
      </c>
      <c r="P180" s="12">
        <f>VLOOKUP($B180,data!$B$3:$Q$11565,'diff expr Varroa'!P$7,FALSE)</f>
        <v>6.7568598344663897</v>
      </c>
      <c r="Q180" s="12">
        <f>VLOOKUP($B180,data!$B$3:$Q$11565,'diff expr Varroa'!Q$7,FALSE)</f>
        <v>6.9997633454405896</v>
      </c>
      <c r="S180" s="40" t="str">
        <f>IF(COUNTIF(H180:L180,"&gt;"&amp;'reference parameters'!$B$2)&gt;='reference parameters'!$B$3,IF(COUNTIF('diff expr Varroa'!M180:Q180,"&gt;"&amp;'reference parameters'!$B$2)&gt;='reference parameters'!$B$4,"OK"))</f>
        <v>OK</v>
      </c>
      <c r="U180" s="3">
        <f t="shared" si="89"/>
        <v>4</v>
      </c>
      <c r="V180" s="3">
        <f t="shared" si="90"/>
        <v>3</v>
      </c>
      <c r="W180" s="3">
        <f t="shared" si="91"/>
        <v>5</v>
      </c>
      <c r="X180" s="3">
        <f t="shared" si="92"/>
        <v>6</v>
      </c>
      <c r="Y180" s="3">
        <f t="shared" si="93"/>
        <v>1</v>
      </c>
      <c r="Z180" s="3">
        <f t="shared" si="94"/>
        <v>10</v>
      </c>
      <c r="AA180" s="3">
        <f t="shared" si="95"/>
        <v>9</v>
      </c>
      <c r="AB180" s="3">
        <f t="shared" si="96"/>
        <v>7</v>
      </c>
      <c r="AC180" s="3">
        <f t="shared" si="97"/>
        <v>2</v>
      </c>
      <c r="AD180" s="3">
        <f t="shared" si="98"/>
        <v>8</v>
      </c>
      <c r="AE180" s="3"/>
      <c r="AF180" s="3">
        <f t="shared" si="99"/>
        <v>0</v>
      </c>
      <c r="AG180" s="3">
        <f t="shared" si="100"/>
        <v>0</v>
      </c>
      <c r="AH180" s="3">
        <f t="shared" si="101"/>
        <v>0</v>
      </c>
      <c r="AI180" s="3">
        <f t="shared" si="102"/>
        <v>0</v>
      </c>
      <c r="AJ180" s="3">
        <f t="shared" si="103"/>
        <v>0</v>
      </c>
      <c r="AK180" s="3">
        <f t="shared" si="104"/>
        <v>0</v>
      </c>
      <c r="AL180" s="3">
        <f t="shared" si="105"/>
        <v>0</v>
      </c>
      <c r="AM180" s="3">
        <f t="shared" si="106"/>
        <v>0</v>
      </c>
      <c r="AN180" s="3">
        <f t="shared" si="107"/>
        <v>0</v>
      </c>
      <c r="AO180" s="3">
        <f t="shared" si="108"/>
        <v>0</v>
      </c>
      <c r="AP180" s="3"/>
      <c r="AQ180" s="3">
        <f t="shared" si="109"/>
        <v>4</v>
      </c>
      <c r="AR180" s="3">
        <f t="shared" si="110"/>
        <v>3</v>
      </c>
      <c r="AS180" s="3">
        <f t="shared" si="111"/>
        <v>5</v>
      </c>
      <c r="AT180" s="3">
        <f t="shared" si="112"/>
        <v>6</v>
      </c>
      <c r="AU180" s="3">
        <f t="shared" si="113"/>
        <v>1</v>
      </c>
      <c r="AV180" s="3">
        <f t="shared" si="114"/>
        <v>10</v>
      </c>
      <c r="AW180" s="3">
        <f t="shared" si="115"/>
        <v>9</v>
      </c>
      <c r="AX180" s="3">
        <f t="shared" si="116"/>
        <v>7</v>
      </c>
      <c r="AY180" s="3">
        <f t="shared" si="117"/>
        <v>2</v>
      </c>
      <c r="AZ180" s="3">
        <f t="shared" si="118"/>
        <v>8</v>
      </c>
      <c r="BA180" s="3"/>
      <c r="BB180" s="6">
        <f t="shared" si="119"/>
        <v>5</v>
      </c>
      <c r="BC180" s="3">
        <f t="shared" si="120"/>
        <v>5</v>
      </c>
      <c r="BD180" s="3">
        <f t="shared" si="123"/>
        <v>19</v>
      </c>
      <c r="BE180" s="3">
        <f t="shared" si="124"/>
        <v>36</v>
      </c>
      <c r="BF180" s="3">
        <f t="shared" si="125"/>
        <v>21</v>
      </c>
      <c r="BG180" s="3">
        <f t="shared" si="126"/>
        <v>4</v>
      </c>
      <c r="BH180" s="3">
        <f t="shared" si="127"/>
        <v>4</v>
      </c>
      <c r="BI180" s="28">
        <f t="shared" si="128"/>
        <v>12.5</v>
      </c>
      <c r="BJ180" s="28">
        <f t="shared" si="129"/>
        <v>4.7871355387816905</v>
      </c>
      <c r="BK180" s="44">
        <f t="shared" si="130"/>
        <v>-1.775592090748118</v>
      </c>
      <c r="BL180" s="45">
        <f t="shared" si="121"/>
        <v>3.7900087291180634E-2</v>
      </c>
      <c r="BM180" s="39"/>
      <c r="BN180" s="39" t="str">
        <f t="shared" si="131"/>
        <v/>
      </c>
      <c r="BP180" s="12">
        <f t="shared" si="132"/>
        <v>2.4180668656732844E-2</v>
      </c>
    </row>
    <row r="181" spans="1:68">
      <c r="A181" s="43" t="s">
        <v>644</v>
      </c>
      <c r="B181" s="43" t="s">
        <v>645</v>
      </c>
      <c r="C181" s="43" t="s">
        <v>646</v>
      </c>
      <c r="D181" s="43" t="s">
        <v>647</v>
      </c>
      <c r="E181" s="43" t="s">
        <v>584</v>
      </c>
      <c r="F181" s="12" t="str">
        <f t="shared" si="122"/>
        <v>Immune syst</v>
      </c>
      <c r="H181" s="12">
        <f>VLOOKUP($B181,data!$B$3:$Q$11565,'diff expr Varroa'!H$7,FALSE)</f>
        <v>10.452767609803599</v>
      </c>
      <c r="I181" s="12">
        <f>VLOOKUP($B181,data!$B$3:$Q$11565,'diff expr Varroa'!I$7,FALSE)</f>
        <v>10.403233611791901</v>
      </c>
      <c r="J181" s="12">
        <f>VLOOKUP($B181,data!$B$3:$Q$11565,'diff expr Varroa'!J$7,FALSE)</f>
        <v>10.450917810473699</v>
      </c>
      <c r="K181" s="12">
        <f>VLOOKUP($B181,data!$B$3:$Q$11565,'diff expr Varroa'!K$7,FALSE)</f>
        <v>10.514110132731201</v>
      </c>
      <c r="L181" s="12">
        <f>VLOOKUP($B181,data!$B$3:$Q$11565,'diff expr Varroa'!L$7,FALSE)</f>
        <v>10.4439880923688</v>
      </c>
      <c r="M181" s="12">
        <f>VLOOKUP($B181,data!$B$3:$Q$11565,'diff expr Varroa'!M$7,FALSE)</f>
        <v>9.5936632567831897</v>
      </c>
      <c r="N181" s="12">
        <f>VLOOKUP($B181,data!$B$3:$Q$11565,'diff expr Varroa'!N$7,FALSE)</f>
        <v>10.2559873470539</v>
      </c>
      <c r="O181" s="12">
        <f>VLOOKUP($B181,data!$B$3:$Q$11565,'diff expr Varroa'!O$7,FALSE)</f>
        <v>9.6915435788208608</v>
      </c>
      <c r="P181" s="12">
        <f>VLOOKUP($B181,data!$B$3:$Q$11565,'diff expr Varroa'!P$7,FALSE)</f>
        <v>11.0221837551571</v>
      </c>
      <c r="Q181" s="12">
        <f>VLOOKUP($B181,data!$B$3:$Q$11565,'diff expr Varroa'!Q$7,FALSE)</f>
        <v>10.860619169158699</v>
      </c>
      <c r="S181" s="40" t="str">
        <f>IF(COUNTIF(H181:L181,"&gt;"&amp;'reference parameters'!$B$2)&gt;='reference parameters'!$B$3,IF(COUNTIF('diff expr Varroa'!M181:Q181,"&gt;"&amp;'reference parameters'!$B$2)&gt;='reference parameters'!$B$4,"OK"))</f>
        <v>OK</v>
      </c>
      <c r="U181" s="3">
        <f t="shared" si="89"/>
        <v>7</v>
      </c>
      <c r="V181" s="3">
        <f t="shared" si="90"/>
        <v>4</v>
      </c>
      <c r="W181" s="3">
        <f t="shared" si="91"/>
        <v>6</v>
      </c>
      <c r="X181" s="3">
        <f t="shared" si="92"/>
        <v>8</v>
      </c>
      <c r="Y181" s="3">
        <f t="shared" si="93"/>
        <v>5</v>
      </c>
      <c r="Z181" s="3">
        <f t="shared" si="94"/>
        <v>1</v>
      </c>
      <c r="AA181" s="3">
        <f t="shared" si="95"/>
        <v>3</v>
      </c>
      <c r="AB181" s="3">
        <f t="shared" si="96"/>
        <v>2</v>
      </c>
      <c r="AC181" s="3">
        <f t="shared" si="97"/>
        <v>10</v>
      </c>
      <c r="AD181" s="3">
        <f t="shared" si="98"/>
        <v>9</v>
      </c>
      <c r="AE181" s="3"/>
      <c r="AF181" s="3">
        <f t="shared" si="99"/>
        <v>0</v>
      </c>
      <c r="AG181" s="3">
        <f t="shared" si="100"/>
        <v>0</v>
      </c>
      <c r="AH181" s="3">
        <f t="shared" si="101"/>
        <v>0</v>
      </c>
      <c r="AI181" s="3">
        <f t="shared" si="102"/>
        <v>0</v>
      </c>
      <c r="AJ181" s="3">
        <f t="shared" si="103"/>
        <v>0</v>
      </c>
      <c r="AK181" s="3">
        <f t="shared" si="104"/>
        <v>0</v>
      </c>
      <c r="AL181" s="3">
        <f t="shared" si="105"/>
        <v>0</v>
      </c>
      <c r="AM181" s="3">
        <f t="shared" si="106"/>
        <v>0</v>
      </c>
      <c r="AN181" s="3">
        <f t="shared" si="107"/>
        <v>0</v>
      </c>
      <c r="AO181" s="3">
        <f t="shared" si="108"/>
        <v>0</v>
      </c>
      <c r="AP181" s="3"/>
      <c r="AQ181" s="3">
        <f t="shared" si="109"/>
        <v>7</v>
      </c>
      <c r="AR181" s="3">
        <f t="shared" si="110"/>
        <v>4</v>
      </c>
      <c r="AS181" s="3">
        <f t="shared" si="111"/>
        <v>6</v>
      </c>
      <c r="AT181" s="3">
        <f t="shared" si="112"/>
        <v>8</v>
      </c>
      <c r="AU181" s="3">
        <f t="shared" si="113"/>
        <v>5</v>
      </c>
      <c r="AV181" s="3">
        <f t="shared" si="114"/>
        <v>1</v>
      </c>
      <c r="AW181" s="3">
        <f t="shared" si="115"/>
        <v>3</v>
      </c>
      <c r="AX181" s="3">
        <f t="shared" si="116"/>
        <v>2</v>
      </c>
      <c r="AY181" s="3">
        <f t="shared" si="117"/>
        <v>10</v>
      </c>
      <c r="AZ181" s="3">
        <f t="shared" si="118"/>
        <v>9</v>
      </c>
      <c r="BA181" s="3"/>
      <c r="BB181" s="6">
        <f t="shared" si="119"/>
        <v>5</v>
      </c>
      <c r="BC181" s="3">
        <f t="shared" si="120"/>
        <v>5</v>
      </c>
      <c r="BD181" s="3">
        <f t="shared" si="123"/>
        <v>30</v>
      </c>
      <c r="BE181" s="3">
        <f t="shared" si="124"/>
        <v>25</v>
      </c>
      <c r="BF181" s="3">
        <f t="shared" si="125"/>
        <v>10</v>
      </c>
      <c r="BG181" s="3">
        <f t="shared" si="126"/>
        <v>15</v>
      </c>
      <c r="BH181" s="3">
        <f t="shared" si="127"/>
        <v>10</v>
      </c>
      <c r="BI181" s="28">
        <f t="shared" si="128"/>
        <v>12.5</v>
      </c>
      <c r="BJ181" s="28">
        <f t="shared" si="129"/>
        <v>4.7871355387816905</v>
      </c>
      <c r="BK181" s="44">
        <f t="shared" si="130"/>
        <v>-0.5222329678670935</v>
      </c>
      <c r="BL181" s="45">
        <f t="shared" si="121"/>
        <v>0.30075406722029491</v>
      </c>
      <c r="BM181" s="39"/>
      <c r="BN181" s="39" t="str">
        <f t="shared" si="131"/>
        <v/>
      </c>
      <c r="BP181" s="12">
        <f t="shared" si="132"/>
        <v>-7.0452674792010712E-3</v>
      </c>
    </row>
    <row r="182" spans="1:68">
      <c r="A182" s="43" t="s">
        <v>648</v>
      </c>
      <c r="B182" s="43" t="s">
        <v>649</v>
      </c>
      <c r="C182" s="43" t="s">
        <v>628</v>
      </c>
      <c r="D182" s="43" t="s">
        <v>629</v>
      </c>
      <c r="E182" s="43" t="s">
        <v>584</v>
      </c>
      <c r="F182" s="12" t="str">
        <f t="shared" si="122"/>
        <v>Immune syst</v>
      </c>
      <c r="H182" s="12">
        <f>VLOOKUP($B182,data!$B$3:$Q$11565,'diff expr Varroa'!H$7,FALSE)</f>
        <v>4.6454443926476303</v>
      </c>
      <c r="I182" s="12">
        <f>VLOOKUP($B182,data!$B$3:$Q$11565,'diff expr Varroa'!I$7,FALSE)</f>
        <v>4.2618677800425697</v>
      </c>
      <c r="J182" s="12">
        <f>VLOOKUP($B182,data!$B$3:$Q$11565,'diff expr Varroa'!J$7,FALSE)</f>
        <v>7.5384713863363499</v>
      </c>
      <c r="K182" s="12">
        <f>VLOOKUP($B182,data!$B$3:$Q$11565,'diff expr Varroa'!K$7,FALSE)</f>
        <v>4.2917886290068799</v>
      </c>
      <c r="L182" s="12">
        <f>VLOOKUP($B182,data!$B$3:$Q$11565,'diff expr Varroa'!L$7,FALSE)</f>
        <v>4.8382239915511303</v>
      </c>
      <c r="M182" s="12">
        <f>VLOOKUP($B182,data!$B$3:$Q$11565,'diff expr Varroa'!M$7,FALSE)</f>
        <v>3.30825032505737</v>
      </c>
      <c r="N182" s="12">
        <f>VLOOKUP($B182,data!$B$3:$Q$11565,'diff expr Varroa'!N$7,FALSE)</f>
        <v>3.7848446501428201</v>
      </c>
      <c r="O182" s="12">
        <f>VLOOKUP($B182,data!$B$3:$Q$11565,'diff expr Varroa'!O$7,FALSE)</f>
        <v>4.2567562628296498</v>
      </c>
      <c r="P182" s="12">
        <f>VLOOKUP($B182,data!$B$3:$Q$11565,'diff expr Varroa'!P$7,FALSE)</f>
        <v>4.5878024687201</v>
      </c>
      <c r="Q182" s="12">
        <f>VLOOKUP($B182,data!$B$3:$Q$11565,'diff expr Varroa'!Q$7,FALSE)</f>
        <v>4.5026429490879796</v>
      </c>
      <c r="S182" s="40" t="str">
        <f>IF(COUNTIF(H182:L182,"&gt;"&amp;'reference parameters'!$B$2)&gt;='reference parameters'!$B$3,IF(COUNTIF('diff expr Varroa'!M182:Q182,"&gt;"&amp;'reference parameters'!$B$2)&gt;='reference parameters'!$B$4,"OK"))</f>
        <v>OK</v>
      </c>
      <c r="U182" s="3">
        <f t="shared" si="89"/>
        <v>8</v>
      </c>
      <c r="V182" s="3">
        <f t="shared" si="90"/>
        <v>4</v>
      </c>
      <c r="W182" s="3">
        <f t="shared" si="91"/>
        <v>10</v>
      </c>
      <c r="X182" s="3">
        <f t="shared" si="92"/>
        <v>5</v>
      </c>
      <c r="Y182" s="3">
        <f t="shared" si="93"/>
        <v>9</v>
      </c>
      <c r="Z182" s="3">
        <f t="shared" si="94"/>
        <v>1</v>
      </c>
      <c r="AA182" s="3">
        <f t="shared" si="95"/>
        <v>2</v>
      </c>
      <c r="AB182" s="3">
        <f t="shared" si="96"/>
        <v>3</v>
      </c>
      <c r="AC182" s="3">
        <f t="shared" si="97"/>
        <v>7</v>
      </c>
      <c r="AD182" s="3">
        <f t="shared" si="98"/>
        <v>6</v>
      </c>
      <c r="AE182" s="3"/>
      <c r="AF182" s="3">
        <f t="shared" si="99"/>
        <v>0</v>
      </c>
      <c r="AG182" s="3">
        <f t="shared" si="100"/>
        <v>0</v>
      </c>
      <c r="AH182" s="3">
        <f t="shared" si="101"/>
        <v>0</v>
      </c>
      <c r="AI182" s="3">
        <f t="shared" si="102"/>
        <v>0</v>
      </c>
      <c r="AJ182" s="3">
        <f t="shared" si="103"/>
        <v>0</v>
      </c>
      <c r="AK182" s="3">
        <f t="shared" si="104"/>
        <v>0</v>
      </c>
      <c r="AL182" s="3">
        <f t="shared" si="105"/>
        <v>0</v>
      </c>
      <c r="AM182" s="3">
        <f t="shared" si="106"/>
        <v>0</v>
      </c>
      <c r="AN182" s="3">
        <f t="shared" si="107"/>
        <v>0</v>
      </c>
      <c r="AO182" s="3">
        <f t="shared" si="108"/>
        <v>0</v>
      </c>
      <c r="AP182" s="3"/>
      <c r="AQ182" s="3">
        <f t="shared" si="109"/>
        <v>8</v>
      </c>
      <c r="AR182" s="3">
        <f t="shared" si="110"/>
        <v>4</v>
      </c>
      <c r="AS182" s="3">
        <f t="shared" si="111"/>
        <v>10</v>
      </c>
      <c r="AT182" s="3">
        <f t="shared" si="112"/>
        <v>5</v>
      </c>
      <c r="AU182" s="3">
        <f t="shared" si="113"/>
        <v>9</v>
      </c>
      <c r="AV182" s="3">
        <f t="shared" si="114"/>
        <v>1</v>
      </c>
      <c r="AW182" s="3">
        <f t="shared" si="115"/>
        <v>2</v>
      </c>
      <c r="AX182" s="3">
        <f t="shared" si="116"/>
        <v>3</v>
      </c>
      <c r="AY182" s="3">
        <f t="shared" si="117"/>
        <v>7</v>
      </c>
      <c r="AZ182" s="3">
        <f t="shared" si="118"/>
        <v>6</v>
      </c>
      <c r="BA182" s="3"/>
      <c r="BB182" s="6">
        <f t="shared" si="119"/>
        <v>5</v>
      </c>
      <c r="BC182" s="3">
        <f t="shared" si="120"/>
        <v>5</v>
      </c>
      <c r="BD182" s="3">
        <f t="shared" si="123"/>
        <v>36</v>
      </c>
      <c r="BE182" s="3">
        <f t="shared" si="124"/>
        <v>19</v>
      </c>
      <c r="BF182" s="3">
        <f t="shared" si="125"/>
        <v>4</v>
      </c>
      <c r="BG182" s="3">
        <f t="shared" si="126"/>
        <v>21</v>
      </c>
      <c r="BH182" s="3">
        <f t="shared" si="127"/>
        <v>4</v>
      </c>
      <c r="BI182" s="28">
        <f t="shared" si="128"/>
        <v>12.5</v>
      </c>
      <c r="BJ182" s="28">
        <f t="shared" si="129"/>
        <v>4.7871355387816905</v>
      </c>
      <c r="BK182" s="44">
        <f t="shared" si="130"/>
        <v>-1.775592090748118</v>
      </c>
      <c r="BL182" s="45">
        <f t="shared" si="121"/>
        <v>3.7900087291180634E-2</v>
      </c>
      <c r="BM182" s="39"/>
      <c r="BN182" s="39" t="str">
        <f t="shared" si="131"/>
        <v/>
      </c>
      <c r="BP182" s="12">
        <f t="shared" si="132"/>
        <v>-9.7341967719873232E-2</v>
      </c>
    </row>
    <row r="183" spans="1:68">
      <c r="A183" s="43" t="s">
        <v>650</v>
      </c>
      <c r="B183" s="43" t="s">
        <v>651</v>
      </c>
      <c r="C183" s="43" t="s">
        <v>652</v>
      </c>
      <c r="D183" s="43" t="s">
        <v>653</v>
      </c>
      <c r="E183" s="43" t="s">
        <v>584</v>
      </c>
      <c r="F183" s="12" t="str">
        <f t="shared" si="122"/>
        <v>Immune syst</v>
      </c>
      <c r="H183" s="12" t="e">
        <f>VLOOKUP($B183,data!$B$3:$Q$11565,'diff expr Varroa'!H$7,FALSE)</f>
        <v>#N/A</v>
      </c>
      <c r="I183" s="12" t="e">
        <f>VLOOKUP($B183,data!$B$3:$Q$11565,'diff expr Varroa'!I$7,FALSE)</f>
        <v>#N/A</v>
      </c>
      <c r="J183" s="12" t="e">
        <f>VLOOKUP($B183,data!$B$3:$Q$11565,'diff expr Varroa'!J$7,FALSE)</f>
        <v>#N/A</v>
      </c>
      <c r="K183" s="12" t="e">
        <f>VLOOKUP($B183,data!$B$3:$Q$11565,'diff expr Varroa'!K$7,FALSE)</f>
        <v>#N/A</v>
      </c>
      <c r="L183" s="12" t="e">
        <f>VLOOKUP($B183,data!$B$3:$Q$11565,'diff expr Varroa'!L$7,FALSE)</f>
        <v>#N/A</v>
      </c>
      <c r="M183" s="12" t="e">
        <f>VLOOKUP($B183,data!$B$3:$Q$11565,'diff expr Varroa'!M$7,FALSE)</f>
        <v>#N/A</v>
      </c>
      <c r="N183" s="12" t="e">
        <f>VLOOKUP($B183,data!$B$3:$Q$11565,'diff expr Varroa'!N$7,FALSE)</f>
        <v>#N/A</v>
      </c>
      <c r="O183" s="12" t="e">
        <f>VLOOKUP($B183,data!$B$3:$Q$11565,'diff expr Varroa'!O$7,FALSE)</f>
        <v>#N/A</v>
      </c>
      <c r="P183" s="12" t="e">
        <f>VLOOKUP($B183,data!$B$3:$Q$11565,'diff expr Varroa'!P$7,FALSE)</f>
        <v>#N/A</v>
      </c>
      <c r="Q183" s="12" t="e">
        <f>VLOOKUP($B183,data!$B$3:$Q$11565,'diff expr Varroa'!Q$7,FALSE)</f>
        <v>#N/A</v>
      </c>
      <c r="S183" s="40" t="b">
        <f>IF(COUNTIF(H183:L183,"&gt;"&amp;'reference parameters'!$B$2)&gt;='reference parameters'!$B$3,IF(COUNTIF('diff expr Varroa'!M183:Q183,"&gt;"&amp;'reference parameters'!$B$2)&gt;='reference parameters'!$B$4,"OK"))</f>
        <v>0</v>
      </c>
      <c r="U183" s="3" t="b">
        <f t="shared" si="89"/>
        <v>0</v>
      </c>
      <c r="V183" s="3" t="b">
        <f t="shared" si="90"/>
        <v>0</v>
      </c>
      <c r="W183" s="3" t="b">
        <f t="shared" si="91"/>
        <v>0</v>
      </c>
      <c r="X183" s="3" t="b">
        <f t="shared" si="92"/>
        <v>0</v>
      </c>
      <c r="Y183" s="3" t="b">
        <f t="shared" si="93"/>
        <v>0</v>
      </c>
      <c r="Z183" s="3" t="b">
        <f t="shared" si="94"/>
        <v>0</v>
      </c>
      <c r="AA183" s="3" t="b">
        <f t="shared" si="95"/>
        <v>0</v>
      </c>
      <c r="AB183" s="3" t="b">
        <f t="shared" si="96"/>
        <v>0</v>
      </c>
      <c r="AC183" s="3" t="b">
        <f t="shared" si="97"/>
        <v>0</v>
      </c>
      <c r="AD183" s="3" t="b">
        <f t="shared" si="98"/>
        <v>0</v>
      </c>
      <c r="AE183" s="3"/>
      <c r="AF183" s="3" t="str">
        <f t="shared" si="99"/>
        <v/>
      </c>
      <c r="AG183" s="3" t="str">
        <f t="shared" si="100"/>
        <v/>
      </c>
      <c r="AH183" s="3" t="str">
        <f t="shared" si="101"/>
        <v/>
      </c>
      <c r="AI183" s="3" t="str">
        <f t="shared" si="102"/>
        <v/>
      </c>
      <c r="AJ183" s="3" t="str">
        <f t="shared" si="103"/>
        <v/>
      </c>
      <c r="AK183" s="3" t="str">
        <f t="shared" si="104"/>
        <v/>
      </c>
      <c r="AL183" s="3" t="str">
        <f t="shared" si="105"/>
        <v/>
      </c>
      <c r="AM183" s="3" t="str">
        <f t="shared" si="106"/>
        <v/>
      </c>
      <c r="AN183" s="3" t="str">
        <f t="shared" si="107"/>
        <v/>
      </c>
      <c r="AO183" s="3" t="str">
        <f t="shared" si="108"/>
        <v/>
      </c>
      <c r="AP183" s="3"/>
      <c r="AQ183" s="3" t="str">
        <f t="shared" si="109"/>
        <v/>
      </c>
      <c r="AR183" s="3" t="str">
        <f t="shared" si="110"/>
        <v/>
      </c>
      <c r="AS183" s="3" t="str">
        <f t="shared" si="111"/>
        <v/>
      </c>
      <c r="AT183" s="3" t="str">
        <f t="shared" si="112"/>
        <v/>
      </c>
      <c r="AU183" s="3" t="str">
        <f t="shared" si="113"/>
        <v/>
      </c>
      <c r="AV183" s="3" t="str">
        <f t="shared" si="114"/>
        <v/>
      </c>
      <c r="AW183" s="3" t="str">
        <f t="shared" si="115"/>
        <v/>
      </c>
      <c r="AX183" s="3" t="str">
        <f t="shared" si="116"/>
        <v/>
      </c>
      <c r="AY183" s="3" t="str">
        <f t="shared" si="117"/>
        <v/>
      </c>
      <c r="AZ183" s="3" t="str">
        <f t="shared" si="118"/>
        <v/>
      </c>
      <c r="BA183" s="3"/>
      <c r="BB183" s="6">
        <f t="shared" si="119"/>
        <v>0</v>
      </c>
      <c r="BC183" s="3">
        <f t="shared" si="120"/>
        <v>0</v>
      </c>
      <c r="BD183" s="3">
        <f t="shared" si="123"/>
        <v>0</v>
      </c>
      <c r="BE183" s="3">
        <f t="shared" si="124"/>
        <v>0</v>
      </c>
      <c r="BF183" s="3">
        <f t="shared" si="125"/>
        <v>0</v>
      </c>
      <c r="BG183" s="3">
        <f t="shared" si="126"/>
        <v>0</v>
      </c>
      <c r="BH183" s="3">
        <f t="shared" si="127"/>
        <v>0</v>
      </c>
      <c r="BI183" s="28">
        <f t="shared" si="128"/>
        <v>0</v>
      </c>
      <c r="BJ183" s="28">
        <f t="shared" si="129"/>
        <v>0</v>
      </c>
      <c r="BK183" s="44" t="e">
        <f t="shared" si="130"/>
        <v>#DIV/0!</v>
      </c>
      <c r="BL183" s="45" t="str">
        <f t="shared" si="121"/>
        <v/>
      </c>
      <c r="BM183" s="39"/>
      <c r="BN183" s="39" t="str">
        <f t="shared" si="131"/>
        <v/>
      </c>
      <c r="BP183" s="12" t="e">
        <f t="shared" si="132"/>
        <v>#N/A</v>
      </c>
    </row>
    <row r="184" spans="1:68">
      <c r="A184" s="43" t="s">
        <v>654</v>
      </c>
      <c r="B184" s="43" t="s">
        <v>655</v>
      </c>
      <c r="C184" s="43" t="s">
        <v>656</v>
      </c>
      <c r="D184" s="43" t="s">
        <v>657</v>
      </c>
      <c r="E184" s="43" t="s">
        <v>584</v>
      </c>
      <c r="F184" s="12" t="str">
        <f t="shared" si="122"/>
        <v>Immune syst</v>
      </c>
      <c r="H184" s="12">
        <f>VLOOKUP($B184,data!$B$3:$Q$11565,'diff expr Varroa'!H$7,FALSE)</f>
        <v>9.53056841483291</v>
      </c>
      <c r="I184" s="12">
        <f>VLOOKUP($B184,data!$B$3:$Q$11565,'diff expr Varroa'!I$7,FALSE)</f>
        <v>9.5072471313134805</v>
      </c>
      <c r="J184" s="12">
        <f>VLOOKUP($B184,data!$B$3:$Q$11565,'diff expr Varroa'!J$7,FALSE)</f>
        <v>10.2901148652356</v>
      </c>
      <c r="K184" s="12">
        <f>VLOOKUP($B184,data!$B$3:$Q$11565,'diff expr Varroa'!K$7,FALSE)</f>
        <v>9.70800349350956</v>
      </c>
      <c r="L184" s="12">
        <f>VLOOKUP($B184,data!$B$3:$Q$11565,'diff expr Varroa'!L$7,FALSE)</f>
        <v>9.7463423298024807</v>
      </c>
      <c r="M184" s="12">
        <f>VLOOKUP($B184,data!$B$3:$Q$11565,'diff expr Varroa'!M$7,FALSE)</f>
        <v>9.7197901904164397</v>
      </c>
      <c r="N184" s="12">
        <f>VLOOKUP($B184,data!$B$3:$Q$11565,'diff expr Varroa'!N$7,FALSE)</f>
        <v>11.2310757700851</v>
      </c>
      <c r="O184" s="12">
        <f>VLOOKUP($B184,data!$B$3:$Q$11565,'diff expr Varroa'!O$7,FALSE)</f>
        <v>10.4967494890751</v>
      </c>
      <c r="P184" s="12">
        <f>VLOOKUP($B184,data!$B$3:$Q$11565,'diff expr Varroa'!P$7,FALSE)</f>
        <v>9.9895171482474492</v>
      </c>
      <c r="Q184" s="12">
        <f>VLOOKUP($B184,data!$B$3:$Q$11565,'diff expr Varroa'!Q$7,FALSE)</f>
        <v>11.490981236360099</v>
      </c>
      <c r="S184" s="40" t="str">
        <f>IF(COUNTIF(H184:L184,"&gt;"&amp;'reference parameters'!$B$2)&gt;='reference parameters'!$B$3,IF(COUNTIF('diff expr Varroa'!M184:Q184,"&gt;"&amp;'reference parameters'!$B$2)&gt;='reference parameters'!$B$4,"OK"))</f>
        <v>OK</v>
      </c>
      <c r="U184" s="3">
        <f t="shared" si="89"/>
        <v>2</v>
      </c>
      <c r="V184" s="3">
        <f t="shared" si="90"/>
        <v>1</v>
      </c>
      <c r="W184" s="3">
        <f t="shared" si="91"/>
        <v>7</v>
      </c>
      <c r="X184" s="3">
        <f t="shared" si="92"/>
        <v>3</v>
      </c>
      <c r="Y184" s="3">
        <f t="shared" si="93"/>
        <v>5</v>
      </c>
      <c r="Z184" s="3">
        <f t="shared" si="94"/>
        <v>4</v>
      </c>
      <c r="AA184" s="3">
        <f t="shared" si="95"/>
        <v>9</v>
      </c>
      <c r="AB184" s="3">
        <f t="shared" si="96"/>
        <v>8</v>
      </c>
      <c r="AC184" s="3">
        <f t="shared" si="97"/>
        <v>6</v>
      </c>
      <c r="AD184" s="3">
        <f t="shared" si="98"/>
        <v>10</v>
      </c>
      <c r="AE184" s="3"/>
      <c r="AF184" s="3">
        <f t="shared" si="99"/>
        <v>0</v>
      </c>
      <c r="AG184" s="3">
        <f t="shared" si="100"/>
        <v>0</v>
      </c>
      <c r="AH184" s="3">
        <f t="shared" si="101"/>
        <v>0</v>
      </c>
      <c r="AI184" s="3">
        <f t="shared" si="102"/>
        <v>0</v>
      </c>
      <c r="AJ184" s="3">
        <f t="shared" si="103"/>
        <v>0</v>
      </c>
      <c r="AK184" s="3">
        <f t="shared" si="104"/>
        <v>0</v>
      </c>
      <c r="AL184" s="3">
        <f t="shared" si="105"/>
        <v>0</v>
      </c>
      <c r="AM184" s="3">
        <f t="shared" si="106"/>
        <v>0</v>
      </c>
      <c r="AN184" s="3">
        <f t="shared" si="107"/>
        <v>0</v>
      </c>
      <c r="AO184" s="3">
        <f t="shared" si="108"/>
        <v>0</v>
      </c>
      <c r="AP184" s="3"/>
      <c r="AQ184" s="3">
        <f t="shared" si="109"/>
        <v>2</v>
      </c>
      <c r="AR184" s="3">
        <f t="shared" si="110"/>
        <v>1</v>
      </c>
      <c r="AS184" s="3">
        <f t="shared" si="111"/>
        <v>7</v>
      </c>
      <c r="AT184" s="3">
        <f t="shared" si="112"/>
        <v>3</v>
      </c>
      <c r="AU184" s="3">
        <f t="shared" si="113"/>
        <v>5</v>
      </c>
      <c r="AV184" s="3">
        <f t="shared" si="114"/>
        <v>4</v>
      </c>
      <c r="AW184" s="3">
        <f t="shared" si="115"/>
        <v>9</v>
      </c>
      <c r="AX184" s="3">
        <f t="shared" si="116"/>
        <v>8</v>
      </c>
      <c r="AY184" s="3">
        <f t="shared" si="117"/>
        <v>6</v>
      </c>
      <c r="AZ184" s="3">
        <f t="shared" si="118"/>
        <v>10</v>
      </c>
      <c r="BA184" s="3"/>
      <c r="BB184" s="6">
        <f t="shared" si="119"/>
        <v>5</v>
      </c>
      <c r="BC184" s="3">
        <f t="shared" si="120"/>
        <v>5</v>
      </c>
      <c r="BD184" s="3">
        <f t="shared" si="123"/>
        <v>18</v>
      </c>
      <c r="BE184" s="3">
        <f t="shared" si="124"/>
        <v>37</v>
      </c>
      <c r="BF184" s="3">
        <f t="shared" si="125"/>
        <v>22</v>
      </c>
      <c r="BG184" s="3">
        <f t="shared" si="126"/>
        <v>3</v>
      </c>
      <c r="BH184" s="3">
        <f t="shared" si="127"/>
        <v>3</v>
      </c>
      <c r="BI184" s="28">
        <f t="shared" si="128"/>
        <v>12.5</v>
      </c>
      <c r="BJ184" s="28">
        <f t="shared" si="129"/>
        <v>4.7871355387816905</v>
      </c>
      <c r="BK184" s="44">
        <f t="shared" si="130"/>
        <v>-1.9844852778949553</v>
      </c>
      <c r="BL184" s="45">
        <f t="shared" si="121"/>
        <v>2.3600883845071103E-2</v>
      </c>
      <c r="BM184" s="39"/>
      <c r="BN184" s="39" t="str">
        <f t="shared" si="131"/>
        <v/>
      </c>
      <c r="BP184" s="12">
        <f t="shared" si="132"/>
        <v>3.5424356479466665E-2</v>
      </c>
    </row>
    <row r="185" spans="1:68">
      <c r="A185" s="43" t="s">
        <v>658</v>
      </c>
      <c r="B185" s="43" t="s">
        <v>659</v>
      </c>
      <c r="C185" s="43" t="s">
        <v>660</v>
      </c>
      <c r="D185" s="43" t="s">
        <v>661</v>
      </c>
      <c r="E185" s="43" t="s">
        <v>584</v>
      </c>
      <c r="F185" s="12" t="str">
        <f t="shared" si="122"/>
        <v>Immune syst</v>
      </c>
      <c r="H185" s="12" t="e">
        <f>VLOOKUP($B185,data!$B$3:$Q$11565,'diff expr Varroa'!H$7,FALSE)</f>
        <v>#N/A</v>
      </c>
      <c r="I185" s="12" t="e">
        <f>VLOOKUP($B185,data!$B$3:$Q$11565,'diff expr Varroa'!I$7,FALSE)</f>
        <v>#N/A</v>
      </c>
      <c r="J185" s="12" t="e">
        <f>VLOOKUP($B185,data!$B$3:$Q$11565,'diff expr Varroa'!J$7,FALSE)</f>
        <v>#N/A</v>
      </c>
      <c r="K185" s="12" t="e">
        <f>VLOOKUP($B185,data!$B$3:$Q$11565,'diff expr Varroa'!K$7,FALSE)</f>
        <v>#N/A</v>
      </c>
      <c r="L185" s="12" t="e">
        <f>VLOOKUP($B185,data!$B$3:$Q$11565,'diff expr Varroa'!L$7,FALSE)</f>
        <v>#N/A</v>
      </c>
      <c r="M185" s="12" t="e">
        <f>VLOOKUP($B185,data!$B$3:$Q$11565,'diff expr Varroa'!M$7,FALSE)</f>
        <v>#N/A</v>
      </c>
      <c r="N185" s="12" t="e">
        <f>VLOOKUP($B185,data!$B$3:$Q$11565,'diff expr Varroa'!N$7,FALSE)</f>
        <v>#N/A</v>
      </c>
      <c r="O185" s="12" t="e">
        <f>VLOOKUP($B185,data!$B$3:$Q$11565,'diff expr Varroa'!O$7,FALSE)</f>
        <v>#N/A</v>
      </c>
      <c r="P185" s="12" t="e">
        <f>VLOOKUP($B185,data!$B$3:$Q$11565,'diff expr Varroa'!P$7,FALSE)</f>
        <v>#N/A</v>
      </c>
      <c r="Q185" s="12" t="e">
        <f>VLOOKUP($B185,data!$B$3:$Q$11565,'diff expr Varroa'!Q$7,FALSE)</f>
        <v>#N/A</v>
      </c>
      <c r="S185" s="40" t="b">
        <f>IF(COUNTIF(H185:L185,"&gt;"&amp;'reference parameters'!$B$2)&gt;='reference parameters'!$B$3,IF(COUNTIF('diff expr Varroa'!M185:Q185,"&gt;"&amp;'reference parameters'!$B$2)&gt;='reference parameters'!$B$4,"OK"))</f>
        <v>0</v>
      </c>
      <c r="U185" s="3" t="b">
        <f t="shared" si="89"/>
        <v>0</v>
      </c>
      <c r="V185" s="3" t="b">
        <f t="shared" si="90"/>
        <v>0</v>
      </c>
      <c r="W185" s="3" t="b">
        <f t="shared" si="91"/>
        <v>0</v>
      </c>
      <c r="X185" s="3" t="b">
        <f t="shared" si="92"/>
        <v>0</v>
      </c>
      <c r="Y185" s="3" t="b">
        <f t="shared" si="93"/>
        <v>0</v>
      </c>
      <c r="Z185" s="3" t="b">
        <f t="shared" si="94"/>
        <v>0</v>
      </c>
      <c r="AA185" s="3" t="b">
        <f t="shared" si="95"/>
        <v>0</v>
      </c>
      <c r="AB185" s="3" t="b">
        <f t="shared" si="96"/>
        <v>0</v>
      </c>
      <c r="AC185" s="3" t="b">
        <f t="shared" si="97"/>
        <v>0</v>
      </c>
      <c r="AD185" s="3" t="b">
        <f t="shared" si="98"/>
        <v>0</v>
      </c>
      <c r="AE185" s="3"/>
      <c r="AF185" s="3" t="str">
        <f t="shared" si="99"/>
        <v/>
      </c>
      <c r="AG185" s="3" t="str">
        <f t="shared" si="100"/>
        <v/>
      </c>
      <c r="AH185" s="3" t="str">
        <f t="shared" si="101"/>
        <v/>
      </c>
      <c r="AI185" s="3" t="str">
        <f t="shared" si="102"/>
        <v/>
      </c>
      <c r="AJ185" s="3" t="str">
        <f t="shared" si="103"/>
        <v/>
      </c>
      <c r="AK185" s="3" t="str">
        <f t="shared" si="104"/>
        <v/>
      </c>
      <c r="AL185" s="3" t="str">
        <f t="shared" si="105"/>
        <v/>
      </c>
      <c r="AM185" s="3" t="str">
        <f t="shared" si="106"/>
        <v/>
      </c>
      <c r="AN185" s="3" t="str">
        <f t="shared" si="107"/>
        <v/>
      </c>
      <c r="AO185" s="3" t="str">
        <f t="shared" si="108"/>
        <v/>
      </c>
      <c r="AP185" s="3"/>
      <c r="AQ185" s="3" t="str">
        <f t="shared" si="109"/>
        <v/>
      </c>
      <c r="AR185" s="3" t="str">
        <f t="shared" si="110"/>
        <v/>
      </c>
      <c r="AS185" s="3" t="str">
        <f t="shared" si="111"/>
        <v/>
      </c>
      <c r="AT185" s="3" t="str">
        <f t="shared" si="112"/>
        <v/>
      </c>
      <c r="AU185" s="3" t="str">
        <f t="shared" si="113"/>
        <v/>
      </c>
      <c r="AV185" s="3" t="str">
        <f t="shared" si="114"/>
        <v/>
      </c>
      <c r="AW185" s="3" t="str">
        <f t="shared" si="115"/>
        <v/>
      </c>
      <c r="AX185" s="3" t="str">
        <f t="shared" si="116"/>
        <v/>
      </c>
      <c r="AY185" s="3" t="str">
        <f t="shared" si="117"/>
        <v/>
      </c>
      <c r="AZ185" s="3" t="str">
        <f t="shared" si="118"/>
        <v/>
      </c>
      <c r="BA185" s="3"/>
      <c r="BB185" s="6">
        <f t="shared" si="119"/>
        <v>0</v>
      </c>
      <c r="BC185" s="3">
        <f t="shared" si="120"/>
        <v>0</v>
      </c>
      <c r="BD185" s="3">
        <f t="shared" si="123"/>
        <v>0</v>
      </c>
      <c r="BE185" s="3">
        <f t="shared" si="124"/>
        <v>0</v>
      </c>
      <c r="BF185" s="3">
        <f t="shared" si="125"/>
        <v>0</v>
      </c>
      <c r="BG185" s="3">
        <f t="shared" si="126"/>
        <v>0</v>
      </c>
      <c r="BH185" s="3">
        <f t="shared" si="127"/>
        <v>0</v>
      </c>
      <c r="BI185" s="28">
        <f t="shared" si="128"/>
        <v>0</v>
      </c>
      <c r="BJ185" s="28">
        <f t="shared" si="129"/>
        <v>0</v>
      </c>
      <c r="BK185" s="44" t="e">
        <f t="shared" si="130"/>
        <v>#DIV/0!</v>
      </c>
      <c r="BL185" s="45" t="str">
        <f t="shared" si="121"/>
        <v/>
      </c>
      <c r="BM185" s="39"/>
      <c r="BN185" s="39" t="str">
        <f t="shared" si="131"/>
        <v/>
      </c>
      <c r="BP185" s="12" t="e">
        <f t="shared" si="132"/>
        <v>#N/A</v>
      </c>
    </row>
    <row r="186" spans="1:68">
      <c r="A186" s="43" t="s">
        <v>662</v>
      </c>
      <c r="B186" s="43" t="s">
        <v>663</v>
      </c>
      <c r="C186" s="43" t="s">
        <v>602</v>
      </c>
      <c r="D186" s="43" t="s">
        <v>603</v>
      </c>
      <c r="E186" s="43" t="s">
        <v>584</v>
      </c>
      <c r="F186" s="12" t="str">
        <f t="shared" si="122"/>
        <v>Immune syst</v>
      </c>
      <c r="H186" s="12">
        <f>VLOOKUP($B186,data!$B$3:$Q$11565,'diff expr Varroa'!H$7,FALSE)</f>
        <v>8.9761918389152004</v>
      </c>
      <c r="I186" s="12">
        <f>VLOOKUP($B186,data!$B$3:$Q$11565,'diff expr Varroa'!I$7,FALSE)</f>
        <v>8.9956630552794294</v>
      </c>
      <c r="J186" s="12">
        <f>VLOOKUP($B186,data!$B$3:$Q$11565,'diff expr Varroa'!J$7,FALSE)</f>
        <v>8.8612563188973201</v>
      </c>
      <c r="K186" s="12">
        <f>VLOOKUP($B186,data!$B$3:$Q$11565,'diff expr Varroa'!K$7,FALSE)</f>
        <v>8.7696464400348706</v>
      </c>
      <c r="L186" s="12">
        <f>VLOOKUP($B186,data!$B$3:$Q$11565,'diff expr Varroa'!L$7,FALSE)</f>
        <v>9.12657101701204</v>
      </c>
      <c r="M186" s="12">
        <f>VLOOKUP($B186,data!$B$3:$Q$11565,'diff expr Varroa'!M$7,FALSE)</f>
        <v>8.5878801336805193</v>
      </c>
      <c r="N186" s="12">
        <f>VLOOKUP($B186,data!$B$3:$Q$11565,'diff expr Varroa'!N$7,FALSE)</f>
        <v>8.9138520247496995</v>
      </c>
      <c r="O186" s="12">
        <f>VLOOKUP($B186,data!$B$3:$Q$11565,'diff expr Varroa'!O$7,FALSE)</f>
        <v>8.5635705607513408</v>
      </c>
      <c r="P186" s="12">
        <f>VLOOKUP($B186,data!$B$3:$Q$11565,'diff expr Varroa'!P$7,FALSE)</f>
        <v>9.2387257342398996</v>
      </c>
      <c r="Q186" s="12">
        <f>VLOOKUP($B186,data!$B$3:$Q$11565,'diff expr Varroa'!Q$7,FALSE)</f>
        <v>8.7772274698883894</v>
      </c>
      <c r="S186" s="40" t="str">
        <f>IF(COUNTIF(H186:L186,"&gt;"&amp;'reference parameters'!$B$2)&gt;='reference parameters'!$B$3,IF(COUNTIF('diff expr Varroa'!M186:Q186,"&gt;"&amp;'reference parameters'!$B$2)&gt;='reference parameters'!$B$4,"OK"))</f>
        <v>OK</v>
      </c>
      <c r="U186" s="3">
        <f t="shared" si="89"/>
        <v>7</v>
      </c>
      <c r="V186" s="3">
        <f t="shared" si="90"/>
        <v>8</v>
      </c>
      <c r="W186" s="3">
        <f t="shared" si="91"/>
        <v>5</v>
      </c>
      <c r="X186" s="3">
        <f t="shared" si="92"/>
        <v>3</v>
      </c>
      <c r="Y186" s="3">
        <f t="shared" si="93"/>
        <v>9</v>
      </c>
      <c r="Z186" s="3">
        <f t="shared" si="94"/>
        <v>2</v>
      </c>
      <c r="AA186" s="3">
        <f t="shared" si="95"/>
        <v>6</v>
      </c>
      <c r="AB186" s="3">
        <f t="shared" si="96"/>
        <v>1</v>
      </c>
      <c r="AC186" s="3">
        <f t="shared" si="97"/>
        <v>10</v>
      </c>
      <c r="AD186" s="3">
        <f t="shared" si="98"/>
        <v>4</v>
      </c>
      <c r="AE186" s="3"/>
      <c r="AF186" s="3">
        <f t="shared" si="99"/>
        <v>0</v>
      </c>
      <c r="AG186" s="3">
        <f t="shared" si="100"/>
        <v>0</v>
      </c>
      <c r="AH186" s="3">
        <f t="shared" si="101"/>
        <v>0</v>
      </c>
      <c r="AI186" s="3">
        <f t="shared" si="102"/>
        <v>0</v>
      </c>
      <c r="AJ186" s="3">
        <f t="shared" si="103"/>
        <v>0</v>
      </c>
      <c r="AK186" s="3">
        <f t="shared" si="104"/>
        <v>0</v>
      </c>
      <c r="AL186" s="3">
        <f t="shared" si="105"/>
        <v>0</v>
      </c>
      <c r="AM186" s="3">
        <f t="shared" si="106"/>
        <v>0</v>
      </c>
      <c r="AN186" s="3">
        <f t="shared" si="107"/>
        <v>0</v>
      </c>
      <c r="AO186" s="3">
        <f t="shared" si="108"/>
        <v>0</v>
      </c>
      <c r="AP186" s="3"/>
      <c r="AQ186" s="3">
        <f t="shared" si="109"/>
        <v>7</v>
      </c>
      <c r="AR186" s="3">
        <f t="shared" si="110"/>
        <v>8</v>
      </c>
      <c r="AS186" s="3">
        <f t="shared" si="111"/>
        <v>5</v>
      </c>
      <c r="AT186" s="3">
        <f t="shared" si="112"/>
        <v>3</v>
      </c>
      <c r="AU186" s="3">
        <f t="shared" si="113"/>
        <v>9</v>
      </c>
      <c r="AV186" s="3">
        <f t="shared" si="114"/>
        <v>2</v>
      </c>
      <c r="AW186" s="3">
        <f t="shared" si="115"/>
        <v>6</v>
      </c>
      <c r="AX186" s="3">
        <f t="shared" si="116"/>
        <v>1</v>
      </c>
      <c r="AY186" s="3">
        <f t="shared" si="117"/>
        <v>10</v>
      </c>
      <c r="AZ186" s="3">
        <f t="shared" si="118"/>
        <v>4</v>
      </c>
      <c r="BA186" s="3"/>
      <c r="BB186" s="6">
        <f t="shared" si="119"/>
        <v>5</v>
      </c>
      <c r="BC186" s="3">
        <f t="shared" si="120"/>
        <v>5</v>
      </c>
      <c r="BD186" s="3">
        <f t="shared" si="123"/>
        <v>32</v>
      </c>
      <c r="BE186" s="3">
        <f t="shared" si="124"/>
        <v>23</v>
      </c>
      <c r="BF186" s="3">
        <f t="shared" si="125"/>
        <v>8</v>
      </c>
      <c r="BG186" s="3">
        <f t="shared" si="126"/>
        <v>17</v>
      </c>
      <c r="BH186" s="3">
        <f t="shared" si="127"/>
        <v>8</v>
      </c>
      <c r="BI186" s="28">
        <f t="shared" si="128"/>
        <v>12.5</v>
      </c>
      <c r="BJ186" s="28">
        <f t="shared" si="129"/>
        <v>4.7871355387816905</v>
      </c>
      <c r="BK186" s="44">
        <f t="shared" si="130"/>
        <v>-0.94001934216076832</v>
      </c>
      <c r="BL186" s="45">
        <f t="shared" si="121"/>
        <v>0.17360381967471225</v>
      </c>
      <c r="BM186" s="39"/>
      <c r="BN186" s="39" t="str">
        <f t="shared" si="131"/>
        <v/>
      </c>
      <c r="BP186" s="12">
        <f t="shared" si="132"/>
        <v>-6.3384204724211204E-3</v>
      </c>
    </row>
    <row r="187" spans="1:68">
      <c r="A187" s="43" t="s">
        <v>664</v>
      </c>
      <c r="B187" s="43" t="s">
        <v>665</v>
      </c>
      <c r="C187" s="43" t="s">
        <v>666</v>
      </c>
      <c r="D187" s="43" t="s">
        <v>667</v>
      </c>
      <c r="E187" s="43" t="s">
        <v>584</v>
      </c>
      <c r="F187" s="12" t="str">
        <f t="shared" si="122"/>
        <v>Immune syst</v>
      </c>
      <c r="H187" s="12" t="e">
        <f>VLOOKUP($B187,data!$B$3:$Q$11565,'diff expr Varroa'!H$7,FALSE)</f>
        <v>#N/A</v>
      </c>
      <c r="I187" s="12" t="e">
        <f>VLOOKUP($B187,data!$B$3:$Q$11565,'diff expr Varroa'!I$7,FALSE)</f>
        <v>#N/A</v>
      </c>
      <c r="J187" s="12" t="e">
        <f>VLOOKUP($B187,data!$B$3:$Q$11565,'diff expr Varroa'!J$7,FALSE)</f>
        <v>#N/A</v>
      </c>
      <c r="K187" s="12" t="e">
        <f>VLOOKUP($B187,data!$B$3:$Q$11565,'diff expr Varroa'!K$7,FALSE)</f>
        <v>#N/A</v>
      </c>
      <c r="L187" s="12" t="e">
        <f>VLOOKUP($B187,data!$B$3:$Q$11565,'diff expr Varroa'!L$7,FALSE)</f>
        <v>#N/A</v>
      </c>
      <c r="M187" s="12" t="e">
        <f>VLOOKUP($B187,data!$B$3:$Q$11565,'diff expr Varroa'!M$7,FALSE)</f>
        <v>#N/A</v>
      </c>
      <c r="N187" s="12" t="e">
        <f>VLOOKUP($B187,data!$B$3:$Q$11565,'diff expr Varroa'!N$7,FALSE)</f>
        <v>#N/A</v>
      </c>
      <c r="O187" s="12" t="e">
        <f>VLOOKUP($B187,data!$B$3:$Q$11565,'diff expr Varroa'!O$7,FALSE)</f>
        <v>#N/A</v>
      </c>
      <c r="P187" s="12" t="e">
        <f>VLOOKUP($B187,data!$B$3:$Q$11565,'diff expr Varroa'!P$7,FALSE)</f>
        <v>#N/A</v>
      </c>
      <c r="Q187" s="12" t="e">
        <f>VLOOKUP($B187,data!$B$3:$Q$11565,'diff expr Varroa'!Q$7,FALSE)</f>
        <v>#N/A</v>
      </c>
      <c r="S187" s="40" t="b">
        <f>IF(COUNTIF(H187:L187,"&gt;"&amp;'reference parameters'!$B$2)&gt;='reference parameters'!$B$3,IF(COUNTIF('diff expr Varroa'!M187:Q187,"&gt;"&amp;'reference parameters'!$B$2)&gt;='reference parameters'!$B$4,"OK"))</f>
        <v>0</v>
      </c>
      <c r="U187" s="3" t="b">
        <f t="shared" si="89"/>
        <v>0</v>
      </c>
      <c r="V187" s="3" t="b">
        <f t="shared" si="90"/>
        <v>0</v>
      </c>
      <c r="W187" s="3" t="b">
        <f t="shared" si="91"/>
        <v>0</v>
      </c>
      <c r="X187" s="3" t="b">
        <f t="shared" si="92"/>
        <v>0</v>
      </c>
      <c r="Y187" s="3" t="b">
        <f t="shared" si="93"/>
        <v>0</v>
      </c>
      <c r="Z187" s="3" t="b">
        <f t="shared" si="94"/>
        <v>0</v>
      </c>
      <c r="AA187" s="3" t="b">
        <f t="shared" si="95"/>
        <v>0</v>
      </c>
      <c r="AB187" s="3" t="b">
        <f t="shared" si="96"/>
        <v>0</v>
      </c>
      <c r="AC187" s="3" t="b">
        <f t="shared" si="97"/>
        <v>0</v>
      </c>
      <c r="AD187" s="3" t="b">
        <f t="shared" si="98"/>
        <v>0</v>
      </c>
      <c r="AE187" s="3"/>
      <c r="AF187" s="3" t="str">
        <f t="shared" si="99"/>
        <v/>
      </c>
      <c r="AG187" s="3" t="str">
        <f t="shared" si="100"/>
        <v/>
      </c>
      <c r="AH187" s="3" t="str">
        <f t="shared" si="101"/>
        <v/>
      </c>
      <c r="AI187" s="3" t="str">
        <f t="shared" si="102"/>
        <v/>
      </c>
      <c r="AJ187" s="3" t="str">
        <f t="shared" si="103"/>
        <v/>
      </c>
      <c r="AK187" s="3" t="str">
        <f t="shared" si="104"/>
        <v/>
      </c>
      <c r="AL187" s="3" t="str">
        <f t="shared" si="105"/>
        <v/>
      </c>
      <c r="AM187" s="3" t="str">
        <f t="shared" si="106"/>
        <v/>
      </c>
      <c r="AN187" s="3" t="str">
        <f t="shared" si="107"/>
        <v/>
      </c>
      <c r="AO187" s="3" t="str">
        <f t="shared" si="108"/>
        <v/>
      </c>
      <c r="AP187" s="3"/>
      <c r="AQ187" s="3" t="str">
        <f t="shared" si="109"/>
        <v/>
      </c>
      <c r="AR187" s="3" t="str">
        <f t="shared" si="110"/>
        <v/>
      </c>
      <c r="AS187" s="3" t="str">
        <f t="shared" si="111"/>
        <v/>
      </c>
      <c r="AT187" s="3" t="str">
        <f t="shared" si="112"/>
        <v/>
      </c>
      <c r="AU187" s="3" t="str">
        <f t="shared" si="113"/>
        <v/>
      </c>
      <c r="AV187" s="3" t="str">
        <f t="shared" si="114"/>
        <v/>
      </c>
      <c r="AW187" s="3" t="str">
        <f t="shared" si="115"/>
        <v/>
      </c>
      <c r="AX187" s="3" t="str">
        <f t="shared" si="116"/>
        <v/>
      </c>
      <c r="AY187" s="3" t="str">
        <f t="shared" si="117"/>
        <v/>
      </c>
      <c r="AZ187" s="3" t="str">
        <f t="shared" si="118"/>
        <v/>
      </c>
      <c r="BA187" s="3"/>
      <c r="BB187" s="6">
        <f t="shared" si="119"/>
        <v>0</v>
      </c>
      <c r="BC187" s="3">
        <f t="shared" si="120"/>
        <v>0</v>
      </c>
      <c r="BD187" s="3">
        <f t="shared" si="123"/>
        <v>0</v>
      </c>
      <c r="BE187" s="3">
        <f t="shared" si="124"/>
        <v>0</v>
      </c>
      <c r="BF187" s="3">
        <f t="shared" si="125"/>
        <v>0</v>
      </c>
      <c r="BG187" s="3">
        <f t="shared" si="126"/>
        <v>0</v>
      </c>
      <c r="BH187" s="3">
        <f t="shared" si="127"/>
        <v>0</v>
      </c>
      <c r="BI187" s="28">
        <f t="shared" si="128"/>
        <v>0</v>
      </c>
      <c r="BJ187" s="28">
        <f t="shared" si="129"/>
        <v>0</v>
      </c>
      <c r="BK187" s="44" t="e">
        <f t="shared" si="130"/>
        <v>#DIV/0!</v>
      </c>
      <c r="BL187" s="45" t="str">
        <f t="shared" si="121"/>
        <v/>
      </c>
      <c r="BM187" s="39"/>
      <c r="BN187" s="39" t="str">
        <f t="shared" si="131"/>
        <v/>
      </c>
      <c r="BP187" s="12" t="e">
        <f t="shared" si="132"/>
        <v>#N/A</v>
      </c>
    </row>
    <row r="188" spans="1:68">
      <c r="A188" s="43" t="s">
        <v>668</v>
      </c>
      <c r="B188" s="43" t="s">
        <v>669</v>
      </c>
      <c r="C188" s="43" t="s">
        <v>670</v>
      </c>
      <c r="D188" s="43" t="s">
        <v>671</v>
      </c>
      <c r="E188" s="43" t="s">
        <v>584</v>
      </c>
      <c r="F188" s="12" t="str">
        <f t="shared" si="122"/>
        <v>Immune syst</v>
      </c>
      <c r="H188" s="12">
        <f>VLOOKUP($B188,data!$B$3:$Q$11565,'diff expr Varroa'!H$7,FALSE)</f>
        <v>7.34696895994397</v>
      </c>
      <c r="I188" s="12">
        <f>VLOOKUP($B188,data!$B$3:$Q$11565,'diff expr Varroa'!I$7,FALSE)</f>
        <v>7.0809906254396298</v>
      </c>
      <c r="J188" s="12">
        <f>VLOOKUP($B188,data!$B$3:$Q$11565,'diff expr Varroa'!J$7,FALSE)</f>
        <v>7.6260848552768703</v>
      </c>
      <c r="K188" s="12">
        <f>VLOOKUP($B188,data!$B$3:$Q$11565,'diff expr Varroa'!K$7,FALSE)</f>
        <v>7.4107746827052701</v>
      </c>
      <c r="L188" s="12">
        <f>VLOOKUP($B188,data!$B$3:$Q$11565,'diff expr Varroa'!L$7,FALSE)</f>
        <v>7.30313917801982</v>
      </c>
      <c r="M188" s="12">
        <f>VLOOKUP($B188,data!$B$3:$Q$11565,'diff expr Varroa'!M$7,FALSE)</f>
        <v>7.1244863762234703</v>
      </c>
      <c r="N188" s="12">
        <f>VLOOKUP($B188,data!$B$3:$Q$11565,'diff expr Varroa'!N$7,FALSE)</f>
        <v>7.2627113445187401</v>
      </c>
      <c r="O188" s="12">
        <f>VLOOKUP($B188,data!$B$3:$Q$11565,'diff expr Varroa'!O$7,FALSE)</f>
        <v>7.3497254155245901</v>
      </c>
      <c r="P188" s="12">
        <f>VLOOKUP($B188,data!$B$3:$Q$11565,'diff expr Varroa'!P$7,FALSE)</f>
        <v>7.3197740054052103</v>
      </c>
      <c r="Q188" s="12">
        <f>VLOOKUP($B188,data!$B$3:$Q$11565,'diff expr Varroa'!Q$7,FALSE)</f>
        <v>7.23140621275585</v>
      </c>
      <c r="S188" s="40" t="str">
        <f>IF(COUNTIF(H188:L188,"&gt;"&amp;'reference parameters'!$B$2)&gt;='reference parameters'!$B$3,IF(COUNTIF('diff expr Varroa'!M188:Q188,"&gt;"&amp;'reference parameters'!$B$2)&gt;='reference parameters'!$B$4,"OK"))</f>
        <v>OK</v>
      </c>
      <c r="U188" s="3">
        <f t="shared" si="89"/>
        <v>7</v>
      </c>
      <c r="V188" s="3">
        <f t="shared" si="90"/>
        <v>1</v>
      </c>
      <c r="W188" s="3">
        <f t="shared" si="91"/>
        <v>10</v>
      </c>
      <c r="X188" s="3">
        <f t="shared" si="92"/>
        <v>9</v>
      </c>
      <c r="Y188" s="3">
        <f t="shared" si="93"/>
        <v>5</v>
      </c>
      <c r="Z188" s="3">
        <f t="shared" si="94"/>
        <v>2</v>
      </c>
      <c r="AA188" s="3">
        <f t="shared" si="95"/>
        <v>4</v>
      </c>
      <c r="AB188" s="3">
        <f t="shared" si="96"/>
        <v>8</v>
      </c>
      <c r="AC188" s="3">
        <f t="shared" si="97"/>
        <v>6</v>
      </c>
      <c r="AD188" s="3">
        <f t="shared" si="98"/>
        <v>3</v>
      </c>
      <c r="AE188" s="3"/>
      <c r="AF188" s="3">
        <f t="shared" si="99"/>
        <v>0</v>
      </c>
      <c r="AG188" s="3">
        <f t="shared" si="100"/>
        <v>0</v>
      </c>
      <c r="AH188" s="3">
        <f t="shared" si="101"/>
        <v>0</v>
      </c>
      <c r="AI188" s="3">
        <f t="shared" si="102"/>
        <v>0</v>
      </c>
      <c r="AJ188" s="3">
        <f t="shared" si="103"/>
        <v>0</v>
      </c>
      <c r="AK188" s="3">
        <f t="shared" si="104"/>
        <v>0</v>
      </c>
      <c r="AL188" s="3">
        <f t="shared" si="105"/>
        <v>0</v>
      </c>
      <c r="AM188" s="3">
        <f t="shared" si="106"/>
        <v>0</v>
      </c>
      <c r="AN188" s="3">
        <f t="shared" si="107"/>
        <v>0</v>
      </c>
      <c r="AO188" s="3">
        <f t="shared" si="108"/>
        <v>0</v>
      </c>
      <c r="AP188" s="3"/>
      <c r="AQ188" s="3">
        <f t="shared" si="109"/>
        <v>7</v>
      </c>
      <c r="AR188" s="3">
        <f t="shared" si="110"/>
        <v>1</v>
      </c>
      <c r="AS188" s="3">
        <f t="shared" si="111"/>
        <v>10</v>
      </c>
      <c r="AT188" s="3">
        <f t="shared" si="112"/>
        <v>9</v>
      </c>
      <c r="AU188" s="3">
        <f t="shared" si="113"/>
        <v>5</v>
      </c>
      <c r="AV188" s="3">
        <f t="shared" si="114"/>
        <v>2</v>
      </c>
      <c r="AW188" s="3">
        <f t="shared" si="115"/>
        <v>4</v>
      </c>
      <c r="AX188" s="3">
        <f t="shared" si="116"/>
        <v>8</v>
      </c>
      <c r="AY188" s="3">
        <f t="shared" si="117"/>
        <v>6</v>
      </c>
      <c r="AZ188" s="3">
        <f t="shared" si="118"/>
        <v>3</v>
      </c>
      <c r="BA188" s="3"/>
      <c r="BB188" s="6">
        <f t="shared" si="119"/>
        <v>5</v>
      </c>
      <c r="BC188" s="3">
        <f t="shared" si="120"/>
        <v>5</v>
      </c>
      <c r="BD188" s="3">
        <f t="shared" si="123"/>
        <v>32</v>
      </c>
      <c r="BE188" s="3">
        <f t="shared" si="124"/>
        <v>23</v>
      </c>
      <c r="BF188" s="3">
        <f t="shared" si="125"/>
        <v>8</v>
      </c>
      <c r="BG188" s="3">
        <f t="shared" si="126"/>
        <v>17</v>
      </c>
      <c r="BH188" s="3">
        <f t="shared" si="127"/>
        <v>8</v>
      </c>
      <c r="BI188" s="28">
        <f t="shared" si="128"/>
        <v>12.5</v>
      </c>
      <c r="BJ188" s="28">
        <f t="shared" si="129"/>
        <v>4.7871355387816905</v>
      </c>
      <c r="BK188" s="44">
        <f t="shared" si="130"/>
        <v>-0.94001934216076832</v>
      </c>
      <c r="BL188" s="45">
        <f t="shared" si="121"/>
        <v>0.17360381967471225</v>
      </c>
      <c r="BM188" s="39"/>
      <c r="BN188" s="39" t="str">
        <f t="shared" si="131"/>
        <v/>
      </c>
      <c r="BP188" s="12">
        <f t="shared" si="132"/>
        <v>-5.7052446542726742E-3</v>
      </c>
    </row>
    <row r="189" spans="1:68">
      <c r="A189" s="43" t="s">
        <v>672</v>
      </c>
      <c r="B189" s="43" t="s">
        <v>673</v>
      </c>
      <c r="C189" s="43" t="s">
        <v>674</v>
      </c>
      <c r="D189" s="43"/>
      <c r="E189" s="43" t="s">
        <v>584</v>
      </c>
      <c r="F189" s="12" t="str">
        <f t="shared" si="122"/>
        <v>Immune syst</v>
      </c>
      <c r="H189" s="12">
        <f>VLOOKUP($B189,data!$B$3:$Q$11565,'diff expr Varroa'!H$7,FALSE)</f>
        <v>7.89350948884357</v>
      </c>
      <c r="I189" s="12">
        <f>VLOOKUP($B189,data!$B$3:$Q$11565,'diff expr Varroa'!I$7,FALSE)</f>
        <v>7.9272203020126</v>
      </c>
      <c r="J189" s="12">
        <f>VLOOKUP($B189,data!$B$3:$Q$11565,'diff expr Varroa'!J$7,FALSE)</f>
        <v>8.1300980002261394</v>
      </c>
      <c r="K189" s="12">
        <f>VLOOKUP($B189,data!$B$3:$Q$11565,'diff expr Varroa'!K$7,FALSE)</f>
        <v>8.1629463640282296</v>
      </c>
      <c r="L189" s="12">
        <f>VLOOKUP($B189,data!$B$3:$Q$11565,'diff expr Varroa'!L$7,FALSE)</f>
        <v>7.8684360662305703</v>
      </c>
      <c r="M189" s="12">
        <f>VLOOKUP($B189,data!$B$3:$Q$11565,'diff expr Varroa'!M$7,FALSE)</f>
        <v>7.7651961808521097</v>
      </c>
      <c r="N189" s="12">
        <f>VLOOKUP($B189,data!$B$3:$Q$11565,'diff expr Varroa'!N$7,FALSE)</f>
        <v>7.6918871602461998</v>
      </c>
      <c r="O189" s="12">
        <f>VLOOKUP($B189,data!$B$3:$Q$11565,'diff expr Varroa'!O$7,FALSE)</f>
        <v>7.7696424796746699</v>
      </c>
      <c r="P189" s="12">
        <f>VLOOKUP($B189,data!$B$3:$Q$11565,'diff expr Varroa'!P$7,FALSE)</f>
        <v>7.4594718310895898</v>
      </c>
      <c r="Q189" s="12">
        <f>VLOOKUP($B189,data!$B$3:$Q$11565,'diff expr Varroa'!Q$7,FALSE)</f>
        <v>7.6616785142278898</v>
      </c>
      <c r="S189" s="40" t="str">
        <f>IF(COUNTIF(H189:L189,"&gt;"&amp;'reference parameters'!$B$2)&gt;='reference parameters'!$B$3,IF(COUNTIF('diff expr Varroa'!M189:Q189,"&gt;"&amp;'reference parameters'!$B$2)&gt;='reference parameters'!$B$4,"OK"))</f>
        <v>OK</v>
      </c>
      <c r="U189" s="3">
        <f t="shared" si="89"/>
        <v>7</v>
      </c>
      <c r="V189" s="3">
        <f t="shared" si="90"/>
        <v>8</v>
      </c>
      <c r="W189" s="3">
        <f t="shared" si="91"/>
        <v>9</v>
      </c>
      <c r="X189" s="3">
        <f t="shared" si="92"/>
        <v>10</v>
      </c>
      <c r="Y189" s="3">
        <f t="shared" si="93"/>
        <v>6</v>
      </c>
      <c r="Z189" s="3">
        <f t="shared" si="94"/>
        <v>4</v>
      </c>
      <c r="AA189" s="3">
        <f t="shared" si="95"/>
        <v>3</v>
      </c>
      <c r="AB189" s="3">
        <f t="shared" si="96"/>
        <v>5</v>
      </c>
      <c r="AC189" s="3">
        <f t="shared" si="97"/>
        <v>1</v>
      </c>
      <c r="AD189" s="3">
        <f t="shared" si="98"/>
        <v>2</v>
      </c>
      <c r="AE189" s="3"/>
      <c r="AF189" s="3">
        <f t="shared" si="99"/>
        <v>0</v>
      </c>
      <c r="AG189" s="3">
        <f t="shared" si="100"/>
        <v>0</v>
      </c>
      <c r="AH189" s="3">
        <f t="shared" si="101"/>
        <v>0</v>
      </c>
      <c r="AI189" s="3">
        <f t="shared" si="102"/>
        <v>0</v>
      </c>
      <c r="AJ189" s="3">
        <f t="shared" si="103"/>
        <v>0</v>
      </c>
      <c r="AK189" s="3">
        <f t="shared" si="104"/>
        <v>0</v>
      </c>
      <c r="AL189" s="3">
        <f t="shared" si="105"/>
        <v>0</v>
      </c>
      <c r="AM189" s="3">
        <f t="shared" si="106"/>
        <v>0</v>
      </c>
      <c r="AN189" s="3">
        <f t="shared" si="107"/>
        <v>0</v>
      </c>
      <c r="AO189" s="3">
        <f t="shared" si="108"/>
        <v>0</v>
      </c>
      <c r="AP189" s="3"/>
      <c r="AQ189" s="3">
        <f t="shared" si="109"/>
        <v>7</v>
      </c>
      <c r="AR189" s="3">
        <f t="shared" si="110"/>
        <v>8</v>
      </c>
      <c r="AS189" s="3">
        <f t="shared" si="111"/>
        <v>9</v>
      </c>
      <c r="AT189" s="3">
        <f t="shared" si="112"/>
        <v>10</v>
      </c>
      <c r="AU189" s="3">
        <f t="shared" si="113"/>
        <v>6</v>
      </c>
      <c r="AV189" s="3">
        <f t="shared" si="114"/>
        <v>4</v>
      </c>
      <c r="AW189" s="3">
        <f t="shared" si="115"/>
        <v>3</v>
      </c>
      <c r="AX189" s="3">
        <f t="shared" si="116"/>
        <v>5</v>
      </c>
      <c r="AY189" s="3">
        <f t="shared" si="117"/>
        <v>1</v>
      </c>
      <c r="AZ189" s="3">
        <f t="shared" si="118"/>
        <v>2</v>
      </c>
      <c r="BA189" s="3"/>
      <c r="BB189" s="6">
        <f t="shared" si="119"/>
        <v>5</v>
      </c>
      <c r="BC189" s="3">
        <f t="shared" si="120"/>
        <v>5</v>
      </c>
      <c r="BD189" s="3">
        <f t="shared" si="123"/>
        <v>40</v>
      </c>
      <c r="BE189" s="3">
        <f t="shared" si="124"/>
        <v>15</v>
      </c>
      <c r="BF189" s="3">
        <f t="shared" si="125"/>
        <v>0</v>
      </c>
      <c r="BG189" s="3">
        <f t="shared" si="126"/>
        <v>25</v>
      </c>
      <c r="BH189" s="3">
        <f t="shared" si="127"/>
        <v>0</v>
      </c>
      <c r="BI189" s="28">
        <f t="shared" si="128"/>
        <v>12.5</v>
      </c>
      <c r="BJ189" s="28">
        <f t="shared" si="129"/>
        <v>4.7871355387816905</v>
      </c>
      <c r="BK189" s="44">
        <f t="shared" si="130"/>
        <v>-2.6111648393354674</v>
      </c>
      <c r="BL189" s="45">
        <f t="shared" si="121"/>
        <v>4.5117194090401637E-3</v>
      </c>
      <c r="BM189" s="39"/>
      <c r="BN189" s="39" t="str">
        <f t="shared" si="131"/>
        <v>sign</v>
      </c>
      <c r="BP189" s="12">
        <f t="shared" si="132"/>
        <v>-1.8125482029328573E-2</v>
      </c>
    </row>
    <row r="190" spans="1:68">
      <c r="A190" s="43" t="s">
        <v>675</v>
      </c>
      <c r="B190" s="43" t="s">
        <v>676</v>
      </c>
      <c r="C190" s="43" t="s">
        <v>677</v>
      </c>
      <c r="D190" s="43" t="s">
        <v>678</v>
      </c>
      <c r="E190" s="43" t="s">
        <v>584</v>
      </c>
      <c r="F190" s="12" t="str">
        <f t="shared" si="122"/>
        <v>Immune syst</v>
      </c>
      <c r="H190" s="12">
        <f>VLOOKUP($B190,data!$B$3:$Q$11565,'diff expr Varroa'!H$7,FALSE)</f>
        <v>8.4798935295772697</v>
      </c>
      <c r="I190" s="12">
        <f>VLOOKUP($B190,data!$B$3:$Q$11565,'diff expr Varroa'!I$7,FALSE)</f>
        <v>8.3078102977405095</v>
      </c>
      <c r="J190" s="12">
        <f>VLOOKUP($B190,data!$B$3:$Q$11565,'diff expr Varroa'!J$7,FALSE)</f>
        <v>8.3047561282345796</v>
      </c>
      <c r="K190" s="12">
        <f>VLOOKUP($B190,data!$B$3:$Q$11565,'diff expr Varroa'!K$7,FALSE)</f>
        <v>8.0367324427647908</v>
      </c>
      <c r="L190" s="12">
        <f>VLOOKUP($B190,data!$B$3:$Q$11565,'diff expr Varroa'!L$7,FALSE)</f>
        <v>8.2478703011938208</v>
      </c>
      <c r="M190" s="12">
        <f>VLOOKUP($B190,data!$B$3:$Q$11565,'diff expr Varroa'!M$7,FALSE)</f>
        <v>7.2910486313910097</v>
      </c>
      <c r="N190" s="12">
        <f>VLOOKUP($B190,data!$B$3:$Q$11565,'diff expr Varroa'!N$7,FALSE)</f>
        <v>7.9805988841116697</v>
      </c>
      <c r="O190" s="12">
        <f>VLOOKUP($B190,data!$B$3:$Q$11565,'diff expr Varroa'!O$7,FALSE)</f>
        <v>7.9091742980489297</v>
      </c>
      <c r="P190" s="12">
        <f>VLOOKUP($B190,data!$B$3:$Q$11565,'diff expr Varroa'!P$7,FALSE)</f>
        <v>8.0417568795180703</v>
      </c>
      <c r="Q190" s="12">
        <f>VLOOKUP($B190,data!$B$3:$Q$11565,'diff expr Varroa'!Q$7,FALSE)</f>
        <v>7.9968112166957503</v>
      </c>
      <c r="S190" s="40" t="str">
        <f>IF(COUNTIF(H190:L190,"&gt;"&amp;'reference parameters'!$B$2)&gt;='reference parameters'!$B$3,IF(COUNTIF('diff expr Varroa'!M190:Q190,"&gt;"&amp;'reference parameters'!$B$2)&gt;='reference parameters'!$B$4,"OK"))</f>
        <v>OK</v>
      </c>
      <c r="U190" s="3">
        <f t="shared" si="89"/>
        <v>10</v>
      </c>
      <c r="V190" s="3">
        <f t="shared" si="90"/>
        <v>9</v>
      </c>
      <c r="W190" s="3">
        <f t="shared" si="91"/>
        <v>8</v>
      </c>
      <c r="X190" s="3">
        <f t="shared" si="92"/>
        <v>5</v>
      </c>
      <c r="Y190" s="3">
        <f t="shared" si="93"/>
        <v>7</v>
      </c>
      <c r="Z190" s="3">
        <f t="shared" si="94"/>
        <v>1</v>
      </c>
      <c r="AA190" s="3">
        <f t="shared" si="95"/>
        <v>3</v>
      </c>
      <c r="AB190" s="3">
        <f t="shared" si="96"/>
        <v>2</v>
      </c>
      <c r="AC190" s="3">
        <f t="shared" si="97"/>
        <v>6</v>
      </c>
      <c r="AD190" s="3">
        <f t="shared" si="98"/>
        <v>4</v>
      </c>
      <c r="AE190" s="3"/>
      <c r="AF190" s="3">
        <f t="shared" si="99"/>
        <v>0</v>
      </c>
      <c r="AG190" s="3">
        <f t="shared" si="100"/>
        <v>0</v>
      </c>
      <c r="AH190" s="3">
        <f t="shared" si="101"/>
        <v>0</v>
      </c>
      <c r="AI190" s="3">
        <f t="shared" si="102"/>
        <v>0</v>
      </c>
      <c r="AJ190" s="3">
        <f t="shared" si="103"/>
        <v>0</v>
      </c>
      <c r="AK190" s="3">
        <f t="shared" si="104"/>
        <v>0</v>
      </c>
      <c r="AL190" s="3">
        <f t="shared" si="105"/>
        <v>0</v>
      </c>
      <c r="AM190" s="3">
        <f t="shared" si="106"/>
        <v>0</v>
      </c>
      <c r="AN190" s="3">
        <f t="shared" si="107"/>
        <v>0</v>
      </c>
      <c r="AO190" s="3">
        <f t="shared" si="108"/>
        <v>0</v>
      </c>
      <c r="AP190" s="3"/>
      <c r="AQ190" s="3">
        <f t="shared" si="109"/>
        <v>10</v>
      </c>
      <c r="AR190" s="3">
        <f t="shared" si="110"/>
        <v>9</v>
      </c>
      <c r="AS190" s="3">
        <f t="shared" si="111"/>
        <v>8</v>
      </c>
      <c r="AT190" s="3">
        <f t="shared" si="112"/>
        <v>5</v>
      </c>
      <c r="AU190" s="3">
        <f t="shared" si="113"/>
        <v>7</v>
      </c>
      <c r="AV190" s="3">
        <f t="shared" si="114"/>
        <v>1</v>
      </c>
      <c r="AW190" s="3">
        <f t="shared" si="115"/>
        <v>3</v>
      </c>
      <c r="AX190" s="3">
        <f t="shared" si="116"/>
        <v>2</v>
      </c>
      <c r="AY190" s="3">
        <f t="shared" si="117"/>
        <v>6</v>
      </c>
      <c r="AZ190" s="3">
        <f t="shared" si="118"/>
        <v>4</v>
      </c>
      <c r="BA190" s="3"/>
      <c r="BB190" s="6">
        <f t="shared" si="119"/>
        <v>5</v>
      </c>
      <c r="BC190" s="3">
        <f t="shared" si="120"/>
        <v>5</v>
      </c>
      <c r="BD190" s="3">
        <f t="shared" si="123"/>
        <v>39</v>
      </c>
      <c r="BE190" s="3">
        <f t="shared" si="124"/>
        <v>16</v>
      </c>
      <c r="BF190" s="3">
        <f t="shared" si="125"/>
        <v>1</v>
      </c>
      <c r="BG190" s="3">
        <f t="shared" si="126"/>
        <v>24</v>
      </c>
      <c r="BH190" s="3">
        <f t="shared" si="127"/>
        <v>1</v>
      </c>
      <c r="BI190" s="28">
        <f t="shared" si="128"/>
        <v>12.5</v>
      </c>
      <c r="BJ190" s="28">
        <f t="shared" si="129"/>
        <v>4.7871355387816905</v>
      </c>
      <c r="BK190" s="44">
        <f t="shared" si="130"/>
        <v>-2.40227165218863</v>
      </c>
      <c r="BL190" s="45">
        <f t="shared" si="121"/>
        <v>8.1468018105142637E-3</v>
      </c>
      <c r="BM190" s="39"/>
      <c r="BN190" s="39" t="str">
        <f t="shared" si="131"/>
        <v>sign</v>
      </c>
      <c r="BP190" s="12">
        <f t="shared" si="132"/>
        <v>-2.3258823886592114E-2</v>
      </c>
    </row>
    <row r="191" spans="1:68">
      <c r="A191" s="43" t="s">
        <v>679</v>
      </c>
      <c r="B191" s="43" t="s">
        <v>680</v>
      </c>
      <c r="C191" s="43" t="s">
        <v>681</v>
      </c>
      <c r="D191" s="43" t="s">
        <v>682</v>
      </c>
      <c r="E191" s="43" t="s">
        <v>584</v>
      </c>
      <c r="F191" s="12" t="str">
        <f t="shared" si="122"/>
        <v>Immune syst</v>
      </c>
      <c r="H191" s="12">
        <f>VLOOKUP($B191,data!$B$3:$Q$11565,'diff expr Varroa'!H$7,FALSE)</f>
        <v>6.7316197386997496</v>
      </c>
      <c r="I191" s="12">
        <f>VLOOKUP($B191,data!$B$3:$Q$11565,'diff expr Varroa'!I$7,FALSE)</f>
        <v>6.55341663957745</v>
      </c>
      <c r="J191" s="12">
        <f>VLOOKUP($B191,data!$B$3:$Q$11565,'diff expr Varroa'!J$7,FALSE)</f>
        <v>7.1929456960548803</v>
      </c>
      <c r="K191" s="12">
        <f>VLOOKUP($B191,data!$B$3:$Q$11565,'diff expr Varroa'!K$7,FALSE)</f>
        <v>6.2199992020099701</v>
      </c>
      <c r="L191" s="12">
        <f>VLOOKUP($B191,data!$B$3:$Q$11565,'diff expr Varroa'!L$7,FALSE)</f>
        <v>6.4795586196785599</v>
      </c>
      <c r="M191" s="12">
        <f>VLOOKUP($B191,data!$B$3:$Q$11565,'diff expr Varroa'!M$7,FALSE)</f>
        <v>5.2785502994810098</v>
      </c>
      <c r="N191" s="12">
        <f>VLOOKUP($B191,data!$B$3:$Q$11565,'diff expr Varroa'!N$7,FALSE)</f>
        <v>5.8841337137463201</v>
      </c>
      <c r="O191" s="12">
        <f>VLOOKUP($B191,data!$B$3:$Q$11565,'diff expr Varroa'!O$7,FALSE)</f>
        <v>6.0695820509065701</v>
      </c>
      <c r="P191" s="12">
        <f>VLOOKUP($B191,data!$B$3:$Q$11565,'diff expr Varroa'!P$7,FALSE)</f>
        <v>6.4759551621252198</v>
      </c>
      <c r="Q191" s="12">
        <f>VLOOKUP($B191,data!$B$3:$Q$11565,'diff expr Varroa'!Q$7,FALSE)</f>
        <v>6.38032893751791</v>
      </c>
      <c r="S191" s="40" t="str">
        <f>IF(COUNTIF(H191:L191,"&gt;"&amp;'reference parameters'!$B$2)&gt;='reference parameters'!$B$3,IF(COUNTIF('diff expr Varroa'!M191:Q191,"&gt;"&amp;'reference parameters'!$B$2)&gt;='reference parameters'!$B$4,"OK"))</f>
        <v>OK</v>
      </c>
      <c r="U191" s="3">
        <f t="shared" si="89"/>
        <v>9</v>
      </c>
      <c r="V191" s="3">
        <f t="shared" si="90"/>
        <v>8</v>
      </c>
      <c r="W191" s="3">
        <f t="shared" si="91"/>
        <v>10</v>
      </c>
      <c r="X191" s="3">
        <f t="shared" si="92"/>
        <v>4</v>
      </c>
      <c r="Y191" s="3">
        <f t="shared" si="93"/>
        <v>7</v>
      </c>
      <c r="Z191" s="3">
        <f t="shared" si="94"/>
        <v>1</v>
      </c>
      <c r="AA191" s="3">
        <f t="shared" si="95"/>
        <v>2</v>
      </c>
      <c r="AB191" s="3">
        <f t="shared" si="96"/>
        <v>3</v>
      </c>
      <c r="AC191" s="3">
        <f t="shared" si="97"/>
        <v>6</v>
      </c>
      <c r="AD191" s="3">
        <f t="shared" si="98"/>
        <v>5</v>
      </c>
      <c r="AE191" s="3"/>
      <c r="AF191" s="3">
        <f t="shared" si="99"/>
        <v>0</v>
      </c>
      <c r="AG191" s="3">
        <f t="shared" si="100"/>
        <v>0</v>
      </c>
      <c r="AH191" s="3">
        <f t="shared" si="101"/>
        <v>0</v>
      </c>
      <c r="AI191" s="3">
        <f t="shared" si="102"/>
        <v>0</v>
      </c>
      <c r="AJ191" s="3">
        <f t="shared" si="103"/>
        <v>0</v>
      </c>
      <c r="AK191" s="3">
        <f t="shared" si="104"/>
        <v>0</v>
      </c>
      <c r="AL191" s="3">
        <f t="shared" si="105"/>
        <v>0</v>
      </c>
      <c r="AM191" s="3">
        <f t="shared" si="106"/>
        <v>0</v>
      </c>
      <c r="AN191" s="3">
        <f t="shared" si="107"/>
        <v>0</v>
      </c>
      <c r="AO191" s="3">
        <f t="shared" si="108"/>
        <v>0</v>
      </c>
      <c r="AP191" s="3"/>
      <c r="AQ191" s="3">
        <f t="shared" si="109"/>
        <v>9</v>
      </c>
      <c r="AR191" s="3">
        <f t="shared" si="110"/>
        <v>8</v>
      </c>
      <c r="AS191" s="3">
        <f t="shared" si="111"/>
        <v>10</v>
      </c>
      <c r="AT191" s="3">
        <f t="shared" si="112"/>
        <v>4</v>
      </c>
      <c r="AU191" s="3">
        <f t="shared" si="113"/>
        <v>7</v>
      </c>
      <c r="AV191" s="3">
        <f t="shared" si="114"/>
        <v>1</v>
      </c>
      <c r="AW191" s="3">
        <f t="shared" si="115"/>
        <v>2</v>
      </c>
      <c r="AX191" s="3">
        <f t="shared" si="116"/>
        <v>3</v>
      </c>
      <c r="AY191" s="3">
        <f t="shared" si="117"/>
        <v>6</v>
      </c>
      <c r="AZ191" s="3">
        <f t="shared" si="118"/>
        <v>5</v>
      </c>
      <c r="BA191" s="3"/>
      <c r="BB191" s="6">
        <f t="shared" si="119"/>
        <v>5</v>
      </c>
      <c r="BC191" s="3">
        <f t="shared" si="120"/>
        <v>5</v>
      </c>
      <c r="BD191" s="3">
        <f t="shared" si="123"/>
        <v>38</v>
      </c>
      <c r="BE191" s="3">
        <f t="shared" si="124"/>
        <v>17</v>
      </c>
      <c r="BF191" s="3">
        <f t="shared" si="125"/>
        <v>2</v>
      </c>
      <c r="BG191" s="3">
        <f t="shared" si="126"/>
        <v>23</v>
      </c>
      <c r="BH191" s="3">
        <f t="shared" si="127"/>
        <v>2</v>
      </c>
      <c r="BI191" s="28">
        <f t="shared" si="128"/>
        <v>12.5</v>
      </c>
      <c r="BJ191" s="28">
        <f t="shared" si="129"/>
        <v>4.7871355387816905</v>
      </c>
      <c r="BK191" s="44">
        <f t="shared" si="130"/>
        <v>-2.1933784650417927</v>
      </c>
      <c r="BL191" s="45">
        <f t="shared" si="121"/>
        <v>1.4140061284138474E-2</v>
      </c>
      <c r="BM191" s="39"/>
      <c r="BN191" s="39" t="str">
        <f t="shared" si="131"/>
        <v/>
      </c>
      <c r="BP191" s="12">
        <f t="shared" si="132"/>
        <v>-4.2442918601028112E-2</v>
      </c>
    </row>
    <row r="192" spans="1:68">
      <c r="A192" s="43" t="s">
        <v>683</v>
      </c>
      <c r="B192" s="43" t="s">
        <v>684</v>
      </c>
      <c r="C192" s="43" t="s">
        <v>582</v>
      </c>
      <c r="D192" s="43" t="s">
        <v>583</v>
      </c>
      <c r="E192" s="43" t="s">
        <v>584</v>
      </c>
      <c r="F192" s="12" t="str">
        <f t="shared" si="122"/>
        <v>Immune syst</v>
      </c>
      <c r="H192" s="12">
        <f>VLOOKUP($B192,data!$B$3:$Q$11565,'diff expr Varroa'!H$7,FALSE)</f>
        <v>4.1513583524311999</v>
      </c>
      <c r="I192" s="12">
        <f>VLOOKUP($B192,data!$B$3:$Q$11565,'diff expr Varroa'!I$7,FALSE)</f>
        <v>4.5009317243298002</v>
      </c>
      <c r="J192" s="12">
        <f>VLOOKUP($B192,data!$B$3:$Q$11565,'diff expr Varroa'!J$7,FALSE)</f>
        <v>4.2015349465393896</v>
      </c>
      <c r="K192" s="12">
        <f>VLOOKUP($B192,data!$B$3:$Q$11565,'diff expr Varroa'!K$7,FALSE)</f>
        <v>4.0118215330109104</v>
      </c>
      <c r="L192" s="12">
        <f>VLOOKUP($B192,data!$B$3:$Q$11565,'diff expr Varroa'!L$7,FALSE)</f>
        <v>4.37414671474383</v>
      </c>
      <c r="M192" s="12">
        <f>VLOOKUP($B192,data!$B$3:$Q$11565,'diff expr Varroa'!M$7,FALSE)</f>
        <v>3.30825032505737</v>
      </c>
      <c r="N192" s="12">
        <f>VLOOKUP($B192,data!$B$3:$Q$11565,'diff expr Varroa'!N$7,FALSE)</f>
        <v>4.4354937019020104</v>
      </c>
      <c r="O192" s="12">
        <f>VLOOKUP($B192,data!$B$3:$Q$11565,'diff expr Varroa'!O$7,FALSE)</f>
        <v>3.6724961835054399</v>
      </c>
      <c r="P192" s="12">
        <f>VLOOKUP($B192,data!$B$3:$Q$11565,'diff expr Varroa'!P$7,FALSE)</f>
        <v>4.0709644767565303</v>
      </c>
      <c r="Q192" s="12">
        <f>VLOOKUP($B192,data!$B$3:$Q$11565,'diff expr Varroa'!Q$7,FALSE)</f>
        <v>3.8614614459532302</v>
      </c>
      <c r="S192" s="40" t="str">
        <f>IF(COUNTIF(H192:L192,"&gt;"&amp;'reference parameters'!$B$2)&gt;='reference parameters'!$B$3,IF(COUNTIF('diff expr Varroa'!M192:Q192,"&gt;"&amp;'reference parameters'!$B$2)&gt;='reference parameters'!$B$4,"OK"))</f>
        <v>OK</v>
      </c>
      <c r="U192" s="3">
        <f t="shared" si="89"/>
        <v>6</v>
      </c>
      <c r="V192" s="3">
        <f t="shared" si="90"/>
        <v>10</v>
      </c>
      <c r="W192" s="3">
        <f t="shared" si="91"/>
        <v>7</v>
      </c>
      <c r="X192" s="3">
        <f t="shared" si="92"/>
        <v>4</v>
      </c>
      <c r="Y192" s="3">
        <f t="shared" si="93"/>
        <v>8</v>
      </c>
      <c r="Z192" s="3">
        <f t="shared" si="94"/>
        <v>1</v>
      </c>
      <c r="AA192" s="3">
        <f t="shared" si="95"/>
        <v>9</v>
      </c>
      <c r="AB192" s="3">
        <f t="shared" si="96"/>
        <v>2</v>
      </c>
      <c r="AC192" s="3">
        <f t="shared" si="97"/>
        <v>5</v>
      </c>
      <c r="AD192" s="3">
        <f t="shared" si="98"/>
        <v>3</v>
      </c>
      <c r="AE192" s="3"/>
      <c r="AF192" s="3">
        <f t="shared" si="99"/>
        <v>0</v>
      </c>
      <c r="AG192" s="3">
        <f t="shared" si="100"/>
        <v>0</v>
      </c>
      <c r="AH192" s="3">
        <f t="shared" si="101"/>
        <v>0</v>
      </c>
      <c r="AI192" s="3">
        <f t="shared" si="102"/>
        <v>0</v>
      </c>
      <c r="AJ192" s="3">
        <f t="shared" si="103"/>
        <v>0</v>
      </c>
      <c r="AK192" s="3">
        <f t="shared" si="104"/>
        <v>0</v>
      </c>
      <c r="AL192" s="3">
        <f t="shared" si="105"/>
        <v>0</v>
      </c>
      <c r="AM192" s="3">
        <f t="shared" si="106"/>
        <v>0</v>
      </c>
      <c r="AN192" s="3">
        <f t="shared" si="107"/>
        <v>0</v>
      </c>
      <c r="AO192" s="3">
        <f t="shared" si="108"/>
        <v>0</v>
      </c>
      <c r="AP192" s="3"/>
      <c r="AQ192" s="3">
        <f t="shared" si="109"/>
        <v>6</v>
      </c>
      <c r="AR192" s="3">
        <f t="shared" si="110"/>
        <v>10</v>
      </c>
      <c r="AS192" s="3">
        <f t="shared" si="111"/>
        <v>7</v>
      </c>
      <c r="AT192" s="3">
        <f t="shared" si="112"/>
        <v>4</v>
      </c>
      <c r="AU192" s="3">
        <f t="shared" si="113"/>
        <v>8</v>
      </c>
      <c r="AV192" s="3">
        <f t="shared" si="114"/>
        <v>1</v>
      </c>
      <c r="AW192" s="3">
        <f t="shared" si="115"/>
        <v>9</v>
      </c>
      <c r="AX192" s="3">
        <f t="shared" si="116"/>
        <v>2</v>
      </c>
      <c r="AY192" s="3">
        <f t="shared" si="117"/>
        <v>5</v>
      </c>
      <c r="AZ192" s="3">
        <f t="shared" si="118"/>
        <v>3</v>
      </c>
      <c r="BA192" s="3"/>
      <c r="BB192" s="6">
        <f t="shared" si="119"/>
        <v>5</v>
      </c>
      <c r="BC192" s="3">
        <f t="shared" si="120"/>
        <v>5</v>
      </c>
      <c r="BD192" s="3">
        <f t="shared" si="123"/>
        <v>35</v>
      </c>
      <c r="BE192" s="3">
        <f t="shared" si="124"/>
        <v>20</v>
      </c>
      <c r="BF192" s="3">
        <f t="shared" si="125"/>
        <v>5</v>
      </c>
      <c r="BG192" s="3">
        <f t="shared" si="126"/>
        <v>20</v>
      </c>
      <c r="BH192" s="3">
        <f t="shared" si="127"/>
        <v>5</v>
      </c>
      <c r="BI192" s="28">
        <f t="shared" si="128"/>
        <v>12.5</v>
      </c>
      <c r="BJ192" s="28">
        <f t="shared" si="129"/>
        <v>4.7871355387816905</v>
      </c>
      <c r="BK192" s="44">
        <f t="shared" si="130"/>
        <v>-1.5666989036012806</v>
      </c>
      <c r="BL192" s="45">
        <f t="shared" si="121"/>
        <v>5.8592543599068986E-2</v>
      </c>
      <c r="BM192" s="39"/>
      <c r="BN192" s="39" t="str">
        <f t="shared" si="131"/>
        <v/>
      </c>
      <c r="BP192" s="12">
        <f t="shared" si="132"/>
        <v>-4.0499254596605493E-2</v>
      </c>
    </row>
    <row r="193" spans="1:68">
      <c r="A193" s="43" t="s">
        <v>685</v>
      </c>
      <c r="B193" s="43" t="s">
        <v>686</v>
      </c>
      <c r="C193" s="43" t="s">
        <v>687</v>
      </c>
      <c r="D193" s="43" t="s">
        <v>688</v>
      </c>
      <c r="E193" s="43" t="s">
        <v>584</v>
      </c>
      <c r="F193" s="12" t="str">
        <f t="shared" si="122"/>
        <v>Immune syst</v>
      </c>
      <c r="H193" s="12" t="e">
        <f>VLOOKUP($B193,data!$B$3:$Q$11565,'diff expr Varroa'!H$7,FALSE)</f>
        <v>#N/A</v>
      </c>
      <c r="I193" s="12" t="e">
        <f>VLOOKUP($B193,data!$B$3:$Q$11565,'diff expr Varroa'!I$7,FALSE)</f>
        <v>#N/A</v>
      </c>
      <c r="J193" s="12" t="e">
        <f>VLOOKUP($B193,data!$B$3:$Q$11565,'diff expr Varroa'!J$7,FALSE)</f>
        <v>#N/A</v>
      </c>
      <c r="K193" s="12" t="e">
        <f>VLOOKUP($B193,data!$B$3:$Q$11565,'diff expr Varroa'!K$7,FALSE)</f>
        <v>#N/A</v>
      </c>
      <c r="L193" s="12" t="e">
        <f>VLOOKUP($B193,data!$B$3:$Q$11565,'diff expr Varroa'!L$7,FALSE)</f>
        <v>#N/A</v>
      </c>
      <c r="M193" s="12" t="e">
        <f>VLOOKUP($B193,data!$B$3:$Q$11565,'diff expr Varroa'!M$7,FALSE)</f>
        <v>#N/A</v>
      </c>
      <c r="N193" s="12" t="e">
        <f>VLOOKUP($B193,data!$B$3:$Q$11565,'diff expr Varroa'!N$7,FALSE)</f>
        <v>#N/A</v>
      </c>
      <c r="O193" s="12" t="e">
        <f>VLOOKUP($B193,data!$B$3:$Q$11565,'diff expr Varroa'!O$7,FALSE)</f>
        <v>#N/A</v>
      </c>
      <c r="P193" s="12" t="e">
        <f>VLOOKUP($B193,data!$B$3:$Q$11565,'diff expr Varroa'!P$7,FALSE)</f>
        <v>#N/A</v>
      </c>
      <c r="Q193" s="12" t="e">
        <f>VLOOKUP($B193,data!$B$3:$Q$11565,'diff expr Varroa'!Q$7,FALSE)</f>
        <v>#N/A</v>
      </c>
      <c r="S193" s="40" t="b">
        <f>IF(COUNTIF(H193:L193,"&gt;"&amp;'reference parameters'!$B$2)&gt;='reference parameters'!$B$3,IF(COUNTIF('diff expr Varroa'!M193:Q193,"&gt;"&amp;'reference parameters'!$B$2)&gt;='reference parameters'!$B$4,"OK"))</f>
        <v>0</v>
      </c>
      <c r="U193" s="3" t="b">
        <f t="shared" si="89"/>
        <v>0</v>
      </c>
      <c r="V193" s="3" t="b">
        <f t="shared" si="90"/>
        <v>0</v>
      </c>
      <c r="W193" s="3" t="b">
        <f t="shared" si="91"/>
        <v>0</v>
      </c>
      <c r="X193" s="3" t="b">
        <f t="shared" si="92"/>
        <v>0</v>
      </c>
      <c r="Y193" s="3" t="b">
        <f t="shared" si="93"/>
        <v>0</v>
      </c>
      <c r="Z193" s="3" t="b">
        <f t="shared" si="94"/>
        <v>0</v>
      </c>
      <c r="AA193" s="3" t="b">
        <f t="shared" si="95"/>
        <v>0</v>
      </c>
      <c r="AB193" s="3" t="b">
        <f t="shared" si="96"/>
        <v>0</v>
      </c>
      <c r="AC193" s="3" t="b">
        <f t="shared" si="97"/>
        <v>0</v>
      </c>
      <c r="AD193" s="3" t="b">
        <f t="shared" si="98"/>
        <v>0</v>
      </c>
      <c r="AE193" s="3"/>
      <c r="AF193" s="3" t="str">
        <f t="shared" si="99"/>
        <v/>
      </c>
      <c r="AG193" s="3" t="str">
        <f t="shared" si="100"/>
        <v/>
      </c>
      <c r="AH193" s="3" t="str">
        <f t="shared" si="101"/>
        <v/>
      </c>
      <c r="AI193" s="3" t="str">
        <f t="shared" si="102"/>
        <v/>
      </c>
      <c r="AJ193" s="3" t="str">
        <f t="shared" si="103"/>
        <v/>
      </c>
      <c r="AK193" s="3" t="str">
        <f t="shared" si="104"/>
        <v/>
      </c>
      <c r="AL193" s="3" t="str">
        <f t="shared" si="105"/>
        <v/>
      </c>
      <c r="AM193" s="3" t="str">
        <f t="shared" si="106"/>
        <v/>
      </c>
      <c r="AN193" s="3" t="str">
        <f t="shared" si="107"/>
        <v/>
      </c>
      <c r="AO193" s="3" t="str">
        <f t="shared" si="108"/>
        <v/>
      </c>
      <c r="AP193" s="3"/>
      <c r="AQ193" s="3" t="str">
        <f t="shared" si="109"/>
        <v/>
      </c>
      <c r="AR193" s="3" t="str">
        <f t="shared" si="110"/>
        <v/>
      </c>
      <c r="AS193" s="3" t="str">
        <f t="shared" si="111"/>
        <v/>
      </c>
      <c r="AT193" s="3" t="str">
        <f t="shared" si="112"/>
        <v/>
      </c>
      <c r="AU193" s="3" t="str">
        <f t="shared" si="113"/>
        <v/>
      </c>
      <c r="AV193" s="3" t="str">
        <f t="shared" si="114"/>
        <v/>
      </c>
      <c r="AW193" s="3" t="str">
        <f t="shared" si="115"/>
        <v/>
      </c>
      <c r="AX193" s="3" t="str">
        <f t="shared" si="116"/>
        <v/>
      </c>
      <c r="AY193" s="3" t="str">
        <f t="shared" si="117"/>
        <v/>
      </c>
      <c r="AZ193" s="3" t="str">
        <f t="shared" si="118"/>
        <v/>
      </c>
      <c r="BA193" s="3"/>
      <c r="BB193" s="6">
        <f t="shared" si="119"/>
        <v>0</v>
      </c>
      <c r="BC193" s="3">
        <f t="shared" si="120"/>
        <v>0</v>
      </c>
      <c r="BD193" s="3">
        <f t="shared" si="123"/>
        <v>0</v>
      </c>
      <c r="BE193" s="3">
        <f t="shared" si="124"/>
        <v>0</v>
      </c>
      <c r="BF193" s="3">
        <f t="shared" si="125"/>
        <v>0</v>
      </c>
      <c r="BG193" s="3">
        <f t="shared" si="126"/>
        <v>0</v>
      </c>
      <c r="BH193" s="3">
        <f t="shared" si="127"/>
        <v>0</v>
      </c>
      <c r="BI193" s="28">
        <f t="shared" si="128"/>
        <v>0</v>
      </c>
      <c r="BJ193" s="28">
        <f t="shared" si="129"/>
        <v>0</v>
      </c>
      <c r="BK193" s="44" t="e">
        <f t="shared" si="130"/>
        <v>#DIV/0!</v>
      </c>
      <c r="BL193" s="45" t="str">
        <f t="shared" si="121"/>
        <v/>
      </c>
      <c r="BM193" s="39"/>
      <c r="BN193" s="39" t="str">
        <f t="shared" si="131"/>
        <v/>
      </c>
      <c r="BP193" s="12" t="e">
        <f t="shared" si="132"/>
        <v>#N/A</v>
      </c>
    </row>
    <row r="194" spans="1:68">
      <c r="A194" s="43" t="s">
        <v>689</v>
      </c>
      <c r="B194" s="43" t="s">
        <v>690</v>
      </c>
      <c r="C194" s="43" t="s">
        <v>632</v>
      </c>
      <c r="D194" s="43" t="s">
        <v>633</v>
      </c>
      <c r="E194" s="43" t="s">
        <v>584</v>
      </c>
      <c r="F194" s="12" t="str">
        <f t="shared" si="122"/>
        <v>Immune syst</v>
      </c>
      <c r="H194" s="12" t="e">
        <f>VLOOKUP($B194,data!$B$3:$Q$11565,'diff expr Varroa'!H$7,FALSE)</f>
        <v>#N/A</v>
      </c>
      <c r="I194" s="12" t="e">
        <f>VLOOKUP($B194,data!$B$3:$Q$11565,'diff expr Varroa'!I$7,FALSE)</f>
        <v>#N/A</v>
      </c>
      <c r="J194" s="12" t="e">
        <f>VLOOKUP($B194,data!$B$3:$Q$11565,'diff expr Varroa'!J$7,FALSE)</f>
        <v>#N/A</v>
      </c>
      <c r="K194" s="12" t="e">
        <f>VLOOKUP($B194,data!$B$3:$Q$11565,'diff expr Varroa'!K$7,FALSE)</f>
        <v>#N/A</v>
      </c>
      <c r="L194" s="12" t="e">
        <f>VLOOKUP($B194,data!$B$3:$Q$11565,'diff expr Varroa'!L$7,FALSE)</f>
        <v>#N/A</v>
      </c>
      <c r="M194" s="12" t="e">
        <f>VLOOKUP($B194,data!$B$3:$Q$11565,'diff expr Varroa'!M$7,FALSE)</f>
        <v>#N/A</v>
      </c>
      <c r="N194" s="12" t="e">
        <f>VLOOKUP($B194,data!$B$3:$Q$11565,'diff expr Varroa'!N$7,FALSE)</f>
        <v>#N/A</v>
      </c>
      <c r="O194" s="12" t="e">
        <f>VLOOKUP($B194,data!$B$3:$Q$11565,'diff expr Varroa'!O$7,FALSE)</f>
        <v>#N/A</v>
      </c>
      <c r="P194" s="12" t="e">
        <f>VLOOKUP($B194,data!$B$3:$Q$11565,'diff expr Varroa'!P$7,FALSE)</f>
        <v>#N/A</v>
      </c>
      <c r="Q194" s="12" t="e">
        <f>VLOOKUP($B194,data!$B$3:$Q$11565,'diff expr Varroa'!Q$7,FALSE)</f>
        <v>#N/A</v>
      </c>
      <c r="S194" s="40" t="b">
        <f>IF(COUNTIF(H194:L194,"&gt;"&amp;'reference parameters'!$B$2)&gt;='reference parameters'!$B$3,IF(COUNTIF('diff expr Varroa'!M194:Q194,"&gt;"&amp;'reference parameters'!$B$2)&gt;='reference parameters'!$B$4,"OK"))</f>
        <v>0</v>
      </c>
      <c r="U194" s="3" t="b">
        <f t="shared" si="89"/>
        <v>0</v>
      </c>
      <c r="V194" s="3" t="b">
        <f t="shared" si="90"/>
        <v>0</v>
      </c>
      <c r="W194" s="3" t="b">
        <f t="shared" si="91"/>
        <v>0</v>
      </c>
      <c r="X194" s="3" t="b">
        <f t="shared" si="92"/>
        <v>0</v>
      </c>
      <c r="Y194" s="3" t="b">
        <f t="shared" si="93"/>
        <v>0</v>
      </c>
      <c r="Z194" s="3" t="b">
        <f t="shared" si="94"/>
        <v>0</v>
      </c>
      <c r="AA194" s="3" t="b">
        <f t="shared" si="95"/>
        <v>0</v>
      </c>
      <c r="AB194" s="3" t="b">
        <f t="shared" si="96"/>
        <v>0</v>
      </c>
      <c r="AC194" s="3" t="b">
        <f t="shared" si="97"/>
        <v>0</v>
      </c>
      <c r="AD194" s="3" t="b">
        <f t="shared" si="98"/>
        <v>0</v>
      </c>
      <c r="AE194" s="3"/>
      <c r="AF194" s="3" t="str">
        <f t="shared" si="99"/>
        <v/>
      </c>
      <c r="AG194" s="3" t="str">
        <f t="shared" si="100"/>
        <v/>
      </c>
      <c r="AH194" s="3" t="str">
        <f t="shared" si="101"/>
        <v/>
      </c>
      <c r="AI194" s="3" t="str">
        <f t="shared" si="102"/>
        <v/>
      </c>
      <c r="AJ194" s="3" t="str">
        <f t="shared" si="103"/>
        <v/>
      </c>
      <c r="AK194" s="3" t="str">
        <f t="shared" si="104"/>
        <v/>
      </c>
      <c r="AL194" s="3" t="str">
        <f t="shared" si="105"/>
        <v/>
      </c>
      <c r="AM194" s="3" t="str">
        <f t="shared" si="106"/>
        <v/>
      </c>
      <c r="AN194" s="3" t="str">
        <f t="shared" si="107"/>
        <v/>
      </c>
      <c r="AO194" s="3" t="str">
        <f t="shared" si="108"/>
        <v/>
      </c>
      <c r="AP194" s="3"/>
      <c r="AQ194" s="3" t="str">
        <f t="shared" si="109"/>
        <v/>
      </c>
      <c r="AR194" s="3" t="str">
        <f t="shared" si="110"/>
        <v/>
      </c>
      <c r="AS194" s="3" t="str">
        <f t="shared" si="111"/>
        <v/>
      </c>
      <c r="AT194" s="3" t="str">
        <f t="shared" si="112"/>
        <v/>
      </c>
      <c r="AU194" s="3" t="str">
        <f t="shared" si="113"/>
        <v/>
      </c>
      <c r="AV194" s="3" t="str">
        <f t="shared" si="114"/>
        <v/>
      </c>
      <c r="AW194" s="3" t="str">
        <f t="shared" si="115"/>
        <v/>
      </c>
      <c r="AX194" s="3" t="str">
        <f t="shared" si="116"/>
        <v/>
      </c>
      <c r="AY194" s="3" t="str">
        <f t="shared" si="117"/>
        <v/>
      </c>
      <c r="AZ194" s="3" t="str">
        <f t="shared" si="118"/>
        <v/>
      </c>
      <c r="BA194" s="3"/>
      <c r="BB194" s="6">
        <f t="shared" si="119"/>
        <v>0</v>
      </c>
      <c r="BC194" s="3">
        <f t="shared" si="120"/>
        <v>0</v>
      </c>
      <c r="BD194" s="3">
        <f t="shared" si="123"/>
        <v>0</v>
      </c>
      <c r="BE194" s="3">
        <f t="shared" si="124"/>
        <v>0</v>
      </c>
      <c r="BF194" s="3">
        <f t="shared" si="125"/>
        <v>0</v>
      </c>
      <c r="BG194" s="3">
        <f t="shared" si="126"/>
        <v>0</v>
      </c>
      <c r="BH194" s="3">
        <f t="shared" si="127"/>
        <v>0</v>
      </c>
      <c r="BI194" s="28">
        <f t="shared" si="128"/>
        <v>0</v>
      </c>
      <c r="BJ194" s="28">
        <f t="shared" si="129"/>
        <v>0</v>
      </c>
      <c r="BK194" s="44" t="e">
        <f t="shared" si="130"/>
        <v>#DIV/0!</v>
      </c>
      <c r="BL194" s="45" t="str">
        <f t="shared" si="121"/>
        <v/>
      </c>
      <c r="BM194" s="39"/>
      <c r="BN194" s="39" t="str">
        <f t="shared" si="131"/>
        <v/>
      </c>
      <c r="BP194" s="12" t="e">
        <f t="shared" si="132"/>
        <v>#N/A</v>
      </c>
    </row>
    <row r="195" spans="1:68">
      <c r="A195" s="43" t="s">
        <v>691</v>
      </c>
      <c r="B195" s="43" t="s">
        <v>692</v>
      </c>
      <c r="C195" s="43" t="s">
        <v>693</v>
      </c>
      <c r="D195" s="43" t="s">
        <v>694</v>
      </c>
      <c r="E195" s="43" t="s">
        <v>584</v>
      </c>
      <c r="F195" s="12" t="str">
        <f t="shared" si="122"/>
        <v>Immune syst</v>
      </c>
      <c r="H195" s="12">
        <f>VLOOKUP($B195,data!$B$3:$Q$11565,'diff expr Varroa'!H$7,FALSE)</f>
        <v>7.8588673413397396</v>
      </c>
      <c r="I195" s="12">
        <f>VLOOKUP($B195,data!$B$3:$Q$11565,'diff expr Varroa'!I$7,FALSE)</f>
        <v>7.8997348432982699</v>
      </c>
      <c r="J195" s="12">
        <f>VLOOKUP($B195,data!$B$3:$Q$11565,'diff expr Varroa'!J$7,FALSE)</f>
        <v>7.9719857448739999</v>
      </c>
      <c r="K195" s="12">
        <f>VLOOKUP($B195,data!$B$3:$Q$11565,'diff expr Varroa'!K$7,FALSE)</f>
        <v>7.9879493569872304</v>
      </c>
      <c r="L195" s="12">
        <f>VLOOKUP($B195,data!$B$3:$Q$11565,'diff expr Varroa'!L$7,FALSE)</f>
        <v>7.84600064815635</v>
      </c>
      <c r="M195" s="12">
        <f>VLOOKUP($B195,data!$B$3:$Q$11565,'diff expr Varroa'!M$7,FALSE)</f>
        <v>8.9821170763563298</v>
      </c>
      <c r="N195" s="12">
        <f>VLOOKUP($B195,data!$B$3:$Q$11565,'diff expr Varroa'!N$7,FALSE)</f>
        <v>8.1563008884864097</v>
      </c>
      <c r="O195" s="12">
        <f>VLOOKUP($B195,data!$B$3:$Q$11565,'diff expr Varroa'!O$7,FALSE)</f>
        <v>8.1596478460155506</v>
      </c>
      <c r="P195" s="12">
        <f>VLOOKUP($B195,data!$B$3:$Q$11565,'diff expr Varroa'!P$7,FALSE)</f>
        <v>7.7327667258679904</v>
      </c>
      <c r="Q195" s="12">
        <f>VLOOKUP($B195,data!$B$3:$Q$11565,'diff expr Varroa'!Q$7,FALSE)</f>
        <v>8.0891210769297501</v>
      </c>
      <c r="S195" s="40" t="str">
        <f>IF(COUNTIF(H195:L195,"&gt;"&amp;'reference parameters'!$B$2)&gt;='reference parameters'!$B$3,IF(COUNTIF('diff expr Varroa'!M195:Q195,"&gt;"&amp;'reference parameters'!$B$2)&gt;='reference parameters'!$B$4,"OK"))</f>
        <v>OK</v>
      </c>
      <c r="U195" s="3">
        <f t="shared" si="89"/>
        <v>3</v>
      </c>
      <c r="V195" s="3">
        <f t="shared" si="90"/>
        <v>4</v>
      </c>
      <c r="W195" s="3">
        <f t="shared" si="91"/>
        <v>5</v>
      </c>
      <c r="X195" s="3">
        <f t="shared" si="92"/>
        <v>6</v>
      </c>
      <c r="Y195" s="3">
        <f t="shared" si="93"/>
        <v>2</v>
      </c>
      <c r="Z195" s="3">
        <f t="shared" si="94"/>
        <v>10</v>
      </c>
      <c r="AA195" s="3">
        <f t="shared" si="95"/>
        <v>8</v>
      </c>
      <c r="AB195" s="3">
        <f t="shared" si="96"/>
        <v>9</v>
      </c>
      <c r="AC195" s="3">
        <f t="shared" si="97"/>
        <v>1</v>
      </c>
      <c r="AD195" s="3">
        <f t="shared" si="98"/>
        <v>7</v>
      </c>
      <c r="AE195" s="3"/>
      <c r="AF195" s="3">
        <f t="shared" si="99"/>
        <v>0</v>
      </c>
      <c r="AG195" s="3">
        <f t="shared" si="100"/>
        <v>0</v>
      </c>
      <c r="AH195" s="3">
        <f t="shared" si="101"/>
        <v>0</v>
      </c>
      <c r="AI195" s="3">
        <f t="shared" si="102"/>
        <v>0</v>
      </c>
      <c r="AJ195" s="3">
        <f t="shared" si="103"/>
        <v>0</v>
      </c>
      <c r="AK195" s="3">
        <f t="shared" si="104"/>
        <v>0</v>
      </c>
      <c r="AL195" s="3">
        <f t="shared" si="105"/>
        <v>0</v>
      </c>
      <c r="AM195" s="3">
        <f t="shared" si="106"/>
        <v>0</v>
      </c>
      <c r="AN195" s="3">
        <f t="shared" si="107"/>
        <v>0</v>
      </c>
      <c r="AO195" s="3">
        <f t="shared" si="108"/>
        <v>0</v>
      </c>
      <c r="AP195" s="3"/>
      <c r="AQ195" s="3">
        <f t="shared" si="109"/>
        <v>3</v>
      </c>
      <c r="AR195" s="3">
        <f t="shared" si="110"/>
        <v>4</v>
      </c>
      <c r="AS195" s="3">
        <f t="shared" si="111"/>
        <v>5</v>
      </c>
      <c r="AT195" s="3">
        <f t="shared" si="112"/>
        <v>6</v>
      </c>
      <c r="AU195" s="3">
        <f t="shared" si="113"/>
        <v>2</v>
      </c>
      <c r="AV195" s="3">
        <f t="shared" si="114"/>
        <v>10</v>
      </c>
      <c r="AW195" s="3">
        <f t="shared" si="115"/>
        <v>8</v>
      </c>
      <c r="AX195" s="3">
        <f t="shared" si="116"/>
        <v>9</v>
      </c>
      <c r="AY195" s="3">
        <f t="shared" si="117"/>
        <v>1</v>
      </c>
      <c r="AZ195" s="3">
        <f t="shared" si="118"/>
        <v>7</v>
      </c>
      <c r="BA195" s="3"/>
      <c r="BB195" s="6">
        <f t="shared" si="119"/>
        <v>5</v>
      </c>
      <c r="BC195" s="3">
        <f t="shared" si="120"/>
        <v>5</v>
      </c>
      <c r="BD195" s="3">
        <f t="shared" si="123"/>
        <v>20</v>
      </c>
      <c r="BE195" s="3">
        <f t="shared" si="124"/>
        <v>35</v>
      </c>
      <c r="BF195" s="3">
        <f t="shared" si="125"/>
        <v>20</v>
      </c>
      <c r="BG195" s="3">
        <f t="shared" si="126"/>
        <v>5</v>
      </c>
      <c r="BH195" s="3">
        <f t="shared" si="127"/>
        <v>5</v>
      </c>
      <c r="BI195" s="28">
        <f t="shared" si="128"/>
        <v>12.5</v>
      </c>
      <c r="BJ195" s="28">
        <f t="shared" si="129"/>
        <v>4.7871355387816905</v>
      </c>
      <c r="BK195" s="44">
        <f t="shared" si="130"/>
        <v>-1.5666989036012806</v>
      </c>
      <c r="BL195" s="45">
        <f t="shared" si="121"/>
        <v>5.8592543599068986E-2</v>
      </c>
      <c r="BM195" s="39"/>
      <c r="BN195" s="39" t="str">
        <f t="shared" si="131"/>
        <v/>
      </c>
      <c r="BP195" s="12">
        <f t="shared" si="132"/>
        <v>1.6746518005730942E-2</v>
      </c>
    </row>
    <row r="196" spans="1:68">
      <c r="A196" s="43" t="s">
        <v>695</v>
      </c>
      <c r="B196" s="43" t="s">
        <v>696</v>
      </c>
      <c r="C196" s="43" t="s">
        <v>697</v>
      </c>
      <c r="D196" s="43" t="s">
        <v>698</v>
      </c>
      <c r="E196" s="43" t="s">
        <v>584</v>
      </c>
      <c r="F196" s="12" t="str">
        <f t="shared" si="122"/>
        <v>Immune syst</v>
      </c>
      <c r="H196" s="12">
        <f>VLOOKUP($B196,data!$B$3:$Q$11565,'diff expr Varroa'!H$7,FALSE)</f>
        <v>9.5647204495057494</v>
      </c>
      <c r="I196" s="12">
        <f>VLOOKUP($B196,data!$B$3:$Q$11565,'diff expr Varroa'!I$7,FALSE)</f>
        <v>9.4421034093309295</v>
      </c>
      <c r="J196" s="12">
        <f>VLOOKUP($B196,data!$B$3:$Q$11565,'diff expr Varroa'!J$7,FALSE)</f>
        <v>9.4865101644164405</v>
      </c>
      <c r="K196" s="12">
        <f>VLOOKUP($B196,data!$B$3:$Q$11565,'diff expr Varroa'!K$7,FALSE)</f>
        <v>9.4846224951090097</v>
      </c>
      <c r="L196" s="12">
        <f>VLOOKUP($B196,data!$B$3:$Q$11565,'diff expr Varroa'!L$7,FALSE)</f>
        <v>9.4257586549019603</v>
      </c>
      <c r="M196" s="12">
        <f>VLOOKUP($B196,data!$B$3:$Q$11565,'diff expr Varroa'!M$7,FALSE)</f>
        <v>8.9751552158512293</v>
      </c>
      <c r="N196" s="12">
        <f>VLOOKUP($B196,data!$B$3:$Q$11565,'diff expr Varroa'!N$7,FALSE)</f>
        <v>9.8345674723916598</v>
      </c>
      <c r="O196" s="12">
        <f>VLOOKUP($B196,data!$B$3:$Q$11565,'diff expr Varroa'!O$7,FALSE)</f>
        <v>9.6760086823402496</v>
      </c>
      <c r="P196" s="12">
        <f>VLOOKUP($B196,data!$B$3:$Q$11565,'diff expr Varroa'!P$7,FALSE)</f>
        <v>10.0250941680382</v>
      </c>
      <c r="Q196" s="12">
        <f>VLOOKUP($B196,data!$B$3:$Q$11565,'diff expr Varroa'!Q$7,FALSE)</f>
        <v>10.0200261027103</v>
      </c>
      <c r="S196" s="40" t="str">
        <f>IF(COUNTIF(H196:L196,"&gt;"&amp;'reference parameters'!$B$2)&gt;='reference parameters'!$B$3,IF(COUNTIF('diff expr Varroa'!M196:Q196,"&gt;"&amp;'reference parameters'!$B$2)&gt;='reference parameters'!$B$4,"OK"))</f>
        <v>OK</v>
      </c>
      <c r="U196" s="3">
        <f t="shared" si="89"/>
        <v>6</v>
      </c>
      <c r="V196" s="3">
        <f t="shared" si="90"/>
        <v>3</v>
      </c>
      <c r="W196" s="3">
        <f t="shared" si="91"/>
        <v>5</v>
      </c>
      <c r="X196" s="3">
        <f t="shared" si="92"/>
        <v>4</v>
      </c>
      <c r="Y196" s="3">
        <f t="shared" si="93"/>
        <v>2</v>
      </c>
      <c r="Z196" s="3">
        <f t="shared" si="94"/>
        <v>1</v>
      </c>
      <c r="AA196" s="3">
        <f t="shared" si="95"/>
        <v>8</v>
      </c>
      <c r="AB196" s="3">
        <f t="shared" si="96"/>
        <v>7</v>
      </c>
      <c r="AC196" s="3">
        <f t="shared" si="97"/>
        <v>10</v>
      </c>
      <c r="AD196" s="3">
        <f t="shared" si="98"/>
        <v>9</v>
      </c>
      <c r="AE196" s="3"/>
      <c r="AF196" s="3">
        <f t="shared" si="99"/>
        <v>0</v>
      </c>
      <c r="AG196" s="3">
        <f t="shared" si="100"/>
        <v>0</v>
      </c>
      <c r="AH196" s="3">
        <f t="shared" si="101"/>
        <v>0</v>
      </c>
      <c r="AI196" s="3">
        <f t="shared" si="102"/>
        <v>0</v>
      </c>
      <c r="AJ196" s="3">
        <f t="shared" si="103"/>
        <v>0</v>
      </c>
      <c r="AK196" s="3">
        <f t="shared" si="104"/>
        <v>0</v>
      </c>
      <c r="AL196" s="3">
        <f t="shared" si="105"/>
        <v>0</v>
      </c>
      <c r="AM196" s="3">
        <f t="shared" si="106"/>
        <v>0</v>
      </c>
      <c r="AN196" s="3">
        <f t="shared" si="107"/>
        <v>0</v>
      </c>
      <c r="AO196" s="3">
        <f t="shared" si="108"/>
        <v>0</v>
      </c>
      <c r="AP196" s="3"/>
      <c r="AQ196" s="3">
        <f t="shared" si="109"/>
        <v>6</v>
      </c>
      <c r="AR196" s="3">
        <f t="shared" si="110"/>
        <v>3</v>
      </c>
      <c r="AS196" s="3">
        <f t="shared" si="111"/>
        <v>5</v>
      </c>
      <c r="AT196" s="3">
        <f t="shared" si="112"/>
        <v>4</v>
      </c>
      <c r="AU196" s="3">
        <f t="shared" si="113"/>
        <v>2</v>
      </c>
      <c r="AV196" s="3">
        <f t="shared" si="114"/>
        <v>1</v>
      </c>
      <c r="AW196" s="3">
        <f t="shared" si="115"/>
        <v>8</v>
      </c>
      <c r="AX196" s="3">
        <f t="shared" si="116"/>
        <v>7</v>
      </c>
      <c r="AY196" s="3">
        <f t="shared" si="117"/>
        <v>10</v>
      </c>
      <c r="AZ196" s="3">
        <f t="shared" si="118"/>
        <v>9</v>
      </c>
      <c r="BA196" s="3"/>
      <c r="BB196" s="6">
        <f t="shared" si="119"/>
        <v>5</v>
      </c>
      <c r="BC196" s="3">
        <f t="shared" si="120"/>
        <v>5</v>
      </c>
      <c r="BD196" s="3">
        <f t="shared" si="123"/>
        <v>20</v>
      </c>
      <c r="BE196" s="3">
        <f t="shared" si="124"/>
        <v>35</v>
      </c>
      <c r="BF196" s="3">
        <f t="shared" si="125"/>
        <v>20</v>
      </c>
      <c r="BG196" s="3">
        <f t="shared" si="126"/>
        <v>5</v>
      </c>
      <c r="BH196" s="3">
        <f t="shared" si="127"/>
        <v>5</v>
      </c>
      <c r="BI196" s="28">
        <f t="shared" si="128"/>
        <v>12.5</v>
      </c>
      <c r="BJ196" s="28">
        <f t="shared" si="129"/>
        <v>4.7871355387816905</v>
      </c>
      <c r="BK196" s="44">
        <f t="shared" si="130"/>
        <v>-1.5666989036012806</v>
      </c>
      <c r="BL196" s="45">
        <f t="shared" si="121"/>
        <v>5.8592543599068986E-2</v>
      </c>
      <c r="BM196" s="39"/>
      <c r="BN196" s="39" t="str">
        <f t="shared" si="131"/>
        <v/>
      </c>
      <c r="BP196" s="12">
        <f t="shared" si="132"/>
        <v>1.0205532591389998E-2</v>
      </c>
    </row>
    <row r="197" spans="1:68">
      <c r="A197" s="43" t="s">
        <v>699</v>
      </c>
      <c r="B197" s="43" t="s">
        <v>700</v>
      </c>
      <c r="C197" s="43" t="s">
        <v>701</v>
      </c>
      <c r="D197" s="43" t="s">
        <v>702</v>
      </c>
      <c r="E197" s="43" t="s">
        <v>584</v>
      </c>
      <c r="F197" s="12" t="str">
        <f t="shared" si="122"/>
        <v>Immune syst</v>
      </c>
      <c r="H197" s="12">
        <f>VLOOKUP($B197,data!$B$3:$Q$11565,'diff expr Varroa'!H$7,FALSE)</f>
        <v>7.96505030637449</v>
      </c>
      <c r="I197" s="12">
        <f>VLOOKUP($B197,data!$B$3:$Q$11565,'diff expr Varroa'!I$7,FALSE)</f>
        <v>7.9362667822467703</v>
      </c>
      <c r="J197" s="12">
        <f>VLOOKUP($B197,data!$B$3:$Q$11565,'diff expr Varroa'!J$7,FALSE)</f>
        <v>7.93130901064099</v>
      </c>
      <c r="K197" s="12">
        <f>VLOOKUP($B197,data!$B$3:$Q$11565,'diff expr Varroa'!K$7,FALSE)</f>
        <v>8.1296061977141303</v>
      </c>
      <c r="L197" s="12">
        <f>VLOOKUP($B197,data!$B$3:$Q$11565,'diff expr Varroa'!L$7,FALSE)</f>
        <v>7.8058773585549703</v>
      </c>
      <c r="M197" s="12">
        <f>VLOOKUP($B197,data!$B$3:$Q$11565,'diff expr Varroa'!M$7,FALSE)</f>
        <v>8.7891972985372107</v>
      </c>
      <c r="N197" s="12">
        <f>VLOOKUP($B197,data!$B$3:$Q$11565,'diff expr Varroa'!N$7,FALSE)</f>
        <v>8.0534705485444196</v>
      </c>
      <c r="O197" s="12">
        <f>VLOOKUP($B197,data!$B$3:$Q$11565,'diff expr Varroa'!O$7,FALSE)</f>
        <v>8.2433831641058806</v>
      </c>
      <c r="P197" s="12">
        <f>VLOOKUP($B197,data!$B$3:$Q$11565,'diff expr Varroa'!P$7,FALSE)</f>
        <v>7.6591125328839498</v>
      </c>
      <c r="Q197" s="12">
        <f>VLOOKUP($B197,data!$B$3:$Q$11565,'diff expr Varroa'!Q$7,FALSE)</f>
        <v>7.9661545121457999</v>
      </c>
      <c r="S197" s="40" t="str">
        <f>IF(COUNTIF(H197:L197,"&gt;"&amp;'reference parameters'!$B$2)&gt;='reference parameters'!$B$3,IF(COUNTIF('diff expr Varroa'!M197:Q197,"&gt;"&amp;'reference parameters'!$B$2)&gt;='reference parameters'!$B$4,"OK"))</f>
        <v>OK</v>
      </c>
      <c r="U197" s="3">
        <f t="shared" si="89"/>
        <v>5</v>
      </c>
      <c r="V197" s="3">
        <f t="shared" si="90"/>
        <v>4</v>
      </c>
      <c r="W197" s="3">
        <f t="shared" si="91"/>
        <v>3</v>
      </c>
      <c r="X197" s="3">
        <f t="shared" si="92"/>
        <v>8</v>
      </c>
      <c r="Y197" s="3">
        <f t="shared" si="93"/>
        <v>2</v>
      </c>
      <c r="Z197" s="3">
        <f t="shared" si="94"/>
        <v>10</v>
      </c>
      <c r="AA197" s="3">
        <f t="shared" si="95"/>
        <v>7</v>
      </c>
      <c r="AB197" s="3">
        <f t="shared" si="96"/>
        <v>9</v>
      </c>
      <c r="AC197" s="3">
        <f t="shared" si="97"/>
        <v>1</v>
      </c>
      <c r="AD197" s="3">
        <f t="shared" si="98"/>
        <v>6</v>
      </c>
      <c r="AE197" s="3"/>
      <c r="AF197" s="3">
        <f t="shared" si="99"/>
        <v>0</v>
      </c>
      <c r="AG197" s="3">
        <f t="shared" si="100"/>
        <v>0</v>
      </c>
      <c r="AH197" s="3">
        <f t="shared" si="101"/>
        <v>0</v>
      </c>
      <c r="AI197" s="3">
        <f t="shared" si="102"/>
        <v>0</v>
      </c>
      <c r="AJ197" s="3">
        <f t="shared" si="103"/>
        <v>0</v>
      </c>
      <c r="AK197" s="3">
        <f t="shared" si="104"/>
        <v>0</v>
      </c>
      <c r="AL197" s="3">
        <f t="shared" si="105"/>
        <v>0</v>
      </c>
      <c r="AM197" s="3">
        <f t="shared" si="106"/>
        <v>0</v>
      </c>
      <c r="AN197" s="3">
        <f t="shared" si="107"/>
        <v>0</v>
      </c>
      <c r="AO197" s="3">
        <f t="shared" si="108"/>
        <v>0</v>
      </c>
      <c r="AP197" s="3"/>
      <c r="AQ197" s="3">
        <f t="shared" si="109"/>
        <v>5</v>
      </c>
      <c r="AR197" s="3">
        <f t="shared" si="110"/>
        <v>4</v>
      </c>
      <c r="AS197" s="3">
        <f t="shared" si="111"/>
        <v>3</v>
      </c>
      <c r="AT197" s="3">
        <f t="shared" si="112"/>
        <v>8</v>
      </c>
      <c r="AU197" s="3">
        <f t="shared" si="113"/>
        <v>2</v>
      </c>
      <c r="AV197" s="3">
        <f t="shared" si="114"/>
        <v>10</v>
      </c>
      <c r="AW197" s="3">
        <f t="shared" si="115"/>
        <v>7</v>
      </c>
      <c r="AX197" s="3">
        <f t="shared" si="116"/>
        <v>9</v>
      </c>
      <c r="AY197" s="3">
        <f t="shared" si="117"/>
        <v>1</v>
      </c>
      <c r="AZ197" s="3">
        <f t="shared" si="118"/>
        <v>6</v>
      </c>
      <c r="BA197" s="3"/>
      <c r="BB197" s="6">
        <f t="shared" si="119"/>
        <v>5</v>
      </c>
      <c r="BC197" s="3">
        <f t="shared" si="120"/>
        <v>5</v>
      </c>
      <c r="BD197" s="3">
        <f t="shared" si="123"/>
        <v>22</v>
      </c>
      <c r="BE197" s="3">
        <f t="shared" si="124"/>
        <v>33</v>
      </c>
      <c r="BF197" s="3">
        <f t="shared" si="125"/>
        <v>18</v>
      </c>
      <c r="BG197" s="3">
        <f t="shared" si="126"/>
        <v>7</v>
      </c>
      <c r="BH197" s="3">
        <f t="shared" si="127"/>
        <v>7</v>
      </c>
      <c r="BI197" s="28">
        <f t="shared" si="128"/>
        <v>12.5</v>
      </c>
      <c r="BJ197" s="28">
        <f t="shared" si="129"/>
        <v>4.7871355387816905</v>
      </c>
      <c r="BK197" s="44">
        <f t="shared" si="130"/>
        <v>-1.1489125293076057</v>
      </c>
      <c r="BL197" s="45">
        <f t="shared" si="121"/>
        <v>0.12529602534284204</v>
      </c>
      <c r="BM197" s="39"/>
      <c r="BN197" s="39" t="str">
        <f t="shared" si="131"/>
        <v/>
      </c>
      <c r="BP197" s="12">
        <f t="shared" si="132"/>
        <v>1.0180215537356601E-2</v>
      </c>
    </row>
    <row r="198" spans="1:68">
      <c r="A198" s="43" t="s">
        <v>703</v>
      </c>
      <c r="B198" s="43" t="s">
        <v>704</v>
      </c>
      <c r="C198" s="43" t="s">
        <v>595</v>
      </c>
      <c r="D198" s="43" t="s">
        <v>596</v>
      </c>
      <c r="E198" s="43" t="s">
        <v>584</v>
      </c>
      <c r="F198" s="12" t="str">
        <f t="shared" si="122"/>
        <v>Immune syst</v>
      </c>
      <c r="H198" s="12">
        <f>VLOOKUP($B198,data!$B$3:$Q$11565,'diff expr Varroa'!H$7,FALSE)</f>
        <v>8.4798935295772697</v>
      </c>
      <c r="I198" s="12">
        <f>VLOOKUP($B198,data!$B$3:$Q$11565,'diff expr Varroa'!I$7,FALSE)</f>
        <v>8.3857969599743605</v>
      </c>
      <c r="J198" s="12">
        <f>VLOOKUP($B198,data!$B$3:$Q$11565,'diff expr Varroa'!J$7,FALSE)</f>
        <v>8.4413400854483704</v>
      </c>
      <c r="K198" s="12">
        <f>VLOOKUP($B198,data!$B$3:$Q$11565,'diff expr Varroa'!K$7,FALSE)</f>
        <v>8.4567638176214999</v>
      </c>
      <c r="L198" s="12">
        <f>VLOOKUP($B198,data!$B$3:$Q$11565,'diff expr Varroa'!L$7,FALSE)</f>
        <v>8.6994452668471993</v>
      </c>
      <c r="M198" s="12">
        <f>VLOOKUP($B198,data!$B$3:$Q$11565,'diff expr Varroa'!M$7,FALSE)</f>
        <v>7.9470997620420496</v>
      </c>
      <c r="N198" s="12">
        <f>VLOOKUP($B198,data!$B$3:$Q$11565,'diff expr Varroa'!N$7,FALSE)</f>
        <v>8.1354747143769792</v>
      </c>
      <c r="O198" s="12">
        <f>VLOOKUP($B198,data!$B$3:$Q$11565,'diff expr Varroa'!O$7,FALSE)</f>
        <v>7.7862905815710004</v>
      </c>
      <c r="P198" s="12">
        <f>VLOOKUP($B198,data!$B$3:$Q$11565,'diff expr Varroa'!P$7,FALSE)</f>
        <v>8.5560191149390707</v>
      </c>
      <c r="Q198" s="12">
        <f>VLOOKUP($B198,data!$B$3:$Q$11565,'diff expr Varroa'!Q$7,FALSE)</f>
        <v>8.4312116805307404</v>
      </c>
      <c r="S198" s="40" t="str">
        <f>IF(COUNTIF(H198:L198,"&gt;"&amp;'reference parameters'!$B$2)&gt;='reference parameters'!$B$3,IF(COUNTIF('diff expr Varroa'!M198:Q198,"&gt;"&amp;'reference parameters'!$B$2)&gt;='reference parameters'!$B$4,"OK"))</f>
        <v>OK</v>
      </c>
      <c r="U198" s="3">
        <f t="shared" si="89"/>
        <v>8</v>
      </c>
      <c r="V198" s="3">
        <f t="shared" si="90"/>
        <v>4</v>
      </c>
      <c r="W198" s="3">
        <f t="shared" si="91"/>
        <v>6</v>
      </c>
      <c r="X198" s="3">
        <f t="shared" si="92"/>
        <v>7</v>
      </c>
      <c r="Y198" s="3">
        <f t="shared" si="93"/>
        <v>10</v>
      </c>
      <c r="Z198" s="3">
        <f t="shared" si="94"/>
        <v>2</v>
      </c>
      <c r="AA198" s="3">
        <f t="shared" si="95"/>
        <v>3</v>
      </c>
      <c r="AB198" s="3">
        <f t="shared" si="96"/>
        <v>1</v>
      </c>
      <c r="AC198" s="3">
        <f t="shared" si="97"/>
        <v>9</v>
      </c>
      <c r="AD198" s="3">
        <f t="shared" si="98"/>
        <v>5</v>
      </c>
      <c r="AE198" s="3"/>
      <c r="AF198" s="3">
        <f t="shared" si="99"/>
        <v>0</v>
      </c>
      <c r="AG198" s="3">
        <f t="shared" si="100"/>
        <v>0</v>
      </c>
      <c r="AH198" s="3">
        <f t="shared" si="101"/>
        <v>0</v>
      </c>
      <c r="AI198" s="3">
        <f t="shared" si="102"/>
        <v>0</v>
      </c>
      <c r="AJ198" s="3">
        <f t="shared" si="103"/>
        <v>0</v>
      </c>
      <c r="AK198" s="3">
        <f t="shared" si="104"/>
        <v>0</v>
      </c>
      <c r="AL198" s="3">
        <f t="shared" si="105"/>
        <v>0</v>
      </c>
      <c r="AM198" s="3">
        <f t="shared" si="106"/>
        <v>0</v>
      </c>
      <c r="AN198" s="3">
        <f t="shared" si="107"/>
        <v>0</v>
      </c>
      <c r="AO198" s="3">
        <f t="shared" si="108"/>
        <v>0</v>
      </c>
      <c r="AP198" s="3"/>
      <c r="AQ198" s="3">
        <f t="shared" si="109"/>
        <v>8</v>
      </c>
      <c r="AR198" s="3">
        <f t="shared" si="110"/>
        <v>4</v>
      </c>
      <c r="AS198" s="3">
        <f t="shared" si="111"/>
        <v>6</v>
      </c>
      <c r="AT198" s="3">
        <f t="shared" si="112"/>
        <v>7</v>
      </c>
      <c r="AU198" s="3">
        <f t="shared" si="113"/>
        <v>10</v>
      </c>
      <c r="AV198" s="3">
        <f t="shared" si="114"/>
        <v>2</v>
      </c>
      <c r="AW198" s="3">
        <f t="shared" si="115"/>
        <v>3</v>
      </c>
      <c r="AX198" s="3">
        <f t="shared" si="116"/>
        <v>1</v>
      </c>
      <c r="AY198" s="3">
        <f t="shared" si="117"/>
        <v>9</v>
      </c>
      <c r="AZ198" s="3">
        <f t="shared" si="118"/>
        <v>5</v>
      </c>
      <c r="BA198" s="3"/>
      <c r="BB198" s="6">
        <f t="shared" si="119"/>
        <v>5</v>
      </c>
      <c r="BC198" s="3">
        <f t="shared" si="120"/>
        <v>5</v>
      </c>
      <c r="BD198" s="3">
        <f t="shared" si="123"/>
        <v>35</v>
      </c>
      <c r="BE198" s="3">
        <f t="shared" si="124"/>
        <v>20</v>
      </c>
      <c r="BF198" s="3">
        <f t="shared" si="125"/>
        <v>5</v>
      </c>
      <c r="BG198" s="3">
        <f t="shared" si="126"/>
        <v>20</v>
      </c>
      <c r="BH198" s="3">
        <f t="shared" si="127"/>
        <v>5</v>
      </c>
      <c r="BI198" s="28">
        <f t="shared" si="128"/>
        <v>12.5</v>
      </c>
      <c r="BJ198" s="28">
        <f t="shared" si="129"/>
        <v>4.7871355387816905</v>
      </c>
      <c r="BK198" s="44">
        <f t="shared" si="130"/>
        <v>-1.5666989036012806</v>
      </c>
      <c r="BL198" s="45">
        <f t="shared" si="121"/>
        <v>5.8592543599068986E-2</v>
      </c>
      <c r="BM198" s="39"/>
      <c r="BN198" s="39" t="str">
        <f t="shared" si="131"/>
        <v/>
      </c>
      <c r="BP198" s="12">
        <f t="shared" si="132"/>
        <v>-1.6756261083459793E-2</v>
      </c>
    </row>
    <row r="199" spans="1:68">
      <c r="A199" s="43" t="s">
        <v>705</v>
      </c>
      <c r="B199" s="43" t="s">
        <v>706</v>
      </c>
      <c r="C199" s="43" t="s">
        <v>707</v>
      </c>
      <c r="D199" s="43" t="s">
        <v>708</v>
      </c>
      <c r="E199" s="43" t="s">
        <v>584</v>
      </c>
      <c r="F199" s="12" t="str">
        <f t="shared" si="122"/>
        <v>Immune syst</v>
      </c>
      <c r="H199" s="12">
        <f>VLOOKUP($B199,data!$B$3:$Q$11565,'diff expr Varroa'!H$7,FALSE)</f>
        <v>5.1742671949623604</v>
      </c>
      <c r="I199" s="12">
        <f>VLOOKUP($B199,data!$B$3:$Q$11565,'diff expr Varroa'!I$7,FALSE)</f>
        <v>5.1573505347490602</v>
      </c>
      <c r="J199" s="12">
        <f>VLOOKUP($B199,data!$B$3:$Q$11565,'diff expr Varroa'!J$7,FALSE)</f>
        <v>4.7777046060070401</v>
      </c>
      <c r="K199" s="12">
        <f>VLOOKUP($B199,data!$B$3:$Q$11565,'diff expr Varroa'!K$7,FALSE)</f>
        <v>5.3675615656199103</v>
      </c>
      <c r="L199" s="12">
        <f>VLOOKUP($B199,data!$B$3:$Q$11565,'diff expr Varroa'!L$7,FALSE)</f>
        <v>5.9535011800267901</v>
      </c>
      <c r="M199" s="12">
        <f>VLOOKUP($B199,data!$B$3:$Q$11565,'diff expr Varroa'!M$7,FALSE)</f>
        <v>5.7708923211985397</v>
      </c>
      <c r="N199" s="12">
        <f>VLOOKUP($B199,data!$B$3:$Q$11565,'diff expr Varroa'!N$7,FALSE)</f>
        <v>5.28584498120492</v>
      </c>
      <c r="O199" s="12">
        <f>VLOOKUP($B199,data!$B$3:$Q$11565,'diff expr Varroa'!O$7,FALSE)</f>
        <v>5.0383114724192302</v>
      </c>
      <c r="P199" s="12">
        <f>VLOOKUP($B199,data!$B$3:$Q$11565,'diff expr Varroa'!P$7,FALSE)</f>
        <v>5.2559835824799102</v>
      </c>
      <c r="Q199" s="12">
        <f>VLOOKUP($B199,data!$B$3:$Q$11565,'diff expr Varroa'!Q$7,FALSE)</f>
        <v>5.3400637897298404</v>
      </c>
      <c r="S199" s="40" t="str">
        <f>IF(COUNTIF(H199:L199,"&gt;"&amp;'reference parameters'!$B$2)&gt;='reference parameters'!$B$3,IF(COUNTIF('diff expr Varroa'!M199:Q199,"&gt;"&amp;'reference parameters'!$B$2)&gt;='reference parameters'!$B$4,"OK"))</f>
        <v>OK</v>
      </c>
      <c r="U199" s="3">
        <f t="shared" si="89"/>
        <v>4</v>
      </c>
      <c r="V199" s="3">
        <f t="shared" si="90"/>
        <v>3</v>
      </c>
      <c r="W199" s="3">
        <f t="shared" si="91"/>
        <v>1</v>
      </c>
      <c r="X199" s="3">
        <f t="shared" si="92"/>
        <v>8</v>
      </c>
      <c r="Y199" s="3">
        <f t="shared" si="93"/>
        <v>10</v>
      </c>
      <c r="Z199" s="3">
        <f t="shared" si="94"/>
        <v>9</v>
      </c>
      <c r="AA199" s="3">
        <f t="shared" si="95"/>
        <v>6</v>
      </c>
      <c r="AB199" s="3">
        <f t="shared" si="96"/>
        <v>2</v>
      </c>
      <c r="AC199" s="3">
        <f t="shared" si="97"/>
        <v>5</v>
      </c>
      <c r="AD199" s="3">
        <f t="shared" si="98"/>
        <v>7</v>
      </c>
      <c r="AE199" s="3"/>
      <c r="AF199" s="3">
        <f t="shared" si="99"/>
        <v>0</v>
      </c>
      <c r="AG199" s="3">
        <f t="shared" si="100"/>
        <v>0</v>
      </c>
      <c r="AH199" s="3">
        <f t="shared" si="101"/>
        <v>0</v>
      </c>
      <c r="AI199" s="3">
        <f t="shared" si="102"/>
        <v>0</v>
      </c>
      <c r="AJ199" s="3">
        <f t="shared" si="103"/>
        <v>0</v>
      </c>
      <c r="AK199" s="3">
        <f t="shared" si="104"/>
        <v>0</v>
      </c>
      <c r="AL199" s="3">
        <f t="shared" si="105"/>
        <v>0</v>
      </c>
      <c r="AM199" s="3">
        <f t="shared" si="106"/>
        <v>0</v>
      </c>
      <c r="AN199" s="3">
        <f t="shared" si="107"/>
        <v>0</v>
      </c>
      <c r="AO199" s="3">
        <f t="shared" si="108"/>
        <v>0</v>
      </c>
      <c r="AP199" s="3"/>
      <c r="AQ199" s="3">
        <f t="shared" si="109"/>
        <v>4</v>
      </c>
      <c r="AR199" s="3">
        <f t="shared" si="110"/>
        <v>3</v>
      </c>
      <c r="AS199" s="3">
        <f t="shared" si="111"/>
        <v>1</v>
      </c>
      <c r="AT199" s="3">
        <f t="shared" si="112"/>
        <v>8</v>
      </c>
      <c r="AU199" s="3">
        <f t="shared" si="113"/>
        <v>10</v>
      </c>
      <c r="AV199" s="3">
        <f t="shared" si="114"/>
        <v>9</v>
      </c>
      <c r="AW199" s="3">
        <f t="shared" si="115"/>
        <v>6</v>
      </c>
      <c r="AX199" s="3">
        <f t="shared" si="116"/>
        <v>2</v>
      </c>
      <c r="AY199" s="3">
        <f t="shared" si="117"/>
        <v>5</v>
      </c>
      <c r="AZ199" s="3">
        <f t="shared" si="118"/>
        <v>7</v>
      </c>
      <c r="BA199" s="3"/>
      <c r="BB199" s="6">
        <f t="shared" si="119"/>
        <v>5</v>
      </c>
      <c r="BC199" s="3">
        <f t="shared" si="120"/>
        <v>5</v>
      </c>
      <c r="BD199" s="3">
        <f t="shared" si="123"/>
        <v>26</v>
      </c>
      <c r="BE199" s="3">
        <f t="shared" si="124"/>
        <v>29</v>
      </c>
      <c r="BF199" s="3">
        <f t="shared" si="125"/>
        <v>14</v>
      </c>
      <c r="BG199" s="3">
        <f t="shared" si="126"/>
        <v>11</v>
      </c>
      <c r="BH199" s="3">
        <f t="shared" si="127"/>
        <v>11</v>
      </c>
      <c r="BI199" s="28">
        <f t="shared" si="128"/>
        <v>12.5</v>
      </c>
      <c r="BJ199" s="28">
        <f t="shared" si="129"/>
        <v>4.7871355387816905</v>
      </c>
      <c r="BK199" s="44">
        <f t="shared" si="130"/>
        <v>-0.31333978072025609</v>
      </c>
      <c r="BL199" s="45">
        <f t="shared" si="121"/>
        <v>0.37701126503103738</v>
      </c>
      <c r="BM199" s="39"/>
      <c r="BN199" s="39" t="str">
        <f t="shared" si="131"/>
        <v/>
      </c>
      <c r="BP199" s="12">
        <f t="shared" si="132"/>
        <v>4.2629190174358986E-3</v>
      </c>
    </row>
    <row r="200" spans="1:68">
      <c r="A200" s="43" t="s">
        <v>709</v>
      </c>
      <c r="B200" s="43" t="s">
        <v>710</v>
      </c>
      <c r="C200" s="43" t="s">
        <v>711</v>
      </c>
      <c r="D200" s="43" t="s">
        <v>712</v>
      </c>
      <c r="E200" s="43" t="s">
        <v>584</v>
      </c>
      <c r="F200" s="12" t="str">
        <f t="shared" si="122"/>
        <v>Immune syst</v>
      </c>
      <c r="H200" s="12">
        <f>VLOOKUP($B200,data!$B$3:$Q$11565,'diff expr Varroa'!H$7,FALSE)</f>
        <v>4.8324495657597604</v>
      </c>
      <c r="I200" s="12">
        <f>VLOOKUP($B200,data!$B$3:$Q$11565,'diff expr Varroa'!I$7,FALSE)</f>
        <v>4.9103330586210001</v>
      </c>
      <c r="J200" s="12">
        <f>VLOOKUP($B200,data!$B$3:$Q$11565,'diff expr Varroa'!J$7,FALSE)</f>
        <v>5.7834864418304504</v>
      </c>
      <c r="K200" s="12">
        <f>VLOOKUP($B200,data!$B$3:$Q$11565,'diff expr Varroa'!K$7,FALSE)</f>
        <v>5.0098915733122702</v>
      </c>
      <c r="L200" s="12">
        <f>VLOOKUP($B200,data!$B$3:$Q$11565,'diff expr Varroa'!L$7,FALSE)</f>
        <v>5.3842376496302498</v>
      </c>
      <c r="M200" s="12">
        <f>VLOOKUP($B200,data!$B$3:$Q$11565,'diff expr Varroa'!M$7,FALSE)</f>
        <v>5.0769980259574004</v>
      </c>
      <c r="N200" s="12">
        <f>VLOOKUP($B200,data!$B$3:$Q$11565,'diff expr Varroa'!N$7,FALSE)</f>
        <v>5.3167384601450198</v>
      </c>
      <c r="O200" s="12">
        <f>VLOOKUP($B200,data!$B$3:$Q$11565,'diff expr Varroa'!O$7,FALSE)</f>
        <v>4.94790803410966</v>
      </c>
      <c r="P200" s="12">
        <f>VLOOKUP($B200,data!$B$3:$Q$11565,'diff expr Varroa'!P$7,FALSE)</f>
        <v>5.4837765726009904</v>
      </c>
      <c r="Q200" s="12">
        <f>VLOOKUP($B200,data!$B$3:$Q$11565,'diff expr Varroa'!Q$7,FALSE)</f>
        <v>5.4740674480207696</v>
      </c>
      <c r="S200" s="40" t="str">
        <f>IF(COUNTIF(H200:L200,"&gt;"&amp;'reference parameters'!$B$2)&gt;='reference parameters'!$B$3,IF(COUNTIF('diff expr Varroa'!M200:Q200,"&gt;"&amp;'reference parameters'!$B$2)&gt;='reference parameters'!$B$4,"OK"))</f>
        <v>OK</v>
      </c>
      <c r="U200" s="3">
        <f t="shared" si="89"/>
        <v>1</v>
      </c>
      <c r="V200" s="3">
        <f t="shared" si="90"/>
        <v>2</v>
      </c>
      <c r="W200" s="3">
        <f t="shared" si="91"/>
        <v>10</v>
      </c>
      <c r="X200" s="3">
        <f t="shared" si="92"/>
        <v>4</v>
      </c>
      <c r="Y200" s="3">
        <f t="shared" si="93"/>
        <v>7</v>
      </c>
      <c r="Z200" s="3">
        <f t="shared" si="94"/>
        <v>5</v>
      </c>
      <c r="AA200" s="3">
        <f t="shared" si="95"/>
        <v>6</v>
      </c>
      <c r="AB200" s="3">
        <f t="shared" si="96"/>
        <v>3</v>
      </c>
      <c r="AC200" s="3">
        <f t="shared" si="97"/>
        <v>9</v>
      </c>
      <c r="AD200" s="3">
        <f t="shared" si="98"/>
        <v>8</v>
      </c>
      <c r="AE200" s="3"/>
      <c r="AF200" s="3">
        <f t="shared" si="99"/>
        <v>0</v>
      </c>
      <c r="AG200" s="3">
        <f t="shared" si="100"/>
        <v>0</v>
      </c>
      <c r="AH200" s="3">
        <f t="shared" si="101"/>
        <v>0</v>
      </c>
      <c r="AI200" s="3">
        <f t="shared" si="102"/>
        <v>0</v>
      </c>
      <c r="AJ200" s="3">
        <f t="shared" si="103"/>
        <v>0</v>
      </c>
      <c r="AK200" s="3">
        <f t="shared" si="104"/>
        <v>0</v>
      </c>
      <c r="AL200" s="3">
        <f t="shared" si="105"/>
        <v>0</v>
      </c>
      <c r="AM200" s="3">
        <f t="shared" si="106"/>
        <v>0</v>
      </c>
      <c r="AN200" s="3">
        <f t="shared" si="107"/>
        <v>0</v>
      </c>
      <c r="AO200" s="3">
        <f t="shared" si="108"/>
        <v>0</v>
      </c>
      <c r="AP200" s="3"/>
      <c r="AQ200" s="3">
        <f t="shared" si="109"/>
        <v>1</v>
      </c>
      <c r="AR200" s="3">
        <f t="shared" si="110"/>
        <v>2</v>
      </c>
      <c r="AS200" s="3">
        <f t="shared" si="111"/>
        <v>10</v>
      </c>
      <c r="AT200" s="3">
        <f t="shared" si="112"/>
        <v>4</v>
      </c>
      <c r="AU200" s="3">
        <f t="shared" si="113"/>
        <v>7</v>
      </c>
      <c r="AV200" s="3">
        <f t="shared" si="114"/>
        <v>5</v>
      </c>
      <c r="AW200" s="3">
        <f t="shared" si="115"/>
        <v>6</v>
      </c>
      <c r="AX200" s="3">
        <f t="shared" si="116"/>
        <v>3</v>
      </c>
      <c r="AY200" s="3">
        <f t="shared" si="117"/>
        <v>9</v>
      </c>
      <c r="AZ200" s="3">
        <f t="shared" si="118"/>
        <v>8</v>
      </c>
      <c r="BA200" s="3"/>
      <c r="BB200" s="6">
        <f t="shared" si="119"/>
        <v>5</v>
      </c>
      <c r="BC200" s="3">
        <f t="shared" si="120"/>
        <v>5</v>
      </c>
      <c r="BD200" s="3">
        <f t="shared" si="123"/>
        <v>24</v>
      </c>
      <c r="BE200" s="3">
        <f t="shared" si="124"/>
        <v>31</v>
      </c>
      <c r="BF200" s="3">
        <f t="shared" si="125"/>
        <v>16</v>
      </c>
      <c r="BG200" s="3">
        <f t="shared" si="126"/>
        <v>9</v>
      </c>
      <c r="BH200" s="3">
        <f t="shared" si="127"/>
        <v>9</v>
      </c>
      <c r="BI200" s="28">
        <f t="shared" si="128"/>
        <v>12.5</v>
      </c>
      <c r="BJ200" s="28">
        <f t="shared" si="129"/>
        <v>4.7871355387816905</v>
      </c>
      <c r="BK200" s="44">
        <f t="shared" si="130"/>
        <v>-0.73112615501393097</v>
      </c>
      <c r="BL200" s="45">
        <f t="shared" si="121"/>
        <v>0.23235104997023245</v>
      </c>
      <c r="BM200" s="39"/>
      <c r="BN200" s="39" t="str">
        <f t="shared" si="131"/>
        <v/>
      </c>
      <c r="BP200" s="12">
        <f t="shared" si="132"/>
        <v>6.3056320751417568E-3</v>
      </c>
    </row>
    <row r="201" spans="1:68">
      <c r="A201" s="43" t="s">
        <v>713</v>
      </c>
      <c r="B201" s="43" t="s">
        <v>714</v>
      </c>
      <c r="C201" s="43" t="s">
        <v>687</v>
      </c>
      <c r="D201" s="43" t="s">
        <v>688</v>
      </c>
      <c r="E201" s="43" t="s">
        <v>584</v>
      </c>
      <c r="F201" s="12" t="str">
        <f t="shared" si="122"/>
        <v>Immune syst</v>
      </c>
      <c r="H201" s="12">
        <f>VLOOKUP($B201,data!$B$3:$Q$11565,'diff expr Varroa'!H$7,FALSE)</f>
        <v>7.66621443377828</v>
      </c>
      <c r="I201" s="12">
        <f>VLOOKUP($B201,data!$B$3:$Q$11565,'diff expr Varroa'!I$7,FALSE)</f>
        <v>7.8237674693952703</v>
      </c>
      <c r="J201" s="12">
        <f>VLOOKUP($B201,data!$B$3:$Q$11565,'diff expr Varroa'!J$7,FALSE)</f>
        <v>7.0352413670756002</v>
      </c>
      <c r="K201" s="12">
        <f>VLOOKUP($B201,data!$B$3:$Q$11565,'diff expr Varroa'!K$7,FALSE)</f>
        <v>7.5959218196393197</v>
      </c>
      <c r="L201" s="12">
        <f>VLOOKUP($B201,data!$B$3:$Q$11565,'diff expr Varroa'!L$7,FALSE)</f>
        <v>8.4546857263421007</v>
      </c>
      <c r="M201" s="12">
        <f>VLOOKUP($B201,data!$B$3:$Q$11565,'diff expr Varroa'!M$7,FALSE)</f>
        <v>7.42672744422166</v>
      </c>
      <c r="N201" s="12">
        <f>VLOOKUP($B201,data!$B$3:$Q$11565,'diff expr Varroa'!N$7,FALSE)</f>
        <v>7.5160073190113001</v>
      </c>
      <c r="O201" s="12">
        <f>VLOOKUP($B201,data!$B$3:$Q$11565,'diff expr Varroa'!O$7,FALSE)</f>
        <v>7.0027033363698798</v>
      </c>
      <c r="P201" s="12">
        <f>VLOOKUP($B201,data!$B$3:$Q$11565,'diff expr Varroa'!P$7,FALSE)</f>
        <v>8.0647469792340907</v>
      </c>
      <c r="Q201" s="12">
        <f>VLOOKUP($B201,data!$B$3:$Q$11565,'diff expr Varroa'!Q$7,FALSE)</f>
        <v>7.4688428657864696</v>
      </c>
      <c r="S201" s="40" t="str">
        <f>IF(COUNTIF(H201:L201,"&gt;"&amp;'reference parameters'!$B$2)&gt;='reference parameters'!$B$3,IF(COUNTIF('diff expr Varroa'!M201:Q201,"&gt;"&amp;'reference parameters'!$B$2)&gt;='reference parameters'!$B$4,"OK"))</f>
        <v>OK</v>
      </c>
      <c r="U201" s="3">
        <f t="shared" si="89"/>
        <v>7</v>
      </c>
      <c r="V201" s="3">
        <f t="shared" si="90"/>
        <v>8</v>
      </c>
      <c r="W201" s="3">
        <f t="shared" si="91"/>
        <v>2</v>
      </c>
      <c r="X201" s="3">
        <f t="shared" si="92"/>
        <v>6</v>
      </c>
      <c r="Y201" s="3">
        <f t="shared" si="93"/>
        <v>10</v>
      </c>
      <c r="Z201" s="3">
        <f t="shared" si="94"/>
        <v>3</v>
      </c>
      <c r="AA201" s="3">
        <f t="shared" si="95"/>
        <v>5</v>
      </c>
      <c r="AB201" s="3">
        <f t="shared" si="96"/>
        <v>1</v>
      </c>
      <c r="AC201" s="3">
        <f t="shared" si="97"/>
        <v>9</v>
      </c>
      <c r="AD201" s="3">
        <f t="shared" si="98"/>
        <v>4</v>
      </c>
      <c r="AE201" s="3"/>
      <c r="AF201" s="3">
        <f t="shared" si="99"/>
        <v>0</v>
      </c>
      <c r="AG201" s="3">
        <f t="shared" si="100"/>
        <v>0</v>
      </c>
      <c r="AH201" s="3">
        <f t="shared" si="101"/>
        <v>0</v>
      </c>
      <c r="AI201" s="3">
        <f t="shared" si="102"/>
        <v>0</v>
      </c>
      <c r="AJ201" s="3">
        <f t="shared" si="103"/>
        <v>0</v>
      </c>
      <c r="AK201" s="3">
        <f t="shared" si="104"/>
        <v>0</v>
      </c>
      <c r="AL201" s="3">
        <f t="shared" si="105"/>
        <v>0</v>
      </c>
      <c r="AM201" s="3">
        <f t="shared" si="106"/>
        <v>0</v>
      </c>
      <c r="AN201" s="3">
        <f t="shared" si="107"/>
        <v>0</v>
      </c>
      <c r="AO201" s="3">
        <f t="shared" si="108"/>
        <v>0</v>
      </c>
      <c r="AP201" s="3"/>
      <c r="AQ201" s="3">
        <f t="shared" si="109"/>
        <v>7</v>
      </c>
      <c r="AR201" s="3">
        <f t="shared" si="110"/>
        <v>8</v>
      </c>
      <c r="AS201" s="3">
        <f t="shared" si="111"/>
        <v>2</v>
      </c>
      <c r="AT201" s="3">
        <f t="shared" si="112"/>
        <v>6</v>
      </c>
      <c r="AU201" s="3">
        <f t="shared" si="113"/>
        <v>10</v>
      </c>
      <c r="AV201" s="3">
        <f t="shared" si="114"/>
        <v>3</v>
      </c>
      <c r="AW201" s="3">
        <f t="shared" si="115"/>
        <v>5</v>
      </c>
      <c r="AX201" s="3">
        <f t="shared" si="116"/>
        <v>1</v>
      </c>
      <c r="AY201" s="3">
        <f t="shared" si="117"/>
        <v>9</v>
      </c>
      <c r="AZ201" s="3">
        <f t="shared" si="118"/>
        <v>4</v>
      </c>
      <c r="BA201" s="3"/>
      <c r="BB201" s="6">
        <f t="shared" si="119"/>
        <v>5</v>
      </c>
      <c r="BC201" s="3">
        <f t="shared" si="120"/>
        <v>5</v>
      </c>
      <c r="BD201" s="3">
        <f t="shared" si="123"/>
        <v>33</v>
      </c>
      <c r="BE201" s="3">
        <f t="shared" si="124"/>
        <v>22</v>
      </c>
      <c r="BF201" s="3">
        <f t="shared" si="125"/>
        <v>7</v>
      </c>
      <c r="BG201" s="3">
        <f t="shared" si="126"/>
        <v>18</v>
      </c>
      <c r="BH201" s="3">
        <f t="shared" si="127"/>
        <v>7</v>
      </c>
      <c r="BI201" s="28">
        <f t="shared" si="128"/>
        <v>12.5</v>
      </c>
      <c r="BJ201" s="28">
        <f t="shared" si="129"/>
        <v>4.7871355387816905</v>
      </c>
      <c r="BK201" s="44">
        <f t="shared" si="130"/>
        <v>-1.1489125293076057</v>
      </c>
      <c r="BL201" s="45">
        <f t="shared" si="121"/>
        <v>0.12529602534284204</v>
      </c>
      <c r="BM201" s="39"/>
      <c r="BN201" s="39" t="str">
        <f t="shared" si="131"/>
        <v/>
      </c>
      <c r="BP201" s="12">
        <f t="shared" si="132"/>
        <v>-1.2526969824418461E-2</v>
      </c>
    </row>
    <row r="202" spans="1:68">
      <c r="A202" s="43" t="s">
        <v>715</v>
      </c>
      <c r="B202" s="43" t="s">
        <v>716</v>
      </c>
      <c r="C202" s="43" t="s">
        <v>717</v>
      </c>
      <c r="D202" s="43" t="s">
        <v>718</v>
      </c>
      <c r="E202" s="43" t="s">
        <v>584</v>
      </c>
      <c r="F202" s="12" t="str">
        <f t="shared" si="122"/>
        <v>Immune syst</v>
      </c>
      <c r="H202" s="12">
        <f>VLOOKUP($B202,data!$B$3:$Q$11565,'diff expr Varroa'!H$7,FALSE)</f>
        <v>11.7687984520313</v>
      </c>
      <c r="I202" s="12">
        <f>VLOOKUP($B202,data!$B$3:$Q$11565,'diff expr Varroa'!I$7,FALSE)</f>
        <v>11.764189689189299</v>
      </c>
      <c r="J202" s="12">
        <f>VLOOKUP($B202,data!$B$3:$Q$11565,'diff expr Varroa'!J$7,FALSE)</f>
        <v>11.3113123553535</v>
      </c>
      <c r="K202" s="12">
        <f>VLOOKUP($B202,data!$B$3:$Q$11565,'diff expr Varroa'!K$7,FALSE)</f>
        <v>11.863862643696001</v>
      </c>
      <c r="L202" s="12">
        <f>VLOOKUP($B202,data!$B$3:$Q$11565,'diff expr Varroa'!L$7,FALSE)</f>
        <v>11.617513374950599</v>
      </c>
      <c r="M202" s="12">
        <f>VLOOKUP($B202,data!$B$3:$Q$11565,'diff expr Varroa'!M$7,FALSE)</f>
        <v>11.445839107584799</v>
      </c>
      <c r="N202" s="12">
        <f>VLOOKUP($B202,data!$B$3:$Q$11565,'diff expr Varroa'!N$7,FALSE)</f>
        <v>11.169957809571301</v>
      </c>
      <c r="O202" s="12">
        <f>VLOOKUP($B202,data!$B$3:$Q$11565,'diff expr Varroa'!O$7,FALSE)</f>
        <v>11.2909791339746</v>
      </c>
      <c r="P202" s="12">
        <f>VLOOKUP($B202,data!$B$3:$Q$11565,'diff expr Varroa'!P$7,FALSE)</f>
        <v>11.4761811186322</v>
      </c>
      <c r="Q202" s="12">
        <f>VLOOKUP($B202,data!$B$3:$Q$11565,'diff expr Varroa'!Q$7,FALSE)</f>
        <v>11.434557556305601</v>
      </c>
      <c r="S202" s="40" t="str">
        <f>IF(COUNTIF(H202:L202,"&gt;"&amp;'reference parameters'!$B$2)&gt;='reference parameters'!$B$3,IF(COUNTIF('diff expr Varroa'!M202:Q202,"&gt;"&amp;'reference parameters'!$B$2)&gt;='reference parameters'!$B$4,"OK"))</f>
        <v>OK</v>
      </c>
      <c r="U202" s="3">
        <f t="shared" ref="U202:U265" si="133">IF(ISNUMBER(H202)=TRUE,RANK(H202,$H202:$Q202,1))</f>
        <v>9</v>
      </c>
      <c r="V202" s="3">
        <f t="shared" ref="V202:V265" si="134">IF(ISNUMBER(I202)=TRUE,RANK(I202,$H202:$Q202,1))</f>
        <v>8</v>
      </c>
      <c r="W202" s="3">
        <f t="shared" ref="W202:W265" si="135">IF(ISNUMBER(J202)=TRUE,RANK(J202,$H202:$Q202,1))</f>
        <v>3</v>
      </c>
      <c r="X202" s="3">
        <f t="shared" ref="X202:X265" si="136">IF(ISNUMBER(K202)=TRUE,RANK(K202,$H202:$Q202,1))</f>
        <v>10</v>
      </c>
      <c r="Y202" s="3">
        <f t="shared" ref="Y202:Y265" si="137">IF(ISNUMBER(L202)=TRUE,RANK(L202,$H202:$Q202,1))</f>
        <v>7</v>
      </c>
      <c r="Z202" s="3">
        <f t="shared" ref="Z202:Z265" si="138">IF(ISNUMBER(M202)=TRUE,RANK(M202,$H202:$Q202,1))</f>
        <v>5</v>
      </c>
      <c r="AA202" s="3">
        <f t="shared" ref="AA202:AA265" si="139">IF(ISNUMBER(N202)=TRUE,RANK(N202,$H202:$Q202,1))</f>
        <v>1</v>
      </c>
      <c r="AB202" s="3">
        <f t="shared" ref="AB202:AB265" si="140">IF(ISNUMBER(O202)=TRUE,RANK(O202,$H202:$Q202,1))</f>
        <v>2</v>
      </c>
      <c r="AC202" s="3">
        <f t="shared" ref="AC202:AC265" si="141">IF(ISNUMBER(P202)=TRUE,RANK(P202,$H202:$Q202,1))</f>
        <v>6</v>
      </c>
      <c r="AD202" s="3">
        <f t="shared" ref="AD202:AD265" si="142">IF(ISNUMBER(Q202)=TRUE,RANK(Q202,$H202:$Q202,1))</f>
        <v>4</v>
      </c>
      <c r="AE202" s="3"/>
      <c r="AF202" s="3">
        <f t="shared" ref="AF202:AF265" si="143">IF(ISNUMBER(H202)=TRUE,((COUNT($H202:$Q202)+1-RANK(H202,$H202:$Q202,0)-RANK(H202,$H202:$Q202,1))/2),"")</f>
        <v>0</v>
      </c>
      <c r="AG202" s="3">
        <f t="shared" ref="AG202:AG265" si="144">IF(ISNUMBER(I202)=TRUE,((COUNT($H202:$Q202)+1-RANK(I202,$H202:$Q202,0)-RANK(I202,$H202:$Q202,1))/2),"")</f>
        <v>0</v>
      </c>
      <c r="AH202" s="3">
        <f t="shared" ref="AH202:AH265" si="145">IF(ISNUMBER(J202)=TRUE,((COUNT($H202:$Q202)+1-RANK(J202,$H202:$Q202,0)-RANK(J202,$H202:$Q202,1))/2),"")</f>
        <v>0</v>
      </c>
      <c r="AI202" s="3">
        <f t="shared" ref="AI202:AI265" si="146">IF(ISNUMBER(K202)=TRUE,((COUNT($H202:$Q202)+1-RANK(K202,$H202:$Q202,0)-RANK(K202,$H202:$Q202,1))/2),"")</f>
        <v>0</v>
      </c>
      <c r="AJ202" s="3">
        <f t="shared" ref="AJ202:AJ265" si="147">IF(ISNUMBER(L202)=TRUE,((COUNT($H202:$Q202)+1-RANK(L202,$H202:$Q202,0)-RANK(L202,$H202:$Q202,1))/2),"")</f>
        <v>0</v>
      </c>
      <c r="AK202" s="3">
        <f t="shared" ref="AK202:AK265" si="148">IF(ISNUMBER(M202)=TRUE,((COUNT($H202:$Q202)+1-RANK(M202,$H202:$Q202,0)-RANK(M202,$H202:$Q202,1))/2),"")</f>
        <v>0</v>
      </c>
      <c r="AL202" s="3">
        <f t="shared" ref="AL202:AL265" si="149">IF(ISNUMBER(N202)=TRUE,((COUNT($H202:$Q202)+1-RANK(N202,$H202:$Q202,0)-RANK(N202,$H202:$Q202,1))/2),"")</f>
        <v>0</v>
      </c>
      <c r="AM202" s="3">
        <f t="shared" ref="AM202:AM265" si="150">IF(ISNUMBER(O202)=TRUE,((COUNT($H202:$Q202)+1-RANK(O202,$H202:$Q202,0)-RANK(O202,$H202:$Q202,1))/2),"")</f>
        <v>0</v>
      </c>
      <c r="AN202" s="3">
        <f t="shared" ref="AN202:AN265" si="151">IF(ISNUMBER(P202)=TRUE,((COUNT($H202:$Q202)+1-RANK(P202,$H202:$Q202,0)-RANK(P202,$H202:$Q202,1))/2),"")</f>
        <v>0</v>
      </c>
      <c r="AO202" s="3">
        <f t="shared" ref="AO202:AO265" si="152">IF(ISNUMBER(Q202)=TRUE,((COUNT($H202:$Q202)+1-RANK(Q202,$H202:$Q202,0)-RANK(Q202,$H202:$Q202,1))/2),"")</f>
        <v>0</v>
      </c>
      <c r="AP202" s="3"/>
      <c r="AQ202" s="3">
        <f t="shared" ref="AQ202:AQ265" si="153">IF(ISNUMBER(H202)=TRUE,(U202+AF202),"")</f>
        <v>9</v>
      </c>
      <c r="AR202" s="3">
        <f t="shared" ref="AR202:AR265" si="154">IF(ISNUMBER(I202)=TRUE,(V202+AG202),"")</f>
        <v>8</v>
      </c>
      <c r="AS202" s="3">
        <f t="shared" ref="AS202:AS265" si="155">IF(ISNUMBER(J202)=TRUE,(W202+AH202),"")</f>
        <v>3</v>
      </c>
      <c r="AT202" s="3">
        <f t="shared" ref="AT202:AT265" si="156">IF(ISNUMBER(K202)=TRUE,(X202+AI202),"")</f>
        <v>10</v>
      </c>
      <c r="AU202" s="3">
        <f t="shared" ref="AU202:AU265" si="157">IF(ISNUMBER(L202)=TRUE,(Y202+AJ202),"")</f>
        <v>7</v>
      </c>
      <c r="AV202" s="3">
        <f t="shared" ref="AV202:AV265" si="158">IF(ISNUMBER(M202)=TRUE,(Z202+AK202),"")</f>
        <v>5</v>
      </c>
      <c r="AW202" s="3">
        <f t="shared" ref="AW202:AW265" si="159">IF(ISNUMBER(N202)=TRUE,(AA202+AL202),"")</f>
        <v>1</v>
      </c>
      <c r="AX202" s="3">
        <f t="shared" ref="AX202:AX265" si="160">IF(ISNUMBER(O202)=TRUE,(AB202+AM202),"")</f>
        <v>2</v>
      </c>
      <c r="AY202" s="3">
        <f t="shared" ref="AY202:AY265" si="161">IF(ISNUMBER(P202)=TRUE,(AC202+AN202),"")</f>
        <v>6</v>
      </c>
      <c r="AZ202" s="3">
        <f t="shared" ref="AZ202:AZ265" si="162">IF(ISNUMBER(Q202)=TRUE,(AD202+AO202),"")</f>
        <v>4</v>
      </c>
      <c r="BA202" s="3"/>
      <c r="BB202" s="6">
        <f t="shared" ref="BB202:BB265" si="163">COUNT(H202:L202)</f>
        <v>5</v>
      </c>
      <c r="BC202" s="3">
        <f t="shared" ref="BC202:BC265" si="164">COUNT(M202:Q202)</f>
        <v>5</v>
      </c>
      <c r="BD202" s="3">
        <f t="shared" si="123"/>
        <v>37</v>
      </c>
      <c r="BE202" s="3">
        <f t="shared" si="124"/>
        <v>18</v>
      </c>
      <c r="BF202" s="3">
        <f t="shared" si="125"/>
        <v>3</v>
      </c>
      <c r="BG202" s="3">
        <f t="shared" si="126"/>
        <v>22</v>
      </c>
      <c r="BH202" s="3">
        <f t="shared" si="127"/>
        <v>3</v>
      </c>
      <c r="BI202" s="28">
        <f t="shared" si="128"/>
        <v>12.5</v>
      </c>
      <c r="BJ202" s="28">
        <f t="shared" si="129"/>
        <v>4.7871355387816905</v>
      </c>
      <c r="BK202" s="44">
        <f t="shared" si="130"/>
        <v>-1.9844852778949553</v>
      </c>
      <c r="BL202" s="45">
        <f t="shared" ref="BL202:BL265" si="165">IF(S202="OK",_xlfn.NORM.S.DIST(BK202,TRUE),"")</f>
        <v>2.3600883845071103E-2</v>
      </c>
      <c r="BM202" s="39"/>
      <c r="BN202" s="39" t="str">
        <f t="shared" si="131"/>
        <v/>
      </c>
      <c r="BP202" s="12">
        <f t="shared" si="132"/>
        <v>-1.1377551662614007E-2</v>
      </c>
    </row>
    <row r="203" spans="1:68">
      <c r="A203" s="43" t="s">
        <v>719</v>
      </c>
      <c r="B203" s="43" t="s">
        <v>720</v>
      </c>
      <c r="C203" s="43" t="s">
        <v>624</v>
      </c>
      <c r="D203" s="43" t="s">
        <v>625</v>
      </c>
      <c r="E203" s="43" t="s">
        <v>584</v>
      </c>
      <c r="F203" s="12" t="str">
        <f t="shared" ref="F203:F266" si="166">MID(E203,1,11)</f>
        <v>Immune syst</v>
      </c>
      <c r="H203" s="12">
        <f>VLOOKUP($B203,data!$B$3:$Q$11565,'diff expr Varroa'!H$7,FALSE)</f>
        <v>7.4767631232300502</v>
      </c>
      <c r="I203" s="12">
        <f>VLOOKUP($B203,data!$B$3:$Q$11565,'diff expr Varroa'!I$7,FALSE)</f>
        <v>7.4658296828705604</v>
      </c>
      <c r="J203" s="12">
        <f>VLOOKUP($B203,data!$B$3:$Q$11565,'diff expr Varroa'!J$7,FALSE)</f>
        <v>7.6925266921822599</v>
      </c>
      <c r="K203" s="12">
        <f>VLOOKUP($B203,data!$B$3:$Q$11565,'diff expr Varroa'!K$7,FALSE)</f>
        <v>7.6699882148714096</v>
      </c>
      <c r="L203" s="12">
        <f>VLOOKUP($B203,data!$B$3:$Q$11565,'diff expr Varroa'!L$7,FALSE)</f>
        <v>7.4217666447414699</v>
      </c>
      <c r="M203" s="12">
        <f>VLOOKUP($B203,data!$B$3:$Q$11565,'diff expr Varroa'!M$7,FALSE)</f>
        <v>7.6590441808504401</v>
      </c>
      <c r="N203" s="12">
        <f>VLOOKUP($B203,data!$B$3:$Q$11565,'diff expr Varroa'!N$7,FALSE)</f>
        <v>7.5914094517809803</v>
      </c>
      <c r="O203" s="12">
        <f>VLOOKUP($B203,data!$B$3:$Q$11565,'diff expr Varroa'!O$7,FALSE)</f>
        <v>7.8270876263146301</v>
      </c>
      <c r="P203" s="12">
        <f>VLOOKUP($B203,data!$B$3:$Q$11565,'diff expr Varroa'!P$7,FALSE)</f>
        <v>7.2744141714431603</v>
      </c>
      <c r="Q203" s="12">
        <f>VLOOKUP($B203,data!$B$3:$Q$11565,'diff expr Varroa'!Q$7,FALSE)</f>
        <v>7.5119629138153297</v>
      </c>
      <c r="S203" s="40" t="str">
        <f>IF(COUNTIF(H203:L203,"&gt;"&amp;'reference parameters'!$B$2)&gt;='reference parameters'!$B$3,IF(COUNTIF('diff expr Varroa'!M203:Q203,"&gt;"&amp;'reference parameters'!$B$2)&gt;='reference parameters'!$B$4,"OK"))</f>
        <v>OK</v>
      </c>
      <c r="U203" s="3">
        <f t="shared" si="133"/>
        <v>4</v>
      </c>
      <c r="V203" s="3">
        <f t="shared" si="134"/>
        <v>3</v>
      </c>
      <c r="W203" s="3">
        <f t="shared" si="135"/>
        <v>9</v>
      </c>
      <c r="X203" s="3">
        <f t="shared" si="136"/>
        <v>8</v>
      </c>
      <c r="Y203" s="3">
        <f t="shared" si="137"/>
        <v>2</v>
      </c>
      <c r="Z203" s="3">
        <f t="shared" si="138"/>
        <v>7</v>
      </c>
      <c r="AA203" s="3">
        <f t="shared" si="139"/>
        <v>6</v>
      </c>
      <c r="AB203" s="3">
        <f t="shared" si="140"/>
        <v>10</v>
      </c>
      <c r="AC203" s="3">
        <f t="shared" si="141"/>
        <v>1</v>
      </c>
      <c r="AD203" s="3">
        <f t="shared" si="142"/>
        <v>5</v>
      </c>
      <c r="AE203" s="3"/>
      <c r="AF203" s="3">
        <f t="shared" si="143"/>
        <v>0</v>
      </c>
      <c r="AG203" s="3">
        <f t="shared" si="144"/>
        <v>0</v>
      </c>
      <c r="AH203" s="3">
        <f t="shared" si="145"/>
        <v>0</v>
      </c>
      <c r="AI203" s="3">
        <f t="shared" si="146"/>
        <v>0</v>
      </c>
      <c r="AJ203" s="3">
        <f t="shared" si="147"/>
        <v>0</v>
      </c>
      <c r="AK203" s="3">
        <f t="shared" si="148"/>
        <v>0</v>
      </c>
      <c r="AL203" s="3">
        <f t="shared" si="149"/>
        <v>0</v>
      </c>
      <c r="AM203" s="3">
        <f t="shared" si="150"/>
        <v>0</v>
      </c>
      <c r="AN203" s="3">
        <f t="shared" si="151"/>
        <v>0</v>
      </c>
      <c r="AO203" s="3">
        <f t="shared" si="152"/>
        <v>0</v>
      </c>
      <c r="AP203" s="3"/>
      <c r="AQ203" s="3">
        <f t="shared" si="153"/>
        <v>4</v>
      </c>
      <c r="AR203" s="3">
        <f t="shared" si="154"/>
        <v>3</v>
      </c>
      <c r="AS203" s="3">
        <f t="shared" si="155"/>
        <v>9</v>
      </c>
      <c r="AT203" s="3">
        <f t="shared" si="156"/>
        <v>8</v>
      </c>
      <c r="AU203" s="3">
        <f t="shared" si="157"/>
        <v>2</v>
      </c>
      <c r="AV203" s="3">
        <f t="shared" si="158"/>
        <v>7</v>
      </c>
      <c r="AW203" s="3">
        <f t="shared" si="159"/>
        <v>6</v>
      </c>
      <c r="AX203" s="3">
        <f t="shared" si="160"/>
        <v>10</v>
      </c>
      <c r="AY203" s="3">
        <f t="shared" si="161"/>
        <v>1</v>
      </c>
      <c r="AZ203" s="3">
        <f t="shared" si="162"/>
        <v>5</v>
      </c>
      <c r="BA203" s="3"/>
      <c r="BB203" s="6">
        <f t="shared" si="163"/>
        <v>5</v>
      </c>
      <c r="BC203" s="3">
        <f t="shared" si="164"/>
        <v>5</v>
      </c>
      <c r="BD203" s="3">
        <f t="shared" ref="BD203:BD266" si="167">SUM(AQ203:AU203)</f>
        <v>26</v>
      </c>
      <c r="BE203" s="3">
        <f t="shared" ref="BE203:BE266" si="168">SUM(AV203:AZ203)</f>
        <v>29</v>
      </c>
      <c r="BF203" s="3">
        <f t="shared" ref="BF203:BF266" si="169">BB203*BC203+(BB203*(BB203+1))/2-BD203</f>
        <v>14</v>
      </c>
      <c r="BG203" s="3">
        <f t="shared" ref="BG203:BG266" si="170">BB203*BC203+(BC203*(BC203+1)/2-BE203)</f>
        <v>11</v>
      </c>
      <c r="BH203" s="3">
        <f t="shared" ref="BH203:BH266" si="171">MIN(BF203:BG203)</f>
        <v>11</v>
      </c>
      <c r="BI203" s="28">
        <f t="shared" ref="BI203:BI266" si="172">BB203*BC203/2</f>
        <v>12.5</v>
      </c>
      <c r="BJ203" s="28">
        <f t="shared" ref="BJ203:BJ266" si="173">SQRT((BB203*BC203*(BB203+BC203+1))/12)</f>
        <v>4.7871355387816905</v>
      </c>
      <c r="BK203" s="44">
        <f t="shared" ref="BK203:BK266" si="174">(BH203-BI203)/BJ203</f>
        <v>-0.31333978072025609</v>
      </c>
      <c r="BL203" s="45">
        <f t="shared" si="165"/>
        <v>0.37701126503103738</v>
      </c>
      <c r="BM203" s="39"/>
      <c r="BN203" s="39" t="str">
        <f t="shared" ref="BN203:BN266" si="175">IF(BL203&lt;$BN$8,"sign","")</f>
        <v/>
      </c>
      <c r="BP203" s="12">
        <f t="shared" ref="BP203:BP266" si="176">LOG(AVERAGE(M203:Q203)/AVERAGE(H203:L203))</f>
        <v>1.5747291465845199E-3</v>
      </c>
    </row>
    <row r="204" spans="1:68">
      <c r="A204" s="43" t="s">
        <v>721</v>
      </c>
      <c r="B204" s="43" t="s">
        <v>722</v>
      </c>
      <c r="C204" s="43" t="s">
        <v>599</v>
      </c>
      <c r="D204" s="43" t="s">
        <v>723</v>
      </c>
      <c r="E204" s="43" t="s">
        <v>584</v>
      </c>
      <c r="F204" s="12" t="str">
        <f t="shared" si="166"/>
        <v>Immune syst</v>
      </c>
      <c r="H204" s="12">
        <f>VLOOKUP($B204,data!$B$3:$Q$11565,'diff expr Varroa'!H$7,FALSE)</f>
        <v>6.9734988154558204</v>
      </c>
      <c r="I204" s="12">
        <f>VLOOKUP($B204,data!$B$3:$Q$11565,'diff expr Varroa'!I$7,FALSE)</f>
        <v>7.0140709002794299</v>
      </c>
      <c r="J204" s="12">
        <f>VLOOKUP($B204,data!$B$3:$Q$11565,'diff expr Varroa'!J$7,FALSE)</f>
        <v>6.7682062103183904</v>
      </c>
      <c r="K204" s="12">
        <f>VLOOKUP($B204,data!$B$3:$Q$11565,'diff expr Varroa'!K$7,FALSE)</f>
        <v>7.0152002163899203</v>
      </c>
      <c r="L204" s="12">
        <f>VLOOKUP($B204,data!$B$3:$Q$11565,'diff expr Varroa'!L$7,FALSE)</f>
        <v>6.6966202244190196</v>
      </c>
      <c r="M204" s="12">
        <f>VLOOKUP($B204,data!$B$3:$Q$11565,'diff expr Varroa'!M$7,FALSE)</f>
        <v>7.7971543675747004</v>
      </c>
      <c r="N204" s="12">
        <f>VLOOKUP($B204,data!$B$3:$Q$11565,'diff expr Varroa'!N$7,FALSE)</f>
        <v>6.9832992760965604</v>
      </c>
      <c r="O204" s="12">
        <f>VLOOKUP($B204,data!$B$3:$Q$11565,'diff expr Varroa'!O$7,FALSE)</f>
        <v>7.2084821961656802</v>
      </c>
      <c r="P204" s="12">
        <f>VLOOKUP($B204,data!$B$3:$Q$11565,'diff expr Varroa'!P$7,FALSE)</f>
        <v>6.9835028813780502</v>
      </c>
      <c r="Q204" s="12">
        <f>VLOOKUP($B204,data!$B$3:$Q$11565,'diff expr Varroa'!Q$7,FALSE)</f>
        <v>7.0169966288756003</v>
      </c>
      <c r="S204" s="40" t="str">
        <f>IF(COUNTIF(H204:L204,"&gt;"&amp;'reference parameters'!$B$2)&gt;='reference parameters'!$B$3,IF(COUNTIF('diff expr Varroa'!M204:Q204,"&gt;"&amp;'reference parameters'!$B$2)&gt;='reference parameters'!$B$4,"OK"))</f>
        <v>OK</v>
      </c>
      <c r="U204" s="3">
        <f t="shared" si="133"/>
        <v>3</v>
      </c>
      <c r="V204" s="3">
        <f t="shared" si="134"/>
        <v>6</v>
      </c>
      <c r="W204" s="3">
        <f t="shared" si="135"/>
        <v>2</v>
      </c>
      <c r="X204" s="3">
        <f t="shared" si="136"/>
        <v>7</v>
      </c>
      <c r="Y204" s="3">
        <f t="shared" si="137"/>
        <v>1</v>
      </c>
      <c r="Z204" s="3">
        <f t="shared" si="138"/>
        <v>10</v>
      </c>
      <c r="AA204" s="3">
        <f t="shared" si="139"/>
        <v>4</v>
      </c>
      <c r="AB204" s="3">
        <f t="shared" si="140"/>
        <v>9</v>
      </c>
      <c r="AC204" s="3">
        <f t="shared" si="141"/>
        <v>5</v>
      </c>
      <c r="AD204" s="3">
        <f t="shared" si="142"/>
        <v>8</v>
      </c>
      <c r="AE204" s="3"/>
      <c r="AF204" s="3">
        <f t="shared" si="143"/>
        <v>0</v>
      </c>
      <c r="AG204" s="3">
        <f t="shared" si="144"/>
        <v>0</v>
      </c>
      <c r="AH204" s="3">
        <f t="shared" si="145"/>
        <v>0</v>
      </c>
      <c r="AI204" s="3">
        <f t="shared" si="146"/>
        <v>0</v>
      </c>
      <c r="AJ204" s="3">
        <f t="shared" si="147"/>
        <v>0</v>
      </c>
      <c r="AK204" s="3">
        <f t="shared" si="148"/>
        <v>0</v>
      </c>
      <c r="AL204" s="3">
        <f t="shared" si="149"/>
        <v>0</v>
      </c>
      <c r="AM204" s="3">
        <f t="shared" si="150"/>
        <v>0</v>
      </c>
      <c r="AN204" s="3">
        <f t="shared" si="151"/>
        <v>0</v>
      </c>
      <c r="AO204" s="3">
        <f t="shared" si="152"/>
        <v>0</v>
      </c>
      <c r="AP204" s="3"/>
      <c r="AQ204" s="3">
        <f t="shared" si="153"/>
        <v>3</v>
      </c>
      <c r="AR204" s="3">
        <f t="shared" si="154"/>
        <v>6</v>
      </c>
      <c r="AS204" s="3">
        <f t="shared" si="155"/>
        <v>2</v>
      </c>
      <c r="AT204" s="3">
        <f t="shared" si="156"/>
        <v>7</v>
      </c>
      <c r="AU204" s="3">
        <f t="shared" si="157"/>
        <v>1</v>
      </c>
      <c r="AV204" s="3">
        <f t="shared" si="158"/>
        <v>10</v>
      </c>
      <c r="AW204" s="3">
        <f t="shared" si="159"/>
        <v>4</v>
      </c>
      <c r="AX204" s="3">
        <f t="shared" si="160"/>
        <v>9</v>
      </c>
      <c r="AY204" s="3">
        <f t="shared" si="161"/>
        <v>5</v>
      </c>
      <c r="AZ204" s="3">
        <f t="shared" si="162"/>
        <v>8</v>
      </c>
      <c r="BA204" s="3"/>
      <c r="BB204" s="6">
        <f t="shared" si="163"/>
        <v>5</v>
      </c>
      <c r="BC204" s="3">
        <f t="shared" si="164"/>
        <v>5</v>
      </c>
      <c r="BD204" s="3">
        <f t="shared" si="167"/>
        <v>19</v>
      </c>
      <c r="BE204" s="3">
        <f t="shared" si="168"/>
        <v>36</v>
      </c>
      <c r="BF204" s="3">
        <f t="shared" si="169"/>
        <v>21</v>
      </c>
      <c r="BG204" s="3">
        <f t="shared" si="170"/>
        <v>4</v>
      </c>
      <c r="BH204" s="3">
        <f t="shared" si="171"/>
        <v>4</v>
      </c>
      <c r="BI204" s="28">
        <f t="shared" si="172"/>
        <v>12.5</v>
      </c>
      <c r="BJ204" s="28">
        <f t="shared" si="173"/>
        <v>4.7871355387816905</v>
      </c>
      <c r="BK204" s="44">
        <f t="shared" si="174"/>
        <v>-1.775592090748118</v>
      </c>
      <c r="BL204" s="45">
        <f t="shared" si="165"/>
        <v>3.7900087291180634E-2</v>
      </c>
      <c r="BM204" s="39"/>
      <c r="BN204" s="39" t="str">
        <f t="shared" si="175"/>
        <v/>
      </c>
      <c r="BP204" s="12">
        <f t="shared" si="176"/>
        <v>1.8764034426181672E-2</v>
      </c>
    </row>
    <row r="205" spans="1:68">
      <c r="A205" s="43" t="s">
        <v>724</v>
      </c>
      <c r="B205" s="43" t="s">
        <v>725</v>
      </c>
      <c r="C205" s="43" t="s">
        <v>726</v>
      </c>
      <c r="D205" s="43" t="s">
        <v>727</v>
      </c>
      <c r="E205" s="43" t="s">
        <v>584</v>
      </c>
      <c r="F205" s="12" t="str">
        <f t="shared" si="166"/>
        <v>Immune syst</v>
      </c>
      <c r="H205" s="12">
        <f>VLOOKUP($B205,data!$B$3:$Q$11565,'diff expr Varroa'!H$7,FALSE)</f>
        <v>5.2395597656514097</v>
      </c>
      <c r="I205" s="12">
        <f>VLOOKUP($B205,data!$B$3:$Q$11565,'diff expr Varroa'!I$7,FALSE)</f>
        <v>4.9486052131722396</v>
      </c>
      <c r="J205" s="12">
        <f>VLOOKUP($B205,data!$B$3:$Q$11565,'diff expr Varroa'!J$7,FALSE)</f>
        <v>4.9023702390828996</v>
      </c>
      <c r="K205" s="12">
        <f>VLOOKUP($B205,data!$B$3:$Q$11565,'diff expr Varroa'!K$7,FALSE)</f>
        <v>5.2006385452395101</v>
      </c>
      <c r="L205" s="12">
        <f>VLOOKUP($B205,data!$B$3:$Q$11565,'diff expr Varroa'!L$7,FALSE)</f>
        <v>5.5640625942373703</v>
      </c>
      <c r="M205" s="12">
        <f>VLOOKUP($B205,data!$B$3:$Q$11565,'diff expr Varroa'!M$7,FALSE)</f>
        <v>4.7010860560449901</v>
      </c>
      <c r="N205" s="12">
        <f>VLOOKUP($B205,data!$B$3:$Q$11565,'diff expr Varroa'!N$7,FALSE)</f>
        <v>5.1886752257753797</v>
      </c>
      <c r="O205" s="12">
        <f>VLOOKUP($B205,data!$B$3:$Q$11565,'diff expr Varroa'!O$7,FALSE)</f>
        <v>4.6307624373210201</v>
      </c>
      <c r="P205" s="12">
        <f>VLOOKUP($B205,data!$B$3:$Q$11565,'diff expr Varroa'!P$7,FALSE)</f>
        <v>5.0476523100685604</v>
      </c>
      <c r="Q205" s="12">
        <f>VLOOKUP($B205,data!$B$3:$Q$11565,'diff expr Varroa'!Q$7,FALSE)</f>
        <v>4.87288619379569</v>
      </c>
      <c r="S205" s="40" t="str">
        <f>IF(COUNTIF(H205:L205,"&gt;"&amp;'reference parameters'!$B$2)&gt;='reference parameters'!$B$3,IF(COUNTIF('diff expr Varroa'!M205:Q205,"&gt;"&amp;'reference parameters'!$B$2)&gt;='reference parameters'!$B$4,"OK"))</f>
        <v>OK</v>
      </c>
      <c r="U205" s="3">
        <f t="shared" si="133"/>
        <v>9</v>
      </c>
      <c r="V205" s="3">
        <f t="shared" si="134"/>
        <v>5</v>
      </c>
      <c r="W205" s="3">
        <f t="shared" si="135"/>
        <v>4</v>
      </c>
      <c r="X205" s="3">
        <f t="shared" si="136"/>
        <v>8</v>
      </c>
      <c r="Y205" s="3">
        <f t="shared" si="137"/>
        <v>10</v>
      </c>
      <c r="Z205" s="3">
        <f t="shared" si="138"/>
        <v>2</v>
      </c>
      <c r="AA205" s="3">
        <f t="shared" si="139"/>
        <v>7</v>
      </c>
      <c r="AB205" s="3">
        <f t="shared" si="140"/>
        <v>1</v>
      </c>
      <c r="AC205" s="3">
        <f t="shared" si="141"/>
        <v>6</v>
      </c>
      <c r="AD205" s="3">
        <f t="shared" si="142"/>
        <v>3</v>
      </c>
      <c r="AE205" s="3"/>
      <c r="AF205" s="3">
        <f t="shared" si="143"/>
        <v>0</v>
      </c>
      <c r="AG205" s="3">
        <f t="shared" si="144"/>
        <v>0</v>
      </c>
      <c r="AH205" s="3">
        <f t="shared" si="145"/>
        <v>0</v>
      </c>
      <c r="AI205" s="3">
        <f t="shared" si="146"/>
        <v>0</v>
      </c>
      <c r="AJ205" s="3">
        <f t="shared" si="147"/>
        <v>0</v>
      </c>
      <c r="AK205" s="3">
        <f t="shared" si="148"/>
        <v>0</v>
      </c>
      <c r="AL205" s="3">
        <f t="shared" si="149"/>
        <v>0</v>
      </c>
      <c r="AM205" s="3">
        <f t="shared" si="150"/>
        <v>0</v>
      </c>
      <c r="AN205" s="3">
        <f t="shared" si="151"/>
        <v>0</v>
      </c>
      <c r="AO205" s="3">
        <f t="shared" si="152"/>
        <v>0</v>
      </c>
      <c r="AP205" s="3"/>
      <c r="AQ205" s="3">
        <f t="shared" si="153"/>
        <v>9</v>
      </c>
      <c r="AR205" s="3">
        <f t="shared" si="154"/>
        <v>5</v>
      </c>
      <c r="AS205" s="3">
        <f t="shared" si="155"/>
        <v>4</v>
      </c>
      <c r="AT205" s="3">
        <f t="shared" si="156"/>
        <v>8</v>
      </c>
      <c r="AU205" s="3">
        <f t="shared" si="157"/>
        <v>10</v>
      </c>
      <c r="AV205" s="3">
        <f t="shared" si="158"/>
        <v>2</v>
      </c>
      <c r="AW205" s="3">
        <f t="shared" si="159"/>
        <v>7</v>
      </c>
      <c r="AX205" s="3">
        <f t="shared" si="160"/>
        <v>1</v>
      </c>
      <c r="AY205" s="3">
        <f t="shared" si="161"/>
        <v>6</v>
      </c>
      <c r="AZ205" s="3">
        <f t="shared" si="162"/>
        <v>3</v>
      </c>
      <c r="BA205" s="3"/>
      <c r="BB205" s="6">
        <f t="shared" si="163"/>
        <v>5</v>
      </c>
      <c r="BC205" s="3">
        <f t="shared" si="164"/>
        <v>5</v>
      </c>
      <c r="BD205" s="3">
        <f t="shared" si="167"/>
        <v>36</v>
      </c>
      <c r="BE205" s="3">
        <f t="shared" si="168"/>
        <v>19</v>
      </c>
      <c r="BF205" s="3">
        <f t="shared" si="169"/>
        <v>4</v>
      </c>
      <c r="BG205" s="3">
        <f t="shared" si="170"/>
        <v>21</v>
      </c>
      <c r="BH205" s="3">
        <f t="shared" si="171"/>
        <v>4</v>
      </c>
      <c r="BI205" s="28">
        <f t="shared" si="172"/>
        <v>12.5</v>
      </c>
      <c r="BJ205" s="28">
        <f t="shared" si="173"/>
        <v>4.7871355387816905</v>
      </c>
      <c r="BK205" s="44">
        <f t="shared" si="174"/>
        <v>-1.775592090748118</v>
      </c>
      <c r="BL205" s="45">
        <f t="shared" si="165"/>
        <v>3.7900087291180634E-2</v>
      </c>
      <c r="BM205" s="39"/>
      <c r="BN205" s="39" t="str">
        <f t="shared" si="175"/>
        <v/>
      </c>
      <c r="BP205" s="12">
        <f t="shared" si="176"/>
        <v>-2.4428435582997975E-2</v>
      </c>
    </row>
    <row r="206" spans="1:68">
      <c r="A206" s="43" t="s">
        <v>728</v>
      </c>
      <c r="B206" s="43" t="s">
        <v>729</v>
      </c>
      <c r="C206" s="43" t="s">
        <v>674</v>
      </c>
      <c r="D206" s="43" t="s">
        <v>730</v>
      </c>
      <c r="E206" s="43" t="s">
        <v>584</v>
      </c>
      <c r="F206" s="12" t="str">
        <f t="shared" si="166"/>
        <v>Immune syst</v>
      </c>
      <c r="H206" s="12">
        <f>VLOOKUP($B206,data!$B$3:$Q$11565,'diff expr Varroa'!H$7,FALSE)</f>
        <v>7.66621443377828</v>
      </c>
      <c r="I206" s="12">
        <f>VLOOKUP($B206,data!$B$3:$Q$11565,'diff expr Varroa'!I$7,FALSE)</f>
        <v>7.5448951314599997</v>
      </c>
      <c r="J206" s="12">
        <f>VLOOKUP($B206,data!$B$3:$Q$11565,'diff expr Varroa'!J$7,FALSE)</f>
        <v>7.5294092821253802</v>
      </c>
      <c r="K206" s="12">
        <f>VLOOKUP($B206,data!$B$3:$Q$11565,'diff expr Varroa'!K$7,FALSE)</f>
        <v>7.6751356192948998</v>
      </c>
      <c r="L206" s="12">
        <f>VLOOKUP($B206,data!$B$3:$Q$11565,'diff expr Varroa'!L$7,FALSE)</f>
        <v>7.3988114298928798</v>
      </c>
      <c r="M206" s="12">
        <f>VLOOKUP($B206,data!$B$3:$Q$11565,'diff expr Varroa'!M$7,FALSE)</f>
        <v>7.6238280257956399</v>
      </c>
      <c r="N206" s="12">
        <f>VLOOKUP($B206,data!$B$3:$Q$11565,'diff expr Varroa'!N$7,FALSE)</f>
        <v>7.7964629710800297</v>
      </c>
      <c r="O206" s="12">
        <f>VLOOKUP($B206,data!$B$3:$Q$11565,'diff expr Varroa'!O$7,FALSE)</f>
        <v>7.6428167248235699</v>
      </c>
      <c r="P206" s="12">
        <f>VLOOKUP($B206,data!$B$3:$Q$11565,'diff expr Varroa'!P$7,FALSE)</f>
        <v>7.7890915310614997</v>
      </c>
      <c r="Q206" s="12">
        <f>VLOOKUP($B206,data!$B$3:$Q$11565,'diff expr Varroa'!Q$7,FALSE)</f>
        <v>7.8121310418628704</v>
      </c>
      <c r="S206" s="40" t="str">
        <f>IF(COUNTIF(H206:L206,"&gt;"&amp;'reference parameters'!$B$2)&gt;='reference parameters'!$B$3,IF(COUNTIF('diff expr Varroa'!M206:Q206,"&gt;"&amp;'reference parameters'!$B$2)&gt;='reference parameters'!$B$4,"OK"))</f>
        <v>OK</v>
      </c>
      <c r="U206" s="3">
        <f t="shared" si="133"/>
        <v>6</v>
      </c>
      <c r="V206" s="3">
        <f t="shared" si="134"/>
        <v>3</v>
      </c>
      <c r="W206" s="3">
        <f t="shared" si="135"/>
        <v>2</v>
      </c>
      <c r="X206" s="3">
        <f t="shared" si="136"/>
        <v>7</v>
      </c>
      <c r="Y206" s="3">
        <f t="shared" si="137"/>
        <v>1</v>
      </c>
      <c r="Z206" s="3">
        <f t="shared" si="138"/>
        <v>4</v>
      </c>
      <c r="AA206" s="3">
        <f t="shared" si="139"/>
        <v>9</v>
      </c>
      <c r="AB206" s="3">
        <f t="shared" si="140"/>
        <v>5</v>
      </c>
      <c r="AC206" s="3">
        <f t="shared" si="141"/>
        <v>8</v>
      </c>
      <c r="AD206" s="3">
        <f t="shared" si="142"/>
        <v>10</v>
      </c>
      <c r="AE206" s="3"/>
      <c r="AF206" s="3">
        <f t="shared" si="143"/>
        <v>0</v>
      </c>
      <c r="AG206" s="3">
        <f t="shared" si="144"/>
        <v>0</v>
      </c>
      <c r="AH206" s="3">
        <f t="shared" si="145"/>
        <v>0</v>
      </c>
      <c r="AI206" s="3">
        <f t="shared" si="146"/>
        <v>0</v>
      </c>
      <c r="AJ206" s="3">
        <f t="shared" si="147"/>
        <v>0</v>
      </c>
      <c r="AK206" s="3">
        <f t="shared" si="148"/>
        <v>0</v>
      </c>
      <c r="AL206" s="3">
        <f t="shared" si="149"/>
        <v>0</v>
      </c>
      <c r="AM206" s="3">
        <f t="shared" si="150"/>
        <v>0</v>
      </c>
      <c r="AN206" s="3">
        <f t="shared" si="151"/>
        <v>0</v>
      </c>
      <c r="AO206" s="3">
        <f t="shared" si="152"/>
        <v>0</v>
      </c>
      <c r="AP206" s="3"/>
      <c r="AQ206" s="3">
        <f t="shared" si="153"/>
        <v>6</v>
      </c>
      <c r="AR206" s="3">
        <f t="shared" si="154"/>
        <v>3</v>
      </c>
      <c r="AS206" s="3">
        <f t="shared" si="155"/>
        <v>2</v>
      </c>
      <c r="AT206" s="3">
        <f t="shared" si="156"/>
        <v>7</v>
      </c>
      <c r="AU206" s="3">
        <f t="shared" si="157"/>
        <v>1</v>
      </c>
      <c r="AV206" s="3">
        <f t="shared" si="158"/>
        <v>4</v>
      </c>
      <c r="AW206" s="3">
        <f t="shared" si="159"/>
        <v>9</v>
      </c>
      <c r="AX206" s="3">
        <f t="shared" si="160"/>
        <v>5</v>
      </c>
      <c r="AY206" s="3">
        <f t="shared" si="161"/>
        <v>8</v>
      </c>
      <c r="AZ206" s="3">
        <f t="shared" si="162"/>
        <v>10</v>
      </c>
      <c r="BA206" s="3"/>
      <c r="BB206" s="6">
        <f t="shared" si="163"/>
        <v>5</v>
      </c>
      <c r="BC206" s="3">
        <f t="shared" si="164"/>
        <v>5</v>
      </c>
      <c r="BD206" s="3">
        <f t="shared" si="167"/>
        <v>19</v>
      </c>
      <c r="BE206" s="3">
        <f t="shared" si="168"/>
        <v>36</v>
      </c>
      <c r="BF206" s="3">
        <f t="shared" si="169"/>
        <v>21</v>
      </c>
      <c r="BG206" s="3">
        <f t="shared" si="170"/>
        <v>4</v>
      </c>
      <c r="BH206" s="3">
        <f t="shared" si="171"/>
        <v>4</v>
      </c>
      <c r="BI206" s="28">
        <f t="shared" si="172"/>
        <v>12.5</v>
      </c>
      <c r="BJ206" s="28">
        <f t="shared" si="173"/>
        <v>4.7871355387816905</v>
      </c>
      <c r="BK206" s="44">
        <f t="shared" si="174"/>
        <v>-1.775592090748118</v>
      </c>
      <c r="BL206" s="45">
        <f t="shared" si="165"/>
        <v>3.7900087291180634E-2</v>
      </c>
      <c r="BM206" s="39"/>
      <c r="BN206" s="39" t="str">
        <f t="shared" si="175"/>
        <v/>
      </c>
      <c r="BP206" s="12">
        <f t="shared" si="176"/>
        <v>9.6525214956060847E-3</v>
      </c>
    </row>
    <row r="207" spans="1:68">
      <c r="A207" s="43" t="s">
        <v>731</v>
      </c>
      <c r="B207" s="43" t="s">
        <v>732</v>
      </c>
      <c r="C207" s="43" t="s">
        <v>733</v>
      </c>
      <c r="D207" s="43" t="s">
        <v>734</v>
      </c>
      <c r="E207" s="43" t="s">
        <v>584</v>
      </c>
      <c r="F207" s="12" t="str">
        <f t="shared" si="166"/>
        <v>Immune syst</v>
      </c>
      <c r="H207" s="12">
        <f>VLOOKUP($B207,data!$B$3:$Q$11565,'diff expr Varroa'!H$7,FALSE)</f>
        <v>7.1062601366847904</v>
      </c>
      <c r="I207" s="12">
        <f>VLOOKUP($B207,data!$B$3:$Q$11565,'diff expr Varroa'!I$7,FALSE)</f>
        <v>7.2933241178891697</v>
      </c>
      <c r="J207" s="12">
        <f>VLOOKUP($B207,data!$B$3:$Q$11565,'diff expr Varroa'!J$7,FALSE)</f>
        <v>7.0223608587950404</v>
      </c>
      <c r="K207" s="12">
        <f>VLOOKUP($B207,data!$B$3:$Q$11565,'diff expr Varroa'!K$7,FALSE)</f>
        <v>7.3858608538148998</v>
      </c>
      <c r="L207" s="12">
        <f>VLOOKUP($B207,data!$B$3:$Q$11565,'diff expr Varroa'!L$7,FALSE)</f>
        <v>7.2094661594368903</v>
      </c>
      <c r="M207" s="12">
        <f>VLOOKUP($B207,data!$B$3:$Q$11565,'diff expr Varroa'!M$7,FALSE)</f>
        <v>7.5126924894462599</v>
      </c>
      <c r="N207" s="12">
        <f>VLOOKUP($B207,data!$B$3:$Q$11565,'diff expr Varroa'!N$7,FALSE)</f>
        <v>7.0292922252327301</v>
      </c>
      <c r="O207" s="12">
        <f>VLOOKUP($B207,data!$B$3:$Q$11565,'diff expr Varroa'!O$7,FALSE)</f>
        <v>7.4576719362751902</v>
      </c>
      <c r="P207" s="12">
        <f>VLOOKUP($B207,data!$B$3:$Q$11565,'diff expr Varroa'!P$7,FALSE)</f>
        <v>7.3943504749769904</v>
      </c>
      <c r="Q207" s="12">
        <f>VLOOKUP($B207,data!$B$3:$Q$11565,'diff expr Varroa'!Q$7,FALSE)</f>
        <v>7.2240106477403199</v>
      </c>
      <c r="S207" s="40" t="str">
        <f>IF(COUNTIF(H207:L207,"&gt;"&amp;'reference parameters'!$B$2)&gt;='reference parameters'!$B$3,IF(COUNTIF('diff expr Varroa'!M207:Q207,"&gt;"&amp;'reference parameters'!$B$2)&gt;='reference parameters'!$B$4,"OK"))</f>
        <v>OK</v>
      </c>
      <c r="U207" s="3">
        <f t="shared" si="133"/>
        <v>3</v>
      </c>
      <c r="V207" s="3">
        <f t="shared" si="134"/>
        <v>6</v>
      </c>
      <c r="W207" s="3">
        <f t="shared" si="135"/>
        <v>1</v>
      </c>
      <c r="X207" s="3">
        <f t="shared" si="136"/>
        <v>7</v>
      </c>
      <c r="Y207" s="3">
        <f t="shared" si="137"/>
        <v>4</v>
      </c>
      <c r="Z207" s="3">
        <f t="shared" si="138"/>
        <v>10</v>
      </c>
      <c r="AA207" s="3">
        <f t="shared" si="139"/>
        <v>2</v>
      </c>
      <c r="AB207" s="3">
        <f t="shared" si="140"/>
        <v>9</v>
      </c>
      <c r="AC207" s="3">
        <f t="shared" si="141"/>
        <v>8</v>
      </c>
      <c r="AD207" s="3">
        <f t="shared" si="142"/>
        <v>5</v>
      </c>
      <c r="AE207" s="3"/>
      <c r="AF207" s="3">
        <f t="shared" si="143"/>
        <v>0</v>
      </c>
      <c r="AG207" s="3">
        <f t="shared" si="144"/>
        <v>0</v>
      </c>
      <c r="AH207" s="3">
        <f t="shared" si="145"/>
        <v>0</v>
      </c>
      <c r="AI207" s="3">
        <f t="shared" si="146"/>
        <v>0</v>
      </c>
      <c r="AJ207" s="3">
        <f t="shared" si="147"/>
        <v>0</v>
      </c>
      <c r="AK207" s="3">
        <f t="shared" si="148"/>
        <v>0</v>
      </c>
      <c r="AL207" s="3">
        <f t="shared" si="149"/>
        <v>0</v>
      </c>
      <c r="AM207" s="3">
        <f t="shared" si="150"/>
        <v>0</v>
      </c>
      <c r="AN207" s="3">
        <f t="shared" si="151"/>
        <v>0</v>
      </c>
      <c r="AO207" s="3">
        <f t="shared" si="152"/>
        <v>0</v>
      </c>
      <c r="AP207" s="3"/>
      <c r="AQ207" s="3">
        <f t="shared" si="153"/>
        <v>3</v>
      </c>
      <c r="AR207" s="3">
        <f t="shared" si="154"/>
        <v>6</v>
      </c>
      <c r="AS207" s="3">
        <f t="shared" si="155"/>
        <v>1</v>
      </c>
      <c r="AT207" s="3">
        <f t="shared" si="156"/>
        <v>7</v>
      </c>
      <c r="AU207" s="3">
        <f t="shared" si="157"/>
        <v>4</v>
      </c>
      <c r="AV207" s="3">
        <f t="shared" si="158"/>
        <v>10</v>
      </c>
      <c r="AW207" s="3">
        <f t="shared" si="159"/>
        <v>2</v>
      </c>
      <c r="AX207" s="3">
        <f t="shared" si="160"/>
        <v>9</v>
      </c>
      <c r="AY207" s="3">
        <f t="shared" si="161"/>
        <v>8</v>
      </c>
      <c r="AZ207" s="3">
        <f t="shared" si="162"/>
        <v>5</v>
      </c>
      <c r="BA207" s="3"/>
      <c r="BB207" s="6">
        <f t="shared" si="163"/>
        <v>5</v>
      </c>
      <c r="BC207" s="3">
        <f t="shared" si="164"/>
        <v>5</v>
      </c>
      <c r="BD207" s="3">
        <f t="shared" si="167"/>
        <v>21</v>
      </c>
      <c r="BE207" s="3">
        <f t="shared" si="168"/>
        <v>34</v>
      </c>
      <c r="BF207" s="3">
        <f t="shared" si="169"/>
        <v>19</v>
      </c>
      <c r="BG207" s="3">
        <f t="shared" si="170"/>
        <v>6</v>
      </c>
      <c r="BH207" s="3">
        <f t="shared" si="171"/>
        <v>6</v>
      </c>
      <c r="BI207" s="28">
        <f t="shared" si="172"/>
        <v>12.5</v>
      </c>
      <c r="BJ207" s="28">
        <f t="shared" si="173"/>
        <v>4.7871355387816905</v>
      </c>
      <c r="BK207" s="44">
        <f t="shared" si="174"/>
        <v>-1.3578057164544433</v>
      </c>
      <c r="BL207" s="45">
        <f t="shared" si="165"/>
        <v>8.7262670284291577E-2</v>
      </c>
      <c r="BM207" s="39"/>
      <c r="BN207" s="39" t="str">
        <f t="shared" si="175"/>
        <v/>
      </c>
      <c r="BP207" s="12">
        <f t="shared" si="176"/>
        <v>7.1840139712825522E-3</v>
      </c>
    </row>
    <row r="208" spans="1:68">
      <c r="A208" s="43" t="s">
        <v>735</v>
      </c>
      <c r="B208" s="43" t="s">
        <v>736</v>
      </c>
      <c r="C208" s="43" t="s">
        <v>737</v>
      </c>
      <c r="D208" s="43" t="s">
        <v>738</v>
      </c>
      <c r="E208" s="43" t="s">
        <v>584</v>
      </c>
      <c r="F208" s="12" t="str">
        <f t="shared" si="166"/>
        <v>Immune syst</v>
      </c>
      <c r="H208" s="12">
        <f>VLOOKUP($B208,data!$B$3:$Q$11565,'diff expr Varroa'!H$7,FALSE)</f>
        <v>10.254007258801501</v>
      </c>
      <c r="I208" s="12">
        <f>VLOOKUP($B208,data!$B$3:$Q$11565,'diff expr Varroa'!I$7,FALSE)</f>
        <v>10.180757461191201</v>
      </c>
      <c r="J208" s="12">
        <f>VLOOKUP($B208,data!$B$3:$Q$11565,'diff expr Varroa'!J$7,FALSE)</f>
        <v>10.196031324380799</v>
      </c>
      <c r="K208" s="12">
        <f>VLOOKUP($B208,data!$B$3:$Q$11565,'diff expr Varroa'!K$7,FALSE)</f>
        <v>9.5107416293057607</v>
      </c>
      <c r="L208" s="12">
        <f>VLOOKUP($B208,data!$B$3:$Q$11565,'diff expr Varroa'!L$7,FALSE)</f>
        <v>10.136357044647101</v>
      </c>
      <c r="M208" s="12">
        <f>VLOOKUP($B208,data!$B$3:$Q$11565,'diff expr Varroa'!M$7,FALSE)</f>
        <v>10.620445894536401</v>
      </c>
      <c r="N208" s="12">
        <f>VLOOKUP($B208,data!$B$3:$Q$11565,'diff expr Varroa'!N$7,FALSE)</f>
        <v>11.3636097433257</v>
      </c>
      <c r="O208" s="12">
        <f>VLOOKUP($B208,data!$B$3:$Q$11565,'diff expr Varroa'!O$7,FALSE)</f>
        <v>10.8110458266581</v>
      </c>
      <c r="P208" s="12">
        <f>VLOOKUP($B208,data!$B$3:$Q$11565,'diff expr Varroa'!P$7,FALSE)</f>
        <v>10.740641191356101</v>
      </c>
      <c r="Q208" s="12">
        <f>VLOOKUP($B208,data!$B$3:$Q$11565,'diff expr Varroa'!Q$7,FALSE)</f>
        <v>11.4728066537189</v>
      </c>
      <c r="S208" s="40" t="str">
        <f>IF(COUNTIF(H208:L208,"&gt;"&amp;'reference parameters'!$B$2)&gt;='reference parameters'!$B$3,IF(COUNTIF('diff expr Varroa'!M208:Q208,"&gt;"&amp;'reference parameters'!$B$2)&gt;='reference parameters'!$B$4,"OK"))</f>
        <v>OK</v>
      </c>
      <c r="U208" s="3">
        <f t="shared" si="133"/>
        <v>5</v>
      </c>
      <c r="V208" s="3">
        <f t="shared" si="134"/>
        <v>3</v>
      </c>
      <c r="W208" s="3">
        <f t="shared" si="135"/>
        <v>4</v>
      </c>
      <c r="X208" s="3">
        <f t="shared" si="136"/>
        <v>1</v>
      </c>
      <c r="Y208" s="3">
        <f t="shared" si="137"/>
        <v>2</v>
      </c>
      <c r="Z208" s="3">
        <f t="shared" si="138"/>
        <v>6</v>
      </c>
      <c r="AA208" s="3">
        <f t="shared" si="139"/>
        <v>9</v>
      </c>
      <c r="AB208" s="3">
        <f t="shared" si="140"/>
        <v>8</v>
      </c>
      <c r="AC208" s="3">
        <f t="shared" si="141"/>
        <v>7</v>
      </c>
      <c r="AD208" s="3">
        <f t="shared" si="142"/>
        <v>10</v>
      </c>
      <c r="AE208" s="3"/>
      <c r="AF208" s="3">
        <f t="shared" si="143"/>
        <v>0</v>
      </c>
      <c r="AG208" s="3">
        <f t="shared" si="144"/>
        <v>0</v>
      </c>
      <c r="AH208" s="3">
        <f t="shared" si="145"/>
        <v>0</v>
      </c>
      <c r="AI208" s="3">
        <f t="shared" si="146"/>
        <v>0</v>
      </c>
      <c r="AJ208" s="3">
        <f t="shared" si="147"/>
        <v>0</v>
      </c>
      <c r="AK208" s="3">
        <f t="shared" si="148"/>
        <v>0</v>
      </c>
      <c r="AL208" s="3">
        <f t="shared" si="149"/>
        <v>0</v>
      </c>
      <c r="AM208" s="3">
        <f t="shared" si="150"/>
        <v>0</v>
      </c>
      <c r="AN208" s="3">
        <f t="shared" si="151"/>
        <v>0</v>
      </c>
      <c r="AO208" s="3">
        <f t="shared" si="152"/>
        <v>0</v>
      </c>
      <c r="AP208" s="3"/>
      <c r="AQ208" s="3">
        <f t="shared" si="153"/>
        <v>5</v>
      </c>
      <c r="AR208" s="3">
        <f t="shared" si="154"/>
        <v>3</v>
      </c>
      <c r="AS208" s="3">
        <f t="shared" si="155"/>
        <v>4</v>
      </c>
      <c r="AT208" s="3">
        <f t="shared" si="156"/>
        <v>1</v>
      </c>
      <c r="AU208" s="3">
        <f t="shared" si="157"/>
        <v>2</v>
      </c>
      <c r="AV208" s="3">
        <f t="shared" si="158"/>
        <v>6</v>
      </c>
      <c r="AW208" s="3">
        <f t="shared" si="159"/>
        <v>9</v>
      </c>
      <c r="AX208" s="3">
        <f t="shared" si="160"/>
        <v>8</v>
      </c>
      <c r="AY208" s="3">
        <f t="shared" si="161"/>
        <v>7</v>
      </c>
      <c r="AZ208" s="3">
        <f t="shared" si="162"/>
        <v>10</v>
      </c>
      <c r="BA208" s="3"/>
      <c r="BB208" s="6">
        <f t="shared" si="163"/>
        <v>5</v>
      </c>
      <c r="BC208" s="3">
        <f t="shared" si="164"/>
        <v>5</v>
      </c>
      <c r="BD208" s="3">
        <f t="shared" si="167"/>
        <v>15</v>
      </c>
      <c r="BE208" s="3">
        <f t="shared" si="168"/>
        <v>40</v>
      </c>
      <c r="BF208" s="3">
        <f t="shared" si="169"/>
        <v>25</v>
      </c>
      <c r="BG208" s="3">
        <f t="shared" si="170"/>
        <v>0</v>
      </c>
      <c r="BH208" s="3">
        <f t="shared" si="171"/>
        <v>0</v>
      </c>
      <c r="BI208" s="28">
        <f t="shared" si="172"/>
        <v>12.5</v>
      </c>
      <c r="BJ208" s="28">
        <f t="shared" si="173"/>
        <v>4.7871355387816905</v>
      </c>
      <c r="BK208" s="44">
        <f t="shared" si="174"/>
        <v>-2.6111648393354674</v>
      </c>
      <c r="BL208" s="45">
        <f t="shared" si="165"/>
        <v>4.5117194090401637E-3</v>
      </c>
      <c r="BM208" s="39"/>
      <c r="BN208" s="39" t="str">
        <f t="shared" si="175"/>
        <v>sign</v>
      </c>
      <c r="BP208" s="12">
        <f t="shared" si="176"/>
        <v>3.905310762605041E-2</v>
      </c>
    </row>
    <row r="209" spans="1:68">
      <c r="A209" s="43" t="s">
        <v>739</v>
      </c>
      <c r="B209" s="43" t="s">
        <v>740</v>
      </c>
      <c r="C209" s="43" t="s">
        <v>741</v>
      </c>
      <c r="D209" s="43" t="s">
        <v>742</v>
      </c>
      <c r="E209" s="43" t="s">
        <v>584</v>
      </c>
      <c r="F209" s="12" t="str">
        <f t="shared" si="166"/>
        <v>Immune syst</v>
      </c>
      <c r="H209" s="12">
        <f>VLOOKUP($B209,data!$B$3:$Q$11565,'diff expr Varroa'!H$7,FALSE)</f>
        <v>9.9872482519252692</v>
      </c>
      <c r="I209" s="12">
        <f>VLOOKUP($B209,data!$B$3:$Q$11565,'diff expr Varroa'!I$7,FALSE)</f>
        <v>9.9735555270088199</v>
      </c>
      <c r="J209" s="12">
        <f>VLOOKUP($B209,data!$B$3:$Q$11565,'diff expr Varroa'!J$7,FALSE)</f>
        <v>9.8950682768973106</v>
      </c>
      <c r="K209" s="12">
        <f>VLOOKUP($B209,data!$B$3:$Q$11565,'diff expr Varroa'!K$7,FALSE)</f>
        <v>9.6280683081601808</v>
      </c>
      <c r="L209" s="12">
        <f>VLOOKUP($B209,data!$B$3:$Q$11565,'diff expr Varroa'!L$7,FALSE)</f>
        <v>9.9119609803124007</v>
      </c>
      <c r="M209" s="12">
        <f>VLOOKUP($B209,data!$B$3:$Q$11565,'diff expr Varroa'!M$7,FALSE)</f>
        <v>9.7955049445267299</v>
      </c>
      <c r="N209" s="12">
        <f>VLOOKUP($B209,data!$B$3:$Q$11565,'diff expr Varroa'!N$7,FALSE)</f>
        <v>10.0310527654028</v>
      </c>
      <c r="O209" s="12">
        <f>VLOOKUP($B209,data!$B$3:$Q$11565,'diff expr Varroa'!O$7,FALSE)</f>
        <v>9.7917286375390393</v>
      </c>
      <c r="P209" s="12">
        <f>VLOOKUP($B209,data!$B$3:$Q$11565,'diff expr Varroa'!P$7,FALSE)</f>
        <v>10.107614522081899</v>
      </c>
      <c r="Q209" s="12">
        <f>VLOOKUP($B209,data!$B$3:$Q$11565,'diff expr Varroa'!Q$7,FALSE)</f>
        <v>9.9434619928893504</v>
      </c>
      <c r="S209" s="40" t="str">
        <f>IF(COUNTIF(H209:L209,"&gt;"&amp;'reference parameters'!$B$2)&gt;='reference parameters'!$B$3,IF(COUNTIF('diff expr Varroa'!M209:Q209,"&gt;"&amp;'reference parameters'!$B$2)&gt;='reference parameters'!$B$4,"OK"))</f>
        <v>OK</v>
      </c>
      <c r="U209" s="3">
        <f t="shared" si="133"/>
        <v>8</v>
      </c>
      <c r="V209" s="3">
        <f t="shared" si="134"/>
        <v>7</v>
      </c>
      <c r="W209" s="3">
        <f t="shared" si="135"/>
        <v>4</v>
      </c>
      <c r="X209" s="3">
        <f t="shared" si="136"/>
        <v>1</v>
      </c>
      <c r="Y209" s="3">
        <f t="shared" si="137"/>
        <v>5</v>
      </c>
      <c r="Z209" s="3">
        <f t="shared" si="138"/>
        <v>3</v>
      </c>
      <c r="AA209" s="3">
        <f t="shared" si="139"/>
        <v>9</v>
      </c>
      <c r="AB209" s="3">
        <f t="shared" si="140"/>
        <v>2</v>
      </c>
      <c r="AC209" s="3">
        <f t="shared" si="141"/>
        <v>10</v>
      </c>
      <c r="AD209" s="3">
        <f t="shared" si="142"/>
        <v>6</v>
      </c>
      <c r="AE209" s="3"/>
      <c r="AF209" s="3">
        <f t="shared" si="143"/>
        <v>0</v>
      </c>
      <c r="AG209" s="3">
        <f t="shared" si="144"/>
        <v>0</v>
      </c>
      <c r="AH209" s="3">
        <f t="shared" si="145"/>
        <v>0</v>
      </c>
      <c r="AI209" s="3">
        <f t="shared" si="146"/>
        <v>0</v>
      </c>
      <c r="AJ209" s="3">
        <f t="shared" si="147"/>
        <v>0</v>
      </c>
      <c r="AK209" s="3">
        <f t="shared" si="148"/>
        <v>0</v>
      </c>
      <c r="AL209" s="3">
        <f t="shared" si="149"/>
        <v>0</v>
      </c>
      <c r="AM209" s="3">
        <f t="shared" si="150"/>
        <v>0</v>
      </c>
      <c r="AN209" s="3">
        <f t="shared" si="151"/>
        <v>0</v>
      </c>
      <c r="AO209" s="3">
        <f t="shared" si="152"/>
        <v>0</v>
      </c>
      <c r="AP209" s="3"/>
      <c r="AQ209" s="3">
        <f t="shared" si="153"/>
        <v>8</v>
      </c>
      <c r="AR209" s="3">
        <f t="shared" si="154"/>
        <v>7</v>
      </c>
      <c r="AS209" s="3">
        <f t="shared" si="155"/>
        <v>4</v>
      </c>
      <c r="AT209" s="3">
        <f t="shared" si="156"/>
        <v>1</v>
      </c>
      <c r="AU209" s="3">
        <f t="shared" si="157"/>
        <v>5</v>
      </c>
      <c r="AV209" s="3">
        <f t="shared" si="158"/>
        <v>3</v>
      </c>
      <c r="AW209" s="3">
        <f t="shared" si="159"/>
        <v>9</v>
      </c>
      <c r="AX209" s="3">
        <f t="shared" si="160"/>
        <v>2</v>
      </c>
      <c r="AY209" s="3">
        <f t="shared" si="161"/>
        <v>10</v>
      </c>
      <c r="AZ209" s="3">
        <f t="shared" si="162"/>
        <v>6</v>
      </c>
      <c r="BA209" s="3"/>
      <c r="BB209" s="6">
        <f t="shared" si="163"/>
        <v>5</v>
      </c>
      <c r="BC209" s="3">
        <f t="shared" si="164"/>
        <v>5</v>
      </c>
      <c r="BD209" s="3">
        <f t="shared" si="167"/>
        <v>25</v>
      </c>
      <c r="BE209" s="3">
        <f t="shared" si="168"/>
        <v>30</v>
      </c>
      <c r="BF209" s="3">
        <f t="shared" si="169"/>
        <v>15</v>
      </c>
      <c r="BG209" s="3">
        <f t="shared" si="170"/>
        <v>10</v>
      </c>
      <c r="BH209" s="3">
        <f t="shared" si="171"/>
        <v>10</v>
      </c>
      <c r="BI209" s="28">
        <f t="shared" si="172"/>
        <v>12.5</v>
      </c>
      <c r="BJ209" s="28">
        <f t="shared" si="173"/>
        <v>4.7871355387816905</v>
      </c>
      <c r="BK209" s="44">
        <f t="shared" si="174"/>
        <v>-0.5222329678670935</v>
      </c>
      <c r="BL209" s="45">
        <f t="shared" si="165"/>
        <v>0.30075406722029491</v>
      </c>
      <c r="BM209" s="39"/>
      <c r="BN209" s="39" t="str">
        <f t="shared" si="175"/>
        <v/>
      </c>
      <c r="BP209" s="12">
        <f t="shared" si="176"/>
        <v>2.3976745218523676E-3</v>
      </c>
    </row>
    <row r="210" spans="1:68">
      <c r="A210" s="43" t="s">
        <v>743</v>
      </c>
      <c r="B210" s="43" t="s">
        <v>744</v>
      </c>
      <c r="C210" s="43" t="s">
        <v>745</v>
      </c>
      <c r="D210" s="43" t="s">
        <v>746</v>
      </c>
      <c r="E210" s="43" t="s">
        <v>584</v>
      </c>
      <c r="F210" s="12" t="str">
        <f t="shared" si="166"/>
        <v>Immune syst</v>
      </c>
      <c r="H210" s="12">
        <f>VLOOKUP($B210,data!$B$3:$Q$11565,'diff expr Varroa'!H$7,FALSE)</f>
        <v>9.4761442581736404</v>
      </c>
      <c r="I210" s="12">
        <f>VLOOKUP($B210,data!$B$3:$Q$11565,'diff expr Varroa'!I$7,FALSE)</f>
        <v>9.4373357405957101</v>
      </c>
      <c r="J210" s="12">
        <f>VLOOKUP($B210,data!$B$3:$Q$11565,'diff expr Varroa'!J$7,FALSE)</f>
        <v>9.31015213433394</v>
      </c>
      <c r="K210" s="12">
        <f>VLOOKUP($B210,data!$B$3:$Q$11565,'diff expr Varroa'!K$7,FALSE)</f>
        <v>9.2376759337609204</v>
      </c>
      <c r="L210" s="12">
        <f>VLOOKUP($B210,data!$B$3:$Q$11565,'diff expr Varroa'!L$7,FALSE)</f>
        <v>9.2911869402210208</v>
      </c>
      <c r="M210" s="12">
        <f>VLOOKUP($B210,data!$B$3:$Q$11565,'diff expr Varroa'!M$7,FALSE)</f>
        <v>8.5414976797251594</v>
      </c>
      <c r="N210" s="12">
        <f>VLOOKUP($B210,data!$B$3:$Q$11565,'diff expr Varroa'!N$7,FALSE)</f>
        <v>9.4096586950764909</v>
      </c>
      <c r="O210" s="12">
        <f>VLOOKUP($B210,data!$B$3:$Q$11565,'diff expr Varroa'!O$7,FALSE)</f>
        <v>8.9301634726812509</v>
      </c>
      <c r="P210" s="12">
        <f>VLOOKUP($B210,data!$B$3:$Q$11565,'diff expr Varroa'!P$7,FALSE)</f>
        <v>9.3782429476951208</v>
      </c>
      <c r="Q210" s="12">
        <f>VLOOKUP($B210,data!$B$3:$Q$11565,'diff expr Varroa'!Q$7,FALSE)</f>
        <v>9.4500539564261992</v>
      </c>
      <c r="S210" s="40" t="str">
        <f>IF(COUNTIF(H210:L210,"&gt;"&amp;'reference parameters'!$B$2)&gt;='reference parameters'!$B$3,IF(COUNTIF('diff expr Varroa'!M210:Q210,"&gt;"&amp;'reference parameters'!$B$2)&gt;='reference parameters'!$B$4,"OK"))</f>
        <v>OK</v>
      </c>
      <c r="U210" s="3">
        <f t="shared" si="133"/>
        <v>10</v>
      </c>
      <c r="V210" s="3">
        <f t="shared" si="134"/>
        <v>8</v>
      </c>
      <c r="W210" s="3">
        <f t="shared" si="135"/>
        <v>5</v>
      </c>
      <c r="X210" s="3">
        <f t="shared" si="136"/>
        <v>3</v>
      </c>
      <c r="Y210" s="3">
        <f t="shared" si="137"/>
        <v>4</v>
      </c>
      <c r="Z210" s="3">
        <f t="shared" si="138"/>
        <v>1</v>
      </c>
      <c r="AA210" s="3">
        <f t="shared" si="139"/>
        <v>7</v>
      </c>
      <c r="AB210" s="3">
        <f t="shared" si="140"/>
        <v>2</v>
      </c>
      <c r="AC210" s="3">
        <f t="shared" si="141"/>
        <v>6</v>
      </c>
      <c r="AD210" s="3">
        <f t="shared" si="142"/>
        <v>9</v>
      </c>
      <c r="AE210" s="3"/>
      <c r="AF210" s="3">
        <f t="shared" si="143"/>
        <v>0</v>
      </c>
      <c r="AG210" s="3">
        <f t="shared" si="144"/>
        <v>0</v>
      </c>
      <c r="AH210" s="3">
        <f t="shared" si="145"/>
        <v>0</v>
      </c>
      <c r="AI210" s="3">
        <f t="shared" si="146"/>
        <v>0</v>
      </c>
      <c r="AJ210" s="3">
        <f t="shared" si="147"/>
        <v>0</v>
      </c>
      <c r="AK210" s="3">
        <f t="shared" si="148"/>
        <v>0</v>
      </c>
      <c r="AL210" s="3">
        <f t="shared" si="149"/>
        <v>0</v>
      </c>
      <c r="AM210" s="3">
        <f t="shared" si="150"/>
        <v>0</v>
      </c>
      <c r="AN210" s="3">
        <f t="shared" si="151"/>
        <v>0</v>
      </c>
      <c r="AO210" s="3">
        <f t="shared" si="152"/>
        <v>0</v>
      </c>
      <c r="AP210" s="3"/>
      <c r="AQ210" s="3">
        <f t="shared" si="153"/>
        <v>10</v>
      </c>
      <c r="AR210" s="3">
        <f t="shared" si="154"/>
        <v>8</v>
      </c>
      <c r="AS210" s="3">
        <f t="shared" si="155"/>
        <v>5</v>
      </c>
      <c r="AT210" s="3">
        <f t="shared" si="156"/>
        <v>3</v>
      </c>
      <c r="AU210" s="3">
        <f t="shared" si="157"/>
        <v>4</v>
      </c>
      <c r="AV210" s="3">
        <f t="shared" si="158"/>
        <v>1</v>
      </c>
      <c r="AW210" s="3">
        <f t="shared" si="159"/>
        <v>7</v>
      </c>
      <c r="AX210" s="3">
        <f t="shared" si="160"/>
        <v>2</v>
      </c>
      <c r="AY210" s="3">
        <f t="shared" si="161"/>
        <v>6</v>
      </c>
      <c r="AZ210" s="3">
        <f t="shared" si="162"/>
        <v>9</v>
      </c>
      <c r="BA210" s="3"/>
      <c r="BB210" s="6">
        <f t="shared" si="163"/>
        <v>5</v>
      </c>
      <c r="BC210" s="3">
        <f t="shared" si="164"/>
        <v>5</v>
      </c>
      <c r="BD210" s="3">
        <f t="shared" si="167"/>
        <v>30</v>
      </c>
      <c r="BE210" s="3">
        <f t="shared" si="168"/>
        <v>25</v>
      </c>
      <c r="BF210" s="3">
        <f t="shared" si="169"/>
        <v>10</v>
      </c>
      <c r="BG210" s="3">
        <f t="shared" si="170"/>
        <v>15</v>
      </c>
      <c r="BH210" s="3">
        <f t="shared" si="171"/>
        <v>10</v>
      </c>
      <c r="BI210" s="28">
        <f t="shared" si="172"/>
        <v>12.5</v>
      </c>
      <c r="BJ210" s="28">
        <f t="shared" si="173"/>
        <v>4.7871355387816905</v>
      </c>
      <c r="BK210" s="44">
        <f t="shared" si="174"/>
        <v>-0.5222329678670935</v>
      </c>
      <c r="BL210" s="45">
        <f t="shared" si="165"/>
        <v>0.30075406722029491</v>
      </c>
      <c r="BM210" s="39"/>
      <c r="BN210" s="39" t="str">
        <f t="shared" si="175"/>
        <v/>
      </c>
      <c r="BP210" s="12">
        <f t="shared" si="176"/>
        <v>-9.7972125116904483E-3</v>
      </c>
    </row>
    <row r="211" spans="1:68">
      <c r="A211" s="43" t="s">
        <v>747</v>
      </c>
      <c r="B211" s="43" t="s">
        <v>748</v>
      </c>
      <c r="C211" s="43" t="s">
        <v>749</v>
      </c>
      <c r="D211" s="43" t="s">
        <v>750</v>
      </c>
      <c r="E211" s="43" t="s">
        <v>584</v>
      </c>
      <c r="F211" s="12" t="str">
        <f t="shared" si="166"/>
        <v>Immune syst</v>
      </c>
      <c r="H211" s="12" t="e">
        <f>VLOOKUP($B211,data!$B$3:$Q$11565,'diff expr Varroa'!H$7,FALSE)</f>
        <v>#N/A</v>
      </c>
      <c r="I211" s="12" t="e">
        <f>VLOOKUP($B211,data!$B$3:$Q$11565,'diff expr Varroa'!I$7,FALSE)</f>
        <v>#N/A</v>
      </c>
      <c r="J211" s="12" t="e">
        <f>VLOOKUP($B211,data!$B$3:$Q$11565,'diff expr Varroa'!J$7,FALSE)</f>
        <v>#N/A</v>
      </c>
      <c r="K211" s="12" t="e">
        <f>VLOOKUP($B211,data!$B$3:$Q$11565,'diff expr Varroa'!K$7,FALSE)</f>
        <v>#N/A</v>
      </c>
      <c r="L211" s="12" t="e">
        <f>VLOOKUP($B211,data!$B$3:$Q$11565,'diff expr Varroa'!L$7,FALSE)</f>
        <v>#N/A</v>
      </c>
      <c r="M211" s="12" t="e">
        <f>VLOOKUP($B211,data!$B$3:$Q$11565,'diff expr Varroa'!M$7,FALSE)</f>
        <v>#N/A</v>
      </c>
      <c r="N211" s="12" t="e">
        <f>VLOOKUP($B211,data!$B$3:$Q$11565,'diff expr Varroa'!N$7,FALSE)</f>
        <v>#N/A</v>
      </c>
      <c r="O211" s="12" t="e">
        <f>VLOOKUP($B211,data!$B$3:$Q$11565,'diff expr Varroa'!O$7,FALSE)</f>
        <v>#N/A</v>
      </c>
      <c r="P211" s="12" t="e">
        <f>VLOOKUP($B211,data!$B$3:$Q$11565,'diff expr Varroa'!P$7,FALSE)</f>
        <v>#N/A</v>
      </c>
      <c r="Q211" s="12" t="e">
        <f>VLOOKUP($B211,data!$B$3:$Q$11565,'diff expr Varroa'!Q$7,FALSE)</f>
        <v>#N/A</v>
      </c>
      <c r="S211" s="40" t="b">
        <f>IF(COUNTIF(H211:L211,"&gt;"&amp;'reference parameters'!$B$2)&gt;='reference parameters'!$B$3,IF(COUNTIF('diff expr Varroa'!M211:Q211,"&gt;"&amp;'reference parameters'!$B$2)&gt;='reference parameters'!$B$4,"OK"))</f>
        <v>0</v>
      </c>
      <c r="U211" s="3" t="b">
        <f t="shared" si="133"/>
        <v>0</v>
      </c>
      <c r="V211" s="3" t="b">
        <f t="shared" si="134"/>
        <v>0</v>
      </c>
      <c r="W211" s="3" t="b">
        <f t="shared" si="135"/>
        <v>0</v>
      </c>
      <c r="X211" s="3" t="b">
        <f t="shared" si="136"/>
        <v>0</v>
      </c>
      <c r="Y211" s="3" t="b">
        <f t="shared" si="137"/>
        <v>0</v>
      </c>
      <c r="Z211" s="3" t="b">
        <f t="shared" si="138"/>
        <v>0</v>
      </c>
      <c r="AA211" s="3" t="b">
        <f t="shared" si="139"/>
        <v>0</v>
      </c>
      <c r="AB211" s="3" t="b">
        <f t="shared" si="140"/>
        <v>0</v>
      </c>
      <c r="AC211" s="3" t="b">
        <f t="shared" si="141"/>
        <v>0</v>
      </c>
      <c r="AD211" s="3" t="b">
        <f t="shared" si="142"/>
        <v>0</v>
      </c>
      <c r="AE211" s="3"/>
      <c r="AF211" s="3" t="str">
        <f t="shared" si="143"/>
        <v/>
      </c>
      <c r="AG211" s="3" t="str">
        <f t="shared" si="144"/>
        <v/>
      </c>
      <c r="AH211" s="3" t="str">
        <f t="shared" si="145"/>
        <v/>
      </c>
      <c r="AI211" s="3" t="str">
        <f t="shared" si="146"/>
        <v/>
      </c>
      <c r="AJ211" s="3" t="str">
        <f t="shared" si="147"/>
        <v/>
      </c>
      <c r="AK211" s="3" t="str">
        <f t="shared" si="148"/>
        <v/>
      </c>
      <c r="AL211" s="3" t="str">
        <f t="shared" si="149"/>
        <v/>
      </c>
      <c r="AM211" s="3" t="str">
        <f t="shared" si="150"/>
        <v/>
      </c>
      <c r="AN211" s="3" t="str">
        <f t="shared" si="151"/>
        <v/>
      </c>
      <c r="AO211" s="3" t="str">
        <f t="shared" si="152"/>
        <v/>
      </c>
      <c r="AP211" s="3"/>
      <c r="AQ211" s="3" t="str">
        <f t="shared" si="153"/>
        <v/>
      </c>
      <c r="AR211" s="3" t="str">
        <f t="shared" si="154"/>
        <v/>
      </c>
      <c r="AS211" s="3" t="str">
        <f t="shared" si="155"/>
        <v/>
      </c>
      <c r="AT211" s="3" t="str">
        <f t="shared" si="156"/>
        <v/>
      </c>
      <c r="AU211" s="3" t="str">
        <f t="shared" si="157"/>
        <v/>
      </c>
      <c r="AV211" s="3" t="str">
        <f t="shared" si="158"/>
        <v/>
      </c>
      <c r="AW211" s="3" t="str">
        <f t="shared" si="159"/>
        <v/>
      </c>
      <c r="AX211" s="3" t="str">
        <f t="shared" si="160"/>
        <v/>
      </c>
      <c r="AY211" s="3" t="str">
        <f t="shared" si="161"/>
        <v/>
      </c>
      <c r="AZ211" s="3" t="str">
        <f t="shared" si="162"/>
        <v/>
      </c>
      <c r="BA211" s="3"/>
      <c r="BB211" s="6">
        <f t="shared" si="163"/>
        <v>0</v>
      </c>
      <c r="BC211" s="3">
        <f t="shared" si="164"/>
        <v>0</v>
      </c>
      <c r="BD211" s="3">
        <f t="shared" si="167"/>
        <v>0</v>
      </c>
      <c r="BE211" s="3">
        <f t="shared" si="168"/>
        <v>0</v>
      </c>
      <c r="BF211" s="3">
        <f t="shared" si="169"/>
        <v>0</v>
      </c>
      <c r="BG211" s="3">
        <f t="shared" si="170"/>
        <v>0</v>
      </c>
      <c r="BH211" s="3">
        <f t="shared" si="171"/>
        <v>0</v>
      </c>
      <c r="BI211" s="28">
        <f t="shared" si="172"/>
        <v>0</v>
      </c>
      <c r="BJ211" s="28">
        <f t="shared" si="173"/>
        <v>0</v>
      </c>
      <c r="BK211" s="44" t="e">
        <f t="shared" si="174"/>
        <v>#DIV/0!</v>
      </c>
      <c r="BL211" s="45" t="str">
        <f t="shared" si="165"/>
        <v/>
      </c>
      <c r="BM211" s="39"/>
      <c r="BN211" s="39" t="str">
        <f t="shared" si="175"/>
        <v/>
      </c>
      <c r="BP211" s="12" t="e">
        <f t="shared" si="176"/>
        <v>#N/A</v>
      </c>
    </row>
    <row r="212" spans="1:68">
      <c r="A212" s="43" t="s">
        <v>751</v>
      </c>
      <c r="B212" s="43" t="s">
        <v>752</v>
      </c>
      <c r="C212" s="43" t="s">
        <v>753</v>
      </c>
      <c r="D212" s="43" t="s">
        <v>754</v>
      </c>
      <c r="E212" s="43" t="s">
        <v>584</v>
      </c>
      <c r="F212" s="12" t="str">
        <f t="shared" si="166"/>
        <v>Immune syst</v>
      </c>
      <c r="H212" s="12">
        <f>VLOOKUP($B212,data!$B$3:$Q$11565,'diff expr Varroa'!H$7,FALSE)</f>
        <v>9.1354834185756104</v>
      </c>
      <c r="I212" s="12">
        <f>VLOOKUP($B212,data!$B$3:$Q$11565,'diff expr Varroa'!I$7,FALSE)</f>
        <v>9.2027626790822108</v>
      </c>
      <c r="J212" s="12">
        <f>VLOOKUP($B212,data!$B$3:$Q$11565,'diff expr Varroa'!J$7,FALSE)</f>
        <v>8.8173104875205599</v>
      </c>
      <c r="K212" s="12">
        <f>VLOOKUP($B212,data!$B$3:$Q$11565,'diff expr Varroa'!K$7,FALSE)</f>
        <v>8.5464962012963408</v>
      </c>
      <c r="L212" s="12">
        <f>VLOOKUP($B212,data!$B$3:$Q$11565,'diff expr Varroa'!L$7,FALSE)</f>
        <v>8.6517674263876199</v>
      </c>
      <c r="M212" s="12">
        <f>VLOOKUP($B212,data!$B$3:$Q$11565,'diff expr Varroa'!M$7,FALSE)</f>
        <v>8.80760417363072</v>
      </c>
      <c r="N212" s="12">
        <f>VLOOKUP($B212,data!$B$3:$Q$11565,'diff expr Varroa'!N$7,FALSE)</f>
        <v>9.0908055415557101</v>
      </c>
      <c r="O212" s="12">
        <f>VLOOKUP($B212,data!$B$3:$Q$11565,'diff expr Varroa'!O$7,FALSE)</f>
        <v>8.8010589858237491</v>
      </c>
      <c r="P212" s="12">
        <f>VLOOKUP($B212,data!$B$3:$Q$11565,'diff expr Varroa'!P$7,FALSE)</f>
        <v>9.2834857418965004</v>
      </c>
      <c r="Q212" s="12">
        <f>VLOOKUP($B212,data!$B$3:$Q$11565,'diff expr Varroa'!Q$7,FALSE)</f>
        <v>8.8699966985731695</v>
      </c>
      <c r="S212" s="40" t="str">
        <f>IF(COUNTIF(H212:L212,"&gt;"&amp;'reference parameters'!$B$2)&gt;='reference parameters'!$B$3,IF(COUNTIF('diff expr Varroa'!M212:Q212,"&gt;"&amp;'reference parameters'!$B$2)&gt;='reference parameters'!$B$4,"OK"))</f>
        <v>OK</v>
      </c>
      <c r="U212" s="3">
        <f t="shared" si="133"/>
        <v>8</v>
      </c>
      <c r="V212" s="3">
        <f t="shared" si="134"/>
        <v>9</v>
      </c>
      <c r="W212" s="3">
        <f t="shared" si="135"/>
        <v>5</v>
      </c>
      <c r="X212" s="3">
        <f t="shared" si="136"/>
        <v>1</v>
      </c>
      <c r="Y212" s="3">
        <f t="shared" si="137"/>
        <v>2</v>
      </c>
      <c r="Z212" s="3">
        <f t="shared" si="138"/>
        <v>4</v>
      </c>
      <c r="AA212" s="3">
        <f t="shared" si="139"/>
        <v>7</v>
      </c>
      <c r="AB212" s="3">
        <f t="shared" si="140"/>
        <v>3</v>
      </c>
      <c r="AC212" s="3">
        <f t="shared" si="141"/>
        <v>10</v>
      </c>
      <c r="AD212" s="3">
        <f t="shared" si="142"/>
        <v>6</v>
      </c>
      <c r="AE212" s="3"/>
      <c r="AF212" s="3">
        <f t="shared" si="143"/>
        <v>0</v>
      </c>
      <c r="AG212" s="3">
        <f t="shared" si="144"/>
        <v>0</v>
      </c>
      <c r="AH212" s="3">
        <f t="shared" si="145"/>
        <v>0</v>
      </c>
      <c r="AI212" s="3">
        <f t="shared" si="146"/>
        <v>0</v>
      </c>
      <c r="AJ212" s="3">
        <f t="shared" si="147"/>
        <v>0</v>
      </c>
      <c r="AK212" s="3">
        <f t="shared" si="148"/>
        <v>0</v>
      </c>
      <c r="AL212" s="3">
        <f t="shared" si="149"/>
        <v>0</v>
      </c>
      <c r="AM212" s="3">
        <f t="shared" si="150"/>
        <v>0</v>
      </c>
      <c r="AN212" s="3">
        <f t="shared" si="151"/>
        <v>0</v>
      </c>
      <c r="AO212" s="3">
        <f t="shared" si="152"/>
        <v>0</v>
      </c>
      <c r="AP212" s="3"/>
      <c r="AQ212" s="3">
        <f t="shared" si="153"/>
        <v>8</v>
      </c>
      <c r="AR212" s="3">
        <f t="shared" si="154"/>
        <v>9</v>
      </c>
      <c r="AS212" s="3">
        <f t="shared" si="155"/>
        <v>5</v>
      </c>
      <c r="AT212" s="3">
        <f t="shared" si="156"/>
        <v>1</v>
      </c>
      <c r="AU212" s="3">
        <f t="shared" si="157"/>
        <v>2</v>
      </c>
      <c r="AV212" s="3">
        <f t="shared" si="158"/>
        <v>4</v>
      </c>
      <c r="AW212" s="3">
        <f t="shared" si="159"/>
        <v>7</v>
      </c>
      <c r="AX212" s="3">
        <f t="shared" si="160"/>
        <v>3</v>
      </c>
      <c r="AY212" s="3">
        <f t="shared" si="161"/>
        <v>10</v>
      </c>
      <c r="AZ212" s="3">
        <f t="shared" si="162"/>
        <v>6</v>
      </c>
      <c r="BA212" s="3"/>
      <c r="BB212" s="6">
        <f t="shared" si="163"/>
        <v>5</v>
      </c>
      <c r="BC212" s="3">
        <f t="shared" si="164"/>
        <v>5</v>
      </c>
      <c r="BD212" s="3">
        <f t="shared" si="167"/>
        <v>25</v>
      </c>
      <c r="BE212" s="3">
        <f t="shared" si="168"/>
        <v>30</v>
      </c>
      <c r="BF212" s="3">
        <f t="shared" si="169"/>
        <v>15</v>
      </c>
      <c r="BG212" s="3">
        <f t="shared" si="170"/>
        <v>10</v>
      </c>
      <c r="BH212" s="3">
        <f t="shared" si="171"/>
        <v>10</v>
      </c>
      <c r="BI212" s="28">
        <f t="shared" si="172"/>
        <v>12.5</v>
      </c>
      <c r="BJ212" s="28">
        <f t="shared" si="173"/>
        <v>4.7871355387816905</v>
      </c>
      <c r="BK212" s="44">
        <f t="shared" si="174"/>
        <v>-0.5222329678670935</v>
      </c>
      <c r="BL212" s="45">
        <f t="shared" si="165"/>
        <v>0.30075406722029491</v>
      </c>
      <c r="BM212" s="39"/>
      <c r="BN212" s="39" t="str">
        <f t="shared" si="175"/>
        <v/>
      </c>
      <c r="BP212" s="12">
        <f t="shared" si="176"/>
        <v>4.8599913861330493E-3</v>
      </c>
    </row>
    <row r="213" spans="1:68">
      <c r="A213" s="43" t="s">
        <v>755</v>
      </c>
      <c r="B213" s="43" t="s">
        <v>756</v>
      </c>
      <c r="C213" s="43" t="s">
        <v>757</v>
      </c>
      <c r="D213" s="43" t="s">
        <v>758</v>
      </c>
      <c r="E213" s="43" t="s">
        <v>584</v>
      </c>
      <c r="F213" s="12" t="str">
        <f t="shared" si="166"/>
        <v>Immune syst</v>
      </c>
      <c r="H213" s="12">
        <f>VLOOKUP($B213,data!$B$3:$Q$11565,'diff expr Varroa'!H$7,FALSE)</f>
        <v>9.5995808280483601</v>
      </c>
      <c r="I213" s="12">
        <f>VLOOKUP($B213,data!$B$3:$Q$11565,'diff expr Varroa'!I$7,FALSE)</f>
        <v>9.48277612082091</v>
      </c>
      <c r="J213" s="12">
        <f>VLOOKUP($B213,data!$B$3:$Q$11565,'diff expr Varroa'!J$7,FALSE)</f>
        <v>9.5257195528773408</v>
      </c>
      <c r="K213" s="12">
        <f>VLOOKUP($B213,data!$B$3:$Q$11565,'diff expr Varroa'!K$7,FALSE)</f>
        <v>8.7429575248588893</v>
      </c>
      <c r="L213" s="12">
        <f>VLOOKUP($B213,data!$B$3:$Q$11565,'diff expr Varroa'!L$7,FALSE)</f>
        <v>9.8805993260673404</v>
      </c>
      <c r="M213" s="12">
        <f>VLOOKUP($B213,data!$B$3:$Q$11565,'diff expr Varroa'!M$7,FALSE)</f>
        <v>8.4099789947338905</v>
      </c>
      <c r="N213" s="12">
        <f>VLOOKUP($B213,data!$B$3:$Q$11565,'diff expr Varroa'!N$7,FALSE)</f>
        <v>9.8111332417081591</v>
      </c>
      <c r="O213" s="12">
        <f>VLOOKUP($B213,data!$B$3:$Q$11565,'diff expr Varroa'!O$7,FALSE)</f>
        <v>9.1533425475236108</v>
      </c>
      <c r="P213" s="12">
        <f>VLOOKUP($B213,data!$B$3:$Q$11565,'diff expr Varroa'!P$7,FALSE)</f>
        <v>9.8421659887993993</v>
      </c>
      <c r="Q213" s="12">
        <f>VLOOKUP($B213,data!$B$3:$Q$11565,'diff expr Varroa'!Q$7,FALSE)</f>
        <v>9.8301650406438998</v>
      </c>
      <c r="S213" s="40" t="str">
        <f>IF(COUNTIF(H213:L213,"&gt;"&amp;'reference parameters'!$B$2)&gt;='reference parameters'!$B$3,IF(COUNTIF('diff expr Varroa'!M213:Q213,"&gt;"&amp;'reference parameters'!$B$2)&gt;='reference parameters'!$B$4,"OK"))</f>
        <v>OK</v>
      </c>
      <c r="U213" s="3">
        <f t="shared" si="133"/>
        <v>6</v>
      </c>
      <c r="V213" s="3">
        <f t="shared" si="134"/>
        <v>4</v>
      </c>
      <c r="W213" s="3">
        <f t="shared" si="135"/>
        <v>5</v>
      </c>
      <c r="X213" s="3">
        <f t="shared" si="136"/>
        <v>2</v>
      </c>
      <c r="Y213" s="3">
        <f t="shared" si="137"/>
        <v>10</v>
      </c>
      <c r="Z213" s="3">
        <f t="shared" si="138"/>
        <v>1</v>
      </c>
      <c r="AA213" s="3">
        <f t="shared" si="139"/>
        <v>7</v>
      </c>
      <c r="AB213" s="3">
        <f t="shared" si="140"/>
        <v>3</v>
      </c>
      <c r="AC213" s="3">
        <f t="shared" si="141"/>
        <v>9</v>
      </c>
      <c r="AD213" s="3">
        <f t="shared" si="142"/>
        <v>8</v>
      </c>
      <c r="AE213" s="3"/>
      <c r="AF213" s="3">
        <f t="shared" si="143"/>
        <v>0</v>
      </c>
      <c r="AG213" s="3">
        <f t="shared" si="144"/>
        <v>0</v>
      </c>
      <c r="AH213" s="3">
        <f t="shared" si="145"/>
        <v>0</v>
      </c>
      <c r="AI213" s="3">
        <f t="shared" si="146"/>
        <v>0</v>
      </c>
      <c r="AJ213" s="3">
        <f t="shared" si="147"/>
        <v>0</v>
      </c>
      <c r="AK213" s="3">
        <f t="shared" si="148"/>
        <v>0</v>
      </c>
      <c r="AL213" s="3">
        <f t="shared" si="149"/>
        <v>0</v>
      </c>
      <c r="AM213" s="3">
        <f t="shared" si="150"/>
        <v>0</v>
      </c>
      <c r="AN213" s="3">
        <f t="shared" si="151"/>
        <v>0</v>
      </c>
      <c r="AO213" s="3">
        <f t="shared" si="152"/>
        <v>0</v>
      </c>
      <c r="AP213" s="3"/>
      <c r="AQ213" s="3">
        <f t="shared" si="153"/>
        <v>6</v>
      </c>
      <c r="AR213" s="3">
        <f t="shared" si="154"/>
        <v>4</v>
      </c>
      <c r="AS213" s="3">
        <f t="shared" si="155"/>
        <v>5</v>
      </c>
      <c r="AT213" s="3">
        <f t="shared" si="156"/>
        <v>2</v>
      </c>
      <c r="AU213" s="3">
        <f t="shared" si="157"/>
        <v>10</v>
      </c>
      <c r="AV213" s="3">
        <f t="shared" si="158"/>
        <v>1</v>
      </c>
      <c r="AW213" s="3">
        <f t="shared" si="159"/>
        <v>7</v>
      </c>
      <c r="AX213" s="3">
        <f t="shared" si="160"/>
        <v>3</v>
      </c>
      <c r="AY213" s="3">
        <f t="shared" si="161"/>
        <v>9</v>
      </c>
      <c r="AZ213" s="3">
        <f t="shared" si="162"/>
        <v>8</v>
      </c>
      <c r="BA213" s="3"/>
      <c r="BB213" s="6">
        <f t="shared" si="163"/>
        <v>5</v>
      </c>
      <c r="BC213" s="3">
        <f t="shared" si="164"/>
        <v>5</v>
      </c>
      <c r="BD213" s="3">
        <f t="shared" si="167"/>
        <v>27</v>
      </c>
      <c r="BE213" s="3">
        <f t="shared" si="168"/>
        <v>28</v>
      </c>
      <c r="BF213" s="3">
        <f t="shared" si="169"/>
        <v>13</v>
      </c>
      <c r="BG213" s="3">
        <f t="shared" si="170"/>
        <v>12</v>
      </c>
      <c r="BH213" s="3">
        <f t="shared" si="171"/>
        <v>12</v>
      </c>
      <c r="BI213" s="28">
        <f t="shared" si="172"/>
        <v>12.5</v>
      </c>
      <c r="BJ213" s="28">
        <f t="shared" si="173"/>
        <v>4.7871355387816905</v>
      </c>
      <c r="BK213" s="44">
        <f t="shared" si="174"/>
        <v>-0.10444659357341871</v>
      </c>
      <c r="BL213" s="45">
        <f t="shared" si="165"/>
        <v>0.45840747426404427</v>
      </c>
      <c r="BM213" s="39"/>
      <c r="BN213" s="39" t="str">
        <f t="shared" si="175"/>
        <v/>
      </c>
      <c r="BP213" s="12">
        <f t="shared" si="176"/>
        <v>-1.7030062632324135E-3</v>
      </c>
    </row>
    <row r="214" spans="1:68">
      <c r="A214" s="43" t="s">
        <v>759</v>
      </c>
      <c r="B214" s="43" t="s">
        <v>760</v>
      </c>
      <c r="C214" s="43" t="s">
        <v>761</v>
      </c>
      <c r="D214" s="43" t="s">
        <v>762</v>
      </c>
      <c r="E214" s="43" t="s">
        <v>584</v>
      </c>
      <c r="F214" s="12" t="str">
        <f t="shared" si="166"/>
        <v>Immune syst</v>
      </c>
      <c r="H214" s="12">
        <f>VLOOKUP($B214,data!$B$3:$Q$11565,'diff expr Varroa'!H$7,FALSE)</f>
        <v>8.7654026335781996</v>
      </c>
      <c r="I214" s="12">
        <f>VLOOKUP($B214,data!$B$3:$Q$11565,'diff expr Varroa'!I$7,FALSE)</f>
        <v>8.3319951862025707</v>
      </c>
      <c r="J214" s="12">
        <f>VLOOKUP($B214,data!$B$3:$Q$11565,'diff expr Varroa'!J$7,FALSE)</f>
        <v>9.6951248407668995</v>
      </c>
      <c r="K214" s="12">
        <f>VLOOKUP($B214,data!$B$3:$Q$11565,'diff expr Varroa'!K$7,FALSE)</f>
        <v>8.9837191114441204</v>
      </c>
      <c r="L214" s="12">
        <f>VLOOKUP($B214,data!$B$3:$Q$11565,'diff expr Varroa'!L$7,FALSE)</f>
        <v>9.6099830083098698</v>
      </c>
      <c r="M214" s="12">
        <f>VLOOKUP($B214,data!$B$3:$Q$11565,'diff expr Varroa'!M$7,FALSE)</f>
        <v>6.4223107959451697</v>
      </c>
      <c r="N214" s="12">
        <f>VLOOKUP($B214,data!$B$3:$Q$11565,'diff expr Varroa'!N$7,FALSE)</f>
        <v>7.7804477147118902</v>
      </c>
      <c r="O214" s="12">
        <f>VLOOKUP($B214,data!$B$3:$Q$11565,'diff expr Varroa'!O$7,FALSE)</f>
        <v>7.5434566930248703</v>
      </c>
      <c r="P214" s="12">
        <f>VLOOKUP($B214,data!$B$3:$Q$11565,'diff expr Varroa'!P$7,FALSE)</f>
        <v>8.8105982346788192</v>
      </c>
      <c r="Q214" s="12">
        <f>VLOOKUP($B214,data!$B$3:$Q$11565,'diff expr Varroa'!Q$7,FALSE)</f>
        <v>9.07465396649242</v>
      </c>
      <c r="S214" s="40" t="str">
        <f>IF(COUNTIF(H214:L214,"&gt;"&amp;'reference parameters'!$B$2)&gt;='reference parameters'!$B$3,IF(COUNTIF('diff expr Varroa'!M214:Q214,"&gt;"&amp;'reference parameters'!$B$2)&gt;='reference parameters'!$B$4,"OK"))</f>
        <v>OK</v>
      </c>
      <c r="U214" s="3">
        <f t="shared" si="133"/>
        <v>5</v>
      </c>
      <c r="V214" s="3">
        <f t="shared" si="134"/>
        <v>4</v>
      </c>
      <c r="W214" s="3">
        <f t="shared" si="135"/>
        <v>10</v>
      </c>
      <c r="X214" s="3">
        <f t="shared" si="136"/>
        <v>7</v>
      </c>
      <c r="Y214" s="3">
        <f t="shared" si="137"/>
        <v>9</v>
      </c>
      <c r="Z214" s="3">
        <f t="shared" si="138"/>
        <v>1</v>
      </c>
      <c r="AA214" s="3">
        <f t="shared" si="139"/>
        <v>3</v>
      </c>
      <c r="AB214" s="3">
        <f t="shared" si="140"/>
        <v>2</v>
      </c>
      <c r="AC214" s="3">
        <f t="shared" si="141"/>
        <v>6</v>
      </c>
      <c r="AD214" s="3">
        <f t="shared" si="142"/>
        <v>8</v>
      </c>
      <c r="AE214" s="3"/>
      <c r="AF214" s="3">
        <f t="shared" si="143"/>
        <v>0</v>
      </c>
      <c r="AG214" s="3">
        <f t="shared" si="144"/>
        <v>0</v>
      </c>
      <c r="AH214" s="3">
        <f t="shared" si="145"/>
        <v>0</v>
      </c>
      <c r="AI214" s="3">
        <f t="shared" si="146"/>
        <v>0</v>
      </c>
      <c r="AJ214" s="3">
        <f t="shared" si="147"/>
        <v>0</v>
      </c>
      <c r="AK214" s="3">
        <f t="shared" si="148"/>
        <v>0</v>
      </c>
      <c r="AL214" s="3">
        <f t="shared" si="149"/>
        <v>0</v>
      </c>
      <c r="AM214" s="3">
        <f t="shared" si="150"/>
        <v>0</v>
      </c>
      <c r="AN214" s="3">
        <f t="shared" si="151"/>
        <v>0</v>
      </c>
      <c r="AO214" s="3">
        <f t="shared" si="152"/>
        <v>0</v>
      </c>
      <c r="AP214" s="3"/>
      <c r="AQ214" s="3">
        <f t="shared" si="153"/>
        <v>5</v>
      </c>
      <c r="AR214" s="3">
        <f t="shared" si="154"/>
        <v>4</v>
      </c>
      <c r="AS214" s="3">
        <f t="shared" si="155"/>
        <v>10</v>
      </c>
      <c r="AT214" s="3">
        <f t="shared" si="156"/>
        <v>7</v>
      </c>
      <c r="AU214" s="3">
        <f t="shared" si="157"/>
        <v>9</v>
      </c>
      <c r="AV214" s="3">
        <f t="shared" si="158"/>
        <v>1</v>
      </c>
      <c r="AW214" s="3">
        <f t="shared" si="159"/>
        <v>3</v>
      </c>
      <c r="AX214" s="3">
        <f t="shared" si="160"/>
        <v>2</v>
      </c>
      <c r="AY214" s="3">
        <f t="shared" si="161"/>
        <v>6</v>
      </c>
      <c r="AZ214" s="3">
        <f t="shared" si="162"/>
        <v>8</v>
      </c>
      <c r="BA214" s="3"/>
      <c r="BB214" s="6">
        <f t="shared" si="163"/>
        <v>5</v>
      </c>
      <c r="BC214" s="3">
        <f t="shared" si="164"/>
        <v>5</v>
      </c>
      <c r="BD214" s="3">
        <f t="shared" si="167"/>
        <v>35</v>
      </c>
      <c r="BE214" s="3">
        <f t="shared" si="168"/>
        <v>20</v>
      </c>
      <c r="BF214" s="3">
        <f t="shared" si="169"/>
        <v>5</v>
      </c>
      <c r="BG214" s="3">
        <f t="shared" si="170"/>
        <v>20</v>
      </c>
      <c r="BH214" s="3">
        <f t="shared" si="171"/>
        <v>5</v>
      </c>
      <c r="BI214" s="28">
        <f t="shared" si="172"/>
        <v>12.5</v>
      </c>
      <c r="BJ214" s="28">
        <f t="shared" si="173"/>
        <v>4.7871355387816905</v>
      </c>
      <c r="BK214" s="44">
        <f t="shared" si="174"/>
        <v>-1.5666989036012806</v>
      </c>
      <c r="BL214" s="45">
        <f t="shared" si="165"/>
        <v>5.8592543599068986E-2</v>
      </c>
      <c r="BM214" s="39"/>
      <c r="BN214" s="39" t="str">
        <f t="shared" si="175"/>
        <v/>
      </c>
      <c r="BP214" s="12">
        <f t="shared" si="176"/>
        <v>-5.8883906761664932E-2</v>
      </c>
    </row>
    <row r="215" spans="1:68">
      <c r="A215" s="43" t="s">
        <v>763</v>
      </c>
      <c r="B215" s="43" t="s">
        <v>764</v>
      </c>
      <c r="C215" s="43" t="s">
        <v>765</v>
      </c>
      <c r="D215" s="43" t="s">
        <v>766</v>
      </c>
      <c r="E215" s="43" t="s">
        <v>584</v>
      </c>
      <c r="F215" s="12" t="str">
        <f t="shared" si="166"/>
        <v>Immune syst</v>
      </c>
      <c r="H215" s="12">
        <f>VLOOKUP($B215,data!$B$3:$Q$11565,'diff expr Varroa'!H$7,FALSE)</f>
        <v>6.8676794743352501</v>
      </c>
      <c r="I215" s="12">
        <f>VLOOKUP($B215,data!$B$3:$Q$11565,'diff expr Varroa'!I$7,FALSE)</f>
        <v>6.6338206543565796</v>
      </c>
      <c r="J215" s="12">
        <f>VLOOKUP($B215,data!$B$3:$Q$11565,'diff expr Varroa'!J$7,FALSE)</f>
        <v>7.1814110226186303</v>
      </c>
      <c r="K215" s="12">
        <f>VLOOKUP($B215,data!$B$3:$Q$11565,'diff expr Varroa'!K$7,FALSE)</f>
        <v>6.7079714790222598</v>
      </c>
      <c r="L215" s="12">
        <f>VLOOKUP($B215,data!$B$3:$Q$11565,'diff expr Varroa'!L$7,FALSE)</f>
        <v>7.1186589192248002</v>
      </c>
      <c r="M215" s="12">
        <f>VLOOKUP($B215,data!$B$3:$Q$11565,'diff expr Varroa'!M$7,FALSE)</f>
        <v>6.9738835018687801</v>
      </c>
      <c r="N215" s="12">
        <f>VLOOKUP($B215,data!$B$3:$Q$11565,'diff expr Varroa'!N$7,FALSE)</f>
        <v>6.6827849385407099</v>
      </c>
      <c r="O215" s="12">
        <f>VLOOKUP($B215,data!$B$3:$Q$11565,'diff expr Varroa'!O$7,FALSE)</f>
        <v>6.53400866212165</v>
      </c>
      <c r="P215" s="12">
        <f>VLOOKUP($B215,data!$B$3:$Q$11565,'diff expr Varroa'!P$7,FALSE)</f>
        <v>7.3133810391736302</v>
      </c>
      <c r="Q215" s="12">
        <f>VLOOKUP($B215,data!$B$3:$Q$11565,'diff expr Varroa'!Q$7,FALSE)</f>
        <v>7.3785184756246096</v>
      </c>
      <c r="S215" s="40" t="str">
        <f>IF(COUNTIF(H215:L215,"&gt;"&amp;'reference parameters'!$B$2)&gt;='reference parameters'!$B$3,IF(COUNTIF('diff expr Varroa'!M215:Q215,"&gt;"&amp;'reference parameters'!$B$2)&gt;='reference parameters'!$B$4,"OK"))</f>
        <v>OK</v>
      </c>
      <c r="U215" s="3">
        <f t="shared" si="133"/>
        <v>5</v>
      </c>
      <c r="V215" s="3">
        <f t="shared" si="134"/>
        <v>2</v>
      </c>
      <c r="W215" s="3">
        <f t="shared" si="135"/>
        <v>8</v>
      </c>
      <c r="X215" s="3">
        <f t="shared" si="136"/>
        <v>4</v>
      </c>
      <c r="Y215" s="3">
        <f t="shared" si="137"/>
        <v>7</v>
      </c>
      <c r="Z215" s="3">
        <f t="shared" si="138"/>
        <v>6</v>
      </c>
      <c r="AA215" s="3">
        <f t="shared" si="139"/>
        <v>3</v>
      </c>
      <c r="AB215" s="3">
        <f t="shared" si="140"/>
        <v>1</v>
      </c>
      <c r="AC215" s="3">
        <f t="shared" si="141"/>
        <v>9</v>
      </c>
      <c r="AD215" s="3">
        <f t="shared" si="142"/>
        <v>10</v>
      </c>
      <c r="AE215" s="3"/>
      <c r="AF215" s="3">
        <f t="shared" si="143"/>
        <v>0</v>
      </c>
      <c r="AG215" s="3">
        <f t="shared" si="144"/>
        <v>0</v>
      </c>
      <c r="AH215" s="3">
        <f t="shared" si="145"/>
        <v>0</v>
      </c>
      <c r="AI215" s="3">
        <f t="shared" si="146"/>
        <v>0</v>
      </c>
      <c r="AJ215" s="3">
        <f t="shared" si="147"/>
        <v>0</v>
      </c>
      <c r="AK215" s="3">
        <f t="shared" si="148"/>
        <v>0</v>
      </c>
      <c r="AL215" s="3">
        <f t="shared" si="149"/>
        <v>0</v>
      </c>
      <c r="AM215" s="3">
        <f t="shared" si="150"/>
        <v>0</v>
      </c>
      <c r="AN215" s="3">
        <f t="shared" si="151"/>
        <v>0</v>
      </c>
      <c r="AO215" s="3">
        <f t="shared" si="152"/>
        <v>0</v>
      </c>
      <c r="AP215" s="3"/>
      <c r="AQ215" s="3">
        <f t="shared" si="153"/>
        <v>5</v>
      </c>
      <c r="AR215" s="3">
        <f t="shared" si="154"/>
        <v>2</v>
      </c>
      <c r="AS215" s="3">
        <f t="shared" si="155"/>
        <v>8</v>
      </c>
      <c r="AT215" s="3">
        <f t="shared" si="156"/>
        <v>4</v>
      </c>
      <c r="AU215" s="3">
        <f t="shared" si="157"/>
        <v>7</v>
      </c>
      <c r="AV215" s="3">
        <f t="shared" si="158"/>
        <v>6</v>
      </c>
      <c r="AW215" s="3">
        <f t="shared" si="159"/>
        <v>3</v>
      </c>
      <c r="AX215" s="3">
        <f t="shared" si="160"/>
        <v>1</v>
      </c>
      <c r="AY215" s="3">
        <f t="shared" si="161"/>
        <v>9</v>
      </c>
      <c r="AZ215" s="3">
        <f t="shared" si="162"/>
        <v>10</v>
      </c>
      <c r="BA215" s="3"/>
      <c r="BB215" s="6">
        <f t="shared" si="163"/>
        <v>5</v>
      </c>
      <c r="BC215" s="3">
        <f t="shared" si="164"/>
        <v>5</v>
      </c>
      <c r="BD215" s="3">
        <f t="shared" si="167"/>
        <v>26</v>
      </c>
      <c r="BE215" s="3">
        <f t="shared" si="168"/>
        <v>29</v>
      </c>
      <c r="BF215" s="3">
        <f t="shared" si="169"/>
        <v>14</v>
      </c>
      <c r="BG215" s="3">
        <f t="shared" si="170"/>
        <v>11</v>
      </c>
      <c r="BH215" s="3">
        <f t="shared" si="171"/>
        <v>11</v>
      </c>
      <c r="BI215" s="28">
        <f t="shared" si="172"/>
        <v>12.5</v>
      </c>
      <c r="BJ215" s="28">
        <f t="shared" si="173"/>
        <v>4.7871355387816905</v>
      </c>
      <c r="BK215" s="44">
        <f t="shared" si="174"/>
        <v>-0.31333978072025609</v>
      </c>
      <c r="BL215" s="45">
        <f t="shared" si="165"/>
        <v>0.37701126503103738</v>
      </c>
      <c r="BM215" s="39"/>
      <c r="BN215" s="39" t="str">
        <f t="shared" si="175"/>
        <v/>
      </c>
      <c r="BP215" s="12">
        <f t="shared" si="176"/>
        <v>4.6693669655012279E-3</v>
      </c>
    </row>
    <row r="216" spans="1:68">
      <c r="A216" s="43" t="s">
        <v>767</v>
      </c>
      <c r="B216" s="43" t="s">
        <v>768</v>
      </c>
      <c r="C216" s="43" t="s">
        <v>769</v>
      </c>
      <c r="D216" s="43" t="s">
        <v>770</v>
      </c>
      <c r="E216" s="43" t="s">
        <v>584</v>
      </c>
      <c r="F216" s="12" t="str">
        <f t="shared" si="166"/>
        <v>Immune syst</v>
      </c>
      <c r="H216" s="12">
        <f>VLOOKUP($B216,data!$B$3:$Q$11565,'diff expr Varroa'!H$7,FALSE)</f>
        <v>9.3921826909563002</v>
      </c>
      <c r="I216" s="12">
        <f>VLOOKUP($B216,data!$B$3:$Q$11565,'diff expr Varroa'!I$7,FALSE)</f>
        <v>9.2775804043192007</v>
      </c>
      <c r="J216" s="12">
        <f>VLOOKUP($B216,data!$B$3:$Q$11565,'diff expr Varroa'!J$7,FALSE)</f>
        <v>8.9282090506560294</v>
      </c>
      <c r="K216" s="12">
        <f>VLOOKUP($B216,data!$B$3:$Q$11565,'diff expr Varroa'!K$7,FALSE)</f>
        <v>9.0662749226305195</v>
      </c>
      <c r="L216" s="12">
        <f>VLOOKUP($B216,data!$B$3:$Q$11565,'diff expr Varroa'!L$7,FALSE)</f>
        <v>9.4667395381904509</v>
      </c>
      <c r="M216" s="12">
        <f>VLOOKUP($B216,data!$B$3:$Q$11565,'diff expr Varroa'!M$7,FALSE)</f>
        <v>8.8913484567626</v>
      </c>
      <c r="N216" s="12">
        <f>VLOOKUP($B216,data!$B$3:$Q$11565,'diff expr Varroa'!N$7,FALSE)</f>
        <v>9.1849841937139196</v>
      </c>
      <c r="O216" s="12">
        <f>VLOOKUP($B216,data!$B$3:$Q$11565,'diff expr Varroa'!O$7,FALSE)</f>
        <v>8.4688396277480305</v>
      </c>
      <c r="P216" s="12">
        <f>VLOOKUP($B216,data!$B$3:$Q$11565,'diff expr Varroa'!P$7,FALSE)</f>
        <v>9.2736584254015</v>
      </c>
      <c r="Q216" s="12">
        <f>VLOOKUP($B216,data!$B$3:$Q$11565,'diff expr Varroa'!Q$7,FALSE)</f>
        <v>9.1210852890541307</v>
      </c>
      <c r="S216" s="40" t="str">
        <f>IF(COUNTIF(H216:L216,"&gt;"&amp;'reference parameters'!$B$2)&gt;='reference parameters'!$B$3,IF(COUNTIF('diff expr Varroa'!M216:Q216,"&gt;"&amp;'reference parameters'!$B$2)&gt;='reference parameters'!$B$4,"OK"))</f>
        <v>OK</v>
      </c>
      <c r="U216" s="3">
        <f t="shared" si="133"/>
        <v>9</v>
      </c>
      <c r="V216" s="3">
        <f t="shared" si="134"/>
        <v>8</v>
      </c>
      <c r="W216" s="3">
        <f t="shared" si="135"/>
        <v>3</v>
      </c>
      <c r="X216" s="3">
        <f t="shared" si="136"/>
        <v>4</v>
      </c>
      <c r="Y216" s="3">
        <f t="shared" si="137"/>
        <v>10</v>
      </c>
      <c r="Z216" s="3">
        <f t="shared" si="138"/>
        <v>2</v>
      </c>
      <c r="AA216" s="3">
        <f t="shared" si="139"/>
        <v>6</v>
      </c>
      <c r="AB216" s="3">
        <f t="shared" si="140"/>
        <v>1</v>
      </c>
      <c r="AC216" s="3">
        <f t="shared" si="141"/>
        <v>7</v>
      </c>
      <c r="AD216" s="3">
        <f t="shared" si="142"/>
        <v>5</v>
      </c>
      <c r="AE216" s="3"/>
      <c r="AF216" s="3">
        <f t="shared" si="143"/>
        <v>0</v>
      </c>
      <c r="AG216" s="3">
        <f t="shared" si="144"/>
        <v>0</v>
      </c>
      <c r="AH216" s="3">
        <f t="shared" si="145"/>
        <v>0</v>
      </c>
      <c r="AI216" s="3">
        <f t="shared" si="146"/>
        <v>0</v>
      </c>
      <c r="AJ216" s="3">
        <f t="shared" si="147"/>
        <v>0</v>
      </c>
      <c r="AK216" s="3">
        <f t="shared" si="148"/>
        <v>0</v>
      </c>
      <c r="AL216" s="3">
        <f t="shared" si="149"/>
        <v>0</v>
      </c>
      <c r="AM216" s="3">
        <f t="shared" si="150"/>
        <v>0</v>
      </c>
      <c r="AN216" s="3">
        <f t="shared" si="151"/>
        <v>0</v>
      </c>
      <c r="AO216" s="3">
        <f t="shared" si="152"/>
        <v>0</v>
      </c>
      <c r="AP216" s="3"/>
      <c r="AQ216" s="3">
        <f t="shared" si="153"/>
        <v>9</v>
      </c>
      <c r="AR216" s="3">
        <f t="shared" si="154"/>
        <v>8</v>
      </c>
      <c r="AS216" s="3">
        <f t="shared" si="155"/>
        <v>3</v>
      </c>
      <c r="AT216" s="3">
        <f t="shared" si="156"/>
        <v>4</v>
      </c>
      <c r="AU216" s="3">
        <f t="shared" si="157"/>
        <v>10</v>
      </c>
      <c r="AV216" s="3">
        <f t="shared" si="158"/>
        <v>2</v>
      </c>
      <c r="AW216" s="3">
        <f t="shared" si="159"/>
        <v>6</v>
      </c>
      <c r="AX216" s="3">
        <f t="shared" si="160"/>
        <v>1</v>
      </c>
      <c r="AY216" s="3">
        <f t="shared" si="161"/>
        <v>7</v>
      </c>
      <c r="AZ216" s="3">
        <f t="shared" si="162"/>
        <v>5</v>
      </c>
      <c r="BA216" s="3"/>
      <c r="BB216" s="6">
        <f t="shared" si="163"/>
        <v>5</v>
      </c>
      <c r="BC216" s="3">
        <f t="shared" si="164"/>
        <v>5</v>
      </c>
      <c r="BD216" s="3">
        <f t="shared" si="167"/>
        <v>34</v>
      </c>
      <c r="BE216" s="3">
        <f t="shared" si="168"/>
        <v>21</v>
      </c>
      <c r="BF216" s="3">
        <f t="shared" si="169"/>
        <v>6</v>
      </c>
      <c r="BG216" s="3">
        <f t="shared" si="170"/>
        <v>19</v>
      </c>
      <c r="BH216" s="3">
        <f t="shared" si="171"/>
        <v>6</v>
      </c>
      <c r="BI216" s="28">
        <f t="shared" si="172"/>
        <v>12.5</v>
      </c>
      <c r="BJ216" s="28">
        <f t="shared" si="173"/>
        <v>4.7871355387816905</v>
      </c>
      <c r="BK216" s="44">
        <f t="shared" si="174"/>
        <v>-1.3578057164544433</v>
      </c>
      <c r="BL216" s="45">
        <f t="shared" si="165"/>
        <v>8.7262670284291577E-2</v>
      </c>
      <c r="BM216" s="39"/>
      <c r="BN216" s="39" t="str">
        <f t="shared" si="175"/>
        <v/>
      </c>
      <c r="BP216" s="12">
        <f t="shared" si="176"/>
        <v>-1.1360486748912808E-2</v>
      </c>
    </row>
    <row r="217" spans="1:68">
      <c r="A217" s="43" t="s">
        <v>771</v>
      </c>
      <c r="B217" s="43" t="s">
        <v>772</v>
      </c>
      <c r="C217" s="43" t="s">
        <v>773</v>
      </c>
      <c r="D217" s="43" t="s">
        <v>774</v>
      </c>
      <c r="E217" s="43" t="s">
        <v>584</v>
      </c>
      <c r="F217" s="12" t="str">
        <f t="shared" si="166"/>
        <v>Immune syst</v>
      </c>
      <c r="H217" s="12">
        <f>VLOOKUP($B217,data!$B$3:$Q$11565,'diff expr Varroa'!H$7,FALSE)</f>
        <v>10.052152598098299</v>
      </c>
      <c r="I217" s="12">
        <f>VLOOKUP($B217,data!$B$3:$Q$11565,'diff expr Varroa'!I$7,FALSE)</f>
        <v>10.039004292082501</v>
      </c>
      <c r="J217" s="12">
        <f>VLOOKUP($B217,data!$B$3:$Q$11565,'diff expr Varroa'!J$7,FALSE)</f>
        <v>9.4935073708411597</v>
      </c>
      <c r="K217" s="12">
        <f>VLOOKUP($B217,data!$B$3:$Q$11565,'diff expr Varroa'!K$7,FALSE)</f>
        <v>9.5822763363852506</v>
      </c>
      <c r="L217" s="12">
        <f>VLOOKUP($B217,data!$B$3:$Q$11565,'diff expr Varroa'!L$7,FALSE)</f>
        <v>10.118934412845199</v>
      </c>
      <c r="M217" s="12">
        <f>VLOOKUP($B217,data!$B$3:$Q$11565,'diff expr Varroa'!M$7,FALSE)</f>
        <v>9.0998724991739905</v>
      </c>
      <c r="N217" s="12">
        <f>VLOOKUP($B217,data!$B$3:$Q$11565,'diff expr Varroa'!N$7,FALSE)</f>
        <v>9.6835917372583502</v>
      </c>
      <c r="O217" s="12">
        <f>VLOOKUP($B217,data!$B$3:$Q$11565,'diff expr Varroa'!O$7,FALSE)</f>
        <v>9.2908326627912299</v>
      </c>
      <c r="P217" s="12">
        <f>VLOOKUP($B217,data!$B$3:$Q$11565,'diff expr Varroa'!P$7,FALSE)</f>
        <v>9.9804840860818604</v>
      </c>
      <c r="Q217" s="12">
        <f>VLOOKUP($B217,data!$B$3:$Q$11565,'diff expr Varroa'!Q$7,FALSE)</f>
        <v>9.7282229927086696</v>
      </c>
      <c r="S217" s="40" t="str">
        <f>IF(COUNTIF(H217:L217,"&gt;"&amp;'reference parameters'!$B$2)&gt;='reference parameters'!$B$3,IF(COUNTIF('diff expr Varroa'!M217:Q217,"&gt;"&amp;'reference parameters'!$B$2)&gt;='reference parameters'!$B$4,"OK"))</f>
        <v>OK</v>
      </c>
      <c r="U217" s="3">
        <f t="shared" si="133"/>
        <v>9</v>
      </c>
      <c r="V217" s="3">
        <f t="shared" si="134"/>
        <v>8</v>
      </c>
      <c r="W217" s="3">
        <f t="shared" si="135"/>
        <v>3</v>
      </c>
      <c r="X217" s="3">
        <f t="shared" si="136"/>
        <v>4</v>
      </c>
      <c r="Y217" s="3">
        <f t="shared" si="137"/>
        <v>10</v>
      </c>
      <c r="Z217" s="3">
        <f t="shared" si="138"/>
        <v>1</v>
      </c>
      <c r="AA217" s="3">
        <f t="shared" si="139"/>
        <v>5</v>
      </c>
      <c r="AB217" s="3">
        <f t="shared" si="140"/>
        <v>2</v>
      </c>
      <c r="AC217" s="3">
        <f t="shared" si="141"/>
        <v>7</v>
      </c>
      <c r="AD217" s="3">
        <f t="shared" si="142"/>
        <v>6</v>
      </c>
      <c r="AE217" s="3"/>
      <c r="AF217" s="3">
        <f t="shared" si="143"/>
        <v>0</v>
      </c>
      <c r="AG217" s="3">
        <f t="shared" si="144"/>
        <v>0</v>
      </c>
      <c r="AH217" s="3">
        <f t="shared" si="145"/>
        <v>0</v>
      </c>
      <c r="AI217" s="3">
        <f t="shared" si="146"/>
        <v>0</v>
      </c>
      <c r="AJ217" s="3">
        <f t="shared" si="147"/>
        <v>0</v>
      </c>
      <c r="AK217" s="3">
        <f t="shared" si="148"/>
        <v>0</v>
      </c>
      <c r="AL217" s="3">
        <f t="shared" si="149"/>
        <v>0</v>
      </c>
      <c r="AM217" s="3">
        <f t="shared" si="150"/>
        <v>0</v>
      </c>
      <c r="AN217" s="3">
        <f t="shared" si="151"/>
        <v>0</v>
      </c>
      <c r="AO217" s="3">
        <f t="shared" si="152"/>
        <v>0</v>
      </c>
      <c r="AP217" s="3"/>
      <c r="AQ217" s="3">
        <f t="shared" si="153"/>
        <v>9</v>
      </c>
      <c r="AR217" s="3">
        <f t="shared" si="154"/>
        <v>8</v>
      </c>
      <c r="AS217" s="3">
        <f t="shared" si="155"/>
        <v>3</v>
      </c>
      <c r="AT217" s="3">
        <f t="shared" si="156"/>
        <v>4</v>
      </c>
      <c r="AU217" s="3">
        <f t="shared" si="157"/>
        <v>10</v>
      </c>
      <c r="AV217" s="3">
        <f t="shared" si="158"/>
        <v>1</v>
      </c>
      <c r="AW217" s="3">
        <f t="shared" si="159"/>
        <v>5</v>
      </c>
      <c r="AX217" s="3">
        <f t="shared" si="160"/>
        <v>2</v>
      </c>
      <c r="AY217" s="3">
        <f t="shared" si="161"/>
        <v>7</v>
      </c>
      <c r="AZ217" s="3">
        <f t="shared" si="162"/>
        <v>6</v>
      </c>
      <c r="BA217" s="3"/>
      <c r="BB217" s="6">
        <f t="shared" si="163"/>
        <v>5</v>
      </c>
      <c r="BC217" s="3">
        <f t="shared" si="164"/>
        <v>5</v>
      </c>
      <c r="BD217" s="3">
        <f t="shared" si="167"/>
        <v>34</v>
      </c>
      <c r="BE217" s="3">
        <f t="shared" si="168"/>
        <v>21</v>
      </c>
      <c r="BF217" s="3">
        <f t="shared" si="169"/>
        <v>6</v>
      </c>
      <c r="BG217" s="3">
        <f t="shared" si="170"/>
        <v>19</v>
      </c>
      <c r="BH217" s="3">
        <f t="shared" si="171"/>
        <v>6</v>
      </c>
      <c r="BI217" s="28">
        <f t="shared" si="172"/>
        <v>12.5</v>
      </c>
      <c r="BJ217" s="28">
        <f t="shared" si="173"/>
        <v>4.7871355387816905</v>
      </c>
      <c r="BK217" s="44">
        <f t="shared" si="174"/>
        <v>-1.3578057164544433</v>
      </c>
      <c r="BL217" s="45">
        <f t="shared" si="165"/>
        <v>8.7262670284291577E-2</v>
      </c>
      <c r="BM217" s="39"/>
      <c r="BN217" s="39" t="str">
        <f t="shared" si="175"/>
        <v/>
      </c>
      <c r="BP217" s="12">
        <f t="shared" si="176"/>
        <v>-1.3449022225920816E-2</v>
      </c>
    </row>
    <row r="218" spans="1:68">
      <c r="A218" s="43" t="s">
        <v>775</v>
      </c>
      <c r="B218" s="43" t="s">
        <v>776</v>
      </c>
      <c r="C218" s="43" t="s">
        <v>777</v>
      </c>
      <c r="D218" s="43"/>
      <c r="E218" s="43" t="s">
        <v>584</v>
      </c>
      <c r="F218" s="12" t="str">
        <f t="shared" si="166"/>
        <v>Immune syst</v>
      </c>
      <c r="H218" s="12">
        <f>VLOOKUP($B218,data!$B$3:$Q$11565,'diff expr Varroa'!H$7,FALSE)</f>
        <v>5.8470053502229398</v>
      </c>
      <c r="I218" s="12">
        <f>VLOOKUP($B218,data!$B$3:$Q$11565,'diff expr Varroa'!I$7,FALSE)</f>
        <v>5.8489556220091004</v>
      </c>
      <c r="J218" s="12">
        <f>VLOOKUP($B218,data!$B$3:$Q$11565,'diff expr Varroa'!J$7,FALSE)</f>
        <v>5.4332085476316498</v>
      </c>
      <c r="K218" s="12">
        <f>VLOOKUP($B218,data!$B$3:$Q$11565,'diff expr Varroa'!K$7,FALSE)</f>
        <v>6.0222063443531901</v>
      </c>
      <c r="L218" s="12">
        <f>VLOOKUP($B218,data!$B$3:$Q$11565,'diff expr Varroa'!L$7,FALSE)</f>
        <v>6.2057061458969898</v>
      </c>
      <c r="M218" s="12">
        <f>VLOOKUP($B218,data!$B$3:$Q$11565,'diff expr Varroa'!M$7,FALSE)</f>
        <v>5.4810077289205497</v>
      </c>
      <c r="N218" s="12">
        <f>VLOOKUP($B218,data!$B$3:$Q$11565,'diff expr Varroa'!N$7,FALSE)</f>
        <v>5.5414939407437602</v>
      </c>
      <c r="O218" s="12">
        <f>VLOOKUP($B218,data!$B$3:$Q$11565,'diff expr Varroa'!O$7,FALSE)</f>
        <v>5.1764314620679004</v>
      </c>
      <c r="P218" s="12">
        <f>VLOOKUP($B218,data!$B$3:$Q$11565,'diff expr Varroa'!P$7,FALSE)</f>
        <v>6.0500919107865396</v>
      </c>
      <c r="Q218" s="12">
        <f>VLOOKUP($B218,data!$B$3:$Q$11565,'diff expr Varroa'!Q$7,FALSE)</f>
        <v>6.2250380488551196</v>
      </c>
      <c r="S218" s="40" t="str">
        <f>IF(COUNTIF(H218:L218,"&gt;"&amp;'reference parameters'!$B$2)&gt;='reference parameters'!$B$3,IF(COUNTIF('diff expr Varroa'!M218:Q218,"&gt;"&amp;'reference parameters'!$B$2)&gt;='reference parameters'!$B$4,"OK"))</f>
        <v>OK</v>
      </c>
      <c r="U218" s="3">
        <f t="shared" si="133"/>
        <v>5</v>
      </c>
      <c r="V218" s="3">
        <f t="shared" si="134"/>
        <v>6</v>
      </c>
      <c r="W218" s="3">
        <f t="shared" si="135"/>
        <v>2</v>
      </c>
      <c r="X218" s="3">
        <f t="shared" si="136"/>
        <v>7</v>
      </c>
      <c r="Y218" s="3">
        <f t="shared" si="137"/>
        <v>9</v>
      </c>
      <c r="Z218" s="3">
        <f t="shared" si="138"/>
        <v>3</v>
      </c>
      <c r="AA218" s="3">
        <f t="shared" si="139"/>
        <v>4</v>
      </c>
      <c r="AB218" s="3">
        <f t="shared" si="140"/>
        <v>1</v>
      </c>
      <c r="AC218" s="3">
        <f t="shared" si="141"/>
        <v>8</v>
      </c>
      <c r="AD218" s="3">
        <f t="shared" si="142"/>
        <v>10</v>
      </c>
      <c r="AE218" s="3"/>
      <c r="AF218" s="3">
        <f t="shared" si="143"/>
        <v>0</v>
      </c>
      <c r="AG218" s="3">
        <f t="shared" si="144"/>
        <v>0</v>
      </c>
      <c r="AH218" s="3">
        <f t="shared" si="145"/>
        <v>0</v>
      </c>
      <c r="AI218" s="3">
        <f t="shared" si="146"/>
        <v>0</v>
      </c>
      <c r="AJ218" s="3">
        <f t="shared" si="147"/>
        <v>0</v>
      </c>
      <c r="AK218" s="3">
        <f t="shared" si="148"/>
        <v>0</v>
      </c>
      <c r="AL218" s="3">
        <f t="shared" si="149"/>
        <v>0</v>
      </c>
      <c r="AM218" s="3">
        <f t="shared" si="150"/>
        <v>0</v>
      </c>
      <c r="AN218" s="3">
        <f t="shared" si="151"/>
        <v>0</v>
      </c>
      <c r="AO218" s="3">
        <f t="shared" si="152"/>
        <v>0</v>
      </c>
      <c r="AP218" s="3"/>
      <c r="AQ218" s="3">
        <f t="shared" si="153"/>
        <v>5</v>
      </c>
      <c r="AR218" s="3">
        <f t="shared" si="154"/>
        <v>6</v>
      </c>
      <c r="AS218" s="3">
        <f t="shared" si="155"/>
        <v>2</v>
      </c>
      <c r="AT218" s="3">
        <f t="shared" si="156"/>
        <v>7</v>
      </c>
      <c r="AU218" s="3">
        <f t="shared" si="157"/>
        <v>9</v>
      </c>
      <c r="AV218" s="3">
        <f t="shared" si="158"/>
        <v>3</v>
      </c>
      <c r="AW218" s="3">
        <f t="shared" si="159"/>
        <v>4</v>
      </c>
      <c r="AX218" s="3">
        <f t="shared" si="160"/>
        <v>1</v>
      </c>
      <c r="AY218" s="3">
        <f t="shared" si="161"/>
        <v>8</v>
      </c>
      <c r="AZ218" s="3">
        <f t="shared" si="162"/>
        <v>10</v>
      </c>
      <c r="BA218" s="3"/>
      <c r="BB218" s="6">
        <f t="shared" si="163"/>
        <v>5</v>
      </c>
      <c r="BC218" s="3">
        <f t="shared" si="164"/>
        <v>5</v>
      </c>
      <c r="BD218" s="3">
        <f t="shared" si="167"/>
        <v>29</v>
      </c>
      <c r="BE218" s="3">
        <f t="shared" si="168"/>
        <v>26</v>
      </c>
      <c r="BF218" s="3">
        <f t="shared" si="169"/>
        <v>11</v>
      </c>
      <c r="BG218" s="3">
        <f t="shared" si="170"/>
        <v>14</v>
      </c>
      <c r="BH218" s="3">
        <f t="shared" si="171"/>
        <v>11</v>
      </c>
      <c r="BI218" s="28">
        <f t="shared" si="172"/>
        <v>12.5</v>
      </c>
      <c r="BJ218" s="28">
        <f t="shared" si="173"/>
        <v>4.7871355387816905</v>
      </c>
      <c r="BK218" s="44">
        <f t="shared" si="174"/>
        <v>-0.31333978072025609</v>
      </c>
      <c r="BL218" s="45">
        <f t="shared" si="165"/>
        <v>0.37701126503103738</v>
      </c>
      <c r="BM218" s="39"/>
      <c r="BN218" s="39" t="str">
        <f t="shared" si="175"/>
        <v/>
      </c>
      <c r="BP218" s="12">
        <f t="shared" si="176"/>
        <v>-1.326344306694965E-2</v>
      </c>
    </row>
    <row r="219" spans="1:68">
      <c r="A219" s="43" t="s">
        <v>778</v>
      </c>
      <c r="B219" s="43" t="s">
        <v>779</v>
      </c>
      <c r="C219" s="43" t="s">
        <v>636</v>
      </c>
      <c r="D219" s="43" t="s">
        <v>637</v>
      </c>
      <c r="E219" s="43" t="s">
        <v>584</v>
      </c>
      <c r="F219" s="12" t="str">
        <f t="shared" si="166"/>
        <v>Immune syst</v>
      </c>
      <c r="H219" s="12">
        <f>VLOOKUP($B219,data!$B$3:$Q$11565,'diff expr Varroa'!H$7,FALSE)</f>
        <v>3.6535616636188299</v>
      </c>
      <c r="I219" s="12">
        <f>VLOOKUP($B219,data!$B$3:$Q$11565,'diff expr Varroa'!I$7,FALSE)</f>
        <v>3.6330127529723502</v>
      </c>
      <c r="J219" s="12">
        <f>VLOOKUP($B219,data!$B$3:$Q$11565,'diff expr Varroa'!J$7,FALSE)</f>
        <v>3.4028894668404299</v>
      </c>
      <c r="K219" s="12">
        <f>VLOOKUP($B219,data!$B$3:$Q$11565,'diff expr Varroa'!K$7,FALSE)</f>
        <v>3.2825265482838799</v>
      </c>
      <c r="L219" s="12">
        <f>VLOOKUP($B219,data!$B$3:$Q$11565,'diff expr Varroa'!L$7,FALSE)</f>
        <v>3.8309652426265099</v>
      </c>
      <c r="M219" s="12">
        <f>VLOOKUP($B219,data!$B$3:$Q$11565,'diff expr Varroa'!M$7,FALSE)</f>
        <v>3.50653555504317</v>
      </c>
      <c r="N219" s="12">
        <f>VLOOKUP($B219,data!$B$3:$Q$11565,'diff expr Varroa'!N$7,FALSE)</f>
        <v>3.6595800418069002</v>
      </c>
      <c r="O219" s="12">
        <f>VLOOKUP($B219,data!$B$3:$Q$11565,'diff expr Varroa'!O$7,FALSE)</f>
        <v>2.8218677180984102</v>
      </c>
      <c r="P219" s="12">
        <f>VLOOKUP($B219,data!$B$3:$Q$11565,'diff expr Varroa'!P$7,FALSE)</f>
        <v>3.27554212654834</v>
      </c>
      <c r="Q219" s="12">
        <f>VLOOKUP($B219,data!$B$3:$Q$11565,'diff expr Varroa'!Q$7,FALSE)</f>
        <v>2.8218677180984102</v>
      </c>
      <c r="S219" s="40" t="str">
        <f>IF(COUNTIF(H219:L219,"&gt;"&amp;'reference parameters'!$B$2)&gt;='reference parameters'!$B$3,IF(COUNTIF('diff expr Varroa'!M219:Q219,"&gt;"&amp;'reference parameters'!$B$2)&gt;='reference parameters'!$B$4,"OK"))</f>
        <v>OK</v>
      </c>
      <c r="U219" s="3">
        <f t="shared" si="133"/>
        <v>8</v>
      </c>
      <c r="V219" s="3">
        <f t="shared" si="134"/>
        <v>7</v>
      </c>
      <c r="W219" s="3">
        <f t="shared" si="135"/>
        <v>5</v>
      </c>
      <c r="X219" s="3">
        <f t="shared" si="136"/>
        <v>4</v>
      </c>
      <c r="Y219" s="3">
        <f t="shared" si="137"/>
        <v>10</v>
      </c>
      <c r="Z219" s="3">
        <f t="shared" si="138"/>
        <v>6</v>
      </c>
      <c r="AA219" s="3">
        <f t="shared" si="139"/>
        <v>9</v>
      </c>
      <c r="AB219" s="3">
        <f t="shared" si="140"/>
        <v>1</v>
      </c>
      <c r="AC219" s="3">
        <f t="shared" si="141"/>
        <v>3</v>
      </c>
      <c r="AD219" s="3">
        <f t="shared" si="142"/>
        <v>1</v>
      </c>
      <c r="AE219" s="3"/>
      <c r="AF219" s="3">
        <f t="shared" si="143"/>
        <v>0</v>
      </c>
      <c r="AG219" s="3">
        <f t="shared" si="144"/>
        <v>0</v>
      </c>
      <c r="AH219" s="3">
        <f t="shared" si="145"/>
        <v>0</v>
      </c>
      <c r="AI219" s="3">
        <f t="shared" si="146"/>
        <v>0</v>
      </c>
      <c r="AJ219" s="3">
        <f t="shared" si="147"/>
        <v>0</v>
      </c>
      <c r="AK219" s="3">
        <f t="shared" si="148"/>
        <v>0</v>
      </c>
      <c r="AL219" s="3">
        <f t="shared" si="149"/>
        <v>0</v>
      </c>
      <c r="AM219" s="3">
        <f t="shared" si="150"/>
        <v>0.5</v>
      </c>
      <c r="AN219" s="3">
        <f t="shared" si="151"/>
        <v>0</v>
      </c>
      <c r="AO219" s="3">
        <f t="shared" si="152"/>
        <v>0.5</v>
      </c>
      <c r="AP219" s="3"/>
      <c r="AQ219" s="3">
        <f t="shared" si="153"/>
        <v>8</v>
      </c>
      <c r="AR219" s="3">
        <f t="shared" si="154"/>
        <v>7</v>
      </c>
      <c r="AS219" s="3">
        <f t="shared" si="155"/>
        <v>5</v>
      </c>
      <c r="AT219" s="3">
        <f t="shared" si="156"/>
        <v>4</v>
      </c>
      <c r="AU219" s="3">
        <f t="shared" si="157"/>
        <v>10</v>
      </c>
      <c r="AV219" s="3">
        <f t="shared" si="158"/>
        <v>6</v>
      </c>
      <c r="AW219" s="3">
        <f t="shared" si="159"/>
        <v>9</v>
      </c>
      <c r="AX219" s="3">
        <f t="shared" si="160"/>
        <v>1.5</v>
      </c>
      <c r="AY219" s="3">
        <f t="shared" si="161"/>
        <v>3</v>
      </c>
      <c r="AZ219" s="3">
        <f t="shared" si="162"/>
        <v>1.5</v>
      </c>
      <c r="BA219" s="3"/>
      <c r="BB219" s="6">
        <f t="shared" si="163"/>
        <v>5</v>
      </c>
      <c r="BC219" s="3">
        <f t="shared" si="164"/>
        <v>5</v>
      </c>
      <c r="BD219" s="3">
        <f t="shared" si="167"/>
        <v>34</v>
      </c>
      <c r="BE219" s="3">
        <f t="shared" si="168"/>
        <v>21</v>
      </c>
      <c r="BF219" s="3">
        <f t="shared" si="169"/>
        <v>6</v>
      </c>
      <c r="BG219" s="3">
        <f t="shared" si="170"/>
        <v>19</v>
      </c>
      <c r="BH219" s="3">
        <f t="shared" si="171"/>
        <v>6</v>
      </c>
      <c r="BI219" s="28">
        <f t="shared" si="172"/>
        <v>12.5</v>
      </c>
      <c r="BJ219" s="28">
        <f t="shared" si="173"/>
        <v>4.7871355387816905</v>
      </c>
      <c r="BK219" s="44">
        <f t="shared" si="174"/>
        <v>-1.3578057164544433</v>
      </c>
      <c r="BL219" s="45">
        <f t="shared" si="165"/>
        <v>8.7262670284291577E-2</v>
      </c>
      <c r="BM219" s="39"/>
      <c r="BN219" s="39" t="str">
        <f t="shared" si="175"/>
        <v/>
      </c>
      <c r="BP219" s="12">
        <f t="shared" si="176"/>
        <v>-4.4060430134327533E-2</v>
      </c>
    </row>
    <row r="220" spans="1:68">
      <c r="A220" s="43" t="s">
        <v>780</v>
      </c>
      <c r="B220" s="43" t="s">
        <v>781</v>
      </c>
      <c r="C220" s="43" t="s">
        <v>782</v>
      </c>
      <c r="D220" s="43" t="s">
        <v>783</v>
      </c>
      <c r="E220" s="43" t="s">
        <v>584</v>
      </c>
      <c r="F220" s="12" t="str">
        <f t="shared" si="166"/>
        <v>Immune syst</v>
      </c>
      <c r="H220" s="12">
        <f>VLOOKUP($B220,data!$B$3:$Q$11565,'diff expr Varroa'!H$7,FALSE)</f>
        <v>10.5466292397541</v>
      </c>
      <c r="I220" s="12">
        <f>VLOOKUP($B220,data!$B$3:$Q$11565,'diff expr Varroa'!I$7,FALSE)</f>
        <v>10.580168056542099</v>
      </c>
      <c r="J220" s="12">
        <f>VLOOKUP($B220,data!$B$3:$Q$11565,'diff expr Varroa'!J$7,FALSE)</f>
        <v>10.3670525879003</v>
      </c>
      <c r="K220" s="12">
        <f>VLOOKUP($B220,data!$B$3:$Q$11565,'diff expr Varroa'!K$7,FALSE)</f>
        <v>10.2555656849855</v>
      </c>
      <c r="L220" s="12">
        <f>VLOOKUP($B220,data!$B$3:$Q$11565,'diff expr Varroa'!L$7,FALSE)</f>
        <v>10.550061894584999</v>
      </c>
      <c r="M220" s="12">
        <f>VLOOKUP($B220,data!$B$3:$Q$11565,'diff expr Varroa'!M$7,FALSE)</f>
        <v>10.338000970820399</v>
      </c>
      <c r="N220" s="12">
        <f>VLOOKUP($B220,data!$B$3:$Q$11565,'diff expr Varroa'!N$7,FALSE)</f>
        <v>10.428458952918801</v>
      </c>
      <c r="O220" s="12">
        <f>VLOOKUP($B220,data!$B$3:$Q$11565,'diff expr Varroa'!O$7,FALSE)</f>
        <v>10.2074864294287</v>
      </c>
      <c r="P220" s="12">
        <f>VLOOKUP($B220,data!$B$3:$Q$11565,'diff expr Varroa'!P$7,FALSE)</f>
        <v>10.708786691730699</v>
      </c>
      <c r="Q220" s="12">
        <f>VLOOKUP($B220,data!$B$3:$Q$11565,'diff expr Varroa'!Q$7,FALSE)</f>
        <v>10.556480725758499</v>
      </c>
      <c r="S220" s="40" t="str">
        <f>IF(COUNTIF(H220:L220,"&gt;"&amp;'reference parameters'!$B$2)&gt;='reference parameters'!$B$3,IF(COUNTIF('diff expr Varroa'!M220:Q220,"&gt;"&amp;'reference parameters'!$B$2)&gt;='reference parameters'!$B$4,"OK"))</f>
        <v>OK</v>
      </c>
      <c r="U220" s="3">
        <f t="shared" si="133"/>
        <v>6</v>
      </c>
      <c r="V220" s="3">
        <f t="shared" si="134"/>
        <v>9</v>
      </c>
      <c r="W220" s="3">
        <f t="shared" si="135"/>
        <v>4</v>
      </c>
      <c r="X220" s="3">
        <f t="shared" si="136"/>
        <v>2</v>
      </c>
      <c r="Y220" s="3">
        <f t="shared" si="137"/>
        <v>7</v>
      </c>
      <c r="Z220" s="3">
        <f t="shared" si="138"/>
        <v>3</v>
      </c>
      <c r="AA220" s="3">
        <f t="shared" si="139"/>
        <v>5</v>
      </c>
      <c r="AB220" s="3">
        <f t="shared" si="140"/>
        <v>1</v>
      </c>
      <c r="AC220" s="3">
        <f t="shared" si="141"/>
        <v>10</v>
      </c>
      <c r="AD220" s="3">
        <f t="shared" si="142"/>
        <v>8</v>
      </c>
      <c r="AE220" s="3"/>
      <c r="AF220" s="3">
        <f t="shared" si="143"/>
        <v>0</v>
      </c>
      <c r="AG220" s="3">
        <f t="shared" si="144"/>
        <v>0</v>
      </c>
      <c r="AH220" s="3">
        <f t="shared" si="145"/>
        <v>0</v>
      </c>
      <c r="AI220" s="3">
        <f t="shared" si="146"/>
        <v>0</v>
      </c>
      <c r="AJ220" s="3">
        <f t="shared" si="147"/>
        <v>0</v>
      </c>
      <c r="AK220" s="3">
        <f t="shared" si="148"/>
        <v>0</v>
      </c>
      <c r="AL220" s="3">
        <f t="shared" si="149"/>
        <v>0</v>
      </c>
      <c r="AM220" s="3">
        <f t="shared" si="150"/>
        <v>0</v>
      </c>
      <c r="AN220" s="3">
        <f t="shared" si="151"/>
        <v>0</v>
      </c>
      <c r="AO220" s="3">
        <f t="shared" si="152"/>
        <v>0</v>
      </c>
      <c r="AP220" s="3"/>
      <c r="AQ220" s="3">
        <f t="shared" si="153"/>
        <v>6</v>
      </c>
      <c r="AR220" s="3">
        <f t="shared" si="154"/>
        <v>9</v>
      </c>
      <c r="AS220" s="3">
        <f t="shared" si="155"/>
        <v>4</v>
      </c>
      <c r="AT220" s="3">
        <f t="shared" si="156"/>
        <v>2</v>
      </c>
      <c r="AU220" s="3">
        <f t="shared" si="157"/>
        <v>7</v>
      </c>
      <c r="AV220" s="3">
        <f t="shared" si="158"/>
        <v>3</v>
      </c>
      <c r="AW220" s="3">
        <f t="shared" si="159"/>
        <v>5</v>
      </c>
      <c r="AX220" s="3">
        <f t="shared" si="160"/>
        <v>1</v>
      </c>
      <c r="AY220" s="3">
        <f t="shared" si="161"/>
        <v>10</v>
      </c>
      <c r="AZ220" s="3">
        <f t="shared" si="162"/>
        <v>8</v>
      </c>
      <c r="BA220" s="3"/>
      <c r="BB220" s="6">
        <f t="shared" si="163"/>
        <v>5</v>
      </c>
      <c r="BC220" s="3">
        <f t="shared" si="164"/>
        <v>5</v>
      </c>
      <c r="BD220" s="3">
        <f t="shared" si="167"/>
        <v>28</v>
      </c>
      <c r="BE220" s="3">
        <f t="shared" si="168"/>
        <v>27</v>
      </c>
      <c r="BF220" s="3">
        <f t="shared" si="169"/>
        <v>12</v>
      </c>
      <c r="BG220" s="3">
        <f t="shared" si="170"/>
        <v>13</v>
      </c>
      <c r="BH220" s="3">
        <f t="shared" si="171"/>
        <v>12</v>
      </c>
      <c r="BI220" s="28">
        <f t="shared" si="172"/>
        <v>12.5</v>
      </c>
      <c r="BJ220" s="28">
        <f t="shared" si="173"/>
        <v>4.7871355387816905</v>
      </c>
      <c r="BK220" s="44">
        <f t="shared" si="174"/>
        <v>-0.10444659357341871</v>
      </c>
      <c r="BL220" s="45">
        <f t="shared" si="165"/>
        <v>0.45840747426404427</v>
      </c>
      <c r="BM220" s="39"/>
      <c r="BN220" s="39" t="str">
        <f t="shared" si="175"/>
        <v/>
      </c>
      <c r="BP220" s="12">
        <f t="shared" si="176"/>
        <v>-5.0071781015974303E-4</v>
      </c>
    </row>
    <row r="221" spans="1:68">
      <c r="A221" s="43" t="s">
        <v>784</v>
      </c>
      <c r="B221" s="43" t="s">
        <v>785</v>
      </c>
      <c r="C221" s="43" t="s">
        <v>786</v>
      </c>
      <c r="D221" s="43" t="s">
        <v>787</v>
      </c>
      <c r="E221" s="43" t="s">
        <v>584</v>
      </c>
      <c r="F221" s="12" t="str">
        <f t="shared" si="166"/>
        <v>Immune syst</v>
      </c>
      <c r="H221" s="12">
        <f>VLOOKUP($B221,data!$B$3:$Q$11565,'diff expr Varroa'!H$7,FALSE)</f>
        <v>7.61966073771534</v>
      </c>
      <c r="I221" s="12">
        <f>VLOOKUP($B221,data!$B$3:$Q$11565,'diff expr Varroa'!I$7,FALSE)</f>
        <v>7.4844651280120704</v>
      </c>
      <c r="J221" s="12">
        <f>VLOOKUP($B221,data!$B$3:$Q$11565,'diff expr Varroa'!J$7,FALSE)</f>
        <v>7.0223608587950404</v>
      </c>
      <c r="K221" s="12">
        <f>VLOOKUP($B221,data!$B$3:$Q$11565,'diff expr Varroa'!K$7,FALSE)</f>
        <v>7.4045865845999801</v>
      </c>
      <c r="L221" s="12">
        <f>VLOOKUP($B221,data!$B$3:$Q$11565,'diff expr Varroa'!L$7,FALSE)</f>
        <v>7.4141555573024602</v>
      </c>
      <c r="M221" s="12">
        <f>VLOOKUP($B221,data!$B$3:$Q$11565,'diff expr Varroa'!M$7,FALSE)</f>
        <v>7.1412083773946096</v>
      </c>
      <c r="N221" s="12">
        <f>VLOOKUP($B221,data!$B$3:$Q$11565,'diff expr Varroa'!N$7,FALSE)</f>
        <v>7.1255674474227</v>
      </c>
      <c r="O221" s="12">
        <f>VLOOKUP($B221,data!$B$3:$Q$11565,'diff expr Varroa'!O$7,FALSE)</f>
        <v>7.0655451992438296</v>
      </c>
      <c r="P221" s="12">
        <f>VLOOKUP($B221,data!$B$3:$Q$11565,'diff expr Varroa'!P$7,FALSE)</f>
        <v>7.2070244230751896</v>
      </c>
      <c r="Q221" s="12">
        <f>VLOOKUP($B221,data!$B$3:$Q$11565,'diff expr Varroa'!Q$7,FALSE)</f>
        <v>7.3103395206829997</v>
      </c>
      <c r="S221" s="40" t="str">
        <f>IF(COUNTIF(H221:L221,"&gt;"&amp;'reference parameters'!$B$2)&gt;='reference parameters'!$B$3,IF(COUNTIF('diff expr Varroa'!M221:Q221,"&gt;"&amp;'reference parameters'!$B$2)&gt;='reference parameters'!$B$4,"OK"))</f>
        <v>OK</v>
      </c>
      <c r="U221" s="3">
        <f t="shared" si="133"/>
        <v>10</v>
      </c>
      <c r="V221" s="3">
        <f t="shared" si="134"/>
        <v>9</v>
      </c>
      <c r="W221" s="3">
        <f t="shared" si="135"/>
        <v>1</v>
      </c>
      <c r="X221" s="3">
        <f t="shared" si="136"/>
        <v>7</v>
      </c>
      <c r="Y221" s="3">
        <f t="shared" si="137"/>
        <v>8</v>
      </c>
      <c r="Z221" s="3">
        <f t="shared" si="138"/>
        <v>4</v>
      </c>
      <c r="AA221" s="3">
        <f t="shared" si="139"/>
        <v>3</v>
      </c>
      <c r="AB221" s="3">
        <f t="shared" si="140"/>
        <v>2</v>
      </c>
      <c r="AC221" s="3">
        <f t="shared" si="141"/>
        <v>5</v>
      </c>
      <c r="AD221" s="3">
        <f t="shared" si="142"/>
        <v>6</v>
      </c>
      <c r="AE221" s="3"/>
      <c r="AF221" s="3">
        <f t="shared" si="143"/>
        <v>0</v>
      </c>
      <c r="AG221" s="3">
        <f t="shared" si="144"/>
        <v>0</v>
      </c>
      <c r="AH221" s="3">
        <f t="shared" si="145"/>
        <v>0</v>
      </c>
      <c r="AI221" s="3">
        <f t="shared" si="146"/>
        <v>0</v>
      </c>
      <c r="AJ221" s="3">
        <f t="shared" si="147"/>
        <v>0</v>
      </c>
      <c r="AK221" s="3">
        <f t="shared" si="148"/>
        <v>0</v>
      </c>
      <c r="AL221" s="3">
        <f t="shared" si="149"/>
        <v>0</v>
      </c>
      <c r="AM221" s="3">
        <f t="shared" si="150"/>
        <v>0</v>
      </c>
      <c r="AN221" s="3">
        <f t="shared" si="151"/>
        <v>0</v>
      </c>
      <c r="AO221" s="3">
        <f t="shared" si="152"/>
        <v>0</v>
      </c>
      <c r="AP221" s="3"/>
      <c r="AQ221" s="3">
        <f t="shared" si="153"/>
        <v>10</v>
      </c>
      <c r="AR221" s="3">
        <f t="shared" si="154"/>
        <v>9</v>
      </c>
      <c r="AS221" s="3">
        <f t="shared" si="155"/>
        <v>1</v>
      </c>
      <c r="AT221" s="3">
        <f t="shared" si="156"/>
        <v>7</v>
      </c>
      <c r="AU221" s="3">
        <f t="shared" si="157"/>
        <v>8</v>
      </c>
      <c r="AV221" s="3">
        <f t="shared" si="158"/>
        <v>4</v>
      </c>
      <c r="AW221" s="3">
        <f t="shared" si="159"/>
        <v>3</v>
      </c>
      <c r="AX221" s="3">
        <f t="shared" si="160"/>
        <v>2</v>
      </c>
      <c r="AY221" s="3">
        <f t="shared" si="161"/>
        <v>5</v>
      </c>
      <c r="AZ221" s="3">
        <f t="shared" si="162"/>
        <v>6</v>
      </c>
      <c r="BA221" s="3"/>
      <c r="BB221" s="6">
        <f t="shared" si="163"/>
        <v>5</v>
      </c>
      <c r="BC221" s="3">
        <f t="shared" si="164"/>
        <v>5</v>
      </c>
      <c r="BD221" s="3">
        <f t="shared" si="167"/>
        <v>35</v>
      </c>
      <c r="BE221" s="3">
        <f t="shared" si="168"/>
        <v>20</v>
      </c>
      <c r="BF221" s="3">
        <f t="shared" si="169"/>
        <v>5</v>
      </c>
      <c r="BG221" s="3">
        <f t="shared" si="170"/>
        <v>20</v>
      </c>
      <c r="BH221" s="3">
        <f t="shared" si="171"/>
        <v>5</v>
      </c>
      <c r="BI221" s="28">
        <f t="shared" si="172"/>
        <v>12.5</v>
      </c>
      <c r="BJ221" s="28">
        <f t="shared" si="173"/>
        <v>4.7871355387816905</v>
      </c>
      <c r="BK221" s="44">
        <f t="shared" si="174"/>
        <v>-1.5666989036012806</v>
      </c>
      <c r="BL221" s="45">
        <f t="shared" si="165"/>
        <v>5.8592543599068986E-2</v>
      </c>
      <c r="BM221" s="39"/>
      <c r="BN221" s="39" t="str">
        <f t="shared" si="175"/>
        <v/>
      </c>
      <c r="BP221" s="12">
        <f t="shared" si="176"/>
        <v>-1.3073017627899523E-2</v>
      </c>
    </row>
    <row r="222" spans="1:68">
      <c r="A222" s="43" t="s">
        <v>788</v>
      </c>
      <c r="B222" s="43" t="s">
        <v>789</v>
      </c>
      <c r="C222" s="43" t="s">
        <v>790</v>
      </c>
      <c r="D222" s="43" t="s">
        <v>791</v>
      </c>
      <c r="E222" s="43" t="s">
        <v>584</v>
      </c>
      <c r="F222" s="12" t="str">
        <f t="shared" si="166"/>
        <v>Immune syst</v>
      </c>
      <c r="H222" s="12">
        <f>VLOOKUP($B222,data!$B$3:$Q$11565,'diff expr Varroa'!H$7,FALSE)</f>
        <v>10.565917103054799</v>
      </c>
      <c r="I222" s="12">
        <f>VLOOKUP($B222,data!$B$3:$Q$11565,'diff expr Varroa'!I$7,FALSE)</f>
        <v>10.4993756002624</v>
      </c>
      <c r="J222" s="12">
        <f>VLOOKUP($B222,data!$B$3:$Q$11565,'diff expr Varroa'!J$7,FALSE)</f>
        <v>10.124218054841201</v>
      </c>
      <c r="K222" s="12">
        <f>VLOOKUP($B222,data!$B$3:$Q$11565,'diff expr Varroa'!K$7,FALSE)</f>
        <v>9.9456699023590804</v>
      </c>
      <c r="L222" s="12">
        <f>VLOOKUP($B222,data!$B$3:$Q$11565,'diff expr Varroa'!L$7,FALSE)</f>
        <v>9.8457189912551204</v>
      </c>
      <c r="M222" s="12">
        <f>VLOOKUP($B222,data!$B$3:$Q$11565,'diff expr Varroa'!M$7,FALSE)</f>
        <v>8.5161363628839002</v>
      </c>
      <c r="N222" s="12">
        <f>VLOOKUP($B222,data!$B$3:$Q$11565,'diff expr Varroa'!N$7,FALSE)</f>
        <v>10.1311750175127</v>
      </c>
      <c r="O222" s="12">
        <f>VLOOKUP($B222,data!$B$3:$Q$11565,'diff expr Varroa'!O$7,FALSE)</f>
        <v>8.6156978622709097</v>
      </c>
      <c r="P222" s="12">
        <f>VLOOKUP($B222,data!$B$3:$Q$11565,'diff expr Varroa'!P$7,FALSE)</f>
        <v>10.8305154854532</v>
      </c>
      <c r="Q222" s="12">
        <f>VLOOKUP($B222,data!$B$3:$Q$11565,'diff expr Varroa'!Q$7,FALSE)</f>
        <v>10.247229990951899</v>
      </c>
      <c r="S222" s="40" t="str">
        <f>IF(COUNTIF(H222:L222,"&gt;"&amp;'reference parameters'!$B$2)&gt;='reference parameters'!$B$3,IF(COUNTIF('diff expr Varroa'!M222:Q222,"&gt;"&amp;'reference parameters'!$B$2)&gt;='reference parameters'!$B$4,"OK"))</f>
        <v>OK</v>
      </c>
      <c r="U222" s="3">
        <f t="shared" si="133"/>
        <v>9</v>
      </c>
      <c r="V222" s="3">
        <f t="shared" si="134"/>
        <v>8</v>
      </c>
      <c r="W222" s="3">
        <f t="shared" si="135"/>
        <v>5</v>
      </c>
      <c r="X222" s="3">
        <f t="shared" si="136"/>
        <v>4</v>
      </c>
      <c r="Y222" s="3">
        <f t="shared" si="137"/>
        <v>3</v>
      </c>
      <c r="Z222" s="3">
        <f t="shared" si="138"/>
        <v>1</v>
      </c>
      <c r="AA222" s="3">
        <f t="shared" si="139"/>
        <v>6</v>
      </c>
      <c r="AB222" s="3">
        <f t="shared" si="140"/>
        <v>2</v>
      </c>
      <c r="AC222" s="3">
        <f t="shared" si="141"/>
        <v>10</v>
      </c>
      <c r="AD222" s="3">
        <f t="shared" si="142"/>
        <v>7</v>
      </c>
      <c r="AE222" s="3"/>
      <c r="AF222" s="3">
        <f t="shared" si="143"/>
        <v>0</v>
      </c>
      <c r="AG222" s="3">
        <f t="shared" si="144"/>
        <v>0</v>
      </c>
      <c r="AH222" s="3">
        <f t="shared" si="145"/>
        <v>0</v>
      </c>
      <c r="AI222" s="3">
        <f t="shared" si="146"/>
        <v>0</v>
      </c>
      <c r="AJ222" s="3">
        <f t="shared" si="147"/>
        <v>0</v>
      </c>
      <c r="AK222" s="3">
        <f t="shared" si="148"/>
        <v>0</v>
      </c>
      <c r="AL222" s="3">
        <f t="shared" si="149"/>
        <v>0</v>
      </c>
      <c r="AM222" s="3">
        <f t="shared" si="150"/>
        <v>0</v>
      </c>
      <c r="AN222" s="3">
        <f t="shared" si="151"/>
        <v>0</v>
      </c>
      <c r="AO222" s="3">
        <f t="shared" si="152"/>
        <v>0</v>
      </c>
      <c r="AP222" s="3"/>
      <c r="AQ222" s="3">
        <f t="shared" si="153"/>
        <v>9</v>
      </c>
      <c r="AR222" s="3">
        <f t="shared" si="154"/>
        <v>8</v>
      </c>
      <c r="AS222" s="3">
        <f t="shared" si="155"/>
        <v>5</v>
      </c>
      <c r="AT222" s="3">
        <f t="shared" si="156"/>
        <v>4</v>
      </c>
      <c r="AU222" s="3">
        <f t="shared" si="157"/>
        <v>3</v>
      </c>
      <c r="AV222" s="3">
        <f t="shared" si="158"/>
        <v>1</v>
      </c>
      <c r="AW222" s="3">
        <f t="shared" si="159"/>
        <v>6</v>
      </c>
      <c r="AX222" s="3">
        <f t="shared" si="160"/>
        <v>2</v>
      </c>
      <c r="AY222" s="3">
        <f t="shared" si="161"/>
        <v>10</v>
      </c>
      <c r="AZ222" s="3">
        <f t="shared" si="162"/>
        <v>7</v>
      </c>
      <c r="BA222" s="3"/>
      <c r="BB222" s="6">
        <f t="shared" si="163"/>
        <v>5</v>
      </c>
      <c r="BC222" s="3">
        <f t="shared" si="164"/>
        <v>5</v>
      </c>
      <c r="BD222" s="3">
        <f t="shared" si="167"/>
        <v>29</v>
      </c>
      <c r="BE222" s="3">
        <f t="shared" si="168"/>
        <v>26</v>
      </c>
      <c r="BF222" s="3">
        <f t="shared" si="169"/>
        <v>11</v>
      </c>
      <c r="BG222" s="3">
        <f t="shared" si="170"/>
        <v>14</v>
      </c>
      <c r="BH222" s="3">
        <f t="shared" si="171"/>
        <v>11</v>
      </c>
      <c r="BI222" s="28">
        <f t="shared" si="172"/>
        <v>12.5</v>
      </c>
      <c r="BJ222" s="28">
        <f t="shared" si="173"/>
        <v>4.7871355387816905</v>
      </c>
      <c r="BK222" s="44">
        <f t="shared" si="174"/>
        <v>-0.31333978072025609</v>
      </c>
      <c r="BL222" s="45">
        <f t="shared" si="165"/>
        <v>0.37701126503103738</v>
      </c>
      <c r="BM222" s="39"/>
      <c r="BN222" s="39" t="str">
        <f t="shared" si="175"/>
        <v/>
      </c>
      <c r="BP222" s="12">
        <f t="shared" si="176"/>
        <v>-2.3094068587518491E-2</v>
      </c>
    </row>
    <row r="223" spans="1:68">
      <c r="A223" s="43" t="s">
        <v>792</v>
      </c>
      <c r="B223" s="43" t="s">
        <v>793</v>
      </c>
      <c r="C223" s="43" t="s">
        <v>632</v>
      </c>
      <c r="D223" s="43" t="s">
        <v>633</v>
      </c>
      <c r="E223" s="43" t="s">
        <v>584</v>
      </c>
      <c r="F223" s="12" t="str">
        <f t="shared" si="166"/>
        <v>Immune syst</v>
      </c>
      <c r="H223" s="12" t="e">
        <f>VLOOKUP($B223,data!$B$3:$Q$11565,'diff expr Varroa'!H$7,FALSE)</f>
        <v>#N/A</v>
      </c>
      <c r="I223" s="12" t="e">
        <f>VLOOKUP($B223,data!$B$3:$Q$11565,'diff expr Varroa'!I$7,FALSE)</f>
        <v>#N/A</v>
      </c>
      <c r="J223" s="12" t="e">
        <f>VLOOKUP($B223,data!$B$3:$Q$11565,'diff expr Varroa'!J$7,FALSE)</f>
        <v>#N/A</v>
      </c>
      <c r="K223" s="12" t="e">
        <f>VLOOKUP($B223,data!$B$3:$Q$11565,'diff expr Varroa'!K$7,FALSE)</f>
        <v>#N/A</v>
      </c>
      <c r="L223" s="12" t="e">
        <f>VLOOKUP($B223,data!$B$3:$Q$11565,'diff expr Varroa'!L$7,FALSE)</f>
        <v>#N/A</v>
      </c>
      <c r="M223" s="12" t="e">
        <f>VLOOKUP($B223,data!$B$3:$Q$11565,'diff expr Varroa'!M$7,FALSE)</f>
        <v>#N/A</v>
      </c>
      <c r="N223" s="12" t="e">
        <f>VLOOKUP($B223,data!$B$3:$Q$11565,'diff expr Varroa'!N$7,FALSE)</f>
        <v>#N/A</v>
      </c>
      <c r="O223" s="12" t="e">
        <f>VLOOKUP($B223,data!$B$3:$Q$11565,'diff expr Varroa'!O$7,FALSE)</f>
        <v>#N/A</v>
      </c>
      <c r="P223" s="12" t="e">
        <f>VLOOKUP($B223,data!$B$3:$Q$11565,'diff expr Varroa'!P$7,FALSE)</f>
        <v>#N/A</v>
      </c>
      <c r="Q223" s="12" t="e">
        <f>VLOOKUP($B223,data!$B$3:$Q$11565,'diff expr Varroa'!Q$7,FALSE)</f>
        <v>#N/A</v>
      </c>
      <c r="S223" s="40" t="b">
        <f>IF(COUNTIF(H223:L223,"&gt;"&amp;'reference parameters'!$B$2)&gt;='reference parameters'!$B$3,IF(COUNTIF('diff expr Varroa'!M223:Q223,"&gt;"&amp;'reference parameters'!$B$2)&gt;='reference parameters'!$B$4,"OK"))</f>
        <v>0</v>
      </c>
      <c r="U223" s="3" t="b">
        <f t="shared" si="133"/>
        <v>0</v>
      </c>
      <c r="V223" s="3" t="b">
        <f t="shared" si="134"/>
        <v>0</v>
      </c>
      <c r="W223" s="3" t="b">
        <f t="shared" si="135"/>
        <v>0</v>
      </c>
      <c r="X223" s="3" t="b">
        <f t="shared" si="136"/>
        <v>0</v>
      </c>
      <c r="Y223" s="3" t="b">
        <f t="shared" si="137"/>
        <v>0</v>
      </c>
      <c r="Z223" s="3" t="b">
        <f t="shared" si="138"/>
        <v>0</v>
      </c>
      <c r="AA223" s="3" t="b">
        <f t="shared" si="139"/>
        <v>0</v>
      </c>
      <c r="AB223" s="3" t="b">
        <f t="shared" si="140"/>
        <v>0</v>
      </c>
      <c r="AC223" s="3" t="b">
        <f t="shared" si="141"/>
        <v>0</v>
      </c>
      <c r="AD223" s="3" t="b">
        <f t="shared" si="142"/>
        <v>0</v>
      </c>
      <c r="AE223" s="3"/>
      <c r="AF223" s="3" t="str">
        <f t="shared" si="143"/>
        <v/>
      </c>
      <c r="AG223" s="3" t="str">
        <f t="shared" si="144"/>
        <v/>
      </c>
      <c r="AH223" s="3" t="str">
        <f t="shared" si="145"/>
        <v/>
      </c>
      <c r="AI223" s="3" t="str">
        <f t="shared" si="146"/>
        <v/>
      </c>
      <c r="AJ223" s="3" t="str">
        <f t="shared" si="147"/>
        <v/>
      </c>
      <c r="AK223" s="3" t="str">
        <f t="shared" si="148"/>
        <v/>
      </c>
      <c r="AL223" s="3" t="str">
        <f t="shared" si="149"/>
        <v/>
      </c>
      <c r="AM223" s="3" t="str">
        <f t="shared" si="150"/>
        <v/>
      </c>
      <c r="AN223" s="3" t="str">
        <f t="shared" si="151"/>
        <v/>
      </c>
      <c r="AO223" s="3" t="str">
        <f t="shared" si="152"/>
        <v/>
      </c>
      <c r="AP223" s="3"/>
      <c r="AQ223" s="3" t="str">
        <f t="shared" si="153"/>
        <v/>
      </c>
      <c r="AR223" s="3" t="str">
        <f t="shared" si="154"/>
        <v/>
      </c>
      <c r="AS223" s="3" t="str">
        <f t="shared" si="155"/>
        <v/>
      </c>
      <c r="AT223" s="3" t="str">
        <f t="shared" si="156"/>
        <v/>
      </c>
      <c r="AU223" s="3" t="str">
        <f t="shared" si="157"/>
        <v/>
      </c>
      <c r="AV223" s="3" t="str">
        <f t="shared" si="158"/>
        <v/>
      </c>
      <c r="AW223" s="3" t="str">
        <f t="shared" si="159"/>
        <v/>
      </c>
      <c r="AX223" s="3" t="str">
        <f t="shared" si="160"/>
        <v/>
      </c>
      <c r="AY223" s="3" t="str">
        <f t="shared" si="161"/>
        <v/>
      </c>
      <c r="AZ223" s="3" t="str">
        <f t="shared" si="162"/>
        <v/>
      </c>
      <c r="BA223" s="3"/>
      <c r="BB223" s="6">
        <f t="shared" si="163"/>
        <v>0</v>
      </c>
      <c r="BC223" s="3">
        <f t="shared" si="164"/>
        <v>0</v>
      </c>
      <c r="BD223" s="3">
        <f t="shared" si="167"/>
        <v>0</v>
      </c>
      <c r="BE223" s="3">
        <f t="shared" si="168"/>
        <v>0</v>
      </c>
      <c r="BF223" s="3">
        <f t="shared" si="169"/>
        <v>0</v>
      </c>
      <c r="BG223" s="3">
        <f t="shared" si="170"/>
        <v>0</v>
      </c>
      <c r="BH223" s="3">
        <f t="shared" si="171"/>
        <v>0</v>
      </c>
      <c r="BI223" s="28">
        <f t="shared" si="172"/>
        <v>0</v>
      </c>
      <c r="BJ223" s="28">
        <f t="shared" si="173"/>
        <v>0</v>
      </c>
      <c r="BK223" s="44" t="e">
        <f t="shared" si="174"/>
        <v>#DIV/0!</v>
      </c>
      <c r="BL223" s="45" t="str">
        <f t="shared" si="165"/>
        <v/>
      </c>
      <c r="BM223" s="39"/>
      <c r="BN223" s="39" t="str">
        <f t="shared" si="175"/>
        <v/>
      </c>
      <c r="BP223" s="12" t="e">
        <f t="shared" si="176"/>
        <v>#N/A</v>
      </c>
    </row>
    <row r="224" spans="1:68">
      <c r="A224" s="43" t="s">
        <v>794</v>
      </c>
      <c r="B224" s="43" t="s">
        <v>795</v>
      </c>
      <c r="C224" s="43" t="s">
        <v>796</v>
      </c>
      <c r="D224" s="43" t="s">
        <v>797</v>
      </c>
      <c r="E224" s="43" t="s">
        <v>584</v>
      </c>
      <c r="F224" s="12" t="str">
        <f t="shared" si="166"/>
        <v>Immune syst</v>
      </c>
      <c r="H224" s="12">
        <f>VLOOKUP($B224,data!$B$3:$Q$11565,'diff expr Varroa'!H$7,FALSE)</f>
        <v>10.2173950065411</v>
      </c>
      <c r="I224" s="12">
        <f>VLOOKUP($B224,data!$B$3:$Q$11565,'diff expr Varroa'!I$7,FALSE)</f>
        <v>10.192121977122801</v>
      </c>
      <c r="J224" s="12">
        <f>VLOOKUP($B224,data!$B$3:$Q$11565,'diff expr Varroa'!J$7,FALSE)</f>
        <v>10.845711699324401</v>
      </c>
      <c r="K224" s="12">
        <f>VLOOKUP($B224,data!$B$3:$Q$11565,'diff expr Varroa'!K$7,FALSE)</f>
        <v>10.3348618847381</v>
      </c>
      <c r="L224" s="12">
        <f>VLOOKUP($B224,data!$B$3:$Q$11565,'diff expr Varroa'!L$7,FALSE)</f>
        <v>10.5491949566662</v>
      </c>
      <c r="M224" s="12">
        <f>VLOOKUP($B224,data!$B$3:$Q$11565,'diff expr Varroa'!M$7,FALSE)</f>
        <v>10.6211892251952</v>
      </c>
      <c r="N224" s="12">
        <f>VLOOKUP($B224,data!$B$3:$Q$11565,'diff expr Varroa'!N$7,FALSE)</f>
        <v>10.682019272828001</v>
      </c>
      <c r="O224" s="12">
        <f>VLOOKUP($B224,data!$B$3:$Q$11565,'diff expr Varroa'!O$7,FALSE)</f>
        <v>10.2826740845434</v>
      </c>
      <c r="P224" s="12">
        <f>VLOOKUP($B224,data!$B$3:$Q$11565,'diff expr Varroa'!P$7,FALSE)</f>
        <v>10.3086543597421</v>
      </c>
      <c r="Q224" s="12">
        <f>VLOOKUP($B224,data!$B$3:$Q$11565,'diff expr Varroa'!Q$7,FALSE)</f>
        <v>10.5579488489872</v>
      </c>
      <c r="S224" s="40" t="str">
        <f>IF(COUNTIF(H224:L224,"&gt;"&amp;'reference parameters'!$B$2)&gt;='reference parameters'!$B$3,IF(COUNTIF('diff expr Varroa'!M224:Q224,"&gt;"&amp;'reference parameters'!$B$2)&gt;='reference parameters'!$B$4,"OK"))</f>
        <v>OK</v>
      </c>
      <c r="U224" s="3">
        <f t="shared" si="133"/>
        <v>2</v>
      </c>
      <c r="V224" s="3">
        <f t="shared" si="134"/>
        <v>1</v>
      </c>
      <c r="W224" s="3">
        <f t="shared" si="135"/>
        <v>10</v>
      </c>
      <c r="X224" s="3">
        <f t="shared" si="136"/>
        <v>5</v>
      </c>
      <c r="Y224" s="3">
        <f t="shared" si="137"/>
        <v>6</v>
      </c>
      <c r="Z224" s="3">
        <f t="shared" si="138"/>
        <v>8</v>
      </c>
      <c r="AA224" s="3">
        <f t="shared" si="139"/>
        <v>9</v>
      </c>
      <c r="AB224" s="3">
        <f t="shared" si="140"/>
        <v>3</v>
      </c>
      <c r="AC224" s="3">
        <f t="shared" si="141"/>
        <v>4</v>
      </c>
      <c r="AD224" s="3">
        <f t="shared" si="142"/>
        <v>7</v>
      </c>
      <c r="AE224" s="3"/>
      <c r="AF224" s="3">
        <f t="shared" si="143"/>
        <v>0</v>
      </c>
      <c r="AG224" s="3">
        <f t="shared" si="144"/>
        <v>0</v>
      </c>
      <c r="AH224" s="3">
        <f t="shared" si="145"/>
        <v>0</v>
      </c>
      <c r="AI224" s="3">
        <f t="shared" si="146"/>
        <v>0</v>
      </c>
      <c r="AJ224" s="3">
        <f t="shared" si="147"/>
        <v>0</v>
      </c>
      <c r="AK224" s="3">
        <f t="shared" si="148"/>
        <v>0</v>
      </c>
      <c r="AL224" s="3">
        <f t="shared" si="149"/>
        <v>0</v>
      </c>
      <c r="AM224" s="3">
        <f t="shared" si="150"/>
        <v>0</v>
      </c>
      <c r="AN224" s="3">
        <f t="shared" si="151"/>
        <v>0</v>
      </c>
      <c r="AO224" s="3">
        <f t="shared" si="152"/>
        <v>0</v>
      </c>
      <c r="AP224" s="3"/>
      <c r="AQ224" s="3">
        <f t="shared" si="153"/>
        <v>2</v>
      </c>
      <c r="AR224" s="3">
        <f t="shared" si="154"/>
        <v>1</v>
      </c>
      <c r="AS224" s="3">
        <f t="shared" si="155"/>
        <v>10</v>
      </c>
      <c r="AT224" s="3">
        <f t="shared" si="156"/>
        <v>5</v>
      </c>
      <c r="AU224" s="3">
        <f t="shared" si="157"/>
        <v>6</v>
      </c>
      <c r="AV224" s="3">
        <f t="shared" si="158"/>
        <v>8</v>
      </c>
      <c r="AW224" s="3">
        <f t="shared" si="159"/>
        <v>9</v>
      </c>
      <c r="AX224" s="3">
        <f t="shared" si="160"/>
        <v>3</v>
      </c>
      <c r="AY224" s="3">
        <f t="shared" si="161"/>
        <v>4</v>
      </c>
      <c r="AZ224" s="3">
        <f t="shared" si="162"/>
        <v>7</v>
      </c>
      <c r="BA224" s="3"/>
      <c r="BB224" s="6">
        <f t="shared" si="163"/>
        <v>5</v>
      </c>
      <c r="BC224" s="3">
        <f t="shared" si="164"/>
        <v>5</v>
      </c>
      <c r="BD224" s="3">
        <f t="shared" si="167"/>
        <v>24</v>
      </c>
      <c r="BE224" s="3">
        <f t="shared" si="168"/>
        <v>31</v>
      </c>
      <c r="BF224" s="3">
        <f t="shared" si="169"/>
        <v>16</v>
      </c>
      <c r="BG224" s="3">
        <f t="shared" si="170"/>
        <v>9</v>
      </c>
      <c r="BH224" s="3">
        <f t="shared" si="171"/>
        <v>9</v>
      </c>
      <c r="BI224" s="28">
        <f t="shared" si="172"/>
        <v>12.5</v>
      </c>
      <c r="BJ224" s="28">
        <f t="shared" si="173"/>
        <v>4.7871355387816905</v>
      </c>
      <c r="BK224" s="44">
        <f t="shared" si="174"/>
        <v>-0.73112615501393097</v>
      </c>
      <c r="BL224" s="45">
        <f t="shared" si="165"/>
        <v>0.23235104997023245</v>
      </c>
      <c r="BM224" s="39"/>
      <c r="BN224" s="39" t="str">
        <f t="shared" si="175"/>
        <v/>
      </c>
      <c r="BP224" s="12">
        <f t="shared" si="176"/>
        <v>2.6009991514052903E-3</v>
      </c>
    </row>
    <row r="225" spans="1:68">
      <c r="A225" s="43" t="s">
        <v>798</v>
      </c>
      <c r="B225" s="43" t="s">
        <v>799</v>
      </c>
      <c r="C225" s="43" t="s">
        <v>800</v>
      </c>
      <c r="D225" s="43" t="s">
        <v>801</v>
      </c>
      <c r="E225" s="43" t="s">
        <v>584</v>
      </c>
      <c r="F225" s="12" t="str">
        <f t="shared" si="166"/>
        <v>Immune syst</v>
      </c>
      <c r="H225" s="12">
        <f>VLOOKUP($B225,data!$B$3:$Q$11565,'diff expr Varroa'!H$7,FALSE)</f>
        <v>9.4728779782364096</v>
      </c>
      <c r="I225" s="12">
        <f>VLOOKUP($B225,data!$B$3:$Q$11565,'diff expr Varroa'!I$7,FALSE)</f>
        <v>9.5954846388361297</v>
      </c>
      <c r="J225" s="12">
        <f>VLOOKUP($B225,data!$B$3:$Q$11565,'diff expr Varroa'!J$7,FALSE)</f>
        <v>9.5527687663601206</v>
      </c>
      <c r="K225" s="12">
        <f>VLOOKUP($B225,data!$B$3:$Q$11565,'diff expr Varroa'!K$7,FALSE)</f>
        <v>9.5434422373881596</v>
      </c>
      <c r="L225" s="12">
        <f>VLOOKUP($B225,data!$B$3:$Q$11565,'diff expr Varroa'!L$7,FALSE)</f>
        <v>9.6829386568506095</v>
      </c>
      <c r="M225" s="12">
        <f>VLOOKUP($B225,data!$B$3:$Q$11565,'diff expr Varroa'!M$7,FALSE)</f>
        <v>9.8459813814575199</v>
      </c>
      <c r="N225" s="12">
        <f>VLOOKUP($B225,data!$B$3:$Q$11565,'diff expr Varroa'!N$7,FALSE)</f>
        <v>9.5656208475661604</v>
      </c>
      <c r="O225" s="12">
        <f>VLOOKUP($B225,data!$B$3:$Q$11565,'diff expr Varroa'!O$7,FALSE)</f>
        <v>9.4029306018340897</v>
      </c>
      <c r="P225" s="12">
        <f>VLOOKUP($B225,data!$B$3:$Q$11565,'diff expr Varroa'!P$7,FALSE)</f>
        <v>9.4541642420790204</v>
      </c>
      <c r="Q225" s="12">
        <f>VLOOKUP($B225,data!$B$3:$Q$11565,'diff expr Varroa'!Q$7,FALSE)</f>
        <v>9.5944033903867201</v>
      </c>
      <c r="S225" s="40" t="str">
        <f>IF(COUNTIF(H225:L225,"&gt;"&amp;'reference parameters'!$B$2)&gt;='reference parameters'!$B$3,IF(COUNTIF('diff expr Varroa'!M225:Q225,"&gt;"&amp;'reference parameters'!$B$2)&gt;='reference parameters'!$B$4,"OK"))</f>
        <v>OK</v>
      </c>
      <c r="U225" s="3">
        <f t="shared" si="133"/>
        <v>3</v>
      </c>
      <c r="V225" s="3">
        <f t="shared" si="134"/>
        <v>8</v>
      </c>
      <c r="W225" s="3">
        <f t="shared" si="135"/>
        <v>5</v>
      </c>
      <c r="X225" s="3">
        <f t="shared" si="136"/>
        <v>4</v>
      </c>
      <c r="Y225" s="3">
        <f t="shared" si="137"/>
        <v>9</v>
      </c>
      <c r="Z225" s="3">
        <f t="shared" si="138"/>
        <v>10</v>
      </c>
      <c r="AA225" s="3">
        <f t="shared" si="139"/>
        <v>6</v>
      </c>
      <c r="AB225" s="3">
        <f t="shared" si="140"/>
        <v>1</v>
      </c>
      <c r="AC225" s="3">
        <f t="shared" si="141"/>
        <v>2</v>
      </c>
      <c r="AD225" s="3">
        <f t="shared" si="142"/>
        <v>7</v>
      </c>
      <c r="AE225" s="3"/>
      <c r="AF225" s="3">
        <f t="shared" si="143"/>
        <v>0</v>
      </c>
      <c r="AG225" s="3">
        <f t="shared" si="144"/>
        <v>0</v>
      </c>
      <c r="AH225" s="3">
        <f t="shared" si="145"/>
        <v>0</v>
      </c>
      <c r="AI225" s="3">
        <f t="shared" si="146"/>
        <v>0</v>
      </c>
      <c r="AJ225" s="3">
        <f t="shared" si="147"/>
        <v>0</v>
      </c>
      <c r="AK225" s="3">
        <f t="shared" si="148"/>
        <v>0</v>
      </c>
      <c r="AL225" s="3">
        <f t="shared" si="149"/>
        <v>0</v>
      </c>
      <c r="AM225" s="3">
        <f t="shared" si="150"/>
        <v>0</v>
      </c>
      <c r="AN225" s="3">
        <f t="shared" si="151"/>
        <v>0</v>
      </c>
      <c r="AO225" s="3">
        <f t="shared" si="152"/>
        <v>0</v>
      </c>
      <c r="AP225" s="3"/>
      <c r="AQ225" s="3">
        <f t="shared" si="153"/>
        <v>3</v>
      </c>
      <c r="AR225" s="3">
        <f t="shared" si="154"/>
        <v>8</v>
      </c>
      <c r="AS225" s="3">
        <f t="shared" si="155"/>
        <v>5</v>
      </c>
      <c r="AT225" s="3">
        <f t="shared" si="156"/>
        <v>4</v>
      </c>
      <c r="AU225" s="3">
        <f t="shared" si="157"/>
        <v>9</v>
      </c>
      <c r="AV225" s="3">
        <f t="shared" si="158"/>
        <v>10</v>
      </c>
      <c r="AW225" s="3">
        <f t="shared" si="159"/>
        <v>6</v>
      </c>
      <c r="AX225" s="3">
        <f t="shared" si="160"/>
        <v>1</v>
      </c>
      <c r="AY225" s="3">
        <f t="shared" si="161"/>
        <v>2</v>
      </c>
      <c r="AZ225" s="3">
        <f t="shared" si="162"/>
        <v>7</v>
      </c>
      <c r="BA225" s="3"/>
      <c r="BB225" s="6">
        <f t="shared" si="163"/>
        <v>5</v>
      </c>
      <c r="BC225" s="3">
        <f t="shared" si="164"/>
        <v>5</v>
      </c>
      <c r="BD225" s="3">
        <f t="shared" si="167"/>
        <v>29</v>
      </c>
      <c r="BE225" s="3">
        <f t="shared" si="168"/>
        <v>26</v>
      </c>
      <c r="BF225" s="3">
        <f t="shared" si="169"/>
        <v>11</v>
      </c>
      <c r="BG225" s="3">
        <f t="shared" si="170"/>
        <v>14</v>
      </c>
      <c r="BH225" s="3">
        <f t="shared" si="171"/>
        <v>11</v>
      </c>
      <c r="BI225" s="28">
        <f t="shared" si="172"/>
        <v>12.5</v>
      </c>
      <c r="BJ225" s="28">
        <f t="shared" si="173"/>
        <v>4.7871355387816905</v>
      </c>
      <c r="BK225" s="44">
        <f t="shared" si="174"/>
        <v>-0.31333978072025609</v>
      </c>
      <c r="BL225" s="45">
        <f t="shared" si="165"/>
        <v>0.37701126503103738</v>
      </c>
      <c r="BM225" s="39"/>
      <c r="BN225" s="39" t="str">
        <f t="shared" si="175"/>
        <v/>
      </c>
      <c r="BP225" s="12">
        <f t="shared" si="176"/>
        <v>1.4146525401022441E-4</v>
      </c>
    </row>
    <row r="226" spans="1:68">
      <c r="A226" s="43" t="s">
        <v>802</v>
      </c>
      <c r="B226" s="43" t="s">
        <v>803</v>
      </c>
      <c r="C226" s="43" t="s">
        <v>628</v>
      </c>
      <c r="D226" s="43" t="s">
        <v>629</v>
      </c>
      <c r="E226" s="43" t="s">
        <v>584</v>
      </c>
      <c r="F226" s="12" t="str">
        <f t="shared" si="166"/>
        <v>Immune syst</v>
      </c>
      <c r="H226" s="12" t="e">
        <f>VLOOKUP($B226,data!$B$3:$Q$11565,'diff expr Varroa'!H$7,FALSE)</f>
        <v>#N/A</v>
      </c>
      <c r="I226" s="12" t="e">
        <f>VLOOKUP($B226,data!$B$3:$Q$11565,'diff expr Varroa'!I$7,FALSE)</f>
        <v>#N/A</v>
      </c>
      <c r="J226" s="12" t="e">
        <f>VLOOKUP($B226,data!$B$3:$Q$11565,'diff expr Varroa'!J$7,FALSE)</f>
        <v>#N/A</v>
      </c>
      <c r="K226" s="12" t="e">
        <f>VLOOKUP($B226,data!$B$3:$Q$11565,'diff expr Varroa'!K$7,FALSE)</f>
        <v>#N/A</v>
      </c>
      <c r="L226" s="12" t="e">
        <f>VLOOKUP($B226,data!$B$3:$Q$11565,'diff expr Varroa'!L$7,FALSE)</f>
        <v>#N/A</v>
      </c>
      <c r="M226" s="12" t="e">
        <f>VLOOKUP($B226,data!$B$3:$Q$11565,'diff expr Varroa'!M$7,FALSE)</f>
        <v>#N/A</v>
      </c>
      <c r="N226" s="12" t="e">
        <f>VLOOKUP($B226,data!$B$3:$Q$11565,'diff expr Varroa'!N$7,FALSE)</f>
        <v>#N/A</v>
      </c>
      <c r="O226" s="12" t="e">
        <f>VLOOKUP($B226,data!$B$3:$Q$11565,'diff expr Varroa'!O$7,FALSE)</f>
        <v>#N/A</v>
      </c>
      <c r="P226" s="12" t="e">
        <f>VLOOKUP($B226,data!$B$3:$Q$11565,'diff expr Varroa'!P$7,FALSE)</f>
        <v>#N/A</v>
      </c>
      <c r="Q226" s="12" t="e">
        <f>VLOOKUP($B226,data!$B$3:$Q$11565,'diff expr Varroa'!Q$7,FALSE)</f>
        <v>#N/A</v>
      </c>
      <c r="S226" s="40" t="b">
        <f>IF(COUNTIF(H226:L226,"&gt;"&amp;'reference parameters'!$B$2)&gt;='reference parameters'!$B$3,IF(COUNTIF('diff expr Varroa'!M226:Q226,"&gt;"&amp;'reference parameters'!$B$2)&gt;='reference parameters'!$B$4,"OK"))</f>
        <v>0</v>
      </c>
      <c r="U226" s="3" t="b">
        <f t="shared" si="133"/>
        <v>0</v>
      </c>
      <c r="V226" s="3" t="b">
        <f t="shared" si="134"/>
        <v>0</v>
      </c>
      <c r="W226" s="3" t="b">
        <f t="shared" si="135"/>
        <v>0</v>
      </c>
      <c r="X226" s="3" t="b">
        <f t="shared" si="136"/>
        <v>0</v>
      </c>
      <c r="Y226" s="3" t="b">
        <f t="shared" si="137"/>
        <v>0</v>
      </c>
      <c r="Z226" s="3" t="b">
        <f t="shared" si="138"/>
        <v>0</v>
      </c>
      <c r="AA226" s="3" t="b">
        <f t="shared" si="139"/>
        <v>0</v>
      </c>
      <c r="AB226" s="3" t="b">
        <f t="shared" si="140"/>
        <v>0</v>
      </c>
      <c r="AC226" s="3" t="b">
        <f t="shared" si="141"/>
        <v>0</v>
      </c>
      <c r="AD226" s="3" t="b">
        <f t="shared" si="142"/>
        <v>0</v>
      </c>
      <c r="AE226" s="3"/>
      <c r="AF226" s="3" t="str">
        <f t="shared" si="143"/>
        <v/>
      </c>
      <c r="AG226" s="3" t="str">
        <f t="shared" si="144"/>
        <v/>
      </c>
      <c r="AH226" s="3" t="str">
        <f t="shared" si="145"/>
        <v/>
      </c>
      <c r="AI226" s="3" t="str">
        <f t="shared" si="146"/>
        <v/>
      </c>
      <c r="AJ226" s="3" t="str">
        <f t="shared" si="147"/>
        <v/>
      </c>
      <c r="AK226" s="3" t="str">
        <f t="shared" si="148"/>
        <v/>
      </c>
      <c r="AL226" s="3" t="str">
        <f t="shared" si="149"/>
        <v/>
      </c>
      <c r="AM226" s="3" t="str">
        <f t="shared" si="150"/>
        <v/>
      </c>
      <c r="AN226" s="3" t="str">
        <f t="shared" si="151"/>
        <v/>
      </c>
      <c r="AO226" s="3" t="str">
        <f t="shared" si="152"/>
        <v/>
      </c>
      <c r="AP226" s="3"/>
      <c r="AQ226" s="3" t="str">
        <f t="shared" si="153"/>
        <v/>
      </c>
      <c r="AR226" s="3" t="str">
        <f t="shared" si="154"/>
        <v/>
      </c>
      <c r="AS226" s="3" t="str">
        <f t="shared" si="155"/>
        <v/>
      </c>
      <c r="AT226" s="3" t="str">
        <f t="shared" si="156"/>
        <v/>
      </c>
      <c r="AU226" s="3" t="str">
        <f t="shared" si="157"/>
        <v/>
      </c>
      <c r="AV226" s="3" t="str">
        <f t="shared" si="158"/>
        <v/>
      </c>
      <c r="AW226" s="3" t="str">
        <f t="shared" si="159"/>
        <v/>
      </c>
      <c r="AX226" s="3" t="str">
        <f t="shared" si="160"/>
        <v/>
      </c>
      <c r="AY226" s="3" t="str">
        <f t="shared" si="161"/>
        <v/>
      </c>
      <c r="AZ226" s="3" t="str">
        <f t="shared" si="162"/>
        <v/>
      </c>
      <c r="BA226" s="3"/>
      <c r="BB226" s="6">
        <f t="shared" si="163"/>
        <v>0</v>
      </c>
      <c r="BC226" s="3">
        <f t="shared" si="164"/>
        <v>0</v>
      </c>
      <c r="BD226" s="3">
        <f t="shared" si="167"/>
        <v>0</v>
      </c>
      <c r="BE226" s="3">
        <f t="shared" si="168"/>
        <v>0</v>
      </c>
      <c r="BF226" s="3">
        <f t="shared" si="169"/>
        <v>0</v>
      </c>
      <c r="BG226" s="3">
        <f t="shared" si="170"/>
        <v>0</v>
      </c>
      <c r="BH226" s="3">
        <f t="shared" si="171"/>
        <v>0</v>
      </c>
      <c r="BI226" s="28">
        <f t="shared" si="172"/>
        <v>0</v>
      </c>
      <c r="BJ226" s="28">
        <f t="shared" si="173"/>
        <v>0</v>
      </c>
      <c r="BK226" s="44" t="e">
        <f t="shared" si="174"/>
        <v>#DIV/0!</v>
      </c>
      <c r="BL226" s="45" t="str">
        <f t="shared" si="165"/>
        <v/>
      </c>
      <c r="BM226" s="39"/>
      <c r="BN226" s="39" t="str">
        <f t="shared" si="175"/>
        <v/>
      </c>
      <c r="BP226" s="12" t="e">
        <f t="shared" si="176"/>
        <v>#N/A</v>
      </c>
    </row>
    <row r="227" spans="1:68">
      <c r="A227" s="43" t="s">
        <v>804</v>
      </c>
      <c r="B227" s="43" t="s">
        <v>805</v>
      </c>
      <c r="C227" s="43" t="s">
        <v>806</v>
      </c>
      <c r="D227" s="43" t="s">
        <v>807</v>
      </c>
      <c r="E227" s="43" t="s">
        <v>584</v>
      </c>
      <c r="F227" s="12" t="str">
        <f t="shared" si="166"/>
        <v>Immune syst</v>
      </c>
      <c r="H227" s="12">
        <f>VLOOKUP($B227,data!$B$3:$Q$11565,'diff expr Varroa'!H$7,FALSE)</f>
        <v>7.7922336118688396</v>
      </c>
      <c r="I227" s="12">
        <f>VLOOKUP($B227,data!$B$3:$Q$11565,'diff expr Varroa'!I$7,FALSE)</f>
        <v>7.50286219085078</v>
      </c>
      <c r="J227" s="12">
        <f>VLOOKUP($B227,data!$B$3:$Q$11565,'diff expr Varroa'!J$7,FALSE)</f>
        <v>7.7637815616834702</v>
      </c>
      <c r="K227" s="12">
        <f>VLOOKUP($B227,data!$B$3:$Q$11565,'diff expr Varroa'!K$7,FALSE)</f>
        <v>8.0916336506484594</v>
      </c>
      <c r="L227" s="12">
        <f>VLOOKUP($B227,data!$B$3:$Q$11565,'diff expr Varroa'!L$7,FALSE)</f>
        <v>7.8850361846766903</v>
      </c>
      <c r="M227" s="12">
        <f>VLOOKUP($B227,data!$B$3:$Q$11565,'diff expr Varroa'!M$7,FALSE)</f>
        <v>8.1043347790570408</v>
      </c>
      <c r="N227" s="12">
        <f>VLOOKUP($B227,data!$B$3:$Q$11565,'diff expr Varroa'!N$7,FALSE)</f>
        <v>7.6156901847186598</v>
      </c>
      <c r="O227" s="12">
        <f>VLOOKUP($B227,data!$B$3:$Q$11565,'diff expr Varroa'!O$7,FALSE)</f>
        <v>7.9650691019481696</v>
      </c>
      <c r="P227" s="12">
        <f>VLOOKUP($B227,data!$B$3:$Q$11565,'diff expr Varroa'!P$7,FALSE)</f>
        <v>7.5546490926383596</v>
      </c>
      <c r="Q227" s="12">
        <f>VLOOKUP($B227,data!$B$3:$Q$11565,'diff expr Varroa'!Q$7,FALSE)</f>
        <v>7.6725748643403202</v>
      </c>
      <c r="S227" s="40" t="str">
        <f>IF(COUNTIF(H227:L227,"&gt;"&amp;'reference parameters'!$B$2)&gt;='reference parameters'!$B$3,IF(COUNTIF('diff expr Varroa'!M227:Q227,"&gt;"&amp;'reference parameters'!$B$2)&gt;='reference parameters'!$B$4,"OK"))</f>
        <v>OK</v>
      </c>
      <c r="U227" s="3">
        <f t="shared" si="133"/>
        <v>6</v>
      </c>
      <c r="V227" s="3">
        <f t="shared" si="134"/>
        <v>1</v>
      </c>
      <c r="W227" s="3">
        <f t="shared" si="135"/>
        <v>5</v>
      </c>
      <c r="X227" s="3">
        <f t="shared" si="136"/>
        <v>9</v>
      </c>
      <c r="Y227" s="3">
        <f t="shared" si="137"/>
        <v>7</v>
      </c>
      <c r="Z227" s="3">
        <f t="shared" si="138"/>
        <v>10</v>
      </c>
      <c r="AA227" s="3">
        <f t="shared" si="139"/>
        <v>3</v>
      </c>
      <c r="AB227" s="3">
        <f t="shared" si="140"/>
        <v>8</v>
      </c>
      <c r="AC227" s="3">
        <f t="shared" si="141"/>
        <v>2</v>
      </c>
      <c r="AD227" s="3">
        <f t="shared" si="142"/>
        <v>4</v>
      </c>
      <c r="AE227" s="3"/>
      <c r="AF227" s="3">
        <f t="shared" si="143"/>
        <v>0</v>
      </c>
      <c r="AG227" s="3">
        <f t="shared" si="144"/>
        <v>0</v>
      </c>
      <c r="AH227" s="3">
        <f t="shared" si="145"/>
        <v>0</v>
      </c>
      <c r="AI227" s="3">
        <f t="shared" si="146"/>
        <v>0</v>
      </c>
      <c r="AJ227" s="3">
        <f t="shared" si="147"/>
        <v>0</v>
      </c>
      <c r="AK227" s="3">
        <f t="shared" si="148"/>
        <v>0</v>
      </c>
      <c r="AL227" s="3">
        <f t="shared" si="149"/>
        <v>0</v>
      </c>
      <c r="AM227" s="3">
        <f t="shared" si="150"/>
        <v>0</v>
      </c>
      <c r="AN227" s="3">
        <f t="shared" si="151"/>
        <v>0</v>
      </c>
      <c r="AO227" s="3">
        <f t="shared" si="152"/>
        <v>0</v>
      </c>
      <c r="AP227" s="3"/>
      <c r="AQ227" s="3">
        <f t="shared" si="153"/>
        <v>6</v>
      </c>
      <c r="AR227" s="3">
        <f t="shared" si="154"/>
        <v>1</v>
      </c>
      <c r="AS227" s="3">
        <f t="shared" si="155"/>
        <v>5</v>
      </c>
      <c r="AT227" s="3">
        <f t="shared" si="156"/>
        <v>9</v>
      </c>
      <c r="AU227" s="3">
        <f t="shared" si="157"/>
        <v>7</v>
      </c>
      <c r="AV227" s="3">
        <f t="shared" si="158"/>
        <v>10</v>
      </c>
      <c r="AW227" s="3">
        <f t="shared" si="159"/>
        <v>3</v>
      </c>
      <c r="AX227" s="3">
        <f t="shared" si="160"/>
        <v>8</v>
      </c>
      <c r="AY227" s="3">
        <f t="shared" si="161"/>
        <v>2</v>
      </c>
      <c r="AZ227" s="3">
        <f t="shared" si="162"/>
        <v>4</v>
      </c>
      <c r="BA227" s="3"/>
      <c r="BB227" s="6">
        <f t="shared" si="163"/>
        <v>5</v>
      </c>
      <c r="BC227" s="3">
        <f t="shared" si="164"/>
        <v>5</v>
      </c>
      <c r="BD227" s="3">
        <f t="shared" si="167"/>
        <v>28</v>
      </c>
      <c r="BE227" s="3">
        <f t="shared" si="168"/>
        <v>27</v>
      </c>
      <c r="BF227" s="3">
        <f t="shared" si="169"/>
        <v>12</v>
      </c>
      <c r="BG227" s="3">
        <f t="shared" si="170"/>
        <v>13</v>
      </c>
      <c r="BH227" s="3">
        <f t="shared" si="171"/>
        <v>12</v>
      </c>
      <c r="BI227" s="28">
        <f t="shared" si="172"/>
        <v>12.5</v>
      </c>
      <c r="BJ227" s="28">
        <f t="shared" si="173"/>
        <v>4.7871355387816905</v>
      </c>
      <c r="BK227" s="44">
        <f t="shared" si="174"/>
        <v>-0.10444659357341871</v>
      </c>
      <c r="BL227" s="45">
        <f t="shared" si="165"/>
        <v>0.45840747426404427</v>
      </c>
      <c r="BM227" s="39"/>
      <c r="BN227" s="39" t="str">
        <f t="shared" si="175"/>
        <v/>
      </c>
      <c r="BP227" s="12">
        <f t="shared" si="176"/>
        <v>-1.3731690027623397E-3</v>
      </c>
    </row>
    <row r="228" spans="1:68">
      <c r="A228" s="43" t="s">
        <v>808</v>
      </c>
      <c r="B228" s="43" t="s">
        <v>809</v>
      </c>
      <c r="C228" s="43" t="s">
        <v>810</v>
      </c>
      <c r="D228" s="43" t="s">
        <v>811</v>
      </c>
      <c r="E228" s="43" t="s">
        <v>584</v>
      </c>
      <c r="F228" s="12" t="str">
        <f t="shared" si="166"/>
        <v>Immune syst</v>
      </c>
      <c r="H228" s="12">
        <f>VLOOKUP($B228,data!$B$3:$Q$11565,'diff expr Varroa'!H$7,FALSE)</f>
        <v>5.7405986380477696</v>
      </c>
      <c r="I228" s="12">
        <f>VLOOKUP($B228,data!$B$3:$Q$11565,'diff expr Varroa'!I$7,FALSE)</f>
        <v>5.6620405777712897</v>
      </c>
      <c r="J228" s="12">
        <f>VLOOKUP($B228,data!$B$3:$Q$11565,'diff expr Varroa'!J$7,FALSE)</f>
        <v>5.2175717649130604</v>
      </c>
      <c r="K228" s="12">
        <f>VLOOKUP($B228,data!$B$3:$Q$11565,'diff expr Varroa'!K$7,FALSE)</f>
        <v>5.2866768958500598</v>
      </c>
      <c r="L228" s="12">
        <f>VLOOKUP($B228,data!$B$3:$Q$11565,'diff expr Varroa'!L$7,FALSE)</f>
        <v>5.5356797135327902</v>
      </c>
      <c r="M228" s="12">
        <f>VLOOKUP($B228,data!$B$3:$Q$11565,'diff expr Varroa'!M$7,FALSE)</f>
        <v>5.58453293970123</v>
      </c>
      <c r="N228" s="12">
        <f>VLOOKUP($B228,data!$B$3:$Q$11565,'diff expr Varroa'!N$7,FALSE)</f>
        <v>5.8220163078348497</v>
      </c>
      <c r="O228" s="12">
        <f>VLOOKUP($B228,data!$B$3:$Q$11565,'diff expr Varroa'!O$7,FALSE)</f>
        <v>5.20241513226006</v>
      </c>
      <c r="P228" s="12">
        <f>VLOOKUP($B228,data!$B$3:$Q$11565,'diff expr Varroa'!P$7,FALSE)</f>
        <v>5.7577399825847202</v>
      </c>
      <c r="Q228" s="12">
        <f>VLOOKUP($B228,data!$B$3:$Q$11565,'diff expr Varroa'!Q$7,FALSE)</f>
        <v>5.3400637897298404</v>
      </c>
      <c r="S228" s="40" t="str">
        <f>IF(COUNTIF(H228:L228,"&gt;"&amp;'reference parameters'!$B$2)&gt;='reference parameters'!$B$3,IF(COUNTIF('diff expr Varroa'!M228:Q228,"&gt;"&amp;'reference parameters'!$B$2)&gt;='reference parameters'!$B$4,"OK"))</f>
        <v>OK</v>
      </c>
      <c r="U228" s="3">
        <f t="shared" si="133"/>
        <v>8</v>
      </c>
      <c r="V228" s="3">
        <f t="shared" si="134"/>
        <v>7</v>
      </c>
      <c r="W228" s="3">
        <f t="shared" si="135"/>
        <v>2</v>
      </c>
      <c r="X228" s="3">
        <f t="shared" si="136"/>
        <v>3</v>
      </c>
      <c r="Y228" s="3">
        <f t="shared" si="137"/>
        <v>5</v>
      </c>
      <c r="Z228" s="3">
        <f t="shared" si="138"/>
        <v>6</v>
      </c>
      <c r="AA228" s="3">
        <f t="shared" si="139"/>
        <v>10</v>
      </c>
      <c r="AB228" s="3">
        <f t="shared" si="140"/>
        <v>1</v>
      </c>
      <c r="AC228" s="3">
        <f t="shared" si="141"/>
        <v>9</v>
      </c>
      <c r="AD228" s="3">
        <f t="shared" si="142"/>
        <v>4</v>
      </c>
      <c r="AE228" s="3"/>
      <c r="AF228" s="3">
        <f t="shared" si="143"/>
        <v>0</v>
      </c>
      <c r="AG228" s="3">
        <f t="shared" si="144"/>
        <v>0</v>
      </c>
      <c r="AH228" s="3">
        <f t="shared" si="145"/>
        <v>0</v>
      </c>
      <c r="AI228" s="3">
        <f t="shared" si="146"/>
        <v>0</v>
      </c>
      <c r="AJ228" s="3">
        <f t="shared" si="147"/>
        <v>0</v>
      </c>
      <c r="AK228" s="3">
        <f t="shared" si="148"/>
        <v>0</v>
      </c>
      <c r="AL228" s="3">
        <f t="shared" si="149"/>
        <v>0</v>
      </c>
      <c r="AM228" s="3">
        <f t="shared" si="150"/>
        <v>0</v>
      </c>
      <c r="AN228" s="3">
        <f t="shared" si="151"/>
        <v>0</v>
      </c>
      <c r="AO228" s="3">
        <f t="shared" si="152"/>
        <v>0</v>
      </c>
      <c r="AP228" s="3"/>
      <c r="AQ228" s="3">
        <f t="shared" si="153"/>
        <v>8</v>
      </c>
      <c r="AR228" s="3">
        <f t="shared" si="154"/>
        <v>7</v>
      </c>
      <c r="AS228" s="3">
        <f t="shared" si="155"/>
        <v>2</v>
      </c>
      <c r="AT228" s="3">
        <f t="shared" si="156"/>
        <v>3</v>
      </c>
      <c r="AU228" s="3">
        <f t="shared" si="157"/>
        <v>5</v>
      </c>
      <c r="AV228" s="3">
        <f t="shared" si="158"/>
        <v>6</v>
      </c>
      <c r="AW228" s="3">
        <f t="shared" si="159"/>
        <v>10</v>
      </c>
      <c r="AX228" s="3">
        <f t="shared" si="160"/>
        <v>1</v>
      </c>
      <c r="AY228" s="3">
        <f t="shared" si="161"/>
        <v>9</v>
      </c>
      <c r="AZ228" s="3">
        <f t="shared" si="162"/>
        <v>4</v>
      </c>
      <c r="BA228" s="3"/>
      <c r="BB228" s="6">
        <f t="shared" si="163"/>
        <v>5</v>
      </c>
      <c r="BC228" s="3">
        <f t="shared" si="164"/>
        <v>5</v>
      </c>
      <c r="BD228" s="3">
        <f t="shared" si="167"/>
        <v>25</v>
      </c>
      <c r="BE228" s="3">
        <f t="shared" si="168"/>
        <v>30</v>
      </c>
      <c r="BF228" s="3">
        <f t="shared" si="169"/>
        <v>15</v>
      </c>
      <c r="BG228" s="3">
        <f t="shared" si="170"/>
        <v>10</v>
      </c>
      <c r="BH228" s="3">
        <f t="shared" si="171"/>
        <v>10</v>
      </c>
      <c r="BI228" s="28">
        <f t="shared" si="172"/>
        <v>12.5</v>
      </c>
      <c r="BJ228" s="28">
        <f t="shared" si="173"/>
        <v>4.7871355387816905</v>
      </c>
      <c r="BK228" s="44">
        <f t="shared" si="174"/>
        <v>-0.5222329678670935</v>
      </c>
      <c r="BL228" s="45">
        <f t="shared" si="165"/>
        <v>0.30075406722029491</v>
      </c>
      <c r="BM228" s="39"/>
      <c r="BN228" s="39" t="str">
        <f t="shared" si="175"/>
        <v/>
      </c>
      <c r="BP228" s="12">
        <f t="shared" si="176"/>
        <v>4.1611280511111336E-3</v>
      </c>
    </row>
    <row r="229" spans="1:68">
      <c r="A229" s="43" t="s">
        <v>812</v>
      </c>
      <c r="B229" s="43" t="s">
        <v>813</v>
      </c>
      <c r="C229" s="43" t="s">
        <v>814</v>
      </c>
      <c r="D229" s="43"/>
      <c r="E229" s="43" t="s">
        <v>584</v>
      </c>
      <c r="F229" s="12" t="str">
        <f t="shared" si="166"/>
        <v>Immune syst</v>
      </c>
      <c r="H229" s="12">
        <f>VLOOKUP($B229,data!$B$3:$Q$11565,'diff expr Varroa'!H$7,FALSE)</f>
        <v>8.25488638708776</v>
      </c>
      <c r="I229" s="12">
        <f>VLOOKUP($B229,data!$B$3:$Q$11565,'diff expr Varroa'!I$7,FALSE)</f>
        <v>8.2030537350437793</v>
      </c>
      <c r="J229" s="12">
        <f>VLOOKUP($B229,data!$B$3:$Q$11565,'diff expr Varroa'!J$7,FALSE)</f>
        <v>7.9105315763097002</v>
      </c>
      <c r="K229" s="12">
        <f>VLOOKUP($B229,data!$B$3:$Q$11565,'diff expr Varroa'!K$7,FALSE)</f>
        <v>8.2857312665949507</v>
      </c>
      <c r="L229" s="12">
        <f>VLOOKUP($B229,data!$B$3:$Q$11565,'diff expr Varroa'!L$7,FALSE)</f>
        <v>8.2775006945755205</v>
      </c>
      <c r="M229" s="12">
        <f>VLOOKUP($B229,data!$B$3:$Q$11565,'diff expr Varroa'!M$7,FALSE)</f>
        <v>8.3856769029464395</v>
      </c>
      <c r="N229" s="12">
        <f>VLOOKUP($B229,data!$B$3:$Q$11565,'diff expr Varroa'!N$7,FALSE)</f>
        <v>8.0667329254783198</v>
      </c>
      <c r="O229" s="12">
        <f>VLOOKUP($B229,data!$B$3:$Q$11565,'diff expr Varroa'!O$7,FALSE)</f>
        <v>8.07752150924183</v>
      </c>
      <c r="P229" s="12">
        <f>VLOOKUP($B229,data!$B$3:$Q$11565,'diff expr Varroa'!P$7,FALSE)</f>
        <v>8.2432785203474008</v>
      </c>
      <c r="Q229" s="12">
        <f>VLOOKUP($B229,data!$B$3:$Q$11565,'diff expr Varroa'!Q$7,FALSE)</f>
        <v>8.5481470637691892</v>
      </c>
      <c r="S229" s="40" t="str">
        <f>IF(COUNTIF(H229:L229,"&gt;"&amp;'reference parameters'!$B$2)&gt;='reference parameters'!$B$3,IF(COUNTIF('diff expr Varroa'!M229:Q229,"&gt;"&amp;'reference parameters'!$B$2)&gt;='reference parameters'!$B$4,"OK"))</f>
        <v>OK</v>
      </c>
      <c r="U229" s="3">
        <f t="shared" si="133"/>
        <v>6</v>
      </c>
      <c r="V229" s="3">
        <f t="shared" si="134"/>
        <v>4</v>
      </c>
      <c r="W229" s="3">
        <f t="shared" si="135"/>
        <v>1</v>
      </c>
      <c r="X229" s="3">
        <f t="shared" si="136"/>
        <v>8</v>
      </c>
      <c r="Y229" s="3">
        <f t="shared" si="137"/>
        <v>7</v>
      </c>
      <c r="Z229" s="3">
        <f t="shared" si="138"/>
        <v>9</v>
      </c>
      <c r="AA229" s="3">
        <f t="shared" si="139"/>
        <v>2</v>
      </c>
      <c r="AB229" s="3">
        <f t="shared" si="140"/>
        <v>3</v>
      </c>
      <c r="AC229" s="3">
        <f t="shared" si="141"/>
        <v>5</v>
      </c>
      <c r="AD229" s="3">
        <f t="shared" si="142"/>
        <v>10</v>
      </c>
      <c r="AE229" s="3"/>
      <c r="AF229" s="3">
        <f t="shared" si="143"/>
        <v>0</v>
      </c>
      <c r="AG229" s="3">
        <f t="shared" si="144"/>
        <v>0</v>
      </c>
      <c r="AH229" s="3">
        <f t="shared" si="145"/>
        <v>0</v>
      </c>
      <c r="AI229" s="3">
        <f t="shared" si="146"/>
        <v>0</v>
      </c>
      <c r="AJ229" s="3">
        <f t="shared" si="147"/>
        <v>0</v>
      </c>
      <c r="AK229" s="3">
        <f t="shared" si="148"/>
        <v>0</v>
      </c>
      <c r="AL229" s="3">
        <f t="shared" si="149"/>
        <v>0</v>
      </c>
      <c r="AM229" s="3">
        <f t="shared" si="150"/>
        <v>0</v>
      </c>
      <c r="AN229" s="3">
        <f t="shared" si="151"/>
        <v>0</v>
      </c>
      <c r="AO229" s="3">
        <f t="shared" si="152"/>
        <v>0</v>
      </c>
      <c r="AP229" s="3"/>
      <c r="AQ229" s="3">
        <f t="shared" si="153"/>
        <v>6</v>
      </c>
      <c r="AR229" s="3">
        <f t="shared" si="154"/>
        <v>4</v>
      </c>
      <c r="AS229" s="3">
        <f t="shared" si="155"/>
        <v>1</v>
      </c>
      <c r="AT229" s="3">
        <f t="shared" si="156"/>
        <v>8</v>
      </c>
      <c r="AU229" s="3">
        <f t="shared" si="157"/>
        <v>7</v>
      </c>
      <c r="AV229" s="3">
        <f t="shared" si="158"/>
        <v>9</v>
      </c>
      <c r="AW229" s="3">
        <f t="shared" si="159"/>
        <v>2</v>
      </c>
      <c r="AX229" s="3">
        <f t="shared" si="160"/>
        <v>3</v>
      </c>
      <c r="AY229" s="3">
        <f t="shared" si="161"/>
        <v>5</v>
      </c>
      <c r="AZ229" s="3">
        <f t="shared" si="162"/>
        <v>10</v>
      </c>
      <c r="BA229" s="3"/>
      <c r="BB229" s="6">
        <f t="shared" si="163"/>
        <v>5</v>
      </c>
      <c r="BC229" s="3">
        <f t="shared" si="164"/>
        <v>5</v>
      </c>
      <c r="BD229" s="3">
        <f t="shared" si="167"/>
        <v>26</v>
      </c>
      <c r="BE229" s="3">
        <f t="shared" si="168"/>
        <v>29</v>
      </c>
      <c r="BF229" s="3">
        <f t="shared" si="169"/>
        <v>14</v>
      </c>
      <c r="BG229" s="3">
        <f t="shared" si="170"/>
        <v>11</v>
      </c>
      <c r="BH229" s="3">
        <f t="shared" si="171"/>
        <v>11</v>
      </c>
      <c r="BI229" s="28">
        <f t="shared" si="172"/>
        <v>12.5</v>
      </c>
      <c r="BJ229" s="28">
        <f t="shared" si="173"/>
        <v>4.7871355387816905</v>
      </c>
      <c r="BK229" s="44">
        <f t="shared" si="174"/>
        <v>-0.31333978072025609</v>
      </c>
      <c r="BL229" s="45">
        <f t="shared" si="165"/>
        <v>0.37701126503103738</v>
      </c>
      <c r="BM229" s="39"/>
      <c r="BN229" s="39" t="str">
        <f t="shared" si="175"/>
        <v/>
      </c>
      <c r="BP229" s="12">
        <f t="shared" si="176"/>
        <v>4.1147533312792537E-3</v>
      </c>
    </row>
    <row r="230" spans="1:68">
      <c r="A230" s="43" t="s">
        <v>815</v>
      </c>
      <c r="B230" s="43" t="s">
        <v>816</v>
      </c>
      <c r="C230" s="43" t="s">
        <v>817</v>
      </c>
      <c r="D230" s="43" t="s">
        <v>818</v>
      </c>
      <c r="E230" s="43" t="s">
        <v>584</v>
      </c>
      <c r="F230" s="12" t="str">
        <f t="shared" si="166"/>
        <v>Immune syst</v>
      </c>
      <c r="H230" s="12">
        <f>VLOOKUP($B230,data!$B$3:$Q$11565,'diff expr Varroa'!H$7,FALSE)</f>
        <v>7.8538497262402798</v>
      </c>
      <c r="I230" s="12">
        <f>VLOOKUP($B230,data!$B$3:$Q$11565,'diff expr Varroa'!I$7,FALSE)</f>
        <v>7.9317506448125501</v>
      </c>
      <c r="J230" s="12">
        <f>VLOOKUP($B230,data!$B$3:$Q$11565,'diff expr Varroa'!J$7,FALSE)</f>
        <v>7.4060911410733103</v>
      </c>
      <c r="K230" s="12">
        <f>VLOOKUP($B230,data!$B$3:$Q$11565,'diff expr Varroa'!K$7,FALSE)</f>
        <v>7.7453307463346599</v>
      </c>
      <c r="L230" s="12">
        <f>VLOOKUP($B230,data!$B$3:$Q$11565,'diff expr Varroa'!L$7,FALSE)</f>
        <v>7.8289416707684198</v>
      </c>
      <c r="M230" s="12">
        <f>VLOOKUP($B230,data!$B$3:$Q$11565,'diff expr Varroa'!M$7,FALSE)</f>
        <v>8.2069884902560695</v>
      </c>
      <c r="N230" s="12">
        <f>VLOOKUP($B230,data!$B$3:$Q$11565,'diff expr Varroa'!N$7,FALSE)</f>
        <v>7.8175432462888601</v>
      </c>
      <c r="O230" s="12">
        <f>VLOOKUP($B230,data!$B$3:$Q$11565,'diff expr Varroa'!O$7,FALSE)</f>
        <v>7.4419876329300898</v>
      </c>
      <c r="P230" s="12">
        <f>VLOOKUP($B230,data!$B$3:$Q$11565,'diff expr Varroa'!P$7,FALSE)</f>
        <v>7.50504653791441</v>
      </c>
      <c r="Q230" s="12">
        <f>VLOOKUP($B230,data!$B$3:$Q$11565,'diff expr Varroa'!Q$7,FALSE)</f>
        <v>7.7721726373851698</v>
      </c>
      <c r="S230" s="40" t="str">
        <f>IF(COUNTIF(H230:L230,"&gt;"&amp;'reference parameters'!$B$2)&gt;='reference parameters'!$B$3,IF(COUNTIF('diff expr Varroa'!M230:Q230,"&gt;"&amp;'reference parameters'!$B$2)&gt;='reference parameters'!$B$4,"OK"))</f>
        <v>OK</v>
      </c>
      <c r="U230" s="3">
        <f t="shared" si="133"/>
        <v>8</v>
      </c>
      <c r="V230" s="3">
        <f t="shared" si="134"/>
        <v>9</v>
      </c>
      <c r="W230" s="3">
        <f t="shared" si="135"/>
        <v>1</v>
      </c>
      <c r="X230" s="3">
        <f t="shared" si="136"/>
        <v>4</v>
      </c>
      <c r="Y230" s="3">
        <f t="shared" si="137"/>
        <v>7</v>
      </c>
      <c r="Z230" s="3">
        <f t="shared" si="138"/>
        <v>10</v>
      </c>
      <c r="AA230" s="3">
        <f t="shared" si="139"/>
        <v>6</v>
      </c>
      <c r="AB230" s="3">
        <f t="shared" si="140"/>
        <v>2</v>
      </c>
      <c r="AC230" s="3">
        <f t="shared" si="141"/>
        <v>3</v>
      </c>
      <c r="AD230" s="3">
        <f t="shared" si="142"/>
        <v>5</v>
      </c>
      <c r="AE230" s="3"/>
      <c r="AF230" s="3">
        <f t="shared" si="143"/>
        <v>0</v>
      </c>
      <c r="AG230" s="3">
        <f t="shared" si="144"/>
        <v>0</v>
      </c>
      <c r="AH230" s="3">
        <f t="shared" si="145"/>
        <v>0</v>
      </c>
      <c r="AI230" s="3">
        <f t="shared" si="146"/>
        <v>0</v>
      </c>
      <c r="AJ230" s="3">
        <f t="shared" si="147"/>
        <v>0</v>
      </c>
      <c r="AK230" s="3">
        <f t="shared" si="148"/>
        <v>0</v>
      </c>
      <c r="AL230" s="3">
        <f t="shared" si="149"/>
        <v>0</v>
      </c>
      <c r="AM230" s="3">
        <f t="shared" si="150"/>
        <v>0</v>
      </c>
      <c r="AN230" s="3">
        <f t="shared" si="151"/>
        <v>0</v>
      </c>
      <c r="AO230" s="3">
        <f t="shared" si="152"/>
        <v>0</v>
      </c>
      <c r="AP230" s="3"/>
      <c r="AQ230" s="3">
        <f t="shared" si="153"/>
        <v>8</v>
      </c>
      <c r="AR230" s="3">
        <f t="shared" si="154"/>
        <v>9</v>
      </c>
      <c r="AS230" s="3">
        <f t="shared" si="155"/>
        <v>1</v>
      </c>
      <c r="AT230" s="3">
        <f t="shared" si="156"/>
        <v>4</v>
      </c>
      <c r="AU230" s="3">
        <f t="shared" si="157"/>
        <v>7</v>
      </c>
      <c r="AV230" s="3">
        <f t="shared" si="158"/>
        <v>10</v>
      </c>
      <c r="AW230" s="3">
        <f t="shared" si="159"/>
        <v>6</v>
      </c>
      <c r="AX230" s="3">
        <f t="shared" si="160"/>
        <v>2</v>
      </c>
      <c r="AY230" s="3">
        <f t="shared" si="161"/>
        <v>3</v>
      </c>
      <c r="AZ230" s="3">
        <f t="shared" si="162"/>
        <v>5</v>
      </c>
      <c r="BA230" s="3"/>
      <c r="BB230" s="6">
        <f t="shared" si="163"/>
        <v>5</v>
      </c>
      <c r="BC230" s="3">
        <f t="shared" si="164"/>
        <v>5</v>
      </c>
      <c r="BD230" s="3">
        <f t="shared" si="167"/>
        <v>29</v>
      </c>
      <c r="BE230" s="3">
        <f t="shared" si="168"/>
        <v>26</v>
      </c>
      <c r="BF230" s="3">
        <f t="shared" si="169"/>
        <v>11</v>
      </c>
      <c r="BG230" s="3">
        <f t="shared" si="170"/>
        <v>14</v>
      </c>
      <c r="BH230" s="3">
        <f t="shared" si="171"/>
        <v>11</v>
      </c>
      <c r="BI230" s="28">
        <f t="shared" si="172"/>
        <v>12.5</v>
      </c>
      <c r="BJ230" s="28">
        <f t="shared" si="173"/>
        <v>4.7871355387816905</v>
      </c>
      <c r="BK230" s="44">
        <f t="shared" si="174"/>
        <v>-0.31333978072025609</v>
      </c>
      <c r="BL230" s="45">
        <f t="shared" si="165"/>
        <v>0.37701126503103738</v>
      </c>
      <c r="BM230" s="39"/>
      <c r="BN230" s="39" t="str">
        <f t="shared" si="175"/>
        <v/>
      </c>
      <c r="BP230" s="12">
        <f t="shared" si="176"/>
        <v>-2.4906203438472145E-4</v>
      </c>
    </row>
    <row r="231" spans="1:68">
      <c r="A231" s="43" t="s">
        <v>819</v>
      </c>
      <c r="B231" s="43" t="s">
        <v>820</v>
      </c>
      <c r="C231" s="43" t="s">
        <v>821</v>
      </c>
      <c r="D231" s="43" t="s">
        <v>822</v>
      </c>
      <c r="E231" s="43" t="s">
        <v>584</v>
      </c>
      <c r="F231" s="12" t="str">
        <f t="shared" si="166"/>
        <v>Immune syst</v>
      </c>
      <c r="H231" s="12" t="e">
        <f>VLOOKUP($B231,data!$B$3:$Q$11565,'diff expr Varroa'!H$7,FALSE)</f>
        <v>#N/A</v>
      </c>
      <c r="I231" s="12" t="e">
        <f>VLOOKUP($B231,data!$B$3:$Q$11565,'diff expr Varroa'!I$7,FALSE)</f>
        <v>#N/A</v>
      </c>
      <c r="J231" s="12" t="e">
        <f>VLOOKUP($B231,data!$B$3:$Q$11565,'diff expr Varroa'!J$7,FALSE)</f>
        <v>#N/A</v>
      </c>
      <c r="K231" s="12" t="e">
        <f>VLOOKUP($B231,data!$B$3:$Q$11565,'diff expr Varroa'!K$7,FALSE)</f>
        <v>#N/A</v>
      </c>
      <c r="L231" s="12" t="e">
        <f>VLOOKUP($B231,data!$B$3:$Q$11565,'diff expr Varroa'!L$7,FALSE)</f>
        <v>#N/A</v>
      </c>
      <c r="M231" s="12" t="e">
        <f>VLOOKUP($B231,data!$B$3:$Q$11565,'diff expr Varroa'!M$7,FALSE)</f>
        <v>#N/A</v>
      </c>
      <c r="N231" s="12" t="e">
        <f>VLOOKUP($B231,data!$B$3:$Q$11565,'diff expr Varroa'!N$7,FALSE)</f>
        <v>#N/A</v>
      </c>
      <c r="O231" s="12" t="e">
        <f>VLOOKUP($B231,data!$B$3:$Q$11565,'diff expr Varroa'!O$7,FALSE)</f>
        <v>#N/A</v>
      </c>
      <c r="P231" s="12" t="e">
        <f>VLOOKUP($B231,data!$B$3:$Q$11565,'diff expr Varroa'!P$7,FALSE)</f>
        <v>#N/A</v>
      </c>
      <c r="Q231" s="12" t="e">
        <f>VLOOKUP($B231,data!$B$3:$Q$11565,'diff expr Varroa'!Q$7,FALSE)</f>
        <v>#N/A</v>
      </c>
      <c r="S231" s="40" t="b">
        <f>IF(COUNTIF(H231:L231,"&gt;"&amp;'reference parameters'!$B$2)&gt;='reference parameters'!$B$3,IF(COUNTIF('diff expr Varroa'!M231:Q231,"&gt;"&amp;'reference parameters'!$B$2)&gt;='reference parameters'!$B$4,"OK"))</f>
        <v>0</v>
      </c>
      <c r="U231" s="3" t="b">
        <f t="shared" si="133"/>
        <v>0</v>
      </c>
      <c r="V231" s="3" t="b">
        <f t="shared" si="134"/>
        <v>0</v>
      </c>
      <c r="W231" s="3" t="b">
        <f t="shared" si="135"/>
        <v>0</v>
      </c>
      <c r="X231" s="3" t="b">
        <f t="shared" si="136"/>
        <v>0</v>
      </c>
      <c r="Y231" s="3" t="b">
        <f t="shared" si="137"/>
        <v>0</v>
      </c>
      <c r="Z231" s="3" t="b">
        <f t="shared" si="138"/>
        <v>0</v>
      </c>
      <c r="AA231" s="3" t="b">
        <f t="shared" si="139"/>
        <v>0</v>
      </c>
      <c r="AB231" s="3" t="b">
        <f t="shared" si="140"/>
        <v>0</v>
      </c>
      <c r="AC231" s="3" t="b">
        <f t="shared" si="141"/>
        <v>0</v>
      </c>
      <c r="AD231" s="3" t="b">
        <f t="shared" si="142"/>
        <v>0</v>
      </c>
      <c r="AE231" s="3"/>
      <c r="AF231" s="3" t="str">
        <f t="shared" si="143"/>
        <v/>
      </c>
      <c r="AG231" s="3" t="str">
        <f t="shared" si="144"/>
        <v/>
      </c>
      <c r="AH231" s="3" t="str">
        <f t="shared" si="145"/>
        <v/>
      </c>
      <c r="AI231" s="3" t="str">
        <f t="shared" si="146"/>
        <v/>
      </c>
      <c r="AJ231" s="3" t="str">
        <f t="shared" si="147"/>
        <v/>
      </c>
      <c r="AK231" s="3" t="str">
        <f t="shared" si="148"/>
        <v/>
      </c>
      <c r="AL231" s="3" t="str">
        <f t="shared" si="149"/>
        <v/>
      </c>
      <c r="AM231" s="3" t="str">
        <f t="shared" si="150"/>
        <v/>
      </c>
      <c r="AN231" s="3" t="str">
        <f t="shared" si="151"/>
        <v/>
      </c>
      <c r="AO231" s="3" t="str">
        <f t="shared" si="152"/>
        <v/>
      </c>
      <c r="AP231" s="3"/>
      <c r="AQ231" s="3" t="str">
        <f t="shared" si="153"/>
        <v/>
      </c>
      <c r="AR231" s="3" t="str">
        <f t="shared" si="154"/>
        <v/>
      </c>
      <c r="AS231" s="3" t="str">
        <f t="shared" si="155"/>
        <v/>
      </c>
      <c r="AT231" s="3" t="str">
        <f t="shared" si="156"/>
        <v/>
      </c>
      <c r="AU231" s="3" t="str">
        <f t="shared" si="157"/>
        <v/>
      </c>
      <c r="AV231" s="3" t="str">
        <f t="shared" si="158"/>
        <v/>
      </c>
      <c r="AW231" s="3" t="str">
        <f t="shared" si="159"/>
        <v/>
      </c>
      <c r="AX231" s="3" t="str">
        <f t="shared" si="160"/>
        <v/>
      </c>
      <c r="AY231" s="3" t="str">
        <f t="shared" si="161"/>
        <v/>
      </c>
      <c r="AZ231" s="3" t="str">
        <f t="shared" si="162"/>
        <v/>
      </c>
      <c r="BA231" s="3"/>
      <c r="BB231" s="6">
        <f t="shared" si="163"/>
        <v>0</v>
      </c>
      <c r="BC231" s="3">
        <f t="shared" si="164"/>
        <v>0</v>
      </c>
      <c r="BD231" s="3">
        <f t="shared" si="167"/>
        <v>0</v>
      </c>
      <c r="BE231" s="3">
        <f t="shared" si="168"/>
        <v>0</v>
      </c>
      <c r="BF231" s="3">
        <f t="shared" si="169"/>
        <v>0</v>
      </c>
      <c r="BG231" s="3">
        <f t="shared" si="170"/>
        <v>0</v>
      </c>
      <c r="BH231" s="3">
        <f t="shared" si="171"/>
        <v>0</v>
      </c>
      <c r="BI231" s="28">
        <f t="shared" si="172"/>
        <v>0</v>
      </c>
      <c r="BJ231" s="28">
        <f t="shared" si="173"/>
        <v>0</v>
      </c>
      <c r="BK231" s="44" t="e">
        <f t="shared" si="174"/>
        <v>#DIV/0!</v>
      </c>
      <c r="BL231" s="45" t="str">
        <f t="shared" si="165"/>
        <v/>
      </c>
      <c r="BM231" s="39"/>
      <c r="BN231" s="39" t="str">
        <f t="shared" si="175"/>
        <v/>
      </c>
      <c r="BP231" s="12" t="e">
        <f t="shared" si="176"/>
        <v>#N/A</v>
      </c>
    </row>
    <row r="232" spans="1:68">
      <c r="A232" s="43" t="s">
        <v>823</v>
      </c>
      <c r="B232" s="43" t="s">
        <v>824</v>
      </c>
      <c r="C232" s="43" t="s">
        <v>825</v>
      </c>
      <c r="D232" s="43" t="s">
        <v>826</v>
      </c>
      <c r="E232" s="43" t="s">
        <v>584</v>
      </c>
      <c r="F232" s="12" t="str">
        <f t="shared" si="166"/>
        <v>Immune syst</v>
      </c>
      <c r="H232" s="12" t="e">
        <f>VLOOKUP($B232,data!$B$3:$Q$11565,'diff expr Varroa'!H$7,FALSE)</f>
        <v>#N/A</v>
      </c>
      <c r="I232" s="12" t="e">
        <f>VLOOKUP($B232,data!$B$3:$Q$11565,'diff expr Varroa'!I$7,FALSE)</f>
        <v>#N/A</v>
      </c>
      <c r="J232" s="12" t="e">
        <f>VLOOKUP($B232,data!$B$3:$Q$11565,'diff expr Varroa'!J$7,FALSE)</f>
        <v>#N/A</v>
      </c>
      <c r="K232" s="12" t="e">
        <f>VLOOKUP($B232,data!$B$3:$Q$11565,'diff expr Varroa'!K$7,FALSE)</f>
        <v>#N/A</v>
      </c>
      <c r="L232" s="12" t="e">
        <f>VLOOKUP($B232,data!$B$3:$Q$11565,'diff expr Varroa'!L$7,FALSE)</f>
        <v>#N/A</v>
      </c>
      <c r="M232" s="12" t="e">
        <f>VLOOKUP($B232,data!$B$3:$Q$11565,'diff expr Varroa'!M$7,FALSE)</f>
        <v>#N/A</v>
      </c>
      <c r="N232" s="12" t="e">
        <f>VLOOKUP($B232,data!$B$3:$Q$11565,'diff expr Varroa'!N$7,FALSE)</f>
        <v>#N/A</v>
      </c>
      <c r="O232" s="12" t="e">
        <f>VLOOKUP($B232,data!$B$3:$Q$11565,'diff expr Varroa'!O$7,FALSE)</f>
        <v>#N/A</v>
      </c>
      <c r="P232" s="12" t="e">
        <f>VLOOKUP($B232,data!$B$3:$Q$11565,'diff expr Varroa'!P$7,FALSE)</f>
        <v>#N/A</v>
      </c>
      <c r="Q232" s="12" t="e">
        <f>VLOOKUP($B232,data!$B$3:$Q$11565,'diff expr Varroa'!Q$7,FALSE)</f>
        <v>#N/A</v>
      </c>
      <c r="S232" s="40" t="b">
        <f>IF(COUNTIF(H232:L232,"&gt;"&amp;'reference parameters'!$B$2)&gt;='reference parameters'!$B$3,IF(COUNTIF('diff expr Varroa'!M232:Q232,"&gt;"&amp;'reference parameters'!$B$2)&gt;='reference parameters'!$B$4,"OK"))</f>
        <v>0</v>
      </c>
      <c r="U232" s="3" t="b">
        <f t="shared" si="133"/>
        <v>0</v>
      </c>
      <c r="V232" s="3" t="b">
        <f t="shared" si="134"/>
        <v>0</v>
      </c>
      <c r="W232" s="3" t="b">
        <f t="shared" si="135"/>
        <v>0</v>
      </c>
      <c r="X232" s="3" t="b">
        <f t="shared" si="136"/>
        <v>0</v>
      </c>
      <c r="Y232" s="3" t="b">
        <f t="shared" si="137"/>
        <v>0</v>
      </c>
      <c r="Z232" s="3" t="b">
        <f t="shared" si="138"/>
        <v>0</v>
      </c>
      <c r="AA232" s="3" t="b">
        <f t="shared" si="139"/>
        <v>0</v>
      </c>
      <c r="AB232" s="3" t="b">
        <f t="shared" si="140"/>
        <v>0</v>
      </c>
      <c r="AC232" s="3" t="b">
        <f t="shared" si="141"/>
        <v>0</v>
      </c>
      <c r="AD232" s="3" t="b">
        <f t="shared" si="142"/>
        <v>0</v>
      </c>
      <c r="AE232" s="3"/>
      <c r="AF232" s="3" t="str">
        <f t="shared" si="143"/>
        <v/>
      </c>
      <c r="AG232" s="3" t="str">
        <f t="shared" si="144"/>
        <v/>
      </c>
      <c r="AH232" s="3" t="str">
        <f t="shared" si="145"/>
        <v/>
      </c>
      <c r="AI232" s="3" t="str">
        <f t="shared" si="146"/>
        <v/>
      </c>
      <c r="AJ232" s="3" t="str">
        <f t="shared" si="147"/>
        <v/>
      </c>
      <c r="AK232" s="3" t="str">
        <f t="shared" si="148"/>
        <v/>
      </c>
      <c r="AL232" s="3" t="str">
        <f t="shared" si="149"/>
        <v/>
      </c>
      <c r="AM232" s="3" t="str">
        <f t="shared" si="150"/>
        <v/>
      </c>
      <c r="AN232" s="3" t="str">
        <f t="shared" si="151"/>
        <v/>
      </c>
      <c r="AO232" s="3" t="str">
        <f t="shared" si="152"/>
        <v/>
      </c>
      <c r="AP232" s="3"/>
      <c r="AQ232" s="3" t="str">
        <f t="shared" si="153"/>
        <v/>
      </c>
      <c r="AR232" s="3" t="str">
        <f t="shared" si="154"/>
        <v/>
      </c>
      <c r="AS232" s="3" t="str">
        <f t="shared" si="155"/>
        <v/>
      </c>
      <c r="AT232" s="3" t="str">
        <f t="shared" si="156"/>
        <v/>
      </c>
      <c r="AU232" s="3" t="str">
        <f t="shared" si="157"/>
        <v/>
      </c>
      <c r="AV232" s="3" t="str">
        <f t="shared" si="158"/>
        <v/>
      </c>
      <c r="AW232" s="3" t="str">
        <f t="shared" si="159"/>
        <v/>
      </c>
      <c r="AX232" s="3" t="str">
        <f t="shared" si="160"/>
        <v/>
      </c>
      <c r="AY232" s="3" t="str">
        <f t="shared" si="161"/>
        <v/>
      </c>
      <c r="AZ232" s="3" t="str">
        <f t="shared" si="162"/>
        <v/>
      </c>
      <c r="BA232" s="3"/>
      <c r="BB232" s="6">
        <f t="shared" si="163"/>
        <v>0</v>
      </c>
      <c r="BC232" s="3">
        <f t="shared" si="164"/>
        <v>0</v>
      </c>
      <c r="BD232" s="3">
        <f t="shared" si="167"/>
        <v>0</v>
      </c>
      <c r="BE232" s="3">
        <f t="shared" si="168"/>
        <v>0</v>
      </c>
      <c r="BF232" s="3">
        <f t="shared" si="169"/>
        <v>0</v>
      </c>
      <c r="BG232" s="3">
        <f t="shared" si="170"/>
        <v>0</v>
      </c>
      <c r="BH232" s="3">
        <f t="shared" si="171"/>
        <v>0</v>
      </c>
      <c r="BI232" s="28">
        <f t="shared" si="172"/>
        <v>0</v>
      </c>
      <c r="BJ232" s="28">
        <f t="shared" si="173"/>
        <v>0</v>
      </c>
      <c r="BK232" s="44" t="e">
        <f t="shared" si="174"/>
        <v>#DIV/0!</v>
      </c>
      <c r="BL232" s="45" t="str">
        <f t="shared" si="165"/>
        <v/>
      </c>
      <c r="BM232" s="39"/>
      <c r="BN232" s="39" t="str">
        <f t="shared" si="175"/>
        <v/>
      </c>
      <c r="BP232" s="12" t="e">
        <f t="shared" si="176"/>
        <v>#N/A</v>
      </c>
    </row>
    <row r="233" spans="1:68">
      <c r="A233" s="43" t="s">
        <v>827</v>
      </c>
      <c r="B233" s="43" t="s">
        <v>828</v>
      </c>
      <c r="C233" s="43" t="s">
        <v>829</v>
      </c>
      <c r="D233" s="43" t="s">
        <v>830</v>
      </c>
      <c r="E233" s="43" t="s">
        <v>584</v>
      </c>
      <c r="F233" s="12" t="str">
        <f t="shared" si="166"/>
        <v>Immune syst</v>
      </c>
      <c r="H233" s="12">
        <f>VLOOKUP($B233,data!$B$3:$Q$11565,'diff expr Varroa'!H$7,FALSE)</f>
        <v>10.817733353727601</v>
      </c>
      <c r="I233" s="12">
        <f>VLOOKUP($B233,data!$B$3:$Q$11565,'diff expr Varroa'!I$7,FALSE)</f>
        <v>10.8388215558734</v>
      </c>
      <c r="J233" s="12">
        <f>VLOOKUP($B233,data!$B$3:$Q$11565,'diff expr Varroa'!J$7,FALSE)</f>
        <v>10.323217872327399</v>
      </c>
      <c r="K233" s="12">
        <f>VLOOKUP($B233,data!$B$3:$Q$11565,'diff expr Varroa'!K$7,FALSE)</f>
        <v>10.209356054041599</v>
      </c>
      <c r="L233" s="12">
        <f>VLOOKUP($B233,data!$B$3:$Q$11565,'diff expr Varroa'!L$7,FALSE)</f>
        <v>10.4634451743895</v>
      </c>
      <c r="M233" s="12">
        <f>VLOOKUP($B233,data!$B$3:$Q$11565,'diff expr Varroa'!M$7,FALSE)</f>
        <v>9.7486509375232995</v>
      </c>
      <c r="N233" s="12">
        <f>VLOOKUP($B233,data!$B$3:$Q$11565,'diff expr Varroa'!N$7,FALSE)</f>
        <v>10.413840241483699</v>
      </c>
      <c r="O233" s="12">
        <f>VLOOKUP($B233,data!$B$3:$Q$11565,'diff expr Varroa'!O$7,FALSE)</f>
        <v>9.8786351384034905</v>
      </c>
      <c r="P233" s="12">
        <f>VLOOKUP($B233,data!$B$3:$Q$11565,'diff expr Varroa'!P$7,FALSE)</f>
        <v>10.782240939460801</v>
      </c>
      <c r="Q233" s="12">
        <f>VLOOKUP($B233,data!$B$3:$Q$11565,'diff expr Varroa'!Q$7,FALSE)</f>
        <v>10.328612767302699</v>
      </c>
      <c r="S233" s="40" t="str">
        <f>IF(COUNTIF(H233:L233,"&gt;"&amp;'reference parameters'!$B$2)&gt;='reference parameters'!$B$3,IF(COUNTIF('diff expr Varroa'!M233:Q233,"&gt;"&amp;'reference parameters'!$B$2)&gt;='reference parameters'!$B$4,"OK"))</f>
        <v>OK</v>
      </c>
      <c r="U233" s="3">
        <f t="shared" si="133"/>
        <v>9</v>
      </c>
      <c r="V233" s="3">
        <f t="shared" si="134"/>
        <v>10</v>
      </c>
      <c r="W233" s="3">
        <f t="shared" si="135"/>
        <v>4</v>
      </c>
      <c r="X233" s="3">
        <f t="shared" si="136"/>
        <v>3</v>
      </c>
      <c r="Y233" s="3">
        <f t="shared" si="137"/>
        <v>7</v>
      </c>
      <c r="Z233" s="3">
        <f t="shared" si="138"/>
        <v>1</v>
      </c>
      <c r="AA233" s="3">
        <f t="shared" si="139"/>
        <v>6</v>
      </c>
      <c r="AB233" s="3">
        <f t="shared" si="140"/>
        <v>2</v>
      </c>
      <c r="AC233" s="3">
        <f t="shared" si="141"/>
        <v>8</v>
      </c>
      <c r="AD233" s="3">
        <f t="shared" si="142"/>
        <v>5</v>
      </c>
      <c r="AE233" s="3"/>
      <c r="AF233" s="3">
        <f t="shared" si="143"/>
        <v>0</v>
      </c>
      <c r="AG233" s="3">
        <f t="shared" si="144"/>
        <v>0</v>
      </c>
      <c r="AH233" s="3">
        <f t="shared" si="145"/>
        <v>0</v>
      </c>
      <c r="AI233" s="3">
        <f t="shared" si="146"/>
        <v>0</v>
      </c>
      <c r="AJ233" s="3">
        <f t="shared" si="147"/>
        <v>0</v>
      </c>
      <c r="AK233" s="3">
        <f t="shared" si="148"/>
        <v>0</v>
      </c>
      <c r="AL233" s="3">
        <f t="shared" si="149"/>
        <v>0</v>
      </c>
      <c r="AM233" s="3">
        <f t="shared" si="150"/>
        <v>0</v>
      </c>
      <c r="AN233" s="3">
        <f t="shared" si="151"/>
        <v>0</v>
      </c>
      <c r="AO233" s="3">
        <f t="shared" si="152"/>
        <v>0</v>
      </c>
      <c r="AP233" s="3"/>
      <c r="AQ233" s="3">
        <f t="shared" si="153"/>
        <v>9</v>
      </c>
      <c r="AR233" s="3">
        <f t="shared" si="154"/>
        <v>10</v>
      </c>
      <c r="AS233" s="3">
        <f t="shared" si="155"/>
        <v>4</v>
      </c>
      <c r="AT233" s="3">
        <f t="shared" si="156"/>
        <v>3</v>
      </c>
      <c r="AU233" s="3">
        <f t="shared" si="157"/>
        <v>7</v>
      </c>
      <c r="AV233" s="3">
        <f t="shared" si="158"/>
        <v>1</v>
      </c>
      <c r="AW233" s="3">
        <f t="shared" si="159"/>
        <v>6</v>
      </c>
      <c r="AX233" s="3">
        <f t="shared" si="160"/>
        <v>2</v>
      </c>
      <c r="AY233" s="3">
        <f t="shared" si="161"/>
        <v>8</v>
      </c>
      <c r="AZ233" s="3">
        <f t="shared" si="162"/>
        <v>5</v>
      </c>
      <c r="BA233" s="3"/>
      <c r="BB233" s="6">
        <f t="shared" si="163"/>
        <v>5</v>
      </c>
      <c r="BC233" s="3">
        <f t="shared" si="164"/>
        <v>5</v>
      </c>
      <c r="BD233" s="3">
        <f t="shared" si="167"/>
        <v>33</v>
      </c>
      <c r="BE233" s="3">
        <f t="shared" si="168"/>
        <v>22</v>
      </c>
      <c r="BF233" s="3">
        <f t="shared" si="169"/>
        <v>7</v>
      </c>
      <c r="BG233" s="3">
        <f t="shared" si="170"/>
        <v>18</v>
      </c>
      <c r="BH233" s="3">
        <f t="shared" si="171"/>
        <v>7</v>
      </c>
      <c r="BI233" s="28">
        <f t="shared" si="172"/>
        <v>12.5</v>
      </c>
      <c r="BJ233" s="28">
        <f t="shared" si="173"/>
        <v>4.7871355387816905</v>
      </c>
      <c r="BK233" s="44">
        <f t="shared" si="174"/>
        <v>-1.1489125293076057</v>
      </c>
      <c r="BL233" s="45">
        <f t="shared" si="165"/>
        <v>0.12529602534284204</v>
      </c>
      <c r="BM233" s="39"/>
      <c r="BN233" s="39" t="str">
        <f t="shared" si="175"/>
        <v/>
      </c>
      <c r="BP233" s="12">
        <f t="shared" si="176"/>
        <v>-1.2557157935283808E-2</v>
      </c>
    </row>
    <row r="234" spans="1:68">
      <c r="A234" s="43" t="s">
        <v>831</v>
      </c>
      <c r="B234" s="43" t="s">
        <v>832</v>
      </c>
      <c r="C234" s="43" t="s">
        <v>761</v>
      </c>
      <c r="D234" s="43" t="s">
        <v>762</v>
      </c>
      <c r="E234" s="43" t="s">
        <v>584</v>
      </c>
      <c r="F234" s="12" t="str">
        <f t="shared" si="166"/>
        <v>Immune syst</v>
      </c>
      <c r="H234" s="12">
        <f>VLOOKUP($B234,data!$B$3:$Q$11565,'diff expr Varroa'!H$7,FALSE)</f>
        <v>5.5513602268050501</v>
      </c>
      <c r="I234" s="12">
        <f>VLOOKUP($B234,data!$B$3:$Q$11565,'diff expr Varroa'!I$7,FALSE)</f>
        <v>5.8873020194211696</v>
      </c>
      <c r="J234" s="12">
        <f>VLOOKUP($B234,data!$B$3:$Q$11565,'diff expr Varroa'!J$7,FALSE)</f>
        <v>6.0883257756658304</v>
      </c>
      <c r="K234" s="12">
        <f>VLOOKUP($B234,data!$B$3:$Q$11565,'diff expr Varroa'!K$7,FALSE)</f>
        <v>5.9206345092620696</v>
      </c>
      <c r="L234" s="12">
        <f>VLOOKUP($B234,data!$B$3:$Q$11565,'diff expr Varroa'!L$7,FALSE)</f>
        <v>6.0158323298688998</v>
      </c>
      <c r="M234" s="12">
        <f>VLOOKUP($B234,data!$B$3:$Q$11565,'diff expr Varroa'!M$7,FALSE)</f>
        <v>5.0023896186610397</v>
      </c>
      <c r="N234" s="12">
        <f>VLOOKUP($B234,data!$B$3:$Q$11565,'diff expr Varroa'!N$7,FALSE)</f>
        <v>4.9700790693176398</v>
      </c>
      <c r="O234" s="12">
        <f>VLOOKUP($B234,data!$B$3:$Q$11565,'diff expr Varroa'!O$7,FALSE)</f>
        <v>5.1764314620679004</v>
      </c>
      <c r="P234" s="12">
        <f>VLOOKUP($B234,data!$B$3:$Q$11565,'diff expr Varroa'!P$7,FALSE)</f>
        <v>5.4602654674947297</v>
      </c>
      <c r="Q234" s="12">
        <f>VLOOKUP($B234,data!$B$3:$Q$11565,'diff expr Varroa'!Q$7,FALSE)</f>
        <v>5.8515068593680599</v>
      </c>
      <c r="S234" s="40" t="str">
        <f>IF(COUNTIF(H234:L234,"&gt;"&amp;'reference parameters'!$B$2)&gt;='reference parameters'!$B$3,IF(COUNTIF('diff expr Varroa'!M234:Q234,"&gt;"&amp;'reference parameters'!$B$2)&gt;='reference parameters'!$B$4,"OK"))</f>
        <v>OK</v>
      </c>
      <c r="U234" s="3">
        <f t="shared" si="133"/>
        <v>5</v>
      </c>
      <c r="V234" s="3">
        <f t="shared" si="134"/>
        <v>7</v>
      </c>
      <c r="W234" s="3">
        <f t="shared" si="135"/>
        <v>10</v>
      </c>
      <c r="X234" s="3">
        <f t="shared" si="136"/>
        <v>8</v>
      </c>
      <c r="Y234" s="3">
        <f t="shared" si="137"/>
        <v>9</v>
      </c>
      <c r="Z234" s="3">
        <f t="shared" si="138"/>
        <v>2</v>
      </c>
      <c r="AA234" s="3">
        <f t="shared" si="139"/>
        <v>1</v>
      </c>
      <c r="AB234" s="3">
        <f t="shared" si="140"/>
        <v>3</v>
      </c>
      <c r="AC234" s="3">
        <f t="shared" si="141"/>
        <v>4</v>
      </c>
      <c r="AD234" s="3">
        <f t="shared" si="142"/>
        <v>6</v>
      </c>
      <c r="AE234" s="3"/>
      <c r="AF234" s="3">
        <f t="shared" si="143"/>
        <v>0</v>
      </c>
      <c r="AG234" s="3">
        <f t="shared" si="144"/>
        <v>0</v>
      </c>
      <c r="AH234" s="3">
        <f t="shared" si="145"/>
        <v>0</v>
      </c>
      <c r="AI234" s="3">
        <f t="shared" si="146"/>
        <v>0</v>
      </c>
      <c r="AJ234" s="3">
        <f t="shared" si="147"/>
        <v>0</v>
      </c>
      <c r="AK234" s="3">
        <f t="shared" si="148"/>
        <v>0</v>
      </c>
      <c r="AL234" s="3">
        <f t="shared" si="149"/>
        <v>0</v>
      </c>
      <c r="AM234" s="3">
        <f t="shared" si="150"/>
        <v>0</v>
      </c>
      <c r="AN234" s="3">
        <f t="shared" si="151"/>
        <v>0</v>
      </c>
      <c r="AO234" s="3">
        <f t="shared" si="152"/>
        <v>0</v>
      </c>
      <c r="AP234" s="3"/>
      <c r="AQ234" s="3">
        <f t="shared" si="153"/>
        <v>5</v>
      </c>
      <c r="AR234" s="3">
        <f t="shared" si="154"/>
        <v>7</v>
      </c>
      <c r="AS234" s="3">
        <f t="shared" si="155"/>
        <v>10</v>
      </c>
      <c r="AT234" s="3">
        <f t="shared" si="156"/>
        <v>8</v>
      </c>
      <c r="AU234" s="3">
        <f t="shared" si="157"/>
        <v>9</v>
      </c>
      <c r="AV234" s="3">
        <f t="shared" si="158"/>
        <v>2</v>
      </c>
      <c r="AW234" s="3">
        <f t="shared" si="159"/>
        <v>1</v>
      </c>
      <c r="AX234" s="3">
        <f t="shared" si="160"/>
        <v>3</v>
      </c>
      <c r="AY234" s="3">
        <f t="shared" si="161"/>
        <v>4</v>
      </c>
      <c r="AZ234" s="3">
        <f t="shared" si="162"/>
        <v>6</v>
      </c>
      <c r="BA234" s="3"/>
      <c r="BB234" s="6">
        <f t="shared" si="163"/>
        <v>5</v>
      </c>
      <c r="BC234" s="3">
        <f t="shared" si="164"/>
        <v>5</v>
      </c>
      <c r="BD234" s="3">
        <f t="shared" si="167"/>
        <v>39</v>
      </c>
      <c r="BE234" s="3">
        <f t="shared" si="168"/>
        <v>16</v>
      </c>
      <c r="BF234" s="3">
        <f t="shared" si="169"/>
        <v>1</v>
      </c>
      <c r="BG234" s="3">
        <f t="shared" si="170"/>
        <v>24</v>
      </c>
      <c r="BH234" s="3">
        <f t="shared" si="171"/>
        <v>1</v>
      </c>
      <c r="BI234" s="28">
        <f t="shared" si="172"/>
        <v>12.5</v>
      </c>
      <c r="BJ234" s="28">
        <f t="shared" si="173"/>
        <v>4.7871355387816905</v>
      </c>
      <c r="BK234" s="44">
        <f t="shared" si="174"/>
        <v>-2.40227165218863</v>
      </c>
      <c r="BL234" s="45">
        <f t="shared" si="165"/>
        <v>8.1468018105142637E-3</v>
      </c>
      <c r="BM234" s="39"/>
      <c r="BN234" s="39" t="str">
        <f t="shared" si="175"/>
        <v>sign</v>
      </c>
      <c r="BP234" s="12">
        <f t="shared" si="176"/>
        <v>-4.6682793274270828E-2</v>
      </c>
    </row>
    <row r="235" spans="1:68">
      <c r="A235" s="43" t="s">
        <v>833</v>
      </c>
      <c r="B235" s="43" t="s">
        <v>834</v>
      </c>
      <c r="C235" s="43" t="s">
        <v>835</v>
      </c>
      <c r="D235" s="43" t="s">
        <v>836</v>
      </c>
      <c r="E235" s="43" t="s">
        <v>584</v>
      </c>
      <c r="F235" s="12" t="str">
        <f t="shared" si="166"/>
        <v>Immune syst</v>
      </c>
      <c r="H235" s="12">
        <f>VLOOKUP($B235,data!$B$3:$Q$11565,'diff expr Varroa'!H$7,FALSE)</f>
        <v>8.0639401472335095</v>
      </c>
      <c r="I235" s="12">
        <f>VLOOKUP($B235,data!$B$3:$Q$11565,'diff expr Varroa'!I$7,FALSE)</f>
        <v>7.8237674693952703</v>
      </c>
      <c r="J235" s="12">
        <f>VLOOKUP($B235,data!$B$3:$Q$11565,'diff expr Varroa'!J$7,FALSE)</f>
        <v>7.9852933282812497</v>
      </c>
      <c r="K235" s="12">
        <f>VLOOKUP($B235,data!$B$3:$Q$11565,'diff expr Varroa'!K$7,FALSE)</f>
        <v>7.3084187231861604</v>
      </c>
      <c r="L235" s="12">
        <f>VLOOKUP($B235,data!$B$3:$Q$11565,'diff expr Varroa'!L$7,FALSE)</f>
        <v>7.9283898693121699</v>
      </c>
      <c r="M235" s="12">
        <f>VLOOKUP($B235,data!$B$3:$Q$11565,'diff expr Varroa'!M$7,FALSE)</f>
        <v>7.4402919562666199</v>
      </c>
      <c r="N235" s="12">
        <f>VLOOKUP($B235,data!$B$3:$Q$11565,'diff expr Varroa'!N$7,FALSE)</f>
        <v>8.0265738012085404</v>
      </c>
      <c r="O235" s="12">
        <f>VLOOKUP($B235,data!$B$3:$Q$11565,'diff expr Varroa'!O$7,FALSE)</f>
        <v>7.9429707905661404</v>
      </c>
      <c r="P235" s="12">
        <f>VLOOKUP($B235,data!$B$3:$Q$11565,'diff expr Varroa'!P$7,FALSE)</f>
        <v>7.5162180888053802</v>
      </c>
      <c r="Q235" s="12">
        <f>VLOOKUP($B235,data!$B$3:$Q$11565,'diff expr Varroa'!Q$7,FALSE)</f>
        <v>8.0520699811720196</v>
      </c>
      <c r="S235" s="40" t="str">
        <f>IF(COUNTIF(H235:L235,"&gt;"&amp;'reference parameters'!$B$2)&gt;='reference parameters'!$B$3,IF(COUNTIF('diff expr Varroa'!M235:Q235,"&gt;"&amp;'reference parameters'!$B$2)&gt;='reference parameters'!$B$4,"OK"))</f>
        <v>OK</v>
      </c>
      <c r="U235" s="3">
        <f t="shared" si="133"/>
        <v>10</v>
      </c>
      <c r="V235" s="3">
        <f t="shared" si="134"/>
        <v>4</v>
      </c>
      <c r="W235" s="3">
        <f t="shared" si="135"/>
        <v>7</v>
      </c>
      <c r="X235" s="3">
        <f t="shared" si="136"/>
        <v>1</v>
      </c>
      <c r="Y235" s="3">
        <f t="shared" si="137"/>
        <v>5</v>
      </c>
      <c r="Z235" s="3">
        <f t="shared" si="138"/>
        <v>2</v>
      </c>
      <c r="AA235" s="3">
        <f t="shared" si="139"/>
        <v>8</v>
      </c>
      <c r="AB235" s="3">
        <f t="shared" si="140"/>
        <v>6</v>
      </c>
      <c r="AC235" s="3">
        <f t="shared" si="141"/>
        <v>3</v>
      </c>
      <c r="AD235" s="3">
        <f t="shared" si="142"/>
        <v>9</v>
      </c>
      <c r="AE235" s="3"/>
      <c r="AF235" s="3">
        <f t="shared" si="143"/>
        <v>0</v>
      </c>
      <c r="AG235" s="3">
        <f t="shared" si="144"/>
        <v>0</v>
      </c>
      <c r="AH235" s="3">
        <f t="shared" si="145"/>
        <v>0</v>
      </c>
      <c r="AI235" s="3">
        <f t="shared" si="146"/>
        <v>0</v>
      </c>
      <c r="AJ235" s="3">
        <f t="shared" si="147"/>
        <v>0</v>
      </c>
      <c r="AK235" s="3">
        <f t="shared" si="148"/>
        <v>0</v>
      </c>
      <c r="AL235" s="3">
        <f t="shared" si="149"/>
        <v>0</v>
      </c>
      <c r="AM235" s="3">
        <f t="shared" si="150"/>
        <v>0</v>
      </c>
      <c r="AN235" s="3">
        <f t="shared" si="151"/>
        <v>0</v>
      </c>
      <c r="AO235" s="3">
        <f t="shared" si="152"/>
        <v>0</v>
      </c>
      <c r="AP235" s="3"/>
      <c r="AQ235" s="3">
        <f t="shared" si="153"/>
        <v>10</v>
      </c>
      <c r="AR235" s="3">
        <f t="shared" si="154"/>
        <v>4</v>
      </c>
      <c r="AS235" s="3">
        <f t="shared" si="155"/>
        <v>7</v>
      </c>
      <c r="AT235" s="3">
        <f t="shared" si="156"/>
        <v>1</v>
      </c>
      <c r="AU235" s="3">
        <f t="shared" si="157"/>
        <v>5</v>
      </c>
      <c r="AV235" s="3">
        <f t="shared" si="158"/>
        <v>2</v>
      </c>
      <c r="AW235" s="3">
        <f t="shared" si="159"/>
        <v>8</v>
      </c>
      <c r="AX235" s="3">
        <f t="shared" si="160"/>
        <v>6</v>
      </c>
      <c r="AY235" s="3">
        <f t="shared" si="161"/>
        <v>3</v>
      </c>
      <c r="AZ235" s="3">
        <f t="shared" si="162"/>
        <v>9</v>
      </c>
      <c r="BA235" s="3"/>
      <c r="BB235" s="6">
        <f t="shared" si="163"/>
        <v>5</v>
      </c>
      <c r="BC235" s="3">
        <f t="shared" si="164"/>
        <v>5</v>
      </c>
      <c r="BD235" s="3">
        <f t="shared" si="167"/>
        <v>27</v>
      </c>
      <c r="BE235" s="3">
        <f t="shared" si="168"/>
        <v>28</v>
      </c>
      <c r="BF235" s="3">
        <f t="shared" si="169"/>
        <v>13</v>
      </c>
      <c r="BG235" s="3">
        <f t="shared" si="170"/>
        <v>12</v>
      </c>
      <c r="BH235" s="3">
        <f t="shared" si="171"/>
        <v>12</v>
      </c>
      <c r="BI235" s="28">
        <f t="shared" si="172"/>
        <v>12.5</v>
      </c>
      <c r="BJ235" s="28">
        <f t="shared" si="173"/>
        <v>4.7871355387816905</v>
      </c>
      <c r="BK235" s="44">
        <f t="shared" si="174"/>
        <v>-0.10444659357341871</v>
      </c>
      <c r="BL235" s="45">
        <f t="shared" si="165"/>
        <v>0.45840747426404427</v>
      </c>
      <c r="BM235" s="39"/>
      <c r="BN235" s="39" t="str">
        <f t="shared" si="175"/>
        <v/>
      </c>
      <c r="BP235" s="12">
        <f t="shared" si="176"/>
        <v>-1.4647611995996996E-3</v>
      </c>
    </row>
    <row r="236" spans="1:68">
      <c r="A236" s="43" t="s">
        <v>837</v>
      </c>
      <c r="B236" s="43" t="s">
        <v>838</v>
      </c>
      <c r="C236" s="43" t="s">
        <v>839</v>
      </c>
      <c r="D236" s="43" t="s">
        <v>840</v>
      </c>
      <c r="E236" s="43" t="s">
        <v>584</v>
      </c>
      <c r="F236" s="12" t="str">
        <f t="shared" si="166"/>
        <v>Immune syst</v>
      </c>
      <c r="H236" s="12">
        <f>VLOOKUP($B236,data!$B$3:$Q$11565,'diff expr Varroa'!H$7,FALSE)</f>
        <v>9.1941832496003002</v>
      </c>
      <c r="I236" s="12">
        <f>VLOOKUP($B236,data!$B$3:$Q$11565,'diff expr Varroa'!I$7,FALSE)</f>
        <v>9.2324233077016906</v>
      </c>
      <c r="J236" s="12">
        <f>VLOOKUP($B236,data!$B$3:$Q$11565,'diff expr Varroa'!J$7,FALSE)</f>
        <v>9.1000460927445008</v>
      </c>
      <c r="K236" s="12">
        <f>VLOOKUP($B236,data!$B$3:$Q$11565,'diff expr Varroa'!K$7,FALSE)</f>
        <v>9.50642115280613</v>
      </c>
      <c r="L236" s="12">
        <f>VLOOKUP($B236,data!$B$3:$Q$11565,'diff expr Varroa'!L$7,FALSE)</f>
        <v>9.1031311456664792</v>
      </c>
      <c r="M236" s="12">
        <f>VLOOKUP($B236,data!$B$3:$Q$11565,'diff expr Varroa'!M$7,FALSE)</f>
        <v>10.099592825707701</v>
      </c>
      <c r="N236" s="12">
        <f>VLOOKUP($B236,data!$B$3:$Q$11565,'diff expr Varroa'!N$7,FALSE)</f>
        <v>9.4540461599398302</v>
      </c>
      <c r="O236" s="12">
        <f>VLOOKUP($B236,data!$B$3:$Q$11565,'diff expr Varroa'!O$7,FALSE)</f>
        <v>9.4790778954090502</v>
      </c>
      <c r="P236" s="12">
        <f>VLOOKUP($B236,data!$B$3:$Q$11565,'diff expr Varroa'!P$7,FALSE)</f>
        <v>9.1412111434665899</v>
      </c>
      <c r="Q236" s="12">
        <f>VLOOKUP($B236,data!$B$3:$Q$11565,'diff expr Varroa'!Q$7,FALSE)</f>
        <v>9.3348735109220708</v>
      </c>
      <c r="S236" s="40" t="str">
        <f>IF(COUNTIF(H236:L236,"&gt;"&amp;'reference parameters'!$B$2)&gt;='reference parameters'!$B$3,IF(COUNTIF('diff expr Varroa'!M236:Q236,"&gt;"&amp;'reference parameters'!$B$2)&gt;='reference parameters'!$B$4,"OK"))</f>
        <v>OK</v>
      </c>
      <c r="U236" s="3">
        <f t="shared" si="133"/>
        <v>4</v>
      </c>
      <c r="V236" s="3">
        <f t="shared" si="134"/>
        <v>5</v>
      </c>
      <c r="W236" s="3">
        <f t="shared" si="135"/>
        <v>1</v>
      </c>
      <c r="X236" s="3">
        <f t="shared" si="136"/>
        <v>9</v>
      </c>
      <c r="Y236" s="3">
        <f t="shared" si="137"/>
        <v>2</v>
      </c>
      <c r="Z236" s="3">
        <f t="shared" si="138"/>
        <v>10</v>
      </c>
      <c r="AA236" s="3">
        <f t="shared" si="139"/>
        <v>7</v>
      </c>
      <c r="AB236" s="3">
        <f t="shared" si="140"/>
        <v>8</v>
      </c>
      <c r="AC236" s="3">
        <f t="shared" si="141"/>
        <v>3</v>
      </c>
      <c r="AD236" s="3">
        <f t="shared" si="142"/>
        <v>6</v>
      </c>
      <c r="AE236" s="3"/>
      <c r="AF236" s="3">
        <f t="shared" si="143"/>
        <v>0</v>
      </c>
      <c r="AG236" s="3">
        <f t="shared" si="144"/>
        <v>0</v>
      </c>
      <c r="AH236" s="3">
        <f t="shared" si="145"/>
        <v>0</v>
      </c>
      <c r="AI236" s="3">
        <f t="shared" si="146"/>
        <v>0</v>
      </c>
      <c r="AJ236" s="3">
        <f t="shared" si="147"/>
        <v>0</v>
      </c>
      <c r="AK236" s="3">
        <f t="shared" si="148"/>
        <v>0</v>
      </c>
      <c r="AL236" s="3">
        <f t="shared" si="149"/>
        <v>0</v>
      </c>
      <c r="AM236" s="3">
        <f t="shared" si="150"/>
        <v>0</v>
      </c>
      <c r="AN236" s="3">
        <f t="shared" si="151"/>
        <v>0</v>
      </c>
      <c r="AO236" s="3">
        <f t="shared" si="152"/>
        <v>0</v>
      </c>
      <c r="AP236" s="3"/>
      <c r="AQ236" s="3">
        <f t="shared" si="153"/>
        <v>4</v>
      </c>
      <c r="AR236" s="3">
        <f t="shared" si="154"/>
        <v>5</v>
      </c>
      <c r="AS236" s="3">
        <f t="shared" si="155"/>
        <v>1</v>
      </c>
      <c r="AT236" s="3">
        <f t="shared" si="156"/>
        <v>9</v>
      </c>
      <c r="AU236" s="3">
        <f t="shared" si="157"/>
        <v>2</v>
      </c>
      <c r="AV236" s="3">
        <f t="shared" si="158"/>
        <v>10</v>
      </c>
      <c r="AW236" s="3">
        <f t="shared" si="159"/>
        <v>7</v>
      </c>
      <c r="AX236" s="3">
        <f t="shared" si="160"/>
        <v>8</v>
      </c>
      <c r="AY236" s="3">
        <f t="shared" si="161"/>
        <v>3</v>
      </c>
      <c r="AZ236" s="3">
        <f t="shared" si="162"/>
        <v>6</v>
      </c>
      <c r="BA236" s="3"/>
      <c r="BB236" s="6">
        <f t="shared" si="163"/>
        <v>5</v>
      </c>
      <c r="BC236" s="3">
        <f t="shared" si="164"/>
        <v>5</v>
      </c>
      <c r="BD236" s="3">
        <f t="shared" si="167"/>
        <v>21</v>
      </c>
      <c r="BE236" s="3">
        <f t="shared" si="168"/>
        <v>34</v>
      </c>
      <c r="BF236" s="3">
        <f t="shared" si="169"/>
        <v>19</v>
      </c>
      <c r="BG236" s="3">
        <f t="shared" si="170"/>
        <v>6</v>
      </c>
      <c r="BH236" s="3">
        <f t="shared" si="171"/>
        <v>6</v>
      </c>
      <c r="BI236" s="28">
        <f t="shared" si="172"/>
        <v>12.5</v>
      </c>
      <c r="BJ236" s="28">
        <f t="shared" si="173"/>
        <v>4.7871355387816905</v>
      </c>
      <c r="BK236" s="44">
        <f t="shared" si="174"/>
        <v>-1.3578057164544433</v>
      </c>
      <c r="BL236" s="45">
        <f t="shared" si="165"/>
        <v>8.7262670284291577E-2</v>
      </c>
      <c r="BM236" s="39"/>
      <c r="BN236" s="39" t="str">
        <f t="shared" si="175"/>
        <v/>
      </c>
      <c r="BP236" s="12">
        <f t="shared" si="176"/>
        <v>1.2732207324540404E-2</v>
      </c>
    </row>
    <row r="237" spans="1:68">
      <c r="A237" s="43" t="s">
        <v>841</v>
      </c>
      <c r="B237" s="43" t="s">
        <v>842</v>
      </c>
      <c r="C237" s="43" t="s">
        <v>843</v>
      </c>
      <c r="D237" s="43" t="s">
        <v>844</v>
      </c>
      <c r="E237" s="43" t="s">
        <v>584</v>
      </c>
      <c r="F237" s="12" t="str">
        <f t="shared" si="166"/>
        <v>Immune syst</v>
      </c>
      <c r="H237" s="12">
        <f>VLOOKUP($B237,data!$B$3:$Q$11565,'diff expr Varroa'!H$7,FALSE)</f>
        <v>8.2961453404256194</v>
      </c>
      <c r="I237" s="12">
        <f>VLOOKUP($B237,data!$B$3:$Q$11565,'diff expr Varroa'!I$7,FALSE)</f>
        <v>8.2327208624416208</v>
      </c>
      <c r="J237" s="12">
        <f>VLOOKUP($B237,data!$B$3:$Q$11565,'diff expr Varroa'!J$7,FALSE)</f>
        <v>8.2941046597179096</v>
      </c>
      <c r="K237" s="12">
        <f>VLOOKUP($B237,data!$B$3:$Q$11565,'diff expr Varroa'!K$7,FALSE)</f>
        <v>8.2203774830864695</v>
      </c>
      <c r="L237" s="12">
        <f>VLOOKUP($B237,data!$B$3:$Q$11565,'diff expr Varroa'!L$7,FALSE)</f>
        <v>8.4133428158245902</v>
      </c>
      <c r="M237" s="12">
        <f>VLOOKUP($B237,data!$B$3:$Q$11565,'diff expr Varroa'!M$7,FALSE)</f>
        <v>8.4202700467747107</v>
      </c>
      <c r="N237" s="12">
        <f>VLOOKUP($B237,data!$B$3:$Q$11565,'diff expr Varroa'!N$7,FALSE)</f>
        <v>8.5610400969233709</v>
      </c>
      <c r="O237" s="12">
        <f>VLOOKUP($B237,data!$B$3:$Q$11565,'diff expr Varroa'!O$7,FALSE)</f>
        <v>8.1532472786395793</v>
      </c>
      <c r="P237" s="12">
        <f>VLOOKUP($B237,data!$B$3:$Q$11565,'diff expr Varroa'!P$7,FALSE)</f>
        <v>8.5037194357803294</v>
      </c>
      <c r="Q237" s="12">
        <f>VLOOKUP($B237,data!$B$3:$Q$11565,'diff expr Varroa'!Q$7,FALSE)</f>
        <v>8.4970027488273097</v>
      </c>
      <c r="S237" s="40" t="str">
        <f>IF(COUNTIF(H237:L237,"&gt;"&amp;'reference parameters'!$B$2)&gt;='reference parameters'!$B$3,IF(COUNTIF('diff expr Varroa'!M237:Q237,"&gt;"&amp;'reference parameters'!$B$2)&gt;='reference parameters'!$B$4,"OK"))</f>
        <v>OK</v>
      </c>
      <c r="U237" s="3">
        <f t="shared" si="133"/>
        <v>5</v>
      </c>
      <c r="V237" s="3">
        <f t="shared" si="134"/>
        <v>3</v>
      </c>
      <c r="W237" s="3">
        <f t="shared" si="135"/>
        <v>4</v>
      </c>
      <c r="X237" s="3">
        <f t="shared" si="136"/>
        <v>2</v>
      </c>
      <c r="Y237" s="3">
        <f t="shared" si="137"/>
        <v>6</v>
      </c>
      <c r="Z237" s="3">
        <f t="shared" si="138"/>
        <v>7</v>
      </c>
      <c r="AA237" s="3">
        <f t="shared" si="139"/>
        <v>10</v>
      </c>
      <c r="AB237" s="3">
        <f t="shared" si="140"/>
        <v>1</v>
      </c>
      <c r="AC237" s="3">
        <f t="shared" si="141"/>
        <v>9</v>
      </c>
      <c r="AD237" s="3">
        <f t="shared" si="142"/>
        <v>8</v>
      </c>
      <c r="AE237" s="3"/>
      <c r="AF237" s="3">
        <f t="shared" si="143"/>
        <v>0</v>
      </c>
      <c r="AG237" s="3">
        <f t="shared" si="144"/>
        <v>0</v>
      </c>
      <c r="AH237" s="3">
        <f t="shared" si="145"/>
        <v>0</v>
      </c>
      <c r="AI237" s="3">
        <f t="shared" si="146"/>
        <v>0</v>
      </c>
      <c r="AJ237" s="3">
        <f t="shared" si="147"/>
        <v>0</v>
      </c>
      <c r="AK237" s="3">
        <f t="shared" si="148"/>
        <v>0</v>
      </c>
      <c r="AL237" s="3">
        <f t="shared" si="149"/>
        <v>0</v>
      </c>
      <c r="AM237" s="3">
        <f t="shared" si="150"/>
        <v>0</v>
      </c>
      <c r="AN237" s="3">
        <f t="shared" si="151"/>
        <v>0</v>
      </c>
      <c r="AO237" s="3">
        <f t="shared" si="152"/>
        <v>0</v>
      </c>
      <c r="AP237" s="3"/>
      <c r="AQ237" s="3">
        <f t="shared" si="153"/>
        <v>5</v>
      </c>
      <c r="AR237" s="3">
        <f t="shared" si="154"/>
        <v>3</v>
      </c>
      <c r="AS237" s="3">
        <f t="shared" si="155"/>
        <v>4</v>
      </c>
      <c r="AT237" s="3">
        <f t="shared" si="156"/>
        <v>2</v>
      </c>
      <c r="AU237" s="3">
        <f t="shared" si="157"/>
        <v>6</v>
      </c>
      <c r="AV237" s="3">
        <f t="shared" si="158"/>
        <v>7</v>
      </c>
      <c r="AW237" s="3">
        <f t="shared" si="159"/>
        <v>10</v>
      </c>
      <c r="AX237" s="3">
        <f t="shared" si="160"/>
        <v>1</v>
      </c>
      <c r="AY237" s="3">
        <f t="shared" si="161"/>
        <v>9</v>
      </c>
      <c r="AZ237" s="3">
        <f t="shared" si="162"/>
        <v>8</v>
      </c>
      <c r="BA237" s="3"/>
      <c r="BB237" s="6">
        <f t="shared" si="163"/>
        <v>5</v>
      </c>
      <c r="BC237" s="3">
        <f t="shared" si="164"/>
        <v>5</v>
      </c>
      <c r="BD237" s="3">
        <f t="shared" si="167"/>
        <v>20</v>
      </c>
      <c r="BE237" s="3">
        <f t="shared" si="168"/>
        <v>35</v>
      </c>
      <c r="BF237" s="3">
        <f t="shared" si="169"/>
        <v>20</v>
      </c>
      <c r="BG237" s="3">
        <f t="shared" si="170"/>
        <v>5</v>
      </c>
      <c r="BH237" s="3">
        <f t="shared" si="171"/>
        <v>5</v>
      </c>
      <c r="BI237" s="28">
        <f t="shared" si="172"/>
        <v>12.5</v>
      </c>
      <c r="BJ237" s="28">
        <f t="shared" si="173"/>
        <v>4.7871355387816905</v>
      </c>
      <c r="BK237" s="44">
        <f t="shared" si="174"/>
        <v>-1.5666989036012806</v>
      </c>
      <c r="BL237" s="45">
        <f t="shared" si="165"/>
        <v>5.8592543599068986E-2</v>
      </c>
      <c r="BM237" s="39"/>
      <c r="BN237" s="39" t="str">
        <f t="shared" si="175"/>
        <v/>
      </c>
      <c r="BP237" s="12">
        <f t="shared" si="176"/>
        <v>7.0512440034520112E-3</v>
      </c>
    </row>
    <row r="238" spans="1:68">
      <c r="A238" s="43" t="s">
        <v>845</v>
      </c>
      <c r="B238" s="43" t="s">
        <v>846</v>
      </c>
      <c r="C238" s="43" t="s">
        <v>796</v>
      </c>
      <c r="D238" s="43" t="s">
        <v>797</v>
      </c>
      <c r="E238" s="43" t="s">
        <v>584</v>
      </c>
      <c r="F238" s="12" t="str">
        <f t="shared" si="166"/>
        <v>Immune syst</v>
      </c>
      <c r="H238" s="12">
        <f>VLOOKUP($B238,data!$B$3:$Q$11565,'diff expr Varroa'!H$7,FALSE)</f>
        <v>7.0720410640917404</v>
      </c>
      <c r="I238" s="12">
        <f>VLOOKUP($B238,data!$B$3:$Q$11565,'diff expr Varroa'!I$7,FALSE)</f>
        <v>6.8316797689911999</v>
      </c>
      <c r="J238" s="12">
        <f>VLOOKUP($B238,data!$B$3:$Q$11565,'diff expr Varroa'!J$7,FALSE)</f>
        <v>6.9288042288224601</v>
      </c>
      <c r="K238" s="12">
        <f>VLOOKUP($B238,data!$B$3:$Q$11565,'diff expr Varroa'!K$7,FALSE)</f>
        <v>6.7574999540373799</v>
      </c>
      <c r="L238" s="12">
        <f>VLOOKUP($B238,data!$B$3:$Q$11565,'diff expr Varroa'!L$7,FALSE)</f>
        <v>7.2442399160463804</v>
      </c>
      <c r="M238" s="12">
        <f>VLOOKUP($B238,data!$B$3:$Q$11565,'diff expr Varroa'!M$7,FALSE)</f>
        <v>5.5337430520980799</v>
      </c>
      <c r="N238" s="12">
        <f>VLOOKUP($B238,data!$B$3:$Q$11565,'diff expr Varroa'!N$7,FALSE)</f>
        <v>6.4034658849663</v>
      </c>
      <c r="O238" s="12">
        <f>VLOOKUP($B238,data!$B$3:$Q$11565,'diff expr Varroa'!O$7,FALSE)</f>
        <v>6.1102103066007496</v>
      </c>
      <c r="P238" s="12">
        <f>VLOOKUP($B238,data!$B$3:$Q$11565,'diff expr Varroa'!P$7,FALSE)</f>
        <v>7.2744141714431603</v>
      </c>
      <c r="Q238" s="12">
        <f>VLOOKUP($B238,data!$B$3:$Q$11565,'diff expr Varroa'!Q$7,FALSE)</f>
        <v>7.1242327011839803</v>
      </c>
      <c r="S238" s="40" t="str">
        <f>IF(COUNTIF(H238:L238,"&gt;"&amp;'reference parameters'!$B$2)&gt;='reference parameters'!$B$3,IF(COUNTIF('diff expr Varroa'!M238:Q238,"&gt;"&amp;'reference parameters'!$B$2)&gt;='reference parameters'!$B$4,"OK"))</f>
        <v>OK</v>
      </c>
      <c r="U238" s="3">
        <f t="shared" si="133"/>
        <v>7</v>
      </c>
      <c r="V238" s="3">
        <f t="shared" si="134"/>
        <v>5</v>
      </c>
      <c r="W238" s="3">
        <f t="shared" si="135"/>
        <v>6</v>
      </c>
      <c r="X238" s="3">
        <f t="shared" si="136"/>
        <v>4</v>
      </c>
      <c r="Y238" s="3">
        <f t="shared" si="137"/>
        <v>9</v>
      </c>
      <c r="Z238" s="3">
        <f t="shared" si="138"/>
        <v>1</v>
      </c>
      <c r="AA238" s="3">
        <f t="shared" si="139"/>
        <v>3</v>
      </c>
      <c r="AB238" s="3">
        <f t="shared" si="140"/>
        <v>2</v>
      </c>
      <c r="AC238" s="3">
        <f t="shared" si="141"/>
        <v>10</v>
      </c>
      <c r="AD238" s="3">
        <f t="shared" si="142"/>
        <v>8</v>
      </c>
      <c r="AE238" s="3"/>
      <c r="AF238" s="3">
        <f t="shared" si="143"/>
        <v>0</v>
      </c>
      <c r="AG238" s="3">
        <f t="shared" si="144"/>
        <v>0</v>
      </c>
      <c r="AH238" s="3">
        <f t="shared" si="145"/>
        <v>0</v>
      </c>
      <c r="AI238" s="3">
        <f t="shared" si="146"/>
        <v>0</v>
      </c>
      <c r="AJ238" s="3">
        <f t="shared" si="147"/>
        <v>0</v>
      </c>
      <c r="AK238" s="3">
        <f t="shared" si="148"/>
        <v>0</v>
      </c>
      <c r="AL238" s="3">
        <f t="shared" si="149"/>
        <v>0</v>
      </c>
      <c r="AM238" s="3">
        <f t="shared" si="150"/>
        <v>0</v>
      </c>
      <c r="AN238" s="3">
        <f t="shared" si="151"/>
        <v>0</v>
      </c>
      <c r="AO238" s="3">
        <f t="shared" si="152"/>
        <v>0</v>
      </c>
      <c r="AP238" s="3"/>
      <c r="AQ238" s="3">
        <f t="shared" si="153"/>
        <v>7</v>
      </c>
      <c r="AR238" s="3">
        <f t="shared" si="154"/>
        <v>5</v>
      </c>
      <c r="AS238" s="3">
        <f t="shared" si="155"/>
        <v>6</v>
      </c>
      <c r="AT238" s="3">
        <f t="shared" si="156"/>
        <v>4</v>
      </c>
      <c r="AU238" s="3">
        <f t="shared" si="157"/>
        <v>9</v>
      </c>
      <c r="AV238" s="3">
        <f t="shared" si="158"/>
        <v>1</v>
      </c>
      <c r="AW238" s="3">
        <f t="shared" si="159"/>
        <v>3</v>
      </c>
      <c r="AX238" s="3">
        <f t="shared" si="160"/>
        <v>2</v>
      </c>
      <c r="AY238" s="3">
        <f t="shared" si="161"/>
        <v>10</v>
      </c>
      <c r="AZ238" s="3">
        <f t="shared" si="162"/>
        <v>8</v>
      </c>
      <c r="BA238" s="3"/>
      <c r="BB238" s="6">
        <f t="shared" si="163"/>
        <v>5</v>
      </c>
      <c r="BC238" s="3">
        <f t="shared" si="164"/>
        <v>5</v>
      </c>
      <c r="BD238" s="3">
        <f t="shared" si="167"/>
        <v>31</v>
      </c>
      <c r="BE238" s="3">
        <f t="shared" si="168"/>
        <v>24</v>
      </c>
      <c r="BF238" s="3">
        <f t="shared" si="169"/>
        <v>9</v>
      </c>
      <c r="BG238" s="3">
        <f t="shared" si="170"/>
        <v>16</v>
      </c>
      <c r="BH238" s="3">
        <f t="shared" si="171"/>
        <v>9</v>
      </c>
      <c r="BI238" s="28">
        <f t="shared" si="172"/>
        <v>12.5</v>
      </c>
      <c r="BJ238" s="28">
        <f t="shared" si="173"/>
        <v>4.7871355387816905</v>
      </c>
      <c r="BK238" s="44">
        <f t="shared" si="174"/>
        <v>-0.73112615501393097</v>
      </c>
      <c r="BL238" s="45">
        <f t="shared" si="165"/>
        <v>0.23235104997023245</v>
      </c>
      <c r="BM238" s="39"/>
      <c r="BN238" s="39" t="str">
        <f t="shared" si="175"/>
        <v/>
      </c>
      <c r="BP238" s="12">
        <f t="shared" si="176"/>
        <v>-3.0844601719557184E-2</v>
      </c>
    </row>
    <row r="239" spans="1:68">
      <c r="A239" s="43" t="s">
        <v>847</v>
      </c>
      <c r="B239" s="43" t="s">
        <v>848</v>
      </c>
      <c r="C239" s="43" t="s">
        <v>849</v>
      </c>
      <c r="D239" s="43" t="s">
        <v>850</v>
      </c>
      <c r="E239" s="43" t="s">
        <v>584</v>
      </c>
      <c r="F239" s="12" t="str">
        <f t="shared" si="166"/>
        <v>Immune syst</v>
      </c>
      <c r="H239" s="12">
        <f>VLOOKUP($B239,data!$B$3:$Q$11565,'diff expr Varroa'!H$7,FALSE)</f>
        <v>10.3425629870745</v>
      </c>
      <c r="I239" s="12">
        <f>VLOOKUP($B239,data!$B$3:$Q$11565,'diff expr Varroa'!I$7,FALSE)</f>
        <v>10.182657775298599</v>
      </c>
      <c r="J239" s="12">
        <f>VLOOKUP($B239,data!$B$3:$Q$11565,'diff expr Varroa'!J$7,FALSE)</f>
        <v>9.9655349875248902</v>
      </c>
      <c r="K239" s="12">
        <f>VLOOKUP($B239,data!$B$3:$Q$11565,'diff expr Varroa'!K$7,FALSE)</f>
        <v>9.4639754975980708</v>
      </c>
      <c r="L239" s="12">
        <f>VLOOKUP($B239,data!$B$3:$Q$11565,'diff expr Varroa'!L$7,FALSE)</f>
        <v>9.8215092566920603</v>
      </c>
      <c r="M239" s="12">
        <f>VLOOKUP($B239,data!$B$3:$Q$11565,'diff expr Varroa'!M$7,FALSE)</f>
        <v>7.3782177587165396</v>
      </c>
      <c r="N239" s="12">
        <f>VLOOKUP($B239,data!$B$3:$Q$11565,'diff expr Varroa'!N$7,FALSE)</f>
        <v>9.4354332820502798</v>
      </c>
      <c r="O239" s="12">
        <f>VLOOKUP($B239,data!$B$3:$Q$11565,'diff expr Varroa'!O$7,FALSE)</f>
        <v>9.1258333517711101</v>
      </c>
      <c r="P239" s="12">
        <f>VLOOKUP($B239,data!$B$3:$Q$11565,'diff expr Varroa'!P$7,FALSE)</f>
        <v>10.66810951655</v>
      </c>
      <c r="Q239" s="12">
        <f>VLOOKUP($B239,data!$B$3:$Q$11565,'diff expr Varroa'!Q$7,FALSE)</f>
        <v>9.9974805098719699</v>
      </c>
      <c r="S239" s="40" t="str">
        <f>IF(COUNTIF(H239:L239,"&gt;"&amp;'reference parameters'!$B$2)&gt;='reference parameters'!$B$3,IF(COUNTIF('diff expr Varroa'!M239:Q239,"&gt;"&amp;'reference parameters'!$B$2)&gt;='reference parameters'!$B$4,"OK"))</f>
        <v>OK</v>
      </c>
      <c r="U239" s="3">
        <f t="shared" si="133"/>
        <v>9</v>
      </c>
      <c r="V239" s="3">
        <f t="shared" si="134"/>
        <v>8</v>
      </c>
      <c r="W239" s="3">
        <f t="shared" si="135"/>
        <v>6</v>
      </c>
      <c r="X239" s="3">
        <f t="shared" si="136"/>
        <v>4</v>
      </c>
      <c r="Y239" s="3">
        <f t="shared" si="137"/>
        <v>5</v>
      </c>
      <c r="Z239" s="3">
        <f t="shared" si="138"/>
        <v>1</v>
      </c>
      <c r="AA239" s="3">
        <f t="shared" si="139"/>
        <v>3</v>
      </c>
      <c r="AB239" s="3">
        <f t="shared" si="140"/>
        <v>2</v>
      </c>
      <c r="AC239" s="3">
        <f t="shared" si="141"/>
        <v>10</v>
      </c>
      <c r="AD239" s="3">
        <f t="shared" si="142"/>
        <v>7</v>
      </c>
      <c r="AE239" s="3"/>
      <c r="AF239" s="3">
        <f t="shared" si="143"/>
        <v>0</v>
      </c>
      <c r="AG239" s="3">
        <f t="shared" si="144"/>
        <v>0</v>
      </c>
      <c r="AH239" s="3">
        <f t="shared" si="145"/>
        <v>0</v>
      </c>
      <c r="AI239" s="3">
        <f t="shared" si="146"/>
        <v>0</v>
      </c>
      <c r="AJ239" s="3">
        <f t="shared" si="147"/>
        <v>0</v>
      </c>
      <c r="AK239" s="3">
        <f t="shared" si="148"/>
        <v>0</v>
      </c>
      <c r="AL239" s="3">
        <f t="shared" si="149"/>
        <v>0</v>
      </c>
      <c r="AM239" s="3">
        <f t="shared" si="150"/>
        <v>0</v>
      </c>
      <c r="AN239" s="3">
        <f t="shared" si="151"/>
        <v>0</v>
      </c>
      <c r="AO239" s="3">
        <f t="shared" si="152"/>
        <v>0</v>
      </c>
      <c r="AP239" s="3"/>
      <c r="AQ239" s="3">
        <f t="shared" si="153"/>
        <v>9</v>
      </c>
      <c r="AR239" s="3">
        <f t="shared" si="154"/>
        <v>8</v>
      </c>
      <c r="AS239" s="3">
        <f t="shared" si="155"/>
        <v>6</v>
      </c>
      <c r="AT239" s="3">
        <f t="shared" si="156"/>
        <v>4</v>
      </c>
      <c r="AU239" s="3">
        <f t="shared" si="157"/>
        <v>5</v>
      </c>
      <c r="AV239" s="3">
        <f t="shared" si="158"/>
        <v>1</v>
      </c>
      <c r="AW239" s="3">
        <f t="shared" si="159"/>
        <v>3</v>
      </c>
      <c r="AX239" s="3">
        <f t="shared" si="160"/>
        <v>2</v>
      </c>
      <c r="AY239" s="3">
        <f t="shared" si="161"/>
        <v>10</v>
      </c>
      <c r="AZ239" s="3">
        <f t="shared" si="162"/>
        <v>7</v>
      </c>
      <c r="BA239" s="3"/>
      <c r="BB239" s="6">
        <f t="shared" si="163"/>
        <v>5</v>
      </c>
      <c r="BC239" s="3">
        <f t="shared" si="164"/>
        <v>5</v>
      </c>
      <c r="BD239" s="3">
        <f t="shared" si="167"/>
        <v>32</v>
      </c>
      <c r="BE239" s="3">
        <f t="shared" si="168"/>
        <v>23</v>
      </c>
      <c r="BF239" s="3">
        <f t="shared" si="169"/>
        <v>8</v>
      </c>
      <c r="BG239" s="3">
        <f t="shared" si="170"/>
        <v>17</v>
      </c>
      <c r="BH239" s="3">
        <f t="shared" si="171"/>
        <v>8</v>
      </c>
      <c r="BI239" s="28">
        <f t="shared" si="172"/>
        <v>12.5</v>
      </c>
      <c r="BJ239" s="28">
        <f t="shared" si="173"/>
        <v>4.7871355387816905</v>
      </c>
      <c r="BK239" s="44">
        <f t="shared" si="174"/>
        <v>-0.94001934216076832</v>
      </c>
      <c r="BL239" s="45">
        <f t="shared" si="165"/>
        <v>0.17360381967471225</v>
      </c>
      <c r="BM239" s="39"/>
      <c r="BN239" s="39" t="str">
        <f t="shared" si="175"/>
        <v/>
      </c>
      <c r="BP239" s="12">
        <f t="shared" si="176"/>
        <v>-2.8588886360773391E-2</v>
      </c>
    </row>
    <row r="240" spans="1:68">
      <c r="A240" s="43" t="s">
        <v>851</v>
      </c>
      <c r="B240" s="43" t="s">
        <v>852</v>
      </c>
      <c r="C240" s="43" t="s">
        <v>853</v>
      </c>
      <c r="D240" s="43" t="s">
        <v>854</v>
      </c>
      <c r="E240" s="43" t="s">
        <v>584</v>
      </c>
      <c r="F240" s="12" t="str">
        <f t="shared" si="166"/>
        <v>Immune syst</v>
      </c>
      <c r="H240" s="12">
        <f>VLOOKUP($B240,data!$B$3:$Q$11565,'diff expr Varroa'!H$7,FALSE)</f>
        <v>7.2585116198467396</v>
      </c>
      <c r="I240" s="12">
        <f>VLOOKUP($B240,data!$B$3:$Q$11565,'diff expr Varroa'!I$7,FALSE)</f>
        <v>7.2061383105772503</v>
      </c>
      <c r="J240" s="12">
        <f>VLOOKUP($B240,data!$B$3:$Q$11565,'diff expr Varroa'!J$7,FALSE)</f>
        <v>7.3034669724419903</v>
      </c>
      <c r="K240" s="12">
        <f>VLOOKUP($B240,data!$B$3:$Q$11565,'diff expr Varroa'!K$7,FALSE)</f>
        <v>7.0070440488476997</v>
      </c>
      <c r="L240" s="12">
        <f>VLOOKUP($B240,data!$B$3:$Q$11565,'diff expr Varroa'!L$7,FALSE)</f>
        <v>7.1186589192248002</v>
      </c>
      <c r="M240" s="12">
        <f>VLOOKUP($B240,data!$B$3:$Q$11565,'diff expr Varroa'!M$7,FALSE)</f>
        <v>7.3352939809483502</v>
      </c>
      <c r="N240" s="12">
        <f>VLOOKUP($B240,data!$B$3:$Q$11565,'diff expr Varroa'!N$7,FALSE)</f>
        <v>7.3303411333840103</v>
      </c>
      <c r="O240" s="12">
        <f>VLOOKUP($B240,data!$B$3:$Q$11565,'diff expr Varroa'!O$7,FALSE)</f>
        <v>7.2269159130683001</v>
      </c>
      <c r="P240" s="12">
        <f>VLOOKUP($B240,data!$B$3:$Q$11565,'diff expr Varroa'!P$7,FALSE)</f>
        <v>7.4124053551330604</v>
      </c>
      <c r="Q240" s="12">
        <f>VLOOKUP($B240,data!$B$3:$Q$11565,'diff expr Varroa'!Q$7,FALSE)</f>
        <v>7.2533671460251501</v>
      </c>
      <c r="S240" s="40" t="str">
        <f>IF(COUNTIF(H240:L240,"&gt;"&amp;'reference parameters'!$B$2)&gt;='reference parameters'!$B$3,IF(COUNTIF('diff expr Varroa'!M240:Q240,"&gt;"&amp;'reference parameters'!$B$2)&gt;='reference parameters'!$B$4,"OK"))</f>
        <v>OK</v>
      </c>
      <c r="U240" s="3">
        <f t="shared" si="133"/>
        <v>6</v>
      </c>
      <c r="V240" s="3">
        <f t="shared" si="134"/>
        <v>3</v>
      </c>
      <c r="W240" s="3">
        <f t="shared" si="135"/>
        <v>7</v>
      </c>
      <c r="X240" s="3">
        <f t="shared" si="136"/>
        <v>1</v>
      </c>
      <c r="Y240" s="3">
        <f t="shared" si="137"/>
        <v>2</v>
      </c>
      <c r="Z240" s="3">
        <f t="shared" si="138"/>
        <v>9</v>
      </c>
      <c r="AA240" s="3">
        <f t="shared" si="139"/>
        <v>8</v>
      </c>
      <c r="AB240" s="3">
        <f t="shared" si="140"/>
        <v>4</v>
      </c>
      <c r="AC240" s="3">
        <f t="shared" si="141"/>
        <v>10</v>
      </c>
      <c r="AD240" s="3">
        <f t="shared" si="142"/>
        <v>5</v>
      </c>
      <c r="AE240" s="3"/>
      <c r="AF240" s="3">
        <f t="shared" si="143"/>
        <v>0</v>
      </c>
      <c r="AG240" s="3">
        <f t="shared" si="144"/>
        <v>0</v>
      </c>
      <c r="AH240" s="3">
        <f t="shared" si="145"/>
        <v>0</v>
      </c>
      <c r="AI240" s="3">
        <f t="shared" si="146"/>
        <v>0</v>
      </c>
      <c r="AJ240" s="3">
        <f t="shared" si="147"/>
        <v>0</v>
      </c>
      <c r="AK240" s="3">
        <f t="shared" si="148"/>
        <v>0</v>
      </c>
      <c r="AL240" s="3">
        <f t="shared" si="149"/>
        <v>0</v>
      </c>
      <c r="AM240" s="3">
        <f t="shared" si="150"/>
        <v>0</v>
      </c>
      <c r="AN240" s="3">
        <f t="shared" si="151"/>
        <v>0</v>
      </c>
      <c r="AO240" s="3">
        <f t="shared" si="152"/>
        <v>0</v>
      </c>
      <c r="AP240" s="3"/>
      <c r="AQ240" s="3">
        <f t="shared" si="153"/>
        <v>6</v>
      </c>
      <c r="AR240" s="3">
        <f t="shared" si="154"/>
        <v>3</v>
      </c>
      <c r="AS240" s="3">
        <f t="shared" si="155"/>
        <v>7</v>
      </c>
      <c r="AT240" s="3">
        <f t="shared" si="156"/>
        <v>1</v>
      </c>
      <c r="AU240" s="3">
        <f t="shared" si="157"/>
        <v>2</v>
      </c>
      <c r="AV240" s="3">
        <f t="shared" si="158"/>
        <v>9</v>
      </c>
      <c r="AW240" s="3">
        <f t="shared" si="159"/>
        <v>8</v>
      </c>
      <c r="AX240" s="3">
        <f t="shared" si="160"/>
        <v>4</v>
      </c>
      <c r="AY240" s="3">
        <f t="shared" si="161"/>
        <v>10</v>
      </c>
      <c r="AZ240" s="3">
        <f t="shared" si="162"/>
        <v>5</v>
      </c>
      <c r="BA240" s="3"/>
      <c r="BB240" s="6">
        <f t="shared" si="163"/>
        <v>5</v>
      </c>
      <c r="BC240" s="3">
        <f t="shared" si="164"/>
        <v>5</v>
      </c>
      <c r="BD240" s="3">
        <f t="shared" si="167"/>
        <v>19</v>
      </c>
      <c r="BE240" s="3">
        <f t="shared" si="168"/>
        <v>36</v>
      </c>
      <c r="BF240" s="3">
        <f t="shared" si="169"/>
        <v>21</v>
      </c>
      <c r="BG240" s="3">
        <f t="shared" si="170"/>
        <v>4</v>
      </c>
      <c r="BH240" s="3">
        <f t="shared" si="171"/>
        <v>4</v>
      </c>
      <c r="BI240" s="28">
        <f t="shared" si="172"/>
        <v>12.5</v>
      </c>
      <c r="BJ240" s="28">
        <f t="shared" si="173"/>
        <v>4.7871355387816905</v>
      </c>
      <c r="BK240" s="44">
        <f t="shared" si="174"/>
        <v>-1.775592090748118</v>
      </c>
      <c r="BL240" s="45">
        <f t="shared" si="165"/>
        <v>3.7900087291180634E-2</v>
      </c>
      <c r="BM240" s="39"/>
      <c r="BN240" s="39" t="str">
        <f t="shared" si="175"/>
        <v/>
      </c>
      <c r="BP240" s="12">
        <f t="shared" si="176"/>
        <v>7.9665928575000725E-3</v>
      </c>
    </row>
    <row r="241" spans="1:68">
      <c r="A241" s="43" t="s">
        <v>855</v>
      </c>
      <c r="B241" s="43" t="s">
        <v>856</v>
      </c>
      <c r="C241" s="43" t="s">
        <v>857</v>
      </c>
      <c r="D241" s="43" t="s">
        <v>858</v>
      </c>
      <c r="E241" s="43" t="s">
        <v>584</v>
      </c>
      <c r="F241" s="12" t="str">
        <f t="shared" si="166"/>
        <v>Immune syst</v>
      </c>
      <c r="H241" s="12">
        <f>VLOOKUP($B241,data!$B$3:$Q$11565,'diff expr Varroa'!H$7,FALSE)</f>
        <v>8.43022138913852</v>
      </c>
      <c r="I241" s="12">
        <f>VLOOKUP($B241,data!$B$3:$Q$11565,'diff expr Varroa'!I$7,FALSE)</f>
        <v>8.3989393703786508</v>
      </c>
      <c r="J241" s="12">
        <f>VLOOKUP($B241,data!$B$3:$Q$11565,'diff expr Varroa'!J$7,FALSE)</f>
        <v>8.3517369601033504</v>
      </c>
      <c r="K241" s="12">
        <f>VLOOKUP($B241,data!$B$3:$Q$11565,'diff expr Varroa'!K$7,FALSE)</f>
        <v>8.2238920523872192</v>
      </c>
      <c r="L241" s="12">
        <f>VLOOKUP($B241,data!$B$3:$Q$11565,'diff expr Varroa'!L$7,FALSE)</f>
        <v>8.1181805203670496</v>
      </c>
      <c r="M241" s="12">
        <f>VLOOKUP($B241,data!$B$3:$Q$11565,'diff expr Varroa'!M$7,FALSE)</f>
        <v>8.0075226726234394</v>
      </c>
      <c r="N241" s="12">
        <f>VLOOKUP($B241,data!$B$3:$Q$11565,'diff expr Varroa'!N$7,FALSE)</f>
        <v>8.3710502888009497</v>
      </c>
      <c r="O241" s="12">
        <f>VLOOKUP($B241,data!$B$3:$Q$11565,'diff expr Varroa'!O$7,FALSE)</f>
        <v>8.0536616362742102</v>
      </c>
      <c r="P241" s="12">
        <f>VLOOKUP($B241,data!$B$3:$Q$11565,'diff expr Varroa'!P$7,FALSE)</f>
        <v>8.3343704489501906</v>
      </c>
      <c r="Q241" s="12">
        <f>VLOOKUP($B241,data!$B$3:$Q$11565,'diff expr Varroa'!Q$7,FALSE)</f>
        <v>8.1093006133597694</v>
      </c>
      <c r="S241" s="40" t="str">
        <f>IF(COUNTIF(H241:L241,"&gt;"&amp;'reference parameters'!$B$2)&gt;='reference parameters'!$B$3,IF(COUNTIF('diff expr Varroa'!M241:Q241,"&gt;"&amp;'reference parameters'!$B$2)&gt;='reference parameters'!$B$4,"OK"))</f>
        <v>OK</v>
      </c>
      <c r="U241" s="3">
        <f t="shared" si="133"/>
        <v>10</v>
      </c>
      <c r="V241" s="3">
        <f t="shared" si="134"/>
        <v>9</v>
      </c>
      <c r="W241" s="3">
        <f t="shared" si="135"/>
        <v>7</v>
      </c>
      <c r="X241" s="3">
        <f t="shared" si="136"/>
        <v>5</v>
      </c>
      <c r="Y241" s="3">
        <f t="shared" si="137"/>
        <v>4</v>
      </c>
      <c r="Z241" s="3">
        <f t="shared" si="138"/>
        <v>1</v>
      </c>
      <c r="AA241" s="3">
        <f t="shared" si="139"/>
        <v>8</v>
      </c>
      <c r="AB241" s="3">
        <f t="shared" si="140"/>
        <v>2</v>
      </c>
      <c r="AC241" s="3">
        <f t="shared" si="141"/>
        <v>6</v>
      </c>
      <c r="AD241" s="3">
        <f t="shared" si="142"/>
        <v>3</v>
      </c>
      <c r="AE241" s="3"/>
      <c r="AF241" s="3">
        <f t="shared" si="143"/>
        <v>0</v>
      </c>
      <c r="AG241" s="3">
        <f t="shared" si="144"/>
        <v>0</v>
      </c>
      <c r="AH241" s="3">
        <f t="shared" si="145"/>
        <v>0</v>
      </c>
      <c r="AI241" s="3">
        <f t="shared" si="146"/>
        <v>0</v>
      </c>
      <c r="AJ241" s="3">
        <f t="shared" si="147"/>
        <v>0</v>
      </c>
      <c r="AK241" s="3">
        <f t="shared" si="148"/>
        <v>0</v>
      </c>
      <c r="AL241" s="3">
        <f t="shared" si="149"/>
        <v>0</v>
      </c>
      <c r="AM241" s="3">
        <f t="shared" si="150"/>
        <v>0</v>
      </c>
      <c r="AN241" s="3">
        <f t="shared" si="151"/>
        <v>0</v>
      </c>
      <c r="AO241" s="3">
        <f t="shared" si="152"/>
        <v>0</v>
      </c>
      <c r="AP241" s="3"/>
      <c r="AQ241" s="3">
        <f t="shared" si="153"/>
        <v>10</v>
      </c>
      <c r="AR241" s="3">
        <f t="shared" si="154"/>
        <v>9</v>
      </c>
      <c r="AS241" s="3">
        <f t="shared" si="155"/>
        <v>7</v>
      </c>
      <c r="AT241" s="3">
        <f t="shared" si="156"/>
        <v>5</v>
      </c>
      <c r="AU241" s="3">
        <f t="shared" si="157"/>
        <v>4</v>
      </c>
      <c r="AV241" s="3">
        <f t="shared" si="158"/>
        <v>1</v>
      </c>
      <c r="AW241" s="3">
        <f t="shared" si="159"/>
        <v>8</v>
      </c>
      <c r="AX241" s="3">
        <f t="shared" si="160"/>
        <v>2</v>
      </c>
      <c r="AY241" s="3">
        <f t="shared" si="161"/>
        <v>6</v>
      </c>
      <c r="AZ241" s="3">
        <f t="shared" si="162"/>
        <v>3</v>
      </c>
      <c r="BA241" s="3"/>
      <c r="BB241" s="6">
        <f t="shared" si="163"/>
        <v>5</v>
      </c>
      <c r="BC241" s="3">
        <f t="shared" si="164"/>
        <v>5</v>
      </c>
      <c r="BD241" s="3">
        <f t="shared" si="167"/>
        <v>35</v>
      </c>
      <c r="BE241" s="3">
        <f t="shared" si="168"/>
        <v>20</v>
      </c>
      <c r="BF241" s="3">
        <f t="shared" si="169"/>
        <v>5</v>
      </c>
      <c r="BG241" s="3">
        <f t="shared" si="170"/>
        <v>20</v>
      </c>
      <c r="BH241" s="3">
        <f t="shared" si="171"/>
        <v>5</v>
      </c>
      <c r="BI241" s="28">
        <f t="shared" si="172"/>
        <v>12.5</v>
      </c>
      <c r="BJ241" s="28">
        <f t="shared" si="173"/>
        <v>4.7871355387816905</v>
      </c>
      <c r="BK241" s="44">
        <f t="shared" si="174"/>
        <v>-1.5666989036012806</v>
      </c>
      <c r="BL241" s="45">
        <f t="shared" si="165"/>
        <v>5.8592543599068986E-2</v>
      </c>
      <c r="BM241" s="39"/>
      <c r="BN241" s="39" t="str">
        <f t="shared" si="175"/>
        <v/>
      </c>
      <c r="BP241" s="12">
        <f t="shared" si="176"/>
        <v>-6.821024503541725E-3</v>
      </c>
    </row>
    <row r="242" spans="1:68">
      <c r="A242" s="43" t="s">
        <v>859</v>
      </c>
      <c r="B242" s="43" t="s">
        <v>860</v>
      </c>
      <c r="C242" s="43" t="s">
        <v>861</v>
      </c>
      <c r="D242" s="43"/>
      <c r="E242" s="43" t="s">
        <v>584</v>
      </c>
      <c r="F242" s="12" t="str">
        <f t="shared" si="166"/>
        <v>Immune syst</v>
      </c>
      <c r="H242" s="12">
        <f>VLOOKUP($B242,data!$B$3:$Q$11565,'diff expr Varroa'!H$7,FALSE)</f>
        <v>8.5279109677462692</v>
      </c>
      <c r="I242" s="12">
        <f>VLOOKUP($B242,data!$B$3:$Q$11565,'diff expr Varroa'!I$7,FALSE)</f>
        <v>8.2436904457044093</v>
      </c>
      <c r="J242" s="12">
        <f>VLOOKUP($B242,data!$B$3:$Q$11565,'diff expr Varroa'!J$7,FALSE)</f>
        <v>7.82428779508641</v>
      </c>
      <c r="K242" s="12">
        <f>VLOOKUP($B242,data!$B$3:$Q$11565,'diff expr Varroa'!K$7,FALSE)</f>
        <v>7.4593434605271902</v>
      </c>
      <c r="L242" s="12">
        <f>VLOOKUP($B242,data!$B$3:$Q$11565,'diff expr Varroa'!L$7,FALSE)</f>
        <v>8.7273131160028399</v>
      </c>
      <c r="M242" s="12">
        <f>VLOOKUP($B242,data!$B$3:$Q$11565,'diff expr Varroa'!M$7,FALSE)</f>
        <v>7.7214508378578897</v>
      </c>
      <c r="N242" s="12">
        <f>VLOOKUP($B242,data!$B$3:$Q$11565,'diff expr Varroa'!N$7,FALSE)</f>
        <v>9.0153328080578294</v>
      </c>
      <c r="O242" s="12">
        <f>VLOOKUP($B242,data!$B$3:$Q$11565,'diff expr Varroa'!O$7,FALSE)</f>
        <v>8.1076290748476403</v>
      </c>
      <c r="P242" s="12">
        <f>VLOOKUP($B242,data!$B$3:$Q$11565,'diff expr Varroa'!P$7,FALSE)</f>
        <v>8.8218826664227308</v>
      </c>
      <c r="Q242" s="12">
        <f>VLOOKUP($B242,data!$B$3:$Q$11565,'diff expr Varroa'!Q$7,FALSE)</f>
        <v>8.4597762960646001</v>
      </c>
      <c r="S242" s="40" t="str">
        <f>IF(COUNTIF(H242:L242,"&gt;"&amp;'reference parameters'!$B$2)&gt;='reference parameters'!$B$3,IF(COUNTIF('diff expr Varroa'!M242:Q242,"&gt;"&amp;'reference parameters'!$B$2)&gt;='reference parameters'!$B$4,"OK"))</f>
        <v>OK</v>
      </c>
      <c r="U242" s="3">
        <f t="shared" si="133"/>
        <v>7</v>
      </c>
      <c r="V242" s="3">
        <f t="shared" si="134"/>
        <v>5</v>
      </c>
      <c r="W242" s="3">
        <f t="shared" si="135"/>
        <v>3</v>
      </c>
      <c r="X242" s="3">
        <f t="shared" si="136"/>
        <v>1</v>
      </c>
      <c r="Y242" s="3">
        <f t="shared" si="137"/>
        <v>8</v>
      </c>
      <c r="Z242" s="3">
        <f t="shared" si="138"/>
        <v>2</v>
      </c>
      <c r="AA242" s="3">
        <f t="shared" si="139"/>
        <v>10</v>
      </c>
      <c r="AB242" s="3">
        <f t="shared" si="140"/>
        <v>4</v>
      </c>
      <c r="AC242" s="3">
        <f t="shared" si="141"/>
        <v>9</v>
      </c>
      <c r="AD242" s="3">
        <f t="shared" si="142"/>
        <v>6</v>
      </c>
      <c r="AE242" s="3"/>
      <c r="AF242" s="3">
        <f t="shared" si="143"/>
        <v>0</v>
      </c>
      <c r="AG242" s="3">
        <f t="shared" si="144"/>
        <v>0</v>
      </c>
      <c r="AH242" s="3">
        <f t="shared" si="145"/>
        <v>0</v>
      </c>
      <c r="AI242" s="3">
        <f t="shared" si="146"/>
        <v>0</v>
      </c>
      <c r="AJ242" s="3">
        <f t="shared" si="147"/>
        <v>0</v>
      </c>
      <c r="AK242" s="3">
        <f t="shared" si="148"/>
        <v>0</v>
      </c>
      <c r="AL242" s="3">
        <f t="shared" si="149"/>
        <v>0</v>
      </c>
      <c r="AM242" s="3">
        <f t="shared" si="150"/>
        <v>0</v>
      </c>
      <c r="AN242" s="3">
        <f t="shared" si="151"/>
        <v>0</v>
      </c>
      <c r="AO242" s="3">
        <f t="shared" si="152"/>
        <v>0</v>
      </c>
      <c r="AP242" s="3"/>
      <c r="AQ242" s="3">
        <f t="shared" si="153"/>
        <v>7</v>
      </c>
      <c r="AR242" s="3">
        <f t="shared" si="154"/>
        <v>5</v>
      </c>
      <c r="AS242" s="3">
        <f t="shared" si="155"/>
        <v>3</v>
      </c>
      <c r="AT242" s="3">
        <f t="shared" si="156"/>
        <v>1</v>
      </c>
      <c r="AU242" s="3">
        <f t="shared" si="157"/>
        <v>8</v>
      </c>
      <c r="AV242" s="3">
        <f t="shared" si="158"/>
        <v>2</v>
      </c>
      <c r="AW242" s="3">
        <f t="shared" si="159"/>
        <v>10</v>
      </c>
      <c r="AX242" s="3">
        <f t="shared" si="160"/>
        <v>4</v>
      </c>
      <c r="AY242" s="3">
        <f t="shared" si="161"/>
        <v>9</v>
      </c>
      <c r="AZ242" s="3">
        <f t="shared" si="162"/>
        <v>6</v>
      </c>
      <c r="BA242" s="3"/>
      <c r="BB242" s="6">
        <f t="shared" si="163"/>
        <v>5</v>
      </c>
      <c r="BC242" s="3">
        <f t="shared" si="164"/>
        <v>5</v>
      </c>
      <c r="BD242" s="3">
        <f t="shared" si="167"/>
        <v>24</v>
      </c>
      <c r="BE242" s="3">
        <f t="shared" si="168"/>
        <v>31</v>
      </c>
      <c r="BF242" s="3">
        <f t="shared" si="169"/>
        <v>16</v>
      </c>
      <c r="BG242" s="3">
        <f t="shared" si="170"/>
        <v>9</v>
      </c>
      <c r="BH242" s="3">
        <f t="shared" si="171"/>
        <v>9</v>
      </c>
      <c r="BI242" s="28">
        <f t="shared" si="172"/>
        <v>12.5</v>
      </c>
      <c r="BJ242" s="28">
        <f t="shared" si="173"/>
        <v>4.7871355387816905</v>
      </c>
      <c r="BK242" s="44">
        <f t="shared" si="174"/>
        <v>-0.73112615501393097</v>
      </c>
      <c r="BL242" s="45">
        <f t="shared" si="165"/>
        <v>0.23235104997023245</v>
      </c>
      <c r="BM242" s="39"/>
      <c r="BN242" s="39" t="str">
        <f t="shared" si="175"/>
        <v/>
      </c>
      <c r="BP242" s="12">
        <f t="shared" si="176"/>
        <v>1.4076630004790125E-2</v>
      </c>
    </row>
    <row r="243" spans="1:68">
      <c r="A243" s="43" t="s">
        <v>862</v>
      </c>
      <c r="B243" s="43" t="s">
        <v>863</v>
      </c>
      <c r="C243" s="43" t="s">
        <v>864</v>
      </c>
      <c r="D243" s="43" t="s">
        <v>865</v>
      </c>
      <c r="E243" s="43" t="s">
        <v>584</v>
      </c>
      <c r="F243" s="12" t="str">
        <f t="shared" si="166"/>
        <v>Immune syst</v>
      </c>
      <c r="H243" s="12">
        <f>VLOOKUP($B243,data!$B$3:$Q$11565,'diff expr Varroa'!H$7,FALSE)</f>
        <v>8.6340978850184502</v>
      </c>
      <c r="I243" s="12">
        <f>VLOOKUP($B243,data!$B$3:$Q$11565,'diff expr Varroa'!I$7,FALSE)</f>
        <v>8.1379069867990292</v>
      </c>
      <c r="J243" s="12">
        <f>VLOOKUP($B243,data!$B$3:$Q$11565,'diff expr Varroa'!J$7,FALSE)</f>
        <v>8.9247616565462309</v>
      </c>
      <c r="K243" s="12">
        <f>VLOOKUP($B243,data!$B$3:$Q$11565,'diff expr Varroa'!K$7,FALSE)</f>
        <v>8.3514661078639794</v>
      </c>
      <c r="L243" s="12">
        <f>VLOOKUP($B243,data!$B$3:$Q$11565,'diff expr Varroa'!L$7,FALSE)</f>
        <v>8.9300971715261692</v>
      </c>
      <c r="M243" s="12">
        <f>VLOOKUP($B243,data!$B$3:$Q$11565,'diff expr Varroa'!M$7,FALSE)</f>
        <v>7.3852487373829199</v>
      </c>
      <c r="N243" s="12">
        <f>VLOOKUP($B243,data!$B$3:$Q$11565,'diff expr Varroa'!N$7,FALSE)</f>
        <v>8.5198604469889894</v>
      </c>
      <c r="O243" s="12">
        <f>VLOOKUP($B243,data!$B$3:$Q$11565,'diff expr Varroa'!O$7,FALSE)</f>
        <v>8.3168039100286002</v>
      </c>
      <c r="P243" s="12">
        <f>VLOOKUP($B243,data!$B$3:$Q$11565,'diff expr Varroa'!P$7,FALSE)</f>
        <v>9.2404085218176792</v>
      </c>
      <c r="Q243" s="12">
        <f>VLOOKUP($B243,data!$B$3:$Q$11565,'diff expr Varroa'!Q$7,FALSE)</f>
        <v>8.7645643432144507</v>
      </c>
      <c r="S243" s="40" t="str">
        <f>IF(COUNTIF(H243:L243,"&gt;"&amp;'reference parameters'!$B$2)&gt;='reference parameters'!$B$3,IF(COUNTIF('diff expr Varroa'!M243:Q243,"&gt;"&amp;'reference parameters'!$B$2)&gt;='reference parameters'!$B$4,"OK"))</f>
        <v>OK</v>
      </c>
      <c r="U243" s="3">
        <f t="shared" si="133"/>
        <v>6</v>
      </c>
      <c r="V243" s="3">
        <f t="shared" si="134"/>
        <v>2</v>
      </c>
      <c r="W243" s="3">
        <f t="shared" si="135"/>
        <v>8</v>
      </c>
      <c r="X243" s="3">
        <f t="shared" si="136"/>
        <v>4</v>
      </c>
      <c r="Y243" s="3">
        <f t="shared" si="137"/>
        <v>9</v>
      </c>
      <c r="Z243" s="3">
        <f t="shared" si="138"/>
        <v>1</v>
      </c>
      <c r="AA243" s="3">
        <f t="shared" si="139"/>
        <v>5</v>
      </c>
      <c r="AB243" s="3">
        <f t="shared" si="140"/>
        <v>3</v>
      </c>
      <c r="AC243" s="3">
        <f t="shared" si="141"/>
        <v>10</v>
      </c>
      <c r="AD243" s="3">
        <f t="shared" si="142"/>
        <v>7</v>
      </c>
      <c r="AE243" s="3"/>
      <c r="AF243" s="3">
        <f t="shared" si="143"/>
        <v>0</v>
      </c>
      <c r="AG243" s="3">
        <f t="shared" si="144"/>
        <v>0</v>
      </c>
      <c r="AH243" s="3">
        <f t="shared" si="145"/>
        <v>0</v>
      </c>
      <c r="AI243" s="3">
        <f t="shared" si="146"/>
        <v>0</v>
      </c>
      <c r="AJ243" s="3">
        <f t="shared" si="147"/>
        <v>0</v>
      </c>
      <c r="AK243" s="3">
        <f t="shared" si="148"/>
        <v>0</v>
      </c>
      <c r="AL243" s="3">
        <f t="shared" si="149"/>
        <v>0</v>
      </c>
      <c r="AM243" s="3">
        <f t="shared" si="150"/>
        <v>0</v>
      </c>
      <c r="AN243" s="3">
        <f t="shared" si="151"/>
        <v>0</v>
      </c>
      <c r="AO243" s="3">
        <f t="shared" si="152"/>
        <v>0</v>
      </c>
      <c r="AP243" s="3"/>
      <c r="AQ243" s="3">
        <f t="shared" si="153"/>
        <v>6</v>
      </c>
      <c r="AR243" s="3">
        <f t="shared" si="154"/>
        <v>2</v>
      </c>
      <c r="AS243" s="3">
        <f t="shared" si="155"/>
        <v>8</v>
      </c>
      <c r="AT243" s="3">
        <f t="shared" si="156"/>
        <v>4</v>
      </c>
      <c r="AU243" s="3">
        <f t="shared" si="157"/>
        <v>9</v>
      </c>
      <c r="AV243" s="3">
        <f t="shared" si="158"/>
        <v>1</v>
      </c>
      <c r="AW243" s="3">
        <f t="shared" si="159"/>
        <v>5</v>
      </c>
      <c r="AX243" s="3">
        <f t="shared" si="160"/>
        <v>3</v>
      </c>
      <c r="AY243" s="3">
        <f t="shared" si="161"/>
        <v>10</v>
      </c>
      <c r="AZ243" s="3">
        <f t="shared" si="162"/>
        <v>7</v>
      </c>
      <c r="BA243" s="3"/>
      <c r="BB243" s="6">
        <f t="shared" si="163"/>
        <v>5</v>
      </c>
      <c r="BC243" s="3">
        <f t="shared" si="164"/>
        <v>5</v>
      </c>
      <c r="BD243" s="3">
        <f t="shared" si="167"/>
        <v>29</v>
      </c>
      <c r="BE243" s="3">
        <f t="shared" si="168"/>
        <v>26</v>
      </c>
      <c r="BF243" s="3">
        <f t="shared" si="169"/>
        <v>11</v>
      </c>
      <c r="BG243" s="3">
        <f t="shared" si="170"/>
        <v>14</v>
      </c>
      <c r="BH243" s="3">
        <f t="shared" si="171"/>
        <v>11</v>
      </c>
      <c r="BI243" s="28">
        <f t="shared" si="172"/>
        <v>12.5</v>
      </c>
      <c r="BJ243" s="28">
        <f t="shared" si="173"/>
        <v>4.7871355387816905</v>
      </c>
      <c r="BK243" s="44">
        <f t="shared" si="174"/>
        <v>-0.31333978072025609</v>
      </c>
      <c r="BL243" s="45">
        <f t="shared" si="165"/>
        <v>0.37701126503103738</v>
      </c>
      <c r="BM243" s="39"/>
      <c r="BN243" s="39" t="str">
        <f t="shared" si="175"/>
        <v/>
      </c>
      <c r="BP243" s="12">
        <f t="shared" si="176"/>
        <v>-7.660478885362869E-3</v>
      </c>
    </row>
    <row r="244" spans="1:68">
      <c r="A244" s="43" t="s">
        <v>866</v>
      </c>
      <c r="B244" s="43" t="s">
        <v>867</v>
      </c>
      <c r="C244" s="43" t="s">
        <v>632</v>
      </c>
      <c r="D244" s="43" t="s">
        <v>633</v>
      </c>
      <c r="E244" s="43" t="s">
        <v>584</v>
      </c>
      <c r="F244" s="12" t="str">
        <f t="shared" si="166"/>
        <v>Immune syst</v>
      </c>
      <c r="H244" s="12" t="e">
        <f>VLOOKUP($B244,data!$B$3:$Q$11565,'diff expr Varroa'!H$7,FALSE)</f>
        <v>#N/A</v>
      </c>
      <c r="I244" s="12" t="e">
        <f>VLOOKUP($B244,data!$B$3:$Q$11565,'diff expr Varroa'!I$7,FALSE)</f>
        <v>#N/A</v>
      </c>
      <c r="J244" s="12" t="e">
        <f>VLOOKUP($B244,data!$B$3:$Q$11565,'diff expr Varroa'!J$7,FALSE)</f>
        <v>#N/A</v>
      </c>
      <c r="K244" s="12" t="e">
        <f>VLOOKUP($B244,data!$B$3:$Q$11565,'diff expr Varroa'!K$7,FALSE)</f>
        <v>#N/A</v>
      </c>
      <c r="L244" s="12" t="e">
        <f>VLOOKUP($B244,data!$B$3:$Q$11565,'diff expr Varroa'!L$7,FALSE)</f>
        <v>#N/A</v>
      </c>
      <c r="M244" s="12" t="e">
        <f>VLOOKUP($B244,data!$B$3:$Q$11565,'diff expr Varroa'!M$7,FALSE)</f>
        <v>#N/A</v>
      </c>
      <c r="N244" s="12" t="e">
        <f>VLOOKUP($B244,data!$B$3:$Q$11565,'diff expr Varroa'!N$7,FALSE)</f>
        <v>#N/A</v>
      </c>
      <c r="O244" s="12" t="e">
        <f>VLOOKUP($B244,data!$B$3:$Q$11565,'diff expr Varroa'!O$7,FALSE)</f>
        <v>#N/A</v>
      </c>
      <c r="P244" s="12" t="e">
        <f>VLOOKUP($B244,data!$B$3:$Q$11565,'diff expr Varroa'!P$7,FALSE)</f>
        <v>#N/A</v>
      </c>
      <c r="Q244" s="12" t="e">
        <f>VLOOKUP($B244,data!$B$3:$Q$11565,'diff expr Varroa'!Q$7,FALSE)</f>
        <v>#N/A</v>
      </c>
      <c r="S244" s="40" t="b">
        <f>IF(COUNTIF(H244:L244,"&gt;"&amp;'reference parameters'!$B$2)&gt;='reference parameters'!$B$3,IF(COUNTIF('diff expr Varroa'!M244:Q244,"&gt;"&amp;'reference parameters'!$B$2)&gt;='reference parameters'!$B$4,"OK"))</f>
        <v>0</v>
      </c>
      <c r="U244" s="3" t="b">
        <f t="shared" si="133"/>
        <v>0</v>
      </c>
      <c r="V244" s="3" t="b">
        <f t="shared" si="134"/>
        <v>0</v>
      </c>
      <c r="W244" s="3" t="b">
        <f t="shared" si="135"/>
        <v>0</v>
      </c>
      <c r="X244" s="3" t="b">
        <f t="shared" si="136"/>
        <v>0</v>
      </c>
      <c r="Y244" s="3" t="b">
        <f t="shared" si="137"/>
        <v>0</v>
      </c>
      <c r="Z244" s="3" t="b">
        <f t="shared" si="138"/>
        <v>0</v>
      </c>
      <c r="AA244" s="3" t="b">
        <f t="shared" si="139"/>
        <v>0</v>
      </c>
      <c r="AB244" s="3" t="b">
        <f t="shared" si="140"/>
        <v>0</v>
      </c>
      <c r="AC244" s="3" t="b">
        <f t="shared" si="141"/>
        <v>0</v>
      </c>
      <c r="AD244" s="3" t="b">
        <f t="shared" si="142"/>
        <v>0</v>
      </c>
      <c r="AE244" s="3"/>
      <c r="AF244" s="3" t="str">
        <f t="shared" si="143"/>
        <v/>
      </c>
      <c r="AG244" s="3" t="str">
        <f t="shared" si="144"/>
        <v/>
      </c>
      <c r="AH244" s="3" t="str">
        <f t="shared" si="145"/>
        <v/>
      </c>
      <c r="AI244" s="3" t="str">
        <f t="shared" si="146"/>
        <v/>
      </c>
      <c r="AJ244" s="3" t="str">
        <f t="shared" si="147"/>
        <v/>
      </c>
      <c r="AK244" s="3" t="str">
        <f t="shared" si="148"/>
        <v/>
      </c>
      <c r="AL244" s="3" t="str">
        <f t="shared" si="149"/>
        <v/>
      </c>
      <c r="AM244" s="3" t="str">
        <f t="shared" si="150"/>
        <v/>
      </c>
      <c r="AN244" s="3" t="str">
        <f t="shared" si="151"/>
        <v/>
      </c>
      <c r="AO244" s="3" t="str">
        <f t="shared" si="152"/>
        <v/>
      </c>
      <c r="AP244" s="3"/>
      <c r="AQ244" s="3" t="str">
        <f t="shared" si="153"/>
        <v/>
      </c>
      <c r="AR244" s="3" t="str">
        <f t="shared" si="154"/>
        <v/>
      </c>
      <c r="AS244" s="3" t="str">
        <f t="shared" si="155"/>
        <v/>
      </c>
      <c r="AT244" s="3" t="str">
        <f t="shared" si="156"/>
        <v/>
      </c>
      <c r="AU244" s="3" t="str">
        <f t="shared" si="157"/>
        <v/>
      </c>
      <c r="AV244" s="3" t="str">
        <f t="shared" si="158"/>
        <v/>
      </c>
      <c r="AW244" s="3" t="str">
        <f t="shared" si="159"/>
        <v/>
      </c>
      <c r="AX244" s="3" t="str">
        <f t="shared" si="160"/>
        <v/>
      </c>
      <c r="AY244" s="3" t="str">
        <f t="shared" si="161"/>
        <v/>
      </c>
      <c r="AZ244" s="3" t="str">
        <f t="shared" si="162"/>
        <v/>
      </c>
      <c r="BA244" s="3"/>
      <c r="BB244" s="6">
        <f t="shared" si="163"/>
        <v>0</v>
      </c>
      <c r="BC244" s="3">
        <f t="shared" si="164"/>
        <v>0</v>
      </c>
      <c r="BD244" s="3">
        <f t="shared" si="167"/>
        <v>0</v>
      </c>
      <c r="BE244" s="3">
        <f t="shared" si="168"/>
        <v>0</v>
      </c>
      <c r="BF244" s="3">
        <f t="shared" si="169"/>
        <v>0</v>
      </c>
      <c r="BG244" s="3">
        <f t="shared" si="170"/>
        <v>0</v>
      </c>
      <c r="BH244" s="3">
        <f t="shared" si="171"/>
        <v>0</v>
      </c>
      <c r="BI244" s="28">
        <f t="shared" si="172"/>
        <v>0</v>
      </c>
      <c r="BJ244" s="28">
        <f t="shared" si="173"/>
        <v>0</v>
      </c>
      <c r="BK244" s="44" t="e">
        <f t="shared" si="174"/>
        <v>#DIV/0!</v>
      </c>
      <c r="BL244" s="45" t="str">
        <f t="shared" si="165"/>
        <v/>
      </c>
      <c r="BM244" s="39"/>
      <c r="BN244" s="39" t="str">
        <f t="shared" si="175"/>
        <v/>
      </c>
      <c r="BP244" s="12" t="e">
        <f t="shared" si="176"/>
        <v>#N/A</v>
      </c>
    </row>
    <row r="245" spans="1:68">
      <c r="A245" s="43" t="s">
        <v>868</v>
      </c>
      <c r="B245" s="43" t="s">
        <v>869</v>
      </c>
      <c r="C245" s="43" t="s">
        <v>870</v>
      </c>
      <c r="D245" s="43" t="s">
        <v>871</v>
      </c>
      <c r="E245" s="43" t="s">
        <v>584</v>
      </c>
      <c r="F245" s="12" t="str">
        <f t="shared" si="166"/>
        <v>Immune syst</v>
      </c>
      <c r="H245" s="12">
        <f>VLOOKUP($B245,data!$B$3:$Q$11565,'diff expr Varroa'!H$7,FALSE)</f>
        <v>6.7748786480461201</v>
      </c>
      <c r="I245" s="12">
        <f>VLOOKUP($B245,data!$B$3:$Q$11565,'diff expr Varroa'!I$7,FALSE)</f>
        <v>6.8120952747762598</v>
      </c>
      <c r="J245" s="12">
        <f>VLOOKUP($B245,data!$B$3:$Q$11565,'diff expr Varroa'!J$7,FALSE)</f>
        <v>5.98496325541152</v>
      </c>
      <c r="K245" s="12">
        <f>VLOOKUP($B245,data!$B$3:$Q$11565,'diff expr Varroa'!K$7,FALSE)</f>
        <v>6.49066084484285</v>
      </c>
      <c r="L245" s="12">
        <f>VLOOKUP($B245,data!$B$3:$Q$11565,'diff expr Varroa'!L$7,FALSE)</f>
        <v>7.0317103077074501</v>
      </c>
      <c r="M245" s="12">
        <f>VLOOKUP($B245,data!$B$3:$Q$11565,'diff expr Varroa'!M$7,FALSE)</f>
        <v>7.1328717276627396</v>
      </c>
      <c r="N245" s="12">
        <f>VLOOKUP($B245,data!$B$3:$Q$11565,'diff expr Varroa'!N$7,FALSE)</f>
        <v>6.6595345132719403</v>
      </c>
      <c r="O245" s="12">
        <f>VLOOKUP($B245,data!$B$3:$Q$11565,'diff expr Varroa'!O$7,FALSE)</f>
        <v>6.7538939608274298</v>
      </c>
      <c r="P245" s="12">
        <f>VLOOKUP($B245,data!$B$3:$Q$11565,'diff expr Varroa'!P$7,FALSE)</f>
        <v>6.3434929552864503</v>
      </c>
      <c r="Q245" s="12">
        <f>VLOOKUP($B245,data!$B$3:$Q$11565,'diff expr Varroa'!Q$7,FALSE)</f>
        <v>6.3396327776280996</v>
      </c>
      <c r="S245" s="40" t="str">
        <f>IF(COUNTIF(H245:L245,"&gt;"&amp;'reference parameters'!$B$2)&gt;='reference parameters'!$B$3,IF(COUNTIF('diff expr Varroa'!M245:Q245,"&gt;"&amp;'reference parameters'!$B$2)&gt;='reference parameters'!$B$4,"OK"))</f>
        <v>OK</v>
      </c>
      <c r="U245" s="3">
        <f t="shared" si="133"/>
        <v>7</v>
      </c>
      <c r="V245" s="3">
        <f t="shared" si="134"/>
        <v>8</v>
      </c>
      <c r="W245" s="3">
        <f t="shared" si="135"/>
        <v>1</v>
      </c>
      <c r="X245" s="3">
        <f t="shared" si="136"/>
        <v>4</v>
      </c>
      <c r="Y245" s="3">
        <f t="shared" si="137"/>
        <v>9</v>
      </c>
      <c r="Z245" s="3">
        <f t="shared" si="138"/>
        <v>10</v>
      </c>
      <c r="AA245" s="3">
        <f t="shared" si="139"/>
        <v>5</v>
      </c>
      <c r="AB245" s="3">
        <f t="shared" si="140"/>
        <v>6</v>
      </c>
      <c r="AC245" s="3">
        <f t="shared" si="141"/>
        <v>3</v>
      </c>
      <c r="AD245" s="3">
        <f t="shared" si="142"/>
        <v>2</v>
      </c>
      <c r="AE245" s="3"/>
      <c r="AF245" s="3">
        <f t="shared" si="143"/>
        <v>0</v>
      </c>
      <c r="AG245" s="3">
        <f t="shared" si="144"/>
        <v>0</v>
      </c>
      <c r="AH245" s="3">
        <f t="shared" si="145"/>
        <v>0</v>
      </c>
      <c r="AI245" s="3">
        <f t="shared" si="146"/>
        <v>0</v>
      </c>
      <c r="AJ245" s="3">
        <f t="shared" si="147"/>
        <v>0</v>
      </c>
      <c r="AK245" s="3">
        <f t="shared" si="148"/>
        <v>0</v>
      </c>
      <c r="AL245" s="3">
        <f t="shared" si="149"/>
        <v>0</v>
      </c>
      <c r="AM245" s="3">
        <f t="shared" si="150"/>
        <v>0</v>
      </c>
      <c r="AN245" s="3">
        <f t="shared" si="151"/>
        <v>0</v>
      </c>
      <c r="AO245" s="3">
        <f t="shared" si="152"/>
        <v>0</v>
      </c>
      <c r="AP245" s="3"/>
      <c r="AQ245" s="3">
        <f t="shared" si="153"/>
        <v>7</v>
      </c>
      <c r="AR245" s="3">
        <f t="shared" si="154"/>
        <v>8</v>
      </c>
      <c r="AS245" s="3">
        <f t="shared" si="155"/>
        <v>1</v>
      </c>
      <c r="AT245" s="3">
        <f t="shared" si="156"/>
        <v>4</v>
      </c>
      <c r="AU245" s="3">
        <f t="shared" si="157"/>
        <v>9</v>
      </c>
      <c r="AV245" s="3">
        <f t="shared" si="158"/>
        <v>10</v>
      </c>
      <c r="AW245" s="3">
        <f t="shared" si="159"/>
        <v>5</v>
      </c>
      <c r="AX245" s="3">
        <f t="shared" si="160"/>
        <v>6</v>
      </c>
      <c r="AY245" s="3">
        <f t="shared" si="161"/>
        <v>3</v>
      </c>
      <c r="AZ245" s="3">
        <f t="shared" si="162"/>
        <v>2</v>
      </c>
      <c r="BA245" s="3"/>
      <c r="BB245" s="6">
        <f t="shared" si="163"/>
        <v>5</v>
      </c>
      <c r="BC245" s="3">
        <f t="shared" si="164"/>
        <v>5</v>
      </c>
      <c r="BD245" s="3">
        <f t="shared" si="167"/>
        <v>29</v>
      </c>
      <c r="BE245" s="3">
        <f t="shared" si="168"/>
        <v>26</v>
      </c>
      <c r="BF245" s="3">
        <f t="shared" si="169"/>
        <v>11</v>
      </c>
      <c r="BG245" s="3">
        <f t="shared" si="170"/>
        <v>14</v>
      </c>
      <c r="BH245" s="3">
        <f t="shared" si="171"/>
        <v>11</v>
      </c>
      <c r="BI245" s="28">
        <f t="shared" si="172"/>
        <v>12.5</v>
      </c>
      <c r="BJ245" s="28">
        <f t="shared" si="173"/>
        <v>4.7871355387816905</v>
      </c>
      <c r="BK245" s="44">
        <f t="shared" si="174"/>
        <v>-0.31333978072025609</v>
      </c>
      <c r="BL245" s="45">
        <f t="shared" si="165"/>
        <v>0.37701126503103738</v>
      </c>
      <c r="BM245" s="39"/>
      <c r="BN245" s="39" t="str">
        <f t="shared" si="175"/>
        <v/>
      </c>
      <c r="BP245" s="12">
        <f t="shared" si="176"/>
        <v>1.7695297651978638E-3</v>
      </c>
    </row>
    <row r="246" spans="1:68">
      <c r="A246" s="43" t="s">
        <v>872</v>
      </c>
      <c r="B246" s="43" t="s">
        <v>873</v>
      </c>
      <c r="C246" s="43" t="s">
        <v>711</v>
      </c>
      <c r="D246" s="43" t="s">
        <v>712</v>
      </c>
      <c r="E246" s="43" t="s">
        <v>584</v>
      </c>
      <c r="F246" s="12" t="str">
        <f t="shared" si="166"/>
        <v>Immune syst</v>
      </c>
      <c r="H246" s="12" t="e">
        <f>VLOOKUP($B246,data!$B$3:$Q$11565,'diff expr Varroa'!H$7,FALSE)</f>
        <v>#N/A</v>
      </c>
      <c r="I246" s="12" t="e">
        <f>VLOOKUP($B246,data!$B$3:$Q$11565,'diff expr Varroa'!I$7,FALSE)</f>
        <v>#N/A</v>
      </c>
      <c r="J246" s="12" t="e">
        <f>VLOOKUP($B246,data!$B$3:$Q$11565,'diff expr Varroa'!J$7,FALSE)</f>
        <v>#N/A</v>
      </c>
      <c r="K246" s="12" t="e">
        <f>VLOOKUP($B246,data!$B$3:$Q$11565,'diff expr Varroa'!K$7,FALSE)</f>
        <v>#N/A</v>
      </c>
      <c r="L246" s="12" t="e">
        <f>VLOOKUP($B246,data!$B$3:$Q$11565,'diff expr Varroa'!L$7,FALSE)</f>
        <v>#N/A</v>
      </c>
      <c r="M246" s="12" t="e">
        <f>VLOOKUP($B246,data!$B$3:$Q$11565,'diff expr Varroa'!M$7,FALSE)</f>
        <v>#N/A</v>
      </c>
      <c r="N246" s="12" t="e">
        <f>VLOOKUP($B246,data!$B$3:$Q$11565,'diff expr Varroa'!N$7,FALSE)</f>
        <v>#N/A</v>
      </c>
      <c r="O246" s="12" t="e">
        <f>VLOOKUP($B246,data!$B$3:$Q$11565,'diff expr Varroa'!O$7,FALSE)</f>
        <v>#N/A</v>
      </c>
      <c r="P246" s="12" t="e">
        <f>VLOOKUP($B246,data!$B$3:$Q$11565,'diff expr Varroa'!P$7,FALSE)</f>
        <v>#N/A</v>
      </c>
      <c r="Q246" s="12" t="e">
        <f>VLOOKUP($B246,data!$B$3:$Q$11565,'diff expr Varroa'!Q$7,FALSE)</f>
        <v>#N/A</v>
      </c>
      <c r="S246" s="40" t="b">
        <f>IF(COUNTIF(H246:L246,"&gt;"&amp;'reference parameters'!$B$2)&gt;='reference parameters'!$B$3,IF(COUNTIF('diff expr Varroa'!M246:Q246,"&gt;"&amp;'reference parameters'!$B$2)&gt;='reference parameters'!$B$4,"OK"))</f>
        <v>0</v>
      </c>
      <c r="U246" s="3" t="b">
        <f t="shared" si="133"/>
        <v>0</v>
      </c>
      <c r="V246" s="3" t="b">
        <f t="shared" si="134"/>
        <v>0</v>
      </c>
      <c r="W246" s="3" t="b">
        <f t="shared" si="135"/>
        <v>0</v>
      </c>
      <c r="X246" s="3" t="b">
        <f t="shared" si="136"/>
        <v>0</v>
      </c>
      <c r="Y246" s="3" t="b">
        <f t="shared" si="137"/>
        <v>0</v>
      </c>
      <c r="Z246" s="3" t="b">
        <f t="shared" si="138"/>
        <v>0</v>
      </c>
      <c r="AA246" s="3" t="b">
        <f t="shared" si="139"/>
        <v>0</v>
      </c>
      <c r="AB246" s="3" t="b">
        <f t="shared" si="140"/>
        <v>0</v>
      </c>
      <c r="AC246" s="3" t="b">
        <f t="shared" si="141"/>
        <v>0</v>
      </c>
      <c r="AD246" s="3" t="b">
        <f t="shared" si="142"/>
        <v>0</v>
      </c>
      <c r="AE246" s="3"/>
      <c r="AF246" s="3" t="str">
        <f t="shared" si="143"/>
        <v/>
      </c>
      <c r="AG246" s="3" t="str">
        <f t="shared" si="144"/>
        <v/>
      </c>
      <c r="AH246" s="3" t="str">
        <f t="shared" si="145"/>
        <v/>
      </c>
      <c r="AI246" s="3" t="str">
        <f t="shared" si="146"/>
        <v/>
      </c>
      <c r="AJ246" s="3" t="str">
        <f t="shared" si="147"/>
        <v/>
      </c>
      <c r="AK246" s="3" t="str">
        <f t="shared" si="148"/>
        <v/>
      </c>
      <c r="AL246" s="3" t="str">
        <f t="shared" si="149"/>
        <v/>
      </c>
      <c r="AM246" s="3" t="str">
        <f t="shared" si="150"/>
        <v/>
      </c>
      <c r="AN246" s="3" t="str">
        <f t="shared" si="151"/>
        <v/>
      </c>
      <c r="AO246" s="3" t="str">
        <f t="shared" si="152"/>
        <v/>
      </c>
      <c r="AP246" s="3"/>
      <c r="AQ246" s="3" t="str">
        <f t="shared" si="153"/>
        <v/>
      </c>
      <c r="AR246" s="3" t="str">
        <f t="shared" si="154"/>
        <v/>
      </c>
      <c r="AS246" s="3" t="str">
        <f t="shared" si="155"/>
        <v/>
      </c>
      <c r="AT246" s="3" t="str">
        <f t="shared" si="156"/>
        <v/>
      </c>
      <c r="AU246" s="3" t="str">
        <f t="shared" si="157"/>
        <v/>
      </c>
      <c r="AV246" s="3" t="str">
        <f t="shared" si="158"/>
        <v/>
      </c>
      <c r="AW246" s="3" t="str">
        <f t="shared" si="159"/>
        <v/>
      </c>
      <c r="AX246" s="3" t="str">
        <f t="shared" si="160"/>
        <v/>
      </c>
      <c r="AY246" s="3" t="str">
        <f t="shared" si="161"/>
        <v/>
      </c>
      <c r="AZ246" s="3" t="str">
        <f t="shared" si="162"/>
        <v/>
      </c>
      <c r="BA246" s="3"/>
      <c r="BB246" s="6">
        <f t="shared" si="163"/>
        <v>0</v>
      </c>
      <c r="BC246" s="3">
        <f t="shared" si="164"/>
        <v>0</v>
      </c>
      <c r="BD246" s="3">
        <f t="shared" si="167"/>
        <v>0</v>
      </c>
      <c r="BE246" s="3">
        <f t="shared" si="168"/>
        <v>0</v>
      </c>
      <c r="BF246" s="3">
        <f t="shared" si="169"/>
        <v>0</v>
      </c>
      <c r="BG246" s="3">
        <f t="shared" si="170"/>
        <v>0</v>
      </c>
      <c r="BH246" s="3">
        <f t="shared" si="171"/>
        <v>0</v>
      </c>
      <c r="BI246" s="28">
        <f t="shared" si="172"/>
        <v>0</v>
      </c>
      <c r="BJ246" s="28">
        <f t="shared" si="173"/>
        <v>0</v>
      </c>
      <c r="BK246" s="44" t="e">
        <f t="shared" si="174"/>
        <v>#DIV/0!</v>
      </c>
      <c r="BL246" s="45" t="str">
        <f t="shared" si="165"/>
        <v/>
      </c>
      <c r="BM246" s="39"/>
      <c r="BN246" s="39" t="str">
        <f t="shared" si="175"/>
        <v/>
      </c>
      <c r="BP246" s="12" t="e">
        <f t="shared" si="176"/>
        <v>#N/A</v>
      </c>
    </row>
    <row r="247" spans="1:68">
      <c r="A247" s="43" t="s">
        <v>874</v>
      </c>
      <c r="B247" s="43" t="s">
        <v>875</v>
      </c>
      <c r="C247" s="43" t="s">
        <v>876</v>
      </c>
      <c r="D247" s="43"/>
      <c r="E247" s="43" t="s">
        <v>584</v>
      </c>
      <c r="F247" s="12" t="str">
        <f t="shared" si="166"/>
        <v>Immune syst</v>
      </c>
      <c r="H247" s="12">
        <f>VLOOKUP($B247,data!$B$3:$Q$11565,'diff expr Varroa'!H$7,FALSE)</f>
        <v>8.7707333449616893</v>
      </c>
      <c r="I247" s="12">
        <f>VLOOKUP($B247,data!$B$3:$Q$11565,'diff expr Varroa'!I$7,FALSE)</f>
        <v>8.6749238198837109</v>
      </c>
      <c r="J247" s="12">
        <f>VLOOKUP($B247,data!$B$3:$Q$11565,'diff expr Varroa'!J$7,FALSE)</f>
        <v>8.5836924836464004</v>
      </c>
      <c r="K247" s="12">
        <f>VLOOKUP($B247,data!$B$3:$Q$11565,'diff expr Varroa'!K$7,FALSE)</f>
        <v>8.71825860408617</v>
      </c>
      <c r="L247" s="12">
        <f>VLOOKUP($B247,data!$B$3:$Q$11565,'diff expr Varroa'!L$7,FALSE)</f>
        <v>8.5686240070536801</v>
      </c>
      <c r="M247" s="12">
        <f>VLOOKUP($B247,data!$B$3:$Q$11565,'diff expr Varroa'!M$7,FALSE)</f>
        <v>9.0870142653466992</v>
      </c>
      <c r="N247" s="12">
        <f>VLOOKUP($B247,data!$B$3:$Q$11565,'diff expr Varroa'!N$7,FALSE)</f>
        <v>8.6101593998667205</v>
      </c>
      <c r="O247" s="12">
        <f>VLOOKUP($B247,data!$B$3:$Q$11565,'diff expr Varroa'!O$7,FALSE)</f>
        <v>8.7211216179701392</v>
      </c>
      <c r="P247" s="12">
        <f>VLOOKUP($B247,data!$B$3:$Q$11565,'diff expr Varroa'!P$7,FALSE)</f>
        <v>8.6194804785925108</v>
      </c>
      <c r="Q247" s="12">
        <f>VLOOKUP($B247,data!$B$3:$Q$11565,'diff expr Varroa'!Q$7,FALSE)</f>
        <v>8.6672321134242001</v>
      </c>
      <c r="S247" s="40" t="str">
        <f>IF(COUNTIF(H247:L247,"&gt;"&amp;'reference parameters'!$B$2)&gt;='reference parameters'!$B$3,IF(COUNTIF('diff expr Varroa'!M247:Q247,"&gt;"&amp;'reference parameters'!$B$2)&gt;='reference parameters'!$B$4,"OK"))</f>
        <v>OK</v>
      </c>
      <c r="U247" s="3">
        <f t="shared" si="133"/>
        <v>9</v>
      </c>
      <c r="V247" s="3">
        <f t="shared" si="134"/>
        <v>6</v>
      </c>
      <c r="W247" s="3">
        <f t="shared" si="135"/>
        <v>2</v>
      </c>
      <c r="X247" s="3">
        <f t="shared" si="136"/>
        <v>7</v>
      </c>
      <c r="Y247" s="3">
        <f t="shared" si="137"/>
        <v>1</v>
      </c>
      <c r="Z247" s="3">
        <f t="shared" si="138"/>
        <v>10</v>
      </c>
      <c r="AA247" s="3">
        <f t="shared" si="139"/>
        <v>3</v>
      </c>
      <c r="AB247" s="3">
        <f t="shared" si="140"/>
        <v>8</v>
      </c>
      <c r="AC247" s="3">
        <f t="shared" si="141"/>
        <v>4</v>
      </c>
      <c r="AD247" s="3">
        <f t="shared" si="142"/>
        <v>5</v>
      </c>
      <c r="AE247" s="3"/>
      <c r="AF247" s="3">
        <f t="shared" si="143"/>
        <v>0</v>
      </c>
      <c r="AG247" s="3">
        <f t="shared" si="144"/>
        <v>0</v>
      </c>
      <c r="AH247" s="3">
        <f t="shared" si="145"/>
        <v>0</v>
      </c>
      <c r="AI247" s="3">
        <f t="shared" si="146"/>
        <v>0</v>
      </c>
      <c r="AJ247" s="3">
        <f t="shared" si="147"/>
        <v>0</v>
      </c>
      <c r="AK247" s="3">
        <f t="shared" si="148"/>
        <v>0</v>
      </c>
      <c r="AL247" s="3">
        <f t="shared" si="149"/>
        <v>0</v>
      </c>
      <c r="AM247" s="3">
        <f t="shared" si="150"/>
        <v>0</v>
      </c>
      <c r="AN247" s="3">
        <f t="shared" si="151"/>
        <v>0</v>
      </c>
      <c r="AO247" s="3">
        <f t="shared" si="152"/>
        <v>0</v>
      </c>
      <c r="AP247" s="3"/>
      <c r="AQ247" s="3">
        <f t="shared" si="153"/>
        <v>9</v>
      </c>
      <c r="AR247" s="3">
        <f t="shared" si="154"/>
        <v>6</v>
      </c>
      <c r="AS247" s="3">
        <f t="shared" si="155"/>
        <v>2</v>
      </c>
      <c r="AT247" s="3">
        <f t="shared" si="156"/>
        <v>7</v>
      </c>
      <c r="AU247" s="3">
        <f t="shared" si="157"/>
        <v>1</v>
      </c>
      <c r="AV247" s="3">
        <f t="shared" si="158"/>
        <v>10</v>
      </c>
      <c r="AW247" s="3">
        <f t="shared" si="159"/>
        <v>3</v>
      </c>
      <c r="AX247" s="3">
        <f t="shared" si="160"/>
        <v>8</v>
      </c>
      <c r="AY247" s="3">
        <f t="shared" si="161"/>
        <v>4</v>
      </c>
      <c r="AZ247" s="3">
        <f t="shared" si="162"/>
        <v>5</v>
      </c>
      <c r="BA247" s="3"/>
      <c r="BB247" s="6">
        <f t="shared" si="163"/>
        <v>5</v>
      </c>
      <c r="BC247" s="3">
        <f t="shared" si="164"/>
        <v>5</v>
      </c>
      <c r="BD247" s="3">
        <f t="shared" si="167"/>
        <v>25</v>
      </c>
      <c r="BE247" s="3">
        <f t="shared" si="168"/>
        <v>30</v>
      </c>
      <c r="BF247" s="3">
        <f t="shared" si="169"/>
        <v>15</v>
      </c>
      <c r="BG247" s="3">
        <f t="shared" si="170"/>
        <v>10</v>
      </c>
      <c r="BH247" s="3">
        <f t="shared" si="171"/>
        <v>10</v>
      </c>
      <c r="BI247" s="28">
        <f t="shared" si="172"/>
        <v>12.5</v>
      </c>
      <c r="BJ247" s="28">
        <f t="shared" si="173"/>
        <v>4.7871355387816905</v>
      </c>
      <c r="BK247" s="44">
        <f t="shared" si="174"/>
        <v>-0.5222329678670935</v>
      </c>
      <c r="BL247" s="45">
        <f t="shared" si="165"/>
        <v>0.30075406722029491</v>
      </c>
      <c r="BM247" s="39"/>
      <c r="BN247" s="39" t="str">
        <f t="shared" si="175"/>
        <v/>
      </c>
      <c r="BP247" s="12">
        <f t="shared" si="176"/>
        <v>3.8805291128365619E-3</v>
      </c>
    </row>
    <row r="248" spans="1:68">
      <c r="A248" s="43" t="s">
        <v>877</v>
      </c>
      <c r="B248" s="43" t="s">
        <v>878</v>
      </c>
      <c r="C248" s="43" t="s">
        <v>879</v>
      </c>
      <c r="D248" s="43" t="s">
        <v>880</v>
      </c>
      <c r="E248" s="43" t="s">
        <v>584</v>
      </c>
      <c r="F248" s="12" t="str">
        <f t="shared" si="166"/>
        <v>Immune syst</v>
      </c>
      <c r="H248" s="12">
        <f>VLOOKUP($B248,data!$B$3:$Q$11565,'diff expr Varroa'!H$7,FALSE)</f>
        <v>6.7960272589149602</v>
      </c>
      <c r="I248" s="12">
        <f>VLOOKUP($B248,data!$B$3:$Q$11565,'diff expr Varroa'!I$7,FALSE)</f>
        <v>7.0809906254396298</v>
      </c>
      <c r="J248" s="12">
        <f>VLOOKUP($B248,data!$B$3:$Q$11565,'diff expr Varroa'!J$7,FALSE)</f>
        <v>6.4589126547399403</v>
      </c>
      <c r="K248" s="12">
        <f>VLOOKUP($B248,data!$B$3:$Q$11565,'diff expr Varroa'!K$7,FALSE)</f>
        <v>6.9228239744450697</v>
      </c>
      <c r="L248" s="12">
        <f>VLOOKUP($B248,data!$B$3:$Q$11565,'diff expr Varroa'!L$7,FALSE)</f>
        <v>6.64536989626367</v>
      </c>
      <c r="M248" s="12">
        <f>VLOOKUP($B248,data!$B$3:$Q$11565,'diff expr Varroa'!M$7,FALSE)</f>
        <v>7.6058914026428504</v>
      </c>
      <c r="N248" s="12">
        <f>VLOOKUP($B248,data!$B$3:$Q$11565,'diff expr Varroa'!N$7,FALSE)</f>
        <v>7.10853650596375</v>
      </c>
      <c r="O248" s="12">
        <f>VLOOKUP($B248,data!$B$3:$Q$11565,'diff expr Varroa'!O$7,FALSE)</f>
        <v>7.2571225943095499</v>
      </c>
      <c r="P248" s="12">
        <f>VLOOKUP($B248,data!$B$3:$Q$11565,'diff expr Varroa'!P$7,FALSE)</f>
        <v>7.0771292840706099</v>
      </c>
      <c r="Q248" s="12">
        <f>VLOOKUP($B248,data!$B$3:$Q$11565,'diff expr Varroa'!Q$7,FALSE)</f>
        <v>7.1478815104877</v>
      </c>
      <c r="S248" s="40" t="str">
        <f>IF(COUNTIF(H248:L248,"&gt;"&amp;'reference parameters'!$B$2)&gt;='reference parameters'!$B$3,IF(COUNTIF('diff expr Varroa'!M248:Q248,"&gt;"&amp;'reference parameters'!$B$2)&gt;='reference parameters'!$B$4,"OK"))</f>
        <v>OK</v>
      </c>
      <c r="U248" s="3">
        <f t="shared" si="133"/>
        <v>3</v>
      </c>
      <c r="V248" s="3">
        <f t="shared" si="134"/>
        <v>6</v>
      </c>
      <c r="W248" s="3">
        <f t="shared" si="135"/>
        <v>1</v>
      </c>
      <c r="X248" s="3">
        <f t="shared" si="136"/>
        <v>4</v>
      </c>
      <c r="Y248" s="3">
        <f t="shared" si="137"/>
        <v>2</v>
      </c>
      <c r="Z248" s="3">
        <f t="shared" si="138"/>
        <v>10</v>
      </c>
      <c r="AA248" s="3">
        <f t="shared" si="139"/>
        <v>7</v>
      </c>
      <c r="AB248" s="3">
        <f t="shared" si="140"/>
        <v>9</v>
      </c>
      <c r="AC248" s="3">
        <f t="shared" si="141"/>
        <v>5</v>
      </c>
      <c r="AD248" s="3">
        <f t="shared" si="142"/>
        <v>8</v>
      </c>
      <c r="AE248" s="3"/>
      <c r="AF248" s="3">
        <f t="shared" si="143"/>
        <v>0</v>
      </c>
      <c r="AG248" s="3">
        <f t="shared" si="144"/>
        <v>0</v>
      </c>
      <c r="AH248" s="3">
        <f t="shared" si="145"/>
        <v>0</v>
      </c>
      <c r="AI248" s="3">
        <f t="shared" si="146"/>
        <v>0</v>
      </c>
      <c r="AJ248" s="3">
        <f t="shared" si="147"/>
        <v>0</v>
      </c>
      <c r="AK248" s="3">
        <f t="shared" si="148"/>
        <v>0</v>
      </c>
      <c r="AL248" s="3">
        <f t="shared" si="149"/>
        <v>0</v>
      </c>
      <c r="AM248" s="3">
        <f t="shared" si="150"/>
        <v>0</v>
      </c>
      <c r="AN248" s="3">
        <f t="shared" si="151"/>
        <v>0</v>
      </c>
      <c r="AO248" s="3">
        <f t="shared" si="152"/>
        <v>0</v>
      </c>
      <c r="AP248" s="3"/>
      <c r="AQ248" s="3">
        <f t="shared" si="153"/>
        <v>3</v>
      </c>
      <c r="AR248" s="3">
        <f t="shared" si="154"/>
        <v>6</v>
      </c>
      <c r="AS248" s="3">
        <f t="shared" si="155"/>
        <v>1</v>
      </c>
      <c r="AT248" s="3">
        <f t="shared" si="156"/>
        <v>4</v>
      </c>
      <c r="AU248" s="3">
        <f t="shared" si="157"/>
        <v>2</v>
      </c>
      <c r="AV248" s="3">
        <f t="shared" si="158"/>
        <v>10</v>
      </c>
      <c r="AW248" s="3">
        <f t="shared" si="159"/>
        <v>7</v>
      </c>
      <c r="AX248" s="3">
        <f t="shared" si="160"/>
        <v>9</v>
      </c>
      <c r="AY248" s="3">
        <f t="shared" si="161"/>
        <v>5</v>
      </c>
      <c r="AZ248" s="3">
        <f t="shared" si="162"/>
        <v>8</v>
      </c>
      <c r="BA248" s="3"/>
      <c r="BB248" s="6">
        <f t="shared" si="163"/>
        <v>5</v>
      </c>
      <c r="BC248" s="3">
        <f t="shared" si="164"/>
        <v>5</v>
      </c>
      <c r="BD248" s="3">
        <f t="shared" si="167"/>
        <v>16</v>
      </c>
      <c r="BE248" s="3">
        <f t="shared" si="168"/>
        <v>39</v>
      </c>
      <c r="BF248" s="3">
        <f t="shared" si="169"/>
        <v>24</v>
      </c>
      <c r="BG248" s="3">
        <f t="shared" si="170"/>
        <v>1</v>
      </c>
      <c r="BH248" s="3">
        <f t="shared" si="171"/>
        <v>1</v>
      </c>
      <c r="BI248" s="28">
        <f t="shared" si="172"/>
        <v>12.5</v>
      </c>
      <c r="BJ248" s="28">
        <f t="shared" si="173"/>
        <v>4.7871355387816905</v>
      </c>
      <c r="BK248" s="44">
        <f t="shared" si="174"/>
        <v>-2.40227165218863</v>
      </c>
      <c r="BL248" s="45">
        <f t="shared" si="165"/>
        <v>8.1468018105142637E-3</v>
      </c>
      <c r="BM248" s="39"/>
      <c r="BN248" s="39" t="str">
        <f t="shared" si="175"/>
        <v>sign</v>
      </c>
      <c r="BP248" s="12">
        <f t="shared" si="176"/>
        <v>2.8414781171120902E-2</v>
      </c>
    </row>
    <row r="249" spans="1:68">
      <c r="A249" s="43" t="s">
        <v>881</v>
      </c>
      <c r="B249" s="43" t="s">
        <v>882</v>
      </c>
      <c r="C249" s="43" t="s">
        <v>769</v>
      </c>
      <c r="D249" s="43" t="s">
        <v>770</v>
      </c>
      <c r="E249" s="43" t="s">
        <v>584</v>
      </c>
      <c r="F249" s="12" t="str">
        <f t="shared" si="166"/>
        <v>Immune syst</v>
      </c>
      <c r="H249" s="12" t="e">
        <f>VLOOKUP($B249,data!$B$3:$Q$11565,'diff expr Varroa'!H$7,FALSE)</f>
        <v>#N/A</v>
      </c>
      <c r="I249" s="12" t="e">
        <f>VLOOKUP($B249,data!$B$3:$Q$11565,'diff expr Varroa'!I$7,FALSE)</f>
        <v>#N/A</v>
      </c>
      <c r="J249" s="12" t="e">
        <f>VLOOKUP($B249,data!$B$3:$Q$11565,'diff expr Varroa'!J$7,FALSE)</f>
        <v>#N/A</v>
      </c>
      <c r="K249" s="12" t="e">
        <f>VLOOKUP($B249,data!$B$3:$Q$11565,'diff expr Varroa'!K$7,FALSE)</f>
        <v>#N/A</v>
      </c>
      <c r="L249" s="12" t="e">
        <f>VLOOKUP($B249,data!$B$3:$Q$11565,'diff expr Varroa'!L$7,FALSE)</f>
        <v>#N/A</v>
      </c>
      <c r="M249" s="12" t="e">
        <f>VLOOKUP($B249,data!$B$3:$Q$11565,'diff expr Varroa'!M$7,FALSE)</f>
        <v>#N/A</v>
      </c>
      <c r="N249" s="12" t="e">
        <f>VLOOKUP($B249,data!$B$3:$Q$11565,'diff expr Varroa'!N$7,FALSE)</f>
        <v>#N/A</v>
      </c>
      <c r="O249" s="12" t="e">
        <f>VLOOKUP($B249,data!$B$3:$Q$11565,'diff expr Varroa'!O$7,FALSE)</f>
        <v>#N/A</v>
      </c>
      <c r="P249" s="12" t="e">
        <f>VLOOKUP($B249,data!$B$3:$Q$11565,'diff expr Varroa'!P$7,FALSE)</f>
        <v>#N/A</v>
      </c>
      <c r="Q249" s="12" t="e">
        <f>VLOOKUP($B249,data!$B$3:$Q$11565,'diff expr Varroa'!Q$7,FALSE)</f>
        <v>#N/A</v>
      </c>
      <c r="S249" s="40" t="b">
        <f>IF(COUNTIF(H249:L249,"&gt;"&amp;'reference parameters'!$B$2)&gt;='reference parameters'!$B$3,IF(COUNTIF('diff expr Varroa'!M249:Q249,"&gt;"&amp;'reference parameters'!$B$2)&gt;='reference parameters'!$B$4,"OK"))</f>
        <v>0</v>
      </c>
      <c r="U249" s="3" t="b">
        <f t="shared" si="133"/>
        <v>0</v>
      </c>
      <c r="V249" s="3" t="b">
        <f t="shared" si="134"/>
        <v>0</v>
      </c>
      <c r="W249" s="3" t="b">
        <f t="shared" si="135"/>
        <v>0</v>
      </c>
      <c r="X249" s="3" t="b">
        <f t="shared" si="136"/>
        <v>0</v>
      </c>
      <c r="Y249" s="3" t="b">
        <f t="shared" si="137"/>
        <v>0</v>
      </c>
      <c r="Z249" s="3" t="b">
        <f t="shared" si="138"/>
        <v>0</v>
      </c>
      <c r="AA249" s="3" t="b">
        <f t="shared" si="139"/>
        <v>0</v>
      </c>
      <c r="AB249" s="3" t="b">
        <f t="shared" si="140"/>
        <v>0</v>
      </c>
      <c r="AC249" s="3" t="b">
        <f t="shared" si="141"/>
        <v>0</v>
      </c>
      <c r="AD249" s="3" t="b">
        <f t="shared" si="142"/>
        <v>0</v>
      </c>
      <c r="AE249" s="3"/>
      <c r="AF249" s="3" t="str">
        <f t="shared" si="143"/>
        <v/>
      </c>
      <c r="AG249" s="3" t="str">
        <f t="shared" si="144"/>
        <v/>
      </c>
      <c r="AH249" s="3" t="str">
        <f t="shared" si="145"/>
        <v/>
      </c>
      <c r="AI249" s="3" t="str">
        <f t="shared" si="146"/>
        <v/>
      </c>
      <c r="AJ249" s="3" t="str">
        <f t="shared" si="147"/>
        <v/>
      </c>
      <c r="AK249" s="3" t="str">
        <f t="shared" si="148"/>
        <v/>
      </c>
      <c r="AL249" s="3" t="str">
        <f t="shared" si="149"/>
        <v/>
      </c>
      <c r="AM249" s="3" t="str">
        <f t="shared" si="150"/>
        <v/>
      </c>
      <c r="AN249" s="3" t="str">
        <f t="shared" si="151"/>
        <v/>
      </c>
      <c r="AO249" s="3" t="str">
        <f t="shared" si="152"/>
        <v/>
      </c>
      <c r="AP249" s="3"/>
      <c r="AQ249" s="3" t="str">
        <f t="shared" si="153"/>
        <v/>
      </c>
      <c r="AR249" s="3" t="str">
        <f t="shared" si="154"/>
        <v/>
      </c>
      <c r="AS249" s="3" t="str">
        <f t="shared" si="155"/>
        <v/>
      </c>
      <c r="AT249" s="3" t="str">
        <f t="shared" si="156"/>
        <v/>
      </c>
      <c r="AU249" s="3" t="str">
        <f t="shared" si="157"/>
        <v/>
      </c>
      <c r="AV249" s="3" t="str">
        <f t="shared" si="158"/>
        <v/>
      </c>
      <c r="AW249" s="3" t="str">
        <f t="shared" si="159"/>
        <v/>
      </c>
      <c r="AX249" s="3" t="str">
        <f t="shared" si="160"/>
        <v/>
      </c>
      <c r="AY249" s="3" t="str">
        <f t="shared" si="161"/>
        <v/>
      </c>
      <c r="AZ249" s="3" t="str">
        <f t="shared" si="162"/>
        <v/>
      </c>
      <c r="BA249" s="3"/>
      <c r="BB249" s="6">
        <f t="shared" si="163"/>
        <v>0</v>
      </c>
      <c r="BC249" s="3">
        <f t="shared" si="164"/>
        <v>0</v>
      </c>
      <c r="BD249" s="3">
        <f t="shared" si="167"/>
        <v>0</v>
      </c>
      <c r="BE249" s="3">
        <f t="shared" si="168"/>
        <v>0</v>
      </c>
      <c r="BF249" s="3">
        <f t="shared" si="169"/>
        <v>0</v>
      </c>
      <c r="BG249" s="3">
        <f t="shared" si="170"/>
        <v>0</v>
      </c>
      <c r="BH249" s="3">
        <f t="shared" si="171"/>
        <v>0</v>
      </c>
      <c r="BI249" s="28">
        <f t="shared" si="172"/>
        <v>0</v>
      </c>
      <c r="BJ249" s="28">
        <f t="shared" si="173"/>
        <v>0</v>
      </c>
      <c r="BK249" s="44" t="e">
        <f t="shared" si="174"/>
        <v>#DIV/0!</v>
      </c>
      <c r="BL249" s="45" t="str">
        <f t="shared" si="165"/>
        <v/>
      </c>
      <c r="BM249" s="39"/>
      <c r="BN249" s="39" t="str">
        <f t="shared" si="175"/>
        <v/>
      </c>
      <c r="BP249" s="12" t="e">
        <f t="shared" si="176"/>
        <v>#N/A</v>
      </c>
    </row>
    <row r="250" spans="1:68">
      <c r="A250" s="43" t="s">
        <v>883</v>
      </c>
      <c r="B250" s="43" t="s">
        <v>884</v>
      </c>
      <c r="C250" s="43" t="s">
        <v>632</v>
      </c>
      <c r="D250" s="43" t="s">
        <v>633</v>
      </c>
      <c r="E250" s="43" t="s">
        <v>584</v>
      </c>
      <c r="F250" s="12" t="str">
        <f t="shared" si="166"/>
        <v>Immune syst</v>
      </c>
      <c r="H250" s="12" t="e">
        <f>VLOOKUP($B250,data!$B$3:$Q$11565,'diff expr Varroa'!H$7,FALSE)</f>
        <v>#N/A</v>
      </c>
      <c r="I250" s="12" t="e">
        <f>VLOOKUP($B250,data!$B$3:$Q$11565,'diff expr Varroa'!I$7,FALSE)</f>
        <v>#N/A</v>
      </c>
      <c r="J250" s="12" t="e">
        <f>VLOOKUP($B250,data!$B$3:$Q$11565,'diff expr Varroa'!J$7,FALSE)</f>
        <v>#N/A</v>
      </c>
      <c r="K250" s="12" t="e">
        <f>VLOOKUP($B250,data!$B$3:$Q$11565,'diff expr Varroa'!K$7,FALSE)</f>
        <v>#N/A</v>
      </c>
      <c r="L250" s="12" t="e">
        <f>VLOOKUP($B250,data!$B$3:$Q$11565,'diff expr Varroa'!L$7,FALSE)</f>
        <v>#N/A</v>
      </c>
      <c r="M250" s="12" t="e">
        <f>VLOOKUP($B250,data!$B$3:$Q$11565,'diff expr Varroa'!M$7,FALSE)</f>
        <v>#N/A</v>
      </c>
      <c r="N250" s="12" t="e">
        <f>VLOOKUP($B250,data!$B$3:$Q$11565,'diff expr Varroa'!N$7,FALSE)</f>
        <v>#N/A</v>
      </c>
      <c r="O250" s="12" t="e">
        <f>VLOOKUP($B250,data!$B$3:$Q$11565,'diff expr Varroa'!O$7,FALSE)</f>
        <v>#N/A</v>
      </c>
      <c r="P250" s="12" t="e">
        <f>VLOOKUP($B250,data!$B$3:$Q$11565,'diff expr Varroa'!P$7,FALSE)</f>
        <v>#N/A</v>
      </c>
      <c r="Q250" s="12" t="e">
        <f>VLOOKUP($B250,data!$B$3:$Q$11565,'diff expr Varroa'!Q$7,FALSE)</f>
        <v>#N/A</v>
      </c>
      <c r="S250" s="40" t="b">
        <f>IF(COUNTIF(H250:L250,"&gt;"&amp;'reference parameters'!$B$2)&gt;='reference parameters'!$B$3,IF(COUNTIF('diff expr Varroa'!M250:Q250,"&gt;"&amp;'reference parameters'!$B$2)&gt;='reference parameters'!$B$4,"OK"))</f>
        <v>0</v>
      </c>
      <c r="U250" s="3" t="b">
        <f t="shared" si="133"/>
        <v>0</v>
      </c>
      <c r="V250" s="3" t="b">
        <f t="shared" si="134"/>
        <v>0</v>
      </c>
      <c r="W250" s="3" t="b">
        <f t="shared" si="135"/>
        <v>0</v>
      </c>
      <c r="X250" s="3" t="b">
        <f t="shared" si="136"/>
        <v>0</v>
      </c>
      <c r="Y250" s="3" t="b">
        <f t="shared" si="137"/>
        <v>0</v>
      </c>
      <c r="Z250" s="3" t="b">
        <f t="shared" si="138"/>
        <v>0</v>
      </c>
      <c r="AA250" s="3" t="b">
        <f t="shared" si="139"/>
        <v>0</v>
      </c>
      <c r="AB250" s="3" t="b">
        <f t="shared" si="140"/>
        <v>0</v>
      </c>
      <c r="AC250" s="3" t="b">
        <f t="shared" si="141"/>
        <v>0</v>
      </c>
      <c r="AD250" s="3" t="b">
        <f t="shared" si="142"/>
        <v>0</v>
      </c>
      <c r="AE250" s="3"/>
      <c r="AF250" s="3" t="str">
        <f t="shared" si="143"/>
        <v/>
      </c>
      <c r="AG250" s="3" t="str">
        <f t="shared" si="144"/>
        <v/>
      </c>
      <c r="AH250" s="3" t="str">
        <f t="shared" si="145"/>
        <v/>
      </c>
      <c r="AI250" s="3" t="str">
        <f t="shared" si="146"/>
        <v/>
      </c>
      <c r="AJ250" s="3" t="str">
        <f t="shared" si="147"/>
        <v/>
      </c>
      <c r="AK250" s="3" t="str">
        <f t="shared" si="148"/>
        <v/>
      </c>
      <c r="AL250" s="3" t="str">
        <f t="shared" si="149"/>
        <v/>
      </c>
      <c r="AM250" s="3" t="str">
        <f t="shared" si="150"/>
        <v/>
      </c>
      <c r="AN250" s="3" t="str">
        <f t="shared" si="151"/>
        <v/>
      </c>
      <c r="AO250" s="3" t="str">
        <f t="shared" si="152"/>
        <v/>
      </c>
      <c r="AP250" s="3"/>
      <c r="AQ250" s="3" t="str">
        <f t="shared" si="153"/>
        <v/>
      </c>
      <c r="AR250" s="3" t="str">
        <f t="shared" si="154"/>
        <v/>
      </c>
      <c r="AS250" s="3" t="str">
        <f t="shared" si="155"/>
        <v/>
      </c>
      <c r="AT250" s="3" t="str">
        <f t="shared" si="156"/>
        <v/>
      </c>
      <c r="AU250" s="3" t="str">
        <f t="shared" si="157"/>
        <v/>
      </c>
      <c r="AV250" s="3" t="str">
        <f t="shared" si="158"/>
        <v/>
      </c>
      <c r="AW250" s="3" t="str">
        <f t="shared" si="159"/>
        <v/>
      </c>
      <c r="AX250" s="3" t="str">
        <f t="shared" si="160"/>
        <v/>
      </c>
      <c r="AY250" s="3" t="str">
        <f t="shared" si="161"/>
        <v/>
      </c>
      <c r="AZ250" s="3" t="str">
        <f t="shared" si="162"/>
        <v/>
      </c>
      <c r="BA250" s="3"/>
      <c r="BB250" s="6">
        <f t="shared" si="163"/>
        <v>0</v>
      </c>
      <c r="BC250" s="3">
        <f t="shared" si="164"/>
        <v>0</v>
      </c>
      <c r="BD250" s="3">
        <f t="shared" si="167"/>
        <v>0</v>
      </c>
      <c r="BE250" s="3">
        <f t="shared" si="168"/>
        <v>0</v>
      </c>
      <c r="BF250" s="3">
        <f t="shared" si="169"/>
        <v>0</v>
      </c>
      <c r="BG250" s="3">
        <f t="shared" si="170"/>
        <v>0</v>
      </c>
      <c r="BH250" s="3">
        <f t="shared" si="171"/>
        <v>0</v>
      </c>
      <c r="BI250" s="28">
        <f t="shared" si="172"/>
        <v>0</v>
      </c>
      <c r="BJ250" s="28">
        <f t="shared" si="173"/>
        <v>0</v>
      </c>
      <c r="BK250" s="44" t="e">
        <f t="shared" si="174"/>
        <v>#DIV/0!</v>
      </c>
      <c r="BL250" s="45" t="str">
        <f t="shared" si="165"/>
        <v/>
      </c>
      <c r="BM250" s="39"/>
      <c r="BN250" s="39" t="str">
        <f t="shared" si="175"/>
        <v/>
      </c>
      <c r="BP250" s="12" t="e">
        <f t="shared" si="176"/>
        <v>#N/A</v>
      </c>
    </row>
    <row r="251" spans="1:68">
      <c r="A251" s="43" t="s">
        <v>885</v>
      </c>
      <c r="B251" s="43" t="s">
        <v>886</v>
      </c>
      <c r="C251" s="43" t="s">
        <v>887</v>
      </c>
      <c r="D251" s="43" t="s">
        <v>888</v>
      </c>
      <c r="E251" s="43" t="s">
        <v>584</v>
      </c>
      <c r="F251" s="12" t="str">
        <f t="shared" si="166"/>
        <v>Immune syst</v>
      </c>
      <c r="H251" s="12">
        <f>VLOOKUP($B251,data!$B$3:$Q$11565,'diff expr Varroa'!H$7,FALSE)</f>
        <v>6.1249699100370201</v>
      </c>
      <c r="I251" s="12">
        <f>VLOOKUP($B251,data!$B$3:$Q$11565,'diff expr Varroa'!I$7,FALSE)</f>
        <v>5.5701495124768599</v>
      </c>
      <c r="J251" s="12">
        <f>VLOOKUP($B251,data!$B$3:$Q$11565,'diff expr Varroa'!J$7,FALSE)</f>
        <v>6.4001528211462198</v>
      </c>
      <c r="K251" s="12">
        <f>VLOOKUP($B251,data!$B$3:$Q$11565,'diff expr Varroa'!K$7,FALSE)</f>
        <v>5.9029685313311697</v>
      </c>
      <c r="L251" s="12">
        <f>VLOOKUP($B251,data!$B$3:$Q$11565,'diff expr Varroa'!L$7,FALSE)</f>
        <v>6.3084947633379898</v>
      </c>
      <c r="M251" s="12">
        <f>VLOOKUP($B251,data!$B$3:$Q$11565,'diff expr Varroa'!M$7,FALSE)</f>
        <v>5.8348120214029704</v>
      </c>
      <c r="N251" s="12">
        <f>VLOOKUP($B251,data!$B$3:$Q$11565,'diff expr Varroa'!N$7,FALSE)</f>
        <v>6.0733389419943604</v>
      </c>
      <c r="O251" s="12">
        <f>VLOOKUP($B251,data!$B$3:$Q$11565,'diff expr Varroa'!O$7,FALSE)</f>
        <v>6.4419524895365798</v>
      </c>
      <c r="P251" s="12">
        <f>VLOOKUP($B251,data!$B$3:$Q$11565,'diff expr Varroa'!P$7,FALSE)</f>
        <v>6.5542553394185203</v>
      </c>
      <c r="Q251" s="12">
        <f>VLOOKUP($B251,data!$B$3:$Q$11565,'diff expr Varroa'!Q$7,FALSE)</f>
        <v>6.8442576567715898</v>
      </c>
      <c r="S251" s="40" t="str">
        <f>IF(COUNTIF(H251:L251,"&gt;"&amp;'reference parameters'!$B$2)&gt;='reference parameters'!$B$3,IF(COUNTIF('diff expr Varroa'!M251:Q251,"&gt;"&amp;'reference parameters'!$B$2)&gt;='reference parameters'!$B$4,"OK"))</f>
        <v>OK</v>
      </c>
      <c r="U251" s="3">
        <f t="shared" si="133"/>
        <v>5</v>
      </c>
      <c r="V251" s="3">
        <f t="shared" si="134"/>
        <v>1</v>
      </c>
      <c r="W251" s="3">
        <f t="shared" si="135"/>
        <v>7</v>
      </c>
      <c r="X251" s="3">
        <f t="shared" si="136"/>
        <v>3</v>
      </c>
      <c r="Y251" s="3">
        <f t="shared" si="137"/>
        <v>6</v>
      </c>
      <c r="Z251" s="3">
        <f t="shared" si="138"/>
        <v>2</v>
      </c>
      <c r="AA251" s="3">
        <f t="shared" si="139"/>
        <v>4</v>
      </c>
      <c r="AB251" s="3">
        <f t="shared" si="140"/>
        <v>8</v>
      </c>
      <c r="AC251" s="3">
        <f t="shared" si="141"/>
        <v>9</v>
      </c>
      <c r="AD251" s="3">
        <f t="shared" si="142"/>
        <v>10</v>
      </c>
      <c r="AE251" s="3"/>
      <c r="AF251" s="3">
        <f t="shared" si="143"/>
        <v>0</v>
      </c>
      <c r="AG251" s="3">
        <f t="shared" si="144"/>
        <v>0</v>
      </c>
      <c r="AH251" s="3">
        <f t="shared" si="145"/>
        <v>0</v>
      </c>
      <c r="AI251" s="3">
        <f t="shared" si="146"/>
        <v>0</v>
      </c>
      <c r="AJ251" s="3">
        <f t="shared" si="147"/>
        <v>0</v>
      </c>
      <c r="AK251" s="3">
        <f t="shared" si="148"/>
        <v>0</v>
      </c>
      <c r="AL251" s="3">
        <f t="shared" si="149"/>
        <v>0</v>
      </c>
      <c r="AM251" s="3">
        <f t="shared" si="150"/>
        <v>0</v>
      </c>
      <c r="AN251" s="3">
        <f t="shared" si="151"/>
        <v>0</v>
      </c>
      <c r="AO251" s="3">
        <f t="shared" si="152"/>
        <v>0</v>
      </c>
      <c r="AP251" s="3"/>
      <c r="AQ251" s="3">
        <f t="shared" si="153"/>
        <v>5</v>
      </c>
      <c r="AR251" s="3">
        <f t="shared" si="154"/>
        <v>1</v>
      </c>
      <c r="AS251" s="3">
        <f t="shared" si="155"/>
        <v>7</v>
      </c>
      <c r="AT251" s="3">
        <f t="shared" si="156"/>
        <v>3</v>
      </c>
      <c r="AU251" s="3">
        <f t="shared" si="157"/>
        <v>6</v>
      </c>
      <c r="AV251" s="3">
        <f t="shared" si="158"/>
        <v>2</v>
      </c>
      <c r="AW251" s="3">
        <f t="shared" si="159"/>
        <v>4</v>
      </c>
      <c r="AX251" s="3">
        <f t="shared" si="160"/>
        <v>8</v>
      </c>
      <c r="AY251" s="3">
        <f t="shared" si="161"/>
        <v>9</v>
      </c>
      <c r="AZ251" s="3">
        <f t="shared" si="162"/>
        <v>10</v>
      </c>
      <c r="BA251" s="3"/>
      <c r="BB251" s="6">
        <f t="shared" si="163"/>
        <v>5</v>
      </c>
      <c r="BC251" s="3">
        <f t="shared" si="164"/>
        <v>5</v>
      </c>
      <c r="BD251" s="3">
        <f t="shared" si="167"/>
        <v>22</v>
      </c>
      <c r="BE251" s="3">
        <f t="shared" si="168"/>
        <v>33</v>
      </c>
      <c r="BF251" s="3">
        <f t="shared" si="169"/>
        <v>18</v>
      </c>
      <c r="BG251" s="3">
        <f t="shared" si="170"/>
        <v>7</v>
      </c>
      <c r="BH251" s="3">
        <f t="shared" si="171"/>
        <v>7</v>
      </c>
      <c r="BI251" s="28">
        <f t="shared" si="172"/>
        <v>12.5</v>
      </c>
      <c r="BJ251" s="28">
        <f t="shared" si="173"/>
        <v>4.7871355387816905</v>
      </c>
      <c r="BK251" s="44">
        <f t="shared" si="174"/>
        <v>-1.1489125293076057</v>
      </c>
      <c r="BL251" s="45">
        <f t="shared" si="165"/>
        <v>0.12529602534284204</v>
      </c>
      <c r="BM251" s="39"/>
      <c r="BN251" s="39" t="str">
        <f t="shared" si="175"/>
        <v/>
      </c>
      <c r="BP251" s="12">
        <f t="shared" si="176"/>
        <v>2.0185644960215195E-2</v>
      </c>
    </row>
    <row r="252" spans="1:68">
      <c r="A252" s="43" t="s">
        <v>889</v>
      </c>
      <c r="B252" s="43" t="s">
        <v>890</v>
      </c>
      <c r="C252" s="43" t="s">
        <v>632</v>
      </c>
      <c r="D252" s="43" t="s">
        <v>633</v>
      </c>
      <c r="E252" s="43" t="s">
        <v>584</v>
      </c>
      <c r="F252" s="12" t="str">
        <f t="shared" si="166"/>
        <v>Immune syst</v>
      </c>
      <c r="H252" s="12">
        <f>VLOOKUP($B252,data!$B$3:$Q$11565,'diff expr Varroa'!H$7,FALSE)</f>
        <v>4.7424302842105197</v>
      </c>
      <c r="I252" s="12">
        <f>VLOOKUP($B252,data!$B$3:$Q$11565,'diff expr Varroa'!I$7,FALSE)</f>
        <v>4.9486052131722396</v>
      </c>
      <c r="J252" s="12">
        <f>VLOOKUP($B252,data!$B$3:$Q$11565,'diff expr Varroa'!J$7,FALSE)</f>
        <v>5.0160351149716202</v>
      </c>
      <c r="K252" s="12">
        <f>VLOOKUP($B252,data!$B$3:$Q$11565,'diff expr Varroa'!K$7,FALSE)</f>
        <v>4.4629136307985604</v>
      </c>
      <c r="L252" s="12">
        <f>VLOOKUP($B252,data!$B$3:$Q$11565,'diff expr Varroa'!L$7,FALSE)</f>
        <v>4.8382239915511303</v>
      </c>
      <c r="M252" s="12">
        <f>VLOOKUP($B252,data!$B$3:$Q$11565,'diff expr Varroa'!M$7,FALSE)</f>
        <v>3.9869852489372102</v>
      </c>
      <c r="N252" s="12">
        <f>VLOOKUP($B252,data!$B$3:$Q$11565,'diff expr Varroa'!N$7,FALSE)</f>
        <v>4.3728229044696096</v>
      </c>
      <c r="O252" s="12">
        <f>VLOOKUP($B252,data!$B$3:$Q$11565,'diff expr Varroa'!O$7,FALSE)</f>
        <v>4.1400611729353196</v>
      </c>
      <c r="P252" s="12">
        <f>VLOOKUP($B252,data!$B$3:$Q$11565,'diff expr Varroa'!P$7,FALSE)</f>
        <v>4.5405942945665601</v>
      </c>
      <c r="Q252" s="12">
        <f>VLOOKUP($B252,data!$B$3:$Q$11565,'diff expr Varroa'!Q$7,FALSE)</f>
        <v>4.3280695513255196</v>
      </c>
      <c r="S252" s="40" t="str">
        <f>IF(COUNTIF(H252:L252,"&gt;"&amp;'reference parameters'!$B$2)&gt;='reference parameters'!$B$3,IF(COUNTIF('diff expr Varroa'!M252:Q252,"&gt;"&amp;'reference parameters'!$B$2)&gt;='reference parameters'!$B$4,"OK"))</f>
        <v>OK</v>
      </c>
      <c r="U252" s="3">
        <f t="shared" si="133"/>
        <v>7</v>
      </c>
      <c r="V252" s="3">
        <f t="shared" si="134"/>
        <v>9</v>
      </c>
      <c r="W252" s="3">
        <f t="shared" si="135"/>
        <v>10</v>
      </c>
      <c r="X252" s="3">
        <f t="shared" si="136"/>
        <v>5</v>
      </c>
      <c r="Y252" s="3">
        <f t="shared" si="137"/>
        <v>8</v>
      </c>
      <c r="Z252" s="3">
        <f t="shared" si="138"/>
        <v>1</v>
      </c>
      <c r="AA252" s="3">
        <f t="shared" si="139"/>
        <v>4</v>
      </c>
      <c r="AB252" s="3">
        <f t="shared" si="140"/>
        <v>2</v>
      </c>
      <c r="AC252" s="3">
        <f t="shared" si="141"/>
        <v>6</v>
      </c>
      <c r="AD252" s="3">
        <f t="shared" si="142"/>
        <v>3</v>
      </c>
      <c r="AE252" s="3"/>
      <c r="AF252" s="3">
        <f t="shared" si="143"/>
        <v>0</v>
      </c>
      <c r="AG252" s="3">
        <f t="shared" si="144"/>
        <v>0</v>
      </c>
      <c r="AH252" s="3">
        <f t="shared" si="145"/>
        <v>0</v>
      </c>
      <c r="AI252" s="3">
        <f t="shared" si="146"/>
        <v>0</v>
      </c>
      <c r="AJ252" s="3">
        <f t="shared" si="147"/>
        <v>0</v>
      </c>
      <c r="AK252" s="3">
        <f t="shared" si="148"/>
        <v>0</v>
      </c>
      <c r="AL252" s="3">
        <f t="shared" si="149"/>
        <v>0</v>
      </c>
      <c r="AM252" s="3">
        <f t="shared" si="150"/>
        <v>0</v>
      </c>
      <c r="AN252" s="3">
        <f t="shared" si="151"/>
        <v>0</v>
      </c>
      <c r="AO252" s="3">
        <f t="shared" si="152"/>
        <v>0</v>
      </c>
      <c r="AP252" s="3"/>
      <c r="AQ252" s="3">
        <f t="shared" si="153"/>
        <v>7</v>
      </c>
      <c r="AR252" s="3">
        <f t="shared" si="154"/>
        <v>9</v>
      </c>
      <c r="AS252" s="3">
        <f t="shared" si="155"/>
        <v>10</v>
      </c>
      <c r="AT252" s="3">
        <f t="shared" si="156"/>
        <v>5</v>
      </c>
      <c r="AU252" s="3">
        <f t="shared" si="157"/>
        <v>8</v>
      </c>
      <c r="AV252" s="3">
        <f t="shared" si="158"/>
        <v>1</v>
      </c>
      <c r="AW252" s="3">
        <f t="shared" si="159"/>
        <v>4</v>
      </c>
      <c r="AX252" s="3">
        <f t="shared" si="160"/>
        <v>2</v>
      </c>
      <c r="AY252" s="3">
        <f t="shared" si="161"/>
        <v>6</v>
      </c>
      <c r="AZ252" s="3">
        <f t="shared" si="162"/>
        <v>3</v>
      </c>
      <c r="BA252" s="3"/>
      <c r="BB252" s="6">
        <f t="shared" si="163"/>
        <v>5</v>
      </c>
      <c r="BC252" s="3">
        <f t="shared" si="164"/>
        <v>5</v>
      </c>
      <c r="BD252" s="3">
        <f t="shared" si="167"/>
        <v>39</v>
      </c>
      <c r="BE252" s="3">
        <f t="shared" si="168"/>
        <v>16</v>
      </c>
      <c r="BF252" s="3">
        <f t="shared" si="169"/>
        <v>1</v>
      </c>
      <c r="BG252" s="3">
        <f t="shared" si="170"/>
        <v>24</v>
      </c>
      <c r="BH252" s="3">
        <f t="shared" si="171"/>
        <v>1</v>
      </c>
      <c r="BI252" s="28">
        <f t="shared" si="172"/>
        <v>12.5</v>
      </c>
      <c r="BJ252" s="28">
        <f t="shared" si="173"/>
        <v>4.7871355387816905</v>
      </c>
      <c r="BK252" s="44">
        <f t="shared" si="174"/>
        <v>-2.40227165218863</v>
      </c>
      <c r="BL252" s="45">
        <f t="shared" si="165"/>
        <v>8.1468018105142637E-3</v>
      </c>
      <c r="BM252" s="39"/>
      <c r="BN252" s="39" t="str">
        <f t="shared" si="175"/>
        <v>sign</v>
      </c>
      <c r="BP252" s="12">
        <f t="shared" si="176"/>
        <v>-5.0585037926137943E-2</v>
      </c>
    </row>
    <row r="253" spans="1:68">
      <c r="A253" s="43" t="s">
        <v>891</v>
      </c>
      <c r="B253" s="43" t="s">
        <v>892</v>
      </c>
      <c r="C253" s="43" t="s">
        <v>893</v>
      </c>
      <c r="D253" s="43" t="s">
        <v>894</v>
      </c>
      <c r="E253" s="43" t="s">
        <v>584</v>
      </c>
      <c r="F253" s="12" t="str">
        <f t="shared" si="166"/>
        <v>Immune syst</v>
      </c>
      <c r="H253" s="12">
        <f>VLOOKUP($B253,data!$B$3:$Q$11565,'diff expr Varroa'!H$7,FALSE)</f>
        <v>10.4895944580904</v>
      </c>
      <c r="I253" s="12">
        <f>VLOOKUP($B253,data!$B$3:$Q$11565,'diff expr Varroa'!I$7,FALSE)</f>
        <v>10.4129794377309</v>
      </c>
      <c r="J253" s="12">
        <f>VLOOKUP($B253,data!$B$3:$Q$11565,'diff expr Varroa'!J$7,FALSE)</f>
        <v>10.390980495589201</v>
      </c>
      <c r="K253" s="12">
        <f>VLOOKUP($B253,data!$B$3:$Q$11565,'diff expr Varroa'!K$7,FALSE)</f>
        <v>10.516976381988</v>
      </c>
      <c r="L253" s="12">
        <f>VLOOKUP($B253,data!$B$3:$Q$11565,'diff expr Varroa'!L$7,FALSE)</f>
        <v>10.709875844655601</v>
      </c>
      <c r="M253" s="12">
        <f>VLOOKUP($B253,data!$B$3:$Q$11565,'diff expr Varroa'!M$7,FALSE)</f>
        <v>10.5132074695229</v>
      </c>
      <c r="N253" s="12">
        <f>VLOOKUP($B253,data!$B$3:$Q$11565,'diff expr Varroa'!N$7,FALSE)</f>
        <v>10.515608836667299</v>
      </c>
      <c r="O253" s="12">
        <f>VLOOKUP($B253,data!$B$3:$Q$11565,'diff expr Varroa'!O$7,FALSE)</f>
        <v>9.8630402663032406</v>
      </c>
      <c r="P253" s="12">
        <f>VLOOKUP($B253,data!$B$3:$Q$11565,'diff expr Varroa'!P$7,FALSE)</f>
        <v>10.421232241294801</v>
      </c>
      <c r="Q253" s="12">
        <f>VLOOKUP($B253,data!$B$3:$Q$11565,'diff expr Varroa'!Q$7,FALSE)</f>
        <v>10.579793273007001</v>
      </c>
      <c r="S253" s="40" t="str">
        <f>IF(COUNTIF(H253:L253,"&gt;"&amp;'reference parameters'!$B$2)&gt;='reference parameters'!$B$3,IF(COUNTIF('diff expr Varroa'!M253:Q253,"&gt;"&amp;'reference parameters'!$B$2)&gt;='reference parameters'!$B$4,"OK"))</f>
        <v>OK</v>
      </c>
      <c r="U253" s="3">
        <f t="shared" si="133"/>
        <v>5</v>
      </c>
      <c r="V253" s="3">
        <f t="shared" si="134"/>
        <v>3</v>
      </c>
      <c r="W253" s="3">
        <f t="shared" si="135"/>
        <v>2</v>
      </c>
      <c r="X253" s="3">
        <f t="shared" si="136"/>
        <v>8</v>
      </c>
      <c r="Y253" s="3">
        <f t="shared" si="137"/>
        <v>10</v>
      </c>
      <c r="Z253" s="3">
        <f t="shared" si="138"/>
        <v>6</v>
      </c>
      <c r="AA253" s="3">
        <f t="shared" si="139"/>
        <v>7</v>
      </c>
      <c r="AB253" s="3">
        <f t="shared" si="140"/>
        <v>1</v>
      </c>
      <c r="AC253" s="3">
        <f t="shared" si="141"/>
        <v>4</v>
      </c>
      <c r="AD253" s="3">
        <f t="shared" si="142"/>
        <v>9</v>
      </c>
      <c r="AE253" s="3"/>
      <c r="AF253" s="3">
        <f t="shared" si="143"/>
        <v>0</v>
      </c>
      <c r="AG253" s="3">
        <f t="shared" si="144"/>
        <v>0</v>
      </c>
      <c r="AH253" s="3">
        <f t="shared" si="145"/>
        <v>0</v>
      </c>
      <c r="AI253" s="3">
        <f t="shared" si="146"/>
        <v>0</v>
      </c>
      <c r="AJ253" s="3">
        <f t="shared" si="147"/>
        <v>0</v>
      </c>
      <c r="AK253" s="3">
        <f t="shared" si="148"/>
        <v>0</v>
      </c>
      <c r="AL253" s="3">
        <f t="shared" si="149"/>
        <v>0</v>
      </c>
      <c r="AM253" s="3">
        <f t="shared" si="150"/>
        <v>0</v>
      </c>
      <c r="AN253" s="3">
        <f t="shared" si="151"/>
        <v>0</v>
      </c>
      <c r="AO253" s="3">
        <f t="shared" si="152"/>
        <v>0</v>
      </c>
      <c r="AP253" s="3"/>
      <c r="AQ253" s="3">
        <f t="shared" si="153"/>
        <v>5</v>
      </c>
      <c r="AR253" s="3">
        <f t="shared" si="154"/>
        <v>3</v>
      </c>
      <c r="AS253" s="3">
        <f t="shared" si="155"/>
        <v>2</v>
      </c>
      <c r="AT253" s="3">
        <f t="shared" si="156"/>
        <v>8</v>
      </c>
      <c r="AU253" s="3">
        <f t="shared" si="157"/>
        <v>10</v>
      </c>
      <c r="AV253" s="3">
        <f t="shared" si="158"/>
        <v>6</v>
      </c>
      <c r="AW253" s="3">
        <f t="shared" si="159"/>
        <v>7</v>
      </c>
      <c r="AX253" s="3">
        <f t="shared" si="160"/>
        <v>1</v>
      </c>
      <c r="AY253" s="3">
        <f t="shared" si="161"/>
        <v>4</v>
      </c>
      <c r="AZ253" s="3">
        <f t="shared" si="162"/>
        <v>9</v>
      </c>
      <c r="BA253" s="3"/>
      <c r="BB253" s="6">
        <f t="shared" si="163"/>
        <v>5</v>
      </c>
      <c r="BC253" s="3">
        <f t="shared" si="164"/>
        <v>5</v>
      </c>
      <c r="BD253" s="3">
        <f t="shared" si="167"/>
        <v>28</v>
      </c>
      <c r="BE253" s="3">
        <f t="shared" si="168"/>
        <v>27</v>
      </c>
      <c r="BF253" s="3">
        <f t="shared" si="169"/>
        <v>12</v>
      </c>
      <c r="BG253" s="3">
        <f t="shared" si="170"/>
        <v>13</v>
      </c>
      <c r="BH253" s="3">
        <f t="shared" si="171"/>
        <v>12</v>
      </c>
      <c r="BI253" s="28">
        <f t="shared" si="172"/>
        <v>12.5</v>
      </c>
      <c r="BJ253" s="28">
        <f t="shared" si="173"/>
        <v>4.7871355387816905</v>
      </c>
      <c r="BK253" s="44">
        <f t="shared" si="174"/>
        <v>-0.10444659357341871</v>
      </c>
      <c r="BL253" s="45">
        <f t="shared" si="165"/>
        <v>0.45840747426404427</v>
      </c>
      <c r="BM253" s="39"/>
      <c r="BN253" s="39" t="str">
        <f t="shared" si="175"/>
        <v/>
      </c>
      <c r="BP253" s="12">
        <f t="shared" si="176"/>
        <v>-5.2202880671388258E-3</v>
      </c>
    </row>
    <row r="254" spans="1:68">
      <c r="A254" s="43" t="s">
        <v>895</v>
      </c>
      <c r="B254" s="43" t="s">
        <v>896</v>
      </c>
      <c r="C254" s="43" t="s">
        <v>897</v>
      </c>
      <c r="D254" s="43" t="s">
        <v>898</v>
      </c>
      <c r="E254" s="43" t="s">
        <v>584</v>
      </c>
      <c r="F254" s="12" t="str">
        <f t="shared" si="166"/>
        <v>Immune syst</v>
      </c>
      <c r="H254" s="12">
        <f>VLOOKUP($B254,data!$B$3:$Q$11565,'diff expr Varroa'!H$7,FALSE)</f>
        <v>9.7515225034428692</v>
      </c>
      <c r="I254" s="12">
        <f>VLOOKUP($B254,data!$B$3:$Q$11565,'diff expr Varroa'!I$7,FALSE)</f>
        <v>9.8135234527386608</v>
      </c>
      <c r="J254" s="12">
        <f>VLOOKUP($B254,data!$B$3:$Q$11565,'diff expr Varroa'!J$7,FALSE)</f>
        <v>10.399696947553901</v>
      </c>
      <c r="K254" s="12">
        <f>VLOOKUP($B254,data!$B$3:$Q$11565,'diff expr Varroa'!K$7,FALSE)</f>
        <v>10.0313599786537</v>
      </c>
      <c r="L254" s="12">
        <f>VLOOKUP($B254,data!$B$3:$Q$11565,'diff expr Varroa'!L$7,FALSE)</f>
        <v>9.9970741932325407</v>
      </c>
      <c r="M254" s="12">
        <f>VLOOKUP($B254,data!$B$3:$Q$11565,'diff expr Varroa'!M$7,FALSE)</f>
        <v>10.189543516255499</v>
      </c>
      <c r="N254" s="12">
        <f>VLOOKUP($B254,data!$B$3:$Q$11565,'diff expr Varroa'!N$7,FALSE)</f>
        <v>9.9511196067011891</v>
      </c>
      <c r="O254" s="12">
        <f>VLOOKUP($B254,data!$B$3:$Q$11565,'diff expr Varroa'!O$7,FALSE)</f>
        <v>10.3415316506625</v>
      </c>
      <c r="P254" s="12">
        <f>VLOOKUP($B254,data!$B$3:$Q$11565,'diff expr Varroa'!P$7,FALSE)</f>
        <v>9.8543043350440698</v>
      </c>
      <c r="Q254" s="12">
        <f>VLOOKUP($B254,data!$B$3:$Q$11565,'diff expr Varroa'!Q$7,FALSE)</f>
        <v>9.7437876887516097</v>
      </c>
      <c r="S254" s="40" t="str">
        <f>IF(COUNTIF(H254:L254,"&gt;"&amp;'reference parameters'!$B$2)&gt;='reference parameters'!$B$3,IF(COUNTIF('diff expr Varroa'!M254:Q254,"&gt;"&amp;'reference parameters'!$B$2)&gt;='reference parameters'!$B$4,"OK"))</f>
        <v>OK</v>
      </c>
      <c r="U254" s="3">
        <f t="shared" si="133"/>
        <v>2</v>
      </c>
      <c r="V254" s="3">
        <f t="shared" si="134"/>
        <v>3</v>
      </c>
      <c r="W254" s="3">
        <f t="shared" si="135"/>
        <v>10</v>
      </c>
      <c r="X254" s="3">
        <f t="shared" si="136"/>
        <v>7</v>
      </c>
      <c r="Y254" s="3">
        <f t="shared" si="137"/>
        <v>6</v>
      </c>
      <c r="Z254" s="3">
        <f t="shared" si="138"/>
        <v>8</v>
      </c>
      <c r="AA254" s="3">
        <f t="shared" si="139"/>
        <v>5</v>
      </c>
      <c r="AB254" s="3">
        <f t="shared" si="140"/>
        <v>9</v>
      </c>
      <c r="AC254" s="3">
        <f t="shared" si="141"/>
        <v>4</v>
      </c>
      <c r="AD254" s="3">
        <f t="shared" si="142"/>
        <v>1</v>
      </c>
      <c r="AE254" s="3"/>
      <c r="AF254" s="3">
        <f t="shared" si="143"/>
        <v>0</v>
      </c>
      <c r="AG254" s="3">
        <f t="shared" si="144"/>
        <v>0</v>
      </c>
      <c r="AH254" s="3">
        <f t="shared" si="145"/>
        <v>0</v>
      </c>
      <c r="AI254" s="3">
        <f t="shared" si="146"/>
        <v>0</v>
      </c>
      <c r="AJ254" s="3">
        <f t="shared" si="147"/>
        <v>0</v>
      </c>
      <c r="AK254" s="3">
        <f t="shared" si="148"/>
        <v>0</v>
      </c>
      <c r="AL254" s="3">
        <f t="shared" si="149"/>
        <v>0</v>
      </c>
      <c r="AM254" s="3">
        <f t="shared" si="150"/>
        <v>0</v>
      </c>
      <c r="AN254" s="3">
        <f t="shared" si="151"/>
        <v>0</v>
      </c>
      <c r="AO254" s="3">
        <f t="shared" si="152"/>
        <v>0</v>
      </c>
      <c r="AP254" s="3"/>
      <c r="AQ254" s="3">
        <f t="shared" si="153"/>
        <v>2</v>
      </c>
      <c r="AR254" s="3">
        <f t="shared" si="154"/>
        <v>3</v>
      </c>
      <c r="AS254" s="3">
        <f t="shared" si="155"/>
        <v>10</v>
      </c>
      <c r="AT254" s="3">
        <f t="shared" si="156"/>
        <v>7</v>
      </c>
      <c r="AU254" s="3">
        <f t="shared" si="157"/>
        <v>6</v>
      </c>
      <c r="AV254" s="3">
        <f t="shared" si="158"/>
        <v>8</v>
      </c>
      <c r="AW254" s="3">
        <f t="shared" si="159"/>
        <v>5</v>
      </c>
      <c r="AX254" s="3">
        <f t="shared" si="160"/>
        <v>9</v>
      </c>
      <c r="AY254" s="3">
        <f t="shared" si="161"/>
        <v>4</v>
      </c>
      <c r="AZ254" s="3">
        <f t="shared" si="162"/>
        <v>1</v>
      </c>
      <c r="BA254" s="3"/>
      <c r="BB254" s="6">
        <f t="shared" si="163"/>
        <v>5</v>
      </c>
      <c r="BC254" s="3">
        <f t="shared" si="164"/>
        <v>5</v>
      </c>
      <c r="BD254" s="3">
        <f t="shared" si="167"/>
        <v>28</v>
      </c>
      <c r="BE254" s="3">
        <f t="shared" si="168"/>
        <v>27</v>
      </c>
      <c r="BF254" s="3">
        <f t="shared" si="169"/>
        <v>12</v>
      </c>
      <c r="BG254" s="3">
        <f t="shared" si="170"/>
        <v>13</v>
      </c>
      <c r="BH254" s="3">
        <f t="shared" si="171"/>
        <v>12</v>
      </c>
      <c r="BI254" s="28">
        <f t="shared" si="172"/>
        <v>12.5</v>
      </c>
      <c r="BJ254" s="28">
        <f t="shared" si="173"/>
        <v>4.7871355387816905</v>
      </c>
      <c r="BK254" s="44">
        <f t="shared" si="174"/>
        <v>-0.10444659357341871</v>
      </c>
      <c r="BL254" s="45">
        <f t="shared" si="165"/>
        <v>0.45840747426404427</v>
      </c>
      <c r="BM254" s="39"/>
      <c r="BN254" s="39" t="str">
        <f t="shared" si="175"/>
        <v/>
      </c>
      <c r="BP254" s="12">
        <f t="shared" si="176"/>
        <v>7.5607018255703369E-4</v>
      </c>
    </row>
    <row r="255" spans="1:68">
      <c r="A255" s="43" t="s">
        <v>899</v>
      </c>
      <c r="B255" s="43" t="s">
        <v>900</v>
      </c>
      <c r="C255" s="43" t="s">
        <v>901</v>
      </c>
      <c r="D255" s="43" t="s">
        <v>902</v>
      </c>
      <c r="E255" s="43" t="s">
        <v>584</v>
      </c>
      <c r="F255" s="12" t="str">
        <f t="shared" si="166"/>
        <v>Immune syst</v>
      </c>
      <c r="H255" s="12">
        <f>VLOOKUP($B255,data!$B$3:$Q$11565,'diff expr Varroa'!H$7,FALSE)</f>
        <v>9.8263704712499607</v>
      </c>
      <c r="I255" s="12">
        <f>VLOOKUP($B255,data!$B$3:$Q$11565,'diff expr Varroa'!I$7,FALSE)</f>
        <v>9.7800240217415304</v>
      </c>
      <c r="J255" s="12">
        <f>VLOOKUP($B255,data!$B$3:$Q$11565,'diff expr Varroa'!J$7,FALSE)</f>
        <v>9.6931001806715802</v>
      </c>
      <c r="K255" s="12">
        <f>VLOOKUP($B255,data!$B$3:$Q$11565,'diff expr Varroa'!K$7,FALSE)</f>
        <v>9.7353354280633297</v>
      </c>
      <c r="L255" s="12">
        <f>VLOOKUP($B255,data!$B$3:$Q$11565,'diff expr Varroa'!L$7,FALSE)</f>
        <v>9.8667482355645895</v>
      </c>
      <c r="M255" s="12">
        <f>VLOOKUP($B255,data!$B$3:$Q$11565,'diff expr Varroa'!M$7,FALSE)</f>
        <v>9.5078344001682602</v>
      </c>
      <c r="N255" s="12">
        <f>VLOOKUP($B255,data!$B$3:$Q$11565,'diff expr Varroa'!N$7,FALSE)</f>
        <v>9.6384425167957701</v>
      </c>
      <c r="O255" s="12">
        <f>VLOOKUP($B255,data!$B$3:$Q$11565,'diff expr Varroa'!O$7,FALSE)</f>
        <v>9.4493607430080306</v>
      </c>
      <c r="P255" s="12">
        <f>VLOOKUP($B255,data!$B$3:$Q$11565,'diff expr Varroa'!P$7,FALSE)</f>
        <v>9.8586930772926493</v>
      </c>
      <c r="Q255" s="12">
        <f>VLOOKUP($B255,data!$B$3:$Q$11565,'diff expr Varroa'!Q$7,FALSE)</f>
        <v>9.6710284729681302</v>
      </c>
      <c r="S255" s="40" t="str">
        <f>IF(COUNTIF(H255:L255,"&gt;"&amp;'reference parameters'!$B$2)&gt;='reference parameters'!$B$3,IF(COUNTIF('diff expr Varroa'!M255:Q255,"&gt;"&amp;'reference parameters'!$B$2)&gt;='reference parameters'!$B$4,"OK"))</f>
        <v>OK</v>
      </c>
      <c r="U255" s="3">
        <f t="shared" si="133"/>
        <v>8</v>
      </c>
      <c r="V255" s="3">
        <f t="shared" si="134"/>
        <v>7</v>
      </c>
      <c r="W255" s="3">
        <f t="shared" si="135"/>
        <v>5</v>
      </c>
      <c r="X255" s="3">
        <f t="shared" si="136"/>
        <v>6</v>
      </c>
      <c r="Y255" s="3">
        <f t="shared" si="137"/>
        <v>10</v>
      </c>
      <c r="Z255" s="3">
        <f t="shared" si="138"/>
        <v>2</v>
      </c>
      <c r="AA255" s="3">
        <f t="shared" si="139"/>
        <v>3</v>
      </c>
      <c r="AB255" s="3">
        <f t="shared" si="140"/>
        <v>1</v>
      </c>
      <c r="AC255" s="3">
        <f t="shared" si="141"/>
        <v>9</v>
      </c>
      <c r="AD255" s="3">
        <f t="shared" si="142"/>
        <v>4</v>
      </c>
      <c r="AE255" s="3"/>
      <c r="AF255" s="3">
        <f t="shared" si="143"/>
        <v>0</v>
      </c>
      <c r="AG255" s="3">
        <f t="shared" si="144"/>
        <v>0</v>
      </c>
      <c r="AH255" s="3">
        <f t="shared" si="145"/>
        <v>0</v>
      </c>
      <c r="AI255" s="3">
        <f t="shared" si="146"/>
        <v>0</v>
      </c>
      <c r="AJ255" s="3">
        <f t="shared" si="147"/>
        <v>0</v>
      </c>
      <c r="AK255" s="3">
        <f t="shared" si="148"/>
        <v>0</v>
      </c>
      <c r="AL255" s="3">
        <f t="shared" si="149"/>
        <v>0</v>
      </c>
      <c r="AM255" s="3">
        <f t="shared" si="150"/>
        <v>0</v>
      </c>
      <c r="AN255" s="3">
        <f t="shared" si="151"/>
        <v>0</v>
      </c>
      <c r="AO255" s="3">
        <f t="shared" si="152"/>
        <v>0</v>
      </c>
      <c r="AP255" s="3"/>
      <c r="AQ255" s="3">
        <f t="shared" si="153"/>
        <v>8</v>
      </c>
      <c r="AR255" s="3">
        <f t="shared" si="154"/>
        <v>7</v>
      </c>
      <c r="AS255" s="3">
        <f t="shared" si="155"/>
        <v>5</v>
      </c>
      <c r="AT255" s="3">
        <f t="shared" si="156"/>
        <v>6</v>
      </c>
      <c r="AU255" s="3">
        <f t="shared" si="157"/>
        <v>10</v>
      </c>
      <c r="AV255" s="3">
        <f t="shared" si="158"/>
        <v>2</v>
      </c>
      <c r="AW255" s="3">
        <f t="shared" si="159"/>
        <v>3</v>
      </c>
      <c r="AX255" s="3">
        <f t="shared" si="160"/>
        <v>1</v>
      </c>
      <c r="AY255" s="3">
        <f t="shared" si="161"/>
        <v>9</v>
      </c>
      <c r="AZ255" s="3">
        <f t="shared" si="162"/>
        <v>4</v>
      </c>
      <c r="BA255" s="3"/>
      <c r="BB255" s="6">
        <f t="shared" si="163"/>
        <v>5</v>
      </c>
      <c r="BC255" s="3">
        <f t="shared" si="164"/>
        <v>5</v>
      </c>
      <c r="BD255" s="3">
        <f t="shared" si="167"/>
        <v>36</v>
      </c>
      <c r="BE255" s="3">
        <f t="shared" si="168"/>
        <v>19</v>
      </c>
      <c r="BF255" s="3">
        <f t="shared" si="169"/>
        <v>4</v>
      </c>
      <c r="BG255" s="3">
        <f t="shared" si="170"/>
        <v>21</v>
      </c>
      <c r="BH255" s="3">
        <f t="shared" si="171"/>
        <v>4</v>
      </c>
      <c r="BI255" s="28">
        <f t="shared" si="172"/>
        <v>12.5</v>
      </c>
      <c r="BJ255" s="28">
        <f t="shared" si="173"/>
        <v>4.7871355387816905</v>
      </c>
      <c r="BK255" s="44">
        <f t="shared" si="174"/>
        <v>-1.775592090748118</v>
      </c>
      <c r="BL255" s="45">
        <f t="shared" si="165"/>
        <v>3.7900087291180634E-2</v>
      </c>
      <c r="BM255" s="39"/>
      <c r="BN255" s="39" t="str">
        <f t="shared" si="175"/>
        <v/>
      </c>
      <c r="BP255" s="12">
        <f t="shared" si="176"/>
        <v>-6.9488924235695223E-3</v>
      </c>
    </row>
    <row r="256" spans="1:68">
      <c r="A256" s="43" t="s">
        <v>903</v>
      </c>
      <c r="B256" s="43" t="s">
        <v>904</v>
      </c>
      <c r="C256" s="43" t="s">
        <v>905</v>
      </c>
      <c r="D256" s="43" t="s">
        <v>906</v>
      </c>
      <c r="E256" s="43" t="s">
        <v>584</v>
      </c>
      <c r="F256" s="12" t="str">
        <f t="shared" si="166"/>
        <v>Immune syst</v>
      </c>
      <c r="H256" s="12" t="e">
        <f>VLOOKUP($B256,data!$B$3:$Q$11565,'diff expr Varroa'!H$7,FALSE)</f>
        <v>#N/A</v>
      </c>
      <c r="I256" s="12" t="e">
        <f>VLOOKUP($B256,data!$B$3:$Q$11565,'diff expr Varroa'!I$7,FALSE)</f>
        <v>#N/A</v>
      </c>
      <c r="J256" s="12" t="e">
        <f>VLOOKUP($B256,data!$B$3:$Q$11565,'diff expr Varroa'!J$7,FALSE)</f>
        <v>#N/A</v>
      </c>
      <c r="K256" s="12" t="e">
        <f>VLOOKUP($B256,data!$B$3:$Q$11565,'diff expr Varroa'!K$7,FALSE)</f>
        <v>#N/A</v>
      </c>
      <c r="L256" s="12" t="e">
        <f>VLOOKUP($B256,data!$B$3:$Q$11565,'diff expr Varroa'!L$7,FALSE)</f>
        <v>#N/A</v>
      </c>
      <c r="M256" s="12" t="e">
        <f>VLOOKUP($B256,data!$B$3:$Q$11565,'diff expr Varroa'!M$7,FALSE)</f>
        <v>#N/A</v>
      </c>
      <c r="N256" s="12" t="e">
        <f>VLOOKUP($B256,data!$B$3:$Q$11565,'diff expr Varroa'!N$7,FALSE)</f>
        <v>#N/A</v>
      </c>
      <c r="O256" s="12" t="e">
        <f>VLOOKUP($B256,data!$B$3:$Q$11565,'diff expr Varroa'!O$7,FALSE)</f>
        <v>#N/A</v>
      </c>
      <c r="P256" s="12" t="e">
        <f>VLOOKUP($B256,data!$B$3:$Q$11565,'diff expr Varroa'!P$7,FALSE)</f>
        <v>#N/A</v>
      </c>
      <c r="Q256" s="12" t="e">
        <f>VLOOKUP($B256,data!$B$3:$Q$11565,'diff expr Varroa'!Q$7,FALSE)</f>
        <v>#N/A</v>
      </c>
      <c r="S256" s="40" t="b">
        <f>IF(COUNTIF(H256:L256,"&gt;"&amp;'reference parameters'!$B$2)&gt;='reference parameters'!$B$3,IF(COUNTIF('diff expr Varroa'!M256:Q256,"&gt;"&amp;'reference parameters'!$B$2)&gt;='reference parameters'!$B$4,"OK"))</f>
        <v>0</v>
      </c>
      <c r="U256" s="3" t="b">
        <f t="shared" si="133"/>
        <v>0</v>
      </c>
      <c r="V256" s="3" t="b">
        <f t="shared" si="134"/>
        <v>0</v>
      </c>
      <c r="W256" s="3" t="b">
        <f t="shared" si="135"/>
        <v>0</v>
      </c>
      <c r="X256" s="3" t="b">
        <f t="shared" si="136"/>
        <v>0</v>
      </c>
      <c r="Y256" s="3" t="b">
        <f t="shared" si="137"/>
        <v>0</v>
      </c>
      <c r="Z256" s="3" t="b">
        <f t="shared" si="138"/>
        <v>0</v>
      </c>
      <c r="AA256" s="3" t="b">
        <f t="shared" si="139"/>
        <v>0</v>
      </c>
      <c r="AB256" s="3" t="b">
        <f t="shared" si="140"/>
        <v>0</v>
      </c>
      <c r="AC256" s="3" t="b">
        <f t="shared" si="141"/>
        <v>0</v>
      </c>
      <c r="AD256" s="3" t="b">
        <f t="shared" si="142"/>
        <v>0</v>
      </c>
      <c r="AE256" s="3"/>
      <c r="AF256" s="3" t="str">
        <f t="shared" si="143"/>
        <v/>
      </c>
      <c r="AG256" s="3" t="str">
        <f t="shared" si="144"/>
        <v/>
      </c>
      <c r="AH256" s="3" t="str">
        <f t="shared" si="145"/>
        <v/>
      </c>
      <c r="AI256" s="3" t="str">
        <f t="shared" si="146"/>
        <v/>
      </c>
      <c r="AJ256" s="3" t="str">
        <f t="shared" si="147"/>
        <v/>
      </c>
      <c r="AK256" s="3" t="str">
        <f t="shared" si="148"/>
        <v/>
      </c>
      <c r="AL256" s="3" t="str">
        <f t="shared" si="149"/>
        <v/>
      </c>
      <c r="AM256" s="3" t="str">
        <f t="shared" si="150"/>
        <v/>
      </c>
      <c r="AN256" s="3" t="str">
        <f t="shared" si="151"/>
        <v/>
      </c>
      <c r="AO256" s="3" t="str">
        <f t="shared" si="152"/>
        <v/>
      </c>
      <c r="AP256" s="3"/>
      <c r="AQ256" s="3" t="str">
        <f t="shared" si="153"/>
        <v/>
      </c>
      <c r="AR256" s="3" t="str">
        <f t="shared" si="154"/>
        <v/>
      </c>
      <c r="AS256" s="3" t="str">
        <f t="shared" si="155"/>
        <v/>
      </c>
      <c r="AT256" s="3" t="str">
        <f t="shared" si="156"/>
        <v/>
      </c>
      <c r="AU256" s="3" t="str">
        <f t="shared" si="157"/>
        <v/>
      </c>
      <c r="AV256" s="3" t="str">
        <f t="shared" si="158"/>
        <v/>
      </c>
      <c r="AW256" s="3" t="str">
        <f t="shared" si="159"/>
        <v/>
      </c>
      <c r="AX256" s="3" t="str">
        <f t="shared" si="160"/>
        <v/>
      </c>
      <c r="AY256" s="3" t="str">
        <f t="shared" si="161"/>
        <v/>
      </c>
      <c r="AZ256" s="3" t="str">
        <f t="shared" si="162"/>
        <v/>
      </c>
      <c r="BA256" s="3"/>
      <c r="BB256" s="6">
        <f t="shared" si="163"/>
        <v>0</v>
      </c>
      <c r="BC256" s="3">
        <f t="shared" si="164"/>
        <v>0</v>
      </c>
      <c r="BD256" s="3">
        <f t="shared" si="167"/>
        <v>0</v>
      </c>
      <c r="BE256" s="3">
        <f t="shared" si="168"/>
        <v>0</v>
      </c>
      <c r="BF256" s="3">
        <f t="shared" si="169"/>
        <v>0</v>
      </c>
      <c r="BG256" s="3">
        <f t="shared" si="170"/>
        <v>0</v>
      </c>
      <c r="BH256" s="3">
        <f t="shared" si="171"/>
        <v>0</v>
      </c>
      <c r="BI256" s="28">
        <f t="shared" si="172"/>
        <v>0</v>
      </c>
      <c r="BJ256" s="28">
        <f t="shared" si="173"/>
        <v>0</v>
      </c>
      <c r="BK256" s="44" t="e">
        <f t="shared" si="174"/>
        <v>#DIV/0!</v>
      </c>
      <c r="BL256" s="45" t="str">
        <f t="shared" si="165"/>
        <v/>
      </c>
      <c r="BM256" s="39"/>
      <c r="BN256" s="39" t="str">
        <f t="shared" si="175"/>
        <v/>
      </c>
      <c r="BP256" s="12" t="e">
        <f t="shared" si="176"/>
        <v>#N/A</v>
      </c>
    </row>
    <row r="257" spans="1:68">
      <c r="A257" s="43" t="s">
        <v>907</v>
      </c>
      <c r="B257" s="43" t="s">
        <v>908</v>
      </c>
      <c r="C257" s="43" t="s">
        <v>909</v>
      </c>
      <c r="D257" s="43" t="s">
        <v>910</v>
      </c>
      <c r="E257" s="43" t="s">
        <v>584</v>
      </c>
      <c r="F257" s="12" t="str">
        <f t="shared" si="166"/>
        <v>Immune syst</v>
      </c>
      <c r="H257" s="12">
        <f>VLOOKUP($B257,data!$B$3:$Q$11565,'diff expr Varroa'!H$7,FALSE)</f>
        <v>7.9696956834284798</v>
      </c>
      <c r="I257" s="12">
        <f>VLOOKUP($B257,data!$B$3:$Q$11565,'diff expr Varroa'!I$7,FALSE)</f>
        <v>8.0696746781631301</v>
      </c>
      <c r="J257" s="12">
        <f>VLOOKUP($B257,data!$B$3:$Q$11565,'diff expr Varroa'!J$7,FALSE)</f>
        <v>8.1538601930408205</v>
      </c>
      <c r="K257" s="12">
        <f>VLOOKUP($B257,data!$B$3:$Q$11565,'diff expr Varroa'!K$7,FALSE)</f>
        <v>8.1811406841559897</v>
      </c>
      <c r="L257" s="12">
        <f>VLOOKUP($B257,data!$B$3:$Q$11565,'diff expr Varroa'!L$7,FALSE)</f>
        <v>7.9068761537441397</v>
      </c>
      <c r="M257" s="12">
        <f>VLOOKUP($B257,data!$B$3:$Q$11565,'diff expr Varroa'!M$7,FALSE)</f>
        <v>8.9493369399872993</v>
      </c>
      <c r="N257" s="12">
        <f>VLOOKUP($B257,data!$B$3:$Q$11565,'diff expr Varroa'!N$7,FALSE)</f>
        <v>8.3349746844328294</v>
      </c>
      <c r="O257" s="12">
        <f>VLOOKUP($B257,data!$B$3:$Q$11565,'diff expr Varroa'!O$7,FALSE)</f>
        <v>8.5587369090813397</v>
      </c>
      <c r="P257" s="12">
        <f>VLOOKUP($B257,data!$B$3:$Q$11565,'diff expr Varroa'!P$7,FALSE)</f>
        <v>8.0026054467006897</v>
      </c>
      <c r="Q257" s="12">
        <f>VLOOKUP($B257,data!$B$3:$Q$11565,'diff expr Varroa'!Q$7,FALSE)</f>
        <v>8.29692624024932</v>
      </c>
      <c r="S257" s="40" t="str">
        <f>IF(COUNTIF(H257:L257,"&gt;"&amp;'reference parameters'!$B$2)&gt;='reference parameters'!$B$3,IF(COUNTIF('diff expr Varroa'!M257:Q257,"&gt;"&amp;'reference parameters'!$B$2)&gt;='reference parameters'!$B$4,"OK"))</f>
        <v>OK</v>
      </c>
      <c r="U257" s="3">
        <f t="shared" si="133"/>
        <v>2</v>
      </c>
      <c r="V257" s="3">
        <f t="shared" si="134"/>
        <v>4</v>
      </c>
      <c r="W257" s="3">
        <f t="shared" si="135"/>
        <v>5</v>
      </c>
      <c r="X257" s="3">
        <f t="shared" si="136"/>
        <v>6</v>
      </c>
      <c r="Y257" s="3">
        <f t="shared" si="137"/>
        <v>1</v>
      </c>
      <c r="Z257" s="3">
        <f t="shared" si="138"/>
        <v>10</v>
      </c>
      <c r="AA257" s="3">
        <f t="shared" si="139"/>
        <v>8</v>
      </c>
      <c r="AB257" s="3">
        <f t="shared" si="140"/>
        <v>9</v>
      </c>
      <c r="AC257" s="3">
        <f t="shared" si="141"/>
        <v>3</v>
      </c>
      <c r="AD257" s="3">
        <f t="shared" si="142"/>
        <v>7</v>
      </c>
      <c r="AE257" s="3"/>
      <c r="AF257" s="3">
        <f t="shared" si="143"/>
        <v>0</v>
      </c>
      <c r="AG257" s="3">
        <f t="shared" si="144"/>
        <v>0</v>
      </c>
      <c r="AH257" s="3">
        <f t="shared" si="145"/>
        <v>0</v>
      </c>
      <c r="AI257" s="3">
        <f t="shared" si="146"/>
        <v>0</v>
      </c>
      <c r="AJ257" s="3">
        <f t="shared" si="147"/>
        <v>0</v>
      </c>
      <c r="AK257" s="3">
        <f t="shared" si="148"/>
        <v>0</v>
      </c>
      <c r="AL257" s="3">
        <f t="shared" si="149"/>
        <v>0</v>
      </c>
      <c r="AM257" s="3">
        <f t="shared" si="150"/>
        <v>0</v>
      </c>
      <c r="AN257" s="3">
        <f t="shared" si="151"/>
        <v>0</v>
      </c>
      <c r="AO257" s="3">
        <f t="shared" si="152"/>
        <v>0</v>
      </c>
      <c r="AP257" s="3"/>
      <c r="AQ257" s="3">
        <f t="shared" si="153"/>
        <v>2</v>
      </c>
      <c r="AR257" s="3">
        <f t="shared" si="154"/>
        <v>4</v>
      </c>
      <c r="AS257" s="3">
        <f t="shared" si="155"/>
        <v>5</v>
      </c>
      <c r="AT257" s="3">
        <f t="shared" si="156"/>
        <v>6</v>
      </c>
      <c r="AU257" s="3">
        <f t="shared" si="157"/>
        <v>1</v>
      </c>
      <c r="AV257" s="3">
        <f t="shared" si="158"/>
        <v>10</v>
      </c>
      <c r="AW257" s="3">
        <f t="shared" si="159"/>
        <v>8</v>
      </c>
      <c r="AX257" s="3">
        <f t="shared" si="160"/>
        <v>9</v>
      </c>
      <c r="AY257" s="3">
        <f t="shared" si="161"/>
        <v>3</v>
      </c>
      <c r="AZ257" s="3">
        <f t="shared" si="162"/>
        <v>7</v>
      </c>
      <c r="BA257" s="3"/>
      <c r="BB257" s="6">
        <f t="shared" si="163"/>
        <v>5</v>
      </c>
      <c r="BC257" s="3">
        <f t="shared" si="164"/>
        <v>5</v>
      </c>
      <c r="BD257" s="3">
        <f t="shared" si="167"/>
        <v>18</v>
      </c>
      <c r="BE257" s="3">
        <f t="shared" si="168"/>
        <v>37</v>
      </c>
      <c r="BF257" s="3">
        <f t="shared" si="169"/>
        <v>22</v>
      </c>
      <c r="BG257" s="3">
        <f t="shared" si="170"/>
        <v>3</v>
      </c>
      <c r="BH257" s="3">
        <f t="shared" si="171"/>
        <v>3</v>
      </c>
      <c r="BI257" s="28">
        <f t="shared" si="172"/>
        <v>12.5</v>
      </c>
      <c r="BJ257" s="28">
        <f t="shared" si="173"/>
        <v>4.7871355387816905</v>
      </c>
      <c r="BK257" s="44">
        <f t="shared" si="174"/>
        <v>-1.9844852778949553</v>
      </c>
      <c r="BL257" s="45">
        <f t="shared" si="165"/>
        <v>2.3600883845071103E-2</v>
      </c>
      <c r="BM257" s="39"/>
      <c r="BN257" s="39" t="str">
        <f t="shared" si="175"/>
        <v/>
      </c>
      <c r="BP257" s="12">
        <f t="shared" si="176"/>
        <v>1.9618211267114789E-2</v>
      </c>
    </row>
    <row r="258" spans="1:68">
      <c r="A258" s="43" t="s">
        <v>911</v>
      </c>
      <c r="B258" s="43" t="s">
        <v>912</v>
      </c>
      <c r="C258" s="43" t="s">
        <v>913</v>
      </c>
      <c r="D258" s="43" t="s">
        <v>914</v>
      </c>
      <c r="E258" s="43" t="s">
        <v>584</v>
      </c>
      <c r="F258" s="12" t="str">
        <f t="shared" si="166"/>
        <v>Immune syst</v>
      </c>
      <c r="H258" s="12">
        <f>VLOOKUP($B258,data!$B$3:$Q$11565,'diff expr Varroa'!H$7,FALSE)</f>
        <v>7.2508883405074904</v>
      </c>
      <c r="I258" s="12">
        <f>VLOOKUP($B258,data!$B$3:$Q$11565,'diff expr Varroa'!I$7,FALSE)</f>
        <v>7.1834890738267099</v>
      </c>
      <c r="J258" s="12">
        <f>VLOOKUP($B258,data!$B$3:$Q$11565,'diff expr Varroa'!J$7,FALSE)</f>
        <v>7.1929456960548803</v>
      </c>
      <c r="K258" s="12">
        <f>VLOOKUP($B258,data!$B$3:$Q$11565,'diff expr Varroa'!K$7,FALSE)</f>
        <v>7.1982087148309599</v>
      </c>
      <c r="L258" s="12">
        <f>VLOOKUP($B258,data!$B$3:$Q$11565,'diff expr Varroa'!L$7,FALSE)</f>
        <v>7.8739907276269099</v>
      </c>
      <c r="M258" s="12">
        <f>VLOOKUP($B258,data!$B$3:$Q$11565,'diff expr Varroa'!M$7,FALSE)</f>
        <v>5.7489183951006302</v>
      </c>
      <c r="N258" s="12">
        <f>VLOOKUP($B258,data!$B$3:$Q$11565,'diff expr Varroa'!N$7,FALSE)</f>
        <v>6.75034965873059</v>
      </c>
      <c r="O258" s="12">
        <f>VLOOKUP($B258,data!$B$3:$Q$11565,'diff expr Varroa'!O$7,FALSE)</f>
        <v>6.6111272488042498</v>
      </c>
      <c r="P258" s="12">
        <f>VLOOKUP($B258,data!$B$3:$Q$11565,'diff expr Varroa'!P$7,FALSE)</f>
        <v>7.3760659567651699</v>
      </c>
      <c r="Q258" s="12">
        <f>VLOOKUP($B258,data!$B$3:$Q$11565,'diff expr Varroa'!Q$7,FALSE)</f>
        <v>6.8917722925088398</v>
      </c>
      <c r="S258" s="40" t="str">
        <f>IF(COUNTIF(H258:L258,"&gt;"&amp;'reference parameters'!$B$2)&gt;='reference parameters'!$B$3,IF(COUNTIF('diff expr Varroa'!M258:Q258,"&gt;"&amp;'reference parameters'!$B$2)&gt;='reference parameters'!$B$4,"OK"))</f>
        <v>OK</v>
      </c>
      <c r="U258" s="3">
        <f t="shared" si="133"/>
        <v>8</v>
      </c>
      <c r="V258" s="3">
        <f t="shared" si="134"/>
        <v>5</v>
      </c>
      <c r="W258" s="3">
        <f t="shared" si="135"/>
        <v>6</v>
      </c>
      <c r="X258" s="3">
        <f t="shared" si="136"/>
        <v>7</v>
      </c>
      <c r="Y258" s="3">
        <f t="shared" si="137"/>
        <v>10</v>
      </c>
      <c r="Z258" s="3">
        <f t="shared" si="138"/>
        <v>1</v>
      </c>
      <c r="AA258" s="3">
        <f t="shared" si="139"/>
        <v>3</v>
      </c>
      <c r="AB258" s="3">
        <f t="shared" si="140"/>
        <v>2</v>
      </c>
      <c r="AC258" s="3">
        <f t="shared" si="141"/>
        <v>9</v>
      </c>
      <c r="AD258" s="3">
        <f t="shared" si="142"/>
        <v>4</v>
      </c>
      <c r="AE258" s="3"/>
      <c r="AF258" s="3">
        <f t="shared" si="143"/>
        <v>0</v>
      </c>
      <c r="AG258" s="3">
        <f t="shared" si="144"/>
        <v>0</v>
      </c>
      <c r="AH258" s="3">
        <f t="shared" si="145"/>
        <v>0</v>
      </c>
      <c r="AI258" s="3">
        <f t="shared" si="146"/>
        <v>0</v>
      </c>
      <c r="AJ258" s="3">
        <f t="shared" si="147"/>
        <v>0</v>
      </c>
      <c r="AK258" s="3">
        <f t="shared" si="148"/>
        <v>0</v>
      </c>
      <c r="AL258" s="3">
        <f t="shared" si="149"/>
        <v>0</v>
      </c>
      <c r="AM258" s="3">
        <f t="shared" si="150"/>
        <v>0</v>
      </c>
      <c r="AN258" s="3">
        <f t="shared" si="151"/>
        <v>0</v>
      </c>
      <c r="AO258" s="3">
        <f t="shared" si="152"/>
        <v>0</v>
      </c>
      <c r="AP258" s="3"/>
      <c r="AQ258" s="3">
        <f t="shared" si="153"/>
        <v>8</v>
      </c>
      <c r="AR258" s="3">
        <f t="shared" si="154"/>
        <v>5</v>
      </c>
      <c r="AS258" s="3">
        <f t="shared" si="155"/>
        <v>6</v>
      </c>
      <c r="AT258" s="3">
        <f t="shared" si="156"/>
        <v>7</v>
      </c>
      <c r="AU258" s="3">
        <f t="shared" si="157"/>
        <v>10</v>
      </c>
      <c r="AV258" s="3">
        <f t="shared" si="158"/>
        <v>1</v>
      </c>
      <c r="AW258" s="3">
        <f t="shared" si="159"/>
        <v>3</v>
      </c>
      <c r="AX258" s="3">
        <f t="shared" si="160"/>
        <v>2</v>
      </c>
      <c r="AY258" s="3">
        <f t="shared" si="161"/>
        <v>9</v>
      </c>
      <c r="AZ258" s="3">
        <f t="shared" si="162"/>
        <v>4</v>
      </c>
      <c r="BA258" s="3"/>
      <c r="BB258" s="6">
        <f t="shared" si="163"/>
        <v>5</v>
      </c>
      <c r="BC258" s="3">
        <f t="shared" si="164"/>
        <v>5</v>
      </c>
      <c r="BD258" s="3">
        <f t="shared" si="167"/>
        <v>36</v>
      </c>
      <c r="BE258" s="3">
        <f t="shared" si="168"/>
        <v>19</v>
      </c>
      <c r="BF258" s="3">
        <f t="shared" si="169"/>
        <v>4</v>
      </c>
      <c r="BG258" s="3">
        <f t="shared" si="170"/>
        <v>21</v>
      </c>
      <c r="BH258" s="3">
        <f t="shared" si="171"/>
        <v>4</v>
      </c>
      <c r="BI258" s="28">
        <f t="shared" si="172"/>
        <v>12.5</v>
      </c>
      <c r="BJ258" s="28">
        <f t="shared" si="173"/>
        <v>4.7871355387816905</v>
      </c>
      <c r="BK258" s="44">
        <f t="shared" si="174"/>
        <v>-1.775592090748118</v>
      </c>
      <c r="BL258" s="45">
        <f t="shared" si="165"/>
        <v>3.7900087291180634E-2</v>
      </c>
      <c r="BM258" s="39"/>
      <c r="BN258" s="39" t="str">
        <f t="shared" si="175"/>
        <v/>
      </c>
      <c r="BP258" s="12">
        <f t="shared" si="176"/>
        <v>-4.1197065128025782E-2</v>
      </c>
    </row>
    <row r="259" spans="1:68">
      <c r="A259" s="43" t="s">
        <v>915</v>
      </c>
      <c r="B259" s="43" t="s">
        <v>916</v>
      </c>
      <c r="C259" s="43" t="s">
        <v>917</v>
      </c>
      <c r="D259" s="43" t="s">
        <v>918</v>
      </c>
      <c r="E259" s="43" t="s">
        <v>584</v>
      </c>
      <c r="F259" s="12" t="str">
        <f t="shared" si="166"/>
        <v>Immune syst</v>
      </c>
      <c r="H259" s="12">
        <f>VLOOKUP($B259,data!$B$3:$Q$11565,'diff expr Varroa'!H$7,FALSE)</f>
        <v>10.634024387778499</v>
      </c>
      <c r="I259" s="12">
        <f>VLOOKUP($B259,data!$B$3:$Q$11565,'diff expr Varroa'!I$7,FALSE)</f>
        <v>10.7083751974798</v>
      </c>
      <c r="J259" s="12">
        <f>VLOOKUP($B259,data!$B$3:$Q$11565,'diff expr Varroa'!J$7,FALSE)</f>
        <v>10.7437732124683</v>
      </c>
      <c r="K259" s="12">
        <f>VLOOKUP($B259,data!$B$3:$Q$11565,'diff expr Varroa'!K$7,FALSE)</f>
        <v>10.4207785200046</v>
      </c>
      <c r="L259" s="12">
        <f>VLOOKUP($B259,data!$B$3:$Q$11565,'diff expr Varroa'!L$7,FALSE)</f>
        <v>10.4289854865451</v>
      </c>
      <c r="M259" s="12">
        <f>VLOOKUP($B259,data!$B$3:$Q$11565,'diff expr Varroa'!M$7,FALSE)</f>
        <v>10.633767596189999</v>
      </c>
      <c r="N259" s="12">
        <f>VLOOKUP($B259,data!$B$3:$Q$11565,'diff expr Varroa'!N$7,FALSE)</f>
        <v>10.965807624317</v>
      </c>
      <c r="O259" s="12">
        <f>VLOOKUP($B259,data!$B$3:$Q$11565,'diff expr Varroa'!O$7,FALSE)</f>
        <v>10.3485478601204</v>
      </c>
      <c r="P259" s="12">
        <f>VLOOKUP($B259,data!$B$3:$Q$11565,'diff expr Varroa'!P$7,FALSE)</f>
        <v>10.5877773341367</v>
      </c>
      <c r="Q259" s="12">
        <f>VLOOKUP($B259,data!$B$3:$Q$11565,'diff expr Varroa'!Q$7,FALSE)</f>
        <v>10.9131847875164</v>
      </c>
      <c r="S259" s="40" t="str">
        <f>IF(COUNTIF(H259:L259,"&gt;"&amp;'reference parameters'!$B$2)&gt;='reference parameters'!$B$3,IF(COUNTIF('diff expr Varroa'!M259:Q259,"&gt;"&amp;'reference parameters'!$B$2)&gt;='reference parameters'!$B$4,"OK"))</f>
        <v>OK</v>
      </c>
      <c r="U259" s="3">
        <f t="shared" si="133"/>
        <v>6</v>
      </c>
      <c r="V259" s="3">
        <f t="shared" si="134"/>
        <v>7</v>
      </c>
      <c r="W259" s="3">
        <f t="shared" si="135"/>
        <v>8</v>
      </c>
      <c r="X259" s="3">
        <f t="shared" si="136"/>
        <v>2</v>
      </c>
      <c r="Y259" s="3">
        <f t="shared" si="137"/>
        <v>3</v>
      </c>
      <c r="Z259" s="3">
        <f t="shared" si="138"/>
        <v>5</v>
      </c>
      <c r="AA259" s="3">
        <f t="shared" si="139"/>
        <v>10</v>
      </c>
      <c r="AB259" s="3">
        <f t="shared" si="140"/>
        <v>1</v>
      </c>
      <c r="AC259" s="3">
        <f t="shared" si="141"/>
        <v>4</v>
      </c>
      <c r="AD259" s="3">
        <f t="shared" si="142"/>
        <v>9</v>
      </c>
      <c r="AE259" s="3"/>
      <c r="AF259" s="3">
        <f t="shared" si="143"/>
        <v>0</v>
      </c>
      <c r="AG259" s="3">
        <f t="shared" si="144"/>
        <v>0</v>
      </c>
      <c r="AH259" s="3">
        <f t="shared" si="145"/>
        <v>0</v>
      </c>
      <c r="AI259" s="3">
        <f t="shared" si="146"/>
        <v>0</v>
      </c>
      <c r="AJ259" s="3">
        <f t="shared" si="147"/>
        <v>0</v>
      </c>
      <c r="AK259" s="3">
        <f t="shared" si="148"/>
        <v>0</v>
      </c>
      <c r="AL259" s="3">
        <f t="shared" si="149"/>
        <v>0</v>
      </c>
      <c r="AM259" s="3">
        <f t="shared" si="150"/>
        <v>0</v>
      </c>
      <c r="AN259" s="3">
        <f t="shared" si="151"/>
        <v>0</v>
      </c>
      <c r="AO259" s="3">
        <f t="shared" si="152"/>
        <v>0</v>
      </c>
      <c r="AP259" s="3"/>
      <c r="AQ259" s="3">
        <f t="shared" si="153"/>
        <v>6</v>
      </c>
      <c r="AR259" s="3">
        <f t="shared" si="154"/>
        <v>7</v>
      </c>
      <c r="AS259" s="3">
        <f t="shared" si="155"/>
        <v>8</v>
      </c>
      <c r="AT259" s="3">
        <f t="shared" si="156"/>
        <v>2</v>
      </c>
      <c r="AU259" s="3">
        <f t="shared" si="157"/>
        <v>3</v>
      </c>
      <c r="AV259" s="3">
        <f t="shared" si="158"/>
        <v>5</v>
      </c>
      <c r="AW259" s="3">
        <f t="shared" si="159"/>
        <v>10</v>
      </c>
      <c r="AX259" s="3">
        <f t="shared" si="160"/>
        <v>1</v>
      </c>
      <c r="AY259" s="3">
        <f t="shared" si="161"/>
        <v>4</v>
      </c>
      <c r="AZ259" s="3">
        <f t="shared" si="162"/>
        <v>9</v>
      </c>
      <c r="BA259" s="3"/>
      <c r="BB259" s="6">
        <f t="shared" si="163"/>
        <v>5</v>
      </c>
      <c r="BC259" s="3">
        <f t="shared" si="164"/>
        <v>5</v>
      </c>
      <c r="BD259" s="3">
        <f t="shared" si="167"/>
        <v>26</v>
      </c>
      <c r="BE259" s="3">
        <f t="shared" si="168"/>
        <v>29</v>
      </c>
      <c r="BF259" s="3">
        <f t="shared" si="169"/>
        <v>14</v>
      </c>
      <c r="BG259" s="3">
        <f t="shared" si="170"/>
        <v>11</v>
      </c>
      <c r="BH259" s="3">
        <f t="shared" si="171"/>
        <v>11</v>
      </c>
      <c r="BI259" s="28">
        <f t="shared" si="172"/>
        <v>12.5</v>
      </c>
      <c r="BJ259" s="28">
        <f t="shared" si="173"/>
        <v>4.7871355387816905</v>
      </c>
      <c r="BK259" s="44">
        <f t="shared" si="174"/>
        <v>-0.31333978072025609</v>
      </c>
      <c r="BL259" s="45">
        <f t="shared" si="165"/>
        <v>0.37701126503103738</v>
      </c>
      <c r="BM259" s="39"/>
      <c r="BN259" s="39" t="str">
        <f t="shared" si="175"/>
        <v/>
      </c>
      <c r="BP259" s="12">
        <f t="shared" si="176"/>
        <v>4.1896733547398196E-3</v>
      </c>
    </row>
    <row r="260" spans="1:68">
      <c r="A260" s="43" t="s">
        <v>919</v>
      </c>
      <c r="B260" s="43" t="s">
        <v>920</v>
      </c>
      <c r="C260" s="43" t="s">
        <v>921</v>
      </c>
      <c r="D260" s="43" t="s">
        <v>922</v>
      </c>
      <c r="E260" s="43" t="s">
        <v>584</v>
      </c>
      <c r="F260" s="12" t="str">
        <f t="shared" si="166"/>
        <v>Immune syst</v>
      </c>
      <c r="H260" s="12">
        <f>VLOOKUP($B260,data!$B$3:$Q$11565,'diff expr Varroa'!H$7,FALSE)</f>
        <v>8.1276722546102995</v>
      </c>
      <c r="I260" s="12">
        <f>VLOOKUP($B260,data!$B$3:$Q$11565,'diff expr Varroa'!I$7,FALSE)</f>
        <v>8.1379069867990292</v>
      </c>
      <c r="J260" s="12">
        <f>VLOOKUP($B260,data!$B$3:$Q$11565,'diff expr Varroa'!J$7,FALSE)</f>
        <v>7.9517909669453397</v>
      </c>
      <c r="K260" s="12">
        <f>VLOOKUP($B260,data!$B$3:$Q$11565,'diff expr Varroa'!K$7,FALSE)</f>
        <v>7.8851281056233304</v>
      </c>
      <c r="L260" s="12">
        <f>VLOOKUP($B260,data!$B$3:$Q$11565,'diff expr Varroa'!L$7,FALSE)</f>
        <v>8.1275092336118995</v>
      </c>
      <c r="M260" s="12">
        <f>VLOOKUP($B260,data!$B$3:$Q$11565,'diff expr Varroa'!M$7,FALSE)</f>
        <v>7.7214508378578897</v>
      </c>
      <c r="N260" s="12">
        <f>VLOOKUP($B260,data!$B$3:$Q$11565,'diff expr Varroa'!N$7,FALSE)</f>
        <v>7.9712251578376598</v>
      </c>
      <c r="O260" s="12">
        <f>VLOOKUP($B260,data!$B$3:$Q$11565,'diff expr Varroa'!O$7,FALSE)</f>
        <v>7.6789338596999999</v>
      </c>
      <c r="P260" s="12">
        <f>VLOOKUP($B260,data!$B$3:$Q$11565,'diff expr Varroa'!P$7,FALSE)</f>
        <v>8.0798723913488502</v>
      </c>
      <c r="Q260" s="12">
        <f>VLOOKUP($B260,data!$B$3:$Q$11565,'diff expr Varroa'!Q$7,FALSE)</f>
        <v>7.8071964686250404</v>
      </c>
      <c r="S260" s="40" t="str">
        <f>IF(COUNTIF(H260:L260,"&gt;"&amp;'reference parameters'!$B$2)&gt;='reference parameters'!$B$3,IF(COUNTIF('diff expr Varroa'!M260:Q260,"&gt;"&amp;'reference parameters'!$B$2)&gt;='reference parameters'!$B$4,"OK"))</f>
        <v>OK</v>
      </c>
      <c r="U260" s="3">
        <f t="shared" si="133"/>
        <v>9</v>
      </c>
      <c r="V260" s="3">
        <f t="shared" si="134"/>
        <v>10</v>
      </c>
      <c r="W260" s="3">
        <f t="shared" si="135"/>
        <v>5</v>
      </c>
      <c r="X260" s="3">
        <f t="shared" si="136"/>
        <v>4</v>
      </c>
      <c r="Y260" s="3">
        <f t="shared" si="137"/>
        <v>8</v>
      </c>
      <c r="Z260" s="3">
        <f t="shared" si="138"/>
        <v>2</v>
      </c>
      <c r="AA260" s="3">
        <f t="shared" si="139"/>
        <v>6</v>
      </c>
      <c r="AB260" s="3">
        <f t="shared" si="140"/>
        <v>1</v>
      </c>
      <c r="AC260" s="3">
        <f t="shared" si="141"/>
        <v>7</v>
      </c>
      <c r="AD260" s="3">
        <f t="shared" si="142"/>
        <v>3</v>
      </c>
      <c r="AE260" s="3"/>
      <c r="AF260" s="3">
        <f t="shared" si="143"/>
        <v>0</v>
      </c>
      <c r="AG260" s="3">
        <f t="shared" si="144"/>
        <v>0</v>
      </c>
      <c r="AH260" s="3">
        <f t="shared" si="145"/>
        <v>0</v>
      </c>
      <c r="AI260" s="3">
        <f t="shared" si="146"/>
        <v>0</v>
      </c>
      <c r="AJ260" s="3">
        <f t="shared" si="147"/>
        <v>0</v>
      </c>
      <c r="AK260" s="3">
        <f t="shared" si="148"/>
        <v>0</v>
      </c>
      <c r="AL260" s="3">
        <f t="shared" si="149"/>
        <v>0</v>
      </c>
      <c r="AM260" s="3">
        <f t="shared" si="150"/>
        <v>0</v>
      </c>
      <c r="AN260" s="3">
        <f t="shared" si="151"/>
        <v>0</v>
      </c>
      <c r="AO260" s="3">
        <f t="shared" si="152"/>
        <v>0</v>
      </c>
      <c r="AP260" s="3"/>
      <c r="AQ260" s="3">
        <f t="shared" si="153"/>
        <v>9</v>
      </c>
      <c r="AR260" s="3">
        <f t="shared" si="154"/>
        <v>10</v>
      </c>
      <c r="AS260" s="3">
        <f t="shared" si="155"/>
        <v>5</v>
      </c>
      <c r="AT260" s="3">
        <f t="shared" si="156"/>
        <v>4</v>
      </c>
      <c r="AU260" s="3">
        <f t="shared" si="157"/>
        <v>8</v>
      </c>
      <c r="AV260" s="3">
        <f t="shared" si="158"/>
        <v>2</v>
      </c>
      <c r="AW260" s="3">
        <f t="shared" si="159"/>
        <v>6</v>
      </c>
      <c r="AX260" s="3">
        <f t="shared" si="160"/>
        <v>1</v>
      </c>
      <c r="AY260" s="3">
        <f t="shared" si="161"/>
        <v>7</v>
      </c>
      <c r="AZ260" s="3">
        <f t="shared" si="162"/>
        <v>3</v>
      </c>
      <c r="BA260" s="3"/>
      <c r="BB260" s="6">
        <f t="shared" si="163"/>
        <v>5</v>
      </c>
      <c r="BC260" s="3">
        <f t="shared" si="164"/>
        <v>5</v>
      </c>
      <c r="BD260" s="3">
        <f t="shared" si="167"/>
        <v>36</v>
      </c>
      <c r="BE260" s="3">
        <f t="shared" si="168"/>
        <v>19</v>
      </c>
      <c r="BF260" s="3">
        <f t="shared" si="169"/>
        <v>4</v>
      </c>
      <c r="BG260" s="3">
        <f t="shared" si="170"/>
        <v>21</v>
      </c>
      <c r="BH260" s="3">
        <f t="shared" si="171"/>
        <v>4</v>
      </c>
      <c r="BI260" s="28">
        <f t="shared" si="172"/>
        <v>12.5</v>
      </c>
      <c r="BJ260" s="28">
        <f t="shared" si="173"/>
        <v>4.7871355387816905</v>
      </c>
      <c r="BK260" s="44">
        <f t="shared" si="174"/>
        <v>-1.775592090748118</v>
      </c>
      <c r="BL260" s="45">
        <f t="shared" si="165"/>
        <v>3.7900087291180634E-2</v>
      </c>
      <c r="BM260" s="39"/>
      <c r="BN260" s="39" t="str">
        <f t="shared" si="175"/>
        <v/>
      </c>
      <c r="BP260" s="12">
        <f t="shared" si="176"/>
        <v>-1.0614435094399785E-2</v>
      </c>
    </row>
    <row r="261" spans="1:68">
      <c r="A261" s="43" t="s">
        <v>923</v>
      </c>
      <c r="B261" s="43" t="s">
        <v>924</v>
      </c>
      <c r="C261" s="43" t="s">
        <v>925</v>
      </c>
      <c r="D261" s="43" t="s">
        <v>926</v>
      </c>
      <c r="E261" s="43" t="s">
        <v>584</v>
      </c>
      <c r="F261" s="12" t="str">
        <f t="shared" si="166"/>
        <v>Immune syst</v>
      </c>
      <c r="H261" s="12">
        <f>VLOOKUP($B261,data!$B$3:$Q$11565,'diff expr Varroa'!H$7,FALSE)</f>
        <v>4.5401401503132401</v>
      </c>
      <c r="I261" s="12">
        <f>VLOOKUP($B261,data!$B$3:$Q$11565,'diff expr Varroa'!I$7,FALSE)</f>
        <v>3.7545556144430101</v>
      </c>
      <c r="J261" s="12">
        <f>VLOOKUP($B261,data!$B$3:$Q$11565,'diff expr Varroa'!J$7,FALSE)</f>
        <v>5.0160351149716202</v>
      </c>
      <c r="K261" s="12">
        <f>VLOOKUP($B261,data!$B$3:$Q$11565,'diff expr Varroa'!K$7,FALSE)</f>
        <v>4.5644600677645304</v>
      </c>
      <c r="L261" s="12">
        <f>VLOOKUP($B261,data!$B$3:$Q$11565,'diff expr Varroa'!L$7,FALSE)</f>
        <v>5.2845830866371397</v>
      </c>
      <c r="M261" s="12">
        <f>VLOOKUP($B261,data!$B$3:$Q$11565,'diff expr Varroa'!M$7,FALSE)</f>
        <v>3.30825032505737</v>
      </c>
      <c r="N261" s="12">
        <f>VLOOKUP($B261,data!$B$3:$Q$11565,'diff expr Varroa'!N$7,FALSE)</f>
        <v>4.2360017113942803</v>
      </c>
      <c r="O261" s="12">
        <f>VLOOKUP($B261,data!$B$3:$Q$11565,'diff expr Varroa'!O$7,FALSE)</f>
        <v>3.8565114723405598</v>
      </c>
      <c r="P261" s="12">
        <f>VLOOKUP($B261,data!$B$3:$Q$11565,'diff expr Varroa'!P$7,FALSE)</f>
        <v>4.4401758200780401</v>
      </c>
      <c r="Q261" s="12">
        <f>VLOOKUP($B261,data!$B$3:$Q$11565,'diff expr Varroa'!Q$7,FALSE)</f>
        <v>4.4473184955329197</v>
      </c>
      <c r="S261" s="40" t="str">
        <f>IF(COUNTIF(H261:L261,"&gt;"&amp;'reference parameters'!$B$2)&gt;='reference parameters'!$B$3,IF(COUNTIF('diff expr Varroa'!M261:Q261,"&gt;"&amp;'reference parameters'!$B$2)&gt;='reference parameters'!$B$4,"OK"))</f>
        <v>OK</v>
      </c>
      <c r="U261" s="3">
        <f t="shared" si="133"/>
        <v>7</v>
      </c>
      <c r="V261" s="3">
        <f t="shared" si="134"/>
        <v>2</v>
      </c>
      <c r="W261" s="3">
        <f t="shared" si="135"/>
        <v>9</v>
      </c>
      <c r="X261" s="3">
        <f t="shared" si="136"/>
        <v>8</v>
      </c>
      <c r="Y261" s="3">
        <f t="shared" si="137"/>
        <v>10</v>
      </c>
      <c r="Z261" s="3">
        <f t="shared" si="138"/>
        <v>1</v>
      </c>
      <c r="AA261" s="3">
        <f t="shared" si="139"/>
        <v>4</v>
      </c>
      <c r="AB261" s="3">
        <f t="shared" si="140"/>
        <v>3</v>
      </c>
      <c r="AC261" s="3">
        <f t="shared" si="141"/>
        <v>5</v>
      </c>
      <c r="AD261" s="3">
        <f t="shared" si="142"/>
        <v>6</v>
      </c>
      <c r="AE261" s="3"/>
      <c r="AF261" s="3">
        <f t="shared" si="143"/>
        <v>0</v>
      </c>
      <c r="AG261" s="3">
        <f t="shared" si="144"/>
        <v>0</v>
      </c>
      <c r="AH261" s="3">
        <f t="shared" si="145"/>
        <v>0</v>
      </c>
      <c r="AI261" s="3">
        <f t="shared" si="146"/>
        <v>0</v>
      </c>
      <c r="AJ261" s="3">
        <f t="shared" si="147"/>
        <v>0</v>
      </c>
      <c r="AK261" s="3">
        <f t="shared" si="148"/>
        <v>0</v>
      </c>
      <c r="AL261" s="3">
        <f t="shared" si="149"/>
        <v>0</v>
      </c>
      <c r="AM261" s="3">
        <f t="shared" si="150"/>
        <v>0</v>
      </c>
      <c r="AN261" s="3">
        <f t="shared" si="151"/>
        <v>0</v>
      </c>
      <c r="AO261" s="3">
        <f t="shared" si="152"/>
        <v>0</v>
      </c>
      <c r="AP261" s="3"/>
      <c r="AQ261" s="3">
        <f t="shared" si="153"/>
        <v>7</v>
      </c>
      <c r="AR261" s="3">
        <f t="shared" si="154"/>
        <v>2</v>
      </c>
      <c r="AS261" s="3">
        <f t="shared" si="155"/>
        <v>9</v>
      </c>
      <c r="AT261" s="3">
        <f t="shared" si="156"/>
        <v>8</v>
      </c>
      <c r="AU261" s="3">
        <f t="shared" si="157"/>
        <v>10</v>
      </c>
      <c r="AV261" s="3">
        <f t="shared" si="158"/>
        <v>1</v>
      </c>
      <c r="AW261" s="3">
        <f t="shared" si="159"/>
        <v>4</v>
      </c>
      <c r="AX261" s="3">
        <f t="shared" si="160"/>
        <v>3</v>
      </c>
      <c r="AY261" s="3">
        <f t="shared" si="161"/>
        <v>5</v>
      </c>
      <c r="AZ261" s="3">
        <f t="shared" si="162"/>
        <v>6</v>
      </c>
      <c r="BA261" s="3"/>
      <c r="BB261" s="6">
        <f t="shared" si="163"/>
        <v>5</v>
      </c>
      <c r="BC261" s="3">
        <f t="shared" si="164"/>
        <v>5</v>
      </c>
      <c r="BD261" s="3">
        <f t="shared" si="167"/>
        <v>36</v>
      </c>
      <c r="BE261" s="3">
        <f t="shared" si="168"/>
        <v>19</v>
      </c>
      <c r="BF261" s="3">
        <f t="shared" si="169"/>
        <v>4</v>
      </c>
      <c r="BG261" s="3">
        <f t="shared" si="170"/>
        <v>21</v>
      </c>
      <c r="BH261" s="3">
        <f t="shared" si="171"/>
        <v>4</v>
      </c>
      <c r="BI261" s="28">
        <f t="shared" si="172"/>
        <v>12.5</v>
      </c>
      <c r="BJ261" s="28">
        <f t="shared" si="173"/>
        <v>4.7871355387816905</v>
      </c>
      <c r="BK261" s="44">
        <f t="shared" si="174"/>
        <v>-1.775592090748118</v>
      </c>
      <c r="BL261" s="45">
        <f t="shared" si="165"/>
        <v>3.7900087291180634E-2</v>
      </c>
      <c r="BM261" s="39"/>
      <c r="BN261" s="39" t="str">
        <f t="shared" si="175"/>
        <v/>
      </c>
      <c r="BP261" s="12">
        <f t="shared" si="176"/>
        <v>-5.7489562463501051E-2</v>
      </c>
    </row>
    <row r="262" spans="1:68">
      <c r="A262" s="43" t="s">
        <v>927</v>
      </c>
      <c r="B262" s="43" t="s">
        <v>928</v>
      </c>
      <c r="C262" s="43" t="s">
        <v>929</v>
      </c>
      <c r="D262" s="43" t="s">
        <v>930</v>
      </c>
      <c r="E262" s="43" t="s">
        <v>584</v>
      </c>
      <c r="F262" s="12" t="str">
        <f t="shared" si="166"/>
        <v>Immune syst</v>
      </c>
      <c r="H262" s="12">
        <f>VLOOKUP($B262,data!$B$3:$Q$11565,'diff expr Varroa'!H$7,FALSE)</f>
        <v>7.2736378812628697</v>
      </c>
      <c r="I262" s="12">
        <f>VLOOKUP($B262,data!$B$3:$Q$11565,'diff expr Varroa'!I$7,FALSE)</f>
        <v>7.1449278423562896</v>
      </c>
      <c r="J262" s="12">
        <f>VLOOKUP($B262,data!$B$3:$Q$11565,'diff expr Varroa'!J$7,FALSE)</f>
        <v>8.1240957126821698</v>
      </c>
      <c r="K262" s="12">
        <f>VLOOKUP($B262,data!$B$3:$Q$11565,'diff expr Varroa'!K$7,FALSE)</f>
        <v>7.0070440488476997</v>
      </c>
      <c r="L262" s="12">
        <f>VLOOKUP($B262,data!$B$3:$Q$11565,'diff expr Varroa'!L$7,FALSE)</f>
        <v>7.3910775129397202</v>
      </c>
      <c r="M262" s="12">
        <f>VLOOKUP($B262,data!$B$3:$Q$11565,'diff expr Varroa'!M$7,FALSE)</f>
        <v>6.7737121995988696</v>
      </c>
      <c r="N262" s="12">
        <f>VLOOKUP($B262,data!$B$3:$Q$11565,'diff expr Varroa'!N$7,FALSE)</f>
        <v>6.9549782519563799</v>
      </c>
      <c r="O262" s="12">
        <f>VLOOKUP($B262,data!$B$3:$Q$11565,'diff expr Varroa'!O$7,FALSE)</f>
        <v>8.0502205947457703</v>
      </c>
      <c r="P262" s="12">
        <f>VLOOKUP($B262,data!$B$3:$Q$11565,'diff expr Varroa'!P$7,FALSE)</f>
        <v>7.5106431592993799</v>
      </c>
      <c r="Q262" s="12">
        <f>VLOOKUP($B262,data!$B$3:$Q$11565,'diff expr Varroa'!Q$7,FALSE)</f>
        <v>7.1321590078153996</v>
      </c>
      <c r="S262" s="40" t="str">
        <f>IF(COUNTIF(H262:L262,"&gt;"&amp;'reference parameters'!$B$2)&gt;='reference parameters'!$B$3,IF(COUNTIF('diff expr Varroa'!M262:Q262,"&gt;"&amp;'reference parameters'!$B$2)&gt;='reference parameters'!$B$4,"OK"))</f>
        <v>OK</v>
      </c>
      <c r="U262" s="3">
        <f t="shared" si="133"/>
        <v>6</v>
      </c>
      <c r="V262" s="3">
        <f t="shared" si="134"/>
        <v>5</v>
      </c>
      <c r="W262" s="3">
        <f t="shared" si="135"/>
        <v>10</v>
      </c>
      <c r="X262" s="3">
        <f t="shared" si="136"/>
        <v>3</v>
      </c>
      <c r="Y262" s="3">
        <f t="shared" si="137"/>
        <v>7</v>
      </c>
      <c r="Z262" s="3">
        <f t="shared" si="138"/>
        <v>1</v>
      </c>
      <c r="AA262" s="3">
        <f t="shared" si="139"/>
        <v>2</v>
      </c>
      <c r="AB262" s="3">
        <f t="shared" si="140"/>
        <v>9</v>
      </c>
      <c r="AC262" s="3">
        <f t="shared" si="141"/>
        <v>8</v>
      </c>
      <c r="AD262" s="3">
        <f t="shared" si="142"/>
        <v>4</v>
      </c>
      <c r="AE262" s="3"/>
      <c r="AF262" s="3">
        <f t="shared" si="143"/>
        <v>0</v>
      </c>
      <c r="AG262" s="3">
        <f t="shared" si="144"/>
        <v>0</v>
      </c>
      <c r="AH262" s="3">
        <f t="shared" si="145"/>
        <v>0</v>
      </c>
      <c r="AI262" s="3">
        <f t="shared" si="146"/>
        <v>0</v>
      </c>
      <c r="AJ262" s="3">
        <f t="shared" si="147"/>
        <v>0</v>
      </c>
      <c r="AK262" s="3">
        <f t="shared" si="148"/>
        <v>0</v>
      </c>
      <c r="AL262" s="3">
        <f t="shared" si="149"/>
        <v>0</v>
      </c>
      <c r="AM262" s="3">
        <f t="shared" si="150"/>
        <v>0</v>
      </c>
      <c r="AN262" s="3">
        <f t="shared" si="151"/>
        <v>0</v>
      </c>
      <c r="AO262" s="3">
        <f t="shared" si="152"/>
        <v>0</v>
      </c>
      <c r="AP262" s="3"/>
      <c r="AQ262" s="3">
        <f t="shared" si="153"/>
        <v>6</v>
      </c>
      <c r="AR262" s="3">
        <f t="shared" si="154"/>
        <v>5</v>
      </c>
      <c r="AS262" s="3">
        <f t="shared" si="155"/>
        <v>10</v>
      </c>
      <c r="AT262" s="3">
        <f t="shared" si="156"/>
        <v>3</v>
      </c>
      <c r="AU262" s="3">
        <f t="shared" si="157"/>
        <v>7</v>
      </c>
      <c r="AV262" s="3">
        <f t="shared" si="158"/>
        <v>1</v>
      </c>
      <c r="AW262" s="3">
        <f t="shared" si="159"/>
        <v>2</v>
      </c>
      <c r="AX262" s="3">
        <f t="shared" si="160"/>
        <v>9</v>
      </c>
      <c r="AY262" s="3">
        <f t="shared" si="161"/>
        <v>8</v>
      </c>
      <c r="AZ262" s="3">
        <f t="shared" si="162"/>
        <v>4</v>
      </c>
      <c r="BA262" s="3"/>
      <c r="BB262" s="6">
        <f t="shared" si="163"/>
        <v>5</v>
      </c>
      <c r="BC262" s="3">
        <f t="shared" si="164"/>
        <v>5</v>
      </c>
      <c r="BD262" s="3">
        <f t="shared" si="167"/>
        <v>31</v>
      </c>
      <c r="BE262" s="3">
        <f t="shared" si="168"/>
        <v>24</v>
      </c>
      <c r="BF262" s="3">
        <f t="shared" si="169"/>
        <v>9</v>
      </c>
      <c r="BG262" s="3">
        <f t="shared" si="170"/>
        <v>16</v>
      </c>
      <c r="BH262" s="3">
        <f t="shared" si="171"/>
        <v>9</v>
      </c>
      <c r="BI262" s="28">
        <f t="shared" si="172"/>
        <v>12.5</v>
      </c>
      <c r="BJ262" s="28">
        <f t="shared" si="173"/>
        <v>4.7871355387816905</v>
      </c>
      <c r="BK262" s="44">
        <f t="shared" si="174"/>
        <v>-0.73112615501393097</v>
      </c>
      <c r="BL262" s="45">
        <f t="shared" si="165"/>
        <v>0.23235104997023245</v>
      </c>
      <c r="BM262" s="39"/>
      <c r="BN262" s="39" t="str">
        <f t="shared" si="175"/>
        <v/>
      </c>
      <c r="BP262" s="12">
        <f t="shared" si="176"/>
        <v>-6.1457261333658485E-3</v>
      </c>
    </row>
    <row r="263" spans="1:68">
      <c r="A263" s="43" t="s">
        <v>931</v>
      </c>
      <c r="B263" s="43" t="s">
        <v>932</v>
      </c>
      <c r="C263" s="43" t="s">
        <v>933</v>
      </c>
      <c r="D263" s="43" t="s">
        <v>934</v>
      </c>
      <c r="E263" s="43" t="s">
        <v>584</v>
      </c>
      <c r="F263" s="12" t="str">
        <f t="shared" si="166"/>
        <v>Immune syst</v>
      </c>
      <c r="H263" s="12">
        <f>VLOOKUP($B263,data!$B$3:$Q$11565,'diff expr Varroa'!H$7,FALSE)</f>
        <v>6.9827423167201097</v>
      </c>
      <c r="I263" s="12">
        <f>VLOOKUP($B263,data!$B$3:$Q$11565,'diff expr Varroa'!I$7,FALSE)</f>
        <v>6.9257753318330604</v>
      </c>
      <c r="J263" s="12">
        <f>VLOOKUP($B263,data!$B$3:$Q$11565,'diff expr Varroa'!J$7,FALSE)</f>
        <v>6.6887898835754704</v>
      </c>
      <c r="K263" s="12">
        <f>VLOOKUP($B263,data!$B$3:$Q$11565,'diff expr Varroa'!K$7,FALSE)</f>
        <v>6.8147556724582197</v>
      </c>
      <c r="L263" s="12">
        <f>VLOOKUP($B263,data!$B$3:$Q$11565,'diff expr Varroa'!L$7,FALSE)</f>
        <v>6.9391485542025597</v>
      </c>
      <c r="M263" s="12">
        <f>VLOOKUP($B263,data!$B$3:$Q$11565,'diff expr Varroa'!M$7,FALSE)</f>
        <v>7.7046974154856498</v>
      </c>
      <c r="N263" s="12">
        <f>VLOOKUP($B263,data!$B$3:$Q$11565,'diff expr Varroa'!N$7,FALSE)</f>
        <v>6.7829715070437899</v>
      </c>
      <c r="O263" s="12">
        <f>VLOOKUP($B263,data!$B$3:$Q$11565,'diff expr Varroa'!O$7,FALSE)</f>
        <v>7.1517172549645798</v>
      </c>
      <c r="P263" s="12">
        <f>VLOOKUP($B263,data!$B$3:$Q$11565,'diff expr Varroa'!P$7,FALSE)</f>
        <v>7.0921563747033201</v>
      </c>
      <c r="Q263" s="12">
        <f>VLOOKUP($B263,data!$B$3:$Q$11565,'diff expr Varroa'!Q$7,FALSE)</f>
        <v>7.1711470390333902</v>
      </c>
      <c r="S263" s="40" t="str">
        <f>IF(COUNTIF(H263:L263,"&gt;"&amp;'reference parameters'!$B$2)&gt;='reference parameters'!$B$3,IF(COUNTIF('diff expr Varroa'!M263:Q263,"&gt;"&amp;'reference parameters'!$B$2)&gt;='reference parameters'!$B$4,"OK"))</f>
        <v>OK</v>
      </c>
      <c r="U263" s="3">
        <f t="shared" si="133"/>
        <v>6</v>
      </c>
      <c r="V263" s="3">
        <f t="shared" si="134"/>
        <v>4</v>
      </c>
      <c r="W263" s="3">
        <f t="shared" si="135"/>
        <v>1</v>
      </c>
      <c r="X263" s="3">
        <f t="shared" si="136"/>
        <v>3</v>
      </c>
      <c r="Y263" s="3">
        <f t="shared" si="137"/>
        <v>5</v>
      </c>
      <c r="Z263" s="3">
        <f t="shared" si="138"/>
        <v>10</v>
      </c>
      <c r="AA263" s="3">
        <f t="shared" si="139"/>
        <v>2</v>
      </c>
      <c r="AB263" s="3">
        <f t="shared" si="140"/>
        <v>8</v>
      </c>
      <c r="AC263" s="3">
        <f t="shared" si="141"/>
        <v>7</v>
      </c>
      <c r="AD263" s="3">
        <f t="shared" si="142"/>
        <v>9</v>
      </c>
      <c r="AE263" s="3"/>
      <c r="AF263" s="3">
        <f t="shared" si="143"/>
        <v>0</v>
      </c>
      <c r="AG263" s="3">
        <f t="shared" si="144"/>
        <v>0</v>
      </c>
      <c r="AH263" s="3">
        <f t="shared" si="145"/>
        <v>0</v>
      </c>
      <c r="AI263" s="3">
        <f t="shared" si="146"/>
        <v>0</v>
      </c>
      <c r="AJ263" s="3">
        <f t="shared" si="147"/>
        <v>0</v>
      </c>
      <c r="AK263" s="3">
        <f t="shared" si="148"/>
        <v>0</v>
      </c>
      <c r="AL263" s="3">
        <f t="shared" si="149"/>
        <v>0</v>
      </c>
      <c r="AM263" s="3">
        <f t="shared" si="150"/>
        <v>0</v>
      </c>
      <c r="AN263" s="3">
        <f t="shared" si="151"/>
        <v>0</v>
      </c>
      <c r="AO263" s="3">
        <f t="shared" si="152"/>
        <v>0</v>
      </c>
      <c r="AP263" s="3"/>
      <c r="AQ263" s="3">
        <f t="shared" si="153"/>
        <v>6</v>
      </c>
      <c r="AR263" s="3">
        <f t="shared" si="154"/>
        <v>4</v>
      </c>
      <c r="AS263" s="3">
        <f t="shared" si="155"/>
        <v>1</v>
      </c>
      <c r="AT263" s="3">
        <f t="shared" si="156"/>
        <v>3</v>
      </c>
      <c r="AU263" s="3">
        <f t="shared" si="157"/>
        <v>5</v>
      </c>
      <c r="AV263" s="3">
        <f t="shared" si="158"/>
        <v>10</v>
      </c>
      <c r="AW263" s="3">
        <f t="shared" si="159"/>
        <v>2</v>
      </c>
      <c r="AX263" s="3">
        <f t="shared" si="160"/>
        <v>8</v>
      </c>
      <c r="AY263" s="3">
        <f t="shared" si="161"/>
        <v>7</v>
      </c>
      <c r="AZ263" s="3">
        <f t="shared" si="162"/>
        <v>9</v>
      </c>
      <c r="BA263" s="3"/>
      <c r="BB263" s="6">
        <f t="shared" si="163"/>
        <v>5</v>
      </c>
      <c r="BC263" s="3">
        <f t="shared" si="164"/>
        <v>5</v>
      </c>
      <c r="BD263" s="3">
        <f t="shared" si="167"/>
        <v>19</v>
      </c>
      <c r="BE263" s="3">
        <f t="shared" si="168"/>
        <v>36</v>
      </c>
      <c r="BF263" s="3">
        <f t="shared" si="169"/>
        <v>21</v>
      </c>
      <c r="BG263" s="3">
        <f t="shared" si="170"/>
        <v>4</v>
      </c>
      <c r="BH263" s="3">
        <f t="shared" si="171"/>
        <v>4</v>
      </c>
      <c r="BI263" s="28">
        <f t="shared" si="172"/>
        <v>12.5</v>
      </c>
      <c r="BJ263" s="28">
        <f t="shared" si="173"/>
        <v>4.7871355387816905</v>
      </c>
      <c r="BK263" s="44">
        <f t="shared" si="174"/>
        <v>-1.775592090748118</v>
      </c>
      <c r="BL263" s="45">
        <f t="shared" si="165"/>
        <v>3.7900087291180634E-2</v>
      </c>
      <c r="BM263" s="39"/>
      <c r="BN263" s="39" t="str">
        <f t="shared" si="175"/>
        <v/>
      </c>
      <c r="BP263" s="12">
        <f t="shared" si="176"/>
        <v>1.91849226034441E-2</v>
      </c>
    </row>
    <row r="264" spans="1:68">
      <c r="A264" s="43" t="s">
        <v>935</v>
      </c>
      <c r="B264" s="43" t="s">
        <v>936</v>
      </c>
      <c r="C264" s="43" t="s">
        <v>711</v>
      </c>
      <c r="D264" s="43" t="s">
        <v>712</v>
      </c>
      <c r="E264" s="43" t="s">
        <v>584</v>
      </c>
      <c r="F264" s="12" t="str">
        <f t="shared" si="166"/>
        <v>Immune syst</v>
      </c>
      <c r="H264" s="12">
        <f>VLOOKUP($B264,data!$B$3:$Q$11565,'diff expr Varroa'!H$7,FALSE)</f>
        <v>7.65471643132829</v>
      </c>
      <c r="I264" s="12">
        <f>VLOOKUP($B264,data!$B$3:$Q$11565,'diff expr Varroa'!I$7,FALSE)</f>
        <v>7.7017277505002504</v>
      </c>
      <c r="J264" s="12">
        <f>VLOOKUP($B264,data!$B$3:$Q$11565,'diff expr Varroa'!J$7,FALSE)</f>
        <v>7.9517909669453397</v>
      </c>
      <c r="K264" s="12">
        <f>VLOOKUP($B264,data!$B$3:$Q$11565,'diff expr Varroa'!K$7,FALSE)</f>
        <v>7.4169362607178204</v>
      </c>
      <c r="L264" s="12">
        <f>VLOOKUP($B264,data!$B$3:$Q$11565,'diff expr Varroa'!L$7,FALSE)</f>
        <v>7.1280025223572601</v>
      </c>
      <c r="M264" s="12">
        <f>VLOOKUP($B264,data!$B$3:$Q$11565,'diff expr Varroa'!M$7,FALSE)</f>
        <v>8.1212588064915892</v>
      </c>
      <c r="N264" s="12">
        <f>VLOOKUP($B264,data!$B$3:$Q$11565,'diff expr Varroa'!N$7,FALSE)</f>
        <v>7.3081496764768303</v>
      </c>
      <c r="O264" s="12">
        <f>VLOOKUP($B264,data!$B$3:$Q$11565,'diff expr Varroa'!O$7,FALSE)</f>
        <v>7.93179317872006</v>
      </c>
      <c r="P264" s="12">
        <f>VLOOKUP($B264,data!$B$3:$Q$11565,'diff expr Varroa'!P$7,FALSE)</f>
        <v>7.4881248126097102</v>
      </c>
      <c r="Q264" s="12">
        <f>VLOOKUP($B264,data!$B$3:$Q$11565,'diff expr Varroa'!Q$7,FALSE)</f>
        <v>7.3380004094259004</v>
      </c>
      <c r="S264" s="40" t="str">
        <f>IF(COUNTIF(H264:L264,"&gt;"&amp;'reference parameters'!$B$2)&gt;='reference parameters'!$B$3,IF(COUNTIF('diff expr Varroa'!M264:Q264,"&gt;"&amp;'reference parameters'!$B$2)&gt;='reference parameters'!$B$4,"OK"))</f>
        <v>OK</v>
      </c>
      <c r="U264" s="3">
        <f t="shared" si="133"/>
        <v>6</v>
      </c>
      <c r="V264" s="3">
        <f t="shared" si="134"/>
        <v>7</v>
      </c>
      <c r="W264" s="3">
        <f t="shared" si="135"/>
        <v>9</v>
      </c>
      <c r="X264" s="3">
        <f t="shared" si="136"/>
        <v>4</v>
      </c>
      <c r="Y264" s="3">
        <f t="shared" si="137"/>
        <v>1</v>
      </c>
      <c r="Z264" s="3">
        <f t="shared" si="138"/>
        <v>10</v>
      </c>
      <c r="AA264" s="3">
        <f t="shared" si="139"/>
        <v>2</v>
      </c>
      <c r="AB264" s="3">
        <f t="shared" si="140"/>
        <v>8</v>
      </c>
      <c r="AC264" s="3">
        <f t="shared" si="141"/>
        <v>5</v>
      </c>
      <c r="AD264" s="3">
        <f t="shared" si="142"/>
        <v>3</v>
      </c>
      <c r="AE264" s="3"/>
      <c r="AF264" s="3">
        <f t="shared" si="143"/>
        <v>0</v>
      </c>
      <c r="AG264" s="3">
        <f t="shared" si="144"/>
        <v>0</v>
      </c>
      <c r="AH264" s="3">
        <f t="shared" si="145"/>
        <v>0</v>
      </c>
      <c r="AI264" s="3">
        <f t="shared" si="146"/>
        <v>0</v>
      </c>
      <c r="AJ264" s="3">
        <f t="shared" si="147"/>
        <v>0</v>
      </c>
      <c r="AK264" s="3">
        <f t="shared" si="148"/>
        <v>0</v>
      </c>
      <c r="AL264" s="3">
        <f t="shared" si="149"/>
        <v>0</v>
      </c>
      <c r="AM264" s="3">
        <f t="shared" si="150"/>
        <v>0</v>
      </c>
      <c r="AN264" s="3">
        <f t="shared" si="151"/>
        <v>0</v>
      </c>
      <c r="AO264" s="3">
        <f t="shared" si="152"/>
        <v>0</v>
      </c>
      <c r="AP264" s="3"/>
      <c r="AQ264" s="3">
        <f t="shared" si="153"/>
        <v>6</v>
      </c>
      <c r="AR264" s="3">
        <f t="shared" si="154"/>
        <v>7</v>
      </c>
      <c r="AS264" s="3">
        <f t="shared" si="155"/>
        <v>9</v>
      </c>
      <c r="AT264" s="3">
        <f t="shared" si="156"/>
        <v>4</v>
      </c>
      <c r="AU264" s="3">
        <f t="shared" si="157"/>
        <v>1</v>
      </c>
      <c r="AV264" s="3">
        <f t="shared" si="158"/>
        <v>10</v>
      </c>
      <c r="AW264" s="3">
        <f t="shared" si="159"/>
        <v>2</v>
      </c>
      <c r="AX264" s="3">
        <f t="shared" si="160"/>
        <v>8</v>
      </c>
      <c r="AY264" s="3">
        <f t="shared" si="161"/>
        <v>5</v>
      </c>
      <c r="AZ264" s="3">
        <f t="shared" si="162"/>
        <v>3</v>
      </c>
      <c r="BA264" s="3"/>
      <c r="BB264" s="6">
        <f t="shared" si="163"/>
        <v>5</v>
      </c>
      <c r="BC264" s="3">
        <f t="shared" si="164"/>
        <v>5</v>
      </c>
      <c r="BD264" s="3">
        <f t="shared" si="167"/>
        <v>27</v>
      </c>
      <c r="BE264" s="3">
        <f t="shared" si="168"/>
        <v>28</v>
      </c>
      <c r="BF264" s="3">
        <f t="shared" si="169"/>
        <v>13</v>
      </c>
      <c r="BG264" s="3">
        <f t="shared" si="170"/>
        <v>12</v>
      </c>
      <c r="BH264" s="3">
        <f t="shared" si="171"/>
        <v>12</v>
      </c>
      <c r="BI264" s="28">
        <f t="shared" si="172"/>
        <v>12.5</v>
      </c>
      <c r="BJ264" s="28">
        <f t="shared" si="173"/>
        <v>4.7871355387816905</v>
      </c>
      <c r="BK264" s="44">
        <f t="shared" si="174"/>
        <v>-0.10444659357341871</v>
      </c>
      <c r="BL264" s="45">
        <f t="shared" si="165"/>
        <v>0.45840747426404427</v>
      </c>
      <c r="BM264" s="39"/>
      <c r="BN264" s="39" t="str">
        <f t="shared" si="175"/>
        <v/>
      </c>
      <c r="BP264" s="12">
        <f t="shared" si="176"/>
        <v>3.8169584813104026E-3</v>
      </c>
    </row>
    <row r="265" spans="1:68">
      <c r="A265" s="43" t="s">
        <v>937</v>
      </c>
      <c r="B265" s="43" t="s">
        <v>938</v>
      </c>
      <c r="C265" s="43" t="s">
        <v>810</v>
      </c>
      <c r="D265" s="43" t="s">
        <v>811</v>
      </c>
      <c r="E265" s="43" t="s">
        <v>584</v>
      </c>
      <c r="F265" s="12" t="str">
        <f t="shared" si="166"/>
        <v>Immune syst</v>
      </c>
      <c r="H265" s="12" t="e">
        <f>VLOOKUP($B265,data!$B$3:$Q$11565,'diff expr Varroa'!H$7,FALSE)</f>
        <v>#N/A</v>
      </c>
      <c r="I265" s="12" t="e">
        <f>VLOOKUP($B265,data!$B$3:$Q$11565,'diff expr Varroa'!I$7,FALSE)</f>
        <v>#N/A</v>
      </c>
      <c r="J265" s="12" t="e">
        <f>VLOOKUP($B265,data!$B$3:$Q$11565,'diff expr Varroa'!J$7,FALSE)</f>
        <v>#N/A</v>
      </c>
      <c r="K265" s="12" t="e">
        <f>VLOOKUP($B265,data!$B$3:$Q$11565,'diff expr Varroa'!K$7,FALSE)</f>
        <v>#N/A</v>
      </c>
      <c r="L265" s="12" t="e">
        <f>VLOOKUP($B265,data!$B$3:$Q$11565,'diff expr Varroa'!L$7,FALSE)</f>
        <v>#N/A</v>
      </c>
      <c r="M265" s="12" t="e">
        <f>VLOOKUP($B265,data!$B$3:$Q$11565,'diff expr Varroa'!M$7,FALSE)</f>
        <v>#N/A</v>
      </c>
      <c r="N265" s="12" t="e">
        <f>VLOOKUP($B265,data!$B$3:$Q$11565,'diff expr Varroa'!N$7,FALSE)</f>
        <v>#N/A</v>
      </c>
      <c r="O265" s="12" t="e">
        <f>VLOOKUP($B265,data!$B$3:$Q$11565,'diff expr Varroa'!O$7,FALSE)</f>
        <v>#N/A</v>
      </c>
      <c r="P265" s="12" t="e">
        <f>VLOOKUP($B265,data!$B$3:$Q$11565,'diff expr Varroa'!P$7,FALSE)</f>
        <v>#N/A</v>
      </c>
      <c r="Q265" s="12" t="e">
        <f>VLOOKUP($B265,data!$B$3:$Q$11565,'diff expr Varroa'!Q$7,FALSE)</f>
        <v>#N/A</v>
      </c>
      <c r="S265" s="40" t="b">
        <f>IF(COUNTIF(H265:L265,"&gt;"&amp;'reference parameters'!$B$2)&gt;='reference parameters'!$B$3,IF(COUNTIF('diff expr Varroa'!M265:Q265,"&gt;"&amp;'reference parameters'!$B$2)&gt;='reference parameters'!$B$4,"OK"))</f>
        <v>0</v>
      </c>
      <c r="U265" s="3" t="b">
        <f t="shared" si="133"/>
        <v>0</v>
      </c>
      <c r="V265" s="3" t="b">
        <f t="shared" si="134"/>
        <v>0</v>
      </c>
      <c r="W265" s="3" t="b">
        <f t="shared" si="135"/>
        <v>0</v>
      </c>
      <c r="X265" s="3" t="b">
        <f t="shared" si="136"/>
        <v>0</v>
      </c>
      <c r="Y265" s="3" t="b">
        <f t="shared" si="137"/>
        <v>0</v>
      </c>
      <c r="Z265" s="3" t="b">
        <f t="shared" si="138"/>
        <v>0</v>
      </c>
      <c r="AA265" s="3" t="b">
        <f t="shared" si="139"/>
        <v>0</v>
      </c>
      <c r="AB265" s="3" t="b">
        <f t="shared" si="140"/>
        <v>0</v>
      </c>
      <c r="AC265" s="3" t="b">
        <f t="shared" si="141"/>
        <v>0</v>
      </c>
      <c r="AD265" s="3" t="b">
        <f t="shared" si="142"/>
        <v>0</v>
      </c>
      <c r="AE265" s="3"/>
      <c r="AF265" s="3" t="str">
        <f t="shared" si="143"/>
        <v/>
      </c>
      <c r="AG265" s="3" t="str">
        <f t="shared" si="144"/>
        <v/>
      </c>
      <c r="AH265" s="3" t="str">
        <f t="shared" si="145"/>
        <v/>
      </c>
      <c r="AI265" s="3" t="str">
        <f t="shared" si="146"/>
        <v/>
      </c>
      <c r="AJ265" s="3" t="str">
        <f t="shared" si="147"/>
        <v/>
      </c>
      <c r="AK265" s="3" t="str">
        <f t="shared" si="148"/>
        <v/>
      </c>
      <c r="AL265" s="3" t="str">
        <f t="shared" si="149"/>
        <v/>
      </c>
      <c r="AM265" s="3" t="str">
        <f t="shared" si="150"/>
        <v/>
      </c>
      <c r="AN265" s="3" t="str">
        <f t="shared" si="151"/>
        <v/>
      </c>
      <c r="AO265" s="3" t="str">
        <f t="shared" si="152"/>
        <v/>
      </c>
      <c r="AP265" s="3"/>
      <c r="AQ265" s="3" t="str">
        <f t="shared" si="153"/>
        <v/>
      </c>
      <c r="AR265" s="3" t="str">
        <f t="shared" si="154"/>
        <v/>
      </c>
      <c r="AS265" s="3" t="str">
        <f t="shared" si="155"/>
        <v/>
      </c>
      <c r="AT265" s="3" t="str">
        <f t="shared" si="156"/>
        <v/>
      </c>
      <c r="AU265" s="3" t="str">
        <f t="shared" si="157"/>
        <v/>
      </c>
      <c r="AV265" s="3" t="str">
        <f t="shared" si="158"/>
        <v/>
      </c>
      <c r="AW265" s="3" t="str">
        <f t="shared" si="159"/>
        <v/>
      </c>
      <c r="AX265" s="3" t="str">
        <f t="shared" si="160"/>
        <v/>
      </c>
      <c r="AY265" s="3" t="str">
        <f t="shared" si="161"/>
        <v/>
      </c>
      <c r="AZ265" s="3" t="str">
        <f t="shared" si="162"/>
        <v/>
      </c>
      <c r="BA265" s="3"/>
      <c r="BB265" s="6">
        <f t="shared" si="163"/>
        <v>0</v>
      </c>
      <c r="BC265" s="3">
        <f t="shared" si="164"/>
        <v>0</v>
      </c>
      <c r="BD265" s="3">
        <f t="shared" si="167"/>
        <v>0</v>
      </c>
      <c r="BE265" s="3">
        <f t="shared" si="168"/>
        <v>0</v>
      </c>
      <c r="BF265" s="3">
        <f t="shared" si="169"/>
        <v>0</v>
      </c>
      <c r="BG265" s="3">
        <f t="shared" si="170"/>
        <v>0</v>
      </c>
      <c r="BH265" s="3">
        <f t="shared" si="171"/>
        <v>0</v>
      </c>
      <c r="BI265" s="28">
        <f t="shared" si="172"/>
        <v>0</v>
      </c>
      <c r="BJ265" s="28">
        <f t="shared" si="173"/>
        <v>0</v>
      </c>
      <c r="BK265" s="44" t="e">
        <f t="shared" si="174"/>
        <v>#DIV/0!</v>
      </c>
      <c r="BL265" s="45" t="str">
        <f t="shared" si="165"/>
        <v/>
      </c>
      <c r="BM265" s="39"/>
      <c r="BN265" s="39" t="str">
        <f t="shared" si="175"/>
        <v/>
      </c>
      <c r="BP265" s="12" t="e">
        <f t="shared" si="176"/>
        <v>#N/A</v>
      </c>
    </row>
    <row r="266" spans="1:68">
      <c r="A266" s="43" t="s">
        <v>939</v>
      </c>
      <c r="B266" s="43" t="s">
        <v>940</v>
      </c>
      <c r="C266" s="43" t="s">
        <v>941</v>
      </c>
      <c r="D266" s="43" t="s">
        <v>942</v>
      </c>
      <c r="E266" s="43" t="s">
        <v>584</v>
      </c>
      <c r="F266" s="12" t="str">
        <f t="shared" si="166"/>
        <v>Immune syst</v>
      </c>
      <c r="H266" s="12">
        <f>VLOOKUP($B266,data!$B$3:$Q$11565,'diff expr Varroa'!H$7,FALSE)</f>
        <v>6.5315893522846098</v>
      </c>
      <c r="I266" s="12">
        <f>VLOOKUP($B266,data!$B$3:$Q$11565,'diff expr Varroa'!I$7,FALSE)</f>
        <v>6.2950113593511103</v>
      </c>
      <c r="J266" s="12">
        <f>VLOOKUP($B266,data!$B$3:$Q$11565,'diff expr Varroa'!J$7,FALSE)</f>
        <v>4.0887687455453801</v>
      </c>
      <c r="K266" s="12">
        <f>VLOOKUP($B266,data!$B$3:$Q$11565,'diff expr Varroa'!K$7,FALSE)</f>
        <v>5.3934871370174804</v>
      </c>
      <c r="L266" s="12">
        <f>VLOOKUP($B266,data!$B$3:$Q$11565,'diff expr Varroa'!L$7,FALSE)</f>
        <v>8.0657641319644195</v>
      </c>
      <c r="M266" s="12">
        <f>VLOOKUP($B266,data!$B$3:$Q$11565,'diff expr Varroa'!M$7,FALSE)</f>
        <v>4.2312229394497098</v>
      </c>
      <c r="N266" s="12">
        <f>VLOOKUP($B266,data!$B$3:$Q$11565,'diff expr Varroa'!N$7,FALSE)</f>
        <v>4.8009391025067796</v>
      </c>
      <c r="O266" s="12">
        <f>VLOOKUP($B266,data!$B$3:$Q$11565,'diff expr Varroa'!O$7,FALSE)</f>
        <v>4.0085972383706396</v>
      </c>
      <c r="P266" s="12">
        <f>VLOOKUP($B266,data!$B$3:$Q$11565,'diff expr Varroa'!P$7,FALSE)</f>
        <v>6.6181099741906699</v>
      </c>
      <c r="Q266" s="12">
        <f>VLOOKUP($B266,data!$B$3:$Q$11565,'diff expr Varroa'!Q$7,FALSE)</f>
        <v>5.1595357015461403</v>
      </c>
      <c r="S266" s="40" t="str">
        <f>IF(COUNTIF(H266:L266,"&gt;"&amp;'reference parameters'!$B$2)&gt;='reference parameters'!$B$3,IF(COUNTIF('diff expr Varroa'!M266:Q266,"&gt;"&amp;'reference parameters'!$B$2)&gt;='reference parameters'!$B$4,"OK"))</f>
        <v>OK</v>
      </c>
      <c r="U266" s="3">
        <f t="shared" ref="U266:U329" si="177">IF(ISNUMBER(H266)=TRUE,RANK(H266,$H266:$Q266,1))</f>
        <v>8</v>
      </c>
      <c r="V266" s="3">
        <f t="shared" ref="V266:V329" si="178">IF(ISNUMBER(I266)=TRUE,RANK(I266,$H266:$Q266,1))</f>
        <v>7</v>
      </c>
      <c r="W266" s="3">
        <f t="shared" ref="W266:W329" si="179">IF(ISNUMBER(J266)=TRUE,RANK(J266,$H266:$Q266,1))</f>
        <v>2</v>
      </c>
      <c r="X266" s="3">
        <f t="shared" ref="X266:X329" si="180">IF(ISNUMBER(K266)=TRUE,RANK(K266,$H266:$Q266,1))</f>
        <v>6</v>
      </c>
      <c r="Y266" s="3">
        <f t="shared" ref="Y266:Y329" si="181">IF(ISNUMBER(L266)=TRUE,RANK(L266,$H266:$Q266,1))</f>
        <v>10</v>
      </c>
      <c r="Z266" s="3">
        <f t="shared" ref="Z266:Z329" si="182">IF(ISNUMBER(M266)=TRUE,RANK(M266,$H266:$Q266,1))</f>
        <v>3</v>
      </c>
      <c r="AA266" s="3">
        <f t="shared" ref="AA266:AA329" si="183">IF(ISNUMBER(N266)=TRUE,RANK(N266,$H266:$Q266,1))</f>
        <v>4</v>
      </c>
      <c r="AB266" s="3">
        <f t="shared" ref="AB266:AB329" si="184">IF(ISNUMBER(O266)=TRUE,RANK(O266,$H266:$Q266,1))</f>
        <v>1</v>
      </c>
      <c r="AC266" s="3">
        <f t="shared" ref="AC266:AC329" si="185">IF(ISNUMBER(P266)=TRUE,RANK(P266,$H266:$Q266,1))</f>
        <v>9</v>
      </c>
      <c r="AD266" s="3">
        <f t="shared" ref="AD266:AD329" si="186">IF(ISNUMBER(Q266)=TRUE,RANK(Q266,$H266:$Q266,1))</f>
        <v>5</v>
      </c>
      <c r="AE266" s="3"/>
      <c r="AF266" s="3">
        <f t="shared" ref="AF266:AF329" si="187">IF(ISNUMBER(H266)=TRUE,((COUNT($H266:$Q266)+1-RANK(H266,$H266:$Q266,0)-RANK(H266,$H266:$Q266,1))/2),"")</f>
        <v>0</v>
      </c>
      <c r="AG266" s="3">
        <f t="shared" ref="AG266:AG329" si="188">IF(ISNUMBER(I266)=TRUE,((COUNT($H266:$Q266)+1-RANK(I266,$H266:$Q266,0)-RANK(I266,$H266:$Q266,1))/2),"")</f>
        <v>0</v>
      </c>
      <c r="AH266" s="3">
        <f t="shared" ref="AH266:AH329" si="189">IF(ISNUMBER(J266)=TRUE,((COUNT($H266:$Q266)+1-RANK(J266,$H266:$Q266,0)-RANK(J266,$H266:$Q266,1))/2),"")</f>
        <v>0</v>
      </c>
      <c r="AI266" s="3">
        <f t="shared" ref="AI266:AI329" si="190">IF(ISNUMBER(K266)=TRUE,((COUNT($H266:$Q266)+1-RANK(K266,$H266:$Q266,0)-RANK(K266,$H266:$Q266,1))/2),"")</f>
        <v>0</v>
      </c>
      <c r="AJ266" s="3">
        <f t="shared" ref="AJ266:AJ329" si="191">IF(ISNUMBER(L266)=TRUE,((COUNT($H266:$Q266)+1-RANK(L266,$H266:$Q266,0)-RANK(L266,$H266:$Q266,1))/2),"")</f>
        <v>0</v>
      </c>
      <c r="AK266" s="3">
        <f t="shared" ref="AK266:AK329" si="192">IF(ISNUMBER(M266)=TRUE,((COUNT($H266:$Q266)+1-RANK(M266,$H266:$Q266,0)-RANK(M266,$H266:$Q266,1))/2),"")</f>
        <v>0</v>
      </c>
      <c r="AL266" s="3">
        <f t="shared" ref="AL266:AL329" si="193">IF(ISNUMBER(N266)=TRUE,((COUNT($H266:$Q266)+1-RANK(N266,$H266:$Q266,0)-RANK(N266,$H266:$Q266,1))/2),"")</f>
        <v>0</v>
      </c>
      <c r="AM266" s="3">
        <f t="shared" ref="AM266:AM329" si="194">IF(ISNUMBER(O266)=TRUE,((COUNT($H266:$Q266)+1-RANK(O266,$H266:$Q266,0)-RANK(O266,$H266:$Q266,1))/2),"")</f>
        <v>0</v>
      </c>
      <c r="AN266" s="3">
        <f t="shared" ref="AN266:AN329" si="195">IF(ISNUMBER(P266)=TRUE,((COUNT($H266:$Q266)+1-RANK(P266,$H266:$Q266,0)-RANK(P266,$H266:$Q266,1))/2),"")</f>
        <v>0</v>
      </c>
      <c r="AO266" s="3">
        <f t="shared" ref="AO266:AO329" si="196">IF(ISNUMBER(Q266)=TRUE,((COUNT($H266:$Q266)+1-RANK(Q266,$H266:$Q266,0)-RANK(Q266,$H266:$Q266,1))/2),"")</f>
        <v>0</v>
      </c>
      <c r="AP266" s="3"/>
      <c r="AQ266" s="3">
        <f t="shared" ref="AQ266:AQ329" si="197">IF(ISNUMBER(H266)=TRUE,(U266+AF266),"")</f>
        <v>8</v>
      </c>
      <c r="AR266" s="3">
        <f t="shared" ref="AR266:AR329" si="198">IF(ISNUMBER(I266)=TRUE,(V266+AG266),"")</f>
        <v>7</v>
      </c>
      <c r="AS266" s="3">
        <f t="shared" ref="AS266:AS329" si="199">IF(ISNUMBER(J266)=TRUE,(W266+AH266),"")</f>
        <v>2</v>
      </c>
      <c r="AT266" s="3">
        <f t="shared" ref="AT266:AT329" si="200">IF(ISNUMBER(K266)=TRUE,(X266+AI266),"")</f>
        <v>6</v>
      </c>
      <c r="AU266" s="3">
        <f t="shared" ref="AU266:AU329" si="201">IF(ISNUMBER(L266)=TRUE,(Y266+AJ266),"")</f>
        <v>10</v>
      </c>
      <c r="AV266" s="3">
        <f t="shared" ref="AV266:AV329" si="202">IF(ISNUMBER(M266)=TRUE,(Z266+AK266),"")</f>
        <v>3</v>
      </c>
      <c r="AW266" s="3">
        <f t="shared" ref="AW266:AW329" si="203">IF(ISNUMBER(N266)=TRUE,(AA266+AL266),"")</f>
        <v>4</v>
      </c>
      <c r="AX266" s="3">
        <f t="shared" ref="AX266:AX329" si="204">IF(ISNUMBER(O266)=TRUE,(AB266+AM266),"")</f>
        <v>1</v>
      </c>
      <c r="AY266" s="3">
        <f t="shared" ref="AY266:AY329" si="205">IF(ISNUMBER(P266)=TRUE,(AC266+AN266),"")</f>
        <v>9</v>
      </c>
      <c r="AZ266" s="3">
        <f t="shared" ref="AZ266:AZ329" si="206">IF(ISNUMBER(Q266)=TRUE,(AD266+AO266),"")</f>
        <v>5</v>
      </c>
      <c r="BA266" s="3"/>
      <c r="BB266" s="6">
        <f t="shared" ref="BB266:BB329" si="207">COUNT(H266:L266)</f>
        <v>5</v>
      </c>
      <c r="BC266" s="3">
        <f t="shared" ref="BC266:BC329" si="208">COUNT(M266:Q266)</f>
        <v>5</v>
      </c>
      <c r="BD266" s="3">
        <f t="shared" si="167"/>
        <v>33</v>
      </c>
      <c r="BE266" s="3">
        <f t="shared" si="168"/>
        <v>22</v>
      </c>
      <c r="BF266" s="3">
        <f t="shared" si="169"/>
        <v>7</v>
      </c>
      <c r="BG266" s="3">
        <f t="shared" si="170"/>
        <v>18</v>
      </c>
      <c r="BH266" s="3">
        <f t="shared" si="171"/>
        <v>7</v>
      </c>
      <c r="BI266" s="28">
        <f t="shared" si="172"/>
        <v>12.5</v>
      </c>
      <c r="BJ266" s="28">
        <f t="shared" si="173"/>
        <v>4.7871355387816905</v>
      </c>
      <c r="BK266" s="44">
        <f t="shared" si="174"/>
        <v>-1.1489125293076057</v>
      </c>
      <c r="BL266" s="45">
        <f t="shared" ref="BL266:BL329" si="209">IF(S266="OK",_xlfn.NORM.S.DIST(BK266,TRUE),"")</f>
        <v>0.12529602534284204</v>
      </c>
      <c r="BM266" s="39"/>
      <c r="BN266" s="39" t="str">
        <f t="shared" si="175"/>
        <v/>
      </c>
      <c r="BP266" s="12">
        <f t="shared" si="176"/>
        <v>-8.7736997241112558E-2</v>
      </c>
    </row>
    <row r="267" spans="1:68">
      <c r="A267" s="43" t="s">
        <v>943</v>
      </c>
      <c r="B267" s="43" t="s">
        <v>944</v>
      </c>
      <c r="C267" s="43" t="s">
        <v>945</v>
      </c>
      <c r="D267" s="43" t="s">
        <v>946</v>
      </c>
      <c r="E267" s="43" t="s">
        <v>584</v>
      </c>
      <c r="F267" s="12" t="str">
        <f t="shared" ref="F267:F330" si="210">MID(E267,1,11)</f>
        <v>Immune syst</v>
      </c>
      <c r="H267" s="12">
        <f>VLOOKUP($B267,data!$B$3:$Q$11565,'diff expr Varroa'!H$7,FALSE)</f>
        <v>8.3108604966479298</v>
      </c>
      <c r="I267" s="12">
        <f>VLOOKUP($B267,data!$B$3:$Q$11565,'diff expr Varroa'!I$7,FALSE)</f>
        <v>8.2761069351205805</v>
      </c>
      <c r="J267" s="12">
        <f>VLOOKUP($B267,data!$B$3:$Q$11565,'diff expr Varroa'!J$7,FALSE)</f>
        <v>8.45096068795036</v>
      </c>
      <c r="K267" s="12">
        <f>VLOOKUP($B267,data!$B$3:$Q$11565,'diff expr Varroa'!K$7,FALSE)</f>
        <v>8.6467622320954103</v>
      </c>
      <c r="L267" s="12">
        <f>VLOOKUP($B267,data!$B$3:$Q$11565,'diff expr Varroa'!L$7,FALSE)</f>
        <v>8.4767464238469099</v>
      </c>
      <c r="M267" s="12">
        <f>VLOOKUP($B267,data!$B$3:$Q$11565,'diff expr Varroa'!M$7,FALSE)</f>
        <v>8.3891738166108105</v>
      </c>
      <c r="N267" s="12">
        <f>VLOOKUP($B267,data!$B$3:$Q$11565,'diff expr Varroa'!N$7,FALSE)</f>
        <v>8.0755071653388306</v>
      </c>
      <c r="O267" s="12">
        <f>VLOOKUP($B267,data!$B$3:$Q$11565,'diff expr Varroa'!O$7,FALSE)</f>
        <v>8.3479607696037004</v>
      </c>
      <c r="P267" s="12">
        <f>VLOOKUP($B267,data!$B$3:$Q$11565,'diff expr Varroa'!P$7,FALSE)</f>
        <v>8.0723295346891408</v>
      </c>
      <c r="Q267" s="12">
        <f>VLOOKUP($B267,data!$B$3:$Q$11565,'diff expr Varroa'!Q$7,FALSE)</f>
        <v>8.2613046555829595</v>
      </c>
      <c r="S267" s="40" t="str">
        <f>IF(COUNTIF(H267:L267,"&gt;"&amp;'reference parameters'!$B$2)&gt;='reference parameters'!$B$3,IF(COUNTIF('diff expr Varroa'!M267:Q267,"&gt;"&amp;'reference parameters'!$B$2)&gt;='reference parameters'!$B$4,"OK"))</f>
        <v>OK</v>
      </c>
      <c r="U267" s="3">
        <f t="shared" si="177"/>
        <v>5</v>
      </c>
      <c r="V267" s="3">
        <f t="shared" si="178"/>
        <v>4</v>
      </c>
      <c r="W267" s="3">
        <f t="shared" si="179"/>
        <v>8</v>
      </c>
      <c r="X267" s="3">
        <f t="shared" si="180"/>
        <v>10</v>
      </c>
      <c r="Y267" s="3">
        <f t="shared" si="181"/>
        <v>9</v>
      </c>
      <c r="Z267" s="3">
        <f t="shared" si="182"/>
        <v>7</v>
      </c>
      <c r="AA267" s="3">
        <f t="shared" si="183"/>
        <v>2</v>
      </c>
      <c r="AB267" s="3">
        <f t="shared" si="184"/>
        <v>6</v>
      </c>
      <c r="AC267" s="3">
        <f t="shared" si="185"/>
        <v>1</v>
      </c>
      <c r="AD267" s="3">
        <f t="shared" si="186"/>
        <v>3</v>
      </c>
      <c r="AE267" s="3"/>
      <c r="AF267" s="3">
        <f t="shared" si="187"/>
        <v>0</v>
      </c>
      <c r="AG267" s="3">
        <f t="shared" si="188"/>
        <v>0</v>
      </c>
      <c r="AH267" s="3">
        <f t="shared" si="189"/>
        <v>0</v>
      </c>
      <c r="AI267" s="3">
        <f t="shared" si="190"/>
        <v>0</v>
      </c>
      <c r="AJ267" s="3">
        <f t="shared" si="191"/>
        <v>0</v>
      </c>
      <c r="AK267" s="3">
        <f t="shared" si="192"/>
        <v>0</v>
      </c>
      <c r="AL267" s="3">
        <f t="shared" si="193"/>
        <v>0</v>
      </c>
      <c r="AM267" s="3">
        <f t="shared" si="194"/>
        <v>0</v>
      </c>
      <c r="AN267" s="3">
        <f t="shared" si="195"/>
        <v>0</v>
      </c>
      <c r="AO267" s="3">
        <f t="shared" si="196"/>
        <v>0</v>
      </c>
      <c r="AP267" s="3"/>
      <c r="AQ267" s="3">
        <f t="shared" si="197"/>
        <v>5</v>
      </c>
      <c r="AR267" s="3">
        <f t="shared" si="198"/>
        <v>4</v>
      </c>
      <c r="AS267" s="3">
        <f t="shared" si="199"/>
        <v>8</v>
      </c>
      <c r="AT267" s="3">
        <f t="shared" si="200"/>
        <v>10</v>
      </c>
      <c r="AU267" s="3">
        <f t="shared" si="201"/>
        <v>9</v>
      </c>
      <c r="AV267" s="3">
        <f t="shared" si="202"/>
        <v>7</v>
      </c>
      <c r="AW267" s="3">
        <f t="shared" si="203"/>
        <v>2</v>
      </c>
      <c r="AX267" s="3">
        <f t="shared" si="204"/>
        <v>6</v>
      </c>
      <c r="AY267" s="3">
        <f t="shared" si="205"/>
        <v>1</v>
      </c>
      <c r="AZ267" s="3">
        <f t="shared" si="206"/>
        <v>3</v>
      </c>
      <c r="BA267" s="3"/>
      <c r="BB267" s="6">
        <f t="shared" si="207"/>
        <v>5</v>
      </c>
      <c r="BC267" s="3">
        <f t="shared" si="208"/>
        <v>5</v>
      </c>
      <c r="BD267" s="3">
        <f t="shared" ref="BD267:BD330" si="211">SUM(AQ267:AU267)</f>
        <v>36</v>
      </c>
      <c r="BE267" s="3">
        <f t="shared" ref="BE267:BE330" si="212">SUM(AV267:AZ267)</f>
        <v>19</v>
      </c>
      <c r="BF267" s="3">
        <f t="shared" ref="BF267:BF330" si="213">BB267*BC267+(BB267*(BB267+1))/2-BD267</f>
        <v>4</v>
      </c>
      <c r="BG267" s="3">
        <f t="shared" ref="BG267:BG330" si="214">BB267*BC267+(BC267*(BC267+1)/2-BE267)</f>
        <v>21</v>
      </c>
      <c r="BH267" s="3">
        <f t="shared" ref="BH267:BH330" si="215">MIN(BF267:BG267)</f>
        <v>4</v>
      </c>
      <c r="BI267" s="28">
        <f t="shared" ref="BI267:BI330" si="216">BB267*BC267/2</f>
        <v>12.5</v>
      </c>
      <c r="BJ267" s="28">
        <f t="shared" ref="BJ267:BJ330" si="217">SQRT((BB267*BC267*(BB267+BC267+1))/12)</f>
        <v>4.7871355387816905</v>
      </c>
      <c r="BK267" s="44">
        <f t="shared" ref="BK267:BK330" si="218">(BH267-BI267)/BJ267</f>
        <v>-1.775592090748118</v>
      </c>
      <c r="BL267" s="45">
        <f t="shared" si="209"/>
        <v>3.7900087291180634E-2</v>
      </c>
      <c r="BM267" s="39"/>
      <c r="BN267" s="39" t="str">
        <f t="shared" ref="BN267:BN330" si="219">IF(BL267&lt;$BN$8,"sign","")</f>
        <v/>
      </c>
      <c r="BP267" s="12">
        <f t="shared" ref="BP267:BP330" si="220">LOG(AVERAGE(M267:Q267)/AVERAGE(H267:L267))</f>
        <v>-1.058486802900706E-2</v>
      </c>
    </row>
    <row r="268" spans="1:68">
      <c r="A268" s="43" t="s">
        <v>947</v>
      </c>
      <c r="B268" s="43" t="s">
        <v>948</v>
      </c>
      <c r="C268" s="43" t="s">
        <v>949</v>
      </c>
      <c r="D268" s="43" t="s">
        <v>950</v>
      </c>
      <c r="E268" s="43" t="s">
        <v>584</v>
      </c>
      <c r="F268" s="12" t="str">
        <f t="shared" si="210"/>
        <v>Immune syst</v>
      </c>
      <c r="H268" s="12">
        <f>VLOOKUP($B268,data!$B$3:$Q$11565,'diff expr Varroa'!H$7,FALSE)</f>
        <v>8.5713286799353003</v>
      </c>
      <c r="I268" s="12">
        <f>VLOOKUP($B268,data!$B$3:$Q$11565,'diff expr Varroa'!I$7,FALSE)</f>
        <v>8.5090946159718399</v>
      </c>
      <c r="J268" s="12">
        <f>VLOOKUP($B268,data!$B$3:$Q$11565,'diff expr Varroa'!J$7,FALSE)</f>
        <v>8.1655959374263993</v>
      </c>
      <c r="K268" s="12">
        <f>VLOOKUP($B268,data!$B$3:$Q$11565,'diff expr Varroa'!K$7,FALSE)</f>
        <v>8.4716199038631395</v>
      </c>
      <c r="L268" s="12">
        <f>VLOOKUP($B268,data!$B$3:$Q$11565,'diff expr Varroa'!L$7,FALSE)</f>
        <v>8.5548645424224699</v>
      </c>
      <c r="M268" s="12">
        <f>VLOOKUP($B268,data!$B$3:$Q$11565,'diff expr Varroa'!M$7,FALSE)</f>
        <v>8.31389564129754</v>
      </c>
      <c r="N268" s="12">
        <f>VLOOKUP($B268,data!$B$3:$Q$11565,'diff expr Varroa'!N$7,FALSE)</f>
        <v>8.2288771393807494</v>
      </c>
      <c r="O268" s="12">
        <f>VLOOKUP($B268,data!$B$3:$Q$11565,'diff expr Varroa'!O$7,FALSE)</f>
        <v>8.15645111622994</v>
      </c>
      <c r="P268" s="12">
        <f>VLOOKUP($B268,data!$B$3:$Q$11565,'diff expr Varroa'!P$7,FALSE)</f>
        <v>8.4406920886794499</v>
      </c>
      <c r="Q268" s="12">
        <f>VLOOKUP($B268,data!$B$3:$Q$11565,'diff expr Varroa'!Q$7,FALSE)</f>
        <v>8.1133028251193107</v>
      </c>
      <c r="S268" s="40" t="str">
        <f>IF(COUNTIF(H268:L268,"&gt;"&amp;'reference parameters'!$B$2)&gt;='reference parameters'!$B$3,IF(COUNTIF('diff expr Varroa'!M268:Q268,"&gt;"&amp;'reference parameters'!$B$2)&gt;='reference parameters'!$B$4,"OK"))</f>
        <v>OK</v>
      </c>
      <c r="U268" s="3">
        <f t="shared" si="177"/>
        <v>10</v>
      </c>
      <c r="V268" s="3">
        <f t="shared" si="178"/>
        <v>8</v>
      </c>
      <c r="W268" s="3">
        <f t="shared" si="179"/>
        <v>3</v>
      </c>
      <c r="X268" s="3">
        <f t="shared" si="180"/>
        <v>7</v>
      </c>
      <c r="Y268" s="3">
        <f t="shared" si="181"/>
        <v>9</v>
      </c>
      <c r="Z268" s="3">
        <f t="shared" si="182"/>
        <v>5</v>
      </c>
      <c r="AA268" s="3">
        <f t="shared" si="183"/>
        <v>4</v>
      </c>
      <c r="AB268" s="3">
        <f t="shared" si="184"/>
        <v>2</v>
      </c>
      <c r="AC268" s="3">
        <f t="shared" si="185"/>
        <v>6</v>
      </c>
      <c r="AD268" s="3">
        <f t="shared" si="186"/>
        <v>1</v>
      </c>
      <c r="AE268" s="3"/>
      <c r="AF268" s="3">
        <f t="shared" si="187"/>
        <v>0</v>
      </c>
      <c r="AG268" s="3">
        <f t="shared" si="188"/>
        <v>0</v>
      </c>
      <c r="AH268" s="3">
        <f t="shared" si="189"/>
        <v>0</v>
      </c>
      <c r="AI268" s="3">
        <f t="shared" si="190"/>
        <v>0</v>
      </c>
      <c r="AJ268" s="3">
        <f t="shared" si="191"/>
        <v>0</v>
      </c>
      <c r="AK268" s="3">
        <f t="shared" si="192"/>
        <v>0</v>
      </c>
      <c r="AL268" s="3">
        <f t="shared" si="193"/>
        <v>0</v>
      </c>
      <c r="AM268" s="3">
        <f t="shared" si="194"/>
        <v>0</v>
      </c>
      <c r="AN268" s="3">
        <f t="shared" si="195"/>
        <v>0</v>
      </c>
      <c r="AO268" s="3">
        <f t="shared" si="196"/>
        <v>0</v>
      </c>
      <c r="AP268" s="3"/>
      <c r="AQ268" s="3">
        <f t="shared" si="197"/>
        <v>10</v>
      </c>
      <c r="AR268" s="3">
        <f t="shared" si="198"/>
        <v>8</v>
      </c>
      <c r="AS268" s="3">
        <f t="shared" si="199"/>
        <v>3</v>
      </c>
      <c r="AT268" s="3">
        <f t="shared" si="200"/>
        <v>7</v>
      </c>
      <c r="AU268" s="3">
        <f t="shared" si="201"/>
        <v>9</v>
      </c>
      <c r="AV268" s="3">
        <f t="shared" si="202"/>
        <v>5</v>
      </c>
      <c r="AW268" s="3">
        <f t="shared" si="203"/>
        <v>4</v>
      </c>
      <c r="AX268" s="3">
        <f t="shared" si="204"/>
        <v>2</v>
      </c>
      <c r="AY268" s="3">
        <f t="shared" si="205"/>
        <v>6</v>
      </c>
      <c r="AZ268" s="3">
        <f t="shared" si="206"/>
        <v>1</v>
      </c>
      <c r="BA268" s="3"/>
      <c r="BB268" s="6">
        <f t="shared" si="207"/>
        <v>5</v>
      </c>
      <c r="BC268" s="3">
        <f t="shared" si="208"/>
        <v>5</v>
      </c>
      <c r="BD268" s="3">
        <f t="shared" si="211"/>
        <v>37</v>
      </c>
      <c r="BE268" s="3">
        <f t="shared" si="212"/>
        <v>18</v>
      </c>
      <c r="BF268" s="3">
        <f t="shared" si="213"/>
        <v>3</v>
      </c>
      <c r="BG268" s="3">
        <f t="shared" si="214"/>
        <v>22</v>
      </c>
      <c r="BH268" s="3">
        <f t="shared" si="215"/>
        <v>3</v>
      </c>
      <c r="BI268" s="28">
        <f t="shared" si="216"/>
        <v>12.5</v>
      </c>
      <c r="BJ268" s="28">
        <f t="shared" si="217"/>
        <v>4.7871355387816905</v>
      </c>
      <c r="BK268" s="44">
        <f t="shared" si="218"/>
        <v>-1.9844852778949553</v>
      </c>
      <c r="BL268" s="45">
        <f t="shared" si="209"/>
        <v>2.3600883845071103E-2</v>
      </c>
      <c r="BM268" s="39"/>
      <c r="BN268" s="39" t="str">
        <f t="shared" si="219"/>
        <v/>
      </c>
      <c r="BP268" s="12">
        <f t="shared" si="220"/>
        <v>-1.0600130279156749E-2</v>
      </c>
    </row>
    <row r="269" spans="1:68">
      <c r="A269" s="43" t="s">
        <v>951</v>
      </c>
      <c r="B269" s="43" t="s">
        <v>952</v>
      </c>
      <c r="C269" s="43" t="s">
        <v>953</v>
      </c>
      <c r="D269" s="43" t="s">
        <v>954</v>
      </c>
      <c r="E269" s="43" t="s">
        <v>584</v>
      </c>
      <c r="F269" s="12" t="str">
        <f t="shared" si="210"/>
        <v>Immune syst</v>
      </c>
      <c r="H269" s="12">
        <f>VLOOKUP($B269,data!$B$3:$Q$11565,'diff expr Varroa'!H$7,FALSE)</f>
        <v>11.0125090637839</v>
      </c>
      <c r="I269" s="12">
        <f>VLOOKUP($B269,data!$B$3:$Q$11565,'diff expr Varroa'!I$7,FALSE)</f>
        <v>10.952331376438901</v>
      </c>
      <c r="J269" s="12">
        <f>VLOOKUP($B269,data!$B$3:$Q$11565,'diff expr Varroa'!J$7,FALSE)</f>
        <v>10.8264463492348</v>
      </c>
      <c r="K269" s="12">
        <f>VLOOKUP($B269,data!$B$3:$Q$11565,'diff expr Varroa'!K$7,FALSE)</f>
        <v>10.621211818655899</v>
      </c>
      <c r="L269" s="12">
        <f>VLOOKUP($B269,data!$B$3:$Q$11565,'diff expr Varroa'!L$7,FALSE)</f>
        <v>10.766171811611301</v>
      </c>
      <c r="M269" s="12">
        <f>VLOOKUP($B269,data!$B$3:$Q$11565,'diff expr Varroa'!M$7,FALSE)</f>
        <v>9.8724467028866201</v>
      </c>
      <c r="N269" s="12">
        <f>VLOOKUP($B269,data!$B$3:$Q$11565,'diff expr Varroa'!N$7,FALSE)</f>
        <v>11.0179119448979</v>
      </c>
      <c r="O269" s="12">
        <f>VLOOKUP($B269,data!$B$3:$Q$11565,'diff expr Varroa'!O$7,FALSE)</f>
        <v>10.065670990786399</v>
      </c>
      <c r="P269" s="12">
        <f>VLOOKUP($B269,data!$B$3:$Q$11565,'diff expr Varroa'!P$7,FALSE)</f>
        <v>11.590091807883899</v>
      </c>
      <c r="Q269" s="12">
        <f>VLOOKUP($B269,data!$B$3:$Q$11565,'diff expr Varroa'!Q$7,FALSE)</f>
        <v>10.840854894537999</v>
      </c>
      <c r="S269" s="40" t="str">
        <f>IF(COUNTIF(H269:L269,"&gt;"&amp;'reference parameters'!$B$2)&gt;='reference parameters'!$B$3,IF(COUNTIF('diff expr Varroa'!M269:Q269,"&gt;"&amp;'reference parameters'!$B$2)&gt;='reference parameters'!$B$4,"OK"))</f>
        <v>OK</v>
      </c>
      <c r="U269" s="3">
        <f t="shared" si="177"/>
        <v>8</v>
      </c>
      <c r="V269" s="3">
        <f t="shared" si="178"/>
        <v>7</v>
      </c>
      <c r="W269" s="3">
        <f t="shared" si="179"/>
        <v>5</v>
      </c>
      <c r="X269" s="3">
        <f t="shared" si="180"/>
        <v>3</v>
      </c>
      <c r="Y269" s="3">
        <f t="shared" si="181"/>
        <v>4</v>
      </c>
      <c r="Z269" s="3">
        <f t="shared" si="182"/>
        <v>1</v>
      </c>
      <c r="AA269" s="3">
        <f t="shared" si="183"/>
        <v>9</v>
      </c>
      <c r="AB269" s="3">
        <f t="shared" si="184"/>
        <v>2</v>
      </c>
      <c r="AC269" s="3">
        <f t="shared" si="185"/>
        <v>10</v>
      </c>
      <c r="AD269" s="3">
        <f t="shared" si="186"/>
        <v>6</v>
      </c>
      <c r="AE269" s="3"/>
      <c r="AF269" s="3">
        <f t="shared" si="187"/>
        <v>0</v>
      </c>
      <c r="AG269" s="3">
        <f t="shared" si="188"/>
        <v>0</v>
      </c>
      <c r="AH269" s="3">
        <f t="shared" si="189"/>
        <v>0</v>
      </c>
      <c r="AI269" s="3">
        <f t="shared" si="190"/>
        <v>0</v>
      </c>
      <c r="AJ269" s="3">
        <f t="shared" si="191"/>
        <v>0</v>
      </c>
      <c r="AK269" s="3">
        <f t="shared" si="192"/>
        <v>0</v>
      </c>
      <c r="AL269" s="3">
        <f t="shared" si="193"/>
        <v>0</v>
      </c>
      <c r="AM269" s="3">
        <f t="shared" si="194"/>
        <v>0</v>
      </c>
      <c r="AN269" s="3">
        <f t="shared" si="195"/>
        <v>0</v>
      </c>
      <c r="AO269" s="3">
        <f t="shared" si="196"/>
        <v>0</v>
      </c>
      <c r="AP269" s="3"/>
      <c r="AQ269" s="3">
        <f t="shared" si="197"/>
        <v>8</v>
      </c>
      <c r="AR269" s="3">
        <f t="shared" si="198"/>
        <v>7</v>
      </c>
      <c r="AS269" s="3">
        <f t="shared" si="199"/>
        <v>5</v>
      </c>
      <c r="AT269" s="3">
        <f t="shared" si="200"/>
        <v>3</v>
      </c>
      <c r="AU269" s="3">
        <f t="shared" si="201"/>
        <v>4</v>
      </c>
      <c r="AV269" s="3">
        <f t="shared" si="202"/>
        <v>1</v>
      </c>
      <c r="AW269" s="3">
        <f t="shared" si="203"/>
        <v>9</v>
      </c>
      <c r="AX269" s="3">
        <f t="shared" si="204"/>
        <v>2</v>
      </c>
      <c r="AY269" s="3">
        <f t="shared" si="205"/>
        <v>10</v>
      </c>
      <c r="AZ269" s="3">
        <f t="shared" si="206"/>
        <v>6</v>
      </c>
      <c r="BA269" s="3"/>
      <c r="BB269" s="6">
        <f t="shared" si="207"/>
        <v>5</v>
      </c>
      <c r="BC269" s="3">
        <f t="shared" si="208"/>
        <v>5</v>
      </c>
      <c r="BD269" s="3">
        <f t="shared" si="211"/>
        <v>27</v>
      </c>
      <c r="BE269" s="3">
        <f t="shared" si="212"/>
        <v>28</v>
      </c>
      <c r="BF269" s="3">
        <f t="shared" si="213"/>
        <v>13</v>
      </c>
      <c r="BG269" s="3">
        <f t="shared" si="214"/>
        <v>12</v>
      </c>
      <c r="BH269" s="3">
        <f t="shared" si="215"/>
        <v>12</v>
      </c>
      <c r="BI269" s="28">
        <f t="shared" si="216"/>
        <v>12.5</v>
      </c>
      <c r="BJ269" s="28">
        <f t="shared" si="217"/>
        <v>4.7871355387816905</v>
      </c>
      <c r="BK269" s="44">
        <f t="shared" si="218"/>
        <v>-0.10444659357341871</v>
      </c>
      <c r="BL269" s="45">
        <f t="shared" si="209"/>
        <v>0.45840747426404427</v>
      </c>
      <c r="BM269" s="39"/>
      <c r="BN269" s="39" t="str">
        <f t="shared" si="219"/>
        <v/>
      </c>
      <c r="BP269" s="12">
        <f t="shared" si="220"/>
        <v>-6.3930183813260934E-3</v>
      </c>
    </row>
    <row r="270" spans="1:68">
      <c r="A270" s="43" t="s">
        <v>955</v>
      </c>
      <c r="B270" s="43" t="s">
        <v>956</v>
      </c>
      <c r="C270" s="43" t="s">
        <v>870</v>
      </c>
      <c r="D270" s="43" t="s">
        <v>871</v>
      </c>
      <c r="E270" s="43" t="s">
        <v>584</v>
      </c>
      <c r="F270" s="12" t="str">
        <f t="shared" si="210"/>
        <v>Immune syst</v>
      </c>
      <c r="H270" s="12">
        <f>VLOOKUP($B270,data!$B$3:$Q$11565,'diff expr Varroa'!H$7,FALSE)</f>
        <v>8.1523961586017109</v>
      </c>
      <c r="I270" s="12">
        <f>VLOOKUP($B270,data!$B$3:$Q$11565,'diff expr Varroa'!I$7,FALSE)</f>
        <v>8.1457259556737203</v>
      </c>
      <c r="J270" s="12">
        <f>VLOOKUP($B270,data!$B$3:$Q$11565,'diff expr Varroa'!J$7,FALSE)</f>
        <v>8.0626560793255209</v>
      </c>
      <c r="K270" s="12">
        <f>VLOOKUP($B270,data!$B$3:$Q$11565,'diff expr Varroa'!K$7,FALSE)</f>
        <v>7.89838942043591</v>
      </c>
      <c r="L270" s="12">
        <f>VLOOKUP($B270,data!$B$3:$Q$11565,'diff expr Varroa'!L$7,FALSE)</f>
        <v>8.02640848532719</v>
      </c>
      <c r="M270" s="12">
        <f>VLOOKUP($B270,data!$B$3:$Q$11565,'diff expr Varroa'!M$7,FALSE)</f>
        <v>8.4739482481615003</v>
      </c>
      <c r="N270" s="12">
        <f>VLOOKUP($B270,data!$B$3:$Q$11565,'diff expr Varroa'!N$7,FALSE)</f>
        <v>8.4166379679994598</v>
      </c>
      <c r="O270" s="12">
        <f>VLOOKUP($B270,data!$B$3:$Q$11565,'diff expr Varroa'!O$7,FALSE)</f>
        <v>8.2790921850890893</v>
      </c>
      <c r="P270" s="12">
        <f>VLOOKUP($B270,data!$B$3:$Q$11565,'diff expr Varroa'!P$7,FALSE)</f>
        <v>8.2499795122282595</v>
      </c>
      <c r="Q270" s="12">
        <f>VLOOKUP($B270,data!$B$3:$Q$11565,'diff expr Varroa'!Q$7,FALSE)</f>
        <v>8.2898720104808898</v>
      </c>
      <c r="S270" s="40" t="str">
        <f>IF(COUNTIF(H270:L270,"&gt;"&amp;'reference parameters'!$B$2)&gt;='reference parameters'!$B$3,IF(COUNTIF('diff expr Varroa'!M270:Q270,"&gt;"&amp;'reference parameters'!$B$2)&gt;='reference parameters'!$B$4,"OK"))</f>
        <v>OK</v>
      </c>
      <c r="U270" s="3">
        <f t="shared" si="177"/>
        <v>5</v>
      </c>
      <c r="V270" s="3">
        <f t="shared" si="178"/>
        <v>4</v>
      </c>
      <c r="W270" s="3">
        <f t="shared" si="179"/>
        <v>3</v>
      </c>
      <c r="X270" s="3">
        <f t="shared" si="180"/>
        <v>1</v>
      </c>
      <c r="Y270" s="3">
        <f t="shared" si="181"/>
        <v>2</v>
      </c>
      <c r="Z270" s="3">
        <f t="shared" si="182"/>
        <v>10</v>
      </c>
      <c r="AA270" s="3">
        <f t="shared" si="183"/>
        <v>9</v>
      </c>
      <c r="AB270" s="3">
        <f t="shared" si="184"/>
        <v>7</v>
      </c>
      <c r="AC270" s="3">
        <f t="shared" si="185"/>
        <v>6</v>
      </c>
      <c r="AD270" s="3">
        <f t="shared" si="186"/>
        <v>8</v>
      </c>
      <c r="AE270" s="3"/>
      <c r="AF270" s="3">
        <f t="shared" si="187"/>
        <v>0</v>
      </c>
      <c r="AG270" s="3">
        <f t="shared" si="188"/>
        <v>0</v>
      </c>
      <c r="AH270" s="3">
        <f t="shared" si="189"/>
        <v>0</v>
      </c>
      <c r="AI270" s="3">
        <f t="shared" si="190"/>
        <v>0</v>
      </c>
      <c r="AJ270" s="3">
        <f t="shared" si="191"/>
        <v>0</v>
      </c>
      <c r="AK270" s="3">
        <f t="shared" si="192"/>
        <v>0</v>
      </c>
      <c r="AL270" s="3">
        <f t="shared" si="193"/>
        <v>0</v>
      </c>
      <c r="AM270" s="3">
        <f t="shared" si="194"/>
        <v>0</v>
      </c>
      <c r="AN270" s="3">
        <f t="shared" si="195"/>
        <v>0</v>
      </c>
      <c r="AO270" s="3">
        <f t="shared" si="196"/>
        <v>0</v>
      </c>
      <c r="AP270" s="3"/>
      <c r="AQ270" s="3">
        <f t="shared" si="197"/>
        <v>5</v>
      </c>
      <c r="AR270" s="3">
        <f t="shared" si="198"/>
        <v>4</v>
      </c>
      <c r="AS270" s="3">
        <f t="shared" si="199"/>
        <v>3</v>
      </c>
      <c r="AT270" s="3">
        <f t="shared" si="200"/>
        <v>1</v>
      </c>
      <c r="AU270" s="3">
        <f t="shared" si="201"/>
        <v>2</v>
      </c>
      <c r="AV270" s="3">
        <f t="shared" si="202"/>
        <v>10</v>
      </c>
      <c r="AW270" s="3">
        <f t="shared" si="203"/>
        <v>9</v>
      </c>
      <c r="AX270" s="3">
        <f t="shared" si="204"/>
        <v>7</v>
      </c>
      <c r="AY270" s="3">
        <f t="shared" si="205"/>
        <v>6</v>
      </c>
      <c r="AZ270" s="3">
        <f t="shared" si="206"/>
        <v>8</v>
      </c>
      <c r="BA270" s="3"/>
      <c r="BB270" s="6">
        <f t="shared" si="207"/>
        <v>5</v>
      </c>
      <c r="BC270" s="3">
        <f t="shared" si="208"/>
        <v>5</v>
      </c>
      <c r="BD270" s="3">
        <f t="shared" si="211"/>
        <v>15</v>
      </c>
      <c r="BE270" s="3">
        <f t="shared" si="212"/>
        <v>40</v>
      </c>
      <c r="BF270" s="3">
        <f t="shared" si="213"/>
        <v>25</v>
      </c>
      <c r="BG270" s="3">
        <f t="shared" si="214"/>
        <v>0</v>
      </c>
      <c r="BH270" s="3">
        <f t="shared" si="215"/>
        <v>0</v>
      </c>
      <c r="BI270" s="28">
        <f t="shared" si="216"/>
        <v>12.5</v>
      </c>
      <c r="BJ270" s="28">
        <f t="shared" si="217"/>
        <v>4.7871355387816905</v>
      </c>
      <c r="BK270" s="44">
        <f t="shared" si="218"/>
        <v>-2.6111648393354674</v>
      </c>
      <c r="BL270" s="45">
        <f t="shared" si="209"/>
        <v>4.5117194090401637E-3</v>
      </c>
      <c r="BM270" s="39"/>
      <c r="BN270" s="39" t="str">
        <f t="shared" si="219"/>
        <v>sign</v>
      </c>
      <c r="BP270" s="12">
        <f t="shared" si="220"/>
        <v>1.5085716670223129E-2</v>
      </c>
    </row>
    <row r="271" spans="1:68">
      <c r="A271" s="43" t="s">
        <v>957</v>
      </c>
      <c r="B271" s="43" t="s">
        <v>958</v>
      </c>
      <c r="C271" s="43" t="s">
        <v>959</v>
      </c>
      <c r="D271" s="43" t="s">
        <v>960</v>
      </c>
      <c r="E271" s="43" t="s">
        <v>584</v>
      </c>
      <c r="F271" s="12" t="str">
        <f t="shared" si="210"/>
        <v>Immune syst</v>
      </c>
      <c r="H271" s="12">
        <f>VLOOKUP($B271,data!$B$3:$Q$11565,'diff expr Varroa'!H$7,FALSE)</f>
        <v>8.5184345784072004</v>
      </c>
      <c r="I271" s="12">
        <f>VLOOKUP($B271,data!$B$3:$Q$11565,'diff expr Varroa'!I$7,FALSE)</f>
        <v>8.5271612275875395</v>
      </c>
      <c r="J271" s="12">
        <f>VLOOKUP($B271,data!$B$3:$Q$11565,'diff expr Varroa'!J$7,FALSE)</f>
        <v>8.6010775625510991</v>
      </c>
      <c r="K271" s="12">
        <f>VLOOKUP($B271,data!$B$3:$Q$11565,'diff expr Varroa'!K$7,FALSE)</f>
        <v>8.8146129933448503</v>
      </c>
      <c r="L271" s="12">
        <f>VLOOKUP($B271,data!$B$3:$Q$11565,'diff expr Varroa'!L$7,FALSE)</f>
        <v>8.5583167394662496</v>
      </c>
      <c r="M271" s="12">
        <f>VLOOKUP($B271,data!$B$3:$Q$11565,'diff expr Varroa'!M$7,FALSE)</f>
        <v>8.7971147479286103</v>
      </c>
      <c r="N271" s="12">
        <f>VLOOKUP($B271,data!$B$3:$Q$11565,'diff expr Varroa'!N$7,FALSE)</f>
        <v>8.3422624025839607</v>
      </c>
      <c r="O271" s="12">
        <f>VLOOKUP($B271,data!$B$3:$Q$11565,'diff expr Varroa'!O$7,FALSE)</f>
        <v>8.6816519689081293</v>
      </c>
      <c r="P271" s="12">
        <f>VLOOKUP($B271,data!$B$3:$Q$11565,'diff expr Varroa'!P$7,FALSE)</f>
        <v>8.3375196122072097</v>
      </c>
      <c r="Q271" s="12">
        <f>VLOOKUP($B271,data!$B$3:$Q$11565,'diff expr Varroa'!Q$7,FALSE)</f>
        <v>8.5332920452184293</v>
      </c>
      <c r="S271" s="40" t="str">
        <f>IF(COUNTIF(H271:L271,"&gt;"&amp;'reference parameters'!$B$2)&gt;='reference parameters'!$B$3,IF(COUNTIF('diff expr Varroa'!M271:Q271,"&gt;"&amp;'reference parameters'!$B$2)&gt;='reference parameters'!$B$4,"OK"))</f>
        <v>OK</v>
      </c>
      <c r="U271" s="3">
        <f t="shared" si="177"/>
        <v>3</v>
      </c>
      <c r="V271" s="3">
        <f t="shared" si="178"/>
        <v>4</v>
      </c>
      <c r="W271" s="3">
        <f t="shared" si="179"/>
        <v>7</v>
      </c>
      <c r="X271" s="3">
        <f t="shared" si="180"/>
        <v>10</v>
      </c>
      <c r="Y271" s="3">
        <f t="shared" si="181"/>
        <v>6</v>
      </c>
      <c r="Z271" s="3">
        <f t="shared" si="182"/>
        <v>9</v>
      </c>
      <c r="AA271" s="3">
        <f t="shared" si="183"/>
        <v>2</v>
      </c>
      <c r="AB271" s="3">
        <f t="shared" si="184"/>
        <v>8</v>
      </c>
      <c r="AC271" s="3">
        <f t="shared" si="185"/>
        <v>1</v>
      </c>
      <c r="AD271" s="3">
        <f t="shared" si="186"/>
        <v>5</v>
      </c>
      <c r="AE271" s="3"/>
      <c r="AF271" s="3">
        <f t="shared" si="187"/>
        <v>0</v>
      </c>
      <c r="AG271" s="3">
        <f t="shared" si="188"/>
        <v>0</v>
      </c>
      <c r="AH271" s="3">
        <f t="shared" si="189"/>
        <v>0</v>
      </c>
      <c r="AI271" s="3">
        <f t="shared" si="190"/>
        <v>0</v>
      </c>
      <c r="AJ271" s="3">
        <f t="shared" si="191"/>
        <v>0</v>
      </c>
      <c r="AK271" s="3">
        <f t="shared" si="192"/>
        <v>0</v>
      </c>
      <c r="AL271" s="3">
        <f t="shared" si="193"/>
        <v>0</v>
      </c>
      <c r="AM271" s="3">
        <f t="shared" si="194"/>
        <v>0</v>
      </c>
      <c r="AN271" s="3">
        <f t="shared" si="195"/>
        <v>0</v>
      </c>
      <c r="AO271" s="3">
        <f t="shared" si="196"/>
        <v>0</v>
      </c>
      <c r="AP271" s="3"/>
      <c r="AQ271" s="3">
        <f t="shared" si="197"/>
        <v>3</v>
      </c>
      <c r="AR271" s="3">
        <f t="shared" si="198"/>
        <v>4</v>
      </c>
      <c r="AS271" s="3">
        <f t="shared" si="199"/>
        <v>7</v>
      </c>
      <c r="AT271" s="3">
        <f t="shared" si="200"/>
        <v>10</v>
      </c>
      <c r="AU271" s="3">
        <f t="shared" si="201"/>
        <v>6</v>
      </c>
      <c r="AV271" s="3">
        <f t="shared" si="202"/>
        <v>9</v>
      </c>
      <c r="AW271" s="3">
        <f t="shared" si="203"/>
        <v>2</v>
      </c>
      <c r="AX271" s="3">
        <f t="shared" si="204"/>
        <v>8</v>
      </c>
      <c r="AY271" s="3">
        <f t="shared" si="205"/>
        <v>1</v>
      </c>
      <c r="AZ271" s="3">
        <f t="shared" si="206"/>
        <v>5</v>
      </c>
      <c r="BA271" s="3"/>
      <c r="BB271" s="6">
        <f t="shared" si="207"/>
        <v>5</v>
      </c>
      <c r="BC271" s="3">
        <f t="shared" si="208"/>
        <v>5</v>
      </c>
      <c r="BD271" s="3">
        <f t="shared" si="211"/>
        <v>30</v>
      </c>
      <c r="BE271" s="3">
        <f t="shared" si="212"/>
        <v>25</v>
      </c>
      <c r="BF271" s="3">
        <f t="shared" si="213"/>
        <v>10</v>
      </c>
      <c r="BG271" s="3">
        <f t="shared" si="214"/>
        <v>15</v>
      </c>
      <c r="BH271" s="3">
        <f t="shared" si="215"/>
        <v>10</v>
      </c>
      <c r="BI271" s="28">
        <f t="shared" si="216"/>
        <v>12.5</v>
      </c>
      <c r="BJ271" s="28">
        <f t="shared" si="217"/>
        <v>4.7871355387816905</v>
      </c>
      <c r="BK271" s="44">
        <f t="shared" si="218"/>
        <v>-0.5222329678670935</v>
      </c>
      <c r="BL271" s="45">
        <f t="shared" si="209"/>
        <v>0.30075406722029491</v>
      </c>
      <c r="BM271" s="39"/>
      <c r="BN271" s="39" t="str">
        <f t="shared" si="219"/>
        <v/>
      </c>
      <c r="BP271" s="12">
        <f t="shared" si="220"/>
        <v>-3.3215182552332819E-3</v>
      </c>
    </row>
    <row r="272" spans="1:68">
      <c r="A272" s="43" t="s">
        <v>961</v>
      </c>
      <c r="B272" s="43" t="s">
        <v>962</v>
      </c>
      <c r="C272" s="43" t="s">
        <v>646</v>
      </c>
      <c r="D272" s="43" t="s">
        <v>647</v>
      </c>
      <c r="E272" s="43" t="s">
        <v>584</v>
      </c>
      <c r="F272" s="12" t="str">
        <f t="shared" si="210"/>
        <v>Immune syst</v>
      </c>
      <c r="H272" s="12" t="e">
        <f>VLOOKUP($B272,data!$B$3:$Q$11565,'diff expr Varroa'!H$7,FALSE)</f>
        <v>#N/A</v>
      </c>
      <c r="I272" s="12" t="e">
        <f>VLOOKUP($B272,data!$B$3:$Q$11565,'diff expr Varroa'!I$7,FALSE)</f>
        <v>#N/A</v>
      </c>
      <c r="J272" s="12" t="e">
        <f>VLOOKUP($B272,data!$B$3:$Q$11565,'diff expr Varroa'!J$7,FALSE)</f>
        <v>#N/A</v>
      </c>
      <c r="K272" s="12" t="e">
        <f>VLOOKUP($B272,data!$B$3:$Q$11565,'diff expr Varroa'!K$7,FALSE)</f>
        <v>#N/A</v>
      </c>
      <c r="L272" s="12" t="e">
        <f>VLOOKUP($B272,data!$B$3:$Q$11565,'diff expr Varroa'!L$7,FALSE)</f>
        <v>#N/A</v>
      </c>
      <c r="M272" s="12" t="e">
        <f>VLOOKUP($B272,data!$B$3:$Q$11565,'diff expr Varroa'!M$7,FALSE)</f>
        <v>#N/A</v>
      </c>
      <c r="N272" s="12" t="e">
        <f>VLOOKUP($B272,data!$B$3:$Q$11565,'diff expr Varroa'!N$7,FALSE)</f>
        <v>#N/A</v>
      </c>
      <c r="O272" s="12" t="e">
        <f>VLOOKUP($B272,data!$B$3:$Q$11565,'diff expr Varroa'!O$7,FALSE)</f>
        <v>#N/A</v>
      </c>
      <c r="P272" s="12" t="e">
        <f>VLOOKUP($B272,data!$B$3:$Q$11565,'diff expr Varroa'!P$7,FALSE)</f>
        <v>#N/A</v>
      </c>
      <c r="Q272" s="12" t="e">
        <f>VLOOKUP($B272,data!$B$3:$Q$11565,'diff expr Varroa'!Q$7,FALSE)</f>
        <v>#N/A</v>
      </c>
      <c r="S272" s="40" t="b">
        <f>IF(COUNTIF(H272:L272,"&gt;"&amp;'reference parameters'!$B$2)&gt;='reference parameters'!$B$3,IF(COUNTIF('diff expr Varroa'!M272:Q272,"&gt;"&amp;'reference parameters'!$B$2)&gt;='reference parameters'!$B$4,"OK"))</f>
        <v>0</v>
      </c>
      <c r="U272" s="3" t="b">
        <f t="shared" si="177"/>
        <v>0</v>
      </c>
      <c r="V272" s="3" t="b">
        <f t="shared" si="178"/>
        <v>0</v>
      </c>
      <c r="W272" s="3" t="b">
        <f t="shared" si="179"/>
        <v>0</v>
      </c>
      <c r="X272" s="3" t="b">
        <f t="shared" si="180"/>
        <v>0</v>
      </c>
      <c r="Y272" s="3" t="b">
        <f t="shared" si="181"/>
        <v>0</v>
      </c>
      <c r="Z272" s="3" t="b">
        <f t="shared" si="182"/>
        <v>0</v>
      </c>
      <c r="AA272" s="3" t="b">
        <f t="shared" si="183"/>
        <v>0</v>
      </c>
      <c r="AB272" s="3" t="b">
        <f t="shared" si="184"/>
        <v>0</v>
      </c>
      <c r="AC272" s="3" t="b">
        <f t="shared" si="185"/>
        <v>0</v>
      </c>
      <c r="AD272" s="3" t="b">
        <f t="shared" si="186"/>
        <v>0</v>
      </c>
      <c r="AE272" s="3"/>
      <c r="AF272" s="3" t="str">
        <f t="shared" si="187"/>
        <v/>
      </c>
      <c r="AG272" s="3" t="str">
        <f t="shared" si="188"/>
        <v/>
      </c>
      <c r="AH272" s="3" t="str">
        <f t="shared" si="189"/>
        <v/>
      </c>
      <c r="AI272" s="3" t="str">
        <f t="shared" si="190"/>
        <v/>
      </c>
      <c r="AJ272" s="3" t="str">
        <f t="shared" si="191"/>
        <v/>
      </c>
      <c r="AK272" s="3" t="str">
        <f t="shared" si="192"/>
        <v/>
      </c>
      <c r="AL272" s="3" t="str">
        <f t="shared" si="193"/>
        <v/>
      </c>
      <c r="AM272" s="3" t="str">
        <f t="shared" si="194"/>
        <v/>
      </c>
      <c r="AN272" s="3" t="str">
        <f t="shared" si="195"/>
        <v/>
      </c>
      <c r="AO272" s="3" t="str">
        <f t="shared" si="196"/>
        <v/>
      </c>
      <c r="AP272" s="3"/>
      <c r="AQ272" s="3" t="str">
        <f t="shared" si="197"/>
        <v/>
      </c>
      <c r="AR272" s="3" t="str">
        <f t="shared" si="198"/>
        <v/>
      </c>
      <c r="AS272" s="3" t="str">
        <f t="shared" si="199"/>
        <v/>
      </c>
      <c r="AT272" s="3" t="str">
        <f t="shared" si="200"/>
        <v/>
      </c>
      <c r="AU272" s="3" t="str">
        <f t="shared" si="201"/>
        <v/>
      </c>
      <c r="AV272" s="3" t="str">
        <f t="shared" si="202"/>
        <v/>
      </c>
      <c r="AW272" s="3" t="str">
        <f t="shared" si="203"/>
        <v/>
      </c>
      <c r="AX272" s="3" t="str">
        <f t="shared" si="204"/>
        <v/>
      </c>
      <c r="AY272" s="3" t="str">
        <f t="shared" si="205"/>
        <v/>
      </c>
      <c r="AZ272" s="3" t="str">
        <f t="shared" si="206"/>
        <v/>
      </c>
      <c r="BA272" s="3"/>
      <c r="BB272" s="6">
        <f t="shared" si="207"/>
        <v>0</v>
      </c>
      <c r="BC272" s="3">
        <f t="shared" si="208"/>
        <v>0</v>
      </c>
      <c r="BD272" s="3">
        <f t="shared" si="211"/>
        <v>0</v>
      </c>
      <c r="BE272" s="3">
        <f t="shared" si="212"/>
        <v>0</v>
      </c>
      <c r="BF272" s="3">
        <f t="shared" si="213"/>
        <v>0</v>
      </c>
      <c r="BG272" s="3">
        <f t="shared" si="214"/>
        <v>0</v>
      </c>
      <c r="BH272" s="3">
        <f t="shared" si="215"/>
        <v>0</v>
      </c>
      <c r="BI272" s="28">
        <f t="shared" si="216"/>
        <v>0</v>
      </c>
      <c r="BJ272" s="28">
        <f t="shared" si="217"/>
        <v>0</v>
      </c>
      <c r="BK272" s="44" t="e">
        <f t="shared" si="218"/>
        <v>#DIV/0!</v>
      </c>
      <c r="BL272" s="45" t="str">
        <f t="shared" si="209"/>
        <v/>
      </c>
      <c r="BM272" s="39"/>
      <c r="BN272" s="39" t="str">
        <f t="shared" si="219"/>
        <v/>
      </c>
      <c r="BP272" s="12" t="e">
        <f t="shared" si="220"/>
        <v>#N/A</v>
      </c>
    </row>
    <row r="273" spans="1:68">
      <c r="A273" s="43" t="s">
        <v>963</v>
      </c>
      <c r="B273" s="43" t="s">
        <v>964</v>
      </c>
      <c r="C273" s="43" t="s">
        <v>965</v>
      </c>
      <c r="D273" s="43" t="s">
        <v>966</v>
      </c>
      <c r="E273" s="43" t="s">
        <v>584</v>
      </c>
      <c r="F273" s="12" t="str">
        <f t="shared" si="210"/>
        <v>Immune syst</v>
      </c>
      <c r="H273" s="12">
        <f>VLOOKUP($B273,data!$B$3:$Q$11565,'diff expr Varroa'!H$7,FALSE)</f>
        <v>8.1847149898534592</v>
      </c>
      <c r="I273" s="12">
        <f>VLOOKUP($B273,data!$B$3:$Q$11565,'diff expr Varroa'!I$7,FALSE)</f>
        <v>8.0237375527181207</v>
      </c>
      <c r="J273" s="12">
        <f>VLOOKUP($B273,data!$B$3:$Q$11565,'diff expr Varroa'!J$7,FALSE)</f>
        <v>7.8390252449847297</v>
      </c>
      <c r="K273" s="12">
        <f>VLOOKUP($B273,data!$B$3:$Q$11565,'diff expr Varroa'!K$7,FALSE)</f>
        <v>7.7156652707773601</v>
      </c>
      <c r="L273" s="12">
        <f>VLOOKUP($B273,data!$B$3:$Q$11565,'diff expr Varroa'!L$7,FALSE)</f>
        <v>8.1596921565314506</v>
      </c>
      <c r="M273" s="12">
        <f>VLOOKUP($B273,data!$B$3:$Q$11565,'diff expr Varroa'!M$7,FALSE)</f>
        <v>7.5693331069165399</v>
      </c>
      <c r="N273" s="12">
        <f>VLOOKUP($B273,data!$B$3:$Q$11565,'diff expr Varroa'!N$7,FALSE)</f>
        <v>7.6975847167267899</v>
      </c>
      <c r="O273" s="12">
        <f>VLOOKUP($B273,data!$B$3:$Q$11565,'diff expr Varroa'!O$7,FALSE)</f>
        <v>7.4367212835018703</v>
      </c>
      <c r="P273" s="12">
        <f>VLOOKUP($B273,data!$B$3:$Q$11565,'diff expr Varroa'!P$7,FALSE)</f>
        <v>7.94594176370844</v>
      </c>
      <c r="Q273" s="12">
        <f>VLOOKUP($B273,data!$B$3:$Q$11565,'diff expr Varroa'!Q$7,FALSE)</f>
        <v>7.7153536091611201</v>
      </c>
      <c r="S273" s="40" t="str">
        <f>IF(COUNTIF(H273:L273,"&gt;"&amp;'reference parameters'!$B$2)&gt;='reference parameters'!$B$3,IF(COUNTIF('diff expr Varroa'!M273:Q273,"&gt;"&amp;'reference parameters'!$B$2)&gt;='reference parameters'!$B$4,"OK"))</f>
        <v>OK</v>
      </c>
      <c r="U273" s="3">
        <f t="shared" si="177"/>
        <v>10</v>
      </c>
      <c r="V273" s="3">
        <f t="shared" si="178"/>
        <v>8</v>
      </c>
      <c r="W273" s="3">
        <f t="shared" si="179"/>
        <v>6</v>
      </c>
      <c r="X273" s="3">
        <f t="shared" si="180"/>
        <v>5</v>
      </c>
      <c r="Y273" s="3">
        <f t="shared" si="181"/>
        <v>9</v>
      </c>
      <c r="Z273" s="3">
        <f t="shared" si="182"/>
        <v>2</v>
      </c>
      <c r="AA273" s="3">
        <f t="shared" si="183"/>
        <v>3</v>
      </c>
      <c r="AB273" s="3">
        <f t="shared" si="184"/>
        <v>1</v>
      </c>
      <c r="AC273" s="3">
        <f t="shared" si="185"/>
        <v>7</v>
      </c>
      <c r="AD273" s="3">
        <f t="shared" si="186"/>
        <v>4</v>
      </c>
      <c r="AE273" s="3"/>
      <c r="AF273" s="3">
        <f t="shared" si="187"/>
        <v>0</v>
      </c>
      <c r="AG273" s="3">
        <f t="shared" si="188"/>
        <v>0</v>
      </c>
      <c r="AH273" s="3">
        <f t="shared" si="189"/>
        <v>0</v>
      </c>
      <c r="AI273" s="3">
        <f t="shared" si="190"/>
        <v>0</v>
      </c>
      <c r="AJ273" s="3">
        <f t="shared" si="191"/>
        <v>0</v>
      </c>
      <c r="AK273" s="3">
        <f t="shared" si="192"/>
        <v>0</v>
      </c>
      <c r="AL273" s="3">
        <f t="shared" si="193"/>
        <v>0</v>
      </c>
      <c r="AM273" s="3">
        <f t="shared" si="194"/>
        <v>0</v>
      </c>
      <c r="AN273" s="3">
        <f t="shared" si="195"/>
        <v>0</v>
      </c>
      <c r="AO273" s="3">
        <f t="shared" si="196"/>
        <v>0</v>
      </c>
      <c r="AP273" s="3"/>
      <c r="AQ273" s="3">
        <f t="shared" si="197"/>
        <v>10</v>
      </c>
      <c r="AR273" s="3">
        <f t="shared" si="198"/>
        <v>8</v>
      </c>
      <c r="AS273" s="3">
        <f t="shared" si="199"/>
        <v>6</v>
      </c>
      <c r="AT273" s="3">
        <f t="shared" si="200"/>
        <v>5</v>
      </c>
      <c r="AU273" s="3">
        <f t="shared" si="201"/>
        <v>9</v>
      </c>
      <c r="AV273" s="3">
        <f t="shared" si="202"/>
        <v>2</v>
      </c>
      <c r="AW273" s="3">
        <f t="shared" si="203"/>
        <v>3</v>
      </c>
      <c r="AX273" s="3">
        <f t="shared" si="204"/>
        <v>1</v>
      </c>
      <c r="AY273" s="3">
        <f t="shared" si="205"/>
        <v>7</v>
      </c>
      <c r="AZ273" s="3">
        <f t="shared" si="206"/>
        <v>4</v>
      </c>
      <c r="BA273" s="3"/>
      <c r="BB273" s="6">
        <f t="shared" si="207"/>
        <v>5</v>
      </c>
      <c r="BC273" s="3">
        <f t="shared" si="208"/>
        <v>5</v>
      </c>
      <c r="BD273" s="3">
        <f t="shared" si="211"/>
        <v>38</v>
      </c>
      <c r="BE273" s="3">
        <f t="shared" si="212"/>
        <v>17</v>
      </c>
      <c r="BF273" s="3">
        <f t="shared" si="213"/>
        <v>2</v>
      </c>
      <c r="BG273" s="3">
        <f t="shared" si="214"/>
        <v>23</v>
      </c>
      <c r="BH273" s="3">
        <f t="shared" si="215"/>
        <v>2</v>
      </c>
      <c r="BI273" s="28">
        <f t="shared" si="216"/>
        <v>12.5</v>
      </c>
      <c r="BJ273" s="28">
        <f t="shared" si="217"/>
        <v>4.7871355387816905</v>
      </c>
      <c r="BK273" s="44">
        <f t="shared" si="218"/>
        <v>-2.1933784650417927</v>
      </c>
      <c r="BL273" s="45">
        <f t="shared" si="209"/>
        <v>1.4140061284138474E-2</v>
      </c>
      <c r="BM273" s="39"/>
      <c r="BN273" s="39" t="str">
        <f t="shared" si="219"/>
        <v/>
      </c>
      <c r="BP273" s="12">
        <f t="shared" si="220"/>
        <v>-1.7286915318310139E-2</v>
      </c>
    </row>
    <row r="274" spans="1:68">
      <c r="A274" s="43" t="s">
        <v>967</v>
      </c>
      <c r="B274" s="43" t="s">
        <v>968</v>
      </c>
      <c r="C274" s="43" t="s">
        <v>969</v>
      </c>
      <c r="D274" s="43"/>
      <c r="E274" s="43" t="s">
        <v>584</v>
      </c>
      <c r="F274" s="12" t="str">
        <f t="shared" si="210"/>
        <v>Immune syst</v>
      </c>
      <c r="H274" s="12" t="e">
        <f>VLOOKUP($B274,data!$B$3:$Q$11565,'diff expr Varroa'!H$7,FALSE)</f>
        <v>#N/A</v>
      </c>
      <c r="I274" s="12" t="e">
        <f>VLOOKUP($B274,data!$B$3:$Q$11565,'diff expr Varroa'!I$7,FALSE)</f>
        <v>#N/A</v>
      </c>
      <c r="J274" s="12" t="e">
        <f>VLOOKUP($B274,data!$B$3:$Q$11565,'diff expr Varroa'!J$7,FALSE)</f>
        <v>#N/A</v>
      </c>
      <c r="K274" s="12" t="e">
        <f>VLOOKUP($B274,data!$B$3:$Q$11565,'diff expr Varroa'!K$7,FALSE)</f>
        <v>#N/A</v>
      </c>
      <c r="L274" s="12" t="e">
        <f>VLOOKUP($B274,data!$B$3:$Q$11565,'diff expr Varroa'!L$7,FALSE)</f>
        <v>#N/A</v>
      </c>
      <c r="M274" s="12" t="e">
        <f>VLOOKUP($B274,data!$B$3:$Q$11565,'diff expr Varroa'!M$7,FALSE)</f>
        <v>#N/A</v>
      </c>
      <c r="N274" s="12" t="e">
        <f>VLOOKUP($B274,data!$B$3:$Q$11565,'diff expr Varroa'!N$7,FALSE)</f>
        <v>#N/A</v>
      </c>
      <c r="O274" s="12" t="e">
        <f>VLOOKUP($B274,data!$B$3:$Q$11565,'diff expr Varroa'!O$7,FALSE)</f>
        <v>#N/A</v>
      </c>
      <c r="P274" s="12" t="e">
        <f>VLOOKUP($B274,data!$B$3:$Q$11565,'diff expr Varroa'!P$7,FALSE)</f>
        <v>#N/A</v>
      </c>
      <c r="Q274" s="12" t="e">
        <f>VLOOKUP($B274,data!$B$3:$Q$11565,'diff expr Varroa'!Q$7,FALSE)</f>
        <v>#N/A</v>
      </c>
      <c r="S274" s="40" t="b">
        <f>IF(COUNTIF(H274:L274,"&gt;"&amp;'reference parameters'!$B$2)&gt;='reference parameters'!$B$3,IF(COUNTIF('diff expr Varroa'!M274:Q274,"&gt;"&amp;'reference parameters'!$B$2)&gt;='reference parameters'!$B$4,"OK"))</f>
        <v>0</v>
      </c>
      <c r="U274" s="3" t="b">
        <f t="shared" si="177"/>
        <v>0</v>
      </c>
      <c r="V274" s="3" t="b">
        <f t="shared" si="178"/>
        <v>0</v>
      </c>
      <c r="W274" s="3" t="b">
        <f t="shared" si="179"/>
        <v>0</v>
      </c>
      <c r="X274" s="3" t="b">
        <f t="shared" si="180"/>
        <v>0</v>
      </c>
      <c r="Y274" s="3" t="b">
        <f t="shared" si="181"/>
        <v>0</v>
      </c>
      <c r="Z274" s="3" t="b">
        <f t="shared" si="182"/>
        <v>0</v>
      </c>
      <c r="AA274" s="3" t="b">
        <f t="shared" si="183"/>
        <v>0</v>
      </c>
      <c r="AB274" s="3" t="b">
        <f t="shared" si="184"/>
        <v>0</v>
      </c>
      <c r="AC274" s="3" t="b">
        <f t="shared" si="185"/>
        <v>0</v>
      </c>
      <c r="AD274" s="3" t="b">
        <f t="shared" si="186"/>
        <v>0</v>
      </c>
      <c r="AE274" s="3"/>
      <c r="AF274" s="3" t="str">
        <f t="shared" si="187"/>
        <v/>
      </c>
      <c r="AG274" s="3" t="str">
        <f t="shared" si="188"/>
        <v/>
      </c>
      <c r="AH274" s="3" t="str">
        <f t="shared" si="189"/>
        <v/>
      </c>
      <c r="AI274" s="3" t="str">
        <f t="shared" si="190"/>
        <v/>
      </c>
      <c r="AJ274" s="3" t="str">
        <f t="shared" si="191"/>
        <v/>
      </c>
      <c r="AK274" s="3" t="str">
        <f t="shared" si="192"/>
        <v/>
      </c>
      <c r="AL274" s="3" t="str">
        <f t="shared" si="193"/>
        <v/>
      </c>
      <c r="AM274" s="3" t="str">
        <f t="shared" si="194"/>
        <v/>
      </c>
      <c r="AN274" s="3" t="str">
        <f t="shared" si="195"/>
        <v/>
      </c>
      <c r="AO274" s="3" t="str">
        <f t="shared" si="196"/>
        <v/>
      </c>
      <c r="AP274" s="3"/>
      <c r="AQ274" s="3" t="str">
        <f t="shared" si="197"/>
        <v/>
      </c>
      <c r="AR274" s="3" t="str">
        <f t="shared" si="198"/>
        <v/>
      </c>
      <c r="AS274" s="3" t="str">
        <f t="shared" si="199"/>
        <v/>
      </c>
      <c r="AT274" s="3" t="str">
        <f t="shared" si="200"/>
        <v/>
      </c>
      <c r="AU274" s="3" t="str">
        <f t="shared" si="201"/>
        <v/>
      </c>
      <c r="AV274" s="3" t="str">
        <f t="shared" si="202"/>
        <v/>
      </c>
      <c r="AW274" s="3" t="str">
        <f t="shared" si="203"/>
        <v/>
      </c>
      <c r="AX274" s="3" t="str">
        <f t="shared" si="204"/>
        <v/>
      </c>
      <c r="AY274" s="3" t="str">
        <f t="shared" si="205"/>
        <v/>
      </c>
      <c r="AZ274" s="3" t="str">
        <f t="shared" si="206"/>
        <v/>
      </c>
      <c r="BA274" s="3"/>
      <c r="BB274" s="6">
        <f t="shared" si="207"/>
        <v>0</v>
      </c>
      <c r="BC274" s="3">
        <f t="shared" si="208"/>
        <v>0</v>
      </c>
      <c r="BD274" s="3">
        <f t="shared" si="211"/>
        <v>0</v>
      </c>
      <c r="BE274" s="3">
        <f t="shared" si="212"/>
        <v>0</v>
      </c>
      <c r="BF274" s="3">
        <f t="shared" si="213"/>
        <v>0</v>
      </c>
      <c r="BG274" s="3">
        <f t="shared" si="214"/>
        <v>0</v>
      </c>
      <c r="BH274" s="3">
        <f t="shared" si="215"/>
        <v>0</v>
      </c>
      <c r="BI274" s="28">
        <f t="shared" si="216"/>
        <v>0</v>
      </c>
      <c r="BJ274" s="28">
        <f t="shared" si="217"/>
        <v>0</v>
      </c>
      <c r="BK274" s="44" t="e">
        <f t="shared" si="218"/>
        <v>#DIV/0!</v>
      </c>
      <c r="BL274" s="45" t="str">
        <f t="shared" si="209"/>
        <v/>
      </c>
      <c r="BM274" s="39"/>
      <c r="BN274" s="39" t="str">
        <f t="shared" si="219"/>
        <v/>
      </c>
      <c r="BP274" s="12" t="e">
        <f t="shared" si="220"/>
        <v>#N/A</v>
      </c>
    </row>
    <row r="275" spans="1:68">
      <c r="A275" s="43" t="s">
        <v>970</v>
      </c>
      <c r="B275" s="43" t="s">
        <v>971</v>
      </c>
      <c r="C275" s="43" t="s">
        <v>972</v>
      </c>
      <c r="D275" s="43" t="s">
        <v>973</v>
      </c>
      <c r="E275" s="43" t="s">
        <v>584</v>
      </c>
      <c r="F275" s="12" t="str">
        <f t="shared" si="210"/>
        <v>Immune syst</v>
      </c>
      <c r="H275" s="12">
        <f>VLOOKUP($B275,data!$B$3:$Q$11565,'diff expr Varroa'!H$7,FALSE)</f>
        <v>12.4203868233088</v>
      </c>
      <c r="I275" s="12">
        <f>VLOOKUP($B275,data!$B$3:$Q$11565,'diff expr Varroa'!I$7,FALSE)</f>
        <v>12.444149094340901</v>
      </c>
      <c r="J275" s="12">
        <f>VLOOKUP($B275,data!$B$3:$Q$11565,'diff expr Varroa'!J$7,FALSE)</f>
        <v>11.982072395097999</v>
      </c>
      <c r="K275" s="12">
        <f>VLOOKUP($B275,data!$B$3:$Q$11565,'diff expr Varroa'!K$7,FALSE)</f>
        <v>11.7167421686694</v>
      </c>
      <c r="L275" s="12">
        <f>VLOOKUP($B275,data!$B$3:$Q$11565,'diff expr Varroa'!L$7,FALSE)</f>
        <v>12.344574241470699</v>
      </c>
      <c r="M275" s="12">
        <f>VLOOKUP($B275,data!$B$3:$Q$11565,'diff expr Varroa'!M$7,FALSE)</f>
        <v>11.671082504872601</v>
      </c>
      <c r="N275" s="12">
        <f>VLOOKUP($B275,data!$B$3:$Q$11565,'diff expr Varroa'!N$7,FALSE)</f>
        <v>12.212994519602701</v>
      </c>
      <c r="O275" s="12">
        <f>VLOOKUP($B275,data!$B$3:$Q$11565,'diff expr Varroa'!O$7,FALSE)</f>
        <v>11.5484610526852</v>
      </c>
      <c r="P275" s="12">
        <f>VLOOKUP($B275,data!$B$3:$Q$11565,'diff expr Varroa'!P$7,FALSE)</f>
        <v>12.775435000915399</v>
      </c>
      <c r="Q275" s="12">
        <f>VLOOKUP($B275,data!$B$3:$Q$11565,'diff expr Varroa'!Q$7,FALSE)</f>
        <v>12.2731271443373</v>
      </c>
      <c r="S275" s="40" t="str">
        <f>IF(COUNTIF(H275:L275,"&gt;"&amp;'reference parameters'!$B$2)&gt;='reference parameters'!$B$3,IF(COUNTIF('diff expr Varroa'!M275:Q275,"&gt;"&amp;'reference parameters'!$B$2)&gt;='reference parameters'!$B$4,"OK"))</f>
        <v>OK</v>
      </c>
      <c r="U275" s="3">
        <f t="shared" si="177"/>
        <v>8</v>
      </c>
      <c r="V275" s="3">
        <f t="shared" si="178"/>
        <v>9</v>
      </c>
      <c r="W275" s="3">
        <f t="shared" si="179"/>
        <v>4</v>
      </c>
      <c r="X275" s="3">
        <f t="shared" si="180"/>
        <v>3</v>
      </c>
      <c r="Y275" s="3">
        <f t="shared" si="181"/>
        <v>7</v>
      </c>
      <c r="Z275" s="3">
        <f t="shared" si="182"/>
        <v>2</v>
      </c>
      <c r="AA275" s="3">
        <f t="shared" si="183"/>
        <v>5</v>
      </c>
      <c r="AB275" s="3">
        <f t="shared" si="184"/>
        <v>1</v>
      </c>
      <c r="AC275" s="3">
        <f t="shared" si="185"/>
        <v>10</v>
      </c>
      <c r="AD275" s="3">
        <f t="shared" si="186"/>
        <v>6</v>
      </c>
      <c r="AE275" s="3"/>
      <c r="AF275" s="3">
        <f t="shared" si="187"/>
        <v>0</v>
      </c>
      <c r="AG275" s="3">
        <f t="shared" si="188"/>
        <v>0</v>
      </c>
      <c r="AH275" s="3">
        <f t="shared" si="189"/>
        <v>0</v>
      </c>
      <c r="AI275" s="3">
        <f t="shared" si="190"/>
        <v>0</v>
      </c>
      <c r="AJ275" s="3">
        <f t="shared" si="191"/>
        <v>0</v>
      </c>
      <c r="AK275" s="3">
        <f t="shared" si="192"/>
        <v>0</v>
      </c>
      <c r="AL275" s="3">
        <f t="shared" si="193"/>
        <v>0</v>
      </c>
      <c r="AM275" s="3">
        <f t="shared" si="194"/>
        <v>0</v>
      </c>
      <c r="AN275" s="3">
        <f t="shared" si="195"/>
        <v>0</v>
      </c>
      <c r="AO275" s="3">
        <f t="shared" si="196"/>
        <v>0</v>
      </c>
      <c r="AP275" s="3"/>
      <c r="AQ275" s="3">
        <f t="shared" si="197"/>
        <v>8</v>
      </c>
      <c r="AR275" s="3">
        <f t="shared" si="198"/>
        <v>9</v>
      </c>
      <c r="AS275" s="3">
        <f t="shared" si="199"/>
        <v>4</v>
      </c>
      <c r="AT275" s="3">
        <f t="shared" si="200"/>
        <v>3</v>
      </c>
      <c r="AU275" s="3">
        <f t="shared" si="201"/>
        <v>7</v>
      </c>
      <c r="AV275" s="3">
        <f t="shared" si="202"/>
        <v>2</v>
      </c>
      <c r="AW275" s="3">
        <f t="shared" si="203"/>
        <v>5</v>
      </c>
      <c r="AX275" s="3">
        <f t="shared" si="204"/>
        <v>1</v>
      </c>
      <c r="AY275" s="3">
        <f t="shared" si="205"/>
        <v>10</v>
      </c>
      <c r="AZ275" s="3">
        <f t="shared" si="206"/>
        <v>6</v>
      </c>
      <c r="BA275" s="3"/>
      <c r="BB275" s="6">
        <f t="shared" si="207"/>
        <v>5</v>
      </c>
      <c r="BC275" s="3">
        <f t="shared" si="208"/>
        <v>5</v>
      </c>
      <c r="BD275" s="3">
        <f t="shared" si="211"/>
        <v>31</v>
      </c>
      <c r="BE275" s="3">
        <f t="shared" si="212"/>
        <v>24</v>
      </c>
      <c r="BF275" s="3">
        <f t="shared" si="213"/>
        <v>9</v>
      </c>
      <c r="BG275" s="3">
        <f t="shared" si="214"/>
        <v>16</v>
      </c>
      <c r="BH275" s="3">
        <f t="shared" si="215"/>
        <v>9</v>
      </c>
      <c r="BI275" s="28">
        <f t="shared" si="216"/>
        <v>12.5</v>
      </c>
      <c r="BJ275" s="28">
        <f t="shared" si="217"/>
        <v>4.7871355387816905</v>
      </c>
      <c r="BK275" s="44">
        <f t="shared" si="218"/>
        <v>-0.73112615501393097</v>
      </c>
      <c r="BL275" s="45">
        <f t="shared" si="209"/>
        <v>0.23235104997023245</v>
      </c>
      <c r="BM275" s="39"/>
      <c r="BN275" s="39" t="str">
        <f t="shared" si="219"/>
        <v/>
      </c>
      <c r="BP275" s="12">
        <f t="shared" si="220"/>
        <v>-3.0541194200065886E-3</v>
      </c>
    </row>
    <row r="276" spans="1:68">
      <c r="A276" s="43" t="s">
        <v>974</v>
      </c>
      <c r="B276" s="43" t="s">
        <v>975</v>
      </c>
      <c r="C276" s="43" t="s">
        <v>976</v>
      </c>
      <c r="D276" s="43" t="s">
        <v>977</v>
      </c>
      <c r="E276" s="43" t="s">
        <v>584</v>
      </c>
      <c r="F276" s="12" t="str">
        <f t="shared" si="210"/>
        <v>Immune syst</v>
      </c>
      <c r="H276" s="12">
        <f>VLOOKUP($B276,data!$B$3:$Q$11565,'diff expr Varroa'!H$7,FALSE)</f>
        <v>8.9269091726341205</v>
      </c>
      <c r="I276" s="12">
        <f>VLOOKUP($B276,data!$B$3:$Q$11565,'diff expr Varroa'!I$7,FALSE)</f>
        <v>8.9495264749102201</v>
      </c>
      <c r="J276" s="12">
        <f>VLOOKUP($B276,data!$B$3:$Q$11565,'diff expr Varroa'!J$7,FALSE)</f>
        <v>8.6849909506970207</v>
      </c>
      <c r="K276" s="12">
        <f>VLOOKUP($B276,data!$B$3:$Q$11565,'diff expr Varroa'!K$7,FALSE)</f>
        <v>8.9201701170622396</v>
      </c>
      <c r="L276" s="12">
        <f>VLOOKUP($B276,data!$B$3:$Q$11565,'diff expr Varroa'!L$7,FALSE)</f>
        <v>8.8674761293092903</v>
      </c>
      <c r="M276" s="12">
        <f>VLOOKUP($B276,data!$B$3:$Q$11565,'diff expr Varroa'!M$7,FALSE)</f>
        <v>9.3409714127258905</v>
      </c>
      <c r="N276" s="12">
        <f>VLOOKUP($B276,data!$B$3:$Q$11565,'diff expr Varroa'!N$7,FALSE)</f>
        <v>9.3128594848928401</v>
      </c>
      <c r="O276" s="12">
        <f>VLOOKUP($B276,data!$B$3:$Q$11565,'diff expr Varroa'!O$7,FALSE)</f>
        <v>9.7510035775440809</v>
      </c>
      <c r="P276" s="12">
        <f>VLOOKUP($B276,data!$B$3:$Q$11565,'diff expr Varroa'!P$7,FALSE)</f>
        <v>8.9913671905444001</v>
      </c>
      <c r="Q276" s="12">
        <f>VLOOKUP($B276,data!$B$3:$Q$11565,'diff expr Varroa'!Q$7,FALSE)</f>
        <v>9.1466826210887096</v>
      </c>
      <c r="S276" s="40" t="str">
        <f>IF(COUNTIF(H276:L276,"&gt;"&amp;'reference parameters'!$B$2)&gt;='reference parameters'!$B$3,IF(COUNTIF('diff expr Varroa'!M276:Q276,"&gt;"&amp;'reference parameters'!$B$2)&gt;='reference parameters'!$B$4,"OK"))</f>
        <v>OK</v>
      </c>
      <c r="U276" s="3">
        <f t="shared" si="177"/>
        <v>4</v>
      </c>
      <c r="V276" s="3">
        <f t="shared" si="178"/>
        <v>5</v>
      </c>
      <c r="W276" s="3">
        <f t="shared" si="179"/>
        <v>1</v>
      </c>
      <c r="X276" s="3">
        <f t="shared" si="180"/>
        <v>3</v>
      </c>
      <c r="Y276" s="3">
        <f t="shared" si="181"/>
        <v>2</v>
      </c>
      <c r="Z276" s="3">
        <f t="shared" si="182"/>
        <v>9</v>
      </c>
      <c r="AA276" s="3">
        <f t="shared" si="183"/>
        <v>8</v>
      </c>
      <c r="AB276" s="3">
        <f t="shared" si="184"/>
        <v>10</v>
      </c>
      <c r="AC276" s="3">
        <f t="shared" si="185"/>
        <v>6</v>
      </c>
      <c r="AD276" s="3">
        <f t="shared" si="186"/>
        <v>7</v>
      </c>
      <c r="AE276" s="3"/>
      <c r="AF276" s="3">
        <f t="shared" si="187"/>
        <v>0</v>
      </c>
      <c r="AG276" s="3">
        <f t="shared" si="188"/>
        <v>0</v>
      </c>
      <c r="AH276" s="3">
        <f t="shared" si="189"/>
        <v>0</v>
      </c>
      <c r="AI276" s="3">
        <f t="shared" si="190"/>
        <v>0</v>
      </c>
      <c r="AJ276" s="3">
        <f t="shared" si="191"/>
        <v>0</v>
      </c>
      <c r="AK276" s="3">
        <f t="shared" si="192"/>
        <v>0</v>
      </c>
      <c r="AL276" s="3">
        <f t="shared" si="193"/>
        <v>0</v>
      </c>
      <c r="AM276" s="3">
        <f t="shared" si="194"/>
        <v>0</v>
      </c>
      <c r="AN276" s="3">
        <f t="shared" si="195"/>
        <v>0</v>
      </c>
      <c r="AO276" s="3">
        <f t="shared" si="196"/>
        <v>0</v>
      </c>
      <c r="AP276" s="3"/>
      <c r="AQ276" s="3">
        <f t="shared" si="197"/>
        <v>4</v>
      </c>
      <c r="AR276" s="3">
        <f t="shared" si="198"/>
        <v>5</v>
      </c>
      <c r="AS276" s="3">
        <f t="shared" si="199"/>
        <v>1</v>
      </c>
      <c r="AT276" s="3">
        <f t="shared" si="200"/>
        <v>3</v>
      </c>
      <c r="AU276" s="3">
        <f t="shared" si="201"/>
        <v>2</v>
      </c>
      <c r="AV276" s="3">
        <f t="shared" si="202"/>
        <v>9</v>
      </c>
      <c r="AW276" s="3">
        <f t="shared" si="203"/>
        <v>8</v>
      </c>
      <c r="AX276" s="3">
        <f t="shared" si="204"/>
        <v>10</v>
      </c>
      <c r="AY276" s="3">
        <f t="shared" si="205"/>
        <v>6</v>
      </c>
      <c r="AZ276" s="3">
        <f t="shared" si="206"/>
        <v>7</v>
      </c>
      <c r="BA276" s="3"/>
      <c r="BB276" s="6">
        <f t="shared" si="207"/>
        <v>5</v>
      </c>
      <c r="BC276" s="3">
        <f t="shared" si="208"/>
        <v>5</v>
      </c>
      <c r="BD276" s="3">
        <f t="shared" si="211"/>
        <v>15</v>
      </c>
      <c r="BE276" s="3">
        <f t="shared" si="212"/>
        <v>40</v>
      </c>
      <c r="BF276" s="3">
        <f t="shared" si="213"/>
        <v>25</v>
      </c>
      <c r="BG276" s="3">
        <f t="shared" si="214"/>
        <v>0</v>
      </c>
      <c r="BH276" s="3">
        <f t="shared" si="215"/>
        <v>0</v>
      </c>
      <c r="BI276" s="28">
        <f t="shared" si="216"/>
        <v>12.5</v>
      </c>
      <c r="BJ276" s="28">
        <f t="shared" si="217"/>
        <v>4.7871355387816905</v>
      </c>
      <c r="BK276" s="44">
        <f t="shared" si="218"/>
        <v>-2.6111648393354674</v>
      </c>
      <c r="BL276" s="45">
        <f t="shared" si="209"/>
        <v>4.5117194090401637E-3</v>
      </c>
      <c r="BM276" s="39"/>
      <c r="BN276" s="39" t="str">
        <f t="shared" si="219"/>
        <v>sign</v>
      </c>
      <c r="BP276" s="12">
        <f t="shared" si="220"/>
        <v>2.0968748275854359E-2</v>
      </c>
    </row>
    <row r="277" spans="1:68">
      <c r="A277" s="43" t="s">
        <v>978</v>
      </c>
      <c r="B277" s="43" t="s">
        <v>979</v>
      </c>
      <c r="C277" s="43" t="s">
        <v>980</v>
      </c>
      <c r="D277" s="43" t="s">
        <v>981</v>
      </c>
      <c r="E277" s="43" t="s">
        <v>584</v>
      </c>
      <c r="F277" s="12" t="str">
        <f t="shared" si="210"/>
        <v>Immune syst</v>
      </c>
      <c r="H277" s="12">
        <f>VLOOKUP($B277,data!$B$3:$Q$11565,'diff expr Varroa'!H$7,FALSE)</f>
        <v>7.8130666640351603</v>
      </c>
      <c r="I277" s="12">
        <f>VLOOKUP($B277,data!$B$3:$Q$11565,'diff expr Varroa'!I$7,FALSE)</f>
        <v>7.8904552081381496</v>
      </c>
      <c r="J277" s="12">
        <f>VLOOKUP($B277,data!$B$3:$Q$11565,'diff expr Varroa'!J$7,FALSE)</f>
        <v>7.8390252449847297</v>
      </c>
      <c r="K277" s="12">
        <f>VLOOKUP($B277,data!$B$3:$Q$11565,'diff expr Varroa'!K$7,FALSE)</f>
        <v>8.2273980710635595</v>
      </c>
      <c r="L277" s="12">
        <f>VLOOKUP($B277,data!$B$3:$Q$11565,'diff expr Varroa'!L$7,FALSE)</f>
        <v>7.9961697092942901</v>
      </c>
      <c r="M277" s="12">
        <f>VLOOKUP($B277,data!$B$3:$Q$11565,'diff expr Varroa'!M$7,FALSE)</f>
        <v>8.3175708889846405</v>
      </c>
      <c r="N277" s="12">
        <f>VLOOKUP($B277,data!$B$3:$Q$11565,'diff expr Varroa'!N$7,FALSE)</f>
        <v>7.7201520565501198</v>
      </c>
      <c r="O277" s="12">
        <f>VLOOKUP($B277,data!$B$3:$Q$11565,'diff expr Varroa'!O$7,FALSE)</f>
        <v>7.9280479477519297</v>
      </c>
      <c r="P277" s="12">
        <f>VLOOKUP($B277,data!$B$3:$Q$11565,'diff expr Varroa'!P$7,FALSE)</f>
        <v>7.62856200198007</v>
      </c>
      <c r="Q277" s="12">
        <f>VLOOKUP($B277,data!$B$3:$Q$11565,'diff expr Varroa'!Q$7,FALSE)</f>
        <v>7.9028113043902399</v>
      </c>
      <c r="S277" s="40" t="str">
        <f>IF(COUNTIF(H277:L277,"&gt;"&amp;'reference parameters'!$B$2)&gt;='reference parameters'!$B$3,IF(COUNTIF('diff expr Varroa'!M277:Q277,"&gt;"&amp;'reference parameters'!$B$2)&gt;='reference parameters'!$B$4,"OK"))</f>
        <v>OK</v>
      </c>
      <c r="U277" s="3">
        <f t="shared" si="177"/>
        <v>3</v>
      </c>
      <c r="V277" s="3">
        <f t="shared" si="178"/>
        <v>5</v>
      </c>
      <c r="W277" s="3">
        <f t="shared" si="179"/>
        <v>4</v>
      </c>
      <c r="X277" s="3">
        <f t="shared" si="180"/>
        <v>9</v>
      </c>
      <c r="Y277" s="3">
        <f t="shared" si="181"/>
        <v>8</v>
      </c>
      <c r="Z277" s="3">
        <f t="shared" si="182"/>
        <v>10</v>
      </c>
      <c r="AA277" s="3">
        <f t="shared" si="183"/>
        <v>2</v>
      </c>
      <c r="AB277" s="3">
        <f t="shared" si="184"/>
        <v>7</v>
      </c>
      <c r="AC277" s="3">
        <f t="shared" si="185"/>
        <v>1</v>
      </c>
      <c r="AD277" s="3">
        <f t="shared" si="186"/>
        <v>6</v>
      </c>
      <c r="AE277" s="3"/>
      <c r="AF277" s="3">
        <f t="shared" si="187"/>
        <v>0</v>
      </c>
      <c r="AG277" s="3">
        <f t="shared" si="188"/>
        <v>0</v>
      </c>
      <c r="AH277" s="3">
        <f t="shared" si="189"/>
        <v>0</v>
      </c>
      <c r="AI277" s="3">
        <f t="shared" si="190"/>
        <v>0</v>
      </c>
      <c r="AJ277" s="3">
        <f t="shared" si="191"/>
        <v>0</v>
      </c>
      <c r="AK277" s="3">
        <f t="shared" si="192"/>
        <v>0</v>
      </c>
      <c r="AL277" s="3">
        <f t="shared" si="193"/>
        <v>0</v>
      </c>
      <c r="AM277" s="3">
        <f t="shared" si="194"/>
        <v>0</v>
      </c>
      <c r="AN277" s="3">
        <f t="shared" si="195"/>
        <v>0</v>
      </c>
      <c r="AO277" s="3">
        <f t="shared" si="196"/>
        <v>0</v>
      </c>
      <c r="AP277" s="3"/>
      <c r="AQ277" s="3">
        <f t="shared" si="197"/>
        <v>3</v>
      </c>
      <c r="AR277" s="3">
        <f t="shared" si="198"/>
        <v>5</v>
      </c>
      <c r="AS277" s="3">
        <f t="shared" si="199"/>
        <v>4</v>
      </c>
      <c r="AT277" s="3">
        <f t="shared" si="200"/>
        <v>9</v>
      </c>
      <c r="AU277" s="3">
        <f t="shared" si="201"/>
        <v>8</v>
      </c>
      <c r="AV277" s="3">
        <f t="shared" si="202"/>
        <v>10</v>
      </c>
      <c r="AW277" s="3">
        <f t="shared" si="203"/>
        <v>2</v>
      </c>
      <c r="AX277" s="3">
        <f t="shared" si="204"/>
        <v>7</v>
      </c>
      <c r="AY277" s="3">
        <f t="shared" si="205"/>
        <v>1</v>
      </c>
      <c r="AZ277" s="3">
        <f t="shared" si="206"/>
        <v>6</v>
      </c>
      <c r="BA277" s="3"/>
      <c r="BB277" s="6">
        <f t="shared" si="207"/>
        <v>5</v>
      </c>
      <c r="BC277" s="3">
        <f t="shared" si="208"/>
        <v>5</v>
      </c>
      <c r="BD277" s="3">
        <f t="shared" si="211"/>
        <v>29</v>
      </c>
      <c r="BE277" s="3">
        <f t="shared" si="212"/>
        <v>26</v>
      </c>
      <c r="BF277" s="3">
        <f t="shared" si="213"/>
        <v>11</v>
      </c>
      <c r="BG277" s="3">
        <f t="shared" si="214"/>
        <v>14</v>
      </c>
      <c r="BH277" s="3">
        <f t="shared" si="215"/>
        <v>11</v>
      </c>
      <c r="BI277" s="28">
        <f t="shared" si="216"/>
        <v>12.5</v>
      </c>
      <c r="BJ277" s="28">
        <f t="shared" si="217"/>
        <v>4.7871355387816905</v>
      </c>
      <c r="BK277" s="44">
        <f t="shared" si="218"/>
        <v>-0.31333978072025609</v>
      </c>
      <c r="BL277" s="45">
        <f t="shared" si="209"/>
        <v>0.37701126503103738</v>
      </c>
      <c r="BM277" s="39"/>
      <c r="BN277" s="39" t="str">
        <f t="shared" si="219"/>
        <v/>
      </c>
      <c r="BP277" s="12">
        <f t="shared" si="220"/>
        <v>-2.947467454023365E-3</v>
      </c>
    </row>
    <row r="278" spans="1:68">
      <c r="A278" s="43" t="s">
        <v>982</v>
      </c>
      <c r="B278" s="43" t="s">
        <v>983</v>
      </c>
      <c r="C278" s="43" t="s">
        <v>800</v>
      </c>
      <c r="D278" s="43" t="s">
        <v>801</v>
      </c>
      <c r="E278" s="43" t="s">
        <v>584</v>
      </c>
      <c r="F278" s="12" t="str">
        <f t="shared" si="210"/>
        <v>Immune syst</v>
      </c>
      <c r="H278" s="12" t="e">
        <f>VLOOKUP($B278,data!$B$3:$Q$11565,'diff expr Varroa'!H$7,FALSE)</f>
        <v>#N/A</v>
      </c>
      <c r="I278" s="12" t="e">
        <f>VLOOKUP($B278,data!$B$3:$Q$11565,'diff expr Varroa'!I$7,FALSE)</f>
        <v>#N/A</v>
      </c>
      <c r="J278" s="12" t="e">
        <f>VLOOKUP($B278,data!$B$3:$Q$11565,'diff expr Varroa'!J$7,FALSE)</f>
        <v>#N/A</v>
      </c>
      <c r="K278" s="12" t="e">
        <f>VLOOKUP($B278,data!$B$3:$Q$11565,'diff expr Varroa'!K$7,FALSE)</f>
        <v>#N/A</v>
      </c>
      <c r="L278" s="12" t="e">
        <f>VLOOKUP($B278,data!$B$3:$Q$11565,'diff expr Varroa'!L$7,FALSE)</f>
        <v>#N/A</v>
      </c>
      <c r="M278" s="12" t="e">
        <f>VLOOKUP($B278,data!$B$3:$Q$11565,'diff expr Varroa'!M$7,FALSE)</f>
        <v>#N/A</v>
      </c>
      <c r="N278" s="12" t="e">
        <f>VLOOKUP($B278,data!$B$3:$Q$11565,'diff expr Varroa'!N$7,FALSE)</f>
        <v>#N/A</v>
      </c>
      <c r="O278" s="12" t="e">
        <f>VLOOKUP($B278,data!$B$3:$Q$11565,'diff expr Varroa'!O$7,FALSE)</f>
        <v>#N/A</v>
      </c>
      <c r="P278" s="12" t="e">
        <f>VLOOKUP($B278,data!$B$3:$Q$11565,'diff expr Varroa'!P$7,FALSE)</f>
        <v>#N/A</v>
      </c>
      <c r="Q278" s="12" t="e">
        <f>VLOOKUP($B278,data!$B$3:$Q$11565,'diff expr Varroa'!Q$7,FALSE)</f>
        <v>#N/A</v>
      </c>
      <c r="S278" s="40" t="b">
        <f>IF(COUNTIF(H278:L278,"&gt;"&amp;'reference parameters'!$B$2)&gt;='reference parameters'!$B$3,IF(COUNTIF('diff expr Varroa'!M278:Q278,"&gt;"&amp;'reference parameters'!$B$2)&gt;='reference parameters'!$B$4,"OK"))</f>
        <v>0</v>
      </c>
      <c r="U278" s="3" t="b">
        <f t="shared" si="177"/>
        <v>0</v>
      </c>
      <c r="V278" s="3" t="b">
        <f t="shared" si="178"/>
        <v>0</v>
      </c>
      <c r="W278" s="3" t="b">
        <f t="shared" si="179"/>
        <v>0</v>
      </c>
      <c r="X278" s="3" t="b">
        <f t="shared" si="180"/>
        <v>0</v>
      </c>
      <c r="Y278" s="3" t="b">
        <f t="shared" si="181"/>
        <v>0</v>
      </c>
      <c r="Z278" s="3" t="b">
        <f t="shared" si="182"/>
        <v>0</v>
      </c>
      <c r="AA278" s="3" t="b">
        <f t="shared" si="183"/>
        <v>0</v>
      </c>
      <c r="AB278" s="3" t="b">
        <f t="shared" si="184"/>
        <v>0</v>
      </c>
      <c r="AC278" s="3" t="b">
        <f t="shared" si="185"/>
        <v>0</v>
      </c>
      <c r="AD278" s="3" t="b">
        <f t="shared" si="186"/>
        <v>0</v>
      </c>
      <c r="AE278" s="3"/>
      <c r="AF278" s="3" t="str">
        <f t="shared" si="187"/>
        <v/>
      </c>
      <c r="AG278" s="3" t="str">
        <f t="shared" si="188"/>
        <v/>
      </c>
      <c r="AH278" s="3" t="str">
        <f t="shared" si="189"/>
        <v/>
      </c>
      <c r="AI278" s="3" t="str">
        <f t="shared" si="190"/>
        <v/>
      </c>
      <c r="AJ278" s="3" t="str">
        <f t="shared" si="191"/>
        <v/>
      </c>
      <c r="AK278" s="3" t="str">
        <f t="shared" si="192"/>
        <v/>
      </c>
      <c r="AL278" s="3" t="str">
        <f t="shared" si="193"/>
        <v/>
      </c>
      <c r="AM278" s="3" t="str">
        <f t="shared" si="194"/>
        <v/>
      </c>
      <c r="AN278" s="3" t="str">
        <f t="shared" si="195"/>
        <v/>
      </c>
      <c r="AO278" s="3" t="str">
        <f t="shared" si="196"/>
        <v/>
      </c>
      <c r="AP278" s="3"/>
      <c r="AQ278" s="3" t="str">
        <f t="shared" si="197"/>
        <v/>
      </c>
      <c r="AR278" s="3" t="str">
        <f t="shared" si="198"/>
        <v/>
      </c>
      <c r="AS278" s="3" t="str">
        <f t="shared" si="199"/>
        <v/>
      </c>
      <c r="AT278" s="3" t="str">
        <f t="shared" si="200"/>
        <v/>
      </c>
      <c r="AU278" s="3" t="str">
        <f t="shared" si="201"/>
        <v/>
      </c>
      <c r="AV278" s="3" t="str">
        <f t="shared" si="202"/>
        <v/>
      </c>
      <c r="AW278" s="3" t="str">
        <f t="shared" si="203"/>
        <v/>
      </c>
      <c r="AX278" s="3" t="str">
        <f t="shared" si="204"/>
        <v/>
      </c>
      <c r="AY278" s="3" t="str">
        <f t="shared" si="205"/>
        <v/>
      </c>
      <c r="AZ278" s="3" t="str">
        <f t="shared" si="206"/>
        <v/>
      </c>
      <c r="BA278" s="3"/>
      <c r="BB278" s="6">
        <f t="shared" si="207"/>
        <v>0</v>
      </c>
      <c r="BC278" s="3">
        <f t="shared" si="208"/>
        <v>0</v>
      </c>
      <c r="BD278" s="3">
        <f t="shared" si="211"/>
        <v>0</v>
      </c>
      <c r="BE278" s="3">
        <f t="shared" si="212"/>
        <v>0</v>
      </c>
      <c r="BF278" s="3">
        <f t="shared" si="213"/>
        <v>0</v>
      </c>
      <c r="BG278" s="3">
        <f t="shared" si="214"/>
        <v>0</v>
      </c>
      <c r="BH278" s="3">
        <f t="shared" si="215"/>
        <v>0</v>
      </c>
      <c r="BI278" s="28">
        <f t="shared" si="216"/>
        <v>0</v>
      </c>
      <c r="BJ278" s="28">
        <f t="shared" si="217"/>
        <v>0</v>
      </c>
      <c r="BK278" s="44" t="e">
        <f t="shared" si="218"/>
        <v>#DIV/0!</v>
      </c>
      <c r="BL278" s="45" t="str">
        <f t="shared" si="209"/>
        <v/>
      </c>
      <c r="BM278" s="39"/>
      <c r="BN278" s="39" t="str">
        <f t="shared" si="219"/>
        <v/>
      </c>
      <c r="BP278" s="12" t="e">
        <f t="shared" si="220"/>
        <v>#N/A</v>
      </c>
    </row>
    <row r="279" spans="1:68">
      <c r="A279" s="43" t="s">
        <v>984</v>
      </c>
      <c r="B279" s="43" t="s">
        <v>985</v>
      </c>
      <c r="C279" s="43" t="s">
        <v>864</v>
      </c>
      <c r="D279" s="43" t="s">
        <v>865</v>
      </c>
      <c r="E279" s="43" t="s">
        <v>584</v>
      </c>
      <c r="F279" s="12" t="str">
        <f t="shared" si="210"/>
        <v>Immune syst</v>
      </c>
      <c r="H279" s="12">
        <f>VLOOKUP($B279,data!$B$3:$Q$11565,'diff expr Varroa'!H$7,FALSE)</f>
        <v>7.89839103550299</v>
      </c>
      <c r="I279" s="12">
        <f>VLOOKUP($B279,data!$B$3:$Q$11565,'diff expr Varroa'!I$7,FALSE)</f>
        <v>7.9181166402653496</v>
      </c>
      <c r="J279" s="12">
        <f>VLOOKUP($B279,data!$B$3:$Q$11565,'diff expr Varroa'!J$7,FALSE)</f>
        <v>7.7006203336366701</v>
      </c>
      <c r="K279" s="12">
        <f>VLOOKUP($B279,data!$B$3:$Q$11565,'diff expr Varroa'!K$7,FALSE)</f>
        <v>7.7934538836603604</v>
      </c>
      <c r="L279" s="12">
        <f>VLOOKUP($B279,data!$B$3:$Q$11565,'diff expr Varroa'!L$7,FALSE)</f>
        <v>8.1040732145649308</v>
      </c>
      <c r="M279" s="12">
        <f>VLOOKUP($B279,data!$B$3:$Q$11565,'diff expr Varroa'!M$7,FALSE)</f>
        <v>6.1671102575993304</v>
      </c>
      <c r="N279" s="12">
        <f>VLOOKUP($B279,data!$B$3:$Q$11565,'diff expr Varroa'!N$7,FALSE)</f>
        <v>8.0623256847256393</v>
      </c>
      <c r="O279" s="12">
        <f>VLOOKUP($B279,data!$B$3:$Q$11565,'diff expr Varroa'!O$7,FALSE)</f>
        <v>7.4936168087532602</v>
      </c>
      <c r="P279" s="12">
        <f>VLOOKUP($B279,data!$B$3:$Q$11565,'diff expr Varroa'!P$7,FALSE)</f>
        <v>8.1170054626422292</v>
      </c>
      <c r="Q279" s="12">
        <f>VLOOKUP($B279,data!$B$3:$Q$11565,'diff expr Varroa'!Q$7,FALSE)</f>
        <v>8.0183161644592609</v>
      </c>
      <c r="S279" s="40" t="str">
        <f>IF(COUNTIF(H279:L279,"&gt;"&amp;'reference parameters'!$B$2)&gt;='reference parameters'!$B$3,IF(COUNTIF('diff expr Varroa'!M279:Q279,"&gt;"&amp;'reference parameters'!$B$2)&gt;='reference parameters'!$B$4,"OK"))</f>
        <v>OK</v>
      </c>
      <c r="U279" s="3">
        <f t="shared" si="177"/>
        <v>5</v>
      </c>
      <c r="V279" s="3">
        <f t="shared" si="178"/>
        <v>6</v>
      </c>
      <c r="W279" s="3">
        <f t="shared" si="179"/>
        <v>3</v>
      </c>
      <c r="X279" s="3">
        <f t="shared" si="180"/>
        <v>4</v>
      </c>
      <c r="Y279" s="3">
        <f t="shared" si="181"/>
        <v>9</v>
      </c>
      <c r="Z279" s="3">
        <f t="shared" si="182"/>
        <v>1</v>
      </c>
      <c r="AA279" s="3">
        <f t="shared" si="183"/>
        <v>8</v>
      </c>
      <c r="AB279" s="3">
        <f t="shared" si="184"/>
        <v>2</v>
      </c>
      <c r="AC279" s="3">
        <f t="shared" si="185"/>
        <v>10</v>
      </c>
      <c r="AD279" s="3">
        <f t="shared" si="186"/>
        <v>7</v>
      </c>
      <c r="AE279" s="3"/>
      <c r="AF279" s="3">
        <f t="shared" si="187"/>
        <v>0</v>
      </c>
      <c r="AG279" s="3">
        <f t="shared" si="188"/>
        <v>0</v>
      </c>
      <c r="AH279" s="3">
        <f t="shared" si="189"/>
        <v>0</v>
      </c>
      <c r="AI279" s="3">
        <f t="shared" si="190"/>
        <v>0</v>
      </c>
      <c r="AJ279" s="3">
        <f t="shared" si="191"/>
        <v>0</v>
      </c>
      <c r="AK279" s="3">
        <f t="shared" si="192"/>
        <v>0</v>
      </c>
      <c r="AL279" s="3">
        <f t="shared" si="193"/>
        <v>0</v>
      </c>
      <c r="AM279" s="3">
        <f t="shared" si="194"/>
        <v>0</v>
      </c>
      <c r="AN279" s="3">
        <f t="shared" si="195"/>
        <v>0</v>
      </c>
      <c r="AO279" s="3">
        <f t="shared" si="196"/>
        <v>0</v>
      </c>
      <c r="AP279" s="3"/>
      <c r="AQ279" s="3">
        <f t="shared" si="197"/>
        <v>5</v>
      </c>
      <c r="AR279" s="3">
        <f t="shared" si="198"/>
        <v>6</v>
      </c>
      <c r="AS279" s="3">
        <f t="shared" si="199"/>
        <v>3</v>
      </c>
      <c r="AT279" s="3">
        <f t="shared" si="200"/>
        <v>4</v>
      </c>
      <c r="AU279" s="3">
        <f t="shared" si="201"/>
        <v>9</v>
      </c>
      <c r="AV279" s="3">
        <f t="shared" si="202"/>
        <v>1</v>
      </c>
      <c r="AW279" s="3">
        <f t="shared" si="203"/>
        <v>8</v>
      </c>
      <c r="AX279" s="3">
        <f t="shared" si="204"/>
        <v>2</v>
      </c>
      <c r="AY279" s="3">
        <f t="shared" si="205"/>
        <v>10</v>
      </c>
      <c r="AZ279" s="3">
        <f t="shared" si="206"/>
        <v>7</v>
      </c>
      <c r="BA279" s="3"/>
      <c r="BB279" s="6">
        <f t="shared" si="207"/>
        <v>5</v>
      </c>
      <c r="BC279" s="3">
        <f t="shared" si="208"/>
        <v>5</v>
      </c>
      <c r="BD279" s="3">
        <f t="shared" si="211"/>
        <v>27</v>
      </c>
      <c r="BE279" s="3">
        <f t="shared" si="212"/>
        <v>28</v>
      </c>
      <c r="BF279" s="3">
        <f t="shared" si="213"/>
        <v>13</v>
      </c>
      <c r="BG279" s="3">
        <f t="shared" si="214"/>
        <v>12</v>
      </c>
      <c r="BH279" s="3">
        <f t="shared" si="215"/>
        <v>12</v>
      </c>
      <c r="BI279" s="28">
        <f t="shared" si="216"/>
        <v>12.5</v>
      </c>
      <c r="BJ279" s="28">
        <f t="shared" si="217"/>
        <v>4.7871355387816905</v>
      </c>
      <c r="BK279" s="44">
        <f t="shared" si="218"/>
        <v>-0.10444659357341871</v>
      </c>
      <c r="BL279" s="45">
        <f t="shared" si="209"/>
        <v>0.45840747426404427</v>
      </c>
      <c r="BM279" s="39"/>
      <c r="BN279" s="39" t="str">
        <f t="shared" si="219"/>
        <v/>
      </c>
      <c r="BP279" s="12">
        <f t="shared" si="220"/>
        <v>-1.7495769067504996E-2</v>
      </c>
    </row>
    <row r="280" spans="1:68">
      <c r="A280" s="43" t="s">
        <v>986</v>
      </c>
      <c r="B280" s="43" t="s">
        <v>987</v>
      </c>
      <c r="C280" s="43" t="s">
        <v>988</v>
      </c>
      <c r="D280" s="43" t="s">
        <v>989</v>
      </c>
      <c r="E280" s="43" t="s">
        <v>584</v>
      </c>
      <c r="F280" s="12" t="str">
        <f t="shared" si="210"/>
        <v>Immune syst</v>
      </c>
      <c r="H280" s="12">
        <f>VLOOKUP($B280,data!$B$3:$Q$11565,'diff expr Varroa'!H$7,FALSE)</f>
        <v>8.1025166897275707</v>
      </c>
      <c r="I280" s="12">
        <f>VLOOKUP($B280,data!$B$3:$Q$11565,'diff expr Varroa'!I$7,FALSE)</f>
        <v>7.9181166402653496</v>
      </c>
      <c r="J280" s="12">
        <f>VLOOKUP($B280,data!$B$3:$Q$11565,'diff expr Varroa'!J$7,FALSE)</f>
        <v>8.0998333460772791</v>
      </c>
      <c r="K280" s="12">
        <f>VLOOKUP($B280,data!$B$3:$Q$11565,'diff expr Varroa'!K$7,FALSE)</f>
        <v>8.0800439517428106</v>
      </c>
      <c r="L280" s="12">
        <f>VLOOKUP($B280,data!$B$3:$Q$11565,'diff expr Varroa'!L$7,FALSE)</f>
        <v>8.1551383715909598</v>
      </c>
      <c r="M280" s="12">
        <f>VLOOKUP($B280,data!$B$3:$Q$11565,'diff expr Varroa'!M$7,FALSE)</f>
        <v>8.2030197297455398</v>
      </c>
      <c r="N280" s="12">
        <f>VLOOKUP($B280,data!$B$3:$Q$11565,'diff expr Varroa'!N$7,FALSE)</f>
        <v>8.2170321021124497</v>
      </c>
      <c r="O280" s="12">
        <f>VLOOKUP($B280,data!$B$3:$Q$11565,'diff expr Varroa'!O$7,FALSE)</f>
        <v>7.8938952488163601</v>
      </c>
      <c r="P280" s="12">
        <f>VLOOKUP($B280,data!$B$3:$Q$11565,'diff expr Varroa'!P$7,FALSE)</f>
        <v>8.0609406832578703</v>
      </c>
      <c r="Q280" s="12">
        <f>VLOOKUP($B280,data!$B$3:$Q$11565,'diff expr Varroa'!Q$7,FALSE)</f>
        <v>8.0686548807674594</v>
      </c>
      <c r="S280" s="40" t="str">
        <f>IF(COUNTIF(H280:L280,"&gt;"&amp;'reference parameters'!$B$2)&gt;='reference parameters'!$B$3,IF(COUNTIF('diff expr Varroa'!M280:Q280,"&gt;"&amp;'reference parameters'!$B$2)&gt;='reference parameters'!$B$4,"OK"))</f>
        <v>OK</v>
      </c>
      <c r="U280" s="3">
        <f t="shared" si="177"/>
        <v>7</v>
      </c>
      <c r="V280" s="3">
        <f t="shared" si="178"/>
        <v>2</v>
      </c>
      <c r="W280" s="3">
        <f t="shared" si="179"/>
        <v>6</v>
      </c>
      <c r="X280" s="3">
        <f t="shared" si="180"/>
        <v>5</v>
      </c>
      <c r="Y280" s="3">
        <f t="shared" si="181"/>
        <v>8</v>
      </c>
      <c r="Z280" s="3">
        <f t="shared" si="182"/>
        <v>9</v>
      </c>
      <c r="AA280" s="3">
        <f t="shared" si="183"/>
        <v>10</v>
      </c>
      <c r="AB280" s="3">
        <f t="shared" si="184"/>
        <v>1</v>
      </c>
      <c r="AC280" s="3">
        <f t="shared" si="185"/>
        <v>3</v>
      </c>
      <c r="AD280" s="3">
        <f t="shared" si="186"/>
        <v>4</v>
      </c>
      <c r="AE280" s="3"/>
      <c r="AF280" s="3">
        <f t="shared" si="187"/>
        <v>0</v>
      </c>
      <c r="AG280" s="3">
        <f t="shared" si="188"/>
        <v>0</v>
      </c>
      <c r="AH280" s="3">
        <f t="shared" si="189"/>
        <v>0</v>
      </c>
      <c r="AI280" s="3">
        <f t="shared" si="190"/>
        <v>0</v>
      </c>
      <c r="AJ280" s="3">
        <f t="shared" si="191"/>
        <v>0</v>
      </c>
      <c r="AK280" s="3">
        <f t="shared" si="192"/>
        <v>0</v>
      </c>
      <c r="AL280" s="3">
        <f t="shared" si="193"/>
        <v>0</v>
      </c>
      <c r="AM280" s="3">
        <f t="shared" si="194"/>
        <v>0</v>
      </c>
      <c r="AN280" s="3">
        <f t="shared" si="195"/>
        <v>0</v>
      </c>
      <c r="AO280" s="3">
        <f t="shared" si="196"/>
        <v>0</v>
      </c>
      <c r="AP280" s="3"/>
      <c r="AQ280" s="3">
        <f t="shared" si="197"/>
        <v>7</v>
      </c>
      <c r="AR280" s="3">
        <f t="shared" si="198"/>
        <v>2</v>
      </c>
      <c r="AS280" s="3">
        <f t="shared" si="199"/>
        <v>6</v>
      </c>
      <c r="AT280" s="3">
        <f t="shared" si="200"/>
        <v>5</v>
      </c>
      <c r="AU280" s="3">
        <f t="shared" si="201"/>
        <v>8</v>
      </c>
      <c r="AV280" s="3">
        <f t="shared" si="202"/>
        <v>9</v>
      </c>
      <c r="AW280" s="3">
        <f t="shared" si="203"/>
        <v>10</v>
      </c>
      <c r="AX280" s="3">
        <f t="shared" si="204"/>
        <v>1</v>
      </c>
      <c r="AY280" s="3">
        <f t="shared" si="205"/>
        <v>3</v>
      </c>
      <c r="AZ280" s="3">
        <f t="shared" si="206"/>
        <v>4</v>
      </c>
      <c r="BA280" s="3"/>
      <c r="BB280" s="6">
        <f t="shared" si="207"/>
        <v>5</v>
      </c>
      <c r="BC280" s="3">
        <f t="shared" si="208"/>
        <v>5</v>
      </c>
      <c r="BD280" s="3">
        <f t="shared" si="211"/>
        <v>28</v>
      </c>
      <c r="BE280" s="3">
        <f t="shared" si="212"/>
        <v>27</v>
      </c>
      <c r="BF280" s="3">
        <f t="shared" si="213"/>
        <v>12</v>
      </c>
      <c r="BG280" s="3">
        <f t="shared" si="214"/>
        <v>13</v>
      </c>
      <c r="BH280" s="3">
        <f t="shared" si="215"/>
        <v>12</v>
      </c>
      <c r="BI280" s="28">
        <f t="shared" si="216"/>
        <v>12.5</v>
      </c>
      <c r="BJ280" s="28">
        <f t="shared" si="217"/>
        <v>4.7871355387816905</v>
      </c>
      <c r="BK280" s="44">
        <f t="shared" si="218"/>
        <v>-0.10444659357341871</v>
      </c>
      <c r="BL280" s="45">
        <f t="shared" si="209"/>
        <v>0.45840747426404427</v>
      </c>
      <c r="BM280" s="39"/>
      <c r="BN280" s="39" t="str">
        <f t="shared" si="219"/>
        <v/>
      </c>
      <c r="BP280" s="12">
        <f t="shared" si="220"/>
        <v>9.4485450722937077E-4</v>
      </c>
    </row>
    <row r="281" spans="1:68">
      <c r="A281" s="43" t="s">
        <v>990</v>
      </c>
      <c r="B281" s="43" t="s">
        <v>991</v>
      </c>
      <c r="C281" s="43" t="s">
        <v>992</v>
      </c>
      <c r="D281" s="43" t="s">
        <v>993</v>
      </c>
      <c r="E281" s="43" t="s">
        <v>584</v>
      </c>
      <c r="F281" s="12" t="str">
        <f t="shared" si="210"/>
        <v>Immune syst</v>
      </c>
      <c r="H281" s="12">
        <f>VLOOKUP($B281,data!$B$3:$Q$11565,'diff expr Varroa'!H$7,FALSE)</f>
        <v>9.7501740869669593</v>
      </c>
      <c r="I281" s="12">
        <f>VLOOKUP($B281,data!$B$3:$Q$11565,'diff expr Varroa'!I$7,FALSE)</f>
        <v>9.85463055498548</v>
      </c>
      <c r="J281" s="12">
        <f>VLOOKUP($B281,data!$B$3:$Q$11565,'diff expr Varroa'!J$7,FALSE)</f>
        <v>9.8737754510934597</v>
      </c>
      <c r="K281" s="12">
        <f>VLOOKUP($B281,data!$B$3:$Q$11565,'diff expr Varroa'!K$7,FALSE)</f>
        <v>10.346993296492</v>
      </c>
      <c r="L281" s="12">
        <f>VLOOKUP($B281,data!$B$3:$Q$11565,'diff expr Varroa'!L$7,FALSE)</f>
        <v>10.03224541937</v>
      </c>
      <c r="M281" s="12">
        <f>VLOOKUP($B281,data!$B$3:$Q$11565,'diff expr Varroa'!M$7,FALSE)</f>
        <v>10.0262835765636</v>
      </c>
      <c r="N281" s="12">
        <f>VLOOKUP($B281,data!$B$3:$Q$11565,'diff expr Varroa'!N$7,FALSE)</f>
        <v>9.4790463852359608</v>
      </c>
      <c r="O281" s="12">
        <f>VLOOKUP($B281,data!$B$3:$Q$11565,'diff expr Varroa'!O$7,FALSE)</f>
        <v>9.9967798580136709</v>
      </c>
      <c r="P281" s="12">
        <f>VLOOKUP($B281,data!$B$3:$Q$11565,'diff expr Varroa'!P$7,FALSE)</f>
        <v>9.6415667475661699</v>
      </c>
      <c r="Q281" s="12">
        <f>VLOOKUP($B281,data!$B$3:$Q$11565,'diff expr Varroa'!Q$7,FALSE)</f>
        <v>9.7437876887516097</v>
      </c>
      <c r="S281" s="40" t="str">
        <f>IF(COUNTIF(H281:L281,"&gt;"&amp;'reference parameters'!$B$2)&gt;='reference parameters'!$B$3,IF(COUNTIF('diff expr Varroa'!M281:Q281,"&gt;"&amp;'reference parameters'!$B$2)&gt;='reference parameters'!$B$4,"OK"))</f>
        <v>OK</v>
      </c>
      <c r="U281" s="3">
        <f t="shared" si="177"/>
        <v>4</v>
      </c>
      <c r="V281" s="3">
        <f t="shared" si="178"/>
        <v>5</v>
      </c>
      <c r="W281" s="3">
        <f t="shared" si="179"/>
        <v>6</v>
      </c>
      <c r="X281" s="3">
        <f t="shared" si="180"/>
        <v>10</v>
      </c>
      <c r="Y281" s="3">
        <f t="shared" si="181"/>
        <v>9</v>
      </c>
      <c r="Z281" s="3">
        <f t="shared" si="182"/>
        <v>8</v>
      </c>
      <c r="AA281" s="3">
        <f t="shared" si="183"/>
        <v>1</v>
      </c>
      <c r="AB281" s="3">
        <f t="shared" si="184"/>
        <v>7</v>
      </c>
      <c r="AC281" s="3">
        <f t="shared" si="185"/>
        <v>2</v>
      </c>
      <c r="AD281" s="3">
        <f t="shared" si="186"/>
        <v>3</v>
      </c>
      <c r="AE281" s="3"/>
      <c r="AF281" s="3">
        <f t="shared" si="187"/>
        <v>0</v>
      </c>
      <c r="AG281" s="3">
        <f t="shared" si="188"/>
        <v>0</v>
      </c>
      <c r="AH281" s="3">
        <f t="shared" si="189"/>
        <v>0</v>
      </c>
      <c r="AI281" s="3">
        <f t="shared" si="190"/>
        <v>0</v>
      </c>
      <c r="AJ281" s="3">
        <f t="shared" si="191"/>
        <v>0</v>
      </c>
      <c r="AK281" s="3">
        <f t="shared" si="192"/>
        <v>0</v>
      </c>
      <c r="AL281" s="3">
        <f t="shared" si="193"/>
        <v>0</v>
      </c>
      <c r="AM281" s="3">
        <f t="shared" si="194"/>
        <v>0</v>
      </c>
      <c r="AN281" s="3">
        <f t="shared" si="195"/>
        <v>0</v>
      </c>
      <c r="AO281" s="3">
        <f t="shared" si="196"/>
        <v>0</v>
      </c>
      <c r="AP281" s="3"/>
      <c r="AQ281" s="3">
        <f t="shared" si="197"/>
        <v>4</v>
      </c>
      <c r="AR281" s="3">
        <f t="shared" si="198"/>
        <v>5</v>
      </c>
      <c r="AS281" s="3">
        <f t="shared" si="199"/>
        <v>6</v>
      </c>
      <c r="AT281" s="3">
        <f t="shared" si="200"/>
        <v>10</v>
      </c>
      <c r="AU281" s="3">
        <f t="shared" si="201"/>
        <v>9</v>
      </c>
      <c r="AV281" s="3">
        <f t="shared" si="202"/>
        <v>8</v>
      </c>
      <c r="AW281" s="3">
        <f t="shared" si="203"/>
        <v>1</v>
      </c>
      <c r="AX281" s="3">
        <f t="shared" si="204"/>
        <v>7</v>
      </c>
      <c r="AY281" s="3">
        <f t="shared" si="205"/>
        <v>2</v>
      </c>
      <c r="AZ281" s="3">
        <f t="shared" si="206"/>
        <v>3</v>
      </c>
      <c r="BA281" s="3"/>
      <c r="BB281" s="6">
        <f t="shared" si="207"/>
        <v>5</v>
      </c>
      <c r="BC281" s="3">
        <f t="shared" si="208"/>
        <v>5</v>
      </c>
      <c r="BD281" s="3">
        <f t="shared" si="211"/>
        <v>34</v>
      </c>
      <c r="BE281" s="3">
        <f t="shared" si="212"/>
        <v>21</v>
      </c>
      <c r="BF281" s="3">
        <f t="shared" si="213"/>
        <v>6</v>
      </c>
      <c r="BG281" s="3">
        <f t="shared" si="214"/>
        <v>19</v>
      </c>
      <c r="BH281" s="3">
        <f t="shared" si="215"/>
        <v>6</v>
      </c>
      <c r="BI281" s="28">
        <f t="shared" si="216"/>
        <v>12.5</v>
      </c>
      <c r="BJ281" s="28">
        <f t="shared" si="217"/>
        <v>4.7871355387816905</v>
      </c>
      <c r="BK281" s="44">
        <f t="shared" si="218"/>
        <v>-1.3578057164544433</v>
      </c>
      <c r="BL281" s="45">
        <f t="shared" si="209"/>
        <v>8.7262670284291577E-2</v>
      </c>
      <c r="BM281" s="39"/>
      <c r="BN281" s="39" t="str">
        <f t="shared" si="219"/>
        <v/>
      </c>
      <c r="BP281" s="12">
        <f t="shared" si="220"/>
        <v>-8.5357635428109698E-3</v>
      </c>
    </row>
    <row r="282" spans="1:68">
      <c r="A282" s="43" t="s">
        <v>994</v>
      </c>
      <c r="B282" s="43" t="s">
        <v>995</v>
      </c>
      <c r="C282" s="43" t="s">
        <v>821</v>
      </c>
      <c r="D282" s="43" t="s">
        <v>822</v>
      </c>
      <c r="E282" s="43" t="s">
        <v>584</v>
      </c>
      <c r="F282" s="12" t="str">
        <f t="shared" si="210"/>
        <v>Immune syst</v>
      </c>
      <c r="H282" s="12">
        <f>VLOOKUP($B282,data!$B$3:$Q$11565,'diff expr Varroa'!H$7,FALSE)</f>
        <v>7.6137341878680003</v>
      </c>
      <c r="I282" s="12">
        <f>VLOOKUP($B282,data!$B$3:$Q$11565,'diff expr Varroa'!I$7,FALSE)</f>
        <v>7.3621436993521101</v>
      </c>
      <c r="J282" s="12">
        <f>VLOOKUP($B282,data!$B$3:$Q$11565,'diff expr Varroa'!J$7,FALSE)</f>
        <v>7.2043884532365698</v>
      </c>
      <c r="K282" s="12">
        <f>VLOOKUP($B282,data!$B$3:$Q$11565,'diff expr Varroa'!K$7,FALSE)</f>
        <v>7.6492124965412103</v>
      </c>
      <c r="L282" s="12">
        <f>VLOOKUP($B282,data!$B$3:$Q$11565,'diff expr Varroa'!L$7,FALSE)</f>
        <v>7.3910775129397202</v>
      </c>
      <c r="M282" s="12">
        <f>VLOOKUP($B282,data!$B$3:$Q$11565,'diff expr Varroa'!M$7,FALSE)</f>
        <v>8.1990400086598108</v>
      </c>
      <c r="N282" s="12">
        <f>VLOOKUP($B282,data!$B$3:$Q$11565,'diff expr Varroa'!N$7,FALSE)</f>
        <v>7.3594065656072098</v>
      </c>
      <c r="O282" s="12">
        <f>VLOOKUP($B282,data!$B$3:$Q$11565,'diff expr Varroa'!O$7,FALSE)</f>
        <v>7.6428167248235699</v>
      </c>
      <c r="P282" s="12">
        <f>VLOOKUP($B282,data!$B$3:$Q$11565,'diff expr Varroa'!P$7,FALSE)</f>
        <v>7.2001082262505802</v>
      </c>
      <c r="Q282" s="12">
        <f>VLOOKUP($B282,data!$B$3:$Q$11565,'diff expr Varroa'!Q$7,FALSE)</f>
        <v>7.5830025652031896</v>
      </c>
      <c r="S282" s="40" t="str">
        <f>IF(COUNTIF(H282:L282,"&gt;"&amp;'reference parameters'!$B$2)&gt;='reference parameters'!$B$3,IF(COUNTIF('diff expr Varroa'!M282:Q282,"&gt;"&amp;'reference parameters'!$B$2)&gt;='reference parameters'!$B$4,"OK"))</f>
        <v>OK</v>
      </c>
      <c r="U282" s="3">
        <f t="shared" si="177"/>
        <v>7</v>
      </c>
      <c r="V282" s="3">
        <f t="shared" si="178"/>
        <v>4</v>
      </c>
      <c r="W282" s="3">
        <f t="shared" si="179"/>
        <v>2</v>
      </c>
      <c r="X282" s="3">
        <f t="shared" si="180"/>
        <v>9</v>
      </c>
      <c r="Y282" s="3">
        <f t="shared" si="181"/>
        <v>5</v>
      </c>
      <c r="Z282" s="3">
        <f t="shared" si="182"/>
        <v>10</v>
      </c>
      <c r="AA282" s="3">
        <f t="shared" si="183"/>
        <v>3</v>
      </c>
      <c r="AB282" s="3">
        <f t="shared" si="184"/>
        <v>8</v>
      </c>
      <c r="AC282" s="3">
        <f t="shared" si="185"/>
        <v>1</v>
      </c>
      <c r="AD282" s="3">
        <f t="shared" si="186"/>
        <v>6</v>
      </c>
      <c r="AE282" s="3"/>
      <c r="AF282" s="3">
        <f t="shared" si="187"/>
        <v>0</v>
      </c>
      <c r="AG282" s="3">
        <f t="shared" si="188"/>
        <v>0</v>
      </c>
      <c r="AH282" s="3">
        <f t="shared" si="189"/>
        <v>0</v>
      </c>
      <c r="AI282" s="3">
        <f t="shared" si="190"/>
        <v>0</v>
      </c>
      <c r="AJ282" s="3">
        <f t="shared" si="191"/>
        <v>0</v>
      </c>
      <c r="AK282" s="3">
        <f t="shared" si="192"/>
        <v>0</v>
      </c>
      <c r="AL282" s="3">
        <f t="shared" si="193"/>
        <v>0</v>
      </c>
      <c r="AM282" s="3">
        <f t="shared" si="194"/>
        <v>0</v>
      </c>
      <c r="AN282" s="3">
        <f t="shared" si="195"/>
        <v>0</v>
      </c>
      <c r="AO282" s="3">
        <f t="shared" si="196"/>
        <v>0</v>
      </c>
      <c r="AP282" s="3"/>
      <c r="AQ282" s="3">
        <f t="shared" si="197"/>
        <v>7</v>
      </c>
      <c r="AR282" s="3">
        <f t="shared" si="198"/>
        <v>4</v>
      </c>
      <c r="AS282" s="3">
        <f t="shared" si="199"/>
        <v>2</v>
      </c>
      <c r="AT282" s="3">
        <f t="shared" si="200"/>
        <v>9</v>
      </c>
      <c r="AU282" s="3">
        <f t="shared" si="201"/>
        <v>5</v>
      </c>
      <c r="AV282" s="3">
        <f t="shared" si="202"/>
        <v>10</v>
      </c>
      <c r="AW282" s="3">
        <f t="shared" si="203"/>
        <v>3</v>
      </c>
      <c r="AX282" s="3">
        <f t="shared" si="204"/>
        <v>8</v>
      </c>
      <c r="AY282" s="3">
        <f t="shared" si="205"/>
        <v>1</v>
      </c>
      <c r="AZ282" s="3">
        <f t="shared" si="206"/>
        <v>6</v>
      </c>
      <c r="BA282" s="3"/>
      <c r="BB282" s="6">
        <f t="shared" si="207"/>
        <v>5</v>
      </c>
      <c r="BC282" s="3">
        <f t="shared" si="208"/>
        <v>5</v>
      </c>
      <c r="BD282" s="3">
        <f t="shared" si="211"/>
        <v>27</v>
      </c>
      <c r="BE282" s="3">
        <f t="shared" si="212"/>
        <v>28</v>
      </c>
      <c r="BF282" s="3">
        <f t="shared" si="213"/>
        <v>13</v>
      </c>
      <c r="BG282" s="3">
        <f t="shared" si="214"/>
        <v>12</v>
      </c>
      <c r="BH282" s="3">
        <f t="shared" si="215"/>
        <v>12</v>
      </c>
      <c r="BI282" s="28">
        <f t="shared" si="216"/>
        <v>12.5</v>
      </c>
      <c r="BJ282" s="28">
        <f t="shared" si="217"/>
        <v>4.7871355387816905</v>
      </c>
      <c r="BK282" s="44">
        <f t="shared" si="218"/>
        <v>-0.10444659357341871</v>
      </c>
      <c r="BL282" s="45">
        <f t="shared" si="209"/>
        <v>0.45840747426404427</v>
      </c>
      <c r="BM282" s="39"/>
      <c r="BN282" s="39" t="str">
        <f t="shared" si="219"/>
        <v/>
      </c>
      <c r="BP282" s="12">
        <f t="shared" si="220"/>
        <v>8.8221140516561193E-3</v>
      </c>
    </row>
    <row r="283" spans="1:68">
      <c r="A283" s="43" t="s">
        <v>996</v>
      </c>
      <c r="B283" s="43" t="s">
        <v>997</v>
      </c>
      <c r="C283" s="43" t="s">
        <v>998</v>
      </c>
      <c r="D283" s="43" t="s">
        <v>999</v>
      </c>
      <c r="E283" s="43" t="s">
        <v>584</v>
      </c>
      <c r="F283" s="12" t="str">
        <f t="shared" si="210"/>
        <v>Immune syst</v>
      </c>
      <c r="H283" s="12">
        <f>VLOOKUP($B283,data!$B$3:$Q$11565,'diff expr Varroa'!H$7,FALSE)</f>
        <v>8.3647417747855499</v>
      </c>
      <c r="I283" s="12">
        <f>VLOOKUP($B283,data!$B$3:$Q$11565,'diff expr Varroa'!I$7,FALSE)</f>
        <v>8.3490249725250401</v>
      </c>
      <c r="J283" s="12">
        <f>VLOOKUP($B283,data!$B$3:$Q$11565,'diff expr Varroa'!J$7,FALSE)</f>
        <v>8.00502698976495</v>
      </c>
      <c r="K283" s="12">
        <f>VLOOKUP($B283,data!$B$3:$Q$11565,'diff expr Varroa'!K$7,FALSE)</f>
        <v>8.7527198365611394</v>
      </c>
      <c r="L283" s="12">
        <f>VLOOKUP($B283,data!$B$3:$Q$11565,'diff expr Varroa'!L$7,FALSE)</f>
        <v>8.1911719556340898</v>
      </c>
      <c r="M283" s="12">
        <f>VLOOKUP($B283,data!$B$3:$Q$11565,'diff expr Varroa'!M$7,FALSE)</f>
        <v>8.6239408015842898</v>
      </c>
      <c r="N283" s="12">
        <f>VLOOKUP($B283,data!$B$3:$Q$11565,'diff expr Varroa'!N$7,FALSE)</f>
        <v>8.4303797432236909</v>
      </c>
      <c r="O283" s="12">
        <f>VLOOKUP($B283,data!$B$3:$Q$11565,'diff expr Varroa'!O$7,FALSE)</f>
        <v>8.3921104005443308</v>
      </c>
      <c r="P283" s="12">
        <f>VLOOKUP($B283,data!$B$3:$Q$11565,'diff expr Varroa'!P$7,FALSE)</f>
        <v>8.2263884404773897</v>
      </c>
      <c r="Q283" s="12">
        <f>VLOOKUP($B283,data!$B$3:$Q$11565,'diff expr Varroa'!Q$7,FALSE)</f>
        <v>8.4020695622647192</v>
      </c>
      <c r="S283" s="40" t="str">
        <f>IF(COUNTIF(H283:L283,"&gt;"&amp;'reference parameters'!$B$2)&gt;='reference parameters'!$B$3,IF(COUNTIF('diff expr Varroa'!M283:Q283,"&gt;"&amp;'reference parameters'!$B$2)&gt;='reference parameters'!$B$4,"OK"))</f>
        <v>OK</v>
      </c>
      <c r="U283" s="3">
        <f t="shared" si="177"/>
        <v>5</v>
      </c>
      <c r="V283" s="3">
        <f t="shared" si="178"/>
        <v>4</v>
      </c>
      <c r="W283" s="3">
        <f t="shared" si="179"/>
        <v>1</v>
      </c>
      <c r="X283" s="3">
        <f t="shared" si="180"/>
        <v>10</v>
      </c>
      <c r="Y283" s="3">
        <f t="shared" si="181"/>
        <v>2</v>
      </c>
      <c r="Z283" s="3">
        <f t="shared" si="182"/>
        <v>9</v>
      </c>
      <c r="AA283" s="3">
        <f t="shared" si="183"/>
        <v>8</v>
      </c>
      <c r="AB283" s="3">
        <f t="shared" si="184"/>
        <v>6</v>
      </c>
      <c r="AC283" s="3">
        <f t="shared" si="185"/>
        <v>3</v>
      </c>
      <c r="AD283" s="3">
        <f t="shared" si="186"/>
        <v>7</v>
      </c>
      <c r="AE283" s="3"/>
      <c r="AF283" s="3">
        <f t="shared" si="187"/>
        <v>0</v>
      </c>
      <c r="AG283" s="3">
        <f t="shared" si="188"/>
        <v>0</v>
      </c>
      <c r="AH283" s="3">
        <f t="shared" si="189"/>
        <v>0</v>
      </c>
      <c r="AI283" s="3">
        <f t="shared" si="190"/>
        <v>0</v>
      </c>
      <c r="AJ283" s="3">
        <f t="shared" si="191"/>
        <v>0</v>
      </c>
      <c r="AK283" s="3">
        <f t="shared" si="192"/>
        <v>0</v>
      </c>
      <c r="AL283" s="3">
        <f t="shared" si="193"/>
        <v>0</v>
      </c>
      <c r="AM283" s="3">
        <f t="shared" si="194"/>
        <v>0</v>
      </c>
      <c r="AN283" s="3">
        <f t="shared" si="195"/>
        <v>0</v>
      </c>
      <c r="AO283" s="3">
        <f t="shared" si="196"/>
        <v>0</v>
      </c>
      <c r="AP283" s="3"/>
      <c r="AQ283" s="3">
        <f t="shared" si="197"/>
        <v>5</v>
      </c>
      <c r="AR283" s="3">
        <f t="shared" si="198"/>
        <v>4</v>
      </c>
      <c r="AS283" s="3">
        <f t="shared" si="199"/>
        <v>1</v>
      </c>
      <c r="AT283" s="3">
        <f t="shared" si="200"/>
        <v>10</v>
      </c>
      <c r="AU283" s="3">
        <f t="shared" si="201"/>
        <v>2</v>
      </c>
      <c r="AV283" s="3">
        <f t="shared" si="202"/>
        <v>9</v>
      </c>
      <c r="AW283" s="3">
        <f t="shared" si="203"/>
        <v>8</v>
      </c>
      <c r="AX283" s="3">
        <f t="shared" si="204"/>
        <v>6</v>
      </c>
      <c r="AY283" s="3">
        <f t="shared" si="205"/>
        <v>3</v>
      </c>
      <c r="AZ283" s="3">
        <f t="shared" si="206"/>
        <v>7</v>
      </c>
      <c r="BA283" s="3"/>
      <c r="BB283" s="6">
        <f t="shared" si="207"/>
        <v>5</v>
      </c>
      <c r="BC283" s="3">
        <f t="shared" si="208"/>
        <v>5</v>
      </c>
      <c r="BD283" s="3">
        <f t="shared" si="211"/>
        <v>22</v>
      </c>
      <c r="BE283" s="3">
        <f t="shared" si="212"/>
        <v>33</v>
      </c>
      <c r="BF283" s="3">
        <f t="shared" si="213"/>
        <v>18</v>
      </c>
      <c r="BG283" s="3">
        <f t="shared" si="214"/>
        <v>7</v>
      </c>
      <c r="BH283" s="3">
        <f t="shared" si="215"/>
        <v>7</v>
      </c>
      <c r="BI283" s="28">
        <f t="shared" si="216"/>
        <v>12.5</v>
      </c>
      <c r="BJ283" s="28">
        <f t="shared" si="217"/>
        <v>4.7871355387816905</v>
      </c>
      <c r="BK283" s="44">
        <f t="shared" si="218"/>
        <v>-1.1489125293076057</v>
      </c>
      <c r="BL283" s="45">
        <f t="shared" si="209"/>
        <v>0.12529602534284204</v>
      </c>
      <c r="BM283" s="39"/>
      <c r="BN283" s="39" t="str">
        <f t="shared" si="219"/>
        <v/>
      </c>
      <c r="BP283" s="12">
        <f t="shared" si="220"/>
        <v>4.2757177364581367E-3</v>
      </c>
    </row>
    <row r="284" spans="1:68">
      <c r="A284" s="43" t="s">
        <v>1000</v>
      </c>
      <c r="B284" s="43" t="s">
        <v>1001</v>
      </c>
      <c r="C284" s="43" t="s">
        <v>1002</v>
      </c>
      <c r="D284" s="43" t="s">
        <v>1003</v>
      </c>
      <c r="E284" s="43" t="s">
        <v>584</v>
      </c>
      <c r="F284" s="12" t="str">
        <f t="shared" si="210"/>
        <v>Immune syst</v>
      </c>
      <c r="H284" s="12">
        <f>VLOOKUP($B284,data!$B$3:$Q$11565,'diff expr Varroa'!H$7,FALSE)</f>
        <v>9.2619865346042793</v>
      </c>
      <c r="I284" s="12">
        <f>VLOOKUP($B284,data!$B$3:$Q$11565,'diff expr Varroa'!I$7,FALSE)</f>
        <v>9.2158143221085407</v>
      </c>
      <c r="J284" s="12">
        <f>VLOOKUP($B284,data!$B$3:$Q$11565,'diff expr Varroa'!J$7,FALSE)</f>
        <v>8.9954808436971891</v>
      </c>
      <c r="K284" s="12">
        <f>VLOOKUP($B284,data!$B$3:$Q$11565,'diff expr Varroa'!K$7,FALSE)</f>
        <v>9.1124945297025697</v>
      </c>
      <c r="L284" s="12">
        <f>VLOOKUP($B284,data!$B$3:$Q$11565,'diff expr Varroa'!L$7,FALSE)</f>
        <v>9.20793376942982</v>
      </c>
      <c r="M284" s="12">
        <f>VLOOKUP($B284,data!$B$3:$Q$11565,'diff expr Varroa'!M$7,FALSE)</f>
        <v>9.0209451248948902</v>
      </c>
      <c r="N284" s="12">
        <f>VLOOKUP($B284,data!$B$3:$Q$11565,'diff expr Varroa'!N$7,FALSE)</f>
        <v>9.1645806417760003</v>
      </c>
      <c r="O284" s="12">
        <f>VLOOKUP($B284,data!$B$3:$Q$11565,'diff expr Varroa'!O$7,FALSE)</f>
        <v>8.8903246970595902</v>
      </c>
      <c r="P284" s="12">
        <f>VLOOKUP($B284,data!$B$3:$Q$11565,'diff expr Varroa'!P$7,FALSE)</f>
        <v>9.1715168326843894</v>
      </c>
      <c r="Q284" s="12">
        <f>VLOOKUP($B284,data!$B$3:$Q$11565,'diff expr Varroa'!Q$7,FALSE)</f>
        <v>8.9945067746711196</v>
      </c>
      <c r="S284" s="40" t="str">
        <f>IF(COUNTIF(H284:L284,"&gt;"&amp;'reference parameters'!$B$2)&gt;='reference parameters'!$B$3,IF(COUNTIF('diff expr Varroa'!M284:Q284,"&gt;"&amp;'reference parameters'!$B$2)&gt;='reference parameters'!$B$4,"OK"))</f>
        <v>OK</v>
      </c>
      <c r="U284" s="3">
        <f t="shared" si="177"/>
        <v>10</v>
      </c>
      <c r="V284" s="3">
        <f t="shared" si="178"/>
        <v>9</v>
      </c>
      <c r="W284" s="3">
        <f t="shared" si="179"/>
        <v>3</v>
      </c>
      <c r="X284" s="3">
        <f t="shared" si="180"/>
        <v>5</v>
      </c>
      <c r="Y284" s="3">
        <f t="shared" si="181"/>
        <v>8</v>
      </c>
      <c r="Z284" s="3">
        <f t="shared" si="182"/>
        <v>4</v>
      </c>
      <c r="AA284" s="3">
        <f t="shared" si="183"/>
        <v>6</v>
      </c>
      <c r="AB284" s="3">
        <f t="shared" si="184"/>
        <v>1</v>
      </c>
      <c r="AC284" s="3">
        <f t="shared" si="185"/>
        <v>7</v>
      </c>
      <c r="AD284" s="3">
        <f t="shared" si="186"/>
        <v>2</v>
      </c>
      <c r="AE284" s="3"/>
      <c r="AF284" s="3">
        <f t="shared" si="187"/>
        <v>0</v>
      </c>
      <c r="AG284" s="3">
        <f t="shared" si="188"/>
        <v>0</v>
      </c>
      <c r="AH284" s="3">
        <f t="shared" si="189"/>
        <v>0</v>
      </c>
      <c r="AI284" s="3">
        <f t="shared" si="190"/>
        <v>0</v>
      </c>
      <c r="AJ284" s="3">
        <f t="shared" si="191"/>
        <v>0</v>
      </c>
      <c r="AK284" s="3">
        <f t="shared" si="192"/>
        <v>0</v>
      </c>
      <c r="AL284" s="3">
        <f t="shared" si="193"/>
        <v>0</v>
      </c>
      <c r="AM284" s="3">
        <f t="shared" si="194"/>
        <v>0</v>
      </c>
      <c r="AN284" s="3">
        <f t="shared" si="195"/>
        <v>0</v>
      </c>
      <c r="AO284" s="3">
        <f t="shared" si="196"/>
        <v>0</v>
      </c>
      <c r="AP284" s="3"/>
      <c r="AQ284" s="3">
        <f t="shared" si="197"/>
        <v>10</v>
      </c>
      <c r="AR284" s="3">
        <f t="shared" si="198"/>
        <v>9</v>
      </c>
      <c r="AS284" s="3">
        <f t="shared" si="199"/>
        <v>3</v>
      </c>
      <c r="AT284" s="3">
        <f t="shared" si="200"/>
        <v>5</v>
      </c>
      <c r="AU284" s="3">
        <f t="shared" si="201"/>
        <v>8</v>
      </c>
      <c r="AV284" s="3">
        <f t="shared" si="202"/>
        <v>4</v>
      </c>
      <c r="AW284" s="3">
        <f t="shared" si="203"/>
        <v>6</v>
      </c>
      <c r="AX284" s="3">
        <f t="shared" si="204"/>
        <v>1</v>
      </c>
      <c r="AY284" s="3">
        <f t="shared" si="205"/>
        <v>7</v>
      </c>
      <c r="AZ284" s="3">
        <f t="shared" si="206"/>
        <v>2</v>
      </c>
      <c r="BA284" s="3"/>
      <c r="BB284" s="6">
        <f t="shared" si="207"/>
        <v>5</v>
      </c>
      <c r="BC284" s="3">
        <f t="shared" si="208"/>
        <v>5</v>
      </c>
      <c r="BD284" s="3">
        <f t="shared" si="211"/>
        <v>35</v>
      </c>
      <c r="BE284" s="3">
        <f t="shared" si="212"/>
        <v>20</v>
      </c>
      <c r="BF284" s="3">
        <f t="shared" si="213"/>
        <v>5</v>
      </c>
      <c r="BG284" s="3">
        <f t="shared" si="214"/>
        <v>20</v>
      </c>
      <c r="BH284" s="3">
        <f t="shared" si="215"/>
        <v>5</v>
      </c>
      <c r="BI284" s="28">
        <f t="shared" si="216"/>
        <v>12.5</v>
      </c>
      <c r="BJ284" s="28">
        <f t="shared" si="217"/>
        <v>4.7871355387816905</v>
      </c>
      <c r="BK284" s="44">
        <f t="shared" si="218"/>
        <v>-1.5666989036012806</v>
      </c>
      <c r="BL284" s="45">
        <f t="shared" si="209"/>
        <v>5.8592543599068986E-2</v>
      </c>
      <c r="BM284" s="39"/>
      <c r="BN284" s="39" t="str">
        <f t="shared" si="219"/>
        <v/>
      </c>
      <c r="BP284" s="12">
        <f t="shared" si="220"/>
        <v>-5.2652429613850738E-3</v>
      </c>
    </row>
    <row r="285" spans="1:68">
      <c r="A285" s="43" t="s">
        <v>1004</v>
      </c>
      <c r="B285" s="43" t="s">
        <v>1005</v>
      </c>
      <c r="C285" s="43" t="s">
        <v>1006</v>
      </c>
      <c r="D285" s="43" t="s">
        <v>1007</v>
      </c>
      <c r="E285" s="43" t="s">
        <v>584</v>
      </c>
      <c r="F285" s="12" t="str">
        <f t="shared" si="210"/>
        <v>Immune syst</v>
      </c>
      <c r="H285" s="12">
        <f>VLOOKUP($B285,data!$B$3:$Q$11565,'diff expr Varroa'!H$7,FALSE)</f>
        <v>7.7974702032345302</v>
      </c>
      <c r="I285" s="12">
        <f>VLOOKUP($B285,data!$B$3:$Q$11565,'diff expr Varroa'!I$7,FALSE)</f>
        <v>7.4720683673797401</v>
      </c>
      <c r="J285" s="12">
        <f>VLOOKUP($B285,data!$B$3:$Q$11565,'diff expr Varroa'!J$7,FALSE)</f>
        <v>7.04800723539954</v>
      </c>
      <c r="K285" s="12">
        <f>VLOOKUP($B285,data!$B$3:$Q$11565,'diff expr Varroa'!K$7,FALSE)</f>
        <v>7.7256218456342802</v>
      </c>
      <c r="L285" s="12">
        <f>VLOOKUP($B285,data!$B$3:$Q$11565,'diff expr Varroa'!L$7,FALSE)</f>
        <v>8.2176178815576009</v>
      </c>
      <c r="M285" s="12">
        <f>VLOOKUP($B285,data!$B$3:$Q$11565,'diff expr Varroa'!M$7,FALSE)</f>
        <v>8.2344679190453398</v>
      </c>
      <c r="N285" s="12">
        <f>VLOOKUP($B285,data!$B$3:$Q$11565,'diff expr Varroa'!N$7,FALSE)</f>
        <v>7.6572198933248998</v>
      </c>
      <c r="O285" s="12">
        <f>VLOOKUP($B285,data!$B$3:$Q$11565,'diff expr Varroa'!O$7,FALSE)</f>
        <v>7.6428167248235699</v>
      </c>
      <c r="P285" s="12">
        <f>VLOOKUP($B285,data!$B$3:$Q$11565,'diff expr Varroa'!P$7,FALSE)</f>
        <v>7.3575458620325502</v>
      </c>
      <c r="Q285" s="12">
        <f>VLOOKUP($B285,data!$B$3:$Q$11565,'diff expr Varroa'!Q$7,FALSE)</f>
        <v>7.2749973962356496</v>
      </c>
      <c r="S285" s="40" t="str">
        <f>IF(COUNTIF(H285:L285,"&gt;"&amp;'reference parameters'!$B$2)&gt;='reference parameters'!$B$3,IF(COUNTIF('diff expr Varroa'!M285:Q285,"&gt;"&amp;'reference parameters'!$B$2)&gt;='reference parameters'!$B$4,"OK"))</f>
        <v>OK</v>
      </c>
      <c r="U285" s="3">
        <f t="shared" si="177"/>
        <v>8</v>
      </c>
      <c r="V285" s="3">
        <f t="shared" si="178"/>
        <v>4</v>
      </c>
      <c r="W285" s="3">
        <f t="shared" si="179"/>
        <v>1</v>
      </c>
      <c r="X285" s="3">
        <f t="shared" si="180"/>
        <v>7</v>
      </c>
      <c r="Y285" s="3">
        <f t="shared" si="181"/>
        <v>9</v>
      </c>
      <c r="Z285" s="3">
        <f t="shared" si="182"/>
        <v>10</v>
      </c>
      <c r="AA285" s="3">
        <f t="shared" si="183"/>
        <v>6</v>
      </c>
      <c r="AB285" s="3">
        <f t="shared" si="184"/>
        <v>5</v>
      </c>
      <c r="AC285" s="3">
        <f t="shared" si="185"/>
        <v>3</v>
      </c>
      <c r="AD285" s="3">
        <f t="shared" si="186"/>
        <v>2</v>
      </c>
      <c r="AE285" s="3"/>
      <c r="AF285" s="3">
        <f t="shared" si="187"/>
        <v>0</v>
      </c>
      <c r="AG285" s="3">
        <f t="shared" si="188"/>
        <v>0</v>
      </c>
      <c r="AH285" s="3">
        <f t="shared" si="189"/>
        <v>0</v>
      </c>
      <c r="AI285" s="3">
        <f t="shared" si="190"/>
        <v>0</v>
      </c>
      <c r="AJ285" s="3">
        <f t="shared" si="191"/>
        <v>0</v>
      </c>
      <c r="AK285" s="3">
        <f t="shared" si="192"/>
        <v>0</v>
      </c>
      <c r="AL285" s="3">
        <f t="shared" si="193"/>
        <v>0</v>
      </c>
      <c r="AM285" s="3">
        <f t="shared" si="194"/>
        <v>0</v>
      </c>
      <c r="AN285" s="3">
        <f t="shared" si="195"/>
        <v>0</v>
      </c>
      <c r="AO285" s="3">
        <f t="shared" si="196"/>
        <v>0</v>
      </c>
      <c r="AP285" s="3"/>
      <c r="AQ285" s="3">
        <f t="shared" si="197"/>
        <v>8</v>
      </c>
      <c r="AR285" s="3">
        <f t="shared" si="198"/>
        <v>4</v>
      </c>
      <c r="AS285" s="3">
        <f t="shared" si="199"/>
        <v>1</v>
      </c>
      <c r="AT285" s="3">
        <f t="shared" si="200"/>
        <v>7</v>
      </c>
      <c r="AU285" s="3">
        <f t="shared" si="201"/>
        <v>9</v>
      </c>
      <c r="AV285" s="3">
        <f t="shared" si="202"/>
        <v>10</v>
      </c>
      <c r="AW285" s="3">
        <f t="shared" si="203"/>
        <v>6</v>
      </c>
      <c r="AX285" s="3">
        <f t="shared" si="204"/>
        <v>5</v>
      </c>
      <c r="AY285" s="3">
        <f t="shared" si="205"/>
        <v>3</v>
      </c>
      <c r="AZ285" s="3">
        <f t="shared" si="206"/>
        <v>2</v>
      </c>
      <c r="BA285" s="3"/>
      <c r="BB285" s="6">
        <f t="shared" si="207"/>
        <v>5</v>
      </c>
      <c r="BC285" s="3">
        <f t="shared" si="208"/>
        <v>5</v>
      </c>
      <c r="BD285" s="3">
        <f t="shared" si="211"/>
        <v>29</v>
      </c>
      <c r="BE285" s="3">
        <f t="shared" si="212"/>
        <v>26</v>
      </c>
      <c r="BF285" s="3">
        <f t="shared" si="213"/>
        <v>11</v>
      </c>
      <c r="BG285" s="3">
        <f t="shared" si="214"/>
        <v>14</v>
      </c>
      <c r="BH285" s="3">
        <f t="shared" si="215"/>
        <v>11</v>
      </c>
      <c r="BI285" s="28">
        <f t="shared" si="216"/>
        <v>12.5</v>
      </c>
      <c r="BJ285" s="28">
        <f t="shared" si="217"/>
        <v>4.7871355387816905</v>
      </c>
      <c r="BK285" s="44">
        <f t="shared" si="218"/>
        <v>-0.31333978072025609</v>
      </c>
      <c r="BL285" s="45">
        <f t="shared" si="209"/>
        <v>0.37701126503103738</v>
      </c>
      <c r="BM285" s="39"/>
      <c r="BN285" s="39" t="str">
        <f t="shared" si="219"/>
        <v/>
      </c>
      <c r="BP285" s="12">
        <f t="shared" si="220"/>
        <v>-1.0653135353441976E-3</v>
      </c>
    </row>
    <row r="286" spans="1:68">
      <c r="A286" s="43" t="s">
        <v>1008</v>
      </c>
      <c r="B286" s="43" t="s">
        <v>1009</v>
      </c>
      <c r="C286" s="43" t="s">
        <v>1010</v>
      </c>
      <c r="D286" s="43" t="s">
        <v>1011</v>
      </c>
      <c r="E286" s="43" t="s">
        <v>584</v>
      </c>
      <c r="F286" s="12" t="str">
        <f t="shared" si="210"/>
        <v>Immune syst</v>
      </c>
      <c r="H286" s="12">
        <f>VLOOKUP($B286,data!$B$3:$Q$11565,'diff expr Varroa'!H$7,FALSE)</f>
        <v>7.0369858748898499</v>
      </c>
      <c r="I286" s="12">
        <f>VLOOKUP($B286,data!$B$3:$Q$11565,'diff expr Varroa'!I$7,FALSE)</f>
        <v>7.1053021002472896</v>
      </c>
      <c r="J286" s="12">
        <f>VLOOKUP($B286,data!$B$3:$Q$11565,'diff expr Varroa'!J$7,FALSE)</f>
        <v>7.4451736993824396</v>
      </c>
      <c r="K286" s="12">
        <f>VLOOKUP($B286,data!$B$3:$Q$11565,'diff expr Varroa'!K$7,FALSE)</f>
        <v>7.1838182968242599</v>
      </c>
      <c r="L286" s="12">
        <f>VLOOKUP($B286,data!$B$3:$Q$11565,'diff expr Varroa'!L$7,FALSE)</f>
        <v>7.5522969472107997</v>
      </c>
      <c r="M286" s="12">
        <f>VLOOKUP($B286,data!$B$3:$Q$11565,'diff expr Varroa'!M$7,FALSE)</f>
        <v>7.14949689066004</v>
      </c>
      <c r="N286" s="12">
        <f>VLOOKUP($B286,data!$B$3:$Q$11565,'diff expr Varroa'!N$7,FALSE)</f>
        <v>8.9619419586208302</v>
      </c>
      <c r="O286" s="12">
        <f>VLOOKUP($B286,data!$B$3:$Q$11565,'diff expr Varroa'!O$7,FALSE)</f>
        <v>8.1849695405982796</v>
      </c>
      <c r="P286" s="12">
        <f>VLOOKUP($B286,data!$B$3:$Q$11565,'diff expr Varroa'!P$7,FALSE)</f>
        <v>7.80738720141568</v>
      </c>
      <c r="Q286" s="12">
        <f>VLOOKUP($B286,data!$B$3:$Q$11565,'diff expr Varroa'!Q$7,FALSE)</f>
        <v>8.7466470317596006</v>
      </c>
      <c r="S286" s="40" t="str">
        <f>IF(COUNTIF(H286:L286,"&gt;"&amp;'reference parameters'!$B$2)&gt;='reference parameters'!$B$3,IF(COUNTIF('diff expr Varroa'!M286:Q286,"&gt;"&amp;'reference parameters'!$B$2)&gt;='reference parameters'!$B$4,"OK"))</f>
        <v>OK</v>
      </c>
      <c r="U286" s="3">
        <f t="shared" si="177"/>
        <v>1</v>
      </c>
      <c r="V286" s="3">
        <f t="shared" si="178"/>
        <v>2</v>
      </c>
      <c r="W286" s="3">
        <f t="shared" si="179"/>
        <v>5</v>
      </c>
      <c r="X286" s="3">
        <f t="shared" si="180"/>
        <v>4</v>
      </c>
      <c r="Y286" s="3">
        <f t="shared" si="181"/>
        <v>6</v>
      </c>
      <c r="Z286" s="3">
        <f t="shared" si="182"/>
        <v>3</v>
      </c>
      <c r="AA286" s="3">
        <f t="shared" si="183"/>
        <v>10</v>
      </c>
      <c r="AB286" s="3">
        <f t="shared" si="184"/>
        <v>8</v>
      </c>
      <c r="AC286" s="3">
        <f t="shared" si="185"/>
        <v>7</v>
      </c>
      <c r="AD286" s="3">
        <f t="shared" si="186"/>
        <v>9</v>
      </c>
      <c r="AE286" s="3"/>
      <c r="AF286" s="3">
        <f t="shared" si="187"/>
        <v>0</v>
      </c>
      <c r="AG286" s="3">
        <f t="shared" si="188"/>
        <v>0</v>
      </c>
      <c r="AH286" s="3">
        <f t="shared" si="189"/>
        <v>0</v>
      </c>
      <c r="AI286" s="3">
        <f t="shared" si="190"/>
        <v>0</v>
      </c>
      <c r="AJ286" s="3">
        <f t="shared" si="191"/>
        <v>0</v>
      </c>
      <c r="AK286" s="3">
        <f t="shared" si="192"/>
        <v>0</v>
      </c>
      <c r="AL286" s="3">
        <f t="shared" si="193"/>
        <v>0</v>
      </c>
      <c r="AM286" s="3">
        <f t="shared" si="194"/>
        <v>0</v>
      </c>
      <c r="AN286" s="3">
        <f t="shared" si="195"/>
        <v>0</v>
      </c>
      <c r="AO286" s="3">
        <f t="shared" si="196"/>
        <v>0</v>
      </c>
      <c r="AP286" s="3"/>
      <c r="AQ286" s="3">
        <f t="shared" si="197"/>
        <v>1</v>
      </c>
      <c r="AR286" s="3">
        <f t="shared" si="198"/>
        <v>2</v>
      </c>
      <c r="AS286" s="3">
        <f t="shared" si="199"/>
        <v>5</v>
      </c>
      <c r="AT286" s="3">
        <f t="shared" si="200"/>
        <v>4</v>
      </c>
      <c r="AU286" s="3">
        <f t="shared" si="201"/>
        <v>6</v>
      </c>
      <c r="AV286" s="3">
        <f t="shared" si="202"/>
        <v>3</v>
      </c>
      <c r="AW286" s="3">
        <f t="shared" si="203"/>
        <v>10</v>
      </c>
      <c r="AX286" s="3">
        <f t="shared" si="204"/>
        <v>8</v>
      </c>
      <c r="AY286" s="3">
        <f t="shared" si="205"/>
        <v>7</v>
      </c>
      <c r="AZ286" s="3">
        <f t="shared" si="206"/>
        <v>9</v>
      </c>
      <c r="BA286" s="3"/>
      <c r="BB286" s="6">
        <f t="shared" si="207"/>
        <v>5</v>
      </c>
      <c r="BC286" s="3">
        <f t="shared" si="208"/>
        <v>5</v>
      </c>
      <c r="BD286" s="3">
        <f t="shared" si="211"/>
        <v>18</v>
      </c>
      <c r="BE286" s="3">
        <f t="shared" si="212"/>
        <v>37</v>
      </c>
      <c r="BF286" s="3">
        <f t="shared" si="213"/>
        <v>22</v>
      </c>
      <c r="BG286" s="3">
        <f t="shared" si="214"/>
        <v>3</v>
      </c>
      <c r="BH286" s="3">
        <f t="shared" si="215"/>
        <v>3</v>
      </c>
      <c r="BI286" s="28">
        <f t="shared" si="216"/>
        <v>12.5</v>
      </c>
      <c r="BJ286" s="28">
        <f t="shared" si="217"/>
        <v>4.7871355387816905</v>
      </c>
      <c r="BK286" s="44">
        <f t="shared" si="218"/>
        <v>-1.9844852778949553</v>
      </c>
      <c r="BL286" s="45">
        <f t="shared" si="209"/>
        <v>2.3600883845071103E-2</v>
      </c>
      <c r="BM286" s="39"/>
      <c r="BN286" s="39" t="str">
        <f t="shared" si="219"/>
        <v/>
      </c>
      <c r="BP286" s="12">
        <f t="shared" si="220"/>
        <v>5.100815800730351E-2</v>
      </c>
    </row>
    <row r="287" spans="1:68">
      <c r="A287" s="43" t="s">
        <v>1012</v>
      </c>
      <c r="B287" s="43" t="s">
        <v>1013</v>
      </c>
      <c r="C287" s="43" t="s">
        <v>1014</v>
      </c>
      <c r="D287" s="43" t="s">
        <v>1015</v>
      </c>
      <c r="E287" s="43" t="s">
        <v>584</v>
      </c>
      <c r="F287" s="12" t="str">
        <f t="shared" si="210"/>
        <v>Immune syst</v>
      </c>
      <c r="H287" s="12">
        <f>VLOOKUP($B287,data!$B$3:$Q$11565,'diff expr Varroa'!H$7,FALSE)</f>
        <v>13.092947910238699</v>
      </c>
      <c r="I287" s="12">
        <f>VLOOKUP($B287,data!$B$3:$Q$11565,'diff expr Varroa'!I$7,FALSE)</f>
        <v>13.072194146188499</v>
      </c>
      <c r="J287" s="12">
        <f>VLOOKUP($B287,data!$B$3:$Q$11565,'diff expr Varroa'!J$7,FALSE)</f>
        <v>13.2331023084314</v>
      </c>
      <c r="K287" s="12">
        <f>VLOOKUP($B287,data!$B$3:$Q$11565,'diff expr Varroa'!K$7,FALSE)</f>
        <v>12.8704017305826</v>
      </c>
      <c r="L287" s="12">
        <f>VLOOKUP($B287,data!$B$3:$Q$11565,'diff expr Varroa'!L$7,FALSE)</f>
        <v>12.6575465262812</v>
      </c>
      <c r="M287" s="12">
        <f>VLOOKUP($B287,data!$B$3:$Q$11565,'diff expr Varroa'!M$7,FALSE)</f>
        <v>12.8069072419972</v>
      </c>
      <c r="N287" s="12">
        <f>VLOOKUP($B287,data!$B$3:$Q$11565,'diff expr Varroa'!N$7,FALSE)</f>
        <v>12.8789759698316</v>
      </c>
      <c r="O287" s="12">
        <f>VLOOKUP($B287,data!$B$3:$Q$11565,'diff expr Varroa'!O$7,FALSE)</f>
        <v>12.556161109000399</v>
      </c>
      <c r="P287" s="12">
        <f>VLOOKUP($B287,data!$B$3:$Q$11565,'diff expr Varroa'!P$7,FALSE)</f>
        <v>12.975206258008599</v>
      </c>
      <c r="Q287" s="12">
        <f>VLOOKUP($B287,data!$B$3:$Q$11565,'diff expr Varroa'!Q$7,FALSE)</f>
        <v>12.797980962896199</v>
      </c>
      <c r="S287" s="40" t="str">
        <f>IF(COUNTIF(H287:L287,"&gt;"&amp;'reference parameters'!$B$2)&gt;='reference parameters'!$B$3,IF(COUNTIF('diff expr Varroa'!M287:Q287,"&gt;"&amp;'reference parameters'!$B$2)&gt;='reference parameters'!$B$4,"OK"))</f>
        <v>OK</v>
      </c>
      <c r="U287" s="3">
        <f t="shared" si="177"/>
        <v>9</v>
      </c>
      <c r="V287" s="3">
        <f t="shared" si="178"/>
        <v>8</v>
      </c>
      <c r="W287" s="3">
        <f t="shared" si="179"/>
        <v>10</v>
      </c>
      <c r="X287" s="3">
        <f t="shared" si="180"/>
        <v>5</v>
      </c>
      <c r="Y287" s="3">
        <f t="shared" si="181"/>
        <v>2</v>
      </c>
      <c r="Z287" s="3">
        <f t="shared" si="182"/>
        <v>4</v>
      </c>
      <c r="AA287" s="3">
        <f t="shared" si="183"/>
        <v>6</v>
      </c>
      <c r="AB287" s="3">
        <f t="shared" si="184"/>
        <v>1</v>
      </c>
      <c r="AC287" s="3">
        <f t="shared" si="185"/>
        <v>7</v>
      </c>
      <c r="AD287" s="3">
        <f t="shared" si="186"/>
        <v>3</v>
      </c>
      <c r="AE287" s="3"/>
      <c r="AF287" s="3">
        <f t="shared" si="187"/>
        <v>0</v>
      </c>
      <c r="AG287" s="3">
        <f t="shared" si="188"/>
        <v>0</v>
      </c>
      <c r="AH287" s="3">
        <f t="shared" si="189"/>
        <v>0</v>
      </c>
      <c r="AI287" s="3">
        <f t="shared" si="190"/>
        <v>0</v>
      </c>
      <c r="AJ287" s="3">
        <f t="shared" si="191"/>
        <v>0</v>
      </c>
      <c r="AK287" s="3">
        <f t="shared" si="192"/>
        <v>0</v>
      </c>
      <c r="AL287" s="3">
        <f t="shared" si="193"/>
        <v>0</v>
      </c>
      <c r="AM287" s="3">
        <f t="shared" si="194"/>
        <v>0</v>
      </c>
      <c r="AN287" s="3">
        <f t="shared" si="195"/>
        <v>0</v>
      </c>
      <c r="AO287" s="3">
        <f t="shared" si="196"/>
        <v>0</v>
      </c>
      <c r="AP287" s="3"/>
      <c r="AQ287" s="3">
        <f t="shared" si="197"/>
        <v>9</v>
      </c>
      <c r="AR287" s="3">
        <f t="shared" si="198"/>
        <v>8</v>
      </c>
      <c r="AS287" s="3">
        <f t="shared" si="199"/>
        <v>10</v>
      </c>
      <c r="AT287" s="3">
        <f t="shared" si="200"/>
        <v>5</v>
      </c>
      <c r="AU287" s="3">
        <f t="shared" si="201"/>
        <v>2</v>
      </c>
      <c r="AV287" s="3">
        <f t="shared" si="202"/>
        <v>4</v>
      </c>
      <c r="AW287" s="3">
        <f t="shared" si="203"/>
        <v>6</v>
      </c>
      <c r="AX287" s="3">
        <f t="shared" si="204"/>
        <v>1</v>
      </c>
      <c r="AY287" s="3">
        <f t="shared" si="205"/>
        <v>7</v>
      </c>
      <c r="AZ287" s="3">
        <f t="shared" si="206"/>
        <v>3</v>
      </c>
      <c r="BA287" s="3"/>
      <c r="BB287" s="6">
        <f t="shared" si="207"/>
        <v>5</v>
      </c>
      <c r="BC287" s="3">
        <f t="shared" si="208"/>
        <v>5</v>
      </c>
      <c r="BD287" s="3">
        <f t="shared" si="211"/>
        <v>34</v>
      </c>
      <c r="BE287" s="3">
        <f t="shared" si="212"/>
        <v>21</v>
      </c>
      <c r="BF287" s="3">
        <f t="shared" si="213"/>
        <v>6</v>
      </c>
      <c r="BG287" s="3">
        <f t="shared" si="214"/>
        <v>19</v>
      </c>
      <c r="BH287" s="3">
        <f t="shared" si="215"/>
        <v>6</v>
      </c>
      <c r="BI287" s="28">
        <f t="shared" si="216"/>
        <v>12.5</v>
      </c>
      <c r="BJ287" s="28">
        <f t="shared" si="217"/>
        <v>4.7871355387816905</v>
      </c>
      <c r="BK287" s="44">
        <f t="shared" si="218"/>
        <v>-1.3578057164544433</v>
      </c>
      <c r="BL287" s="45">
        <f t="shared" si="209"/>
        <v>8.7262670284291577E-2</v>
      </c>
      <c r="BM287" s="39"/>
      <c r="BN287" s="39" t="str">
        <f t="shared" si="219"/>
        <v/>
      </c>
      <c r="BP287" s="12">
        <f t="shared" si="220"/>
        <v>-6.1366152162562115E-3</v>
      </c>
    </row>
    <row r="288" spans="1:68">
      <c r="A288" s="43" t="s">
        <v>1016</v>
      </c>
      <c r="B288" s="43" t="s">
        <v>1017</v>
      </c>
      <c r="C288" s="43" t="s">
        <v>1018</v>
      </c>
      <c r="D288" s="43" t="s">
        <v>1019</v>
      </c>
      <c r="E288" s="43" t="s">
        <v>584</v>
      </c>
      <c r="F288" s="12" t="str">
        <f t="shared" si="210"/>
        <v>Immune syst</v>
      </c>
      <c r="H288" s="12">
        <f>VLOOKUP($B288,data!$B$3:$Q$11565,'diff expr Varroa'!H$7,FALSE)</f>
        <v>5.9458908722802599</v>
      </c>
      <c r="I288" s="12">
        <f>VLOOKUP($B288,data!$B$3:$Q$11565,'diff expr Varroa'!I$7,FALSE)</f>
        <v>6.0138206961500202</v>
      </c>
      <c r="J288" s="12">
        <f>VLOOKUP($B288,data!$B$3:$Q$11565,'diff expr Varroa'!J$7,FALSE)</f>
        <v>5.2635360024135203</v>
      </c>
      <c r="K288" s="12">
        <f>VLOOKUP($B288,data!$B$3:$Q$11565,'diff expr Varroa'!K$7,FALSE)</f>
        <v>5.2866768958500598</v>
      </c>
      <c r="L288" s="12">
        <f>VLOOKUP($B288,data!$B$3:$Q$11565,'diff expr Varroa'!L$7,FALSE)</f>
        <v>6.1327887893196404</v>
      </c>
      <c r="M288" s="12">
        <f>VLOOKUP($B288,data!$B$3:$Q$11565,'diff expr Varroa'!M$7,FALSE)</f>
        <v>5.9735057093571502</v>
      </c>
      <c r="N288" s="12">
        <f>VLOOKUP($B288,data!$B$3:$Q$11565,'diff expr Varroa'!N$7,FALSE)</f>
        <v>5.8841337137463201</v>
      </c>
      <c r="O288" s="12">
        <f>VLOOKUP($B288,data!$B$3:$Q$11565,'diff expr Varroa'!O$7,FALSE)</f>
        <v>5.20241513226006</v>
      </c>
      <c r="P288" s="12">
        <f>VLOOKUP($B288,data!$B$3:$Q$11565,'diff expr Varroa'!P$7,FALSE)</f>
        <v>6.1691403037545101</v>
      </c>
      <c r="Q288" s="12">
        <f>VLOOKUP($B288,data!$B$3:$Q$11565,'diff expr Varroa'!Q$7,FALSE)</f>
        <v>6.1003539262734003</v>
      </c>
      <c r="S288" s="40" t="str">
        <f>IF(COUNTIF(H288:L288,"&gt;"&amp;'reference parameters'!$B$2)&gt;='reference parameters'!$B$3,IF(COUNTIF('diff expr Varroa'!M288:Q288,"&gt;"&amp;'reference parameters'!$B$2)&gt;='reference parameters'!$B$4,"OK"))</f>
        <v>OK</v>
      </c>
      <c r="U288" s="3">
        <f t="shared" si="177"/>
        <v>5</v>
      </c>
      <c r="V288" s="3">
        <f t="shared" si="178"/>
        <v>7</v>
      </c>
      <c r="W288" s="3">
        <f t="shared" si="179"/>
        <v>2</v>
      </c>
      <c r="X288" s="3">
        <f t="shared" si="180"/>
        <v>3</v>
      </c>
      <c r="Y288" s="3">
        <f t="shared" si="181"/>
        <v>9</v>
      </c>
      <c r="Z288" s="3">
        <f t="shared" si="182"/>
        <v>6</v>
      </c>
      <c r="AA288" s="3">
        <f t="shared" si="183"/>
        <v>4</v>
      </c>
      <c r="AB288" s="3">
        <f t="shared" si="184"/>
        <v>1</v>
      </c>
      <c r="AC288" s="3">
        <f t="shared" si="185"/>
        <v>10</v>
      </c>
      <c r="AD288" s="3">
        <f t="shared" si="186"/>
        <v>8</v>
      </c>
      <c r="AE288" s="3"/>
      <c r="AF288" s="3">
        <f t="shared" si="187"/>
        <v>0</v>
      </c>
      <c r="AG288" s="3">
        <f t="shared" si="188"/>
        <v>0</v>
      </c>
      <c r="AH288" s="3">
        <f t="shared" si="189"/>
        <v>0</v>
      </c>
      <c r="AI288" s="3">
        <f t="shared" si="190"/>
        <v>0</v>
      </c>
      <c r="AJ288" s="3">
        <f t="shared" si="191"/>
        <v>0</v>
      </c>
      <c r="AK288" s="3">
        <f t="shared" si="192"/>
        <v>0</v>
      </c>
      <c r="AL288" s="3">
        <f t="shared" si="193"/>
        <v>0</v>
      </c>
      <c r="AM288" s="3">
        <f t="shared" si="194"/>
        <v>0</v>
      </c>
      <c r="AN288" s="3">
        <f t="shared" si="195"/>
        <v>0</v>
      </c>
      <c r="AO288" s="3">
        <f t="shared" si="196"/>
        <v>0</v>
      </c>
      <c r="AP288" s="3"/>
      <c r="AQ288" s="3">
        <f t="shared" si="197"/>
        <v>5</v>
      </c>
      <c r="AR288" s="3">
        <f t="shared" si="198"/>
        <v>7</v>
      </c>
      <c r="AS288" s="3">
        <f t="shared" si="199"/>
        <v>2</v>
      </c>
      <c r="AT288" s="3">
        <f t="shared" si="200"/>
        <v>3</v>
      </c>
      <c r="AU288" s="3">
        <f t="shared" si="201"/>
        <v>9</v>
      </c>
      <c r="AV288" s="3">
        <f t="shared" si="202"/>
        <v>6</v>
      </c>
      <c r="AW288" s="3">
        <f t="shared" si="203"/>
        <v>4</v>
      </c>
      <c r="AX288" s="3">
        <f t="shared" si="204"/>
        <v>1</v>
      </c>
      <c r="AY288" s="3">
        <f t="shared" si="205"/>
        <v>10</v>
      </c>
      <c r="AZ288" s="3">
        <f t="shared" si="206"/>
        <v>8</v>
      </c>
      <c r="BA288" s="3"/>
      <c r="BB288" s="6">
        <f t="shared" si="207"/>
        <v>5</v>
      </c>
      <c r="BC288" s="3">
        <f t="shared" si="208"/>
        <v>5</v>
      </c>
      <c r="BD288" s="3">
        <f t="shared" si="211"/>
        <v>26</v>
      </c>
      <c r="BE288" s="3">
        <f t="shared" si="212"/>
        <v>29</v>
      </c>
      <c r="BF288" s="3">
        <f t="shared" si="213"/>
        <v>14</v>
      </c>
      <c r="BG288" s="3">
        <f t="shared" si="214"/>
        <v>11</v>
      </c>
      <c r="BH288" s="3">
        <f t="shared" si="215"/>
        <v>11</v>
      </c>
      <c r="BI288" s="28">
        <f t="shared" si="216"/>
        <v>12.5</v>
      </c>
      <c r="BJ288" s="28">
        <f t="shared" si="217"/>
        <v>4.7871355387816905</v>
      </c>
      <c r="BK288" s="44">
        <f t="shared" si="218"/>
        <v>-0.31333978072025609</v>
      </c>
      <c r="BL288" s="45">
        <f t="shared" si="209"/>
        <v>0.37701126503103738</v>
      </c>
      <c r="BM288" s="39"/>
      <c r="BN288" s="39" t="str">
        <f t="shared" si="219"/>
        <v/>
      </c>
      <c r="BP288" s="12">
        <f t="shared" si="220"/>
        <v>1.0291226448423689E-2</v>
      </c>
    </row>
    <row r="289" spans="1:68">
      <c r="A289" s="43" t="s">
        <v>1020</v>
      </c>
      <c r="B289" s="43" t="s">
        <v>1021</v>
      </c>
      <c r="C289" s="43" t="s">
        <v>613</v>
      </c>
      <c r="D289" s="43" t="s">
        <v>614</v>
      </c>
      <c r="E289" s="43" t="s">
        <v>584</v>
      </c>
      <c r="F289" s="12" t="str">
        <f t="shared" si="210"/>
        <v>Immune syst</v>
      </c>
      <c r="H289" s="12" t="e">
        <f>VLOOKUP($B289,data!$B$3:$Q$11565,'diff expr Varroa'!H$7,FALSE)</f>
        <v>#N/A</v>
      </c>
      <c r="I289" s="12" t="e">
        <f>VLOOKUP($B289,data!$B$3:$Q$11565,'diff expr Varroa'!I$7,FALSE)</f>
        <v>#N/A</v>
      </c>
      <c r="J289" s="12" t="e">
        <f>VLOOKUP($B289,data!$B$3:$Q$11565,'diff expr Varroa'!J$7,FALSE)</f>
        <v>#N/A</v>
      </c>
      <c r="K289" s="12" t="e">
        <f>VLOOKUP($B289,data!$B$3:$Q$11565,'diff expr Varroa'!K$7,FALSE)</f>
        <v>#N/A</v>
      </c>
      <c r="L289" s="12" t="e">
        <f>VLOOKUP($B289,data!$B$3:$Q$11565,'diff expr Varroa'!L$7,FALSE)</f>
        <v>#N/A</v>
      </c>
      <c r="M289" s="12" t="e">
        <f>VLOOKUP($B289,data!$B$3:$Q$11565,'diff expr Varroa'!M$7,FALSE)</f>
        <v>#N/A</v>
      </c>
      <c r="N289" s="12" t="e">
        <f>VLOOKUP($B289,data!$B$3:$Q$11565,'diff expr Varroa'!N$7,FALSE)</f>
        <v>#N/A</v>
      </c>
      <c r="O289" s="12" t="e">
        <f>VLOOKUP($B289,data!$B$3:$Q$11565,'diff expr Varroa'!O$7,FALSE)</f>
        <v>#N/A</v>
      </c>
      <c r="P289" s="12" t="e">
        <f>VLOOKUP($B289,data!$B$3:$Q$11565,'diff expr Varroa'!P$7,FALSE)</f>
        <v>#N/A</v>
      </c>
      <c r="Q289" s="12" t="e">
        <f>VLOOKUP($B289,data!$B$3:$Q$11565,'diff expr Varroa'!Q$7,FALSE)</f>
        <v>#N/A</v>
      </c>
      <c r="S289" s="40" t="b">
        <f>IF(COUNTIF(H289:L289,"&gt;"&amp;'reference parameters'!$B$2)&gt;='reference parameters'!$B$3,IF(COUNTIF('diff expr Varroa'!M289:Q289,"&gt;"&amp;'reference parameters'!$B$2)&gt;='reference parameters'!$B$4,"OK"))</f>
        <v>0</v>
      </c>
      <c r="U289" s="3" t="b">
        <f t="shared" si="177"/>
        <v>0</v>
      </c>
      <c r="V289" s="3" t="b">
        <f t="shared" si="178"/>
        <v>0</v>
      </c>
      <c r="W289" s="3" t="b">
        <f t="shared" si="179"/>
        <v>0</v>
      </c>
      <c r="X289" s="3" t="b">
        <f t="shared" si="180"/>
        <v>0</v>
      </c>
      <c r="Y289" s="3" t="b">
        <f t="shared" si="181"/>
        <v>0</v>
      </c>
      <c r="Z289" s="3" t="b">
        <f t="shared" si="182"/>
        <v>0</v>
      </c>
      <c r="AA289" s="3" t="b">
        <f t="shared" si="183"/>
        <v>0</v>
      </c>
      <c r="AB289" s="3" t="b">
        <f t="shared" si="184"/>
        <v>0</v>
      </c>
      <c r="AC289" s="3" t="b">
        <f t="shared" si="185"/>
        <v>0</v>
      </c>
      <c r="AD289" s="3" t="b">
        <f t="shared" si="186"/>
        <v>0</v>
      </c>
      <c r="AE289" s="3"/>
      <c r="AF289" s="3" t="str">
        <f t="shared" si="187"/>
        <v/>
      </c>
      <c r="AG289" s="3" t="str">
        <f t="shared" si="188"/>
        <v/>
      </c>
      <c r="AH289" s="3" t="str">
        <f t="shared" si="189"/>
        <v/>
      </c>
      <c r="AI289" s="3" t="str">
        <f t="shared" si="190"/>
        <v/>
      </c>
      <c r="AJ289" s="3" t="str">
        <f t="shared" si="191"/>
        <v/>
      </c>
      <c r="AK289" s="3" t="str">
        <f t="shared" si="192"/>
        <v/>
      </c>
      <c r="AL289" s="3" t="str">
        <f t="shared" si="193"/>
        <v/>
      </c>
      <c r="AM289" s="3" t="str">
        <f t="shared" si="194"/>
        <v/>
      </c>
      <c r="AN289" s="3" t="str">
        <f t="shared" si="195"/>
        <v/>
      </c>
      <c r="AO289" s="3" t="str">
        <f t="shared" si="196"/>
        <v/>
      </c>
      <c r="AP289" s="3"/>
      <c r="AQ289" s="3" t="str">
        <f t="shared" si="197"/>
        <v/>
      </c>
      <c r="AR289" s="3" t="str">
        <f t="shared" si="198"/>
        <v/>
      </c>
      <c r="AS289" s="3" t="str">
        <f t="shared" si="199"/>
        <v/>
      </c>
      <c r="AT289" s="3" t="str">
        <f t="shared" si="200"/>
        <v/>
      </c>
      <c r="AU289" s="3" t="str">
        <f t="shared" si="201"/>
        <v/>
      </c>
      <c r="AV289" s="3" t="str">
        <f t="shared" si="202"/>
        <v/>
      </c>
      <c r="AW289" s="3" t="str">
        <f t="shared" si="203"/>
        <v/>
      </c>
      <c r="AX289" s="3" t="str">
        <f t="shared" si="204"/>
        <v/>
      </c>
      <c r="AY289" s="3" t="str">
        <f t="shared" si="205"/>
        <v/>
      </c>
      <c r="AZ289" s="3" t="str">
        <f t="shared" si="206"/>
        <v/>
      </c>
      <c r="BA289" s="3"/>
      <c r="BB289" s="6">
        <f t="shared" si="207"/>
        <v>0</v>
      </c>
      <c r="BC289" s="3">
        <f t="shared" si="208"/>
        <v>0</v>
      </c>
      <c r="BD289" s="3">
        <f t="shared" si="211"/>
        <v>0</v>
      </c>
      <c r="BE289" s="3">
        <f t="shared" si="212"/>
        <v>0</v>
      </c>
      <c r="BF289" s="3">
        <f t="shared" si="213"/>
        <v>0</v>
      </c>
      <c r="BG289" s="3">
        <f t="shared" si="214"/>
        <v>0</v>
      </c>
      <c r="BH289" s="3">
        <f t="shared" si="215"/>
        <v>0</v>
      </c>
      <c r="BI289" s="28">
        <f t="shared" si="216"/>
        <v>0</v>
      </c>
      <c r="BJ289" s="28">
        <f t="shared" si="217"/>
        <v>0</v>
      </c>
      <c r="BK289" s="44" t="e">
        <f t="shared" si="218"/>
        <v>#DIV/0!</v>
      </c>
      <c r="BL289" s="45" t="str">
        <f t="shared" si="209"/>
        <v/>
      </c>
      <c r="BM289" s="39"/>
      <c r="BN289" s="39" t="str">
        <f t="shared" si="219"/>
        <v/>
      </c>
      <c r="BP289" s="12" t="e">
        <f t="shared" si="220"/>
        <v>#N/A</v>
      </c>
    </row>
    <row r="290" spans="1:68">
      <c r="A290" s="43" t="s">
        <v>1022</v>
      </c>
      <c r="B290" s="43" t="s">
        <v>1023</v>
      </c>
      <c r="C290" s="43" t="s">
        <v>1024</v>
      </c>
      <c r="D290" s="43" t="s">
        <v>1025</v>
      </c>
      <c r="E290" s="43" t="s">
        <v>584</v>
      </c>
      <c r="F290" s="12" t="str">
        <f t="shared" si="210"/>
        <v>Immune syst</v>
      </c>
      <c r="H290" s="12">
        <f>VLOOKUP($B290,data!$B$3:$Q$11565,'diff expr Varroa'!H$7,FALSE)</f>
        <v>7.2432243894076596</v>
      </c>
      <c r="I290" s="12">
        <f>VLOOKUP($B290,data!$B$3:$Q$11565,'diff expr Varroa'!I$7,FALSE)</f>
        <v>7.2576375141296099</v>
      </c>
      <c r="J290" s="12">
        <f>VLOOKUP($B290,data!$B$3:$Q$11565,'diff expr Varroa'!J$7,FALSE)</f>
        <v>7.1697829372000497</v>
      </c>
      <c r="K290" s="12">
        <f>VLOOKUP($B290,data!$B$3:$Q$11565,'diff expr Varroa'!K$7,FALSE)</f>
        <v>7.1545974215495898</v>
      </c>
      <c r="L290" s="12">
        <f>VLOOKUP($B290,data!$B$3:$Q$11565,'diff expr Varroa'!L$7,FALSE)</f>
        <v>7.0997872208927699</v>
      </c>
      <c r="M290" s="12">
        <f>VLOOKUP($B290,data!$B$3:$Q$11565,'diff expr Varroa'!M$7,FALSE)</f>
        <v>7.8284185686050796</v>
      </c>
      <c r="N290" s="12">
        <f>VLOOKUP($B290,data!$B$3:$Q$11565,'diff expr Varroa'!N$7,FALSE)</f>
        <v>7.4701254998641904</v>
      </c>
      <c r="O290" s="12">
        <f>VLOOKUP($B290,data!$B$3:$Q$11565,'diff expr Varroa'!O$7,FALSE)</f>
        <v>7.38843543544984</v>
      </c>
      <c r="P290" s="12">
        <f>VLOOKUP($B290,data!$B$3:$Q$11565,'diff expr Varroa'!P$7,FALSE)</f>
        <v>7.4361311627057196</v>
      </c>
      <c r="Q290" s="12">
        <f>VLOOKUP($B290,data!$B$3:$Q$11565,'diff expr Varroa'!Q$7,FALSE)</f>
        <v>7.4179257121966504</v>
      </c>
      <c r="S290" s="40" t="str">
        <f>IF(COUNTIF(H290:L290,"&gt;"&amp;'reference parameters'!$B$2)&gt;='reference parameters'!$B$3,IF(COUNTIF('diff expr Varroa'!M290:Q290,"&gt;"&amp;'reference parameters'!$B$2)&gt;='reference parameters'!$B$4,"OK"))</f>
        <v>OK</v>
      </c>
      <c r="U290" s="3">
        <f t="shared" si="177"/>
        <v>4</v>
      </c>
      <c r="V290" s="3">
        <f t="shared" si="178"/>
        <v>5</v>
      </c>
      <c r="W290" s="3">
        <f t="shared" si="179"/>
        <v>3</v>
      </c>
      <c r="X290" s="3">
        <f t="shared" si="180"/>
        <v>2</v>
      </c>
      <c r="Y290" s="3">
        <f t="shared" si="181"/>
        <v>1</v>
      </c>
      <c r="Z290" s="3">
        <f t="shared" si="182"/>
        <v>10</v>
      </c>
      <c r="AA290" s="3">
        <f t="shared" si="183"/>
        <v>9</v>
      </c>
      <c r="AB290" s="3">
        <f t="shared" si="184"/>
        <v>6</v>
      </c>
      <c r="AC290" s="3">
        <f t="shared" si="185"/>
        <v>8</v>
      </c>
      <c r="AD290" s="3">
        <f t="shared" si="186"/>
        <v>7</v>
      </c>
      <c r="AE290" s="3"/>
      <c r="AF290" s="3">
        <f t="shared" si="187"/>
        <v>0</v>
      </c>
      <c r="AG290" s="3">
        <f t="shared" si="188"/>
        <v>0</v>
      </c>
      <c r="AH290" s="3">
        <f t="shared" si="189"/>
        <v>0</v>
      </c>
      <c r="AI290" s="3">
        <f t="shared" si="190"/>
        <v>0</v>
      </c>
      <c r="AJ290" s="3">
        <f t="shared" si="191"/>
        <v>0</v>
      </c>
      <c r="AK290" s="3">
        <f t="shared" si="192"/>
        <v>0</v>
      </c>
      <c r="AL290" s="3">
        <f t="shared" si="193"/>
        <v>0</v>
      </c>
      <c r="AM290" s="3">
        <f t="shared" si="194"/>
        <v>0</v>
      </c>
      <c r="AN290" s="3">
        <f t="shared" si="195"/>
        <v>0</v>
      </c>
      <c r="AO290" s="3">
        <f t="shared" si="196"/>
        <v>0</v>
      </c>
      <c r="AP290" s="3"/>
      <c r="AQ290" s="3">
        <f t="shared" si="197"/>
        <v>4</v>
      </c>
      <c r="AR290" s="3">
        <f t="shared" si="198"/>
        <v>5</v>
      </c>
      <c r="AS290" s="3">
        <f t="shared" si="199"/>
        <v>3</v>
      </c>
      <c r="AT290" s="3">
        <f t="shared" si="200"/>
        <v>2</v>
      </c>
      <c r="AU290" s="3">
        <f t="shared" si="201"/>
        <v>1</v>
      </c>
      <c r="AV290" s="3">
        <f t="shared" si="202"/>
        <v>10</v>
      </c>
      <c r="AW290" s="3">
        <f t="shared" si="203"/>
        <v>9</v>
      </c>
      <c r="AX290" s="3">
        <f t="shared" si="204"/>
        <v>6</v>
      </c>
      <c r="AY290" s="3">
        <f t="shared" si="205"/>
        <v>8</v>
      </c>
      <c r="AZ290" s="3">
        <f t="shared" si="206"/>
        <v>7</v>
      </c>
      <c r="BA290" s="3"/>
      <c r="BB290" s="6">
        <f t="shared" si="207"/>
        <v>5</v>
      </c>
      <c r="BC290" s="3">
        <f t="shared" si="208"/>
        <v>5</v>
      </c>
      <c r="BD290" s="3">
        <f t="shared" si="211"/>
        <v>15</v>
      </c>
      <c r="BE290" s="3">
        <f t="shared" si="212"/>
        <v>40</v>
      </c>
      <c r="BF290" s="3">
        <f t="shared" si="213"/>
        <v>25</v>
      </c>
      <c r="BG290" s="3">
        <f t="shared" si="214"/>
        <v>0</v>
      </c>
      <c r="BH290" s="3">
        <f t="shared" si="215"/>
        <v>0</v>
      </c>
      <c r="BI290" s="28">
        <f t="shared" si="216"/>
        <v>12.5</v>
      </c>
      <c r="BJ290" s="28">
        <f t="shared" si="217"/>
        <v>4.7871355387816905</v>
      </c>
      <c r="BK290" s="44">
        <f t="shared" si="218"/>
        <v>-2.6111648393354674</v>
      </c>
      <c r="BL290" s="45">
        <f t="shared" si="209"/>
        <v>4.5117194090401637E-3</v>
      </c>
      <c r="BM290" s="39"/>
      <c r="BN290" s="39" t="str">
        <f t="shared" si="219"/>
        <v>sign</v>
      </c>
      <c r="BP290" s="12">
        <f t="shared" si="220"/>
        <v>1.910912460095384E-2</v>
      </c>
    </row>
    <row r="291" spans="1:68">
      <c r="A291" s="43" t="s">
        <v>1026</v>
      </c>
      <c r="B291" s="43" t="s">
        <v>1027</v>
      </c>
      <c r="C291" s="43" t="s">
        <v>1028</v>
      </c>
      <c r="D291" s="43" t="s">
        <v>1029</v>
      </c>
      <c r="E291" s="43" t="s">
        <v>584</v>
      </c>
      <c r="F291" s="12" t="str">
        <f t="shared" si="210"/>
        <v>Immune syst</v>
      </c>
      <c r="H291" s="12">
        <f>VLOOKUP($B291,data!$B$3:$Q$11565,'diff expr Varroa'!H$7,FALSE)</f>
        <v>6.2066550544559398</v>
      </c>
      <c r="I291" s="12">
        <f>VLOOKUP($B291,data!$B$3:$Q$11565,'diff expr Varroa'!I$7,FALSE)</f>
        <v>6.55341663957745</v>
      </c>
      <c r="J291" s="12">
        <f>VLOOKUP($B291,data!$B$3:$Q$11565,'diff expr Varroa'!J$7,FALSE)</f>
        <v>6.2748053550712104</v>
      </c>
      <c r="K291" s="12">
        <f>VLOOKUP($B291,data!$B$3:$Q$11565,'diff expr Varroa'!K$7,FALSE)</f>
        <v>6.7574999540373799</v>
      </c>
      <c r="L291" s="12">
        <f>VLOOKUP($B291,data!$B$3:$Q$11565,'diff expr Varroa'!L$7,FALSE)</f>
        <v>6.4349069561294803</v>
      </c>
      <c r="M291" s="12">
        <f>VLOOKUP($B291,data!$B$3:$Q$11565,'diff expr Varroa'!M$7,FALSE)</f>
        <v>6.6267677880296096</v>
      </c>
      <c r="N291" s="12">
        <f>VLOOKUP($B291,data!$B$3:$Q$11565,'diff expr Varroa'!N$7,FALSE)</f>
        <v>6.4449338523884396</v>
      </c>
      <c r="O291" s="12">
        <f>VLOOKUP($B291,data!$B$3:$Q$11565,'diff expr Varroa'!O$7,FALSE)</f>
        <v>6.5438795617378203</v>
      </c>
      <c r="P291" s="12">
        <f>VLOOKUP($B291,data!$B$3:$Q$11565,'diff expr Varroa'!P$7,FALSE)</f>
        <v>6.2113205295656702</v>
      </c>
      <c r="Q291" s="12">
        <f>VLOOKUP($B291,data!$B$3:$Q$11565,'diff expr Varroa'!Q$7,FALSE)</f>
        <v>6.28349182675138</v>
      </c>
      <c r="S291" s="40" t="str">
        <f>IF(COUNTIF(H291:L291,"&gt;"&amp;'reference parameters'!$B$2)&gt;='reference parameters'!$B$3,IF(COUNTIF('diff expr Varroa'!M291:Q291,"&gt;"&amp;'reference parameters'!$B$2)&gt;='reference parameters'!$B$4,"OK"))</f>
        <v>OK</v>
      </c>
      <c r="U291" s="3">
        <f t="shared" si="177"/>
        <v>1</v>
      </c>
      <c r="V291" s="3">
        <f t="shared" si="178"/>
        <v>8</v>
      </c>
      <c r="W291" s="3">
        <f t="shared" si="179"/>
        <v>3</v>
      </c>
      <c r="X291" s="3">
        <f t="shared" si="180"/>
        <v>10</v>
      </c>
      <c r="Y291" s="3">
        <f t="shared" si="181"/>
        <v>5</v>
      </c>
      <c r="Z291" s="3">
        <f t="shared" si="182"/>
        <v>9</v>
      </c>
      <c r="AA291" s="3">
        <f t="shared" si="183"/>
        <v>6</v>
      </c>
      <c r="AB291" s="3">
        <f t="shared" si="184"/>
        <v>7</v>
      </c>
      <c r="AC291" s="3">
        <f t="shared" si="185"/>
        <v>2</v>
      </c>
      <c r="AD291" s="3">
        <f t="shared" si="186"/>
        <v>4</v>
      </c>
      <c r="AE291" s="3"/>
      <c r="AF291" s="3">
        <f t="shared" si="187"/>
        <v>0</v>
      </c>
      <c r="AG291" s="3">
        <f t="shared" si="188"/>
        <v>0</v>
      </c>
      <c r="AH291" s="3">
        <f t="shared" si="189"/>
        <v>0</v>
      </c>
      <c r="AI291" s="3">
        <f t="shared" si="190"/>
        <v>0</v>
      </c>
      <c r="AJ291" s="3">
        <f t="shared" si="191"/>
        <v>0</v>
      </c>
      <c r="AK291" s="3">
        <f t="shared" si="192"/>
        <v>0</v>
      </c>
      <c r="AL291" s="3">
        <f t="shared" si="193"/>
        <v>0</v>
      </c>
      <c r="AM291" s="3">
        <f t="shared" si="194"/>
        <v>0</v>
      </c>
      <c r="AN291" s="3">
        <f t="shared" si="195"/>
        <v>0</v>
      </c>
      <c r="AO291" s="3">
        <f t="shared" si="196"/>
        <v>0</v>
      </c>
      <c r="AP291" s="3"/>
      <c r="AQ291" s="3">
        <f t="shared" si="197"/>
        <v>1</v>
      </c>
      <c r="AR291" s="3">
        <f t="shared" si="198"/>
        <v>8</v>
      </c>
      <c r="AS291" s="3">
        <f t="shared" si="199"/>
        <v>3</v>
      </c>
      <c r="AT291" s="3">
        <f t="shared" si="200"/>
        <v>10</v>
      </c>
      <c r="AU291" s="3">
        <f t="shared" si="201"/>
        <v>5</v>
      </c>
      <c r="AV291" s="3">
        <f t="shared" si="202"/>
        <v>9</v>
      </c>
      <c r="AW291" s="3">
        <f t="shared" si="203"/>
        <v>6</v>
      </c>
      <c r="AX291" s="3">
        <f t="shared" si="204"/>
        <v>7</v>
      </c>
      <c r="AY291" s="3">
        <f t="shared" si="205"/>
        <v>2</v>
      </c>
      <c r="AZ291" s="3">
        <f t="shared" si="206"/>
        <v>4</v>
      </c>
      <c r="BA291" s="3"/>
      <c r="BB291" s="6">
        <f t="shared" si="207"/>
        <v>5</v>
      </c>
      <c r="BC291" s="3">
        <f t="shared" si="208"/>
        <v>5</v>
      </c>
      <c r="BD291" s="3">
        <f t="shared" si="211"/>
        <v>27</v>
      </c>
      <c r="BE291" s="3">
        <f t="shared" si="212"/>
        <v>28</v>
      </c>
      <c r="BF291" s="3">
        <f t="shared" si="213"/>
        <v>13</v>
      </c>
      <c r="BG291" s="3">
        <f t="shared" si="214"/>
        <v>12</v>
      </c>
      <c r="BH291" s="3">
        <f t="shared" si="215"/>
        <v>12</v>
      </c>
      <c r="BI291" s="28">
        <f t="shared" si="216"/>
        <v>12.5</v>
      </c>
      <c r="BJ291" s="28">
        <f t="shared" si="217"/>
        <v>4.7871355387816905</v>
      </c>
      <c r="BK291" s="44">
        <f t="shared" si="218"/>
        <v>-0.10444659357341871</v>
      </c>
      <c r="BL291" s="45">
        <f t="shared" si="209"/>
        <v>0.45840747426404427</v>
      </c>
      <c r="BM291" s="39"/>
      <c r="BN291" s="39" t="str">
        <f t="shared" si="219"/>
        <v/>
      </c>
      <c r="BP291" s="12">
        <f t="shared" si="220"/>
        <v>-1.5780772284249395E-3</v>
      </c>
    </row>
    <row r="292" spans="1:68">
      <c r="A292" s="43" t="s">
        <v>1030</v>
      </c>
      <c r="B292" s="43" t="s">
        <v>1031</v>
      </c>
      <c r="C292" s="43" t="s">
        <v>1032</v>
      </c>
      <c r="D292" s="43" t="s">
        <v>1033</v>
      </c>
      <c r="E292" s="43" t="s">
        <v>584</v>
      </c>
      <c r="F292" s="12" t="str">
        <f t="shared" si="210"/>
        <v>Immune syst</v>
      </c>
      <c r="H292" s="12">
        <f>VLOOKUP($B292,data!$B$3:$Q$11565,'diff expr Varroa'!H$7,FALSE)</f>
        <v>4.3623517865106702</v>
      </c>
      <c r="I292" s="12">
        <f>VLOOKUP($B292,data!$B$3:$Q$11565,'diff expr Varroa'!I$7,FALSE)</f>
        <v>4.6996493033489397</v>
      </c>
      <c r="J292" s="12">
        <f>VLOOKUP($B292,data!$B$3:$Q$11565,'diff expr Varroa'!J$7,FALSE)</f>
        <v>5.3510197543661198</v>
      </c>
      <c r="K292" s="12">
        <f>VLOOKUP($B292,data!$B$3:$Q$11565,'diff expr Varroa'!K$7,FALSE)</f>
        <v>4.9396319138350204</v>
      </c>
      <c r="L292" s="12">
        <f>VLOOKUP($B292,data!$B$3:$Q$11565,'diff expr Varroa'!L$7,FALSE)</f>
        <v>4.9315086277172604</v>
      </c>
      <c r="M292" s="12">
        <f>VLOOKUP($B292,data!$B$3:$Q$11565,'diff expr Varroa'!M$7,FALSE)</f>
        <v>4.2312229394497098</v>
      </c>
      <c r="N292" s="12">
        <f>VLOOKUP($B292,data!$B$3:$Q$11565,'diff expr Varroa'!N$7,FALSE)</f>
        <v>4.7071247246580201</v>
      </c>
      <c r="O292" s="12">
        <f>VLOOKUP($B292,data!$B$3:$Q$11565,'diff expr Varroa'!O$7,FALSE)</f>
        <v>4.7816009704995297</v>
      </c>
      <c r="P292" s="12">
        <f>VLOOKUP($B292,data!$B$3:$Q$11565,'diff expr Varroa'!P$7,FALSE)</f>
        <v>4.5878024687201</v>
      </c>
      <c r="Q292" s="12">
        <f>VLOOKUP($B292,data!$B$3:$Q$11565,'diff expr Varroa'!Q$7,FALSE)</f>
        <v>4.7465905673729498</v>
      </c>
      <c r="S292" s="40" t="str">
        <f>IF(COUNTIF(H292:L292,"&gt;"&amp;'reference parameters'!$B$2)&gt;='reference parameters'!$B$3,IF(COUNTIF('diff expr Varroa'!M292:Q292,"&gt;"&amp;'reference parameters'!$B$2)&gt;='reference parameters'!$B$4,"OK"))</f>
        <v>OK</v>
      </c>
      <c r="U292" s="3">
        <f t="shared" si="177"/>
        <v>2</v>
      </c>
      <c r="V292" s="3">
        <f t="shared" si="178"/>
        <v>4</v>
      </c>
      <c r="W292" s="3">
        <f t="shared" si="179"/>
        <v>10</v>
      </c>
      <c r="X292" s="3">
        <f t="shared" si="180"/>
        <v>9</v>
      </c>
      <c r="Y292" s="3">
        <f t="shared" si="181"/>
        <v>8</v>
      </c>
      <c r="Z292" s="3">
        <f t="shared" si="182"/>
        <v>1</v>
      </c>
      <c r="AA292" s="3">
        <f t="shared" si="183"/>
        <v>5</v>
      </c>
      <c r="AB292" s="3">
        <f t="shared" si="184"/>
        <v>7</v>
      </c>
      <c r="AC292" s="3">
        <f t="shared" si="185"/>
        <v>3</v>
      </c>
      <c r="AD292" s="3">
        <f t="shared" si="186"/>
        <v>6</v>
      </c>
      <c r="AE292" s="3"/>
      <c r="AF292" s="3">
        <f t="shared" si="187"/>
        <v>0</v>
      </c>
      <c r="AG292" s="3">
        <f t="shared" si="188"/>
        <v>0</v>
      </c>
      <c r="AH292" s="3">
        <f t="shared" si="189"/>
        <v>0</v>
      </c>
      <c r="AI292" s="3">
        <f t="shared" si="190"/>
        <v>0</v>
      </c>
      <c r="AJ292" s="3">
        <f t="shared" si="191"/>
        <v>0</v>
      </c>
      <c r="AK292" s="3">
        <f t="shared" si="192"/>
        <v>0</v>
      </c>
      <c r="AL292" s="3">
        <f t="shared" si="193"/>
        <v>0</v>
      </c>
      <c r="AM292" s="3">
        <f t="shared" si="194"/>
        <v>0</v>
      </c>
      <c r="AN292" s="3">
        <f t="shared" si="195"/>
        <v>0</v>
      </c>
      <c r="AO292" s="3">
        <f t="shared" si="196"/>
        <v>0</v>
      </c>
      <c r="AP292" s="3"/>
      <c r="AQ292" s="3">
        <f t="shared" si="197"/>
        <v>2</v>
      </c>
      <c r="AR292" s="3">
        <f t="shared" si="198"/>
        <v>4</v>
      </c>
      <c r="AS292" s="3">
        <f t="shared" si="199"/>
        <v>10</v>
      </c>
      <c r="AT292" s="3">
        <f t="shared" si="200"/>
        <v>9</v>
      </c>
      <c r="AU292" s="3">
        <f t="shared" si="201"/>
        <v>8</v>
      </c>
      <c r="AV292" s="3">
        <f t="shared" si="202"/>
        <v>1</v>
      </c>
      <c r="AW292" s="3">
        <f t="shared" si="203"/>
        <v>5</v>
      </c>
      <c r="AX292" s="3">
        <f t="shared" si="204"/>
        <v>7</v>
      </c>
      <c r="AY292" s="3">
        <f t="shared" si="205"/>
        <v>3</v>
      </c>
      <c r="AZ292" s="3">
        <f t="shared" si="206"/>
        <v>6</v>
      </c>
      <c r="BA292" s="3"/>
      <c r="BB292" s="6">
        <f t="shared" si="207"/>
        <v>5</v>
      </c>
      <c r="BC292" s="3">
        <f t="shared" si="208"/>
        <v>5</v>
      </c>
      <c r="BD292" s="3">
        <f t="shared" si="211"/>
        <v>33</v>
      </c>
      <c r="BE292" s="3">
        <f t="shared" si="212"/>
        <v>22</v>
      </c>
      <c r="BF292" s="3">
        <f t="shared" si="213"/>
        <v>7</v>
      </c>
      <c r="BG292" s="3">
        <f t="shared" si="214"/>
        <v>18</v>
      </c>
      <c r="BH292" s="3">
        <f t="shared" si="215"/>
        <v>7</v>
      </c>
      <c r="BI292" s="28">
        <f t="shared" si="216"/>
        <v>12.5</v>
      </c>
      <c r="BJ292" s="28">
        <f t="shared" si="217"/>
        <v>4.7871355387816905</v>
      </c>
      <c r="BK292" s="44">
        <f t="shared" si="218"/>
        <v>-1.1489125293076057</v>
      </c>
      <c r="BL292" s="45">
        <f t="shared" si="209"/>
        <v>0.12529602534284204</v>
      </c>
      <c r="BM292" s="39"/>
      <c r="BN292" s="39" t="str">
        <f t="shared" si="219"/>
        <v/>
      </c>
      <c r="BP292" s="12">
        <f t="shared" si="220"/>
        <v>-2.2570385194054913E-2</v>
      </c>
    </row>
    <row r="293" spans="1:68">
      <c r="A293" s="43" t="s">
        <v>1034</v>
      </c>
      <c r="B293" s="43" t="s">
        <v>1035</v>
      </c>
      <c r="C293" s="43" t="s">
        <v>879</v>
      </c>
      <c r="D293" s="43"/>
      <c r="E293" s="43" t="s">
        <v>584</v>
      </c>
      <c r="F293" s="12" t="str">
        <f t="shared" si="210"/>
        <v>Immune syst</v>
      </c>
      <c r="H293" s="12">
        <f>VLOOKUP($B293,data!$B$3:$Q$11565,'diff expr Varroa'!H$7,FALSE)</f>
        <v>5.7841390782753797</v>
      </c>
      <c r="I293" s="12">
        <f>VLOOKUP($B293,data!$B$3:$Q$11565,'diff expr Varroa'!I$7,FALSE)</f>
        <v>5.7271715246175301</v>
      </c>
      <c r="J293" s="12">
        <f>VLOOKUP($B293,data!$B$3:$Q$11565,'diff expr Varroa'!J$7,FALSE)</f>
        <v>5.8141048855267101</v>
      </c>
      <c r="K293" s="12">
        <f>VLOOKUP($B293,data!$B$3:$Q$11565,'diff expr Varroa'!K$7,FALSE)</f>
        <v>5.7920231273194096</v>
      </c>
      <c r="L293" s="12">
        <f>VLOOKUP($B293,data!$B$3:$Q$11565,'diff expr Varroa'!L$7,FALSE)</f>
        <v>6.0360109043049102</v>
      </c>
      <c r="M293" s="12">
        <f>VLOOKUP($B293,data!$B$3:$Q$11565,'diff expr Varroa'!M$7,FALSE)</f>
        <v>5.1476173494898996</v>
      </c>
      <c r="N293" s="12">
        <f>VLOOKUP($B293,data!$B$3:$Q$11565,'diff expr Varroa'!N$7,FALSE)</f>
        <v>5.4614747608994199</v>
      </c>
      <c r="O293" s="12">
        <f>VLOOKUP($B293,data!$B$3:$Q$11565,'diff expr Varroa'!O$7,FALSE)</f>
        <v>5.5218381907595999</v>
      </c>
      <c r="P293" s="12">
        <f>VLOOKUP($B293,data!$B$3:$Q$11565,'diff expr Varroa'!P$7,FALSE)</f>
        <v>5.5739944882594701</v>
      </c>
      <c r="Q293" s="12">
        <f>VLOOKUP($B293,data!$B$3:$Q$11565,'diff expr Varroa'!Q$7,FALSE)</f>
        <v>5.5961317021786998</v>
      </c>
      <c r="S293" s="40" t="str">
        <f>IF(COUNTIF(H293:L293,"&gt;"&amp;'reference parameters'!$B$2)&gt;='reference parameters'!$B$3,IF(COUNTIF('diff expr Varroa'!M293:Q293,"&gt;"&amp;'reference parameters'!$B$2)&gt;='reference parameters'!$B$4,"OK"))</f>
        <v>OK</v>
      </c>
      <c r="U293" s="3">
        <f t="shared" si="177"/>
        <v>7</v>
      </c>
      <c r="V293" s="3">
        <f t="shared" si="178"/>
        <v>6</v>
      </c>
      <c r="W293" s="3">
        <f t="shared" si="179"/>
        <v>9</v>
      </c>
      <c r="X293" s="3">
        <f t="shared" si="180"/>
        <v>8</v>
      </c>
      <c r="Y293" s="3">
        <f t="shared" si="181"/>
        <v>10</v>
      </c>
      <c r="Z293" s="3">
        <f t="shared" si="182"/>
        <v>1</v>
      </c>
      <c r="AA293" s="3">
        <f t="shared" si="183"/>
        <v>2</v>
      </c>
      <c r="AB293" s="3">
        <f t="shared" si="184"/>
        <v>3</v>
      </c>
      <c r="AC293" s="3">
        <f t="shared" si="185"/>
        <v>4</v>
      </c>
      <c r="AD293" s="3">
        <f t="shared" si="186"/>
        <v>5</v>
      </c>
      <c r="AE293" s="3"/>
      <c r="AF293" s="3">
        <f t="shared" si="187"/>
        <v>0</v>
      </c>
      <c r="AG293" s="3">
        <f t="shared" si="188"/>
        <v>0</v>
      </c>
      <c r="AH293" s="3">
        <f t="shared" si="189"/>
        <v>0</v>
      </c>
      <c r="AI293" s="3">
        <f t="shared" si="190"/>
        <v>0</v>
      </c>
      <c r="AJ293" s="3">
        <f t="shared" si="191"/>
        <v>0</v>
      </c>
      <c r="AK293" s="3">
        <f t="shared" si="192"/>
        <v>0</v>
      </c>
      <c r="AL293" s="3">
        <f t="shared" si="193"/>
        <v>0</v>
      </c>
      <c r="AM293" s="3">
        <f t="shared" si="194"/>
        <v>0</v>
      </c>
      <c r="AN293" s="3">
        <f t="shared" si="195"/>
        <v>0</v>
      </c>
      <c r="AO293" s="3">
        <f t="shared" si="196"/>
        <v>0</v>
      </c>
      <c r="AP293" s="3"/>
      <c r="AQ293" s="3">
        <f t="shared" si="197"/>
        <v>7</v>
      </c>
      <c r="AR293" s="3">
        <f t="shared" si="198"/>
        <v>6</v>
      </c>
      <c r="AS293" s="3">
        <f t="shared" si="199"/>
        <v>9</v>
      </c>
      <c r="AT293" s="3">
        <f t="shared" si="200"/>
        <v>8</v>
      </c>
      <c r="AU293" s="3">
        <f t="shared" si="201"/>
        <v>10</v>
      </c>
      <c r="AV293" s="3">
        <f t="shared" si="202"/>
        <v>1</v>
      </c>
      <c r="AW293" s="3">
        <f t="shared" si="203"/>
        <v>2</v>
      </c>
      <c r="AX293" s="3">
        <f t="shared" si="204"/>
        <v>3</v>
      </c>
      <c r="AY293" s="3">
        <f t="shared" si="205"/>
        <v>4</v>
      </c>
      <c r="AZ293" s="3">
        <f t="shared" si="206"/>
        <v>5</v>
      </c>
      <c r="BA293" s="3"/>
      <c r="BB293" s="6">
        <f t="shared" si="207"/>
        <v>5</v>
      </c>
      <c r="BC293" s="3">
        <f t="shared" si="208"/>
        <v>5</v>
      </c>
      <c r="BD293" s="3">
        <f t="shared" si="211"/>
        <v>40</v>
      </c>
      <c r="BE293" s="3">
        <f t="shared" si="212"/>
        <v>15</v>
      </c>
      <c r="BF293" s="3">
        <f t="shared" si="213"/>
        <v>0</v>
      </c>
      <c r="BG293" s="3">
        <f t="shared" si="214"/>
        <v>25</v>
      </c>
      <c r="BH293" s="3">
        <f t="shared" si="215"/>
        <v>0</v>
      </c>
      <c r="BI293" s="28">
        <f t="shared" si="216"/>
        <v>12.5</v>
      </c>
      <c r="BJ293" s="28">
        <f t="shared" si="217"/>
        <v>4.7871355387816905</v>
      </c>
      <c r="BK293" s="44">
        <f t="shared" si="218"/>
        <v>-2.6111648393354674</v>
      </c>
      <c r="BL293" s="45">
        <f t="shared" si="209"/>
        <v>4.5117194090401637E-3</v>
      </c>
      <c r="BM293" s="39"/>
      <c r="BN293" s="39" t="str">
        <f t="shared" si="219"/>
        <v>sign</v>
      </c>
      <c r="BP293" s="12">
        <f t="shared" si="220"/>
        <v>-2.851049548920602E-2</v>
      </c>
    </row>
    <row r="294" spans="1:68">
      <c r="A294" s="43" t="s">
        <v>1036</v>
      </c>
      <c r="B294" s="43" t="s">
        <v>1037</v>
      </c>
      <c r="C294" s="43" t="s">
        <v>1038</v>
      </c>
      <c r="D294" s="43" t="s">
        <v>1039</v>
      </c>
      <c r="E294" s="43" t="s">
        <v>584</v>
      </c>
      <c r="F294" s="12" t="str">
        <f t="shared" si="210"/>
        <v>Immune syst</v>
      </c>
      <c r="H294" s="12" t="e">
        <f>VLOOKUP($B294,data!$B$3:$Q$11565,'diff expr Varroa'!H$7,FALSE)</f>
        <v>#N/A</v>
      </c>
      <c r="I294" s="12" t="e">
        <f>VLOOKUP($B294,data!$B$3:$Q$11565,'diff expr Varroa'!I$7,FALSE)</f>
        <v>#N/A</v>
      </c>
      <c r="J294" s="12" t="e">
        <f>VLOOKUP($B294,data!$B$3:$Q$11565,'diff expr Varroa'!J$7,FALSE)</f>
        <v>#N/A</v>
      </c>
      <c r="K294" s="12" t="e">
        <f>VLOOKUP($B294,data!$B$3:$Q$11565,'diff expr Varroa'!K$7,FALSE)</f>
        <v>#N/A</v>
      </c>
      <c r="L294" s="12" t="e">
        <f>VLOOKUP($B294,data!$B$3:$Q$11565,'diff expr Varroa'!L$7,FALSE)</f>
        <v>#N/A</v>
      </c>
      <c r="M294" s="12" t="e">
        <f>VLOOKUP($B294,data!$B$3:$Q$11565,'diff expr Varroa'!M$7,FALSE)</f>
        <v>#N/A</v>
      </c>
      <c r="N294" s="12" t="e">
        <f>VLOOKUP($B294,data!$B$3:$Q$11565,'diff expr Varroa'!N$7,FALSE)</f>
        <v>#N/A</v>
      </c>
      <c r="O294" s="12" t="e">
        <f>VLOOKUP($B294,data!$B$3:$Q$11565,'diff expr Varroa'!O$7,FALSE)</f>
        <v>#N/A</v>
      </c>
      <c r="P294" s="12" t="e">
        <f>VLOOKUP($B294,data!$B$3:$Q$11565,'diff expr Varroa'!P$7,FALSE)</f>
        <v>#N/A</v>
      </c>
      <c r="Q294" s="12" t="e">
        <f>VLOOKUP($B294,data!$B$3:$Q$11565,'diff expr Varroa'!Q$7,FALSE)</f>
        <v>#N/A</v>
      </c>
      <c r="S294" s="40" t="b">
        <f>IF(COUNTIF(H294:L294,"&gt;"&amp;'reference parameters'!$B$2)&gt;='reference parameters'!$B$3,IF(COUNTIF('diff expr Varroa'!M294:Q294,"&gt;"&amp;'reference parameters'!$B$2)&gt;='reference parameters'!$B$4,"OK"))</f>
        <v>0</v>
      </c>
      <c r="U294" s="3" t="b">
        <f t="shared" si="177"/>
        <v>0</v>
      </c>
      <c r="V294" s="3" t="b">
        <f t="shared" si="178"/>
        <v>0</v>
      </c>
      <c r="W294" s="3" t="b">
        <f t="shared" si="179"/>
        <v>0</v>
      </c>
      <c r="X294" s="3" t="b">
        <f t="shared" si="180"/>
        <v>0</v>
      </c>
      <c r="Y294" s="3" t="b">
        <f t="shared" si="181"/>
        <v>0</v>
      </c>
      <c r="Z294" s="3" t="b">
        <f t="shared" si="182"/>
        <v>0</v>
      </c>
      <c r="AA294" s="3" t="b">
        <f t="shared" si="183"/>
        <v>0</v>
      </c>
      <c r="AB294" s="3" t="b">
        <f t="shared" si="184"/>
        <v>0</v>
      </c>
      <c r="AC294" s="3" t="b">
        <f t="shared" si="185"/>
        <v>0</v>
      </c>
      <c r="AD294" s="3" t="b">
        <f t="shared" si="186"/>
        <v>0</v>
      </c>
      <c r="AE294" s="3"/>
      <c r="AF294" s="3" t="str">
        <f t="shared" si="187"/>
        <v/>
      </c>
      <c r="AG294" s="3" t="str">
        <f t="shared" si="188"/>
        <v/>
      </c>
      <c r="AH294" s="3" t="str">
        <f t="shared" si="189"/>
        <v/>
      </c>
      <c r="AI294" s="3" t="str">
        <f t="shared" si="190"/>
        <v/>
      </c>
      <c r="AJ294" s="3" t="str">
        <f t="shared" si="191"/>
        <v/>
      </c>
      <c r="AK294" s="3" t="str">
        <f t="shared" si="192"/>
        <v/>
      </c>
      <c r="AL294" s="3" t="str">
        <f t="shared" si="193"/>
        <v/>
      </c>
      <c r="AM294" s="3" t="str">
        <f t="shared" si="194"/>
        <v/>
      </c>
      <c r="AN294" s="3" t="str">
        <f t="shared" si="195"/>
        <v/>
      </c>
      <c r="AO294" s="3" t="str">
        <f t="shared" si="196"/>
        <v/>
      </c>
      <c r="AP294" s="3"/>
      <c r="AQ294" s="3" t="str">
        <f t="shared" si="197"/>
        <v/>
      </c>
      <c r="AR294" s="3" t="str">
        <f t="shared" si="198"/>
        <v/>
      </c>
      <c r="AS294" s="3" t="str">
        <f t="shared" si="199"/>
        <v/>
      </c>
      <c r="AT294" s="3" t="str">
        <f t="shared" si="200"/>
        <v/>
      </c>
      <c r="AU294" s="3" t="str">
        <f t="shared" si="201"/>
        <v/>
      </c>
      <c r="AV294" s="3" t="str">
        <f t="shared" si="202"/>
        <v/>
      </c>
      <c r="AW294" s="3" t="str">
        <f t="shared" si="203"/>
        <v/>
      </c>
      <c r="AX294" s="3" t="str">
        <f t="shared" si="204"/>
        <v/>
      </c>
      <c r="AY294" s="3" t="str">
        <f t="shared" si="205"/>
        <v/>
      </c>
      <c r="AZ294" s="3" t="str">
        <f t="shared" si="206"/>
        <v/>
      </c>
      <c r="BA294" s="3"/>
      <c r="BB294" s="6">
        <f t="shared" si="207"/>
        <v>0</v>
      </c>
      <c r="BC294" s="3">
        <f t="shared" si="208"/>
        <v>0</v>
      </c>
      <c r="BD294" s="3">
        <f t="shared" si="211"/>
        <v>0</v>
      </c>
      <c r="BE294" s="3">
        <f t="shared" si="212"/>
        <v>0</v>
      </c>
      <c r="BF294" s="3">
        <f t="shared" si="213"/>
        <v>0</v>
      </c>
      <c r="BG294" s="3">
        <f t="shared" si="214"/>
        <v>0</v>
      </c>
      <c r="BH294" s="3">
        <f t="shared" si="215"/>
        <v>0</v>
      </c>
      <c r="BI294" s="28">
        <f t="shared" si="216"/>
        <v>0</v>
      </c>
      <c r="BJ294" s="28">
        <f t="shared" si="217"/>
        <v>0</v>
      </c>
      <c r="BK294" s="44" t="e">
        <f t="shared" si="218"/>
        <v>#DIV/0!</v>
      </c>
      <c r="BL294" s="45" t="str">
        <f t="shared" si="209"/>
        <v/>
      </c>
      <c r="BM294" s="39"/>
      <c r="BN294" s="39" t="str">
        <f t="shared" si="219"/>
        <v/>
      </c>
      <c r="BP294" s="12" t="e">
        <f t="shared" si="220"/>
        <v>#N/A</v>
      </c>
    </row>
    <row r="295" spans="1:68">
      <c r="A295" s="43" t="s">
        <v>1040</v>
      </c>
      <c r="B295" s="43" t="s">
        <v>1041</v>
      </c>
      <c r="C295" s="43" t="s">
        <v>1042</v>
      </c>
      <c r="D295" s="43" t="s">
        <v>1043</v>
      </c>
      <c r="E295" s="43" t="s">
        <v>584</v>
      </c>
      <c r="F295" s="12" t="str">
        <f t="shared" si="210"/>
        <v>Immune syst</v>
      </c>
      <c r="H295" s="12">
        <f>VLOOKUP($B295,data!$B$3:$Q$11565,'diff expr Varroa'!H$7,FALSE)</f>
        <v>8.1359607826231297</v>
      </c>
      <c r="I295" s="12">
        <f>VLOOKUP($B295,data!$B$3:$Q$11565,'diff expr Varroa'!I$7,FALSE)</f>
        <v>8.2689660213155491</v>
      </c>
      <c r="J295" s="12">
        <f>VLOOKUP($B295,data!$B$3:$Q$11565,'diff expr Varroa'!J$7,FALSE)</f>
        <v>8.0751553989247302</v>
      </c>
      <c r="K295" s="12">
        <f>VLOOKUP($B295,data!$B$3:$Q$11565,'diff expr Varroa'!K$7,FALSE)</f>
        <v>8.5124204652147704</v>
      </c>
      <c r="L295" s="12">
        <f>VLOOKUP($B295,data!$B$3:$Q$11565,'diff expr Varroa'!L$7,FALSE)</f>
        <v>8.1040732145649308</v>
      </c>
      <c r="M295" s="12">
        <f>VLOOKUP($B295,data!$B$3:$Q$11565,'diff expr Varroa'!M$7,FALSE)</f>
        <v>8.8538846304249006</v>
      </c>
      <c r="N295" s="12">
        <f>VLOOKUP($B295,data!$B$3:$Q$11565,'diff expr Varroa'!N$7,FALSE)</f>
        <v>8.4235252308595108</v>
      </c>
      <c r="O295" s="12">
        <f>VLOOKUP($B295,data!$B$3:$Q$11565,'diff expr Varroa'!O$7,FALSE)</f>
        <v>8.4714139790657796</v>
      </c>
      <c r="P295" s="12">
        <f>VLOOKUP($B295,data!$B$3:$Q$11565,'diff expr Varroa'!P$7,FALSE)</f>
        <v>8.1954782915448607</v>
      </c>
      <c r="Q295" s="12">
        <f>VLOOKUP($B295,data!$B$3:$Q$11565,'diff expr Varroa'!Q$7,FALSE)</f>
        <v>8.1720390860348306</v>
      </c>
      <c r="S295" s="40" t="str">
        <f>IF(COUNTIF(H295:L295,"&gt;"&amp;'reference parameters'!$B$2)&gt;='reference parameters'!$B$3,IF(COUNTIF('diff expr Varroa'!M295:Q295,"&gt;"&amp;'reference parameters'!$B$2)&gt;='reference parameters'!$B$4,"OK"))</f>
        <v>OK</v>
      </c>
      <c r="U295" s="3">
        <f t="shared" si="177"/>
        <v>3</v>
      </c>
      <c r="V295" s="3">
        <f t="shared" si="178"/>
        <v>6</v>
      </c>
      <c r="W295" s="3">
        <f t="shared" si="179"/>
        <v>1</v>
      </c>
      <c r="X295" s="3">
        <f t="shared" si="180"/>
        <v>9</v>
      </c>
      <c r="Y295" s="3">
        <f t="shared" si="181"/>
        <v>2</v>
      </c>
      <c r="Z295" s="3">
        <f t="shared" si="182"/>
        <v>10</v>
      </c>
      <c r="AA295" s="3">
        <f t="shared" si="183"/>
        <v>7</v>
      </c>
      <c r="AB295" s="3">
        <f t="shared" si="184"/>
        <v>8</v>
      </c>
      <c r="AC295" s="3">
        <f t="shared" si="185"/>
        <v>5</v>
      </c>
      <c r="AD295" s="3">
        <f t="shared" si="186"/>
        <v>4</v>
      </c>
      <c r="AE295" s="3"/>
      <c r="AF295" s="3">
        <f t="shared" si="187"/>
        <v>0</v>
      </c>
      <c r="AG295" s="3">
        <f t="shared" si="188"/>
        <v>0</v>
      </c>
      <c r="AH295" s="3">
        <f t="shared" si="189"/>
        <v>0</v>
      </c>
      <c r="AI295" s="3">
        <f t="shared" si="190"/>
        <v>0</v>
      </c>
      <c r="AJ295" s="3">
        <f t="shared" si="191"/>
        <v>0</v>
      </c>
      <c r="AK295" s="3">
        <f t="shared" si="192"/>
        <v>0</v>
      </c>
      <c r="AL295" s="3">
        <f t="shared" si="193"/>
        <v>0</v>
      </c>
      <c r="AM295" s="3">
        <f t="shared" si="194"/>
        <v>0</v>
      </c>
      <c r="AN295" s="3">
        <f t="shared" si="195"/>
        <v>0</v>
      </c>
      <c r="AO295" s="3">
        <f t="shared" si="196"/>
        <v>0</v>
      </c>
      <c r="AP295" s="3"/>
      <c r="AQ295" s="3">
        <f t="shared" si="197"/>
        <v>3</v>
      </c>
      <c r="AR295" s="3">
        <f t="shared" si="198"/>
        <v>6</v>
      </c>
      <c r="AS295" s="3">
        <f t="shared" si="199"/>
        <v>1</v>
      </c>
      <c r="AT295" s="3">
        <f t="shared" si="200"/>
        <v>9</v>
      </c>
      <c r="AU295" s="3">
        <f t="shared" si="201"/>
        <v>2</v>
      </c>
      <c r="AV295" s="3">
        <f t="shared" si="202"/>
        <v>10</v>
      </c>
      <c r="AW295" s="3">
        <f t="shared" si="203"/>
        <v>7</v>
      </c>
      <c r="AX295" s="3">
        <f t="shared" si="204"/>
        <v>8</v>
      </c>
      <c r="AY295" s="3">
        <f t="shared" si="205"/>
        <v>5</v>
      </c>
      <c r="AZ295" s="3">
        <f t="shared" si="206"/>
        <v>4</v>
      </c>
      <c r="BA295" s="3"/>
      <c r="BB295" s="6">
        <f t="shared" si="207"/>
        <v>5</v>
      </c>
      <c r="BC295" s="3">
        <f t="shared" si="208"/>
        <v>5</v>
      </c>
      <c r="BD295" s="3">
        <f t="shared" si="211"/>
        <v>21</v>
      </c>
      <c r="BE295" s="3">
        <f t="shared" si="212"/>
        <v>34</v>
      </c>
      <c r="BF295" s="3">
        <f t="shared" si="213"/>
        <v>19</v>
      </c>
      <c r="BG295" s="3">
        <f t="shared" si="214"/>
        <v>6</v>
      </c>
      <c r="BH295" s="3">
        <f t="shared" si="215"/>
        <v>6</v>
      </c>
      <c r="BI295" s="28">
        <f t="shared" si="216"/>
        <v>12.5</v>
      </c>
      <c r="BJ295" s="28">
        <f t="shared" si="217"/>
        <v>4.7871355387816905</v>
      </c>
      <c r="BK295" s="44">
        <f t="shared" si="218"/>
        <v>-1.3578057164544433</v>
      </c>
      <c r="BL295" s="45">
        <f t="shared" si="209"/>
        <v>8.7262670284291577E-2</v>
      </c>
      <c r="BM295" s="39"/>
      <c r="BN295" s="39" t="str">
        <f t="shared" si="219"/>
        <v/>
      </c>
      <c r="BP295" s="12">
        <f t="shared" si="220"/>
        <v>1.0644997104515502E-2</v>
      </c>
    </row>
    <row r="296" spans="1:68">
      <c r="A296" s="43" t="s">
        <v>1044</v>
      </c>
      <c r="B296" s="43" t="s">
        <v>1045</v>
      </c>
      <c r="C296" s="43" t="s">
        <v>1046</v>
      </c>
      <c r="D296" s="43" t="s">
        <v>1047</v>
      </c>
      <c r="E296" s="43" t="s">
        <v>584</v>
      </c>
      <c r="F296" s="12" t="str">
        <f t="shared" si="210"/>
        <v>Immune syst</v>
      </c>
      <c r="H296" s="12">
        <f>VLOOKUP($B296,data!$B$3:$Q$11565,'diff expr Varroa'!H$7,FALSE)</f>
        <v>6.2988391187184796</v>
      </c>
      <c r="I296" s="12">
        <f>VLOOKUP($B296,data!$B$3:$Q$11565,'diff expr Varroa'!I$7,FALSE)</f>
        <v>6.3091097390471402</v>
      </c>
      <c r="J296" s="12">
        <f>VLOOKUP($B296,data!$B$3:$Q$11565,'diff expr Varroa'!J$7,FALSE)</f>
        <v>5.8734011200307696</v>
      </c>
      <c r="K296" s="12">
        <f>VLOOKUP($B296,data!$B$3:$Q$11565,'diff expr Varroa'!K$7,FALSE)</f>
        <v>6.4788754961203097</v>
      </c>
      <c r="L296" s="12">
        <f>VLOOKUP($B296,data!$B$3:$Q$11565,'diff expr Varroa'!L$7,FALSE)</f>
        <v>5.5918733105197997</v>
      </c>
      <c r="M296" s="12">
        <f>VLOOKUP($B296,data!$B$3:$Q$11565,'diff expr Varroa'!M$7,FALSE)</f>
        <v>6.09974100485673</v>
      </c>
      <c r="N296" s="12">
        <f>VLOOKUP($B296,data!$B$3:$Q$11565,'diff expr Varroa'!N$7,FALSE)</f>
        <v>6.4174232226032499</v>
      </c>
      <c r="O296" s="12">
        <f>VLOOKUP($B296,data!$B$3:$Q$11565,'diff expr Varroa'!O$7,FALSE)</f>
        <v>5.8467461768600897</v>
      </c>
      <c r="P296" s="12">
        <f>VLOOKUP($B296,data!$B$3:$Q$11565,'diff expr Varroa'!P$7,FALSE)</f>
        <v>6.45277007558881</v>
      </c>
      <c r="Q296" s="12">
        <f>VLOOKUP($B296,data!$B$3:$Q$11565,'diff expr Varroa'!Q$7,FALSE)</f>
        <v>6.5679948358929003</v>
      </c>
      <c r="S296" s="40" t="str">
        <f>IF(COUNTIF(H296:L296,"&gt;"&amp;'reference parameters'!$B$2)&gt;='reference parameters'!$B$3,IF(COUNTIF('diff expr Varroa'!M296:Q296,"&gt;"&amp;'reference parameters'!$B$2)&gt;='reference parameters'!$B$4,"OK"))</f>
        <v>OK</v>
      </c>
      <c r="U296" s="3">
        <f t="shared" si="177"/>
        <v>5</v>
      </c>
      <c r="V296" s="3">
        <f t="shared" si="178"/>
        <v>6</v>
      </c>
      <c r="W296" s="3">
        <f t="shared" si="179"/>
        <v>3</v>
      </c>
      <c r="X296" s="3">
        <f t="shared" si="180"/>
        <v>9</v>
      </c>
      <c r="Y296" s="3">
        <f t="shared" si="181"/>
        <v>1</v>
      </c>
      <c r="Z296" s="3">
        <f t="shared" si="182"/>
        <v>4</v>
      </c>
      <c r="AA296" s="3">
        <f t="shared" si="183"/>
        <v>7</v>
      </c>
      <c r="AB296" s="3">
        <f t="shared" si="184"/>
        <v>2</v>
      </c>
      <c r="AC296" s="3">
        <f t="shared" si="185"/>
        <v>8</v>
      </c>
      <c r="AD296" s="3">
        <f t="shared" si="186"/>
        <v>10</v>
      </c>
      <c r="AE296" s="3"/>
      <c r="AF296" s="3">
        <f t="shared" si="187"/>
        <v>0</v>
      </c>
      <c r="AG296" s="3">
        <f t="shared" si="188"/>
        <v>0</v>
      </c>
      <c r="AH296" s="3">
        <f t="shared" si="189"/>
        <v>0</v>
      </c>
      <c r="AI296" s="3">
        <f t="shared" si="190"/>
        <v>0</v>
      </c>
      <c r="AJ296" s="3">
        <f t="shared" si="191"/>
        <v>0</v>
      </c>
      <c r="AK296" s="3">
        <f t="shared" si="192"/>
        <v>0</v>
      </c>
      <c r="AL296" s="3">
        <f t="shared" si="193"/>
        <v>0</v>
      </c>
      <c r="AM296" s="3">
        <f t="shared" si="194"/>
        <v>0</v>
      </c>
      <c r="AN296" s="3">
        <f t="shared" si="195"/>
        <v>0</v>
      </c>
      <c r="AO296" s="3">
        <f t="shared" si="196"/>
        <v>0</v>
      </c>
      <c r="AP296" s="3"/>
      <c r="AQ296" s="3">
        <f t="shared" si="197"/>
        <v>5</v>
      </c>
      <c r="AR296" s="3">
        <f t="shared" si="198"/>
        <v>6</v>
      </c>
      <c r="AS296" s="3">
        <f t="shared" si="199"/>
        <v>3</v>
      </c>
      <c r="AT296" s="3">
        <f t="shared" si="200"/>
        <v>9</v>
      </c>
      <c r="AU296" s="3">
        <f t="shared" si="201"/>
        <v>1</v>
      </c>
      <c r="AV296" s="3">
        <f t="shared" si="202"/>
        <v>4</v>
      </c>
      <c r="AW296" s="3">
        <f t="shared" si="203"/>
        <v>7</v>
      </c>
      <c r="AX296" s="3">
        <f t="shared" si="204"/>
        <v>2</v>
      </c>
      <c r="AY296" s="3">
        <f t="shared" si="205"/>
        <v>8</v>
      </c>
      <c r="AZ296" s="3">
        <f t="shared" si="206"/>
        <v>10</v>
      </c>
      <c r="BA296" s="3"/>
      <c r="BB296" s="6">
        <f t="shared" si="207"/>
        <v>5</v>
      </c>
      <c r="BC296" s="3">
        <f t="shared" si="208"/>
        <v>5</v>
      </c>
      <c r="BD296" s="3">
        <f t="shared" si="211"/>
        <v>24</v>
      </c>
      <c r="BE296" s="3">
        <f t="shared" si="212"/>
        <v>31</v>
      </c>
      <c r="BF296" s="3">
        <f t="shared" si="213"/>
        <v>16</v>
      </c>
      <c r="BG296" s="3">
        <f t="shared" si="214"/>
        <v>9</v>
      </c>
      <c r="BH296" s="3">
        <f t="shared" si="215"/>
        <v>9</v>
      </c>
      <c r="BI296" s="28">
        <f t="shared" si="216"/>
        <v>12.5</v>
      </c>
      <c r="BJ296" s="28">
        <f t="shared" si="217"/>
        <v>4.7871355387816905</v>
      </c>
      <c r="BK296" s="44">
        <f t="shared" si="218"/>
        <v>-0.73112615501393097</v>
      </c>
      <c r="BL296" s="45">
        <f t="shared" si="209"/>
        <v>0.23235104997023245</v>
      </c>
      <c r="BM296" s="39"/>
      <c r="BN296" s="39" t="str">
        <f t="shared" si="219"/>
        <v/>
      </c>
      <c r="BP296" s="12">
        <f t="shared" si="220"/>
        <v>1.1676590522234916E-2</v>
      </c>
    </row>
    <row r="297" spans="1:68">
      <c r="A297" s="43" t="s">
        <v>1048</v>
      </c>
      <c r="B297" s="43" t="s">
        <v>1049</v>
      </c>
      <c r="C297" s="43" t="s">
        <v>1050</v>
      </c>
      <c r="D297" s="43" t="s">
        <v>1051</v>
      </c>
      <c r="E297" s="43" t="s">
        <v>584</v>
      </c>
      <c r="F297" s="12" t="str">
        <f t="shared" si="210"/>
        <v>Immune syst</v>
      </c>
      <c r="H297" s="12">
        <f>VLOOKUP($B297,data!$B$3:$Q$11565,'diff expr Varroa'!H$7,FALSE)</f>
        <v>9.7582457433566798</v>
      </c>
      <c r="I297" s="12">
        <f>VLOOKUP($B297,data!$B$3:$Q$11565,'diff expr Varroa'!I$7,FALSE)</f>
        <v>9.7623427624438204</v>
      </c>
      <c r="J297" s="12">
        <f>VLOOKUP($B297,data!$B$3:$Q$11565,'diff expr Varroa'!J$7,FALSE)</f>
        <v>9.3048581241928296</v>
      </c>
      <c r="K297" s="12">
        <f>VLOOKUP($B297,data!$B$3:$Q$11565,'diff expr Varroa'!K$7,FALSE)</f>
        <v>9.8026569781725499</v>
      </c>
      <c r="L297" s="12">
        <f>VLOOKUP($B297,data!$B$3:$Q$11565,'diff expr Varroa'!L$7,FALSE)</f>
        <v>9.7792487528544907</v>
      </c>
      <c r="M297" s="12">
        <f>VLOOKUP($B297,data!$B$3:$Q$11565,'diff expr Varroa'!M$7,FALSE)</f>
        <v>10.242679234373799</v>
      </c>
      <c r="N297" s="12">
        <f>VLOOKUP($B297,data!$B$3:$Q$11565,'diff expr Varroa'!N$7,FALSE)</f>
        <v>9.5810981779874105</v>
      </c>
      <c r="O297" s="12">
        <f>VLOOKUP($B297,data!$B$3:$Q$11565,'diff expr Varroa'!O$7,FALSE)</f>
        <v>9.5181866575148799</v>
      </c>
      <c r="P297" s="12">
        <f>VLOOKUP($B297,data!$B$3:$Q$11565,'diff expr Varroa'!P$7,FALSE)</f>
        <v>9.6479201039417397</v>
      </c>
      <c r="Q297" s="12">
        <f>VLOOKUP($B297,data!$B$3:$Q$11565,'diff expr Varroa'!Q$7,FALSE)</f>
        <v>9.6185250400316509</v>
      </c>
      <c r="S297" s="40" t="str">
        <f>IF(COUNTIF(H297:L297,"&gt;"&amp;'reference parameters'!$B$2)&gt;='reference parameters'!$B$3,IF(COUNTIF('diff expr Varroa'!M297:Q297,"&gt;"&amp;'reference parameters'!$B$2)&gt;='reference parameters'!$B$4,"OK"))</f>
        <v>OK</v>
      </c>
      <c r="U297" s="3">
        <f t="shared" si="177"/>
        <v>6</v>
      </c>
      <c r="V297" s="3">
        <f t="shared" si="178"/>
        <v>7</v>
      </c>
      <c r="W297" s="3">
        <f t="shared" si="179"/>
        <v>1</v>
      </c>
      <c r="X297" s="3">
        <f t="shared" si="180"/>
        <v>9</v>
      </c>
      <c r="Y297" s="3">
        <f t="shared" si="181"/>
        <v>8</v>
      </c>
      <c r="Z297" s="3">
        <f t="shared" si="182"/>
        <v>10</v>
      </c>
      <c r="AA297" s="3">
        <f t="shared" si="183"/>
        <v>3</v>
      </c>
      <c r="AB297" s="3">
        <f t="shared" si="184"/>
        <v>2</v>
      </c>
      <c r="AC297" s="3">
        <f t="shared" si="185"/>
        <v>5</v>
      </c>
      <c r="AD297" s="3">
        <f t="shared" si="186"/>
        <v>4</v>
      </c>
      <c r="AE297" s="3"/>
      <c r="AF297" s="3">
        <f t="shared" si="187"/>
        <v>0</v>
      </c>
      <c r="AG297" s="3">
        <f t="shared" si="188"/>
        <v>0</v>
      </c>
      <c r="AH297" s="3">
        <f t="shared" si="189"/>
        <v>0</v>
      </c>
      <c r="AI297" s="3">
        <f t="shared" si="190"/>
        <v>0</v>
      </c>
      <c r="AJ297" s="3">
        <f t="shared" si="191"/>
        <v>0</v>
      </c>
      <c r="AK297" s="3">
        <f t="shared" si="192"/>
        <v>0</v>
      </c>
      <c r="AL297" s="3">
        <f t="shared" si="193"/>
        <v>0</v>
      </c>
      <c r="AM297" s="3">
        <f t="shared" si="194"/>
        <v>0</v>
      </c>
      <c r="AN297" s="3">
        <f t="shared" si="195"/>
        <v>0</v>
      </c>
      <c r="AO297" s="3">
        <f t="shared" si="196"/>
        <v>0</v>
      </c>
      <c r="AP297" s="3"/>
      <c r="AQ297" s="3">
        <f t="shared" si="197"/>
        <v>6</v>
      </c>
      <c r="AR297" s="3">
        <f t="shared" si="198"/>
        <v>7</v>
      </c>
      <c r="AS297" s="3">
        <f t="shared" si="199"/>
        <v>1</v>
      </c>
      <c r="AT297" s="3">
        <f t="shared" si="200"/>
        <v>9</v>
      </c>
      <c r="AU297" s="3">
        <f t="shared" si="201"/>
        <v>8</v>
      </c>
      <c r="AV297" s="3">
        <f t="shared" si="202"/>
        <v>10</v>
      </c>
      <c r="AW297" s="3">
        <f t="shared" si="203"/>
        <v>3</v>
      </c>
      <c r="AX297" s="3">
        <f t="shared" si="204"/>
        <v>2</v>
      </c>
      <c r="AY297" s="3">
        <f t="shared" si="205"/>
        <v>5</v>
      </c>
      <c r="AZ297" s="3">
        <f t="shared" si="206"/>
        <v>4</v>
      </c>
      <c r="BA297" s="3"/>
      <c r="BB297" s="6">
        <f t="shared" si="207"/>
        <v>5</v>
      </c>
      <c r="BC297" s="3">
        <f t="shared" si="208"/>
        <v>5</v>
      </c>
      <c r="BD297" s="3">
        <f t="shared" si="211"/>
        <v>31</v>
      </c>
      <c r="BE297" s="3">
        <f t="shared" si="212"/>
        <v>24</v>
      </c>
      <c r="BF297" s="3">
        <f t="shared" si="213"/>
        <v>9</v>
      </c>
      <c r="BG297" s="3">
        <f t="shared" si="214"/>
        <v>16</v>
      </c>
      <c r="BH297" s="3">
        <f t="shared" si="215"/>
        <v>9</v>
      </c>
      <c r="BI297" s="28">
        <f t="shared" si="216"/>
        <v>12.5</v>
      </c>
      <c r="BJ297" s="28">
        <f t="shared" si="217"/>
        <v>4.7871355387816905</v>
      </c>
      <c r="BK297" s="44">
        <f t="shared" si="218"/>
        <v>-0.73112615501393097</v>
      </c>
      <c r="BL297" s="45">
        <f t="shared" si="209"/>
        <v>0.23235104997023245</v>
      </c>
      <c r="BM297" s="39"/>
      <c r="BN297" s="39" t="str">
        <f t="shared" si="219"/>
        <v/>
      </c>
      <c r="BP297" s="12">
        <f t="shared" si="220"/>
        <v>1.8000787773576837E-3</v>
      </c>
    </row>
    <row r="298" spans="1:68">
      <c r="A298" s="43" t="s">
        <v>1052</v>
      </c>
      <c r="B298" s="43" t="s">
        <v>1053</v>
      </c>
      <c r="C298" s="43" t="s">
        <v>1054</v>
      </c>
      <c r="D298" s="43" t="s">
        <v>1055</v>
      </c>
      <c r="E298" s="43" t="s">
        <v>584</v>
      </c>
      <c r="F298" s="12" t="str">
        <f t="shared" si="210"/>
        <v>Immune syst</v>
      </c>
      <c r="H298" s="12">
        <f>VLOOKUP($B298,data!$B$3:$Q$11565,'diff expr Varroa'!H$7,FALSE)</f>
        <v>9.3887204033010292</v>
      </c>
      <c r="I298" s="12">
        <f>VLOOKUP($B298,data!$B$3:$Q$11565,'diff expr Varroa'!I$7,FALSE)</f>
        <v>9.2704496045955391</v>
      </c>
      <c r="J298" s="12">
        <f>VLOOKUP($B298,data!$B$3:$Q$11565,'diff expr Varroa'!J$7,FALSE)</f>
        <v>9.0085666683311398</v>
      </c>
      <c r="K298" s="12">
        <f>VLOOKUP($B298,data!$B$3:$Q$11565,'diff expr Varroa'!K$7,FALSE)</f>
        <v>9.3415804399540097</v>
      </c>
      <c r="L298" s="12">
        <f>VLOOKUP($B298,data!$B$3:$Q$11565,'diff expr Varroa'!L$7,FALSE)</f>
        <v>9.3421328931983396</v>
      </c>
      <c r="M298" s="12">
        <f>VLOOKUP($B298,data!$B$3:$Q$11565,'diff expr Varroa'!M$7,FALSE)</f>
        <v>8.4772376849151296</v>
      </c>
      <c r="N298" s="12">
        <f>VLOOKUP($B298,data!$B$3:$Q$11565,'diff expr Varroa'!N$7,FALSE)</f>
        <v>9.45572639014906</v>
      </c>
      <c r="O298" s="12">
        <f>VLOOKUP($B298,data!$B$3:$Q$11565,'diff expr Varroa'!O$7,FALSE)</f>
        <v>8.8394250352808008</v>
      </c>
      <c r="P298" s="12">
        <f>VLOOKUP($B298,data!$B$3:$Q$11565,'diff expr Varroa'!P$7,FALSE)</f>
        <v>9.2802174039593801</v>
      </c>
      <c r="Q298" s="12">
        <f>VLOOKUP($B298,data!$B$3:$Q$11565,'diff expr Varroa'!Q$7,FALSE)</f>
        <v>9.2807709387927808</v>
      </c>
      <c r="S298" s="40" t="str">
        <f>IF(COUNTIF(H298:L298,"&gt;"&amp;'reference parameters'!$B$2)&gt;='reference parameters'!$B$3,IF(COUNTIF('diff expr Varroa'!M298:Q298,"&gt;"&amp;'reference parameters'!$B$2)&gt;='reference parameters'!$B$4,"OK"))</f>
        <v>OK</v>
      </c>
      <c r="U298" s="3">
        <f t="shared" si="177"/>
        <v>9</v>
      </c>
      <c r="V298" s="3">
        <f t="shared" si="178"/>
        <v>4</v>
      </c>
      <c r="W298" s="3">
        <f t="shared" si="179"/>
        <v>3</v>
      </c>
      <c r="X298" s="3">
        <f t="shared" si="180"/>
        <v>7</v>
      </c>
      <c r="Y298" s="3">
        <f t="shared" si="181"/>
        <v>8</v>
      </c>
      <c r="Z298" s="3">
        <f t="shared" si="182"/>
        <v>1</v>
      </c>
      <c r="AA298" s="3">
        <f t="shared" si="183"/>
        <v>10</v>
      </c>
      <c r="AB298" s="3">
        <f t="shared" si="184"/>
        <v>2</v>
      </c>
      <c r="AC298" s="3">
        <f t="shared" si="185"/>
        <v>5</v>
      </c>
      <c r="AD298" s="3">
        <f t="shared" si="186"/>
        <v>6</v>
      </c>
      <c r="AE298" s="3"/>
      <c r="AF298" s="3">
        <f t="shared" si="187"/>
        <v>0</v>
      </c>
      <c r="AG298" s="3">
        <f t="shared" si="188"/>
        <v>0</v>
      </c>
      <c r="AH298" s="3">
        <f t="shared" si="189"/>
        <v>0</v>
      </c>
      <c r="AI298" s="3">
        <f t="shared" si="190"/>
        <v>0</v>
      </c>
      <c r="AJ298" s="3">
        <f t="shared" si="191"/>
        <v>0</v>
      </c>
      <c r="AK298" s="3">
        <f t="shared" si="192"/>
        <v>0</v>
      </c>
      <c r="AL298" s="3">
        <f t="shared" si="193"/>
        <v>0</v>
      </c>
      <c r="AM298" s="3">
        <f t="shared" si="194"/>
        <v>0</v>
      </c>
      <c r="AN298" s="3">
        <f t="shared" si="195"/>
        <v>0</v>
      </c>
      <c r="AO298" s="3">
        <f t="shared" si="196"/>
        <v>0</v>
      </c>
      <c r="AP298" s="3"/>
      <c r="AQ298" s="3">
        <f t="shared" si="197"/>
        <v>9</v>
      </c>
      <c r="AR298" s="3">
        <f t="shared" si="198"/>
        <v>4</v>
      </c>
      <c r="AS298" s="3">
        <f t="shared" si="199"/>
        <v>3</v>
      </c>
      <c r="AT298" s="3">
        <f t="shared" si="200"/>
        <v>7</v>
      </c>
      <c r="AU298" s="3">
        <f t="shared" si="201"/>
        <v>8</v>
      </c>
      <c r="AV298" s="3">
        <f t="shared" si="202"/>
        <v>1</v>
      </c>
      <c r="AW298" s="3">
        <f t="shared" si="203"/>
        <v>10</v>
      </c>
      <c r="AX298" s="3">
        <f t="shared" si="204"/>
        <v>2</v>
      </c>
      <c r="AY298" s="3">
        <f t="shared" si="205"/>
        <v>5</v>
      </c>
      <c r="AZ298" s="3">
        <f t="shared" si="206"/>
        <v>6</v>
      </c>
      <c r="BA298" s="3"/>
      <c r="BB298" s="6">
        <f t="shared" si="207"/>
        <v>5</v>
      </c>
      <c r="BC298" s="3">
        <f t="shared" si="208"/>
        <v>5</v>
      </c>
      <c r="BD298" s="3">
        <f t="shared" si="211"/>
        <v>31</v>
      </c>
      <c r="BE298" s="3">
        <f t="shared" si="212"/>
        <v>24</v>
      </c>
      <c r="BF298" s="3">
        <f t="shared" si="213"/>
        <v>9</v>
      </c>
      <c r="BG298" s="3">
        <f t="shared" si="214"/>
        <v>16</v>
      </c>
      <c r="BH298" s="3">
        <f t="shared" si="215"/>
        <v>9</v>
      </c>
      <c r="BI298" s="28">
        <f t="shared" si="216"/>
        <v>12.5</v>
      </c>
      <c r="BJ298" s="28">
        <f t="shared" si="217"/>
        <v>4.7871355387816905</v>
      </c>
      <c r="BK298" s="44">
        <f t="shared" si="218"/>
        <v>-0.73112615501393097</v>
      </c>
      <c r="BL298" s="45">
        <f t="shared" si="209"/>
        <v>0.23235104997023245</v>
      </c>
      <c r="BM298" s="39"/>
      <c r="BN298" s="39" t="str">
        <f t="shared" si="219"/>
        <v/>
      </c>
      <c r="BP298" s="12">
        <f t="shared" si="220"/>
        <v>-9.6452483801027517E-3</v>
      </c>
    </row>
    <row r="299" spans="1:68">
      <c r="A299" s="43" t="s">
        <v>1056</v>
      </c>
      <c r="B299" s="43" t="s">
        <v>1057</v>
      </c>
      <c r="C299" s="43" t="s">
        <v>814</v>
      </c>
      <c r="D299" s="43" t="s">
        <v>1058</v>
      </c>
      <c r="E299" s="43" t="s">
        <v>584</v>
      </c>
      <c r="F299" s="12" t="str">
        <f t="shared" si="210"/>
        <v>Immune syst</v>
      </c>
      <c r="H299" s="12">
        <f>VLOOKUP($B299,data!$B$3:$Q$11565,'diff expr Varroa'!H$7,FALSE)</f>
        <v>10.8831645001978</v>
      </c>
      <c r="I299" s="12">
        <f>VLOOKUP($B299,data!$B$3:$Q$11565,'diff expr Varroa'!I$7,FALSE)</f>
        <v>10.860350992763999</v>
      </c>
      <c r="J299" s="12">
        <f>VLOOKUP($B299,data!$B$3:$Q$11565,'diff expr Varroa'!J$7,FALSE)</f>
        <v>10.8411479920809</v>
      </c>
      <c r="K299" s="12">
        <f>VLOOKUP($B299,data!$B$3:$Q$11565,'diff expr Varroa'!K$7,FALSE)</f>
        <v>10.968177838885801</v>
      </c>
      <c r="L299" s="12">
        <f>VLOOKUP($B299,data!$B$3:$Q$11565,'diff expr Varroa'!L$7,FALSE)</f>
        <v>10.795711474986801</v>
      </c>
      <c r="M299" s="12">
        <f>VLOOKUP($B299,data!$B$3:$Q$11565,'diff expr Varroa'!M$7,FALSE)</f>
        <v>11.2574067059403</v>
      </c>
      <c r="N299" s="12">
        <f>VLOOKUP($B299,data!$B$3:$Q$11565,'diff expr Varroa'!N$7,FALSE)</f>
        <v>10.996141439877601</v>
      </c>
      <c r="O299" s="12">
        <f>VLOOKUP($B299,data!$B$3:$Q$11565,'diff expr Varroa'!O$7,FALSE)</f>
        <v>11.1483053274219</v>
      </c>
      <c r="P299" s="12">
        <f>VLOOKUP($B299,data!$B$3:$Q$11565,'diff expr Varroa'!P$7,FALSE)</f>
        <v>10.793745841778501</v>
      </c>
      <c r="Q299" s="12">
        <f>VLOOKUP($B299,data!$B$3:$Q$11565,'diff expr Varroa'!Q$7,FALSE)</f>
        <v>10.9455122070457</v>
      </c>
      <c r="S299" s="40" t="str">
        <f>IF(COUNTIF(H299:L299,"&gt;"&amp;'reference parameters'!$B$2)&gt;='reference parameters'!$B$3,IF(COUNTIF('diff expr Varroa'!M299:Q299,"&gt;"&amp;'reference parameters'!$B$2)&gt;='reference parameters'!$B$4,"OK"))</f>
        <v>OK</v>
      </c>
      <c r="U299" s="3">
        <f t="shared" si="177"/>
        <v>5</v>
      </c>
      <c r="V299" s="3">
        <f t="shared" si="178"/>
        <v>4</v>
      </c>
      <c r="W299" s="3">
        <f t="shared" si="179"/>
        <v>3</v>
      </c>
      <c r="X299" s="3">
        <f t="shared" si="180"/>
        <v>7</v>
      </c>
      <c r="Y299" s="3">
        <f t="shared" si="181"/>
        <v>2</v>
      </c>
      <c r="Z299" s="3">
        <f t="shared" si="182"/>
        <v>10</v>
      </c>
      <c r="AA299" s="3">
        <f t="shared" si="183"/>
        <v>8</v>
      </c>
      <c r="AB299" s="3">
        <f t="shared" si="184"/>
        <v>9</v>
      </c>
      <c r="AC299" s="3">
        <f t="shared" si="185"/>
        <v>1</v>
      </c>
      <c r="AD299" s="3">
        <f t="shared" si="186"/>
        <v>6</v>
      </c>
      <c r="AE299" s="3"/>
      <c r="AF299" s="3">
        <f t="shared" si="187"/>
        <v>0</v>
      </c>
      <c r="AG299" s="3">
        <f t="shared" si="188"/>
        <v>0</v>
      </c>
      <c r="AH299" s="3">
        <f t="shared" si="189"/>
        <v>0</v>
      </c>
      <c r="AI299" s="3">
        <f t="shared" si="190"/>
        <v>0</v>
      </c>
      <c r="AJ299" s="3">
        <f t="shared" si="191"/>
        <v>0</v>
      </c>
      <c r="AK299" s="3">
        <f t="shared" si="192"/>
        <v>0</v>
      </c>
      <c r="AL299" s="3">
        <f t="shared" si="193"/>
        <v>0</v>
      </c>
      <c r="AM299" s="3">
        <f t="shared" si="194"/>
        <v>0</v>
      </c>
      <c r="AN299" s="3">
        <f t="shared" si="195"/>
        <v>0</v>
      </c>
      <c r="AO299" s="3">
        <f t="shared" si="196"/>
        <v>0</v>
      </c>
      <c r="AP299" s="3"/>
      <c r="AQ299" s="3">
        <f t="shared" si="197"/>
        <v>5</v>
      </c>
      <c r="AR299" s="3">
        <f t="shared" si="198"/>
        <v>4</v>
      </c>
      <c r="AS299" s="3">
        <f t="shared" si="199"/>
        <v>3</v>
      </c>
      <c r="AT299" s="3">
        <f t="shared" si="200"/>
        <v>7</v>
      </c>
      <c r="AU299" s="3">
        <f t="shared" si="201"/>
        <v>2</v>
      </c>
      <c r="AV299" s="3">
        <f t="shared" si="202"/>
        <v>10</v>
      </c>
      <c r="AW299" s="3">
        <f t="shared" si="203"/>
        <v>8</v>
      </c>
      <c r="AX299" s="3">
        <f t="shared" si="204"/>
        <v>9</v>
      </c>
      <c r="AY299" s="3">
        <f t="shared" si="205"/>
        <v>1</v>
      </c>
      <c r="AZ299" s="3">
        <f t="shared" si="206"/>
        <v>6</v>
      </c>
      <c r="BA299" s="3"/>
      <c r="BB299" s="6">
        <f t="shared" si="207"/>
        <v>5</v>
      </c>
      <c r="BC299" s="3">
        <f t="shared" si="208"/>
        <v>5</v>
      </c>
      <c r="BD299" s="3">
        <f t="shared" si="211"/>
        <v>21</v>
      </c>
      <c r="BE299" s="3">
        <f t="shared" si="212"/>
        <v>34</v>
      </c>
      <c r="BF299" s="3">
        <f t="shared" si="213"/>
        <v>19</v>
      </c>
      <c r="BG299" s="3">
        <f t="shared" si="214"/>
        <v>6</v>
      </c>
      <c r="BH299" s="3">
        <f t="shared" si="215"/>
        <v>6</v>
      </c>
      <c r="BI299" s="28">
        <f t="shared" si="216"/>
        <v>12.5</v>
      </c>
      <c r="BJ299" s="28">
        <f t="shared" si="217"/>
        <v>4.7871355387816905</v>
      </c>
      <c r="BK299" s="44">
        <f t="shared" si="218"/>
        <v>-1.3578057164544433</v>
      </c>
      <c r="BL299" s="45">
        <f t="shared" si="209"/>
        <v>8.7262670284291577E-2</v>
      </c>
      <c r="BM299" s="39"/>
      <c r="BN299" s="39" t="str">
        <f t="shared" si="219"/>
        <v/>
      </c>
      <c r="BP299" s="12">
        <f t="shared" si="220"/>
        <v>6.287532147683776E-3</v>
      </c>
    </row>
    <row r="300" spans="1:68">
      <c r="A300" s="43" t="s">
        <v>1059</v>
      </c>
      <c r="B300" s="43" t="s">
        <v>1060</v>
      </c>
      <c r="C300" s="43" t="s">
        <v>1061</v>
      </c>
      <c r="D300" s="43" t="s">
        <v>1062</v>
      </c>
      <c r="E300" s="43" t="s">
        <v>584</v>
      </c>
      <c r="F300" s="12" t="str">
        <f t="shared" si="210"/>
        <v>Immune syst</v>
      </c>
      <c r="H300" s="12">
        <f>VLOOKUP($B300,data!$B$3:$Q$11565,'diff expr Varroa'!H$7,FALSE)</f>
        <v>8.2586863930716792</v>
      </c>
      <c r="I300" s="12">
        <f>VLOOKUP($B300,data!$B$3:$Q$11565,'diff expr Varroa'!I$7,FALSE)</f>
        <v>8.3890938135742594</v>
      </c>
      <c r="J300" s="12">
        <f>VLOOKUP($B300,data!$B$3:$Q$11565,'diff expr Varroa'!J$7,FALSE)</f>
        <v>8.2779783860866907</v>
      </c>
      <c r="K300" s="12">
        <f>VLOOKUP($B300,data!$B$3:$Q$11565,'diff expr Varroa'!K$7,FALSE)</f>
        <v>8.8122809684789996</v>
      </c>
      <c r="L300" s="12">
        <f>VLOOKUP($B300,data!$B$3:$Q$11565,'diff expr Varroa'!L$7,FALSE)</f>
        <v>8.1732677952203208</v>
      </c>
      <c r="M300" s="12">
        <f>VLOOKUP($B300,data!$B$3:$Q$11565,'diff expr Varroa'!M$7,FALSE)</f>
        <v>8.6763950979157691</v>
      </c>
      <c r="N300" s="12">
        <f>VLOOKUP($B300,data!$B$3:$Q$11565,'diff expr Varroa'!N$7,FALSE)</f>
        <v>8.2866845341639195</v>
      </c>
      <c r="O300" s="12">
        <f>VLOOKUP($B300,data!$B$3:$Q$11565,'diff expr Varroa'!O$7,FALSE)</f>
        <v>8.9245391597360904</v>
      </c>
      <c r="P300" s="12">
        <f>VLOOKUP($B300,data!$B$3:$Q$11565,'diff expr Varroa'!P$7,FALSE)</f>
        <v>8.3531630384711093</v>
      </c>
      <c r="Q300" s="12">
        <f>VLOOKUP($B300,data!$B$3:$Q$11565,'diff expr Varroa'!Q$7,FALSE)</f>
        <v>8.3955127386756505</v>
      </c>
      <c r="S300" s="40" t="str">
        <f>IF(COUNTIF(H300:L300,"&gt;"&amp;'reference parameters'!$B$2)&gt;='reference parameters'!$B$3,IF(COUNTIF('diff expr Varroa'!M300:Q300,"&gt;"&amp;'reference parameters'!$B$2)&gt;='reference parameters'!$B$4,"OK"))</f>
        <v>OK</v>
      </c>
      <c r="U300" s="3">
        <f t="shared" si="177"/>
        <v>2</v>
      </c>
      <c r="V300" s="3">
        <f t="shared" si="178"/>
        <v>6</v>
      </c>
      <c r="W300" s="3">
        <f t="shared" si="179"/>
        <v>3</v>
      </c>
      <c r="X300" s="3">
        <f t="shared" si="180"/>
        <v>9</v>
      </c>
      <c r="Y300" s="3">
        <f t="shared" si="181"/>
        <v>1</v>
      </c>
      <c r="Z300" s="3">
        <f t="shared" si="182"/>
        <v>8</v>
      </c>
      <c r="AA300" s="3">
        <f t="shared" si="183"/>
        <v>4</v>
      </c>
      <c r="AB300" s="3">
        <f t="shared" si="184"/>
        <v>10</v>
      </c>
      <c r="AC300" s="3">
        <f t="shared" si="185"/>
        <v>5</v>
      </c>
      <c r="AD300" s="3">
        <f t="shared" si="186"/>
        <v>7</v>
      </c>
      <c r="AE300" s="3"/>
      <c r="AF300" s="3">
        <f t="shared" si="187"/>
        <v>0</v>
      </c>
      <c r="AG300" s="3">
        <f t="shared" si="188"/>
        <v>0</v>
      </c>
      <c r="AH300" s="3">
        <f t="shared" si="189"/>
        <v>0</v>
      </c>
      <c r="AI300" s="3">
        <f t="shared" si="190"/>
        <v>0</v>
      </c>
      <c r="AJ300" s="3">
        <f t="shared" si="191"/>
        <v>0</v>
      </c>
      <c r="AK300" s="3">
        <f t="shared" si="192"/>
        <v>0</v>
      </c>
      <c r="AL300" s="3">
        <f t="shared" si="193"/>
        <v>0</v>
      </c>
      <c r="AM300" s="3">
        <f t="shared" si="194"/>
        <v>0</v>
      </c>
      <c r="AN300" s="3">
        <f t="shared" si="195"/>
        <v>0</v>
      </c>
      <c r="AO300" s="3">
        <f t="shared" si="196"/>
        <v>0</v>
      </c>
      <c r="AP300" s="3"/>
      <c r="AQ300" s="3">
        <f t="shared" si="197"/>
        <v>2</v>
      </c>
      <c r="AR300" s="3">
        <f t="shared" si="198"/>
        <v>6</v>
      </c>
      <c r="AS300" s="3">
        <f t="shared" si="199"/>
        <v>3</v>
      </c>
      <c r="AT300" s="3">
        <f t="shared" si="200"/>
        <v>9</v>
      </c>
      <c r="AU300" s="3">
        <f t="shared" si="201"/>
        <v>1</v>
      </c>
      <c r="AV300" s="3">
        <f t="shared" si="202"/>
        <v>8</v>
      </c>
      <c r="AW300" s="3">
        <f t="shared" si="203"/>
        <v>4</v>
      </c>
      <c r="AX300" s="3">
        <f t="shared" si="204"/>
        <v>10</v>
      </c>
      <c r="AY300" s="3">
        <f t="shared" si="205"/>
        <v>5</v>
      </c>
      <c r="AZ300" s="3">
        <f t="shared" si="206"/>
        <v>7</v>
      </c>
      <c r="BA300" s="3"/>
      <c r="BB300" s="6">
        <f t="shared" si="207"/>
        <v>5</v>
      </c>
      <c r="BC300" s="3">
        <f t="shared" si="208"/>
        <v>5</v>
      </c>
      <c r="BD300" s="3">
        <f t="shared" si="211"/>
        <v>21</v>
      </c>
      <c r="BE300" s="3">
        <f t="shared" si="212"/>
        <v>34</v>
      </c>
      <c r="BF300" s="3">
        <f t="shared" si="213"/>
        <v>19</v>
      </c>
      <c r="BG300" s="3">
        <f t="shared" si="214"/>
        <v>6</v>
      </c>
      <c r="BH300" s="3">
        <f t="shared" si="215"/>
        <v>6</v>
      </c>
      <c r="BI300" s="28">
        <f t="shared" si="216"/>
        <v>12.5</v>
      </c>
      <c r="BJ300" s="28">
        <f t="shared" si="217"/>
        <v>4.7871355387816905</v>
      </c>
      <c r="BK300" s="44">
        <f t="shared" si="218"/>
        <v>-1.3578057164544433</v>
      </c>
      <c r="BL300" s="45">
        <f t="shared" si="209"/>
        <v>8.7262670284291577E-2</v>
      </c>
      <c r="BM300" s="39"/>
      <c r="BN300" s="39" t="str">
        <f t="shared" si="219"/>
        <v/>
      </c>
      <c r="BP300" s="12">
        <f t="shared" si="220"/>
        <v>7.4482458656655098E-3</v>
      </c>
    </row>
    <row r="301" spans="1:68">
      <c r="A301" s="43" t="s">
        <v>1063</v>
      </c>
      <c r="B301" s="43" t="s">
        <v>1064</v>
      </c>
      <c r="C301" s="43" t="s">
        <v>1065</v>
      </c>
      <c r="D301" s="43" t="s">
        <v>1066</v>
      </c>
      <c r="E301" s="43" t="s">
        <v>584</v>
      </c>
      <c r="F301" s="12" t="str">
        <f t="shared" si="210"/>
        <v>Immune syst</v>
      </c>
      <c r="H301" s="12">
        <f>VLOOKUP($B301,data!$B$3:$Q$11565,'diff expr Varroa'!H$7,FALSE)</f>
        <v>5.7183074214133596</v>
      </c>
      <c r="I301" s="12">
        <f>VLOOKUP($B301,data!$B$3:$Q$11565,'diff expr Varroa'!I$7,FALSE)</f>
        <v>5.6840918186943501</v>
      </c>
      <c r="J301" s="12">
        <f>VLOOKUP($B301,data!$B$3:$Q$11565,'diff expr Varroa'!J$7,FALSE)</f>
        <v>6.60469953054863</v>
      </c>
      <c r="K301" s="12">
        <f>VLOOKUP($B301,data!$B$3:$Q$11565,'diff expr Varroa'!K$7,FALSE)</f>
        <v>6.5254431797224397</v>
      </c>
      <c r="L301" s="12">
        <f>VLOOKUP($B301,data!$B$3:$Q$11565,'diff expr Varroa'!L$7,FALSE)</f>
        <v>6.8960099479567596</v>
      </c>
      <c r="M301" s="12">
        <f>VLOOKUP($B301,data!$B$3:$Q$11565,'diff expr Varroa'!M$7,FALSE)</f>
        <v>6.9831940474075296</v>
      </c>
      <c r="N301" s="12">
        <f>VLOOKUP($B301,data!$B$3:$Q$11565,'diff expr Varroa'!N$7,FALSE)</f>
        <v>6.5114715433644497</v>
      </c>
      <c r="O301" s="12">
        <f>VLOOKUP($B301,data!$B$3:$Q$11565,'diff expr Varroa'!O$7,FALSE)</f>
        <v>6.5826939551227603</v>
      </c>
      <c r="P301" s="12">
        <f>VLOOKUP($B301,data!$B$3:$Q$11565,'diff expr Varroa'!P$7,FALSE)</f>
        <v>5.5519879823209104</v>
      </c>
      <c r="Q301" s="12">
        <f>VLOOKUP($B301,data!$B$3:$Q$11565,'diff expr Varroa'!Q$7,FALSE)</f>
        <v>6.28349182675138</v>
      </c>
      <c r="S301" s="40" t="str">
        <f>IF(COUNTIF(H301:L301,"&gt;"&amp;'reference parameters'!$B$2)&gt;='reference parameters'!$B$3,IF(COUNTIF('diff expr Varroa'!M301:Q301,"&gt;"&amp;'reference parameters'!$B$2)&gt;='reference parameters'!$B$4,"OK"))</f>
        <v>OK</v>
      </c>
      <c r="U301" s="3">
        <f t="shared" si="177"/>
        <v>3</v>
      </c>
      <c r="V301" s="3">
        <f t="shared" si="178"/>
        <v>2</v>
      </c>
      <c r="W301" s="3">
        <f t="shared" si="179"/>
        <v>8</v>
      </c>
      <c r="X301" s="3">
        <f t="shared" si="180"/>
        <v>6</v>
      </c>
      <c r="Y301" s="3">
        <f t="shared" si="181"/>
        <v>9</v>
      </c>
      <c r="Z301" s="3">
        <f t="shared" si="182"/>
        <v>10</v>
      </c>
      <c r="AA301" s="3">
        <f t="shared" si="183"/>
        <v>5</v>
      </c>
      <c r="AB301" s="3">
        <f t="shared" si="184"/>
        <v>7</v>
      </c>
      <c r="AC301" s="3">
        <f t="shared" si="185"/>
        <v>1</v>
      </c>
      <c r="AD301" s="3">
        <f t="shared" si="186"/>
        <v>4</v>
      </c>
      <c r="AE301" s="3"/>
      <c r="AF301" s="3">
        <f t="shared" si="187"/>
        <v>0</v>
      </c>
      <c r="AG301" s="3">
        <f t="shared" si="188"/>
        <v>0</v>
      </c>
      <c r="AH301" s="3">
        <f t="shared" si="189"/>
        <v>0</v>
      </c>
      <c r="AI301" s="3">
        <f t="shared" si="190"/>
        <v>0</v>
      </c>
      <c r="AJ301" s="3">
        <f t="shared" si="191"/>
        <v>0</v>
      </c>
      <c r="AK301" s="3">
        <f t="shared" si="192"/>
        <v>0</v>
      </c>
      <c r="AL301" s="3">
        <f t="shared" si="193"/>
        <v>0</v>
      </c>
      <c r="AM301" s="3">
        <f t="shared" si="194"/>
        <v>0</v>
      </c>
      <c r="AN301" s="3">
        <f t="shared" si="195"/>
        <v>0</v>
      </c>
      <c r="AO301" s="3">
        <f t="shared" si="196"/>
        <v>0</v>
      </c>
      <c r="AP301" s="3"/>
      <c r="AQ301" s="3">
        <f t="shared" si="197"/>
        <v>3</v>
      </c>
      <c r="AR301" s="3">
        <f t="shared" si="198"/>
        <v>2</v>
      </c>
      <c r="AS301" s="3">
        <f t="shared" si="199"/>
        <v>8</v>
      </c>
      <c r="AT301" s="3">
        <f t="shared" si="200"/>
        <v>6</v>
      </c>
      <c r="AU301" s="3">
        <f t="shared" si="201"/>
        <v>9</v>
      </c>
      <c r="AV301" s="3">
        <f t="shared" si="202"/>
        <v>10</v>
      </c>
      <c r="AW301" s="3">
        <f t="shared" si="203"/>
        <v>5</v>
      </c>
      <c r="AX301" s="3">
        <f t="shared" si="204"/>
        <v>7</v>
      </c>
      <c r="AY301" s="3">
        <f t="shared" si="205"/>
        <v>1</v>
      </c>
      <c r="AZ301" s="3">
        <f t="shared" si="206"/>
        <v>4</v>
      </c>
      <c r="BA301" s="3"/>
      <c r="BB301" s="6">
        <f t="shared" si="207"/>
        <v>5</v>
      </c>
      <c r="BC301" s="3">
        <f t="shared" si="208"/>
        <v>5</v>
      </c>
      <c r="BD301" s="3">
        <f t="shared" si="211"/>
        <v>28</v>
      </c>
      <c r="BE301" s="3">
        <f t="shared" si="212"/>
        <v>27</v>
      </c>
      <c r="BF301" s="3">
        <f t="shared" si="213"/>
        <v>12</v>
      </c>
      <c r="BG301" s="3">
        <f t="shared" si="214"/>
        <v>13</v>
      </c>
      <c r="BH301" s="3">
        <f t="shared" si="215"/>
        <v>12</v>
      </c>
      <c r="BI301" s="28">
        <f t="shared" si="216"/>
        <v>12.5</v>
      </c>
      <c r="BJ301" s="28">
        <f t="shared" si="217"/>
        <v>4.7871355387816905</v>
      </c>
      <c r="BK301" s="44">
        <f t="shared" si="218"/>
        <v>-0.10444659357341871</v>
      </c>
      <c r="BL301" s="45">
        <f t="shared" si="209"/>
        <v>0.45840747426404427</v>
      </c>
      <c r="BM301" s="39"/>
      <c r="BN301" s="39" t="str">
        <f t="shared" si="219"/>
        <v/>
      </c>
      <c r="BP301" s="12">
        <f t="shared" si="220"/>
        <v>6.6410751103944633E-3</v>
      </c>
    </row>
    <row r="302" spans="1:68">
      <c r="A302" s="43" t="s">
        <v>1067</v>
      </c>
      <c r="B302" s="43" t="s">
        <v>1068</v>
      </c>
      <c r="C302" s="43" t="s">
        <v>1069</v>
      </c>
      <c r="D302" s="43" t="s">
        <v>1070</v>
      </c>
      <c r="E302" s="43" t="s">
        <v>584</v>
      </c>
      <c r="F302" s="12" t="str">
        <f t="shared" si="210"/>
        <v>Immune syst</v>
      </c>
      <c r="H302" s="12">
        <f>VLOOKUP($B302,data!$B$3:$Q$11565,'diff expr Varroa'!H$7,FALSE)</f>
        <v>9.3869861378883606</v>
      </c>
      <c r="I302" s="12">
        <f>VLOOKUP($B302,data!$B$3:$Q$11565,'diff expr Varroa'!I$7,FALSE)</f>
        <v>9.3282505590469693</v>
      </c>
      <c r="J302" s="12">
        <f>VLOOKUP($B302,data!$B$3:$Q$11565,'diff expr Varroa'!J$7,FALSE)</f>
        <v>9.4413884089396696</v>
      </c>
      <c r="K302" s="12">
        <f>VLOOKUP($B302,data!$B$3:$Q$11565,'diff expr Varroa'!K$7,FALSE)</f>
        <v>9.6160876692912698</v>
      </c>
      <c r="L302" s="12">
        <f>VLOOKUP($B302,data!$B$3:$Q$11565,'diff expr Varroa'!L$7,FALSE)</f>
        <v>9.4463946333154691</v>
      </c>
      <c r="M302" s="12">
        <f>VLOOKUP($B302,data!$B$3:$Q$11565,'diff expr Varroa'!M$7,FALSE)</f>
        <v>9.3136378102589799</v>
      </c>
      <c r="N302" s="12">
        <f>VLOOKUP($B302,data!$B$3:$Q$11565,'diff expr Varroa'!N$7,FALSE)</f>
        <v>9.2904369152780895</v>
      </c>
      <c r="O302" s="12">
        <f>VLOOKUP($B302,data!$B$3:$Q$11565,'diff expr Varroa'!O$7,FALSE)</f>
        <v>9.3688266408191208</v>
      </c>
      <c r="P302" s="12">
        <f>VLOOKUP($B302,data!$B$3:$Q$11565,'diff expr Varroa'!P$7,FALSE)</f>
        <v>9.30936920046015</v>
      </c>
      <c r="Q302" s="12">
        <f>VLOOKUP($B302,data!$B$3:$Q$11565,'diff expr Varroa'!Q$7,FALSE)</f>
        <v>9.4001764288711502</v>
      </c>
      <c r="S302" s="40" t="str">
        <f>IF(COUNTIF(H302:L302,"&gt;"&amp;'reference parameters'!$B$2)&gt;='reference parameters'!$B$3,IF(COUNTIF('diff expr Varroa'!M302:Q302,"&gt;"&amp;'reference parameters'!$B$2)&gt;='reference parameters'!$B$4,"OK"))</f>
        <v>OK</v>
      </c>
      <c r="U302" s="3">
        <f t="shared" si="177"/>
        <v>6</v>
      </c>
      <c r="V302" s="3">
        <f t="shared" si="178"/>
        <v>4</v>
      </c>
      <c r="W302" s="3">
        <f t="shared" si="179"/>
        <v>8</v>
      </c>
      <c r="X302" s="3">
        <f t="shared" si="180"/>
        <v>10</v>
      </c>
      <c r="Y302" s="3">
        <f t="shared" si="181"/>
        <v>9</v>
      </c>
      <c r="Z302" s="3">
        <f t="shared" si="182"/>
        <v>3</v>
      </c>
      <c r="AA302" s="3">
        <f t="shared" si="183"/>
        <v>1</v>
      </c>
      <c r="AB302" s="3">
        <f t="shared" si="184"/>
        <v>5</v>
      </c>
      <c r="AC302" s="3">
        <f t="shared" si="185"/>
        <v>2</v>
      </c>
      <c r="AD302" s="3">
        <f t="shared" si="186"/>
        <v>7</v>
      </c>
      <c r="AE302" s="3"/>
      <c r="AF302" s="3">
        <f t="shared" si="187"/>
        <v>0</v>
      </c>
      <c r="AG302" s="3">
        <f t="shared" si="188"/>
        <v>0</v>
      </c>
      <c r="AH302" s="3">
        <f t="shared" si="189"/>
        <v>0</v>
      </c>
      <c r="AI302" s="3">
        <f t="shared" si="190"/>
        <v>0</v>
      </c>
      <c r="AJ302" s="3">
        <f t="shared" si="191"/>
        <v>0</v>
      </c>
      <c r="AK302" s="3">
        <f t="shared" si="192"/>
        <v>0</v>
      </c>
      <c r="AL302" s="3">
        <f t="shared" si="193"/>
        <v>0</v>
      </c>
      <c r="AM302" s="3">
        <f t="shared" si="194"/>
        <v>0</v>
      </c>
      <c r="AN302" s="3">
        <f t="shared" si="195"/>
        <v>0</v>
      </c>
      <c r="AO302" s="3">
        <f t="shared" si="196"/>
        <v>0</v>
      </c>
      <c r="AP302" s="3"/>
      <c r="AQ302" s="3">
        <f t="shared" si="197"/>
        <v>6</v>
      </c>
      <c r="AR302" s="3">
        <f t="shared" si="198"/>
        <v>4</v>
      </c>
      <c r="AS302" s="3">
        <f t="shared" si="199"/>
        <v>8</v>
      </c>
      <c r="AT302" s="3">
        <f t="shared" si="200"/>
        <v>10</v>
      </c>
      <c r="AU302" s="3">
        <f t="shared" si="201"/>
        <v>9</v>
      </c>
      <c r="AV302" s="3">
        <f t="shared" si="202"/>
        <v>3</v>
      </c>
      <c r="AW302" s="3">
        <f t="shared" si="203"/>
        <v>1</v>
      </c>
      <c r="AX302" s="3">
        <f t="shared" si="204"/>
        <v>5</v>
      </c>
      <c r="AY302" s="3">
        <f t="shared" si="205"/>
        <v>2</v>
      </c>
      <c r="AZ302" s="3">
        <f t="shared" si="206"/>
        <v>7</v>
      </c>
      <c r="BA302" s="3"/>
      <c r="BB302" s="6">
        <f t="shared" si="207"/>
        <v>5</v>
      </c>
      <c r="BC302" s="3">
        <f t="shared" si="208"/>
        <v>5</v>
      </c>
      <c r="BD302" s="3">
        <f t="shared" si="211"/>
        <v>37</v>
      </c>
      <c r="BE302" s="3">
        <f t="shared" si="212"/>
        <v>18</v>
      </c>
      <c r="BF302" s="3">
        <f t="shared" si="213"/>
        <v>3</v>
      </c>
      <c r="BG302" s="3">
        <f t="shared" si="214"/>
        <v>22</v>
      </c>
      <c r="BH302" s="3">
        <f t="shared" si="215"/>
        <v>3</v>
      </c>
      <c r="BI302" s="28">
        <f t="shared" si="216"/>
        <v>12.5</v>
      </c>
      <c r="BJ302" s="28">
        <f t="shared" si="217"/>
        <v>4.7871355387816905</v>
      </c>
      <c r="BK302" s="44">
        <f t="shared" si="218"/>
        <v>-1.9844852778949553</v>
      </c>
      <c r="BL302" s="45">
        <f t="shared" si="209"/>
        <v>2.3600883845071103E-2</v>
      </c>
      <c r="BM302" s="39"/>
      <c r="BN302" s="39" t="str">
        <f t="shared" si="219"/>
        <v/>
      </c>
      <c r="BP302" s="12">
        <f t="shared" si="220"/>
        <v>-4.9641604980929406E-3</v>
      </c>
    </row>
    <row r="303" spans="1:68">
      <c r="A303" s="43" t="s">
        <v>1073</v>
      </c>
      <c r="B303" s="43" t="s">
        <v>1074</v>
      </c>
      <c r="C303" s="43" t="s">
        <v>1075</v>
      </c>
      <c r="D303" s="43" t="s">
        <v>1076</v>
      </c>
      <c r="E303" s="43" t="s">
        <v>584</v>
      </c>
      <c r="F303" s="12" t="str">
        <f t="shared" si="210"/>
        <v>Immune syst</v>
      </c>
      <c r="H303" s="12">
        <f>VLOOKUP($B303,data!$B$3:$Q$11565,'diff expr Varroa'!H$7,FALSE)</f>
        <v>8.7680704526648796</v>
      </c>
      <c r="I303" s="12">
        <f>VLOOKUP($B303,data!$B$3:$Q$11565,'diff expr Varroa'!I$7,FALSE)</f>
        <v>8.7434888749305308</v>
      </c>
      <c r="J303" s="12">
        <f>VLOOKUP($B303,data!$B$3:$Q$11565,'diff expr Varroa'!J$7,FALSE)</f>
        <v>8.6971671225079596</v>
      </c>
      <c r="K303" s="12">
        <f>VLOOKUP($B303,data!$B$3:$Q$11565,'diff expr Varroa'!K$7,FALSE)</f>
        <v>8.7816163637209694</v>
      </c>
      <c r="L303" s="12">
        <f>VLOOKUP($B303,data!$B$3:$Q$11565,'diff expr Varroa'!L$7,FALSE)</f>
        <v>8.6963153275284899</v>
      </c>
      <c r="M303" s="12">
        <f>VLOOKUP($B303,data!$B$3:$Q$11565,'diff expr Varroa'!M$7,FALSE)</f>
        <v>8.7891972985372107</v>
      </c>
      <c r="N303" s="12">
        <f>VLOOKUP($B303,data!$B$3:$Q$11565,'diff expr Varroa'!N$7,FALSE)</f>
        <v>8.4641717546339503</v>
      </c>
      <c r="O303" s="12">
        <f>VLOOKUP($B303,data!$B$3:$Q$11565,'diff expr Varroa'!O$7,FALSE)</f>
        <v>8.6063592832469809</v>
      </c>
      <c r="P303" s="12">
        <f>VLOOKUP($B303,data!$B$3:$Q$11565,'diff expr Varroa'!P$7,FALSE)</f>
        <v>8.4782676862013506</v>
      </c>
      <c r="Q303" s="12">
        <f>VLOOKUP($B303,data!$B$3:$Q$11565,'diff expr Varroa'!Q$7,FALSE)</f>
        <v>8.7414866388056698</v>
      </c>
      <c r="S303" s="40" t="str">
        <f>IF(COUNTIF(H303:L303,"&gt;"&amp;'reference parameters'!$B$2)&gt;='reference parameters'!$B$3,IF(COUNTIF('diff expr Varroa'!M303:Q303,"&gt;"&amp;'reference parameters'!$B$2)&gt;='reference parameters'!$B$4,"OK"))</f>
        <v>OK</v>
      </c>
      <c r="U303" s="3">
        <f t="shared" si="177"/>
        <v>8</v>
      </c>
      <c r="V303" s="3">
        <f t="shared" si="178"/>
        <v>7</v>
      </c>
      <c r="W303" s="3">
        <f t="shared" si="179"/>
        <v>5</v>
      </c>
      <c r="X303" s="3">
        <f t="shared" si="180"/>
        <v>9</v>
      </c>
      <c r="Y303" s="3">
        <f t="shared" si="181"/>
        <v>4</v>
      </c>
      <c r="Z303" s="3">
        <f t="shared" si="182"/>
        <v>10</v>
      </c>
      <c r="AA303" s="3">
        <f t="shared" si="183"/>
        <v>1</v>
      </c>
      <c r="AB303" s="3">
        <f t="shared" si="184"/>
        <v>3</v>
      </c>
      <c r="AC303" s="3">
        <f t="shared" si="185"/>
        <v>2</v>
      </c>
      <c r="AD303" s="3">
        <f t="shared" si="186"/>
        <v>6</v>
      </c>
      <c r="AE303" s="3"/>
      <c r="AF303" s="3">
        <f t="shared" si="187"/>
        <v>0</v>
      </c>
      <c r="AG303" s="3">
        <f t="shared" si="188"/>
        <v>0</v>
      </c>
      <c r="AH303" s="3">
        <f t="shared" si="189"/>
        <v>0</v>
      </c>
      <c r="AI303" s="3">
        <f t="shared" si="190"/>
        <v>0</v>
      </c>
      <c r="AJ303" s="3">
        <f t="shared" si="191"/>
        <v>0</v>
      </c>
      <c r="AK303" s="3">
        <f t="shared" si="192"/>
        <v>0</v>
      </c>
      <c r="AL303" s="3">
        <f t="shared" si="193"/>
        <v>0</v>
      </c>
      <c r="AM303" s="3">
        <f t="shared" si="194"/>
        <v>0</v>
      </c>
      <c r="AN303" s="3">
        <f t="shared" si="195"/>
        <v>0</v>
      </c>
      <c r="AO303" s="3">
        <f t="shared" si="196"/>
        <v>0</v>
      </c>
      <c r="AP303" s="3"/>
      <c r="AQ303" s="3">
        <f t="shared" si="197"/>
        <v>8</v>
      </c>
      <c r="AR303" s="3">
        <f t="shared" si="198"/>
        <v>7</v>
      </c>
      <c r="AS303" s="3">
        <f t="shared" si="199"/>
        <v>5</v>
      </c>
      <c r="AT303" s="3">
        <f t="shared" si="200"/>
        <v>9</v>
      </c>
      <c r="AU303" s="3">
        <f t="shared" si="201"/>
        <v>4</v>
      </c>
      <c r="AV303" s="3">
        <f t="shared" si="202"/>
        <v>10</v>
      </c>
      <c r="AW303" s="3">
        <f t="shared" si="203"/>
        <v>1</v>
      </c>
      <c r="AX303" s="3">
        <f t="shared" si="204"/>
        <v>3</v>
      </c>
      <c r="AY303" s="3">
        <f t="shared" si="205"/>
        <v>2</v>
      </c>
      <c r="AZ303" s="3">
        <f t="shared" si="206"/>
        <v>6</v>
      </c>
      <c r="BA303" s="3"/>
      <c r="BB303" s="6">
        <f t="shared" si="207"/>
        <v>5</v>
      </c>
      <c r="BC303" s="3">
        <f t="shared" si="208"/>
        <v>5</v>
      </c>
      <c r="BD303" s="3">
        <f t="shared" si="211"/>
        <v>33</v>
      </c>
      <c r="BE303" s="3">
        <f t="shared" si="212"/>
        <v>22</v>
      </c>
      <c r="BF303" s="3">
        <f t="shared" si="213"/>
        <v>7</v>
      </c>
      <c r="BG303" s="3">
        <f t="shared" si="214"/>
        <v>18</v>
      </c>
      <c r="BH303" s="3">
        <f t="shared" si="215"/>
        <v>7</v>
      </c>
      <c r="BI303" s="28">
        <f t="shared" si="216"/>
        <v>12.5</v>
      </c>
      <c r="BJ303" s="28">
        <f t="shared" si="217"/>
        <v>4.7871355387816905</v>
      </c>
      <c r="BK303" s="44">
        <f t="shared" si="218"/>
        <v>-1.1489125293076057</v>
      </c>
      <c r="BL303" s="45">
        <f t="shared" si="209"/>
        <v>0.12529602534284204</v>
      </c>
      <c r="BM303" s="39"/>
      <c r="BN303" s="39" t="str">
        <f t="shared" si="219"/>
        <v/>
      </c>
      <c r="BP303" s="12">
        <f t="shared" si="220"/>
        <v>-6.0783449048754795E-3</v>
      </c>
    </row>
    <row r="304" spans="1:68">
      <c r="A304" s="43" t="s">
        <v>1077</v>
      </c>
      <c r="B304" s="43" t="s">
        <v>1078</v>
      </c>
      <c r="C304" s="43" t="s">
        <v>1079</v>
      </c>
      <c r="D304" s="43" t="s">
        <v>1080</v>
      </c>
      <c r="E304" s="43" t="s">
        <v>584</v>
      </c>
      <c r="F304" s="12" t="str">
        <f t="shared" si="210"/>
        <v>Immune syst</v>
      </c>
      <c r="H304" s="12">
        <f>VLOOKUP($B304,data!$B$3:$Q$11565,'diff expr Varroa'!H$7,FALSE)</f>
        <v>5.44603397655621</v>
      </c>
      <c r="I304" s="12">
        <f>VLOOKUP($B304,data!$B$3:$Q$11565,'diff expr Varroa'!I$7,FALSE)</f>
        <v>5.47170002431064</v>
      </c>
      <c r="J304" s="12">
        <f>VLOOKUP($B304,data!$B$3:$Q$11565,'diff expr Varroa'!J$7,FALSE)</f>
        <v>5.12062362366449</v>
      </c>
      <c r="K304" s="12">
        <f>VLOOKUP($B304,data!$B$3:$Q$11565,'diff expr Varroa'!K$7,FALSE)</f>
        <v>4.5147692553613297</v>
      </c>
      <c r="L304" s="12">
        <f>VLOOKUP($B304,data!$B$3:$Q$11565,'diff expr Varroa'!L$7,FALSE)</f>
        <v>4.8382239915511303</v>
      </c>
      <c r="M304" s="12">
        <f>VLOOKUP($B304,data!$B$3:$Q$11565,'diff expr Varroa'!M$7,FALSE)</f>
        <v>3.8900437060628099</v>
      </c>
      <c r="N304" s="12">
        <f>VLOOKUP($B304,data!$B$3:$Q$11565,'diff expr Varroa'!N$7,FALSE)</f>
        <v>4.4354937019020104</v>
      </c>
      <c r="O304" s="12">
        <f>VLOOKUP($B304,data!$B$3:$Q$11565,'diff expr Varroa'!O$7,FALSE)</f>
        <v>4.4586654922886897</v>
      </c>
      <c r="P304" s="12">
        <f>VLOOKUP($B304,data!$B$3:$Q$11565,'diff expr Varroa'!P$7,FALSE)</f>
        <v>4.6332418030731697</v>
      </c>
      <c r="Q304" s="12">
        <f>VLOOKUP($B304,data!$B$3:$Q$11565,'diff expr Varroa'!Q$7,FALSE)</f>
        <v>4.5026429490879796</v>
      </c>
      <c r="S304" s="40" t="str">
        <f>IF(COUNTIF(H304:L304,"&gt;"&amp;'reference parameters'!$B$2)&gt;='reference parameters'!$B$3,IF(COUNTIF('diff expr Varroa'!M304:Q304,"&gt;"&amp;'reference parameters'!$B$2)&gt;='reference parameters'!$B$4,"OK"))</f>
        <v>OK</v>
      </c>
      <c r="U304" s="3">
        <f t="shared" si="177"/>
        <v>9</v>
      </c>
      <c r="V304" s="3">
        <f t="shared" si="178"/>
        <v>10</v>
      </c>
      <c r="W304" s="3">
        <f t="shared" si="179"/>
        <v>8</v>
      </c>
      <c r="X304" s="3">
        <f t="shared" si="180"/>
        <v>5</v>
      </c>
      <c r="Y304" s="3">
        <f t="shared" si="181"/>
        <v>7</v>
      </c>
      <c r="Z304" s="3">
        <f t="shared" si="182"/>
        <v>1</v>
      </c>
      <c r="AA304" s="3">
        <f t="shared" si="183"/>
        <v>2</v>
      </c>
      <c r="AB304" s="3">
        <f t="shared" si="184"/>
        <v>3</v>
      </c>
      <c r="AC304" s="3">
        <f t="shared" si="185"/>
        <v>6</v>
      </c>
      <c r="AD304" s="3">
        <f t="shared" si="186"/>
        <v>4</v>
      </c>
      <c r="AE304" s="3"/>
      <c r="AF304" s="3">
        <f t="shared" si="187"/>
        <v>0</v>
      </c>
      <c r="AG304" s="3">
        <f t="shared" si="188"/>
        <v>0</v>
      </c>
      <c r="AH304" s="3">
        <f t="shared" si="189"/>
        <v>0</v>
      </c>
      <c r="AI304" s="3">
        <f t="shared" si="190"/>
        <v>0</v>
      </c>
      <c r="AJ304" s="3">
        <f t="shared" si="191"/>
        <v>0</v>
      </c>
      <c r="AK304" s="3">
        <f t="shared" si="192"/>
        <v>0</v>
      </c>
      <c r="AL304" s="3">
        <f t="shared" si="193"/>
        <v>0</v>
      </c>
      <c r="AM304" s="3">
        <f t="shared" si="194"/>
        <v>0</v>
      </c>
      <c r="AN304" s="3">
        <f t="shared" si="195"/>
        <v>0</v>
      </c>
      <c r="AO304" s="3">
        <f t="shared" si="196"/>
        <v>0</v>
      </c>
      <c r="AP304" s="3"/>
      <c r="AQ304" s="3">
        <f t="shared" si="197"/>
        <v>9</v>
      </c>
      <c r="AR304" s="3">
        <f t="shared" si="198"/>
        <v>10</v>
      </c>
      <c r="AS304" s="3">
        <f t="shared" si="199"/>
        <v>8</v>
      </c>
      <c r="AT304" s="3">
        <f t="shared" si="200"/>
        <v>5</v>
      </c>
      <c r="AU304" s="3">
        <f t="shared" si="201"/>
        <v>7</v>
      </c>
      <c r="AV304" s="3">
        <f t="shared" si="202"/>
        <v>1</v>
      </c>
      <c r="AW304" s="3">
        <f t="shared" si="203"/>
        <v>2</v>
      </c>
      <c r="AX304" s="3">
        <f t="shared" si="204"/>
        <v>3</v>
      </c>
      <c r="AY304" s="3">
        <f t="shared" si="205"/>
        <v>6</v>
      </c>
      <c r="AZ304" s="3">
        <f t="shared" si="206"/>
        <v>4</v>
      </c>
      <c r="BA304" s="3"/>
      <c r="BB304" s="6">
        <f t="shared" si="207"/>
        <v>5</v>
      </c>
      <c r="BC304" s="3">
        <f t="shared" si="208"/>
        <v>5</v>
      </c>
      <c r="BD304" s="3">
        <f t="shared" si="211"/>
        <v>39</v>
      </c>
      <c r="BE304" s="3">
        <f t="shared" si="212"/>
        <v>16</v>
      </c>
      <c r="BF304" s="3">
        <f t="shared" si="213"/>
        <v>1</v>
      </c>
      <c r="BG304" s="3">
        <f t="shared" si="214"/>
        <v>24</v>
      </c>
      <c r="BH304" s="3">
        <f t="shared" si="215"/>
        <v>1</v>
      </c>
      <c r="BI304" s="28">
        <f t="shared" si="216"/>
        <v>12.5</v>
      </c>
      <c r="BJ304" s="28">
        <f t="shared" si="217"/>
        <v>4.7871355387816905</v>
      </c>
      <c r="BK304" s="44">
        <f t="shared" si="218"/>
        <v>-2.40227165218863</v>
      </c>
      <c r="BL304" s="45">
        <f t="shared" si="209"/>
        <v>8.1468018105142637E-3</v>
      </c>
      <c r="BM304" s="39"/>
      <c r="BN304" s="39" t="str">
        <f t="shared" si="219"/>
        <v>sign</v>
      </c>
      <c r="BP304" s="12">
        <f t="shared" si="220"/>
        <v>-6.3843520396742376E-2</v>
      </c>
    </row>
    <row r="305" spans="1:68">
      <c r="A305" s="43" t="s">
        <v>1081</v>
      </c>
      <c r="B305" s="43" t="s">
        <v>1082</v>
      </c>
      <c r="C305" s="43" t="s">
        <v>1083</v>
      </c>
      <c r="D305" s="43" t="s">
        <v>1084</v>
      </c>
      <c r="E305" s="43" t="s">
        <v>584</v>
      </c>
      <c r="F305" s="12" t="str">
        <f t="shared" si="210"/>
        <v>Immune syst</v>
      </c>
      <c r="H305" s="12">
        <f>VLOOKUP($B305,data!$B$3:$Q$11565,'diff expr Varroa'!H$7,FALSE)</f>
        <v>7.7657610893078903</v>
      </c>
      <c r="I305" s="12">
        <f>VLOOKUP($B305,data!$B$3:$Q$11565,'diff expr Varroa'!I$7,FALSE)</f>
        <v>7.5389651014236199</v>
      </c>
      <c r="J305" s="12">
        <f>VLOOKUP($B305,data!$B$3:$Q$11565,'diff expr Varroa'!J$7,FALSE)</f>
        <v>7.4060911410733103</v>
      </c>
      <c r="K305" s="12">
        <f>VLOOKUP($B305,data!$B$3:$Q$11565,'diff expr Varroa'!K$7,FALSE)</f>
        <v>7.9374560757847297</v>
      </c>
      <c r="L305" s="12">
        <f>VLOOKUP($B305,data!$B$3:$Q$11565,'diff expr Varroa'!L$7,FALSE)</f>
        <v>8.2648764762651901</v>
      </c>
      <c r="M305" s="12">
        <f>VLOOKUP($B305,data!$B$3:$Q$11565,'diff expr Varroa'!M$7,FALSE)</f>
        <v>7.9086159245782204</v>
      </c>
      <c r="N305" s="12">
        <f>VLOOKUP($B305,data!$B$3:$Q$11565,'diff expr Varroa'!N$7,FALSE)</f>
        <v>7.8434668651217896</v>
      </c>
      <c r="O305" s="12">
        <f>VLOOKUP($B305,data!$B$3:$Q$11565,'diff expr Varroa'!O$7,FALSE)</f>
        <v>7.8900500234167499</v>
      </c>
      <c r="P305" s="12">
        <f>VLOOKUP($B305,data!$B$3:$Q$11565,'diff expr Varroa'!P$7,FALSE)</f>
        <v>7.7798557666686099</v>
      </c>
      <c r="Q305" s="12">
        <f>VLOOKUP($B305,data!$B$3:$Q$11565,'diff expr Varroa'!Q$7,FALSE)</f>
        <v>7.6616785142278898</v>
      </c>
      <c r="S305" s="40" t="str">
        <f>IF(COUNTIF(H305:L305,"&gt;"&amp;'reference parameters'!$B$2)&gt;='reference parameters'!$B$3,IF(COUNTIF('diff expr Varroa'!M305:Q305,"&gt;"&amp;'reference parameters'!$B$2)&gt;='reference parameters'!$B$4,"OK"))</f>
        <v>OK</v>
      </c>
      <c r="U305" s="3">
        <f t="shared" si="177"/>
        <v>4</v>
      </c>
      <c r="V305" s="3">
        <f t="shared" si="178"/>
        <v>2</v>
      </c>
      <c r="W305" s="3">
        <f t="shared" si="179"/>
        <v>1</v>
      </c>
      <c r="X305" s="3">
        <f t="shared" si="180"/>
        <v>9</v>
      </c>
      <c r="Y305" s="3">
        <f t="shared" si="181"/>
        <v>10</v>
      </c>
      <c r="Z305" s="3">
        <f t="shared" si="182"/>
        <v>8</v>
      </c>
      <c r="AA305" s="3">
        <f t="shared" si="183"/>
        <v>6</v>
      </c>
      <c r="AB305" s="3">
        <f t="shared" si="184"/>
        <v>7</v>
      </c>
      <c r="AC305" s="3">
        <f t="shared" si="185"/>
        <v>5</v>
      </c>
      <c r="AD305" s="3">
        <f t="shared" si="186"/>
        <v>3</v>
      </c>
      <c r="AE305" s="3"/>
      <c r="AF305" s="3">
        <f t="shared" si="187"/>
        <v>0</v>
      </c>
      <c r="AG305" s="3">
        <f t="shared" si="188"/>
        <v>0</v>
      </c>
      <c r="AH305" s="3">
        <f t="shared" si="189"/>
        <v>0</v>
      </c>
      <c r="AI305" s="3">
        <f t="shared" si="190"/>
        <v>0</v>
      </c>
      <c r="AJ305" s="3">
        <f t="shared" si="191"/>
        <v>0</v>
      </c>
      <c r="AK305" s="3">
        <f t="shared" si="192"/>
        <v>0</v>
      </c>
      <c r="AL305" s="3">
        <f t="shared" si="193"/>
        <v>0</v>
      </c>
      <c r="AM305" s="3">
        <f t="shared" si="194"/>
        <v>0</v>
      </c>
      <c r="AN305" s="3">
        <f t="shared" si="195"/>
        <v>0</v>
      </c>
      <c r="AO305" s="3">
        <f t="shared" si="196"/>
        <v>0</v>
      </c>
      <c r="AP305" s="3"/>
      <c r="AQ305" s="3">
        <f t="shared" si="197"/>
        <v>4</v>
      </c>
      <c r="AR305" s="3">
        <f t="shared" si="198"/>
        <v>2</v>
      </c>
      <c r="AS305" s="3">
        <f t="shared" si="199"/>
        <v>1</v>
      </c>
      <c r="AT305" s="3">
        <f t="shared" si="200"/>
        <v>9</v>
      </c>
      <c r="AU305" s="3">
        <f t="shared" si="201"/>
        <v>10</v>
      </c>
      <c r="AV305" s="3">
        <f t="shared" si="202"/>
        <v>8</v>
      </c>
      <c r="AW305" s="3">
        <f t="shared" si="203"/>
        <v>6</v>
      </c>
      <c r="AX305" s="3">
        <f t="shared" si="204"/>
        <v>7</v>
      </c>
      <c r="AY305" s="3">
        <f t="shared" si="205"/>
        <v>5</v>
      </c>
      <c r="AZ305" s="3">
        <f t="shared" si="206"/>
        <v>3</v>
      </c>
      <c r="BA305" s="3"/>
      <c r="BB305" s="6">
        <f t="shared" si="207"/>
        <v>5</v>
      </c>
      <c r="BC305" s="3">
        <f t="shared" si="208"/>
        <v>5</v>
      </c>
      <c r="BD305" s="3">
        <f t="shared" si="211"/>
        <v>26</v>
      </c>
      <c r="BE305" s="3">
        <f t="shared" si="212"/>
        <v>29</v>
      </c>
      <c r="BF305" s="3">
        <f t="shared" si="213"/>
        <v>14</v>
      </c>
      <c r="BG305" s="3">
        <f t="shared" si="214"/>
        <v>11</v>
      </c>
      <c r="BH305" s="3">
        <f t="shared" si="215"/>
        <v>11</v>
      </c>
      <c r="BI305" s="28">
        <f t="shared" si="216"/>
        <v>12.5</v>
      </c>
      <c r="BJ305" s="28">
        <f t="shared" si="217"/>
        <v>4.7871355387816905</v>
      </c>
      <c r="BK305" s="44">
        <f t="shared" si="218"/>
        <v>-0.31333978072025609</v>
      </c>
      <c r="BL305" s="45">
        <f t="shared" si="209"/>
        <v>0.37701126503103738</v>
      </c>
      <c r="BM305" s="39"/>
      <c r="BN305" s="39" t="str">
        <f t="shared" si="219"/>
        <v/>
      </c>
      <c r="BP305" s="12">
        <f t="shared" si="220"/>
        <v>1.8989185531569069E-3</v>
      </c>
    </row>
    <row r="306" spans="1:68">
      <c r="A306" s="43" t="s">
        <v>1085</v>
      </c>
      <c r="B306" s="43" t="s">
        <v>1086</v>
      </c>
      <c r="C306" s="43" t="s">
        <v>681</v>
      </c>
      <c r="D306" s="43" t="s">
        <v>682</v>
      </c>
      <c r="E306" s="43" t="s">
        <v>584</v>
      </c>
      <c r="F306" s="12" t="str">
        <f t="shared" si="210"/>
        <v>Immune syst</v>
      </c>
      <c r="H306" s="12">
        <f>VLOOKUP($B306,data!$B$3:$Q$11565,'diff expr Varroa'!H$7,FALSE)</f>
        <v>11.197011976905801</v>
      </c>
      <c r="I306" s="12">
        <f>VLOOKUP($B306,data!$B$3:$Q$11565,'diff expr Varroa'!I$7,FALSE)</f>
        <v>11.1119207763433</v>
      </c>
      <c r="J306" s="12">
        <f>VLOOKUP($B306,data!$B$3:$Q$11565,'diff expr Varroa'!J$7,FALSE)</f>
        <v>11.011670007036599</v>
      </c>
      <c r="K306" s="12">
        <f>VLOOKUP($B306,data!$B$3:$Q$11565,'diff expr Varroa'!K$7,FALSE)</f>
        <v>11.039679154541</v>
      </c>
      <c r="L306" s="12">
        <f>VLOOKUP($B306,data!$B$3:$Q$11565,'diff expr Varroa'!L$7,FALSE)</f>
        <v>10.9755402844582</v>
      </c>
      <c r="M306" s="12">
        <f>VLOOKUP($B306,data!$B$3:$Q$11565,'diff expr Varroa'!M$7,FALSE)</f>
        <v>11.3219240383238</v>
      </c>
      <c r="N306" s="12">
        <f>VLOOKUP($B306,data!$B$3:$Q$11565,'diff expr Varroa'!N$7,FALSE)</f>
        <v>10.939632784636199</v>
      </c>
      <c r="O306" s="12">
        <f>VLOOKUP($B306,data!$B$3:$Q$11565,'diff expr Varroa'!O$7,FALSE)</f>
        <v>11.0428208831409</v>
      </c>
      <c r="P306" s="12">
        <f>VLOOKUP($B306,data!$B$3:$Q$11565,'diff expr Varroa'!P$7,FALSE)</f>
        <v>10.9489548768669</v>
      </c>
      <c r="Q306" s="12">
        <f>VLOOKUP($B306,data!$B$3:$Q$11565,'diff expr Varroa'!Q$7,FALSE)</f>
        <v>10.899353499935501</v>
      </c>
      <c r="S306" s="40" t="str">
        <f>IF(COUNTIF(H306:L306,"&gt;"&amp;'reference parameters'!$B$2)&gt;='reference parameters'!$B$3,IF(COUNTIF('diff expr Varroa'!M306:Q306,"&gt;"&amp;'reference parameters'!$B$2)&gt;='reference parameters'!$B$4,"OK"))</f>
        <v>OK</v>
      </c>
      <c r="U306" s="3">
        <f t="shared" si="177"/>
        <v>9</v>
      </c>
      <c r="V306" s="3">
        <f t="shared" si="178"/>
        <v>8</v>
      </c>
      <c r="W306" s="3">
        <f t="shared" si="179"/>
        <v>5</v>
      </c>
      <c r="X306" s="3">
        <f t="shared" si="180"/>
        <v>6</v>
      </c>
      <c r="Y306" s="3">
        <f t="shared" si="181"/>
        <v>4</v>
      </c>
      <c r="Z306" s="3">
        <f t="shared" si="182"/>
        <v>10</v>
      </c>
      <c r="AA306" s="3">
        <f t="shared" si="183"/>
        <v>2</v>
      </c>
      <c r="AB306" s="3">
        <f t="shared" si="184"/>
        <v>7</v>
      </c>
      <c r="AC306" s="3">
        <f t="shared" si="185"/>
        <v>3</v>
      </c>
      <c r="AD306" s="3">
        <f t="shared" si="186"/>
        <v>1</v>
      </c>
      <c r="AE306" s="3"/>
      <c r="AF306" s="3">
        <f t="shared" si="187"/>
        <v>0</v>
      </c>
      <c r="AG306" s="3">
        <f t="shared" si="188"/>
        <v>0</v>
      </c>
      <c r="AH306" s="3">
        <f t="shared" si="189"/>
        <v>0</v>
      </c>
      <c r="AI306" s="3">
        <f t="shared" si="190"/>
        <v>0</v>
      </c>
      <c r="AJ306" s="3">
        <f t="shared" si="191"/>
        <v>0</v>
      </c>
      <c r="AK306" s="3">
        <f t="shared" si="192"/>
        <v>0</v>
      </c>
      <c r="AL306" s="3">
        <f t="shared" si="193"/>
        <v>0</v>
      </c>
      <c r="AM306" s="3">
        <f t="shared" si="194"/>
        <v>0</v>
      </c>
      <c r="AN306" s="3">
        <f t="shared" si="195"/>
        <v>0</v>
      </c>
      <c r="AO306" s="3">
        <f t="shared" si="196"/>
        <v>0</v>
      </c>
      <c r="AP306" s="3"/>
      <c r="AQ306" s="3">
        <f t="shared" si="197"/>
        <v>9</v>
      </c>
      <c r="AR306" s="3">
        <f t="shared" si="198"/>
        <v>8</v>
      </c>
      <c r="AS306" s="3">
        <f t="shared" si="199"/>
        <v>5</v>
      </c>
      <c r="AT306" s="3">
        <f t="shared" si="200"/>
        <v>6</v>
      </c>
      <c r="AU306" s="3">
        <f t="shared" si="201"/>
        <v>4</v>
      </c>
      <c r="AV306" s="3">
        <f t="shared" si="202"/>
        <v>10</v>
      </c>
      <c r="AW306" s="3">
        <f t="shared" si="203"/>
        <v>2</v>
      </c>
      <c r="AX306" s="3">
        <f t="shared" si="204"/>
        <v>7</v>
      </c>
      <c r="AY306" s="3">
        <f t="shared" si="205"/>
        <v>3</v>
      </c>
      <c r="AZ306" s="3">
        <f t="shared" si="206"/>
        <v>1</v>
      </c>
      <c r="BA306" s="3"/>
      <c r="BB306" s="6">
        <f t="shared" si="207"/>
        <v>5</v>
      </c>
      <c r="BC306" s="3">
        <f t="shared" si="208"/>
        <v>5</v>
      </c>
      <c r="BD306" s="3">
        <f t="shared" si="211"/>
        <v>32</v>
      </c>
      <c r="BE306" s="3">
        <f t="shared" si="212"/>
        <v>23</v>
      </c>
      <c r="BF306" s="3">
        <f t="shared" si="213"/>
        <v>8</v>
      </c>
      <c r="BG306" s="3">
        <f t="shared" si="214"/>
        <v>17</v>
      </c>
      <c r="BH306" s="3">
        <f t="shared" si="215"/>
        <v>8</v>
      </c>
      <c r="BI306" s="28">
        <f t="shared" si="216"/>
        <v>12.5</v>
      </c>
      <c r="BJ306" s="28">
        <f t="shared" si="217"/>
        <v>4.7871355387816905</v>
      </c>
      <c r="BK306" s="44">
        <f t="shared" si="218"/>
        <v>-0.94001934216076832</v>
      </c>
      <c r="BL306" s="45">
        <f t="shared" si="209"/>
        <v>0.17360381967471225</v>
      </c>
      <c r="BM306" s="39"/>
      <c r="BN306" s="39" t="str">
        <f t="shared" si="219"/>
        <v/>
      </c>
      <c r="BP306" s="12">
        <f t="shared" si="220"/>
        <v>-1.4396986411564911E-3</v>
      </c>
    </row>
    <row r="307" spans="1:68">
      <c r="A307" s="43" t="s">
        <v>1087</v>
      </c>
      <c r="B307" s="43" t="s">
        <v>1088</v>
      </c>
      <c r="C307" s="43" t="s">
        <v>953</v>
      </c>
      <c r="D307" s="43" t="s">
        <v>954</v>
      </c>
      <c r="E307" s="43" t="s">
        <v>584</v>
      </c>
      <c r="F307" s="12" t="str">
        <f t="shared" si="210"/>
        <v>Immune syst</v>
      </c>
      <c r="H307" s="12" t="e">
        <f>VLOOKUP($B307,data!$B$3:$Q$11565,'diff expr Varroa'!H$7,FALSE)</f>
        <v>#N/A</v>
      </c>
      <c r="I307" s="12" t="e">
        <f>VLOOKUP($B307,data!$B$3:$Q$11565,'diff expr Varroa'!I$7,FALSE)</f>
        <v>#N/A</v>
      </c>
      <c r="J307" s="12" t="e">
        <f>VLOOKUP($B307,data!$B$3:$Q$11565,'diff expr Varroa'!J$7,FALSE)</f>
        <v>#N/A</v>
      </c>
      <c r="K307" s="12" t="e">
        <f>VLOOKUP($B307,data!$B$3:$Q$11565,'diff expr Varroa'!K$7,FALSE)</f>
        <v>#N/A</v>
      </c>
      <c r="L307" s="12" t="e">
        <f>VLOOKUP($B307,data!$B$3:$Q$11565,'diff expr Varroa'!L$7,FALSE)</f>
        <v>#N/A</v>
      </c>
      <c r="M307" s="12" t="e">
        <f>VLOOKUP($B307,data!$B$3:$Q$11565,'diff expr Varroa'!M$7,FALSE)</f>
        <v>#N/A</v>
      </c>
      <c r="N307" s="12" t="e">
        <f>VLOOKUP($B307,data!$B$3:$Q$11565,'diff expr Varroa'!N$7,FALSE)</f>
        <v>#N/A</v>
      </c>
      <c r="O307" s="12" t="e">
        <f>VLOOKUP($B307,data!$B$3:$Q$11565,'diff expr Varroa'!O$7,FALSE)</f>
        <v>#N/A</v>
      </c>
      <c r="P307" s="12" t="e">
        <f>VLOOKUP($B307,data!$B$3:$Q$11565,'diff expr Varroa'!P$7,FALSE)</f>
        <v>#N/A</v>
      </c>
      <c r="Q307" s="12" t="e">
        <f>VLOOKUP($B307,data!$B$3:$Q$11565,'diff expr Varroa'!Q$7,FALSE)</f>
        <v>#N/A</v>
      </c>
      <c r="S307" s="40" t="b">
        <f>IF(COUNTIF(H307:L307,"&gt;"&amp;'reference parameters'!$B$2)&gt;='reference parameters'!$B$3,IF(COUNTIF('diff expr Varroa'!M307:Q307,"&gt;"&amp;'reference parameters'!$B$2)&gt;='reference parameters'!$B$4,"OK"))</f>
        <v>0</v>
      </c>
      <c r="U307" s="3" t="b">
        <f t="shared" si="177"/>
        <v>0</v>
      </c>
      <c r="V307" s="3" t="b">
        <f t="shared" si="178"/>
        <v>0</v>
      </c>
      <c r="W307" s="3" t="b">
        <f t="shared" si="179"/>
        <v>0</v>
      </c>
      <c r="X307" s="3" t="b">
        <f t="shared" si="180"/>
        <v>0</v>
      </c>
      <c r="Y307" s="3" t="b">
        <f t="shared" si="181"/>
        <v>0</v>
      </c>
      <c r="Z307" s="3" t="b">
        <f t="shared" si="182"/>
        <v>0</v>
      </c>
      <c r="AA307" s="3" t="b">
        <f t="shared" si="183"/>
        <v>0</v>
      </c>
      <c r="AB307" s="3" t="b">
        <f t="shared" si="184"/>
        <v>0</v>
      </c>
      <c r="AC307" s="3" t="b">
        <f t="shared" si="185"/>
        <v>0</v>
      </c>
      <c r="AD307" s="3" t="b">
        <f t="shared" si="186"/>
        <v>0</v>
      </c>
      <c r="AE307" s="3"/>
      <c r="AF307" s="3" t="str">
        <f t="shared" si="187"/>
        <v/>
      </c>
      <c r="AG307" s="3" t="str">
        <f t="shared" si="188"/>
        <v/>
      </c>
      <c r="AH307" s="3" t="str">
        <f t="shared" si="189"/>
        <v/>
      </c>
      <c r="AI307" s="3" t="str">
        <f t="shared" si="190"/>
        <v/>
      </c>
      <c r="AJ307" s="3" t="str">
        <f t="shared" si="191"/>
        <v/>
      </c>
      <c r="AK307" s="3" t="str">
        <f t="shared" si="192"/>
        <v/>
      </c>
      <c r="AL307" s="3" t="str">
        <f t="shared" si="193"/>
        <v/>
      </c>
      <c r="AM307" s="3" t="str">
        <f t="shared" si="194"/>
        <v/>
      </c>
      <c r="AN307" s="3" t="str">
        <f t="shared" si="195"/>
        <v/>
      </c>
      <c r="AO307" s="3" t="str">
        <f t="shared" si="196"/>
        <v/>
      </c>
      <c r="AP307" s="3"/>
      <c r="AQ307" s="3" t="str">
        <f t="shared" si="197"/>
        <v/>
      </c>
      <c r="AR307" s="3" t="str">
        <f t="shared" si="198"/>
        <v/>
      </c>
      <c r="AS307" s="3" t="str">
        <f t="shared" si="199"/>
        <v/>
      </c>
      <c r="AT307" s="3" t="str">
        <f t="shared" si="200"/>
        <v/>
      </c>
      <c r="AU307" s="3" t="str">
        <f t="shared" si="201"/>
        <v/>
      </c>
      <c r="AV307" s="3" t="str">
        <f t="shared" si="202"/>
        <v/>
      </c>
      <c r="AW307" s="3" t="str">
        <f t="shared" si="203"/>
        <v/>
      </c>
      <c r="AX307" s="3" t="str">
        <f t="shared" si="204"/>
        <v/>
      </c>
      <c r="AY307" s="3" t="str">
        <f t="shared" si="205"/>
        <v/>
      </c>
      <c r="AZ307" s="3" t="str">
        <f t="shared" si="206"/>
        <v/>
      </c>
      <c r="BA307" s="3"/>
      <c r="BB307" s="6">
        <f t="shared" si="207"/>
        <v>0</v>
      </c>
      <c r="BC307" s="3">
        <f t="shared" si="208"/>
        <v>0</v>
      </c>
      <c r="BD307" s="3">
        <f t="shared" si="211"/>
        <v>0</v>
      </c>
      <c r="BE307" s="3">
        <f t="shared" si="212"/>
        <v>0</v>
      </c>
      <c r="BF307" s="3">
        <f t="shared" si="213"/>
        <v>0</v>
      </c>
      <c r="BG307" s="3">
        <f t="shared" si="214"/>
        <v>0</v>
      </c>
      <c r="BH307" s="3">
        <f t="shared" si="215"/>
        <v>0</v>
      </c>
      <c r="BI307" s="28">
        <f t="shared" si="216"/>
        <v>0</v>
      </c>
      <c r="BJ307" s="28">
        <f t="shared" si="217"/>
        <v>0</v>
      </c>
      <c r="BK307" s="44" t="e">
        <f t="shared" si="218"/>
        <v>#DIV/0!</v>
      </c>
      <c r="BL307" s="45" t="str">
        <f t="shared" si="209"/>
        <v/>
      </c>
      <c r="BM307" s="39"/>
      <c r="BN307" s="39" t="str">
        <f t="shared" si="219"/>
        <v/>
      </c>
      <c r="BP307" s="12" t="e">
        <f t="shared" si="220"/>
        <v>#N/A</v>
      </c>
    </row>
    <row r="308" spans="1:68">
      <c r="A308" s="43" t="s">
        <v>1089</v>
      </c>
      <c r="B308" s="43" t="s">
        <v>1090</v>
      </c>
      <c r="C308" s="43" t="s">
        <v>582</v>
      </c>
      <c r="D308" s="43" t="s">
        <v>583</v>
      </c>
      <c r="E308" s="43" t="s">
        <v>584</v>
      </c>
      <c r="F308" s="12" t="str">
        <f t="shared" si="210"/>
        <v>Immune syst</v>
      </c>
      <c r="H308" s="12">
        <f>VLOOKUP($B308,data!$B$3:$Q$11565,'diff expr Varroa'!H$7,FALSE)</f>
        <v>12.496541717834701</v>
      </c>
      <c r="I308" s="12">
        <f>VLOOKUP($B308,data!$B$3:$Q$11565,'diff expr Varroa'!I$7,FALSE)</f>
        <v>12.3649850794885</v>
      </c>
      <c r="J308" s="12">
        <f>VLOOKUP($B308,data!$B$3:$Q$11565,'diff expr Varroa'!J$7,FALSE)</f>
        <v>12.7614150755865</v>
      </c>
      <c r="K308" s="12">
        <f>VLOOKUP($B308,data!$B$3:$Q$11565,'diff expr Varroa'!K$7,FALSE)</f>
        <v>12.473157045038301</v>
      </c>
      <c r="L308" s="12">
        <f>VLOOKUP($B308,data!$B$3:$Q$11565,'diff expr Varroa'!L$7,FALSE)</f>
        <v>12.1960279677971</v>
      </c>
      <c r="M308" s="12">
        <f>VLOOKUP($B308,data!$B$3:$Q$11565,'diff expr Varroa'!M$7,FALSE)</f>
        <v>11.8652345297655</v>
      </c>
      <c r="N308" s="12">
        <f>VLOOKUP($B308,data!$B$3:$Q$11565,'diff expr Varroa'!N$7,FALSE)</f>
        <v>11.975133592905101</v>
      </c>
      <c r="O308" s="12">
        <f>VLOOKUP($B308,data!$B$3:$Q$11565,'diff expr Varroa'!O$7,FALSE)</f>
        <v>11.5651212175624</v>
      </c>
      <c r="P308" s="12">
        <f>VLOOKUP($B308,data!$B$3:$Q$11565,'diff expr Varroa'!P$7,FALSE)</f>
        <v>12.151883356631499</v>
      </c>
      <c r="Q308" s="12">
        <f>VLOOKUP($B308,data!$B$3:$Q$11565,'diff expr Varroa'!Q$7,FALSE)</f>
        <v>12.3315879836147</v>
      </c>
      <c r="S308" s="40" t="str">
        <f>IF(COUNTIF(H308:L308,"&gt;"&amp;'reference parameters'!$B$2)&gt;='reference parameters'!$B$3,IF(COUNTIF('diff expr Varroa'!M308:Q308,"&gt;"&amp;'reference parameters'!$B$2)&gt;='reference parameters'!$B$4,"OK"))</f>
        <v>OK</v>
      </c>
      <c r="U308" s="3">
        <f t="shared" si="177"/>
        <v>9</v>
      </c>
      <c r="V308" s="3">
        <f t="shared" si="178"/>
        <v>7</v>
      </c>
      <c r="W308" s="3">
        <f t="shared" si="179"/>
        <v>10</v>
      </c>
      <c r="X308" s="3">
        <f t="shared" si="180"/>
        <v>8</v>
      </c>
      <c r="Y308" s="3">
        <f t="shared" si="181"/>
        <v>5</v>
      </c>
      <c r="Z308" s="3">
        <f t="shared" si="182"/>
        <v>2</v>
      </c>
      <c r="AA308" s="3">
        <f t="shared" si="183"/>
        <v>3</v>
      </c>
      <c r="AB308" s="3">
        <f t="shared" si="184"/>
        <v>1</v>
      </c>
      <c r="AC308" s="3">
        <f t="shared" si="185"/>
        <v>4</v>
      </c>
      <c r="AD308" s="3">
        <f t="shared" si="186"/>
        <v>6</v>
      </c>
      <c r="AE308" s="3"/>
      <c r="AF308" s="3">
        <f t="shared" si="187"/>
        <v>0</v>
      </c>
      <c r="AG308" s="3">
        <f t="shared" si="188"/>
        <v>0</v>
      </c>
      <c r="AH308" s="3">
        <f t="shared" si="189"/>
        <v>0</v>
      </c>
      <c r="AI308" s="3">
        <f t="shared" si="190"/>
        <v>0</v>
      </c>
      <c r="AJ308" s="3">
        <f t="shared" si="191"/>
        <v>0</v>
      </c>
      <c r="AK308" s="3">
        <f t="shared" si="192"/>
        <v>0</v>
      </c>
      <c r="AL308" s="3">
        <f t="shared" si="193"/>
        <v>0</v>
      </c>
      <c r="AM308" s="3">
        <f t="shared" si="194"/>
        <v>0</v>
      </c>
      <c r="AN308" s="3">
        <f t="shared" si="195"/>
        <v>0</v>
      </c>
      <c r="AO308" s="3">
        <f t="shared" si="196"/>
        <v>0</v>
      </c>
      <c r="AP308" s="3"/>
      <c r="AQ308" s="3">
        <f t="shared" si="197"/>
        <v>9</v>
      </c>
      <c r="AR308" s="3">
        <f t="shared" si="198"/>
        <v>7</v>
      </c>
      <c r="AS308" s="3">
        <f t="shared" si="199"/>
        <v>10</v>
      </c>
      <c r="AT308" s="3">
        <f t="shared" si="200"/>
        <v>8</v>
      </c>
      <c r="AU308" s="3">
        <f t="shared" si="201"/>
        <v>5</v>
      </c>
      <c r="AV308" s="3">
        <f t="shared" si="202"/>
        <v>2</v>
      </c>
      <c r="AW308" s="3">
        <f t="shared" si="203"/>
        <v>3</v>
      </c>
      <c r="AX308" s="3">
        <f t="shared" si="204"/>
        <v>1</v>
      </c>
      <c r="AY308" s="3">
        <f t="shared" si="205"/>
        <v>4</v>
      </c>
      <c r="AZ308" s="3">
        <f t="shared" si="206"/>
        <v>6</v>
      </c>
      <c r="BA308" s="3"/>
      <c r="BB308" s="6">
        <f t="shared" si="207"/>
        <v>5</v>
      </c>
      <c r="BC308" s="3">
        <f t="shared" si="208"/>
        <v>5</v>
      </c>
      <c r="BD308" s="3">
        <f t="shared" si="211"/>
        <v>39</v>
      </c>
      <c r="BE308" s="3">
        <f t="shared" si="212"/>
        <v>16</v>
      </c>
      <c r="BF308" s="3">
        <f t="shared" si="213"/>
        <v>1</v>
      </c>
      <c r="BG308" s="3">
        <f t="shared" si="214"/>
        <v>24</v>
      </c>
      <c r="BH308" s="3">
        <f t="shared" si="215"/>
        <v>1</v>
      </c>
      <c r="BI308" s="28">
        <f t="shared" si="216"/>
        <v>12.5</v>
      </c>
      <c r="BJ308" s="28">
        <f t="shared" si="217"/>
        <v>4.7871355387816905</v>
      </c>
      <c r="BK308" s="44">
        <f t="shared" si="218"/>
        <v>-2.40227165218863</v>
      </c>
      <c r="BL308" s="45">
        <f t="shared" si="209"/>
        <v>8.1468018105142637E-3</v>
      </c>
      <c r="BM308" s="39"/>
      <c r="BN308" s="39" t="str">
        <f t="shared" si="219"/>
        <v>sign</v>
      </c>
      <c r="BP308" s="12">
        <f t="shared" si="220"/>
        <v>-1.708638320605526E-2</v>
      </c>
    </row>
    <row r="309" spans="1:68">
      <c r="A309" s="43" t="s">
        <v>1091</v>
      </c>
      <c r="B309" s="43" t="s">
        <v>1092</v>
      </c>
      <c r="C309" s="43" t="s">
        <v>1093</v>
      </c>
      <c r="D309" s="43" t="s">
        <v>1094</v>
      </c>
      <c r="E309" s="43" t="s">
        <v>584</v>
      </c>
      <c r="F309" s="12" t="str">
        <f t="shared" si="210"/>
        <v>Immune syst</v>
      </c>
      <c r="H309" s="12">
        <f>VLOOKUP($B309,data!$B$3:$Q$11565,'diff expr Varroa'!H$7,FALSE)</f>
        <v>10.8652156511809</v>
      </c>
      <c r="I309" s="12">
        <f>VLOOKUP($B309,data!$B$3:$Q$11565,'diff expr Varroa'!I$7,FALSE)</f>
        <v>10.857974638244499</v>
      </c>
      <c r="J309" s="12">
        <f>VLOOKUP($B309,data!$B$3:$Q$11565,'diff expr Varroa'!J$7,FALSE)</f>
        <v>10.761271059213801</v>
      </c>
      <c r="K309" s="12">
        <f>VLOOKUP($B309,data!$B$3:$Q$11565,'diff expr Varroa'!K$7,FALSE)</f>
        <v>10.948142879295</v>
      </c>
      <c r="L309" s="12">
        <f>VLOOKUP($B309,data!$B$3:$Q$11565,'diff expr Varroa'!L$7,FALSE)</f>
        <v>10.922968779703099</v>
      </c>
      <c r="M309" s="12">
        <f>VLOOKUP($B309,data!$B$3:$Q$11565,'diff expr Varroa'!M$7,FALSE)</f>
        <v>11.0344863408279</v>
      </c>
      <c r="N309" s="12">
        <f>VLOOKUP($B309,data!$B$3:$Q$11565,'diff expr Varroa'!N$7,FALSE)</f>
        <v>10.9926737600719</v>
      </c>
      <c r="O309" s="12">
        <f>VLOOKUP($B309,data!$B$3:$Q$11565,'diff expr Varroa'!O$7,FALSE)</f>
        <v>10.8181395608669</v>
      </c>
      <c r="P309" s="12">
        <f>VLOOKUP($B309,data!$B$3:$Q$11565,'diff expr Varroa'!P$7,FALSE)</f>
        <v>10.930833496962199</v>
      </c>
      <c r="Q309" s="12">
        <f>VLOOKUP($B309,data!$B$3:$Q$11565,'diff expr Varroa'!Q$7,FALSE)</f>
        <v>10.876590934341101</v>
      </c>
      <c r="S309" s="40" t="str">
        <f>IF(COUNTIF(H309:L309,"&gt;"&amp;'reference parameters'!$B$2)&gt;='reference parameters'!$B$3,IF(COUNTIF('diff expr Varroa'!M309:Q309,"&gt;"&amp;'reference parameters'!$B$2)&gt;='reference parameters'!$B$4,"OK"))</f>
        <v>OK</v>
      </c>
      <c r="U309" s="3">
        <f t="shared" si="177"/>
        <v>4</v>
      </c>
      <c r="V309" s="3">
        <f t="shared" si="178"/>
        <v>3</v>
      </c>
      <c r="W309" s="3">
        <f t="shared" si="179"/>
        <v>1</v>
      </c>
      <c r="X309" s="3">
        <f t="shared" si="180"/>
        <v>8</v>
      </c>
      <c r="Y309" s="3">
        <f t="shared" si="181"/>
        <v>6</v>
      </c>
      <c r="Z309" s="3">
        <f t="shared" si="182"/>
        <v>10</v>
      </c>
      <c r="AA309" s="3">
        <f t="shared" si="183"/>
        <v>9</v>
      </c>
      <c r="AB309" s="3">
        <f t="shared" si="184"/>
        <v>2</v>
      </c>
      <c r="AC309" s="3">
        <f t="shared" si="185"/>
        <v>7</v>
      </c>
      <c r="AD309" s="3">
        <f t="shared" si="186"/>
        <v>5</v>
      </c>
      <c r="AE309" s="3"/>
      <c r="AF309" s="3">
        <f t="shared" si="187"/>
        <v>0</v>
      </c>
      <c r="AG309" s="3">
        <f t="shared" si="188"/>
        <v>0</v>
      </c>
      <c r="AH309" s="3">
        <f t="shared" si="189"/>
        <v>0</v>
      </c>
      <c r="AI309" s="3">
        <f t="shared" si="190"/>
        <v>0</v>
      </c>
      <c r="AJ309" s="3">
        <f t="shared" si="191"/>
        <v>0</v>
      </c>
      <c r="AK309" s="3">
        <f t="shared" si="192"/>
        <v>0</v>
      </c>
      <c r="AL309" s="3">
        <f t="shared" si="193"/>
        <v>0</v>
      </c>
      <c r="AM309" s="3">
        <f t="shared" si="194"/>
        <v>0</v>
      </c>
      <c r="AN309" s="3">
        <f t="shared" si="195"/>
        <v>0</v>
      </c>
      <c r="AO309" s="3">
        <f t="shared" si="196"/>
        <v>0</v>
      </c>
      <c r="AP309" s="3"/>
      <c r="AQ309" s="3">
        <f t="shared" si="197"/>
        <v>4</v>
      </c>
      <c r="AR309" s="3">
        <f t="shared" si="198"/>
        <v>3</v>
      </c>
      <c r="AS309" s="3">
        <f t="shared" si="199"/>
        <v>1</v>
      </c>
      <c r="AT309" s="3">
        <f t="shared" si="200"/>
        <v>8</v>
      </c>
      <c r="AU309" s="3">
        <f t="shared" si="201"/>
        <v>6</v>
      </c>
      <c r="AV309" s="3">
        <f t="shared" si="202"/>
        <v>10</v>
      </c>
      <c r="AW309" s="3">
        <f t="shared" si="203"/>
        <v>9</v>
      </c>
      <c r="AX309" s="3">
        <f t="shared" si="204"/>
        <v>2</v>
      </c>
      <c r="AY309" s="3">
        <f t="shared" si="205"/>
        <v>7</v>
      </c>
      <c r="AZ309" s="3">
        <f t="shared" si="206"/>
        <v>5</v>
      </c>
      <c r="BA309" s="3"/>
      <c r="BB309" s="6">
        <f t="shared" si="207"/>
        <v>5</v>
      </c>
      <c r="BC309" s="3">
        <f t="shared" si="208"/>
        <v>5</v>
      </c>
      <c r="BD309" s="3">
        <f t="shared" si="211"/>
        <v>22</v>
      </c>
      <c r="BE309" s="3">
        <f t="shared" si="212"/>
        <v>33</v>
      </c>
      <c r="BF309" s="3">
        <f t="shared" si="213"/>
        <v>18</v>
      </c>
      <c r="BG309" s="3">
        <f t="shared" si="214"/>
        <v>7</v>
      </c>
      <c r="BH309" s="3">
        <f t="shared" si="215"/>
        <v>7</v>
      </c>
      <c r="BI309" s="28">
        <f t="shared" si="216"/>
        <v>12.5</v>
      </c>
      <c r="BJ309" s="28">
        <f t="shared" si="217"/>
        <v>4.7871355387816905</v>
      </c>
      <c r="BK309" s="44">
        <f t="shared" si="218"/>
        <v>-1.1489125293076057</v>
      </c>
      <c r="BL309" s="45">
        <f t="shared" si="209"/>
        <v>0.12529602534284204</v>
      </c>
      <c r="BM309" s="39"/>
      <c r="BN309" s="39" t="str">
        <f t="shared" si="219"/>
        <v/>
      </c>
      <c r="BP309" s="12">
        <f t="shared" si="220"/>
        <v>2.3677352968475523E-3</v>
      </c>
    </row>
    <row r="310" spans="1:68">
      <c r="A310" s="43" t="s">
        <v>1095</v>
      </c>
      <c r="B310" s="43" t="s">
        <v>1096</v>
      </c>
      <c r="C310" s="43" t="s">
        <v>1097</v>
      </c>
      <c r="D310" s="43" t="s">
        <v>1098</v>
      </c>
      <c r="E310" s="43" t="s">
        <v>584</v>
      </c>
      <c r="F310" s="12" t="str">
        <f t="shared" si="210"/>
        <v>Immune syst</v>
      </c>
      <c r="H310" s="12">
        <f>VLOOKUP($B310,data!$B$3:$Q$11565,'diff expr Varroa'!H$7,FALSE)</f>
        <v>7.38923628390895</v>
      </c>
      <c r="I310" s="12">
        <f>VLOOKUP($B310,data!$B$3:$Q$11565,'diff expr Varroa'!I$7,FALSE)</f>
        <v>7.0395330447340898</v>
      </c>
      <c r="J310" s="12">
        <f>VLOOKUP($B310,data!$B$3:$Q$11565,'diff expr Varroa'!J$7,FALSE)</f>
        <v>6.6389320012258004</v>
      </c>
      <c r="K310" s="12">
        <f>VLOOKUP($B310,data!$B$3:$Q$11565,'diff expr Varroa'!K$7,FALSE)</f>
        <v>7.3668879754565504</v>
      </c>
      <c r="L310" s="12">
        <f>VLOOKUP($B310,data!$B$3:$Q$11565,'diff expr Varroa'!L$7,FALSE)</f>
        <v>7.5029329747582603</v>
      </c>
      <c r="M310" s="12">
        <f>VLOOKUP($B310,data!$B$3:$Q$11565,'diff expr Varroa'!M$7,FALSE)</f>
        <v>6.9645120930522904</v>
      </c>
      <c r="N310" s="12">
        <f>VLOOKUP($B310,data!$B$3:$Q$11565,'diff expr Varroa'!N$7,FALSE)</f>
        <v>7.3006757095922703</v>
      </c>
      <c r="O310" s="12">
        <f>VLOOKUP($B310,data!$B$3:$Q$11565,'diff expr Varroa'!O$7,FALSE)</f>
        <v>7.2571225943095499</v>
      </c>
      <c r="P310" s="12">
        <f>VLOOKUP($B310,data!$B$3:$Q$11565,'diff expr Varroa'!P$7,FALSE)</f>
        <v>7.7798557666686099</v>
      </c>
      <c r="Q310" s="12">
        <f>VLOOKUP($B310,data!$B$3:$Q$11565,'diff expr Varroa'!Q$7,FALSE)</f>
        <v>7.6340711410823099</v>
      </c>
      <c r="S310" s="40" t="str">
        <f>IF(COUNTIF(H310:L310,"&gt;"&amp;'reference parameters'!$B$2)&gt;='reference parameters'!$B$3,IF(COUNTIF('diff expr Varroa'!M310:Q310,"&gt;"&amp;'reference parameters'!$B$2)&gt;='reference parameters'!$B$4,"OK"))</f>
        <v>OK</v>
      </c>
      <c r="U310" s="3">
        <f t="shared" si="177"/>
        <v>7</v>
      </c>
      <c r="V310" s="3">
        <f t="shared" si="178"/>
        <v>3</v>
      </c>
      <c r="W310" s="3">
        <f t="shared" si="179"/>
        <v>1</v>
      </c>
      <c r="X310" s="3">
        <f t="shared" si="180"/>
        <v>6</v>
      </c>
      <c r="Y310" s="3">
        <f t="shared" si="181"/>
        <v>8</v>
      </c>
      <c r="Z310" s="3">
        <f t="shared" si="182"/>
        <v>2</v>
      </c>
      <c r="AA310" s="3">
        <f t="shared" si="183"/>
        <v>5</v>
      </c>
      <c r="AB310" s="3">
        <f t="shared" si="184"/>
        <v>4</v>
      </c>
      <c r="AC310" s="3">
        <f t="shared" si="185"/>
        <v>10</v>
      </c>
      <c r="AD310" s="3">
        <f t="shared" si="186"/>
        <v>9</v>
      </c>
      <c r="AE310" s="3"/>
      <c r="AF310" s="3">
        <f t="shared" si="187"/>
        <v>0</v>
      </c>
      <c r="AG310" s="3">
        <f t="shared" si="188"/>
        <v>0</v>
      </c>
      <c r="AH310" s="3">
        <f t="shared" si="189"/>
        <v>0</v>
      </c>
      <c r="AI310" s="3">
        <f t="shared" si="190"/>
        <v>0</v>
      </c>
      <c r="AJ310" s="3">
        <f t="shared" si="191"/>
        <v>0</v>
      </c>
      <c r="AK310" s="3">
        <f t="shared" si="192"/>
        <v>0</v>
      </c>
      <c r="AL310" s="3">
        <f t="shared" si="193"/>
        <v>0</v>
      </c>
      <c r="AM310" s="3">
        <f t="shared" si="194"/>
        <v>0</v>
      </c>
      <c r="AN310" s="3">
        <f t="shared" si="195"/>
        <v>0</v>
      </c>
      <c r="AO310" s="3">
        <f t="shared" si="196"/>
        <v>0</v>
      </c>
      <c r="AP310" s="3"/>
      <c r="AQ310" s="3">
        <f t="shared" si="197"/>
        <v>7</v>
      </c>
      <c r="AR310" s="3">
        <f t="shared" si="198"/>
        <v>3</v>
      </c>
      <c r="AS310" s="3">
        <f t="shared" si="199"/>
        <v>1</v>
      </c>
      <c r="AT310" s="3">
        <f t="shared" si="200"/>
        <v>6</v>
      </c>
      <c r="AU310" s="3">
        <f t="shared" si="201"/>
        <v>8</v>
      </c>
      <c r="AV310" s="3">
        <f t="shared" si="202"/>
        <v>2</v>
      </c>
      <c r="AW310" s="3">
        <f t="shared" si="203"/>
        <v>5</v>
      </c>
      <c r="AX310" s="3">
        <f t="shared" si="204"/>
        <v>4</v>
      </c>
      <c r="AY310" s="3">
        <f t="shared" si="205"/>
        <v>10</v>
      </c>
      <c r="AZ310" s="3">
        <f t="shared" si="206"/>
        <v>9</v>
      </c>
      <c r="BA310" s="3"/>
      <c r="BB310" s="6">
        <f t="shared" si="207"/>
        <v>5</v>
      </c>
      <c r="BC310" s="3">
        <f t="shared" si="208"/>
        <v>5</v>
      </c>
      <c r="BD310" s="3">
        <f t="shared" si="211"/>
        <v>25</v>
      </c>
      <c r="BE310" s="3">
        <f t="shared" si="212"/>
        <v>30</v>
      </c>
      <c r="BF310" s="3">
        <f t="shared" si="213"/>
        <v>15</v>
      </c>
      <c r="BG310" s="3">
        <f t="shared" si="214"/>
        <v>10</v>
      </c>
      <c r="BH310" s="3">
        <f t="shared" si="215"/>
        <v>10</v>
      </c>
      <c r="BI310" s="28">
        <f t="shared" si="216"/>
        <v>12.5</v>
      </c>
      <c r="BJ310" s="28">
        <f t="shared" si="217"/>
        <v>4.7871355387816905</v>
      </c>
      <c r="BK310" s="44">
        <f t="shared" si="218"/>
        <v>-0.5222329678670935</v>
      </c>
      <c r="BL310" s="45">
        <f t="shared" si="209"/>
        <v>0.30075406722029491</v>
      </c>
      <c r="BM310" s="39"/>
      <c r="BN310" s="39" t="str">
        <f t="shared" si="219"/>
        <v/>
      </c>
      <c r="BP310" s="12">
        <f t="shared" si="220"/>
        <v>1.1904520487122825E-2</v>
      </c>
    </row>
    <row r="311" spans="1:68">
      <c r="A311" s="43" t="s">
        <v>1099</v>
      </c>
      <c r="B311" s="43" t="s">
        <v>1100</v>
      </c>
      <c r="C311" s="43" t="s">
        <v>835</v>
      </c>
      <c r="D311" s="43" t="s">
        <v>836</v>
      </c>
      <c r="E311" s="43" t="s">
        <v>584</v>
      </c>
      <c r="F311" s="12" t="str">
        <f t="shared" si="210"/>
        <v>Immune syst</v>
      </c>
      <c r="H311" s="12">
        <f>VLOOKUP($B311,data!$B$3:$Q$11565,'diff expr Varroa'!H$7,FALSE)</f>
        <v>5.44603397655621</v>
      </c>
      <c r="I311" s="12">
        <f>VLOOKUP($B311,data!$B$3:$Q$11565,'diff expr Varroa'!I$7,FALSE)</f>
        <v>5.6620405777712897</v>
      </c>
      <c r="J311" s="12">
        <f>VLOOKUP($B311,data!$B$3:$Q$11565,'diff expr Varroa'!J$7,FALSE)</f>
        <v>5.54791781288802</v>
      </c>
      <c r="K311" s="12">
        <f>VLOOKUP($B311,data!$B$3:$Q$11565,'diff expr Varroa'!K$7,FALSE)</f>
        <v>5.2006385452395101</v>
      </c>
      <c r="L311" s="12">
        <f>VLOOKUP($B311,data!$B$3:$Q$11565,'diff expr Varroa'!L$7,FALSE)</f>
        <v>5.5640625942373703</v>
      </c>
      <c r="M311" s="12">
        <f>VLOOKUP($B311,data!$B$3:$Q$11565,'diff expr Varroa'!M$7,FALSE)</f>
        <v>4.07504641393726</v>
      </c>
      <c r="N311" s="12">
        <f>VLOOKUP($B311,data!$B$3:$Q$11565,'diff expr Varroa'!N$7,FALSE)</f>
        <v>5.1197440703333399</v>
      </c>
      <c r="O311" s="12">
        <f>VLOOKUP($B311,data!$B$3:$Q$11565,'diff expr Varroa'!O$7,FALSE)</f>
        <v>5.0671121988910901</v>
      </c>
      <c r="P311" s="12">
        <f>VLOOKUP($B311,data!$B$3:$Q$11565,'diff expr Varroa'!P$7,FALSE)</f>
        <v>5.52962448084548</v>
      </c>
      <c r="Q311" s="12">
        <f>VLOOKUP($B311,data!$B$3:$Q$11565,'diff expr Varroa'!Q$7,FALSE)</f>
        <v>5.5725684340267403</v>
      </c>
      <c r="S311" s="40" t="str">
        <f>IF(COUNTIF(H311:L311,"&gt;"&amp;'reference parameters'!$B$2)&gt;='reference parameters'!$B$3,IF(COUNTIF('diff expr Varroa'!M311:Q311,"&gt;"&amp;'reference parameters'!$B$2)&gt;='reference parameters'!$B$4,"OK"))</f>
        <v>OK</v>
      </c>
      <c r="U311" s="3">
        <f t="shared" si="177"/>
        <v>5</v>
      </c>
      <c r="V311" s="3">
        <f t="shared" si="178"/>
        <v>10</v>
      </c>
      <c r="W311" s="3">
        <f t="shared" si="179"/>
        <v>7</v>
      </c>
      <c r="X311" s="3">
        <f t="shared" si="180"/>
        <v>4</v>
      </c>
      <c r="Y311" s="3">
        <f t="shared" si="181"/>
        <v>8</v>
      </c>
      <c r="Z311" s="3">
        <f t="shared" si="182"/>
        <v>1</v>
      </c>
      <c r="AA311" s="3">
        <f t="shared" si="183"/>
        <v>3</v>
      </c>
      <c r="AB311" s="3">
        <f t="shared" si="184"/>
        <v>2</v>
      </c>
      <c r="AC311" s="3">
        <f t="shared" si="185"/>
        <v>6</v>
      </c>
      <c r="AD311" s="3">
        <f t="shared" si="186"/>
        <v>9</v>
      </c>
      <c r="AE311" s="3"/>
      <c r="AF311" s="3">
        <f t="shared" si="187"/>
        <v>0</v>
      </c>
      <c r="AG311" s="3">
        <f t="shared" si="188"/>
        <v>0</v>
      </c>
      <c r="AH311" s="3">
        <f t="shared" si="189"/>
        <v>0</v>
      </c>
      <c r="AI311" s="3">
        <f t="shared" si="190"/>
        <v>0</v>
      </c>
      <c r="AJ311" s="3">
        <f t="shared" si="191"/>
        <v>0</v>
      </c>
      <c r="AK311" s="3">
        <f t="shared" si="192"/>
        <v>0</v>
      </c>
      <c r="AL311" s="3">
        <f t="shared" si="193"/>
        <v>0</v>
      </c>
      <c r="AM311" s="3">
        <f t="shared" si="194"/>
        <v>0</v>
      </c>
      <c r="AN311" s="3">
        <f t="shared" si="195"/>
        <v>0</v>
      </c>
      <c r="AO311" s="3">
        <f t="shared" si="196"/>
        <v>0</v>
      </c>
      <c r="AP311" s="3"/>
      <c r="AQ311" s="3">
        <f t="shared" si="197"/>
        <v>5</v>
      </c>
      <c r="AR311" s="3">
        <f t="shared" si="198"/>
        <v>10</v>
      </c>
      <c r="AS311" s="3">
        <f t="shared" si="199"/>
        <v>7</v>
      </c>
      <c r="AT311" s="3">
        <f t="shared" si="200"/>
        <v>4</v>
      </c>
      <c r="AU311" s="3">
        <f t="shared" si="201"/>
        <v>8</v>
      </c>
      <c r="AV311" s="3">
        <f t="shared" si="202"/>
        <v>1</v>
      </c>
      <c r="AW311" s="3">
        <f t="shared" si="203"/>
        <v>3</v>
      </c>
      <c r="AX311" s="3">
        <f t="shared" si="204"/>
        <v>2</v>
      </c>
      <c r="AY311" s="3">
        <f t="shared" si="205"/>
        <v>6</v>
      </c>
      <c r="AZ311" s="3">
        <f t="shared" si="206"/>
        <v>9</v>
      </c>
      <c r="BA311" s="3"/>
      <c r="BB311" s="6">
        <f t="shared" si="207"/>
        <v>5</v>
      </c>
      <c r="BC311" s="3">
        <f t="shared" si="208"/>
        <v>5</v>
      </c>
      <c r="BD311" s="3">
        <f t="shared" si="211"/>
        <v>34</v>
      </c>
      <c r="BE311" s="3">
        <f t="shared" si="212"/>
        <v>21</v>
      </c>
      <c r="BF311" s="3">
        <f t="shared" si="213"/>
        <v>6</v>
      </c>
      <c r="BG311" s="3">
        <f t="shared" si="214"/>
        <v>19</v>
      </c>
      <c r="BH311" s="3">
        <f t="shared" si="215"/>
        <v>6</v>
      </c>
      <c r="BI311" s="28">
        <f t="shared" si="216"/>
        <v>12.5</v>
      </c>
      <c r="BJ311" s="28">
        <f t="shared" si="217"/>
        <v>4.7871355387816905</v>
      </c>
      <c r="BK311" s="44">
        <f t="shared" si="218"/>
        <v>-1.3578057164544433</v>
      </c>
      <c r="BL311" s="45">
        <f t="shared" si="209"/>
        <v>8.7262670284291577E-2</v>
      </c>
      <c r="BM311" s="39"/>
      <c r="BN311" s="39" t="str">
        <f t="shared" si="219"/>
        <v/>
      </c>
      <c r="BP311" s="12">
        <f t="shared" si="220"/>
        <v>-3.3859053104573593E-2</v>
      </c>
    </row>
    <row r="312" spans="1:68">
      <c r="A312" s="43" t="s">
        <v>1101</v>
      </c>
      <c r="B312" s="43" t="s">
        <v>1102</v>
      </c>
      <c r="C312" s="43" t="s">
        <v>1103</v>
      </c>
      <c r="D312" s="43" t="s">
        <v>1104</v>
      </c>
      <c r="E312" s="43" t="s">
        <v>584</v>
      </c>
      <c r="F312" s="12" t="str">
        <f t="shared" si="210"/>
        <v>Immune syst</v>
      </c>
      <c r="H312" s="12">
        <f>VLOOKUP($B312,data!$B$3:$Q$11565,'diff expr Varroa'!H$7,FALSE)</f>
        <v>3.8862082974622001</v>
      </c>
      <c r="I312" s="12">
        <f>VLOOKUP($B312,data!$B$3:$Q$11565,'diff expr Varroa'!I$7,FALSE)</f>
        <v>3.9548310731697001</v>
      </c>
      <c r="J312" s="12">
        <f>VLOOKUP($B312,data!$B$3:$Q$11565,'diff expr Varroa'!J$7,FALSE)</f>
        <v>4.5638886729124497</v>
      </c>
      <c r="K312" s="12">
        <f>VLOOKUP($B312,data!$B$3:$Q$11565,'diff expr Varroa'!K$7,FALSE)</f>
        <v>4.0118215330109104</v>
      </c>
      <c r="L312" s="12">
        <f>VLOOKUP($B312,data!$B$3:$Q$11565,'diff expr Varroa'!L$7,FALSE)</f>
        <v>4.3009286659846602</v>
      </c>
      <c r="M312" s="12">
        <f>VLOOKUP($B312,data!$B$3:$Q$11565,'diff expr Varroa'!M$7,FALSE)</f>
        <v>3.50653555504317</v>
      </c>
      <c r="N312" s="12">
        <f>VLOOKUP($B312,data!$B$3:$Q$11565,'diff expr Varroa'!N$7,FALSE)</f>
        <v>4.16059535596606</v>
      </c>
      <c r="O312" s="12">
        <f>VLOOKUP($B312,data!$B$3:$Q$11565,'diff expr Varroa'!O$7,FALSE)</f>
        <v>3.4276433730071201</v>
      </c>
      <c r="P312" s="12">
        <f>VLOOKUP($B312,data!$B$3:$Q$11565,'diff expr Varroa'!P$7,FALSE)</f>
        <v>4.1419680287536398</v>
      </c>
      <c r="Q312" s="12">
        <f>VLOOKUP($B312,data!$B$3:$Q$11565,'diff expr Varroa'!Q$7,FALSE)</f>
        <v>4.2633743974944602</v>
      </c>
      <c r="S312" s="40" t="str">
        <f>IF(COUNTIF(H312:L312,"&gt;"&amp;'reference parameters'!$B$2)&gt;='reference parameters'!$B$3,IF(COUNTIF('diff expr Varroa'!M312:Q312,"&gt;"&amp;'reference parameters'!$B$2)&gt;='reference parameters'!$B$4,"OK"))</f>
        <v>OK</v>
      </c>
      <c r="U312" s="3">
        <f t="shared" si="177"/>
        <v>3</v>
      </c>
      <c r="V312" s="3">
        <f t="shared" si="178"/>
        <v>4</v>
      </c>
      <c r="W312" s="3">
        <f t="shared" si="179"/>
        <v>10</v>
      </c>
      <c r="X312" s="3">
        <f t="shared" si="180"/>
        <v>5</v>
      </c>
      <c r="Y312" s="3">
        <f t="shared" si="181"/>
        <v>9</v>
      </c>
      <c r="Z312" s="3">
        <f t="shared" si="182"/>
        <v>2</v>
      </c>
      <c r="AA312" s="3">
        <f t="shared" si="183"/>
        <v>7</v>
      </c>
      <c r="AB312" s="3">
        <f t="shared" si="184"/>
        <v>1</v>
      </c>
      <c r="AC312" s="3">
        <f t="shared" si="185"/>
        <v>6</v>
      </c>
      <c r="AD312" s="3">
        <f t="shared" si="186"/>
        <v>8</v>
      </c>
      <c r="AE312" s="3"/>
      <c r="AF312" s="3">
        <f t="shared" si="187"/>
        <v>0</v>
      </c>
      <c r="AG312" s="3">
        <f t="shared" si="188"/>
        <v>0</v>
      </c>
      <c r="AH312" s="3">
        <f t="shared" si="189"/>
        <v>0</v>
      </c>
      <c r="AI312" s="3">
        <f t="shared" si="190"/>
        <v>0</v>
      </c>
      <c r="AJ312" s="3">
        <f t="shared" si="191"/>
        <v>0</v>
      </c>
      <c r="AK312" s="3">
        <f t="shared" si="192"/>
        <v>0</v>
      </c>
      <c r="AL312" s="3">
        <f t="shared" si="193"/>
        <v>0</v>
      </c>
      <c r="AM312" s="3">
        <f t="shared" si="194"/>
        <v>0</v>
      </c>
      <c r="AN312" s="3">
        <f t="shared" si="195"/>
        <v>0</v>
      </c>
      <c r="AO312" s="3">
        <f t="shared" si="196"/>
        <v>0</v>
      </c>
      <c r="AP312" s="3"/>
      <c r="AQ312" s="3">
        <f t="shared" si="197"/>
        <v>3</v>
      </c>
      <c r="AR312" s="3">
        <f t="shared" si="198"/>
        <v>4</v>
      </c>
      <c r="AS312" s="3">
        <f t="shared" si="199"/>
        <v>10</v>
      </c>
      <c r="AT312" s="3">
        <f t="shared" si="200"/>
        <v>5</v>
      </c>
      <c r="AU312" s="3">
        <f t="shared" si="201"/>
        <v>9</v>
      </c>
      <c r="AV312" s="3">
        <f t="shared" si="202"/>
        <v>2</v>
      </c>
      <c r="AW312" s="3">
        <f t="shared" si="203"/>
        <v>7</v>
      </c>
      <c r="AX312" s="3">
        <f t="shared" si="204"/>
        <v>1</v>
      </c>
      <c r="AY312" s="3">
        <f t="shared" si="205"/>
        <v>6</v>
      </c>
      <c r="AZ312" s="3">
        <f t="shared" si="206"/>
        <v>8</v>
      </c>
      <c r="BA312" s="3"/>
      <c r="BB312" s="6">
        <f t="shared" si="207"/>
        <v>5</v>
      </c>
      <c r="BC312" s="3">
        <f t="shared" si="208"/>
        <v>5</v>
      </c>
      <c r="BD312" s="3">
        <f t="shared" si="211"/>
        <v>31</v>
      </c>
      <c r="BE312" s="3">
        <f t="shared" si="212"/>
        <v>24</v>
      </c>
      <c r="BF312" s="3">
        <f t="shared" si="213"/>
        <v>9</v>
      </c>
      <c r="BG312" s="3">
        <f t="shared" si="214"/>
        <v>16</v>
      </c>
      <c r="BH312" s="3">
        <f t="shared" si="215"/>
        <v>9</v>
      </c>
      <c r="BI312" s="28">
        <f t="shared" si="216"/>
        <v>12.5</v>
      </c>
      <c r="BJ312" s="28">
        <f t="shared" si="217"/>
        <v>4.7871355387816905</v>
      </c>
      <c r="BK312" s="44">
        <f t="shared" si="218"/>
        <v>-0.73112615501393097</v>
      </c>
      <c r="BL312" s="45">
        <f t="shared" si="209"/>
        <v>0.23235104997023245</v>
      </c>
      <c r="BM312" s="39"/>
      <c r="BN312" s="39" t="str">
        <f t="shared" si="219"/>
        <v/>
      </c>
      <c r="BP312" s="12">
        <f t="shared" si="220"/>
        <v>-2.6303873273577316E-2</v>
      </c>
    </row>
    <row r="313" spans="1:68">
      <c r="A313" s="43" t="s">
        <v>1105</v>
      </c>
      <c r="B313" s="43" t="s">
        <v>1106</v>
      </c>
      <c r="C313" s="43" t="s">
        <v>1071</v>
      </c>
      <c r="D313" s="43" t="s">
        <v>1072</v>
      </c>
      <c r="E313" s="43" t="s">
        <v>584</v>
      </c>
      <c r="F313" s="12" t="str">
        <f t="shared" si="210"/>
        <v>Immune syst</v>
      </c>
      <c r="H313" s="12">
        <f>VLOOKUP($B313,data!$B$3:$Q$11565,'diff expr Varroa'!H$7,FALSE)</f>
        <v>7.65471643132829</v>
      </c>
      <c r="I313" s="12">
        <f>VLOOKUP($B313,data!$B$3:$Q$11565,'diff expr Varroa'!I$7,FALSE)</f>
        <v>7.7435677630348598</v>
      </c>
      <c r="J313" s="12">
        <f>VLOOKUP($B313,data!$B$3:$Q$11565,'diff expr Varroa'!J$7,FALSE)</f>
        <v>8.2994402338828408</v>
      </c>
      <c r="K313" s="12">
        <f>VLOOKUP($B313,data!$B$3:$Q$11565,'diff expr Varroa'!K$7,FALSE)</f>
        <v>7.8308268179911398</v>
      </c>
      <c r="L313" s="12">
        <f>VLOOKUP($B313,data!$B$3:$Q$11565,'diff expr Varroa'!L$7,FALSE)</f>
        <v>7.6719625067096704</v>
      </c>
      <c r="M313" s="12">
        <f>VLOOKUP($B313,data!$B$3:$Q$11565,'diff expr Varroa'!M$7,FALSE)</f>
        <v>8.9982318988100705</v>
      </c>
      <c r="N313" s="12">
        <f>VLOOKUP($B313,data!$B$3:$Q$11565,'diff expr Varroa'!N$7,FALSE)</f>
        <v>8.0083595317666898</v>
      </c>
      <c r="O313" s="12">
        <f>VLOOKUP($B313,data!$B$3:$Q$11565,'diff expr Varroa'!O$7,FALSE)</f>
        <v>8.2433831641058806</v>
      </c>
      <c r="P313" s="12">
        <f>VLOOKUP($B313,data!$B$3:$Q$11565,'diff expr Varroa'!P$7,FALSE)</f>
        <v>7.91675145468158</v>
      </c>
      <c r="Q313" s="12">
        <f>VLOOKUP($B313,data!$B$3:$Q$11565,'diff expr Varroa'!Q$7,FALSE)</f>
        <v>8.5451882802659291</v>
      </c>
      <c r="S313" s="40" t="str">
        <f>IF(COUNTIF(H313:L313,"&gt;"&amp;'reference parameters'!$B$2)&gt;='reference parameters'!$B$3,IF(COUNTIF('diff expr Varroa'!M313:Q313,"&gt;"&amp;'reference parameters'!$B$2)&gt;='reference parameters'!$B$4,"OK"))</f>
        <v>OK</v>
      </c>
      <c r="U313" s="3">
        <f t="shared" si="177"/>
        <v>1</v>
      </c>
      <c r="V313" s="3">
        <f t="shared" si="178"/>
        <v>3</v>
      </c>
      <c r="W313" s="3">
        <f t="shared" si="179"/>
        <v>8</v>
      </c>
      <c r="X313" s="3">
        <f t="shared" si="180"/>
        <v>4</v>
      </c>
      <c r="Y313" s="3">
        <f t="shared" si="181"/>
        <v>2</v>
      </c>
      <c r="Z313" s="3">
        <f t="shared" si="182"/>
        <v>10</v>
      </c>
      <c r="AA313" s="3">
        <f t="shared" si="183"/>
        <v>6</v>
      </c>
      <c r="AB313" s="3">
        <f t="shared" si="184"/>
        <v>7</v>
      </c>
      <c r="AC313" s="3">
        <f t="shared" si="185"/>
        <v>5</v>
      </c>
      <c r="AD313" s="3">
        <f t="shared" si="186"/>
        <v>9</v>
      </c>
      <c r="AE313" s="3"/>
      <c r="AF313" s="3">
        <f t="shared" si="187"/>
        <v>0</v>
      </c>
      <c r="AG313" s="3">
        <f t="shared" si="188"/>
        <v>0</v>
      </c>
      <c r="AH313" s="3">
        <f t="shared" si="189"/>
        <v>0</v>
      </c>
      <c r="AI313" s="3">
        <f t="shared" si="190"/>
        <v>0</v>
      </c>
      <c r="AJ313" s="3">
        <f t="shared" si="191"/>
        <v>0</v>
      </c>
      <c r="AK313" s="3">
        <f t="shared" si="192"/>
        <v>0</v>
      </c>
      <c r="AL313" s="3">
        <f t="shared" si="193"/>
        <v>0</v>
      </c>
      <c r="AM313" s="3">
        <f t="shared" si="194"/>
        <v>0</v>
      </c>
      <c r="AN313" s="3">
        <f t="shared" si="195"/>
        <v>0</v>
      </c>
      <c r="AO313" s="3">
        <f t="shared" si="196"/>
        <v>0</v>
      </c>
      <c r="AP313" s="3"/>
      <c r="AQ313" s="3">
        <f t="shared" si="197"/>
        <v>1</v>
      </c>
      <c r="AR313" s="3">
        <f t="shared" si="198"/>
        <v>3</v>
      </c>
      <c r="AS313" s="3">
        <f t="shared" si="199"/>
        <v>8</v>
      </c>
      <c r="AT313" s="3">
        <f t="shared" si="200"/>
        <v>4</v>
      </c>
      <c r="AU313" s="3">
        <f t="shared" si="201"/>
        <v>2</v>
      </c>
      <c r="AV313" s="3">
        <f t="shared" si="202"/>
        <v>10</v>
      </c>
      <c r="AW313" s="3">
        <f t="shared" si="203"/>
        <v>6</v>
      </c>
      <c r="AX313" s="3">
        <f t="shared" si="204"/>
        <v>7</v>
      </c>
      <c r="AY313" s="3">
        <f t="shared" si="205"/>
        <v>5</v>
      </c>
      <c r="AZ313" s="3">
        <f t="shared" si="206"/>
        <v>9</v>
      </c>
      <c r="BA313" s="3"/>
      <c r="BB313" s="6">
        <f t="shared" si="207"/>
        <v>5</v>
      </c>
      <c r="BC313" s="3">
        <f t="shared" si="208"/>
        <v>5</v>
      </c>
      <c r="BD313" s="3">
        <f t="shared" si="211"/>
        <v>18</v>
      </c>
      <c r="BE313" s="3">
        <f t="shared" si="212"/>
        <v>37</v>
      </c>
      <c r="BF313" s="3">
        <f t="shared" si="213"/>
        <v>22</v>
      </c>
      <c r="BG313" s="3">
        <f t="shared" si="214"/>
        <v>3</v>
      </c>
      <c r="BH313" s="3">
        <f t="shared" si="215"/>
        <v>3</v>
      </c>
      <c r="BI313" s="28">
        <f t="shared" si="216"/>
        <v>12.5</v>
      </c>
      <c r="BJ313" s="28">
        <f t="shared" si="217"/>
        <v>4.7871355387816905</v>
      </c>
      <c r="BK313" s="44">
        <f t="shared" si="218"/>
        <v>-1.9844852778949553</v>
      </c>
      <c r="BL313" s="45">
        <f t="shared" si="209"/>
        <v>2.3600883845071103E-2</v>
      </c>
      <c r="BM313" s="39"/>
      <c r="BN313" s="39" t="str">
        <f t="shared" si="219"/>
        <v/>
      </c>
      <c r="BP313" s="12">
        <f t="shared" si="220"/>
        <v>2.6968363024080184E-2</v>
      </c>
    </row>
    <row r="314" spans="1:68">
      <c r="A314" s="43" t="s">
        <v>1107</v>
      </c>
      <c r="B314" s="43" t="s">
        <v>1108</v>
      </c>
      <c r="C314" s="43" t="s">
        <v>1109</v>
      </c>
      <c r="D314" s="43" t="s">
        <v>1110</v>
      </c>
      <c r="E314" s="43" t="s">
        <v>584</v>
      </c>
      <c r="F314" s="12" t="str">
        <f t="shared" si="210"/>
        <v>Immune syst</v>
      </c>
      <c r="H314" s="12">
        <f>VLOOKUP($B314,data!$B$3:$Q$11565,'diff expr Varroa'!H$7,FALSE)</f>
        <v>3.7779852140208301</v>
      </c>
      <c r="I314" s="12">
        <f>VLOOKUP($B314,data!$B$3:$Q$11565,'diff expr Varroa'!I$7,FALSE)</f>
        <v>3.9548310731697001</v>
      </c>
      <c r="J314" s="12">
        <f>VLOOKUP($B314,data!$B$3:$Q$11565,'diff expr Varroa'!J$7,FALSE)</f>
        <v>3.6381873987360902</v>
      </c>
      <c r="K314" s="12">
        <f>VLOOKUP($B314,data!$B$3:$Q$11565,'diff expr Varroa'!K$7,FALSE)</f>
        <v>4.2917886290068799</v>
      </c>
      <c r="L314" s="12">
        <f>VLOOKUP($B314,data!$B$3:$Q$11565,'diff expr Varroa'!L$7,FALSE)</f>
        <v>3.9446609719593901</v>
      </c>
      <c r="M314" s="12">
        <f>VLOOKUP($B314,data!$B$3:$Q$11565,'diff expr Varroa'!M$7,FALSE)</f>
        <v>3.65660975244205</v>
      </c>
      <c r="N314" s="12">
        <f>VLOOKUP($B314,data!$B$3:$Q$11565,'diff expr Varroa'!N$7,FALSE)</f>
        <v>3.6595800418069002</v>
      </c>
      <c r="O314" s="12">
        <f>VLOOKUP($B314,data!$B$3:$Q$11565,'diff expr Varroa'!O$7,FALSE)</f>
        <v>3.5611359966351301</v>
      </c>
      <c r="P314" s="12">
        <f>VLOOKUP($B314,data!$B$3:$Q$11565,'diff expr Varroa'!P$7,FALSE)</f>
        <v>4.2084442324483602</v>
      </c>
      <c r="Q314" s="12">
        <f>VLOOKUP($B314,data!$B$3:$Q$11565,'diff expr Varroa'!Q$7,FALSE)</f>
        <v>3.8614614459532302</v>
      </c>
      <c r="S314" s="40" t="str">
        <f>IF(COUNTIF(H314:L314,"&gt;"&amp;'reference parameters'!$B$2)&gt;='reference parameters'!$B$3,IF(COUNTIF('diff expr Varroa'!M314:Q314,"&gt;"&amp;'reference parameters'!$B$2)&gt;='reference parameters'!$B$4,"OK"))</f>
        <v>OK</v>
      </c>
      <c r="U314" s="3">
        <f t="shared" si="177"/>
        <v>5</v>
      </c>
      <c r="V314" s="3">
        <f t="shared" si="178"/>
        <v>8</v>
      </c>
      <c r="W314" s="3">
        <f t="shared" si="179"/>
        <v>2</v>
      </c>
      <c r="X314" s="3">
        <f t="shared" si="180"/>
        <v>10</v>
      </c>
      <c r="Y314" s="3">
        <f t="shared" si="181"/>
        <v>7</v>
      </c>
      <c r="Z314" s="3">
        <f t="shared" si="182"/>
        <v>3</v>
      </c>
      <c r="AA314" s="3">
        <f t="shared" si="183"/>
        <v>4</v>
      </c>
      <c r="AB314" s="3">
        <f t="shared" si="184"/>
        <v>1</v>
      </c>
      <c r="AC314" s="3">
        <f t="shared" si="185"/>
        <v>9</v>
      </c>
      <c r="AD314" s="3">
        <f t="shared" si="186"/>
        <v>6</v>
      </c>
      <c r="AE314" s="3"/>
      <c r="AF314" s="3">
        <f t="shared" si="187"/>
        <v>0</v>
      </c>
      <c r="AG314" s="3">
        <f t="shared" si="188"/>
        <v>0</v>
      </c>
      <c r="AH314" s="3">
        <f t="shared" si="189"/>
        <v>0</v>
      </c>
      <c r="AI314" s="3">
        <f t="shared" si="190"/>
        <v>0</v>
      </c>
      <c r="AJ314" s="3">
        <f t="shared" si="191"/>
        <v>0</v>
      </c>
      <c r="AK314" s="3">
        <f t="shared" si="192"/>
        <v>0</v>
      </c>
      <c r="AL314" s="3">
        <f t="shared" si="193"/>
        <v>0</v>
      </c>
      <c r="AM314" s="3">
        <f t="shared" si="194"/>
        <v>0</v>
      </c>
      <c r="AN314" s="3">
        <f t="shared" si="195"/>
        <v>0</v>
      </c>
      <c r="AO314" s="3">
        <f t="shared" si="196"/>
        <v>0</v>
      </c>
      <c r="AP314" s="3"/>
      <c r="AQ314" s="3">
        <f t="shared" si="197"/>
        <v>5</v>
      </c>
      <c r="AR314" s="3">
        <f t="shared" si="198"/>
        <v>8</v>
      </c>
      <c r="AS314" s="3">
        <f t="shared" si="199"/>
        <v>2</v>
      </c>
      <c r="AT314" s="3">
        <f t="shared" si="200"/>
        <v>10</v>
      </c>
      <c r="AU314" s="3">
        <f t="shared" si="201"/>
        <v>7</v>
      </c>
      <c r="AV314" s="3">
        <f t="shared" si="202"/>
        <v>3</v>
      </c>
      <c r="AW314" s="3">
        <f t="shared" si="203"/>
        <v>4</v>
      </c>
      <c r="AX314" s="3">
        <f t="shared" si="204"/>
        <v>1</v>
      </c>
      <c r="AY314" s="3">
        <f t="shared" si="205"/>
        <v>9</v>
      </c>
      <c r="AZ314" s="3">
        <f t="shared" si="206"/>
        <v>6</v>
      </c>
      <c r="BA314" s="3"/>
      <c r="BB314" s="6">
        <f t="shared" si="207"/>
        <v>5</v>
      </c>
      <c r="BC314" s="3">
        <f t="shared" si="208"/>
        <v>5</v>
      </c>
      <c r="BD314" s="3">
        <f t="shared" si="211"/>
        <v>32</v>
      </c>
      <c r="BE314" s="3">
        <f t="shared" si="212"/>
        <v>23</v>
      </c>
      <c r="BF314" s="3">
        <f t="shared" si="213"/>
        <v>8</v>
      </c>
      <c r="BG314" s="3">
        <f t="shared" si="214"/>
        <v>17</v>
      </c>
      <c r="BH314" s="3">
        <f t="shared" si="215"/>
        <v>8</v>
      </c>
      <c r="BI314" s="28">
        <f t="shared" si="216"/>
        <v>12.5</v>
      </c>
      <c r="BJ314" s="28">
        <f t="shared" si="217"/>
        <v>4.7871355387816905</v>
      </c>
      <c r="BK314" s="44">
        <f t="shared" si="218"/>
        <v>-0.94001934216076832</v>
      </c>
      <c r="BL314" s="45">
        <f t="shared" si="209"/>
        <v>0.17360381967471225</v>
      </c>
      <c r="BM314" s="39"/>
      <c r="BN314" s="39" t="str">
        <f t="shared" si="219"/>
        <v/>
      </c>
      <c r="BP314" s="12">
        <f t="shared" si="220"/>
        <v>-1.4875428295023014E-2</v>
      </c>
    </row>
    <row r="315" spans="1:68">
      <c r="A315" s="43" t="s">
        <v>1111</v>
      </c>
      <c r="B315" s="43" t="s">
        <v>1112</v>
      </c>
      <c r="C315" s="43" t="s">
        <v>1113</v>
      </c>
      <c r="D315" s="43" t="s">
        <v>1114</v>
      </c>
      <c r="E315" s="43" t="s">
        <v>1115</v>
      </c>
      <c r="F315" s="12" t="str">
        <f t="shared" si="210"/>
        <v>Imd-Pathway</v>
      </c>
      <c r="H315" s="12">
        <f>VLOOKUP($B315,data!$B$3:$Q$11565,'diff expr Varroa'!H$7,FALSE)</f>
        <v>8.6164409372617996</v>
      </c>
      <c r="I315" s="12">
        <f>VLOOKUP($B315,data!$B$3:$Q$11565,'diff expr Varroa'!I$7,FALSE)</f>
        <v>8.6170607836477604</v>
      </c>
      <c r="J315" s="12">
        <f>VLOOKUP($B315,data!$B$3:$Q$11565,'diff expr Varroa'!J$7,FALSE)</f>
        <v>8.6267683233831001</v>
      </c>
      <c r="K315" s="12">
        <f>VLOOKUP($B315,data!$B$3:$Q$11565,'diff expr Varroa'!K$7,FALSE)</f>
        <v>8.6042568184110504</v>
      </c>
      <c r="L315" s="12">
        <f>VLOOKUP($B315,data!$B$3:$Q$11565,'diff expr Varroa'!L$7,FALSE)</f>
        <v>8.5339759392679504</v>
      </c>
      <c r="M315" s="12">
        <f>VLOOKUP($B315,data!$B$3:$Q$11565,'diff expr Varroa'!M$7,FALSE)</f>
        <v>8.8154214702233702</v>
      </c>
      <c r="N315" s="12">
        <f>VLOOKUP($B315,data!$B$3:$Q$11565,'diff expr Varroa'!N$7,FALSE)</f>
        <v>8.6663950131939398</v>
      </c>
      <c r="O315" s="12">
        <f>VLOOKUP($B315,data!$B$3:$Q$11565,'diff expr Varroa'!O$7,FALSE)</f>
        <v>8.9320333796501199</v>
      </c>
      <c r="P315" s="12">
        <f>VLOOKUP($B315,data!$B$3:$Q$11565,'diff expr Varroa'!P$7,FALSE)</f>
        <v>8.6064877496623708</v>
      </c>
      <c r="Q315" s="12">
        <f>VLOOKUP($B315,data!$B$3:$Q$11565,'diff expr Varroa'!Q$7,FALSE)</f>
        <v>8.5273069118661802</v>
      </c>
      <c r="S315" s="40" t="str">
        <f>IF(COUNTIF(H315:L315,"&gt;"&amp;'reference parameters'!$B$2)&gt;='reference parameters'!$B$3,IF(COUNTIF('diff expr Varroa'!M315:Q315,"&gt;"&amp;'reference parameters'!$B$2)&gt;='reference parameters'!$B$4,"OK"))</f>
        <v>OK</v>
      </c>
      <c r="U315" s="3">
        <f t="shared" si="177"/>
        <v>5</v>
      </c>
      <c r="V315" s="3">
        <f t="shared" si="178"/>
        <v>6</v>
      </c>
      <c r="W315" s="3">
        <f t="shared" si="179"/>
        <v>7</v>
      </c>
      <c r="X315" s="3">
        <f t="shared" si="180"/>
        <v>3</v>
      </c>
      <c r="Y315" s="3">
        <f t="shared" si="181"/>
        <v>2</v>
      </c>
      <c r="Z315" s="3">
        <f t="shared" si="182"/>
        <v>9</v>
      </c>
      <c r="AA315" s="3">
        <f t="shared" si="183"/>
        <v>8</v>
      </c>
      <c r="AB315" s="3">
        <f t="shared" si="184"/>
        <v>10</v>
      </c>
      <c r="AC315" s="3">
        <f t="shared" si="185"/>
        <v>4</v>
      </c>
      <c r="AD315" s="3">
        <f t="shared" si="186"/>
        <v>1</v>
      </c>
      <c r="AE315" s="3"/>
      <c r="AF315" s="3">
        <f t="shared" si="187"/>
        <v>0</v>
      </c>
      <c r="AG315" s="3">
        <f t="shared" si="188"/>
        <v>0</v>
      </c>
      <c r="AH315" s="3">
        <f t="shared" si="189"/>
        <v>0</v>
      </c>
      <c r="AI315" s="3">
        <f t="shared" si="190"/>
        <v>0</v>
      </c>
      <c r="AJ315" s="3">
        <f t="shared" si="191"/>
        <v>0</v>
      </c>
      <c r="AK315" s="3">
        <f t="shared" si="192"/>
        <v>0</v>
      </c>
      <c r="AL315" s="3">
        <f t="shared" si="193"/>
        <v>0</v>
      </c>
      <c r="AM315" s="3">
        <f t="shared" si="194"/>
        <v>0</v>
      </c>
      <c r="AN315" s="3">
        <f t="shared" si="195"/>
        <v>0</v>
      </c>
      <c r="AO315" s="3">
        <f t="shared" si="196"/>
        <v>0</v>
      </c>
      <c r="AP315" s="3"/>
      <c r="AQ315" s="3">
        <f t="shared" si="197"/>
        <v>5</v>
      </c>
      <c r="AR315" s="3">
        <f t="shared" si="198"/>
        <v>6</v>
      </c>
      <c r="AS315" s="3">
        <f t="shared" si="199"/>
        <v>7</v>
      </c>
      <c r="AT315" s="3">
        <f t="shared" si="200"/>
        <v>3</v>
      </c>
      <c r="AU315" s="3">
        <f t="shared" si="201"/>
        <v>2</v>
      </c>
      <c r="AV315" s="3">
        <f t="shared" si="202"/>
        <v>9</v>
      </c>
      <c r="AW315" s="3">
        <f t="shared" si="203"/>
        <v>8</v>
      </c>
      <c r="AX315" s="3">
        <f t="shared" si="204"/>
        <v>10</v>
      </c>
      <c r="AY315" s="3">
        <f t="shared" si="205"/>
        <v>4</v>
      </c>
      <c r="AZ315" s="3">
        <f t="shared" si="206"/>
        <v>1</v>
      </c>
      <c r="BA315" s="3"/>
      <c r="BB315" s="6">
        <f t="shared" si="207"/>
        <v>5</v>
      </c>
      <c r="BC315" s="3">
        <f t="shared" si="208"/>
        <v>5</v>
      </c>
      <c r="BD315" s="3">
        <f t="shared" si="211"/>
        <v>23</v>
      </c>
      <c r="BE315" s="3">
        <f t="shared" si="212"/>
        <v>32</v>
      </c>
      <c r="BF315" s="3">
        <f t="shared" si="213"/>
        <v>17</v>
      </c>
      <c r="BG315" s="3">
        <f t="shared" si="214"/>
        <v>8</v>
      </c>
      <c r="BH315" s="3">
        <f t="shared" si="215"/>
        <v>8</v>
      </c>
      <c r="BI315" s="28">
        <f t="shared" si="216"/>
        <v>12.5</v>
      </c>
      <c r="BJ315" s="28">
        <f t="shared" si="217"/>
        <v>4.7871355387816905</v>
      </c>
      <c r="BK315" s="44">
        <f t="shared" si="218"/>
        <v>-0.94001934216076832</v>
      </c>
      <c r="BL315" s="45">
        <f t="shared" si="209"/>
        <v>0.17360381967471225</v>
      </c>
      <c r="BM315" s="39"/>
      <c r="BN315" s="39" t="str">
        <f t="shared" si="219"/>
        <v/>
      </c>
      <c r="BP315" s="12">
        <f t="shared" si="220"/>
        <v>5.5113353484962744E-3</v>
      </c>
    </row>
    <row r="316" spans="1:68">
      <c r="A316" s="43" t="s">
        <v>1116</v>
      </c>
      <c r="B316" s="43" t="s">
        <v>1117</v>
      </c>
      <c r="C316" s="43" t="s">
        <v>1118</v>
      </c>
      <c r="D316" s="43" t="s">
        <v>1119</v>
      </c>
      <c r="E316" s="43" t="s">
        <v>1115</v>
      </c>
      <c r="F316" s="12" t="str">
        <f t="shared" si="210"/>
        <v>Imd-Pathway</v>
      </c>
      <c r="H316" s="12">
        <f>VLOOKUP($B316,data!$B$3:$Q$11565,'diff expr Varroa'!H$7,FALSE)</f>
        <v>3.8862082974622001</v>
      </c>
      <c r="I316" s="12">
        <f>VLOOKUP($B316,data!$B$3:$Q$11565,'diff expr Varroa'!I$7,FALSE)</f>
        <v>3.9548310731697001</v>
      </c>
      <c r="J316" s="12">
        <f>VLOOKUP($B316,data!$B$3:$Q$11565,'diff expr Varroa'!J$7,FALSE)</f>
        <v>3.6381873987360902</v>
      </c>
      <c r="K316" s="12">
        <f>VLOOKUP($B316,data!$B$3:$Q$11565,'diff expr Varroa'!K$7,FALSE)</f>
        <v>2.8218677180984102</v>
      </c>
      <c r="L316" s="12">
        <f>VLOOKUP($B316,data!$B$3:$Q$11565,'diff expr Varroa'!L$7,FALSE)</f>
        <v>4.1380367534927496</v>
      </c>
      <c r="M316" s="12">
        <f>VLOOKUP($B316,data!$B$3:$Q$11565,'diff expr Varroa'!M$7,FALSE)</f>
        <v>2.8218677180984102</v>
      </c>
      <c r="N316" s="12">
        <f>VLOOKUP($B316,data!$B$3:$Q$11565,'diff expr Varroa'!N$7,FALSE)</f>
        <v>3.8937805799913501</v>
      </c>
      <c r="O316" s="12">
        <f>VLOOKUP($B316,data!$B$3:$Q$11565,'diff expr Varroa'!O$7,FALSE)</f>
        <v>4.4114342089532403</v>
      </c>
      <c r="P316" s="12">
        <f>VLOOKUP($B316,data!$B$3:$Q$11565,'diff expr Varroa'!P$7,FALSE)</f>
        <v>4.0709644767565303</v>
      </c>
      <c r="Q316" s="12">
        <f>VLOOKUP($B316,data!$B$3:$Q$11565,'diff expr Varroa'!Q$7,FALSE)</f>
        <v>3.7555759297476698</v>
      </c>
      <c r="S316" s="40" t="str">
        <f>IF(COUNTIF(H316:L316,"&gt;"&amp;'reference parameters'!$B$2)&gt;='reference parameters'!$B$3,IF(COUNTIF('diff expr Varroa'!M316:Q316,"&gt;"&amp;'reference parameters'!$B$2)&gt;='reference parameters'!$B$4,"OK"))</f>
        <v>OK</v>
      </c>
      <c r="U316" s="3">
        <f t="shared" si="177"/>
        <v>5</v>
      </c>
      <c r="V316" s="3">
        <f t="shared" si="178"/>
        <v>7</v>
      </c>
      <c r="W316" s="3">
        <f t="shared" si="179"/>
        <v>3</v>
      </c>
      <c r="X316" s="3">
        <f t="shared" si="180"/>
        <v>1</v>
      </c>
      <c r="Y316" s="3">
        <f t="shared" si="181"/>
        <v>9</v>
      </c>
      <c r="Z316" s="3">
        <f t="shared" si="182"/>
        <v>1</v>
      </c>
      <c r="AA316" s="3">
        <f t="shared" si="183"/>
        <v>6</v>
      </c>
      <c r="AB316" s="3">
        <f t="shared" si="184"/>
        <v>10</v>
      </c>
      <c r="AC316" s="3">
        <f t="shared" si="185"/>
        <v>8</v>
      </c>
      <c r="AD316" s="3">
        <f t="shared" si="186"/>
        <v>4</v>
      </c>
      <c r="AE316" s="3"/>
      <c r="AF316" s="3">
        <f t="shared" si="187"/>
        <v>0</v>
      </c>
      <c r="AG316" s="3">
        <f t="shared" si="188"/>
        <v>0</v>
      </c>
      <c r="AH316" s="3">
        <f t="shared" si="189"/>
        <v>0</v>
      </c>
      <c r="AI316" s="3">
        <f t="shared" si="190"/>
        <v>0.5</v>
      </c>
      <c r="AJ316" s="3">
        <f t="shared" si="191"/>
        <v>0</v>
      </c>
      <c r="AK316" s="3">
        <f t="shared" si="192"/>
        <v>0.5</v>
      </c>
      <c r="AL316" s="3">
        <f t="shared" si="193"/>
        <v>0</v>
      </c>
      <c r="AM316" s="3">
        <f t="shared" si="194"/>
        <v>0</v>
      </c>
      <c r="AN316" s="3">
        <f t="shared" si="195"/>
        <v>0</v>
      </c>
      <c r="AO316" s="3">
        <f t="shared" si="196"/>
        <v>0</v>
      </c>
      <c r="AP316" s="3"/>
      <c r="AQ316" s="3">
        <f t="shared" si="197"/>
        <v>5</v>
      </c>
      <c r="AR316" s="3">
        <f t="shared" si="198"/>
        <v>7</v>
      </c>
      <c r="AS316" s="3">
        <f t="shared" si="199"/>
        <v>3</v>
      </c>
      <c r="AT316" s="3">
        <f t="shared" si="200"/>
        <v>1.5</v>
      </c>
      <c r="AU316" s="3">
        <f t="shared" si="201"/>
        <v>9</v>
      </c>
      <c r="AV316" s="3">
        <f t="shared" si="202"/>
        <v>1.5</v>
      </c>
      <c r="AW316" s="3">
        <f t="shared" si="203"/>
        <v>6</v>
      </c>
      <c r="AX316" s="3">
        <f t="shared" si="204"/>
        <v>10</v>
      </c>
      <c r="AY316" s="3">
        <f t="shared" si="205"/>
        <v>8</v>
      </c>
      <c r="AZ316" s="3">
        <f t="shared" si="206"/>
        <v>4</v>
      </c>
      <c r="BA316" s="3"/>
      <c r="BB316" s="6">
        <f t="shared" si="207"/>
        <v>5</v>
      </c>
      <c r="BC316" s="3">
        <f t="shared" si="208"/>
        <v>5</v>
      </c>
      <c r="BD316" s="3">
        <f t="shared" si="211"/>
        <v>25.5</v>
      </c>
      <c r="BE316" s="3">
        <f t="shared" si="212"/>
        <v>29.5</v>
      </c>
      <c r="BF316" s="3">
        <f t="shared" si="213"/>
        <v>14.5</v>
      </c>
      <c r="BG316" s="3">
        <f t="shared" si="214"/>
        <v>10.5</v>
      </c>
      <c r="BH316" s="3">
        <f t="shared" si="215"/>
        <v>10.5</v>
      </c>
      <c r="BI316" s="28">
        <f t="shared" si="216"/>
        <v>12.5</v>
      </c>
      <c r="BJ316" s="28">
        <f t="shared" si="217"/>
        <v>4.7871355387816905</v>
      </c>
      <c r="BK316" s="44">
        <f t="shared" si="218"/>
        <v>-0.41778637429367482</v>
      </c>
      <c r="BL316" s="45">
        <f t="shared" si="209"/>
        <v>0.33805165701157341</v>
      </c>
      <c r="BM316" s="39"/>
      <c r="BN316" s="39" t="str">
        <f t="shared" si="219"/>
        <v/>
      </c>
      <c r="BP316" s="12">
        <f t="shared" si="220"/>
        <v>1.1951780561618991E-2</v>
      </c>
    </row>
    <row r="317" spans="1:68">
      <c r="A317" s="43" t="s">
        <v>1120</v>
      </c>
      <c r="B317" s="43" t="s">
        <v>1121</v>
      </c>
      <c r="C317" s="43" t="s">
        <v>1122</v>
      </c>
      <c r="D317" s="43" t="s">
        <v>1123</v>
      </c>
      <c r="E317" s="43" t="s">
        <v>1115</v>
      </c>
      <c r="F317" s="12" t="str">
        <f t="shared" si="210"/>
        <v>Imd-Pathway</v>
      </c>
      <c r="H317" s="12" t="e">
        <f>VLOOKUP($B317,data!$B$3:$Q$11565,'diff expr Varroa'!H$7,FALSE)</f>
        <v>#N/A</v>
      </c>
      <c r="I317" s="12" t="e">
        <f>VLOOKUP($B317,data!$B$3:$Q$11565,'diff expr Varroa'!I$7,FALSE)</f>
        <v>#N/A</v>
      </c>
      <c r="J317" s="12" t="e">
        <f>VLOOKUP($B317,data!$B$3:$Q$11565,'diff expr Varroa'!J$7,FALSE)</f>
        <v>#N/A</v>
      </c>
      <c r="K317" s="12" t="e">
        <f>VLOOKUP($B317,data!$B$3:$Q$11565,'diff expr Varroa'!K$7,FALSE)</f>
        <v>#N/A</v>
      </c>
      <c r="L317" s="12" t="e">
        <f>VLOOKUP($B317,data!$B$3:$Q$11565,'diff expr Varroa'!L$7,FALSE)</f>
        <v>#N/A</v>
      </c>
      <c r="M317" s="12" t="e">
        <f>VLOOKUP($B317,data!$B$3:$Q$11565,'diff expr Varroa'!M$7,FALSE)</f>
        <v>#N/A</v>
      </c>
      <c r="N317" s="12" t="e">
        <f>VLOOKUP($B317,data!$B$3:$Q$11565,'diff expr Varroa'!N$7,FALSE)</f>
        <v>#N/A</v>
      </c>
      <c r="O317" s="12" t="e">
        <f>VLOOKUP($B317,data!$B$3:$Q$11565,'diff expr Varroa'!O$7,FALSE)</f>
        <v>#N/A</v>
      </c>
      <c r="P317" s="12" t="e">
        <f>VLOOKUP($B317,data!$B$3:$Q$11565,'diff expr Varroa'!P$7,FALSE)</f>
        <v>#N/A</v>
      </c>
      <c r="Q317" s="12" t="e">
        <f>VLOOKUP($B317,data!$B$3:$Q$11565,'diff expr Varroa'!Q$7,FALSE)</f>
        <v>#N/A</v>
      </c>
      <c r="S317" s="40" t="b">
        <f>IF(COUNTIF(H317:L317,"&gt;"&amp;'reference parameters'!$B$2)&gt;='reference parameters'!$B$3,IF(COUNTIF('diff expr Varroa'!M317:Q317,"&gt;"&amp;'reference parameters'!$B$2)&gt;='reference parameters'!$B$4,"OK"))</f>
        <v>0</v>
      </c>
      <c r="U317" s="3" t="b">
        <f t="shared" si="177"/>
        <v>0</v>
      </c>
      <c r="V317" s="3" t="b">
        <f t="shared" si="178"/>
        <v>0</v>
      </c>
      <c r="W317" s="3" t="b">
        <f t="shared" si="179"/>
        <v>0</v>
      </c>
      <c r="X317" s="3" t="b">
        <f t="shared" si="180"/>
        <v>0</v>
      </c>
      <c r="Y317" s="3" t="b">
        <f t="shared" si="181"/>
        <v>0</v>
      </c>
      <c r="Z317" s="3" t="b">
        <f t="shared" si="182"/>
        <v>0</v>
      </c>
      <c r="AA317" s="3" t="b">
        <f t="shared" si="183"/>
        <v>0</v>
      </c>
      <c r="AB317" s="3" t="b">
        <f t="shared" si="184"/>
        <v>0</v>
      </c>
      <c r="AC317" s="3" t="b">
        <f t="shared" si="185"/>
        <v>0</v>
      </c>
      <c r="AD317" s="3" t="b">
        <f t="shared" si="186"/>
        <v>0</v>
      </c>
      <c r="AE317" s="3"/>
      <c r="AF317" s="3" t="str">
        <f t="shared" si="187"/>
        <v/>
      </c>
      <c r="AG317" s="3" t="str">
        <f t="shared" si="188"/>
        <v/>
      </c>
      <c r="AH317" s="3" t="str">
        <f t="shared" si="189"/>
        <v/>
      </c>
      <c r="AI317" s="3" t="str">
        <f t="shared" si="190"/>
        <v/>
      </c>
      <c r="AJ317" s="3" t="str">
        <f t="shared" si="191"/>
        <v/>
      </c>
      <c r="AK317" s="3" t="str">
        <f t="shared" si="192"/>
        <v/>
      </c>
      <c r="AL317" s="3" t="str">
        <f t="shared" si="193"/>
        <v/>
      </c>
      <c r="AM317" s="3" t="str">
        <f t="shared" si="194"/>
        <v/>
      </c>
      <c r="AN317" s="3" t="str">
        <f t="shared" si="195"/>
        <v/>
      </c>
      <c r="AO317" s="3" t="str">
        <f t="shared" si="196"/>
        <v/>
      </c>
      <c r="AP317" s="3"/>
      <c r="AQ317" s="3" t="str">
        <f t="shared" si="197"/>
        <v/>
      </c>
      <c r="AR317" s="3" t="str">
        <f t="shared" si="198"/>
        <v/>
      </c>
      <c r="AS317" s="3" t="str">
        <f t="shared" si="199"/>
        <v/>
      </c>
      <c r="AT317" s="3" t="str">
        <f t="shared" si="200"/>
        <v/>
      </c>
      <c r="AU317" s="3" t="str">
        <f t="shared" si="201"/>
        <v/>
      </c>
      <c r="AV317" s="3" t="str">
        <f t="shared" si="202"/>
        <v/>
      </c>
      <c r="AW317" s="3" t="str">
        <f t="shared" si="203"/>
        <v/>
      </c>
      <c r="AX317" s="3" t="str">
        <f t="shared" si="204"/>
        <v/>
      </c>
      <c r="AY317" s="3" t="str">
        <f t="shared" si="205"/>
        <v/>
      </c>
      <c r="AZ317" s="3" t="str">
        <f t="shared" si="206"/>
        <v/>
      </c>
      <c r="BA317" s="3"/>
      <c r="BB317" s="6">
        <f t="shared" si="207"/>
        <v>0</v>
      </c>
      <c r="BC317" s="3">
        <f t="shared" si="208"/>
        <v>0</v>
      </c>
      <c r="BD317" s="3">
        <f t="shared" si="211"/>
        <v>0</v>
      </c>
      <c r="BE317" s="3">
        <f t="shared" si="212"/>
        <v>0</v>
      </c>
      <c r="BF317" s="3">
        <f t="shared" si="213"/>
        <v>0</v>
      </c>
      <c r="BG317" s="3">
        <f t="shared" si="214"/>
        <v>0</v>
      </c>
      <c r="BH317" s="3">
        <f t="shared" si="215"/>
        <v>0</v>
      </c>
      <c r="BI317" s="28">
        <f t="shared" si="216"/>
        <v>0</v>
      </c>
      <c r="BJ317" s="28">
        <f t="shared" si="217"/>
        <v>0</v>
      </c>
      <c r="BK317" s="44" t="e">
        <f t="shared" si="218"/>
        <v>#DIV/0!</v>
      </c>
      <c r="BL317" s="45" t="str">
        <f t="shared" si="209"/>
        <v/>
      </c>
      <c r="BM317" s="39"/>
      <c r="BN317" s="39" t="str">
        <f t="shared" si="219"/>
        <v/>
      </c>
      <c r="BP317" s="12" t="e">
        <f t="shared" si="220"/>
        <v>#N/A</v>
      </c>
    </row>
    <row r="318" spans="1:68">
      <c r="A318" s="43" t="s">
        <v>1124</v>
      </c>
      <c r="B318" s="43" t="s">
        <v>1125</v>
      </c>
      <c r="C318" s="43" t="s">
        <v>1126</v>
      </c>
      <c r="D318" s="43" t="s">
        <v>1127</v>
      </c>
      <c r="E318" s="43" t="s">
        <v>1115</v>
      </c>
      <c r="F318" s="12" t="str">
        <f t="shared" si="210"/>
        <v>Imd-Pathway</v>
      </c>
      <c r="H318" s="12">
        <f>VLOOKUP($B318,data!$B$3:$Q$11565,'diff expr Varroa'!H$7,FALSE)</f>
        <v>8.2586863930716792</v>
      </c>
      <c r="I318" s="12">
        <f>VLOOKUP($B318,data!$B$3:$Q$11565,'diff expr Varroa'!I$7,FALSE)</f>
        <v>8.4376625844006501</v>
      </c>
      <c r="J318" s="12">
        <f>VLOOKUP($B318,data!$B$3:$Q$11565,'diff expr Varroa'!J$7,FALSE)</f>
        <v>8.5027560619880909</v>
      </c>
      <c r="K318" s="12">
        <f>VLOOKUP($B318,data!$B$3:$Q$11565,'diff expr Varroa'!K$7,FALSE)</f>
        <v>8.2688181739810798</v>
      </c>
      <c r="L318" s="12">
        <f>VLOOKUP($B318,data!$B$3:$Q$11565,'diff expr Varroa'!L$7,FALSE)</f>
        <v>8.0462206957731297</v>
      </c>
      <c r="M318" s="12">
        <f>VLOOKUP($B318,data!$B$3:$Q$11565,'diff expr Varroa'!M$7,FALSE)</f>
        <v>9.1168404040087108</v>
      </c>
      <c r="N318" s="12">
        <f>VLOOKUP($B318,data!$B$3:$Q$11565,'diff expr Varroa'!N$7,FALSE)</f>
        <v>9.0176099058688095</v>
      </c>
      <c r="O318" s="12">
        <f>VLOOKUP($B318,data!$B$3:$Q$11565,'diff expr Varroa'!O$7,FALSE)</f>
        <v>8.9798189255704006</v>
      </c>
      <c r="P318" s="12">
        <f>VLOOKUP($B318,data!$B$3:$Q$11565,'diff expr Varroa'!P$7,FALSE)</f>
        <v>8.7762052115252001</v>
      </c>
      <c r="Q318" s="12">
        <f>VLOOKUP($B318,data!$B$3:$Q$11565,'diff expr Varroa'!Q$7,FALSE)</f>
        <v>8.7232784217255208</v>
      </c>
      <c r="S318" s="40" t="str">
        <f>IF(COUNTIF(H318:L318,"&gt;"&amp;'reference parameters'!$B$2)&gt;='reference parameters'!$B$3,IF(COUNTIF('diff expr Varroa'!M318:Q318,"&gt;"&amp;'reference parameters'!$B$2)&gt;='reference parameters'!$B$4,"OK"))</f>
        <v>OK</v>
      </c>
      <c r="U318" s="3">
        <f t="shared" si="177"/>
        <v>2</v>
      </c>
      <c r="V318" s="3">
        <f t="shared" si="178"/>
        <v>4</v>
      </c>
      <c r="W318" s="3">
        <f t="shared" si="179"/>
        <v>5</v>
      </c>
      <c r="X318" s="3">
        <f t="shared" si="180"/>
        <v>3</v>
      </c>
      <c r="Y318" s="3">
        <f t="shared" si="181"/>
        <v>1</v>
      </c>
      <c r="Z318" s="3">
        <f t="shared" si="182"/>
        <v>10</v>
      </c>
      <c r="AA318" s="3">
        <f t="shared" si="183"/>
        <v>9</v>
      </c>
      <c r="AB318" s="3">
        <f t="shared" si="184"/>
        <v>8</v>
      </c>
      <c r="AC318" s="3">
        <f t="shared" si="185"/>
        <v>7</v>
      </c>
      <c r="AD318" s="3">
        <f t="shared" si="186"/>
        <v>6</v>
      </c>
      <c r="AE318" s="3"/>
      <c r="AF318" s="3">
        <f t="shared" si="187"/>
        <v>0</v>
      </c>
      <c r="AG318" s="3">
        <f t="shared" si="188"/>
        <v>0</v>
      </c>
      <c r="AH318" s="3">
        <f t="shared" si="189"/>
        <v>0</v>
      </c>
      <c r="AI318" s="3">
        <f t="shared" si="190"/>
        <v>0</v>
      </c>
      <c r="AJ318" s="3">
        <f t="shared" si="191"/>
        <v>0</v>
      </c>
      <c r="AK318" s="3">
        <f t="shared" si="192"/>
        <v>0</v>
      </c>
      <c r="AL318" s="3">
        <f t="shared" si="193"/>
        <v>0</v>
      </c>
      <c r="AM318" s="3">
        <f t="shared" si="194"/>
        <v>0</v>
      </c>
      <c r="AN318" s="3">
        <f t="shared" si="195"/>
        <v>0</v>
      </c>
      <c r="AO318" s="3">
        <f t="shared" si="196"/>
        <v>0</v>
      </c>
      <c r="AP318" s="3"/>
      <c r="AQ318" s="3">
        <f t="shared" si="197"/>
        <v>2</v>
      </c>
      <c r="AR318" s="3">
        <f t="shared" si="198"/>
        <v>4</v>
      </c>
      <c r="AS318" s="3">
        <f t="shared" si="199"/>
        <v>5</v>
      </c>
      <c r="AT318" s="3">
        <f t="shared" si="200"/>
        <v>3</v>
      </c>
      <c r="AU318" s="3">
        <f t="shared" si="201"/>
        <v>1</v>
      </c>
      <c r="AV318" s="3">
        <f t="shared" si="202"/>
        <v>10</v>
      </c>
      <c r="AW318" s="3">
        <f t="shared" si="203"/>
        <v>9</v>
      </c>
      <c r="AX318" s="3">
        <f t="shared" si="204"/>
        <v>8</v>
      </c>
      <c r="AY318" s="3">
        <f t="shared" si="205"/>
        <v>7</v>
      </c>
      <c r="AZ318" s="3">
        <f t="shared" si="206"/>
        <v>6</v>
      </c>
      <c r="BA318" s="3"/>
      <c r="BB318" s="6">
        <f t="shared" si="207"/>
        <v>5</v>
      </c>
      <c r="BC318" s="3">
        <f t="shared" si="208"/>
        <v>5</v>
      </c>
      <c r="BD318" s="3">
        <f t="shared" si="211"/>
        <v>15</v>
      </c>
      <c r="BE318" s="3">
        <f t="shared" si="212"/>
        <v>40</v>
      </c>
      <c r="BF318" s="3">
        <f t="shared" si="213"/>
        <v>25</v>
      </c>
      <c r="BG318" s="3">
        <f t="shared" si="214"/>
        <v>0</v>
      </c>
      <c r="BH318" s="3">
        <f t="shared" si="215"/>
        <v>0</v>
      </c>
      <c r="BI318" s="28">
        <f t="shared" si="216"/>
        <v>12.5</v>
      </c>
      <c r="BJ318" s="28">
        <f t="shared" si="217"/>
        <v>4.7871355387816905</v>
      </c>
      <c r="BK318" s="44">
        <f t="shared" si="218"/>
        <v>-2.6111648393354674</v>
      </c>
      <c r="BL318" s="45">
        <f t="shared" si="209"/>
        <v>4.5117194090401637E-3</v>
      </c>
      <c r="BM318" s="39"/>
      <c r="BN318" s="39" t="str">
        <f t="shared" si="219"/>
        <v>sign</v>
      </c>
      <c r="BP318" s="12">
        <f t="shared" si="220"/>
        <v>3.1272670762685292E-2</v>
      </c>
    </row>
    <row r="319" spans="1:68">
      <c r="A319" s="43" t="s">
        <v>1128</v>
      </c>
      <c r="B319" s="43" t="s">
        <v>1129</v>
      </c>
      <c r="C319" s="43" t="s">
        <v>1130</v>
      </c>
      <c r="D319" s="43" t="s">
        <v>1131</v>
      </c>
      <c r="E319" s="43" t="s">
        <v>1115</v>
      </c>
      <c r="F319" s="12" t="str">
        <f t="shared" si="210"/>
        <v>Imd-Pathway</v>
      </c>
      <c r="H319" s="12">
        <f>VLOOKUP($B319,data!$B$3:$Q$11565,'diff expr Varroa'!H$7,FALSE)</f>
        <v>7.7278622081861696</v>
      </c>
      <c r="I319" s="12">
        <f>VLOOKUP($B319,data!$B$3:$Q$11565,'diff expr Varroa'!I$7,FALSE)</f>
        <v>7.78422598243161</v>
      </c>
      <c r="J319" s="12">
        <f>VLOOKUP($B319,data!$B$3:$Q$11565,'diff expr Varroa'!J$7,FALSE)</f>
        <v>8.2779783860866907</v>
      </c>
      <c r="K319" s="12">
        <f>VLOOKUP($B319,data!$B$3:$Q$11565,'diff expr Varroa'!K$7,FALSE)</f>
        <v>8.1145370567023694</v>
      </c>
      <c r="L319" s="12">
        <f>VLOOKUP($B319,data!$B$3:$Q$11565,'diff expr Varroa'!L$7,FALSE)</f>
        <v>8.1596921565314506</v>
      </c>
      <c r="M319" s="12">
        <f>VLOOKUP($B319,data!$B$3:$Q$11565,'diff expr Varroa'!M$7,FALSE)</f>
        <v>8.1254589336877796</v>
      </c>
      <c r="N319" s="12">
        <f>VLOOKUP($B319,data!$B$3:$Q$11565,'diff expr Varroa'!N$7,FALSE)</f>
        <v>7.9331080494405901</v>
      </c>
      <c r="O319" s="12">
        <f>VLOOKUP($B319,data!$B$3:$Q$11565,'diff expr Varroa'!O$7,FALSE)</f>
        <v>8.0259003806331499</v>
      </c>
      <c r="P319" s="12">
        <f>VLOOKUP($B319,data!$B$3:$Q$11565,'diff expr Varroa'!P$7,FALSE)</f>
        <v>7.8119250227780102</v>
      </c>
      <c r="Q319" s="12">
        <f>VLOOKUP($B319,data!$B$3:$Q$11565,'diff expr Varroa'!Q$7,FALSE)</f>
        <v>8.1681969533649301</v>
      </c>
      <c r="S319" s="40" t="str">
        <f>IF(COUNTIF(H319:L319,"&gt;"&amp;'reference parameters'!$B$2)&gt;='reference parameters'!$B$3,IF(COUNTIF('diff expr Varroa'!M319:Q319,"&gt;"&amp;'reference parameters'!$B$2)&gt;='reference parameters'!$B$4,"OK"))</f>
        <v>OK</v>
      </c>
      <c r="U319" s="3">
        <f t="shared" si="177"/>
        <v>1</v>
      </c>
      <c r="V319" s="3">
        <f t="shared" si="178"/>
        <v>2</v>
      </c>
      <c r="W319" s="3">
        <f t="shared" si="179"/>
        <v>10</v>
      </c>
      <c r="X319" s="3">
        <f t="shared" si="180"/>
        <v>6</v>
      </c>
      <c r="Y319" s="3">
        <f t="shared" si="181"/>
        <v>8</v>
      </c>
      <c r="Z319" s="3">
        <f t="shared" si="182"/>
        <v>7</v>
      </c>
      <c r="AA319" s="3">
        <f t="shared" si="183"/>
        <v>4</v>
      </c>
      <c r="AB319" s="3">
        <f t="shared" si="184"/>
        <v>5</v>
      </c>
      <c r="AC319" s="3">
        <f t="shared" si="185"/>
        <v>3</v>
      </c>
      <c r="AD319" s="3">
        <f t="shared" si="186"/>
        <v>9</v>
      </c>
      <c r="AE319" s="3"/>
      <c r="AF319" s="3">
        <f t="shared" si="187"/>
        <v>0</v>
      </c>
      <c r="AG319" s="3">
        <f t="shared" si="188"/>
        <v>0</v>
      </c>
      <c r="AH319" s="3">
        <f t="shared" si="189"/>
        <v>0</v>
      </c>
      <c r="AI319" s="3">
        <f t="shared" si="190"/>
        <v>0</v>
      </c>
      <c r="AJ319" s="3">
        <f t="shared" si="191"/>
        <v>0</v>
      </c>
      <c r="AK319" s="3">
        <f t="shared" si="192"/>
        <v>0</v>
      </c>
      <c r="AL319" s="3">
        <f t="shared" si="193"/>
        <v>0</v>
      </c>
      <c r="AM319" s="3">
        <f t="shared" si="194"/>
        <v>0</v>
      </c>
      <c r="AN319" s="3">
        <f t="shared" si="195"/>
        <v>0</v>
      </c>
      <c r="AO319" s="3">
        <f t="shared" si="196"/>
        <v>0</v>
      </c>
      <c r="AP319" s="3"/>
      <c r="AQ319" s="3">
        <f t="shared" si="197"/>
        <v>1</v>
      </c>
      <c r="AR319" s="3">
        <f t="shared" si="198"/>
        <v>2</v>
      </c>
      <c r="AS319" s="3">
        <f t="shared" si="199"/>
        <v>10</v>
      </c>
      <c r="AT319" s="3">
        <f t="shared" si="200"/>
        <v>6</v>
      </c>
      <c r="AU319" s="3">
        <f t="shared" si="201"/>
        <v>8</v>
      </c>
      <c r="AV319" s="3">
        <f t="shared" si="202"/>
        <v>7</v>
      </c>
      <c r="AW319" s="3">
        <f t="shared" si="203"/>
        <v>4</v>
      </c>
      <c r="AX319" s="3">
        <f t="shared" si="204"/>
        <v>5</v>
      </c>
      <c r="AY319" s="3">
        <f t="shared" si="205"/>
        <v>3</v>
      </c>
      <c r="AZ319" s="3">
        <f t="shared" si="206"/>
        <v>9</v>
      </c>
      <c r="BA319" s="3"/>
      <c r="BB319" s="6">
        <f t="shared" si="207"/>
        <v>5</v>
      </c>
      <c r="BC319" s="3">
        <f t="shared" si="208"/>
        <v>5</v>
      </c>
      <c r="BD319" s="3">
        <f t="shared" si="211"/>
        <v>27</v>
      </c>
      <c r="BE319" s="3">
        <f t="shared" si="212"/>
        <v>28</v>
      </c>
      <c r="BF319" s="3">
        <f t="shared" si="213"/>
        <v>13</v>
      </c>
      <c r="BG319" s="3">
        <f t="shared" si="214"/>
        <v>12</v>
      </c>
      <c r="BH319" s="3">
        <f t="shared" si="215"/>
        <v>12</v>
      </c>
      <c r="BI319" s="28">
        <f t="shared" si="216"/>
        <v>12.5</v>
      </c>
      <c r="BJ319" s="28">
        <f t="shared" si="217"/>
        <v>4.7871355387816905</v>
      </c>
      <c r="BK319" s="44">
        <f t="shared" si="218"/>
        <v>-0.10444659357341871</v>
      </c>
      <c r="BL319" s="45">
        <f t="shared" si="209"/>
        <v>0.45840747426404427</v>
      </c>
      <c r="BM319" s="39"/>
      <c r="BN319" s="39" t="str">
        <f t="shared" si="219"/>
        <v/>
      </c>
      <c r="BP319" s="12">
        <f t="shared" si="220"/>
        <v>3.1820517723944814E-6</v>
      </c>
    </row>
    <row r="320" spans="1:68">
      <c r="A320" s="43" t="s">
        <v>1132</v>
      </c>
      <c r="B320" s="43" t="s">
        <v>1133</v>
      </c>
      <c r="C320" s="43" t="s">
        <v>1134</v>
      </c>
      <c r="D320" s="43" t="s">
        <v>1135</v>
      </c>
      <c r="E320" s="43" t="s">
        <v>1115</v>
      </c>
      <c r="F320" s="12" t="str">
        <f t="shared" si="210"/>
        <v>Imd-Pathway</v>
      </c>
      <c r="H320" s="12">
        <f>VLOOKUP($B320,data!$B$3:$Q$11565,'diff expr Varroa'!H$7,FALSE)</f>
        <v>8.6744754749616995</v>
      </c>
      <c r="I320" s="12">
        <f>VLOOKUP($B320,data!$B$3:$Q$11565,'diff expr Varroa'!I$7,FALSE)</f>
        <v>8.6990286250400999</v>
      </c>
      <c r="J320" s="12">
        <f>VLOOKUP($B320,data!$B$3:$Q$11565,'diff expr Varroa'!J$7,FALSE)</f>
        <v>8.6768159994387997</v>
      </c>
      <c r="K320" s="12">
        <f>VLOOKUP($B320,data!$B$3:$Q$11565,'diff expr Varroa'!K$7,FALSE)</f>
        <v>8.9670446445614402</v>
      </c>
      <c r="L320" s="12">
        <f>VLOOKUP($B320,data!$B$3:$Q$11565,'diff expr Varroa'!L$7,FALSE)</f>
        <v>8.7149938523839801</v>
      </c>
      <c r="M320" s="12">
        <f>VLOOKUP($B320,data!$B$3:$Q$11565,'diff expr Varroa'!M$7,FALSE)</f>
        <v>9.1252500780541208</v>
      </c>
      <c r="N320" s="12">
        <f>VLOOKUP($B320,data!$B$3:$Q$11565,'diff expr Varroa'!N$7,FALSE)</f>
        <v>8.6161832959476001</v>
      </c>
      <c r="O320" s="12">
        <f>VLOOKUP($B320,data!$B$3:$Q$11565,'diff expr Varroa'!O$7,FALSE)</f>
        <v>8.9450552755935906</v>
      </c>
      <c r="P320" s="12">
        <f>VLOOKUP($B320,data!$B$3:$Q$11565,'diff expr Varroa'!P$7,FALSE)</f>
        <v>8.6374758115582893</v>
      </c>
      <c r="Q320" s="12">
        <f>VLOOKUP($B320,data!$B$3:$Q$11565,'diff expr Varroa'!Q$7,FALSE)</f>
        <v>8.6202094184194795</v>
      </c>
      <c r="S320" s="40" t="str">
        <f>IF(COUNTIF(H320:L320,"&gt;"&amp;'reference parameters'!$B$2)&gt;='reference parameters'!$B$3,IF(COUNTIF('diff expr Varroa'!M320:Q320,"&gt;"&amp;'reference parameters'!$B$2)&gt;='reference parameters'!$B$4,"OK"))</f>
        <v>OK</v>
      </c>
      <c r="U320" s="3">
        <f t="shared" si="177"/>
        <v>4</v>
      </c>
      <c r="V320" s="3">
        <f t="shared" si="178"/>
        <v>6</v>
      </c>
      <c r="W320" s="3">
        <f t="shared" si="179"/>
        <v>5</v>
      </c>
      <c r="X320" s="3">
        <f t="shared" si="180"/>
        <v>9</v>
      </c>
      <c r="Y320" s="3">
        <f t="shared" si="181"/>
        <v>7</v>
      </c>
      <c r="Z320" s="3">
        <f t="shared" si="182"/>
        <v>10</v>
      </c>
      <c r="AA320" s="3">
        <f t="shared" si="183"/>
        <v>1</v>
      </c>
      <c r="AB320" s="3">
        <f t="shared" si="184"/>
        <v>8</v>
      </c>
      <c r="AC320" s="3">
        <f t="shared" si="185"/>
        <v>3</v>
      </c>
      <c r="AD320" s="3">
        <f t="shared" si="186"/>
        <v>2</v>
      </c>
      <c r="AE320" s="3"/>
      <c r="AF320" s="3">
        <f t="shared" si="187"/>
        <v>0</v>
      </c>
      <c r="AG320" s="3">
        <f t="shared" si="188"/>
        <v>0</v>
      </c>
      <c r="AH320" s="3">
        <f t="shared" si="189"/>
        <v>0</v>
      </c>
      <c r="AI320" s="3">
        <f t="shared" si="190"/>
        <v>0</v>
      </c>
      <c r="AJ320" s="3">
        <f t="shared" si="191"/>
        <v>0</v>
      </c>
      <c r="AK320" s="3">
        <f t="shared" si="192"/>
        <v>0</v>
      </c>
      <c r="AL320" s="3">
        <f t="shared" si="193"/>
        <v>0</v>
      </c>
      <c r="AM320" s="3">
        <f t="shared" si="194"/>
        <v>0</v>
      </c>
      <c r="AN320" s="3">
        <f t="shared" si="195"/>
        <v>0</v>
      </c>
      <c r="AO320" s="3">
        <f t="shared" si="196"/>
        <v>0</v>
      </c>
      <c r="AP320" s="3"/>
      <c r="AQ320" s="3">
        <f t="shared" si="197"/>
        <v>4</v>
      </c>
      <c r="AR320" s="3">
        <f t="shared" si="198"/>
        <v>6</v>
      </c>
      <c r="AS320" s="3">
        <f t="shared" si="199"/>
        <v>5</v>
      </c>
      <c r="AT320" s="3">
        <f t="shared" si="200"/>
        <v>9</v>
      </c>
      <c r="AU320" s="3">
        <f t="shared" si="201"/>
        <v>7</v>
      </c>
      <c r="AV320" s="3">
        <f t="shared" si="202"/>
        <v>10</v>
      </c>
      <c r="AW320" s="3">
        <f t="shared" si="203"/>
        <v>1</v>
      </c>
      <c r="AX320" s="3">
        <f t="shared" si="204"/>
        <v>8</v>
      </c>
      <c r="AY320" s="3">
        <f t="shared" si="205"/>
        <v>3</v>
      </c>
      <c r="AZ320" s="3">
        <f t="shared" si="206"/>
        <v>2</v>
      </c>
      <c r="BA320" s="3"/>
      <c r="BB320" s="6">
        <f t="shared" si="207"/>
        <v>5</v>
      </c>
      <c r="BC320" s="3">
        <f t="shared" si="208"/>
        <v>5</v>
      </c>
      <c r="BD320" s="3">
        <f t="shared" si="211"/>
        <v>31</v>
      </c>
      <c r="BE320" s="3">
        <f t="shared" si="212"/>
        <v>24</v>
      </c>
      <c r="BF320" s="3">
        <f t="shared" si="213"/>
        <v>9</v>
      </c>
      <c r="BG320" s="3">
        <f t="shared" si="214"/>
        <v>16</v>
      </c>
      <c r="BH320" s="3">
        <f t="shared" si="215"/>
        <v>9</v>
      </c>
      <c r="BI320" s="28">
        <f t="shared" si="216"/>
        <v>12.5</v>
      </c>
      <c r="BJ320" s="28">
        <f t="shared" si="217"/>
        <v>4.7871355387816905</v>
      </c>
      <c r="BK320" s="44">
        <f t="shared" si="218"/>
        <v>-0.73112615501393097</v>
      </c>
      <c r="BL320" s="45">
        <f t="shared" si="209"/>
        <v>0.23235104997023245</v>
      </c>
      <c r="BM320" s="39"/>
      <c r="BN320" s="39" t="str">
        <f t="shared" si="219"/>
        <v/>
      </c>
      <c r="BP320" s="12">
        <f t="shared" si="220"/>
        <v>2.098403872479854E-3</v>
      </c>
    </row>
    <row r="321" spans="1:68">
      <c r="A321" s="43" t="s">
        <v>1136</v>
      </c>
      <c r="B321" s="43" t="s">
        <v>1137</v>
      </c>
      <c r="C321" s="43" t="s">
        <v>1138</v>
      </c>
      <c r="D321" s="43" t="s">
        <v>1139</v>
      </c>
      <c r="E321" s="43" t="s">
        <v>1115</v>
      </c>
      <c r="F321" s="12" t="str">
        <f t="shared" si="210"/>
        <v>Imd-Pathway</v>
      </c>
      <c r="H321" s="12" t="e">
        <f>VLOOKUP($B321,data!$B$3:$Q$11565,'diff expr Varroa'!H$7,FALSE)</f>
        <v>#N/A</v>
      </c>
      <c r="I321" s="12" t="e">
        <f>VLOOKUP($B321,data!$B$3:$Q$11565,'diff expr Varroa'!I$7,FALSE)</f>
        <v>#N/A</v>
      </c>
      <c r="J321" s="12" t="e">
        <f>VLOOKUP($B321,data!$B$3:$Q$11565,'diff expr Varroa'!J$7,FALSE)</f>
        <v>#N/A</v>
      </c>
      <c r="K321" s="12" t="e">
        <f>VLOOKUP($B321,data!$B$3:$Q$11565,'diff expr Varroa'!K$7,FALSE)</f>
        <v>#N/A</v>
      </c>
      <c r="L321" s="12" t="e">
        <f>VLOOKUP($B321,data!$B$3:$Q$11565,'diff expr Varroa'!L$7,FALSE)</f>
        <v>#N/A</v>
      </c>
      <c r="M321" s="12" t="e">
        <f>VLOOKUP($B321,data!$B$3:$Q$11565,'diff expr Varroa'!M$7,FALSE)</f>
        <v>#N/A</v>
      </c>
      <c r="N321" s="12" t="e">
        <f>VLOOKUP($B321,data!$B$3:$Q$11565,'diff expr Varroa'!N$7,FALSE)</f>
        <v>#N/A</v>
      </c>
      <c r="O321" s="12" t="e">
        <f>VLOOKUP($B321,data!$B$3:$Q$11565,'diff expr Varroa'!O$7,FALSE)</f>
        <v>#N/A</v>
      </c>
      <c r="P321" s="12" t="e">
        <f>VLOOKUP($B321,data!$B$3:$Q$11565,'diff expr Varroa'!P$7,FALSE)</f>
        <v>#N/A</v>
      </c>
      <c r="Q321" s="12" t="e">
        <f>VLOOKUP($B321,data!$B$3:$Q$11565,'diff expr Varroa'!Q$7,FALSE)</f>
        <v>#N/A</v>
      </c>
      <c r="S321" s="40" t="b">
        <f>IF(COUNTIF(H321:L321,"&gt;"&amp;'reference parameters'!$B$2)&gt;='reference parameters'!$B$3,IF(COUNTIF('diff expr Varroa'!M321:Q321,"&gt;"&amp;'reference parameters'!$B$2)&gt;='reference parameters'!$B$4,"OK"))</f>
        <v>0</v>
      </c>
      <c r="U321" s="3" t="b">
        <f t="shared" si="177"/>
        <v>0</v>
      </c>
      <c r="V321" s="3" t="b">
        <f t="shared" si="178"/>
        <v>0</v>
      </c>
      <c r="W321" s="3" t="b">
        <f t="shared" si="179"/>
        <v>0</v>
      </c>
      <c r="X321" s="3" t="b">
        <f t="shared" si="180"/>
        <v>0</v>
      </c>
      <c r="Y321" s="3" t="b">
        <f t="shared" si="181"/>
        <v>0</v>
      </c>
      <c r="Z321" s="3" t="b">
        <f t="shared" si="182"/>
        <v>0</v>
      </c>
      <c r="AA321" s="3" t="b">
        <f t="shared" si="183"/>
        <v>0</v>
      </c>
      <c r="AB321" s="3" t="b">
        <f t="shared" si="184"/>
        <v>0</v>
      </c>
      <c r="AC321" s="3" t="b">
        <f t="shared" si="185"/>
        <v>0</v>
      </c>
      <c r="AD321" s="3" t="b">
        <f t="shared" si="186"/>
        <v>0</v>
      </c>
      <c r="AE321" s="3"/>
      <c r="AF321" s="3" t="str">
        <f t="shared" si="187"/>
        <v/>
      </c>
      <c r="AG321" s="3" t="str">
        <f t="shared" si="188"/>
        <v/>
      </c>
      <c r="AH321" s="3" t="str">
        <f t="shared" si="189"/>
        <v/>
      </c>
      <c r="AI321" s="3" t="str">
        <f t="shared" si="190"/>
        <v/>
      </c>
      <c r="AJ321" s="3" t="str">
        <f t="shared" si="191"/>
        <v/>
      </c>
      <c r="AK321" s="3" t="str">
        <f t="shared" si="192"/>
        <v/>
      </c>
      <c r="AL321" s="3" t="str">
        <f t="shared" si="193"/>
        <v/>
      </c>
      <c r="AM321" s="3" t="str">
        <f t="shared" si="194"/>
        <v/>
      </c>
      <c r="AN321" s="3" t="str">
        <f t="shared" si="195"/>
        <v/>
      </c>
      <c r="AO321" s="3" t="str">
        <f t="shared" si="196"/>
        <v/>
      </c>
      <c r="AP321" s="3"/>
      <c r="AQ321" s="3" t="str">
        <f t="shared" si="197"/>
        <v/>
      </c>
      <c r="AR321" s="3" t="str">
        <f t="shared" si="198"/>
        <v/>
      </c>
      <c r="AS321" s="3" t="str">
        <f t="shared" si="199"/>
        <v/>
      </c>
      <c r="AT321" s="3" t="str">
        <f t="shared" si="200"/>
        <v/>
      </c>
      <c r="AU321" s="3" t="str">
        <f t="shared" si="201"/>
        <v/>
      </c>
      <c r="AV321" s="3" t="str">
        <f t="shared" si="202"/>
        <v/>
      </c>
      <c r="AW321" s="3" t="str">
        <f t="shared" si="203"/>
        <v/>
      </c>
      <c r="AX321" s="3" t="str">
        <f t="shared" si="204"/>
        <v/>
      </c>
      <c r="AY321" s="3" t="str">
        <f t="shared" si="205"/>
        <v/>
      </c>
      <c r="AZ321" s="3" t="str">
        <f t="shared" si="206"/>
        <v/>
      </c>
      <c r="BA321" s="3"/>
      <c r="BB321" s="6">
        <f t="shared" si="207"/>
        <v>0</v>
      </c>
      <c r="BC321" s="3">
        <f t="shared" si="208"/>
        <v>0</v>
      </c>
      <c r="BD321" s="3">
        <f t="shared" si="211"/>
        <v>0</v>
      </c>
      <c r="BE321" s="3">
        <f t="shared" si="212"/>
        <v>0</v>
      </c>
      <c r="BF321" s="3">
        <f t="shared" si="213"/>
        <v>0</v>
      </c>
      <c r="BG321" s="3">
        <f t="shared" si="214"/>
        <v>0</v>
      </c>
      <c r="BH321" s="3">
        <f t="shared" si="215"/>
        <v>0</v>
      </c>
      <c r="BI321" s="28">
        <f t="shared" si="216"/>
        <v>0</v>
      </c>
      <c r="BJ321" s="28">
        <f t="shared" si="217"/>
        <v>0</v>
      </c>
      <c r="BK321" s="44" t="e">
        <f t="shared" si="218"/>
        <v>#DIV/0!</v>
      </c>
      <c r="BL321" s="45" t="str">
        <f t="shared" si="209"/>
        <v/>
      </c>
      <c r="BM321" s="39"/>
      <c r="BN321" s="39" t="str">
        <f t="shared" si="219"/>
        <v/>
      </c>
      <c r="BP321" s="12" t="e">
        <f t="shared" si="220"/>
        <v>#N/A</v>
      </c>
    </row>
    <row r="322" spans="1:68">
      <c r="A322" s="43" t="s">
        <v>1140</v>
      </c>
      <c r="B322" s="43" t="s">
        <v>1141</v>
      </c>
      <c r="C322" s="43" t="s">
        <v>1142</v>
      </c>
      <c r="D322" s="43" t="s">
        <v>1143</v>
      </c>
      <c r="E322" s="43" t="s">
        <v>1144</v>
      </c>
      <c r="F322" s="12" t="str">
        <f t="shared" si="210"/>
        <v>Imd-Pathway</v>
      </c>
      <c r="H322" s="12">
        <f>VLOOKUP($B322,data!$B$3:$Q$11565,'diff expr Varroa'!H$7,FALSE)</f>
        <v>9.5100009234069809</v>
      </c>
      <c r="I322" s="12">
        <f>VLOOKUP($B322,data!$B$3:$Q$11565,'diff expr Varroa'!I$7,FALSE)</f>
        <v>9.6025998003159696</v>
      </c>
      <c r="J322" s="12">
        <f>VLOOKUP($B322,data!$B$3:$Q$11565,'diff expr Varroa'!J$7,FALSE)</f>
        <v>9.3259185658939607</v>
      </c>
      <c r="K322" s="12">
        <f>VLOOKUP($B322,data!$B$3:$Q$11565,'diff expr Varroa'!K$7,FALSE)</f>
        <v>9.9573232986964193</v>
      </c>
      <c r="L322" s="12">
        <f>VLOOKUP($B322,data!$B$3:$Q$11565,'diff expr Varroa'!L$7,FALSE)</f>
        <v>9.5695100306505694</v>
      </c>
      <c r="M322" s="12">
        <f>VLOOKUP($B322,data!$B$3:$Q$11565,'diff expr Varroa'!M$7,FALSE)</f>
        <v>10.5259652628739</v>
      </c>
      <c r="N322" s="12">
        <f>VLOOKUP($B322,data!$B$3:$Q$11565,'diff expr Varroa'!N$7,FALSE)</f>
        <v>9.6935940649173808</v>
      </c>
      <c r="O322" s="12">
        <f>VLOOKUP($B322,data!$B$3:$Q$11565,'diff expr Varroa'!O$7,FALSE)</f>
        <v>9.8333375415252409</v>
      </c>
      <c r="P322" s="12">
        <f>VLOOKUP($B322,data!$B$3:$Q$11565,'diff expr Varroa'!P$7,FALSE)</f>
        <v>9.7647728566978902</v>
      </c>
      <c r="Q322" s="12">
        <f>VLOOKUP($B322,data!$B$3:$Q$11565,'diff expr Varroa'!Q$7,FALSE)</f>
        <v>9.6269431628188205</v>
      </c>
      <c r="S322" s="40" t="str">
        <f>IF(COUNTIF(H322:L322,"&gt;"&amp;'reference parameters'!$B$2)&gt;='reference parameters'!$B$3,IF(COUNTIF('diff expr Varroa'!M322:Q322,"&gt;"&amp;'reference parameters'!$B$2)&gt;='reference parameters'!$B$4,"OK"))</f>
        <v>OK</v>
      </c>
      <c r="U322" s="3">
        <f t="shared" si="177"/>
        <v>2</v>
      </c>
      <c r="V322" s="3">
        <f t="shared" si="178"/>
        <v>4</v>
      </c>
      <c r="W322" s="3">
        <f t="shared" si="179"/>
        <v>1</v>
      </c>
      <c r="X322" s="3">
        <f t="shared" si="180"/>
        <v>9</v>
      </c>
      <c r="Y322" s="3">
        <f t="shared" si="181"/>
        <v>3</v>
      </c>
      <c r="Z322" s="3">
        <f t="shared" si="182"/>
        <v>10</v>
      </c>
      <c r="AA322" s="3">
        <f t="shared" si="183"/>
        <v>6</v>
      </c>
      <c r="AB322" s="3">
        <f t="shared" si="184"/>
        <v>8</v>
      </c>
      <c r="AC322" s="3">
        <f t="shared" si="185"/>
        <v>7</v>
      </c>
      <c r="AD322" s="3">
        <f t="shared" si="186"/>
        <v>5</v>
      </c>
      <c r="AE322" s="3"/>
      <c r="AF322" s="3">
        <f t="shared" si="187"/>
        <v>0</v>
      </c>
      <c r="AG322" s="3">
        <f t="shared" si="188"/>
        <v>0</v>
      </c>
      <c r="AH322" s="3">
        <f t="shared" si="189"/>
        <v>0</v>
      </c>
      <c r="AI322" s="3">
        <f t="shared" si="190"/>
        <v>0</v>
      </c>
      <c r="AJ322" s="3">
        <f t="shared" si="191"/>
        <v>0</v>
      </c>
      <c r="AK322" s="3">
        <f t="shared" si="192"/>
        <v>0</v>
      </c>
      <c r="AL322" s="3">
        <f t="shared" si="193"/>
        <v>0</v>
      </c>
      <c r="AM322" s="3">
        <f t="shared" si="194"/>
        <v>0</v>
      </c>
      <c r="AN322" s="3">
        <f t="shared" si="195"/>
        <v>0</v>
      </c>
      <c r="AO322" s="3">
        <f t="shared" si="196"/>
        <v>0</v>
      </c>
      <c r="AP322" s="3"/>
      <c r="AQ322" s="3">
        <f t="shared" si="197"/>
        <v>2</v>
      </c>
      <c r="AR322" s="3">
        <f t="shared" si="198"/>
        <v>4</v>
      </c>
      <c r="AS322" s="3">
        <f t="shared" si="199"/>
        <v>1</v>
      </c>
      <c r="AT322" s="3">
        <f t="shared" si="200"/>
        <v>9</v>
      </c>
      <c r="AU322" s="3">
        <f t="shared" si="201"/>
        <v>3</v>
      </c>
      <c r="AV322" s="3">
        <f t="shared" si="202"/>
        <v>10</v>
      </c>
      <c r="AW322" s="3">
        <f t="shared" si="203"/>
        <v>6</v>
      </c>
      <c r="AX322" s="3">
        <f t="shared" si="204"/>
        <v>8</v>
      </c>
      <c r="AY322" s="3">
        <f t="shared" si="205"/>
        <v>7</v>
      </c>
      <c r="AZ322" s="3">
        <f t="shared" si="206"/>
        <v>5</v>
      </c>
      <c r="BA322" s="3"/>
      <c r="BB322" s="6">
        <f t="shared" si="207"/>
        <v>5</v>
      </c>
      <c r="BC322" s="3">
        <f t="shared" si="208"/>
        <v>5</v>
      </c>
      <c r="BD322" s="3">
        <f t="shared" si="211"/>
        <v>19</v>
      </c>
      <c r="BE322" s="3">
        <f t="shared" si="212"/>
        <v>36</v>
      </c>
      <c r="BF322" s="3">
        <f t="shared" si="213"/>
        <v>21</v>
      </c>
      <c r="BG322" s="3">
        <f t="shared" si="214"/>
        <v>4</v>
      </c>
      <c r="BH322" s="3">
        <f t="shared" si="215"/>
        <v>4</v>
      </c>
      <c r="BI322" s="28">
        <f t="shared" si="216"/>
        <v>12.5</v>
      </c>
      <c r="BJ322" s="28">
        <f t="shared" si="217"/>
        <v>4.7871355387816905</v>
      </c>
      <c r="BK322" s="44">
        <f t="shared" si="218"/>
        <v>-1.775592090748118</v>
      </c>
      <c r="BL322" s="45">
        <f t="shared" si="209"/>
        <v>3.7900087291180634E-2</v>
      </c>
      <c r="BM322" s="39"/>
      <c r="BN322" s="39" t="str">
        <f t="shared" si="219"/>
        <v/>
      </c>
      <c r="BP322" s="12">
        <f t="shared" si="220"/>
        <v>1.319133951889423E-2</v>
      </c>
    </row>
    <row r="323" spans="1:68">
      <c r="A323" s="43" t="s">
        <v>1145</v>
      </c>
      <c r="B323" s="43" t="s">
        <v>1146</v>
      </c>
      <c r="C323" s="43" t="s">
        <v>150</v>
      </c>
      <c r="D323" s="43" t="s">
        <v>1147</v>
      </c>
      <c r="E323" s="43" t="s">
        <v>1144</v>
      </c>
      <c r="F323" s="12" t="str">
        <f t="shared" si="210"/>
        <v>Imd-Pathway</v>
      </c>
      <c r="H323" s="12">
        <f>VLOOKUP($B323,data!$B$3:$Q$11565,'diff expr Varroa'!H$7,FALSE)</f>
        <v>9.4842777447835793</v>
      </c>
      <c r="I323" s="12">
        <f>VLOOKUP($B323,data!$B$3:$Q$11565,'diff expr Varroa'!I$7,FALSE)</f>
        <v>9.6167256908788996</v>
      </c>
      <c r="J323" s="12">
        <f>VLOOKUP($B323,data!$B$3:$Q$11565,'diff expr Varroa'!J$7,FALSE)</f>
        <v>9.4888463401078695</v>
      </c>
      <c r="K323" s="12">
        <f>VLOOKUP($B323,data!$B$3:$Q$11565,'diff expr Varroa'!K$7,FALSE)</f>
        <v>9.7451472997905704</v>
      </c>
      <c r="L323" s="12">
        <f>VLOOKUP($B323,data!$B$3:$Q$11565,'diff expr Varroa'!L$7,FALSE)</f>
        <v>9.4722387046698202</v>
      </c>
      <c r="M323" s="12">
        <f>VLOOKUP($B323,data!$B$3:$Q$11565,'diff expr Varroa'!M$7,FALSE)</f>
        <v>10.1155071835735</v>
      </c>
      <c r="N323" s="12">
        <f>VLOOKUP($B323,data!$B$3:$Q$11565,'diff expr Varroa'!N$7,FALSE)</f>
        <v>9.6749627621739904</v>
      </c>
      <c r="O323" s="12">
        <f>VLOOKUP($B323,data!$B$3:$Q$11565,'diff expr Varroa'!O$7,FALSE)</f>
        <v>10.0554160913647</v>
      </c>
      <c r="P323" s="12">
        <f>VLOOKUP($B323,data!$B$3:$Q$11565,'diff expr Varroa'!P$7,FALSE)</f>
        <v>9.6158697347906301</v>
      </c>
      <c r="Q323" s="12">
        <f>VLOOKUP($B323,data!$B$3:$Q$11565,'diff expr Varroa'!Q$7,FALSE)</f>
        <v>9.6001154696540194</v>
      </c>
      <c r="S323" s="40" t="str">
        <f>IF(COUNTIF(H323:L323,"&gt;"&amp;'reference parameters'!$B$2)&gt;='reference parameters'!$B$3,IF(COUNTIF('diff expr Varroa'!M323:Q323,"&gt;"&amp;'reference parameters'!$B$2)&gt;='reference parameters'!$B$4,"OK"))</f>
        <v>OK</v>
      </c>
      <c r="U323" s="3">
        <f t="shared" si="177"/>
        <v>2</v>
      </c>
      <c r="V323" s="3">
        <f t="shared" si="178"/>
        <v>6</v>
      </c>
      <c r="W323" s="3">
        <f t="shared" si="179"/>
        <v>3</v>
      </c>
      <c r="X323" s="3">
        <f t="shared" si="180"/>
        <v>8</v>
      </c>
      <c r="Y323" s="3">
        <f t="shared" si="181"/>
        <v>1</v>
      </c>
      <c r="Z323" s="3">
        <f t="shared" si="182"/>
        <v>10</v>
      </c>
      <c r="AA323" s="3">
        <f t="shared" si="183"/>
        <v>7</v>
      </c>
      <c r="AB323" s="3">
        <f t="shared" si="184"/>
        <v>9</v>
      </c>
      <c r="AC323" s="3">
        <f t="shared" si="185"/>
        <v>5</v>
      </c>
      <c r="AD323" s="3">
        <f t="shared" si="186"/>
        <v>4</v>
      </c>
      <c r="AE323" s="3"/>
      <c r="AF323" s="3">
        <f t="shared" si="187"/>
        <v>0</v>
      </c>
      <c r="AG323" s="3">
        <f t="shared" si="188"/>
        <v>0</v>
      </c>
      <c r="AH323" s="3">
        <f t="shared" si="189"/>
        <v>0</v>
      </c>
      <c r="AI323" s="3">
        <f t="shared" si="190"/>
        <v>0</v>
      </c>
      <c r="AJ323" s="3">
        <f t="shared" si="191"/>
        <v>0</v>
      </c>
      <c r="AK323" s="3">
        <f t="shared" si="192"/>
        <v>0</v>
      </c>
      <c r="AL323" s="3">
        <f t="shared" si="193"/>
        <v>0</v>
      </c>
      <c r="AM323" s="3">
        <f t="shared" si="194"/>
        <v>0</v>
      </c>
      <c r="AN323" s="3">
        <f t="shared" si="195"/>
        <v>0</v>
      </c>
      <c r="AO323" s="3">
        <f t="shared" si="196"/>
        <v>0</v>
      </c>
      <c r="AP323" s="3"/>
      <c r="AQ323" s="3">
        <f t="shared" si="197"/>
        <v>2</v>
      </c>
      <c r="AR323" s="3">
        <f t="shared" si="198"/>
        <v>6</v>
      </c>
      <c r="AS323" s="3">
        <f t="shared" si="199"/>
        <v>3</v>
      </c>
      <c r="AT323" s="3">
        <f t="shared" si="200"/>
        <v>8</v>
      </c>
      <c r="AU323" s="3">
        <f t="shared" si="201"/>
        <v>1</v>
      </c>
      <c r="AV323" s="3">
        <f t="shared" si="202"/>
        <v>10</v>
      </c>
      <c r="AW323" s="3">
        <f t="shared" si="203"/>
        <v>7</v>
      </c>
      <c r="AX323" s="3">
        <f t="shared" si="204"/>
        <v>9</v>
      </c>
      <c r="AY323" s="3">
        <f t="shared" si="205"/>
        <v>5</v>
      </c>
      <c r="AZ323" s="3">
        <f t="shared" si="206"/>
        <v>4</v>
      </c>
      <c r="BA323" s="3"/>
      <c r="BB323" s="6">
        <f t="shared" si="207"/>
        <v>5</v>
      </c>
      <c r="BC323" s="3">
        <f t="shared" si="208"/>
        <v>5</v>
      </c>
      <c r="BD323" s="3">
        <f t="shared" si="211"/>
        <v>20</v>
      </c>
      <c r="BE323" s="3">
        <f t="shared" si="212"/>
        <v>35</v>
      </c>
      <c r="BF323" s="3">
        <f t="shared" si="213"/>
        <v>20</v>
      </c>
      <c r="BG323" s="3">
        <f t="shared" si="214"/>
        <v>5</v>
      </c>
      <c r="BH323" s="3">
        <f t="shared" si="215"/>
        <v>5</v>
      </c>
      <c r="BI323" s="28">
        <f t="shared" si="216"/>
        <v>12.5</v>
      </c>
      <c r="BJ323" s="28">
        <f t="shared" si="217"/>
        <v>4.7871355387816905</v>
      </c>
      <c r="BK323" s="44">
        <f t="shared" si="218"/>
        <v>-1.5666989036012806</v>
      </c>
      <c r="BL323" s="45">
        <f t="shared" si="209"/>
        <v>5.8592543599068986E-2</v>
      </c>
      <c r="BM323" s="39"/>
      <c r="BN323" s="39" t="str">
        <f t="shared" si="219"/>
        <v/>
      </c>
      <c r="BP323" s="12">
        <f t="shared" si="220"/>
        <v>1.1250474904907394E-2</v>
      </c>
    </row>
    <row r="324" spans="1:68">
      <c r="A324" s="43" t="s">
        <v>1148</v>
      </c>
      <c r="B324" s="43" t="s">
        <v>1149</v>
      </c>
      <c r="C324" s="43" t="s">
        <v>1150</v>
      </c>
      <c r="D324" s="43" t="s">
        <v>1151</v>
      </c>
      <c r="E324" s="43" t="s">
        <v>1144</v>
      </c>
      <c r="F324" s="12" t="str">
        <f t="shared" si="210"/>
        <v>Imd-Pathway</v>
      </c>
      <c r="H324" s="12">
        <f>VLOOKUP($B324,data!$B$3:$Q$11565,'diff expr Varroa'!H$7,FALSE)</f>
        <v>8.3961294856282596</v>
      </c>
      <c r="I324" s="12">
        <f>VLOOKUP($B324,data!$B$3:$Q$11565,'diff expr Varroa'!I$7,FALSE)</f>
        <v>8.0023627652999796</v>
      </c>
      <c r="J324" s="12">
        <f>VLOOKUP($B324,data!$B$3:$Q$11565,'diff expr Varroa'!J$7,FALSE)</f>
        <v>8.8791790401335096</v>
      </c>
      <c r="K324" s="12">
        <f>VLOOKUP($B324,data!$B$3:$Q$11565,'diff expr Varroa'!K$7,FALSE)</f>
        <v>8.3287983664232108</v>
      </c>
      <c r="L324" s="12">
        <f>VLOOKUP($B324,data!$B$3:$Q$11565,'diff expr Varroa'!L$7,FALSE)</f>
        <v>8.6355179002159907</v>
      </c>
      <c r="M324" s="12">
        <f>VLOOKUP($B324,data!$B$3:$Q$11565,'diff expr Varroa'!M$7,FALSE)</f>
        <v>6.5905983471623104</v>
      </c>
      <c r="N324" s="12">
        <f>VLOOKUP($B324,data!$B$3:$Q$11565,'diff expr Varroa'!N$7,FALSE)</f>
        <v>7.8939546827882099</v>
      </c>
      <c r="O324" s="12">
        <f>VLOOKUP($B324,data!$B$3:$Q$11565,'diff expr Varroa'!O$7,FALSE)</f>
        <v>7.5434566930248703</v>
      </c>
      <c r="P324" s="12">
        <f>VLOOKUP($B324,data!$B$3:$Q$11565,'diff expr Varroa'!P$7,FALSE)</f>
        <v>8.5369708408460596</v>
      </c>
      <c r="Q324" s="12">
        <f>VLOOKUP($B324,data!$B$3:$Q$11565,'diff expr Varroa'!Q$7,FALSE)</f>
        <v>8.3889259527123698</v>
      </c>
      <c r="S324" s="40" t="str">
        <f>IF(COUNTIF(H324:L324,"&gt;"&amp;'reference parameters'!$B$2)&gt;='reference parameters'!$B$3,IF(COUNTIF('diff expr Varroa'!M324:Q324,"&gt;"&amp;'reference parameters'!$B$2)&gt;='reference parameters'!$B$4,"OK"))</f>
        <v>OK</v>
      </c>
      <c r="U324" s="3">
        <f t="shared" si="177"/>
        <v>7</v>
      </c>
      <c r="V324" s="3">
        <f t="shared" si="178"/>
        <v>4</v>
      </c>
      <c r="W324" s="3">
        <f t="shared" si="179"/>
        <v>10</v>
      </c>
      <c r="X324" s="3">
        <f t="shared" si="180"/>
        <v>5</v>
      </c>
      <c r="Y324" s="3">
        <f t="shared" si="181"/>
        <v>9</v>
      </c>
      <c r="Z324" s="3">
        <f t="shared" si="182"/>
        <v>1</v>
      </c>
      <c r="AA324" s="3">
        <f t="shared" si="183"/>
        <v>3</v>
      </c>
      <c r="AB324" s="3">
        <f t="shared" si="184"/>
        <v>2</v>
      </c>
      <c r="AC324" s="3">
        <f t="shared" si="185"/>
        <v>8</v>
      </c>
      <c r="AD324" s="3">
        <f t="shared" si="186"/>
        <v>6</v>
      </c>
      <c r="AE324" s="3"/>
      <c r="AF324" s="3">
        <f t="shared" si="187"/>
        <v>0</v>
      </c>
      <c r="AG324" s="3">
        <f t="shared" si="188"/>
        <v>0</v>
      </c>
      <c r="AH324" s="3">
        <f t="shared" si="189"/>
        <v>0</v>
      </c>
      <c r="AI324" s="3">
        <f t="shared" si="190"/>
        <v>0</v>
      </c>
      <c r="AJ324" s="3">
        <f t="shared" si="191"/>
        <v>0</v>
      </c>
      <c r="AK324" s="3">
        <f t="shared" si="192"/>
        <v>0</v>
      </c>
      <c r="AL324" s="3">
        <f t="shared" si="193"/>
        <v>0</v>
      </c>
      <c r="AM324" s="3">
        <f t="shared" si="194"/>
        <v>0</v>
      </c>
      <c r="AN324" s="3">
        <f t="shared" si="195"/>
        <v>0</v>
      </c>
      <c r="AO324" s="3">
        <f t="shared" si="196"/>
        <v>0</v>
      </c>
      <c r="AP324" s="3"/>
      <c r="AQ324" s="3">
        <f t="shared" si="197"/>
        <v>7</v>
      </c>
      <c r="AR324" s="3">
        <f t="shared" si="198"/>
        <v>4</v>
      </c>
      <c r="AS324" s="3">
        <f t="shared" si="199"/>
        <v>10</v>
      </c>
      <c r="AT324" s="3">
        <f t="shared" si="200"/>
        <v>5</v>
      </c>
      <c r="AU324" s="3">
        <f t="shared" si="201"/>
        <v>9</v>
      </c>
      <c r="AV324" s="3">
        <f t="shared" si="202"/>
        <v>1</v>
      </c>
      <c r="AW324" s="3">
        <f t="shared" si="203"/>
        <v>3</v>
      </c>
      <c r="AX324" s="3">
        <f t="shared" si="204"/>
        <v>2</v>
      </c>
      <c r="AY324" s="3">
        <f t="shared" si="205"/>
        <v>8</v>
      </c>
      <c r="AZ324" s="3">
        <f t="shared" si="206"/>
        <v>6</v>
      </c>
      <c r="BA324" s="3"/>
      <c r="BB324" s="6">
        <f t="shared" si="207"/>
        <v>5</v>
      </c>
      <c r="BC324" s="3">
        <f t="shared" si="208"/>
        <v>5</v>
      </c>
      <c r="BD324" s="3">
        <f t="shared" si="211"/>
        <v>35</v>
      </c>
      <c r="BE324" s="3">
        <f t="shared" si="212"/>
        <v>20</v>
      </c>
      <c r="BF324" s="3">
        <f t="shared" si="213"/>
        <v>5</v>
      </c>
      <c r="BG324" s="3">
        <f t="shared" si="214"/>
        <v>20</v>
      </c>
      <c r="BH324" s="3">
        <f t="shared" si="215"/>
        <v>5</v>
      </c>
      <c r="BI324" s="28">
        <f t="shared" si="216"/>
        <v>12.5</v>
      </c>
      <c r="BJ324" s="28">
        <f t="shared" si="217"/>
        <v>4.7871355387816905</v>
      </c>
      <c r="BK324" s="44">
        <f t="shared" si="218"/>
        <v>-1.5666989036012806</v>
      </c>
      <c r="BL324" s="45">
        <f t="shared" si="209"/>
        <v>5.8592543599068986E-2</v>
      </c>
      <c r="BM324" s="39"/>
      <c r="BN324" s="39" t="str">
        <f t="shared" si="219"/>
        <v/>
      </c>
      <c r="BP324" s="12">
        <f t="shared" si="220"/>
        <v>-3.5193326621509272E-2</v>
      </c>
    </row>
    <row r="325" spans="1:68">
      <c r="A325" s="43" t="s">
        <v>1152</v>
      </c>
      <c r="B325" s="43" t="s">
        <v>1153</v>
      </c>
      <c r="C325" s="43" t="s">
        <v>1154</v>
      </c>
      <c r="D325" s="43" t="s">
        <v>1155</v>
      </c>
      <c r="E325" s="43" t="s">
        <v>1144</v>
      </c>
      <c r="F325" s="12" t="str">
        <f t="shared" si="210"/>
        <v>Imd-Pathway</v>
      </c>
      <c r="H325" s="12">
        <f>VLOOKUP($B325,data!$B$3:$Q$11565,'diff expr Varroa'!H$7,FALSE)</f>
        <v>8.2124113206036906</v>
      </c>
      <c r="I325" s="12">
        <f>VLOOKUP($B325,data!$B$3:$Q$11565,'diff expr Varroa'!I$7,FALSE)</f>
        <v>8.2867523994167307</v>
      </c>
      <c r="J325" s="12">
        <f>VLOOKUP($B325,data!$B$3:$Q$11565,'diff expr Varroa'!J$7,FALSE)</f>
        <v>8.0875472091364102</v>
      </c>
      <c r="K325" s="12">
        <f>VLOOKUP($B325,data!$B$3:$Q$11565,'diff expr Varroa'!K$7,FALSE)</f>
        <v>8.5687739666739198</v>
      </c>
      <c r="L325" s="12">
        <f>VLOOKUP($B325,data!$B$3:$Q$11565,'diff expr Varroa'!L$7,FALSE)</f>
        <v>8.4620768676511808</v>
      </c>
      <c r="M325" s="12">
        <f>VLOOKUP($B325,data!$B$3:$Q$11565,'diff expr Varroa'!M$7,FALSE)</f>
        <v>9.4045330645068805</v>
      </c>
      <c r="N325" s="12">
        <f>VLOOKUP($B325,data!$B$3:$Q$11565,'diff expr Varroa'!N$7,FALSE)</f>
        <v>8.4097176399098501</v>
      </c>
      <c r="O325" s="12">
        <f>VLOOKUP($B325,data!$B$3:$Q$11565,'diff expr Varroa'!O$7,FALSE)</f>
        <v>8.6927245766391295</v>
      </c>
      <c r="P325" s="12">
        <f>VLOOKUP($B325,data!$B$3:$Q$11565,'diff expr Varroa'!P$7,FALSE)</f>
        <v>8.1954782915448607</v>
      </c>
      <c r="Q325" s="12">
        <f>VLOOKUP($B325,data!$B$3:$Q$11565,'diff expr Varroa'!Q$7,FALSE)</f>
        <v>8.1873059842096403</v>
      </c>
      <c r="S325" s="40" t="str">
        <f>IF(COUNTIF(H325:L325,"&gt;"&amp;'reference parameters'!$B$2)&gt;='reference parameters'!$B$3,IF(COUNTIF('diff expr Varroa'!M325:Q325,"&gt;"&amp;'reference parameters'!$B$2)&gt;='reference parameters'!$B$4,"OK"))</f>
        <v>OK</v>
      </c>
      <c r="U325" s="3">
        <f t="shared" si="177"/>
        <v>4</v>
      </c>
      <c r="V325" s="3">
        <f t="shared" si="178"/>
        <v>5</v>
      </c>
      <c r="W325" s="3">
        <f t="shared" si="179"/>
        <v>1</v>
      </c>
      <c r="X325" s="3">
        <f t="shared" si="180"/>
        <v>8</v>
      </c>
      <c r="Y325" s="3">
        <f t="shared" si="181"/>
        <v>7</v>
      </c>
      <c r="Z325" s="3">
        <f t="shared" si="182"/>
        <v>10</v>
      </c>
      <c r="AA325" s="3">
        <f t="shared" si="183"/>
        <v>6</v>
      </c>
      <c r="AB325" s="3">
        <f t="shared" si="184"/>
        <v>9</v>
      </c>
      <c r="AC325" s="3">
        <f t="shared" si="185"/>
        <v>3</v>
      </c>
      <c r="AD325" s="3">
        <f t="shared" si="186"/>
        <v>2</v>
      </c>
      <c r="AE325" s="3"/>
      <c r="AF325" s="3">
        <f t="shared" si="187"/>
        <v>0</v>
      </c>
      <c r="AG325" s="3">
        <f t="shared" si="188"/>
        <v>0</v>
      </c>
      <c r="AH325" s="3">
        <f t="shared" si="189"/>
        <v>0</v>
      </c>
      <c r="AI325" s="3">
        <f t="shared" si="190"/>
        <v>0</v>
      </c>
      <c r="AJ325" s="3">
        <f t="shared" si="191"/>
        <v>0</v>
      </c>
      <c r="AK325" s="3">
        <f t="shared" si="192"/>
        <v>0</v>
      </c>
      <c r="AL325" s="3">
        <f t="shared" si="193"/>
        <v>0</v>
      </c>
      <c r="AM325" s="3">
        <f t="shared" si="194"/>
        <v>0</v>
      </c>
      <c r="AN325" s="3">
        <f t="shared" si="195"/>
        <v>0</v>
      </c>
      <c r="AO325" s="3">
        <f t="shared" si="196"/>
        <v>0</v>
      </c>
      <c r="AP325" s="3"/>
      <c r="AQ325" s="3">
        <f t="shared" si="197"/>
        <v>4</v>
      </c>
      <c r="AR325" s="3">
        <f t="shared" si="198"/>
        <v>5</v>
      </c>
      <c r="AS325" s="3">
        <f t="shared" si="199"/>
        <v>1</v>
      </c>
      <c r="AT325" s="3">
        <f t="shared" si="200"/>
        <v>8</v>
      </c>
      <c r="AU325" s="3">
        <f t="shared" si="201"/>
        <v>7</v>
      </c>
      <c r="AV325" s="3">
        <f t="shared" si="202"/>
        <v>10</v>
      </c>
      <c r="AW325" s="3">
        <f t="shared" si="203"/>
        <v>6</v>
      </c>
      <c r="AX325" s="3">
        <f t="shared" si="204"/>
        <v>9</v>
      </c>
      <c r="AY325" s="3">
        <f t="shared" si="205"/>
        <v>3</v>
      </c>
      <c r="AZ325" s="3">
        <f t="shared" si="206"/>
        <v>2</v>
      </c>
      <c r="BA325" s="3"/>
      <c r="BB325" s="6">
        <f t="shared" si="207"/>
        <v>5</v>
      </c>
      <c r="BC325" s="3">
        <f t="shared" si="208"/>
        <v>5</v>
      </c>
      <c r="BD325" s="3">
        <f t="shared" si="211"/>
        <v>25</v>
      </c>
      <c r="BE325" s="3">
        <f t="shared" si="212"/>
        <v>30</v>
      </c>
      <c r="BF325" s="3">
        <f t="shared" si="213"/>
        <v>15</v>
      </c>
      <c r="BG325" s="3">
        <f t="shared" si="214"/>
        <v>10</v>
      </c>
      <c r="BH325" s="3">
        <f t="shared" si="215"/>
        <v>10</v>
      </c>
      <c r="BI325" s="28">
        <f t="shared" si="216"/>
        <v>12.5</v>
      </c>
      <c r="BJ325" s="28">
        <f t="shared" si="217"/>
        <v>4.7871355387816905</v>
      </c>
      <c r="BK325" s="44">
        <f t="shared" si="218"/>
        <v>-0.5222329678670935</v>
      </c>
      <c r="BL325" s="45">
        <f t="shared" si="209"/>
        <v>0.30075406722029491</v>
      </c>
      <c r="BM325" s="39"/>
      <c r="BN325" s="39" t="str">
        <f t="shared" si="219"/>
        <v/>
      </c>
      <c r="BP325" s="12">
        <f t="shared" si="220"/>
        <v>1.3076978827781156E-2</v>
      </c>
    </row>
    <row r="326" spans="1:68">
      <c r="A326" s="43" t="s">
        <v>1156</v>
      </c>
      <c r="B326" s="43" t="s">
        <v>1157</v>
      </c>
      <c r="C326" s="43" t="s">
        <v>150</v>
      </c>
      <c r="D326" s="43" t="s">
        <v>115</v>
      </c>
      <c r="E326" s="43" t="s">
        <v>1144</v>
      </c>
      <c r="F326" s="12" t="str">
        <f t="shared" si="210"/>
        <v>Imd-Pathway</v>
      </c>
      <c r="H326" s="12">
        <f>VLOOKUP($B326,data!$B$3:$Q$11565,'diff expr Varroa'!H$7,FALSE)</f>
        <v>6.6870112423050099</v>
      </c>
      <c r="I326" s="12">
        <f>VLOOKUP($B326,data!$B$3:$Q$11565,'diff expr Varroa'!I$7,FALSE)</f>
        <v>6.8795001080397</v>
      </c>
      <c r="J326" s="12">
        <f>VLOOKUP($B326,data!$B$3:$Q$11565,'diff expr Varroa'!J$7,FALSE)</f>
        <v>6.9425491442524603</v>
      </c>
      <c r="K326" s="12">
        <f>VLOOKUP($B326,data!$B$3:$Q$11565,'diff expr Varroa'!K$7,FALSE)</f>
        <v>6.58159230490757</v>
      </c>
      <c r="L326" s="12">
        <f>VLOOKUP($B326,data!$B$3:$Q$11565,'diff expr Varroa'!L$7,FALSE)</f>
        <v>6.6583558505855196</v>
      </c>
      <c r="M326" s="12">
        <f>VLOOKUP($B326,data!$B$3:$Q$11565,'diff expr Varroa'!M$7,FALSE)</f>
        <v>7.2759921553830402</v>
      </c>
      <c r="N326" s="12">
        <f>VLOOKUP($B326,data!$B$3:$Q$11565,'diff expr Varroa'!N$7,FALSE)</f>
        <v>7.1255674474227</v>
      </c>
      <c r="O326" s="12">
        <f>VLOOKUP($B326,data!$B$3:$Q$11565,'diff expr Varroa'!O$7,FALSE)</f>
        <v>6.99554785082886</v>
      </c>
      <c r="P326" s="12">
        <f>VLOOKUP($B326,data!$B$3:$Q$11565,'diff expr Varroa'!P$7,FALSE)</f>
        <v>6.8304919114760203</v>
      </c>
      <c r="Q326" s="12">
        <f>VLOOKUP($B326,data!$B$3:$Q$11565,'diff expr Varroa'!Q$7,FALSE)</f>
        <v>6.7850770131405502</v>
      </c>
      <c r="S326" s="40" t="str">
        <f>IF(COUNTIF(H326:L326,"&gt;"&amp;'reference parameters'!$B$2)&gt;='reference parameters'!$B$3,IF(COUNTIF('diff expr Varroa'!M326:Q326,"&gt;"&amp;'reference parameters'!$B$2)&gt;='reference parameters'!$B$4,"OK"))</f>
        <v>OK</v>
      </c>
      <c r="U326" s="3">
        <f t="shared" si="177"/>
        <v>3</v>
      </c>
      <c r="V326" s="3">
        <f t="shared" si="178"/>
        <v>6</v>
      </c>
      <c r="W326" s="3">
        <f t="shared" si="179"/>
        <v>7</v>
      </c>
      <c r="X326" s="3">
        <f t="shared" si="180"/>
        <v>1</v>
      </c>
      <c r="Y326" s="3">
        <f t="shared" si="181"/>
        <v>2</v>
      </c>
      <c r="Z326" s="3">
        <f t="shared" si="182"/>
        <v>10</v>
      </c>
      <c r="AA326" s="3">
        <f t="shared" si="183"/>
        <v>9</v>
      </c>
      <c r="AB326" s="3">
        <f t="shared" si="184"/>
        <v>8</v>
      </c>
      <c r="AC326" s="3">
        <f t="shared" si="185"/>
        <v>5</v>
      </c>
      <c r="AD326" s="3">
        <f t="shared" si="186"/>
        <v>4</v>
      </c>
      <c r="AE326" s="3"/>
      <c r="AF326" s="3">
        <f t="shared" si="187"/>
        <v>0</v>
      </c>
      <c r="AG326" s="3">
        <f t="shared" si="188"/>
        <v>0</v>
      </c>
      <c r="AH326" s="3">
        <f t="shared" si="189"/>
        <v>0</v>
      </c>
      <c r="AI326" s="3">
        <f t="shared" si="190"/>
        <v>0</v>
      </c>
      <c r="AJ326" s="3">
        <f t="shared" si="191"/>
        <v>0</v>
      </c>
      <c r="AK326" s="3">
        <f t="shared" si="192"/>
        <v>0</v>
      </c>
      <c r="AL326" s="3">
        <f t="shared" si="193"/>
        <v>0</v>
      </c>
      <c r="AM326" s="3">
        <f t="shared" si="194"/>
        <v>0</v>
      </c>
      <c r="AN326" s="3">
        <f t="shared" si="195"/>
        <v>0</v>
      </c>
      <c r="AO326" s="3">
        <f t="shared" si="196"/>
        <v>0</v>
      </c>
      <c r="AP326" s="3"/>
      <c r="AQ326" s="3">
        <f t="shared" si="197"/>
        <v>3</v>
      </c>
      <c r="AR326" s="3">
        <f t="shared" si="198"/>
        <v>6</v>
      </c>
      <c r="AS326" s="3">
        <f t="shared" si="199"/>
        <v>7</v>
      </c>
      <c r="AT326" s="3">
        <f t="shared" si="200"/>
        <v>1</v>
      </c>
      <c r="AU326" s="3">
        <f t="shared" si="201"/>
        <v>2</v>
      </c>
      <c r="AV326" s="3">
        <f t="shared" si="202"/>
        <v>10</v>
      </c>
      <c r="AW326" s="3">
        <f t="shared" si="203"/>
        <v>9</v>
      </c>
      <c r="AX326" s="3">
        <f t="shared" si="204"/>
        <v>8</v>
      </c>
      <c r="AY326" s="3">
        <f t="shared" si="205"/>
        <v>5</v>
      </c>
      <c r="AZ326" s="3">
        <f t="shared" si="206"/>
        <v>4</v>
      </c>
      <c r="BA326" s="3"/>
      <c r="BB326" s="6">
        <f t="shared" si="207"/>
        <v>5</v>
      </c>
      <c r="BC326" s="3">
        <f t="shared" si="208"/>
        <v>5</v>
      </c>
      <c r="BD326" s="3">
        <f t="shared" si="211"/>
        <v>19</v>
      </c>
      <c r="BE326" s="3">
        <f t="shared" si="212"/>
        <v>36</v>
      </c>
      <c r="BF326" s="3">
        <f t="shared" si="213"/>
        <v>21</v>
      </c>
      <c r="BG326" s="3">
        <f t="shared" si="214"/>
        <v>4</v>
      </c>
      <c r="BH326" s="3">
        <f t="shared" si="215"/>
        <v>4</v>
      </c>
      <c r="BI326" s="28">
        <f t="shared" si="216"/>
        <v>12.5</v>
      </c>
      <c r="BJ326" s="28">
        <f t="shared" si="217"/>
        <v>4.7871355387816905</v>
      </c>
      <c r="BK326" s="44">
        <f t="shared" si="218"/>
        <v>-1.775592090748118</v>
      </c>
      <c r="BL326" s="45">
        <f t="shared" si="209"/>
        <v>3.7900087291180634E-2</v>
      </c>
      <c r="BM326" s="39"/>
      <c r="BN326" s="39" t="str">
        <f t="shared" si="219"/>
        <v/>
      </c>
      <c r="BP326" s="12">
        <f t="shared" si="220"/>
        <v>1.5964289314813054E-2</v>
      </c>
    </row>
    <row r="327" spans="1:68">
      <c r="A327" s="43" t="s">
        <v>1158</v>
      </c>
      <c r="B327" s="43" t="s">
        <v>1159</v>
      </c>
      <c r="C327" s="43" t="s">
        <v>1160</v>
      </c>
      <c r="D327" s="43"/>
      <c r="E327" s="43" t="s">
        <v>1161</v>
      </c>
      <c r="F327" s="12" t="str">
        <f t="shared" si="210"/>
        <v>IG Superfam</v>
      </c>
      <c r="H327" s="12">
        <f>VLOOKUP($B327,data!$B$3:$Q$11565,'diff expr Varroa'!H$7,FALSE)</f>
        <v>10.5008625763064</v>
      </c>
      <c r="I327" s="12">
        <f>VLOOKUP($B327,data!$B$3:$Q$11565,'diff expr Varroa'!I$7,FALSE)</f>
        <v>10.476321461777699</v>
      </c>
      <c r="J327" s="12">
        <f>VLOOKUP($B327,data!$B$3:$Q$11565,'diff expr Varroa'!J$7,FALSE)</f>
        <v>10.7310025709002</v>
      </c>
      <c r="K327" s="12">
        <f>VLOOKUP($B327,data!$B$3:$Q$11565,'diff expr Varroa'!K$7,FALSE)</f>
        <v>10.5752010649433</v>
      </c>
      <c r="L327" s="12">
        <f>VLOOKUP($B327,data!$B$3:$Q$11565,'diff expr Varroa'!L$7,FALSE)</f>
        <v>10.498897947942501</v>
      </c>
      <c r="M327" s="12">
        <f>VLOOKUP($B327,data!$B$3:$Q$11565,'diff expr Varroa'!M$7,FALSE)</f>
        <v>10.815565023030301</v>
      </c>
      <c r="N327" s="12">
        <f>VLOOKUP($B327,data!$B$3:$Q$11565,'diff expr Varroa'!N$7,FALSE)</f>
        <v>10.574785301055501</v>
      </c>
      <c r="O327" s="12">
        <f>VLOOKUP($B327,data!$B$3:$Q$11565,'diff expr Varroa'!O$7,FALSE)</f>
        <v>10.7343765195121</v>
      </c>
      <c r="P327" s="12">
        <f>VLOOKUP($B327,data!$B$3:$Q$11565,'diff expr Varroa'!P$7,FALSE)</f>
        <v>10.2852078304666</v>
      </c>
      <c r="Q327" s="12">
        <f>VLOOKUP($B327,data!$B$3:$Q$11565,'diff expr Varroa'!Q$7,FALSE)</f>
        <v>10.2937916229485</v>
      </c>
      <c r="S327" s="40" t="str">
        <f>IF(COUNTIF(H327:L327,"&gt;"&amp;'reference parameters'!$B$2)&gt;='reference parameters'!$B$3,IF(COUNTIF('diff expr Varroa'!M327:Q327,"&gt;"&amp;'reference parameters'!$B$2)&gt;='reference parameters'!$B$4,"OK"))</f>
        <v>OK</v>
      </c>
      <c r="U327" s="3">
        <f t="shared" si="177"/>
        <v>5</v>
      </c>
      <c r="V327" s="3">
        <f t="shared" si="178"/>
        <v>3</v>
      </c>
      <c r="W327" s="3">
        <f t="shared" si="179"/>
        <v>8</v>
      </c>
      <c r="X327" s="3">
        <f t="shared" si="180"/>
        <v>7</v>
      </c>
      <c r="Y327" s="3">
        <f t="shared" si="181"/>
        <v>4</v>
      </c>
      <c r="Z327" s="3">
        <f t="shared" si="182"/>
        <v>10</v>
      </c>
      <c r="AA327" s="3">
        <f t="shared" si="183"/>
        <v>6</v>
      </c>
      <c r="AB327" s="3">
        <f t="shared" si="184"/>
        <v>9</v>
      </c>
      <c r="AC327" s="3">
        <f t="shared" si="185"/>
        <v>1</v>
      </c>
      <c r="AD327" s="3">
        <f t="shared" si="186"/>
        <v>2</v>
      </c>
      <c r="AE327" s="3"/>
      <c r="AF327" s="3">
        <f t="shared" si="187"/>
        <v>0</v>
      </c>
      <c r="AG327" s="3">
        <f t="shared" si="188"/>
        <v>0</v>
      </c>
      <c r="AH327" s="3">
        <f t="shared" si="189"/>
        <v>0</v>
      </c>
      <c r="AI327" s="3">
        <f t="shared" si="190"/>
        <v>0</v>
      </c>
      <c r="AJ327" s="3">
        <f t="shared" si="191"/>
        <v>0</v>
      </c>
      <c r="AK327" s="3">
        <f t="shared" si="192"/>
        <v>0</v>
      </c>
      <c r="AL327" s="3">
        <f t="shared" si="193"/>
        <v>0</v>
      </c>
      <c r="AM327" s="3">
        <f t="shared" si="194"/>
        <v>0</v>
      </c>
      <c r="AN327" s="3">
        <f t="shared" si="195"/>
        <v>0</v>
      </c>
      <c r="AO327" s="3">
        <f t="shared" si="196"/>
        <v>0</v>
      </c>
      <c r="AP327" s="3"/>
      <c r="AQ327" s="3">
        <f t="shared" si="197"/>
        <v>5</v>
      </c>
      <c r="AR327" s="3">
        <f t="shared" si="198"/>
        <v>3</v>
      </c>
      <c r="AS327" s="3">
        <f t="shared" si="199"/>
        <v>8</v>
      </c>
      <c r="AT327" s="3">
        <f t="shared" si="200"/>
        <v>7</v>
      </c>
      <c r="AU327" s="3">
        <f t="shared" si="201"/>
        <v>4</v>
      </c>
      <c r="AV327" s="3">
        <f t="shared" si="202"/>
        <v>10</v>
      </c>
      <c r="AW327" s="3">
        <f t="shared" si="203"/>
        <v>6</v>
      </c>
      <c r="AX327" s="3">
        <f t="shared" si="204"/>
        <v>9</v>
      </c>
      <c r="AY327" s="3">
        <f t="shared" si="205"/>
        <v>1</v>
      </c>
      <c r="AZ327" s="3">
        <f t="shared" si="206"/>
        <v>2</v>
      </c>
      <c r="BA327" s="3"/>
      <c r="BB327" s="6">
        <f t="shared" si="207"/>
        <v>5</v>
      </c>
      <c r="BC327" s="3">
        <f t="shared" si="208"/>
        <v>5</v>
      </c>
      <c r="BD327" s="3">
        <f t="shared" si="211"/>
        <v>27</v>
      </c>
      <c r="BE327" s="3">
        <f t="shared" si="212"/>
        <v>28</v>
      </c>
      <c r="BF327" s="3">
        <f t="shared" si="213"/>
        <v>13</v>
      </c>
      <c r="BG327" s="3">
        <f t="shared" si="214"/>
        <v>12</v>
      </c>
      <c r="BH327" s="3">
        <f t="shared" si="215"/>
        <v>12</v>
      </c>
      <c r="BI327" s="28">
        <f t="shared" si="216"/>
        <v>12.5</v>
      </c>
      <c r="BJ327" s="28">
        <f t="shared" si="217"/>
        <v>4.7871355387816905</v>
      </c>
      <c r="BK327" s="44">
        <f t="shared" si="218"/>
        <v>-0.10444659357341871</v>
      </c>
      <c r="BL327" s="45">
        <f t="shared" si="209"/>
        <v>0.45840747426404427</v>
      </c>
      <c r="BM327" s="39"/>
      <c r="BN327" s="39" t="str">
        <f t="shared" si="219"/>
        <v/>
      </c>
      <c r="BP327" s="12">
        <f t="shared" si="220"/>
        <v>-6.46870366496632E-4</v>
      </c>
    </row>
    <row r="328" spans="1:68">
      <c r="A328" s="43" t="s">
        <v>1162</v>
      </c>
      <c r="B328" s="43" t="s">
        <v>1163</v>
      </c>
      <c r="C328" s="43" t="s">
        <v>150</v>
      </c>
      <c r="D328" s="43"/>
      <c r="E328" s="43" t="s">
        <v>1161</v>
      </c>
      <c r="F328" s="12" t="str">
        <f t="shared" si="210"/>
        <v>IG Superfam</v>
      </c>
      <c r="H328" s="12">
        <f>VLOOKUP($B328,data!$B$3:$Q$11565,'diff expr Varroa'!H$7,FALSE)</f>
        <v>6.4131208425870598</v>
      </c>
      <c r="I328" s="12">
        <f>VLOOKUP($B328,data!$B$3:$Q$11565,'diff expr Varroa'!I$7,FALSE)</f>
        <v>6.0647445775560298</v>
      </c>
      <c r="J328" s="12">
        <f>VLOOKUP($B328,data!$B$3:$Q$11565,'diff expr Varroa'!J$7,FALSE)</f>
        <v>4.6393553598667303</v>
      </c>
      <c r="K328" s="12">
        <f>VLOOKUP($B328,data!$B$3:$Q$11565,'diff expr Varroa'!K$7,FALSE)</f>
        <v>4.9752349446537503</v>
      </c>
      <c r="L328" s="12">
        <f>VLOOKUP($B328,data!$B$3:$Q$11565,'diff expr Varroa'!L$7,FALSE)</f>
        <v>6.8172425418901597</v>
      </c>
      <c r="M328" s="12">
        <f>VLOOKUP($B328,data!$B$3:$Q$11565,'diff expr Varroa'!M$7,FALSE)</f>
        <v>4.5998748125578501</v>
      </c>
      <c r="N328" s="12">
        <f>VLOOKUP($B328,data!$B$3:$Q$11565,'diff expr Varroa'!N$7,FALSE)</f>
        <v>4.92982830720526</v>
      </c>
      <c r="O328" s="12">
        <f>VLOOKUP($B328,data!$B$3:$Q$11565,'diff expr Varroa'!O$7,FALSE)</f>
        <v>4.589987956211</v>
      </c>
      <c r="P328" s="12">
        <f>VLOOKUP($B328,data!$B$3:$Q$11565,'diff expr Varroa'!P$7,FALSE)</f>
        <v>5.4837765726009904</v>
      </c>
      <c r="Q328" s="12">
        <f>VLOOKUP($B328,data!$B$3:$Q$11565,'diff expr Varroa'!Q$7,FALSE)</f>
        <v>4.87288619379569</v>
      </c>
      <c r="S328" s="40" t="str">
        <f>IF(COUNTIF(H328:L328,"&gt;"&amp;'reference parameters'!$B$2)&gt;='reference parameters'!$B$3,IF(COUNTIF('diff expr Varroa'!M328:Q328,"&gt;"&amp;'reference parameters'!$B$2)&gt;='reference parameters'!$B$4,"OK"))</f>
        <v>OK</v>
      </c>
      <c r="U328" s="3">
        <f t="shared" si="177"/>
        <v>9</v>
      </c>
      <c r="V328" s="3">
        <f t="shared" si="178"/>
        <v>8</v>
      </c>
      <c r="W328" s="3">
        <f t="shared" si="179"/>
        <v>3</v>
      </c>
      <c r="X328" s="3">
        <f t="shared" si="180"/>
        <v>6</v>
      </c>
      <c r="Y328" s="3">
        <f t="shared" si="181"/>
        <v>10</v>
      </c>
      <c r="Z328" s="3">
        <f t="shared" si="182"/>
        <v>2</v>
      </c>
      <c r="AA328" s="3">
        <f t="shared" si="183"/>
        <v>5</v>
      </c>
      <c r="AB328" s="3">
        <f t="shared" si="184"/>
        <v>1</v>
      </c>
      <c r="AC328" s="3">
        <f t="shared" si="185"/>
        <v>7</v>
      </c>
      <c r="AD328" s="3">
        <f t="shared" si="186"/>
        <v>4</v>
      </c>
      <c r="AE328" s="3"/>
      <c r="AF328" s="3">
        <f t="shared" si="187"/>
        <v>0</v>
      </c>
      <c r="AG328" s="3">
        <f t="shared" si="188"/>
        <v>0</v>
      </c>
      <c r="AH328" s="3">
        <f t="shared" si="189"/>
        <v>0</v>
      </c>
      <c r="AI328" s="3">
        <f t="shared" si="190"/>
        <v>0</v>
      </c>
      <c r="AJ328" s="3">
        <f t="shared" si="191"/>
        <v>0</v>
      </c>
      <c r="AK328" s="3">
        <f t="shared" si="192"/>
        <v>0</v>
      </c>
      <c r="AL328" s="3">
        <f t="shared" si="193"/>
        <v>0</v>
      </c>
      <c r="AM328" s="3">
        <f t="shared" si="194"/>
        <v>0</v>
      </c>
      <c r="AN328" s="3">
        <f t="shared" si="195"/>
        <v>0</v>
      </c>
      <c r="AO328" s="3">
        <f t="shared" si="196"/>
        <v>0</v>
      </c>
      <c r="AP328" s="3"/>
      <c r="AQ328" s="3">
        <f t="shared" si="197"/>
        <v>9</v>
      </c>
      <c r="AR328" s="3">
        <f t="shared" si="198"/>
        <v>8</v>
      </c>
      <c r="AS328" s="3">
        <f t="shared" si="199"/>
        <v>3</v>
      </c>
      <c r="AT328" s="3">
        <f t="shared" si="200"/>
        <v>6</v>
      </c>
      <c r="AU328" s="3">
        <f t="shared" si="201"/>
        <v>10</v>
      </c>
      <c r="AV328" s="3">
        <f t="shared" si="202"/>
        <v>2</v>
      </c>
      <c r="AW328" s="3">
        <f t="shared" si="203"/>
        <v>5</v>
      </c>
      <c r="AX328" s="3">
        <f t="shared" si="204"/>
        <v>1</v>
      </c>
      <c r="AY328" s="3">
        <f t="shared" si="205"/>
        <v>7</v>
      </c>
      <c r="AZ328" s="3">
        <f t="shared" si="206"/>
        <v>4</v>
      </c>
      <c r="BA328" s="3"/>
      <c r="BB328" s="6">
        <f t="shared" si="207"/>
        <v>5</v>
      </c>
      <c r="BC328" s="3">
        <f t="shared" si="208"/>
        <v>5</v>
      </c>
      <c r="BD328" s="3">
        <f t="shared" si="211"/>
        <v>36</v>
      </c>
      <c r="BE328" s="3">
        <f t="shared" si="212"/>
        <v>19</v>
      </c>
      <c r="BF328" s="3">
        <f t="shared" si="213"/>
        <v>4</v>
      </c>
      <c r="BG328" s="3">
        <f t="shared" si="214"/>
        <v>21</v>
      </c>
      <c r="BH328" s="3">
        <f t="shared" si="215"/>
        <v>4</v>
      </c>
      <c r="BI328" s="28">
        <f t="shared" si="216"/>
        <v>12.5</v>
      </c>
      <c r="BJ328" s="28">
        <f t="shared" si="217"/>
        <v>4.7871355387816905</v>
      </c>
      <c r="BK328" s="44">
        <f t="shared" si="218"/>
        <v>-1.775592090748118</v>
      </c>
      <c r="BL328" s="45">
        <f t="shared" si="209"/>
        <v>3.7900087291180634E-2</v>
      </c>
      <c r="BM328" s="39"/>
      <c r="BN328" s="39" t="str">
        <f t="shared" si="219"/>
        <v/>
      </c>
      <c r="BP328" s="12">
        <f t="shared" si="220"/>
        <v>-7.2296835971369725E-2</v>
      </c>
    </row>
    <row r="329" spans="1:68">
      <c r="A329" s="43" t="s">
        <v>1164</v>
      </c>
      <c r="B329" s="43" t="s">
        <v>1165</v>
      </c>
      <c r="C329" s="43" t="s">
        <v>1166</v>
      </c>
      <c r="D329" s="43"/>
      <c r="E329" s="43" t="s">
        <v>1161</v>
      </c>
      <c r="F329" s="12" t="str">
        <f t="shared" si="210"/>
        <v>IG Superfam</v>
      </c>
      <c r="H329" s="12">
        <f>VLOOKUP($B329,data!$B$3:$Q$11565,'diff expr Varroa'!H$7,FALSE)</f>
        <v>9.0216119569464404</v>
      </c>
      <c r="I329" s="12">
        <f>VLOOKUP($B329,data!$B$3:$Q$11565,'diff expr Varroa'!I$7,FALSE)</f>
        <v>9.0653069500692993</v>
      </c>
      <c r="J329" s="12">
        <f>VLOOKUP($B329,data!$B$3:$Q$11565,'diff expr Varroa'!J$7,FALSE)</f>
        <v>8.5749206921932899</v>
      </c>
      <c r="K329" s="12">
        <f>VLOOKUP($B329,data!$B$3:$Q$11565,'diff expr Varroa'!K$7,FALSE)</f>
        <v>8.6015581580368607</v>
      </c>
      <c r="L329" s="12">
        <f>VLOOKUP($B329,data!$B$3:$Q$11565,'diff expr Varroa'!L$7,FALSE)</f>
        <v>8.6994452668471993</v>
      </c>
      <c r="M329" s="12">
        <f>VLOOKUP($B329,data!$B$3:$Q$11565,'diff expr Varroa'!M$7,FALSE)</f>
        <v>8.6387038908163696</v>
      </c>
      <c r="N329" s="12">
        <f>VLOOKUP($B329,data!$B$3:$Q$11565,'diff expr Varroa'!N$7,FALSE)</f>
        <v>9.0015941963707107</v>
      </c>
      <c r="O329" s="12">
        <f>VLOOKUP($B329,data!$B$3:$Q$11565,'diff expr Varroa'!O$7,FALSE)</f>
        <v>8.5269168517492293</v>
      </c>
      <c r="P329" s="12">
        <f>VLOOKUP($B329,data!$B$3:$Q$11565,'diff expr Varroa'!P$7,FALSE)</f>
        <v>8.9973511587228696</v>
      </c>
      <c r="Q329" s="12">
        <f>VLOOKUP($B329,data!$B$3:$Q$11565,'diff expr Varroa'!Q$7,FALSE)</f>
        <v>8.9165263747522907</v>
      </c>
      <c r="S329" s="40" t="str">
        <f>IF(COUNTIF(H329:L329,"&gt;"&amp;'reference parameters'!$B$2)&gt;='reference parameters'!$B$3,IF(COUNTIF('diff expr Varroa'!M329:Q329,"&gt;"&amp;'reference parameters'!$B$2)&gt;='reference parameters'!$B$4,"OK"))</f>
        <v>OK</v>
      </c>
      <c r="U329" s="3">
        <f t="shared" si="177"/>
        <v>9</v>
      </c>
      <c r="V329" s="3">
        <f t="shared" si="178"/>
        <v>10</v>
      </c>
      <c r="W329" s="3">
        <f t="shared" si="179"/>
        <v>2</v>
      </c>
      <c r="X329" s="3">
        <f t="shared" si="180"/>
        <v>3</v>
      </c>
      <c r="Y329" s="3">
        <f t="shared" si="181"/>
        <v>5</v>
      </c>
      <c r="Z329" s="3">
        <f t="shared" si="182"/>
        <v>4</v>
      </c>
      <c r="AA329" s="3">
        <f t="shared" si="183"/>
        <v>8</v>
      </c>
      <c r="AB329" s="3">
        <f t="shared" si="184"/>
        <v>1</v>
      </c>
      <c r="AC329" s="3">
        <f t="shared" si="185"/>
        <v>7</v>
      </c>
      <c r="AD329" s="3">
        <f t="shared" si="186"/>
        <v>6</v>
      </c>
      <c r="AE329" s="3"/>
      <c r="AF329" s="3">
        <f t="shared" si="187"/>
        <v>0</v>
      </c>
      <c r="AG329" s="3">
        <f t="shared" si="188"/>
        <v>0</v>
      </c>
      <c r="AH329" s="3">
        <f t="shared" si="189"/>
        <v>0</v>
      </c>
      <c r="AI329" s="3">
        <f t="shared" si="190"/>
        <v>0</v>
      </c>
      <c r="AJ329" s="3">
        <f t="shared" si="191"/>
        <v>0</v>
      </c>
      <c r="AK329" s="3">
        <f t="shared" si="192"/>
        <v>0</v>
      </c>
      <c r="AL329" s="3">
        <f t="shared" si="193"/>
        <v>0</v>
      </c>
      <c r="AM329" s="3">
        <f t="shared" si="194"/>
        <v>0</v>
      </c>
      <c r="AN329" s="3">
        <f t="shared" si="195"/>
        <v>0</v>
      </c>
      <c r="AO329" s="3">
        <f t="shared" si="196"/>
        <v>0</v>
      </c>
      <c r="AP329" s="3"/>
      <c r="AQ329" s="3">
        <f t="shared" si="197"/>
        <v>9</v>
      </c>
      <c r="AR329" s="3">
        <f t="shared" si="198"/>
        <v>10</v>
      </c>
      <c r="AS329" s="3">
        <f t="shared" si="199"/>
        <v>2</v>
      </c>
      <c r="AT329" s="3">
        <f t="shared" si="200"/>
        <v>3</v>
      </c>
      <c r="AU329" s="3">
        <f t="shared" si="201"/>
        <v>5</v>
      </c>
      <c r="AV329" s="3">
        <f t="shared" si="202"/>
        <v>4</v>
      </c>
      <c r="AW329" s="3">
        <f t="shared" si="203"/>
        <v>8</v>
      </c>
      <c r="AX329" s="3">
        <f t="shared" si="204"/>
        <v>1</v>
      </c>
      <c r="AY329" s="3">
        <f t="shared" si="205"/>
        <v>7</v>
      </c>
      <c r="AZ329" s="3">
        <f t="shared" si="206"/>
        <v>6</v>
      </c>
      <c r="BA329" s="3"/>
      <c r="BB329" s="6">
        <f t="shared" si="207"/>
        <v>5</v>
      </c>
      <c r="BC329" s="3">
        <f t="shared" si="208"/>
        <v>5</v>
      </c>
      <c r="BD329" s="3">
        <f t="shared" si="211"/>
        <v>29</v>
      </c>
      <c r="BE329" s="3">
        <f t="shared" si="212"/>
        <v>26</v>
      </c>
      <c r="BF329" s="3">
        <f t="shared" si="213"/>
        <v>11</v>
      </c>
      <c r="BG329" s="3">
        <f t="shared" si="214"/>
        <v>14</v>
      </c>
      <c r="BH329" s="3">
        <f t="shared" si="215"/>
        <v>11</v>
      </c>
      <c r="BI329" s="28">
        <f t="shared" si="216"/>
        <v>12.5</v>
      </c>
      <c r="BJ329" s="28">
        <f t="shared" si="217"/>
        <v>4.7871355387816905</v>
      </c>
      <c r="BK329" s="44">
        <f t="shared" si="218"/>
        <v>-0.31333978072025609</v>
      </c>
      <c r="BL329" s="45">
        <f t="shared" si="209"/>
        <v>0.37701126503103738</v>
      </c>
      <c r="BM329" s="39"/>
      <c r="BN329" s="39" t="str">
        <f t="shared" si="219"/>
        <v/>
      </c>
      <c r="BP329" s="12">
        <f t="shared" si="220"/>
        <v>1.166579242104158E-3</v>
      </c>
    </row>
    <row r="330" spans="1:68" ht="15" customHeight="1">
      <c r="A330" s="43" t="s">
        <v>1167</v>
      </c>
      <c r="B330" s="43" t="s">
        <v>1168</v>
      </c>
      <c r="C330" s="43" t="s">
        <v>1169</v>
      </c>
      <c r="D330" s="43"/>
      <c r="E330" s="43" t="s">
        <v>1161</v>
      </c>
      <c r="F330" s="12" t="str">
        <f t="shared" si="210"/>
        <v>IG Superfam</v>
      </c>
      <c r="H330" s="12">
        <f>VLOOKUP($B330,data!$B$3:$Q$11565,'diff expr Varroa'!H$7,FALSE)</f>
        <v>13.2047123039101</v>
      </c>
      <c r="I330" s="12">
        <f>VLOOKUP($B330,data!$B$3:$Q$11565,'diff expr Varroa'!I$7,FALSE)</f>
        <v>12.921890957625999</v>
      </c>
      <c r="J330" s="12">
        <f>VLOOKUP($B330,data!$B$3:$Q$11565,'diff expr Varroa'!J$7,FALSE)</f>
        <v>13.6817030391766</v>
      </c>
      <c r="K330" s="12">
        <f>VLOOKUP($B330,data!$B$3:$Q$11565,'diff expr Varroa'!K$7,FALSE)</f>
        <v>13.2100539180023</v>
      </c>
      <c r="L330" s="12">
        <f>VLOOKUP($B330,data!$B$3:$Q$11565,'diff expr Varroa'!L$7,FALSE)</f>
        <v>13.662997484734399</v>
      </c>
      <c r="M330" s="12">
        <f>VLOOKUP($B330,data!$B$3:$Q$11565,'diff expr Varroa'!M$7,FALSE)</f>
        <v>11.146638466102001</v>
      </c>
      <c r="N330" s="12">
        <f>VLOOKUP($B330,data!$B$3:$Q$11565,'diff expr Varroa'!N$7,FALSE)</f>
        <v>12.5164633667333</v>
      </c>
      <c r="O330" s="12">
        <f>VLOOKUP($B330,data!$B$3:$Q$11565,'diff expr Varroa'!O$7,FALSE)</f>
        <v>12.384176378129199</v>
      </c>
      <c r="P330" s="12">
        <f>VLOOKUP($B330,data!$B$3:$Q$11565,'diff expr Varroa'!P$7,FALSE)</f>
        <v>13.8921468630997</v>
      </c>
      <c r="Q330" s="12">
        <f>VLOOKUP($B330,data!$B$3:$Q$11565,'diff expr Varroa'!Q$7,FALSE)</f>
        <v>13.544424263929599</v>
      </c>
      <c r="S330" s="40" t="str">
        <f>IF(COUNTIF(H330:L330,"&gt;"&amp;'reference parameters'!$B$2)&gt;='reference parameters'!$B$3,IF(COUNTIF('diff expr Varroa'!M330:Q330,"&gt;"&amp;'reference parameters'!$B$2)&gt;='reference parameters'!$B$4,"OK"))</f>
        <v>OK</v>
      </c>
      <c r="U330" s="3">
        <f t="shared" ref="U330:U365" si="221">IF(ISNUMBER(H330)=TRUE,RANK(H330,$H330:$Q330,1))</f>
        <v>5</v>
      </c>
      <c r="V330" s="3">
        <f t="shared" ref="V330:V365" si="222">IF(ISNUMBER(I330)=TRUE,RANK(I330,$H330:$Q330,1))</f>
        <v>4</v>
      </c>
      <c r="W330" s="3">
        <f t="shared" ref="W330:W365" si="223">IF(ISNUMBER(J330)=TRUE,RANK(J330,$H330:$Q330,1))</f>
        <v>9</v>
      </c>
      <c r="X330" s="3">
        <f t="shared" ref="X330:X365" si="224">IF(ISNUMBER(K330)=TRUE,RANK(K330,$H330:$Q330,1))</f>
        <v>6</v>
      </c>
      <c r="Y330" s="3">
        <f t="shared" ref="Y330:Y365" si="225">IF(ISNUMBER(L330)=TRUE,RANK(L330,$H330:$Q330,1))</f>
        <v>8</v>
      </c>
      <c r="Z330" s="3">
        <f t="shared" ref="Z330:Z365" si="226">IF(ISNUMBER(M330)=TRUE,RANK(M330,$H330:$Q330,1))</f>
        <v>1</v>
      </c>
      <c r="AA330" s="3">
        <f t="shared" ref="AA330:AA365" si="227">IF(ISNUMBER(N330)=TRUE,RANK(N330,$H330:$Q330,1))</f>
        <v>3</v>
      </c>
      <c r="AB330" s="3">
        <f t="shared" ref="AB330:AB365" si="228">IF(ISNUMBER(O330)=TRUE,RANK(O330,$H330:$Q330,1))</f>
        <v>2</v>
      </c>
      <c r="AC330" s="3">
        <f t="shared" ref="AC330:AC365" si="229">IF(ISNUMBER(P330)=TRUE,RANK(P330,$H330:$Q330,1))</f>
        <v>10</v>
      </c>
      <c r="AD330" s="3">
        <f t="shared" ref="AD330:AD365" si="230">IF(ISNUMBER(Q330)=TRUE,RANK(Q330,$H330:$Q330,1))</f>
        <v>7</v>
      </c>
      <c r="AE330" s="3"/>
      <c r="AF330" s="3">
        <f t="shared" ref="AF330:AF365" si="231">IF(ISNUMBER(H330)=TRUE,((COUNT($H330:$Q330)+1-RANK(H330,$H330:$Q330,0)-RANK(H330,$H330:$Q330,1))/2),"")</f>
        <v>0</v>
      </c>
      <c r="AG330" s="3">
        <f t="shared" ref="AG330:AG365" si="232">IF(ISNUMBER(I330)=TRUE,((COUNT($H330:$Q330)+1-RANK(I330,$H330:$Q330,0)-RANK(I330,$H330:$Q330,1))/2),"")</f>
        <v>0</v>
      </c>
      <c r="AH330" s="3">
        <f t="shared" ref="AH330:AH365" si="233">IF(ISNUMBER(J330)=TRUE,((COUNT($H330:$Q330)+1-RANK(J330,$H330:$Q330,0)-RANK(J330,$H330:$Q330,1))/2),"")</f>
        <v>0</v>
      </c>
      <c r="AI330" s="3">
        <f t="shared" ref="AI330:AI365" si="234">IF(ISNUMBER(K330)=TRUE,((COUNT($H330:$Q330)+1-RANK(K330,$H330:$Q330,0)-RANK(K330,$H330:$Q330,1))/2),"")</f>
        <v>0</v>
      </c>
      <c r="AJ330" s="3">
        <f t="shared" ref="AJ330:AJ365" si="235">IF(ISNUMBER(L330)=TRUE,((COUNT($H330:$Q330)+1-RANK(L330,$H330:$Q330,0)-RANK(L330,$H330:$Q330,1))/2),"")</f>
        <v>0</v>
      </c>
      <c r="AK330" s="3">
        <f t="shared" ref="AK330:AK365" si="236">IF(ISNUMBER(M330)=TRUE,((COUNT($H330:$Q330)+1-RANK(M330,$H330:$Q330,0)-RANK(M330,$H330:$Q330,1))/2),"")</f>
        <v>0</v>
      </c>
      <c r="AL330" s="3">
        <f t="shared" ref="AL330:AL365" si="237">IF(ISNUMBER(N330)=TRUE,((COUNT($H330:$Q330)+1-RANK(N330,$H330:$Q330,0)-RANK(N330,$H330:$Q330,1))/2),"")</f>
        <v>0</v>
      </c>
      <c r="AM330" s="3">
        <f t="shared" ref="AM330:AM365" si="238">IF(ISNUMBER(O330)=TRUE,((COUNT($H330:$Q330)+1-RANK(O330,$H330:$Q330,0)-RANK(O330,$H330:$Q330,1))/2),"")</f>
        <v>0</v>
      </c>
      <c r="AN330" s="3">
        <f t="shared" ref="AN330:AN365" si="239">IF(ISNUMBER(P330)=TRUE,((COUNT($H330:$Q330)+1-RANK(P330,$H330:$Q330,0)-RANK(P330,$H330:$Q330,1))/2),"")</f>
        <v>0</v>
      </c>
      <c r="AO330" s="3">
        <f t="shared" ref="AO330:AO365" si="240">IF(ISNUMBER(Q330)=TRUE,((COUNT($H330:$Q330)+1-RANK(Q330,$H330:$Q330,0)-RANK(Q330,$H330:$Q330,1))/2),"")</f>
        <v>0</v>
      </c>
      <c r="AP330" s="3"/>
      <c r="AQ330" s="3">
        <f t="shared" ref="AQ330:AQ365" si="241">IF(ISNUMBER(H330)=TRUE,(U330+AF330),"")</f>
        <v>5</v>
      </c>
      <c r="AR330" s="3">
        <f t="shared" ref="AR330:AR365" si="242">IF(ISNUMBER(I330)=TRUE,(V330+AG330),"")</f>
        <v>4</v>
      </c>
      <c r="AS330" s="3">
        <f t="shared" ref="AS330:AS365" si="243">IF(ISNUMBER(J330)=TRUE,(W330+AH330),"")</f>
        <v>9</v>
      </c>
      <c r="AT330" s="3">
        <f t="shared" ref="AT330:AT365" si="244">IF(ISNUMBER(K330)=TRUE,(X330+AI330),"")</f>
        <v>6</v>
      </c>
      <c r="AU330" s="3">
        <f t="shared" ref="AU330:AU365" si="245">IF(ISNUMBER(L330)=TRUE,(Y330+AJ330),"")</f>
        <v>8</v>
      </c>
      <c r="AV330" s="3">
        <f t="shared" ref="AV330:AV365" si="246">IF(ISNUMBER(M330)=TRUE,(Z330+AK330),"")</f>
        <v>1</v>
      </c>
      <c r="AW330" s="3">
        <f t="shared" ref="AW330:AW365" si="247">IF(ISNUMBER(N330)=TRUE,(AA330+AL330),"")</f>
        <v>3</v>
      </c>
      <c r="AX330" s="3">
        <f t="shared" ref="AX330:AX365" si="248">IF(ISNUMBER(O330)=TRUE,(AB330+AM330),"")</f>
        <v>2</v>
      </c>
      <c r="AY330" s="3">
        <f t="shared" ref="AY330:AY365" si="249">IF(ISNUMBER(P330)=TRUE,(AC330+AN330),"")</f>
        <v>10</v>
      </c>
      <c r="AZ330" s="3">
        <f t="shared" ref="AZ330:AZ365" si="250">IF(ISNUMBER(Q330)=TRUE,(AD330+AO330),"")</f>
        <v>7</v>
      </c>
      <c r="BA330" s="3"/>
      <c r="BB330" s="6">
        <f t="shared" ref="BB330:BB365" si="251">COUNT(H330:L330)</f>
        <v>5</v>
      </c>
      <c r="BC330" s="3">
        <f t="shared" ref="BC330:BC365" si="252">COUNT(M330:Q330)</f>
        <v>5</v>
      </c>
      <c r="BD330" s="3">
        <f t="shared" si="211"/>
        <v>32</v>
      </c>
      <c r="BE330" s="3">
        <f t="shared" si="212"/>
        <v>23</v>
      </c>
      <c r="BF330" s="3">
        <f t="shared" si="213"/>
        <v>8</v>
      </c>
      <c r="BG330" s="3">
        <f t="shared" si="214"/>
        <v>17</v>
      </c>
      <c r="BH330" s="3">
        <f t="shared" si="215"/>
        <v>8</v>
      </c>
      <c r="BI330" s="28">
        <f t="shared" si="216"/>
        <v>12.5</v>
      </c>
      <c r="BJ330" s="28">
        <f t="shared" si="217"/>
        <v>4.7871355387816905</v>
      </c>
      <c r="BK330" s="44">
        <f t="shared" si="218"/>
        <v>-0.94001934216076832</v>
      </c>
      <c r="BL330" s="45">
        <f t="shared" ref="BL330:BL365" si="253">IF(S330="OK",_xlfn.NORM.S.DIST(BK330,TRUE),"")</f>
        <v>0.17360381967471225</v>
      </c>
      <c r="BM330" s="39"/>
      <c r="BN330" s="39" t="str">
        <f t="shared" si="219"/>
        <v/>
      </c>
      <c r="BP330" s="12">
        <f t="shared" si="220"/>
        <v>-2.1341181652640449E-2</v>
      </c>
    </row>
    <row r="331" spans="1:68">
      <c r="A331" s="43" t="s">
        <v>1170</v>
      </c>
      <c r="B331" s="43" t="s">
        <v>1171</v>
      </c>
      <c r="C331" s="43" t="s">
        <v>1172</v>
      </c>
      <c r="D331" s="43"/>
      <c r="E331" s="43" t="s">
        <v>1161</v>
      </c>
      <c r="F331" s="12" t="str">
        <f t="shared" ref="F331:F365" si="254">MID(E331,1,11)</f>
        <v>IG Superfam</v>
      </c>
      <c r="H331" s="12">
        <f>VLOOKUP($B331,data!$B$3:$Q$11565,'diff expr Varroa'!H$7,FALSE)</f>
        <v>10.285996087538599</v>
      </c>
      <c r="I331" s="12">
        <f>VLOOKUP($B331,data!$B$3:$Q$11565,'diff expr Varroa'!I$7,FALSE)</f>
        <v>10.1470902247073</v>
      </c>
      <c r="J331" s="12">
        <f>VLOOKUP($B331,data!$B$3:$Q$11565,'diff expr Varroa'!J$7,FALSE)</f>
        <v>10.5693315008656</v>
      </c>
      <c r="K331" s="12">
        <f>VLOOKUP($B331,data!$B$3:$Q$11565,'diff expr Varroa'!K$7,FALSE)</f>
        <v>9.1664363472143897</v>
      </c>
      <c r="L331" s="12">
        <f>VLOOKUP($B331,data!$B$3:$Q$11565,'diff expr Varroa'!L$7,FALSE)</f>
        <v>10.6243818451424</v>
      </c>
      <c r="M331" s="12">
        <f>VLOOKUP($B331,data!$B$3:$Q$11565,'diff expr Varroa'!M$7,FALSE)</f>
        <v>9.7016302545236393</v>
      </c>
      <c r="N331" s="12">
        <f>VLOOKUP($B331,data!$B$3:$Q$11565,'diff expr Varroa'!N$7,FALSE)</f>
        <v>11.4671888999884</v>
      </c>
      <c r="O331" s="12">
        <f>VLOOKUP($B331,data!$B$3:$Q$11565,'diff expr Varroa'!O$7,FALSE)</f>
        <v>10.4348063716997</v>
      </c>
      <c r="P331" s="12">
        <f>VLOOKUP($B331,data!$B$3:$Q$11565,'diff expr Varroa'!P$7,FALSE)</f>
        <v>11.069805075599</v>
      </c>
      <c r="Q331" s="12">
        <f>VLOOKUP($B331,data!$B$3:$Q$11565,'diff expr Varroa'!Q$7,FALSE)</f>
        <v>11.4353565236798</v>
      </c>
      <c r="S331" s="40" t="str">
        <f>IF(COUNTIF(H331:L331,"&gt;"&amp;'reference parameters'!$B$2)&gt;='reference parameters'!$B$3,IF(COUNTIF('diff expr Varroa'!M331:Q331,"&gt;"&amp;'reference parameters'!$B$2)&gt;='reference parameters'!$B$4,"OK"))</f>
        <v>OK</v>
      </c>
      <c r="U331" s="3">
        <f t="shared" si="221"/>
        <v>4</v>
      </c>
      <c r="V331" s="3">
        <f t="shared" si="222"/>
        <v>3</v>
      </c>
      <c r="W331" s="3">
        <f t="shared" si="223"/>
        <v>6</v>
      </c>
      <c r="X331" s="3">
        <f t="shared" si="224"/>
        <v>1</v>
      </c>
      <c r="Y331" s="3">
        <f t="shared" si="225"/>
        <v>7</v>
      </c>
      <c r="Z331" s="3">
        <f t="shared" si="226"/>
        <v>2</v>
      </c>
      <c r="AA331" s="3">
        <f t="shared" si="227"/>
        <v>10</v>
      </c>
      <c r="AB331" s="3">
        <f t="shared" si="228"/>
        <v>5</v>
      </c>
      <c r="AC331" s="3">
        <f t="shared" si="229"/>
        <v>8</v>
      </c>
      <c r="AD331" s="3">
        <f t="shared" si="230"/>
        <v>9</v>
      </c>
      <c r="AE331" s="3"/>
      <c r="AF331" s="3">
        <f t="shared" si="231"/>
        <v>0</v>
      </c>
      <c r="AG331" s="3">
        <f t="shared" si="232"/>
        <v>0</v>
      </c>
      <c r="AH331" s="3">
        <f t="shared" si="233"/>
        <v>0</v>
      </c>
      <c r="AI331" s="3">
        <f t="shared" si="234"/>
        <v>0</v>
      </c>
      <c r="AJ331" s="3">
        <f t="shared" si="235"/>
        <v>0</v>
      </c>
      <c r="AK331" s="3">
        <f t="shared" si="236"/>
        <v>0</v>
      </c>
      <c r="AL331" s="3">
        <f t="shared" si="237"/>
        <v>0</v>
      </c>
      <c r="AM331" s="3">
        <f t="shared" si="238"/>
        <v>0</v>
      </c>
      <c r="AN331" s="3">
        <f t="shared" si="239"/>
        <v>0</v>
      </c>
      <c r="AO331" s="3">
        <f t="shared" si="240"/>
        <v>0</v>
      </c>
      <c r="AP331" s="3"/>
      <c r="AQ331" s="3">
        <f t="shared" si="241"/>
        <v>4</v>
      </c>
      <c r="AR331" s="3">
        <f t="shared" si="242"/>
        <v>3</v>
      </c>
      <c r="AS331" s="3">
        <f t="shared" si="243"/>
        <v>6</v>
      </c>
      <c r="AT331" s="3">
        <f t="shared" si="244"/>
        <v>1</v>
      </c>
      <c r="AU331" s="3">
        <f t="shared" si="245"/>
        <v>7</v>
      </c>
      <c r="AV331" s="3">
        <f t="shared" si="246"/>
        <v>2</v>
      </c>
      <c r="AW331" s="3">
        <f t="shared" si="247"/>
        <v>10</v>
      </c>
      <c r="AX331" s="3">
        <f t="shared" si="248"/>
        <v>5</v>
      </c>
      <c r="AY331" s="3">
        <f t="shared" si="249"/>
        <v>8</v>
      </c>
      <c r="AZ331" s="3">
        <f t="shared" si="250"/>
        <v>9</v>
      </c>
      <c r="BA331" s="3"/>
      <c r="BB331" s="6">
        <f t="shared" si="251"/>
        <v>5</v>
      </c>
      <c r="BC331" s="3">
        <f t="shared" si="252"/>
        <v>5</v>
      </c>
      <c r="BD331" s="3">
        <f t="shared" ref="BD331:BD365" si="255">SUM(AQ331:AU331)</f>
        <v>21</v>
      </c>
      <c r="BE331" s="3">
        <f t="shared" ref="BE331:BE365" si="256">SUM(AV331:AZ331)</f>
        <v>34</v>
      </c>
      <c r="BF331" s="3">
        <f t="shared" ref="BF331:BF365" si="257">BB331*BC331+(BB331*(BB331+1))/2-BD331</f>
        <v>19</v>
      </c>
      <c r="BG331" s="3">
        <f t="shared" ref="BG331:BG365" si="258">BB331*BC331+(BC331*(BC331+1)/2-BE331)</f>
        <v>6</v>
      </c>
      <c r="BH331" s="3">
        <f t="shared" ref="BH331:BH365" si="259">MIN(BF331:BG331)</f>
        <v>6</v>
      </c>
      <c r="BI331" s="28">
        <f t="shared" ref="BI331:BI365" si="260">BB331*BC331/2</f>
        <v>12.5</v>
      </c>
      <c r="BJ331" s="28">
        <f t="shared" ref="BJ331:BJ365" si="261">SQRT((BB331*BC331*(BB331+BC331+1))/12)</f>
        <v>4.7871355387816905</v>
      </c>
      <c r="BK331" s="44">
        <f t="shared" ref="BK331:BK365" si="262">(BH331-BI331)/BJ331</f>
        <v>-1.3578057164544433</v>
      </c>
      <c r="BL331" s="45">
        <f t="shared" si="253"/>
        <v>8.7262670284291577E-2</v>
      </c>
      <c r="BM331" s="39"/>
      <c r="BN331" s="39" t="str">
        <f t="shared" ref="BN331:BN365" si="263">IF(BL331&lt;$BN$8,"sign","")</f>
        <v/>
      </c>
      <c r="BP331" s="12">
        <f t="shared" ref="BP331:BP365" si="264">LOG(AVERAGE(M331:Q331)/AVERAGE(H331:L331))</f>
        <v>2.7461916780535254E-2</v>
      </c>
    </row>
    <row r="332" spans="1:68">
      <c r="A332" s="43" t="s">
        <v>1173</v>
      </c>
      <c r="B332" s="43" t="s">
        <v>1174</v>
      </c>
      <c r="C332" s="43" t="s">
        <v>1175</v>
      </c>
      <c r="D332" s="43" t="s">
        <v>1176</v>
      </c>
      <c r="E332" s="43" t="s">
        <v>1161</v>
      </c>
      <c r="F332" s="12" t="str">
        <f t="shared" si="254"/>
        <v>IG Superfam</v>
      </c>
      <c r="H332" s="12">
        <f>VLOOKUP($B332,data!$B$3:$Q$11565,'diff expr Varroa'!H$7,FALSE)</f>
        <v>10.800901128208899</v>
      </c>
      <c r="I332" s="12">
        <f>VLOOKUP($B332,data!$B$3:$Q$11565,'diff expr Varroa'!I$7,FALSE)</f>
        <v>10.840026102107901</v>
      </c>
      <c r="J332" s="12">
        <f>VLOOKUP($B332,data!$B$3:$Q$11565,'diff expr Varroa'!J$7,FALSE)</f>
        <v>10.519931150221099</v>
      </c>
      <c r="K332" s="12">
        <f>VLOOKUP($B332,data!$B$3:$Q$11565,'diff expr Varroa'!K$7,FALSE)</f>
        <v>10.737592055588999</v>
      </c>
      <c r="L332" s="12">
        <f>VLOOKUP($B332,data!$B$3:$Q$11565,'diff expr Varroa'!L$7,FALSE)</f>
        <v>10.691921301529799</v>
      </c>
      <c r="M332" s="12">
        <f>VLOOKUP($B332,data!$B$3:$Q$11565,'diff expr Varroa'!M$7,FALSE)</f>
        <v>11.707586904667799</v>
      </c>
      <c r="N332" s="12">
        <f>VLOOKUP($B332,data!$B$3:$Q$11565,'diff expr Varroa'!N$7,FALSE)</f>
        <v>10.862571783285301</v>
      </c>
      <c r="O332" s="12">
        <f>VLOOKUP($B332,data!$B$3:$Q$11565,'diff expr Varroa'!O$7,FALSE)</f>
        <v>10.898739565329</v>
      </c>
      <c r="P332" s="12">
        <f>VLOOKUP($B332,data!$B$3:$Q$11565,'diff expr Varroa'!P$7,FALSE)</f>
        <v>10.572496281122501</v>
      </c>
      <c r="Q332" s="12">
        <f>VLOOKUP($B332,data!$B$3:$Q$11565,'diff expr Varroa'!Q$7,FALSE)</f>
        <v>10.7312640024603</v>
      </c>
      <c r="S332" s="40" t="str">
        <f>IF(COUNTIF(H332:L332,"&gt;"&amp;'reference parameters'!$B$2)&gt;='reference parameters'!$B$3,IF(COUNTIF('diff expr Varroa'!M332:Q332,"&gt;"&amp;'reference parameters'!$B$2)&gt;='reference parameters'!$B$4,"OK"))</f>
        <v>OK</v>
      </c>
      <c r="U332" s="3">
        <f t="shared" si="221"/>
        <v>6</v>
      </c>
      <c r="V332" s="3">
        <f t="shared" si="222"/>
        <v>7</v>
      </c>
      <c r="W332" s="3">
        <f t="shared" si="223"/>
        <v>1</v>
      </c>
      <c r="X332" s="3">
        <f t="shared" si="224"/>
        <v>5</v>
      </c>
      <c r="Y332" s="3">
        <f t="shared" si="225"/>
        <v>3</v>
      </c>
      <c r="Z332" s="3">
        <f t="shared" si="226"/>
        <v>10</v>
      </c>
      <c r="AA332" s="3">
        <f t="shared" si="227"/>
        <v>8</v>
      </c>
      <c r="AB332" s="3">
        <f t="shared" si="228"/>
        <v>9</v>
      </c>
      <c r="AC332" s="3">
        <f t="shared" si="229"/>
        <v>2</v>
      </c>
      <c r="AD332" s="3">
        <f t="shared" si="230"/>
        <v>4</v>
      </c>
      <c r="AE332" s="3"/>
      <c r="AF332" s="3">
        <f t="shared" si="231"/>
        <v>0</v>
      </c>
      <c r="AG332" s="3">
        <f t="shared" si="232"/>
        <v>0</v>
      </c>
      <c r="AH332" s="3">
        <f t="shared" si="233"/>
        <v>0</v>
      </c>
      <c r="AI332" s="3">
        <f t="shared" si="234"/>
        <v>0</v>
      </c>
      <c r="AJ332" s="3">
        <f t="shared" si="235"/>
        <v>0</v>
      </c>
      <c r="AK332" s="3">
        <f t="shared" si="236"/>
        <v>0</v>
      </c>
      <c r="AL332" s="3">
        <f t="shared" si="237"/>
        <v>0</v>
      </c>
      <c r="AM332" s="3">
        <f t="shared" si="238"/>
        <v>0</v>
      </c>
      <c r="AN332" s="3">
        <f t="shared" si="239"/>
        <v>0</v>
      </c>
      <c r="AO332" s="3">
        <f t="shared" si="240"/>
        <v>0</v>
      </c>
      <c r="AP332" s="3"/>
      <c r="AQ332" s="3">
        <f t="shared" si="241"/>
        <v>6</v>
      </c>
      <c r="AR332" s="3">
        <f t="shared" si="242"/>
        <v>7</v>
      </c>
      <c r="AS332" s="3">
        <f t="shared" si="243"/>
        <v>1</v>
      </c>
      <c r="AT332" s="3">
        <f t="shared" si="244"/>
        <v>5</v>
      </c>
      <c r="AU332" s="3">
        <f t="shared" si="245"/>
        <v>3</v>
      </c>
      <c r="AV332" s="3">
        <f t="shared" si="246"/>
        <v>10</v>
      </c>
      <c r="AW332" s="3">
        <f t="shared" si="247"/>
        <v>8</v>
      </c>
      <c r="AX332" s="3">
        <f t="shared" si="248"/>
        <v>9</v>
      </c>
      <c r="AY332" s="3">
        <f t="shared" si="249"/>
        <v>2</v>
      </c>
      <c r="AZ332" s="3">
        <f t="shared" si="250"/>
        <v>4</v>
      </c>
      <c r="BA332" s="3"/>
      <c r="BB332" s="6">
        <f t="shared" si="251"/>
        <v>5</v>
      </c>
      <c r="BC332" s="3">
        <f t="shared" si="252"/>
        <v>5</v>
      </c>
      <c r="BD332" s="3">
        <f t="shared" si="255"/>
        <v>22</v>
      </c>
      <c r="BE332" s="3">
        <f t="shared" si="256"/>
        <v>33</v>
      </c>
      <c r="BF332" s="3">
        <f t="shared" si="257"/>
        <v>18</v>
      </c>
      <c r="BG332" s="3">
        <f t="shared" si="258"/>
        <v>7</v>
      </c>
      <c r="BH332" s="3">
        <f t="shared" si="259"/>
        <v>7</v>
      </c>
      <c r="BI332" s="28">
        <f t="shared" si="260"/>
        <v>12.5</v>
      </c>
      <c r="BJ332" s="28">
        <f t="shared" si="261"/>
        <v>4.7871355387816905</v>
      </c>
      <c r="BK332" s="44">
        <f t="shared" si="262"/>
        <v>-1.1489125293076057</v>
      </c>
      <c r="BL332" s="45">
        <f t="shared" si="253"/>
        <v>0.12529602534284204</v>
      </c>
      <c r="BM332" s="39"/>
      <c r="BN332" s="39" t="str">
        <f t="shared" si="263"/>
        <v/>
      </c>
      <c r="BP332" s="12">
        <f t="shared" si="264"/>
        <v>9.4770514768541727E-3</v>
      </c>
    </row>
    <row r="333" spans="1:68">
      <c r="A333" s="43" t="s">
        <v>1177</v>
      </c>
      <c r="B333" s="43" t="s">
        <v>1178</v>
      </c>
      <c r="C333" s="43" t="s">
        <v>150</v>
      </c>
      <c r="D333" s="43"/>
      <c r="E333" s="43" t="s">
        <v>1161</v>
      </c>
      <c r="F333" s="12" t="str">
        <f t="shared" si="254"/>
        <v>IG Superfam</v>
      </c>
      <c r="H333" s="12">
        <f>VLOOKUP($B333,data!$B$3:$Q$11565,'diff expr Varroa'!H$7,FALSE)</f>
        <v>7.5592672169978901</v>
      </c>
      <c r="I333" s="12">
        <f>VLOOKUP($B333,data!$B$3:$Q$11565,'diff expr Varroa'!I$7,FALSE)</f>
        <v>7.5330105248952304</v>
      </c>
      <c r="J333" s="12">
        <f>VLOOKUP($B333,data!$B$3:$Q$11565,'diff expr Varroa'!J$7,FALSE)</f>
        <v>7.5384713863363499</v>
      </c>
      <c r="K333" s="12">
        <f>VLOOKUP($B333,data!$B$3:$Q$11565,'diff expr Varroa'!K$7,FALSE)</f>
        <v>5.9553133736970096</v>
      </c>
      <c r="L333" s="12">
        <f>VLOOKUP($B333,data!$B$3:$Q$11565,'diff expr Varroa'!L$7,FALSE)</f>
        <v>7.7282595891436099</v>
      </c>
      <c r="M333" s="12">
        <f>VLOOKUP($B333,data!$B$3:$Q$11565,'diff expr Varroa'!M$7,FALSE)</f>
        <v>6.2625083699042996</v>
      </c>
      <c r="N333" s="12">
        <f>VLOOKUP($B333,data!$B$3:$Q$11565,'diff expr Varroa'!N$7,FALSE)</f>
        <v>7.9087622112617701</v>
      </c>
      <c r="O333" s="12">
        <f>VLOOKUP($B333,data!$B$3:$Q$11565,'diff expr Varroa'!O$7,FALSE)</f>
        <v>6.77077757235707</v>
      </c>
      <c r="P333" s="12">
        <f>VLOOKUP($B333,data!$B$3:$Q$11565,'diff expr Varroa'!P$7,FALSE)</f>
        <v>8.3375196122072097</v>
      </c>
      <c r="Q333" s="12">
        <f>VLOOKUP($B333,data!$B$3:$Q$11565,'diff expr Varroa'!Q$7,FALSE)</f>
        <v>7.7872872960004802</v>
      </c>
      <c r="S333" s="40" t="str">
        <f>IF(COUNTIF(H333:L333,"&gt;"&amp;'reference parameters'!$B$2)&gt;='reference parameters'!$B$3,IF(COUNTIF('diff expr Varroa'!M333:Q333,"&gt;"&amp;'reference parameters'!$B$2)&gt;='reference parameters'!$B$4,"OK"))</f>
        <v>OK</v>
      </c>
      <c r="U333" s="3">
        <f t="shared" si="221"/>
        <v>6</v>
      </c>
      <c r="V333" s="3">
        <f t="shared" si="222"/>
        <v>4</v>
      </c>
      <c r="W333" s="3">
        <f t="shared" si="223"/>
        <v>5</v>
      </c>
      <c r="X333" s="3">
        <f t="shared" si="224"/>
        <v>1</v>
      </c>
      <c r="Y333" s="3">
        <f t="shared" si="225"/>
        <v>7</v>
      </c>
      <c r="Z333" s="3">
        <f t="shared" si="226"/>
        <v>2</v>
      </c>
      <c r="AA333" s="3">
        <f t="shared" si="227"/>
        <v>9</v>
      </c>
      <c r="AB333" s="3">
        <f t="shared" si="228"/>
        <v>3</v>
      </c>
      <c r="AC333" s="3">
        <f t="shared" si="229"/>
        <v>10</v>
      </c>
      <c r="AD333" s="3">
        <f t="shared" si="230"/>
        <v>8</v>
      </c>
      <c r="AE333" s="3"/>
      <c r="AF333" s="3">
        <f t="shared" si="231"/>
        <v>0</v>
      </c>
      <c r="AG333" s="3">
        <f t="shared" si="232"/>
        <v>0</v>
      </c>
      <c r="AH333" s="3">
        <f t="shared" si="233"/>
        <v>0</v>
      </c>
      <c r="AI333" s="3">
        <f t="shared" si="234"/>
        <v>0</v>
      </c>
      <c r="AJ333" s="3">
        <f t="shared" si="235"/>
        <v>0</v>
      </c>
      <c r="AK333" s="3">
        <f t="shared" si="236"/>
        <v>0</v>
      </c>
      <c r="AL333" s="3">
        <f t="shared" si="237"/>
        <v>0</v>
      </c>
      <c r="AM333" s="3">
        <f t="shared" si="238"/>
        <v>0</v>
      </c>
      <c r="AN333" s="3">
        <f t="shared" si="239"/>
        <v>0</v>
      </c>
      <c r="AO333" s="3">
        <f t="shared" si="240"/>
        <v>0</v>
      </c>
      <c r="AP333" s="3"/>
      <c r="AQ333" s="3">
        <f t="shared" si="241"/>
        <v>6</v>
      </c>
      <c r="AR333" s="3">
        <f t="shared" si="242"/>
        <v>4</v>
      </c>
      <c r="AS333" s="3">
        <f t="shared" si="243"/>
        <v>5</v>
      </c>
      <c r="AT333" s="3">
        <f t="shared" si="244"/>
        <v>1</v>
      </c>
      <c r="AU333" s="3">
        <f t="shared" si="245"/>
        <v>7</v>
      </c>
      <c r="AV333" s="3">
        <f t="shared" si="246"/>
        <v>2</v>
      </c>
      <c r="AW333" s="3">
        <f t="shared" si="247"/>
        <v>9</v>
      </c>
      <c r="AX333" s="3">
        <f t="shared" si="248"/>
        <v>3</v>
      </c>
      <c r="AY333" s="3">
        <f t="shared" si="249"/>
        <v>10</v>
      </c>
      <c r="AZ333" s="3">
        <f t="shared" si="250"/>
        <v>8</v>
      </c>
      <c r="BA333" s="3"/>
      <c r="BB333" s="6">
        <f t="shared" si="251"/>
        <v>5</v>
      </c>
      <c r="BC333" s="3">
        <f t="shared" si="252"/>
        <v>5</v>
      </c>
      <c r="BD333" s="3">
        <f t="shared" si="255"/>
        <v>23</v>
      </c>
      <c r="BE333" s="3">
        <f t="shared" si="256"/>
        <v>32</v>
      </c>
      <c r="BF333" s="3">
        <f t="shared" si="257"/>
        <v>17</v>
      </c>
      <c r="BG333" s="3">
        <f t="shared" si="258"/>
        <v>8</v>
      </c>
      <c r="BH333" s="3">
        <f t="shared" si="259"/>
        <v>8</v>
      </c>
      <c r="BI333" s="28">
        <f t="shared" si="260"/>
        <v>12.5</v>
      </c>
      <c r="BJ333" s="28">
        <f t="shared" si="261"/>
        <v>4.7871355387816905</v>
      </c>
      <c r="BK333" s="44">
        <f t="shared" si="262"/>
        <v>-0.94001934216076832</v>
      </c>
      <c r="BL333" s="45">
        <f t="shared" si="253"/>
        <v>0.17360381967471225</v>
      </c>
      <c r="BM333" s="39"/>
      <c r="BN333" s="39" t="str">
        <f t="shared" si="263"/>
        <v/>
      </c>
      <c r="BP333" s="12">
        <f t="shared" si="264"/>
        <v>8.9077986207449673E-3</v>
      </c>
    </row>
    <row r="334" spans="1:68">
      <c r="A334" s="43" t="s">
        <v>1179</v>
      </c>
      <c r="B334" s="43" t="s">
        <v>1180</v>
      </c>
      <c r="C334" s="43" t="s">
        <v>1181</v>
      </c>
      <c r="D334" s="43"/>
      <c r="E334" s="43" t="s">
        <v>1161</v>
      </c>
      <c r="F334" s="12" t="str">
        <f t="shared" si="254"/>
        <v>IG Superfam</v>
      </c>
      <c r="H334" s="12">
        <f>VLOOKUP($B334,data!$B$3:$Q$11565,'diff expr Varroa'!H$7,FALSE)</f>
        <v>9.3429376216126307</v>
      </c>
      <c r="I334" s="12">
        <f>VLOOKUP($B334,data!$B$3:$Q$11565,'diff expr Varroa'!I$7,FALSE)</f>
        <v>8.80647780247733</v>
      </c>
      <c r="J334" s="12">
        <f>VLOOKUP($B334,data!$B$3:$Q$11565,'diff expr Varroa'!J$7,FALSE)</f>
        <v>10.075312970673</v>
      </c>
      <c r="K334" s="12">
        <f>VLOOKUP($B334,data!$B$3:$Q$11565,'diff expr Varroa'!K$7,FALSE)</f>
        <v>9.5490543879889795</v>
      </c>
      <c r="L334" s="12">
        <f>VLOOKUP($B334,data!$B$3:$Q$11565,'diff expr Varroa'!L$7,FALSE)</f>
        <v>10.1165954153991</v>
      </c>
      <c r="M334" s="12">
        <f>VLOOKUP($B334,data!$B$3:$Q$11565,'diff expr Varroa'!M$7,FALSE)</f>
        <v>6.0823845760958202</v>
      </c>
      <c r="N334" s="12">
        <f>VLOOKUP($B334,data!$B$3:$Q$11565,'diff expr Varroa'!N$7,FALSE)</f>
        <v>8.2714945308013892</v>
      </c>
      <c r="O334" s="12">
        <f>VLOOKUP($B334,data!$B$3:$Q$11565,'diff expr Varroa'!O$7,FALSE)</f>
        <v>8.1468181529618793</v>
      </c>
      <c r="P334" s="12">
        <f>VLOOKUP($B334,data!$B$3:$Q$11565,'diff expr Varroa'!P$7,FALSE)</f>
        <v>9.7600883821115705</v>
      </c>
      <c r="Q334" s="12">
        <f>VLOOKUP($B334,data!$B$3:$Q$11565,'diff expr Varroa'!Q$7,FALSE)</f>
        <v>9.7098493381805593</v>
      </c>
      <c r="S334" s="40" t="str">
        <f>IF(COUNTIF(H334:L334,"&gt;"&amp;'reference parameters'!$B$2)&gt;='reference parameters'!$B$3,IF(COUNTIF('diff expr Varroa'!M334:Q334,"&gt;"&amp;'reference parameters'!$B$2)&gt;='reference parameters'!$B$4,"OK"))</f>
        <v>OK</v>
      </c>
      <c r="U334" s="3">
        <f t="shared" si="221"/>
        <v>5</v>
      </c>
      <c r="V334" s="3">
        <f t="shared" si="222"/>
        <v>4</v>
      </c>
      <c r="W334" s="3">
        <f t="shared" si="223"/>
        <v>9</v>
      </c>
      <c r="X334" s="3">
        <f t="shared" si="224"/>
        <v>6</v>
      </c>
      <c r="Y334" s="3">
        <f t="shared" si="225"/>
        <v>10</v>
      </c>
      <c r="Z334" s="3">
        <f t="shared" si="226"/>
        <v>1</v>
      </c>
      <c r="AA334" s="3">
        <f t="shared" si="227"/>
        <v>3</v>
      </c>
      <c r="AB334" s="3">
        <f t="shared" si="228"/>
        <v>2</v>
      </c>
      <c r="AC334" s="3">
        <f t="shared" si="229"/>
        <v>8</v>
      </c>
      <c r="AD334" s="3">
        <f t="shared" si="230"/>
        <v>7</v>
      </c>
      <c r="AE334" s="3"/>
      <c r="AF334" s="3">
        <f t="shared" si="231"/>
        <v>0</v>
      </c>
      <c r="AG334" s="3">
        <f t="shared" si="232"/>
        <v>0</v>
      </c>
      <c r="AH334" s="3">
        <f t="shared" si="233"/>
        <v>0</v>
      </c>
      <c r="AI334" s="3">
        <f t="shared" si="234"/>
        <v>0</v>
      </c>
      <c r="AJ334" s="3">
        <f t="shared" si="235"/>
        <v>0</v>
      </c>
      <c r="AK334" s="3">
        <f t="shared" si="236"/>
        <v>0</v>
      </c>
      <c r="AL334" s="3">
        <f t="shared" si="237"/>
        <v>0</v>
      </c>
      <c r="AM334" s="3">
        <f t="shared" si="238"/>
        <v>0</v>
      </c>
      <c r="AN334" s="3">
        <f t="shared" si="239"/>
        <v>0</v>
      </c>
      <c r="AO334" s="3">
        <f t="shared" si="240"/>
        <v>0</v>
      </c>
      <c r="AP334" s="3"/>
      <c r="AQ334" s="3">
        <f t="shared" si="241"/>
        <v>5</v>
      </c>
      <c r="AR334" s="3">
        <f t="shared" si="242"/>
        <v>4</v>
      </c>
      <c r="AS334" s="3">
        <f t="shared" si="243"/>
        <v>9</v>
      </c>
      <c r="AT334" s="3">
        <f t="shared" si="244"/>
        <v>6</v>
      </c>
      <c r="AU334" s="3">
        <f t="shared" si="245"/>
        <v>10</v>
      </c>
      <c r="AV334" s="3">
        <f t="shared" si="246"/>
        <v>1</v>
      </c>
      <c r="AW334" s="3">
        <f t="shared" si="247"/>
        <v>3</v>
      </c>
      <c r="AX334" s="3">
        <f t="shared" si="248"/>
        <v>2</v>
      </c>
      <c r="AY334" s="3">
        <f t="shared" si="249"/>
        <v>8</v>
      </c>
      <c r="AZ334" s="3">
        <f t="shared" si="250"/>
        <v>7</v>
      </c>
      <c r="BA334" s="3"/>
      <c r="BB334" s="6">
        <f t="shared" si="251"/>
        <v>5</v>
      </c>
      <c r="BC334" s="3">
        <f t="shared" si="252"/>
        <v>5</v>
      </c>
      <c r="BD334" s="3">
        <f t="shared" si="255"/>
        <v>34</v>
      </c>
      <c r="BE334" s="3">
        <f t="shared" si="256"/>
        <v>21</v>
      </c>
      <c r="BF334" s="3">
        <f t="shared" si="257"/>
        <v>6</v>
      </c>
      <c r="BG334" s="3">
        <f t="shared" si="258"/>
        <v>19</v>
      </c>
      <c r="BH334" s="3">
        <f t="shared" si="259"/>
        <v>6</v>
      </c>
      <c r="BI334" s="28">
        <f t="shared" si="260"/>
        <v>12.5</v>
      </c>
      <c r="BJ334" s="28">
        <f t="shared" si="261"/>
        <v>4.7871355387816905</v>
      </c>
      <c r="BK334" s="44">
        <f t="shared" si="262"/>
        <v>-1.3578057164544433</v>
      </c>
      <c r="BL334" s="45">
        <f t="shared" si="253"/>
        <v>8.7262670284291577E-2</v>
      </c>
      <c r="BM334" s="39"/>
      <c r="BN334" s="39" t="str">
        <f t="shared" si="263"/>
        <v/>
      </c>
      <c r="BP334" s="12">
        <f t="shared" si="264"/>
        <v>-5.7302726981934247E-2</v>
      </c>
    </row>
    <row r="335" spans="1:68">
      <c r="A335" s="43" t="s">
        <v>1182</v>
      </c>
      <c r="B335" s="43" t="s">
        <v>1183</v>
      </c>
      <c r="C335" s="43" t="s">
        <v>150</v>
      </c>
      <c r="D335" s="43"/>
      <c r="E335" s="43" t="s">
        <v>1161</v>
      </c>
      <c r="F335" s="12" t="str">
        <f t="shared" si="254"/>
        <v>IG Superfam</v>
      </c>
      <c r="H335" s="12">
        <f>VLOOKUP($B335,data!$B$3:$Q$11565,'diff expr Varroa'!H$7,FALSE)</f>
        <v>6.6054299362161997</v>
      </c>
      <c r="I335" s="12">
        <f>VLOOKUP($B335,data!$B$3:$Q$11565,'diff expr Varroa'!I$7,FALSE)</f>
        <v>6.5415513815242896</v>
      </c>
      <c r="J335" s="12">
        <f>VLOOKUP($B335,data!$B$3:$Q$11565,'diff expr Varroa'!J$7,FALSE)</f>
        <v>5.98496325541152</v>
      </c>
      <c r="K335" s="12">
        <f>VLOOKUP($B335,data!$B$3:$Q$11565,'diff expr Varroa'!K$7,FALSE)</f>
        <v>5.6288788852098</v>
      </c>
      <c r="L335" s="12">
        <f>VLOOKUP($B335,data!$B$3:$Q$11565,'diff expr Varroa'!L$7,FALSE)</f>
        <v>6.9913076005737196</v>
      </c>
      <c r="M335" s="12">
        <f>VLOOKUP($B335,data!$B$3:$Q$11565,'diff expr Varroa'!M$7,FALSE)</f>
        <v>5.8959384425791503</v>
      </c>
      <c r="N335" s="12">
        <f>VLOOKUP($B335,data!$B$3:$Q$11565,'diff expr Varroa'!N$7,FALSE)</f>
        <v>5.8637325437795704</v>
      </c>
      <c r="O335" s="12">
        <f>VLOOKUP($B335,data!$B$3:$Q$11565,'diff expr Varroa'!O$7,FALSE)</f>
        <v>5.4805366902381003</v>
      </c>
      <c r="P335" s="12">
        <f>VLOOKUP($B335,data!$B$3:$Q$11565,'diff expr Varroa'!P$7,FALSE)</f>
        <v>6.7473835624775402</v>
      </c>
      <c r="Q335" s="12">
        <f>VLOOKUP($B335,data!$B$3:$Q$11565,'diff expr Varroa'!Q$7,FALSE)</f>
        <v>5.5961317021786998</v>
      </c>
      <c r="S335" s="40" t="str">
        <f>IF(COUNTIF(H335:L335,"&gt;"&amp;'reference parameters'!$B$2)&gt;='reference parameters'!$B$3,IF(COUNTIF('diff expr Varroa'!M335:Q335,"&gt;"&amp;'reference parameters'!$B$2)&gt;='reference parameters'!$B$4,"OK"))</f>
        <v>OK</v>
      </c>
      <c r="U335" s="3">
        <f t="shared" si="221"/>
        <v>8</v>
      </c>
      <c r="V335" s="3">
        <f t="shared" si="222"/>
        <v>7</v>
      </c>
      <c r="W335" s="3">
        <f t="shared" si="223"/>
        <v>6</v>
      </c>
      <c r="X335" s="3">
        <f t="shared" si="224"/>
        <v>3</v>
      </c>
      <c r="Y335" s="3">
        <f t="shared" si="225"/>
        <v>10</v>
      </c>
      <c r="Z335" s="3">
        <f t="shared" si="226"/>
        <v>5</v>
      </c>
      <c r="AA335" s="3">
        <f t="shared" si="227"/>
        <v>4</v>
      </c>
      <c r="AB335" s="3">
        <f t="shared" si="228"/>
        <v>1</v>
      </c>
      <c r="AC335" s="3">
        <f t="shared" si="229"/>
        <v>9</v>
      </c>
      <c r="AD335" s="3">
        <f t="shared" si="230"/>
        <v>2</v>
      </c>
      <c r="AE335" s="3"/>
      <c r="AF335" s="3">
        <f t="shared" si="231"/>
        <v>0</v>
      </c>
      <c r="AG335" s="3">
        <f t="shared" si="232"/>
        <v>0</v>
      </c>
      <c r="AH335" s="3">
        <f t="shared" si="233"/>
        <v>0</v>
      </c>
      <c r="AI335" s="3">
        <f t="shared" si="234"/>
        <v>0</v>
      </c>
      <c r="AJ335" s="3">
        <f t="shared" si="235"/>
        <v>0</v>
      </c>
      <c r="AK335" s="3">
        <f t="shared" si="236"/>
        <v>0</v>
      </c>
      <c r="AL335" s="3">
        <f t="shared" si="237"/>
        <v>0</v>
      </c>
      <c r="AM335" s="3">
        <f t="shared" si="238"/>
        <v>0</v>
      </c>
      <c r="AN335" s="3">
        <f t="shared" si="239"/>
        <v>0</v>
      </c>
      <c r="AO335" s="3">
        <f t="shared" si="240"/>
        <v>0</v>
      </c>
      <c r="AP335" s="3"/>
      <c r="AQ335" s="3">
        <f t="shared" si="241"/>
        <v>8</v>
      </c>
      <c r="AR335" s="3">
        <f t="shared" si="242"/>
        <v>7</v>
      </c>
      <c r="AS335" s="3">
        <f t="shared" si="243"/>
        <v>6</v>
      </c>
      <c r="AT335" s="3">
        <f t="shared" si="244"/>
        <v>3</v>
      </c>
      <c r="AU335" s="3">
        <f t="shared" si="245"/>
        <v>10</v>
      </c>
      <c r="AV335" s="3">
        <f t="shared" si="246"/>
        <v>5</v>
      </c>
      <c r="AW335" s="3">
        <f t="shared" si="247"/>
        <v>4</v>
      </c>
      <c r="AX335" s="3">
        <f t="shared" si="248"/>
        <v>1</v>
      </c>
      <c r="AY335" s="3">
        <f t="shared" si="249"/>
        <v>9</v>
      </c>
      <c r="AZ335" s="3">
        <f t="shared" si="250"/>
        <v>2</v>
      </c>
      <c r="BA335" s="3"/>
      <c r="BB335" s="6">
        <f t="shared" si="251"/>
        <v>5</v>
      </c>
      <c r="BC335" s="3">
        <f t="shared" si="252"/>
        <v>5</v>
      </c>
      <c r="BD335" s="3">
        <f t="shared" si="255"/>
        <v>34</v>
      </c>
      <c r="BE335" s="3">
        <f t="shared" si="256"/>
        <v>21</v>
      </c>
      <c r="BF335" s="3">
        <f t="shared" si="257"/>
        <v>6</v>
      </c>
      <c r="BG335" s="3">
        <f t="shared" si="258"/>
        <v>19</v>
      </c>
      <c r="BH335" s="3">
        <f t="shared" si="259"/>
        <v>6</v>
      </c>
      <c r="BI335" s="28">
        <f t="shared" si="260"/>
        <v>12.5</v>
      </c>
      <c r="BJ335" s="28">
        <f t="shared" si="261"/>
        <v>4.7871355387816905</v>
      </c>
      <c r="BK335" s="44">
        <f t="shared" si="262"/>
        <v>-1.3578057164544433</v>
      </c>
      <c r="BL335" s="45">
        <f t="shared" si="253"/>
        <v>8.7262670284291577E-2</v>
      </c>
      <c r="BM335" s="39"/>
      <c r="BN335" s="39" t="str">
        <f t="shared" si="263"/>
        <v/>
      </c>
      <c r="BP335" s="12">
        <f t="shared" si="264"/>
        <v>-3.0720051919942322E-2</v>
      </c>
    </row>
    <row r="336" spans="1:68">
      <c r="A336" s="43" t="s">
        <v>1184</v>
      </c>
      <c r="B336" s="43" t="s">
        <v>1185</v>
      </c>
      <c r="C336" s="43" t="s">
        <v>1186</v>
      </c>
      <c r="D336" s="43"/>
      <c r="E336" s="43" t="s">
        <v>1161</v>
      </c>
      <c r="F336" s="12" t="str">
        <f t="shared" si="254"/>
        <v>IG Superfam</v>
      </c>
      <c r="H336" s="12">
        <f>VLOOKUP($B336,data!$B$3:$Q$11565,'diff expr Varroa'!H$7,FALSE)</f>
        <v>8.9899687045467704</v>
      </c>
      <c r="I336" s="12">
        <f>VLOOKUP($B336,data!$B$3:$Q$11565,'diff expr Varroa'!I$7,FALSE)</f>
        <v>8.6776221185329501</v>
      </c>
      <c r="J336" s="12">
        <f>VLOOKUP($B336,data!$B$3:$Q$11565,'diff expr Varroa'!J$7,FALSE)</f>
        <v>9.0150653213645207</v>
      </c>
      <c r="K336" s="12">
        <f>VLOOKUP($B336,data!$B$3:$Q$11565,'diff expr Varroa'!K$7,FALSE)</f>
        <v>8.7934877401294393</v>
      </c>
      <c r="L336" s="12">
        <f>VLOOKUP($B336,data!$B$3:$Q$11565,'diff expr Varroa'!L$7,FALSE)</f>
        <v>9.0428085381847207</v>
      </c>
      <c r="M336" s="12">
        <f>VLOOKUP($B336,data!$B$3:$Q$11565,'diff expr Varroa'!M$7,FALSE)</f>
        <v>7.2910486313910097</v>
      </c>
      <c r="N336" s="12">
        <f>VLOOKUP($B336,data!$B$3:$Q$11565,'diff expr Varroa'!N$7,FALSE)</f>
        <v>8.5101880503099707</v>
      </c>
      <c r="O336" s="12">
        <f>VLOOKUP($B336,data!$B$3:$Q$11565,'diff expr Varroa'!O$7,FALSE)</f>
        <v>7.6699891926952999</v>
      </c>
      <c r="P336" s="12">
        <f>VLOOKUP($B336,data!$B$3:$Q$11565,'diff expr Varroa'!P$7,FALSE)</f>
        <v>9.2471201068674809</v>
      </c>
      <c r="Q336" s="12">
        <f>VLOOKUP($B336,data!$B$3:$Q$11565,'diff expr Varroa'!Q$7,FALSE)</f>
        <v>9.5119641784791895</v>
      </c>
      <c r="S336" s="40" t="str">
        <f>IF(COUNTIF(H336:L336,"&gt;"&amp;'reference parameters'!$B$2)&gt;='reference parameters'!$B$3,IF(COUNTIF('diff expr Varroa'!M336:Q336,"&gt;"&amp;'reference parameters'!$B$2)&gt;='reference parameters'!$B$4,"OK"))</f>
        <v>OK</v>
      </c>
      <c r="U336" s="3">
        <f t="shared" si="221"/>
        <v>6</v>
      </c>
      <c r="V336" s="3">
        <f t="shared" si="222"/>
        <v>4</v>
      </c>
      <c r="W336" s="3">
        <f t="shared" si="223"/>
        <v>7</v>
      </c>
      <c r="X336" s="3">
        <f t="shared" si="224"/>
        <v>5</v>
      </c>
      <c r="Y336" s="3">
        <f t="shared" si="225"/>
        <v>8</v>
      </c>
      <c r="Z336" s="3">
        <f t="shared" si="226"/>
        <v>1</v>
      </c>
      <c r="AA336" s="3">
        <f t="shared" si="227"/>
        <v>3</v>
      </c>
      <c r="AB336" s="3">
        <f t="shared" si="228"/>
        <v>2</v>
      </c>
      <c r="AC336" s="3">
        <f t="shared" si="229"/>
        <v>9</v>
      </c>
      <c r="AD336" s="3">
        <f t="shared" si="230"/>
        <v>10</v>
      </c>
      <c r="AE336" s="3"/>
      <c r="AF336" s="3">
        <f t="shared" si="231"/>
        <v>0</v>
      </c>
      <c r="AG336" s="3">
        <f t="shared" si="232"/>
        <v>0</v>
      </c>
      <c r="AH336" s="3">
        <f t="shared" si="233"/>
        <v>0</v>
      </c>
      <c r="AI336" s="3">
        <f t="shared" si="234"/>
        <v>0</v>
      </c>
      <c r="AJ336" s="3">
        <f t="shared" si="235"/>
        <v>0</v>
      </c>
      <c r="AK336" s="3">
        <f t="shared" si="236"/>
        <v>0</v>
      </c>
      <c r="AL336" s="3">
        <f t="shared" si="237"/>
        <v>0</v>
      </c>
      <c r="AM336" s="3">
        <f t="shared" si="238"/>
        <v>0</v>
      </c>
      <c r="AN336" s="3">
        <f t="shared" si="239"/>
        <v>0</v>
      </c>
      <c r="AO336" s="3">
        <f t="shared" si="240"/>
        <v>0</v>
      </c>
      <c r="AP336" s="3"/>
      <c r="AQ336" s="3">
        <f t="shared" si="241"/>
        <v>6</v>
      </c>
      <c r="AR336" s="3">
        <f t="shared" si="242"/>
        <v>4</v>
      </c>
      <c r="AS336" s="3">
        <f t="shared" si="243"/>
        <v>7</v>
      </c>
      <c r="AT336" s="3">
        <f t="shared" si="244"/>
        <v>5</v>
      </c>
      <c r="AU336" s="3">
        <f t="shared" si="245"/>
        <v>8</v>
      </c>
      <c r="AV336" s="3">
        <f t="shared" si="246"/>
        <v>1</v>
      </c>
      <c r="AW336" s="3">
        <f t="shared" si="247"/>
        <v>3</v>
      </c>
      <c r="AX336" s="3">
        <f t="shared" si="248"/>
        <v>2</v>
      </c>
      <c r="AY336" s="3">
        <f t="shared" si="249"/>
        <v>9</v>
      </c>
      <c r="AZ336" s="3">
        <f t="shared" si="250"/>
        <v>10</v>
      </c>
      <c r="BA336" s="3"/>
      <c r="BB336" s="6">
        <f t="shared" si="251"/>
        <v>5</v>
      </c>
      <c r="BC336" s="3">
        <f t="shared" si="252"/>
        <v>5</v>
      </c>
      <c r="BD336" s="3">
        <f t="shared" si="255"/>
        <v>30</v>
      </c>
      <c r="BE336" s="3">
        <f t="shared" si="256"/>
        <v>25</v>
      </c>
      <c r="BF336" s="3">
        <f t="shared" si="257"/>
        <v>10</v>
      </c>
      <c r="BG336" s="3">
        <f t="shared" si="258"/>
        <v>15</v>
      </c>
      <c r="BH336" s="3">
        <f t="shared" si="259"/>
        <v>10</v>
      </c>
      <c r="BI336" s="28">
        <f t="shared" si="260"/>
        <v>12.5</v>
      </c>
      <c r="BJ336" s="28">
        <f t="shared" si="261"/>
        <v>4.7871355387816905</v>
      </c>
      <c r="BK336" s="44">
        <f t="shared" si="262"/>
        <v>-0.5222329678670935</v>
      </c>
      <c r="BL336" s="45">
        <f t="shared" si="253"/>
        <v>0.30075406722029491</v>
      </c>
      <c r="BM336" s="39"/>
      <c r="BN336" s="39" t="str">
        <f t="shared" si="263"/>
        <v/>
      </c>
      <c r="BP336" s="12">
        <f t="shared" si="264"/>
        <v>-2.2920665277639526E-2</v>
      </c>
    </row>
    <row r="337" spans="1:68">
      <c r="A337" s="43" t="s">
        <v>1187</v>
      </c>
      <c r="B337" s="43" t="s">
        <v>1188</v>
      </c>
      <c r="C337" s="43" t="s">
        <v>1189</v>
      </c>
      <c r="D337" s="43"/>
      <c r="E337" s="43" t="s">
        <v>1161</v>
      </c>
      <c r="F337" s="12" t="str">
        <f t="shared" si="254"/>
        <v>IG Superfam</v>
      </c>
      <c r="H337" s="12">
        <f>VLOOKUP($B337,data!$B$3:$Q$11565,'diff expr Varroa'!H$7,FALSE)</f>
        <v>7.9789417330100099</v>
      </c>
      <c r="I337" s="12">
        <f>VLOOKUP($B337,data!$B$3:$Q$11565,'diff expr Varroa'!I$7,FALSE)</f>
        <v>7.8997348432982699</v>
      </c>
      <c r="J337" s="12">
        <f>VLOOKUP($B337,data!$B$3:$Q$11565,'diff expr Varroa'!J$7,FALSE)</f>
        <v>7.6175597172309102</v>
      </c>
      <c r="K337" s="12">
        <f>VLOOKUP($B337,data!$B$3:$Q$11565,'diff expr Varroa'!K$7,FALSE)</f>
        <v>7.6228138365519698</v>
      </c>
      <c r="L337" s="12">
        <f>VLOOKUP($B337,data!$B$3:$Q$11565,'diff expr Varroa'!L$7,FALSE)</f>
        <v>7.8174556958739299</v>
      </c>
      <c r="M337" s="12">
        <f>VLOOKUP($B337,data!$B$3:$Q$11565,'diff expr Varroa'!M$7,FALSE)</f>
        <v>7.40613767320548</v>
      </c>
      <c r="N337" s="12">
        <f>VLOOKUP($B337,data!$B$3:$Q$11565,'diff expr Varroa'!N$7,FALSE)</f>
        <v>7.8889848124735602</v>
      </c>
      <c r="O337" s="12">
        <f>VLOOKUP($B337,data!$B$3:$Q$11565,'diff expr Varroa'!O$7,FALSE)</f>
        <v>7.39930664190915</v>
      </c>
      <c r="P337" s="12">
        <f>VLOOKUP($B337,data!$B$3:$Q$11565,'diff expr Varroa'!P$7,FALSE)</f>
        <v>7.7086316935620696</v>
      </c>
      <c r="Q337" s="12">
        <f>VLOOKUP($B337,data!$B$3:$Q$11565,'diff expr Varroa'!Q$7,FALSE)</f>
        <v>7.6396351474334399</v>
      </c>
      <c r="S337" s="40" t="str">
        <f>IF(COUNTIF(H337:L337,"&gt;"&amp;'reference parameters'!$B$2)&gt;='reference parameters'!$B$3,IF(COUNTIF('diff expr Varroa'!M337:Q337,"&gt;"&amp;'reference parameters'!$B$2)&gt;='reference parameters'!$B$4,"OK"))</f>
        <v>OK</v>
      </c>
      <c r="U337" s="3">
        <f t="shared" si="221"/>
        <v>10</v>
      </c>
      <c r="V337" s="3">
        <f t="shared" si="222"/>
        <v>9</v>
      </c>
      <c r="W337" s="3">
        <f t="shared" si="223"/>
        <v>3</v>
      </c>
      <c r="X337" s="3">
        <f t="shared" si="224"/>
        <v>4</v>
      </c>
      <c r="Y337" s="3">
        <f t="shared" si="225"/>
        <v>7</v>
      </c>
      <c r="Z337" s="3">
        <f t="shared" si="226"/>
        <v>2</v>
      </c>
      <c r="AA337" s="3">
        <f t="shared" si="227"/>
        <v>8</v>
      </c>
      <c r="AB337" s="3">
        <f t="shared" si="228"/>
        <v>1</v>
      </c>
      <c r="AC337" s="3">
        <f t="shared" si="229"/>
        <v>6</v>
      </c>
      <c r="AD337" s="3">
        <f t="shared" si="230"/>
        <v>5</v>
      </c>
      <c r="AE337" s="3"/>
      <c r="AF337" s="3">
        <f t="shared" si="231"/>
        <v>0</v>
      </c>
      <c r="AG337" s="3">
        <f t="shared" si="232"/>
        <v>0</v>
      </c>
      <c r="AH337" s="3">
        <f t="shared" si="233"/>
        <v>0</v>
      </c>
      <c r="AI337" s="3">
        <f t="shared" si="234"/>
        <v>0</v>
      </c>
      <c r="AJ337" s="3">
        <f t="shared" si="235"/>
        <v>0</v>
      </c>
      <c r="AK337" s="3">
        <f t="shared" si="236"/>
        <v>0</v>
      </c>
      <c r="AL337" s="3">
        <f t="shared" si="237"/>
        <v>0</v>
      </c>
      <c r="AM337" s="3">
        <f t="shared" si="238"/>
        <v>0</v>
      </c>
      <c r="AN337" s="3">
        <f t="shared" si="239"/>
        <v>0</v>
      </c>
      <c r="AO337" s="3">
        <f t="shared" si="240"/>
        <v>0</v>
      </c>
      <c r="AP337" s="3"/>
      <c r="AQ337" s="3">
        <f t="shared" si="241"/>
        <v>10</v>
      </c>
      <c r="AR337" s="3">
        <f t="shared" si="242"/>
        <v>9</v>
      </c>
      <c r="AS337" s="3">
        <f t="shared" si="243"/>
        <v>3</v>
      </c>
      <c r="AT337" s="3">
        <f t="shared" si="244"/>
        <v>4</v>
      </c>
      <c r="AU337" s="3">
        <f t="shared" si="245"/>
        <v>7</v>
      </c>
      <c r="AV337" s="3">
        <f t="shared" si="246"/>
        <v>2</v>
      </c>
      <c r="AW337" s="3">
        <f t="shared" si="247"/>
        <v>8</v>
      </c>
      <c r="AX337" s="3">
        <f t="shared" si="248"/>
        <v>1</v>
      </c>
      <c r="AY337" s="3">
        <f t="shared" si="249"/>
        <v>6</v>
      </c>
      <c r="AZ337" s="3">
        <f t="shared" si="250"/>
        <v>5</v>
      </c>
      <c r="BA337" s="3"/>
      <c r="BB337" s="6">
        <f t="shared" si="251"/>
        <v>5</v>
      </c>
      <c r="BC337" s="3">
        <f t="shared" si="252"/>
        <v>5</v>
      </c>
      <c r="BD337" s="3">
        <f t="shared" si="255"/>
        <v>33</v>
      </c>
      <c r="BE337" s="3">
        <f t="shared" si="256"/>
        <v>22</v>
      </c>
      <c r="BF337" s="3">
        <f t="shared" si="257"/>
        <v>7</v>
      </c>
      <c r="BG337" s="3">
        <f t="shared" si="258"/>
        <v>18</v>
      </c>
      <c r="BH337" s="3">
        <f t="shared" si="259"/>
        <v>7</v>
      </c>
      <c r="BI337" s="28">
        <f t="shared" si="260"/>
        <v>12.5</v>
      </c>
      <c r="BJ337" s="28">
        <f t="shared" si="261"/>
        <v>4.7871355387816905</v>
      </c>
      <c r="BK337" s="44">
        <f t="shared" si="262"/>
        <v>-1.1489125293076057</v>
      </c>
      <c r="BL337" s="45">
        <f t="shared" si="253"/>
        <v>0.12529602534284204</v>
      </c>
      <c r="BM337" s="39"/>
      <c r="BN337" s="39" t="str">
        <f t="shared" si="263"/>
        <v/>
      </c>
      <c r="BP337" s="12">
        <f t="shared" si="264"/>
        <v>-1.0085688744949996E-2</v>
      </c>
    </row>
    <row r="338" spans="1:68">
      <c r="A338" s="43" t="s">
        <v>1190</v>
      </c>
      <c r="B338" s="43" t="s">
        <v>1191</v>
      </c>
      <c r="C338" s="43" t="s">
        <v>1192</v>
      </c>
      <c r="D338" s="43"/>
      <c r="E338" s="43" t="s">
        <v>1161</v>
      </c>
      <c r="F338" s="12" t="str">
        <f t="shared" si="254"/>
        <v>IG Superfam</v>
      </c>
      <c r="H338" s="12">
        <f>VLOOKUP($B338,data!$B$3:$Q$11565,'diff expr Varroa'!H$7,FALSE)</f>
        <v>8.7786926423419693</v>
      </c>
      <c r="I338" s="12">
        <f>VLOOKUP($B338,data!$B$3:$Q$11565,'diff expr Varroa'!I$7,FALSE)</f>
        <v>8.6640798428834103</v>
      </c>
      <c r="J338" s="12">
        <f>VLOOKUP($B338,data!$B$3:$Q$11565,'diff expr Varroa'!J$7,FALSE)</f>
        <v>8.5256979587705306</v>
      </c>
      <c r="K338" s="12">
        <f>VLOOKUP($B338,data!$B$3:$Q$11565,'diff expr Varroa'!K$7,FALSE)</f>
        <v>7.7056393462478701</v>
      </c>
      <c r="L338" s="12">
        <f>VLOOKUP($B338,data!$B$3:$Q$11565,'diff expr Varroa'!L$7,FALSE)</f>
        <v>8.6485321391509409</v>
      </c>
      <c r="M338" s="12">
        <f>VLOOKUP($B338,data!$B$3:$Q$11565,'diff expr Varroa'!M$7,FALSE)</f>
        <v>8.3926622671747992</v>
      </c>
      <c r="N338" s="12">
        <f>VLOOKUP($B338,data!$B$3:$Q$11565,'diff expr Varroa'!N$7,FALSE)</f>
        <v>9.3385860515132393</v>
      </c>
      <c r="O338" s="12">
        <f>VLOOKUP($B338,data!$B$3:$Q$11565,'diff expr Varroa'!O$7,FALSE)</f>
        <v>8.9432021883941708</v>
      </c>
      <c r="P338" s="12">
        <f>VLOOKUP($B338,data!$B$3:$Q$11565,'diff expr Varroa'!P$7,FALSE)</f>
        <v>8.5854527238050693</v>
      </c>
      <c r="Q338" s="12">
        <f>VLOOKUP($B338,data!$B$3:$Q$11565,'diff expr Varroa'!Q$7,FALSE)</f>
        <v>9.27899145161647</v>
      </c>
      <c r="S338" s="40" t="str">
        <f>IF(COUNTIF(H338:L338,"&gt;"&amp;'reference parameters'!$B$2)&gt;='reference parameters'!$B$3,IF(COUNTIF('diff expr Varroa'!M338:Q338,"&gt;"&amp;'reference parameters'!$B$2)&gt;='reference parameters'!$B$4,"OK"))</f>
        <v>OK</v>
      </c>
      <c r="U338" s="3">
        <f t="shared" si="221"/>
        <v>7</v>
      </c>
      <c r="V338" s="3">
        <f t="shared" si="222"/>
        <v>6</v>
      </c>
      <c r="W338" s="3">
        <f t="shared" si="223"/>
        <v>3</v>
      </c>
      <c r="X338" s="3">
        <f t="shared" si="224"/>
        <v>1</v>
      </c>
      <c r="Y338" s="3">
        <f t="shared" si="225"/>
        <v>5</v>
      </c>
      <c r="Z338" s="3">
        <f t="shared" si="226"/>
        <v>2</v>
      </c>
      <c r="AA338" s="3">
        <f t="shared" si="227"/>
        <v>10</v>
      </c>
      <c r="AB338" s="3">
        <f t="shared" si="228"/>
        <v>8</v>
      </c>
      <c r="AC338" s="3">
        <f t="shared" si="229"/>
        <v>4</v>
      </c>
      <c r="AD338" s="3">
        <f t="shared" si="230"/>
        <v>9</v>
      </c>
      <c r="AE338" s="3"/>
      <c r="AF338" s="3">
        <f t="shared" si="231"/>
        <v>0</v>
      </c>
      <c r="AG338" s="3">
        <f t="shared" si="232"/>
        <v>0</v>
      </c>
      <c r="AH338" s="3">
        <f t="shared" si="233"/>
        <v>0</v>
      </c>
      <c r="AI338" s="3">
        <f t="shared" si="234"/>
        <v>0</v>
      </c>
      <c r="AJ338" s="3">
        <f t="shared" si="235"/>
        <v>0</v>
      </c>
      <c r="AK338" s="3">
        <f t="shared" si="236"/>
        <v>0</v>
      </c>
      <c r="AL338" s="3">
        <f t="shared" si="237"/>
        <v>0</v>
      </c>
      <c r="AM338" s="3">
        <f t="shared" si="238"/>
        <v>0</v>
      </c>
      <c r="AN338" s="3">
        <f t="shared" si="239"/>
        <v>0</v>
      </c>
      <c r="AO338" s="3">
        <f t="shared" si="240"/>
        <v>0</v>
      </c>
      <c r="AP338" s="3"/>
      <c r="AQ338" s="3">
        <f t="shared" si="241"/>
        <v>7</v>
      </c>
      <c r="AR338" s="3">
        <f t="shared" si="242"/>
        <v>6</v>
      </c>
      <c r="AS338" s="3">
        <f t="shared" si="243"/>
        <v>3</v>
      </c>
      <c r="AT338" s="3">
        <f t="shared" si="244"/>
        <v>1</v>
      </c>
      <c r="AU338" s="3">
        <f t="shared" si="245"/>
        <v>5</v>
      </c>
      <c r="AV338" s="3">
        <f t="shared" si="246"/>
        <v>2</v>
      </c>
      <c r="AW338" s="3">
        <f t="shared" si="247"/>
        <v>10</v>
      </c>
      <c r="AX338" s="3">
        <f t="shared" si="248"/>
        <v>8</v>
      </c>
      <c r="AY338" s="3">
        <f t="shared" si="249"/>
        <v>4</v>
      </c>
      <c r="AZ338" s="3">
        <f t="shared" si="250"/>
        <v>9</v>
      </c>
      <c r="BA338" s="3"/>
      <c r="BB338" s="6">
        <f t="shared" si="251"/>
        <v>5</v>
      </c>
      <c r="BC338" s="3">
        <f t="shared" si="252"/>
        <v>5</v>
      </c>
      <c r="BD338" s="3">
        <f t="shared" si="255"/>
        <v>22</v>
      </c>
      <c r="BE338" s="3">
        <f t="shared" si="256"/>
        <v>33</v>
      </c>
      <c r="BF338" s="3">
        <f t="shared" si="257"/>
        <v>18</v>
      </c>
      <c r="BG338" s="3">
        <f t="shared" si="258"/>
        <v>7</v>
      </c>
      <c r="BH338" s="3">
        <f t="shared" si="259"/>
        <v>7</v>
      </c>
      <c r="BI338" s="28">
        <f t="shared" si="260"/>
        <v>12.5</v>
      </c>
      <c r="BJ338" s="28">
        <f t="shared" si="261"/>
        <v>4.7871355387816905</v>
      </c>
      <c r="BK338" s="44">
        <f t="shared" si="262"/>
        <v>-1.1489125293076057</v>
      </c>
      <c r="BL338" s="45">
        <f t="shared" si="253"/>
        <v>0.12529602534284204</v>
      </c>
      <c r="BM338" s="39"/>
      <c r="BN338" s="39" t="str">
        <f t="shared" si="263"/>
        <v/>
      </c>
      <c r="BP338" s="12">
        <f t="shared" si="264"/>
        <v>2.2166664912080417E-2</v>
      </c>
    </row>
    <row r="339" spans="1:68">
      <c r="A339" s="43" t="s">
        <v>1193</v>
      </c>
      <c r="B339" s="43" t="s">
        <v>1194</v>
      </c>
      <c r="C339" s="43" t="s">
        <v>1195</v>
      </c>
      <c r="D339" s="43"/>
      <c r="E339" s="43" t="s">
        <v>1161</v>
      </c>
      <c r="F339" s="12" t="str">
        <f t="shared" si="254"/>
        <v>IG Superfam</v>
      </c>
      <c r="H339" s="12">
        <f>VLOOKUP($B339,data!$B$3:$Q$11565,'diff expr Varroa'!H$7,FALSE)</f>
        <v>14.836005231221399</v>
      </c>
      <c r="I339" s="12">
        <f>VLOOKUP($B339,data!$B$3:$Q$11565,'diff expr Varroa'!I$7,FALSE)</f>
        <v>14.7575012500493</v>
      </c>
      <c r="J339" s="12">
        <f>VLOOKUP($B339,data!$B$3:$Q$11565,'diff expr Varroa'!J$7,FALSE)</f>
        <v>14.5898087624102</v>
      </c>
      <c r="K339" s="12">
        <f>VLOOKUP($B339,data!$B$3:$Q$11565,'diff expr Varroa'!K$7,FALSE)</f>
        <v>14.3960354699372</v>
      </c>
      <c r="L339" s="12">
        <f>VLOOKUP($B339,data!$B$3:$Q$11565,'diff expr Varroa'!L$7,FALSE)</f>
        <v>14.5426257421298</v>
      </c>
      <c r="M339" s="12">
        <f>VLOOKUP($B339,data!$B$3:$Q$11565,'diff expr Varroa'!M$7,FALSE)</f>
        <v>14.225755873984999</v>
      </c>
      <c r="N339" s="12">
        <f>VLOOKUP($B339,data!$B$3:$Q$11565,'diff expr Varroa'!N$7,FALSE)</f>
        <v>14.8643108097877</v>
      </c>
      <c r="O339" s="12">
        <f>VLOOKUP($B339,data!$B$3:$Q$11565,'diff expr Varroa'!O$7,FALSE)</f>
        <v>14.0643835817539</v>
      </c>
      <c r="P339" s="12">
        <f>VLOOKUP($B339,data!$B$3:$Q$11565,'diff expr Varroa'!P$7,FALSE)</f>
        <v>15.3607302164953</v>
      </c>
      <c r="Q339" s="12">
        <f>VLOOKUP($B339,data!$B$3:$Q$11565,'diff expr Varroa'!Q$7,FALSE)</f>
        <v>15.4458932900191</v>
      </c>
      <c r="S339" s="40" t="str">
        <f>IF(COUNTIF(H339:L339,"&gt;"&amp;'reference parameters'!$B$2)&gt;='reference parameters'!$B$3,IF(COUNTIF('diff expr Varroa'!M339:Q339,"&gt;"&amp;'reference parameters'!$B$2)&gt;='reference parameters'!$B$4,"OK"))</f>
        <v>OK</v>
      </c>
      <c r="U339" s="3">
        <f t="shared" si="221"/>
        <v>7</v>
      </c>
      <c r="V339" s="3">
        <f t="shared" si="222"/>
        <v>6</v>
      </c>
      <c r="W339" s="3">
        <f t="shared" si="223"/>
        <v>5</v>
      </c>
      <c r="X339" s="3">
        <f t="shared" si="224"/>
        <v>3</v>
      </c>
      <c r="Y339" s="3">
        <f t="shared" si="225"/>
        <v>4</v>
      </c>
      <c r="Z339" s="3">
        <f t="shared" si="226"/>
        <v>2</v>
      </c>
      <c r="AA339" s="3">
        <f t="shared" si="227"/>
        <v>8</v>
      </c>
      <c r="AB339" s="3">
        <f t="shared" si="228"/>
        <v>1</v>
      </c>
      <c r="AC339" s="3">
        <f t="shared" si="229"/>
        <v>9</v>
      </c>
      <c r="AD339" s="3">
        <f t="shared" si="230"/>
        <v>10</v>
      </c>
      <c r="AE339" s="3"/>
      <c r="AF339" s="3">
        <f t="shared" si="231"/>
        <v>0</v>
      </c>
      <c r="AG339" s="3">
        <f t="shared" si="232"/>
        <v>0</v>
      </c>
      <c r="AH339" s="3">
        <f t="shared" si="233"/>
        <v>0</v>
      </c>
      <c r="AI339" s="3">
        <f t="shared" si="234"/>
        <v>0</v>
      </c>
      <c r="AJ339" s="3">
        <f t="shared" si="235"/>
        <v>0</v>
      </c>
      <c r="AK339" s="3">
        <f t="shared" si="236"/>
        <v>0</v>
      </c>
      <c r="AL339" s="3">
        <f t="shared" si="237"/>
        <v>0</v>
      </c>
      <c r="AM339" s="3">
        <f t="shared" si="238"/>
        <v>0</v>
      </c>
      <c r="AN339" s="3">
        <f t="shared" si="239"/>
        <v>0</v>
      </c>
      <c r="AO339" s="3">
        <f t="shared" si="240"/>
        <v>0</v>
      </c>
      <c r="AP339" s="3"/>
      <c r="AQ339" s="3">
        <f t="shared" si="241"/>
        <v>7</v>
      </c>
      <c r="AR339" s="3">
        <f t="shared" si="242"/>
        <v>6</v>
      </c>
      <c r="AS339" s="3">
        <f t="shared" si="243"/>
        <v>5</v>
      </c>
      <c r="AT339" s="3">
        <f t="shared" si="244"/>
        <v>3</v>
      </c>
      <c r="AU339" s="3">
        <f t="shared" si="245"/>
        <v>4</v>
      </c>
      <c r="AV339" s="3">
        <f t="shared" si="246"/>
        <v>2</v>
      </c>
      <c r="AW339" s="3">
        <f t="shared" si="247"/>
        <v>8</v>
      </c>
      <c r="AX339" s="3">
        <f t="shared" si="248"/>
        <v>1</v>
      </c>
      <c r="AY339" s="3">
        <f t="shared" si="249"/>
        <v>9</v>
      </c>
      <c r="AZ339" s="3">
        <f t="shared" si="250"/>
        <v>10</v>
      </c>
      <c r="BA339" s="3"/>
      <c r="BB339" s="6">
        <f t="shared" si="251"/>
        <v>5</v>
      </c>
      <c r="BC339" s="3">
        <f t="shared" si="252"/>
        <v>5</v>
      </c>
      <c r="BD339" s="3">
        <f t="shared" si="255"/>
        <v>25</v>
      </c>
      <c r="BE339" s="3">
        <f t="shared" si="256"/>
        <v>30</v>
      </c>
      <c r="BF339" s="3">
        <f t="shared" si="257"/>
        <v>15</v>
      </c>
      <c r="BG339" s="3">
        <f t="shared" si="258"/>
        <v>10</v>
      </c>
      <c r="BH339" s="3">
        <f t="shared" si="259"/>
        <v>10</v>
      </c>
      <c r="BI339" s="28">
        <f t="shared" si="260"/>
        <v>12.5</v>
      </c>
      <c r="BJ339" s="28">
        <f t="shared" si="261"/>
        <v>4.7871355387816905</v>
      </c>
      <c r="BK339" s="44">
        <f t="shared" si="262"/>
        <v>-0.5222329678670935</v>
      </c>
      <c r="BL339" s="45">
        <f t="shared" si="253"/>
        <v>0.30075406722029491</v>
      </c>
      <c r="BM339" s="39"/>
      <c r="BN339" s="39" t="str">
        <f t="shared" si="263"/>
        <v/>
      </c>
      <c r="BP339" s="12">
        <f t="shared" si="264"/>
        <v>4.9552859720480048E-3</v>
      </c>
    </row>
    <row r="340" spans="1:68">
      <c r="A340" s="43" t="s">
        <v>1196</v>
      </c>
      <c r="B340" s="43" t="s">
        <v>1197</v>
      </c>
      <c r="C340" s="43" t="s">
        <v>1198</v>
      </c>
      <c r="D340" s="43"/>
      <c r="E340" s="43" t="s">
        <v>1161</v>
      </c>
      <c r="F340" s="12" t="str">
        <f t="shared" si="254"/>
        <v>IG Superfam</v>
      </c>
      <c r="H340" s="12">
        <f>VLOOKUP($B340,data!$B$3:$Q$11565,'diff expr Varroa'!H$7,FALSE)</f>
        <v>9.3782833938059191</v>
      </c>
      <c r="I340" s="12">
        <f>VLOOKUP($B340,data!$B$3:$Q$11565,'diff expr Varroa'!I$7,FALSE)</f>
        <v>9.2632833750335806</v>
      </c>
      <c r="J340" s="12">
        <f>VLOOKUP($B340,data!$B$3:$Q$11565,'diff expr Varroa'!J$7,FALSE)</f>
        <v>9.8135458255501806</v>
      </c>
      <c r="K340" s="12">
        <f>VLOOKUP($B340,data!$B$3:$Q$11565,'diff expr Varroa'!K$7,FALSE)</f>
        <v>8.8672343056744491</v>
      </c>
      <c r="L340" s="12">
        <f>VLOOKUP($B340,data!$B$3:$Q$11565,'diff expr Varroa'!L$7,FALSE)</f>
        <v>10.0059477178697</v>
      </c>
      <c r="M340" s="12">
        <f>VLOOKUP($B340,data!$B$3:$Q$11565,'diff expr Varroa'!M$7,FALSE)</f>
        <v>8.4739482481615003</v>
      </c>
      <c r="N340" s="12">
        <f>VLOOKUP($B340,data!$B$3:$Q$11565,'diff expr Varroa'!N$7,FALSE)</f>
        <v>10.245341555659</v>
      </c>
      <c r="O340" s="12">
        <f>VLOOKUP($B340,data!$B$3:$Q$11565,'diff expr Varroa'!O$7,FALSE)</f>
        <v>9.1501332733964809</v>
      </c>
      <c r="P340" s="12">
        <f>VLOOKUP($B340,data!$B$3:$Q$11565,'diff expr Varroa'!P$7,FALSE)</f>
        <v>10.1232021444919</v>
      </c>
      <c r="Q340" s="12">
        <f>VLOOKUP($B340,data!$B$3:$Q$11565,'diff expr Varroa'!Q$7,FALSE)</f>
        <v>10.351650702464999</v>
      </c>
      <c r="S340" s="40" t="str">
        <f>IF(COUNTIF(H340:L340,"&gt;"&amp;'reference parameters'!$B$2)&gt;='reference parameters'!$B$3,IF(COUNTIF('diff expr Varroa'!M340:Q340,"&gt;"&amp;'reference parameters'!$B$2)&gt;='reference parameters'!$B$4,"OK"))</f>
        <v>OK</v>
      </c>
      <c r="U340" s="3">
        <f t="shared" si="221"/>
        <v>5</v>
      </c>
      <c r="V340" s="3">
        <f t="shared" si="222"/>
        <v>4</v>
      </c>
      <c r="W340" s="3">
        <f t="shared" si="223"/>
        <v>6</v>
      </c>
      <c r="X340" s="3">
        <f t="shared" si="224"/>
        <v>2</v>
      </c>
      <c r="Y340" s="3">
        <f t="shared" si="225"/>
        <v>7</v>
      </c>
      <c r="Z340" s="3">
        <f t="shared" si="226"/>
        <v>1</v>
      </c>
      <c r="AA340" s="3">
        <f t="shared" si="227"/>
        <v>9</v>
      </c>
      <c r="AB340" s="3">
        <f t="shared" si="228"/>
        <v>3</v>
      </c>
      <c r="AC340" s="3">
        <f t="shared" si="229"/>
        <v>8</v>
      </c>
      <c r="AD340" s="3">
        <f t="shared" si="230"/>
        <v>10</v>
      </c>
      <c r="AE340" s="3"/>
      <c r="AF340" s="3">
        <f t="shared" si="231"/>
        <v>0</v>
      </c>
      <c r="AG340" s="3">
        <f t="shared" si="232"/>
        <v>0</v>
      </c>
      <c r="AH340" s="3">
        <f t="shared" si="233"/>
        <v>0</v>
      </c>
      <c r="AI340" s="3">
        <f t="shared" si="234"/>
        <v>0</v>
      </c>
      <c r="AJ340" s="3">
        <f t="shared" si="235"/>
        <v>0</v>
      </c>
      <c r="AK340" s="3">
        <f t="shared" si="236"/>
        <v>0</v>
      </c>
      <c r="AL340" s="3">
        <f t="shared" si="237"/>
        <v>0</v>
      </c>
      <c r="AM340" s="3">
        <f t="shared" si="238"/>
        <v>0</v>
      </c>
      <c r="AN340" s="3">
        <f t="shared" si="239"/>
        <v>0</v>
      </c>
      <c r="AO340" s="3">
        <f t="shared" si="240"/>
        <v>0</v>
      </c>
      <c r="AP340" s="3"/>
      <c r="AQ340" s="3">
        <f t="shared" si="241"/>
        <v>5</v>
      </c>
      <c r="AR340" s="3">
        <f t="shared" si="242"/>
        <v>4</v>
      </c>
      <c r="AS340" s="3">
        <f t="shared" si="243"/>
        <v>6</v>
      </c>
      <c r="AT340" s="3">
        <f t="shared" si="244"/>
        <v>2</v>
      </c>
      <c r="AU340" s="3">
        <f t="shared" si="245"/>
        <v>7</v>
      </c>
      <c r="AV340" s="3">
        <f t="shared" si="246"/>
        <v>1</v>
      </c>
      <c r="AW340" s="3">
        <f t="shared" si="247"/>
        <v>9</v>
      </c>
      <c r="AX340" s="3">
        <f t="shared" si="248"/>
        <v>3</v>
      </c>
      <c r="AY340" s="3">
        <f t="shared" si="249"/>
        <v>8</v>
      </c>
      <c r="AZ340" s="3">
        <f t="shared" si="250"/>
        <v>10</v>
      </c>
      <c r="BA340" s="3"/>
      <c r="BB340" s="6">
        <f t="shared" si="251"/>
        <v>5</v>
      </c>
      <c r="BC340" s="3">
        <f t="shared" si="252"/>
        <v>5</v>
      </c>
      <c r="BD340" s="3">
        <f t="shared" si="255"/>
        <v>24</v>
      </c>
      <c r="BE340" s="3">
        <f t="shared" si="256"/>
        <v>31</v>
      </c>
      <c r="BF340" s="3">
        <f t="shared" si="257"/>
        <v>16</v>
      </c>
      <c r="BG340" s="3">
        <f t="shared" si="258"/>
        <v>9</v>
      </c>
      <c r="BH340" s="3">
        <f t="shared" si="259"/>
        <v>9</v>
      </c>
      <c r="BI340" s="28">
        <f t="shared" si="260"/>
        <v>12.5</v>
      </c>
      <c r="BJ340" s="28">
        <f t="shared" si="261"/>
        <v>4.7871355387816905</v>
      </c>
      <c r="BK340" s="44">
        <f t="shared" si="262"/>
        <v>-0.73112615501393097</v>
      </c>
      <c r="BL340" s="45">
        <f t="shared" si="253"/>
        <v>0.23235104997023245</v>
      </c>
      <c r="BM340" s="39"/>
      <c r="BN340" s="39" t="str">
        <f t="shared" si="263"/>
        <v/>
      </c>
      <c r="BP340" s="12">
        <f t="shared" si="264"/>
        <v>9.2242041742755694E-3</v>
      </c>
    </row>
    <row r="341" spans="1:68">
      <c r="A341" s="43" t="s">
        <v>1199</v>
      </c>
      <c r="B341" s="43" t="s">
        <v>1200</v>
      </c>
      <c r="C341" s="43" t="s">
        <v>1201</v>
      </c>
      <c r="D341" s="43"/>
      <c r="E341" s="43" t="s">
        <v>1161</v>
      </c>
      <c r="F341" s="12" t="str">
        <f t="shared" si="254"/>
        <v>IG Superfam</v>
      </c>
      <c r="H341" s="12">
        <f>VLOOKUP($B341,data!$B$3:$Q$11565,'diff expr Varroa'!H$7,FALSE)</f>
        <v>9.2236329442300704</v>
      </c>
      <c r="I341" s="12">
        <f>VLOOKUP($B341,data!$B$3:$Q$11565,'diff expr Varroa'!I$7,FALSE)</f>
        <v>9.0979002520978103</v>
      </c>
      <c r="J341" s="12">
        <f>VLOOKUP($B341,data!$B$3:$Q$11565,'diff expr Varroa'!J$7,FALSE)</f>
        <v>8.1059373480444403</v>
      </c>
      <c r="K341" s="12">
        <f>VLOOKUP($B341,data!$B$3:$Q$11565,'diff expr Varroa'!K$7,FALSE)</f>
        <v>7.2883881017023899</v>
      </c>
      <c r="L341" s="12">
        <f>VLOOKUP($B341,data!$B$3:$Q$11565,'diff expr Varroa'!L$7,FALSE)</f>
        <v>9.3056341324547294</v>
      </c>
      <c r="M341" s="12">
        <f>VLOOKUP($B341,data!$B$3:$Q$11565,'diff expr Varroa'!M$7,FALSE)</f>
        <v>7.9659628290774602</v>
      </c>
      <c r="N341" s="12">
        <f>VLOOKUP($B341,data!$B$3:$Q$11565,'diff expr Varroa'!N$7,FALSE)</f>
        <v>8.6281561036209808</v>
      </c>
      <c r="O341" s="12">
        <f>VLOOKUP($B341,data!$B$3:$Q$11565,'diff expr Varroa'!O$7,FALSE)</f>
        <v>7.7485579182734501</v>
      </c>
      <c r="P341" s="12">
        <f>VLOOKUP($B341,data!$B$3:$Q$11565,'diff expr Varroa'!P$7,FALSE)</f>
        <v>8.9342858664049594</v>
      </c>
      <c r="Q341" s="12">
        <f>VLOOKUP($B341,data!$B$3:$Q$11565,'diff expr Varroa'!Q$7,FALSE)</f>
        <v>8.1252431872722806</v>
      </c>
      <c r="S341" s="40" t="str">
        <f>IF(COUNTIF(H341:L341,"&gt;"&amp;'reference parameters'!$B$2)&gt;='reference parameters'!$B$3,IF(COUNTIF('diff expr Varroa'!M341:Q341,"&gt;"&amp;'reference parameters'!$B$2)&gt;='reference parameters'!$B$4,"OK"))</f>
        <v>OK</v>
      </c>
      <c r="U341" s="3">
        <f t="shared" si="221"/>
        <v>9</v>
      </c>
      <c r="V341" s="3">
        <f t="shared" si="222"/>
        <v>8</v>
      </c>
      <c r="W341" s="3">
        <f t="shared" si="223"/>
        <v>4</v>
      </c>
      <c r="X341" s="3">
        <f t="shared" si="224"/>
        <v>1</v>
      </c>
      <c r="Y341" s="3">
        <f t="shared" si="225"/>
        <v>10</v>
      </c>
      <c r="Z341" s="3">
        <f t="shared" si="226"/>
        <v>3</v>
      </c>
      <c r="AA341" s="3">
        <f t="shared" si="227"/>
        <v>6</v>
      </c>
      <c r="AB341" s="3">
        <f t="shared" si="228"/>
        <v>2</v>
      </c>
      <c r="AC341" s="3">
        <f t="shared" si="229"/>
        <v>7</v>
      </c>
      <c r="AD341" s="3">
        <f t="shared" si="230"/>
        <v>5</v>
      </c>
      <c r="AE341" s="3"/>
      <c r="AF341" s="3">
        <f t="shared" si="231"/>
        <v>0</v>
      </c>
      <c r="AG341" s="3">
        <f t="shared" si="232"/>
        <v>0</v>
      </c>
      <c r="AH341" s="3">
        <f t="shared" si="233"/>
        <v>0</v>
      </c>
      <c r="AI341" s="3">
        <f t="shared" si="234"/>
        <v>0</v>
      </c>
      <c r="AJ341" s="3">
        <f t="shared" si="235"/>
        <v>0</v>
      </c>
      <c r="AK341" s="3">
        <f t="shared" si="236"/>
        <v>0</v>
      </c>
      <c r="AL341" s="3">
        <f t="shared" si="237"/>
        <v>0</v>
      </c>
      <c r="AM341" s="3">
        <f t="shared" si="238"/>
        <v>0</v>
      </c>
      <c r="AN341" s="3">
        <f t="shared" si="239"/>
        <v>0</v>
      </c>
      <c r="AO341" s="3">
        <f t="shared" si="240"/>
        <v>0</v>
      </c>
      <c r="AP341" s="3"/>
      <c r="AQ341" s="3">
        <f t="shared" si="241"/>
        <v>9</v>
      </c>
      <c r="AR341" s="3">
        <f t="shared" si="242"/>
        <v>8</v>
      </c>
      <c r="AS341" s="3">
        <f t="shared" si="243"/>
        <v>4</v>
      </c>
      <c r="AT341" s="3">
        <f t="shared" si="244"/>
        <v>1</v>
      </c>
      <c r="AU341" s="3">
        <f t="shared" si="245"/>
        <v>10</v>
      </c>
      <c r="AV341" s="3">
        <f t="shared" si="246"/>
        <v>3</v>
      </c>
      <c r="AW341" s="3">
        <f t="shared" si="247"/>
        <v>6</v>
      </c>
      <c r="AX341" s="3">
        <f t="shared" si="248"/>
        <v>2</v>
      </c>
      <c r="AY341" s="3">
        <f t="shared" si="249"/>
        <v>7</v>
      </c>
      <c r="AZ341" s="3">
        <f t="shared" si="250"/>
        <v>5</v>
      </c>
      <c r="BA341" s="3"/>
      <c r="BB341" s="6">
        <f t="shared" si="251"/>
        <v>5</v>
      </c>
      <c r="BC341" s="3">
        <f t="shared" si="252"/>
        <v>5</v>
      </c>
      <c r="BD341" s="3">
        <f t="shared" si="255"/>
        <v>32</v>
      </c>
      <c r="BE341" s="3">
        <f t="shared" si="256"/>
        <v>23</v>
      </c>
      <c r="BF341" s="3">
        <f t="shared" si="257"/>
        <v>8</v>
      </c>
      <c r="BG341" s="3">
        <f t="shared" si="258"/>
        <v>17</v>
      </c>
      <c r="BH341" s="3">
        <f t="shared" si="259"/>
        <v>8</v>
      </c>
      <c r="BI341" s="28">
        <f t="shared" si="260"/>
        <v>12.5</v>
      </c>
      <c r="BJ341" s="28">
        <f t="shared" si="261"/>
        <v>4.7871355387816905</v>
      </c>
      <c r="BK341" s="44">
        <f t="shared" si="262"/>
        <v>-0.94001934216076832</v>
      </c>
      <c r="BL341" s="45">
        <f t="shared" si="253"/>
        <v>0.17360381967471225</v>
      </c>
      <c r="BM341" s="39"/>
      <c r="BN341" s="39" t="str">
        <f t="shared" si="263"/>
        <v/>
      </c>
      <c r="BP341" s="12">
        <f t="shared" si="264"/>
        <v>-1.6661994756196792E-2</v>
      </c>
    </row>
    <row r="342" spans="1:68">
      <c r="A342" s="43" t="s">
        <v>1202</v>
      </c>
      <c r="B342" s="43" t="s">
        <v>1203</v>
      </c>
      <c r="C342" s="43" t="s">
        <v>1204</v>
      </c>
      <c r="D342" s="43"/>
      <c r="E342" s="43" t="s">
        <v>1161</v>
      </c>
      <c r="F342" s="12" t="str">
        <f t="shared" si="254"/>
        <v>IG Superfam</v>
      </c>
      <c r="H342" s="12">
        <f>VLOOKUP($B342,data!$B$3:$Q$11565,'diff expr Varroa'!H$7,FALSE)</f>
        <v>5.9458908722802599</v>
      </c>
      <c r="I342" s="12">
        <f>VLOOKUP($B342,data!$B$3:$Q$11565,'diff expr Varroa'!I$7,FALSE)</f>
        <v>5.9964287144494701</v>
      </c>
      <c r="J342" s="12">
        <f>VLOOKUP($B342,data!$B$3:$Q$11565,'diff expr Varroa'!J$7,FALSE)</f>
        <v>4.96044362242744</v>
      </c>
      <c r="K342" s="12">
        <f>VLOOKUP($B342,data!$B$3:$Q$11565,'diff expr Varroa'!K$7,FALSE)</f>
        <v>4.7023883921396203</v>
      </c>
      <c r="L342" s="12">
        <f>VLOOKUP($B342,data!$B$3:$Q$11565,'diff expr Varroa'!L$7,FALSE)</f>
        <v>6.4648297334768499</v>
      </c>
      <c r="M342" s="12">
        <f>VLOOKUP($B342,data!$B$3:$Q$11565,'diff expr Varroa'!M$7,FALSE)</f>
        <v>4.7010860560449901</v>
      </c>
      <c r="N342" s="12">
        <f>VLOOKUP($B342,data!$B$3:$Q$11565,'diff expr Varroa'!N$7,FALSE)</f>
        <v>6.1757623283627199</v>
      </c>
      <c r="O342" s="12">
        <f>VLOOKUP($B342,data!$B$3:$Q$11565,'diff expr Varroa'!O$7,FALSE)</f>
        <v>5.0383114724192302</v>
      </c>
      <c r="P342" s="12">
        <f>VLOOKUP($B342,data!$B$3:$Q$11565,'diff expr Varroa'!P$7,FALSE)</f>
        <v>6.1403051534520099</v>
      </c>
      <c r="Q342" s="12">
        <f>VLOOKUP($B342,data!$B$3:$Q$11565,'diff expr Varroa'!Q$7,FALSE)</f>
        <v>5.8515068593680599</v>
      </c>
      <c r="S342" s="40" t="str">
        <f>IF(COUNTIF(H342:L342,"&gt;"&amp;'reference parameters'!$B$2)&gt;='reference parameters'!$B$3,IF(COUNTIF('diff expr Varroa'!M342:Q342,"&gt;"&amp;'reference parameters'!$B$2)&gt;='reference parameters'!$B$4,"OK"))</f>
        <v>OK</v>
      </c>
      <c r="U342" s="3">
        <f t="shared" si="221"/>
        <v>6</v>
      </c>
      <c r="V342" s="3">
        <f t="shared" si="222"/>
        <v>7</v>
      </c>
      <c r="W342" s="3">
        <f t="shared" si="223"/>
        <v>3</v>
      </c>
      <c r="X342" s="3">
        <f t="shared" si="224"/>
        <v>2</v>
      </c>
      <c r="Y342" s="3">
        <f t="shared" si="225"/>
        <v>10</v>
      </c>
      <c r="Z342" s="3">
        <f t="shared" si="226"/>
        <v>1</v>
      </c>
      <c r="AA342" s="3">
        <f t="shared" si="227"/>
        <v>9</v>
      </c>
      <c r="AB342" s="3">
        <f t="shared" si="228"/>
        <v>4</v>
      </c>
      <c r="AC342" s="3">
        <f t="shared" si="229"/>
        <v>8</v>
      </c>
      <c r="AD342" s="3">
        <f t="shared" si="230"/>
        <v>5</v>
      </c>
      <c r="AE342" s="3"/>
      <c r="AF342" s="3">
        <f t="shared" si="231"/>
        <v>0</v>
      </c>
      <c r="AG342" s="3">
        <f t="shared" si="232"/>
        <v>0</v>
      </c>
      <c r="AH342" s="3">
        <f t="shared" si="233"/>
        <v>0</v>
      </c>
      <c r="AI342" s="3">
        <f t="shared" si="234"/>
        <v>0</v>
      </c>
      <c r="AJ342" s="3">
        <f t="shared" si="235"/>
        <v>0</v>
      </c>
      <c r="AK342" s="3">
        <f t="shared" si="236"/>
        <v>0</v>
      </c>
      <c r="AL342" s="3">
        <f t="shared" si="237"/>
        <v>0</v>
      </c>
      <c r="AM342" s="3">
        <f t="shared" si="238"/>
        <v>0</v>
      </c>
      <c r="AN342" s="3">
        <f t="shared" si="239"/>
        <v>0</v>
      </c>
      <c r="AO342" s="3">
        <f t="shared" si="240"/>
        <v>0</v>
      </c>
      <c r="AP342" s="3"/>
      <c r="AQ342" s="3">
        <f t="shared" si="241"/>
        <v>6</v>
      </c>
      <c r="AR342" s="3">
        <f t="shared" si="242"/>
        <v>7</v>
      </c>
      <c r="AS342" s="3">
        <f t="shared" si="243"/>
        <v>3</v>
      </c>
      <c r="AT342" s="3">
        <f t="shared" si="244"/>
        <v>2</v>
      </c>
      <c r="AU342" s="3">
        <f t="shared" si="245"/>
        <v>10</v>
      </c>
      <c r="AV342" s="3">
        <f t="shared" si="246"/>
        <v>1</v>
      </c>
      <c r="AW342" s="3">
        <f t="shared" si="247"/>
        <v>9</v>
      </c>
      <c r="AX342" s="3">
        <f t="shared" si="248"/>
        <v>4</v>
      </c>
      <c r="AY342" s="3">
        <f t="shared" si="249"/>
        <v>8</v>
      </c>
      <c r="AZ342" s="3">
        <f t="shared" si="250"/>
        <v>5</v>
      </c>
      <c r="BA342" s="3"/>
      <c r="BB342" s="6">
        <f t="shared" si="251"/>
        <v>5</v>
      </c>
      <c r="BC342" s="3">
        <f t="shared" si="252"/>
        <v>5</v>
      </c>
      <c r="BD342" s="3">
        <f t="shared" si="255"/>
        <v>28</v>
      </c>
      <c r="BE342" s="3">
        <f t="shared" si="256"/>
        <v>27</v>
      </c>
      <c r="BF342" s="3">
        <f t="shared" si="257"/>
        <v>12</v>
      </c>
      <c r="BG342" s="3">
        <f t="shared" si="258"/>
        <v>13</v>
      </c>
      <c r="BH342" s="3">
        <f t="shared" si="259"/>
        <v>12</v>
      </c>
      <c r="BI342" s="28">
        <f t="shared" si="260"/>
        <v>12.5</v>
      </c>
      <c r="BJ342" s="28">
        <f t="shared" si="261"/>
        <v>4.7871355387816905</v>
      </c>
      <c r="BK342" s="44">
        <f t="shared" si="262"/>
        <v>-0.10444659357341871</v>
      </c>
      <c r="BL342" s="45">
        <f t="shared" si="253"/>
        <v>0.45840747426404427</v>
      </c>
      <c r="BM342" s="39"/>
      <c r="BN342" s="39" t="str">
        <f t="shared" si="263"/>
        <v/>
      </c>
      <c r="BP342" s="12">
        <f t="shared" si="264"/>
        <v>-2.5294092396039003E-3</v>
      </c>
    </row>
    <row r="343" spans="1:68">
      <c r="A343" s="43" t="s">
        <v>1205</v>
      </c>
      <c r="B343" s="43" t="s">
        <v>1206</v>
      </c>
      <c r="C343" s="43" t="s">
        <v>150</v>
      </c>
      <c r="D343" s="43"/>
      <c r="E343" s="43" t="s">
        <v>1207</v>
      </c>
      <c r="F343" s="12" t="str">
        <f t="shared" si="254"/>
        <v>IG superfam</v>
      </c>
      <c r="H343" s="12">
        <f>VLOOKUP($B343,data!$B$3:$Q$11565,'diff expr Varroa'!H$7,FALSE)</f>
        <v>10.657949208706601</v>
      </c>
      <c r="I343" s="12">
        <f>VLOOKUP($B343,data!$B$3:$Q$11565,'diff expr Varroa'!I$7,FALSE)</f>
        <v>10.3585438069936</v>
      </c>
      <c r="J343" s="12">
        <f>VLOOKUP($B343,data!$B$3:$Q$11565,'diff expr Varroa'!J$7,FALSE)</f>
        <v>10.4568961464689</v>
      </c>
      <c r="K343" s="12">
        <f>VLOOKUP($B343,data!$B$3:$Q$11565,'diff expr Varroa'!K$7,FALSE)</f>
        <v>9.4772824484234306</v>
      </c>
      <c r="L343" s="12">
        <f>VLOOKUP($B343,data!$B$3:$Q$11565,'diff expr Varroa'!L$7,FALSE)</f>
        <v>10.7758387048895</v>
      </c>
      <c r="M343" s="12">
        <f>VLOOKUP($B343,data!$B$3:$Q$11565,'diff expr Varroa'!M$7,FALSE)</f>
        <v>8.4202700467747107</v>
      </c>
      <c r="N343" s="12">
        <f>VLOOKUP($B343,data!$B$3:$Q$11565,'diff expr Varroa'!N$7,FALSE)</f>
        <v>10.175690314419001</v>
      </c>
      <c r="O343" s="12">
        <f>VLOOKUP($B343,data!$B$3:$Q$11565,'diff expr Varroa'!O$7,FALSE)</f>
        <v>9.6926468385230606</v>
      </c>
      <c r="P343" s="12">
        <f>VLOOKUP($B343,data!$B$3:$Q$11565,'diff expr Varroa'!P$7,FALSE)</f>
        <v>11.1386389787161</v>
      </c>
      <c r="Q343" s="12">
        <f>VLOOKUP($B343,data!$B$3:$Q$11565,'diff expr Varroa'!Q$7,FALSE)</f>
        <v>10.512484945733201</v>
      </c>
      <c r="S343" s="40" t="str">
        <f>IF(COUNTIF(H343:L343,"&gt;"&amp;'reference parameters'!$B$2)&gt;='reference parameters'!$B$3,IF(COUNTIF('diff expr Varroa'!M343:Q343,"&gt;"&amp;'reference parameters'!$B$2)&gt;='reference parameters'!$B$4,"OK"))</f>
        <v>OK</v>
      </c>
      <c r="U343" s="3">
        <f t="shared" si="221"/>
        <v>8</v>
      </c>
      <c r="V343" s="3">
        <f t="shared" si="222"/>
        <v>5</v>
      </c>
      <c r="W343" s="3">
        <f t="shared" si="223"/>
        <v>6</v>
      </c>
      <c r="X343" s="3">
        <f t="shared" si="224"/>
        <v>2</v>
      </c>
      <c r="Y343" s="3">
        <f t="shared" si="225"/>
        <v>9</v>
      </c>
      <c r="Z343" s="3">
        <f t="shared" si="226"/>
        <v>1</v>
      </c>
      <c r="AA343" s="3">
        <f t="shared" si="227"/>
        <v>4</v>
      </c>
      <c r="AB343" s="3">
        <f t="shared" si="228"/>
        <v>3</v>
      </c>
      <c r="AC343" s="3">
        <f t="shared" si="229"/>
        <v>10</v>
      </c>
      <c r="AD343" s="3">
        <f t="shared" si="230"/>
        <v>7</v>
      </c>
      <c r="AE343" s="3"/>
      <c r="AF343" s="3">
        <f t="shared" si="231"/>
        <v>0</v>
      </c>
      <c r="AG343" s="3">
        <f t="shared" si="232"/>
        <v>0</v>
      </c>
      <c r="AH343" s="3">
        <f t="shared" si="233"/>
        <v>0</v>
      </c>
      <c r="AI343" s="3">
        <f t="shared" si="234"/>
        <v>0</v>
      </c>
      <c r="AJ343" s="3">
        <f t="shared" si="235"/>
        <v>0</v>
      </c>
      <c r="AK343" s="3">
        <f t="shared" si="236"/>
        <v>0</v>
      </c>
      <c r="AL343" s="3">
        <f t="shared" si="237"/>
        <v>0</v>
      </c>
      <c r="AM343" s="3">
        <f t="shared" si="238"/>
        <v>0</v>
      </c>
      <c r="AN343" s="3">
        <f t="shared" si="239"/>
        <v>0</v>
      </c>
      <c r="AO343" s="3">
        <f t="shared" si="240"/>
        <v>0</v>
      </c>
      <c r="AP343" s="3"/>
      <c r="AQ343" s="3">
        <f t="shared" si="241"/>
        <v>8</v>
      </c>
      <c r="AR343" s="3">
        <f t="shared" si="242"/>
        <v>5</v>
      </c>
      <c r="AS343" s="3">
        <f t="shared" si="243"/>
        <v>6</v>
      </c>
      <c r="AT343" s="3">
        <f t="shared" si="244"/>
        <v>2</v>
      </c>
      <c r="AU343" s="3">
        <f t="shared" si="245"/>
        <v>9</v>
      </c>
      <c r="AV343" s="3">
        <f t="shared" si="246"/>
        <v>1</v>
      </c>
      <c r="AW343" s="3">
        <f t="shared" si="247"/>
        <v>4</v>
      </c>
      <c r="AX343" s="3">
        <f t="shared" si="248"/>
        <v>3</v>
      </c>
      <c r="AY343" s="3">
        <f t="shared" si="249"/>
        <v>10</v>
      </c>
      <c r="AZ343" s="3">
        <f t="shared" si="250"/>
        <v>7</v>
      </c>
      <c r="BA343" s="3"/>
      <c r="BB343" s="6">
        <f t="shared" si="251"/>
        <v>5</v>
      </c>
      <c r="BC343" s="3">
        <f t="shared" si="252"/>
        <v>5</v>
      </c>
      <c r="BD343" s="3">
        <f t="shared" si="255"/>
        <v>30</v>
      </c>
      <c r="BE343" s="3">
        <f t="shared" si="256"/>
        <v>25</v>
      </c>
      <c r="BF343" s="3">
        <f t="shared" si="257"/>
        <v>10</v>
      </c>
      <c r="BG343" s="3">
        <f t="shared" si="258"/>
        <v>15</v>
      </c>
      <c r="BH343" s="3">
        <f t="shared" si="259"/>
        <v>10</v>
      </c>
      <c r="BI343" s="28">
        <f t="shared" si="260"/>
        <v>12.5</v>
      </c>
      <c r="BJ343" s="28">
        <f t="shared" si="261"/>
        <v>4.7871355387816905</v>
      </c>
      <c r="BK343" s="44">
        <f t="shared" si="262"/>
        <v>-0.5222329678670935</v>
      </c>
      <c r="BL343" s="45">
        <f t="shared" si="253"/>
        <v>0.30075406722029491</v>
      </c>
      <c r="BM343" s="39"/>
      <c r="BN343" s="39" t="str">
        <f t="shared" si="263"/>
        <v/>
      </c>
      <c r="BP343" s="12">
        <f t="shared" si="264"/>
        <v>-1.5266980316430905E-2</v>
      </c>
    </row>
    <row r="344" spans="1:68">
      <c r="A344" s="43" t="s">
        <v>1208</v>
      </c>
      <c r="B344" s="43" t="s">
        <v>1209</v>
      </c>
      <c r="C344" s="43" t="s">
        <v>1210</v>
      </c>
      <c r="D344" s="43" t="s">
        <v>1211</v>
      </c>
      <c r="E344" s="43" t="s">
        <v>1212</v>
      </c>
      <c r="F344" s="12" t="str">
        <f t="shared" si="254"/>
        <v>C-lectin do</v>
      </c>
      <c r="H344" s="12">
        <f>VLOOKUP($B344,data!$B$3:$Q$11565,'diff expr Varroa'!H$7,FALSE)</f>
        <v>7.9743261270216497</v>
      </c>
      <c r="I344" s="12">
        <f>VLOOKUP($B344,data!$B$3:$Q$11565,'diff expr Varroa'!I$7,FALSE)</f>
        <v>7.5625399513807796</v>
      </c>
      <c r="J344" s="12">
        <f>VLOOKUP($B344,data!$B$3:$Q$11565,'diff expr Varroa'!J$7,FALSE)</f>
        <v>7.9585540685743199</v>
      </c>
      <c r="K344" s="12">
        <f>VLOOKUP($B344,data!$B$3:$Q$11565,'diff expr Varroa'!K$7,FALSE)</f>
        <v>8.2517042368415598</v>
      </c>
      <c r="L344" s="12">
        <f>VLOOKUP($B344,data!$B$3:$Q$11565,'diff expr Varroa'!L$7,FALSE)</f>
        <v>7.7035100941681796</v>
      </c>
      <c r="M344" s="12">
        <f>VLOOKUP($B344,data!$B$3:$Q$11565,'diff expr Varroa'!M$7,FALSE)</f>
        <v>6.47623954306383</v>
      </c>
      <c r="N344" s="12">
        <f>VLOOKUP($B344,data!$B$3:$Q$11565,'diff expr Varroa'!N$7,FALSE)</f>
        <v>7.0472842057842797</v>
      </c>
      <c r="O344" s="12">
        <f>VLOOKUP($B344,data!$B$3:$Q$11565,'diff expr Varroa'!O$7,FALSE)</f>
        <v>6.7791452400924399</v>
      </c>
      <c r="P344" s="12">
        <f>VLOOKUP($B344,data!$B$3:$Q$11565,'diff expr Varroa'!P$7,FALSE)</f>
        <v>8.4839625913213297</v>
      </c>
      <c r="Q344" s="12">
        <f>VLOOKUP($B344,data!$B$3:$Q$11565,'diff expr Varroa'!Q$7,FALSE)</f>
        <v>8.3316885963049305</v>
      </c>
      <c r="S344" s="40" t="str">
        <f>IF(COUNTIF(H344:L344,"&gt;"&amp;'reference parameters'!$B$2)&gt;='reference parameters'!$B$3,IF(COUNTIF('diff expr Varroa'!M344:Q344,"&gt;"&amp;'reference parameters'!$B$2)&gt;='reference parameters'!$B$4,"OK"))</f>
        <v>OK</v>
      </c>
      <c r="U344" s="3">
        <f t="shared" si="221"/>
        <v>7</v>
      </c>
      <c r="V344" s="3">
        <f t="shared" si="222"/>
        <v>4</v>
      </c>
      <c r="W344" s="3">
        <f t="shared" si="223"/>
        <v>6</v>
      </c>
      <c r="X344" s="3">
        <f t="shared" si="224"/>
        <v>8</v>
      </c>
      <c r="Y344" s="3">
        <f t="shared" si="225"/>
        <v>5</v>
      </c>
      <c r="Z344" s="3">
        <f t="shared" si="226"/>
        <v>1</v>
      </c>
      <c r="AA344" s="3">
        <f t="shared" si="227"/>
        <v>3</v>
      </c>
      <c r="AB344" s="3">
        <f t="shared" si="228"/>
        <v>2</v>
      </c>
      <c r="AC344" s="3">
        <f t="shared" si="229"/>
        <v>10</v>
      </c>
      <c r="AD344" s="3">
        <f t="shared" si="230"/>
        <v>9</v>
      </c>
      <c r="AE344" s="3"/>
      <c r="AF344" s="3">
        <f t="shared" si="231"/>
        <v>0</v>
      </c>
      <c r="AG344" s="3">
        <f t="shared" si="232"/>
        <v>0</v>
      </c>
      <c r="AH344" s="3">
        <f t="shared" si="233"/>
        <v>0</v>
      </c>
      <c r="AI344" s="3">
        <f t="shared" si="234"/>
        <v>0</v>
      </c>
      <c r="AJ344" s="3">
        <f t="shared" si="235"/>
        <v>0</v>
      </c>
      <c r="AK344" s="3">
        <f t="shared" si="236"/>
        <v>0</v>
      </c>
      <c r="AL344" s="3">
        <f t="shared" si="237"/>
        <v>0</v>
      </c>
      <c r="AM344" s="3">
        <f t="shared" si="238"/>
        <v>0</v>
      </c>
      <c r="AN344" s="3">
        <f t="shared" si="239"/>
        <v>0</v>
      </c>
      <c r="AO344" s="3">
        <f t="shared" si="240"/>
        <v>0</v>
      </c>
      <c r="AP344" s="3"/>
      <c r="AQ344" s="3">
        <f t="shared" si="241"/>
        <v>7</v>
      </c>
      <c r="AR344" s="3">
        <f t="shared" si="242"/>
        <v>4</v>
      </c>
      <c r="AS344" s="3">
        <f t="shared" si="243"/>
        <v>6</v>
      </c>
      <c r="AT344" s="3">
        <f t="shared" si="244"/>
        <v>8</v>
      </c>
      <c r="AU344" s="3">
        <f t="shared" si="245"/>
        <v>5</v>
      </c>
      <c r="AV344" s="3">
        <f t="shared" si="246"/>
        <v>1</v>
      </c>
      <c r="AW344" s="3">
        <f t="shared" si="247"/>
        <v>3</v>
      </c>
      <c r="AX344" s="3">
        <f t="shared" si="248"/>
        <v>2</v>
      </c>
      <c r="AY344" s="3">
        <f t="shared" si="249"/>
        <v>10</v>
      </c>
      <c r="AZ344" s="3">
        <f t="shared" si="250"/>
        <v>9</v>
      </c>
      <c r="BA344" s="3"/>
      <c r="BB344" s="6">
        <f t="shared" si="251"/>
        <v>5</v>
      </c>
      <c r="BC344" s="3">
        <f t="shared" si="252"/>
        <v>5</v>
      </c>
      <c r="BD344" s="3">
        <f t="shared" si="255"/>
        <v>30</v>
      </c>
      <c r="BE344" s="3">
        <f t="shared" si="256"/>
        <v>25</v>
      </c>
      <c r="BF344" s="3">
        <f t="shared" si="257"/>
        <v>10</v>
      </c>
      <c r="BG344" s="3">
        <f t="shared" si="258"/>
        <v>15</v>
      </c>
      <c r="BH344" s="3">
        <f t="shared" si="259"/>
        <v>10</v>
      </c>
      <c r="BI344" s="28">
        <f t="shared" si="260"/>
        <v>12.5</v>
      </c>
      <c r="BJ344" s="28">
        <f t="shared" si="261"/>
        <v>4.7871355387816905</v>
      </c>
      <c r="BK344" s="44">
        <f t="shared" si="262"/>
        <v>-0.5222329678670935</v>
      </c>
      <c r="BL344" s="45">
        <f t="shared" si="253"/>
        <v>0.30075406722029491</v>
      </c>
      <c r="BM344" s="39"/>
      <c r="BN344" s="39" t="str">
        <f t="shared" si="263"/>
        <v/>
      </c>
      <c r="BP344" s="12">
        <f t="shared" si="264"/>
        <v>-2.6465678688781816E-2</v>
      </c>
    </row>
    <row r="345" spans="1:68">
      <c r="A345" s="43" t="s">
        <v>1213</v>
      </c>
      <c r="B345" s="43" t="s">
        <v>1214</v>
      </c>
      <c r="C345" s="43" t="s">
        <v>1215</v>
      </c>
      <c r="D345" s="43" t="s">
        <v>1216</v>
      </c>
      <c r="E345" s="43" t="s">
        <v>1212</v>
      </c>
      <c r="F345" s="12" t="str">
        <f t="shared" si="254"/>
        <v>C-lectin do</v>
      </c>
      <c r="H345" s="12">
        <f>VLOOKUP($B345,data!$B$3:$Q$11565,'diff expr Varroa'!H$7,FALSE)</f>
        <v>9.3482950219461802</v>
      </c>
      <c r="I345" s="12">
        <f>VLOOKUP($B345,data!$B$3:$Q$11565,'diff expr Varroa'!I$7,FALSE)</f>
        <v>9.2686613824874193</v>
      </c>
      <c r="J345" s="12">
        <f>VLOOKUP($B345,data!$B$3:$Q$11565,'diff expr Varroa'!J$7,FALSE)</f>
        <v>8.9689474965421105</v>
      </c>
      <c r="K345" s="12">
        <f>VLOOKUP($B345,data!$B$3:$Q$11565,'diff expr Varroa'!K$7,FALSE)</f>
        <v>8.3895144839965106</v>
      </c>
      <c r="L345" s="12">
        <f>VLOOKUP($B345,data!$B$3:$Q$11565,'diff expr Varroa'!L$7,FALSE)</f>
        <v>8.5991109082575097</v>
      </c>
      <c r="M345" s="12">
        <f>VLOOKUP($B345,data!$B$3:$Q$11565,'diff expr Varroa'!M$7,FALSE)</f>
        <v>7.9706402486002004</v>
      </c>
      <c r="N345" s="12">
        <f>VLOOKUP($B345,data!$B$3:$Q$11565,'diff expr Varroa'!N$7,FALSE)</f>
        <v>9.0015941963707107</v>
      </c>
      <c r="O345" s="12">
        <f>VLOOKUP($B345,data!$B$3:$Q$11565,'diff expr Varroa'!O$7,FALSE)</f>
        <v>8.4375833876864093</v>
      </c>
      <c r="P345" s="12">
        <f>VLOOKUP($B345,data!$B$3:$Q$11565,'diff expr Varroa'!P$7,FALSE)</f>
        <v>10.167211135473901</v>
      </c>
      <c r="Q345" s="12">
        <f>VLOOKUP($B345,data!$B$3:$Q$11565,'diff expr Varroa'!Q$7,FALSE)</f>
        <v>9.8252964234356792</v>
      </c>
      <c r="S345" s="40" t="str">
        <f>IF(COUNTIF(H345:L345,"&gt;"&amp;'reference parameters'!$B$2)&gt;='reference parameters'!$B$3,IF(COUNTIF('diff expr Varroa'!M345:Q345,"&gt;"&amp;'reference parameters'!$B$2)&gt;='reference parameters'!$B$4,"OK"))</f>
        <v>OK</v>
      </c>
      <c r="U345" s="3">
        <f t="shared" si="221"/>
        <v>8</v>
      </c>
      <c r="V345" s="3">
        <f t="shared" si="222"/>
        <v>7</v>
      </c>
      <c r="W345" s="3">
        <f t="shared" si="223"/>
        <v>5</v>
      </c>
      <c r="X345" s="3">
        <f t="shared" si="224"/>
        <v>2</v>
      </c>
      <c r="Y345" s="3">
        <f t="shared" si="225"/>
        <v>4</v>
      </c>
      <c r="Z345" s="3">
        <f t="shared" si="226"/>
        <v>1</v>
      </c>
      <c r="AA345" s="3">
        <f t="shared" si="227"/>
        <v>6</v>
      </c>
      <c r="AB345" s="3">
        <f t="shared" si="228"/>
        <v>3</v>
      </c>
      <c r="AC345" s="3">
        <f t="shared" si="229"/>
        <v>10</v>
      </c>
      <c r="AD345" s="3">
        <f t="shared" si="230"/>
        <v>9</v>
      </c>
      <c r="AE345" s="3"/>
      <c r="AF345" s="3">
        <f t="shared" si="231"/>
        <v>0</v>
      </c>
      <c r="AG345" s="3">
        <f t="shared" si="232"/>
        <v>0</v>
      </c>
      <c r="AH345" s="3">
        <f t="shared" si="233"/>
        <v>0</v>
      </c>
      <c r="AI345" s="3">
        <f t="shared" si="234"/>
        <v>0</v>
      </c>
      <c r="AJ345" s="3">
        <f t="shared" si="235"/>
        <v>0</v>
      </c>
      <c r="AK345" s="3">
        <f t="shared" si="236"/>
        <v>0</v>
      </c>
      <c r="AL345" s="3">
        <f t="shared" si="237"/>
        <v>0</v>
      </c>
      <c r="AM345" s="3">
        <f t="shared" si="238"/>
        <v>0</v>
      </c>
      <c r="AN345" s="3">
        <f t="shared" si="239"/>
        <v>0</v>
      </c>
      <c r="AO345" s="3">
        <f t="shared" si="240"/>
        <v>0</v>
      </c>
      <c r="AP345" s="3"/>
      <c r="AQ345" s="3">
        <f t="shared" si="241"/>
        <v>8</v>
      </c>
      <c r="AR345" s="3">
        <f t="shared" si="242"/>
        <v>7</v>
      </c>
      <c r="AS345" s="3">
        <f t="shared" si="243"/>
        <v>5</v>
      </c>
      <c r="AT345" s="3">
        <f t="shared" si="244"/>
        <v>2</v>
      </c>
      <c r="AU345" s="3">
        <f t="shared" si="245"/>
        <v>4</v>
      </c>
      <c r="AV345" s="3">
        <f t="shared" si="246"/>
        <v>1</v>
      </c>
      <c r="AW345" s="3">
        <f t="shared" si="247"/>
        <v>6</v>
      </c>
      <c r="AX345" s="3">
        <f t="shared" si="248"/>
        <v>3</v>
      </c>
      <c r="AY345" s="3">
        <f t="shared" si="249"/>
        <v>10</v>
      </c>
      <c r="AZ345" s="3">
        <f t="shared" si="250"/>
        <v>9</v>
      </c>
      <c r="BA345" s="3"/>
      <c r="BB345" s="6">
        <f t="shared" si="251"/>
        <v>5</v>
      </c>
      <c r="BC345" s="3">
        <f t="shared" si="252"/>
        <v>5</v>
      </c>
      <c r="BD345" s="3">
        <f t="shared" si="255"/>
        <v>26</v>
      </c>
      <c r="BE345" s="3">
        <f t="shared" si="256"/>
        <v>29</v>
      </c>
      <c r="BF345" s="3">
        <f t="shared" si="257"/>
        <v>14</v>
      </c>
      <c r="BG345" s="3">
        <f t="shared" si="258"/>
        <v>11</v>
      </c>
      <c r="BH345" s="3">
        <f t="shared" si="259"/>
        <v>11</v>
      </c>
      <c r="BI345" s="28">
        <f t="shared" si="260"/>
        <v>12.5</v>
      </c>
      <c r="BJ345" s="28">
        <f t="shared" si="261"/>
        <v>4.7871355387816905</v>
      </c>
      <c r="BK345" s="44">
        <f t="shared" si="262"/>
        <v>-0.31333978072025609</v>
      </c>
      <c r="BL345" s="45">
        <f t="shared" si="253"/>
        <v>0.37701126503103738</v>
      </c>
      <c r="BM345" s="39"/>
      <c r="BN345" s="39" t="str">
        <f t="shared" si="263"/>
        <v/>
      </c>
      <c r="BP345" s="12">
        <f t="shared" si="264"/>
        <v>7.9913311605201796E-3</v>
      </c>
    </row>
    <row r="346" spans="1:68">
      <c r="A346" s="43" t="s">
        <v>1217</v>
      </c>
      <c r="B346" s="43" t="s">
        <v>1218</v>
      </c>
      <c r="C346" s="43" t="s">
        <v>1219</v>
      </c>
      <c r="D346" s="43" t="s">
        <v>1220</v>
      </c>
      <c r="E346" s="43" t="s">
        <v>1212</v>
      </c>
      <c r="F346" s="12" t="str">
        <f t="shared" si="254"/>
        <v>C-lectin do</v>
      </c>
      <c r="H346" s="12">
        <f>VLOOKUP($B346,data!$B$3:$Q$11565,'diff expr Varroa'!H$7,FALSE)</f>
        <v>8.61347697426541</v>
      </c>
      <c r="I346" s="12">
        <f>VLOOKUP($B346,data!$B$3:$Q$11565,'diff expr Varroa'!I$7,FALSE)</f>
        <v>8.6830036138681805</v>
      </c>
      <c r="J346" s="12">
        <f>VLOOKUP($B346,data!$B$3:$Q$11565,'diff expr Varroa'!J$7,FALSE)</f>
        <v>8.5749206921932899</v>
      </c>
      <c r="K346" s="12">
        <f>VLOOKUP($B346,data!$B$3:$Q$11565,'diff expr Varroa'!K$7,FALSE)</f>
        <v>8.4686609095588405</v>
      </c>
      <c r="L346" s="12">
        <f>VLOOKUP($B346,data!$B$3:$Q$11565,'diff expr Varroa'!L$7,FALSE)</f>
        <v>8.3980101038614805</v>
      </c>
      <c r="M346" s="12">
        <f>VLOOKUP($B346,data!$B$3:$Q$11565,'diff expr Varroa'!M$7,FALSE)</f>
        <v>9.0321689858265604</v>
      </c>
      <c r="N346" s="12">
        <f>VLOOKUP($B346,data!$B$3:$Q$11565,'diff expr Varroa'!N$7,FALSE)</f>
        <v>8.7121073181998092</v>
      </c>
      <c r="O346" s="12">
        <f>VLOOKUP($B346,data!$B$3:$Q$11565,'diff expr Varroa'!O$7,FALSE)</f>
        <v>8.4216973888881093</v>
      </c>
      <c r="P346" s="12">
        <f>VLOOKUP($B346,data!$B$3:$Q$11565,'diff expr Varroa'!P$7,FALSE)</f>
        <v>8.6220650328080204</v>
      </c>
      <c r="Q346" s="12">
        <f>VLOOKUP($B346,data!$B$3:$Q$11565,'diff expr Varroa'!Q$7,FALSE)</f>
        <v>8.9369847276779595</v>
      </c>
      <c r="S346" s="40" t="str">
        <f>IF(COUNTIF(H346:L346,"&gt;"&amp;'reference parameters'!$B$2)&gt;='reference parameters'!$B$3,IF(COUNTIF('diff expr Varroa'!M346:Q346,"&gt;"&amp;'reference parameters'!$B$2)&gt;='reference parameters'!$B$4,"OK"))</f>
        <v>OK</v>
      </c>
      <c r="U346" s="3">
        <f t="shared" si="221"/>
        <v>5</v>
      </c>
      <c r="V346" s="3">
        <f t="shared" si="222"/>
        <v>7</v>
      </c>
      <c r="W346" s="3">
        <f t="shared" si="223"/>
        <v>4</v>
      </c>
      <c r="X346" s="3">
        <f t="shared" si="224"/>
        <v>3</v>
      </c>
      <c r="Y346" s="3">
        <f t="shared" si="225"/>
        <v>1</v>
      </c>
      <c r="Z346" s="3">
        <f t="shared" si="226"/>
        <v>10</v>
      </c>
      <c r="AA346" s="3">
        <f t="shared" si="227"/>
        <v>8</v>
      </c>
      <c r="AB346" s="3">
        <f t="shared" si="228"/>
        <v>2</v>
      </c>
      <c r="AC346" s="3">
        <f t="shared" si="229"/>
        <v>6</v>
      </c>
      <c r="AD346" s="3">
        <f t="shared" si="230"/>
        <v>9</v>
      </c>
      <c r="AE346" s="3"/>
      <c r="AF346" s="3">
        <f t="shared" si="231"/>
        <v>0</v>
      </c>
      <c r="AG346" s="3">
        <f t="shared" si="232"/>
        <v>0</v>
      </c>
      <c r="AH346" s="3">
        <f t="shared" si="233"/>
        <v>0</v>
      </c>
      <c r="AI346" s="3">
        <f t="shared" si="234"/>
        <v>0</v>
      </c>
      <c r="AJ346" s="3">
        <f t="shared" si="235"/>
        <v>0</v>
      </c>
      <c r="AK346" s="3">
        <f t="shared" si="236"/>
        <v>0</v>
      </c>
      <c r="AL346" s="3">
        <f t="shared" si="237"/>
        <v>0</v>
      </c>
      <c r="AM346" s="3">
        <f t="shared" si="238"/>
        <v>0</v>
      </c>
      <c r="AN346" s="3">
        <f t="shared" si="239"/>
        <v>0</v>
      </c>
      <c r="AO346" s="3">
        <f t="shared" si="240"/>
        <v>0</v>
      </c>
      <c r="AP346" s="3"/>
      <c r="AQ346" s="3">
        <f t="shared" si="241"/>
        <v>5</v>
      </c>
      <c r="AR346" s="3">
        <f t="shared" si="242"/>
        <v>7</v>
      </c>
      <c r="AS346" s="3">
        <f t="shared" si="243"/>
        <v>4</v>
      </c>
      <c r="AT346" s="3">
        <f t="shared" si="244"/>
        <v>3</v>
      </c>
      <c r="AU346" s="3">
        <f t="shared" si="245"/>
        <v>1</v>
      </c>
      <c r="AV346" s="3">
        <f t="shared" si="246"/>
        <v>10</v>
      </c>
      <c r="AW346" s="3">
        <f t="shared" si="247"/>
        <v>8</v>
      </c>
      <c r="AX346" s="3">
        <f t="shared" si="248"/>
        <v>2</v>
      </c>
      <c r="AY346" s="3">
        <f t="shared" si="249"/>
        <v>6</v>
      </c>
      <c r="AZ346" s="3">
        <f t="shared" si="250"/>
        <v>9</v>
      </c>
      <c r="BA346" s="3"/>
      <c r="BB346" s="6">
        <f t="shared" si="251"/>
        <v>5</v>
      </c>
      <c r="BC346" s="3">
        <f t="shared" si="252"/>
        <v>5</v>
      </c>
      <c r="BD346" s="3">
        <f t="shared" si="255"/>
        <v>20</v>
      </c>
      <c r="BE346" s="3">
        <f t="shared" si="256"/>
        <v>35</v>
      </c>
      <c r="BF346" s="3">
        <f t="shared" si="257"/>
        <v>20</v>
      </c>
      <c r="BG346" s="3">
        <f t="shared" si="258"/>
        <v>5</v>
      </c>
      <c r="BH346" s="3">
        <f t="shared" si="259"/>
        <v>5</v>
      </c>
      <c r="BI346" s="28">
        <f t="shared" si="260"/>
        <v>12.5</v>
      </c>
      <c r="BJ346" s="28">
        <f t="shared" si="261"/>
        <v>4.7871355387816905</v>
      </c>
      <c r="BK346" s="44">
        <f t="shared" si="262"/>
        <v>-1.5666989036012806</v>
      </c>
      <c r="BL346" s="45">
        <f t="shared" si="253"/>
        <v>5.8592543599068986E-2</v>
      </c>
      <c r="BM346" s="39"/>
      <c r="BN346" s="39" t="str">
        <f t="shared" si="263"/>
        <v/>
      </c>
      <c r="BP346" s="12">
        <f t="shared" si="264"/>
        <v>9.9151217380618155E-3</v>
      </c>
    </row>
    <row r="347" spans="1:68">
      <c r="A347" s="43" t="s">
        <v>1221</v>
      </c>
      <c r="B347" s="43" t="s">
        <v>1222</v>
      </c>
      <c r="C347" s="43" t="s">
        <v>1223</v>
      </c>
      <c r="D347" s="43" t="s">
        <v>1224</v>
      </c>
      <c r="E347" s="43" t="s">
        <v>1212</v>
      </c>
      <c r="F347" s="12" t="str">
        <f t="shared" si="254"/>
        <v>C-lectin do</v>
      </c>
      <c r="H347" s="12">
        <f>VLOOKUP($B347,data!$B$3:$Q$11565,'diff expr Varroa'!H$7,FALSE)</f>
        <v>8.4200782123343707</v>
      </c>
      <c r="I347" s="12">
        <f>VLOOKUP($B347,data!$B$3:$Q$11565,'diff expr Varroa'!I$7,FALSE)</f>
        <v>8.2938059404878093</v>
      </c>
      <c r="J347" s="12">
        <f>VLOOKUP($B347,data!$B$3:$Q$11565,'diff expr Varroa'!J$7,FALSE)</f>
        <v>8.8431080327690399</v>
      </c>
      <c r="K347" s="12">
        <f>VLOOKUP($B347,data!$B$3:$Q$11565,'diff expr Varroa'!K$7,FALSE)</f>
        <v>8.4567638176214999</v>
      </c>
      <c r="L347" s="12">
        <f>VLOOKUP($B347,data!$B$3:$Q$11565,'diff expr Varroa'!L$7,FALSE)</f>
        <v>9.0329183926975105</v>
      </c>
      <c r="M347" s="12">
        <f>VLOOKUP($B347,data!$B$3:$Q$11565,'diff expr Varroa'!M$7,FALSE)</f>
        <v>8.3248933877842202</v>
      </c>
      <c r="N347" s="12">
        <f>VLOOKUP($B347,data!$B$3:$Q$11565,'diff expr Varroa'!N$7,FALSE)</f>
        <v>8.5796564974796095</v>
      </c>
      <c r="O347" s="12">
        <f>VLOOKUP($B347,data!$B$3:$Q$11565,'diff expr Varroa'!O$7,FALSE)</f>
        <v>9.22372531049934</v>
      </c>
      <c r="P347" s="12">
        <f>VLOOKUP($B347,data!$B$3:$Q$11565,'diff expr Varroa'!P$7,FALSE)</f>
        <v>8.4981021980709208</v>
      </c>
      <c r="Q347" s="12">
        <f>VLOOKUP($B347,data!$B$3:$Q$11565,'diff expr Varroa'!Q$7,FALSE)</f>
        <v>8.3248028766279702</v>
      </c>
      <c r="S347" s="40" t="str">
        <f>IF(COUNTIF(H347:L347,"&gt;"&amp;'reference parameters'!$B$2)&gt;='reference parameters'!$B$3,IF(COUNTIF('diff expr Varroa'!M347:Q347,"&gt;"&amp;'reference parameters'!$B$2)&gt;='reference parameters'!$B$4,"OK"))</f>
        <v>OK</v>
      </c>
      <c r="U347" s="3">
        <f t="shared" si="221"/>
        <v>4</v>
      </c>
      <c r="V347" s="3">
        <f t="shared" si="222"/>
        <v>1</v>
      </c>
      <c r="W347" s="3">
        <f t="shared" si="223"/>
        <v>8</v>
      </c>
      <c r="X347" s="3">
        <f t="shared" si="224"/>
        <v>5</v>
      </c>
      <c r="Y347" s="3">
        <f t="shared" si="225"/>
        <v>9</v>
      </c>
      <c r="Z347" s="3">
        <f t="shared" si="226"/>
        <v>3</v>
      </c>
      <c r="AA347" s="3">
        <f t="shared" si="227"/>
        <v>7</v>
      </c>
      <c r="AB347" s="3">
        <f t="shared" si="228"/>
        <v>10</v>
      </c>
      <c r="AC347" s="3">
        <f t="shared" si="229"/>
        <v>6</v>
      </c>
      <c r="AD347" s="3">
        <f t="shared" si="230"/>
        <v>2</v>
      </c>
      <c r="AE347" s="3"/>
      <c r="AF347" s="3">
        <f t="shared" si="231"/>
        <v>0</v>
      </c>
      <c r="AG347" s="3">
        <f t="shared" si="232"/>
        <v>0</v>
      </c>
      <c r="AH347" s="3">
        <f t="shared" si="233"/>
        <v>0</v>
      </c>
      <c r="AI347" s="3">
        <f t="shared" si="234"/>
        <v>0</v>
      </c>
      <c r="AJ347" s="3">
        <f t="shared" si="235"/>
        <v>0</v>
      </c>
      <c r="AK347" s="3">
        <f t="shared" si="236"/>
        <v>0</v>
      </c>
      <c r="AL347" s="3">
        <f t="shared" si="237"/>
        <v>0</v>
      </c>
      <c r="AM347" s="3">
        <f t="shared" si="238"/>
        <v>0</v>
      </c>
      <c r="AN347" s="3">
        <f t="shared" si="239"/>
        <v>0</v>
      </c>
      <c r="AO347" s="3">
        <f t="shared" si="240"/>
        <v>0</v>
      </c>
      <c r="AP347" s="3"/>
      <c r="AQ347" s="3">
        <f t="shared" si="241"/>
        <v>4</v>
      </c>
      <c r="AR347" s="3">
        <f t="shared" si="242"/>
        <v>1</v>
      </c>
      <c r="AS347" s="3">
        <f t="shared" si="243"/>
        <v>8</v>
      </c>
      <c r="AT347" s="3">
        <f t="shared" si="244"/>
        <v>5</v>
      </c>
      <c r="AU347" s="3">
        <f t="shared" si="245"/>
        <v>9</v>
      </c>
      <c r="AV347" s="3">
        <f t="shared" si="246"/>
        <v>3</v>
      </c>
      <c r="AW347" s="3">
        <f t="shared" si="247"/>
        <v>7</v>
      </c>
      <c r="AX347" s="3">
        <f t="shared" si="248"/>
        <v>10</v>
      </c>
      <c r="AY347" s="3">
        <f t="shared" si="249"/>
        <v>6</v>
      </c>
      <c r="AZ347" s="3">
        <f t="shared" si="250"/>
        <v>2</v>
      </c>
      <c r="BA347" s="3"/>
      <c r="BB347" s="6">
        <f t="shared" si="251"/>
        <v>5</v>
      </c>
      <c r="BC347" s="3">
        <f t="shared" si="252"/>
        <v>5</v>
      </c>
      <c r="BD347" s="3">
        <f t="shared" si="255"/>
        <v>27</v>
      </c>
      <c r="BE347" s="3">
        <f t="shared" si="256"/>
        <v>28</v>
      </c>
      <c r="BF347" s="3">
        <f t="shared" si="257"/>
        <v>13</v>
      </c>
      <c r="BG347" s="3">
        <f t="shared" si="258"/>
        <v>12</v>
      </c>
      <c r="BH347" s="3">
        <f t="shared" si="259"/>
        <v>12</v>
      </c>
      <c r="BI347" s="28">
        <f t="shared" si="260"/>
        <v>12.5</v>
      </c>
      <c r="BJ347" s="28">
        <f t="shared" si="261"/>
        <v>4.7871355387816905</v>
      </c>
      <c r="BK347" s="44">
        <f t="shared" si="262"/>
        <v>-0.10444659357341871</v>
      </c>
      <c r="BL347" s="45">
        <f t="shared" si="253"/>
        <v>0.45840747426404427</v>
      </c>
      <c r="BM347" s="39"/>
      <c r="BN347" s="39" t="str">
        <f t="shared" si="263"/>
        <v/>
      </c>
      <c r="BP347" s="12">
        <f t="shared" si="264"/>
        <v>-9.6450286912483298E-4</v>
      </c>
    </row>
    <row r="348" spans="1:68">
      <c r="A348" s="43" t="s">
        <v>1225</v>
      </c>
      <c r="B348" s="43" t="s">
        <v>1226</v>
      </c>
      <c r="C348" s="43" t="s">
        <v>1227</v>
      </c>
      <c r="D348" s="43" t="s">
        <v>1228</v>
      </c>
      <c r="E348" s="43" t="s">
        <v>1212</v>
      </c>
      <c r="F348" s="12" t="str">
        <f t="shared" si="254"/>
        <v>C-lectin do</v>
      </c>
      <c r="H348" s="12">
        <f>VLOOKUP($B348,data!$B$3:$Q$11565,'diff expr Varroa'!H$7,FALSE)</f>
        <v>9.1334160496538193</v>
      </c>
      <c r="I348" s="12">
        <f>VLOOKUP($B348,data!$B$3:$Q$11565,'diff expr Varroa'!I$7,FALSE)</f>
        <v>9.0064337787914699</v>
      </c>
      <c r="J348" s="12">
        <f>VLOOKUP($B348,data!$B$3:$Q$11565,'diff expr Varroa'!J$7,FALSE)</f>
        <v>8.5924112277062203</v>
      </c>
      <c r="K348" s="12">
        <f>VLOOKUP($B348,data!$B$3:$Q$11565,'diff expr Varroa'!K$7,FALSE)</f>
        <v>8.0166065363382408</v>
      </c>
      <c r="L348" s="12">
        <f>VLOOKUP($B348,data!$B$3:$Q$11565,'diff expr Varroa'!L$7,FALSE)</f>
        <v>8.8336918306260603</v>
      </c>
      <c r="M348" s="12">
        <f>VLOOKUP($B348,data!$B$3:$Q$11565,'diff expr Varroa'!M$7,FALSE)</f>
        <v>7.0378223940395603</v>
      </c>
      <c r="N348" s="12">
        <f>VLOOKUP($B348,data!$B$3:$Q$11565,'diff expr Varroa'!N$7,FALSE)</f>
        <v>8.1890090669956805</v>
      </c>
      <c r="O348" s="12">
        <f>VLOOKUP($B348,data!$B$3:$Q$11565,'diff expr Varroa'!O$7,FALSE)</f>
        <v>7.6699891926952999</v>
      </c>
      <c r="P348" s="12">
        <f>VLOOKUP($B348,data!$B$3:$Q$11565,'diff expr Varroa'!P$7,FALSE)</f>
        <v>8.7314289390189401</v>
      </c>
      <c r="Q348" s="12">
        <f>VLOOKUP($B348,data!$B$3:$Q$11565,'diff expr Varroa'!Q$7,FALSE)</f>
        <v>8.1012626829843004</v>
      </c>
      <c r="S348" s="40" t="str">
        <f>IF(COUNTIF(H348:L348,"&gt;"&amp;'reference parameters'!$B$2)&gt;='reference parameters'!$B$3,IF(COUNTIF('diff expr Varroa'!M348:Q348,"&gt;"&amp;'reference parameters'!$B$2)&gt;='reference parameters'!$B$4,"OK"))</f>
        <v>OK</v>
      </c>
      <c r="U348" s="3">
        <f t="shared" si="221"/>
        <v>10</v>
      </c>
      <c r="V348" s="3">
        <f t="shared" si="222"/>
        <v>9</v>
      </c>
      <c r="W348" s="3">
        <f t="shared" si="223"/>
        <v>6</v>
      </c>
      <c r="X348" s="3">
        <f t="shared" si="224"/>
        <v>3</v>
      </c>
      <c r="Y348" s="3">
        <f t="shared" si="225"/>
        <v>8</v>
      </c>
      <c r="Z348" s="3">
        <f t="shared" si="226"/>
        <v>1</v>
      </c>
      <c r="AA348" s="3">
        <f t="shared" si="227"/>
        <v>5</v>
      </c>
      <c r="AB348" s="3">
        <f t="shared" si="228"/>
        <v>2</v>
      </c>
      <c r="AC348" s="3">
        <f t="shared" si="229"/>
        <v>7</v>
      </c>
      <c r="AD348" s="3">
        <f t="shared" si="230"/>
        <v>4</v>
      </c>
      <c r="AE348" s="3"/>
      <c r="AF348" s="3">
        <f t="shared" si="231"/>
        <v>0</v>
      </c>
      <c r="AG348" s="3">
        <f t="shared" si="232"/>
        <v>0</v>
      </c>
      <c r="AH348" s="3">
        <f t="shared" si="233"/>
        <v>0</v>
      </c>
      <c r="AI348" s="3">
        <f t="shared" si="234"/>
        <v>0</v>
      </c>
      <c r="AJ348" s="3">
        <f t="shared" si="235"/>
        <v>0</v>
      </c>
      <c r="AK348" s="3">
        <f t="shared" si="236"/>
        <v>0</v>
      </c>
      <c r="AL348" s="3">
        <f t="shared" si="237"/>
        <v>0</v>
      </c>
      <c r="AM348" s="3">
        <f t="shared" si="238"/>
        <v>0</v>
      </c>
      <c r="AN348" s="3">
        <f t="shared" si="239"/>
        <v>0</v>
      </c>
      <c r="AO348" s="3">
        <f t="shared" si="240"/>
        <v>0</v>
      </c>
      <c r="AP348" s="3"/>
      <c r="AQ348" s="3">
        <f t="shared" si="241"/>
        <v>10</v>
      </c>
      <c r="AR348" s="3">
        <f t="shared" si="242"/>
        <v>9</v>
      </c>
      <c r="AS348" s="3">
        <f t="shared" si="243"/>
        <v>6</v>
      </c>
      <c r="AT348" s="3">
        <f t="shared" si="244"/>
        <v>3</v>
      </c>
      <c r="AU348" s="3">
        <f t="shared" si="245"/>
        <v>8</v>
      </c>
      <c r="AV348" s="3">
        <f t="shared" si="246"/>
        <v>1</v>
      </c>
      <c r="AW348" s="3">
        <f t="shared" si="247"/>
        <v>5</v>
      </c>
      <c r="AX348" s="3">
        <f t="shared" si="248"/>
        <v>2</v>
      </c>
      <c r="AY348" s="3">
        <f t="shared" si="249"/>
        <v>7</v>
      </c>
      <c r="AZ348" s="3">
        <f t="shared" si="250"/>
        <v>4</v>
      </c>
      <c r="BA348" s="3"/>
      <c r="BB348" s="6">
        <f t="shared" si="251"/>
        <v>5</v>
      </c>
      <c r="BC348" s="3">
        <f t="shared" si="252"/>
        <v>5</v>
      </c>
      <c r="BD348" s="3">
        <f t="shared" si="255"/>
        <v>36</v>
      </c>
      <c r="BE348" s="3">
        <f t="shared" si="256"/>
        <v>19</v>
      </c>
      <c r="BF348" s="3">
        <f t="shared" si="257"/>
        <v>4</v>
      </c>
      <c r="BG348" s="3">
        <f t="shared" si="258"/>
        <v>21</v>
      </c>
      <c r="BH348" s="3">
        <f t="shared" si="259"/>
        <v>4</v>
      </c>
      <c r="BI348" s="28">
        <f t="shared" si="260"/>
        <v>12.5</v>
      </c>
      <c r="BJ348" s="28">
        <f t="shared" si="261"/>
        <v>4.7871355387816905</v>
      </c>
      <c r="BK348" s="44">
        <f t="shared" si="262"/>
        <v>-1.775592090748118</v>
      </c>
      <c r="BL348" s="45">
        <f t="shared" si="253"/>
        <v>3.7900087291180634E-2</v>
      </c>
      <c r="BM348" s="39"/>
      <c r="BN348" s="39" t="str">
        <f t="shared" si="263"/>
        <v/>
      </c>
      <c r="BP348" s="12">
        <f t="shared" si="264"/>
        <v>-4.019949733757644E-2</v>
      </c>
    </row>
    <row r="349" spans="1:68">
      <c r="A349" s="43" t="s">
        <v>1229</v>
      </c>
      <c r="B349" s="43" t="s">
        <v>1230</v>
      </c>
      <c r="C349" s="43" t="s">
        <v>1231</v>
      </c>
      <c r="D349" s="43" t="s">
        <v>1232</v>
      </c>
      <c r="E349" s="43" t="s">
        <v>1212</v>
      </c>
      <c r="F349" s="12" t="str">
        <f t="shared" si="254"/>
        <v>C-lectin do</v>
      </c>
      <c r="H349" s="12">
        <f>VLOOKUP($B349,data!$B$3:$Q$11565,'diff expr Varroa'!H$7,FALSE)</f>
        <v>9.6683001354346008</v>
      </c>
      <c r="I349" s="12">
        <f>VLOOKUP($B349,data!$B$3:$Q$11565,'diff expr Varroa'!I$7,FALSE)</f>
        <v>9.6732375918928408</v>
      </c>
      <c r="J349" s="12">
        <f>VLOOKUP($B349,data!$B$3:$Q$11565,'diff expr Varroa'!J$7,FALSE)</f>
        <v>9.1657686005300096</v>
      </c>
      <c r="K349" s="12">
        <f>VLOOKUP($B349,data!$B$3:$Q$11565,'diff expr Varroa'!K$7,FALSE)</f>
        <v>9.4743359392896593</v>
      </c>
      <c r="L349" s="12">
        <f>VLOOKUP($B349,data!$B$3:$Q$11565,'diff expr Varroa'!L$7,FALSE)</f>
        <v>9.5763348813324107</v>
      </c>
      <c r="M349" s="12">
        <f>VLOOKUP($B349,data!$B$3:$Q$11565,'diff expr Varroa'!M$7,FALSE)</f>
        <v>9.4769563847086307</v>
      </c>
      <c r="N349" s="12">
        <f>VLOOKUP($B349,data!$B$3:$Q$11565,'diff expr Varroa'!N$7,FALSE)</f>
        <v>9.3904602396637706</v>
      </c>
      <c r="O349" s="12">
        <f>VLOOKUP($B349,data!$B$3:$Q$11565,'diff expr Varroa'!O$7,FALSE)</f>
        <v>9.22372531049934</v>
      </c>
      <c r="P349" s="12">
        <f>VLOOKUP($B349,data!$B$3:$Q$11565,'diff expr Varroa'!P$7,FALSE)</f>
        <v>9.5317955960618708</v>
      </c>
      <c r="Q349" s="12">
        <f>VLOOKUP($B349,data!$B$3:$Q$11565,'diff expr Varroa'!Q$7,FALSE)</f>
        <v>9.5013199309444403</v>
      </c>
      <c r="S349" s="40" t="str">
        <f>IF(COUNTIF(H349:L349,"&gt;"&amp;'reference parameters'!$B$2)&gt;='reference parameters'!$B$3,IF(COUNTIF('diff expr Varroa'!M349:Q349,"&gt;"&amp;'reference parameters'!$B$2)&gt;='reference parameters'!$B$4,"OK"))</f>
        <v>OK</v>
      </c>
      <c r="U349" s="3">
        <f t="shared" si="221"/>
        <v>9</v>
      </c>
      <c r="V349" s="3">
        <f t="shared" si="222"/>
        <v>10</v>
      </c>
      <c r="W349" s="3">
        <f t="shared" si="223"/>
        <v>1</v>
      </c>
      <c r="X349" s="3">
        <f t="shared" si="224"/>
        <v>4</v>
      </c>
      <c r="Y349" s="3">
        <f t="shared" si="225"/>
        <v>8</v>
      </c>
      <c r="Z349" s="3">
        <f t="shared" si="226"/>
        <v>5</v>
      </c>
      <c r="AA349" s="3">
        <f t="shared" si="227"/>
        <v>3</v>
      </c>
      <c r="AB349" s="3">
        <f t="shared" si="228"/>
        <v>2</v>
      </c>
      <c r="AC349" s="3">
        <f t="shared" si="229"/>
        <v>7</v>
      </c>
      <c r="AD349" s="3">
        <f t="shared" si="230"/>
        <v>6</v>
      </c>
      <c r="AE349" s="3"/>
      <c r="AF349" s="3">
        <f t="shared" si="231"/>
        <v>0</v>
      </c>
      <c r="AG349" s="3">
        <f t="shared" si="232"/>
        <v>0</v>
      </c>
      <c r="AH349" s="3">
        <f t="shared" si="233"/>
        <v>0</v>
      </c>
      <c r="AI349" s="3">
        <f t="shared" si="234"/>
        <v>0</v>
      </c>
      <c r="AJ349" s="3">
        <f t="shared" si="235"/>
        <v>0</v>
      </c>
      <c r="AK349" s="3">
        <f t="shared" si="236"/>
        <v>0</v>
      </c>
      <c r="AL349" s="3">
        <f t="shared" si="237"/>
        <v>0</v>
      </c>
      <c r="AM349" s="3">
        <f t="shared" si="238"/>
        <v>0</v>
      </c>
      <c r="AN349" s="3">
        <f t="shared" si="239"/>
        <v>0</v>
      </c>
      <c r="AO349" s="3">
        <f t="shared" si="240"/>
        <v>0</v>
      </c>
      <c r="AP349" s="3"/>
      <c r="AQ349" s="3">
        <f t="shared" si="241"/>
        <v>9</v>
      </c>
      <c r="AR349" s="3">
        <f t="shared" si="242"/>
        <v>10</v>
      </c>
      <c r="AS349" s="3">
        <f t="shared" si="243"/>
        <v>1</v>
      </c>
      <c r="AT349" s="3">
        <f t="shared" si="244"/>
        <v>4</v>
      </c>
      <c r="AU349" s="3">
        <f t="shared" si="245"/>
        <v>8</v>
      </c>
      <c r="AV349" s="3">
        <f t="shared" si="246"/>
        <v>5</v>
      </c>
      <c r="AW349" s="3">
        <f t="shared" si="247"/>
        <v>3</v>
      </c>
      <c r="AX349" s="3">
        <f t="shared" si="248"/>
        <v>2</v>
      </c>
      <c r="AY349" s="3">
        <f t="shared" si="249"/>
        <v>7</v>
      </c>
      <c r="AZ349" s="3">
        <f t="shared" si="250"/>
        <v>6</v>
      </c>
      <c r="BA349" s="3"/>
      <c r="BB349" s="6">
        <f t="shared" si="251"/>
        <v>5</v>
      </c>
      <c r="BC349" s="3">
        <f t="shared" si="252"/>
        <v>5</v>
      </c>
      <c r="BD349" s="3">
        <f t="shared" si="255"/>
        <v>32</v>
      </c>
      <c r="BE349" s="3">
        <f t="shared" si="256"/>
        <v>23</v>
      </c>
      <c r="BF349" s="3">
        <f t="shared" si="257"/>
        <v>8</v>
      </c>
      <c r="BG349" s="3">
        <f t="shared" si="258"/>
        <v>17</v>
      </c>
      <c r="BH349" s="3">
        <f t="shared" si="259"/>
        <v>8</v>
      </c>
      <c r="BI349" s="28">
        <f t="shared" si="260"/>
        <v>12.5</v>
      </c>
      <c r="BJ349" s="28">
        <f t="shared" si="261"/>
        <v>4.7871355387816905</v>
      </c>
      <c r="BK349" s="44">
        <f t="shared" si="262"/>
        <v>-0.94001934216076832</v>
      </c>
      <c r="BL349" s="45">
        <f t="shared" si="253"/>
        <v>0.17360381967471225</v>
      </c>
      <c r="BM349" s="39"/>
      <c r="BN349" s="39" t="str">
        <f t="shared" si="263"/>
        <v/>
      </c>
      <c r="BP349" s="12">
        <f t="shared" si="264"/>
        <v>-3.9788537920381114E-3</v>
      </c>
    </row>
    <row r="350" spans="1:68">
      <c r="A350" s="43" t="s">
        <v>1233</v>
      </c>
      <c r="B350" s="43" t="s">
        <v>1234</v>
      </c>
      <c r="C350" s="43" t="s">
        <v>1235</v>
      </c>
      <c r="D350" s="43" t="s">
        <v>1236</v>
      </c>
      <c r="E350" s="43" t="s">
        <v>1212</v>
      </c>
      <c r="F350" s="12" t="str">
        <f t="shared" si="254"/>
        <v>C-lectin do</v>
      </c>
      <c r="H350" s="12">
        <f>VLOOKUP($B350,data!$B$3:$Q$11565,'diff expr Varroa'!H$7,FALSE)</f>
        <v>13.242122172970699</v>
      </c>
      <c r="I350" s="12">
        <f>VLOOKUP($B350,data!$B$3:$Q$11565,'diff expr Varroa'!I$7,FALSE)</f>
        <v>13.2262654197137</v>
      </c>
      <c r="J350" s="12">
        <f>VLOOKUP($B350,data!$B$3:$Q$11565,'diff expr Varroa'!J$7,FALSE)</f>
        <v>13.7386342593047</v>
      </c>
      <c r="K350" s="12">
        <f>VLOOKUP($B350,data!$B$3:$Q$11565,'diff expr Varroa'!K$7,FALSE)</f>
        <v>13.325212336099399</v>
      </c>
      <c r="L350" s="12">
        <f>VLOOKUP($B350,data!$B$3:$Q$11565,'diff expr Varroa'!L$7,FALSE)</f>
        <v>13.046830415899899</v>
      </c>
      <c r="M350" s="12">
        <f>VLOOKUP($B350,data!$B$3:$Q$11565,'diff expr Varroa'!M$7,FALSE)</f>
        <v>14.115535253512601</v>
      </c>
      <c r="N350" s="12">
        <f>VLOOKUP($B350,data!$B$3:$Q$11565,'diff expr Varroa'!N$7,FALSE)</f>
        <v>13.6337811522337</v>
      </c>
      <c r="O350" s="12">
        <f>VLOOKUP($B350,data!$B$3:$Q$11565,'diff expr Varroa'!O$7,FALSE)</f>
        <v>13.7926977697946</v>
      </c>
      <c r="P350" s="12">
        <f>VLOOKUP($B350,data!$B$3:$Q$11565,'diff expr Varroa'!P$7,FALSE)</f>
        <v>13.061970208043</v>
      </c>
      <c r="Q350" s="12">
        <f>VLOOKUP($B350,data!$B$3:$Q$11565,'diff expr Varroa'!Q$7,FALSE)</f>
        <v>13.223755397939801</v>
      </c>
      <c r="S350" s="40" t="str">
        <f>IF(COUNTIF(H350:L350,"&gt;"&amp;'reference parameters'!$B$2)&gt;='reference parameters'!$B$3,IF(COUNTIF('diff expr Varroa'!M350:Q350,"&gt;"&amp;'reference parameters'!$B$2)&gt;='reference parameters'!$B$4,"OK"))</f>
        <v>OK</v>
      </c>
      <c r="U350" s="3">
        <f t="shared" si="221"/>
        <v>5</v>
      </c>
      <c r="V350" s="3">
        <f t="shared" si="222"/>
        <v>4</v>
      </c>
      <c r="W350" s="3">
        <f t="shared" si="223"/>
        <v>8</v>
      </c>
      <c r="X350" s="3">
        <f t="shared" si="224"/>
        <v>6</v>
      </c>
      <c r="Y350" s="3">
        <f t="shared" si="225"/>
        <v>1</v>
      </c>
      <c r="Z350" s="3">
        <f t="shared" si="226"/>
        <v>10</v>
      </c>
      <c r="AA350" s="3">
        <f t="shared" si="227"/>
        <v>7</v>
      </c>
      <c r="AB350" s="3">
        <f t="shared" si="228"/>
        <v>9</v>
      </c>
      <c r="AC350" s="3">
        <f t="shared" si="229"/>
        <v>2</v>
      </c>
      <c r="AD350" s="3">
        <f t="shared" si="230"/>
        <v>3</v>
      </c>
      <c r="AE350" s="3"/>
      <c r="AF350" s="3">
        <f t="shared" si="231"/>
        <v>0</v>
      </c>
      <c r="AG350" s="3">
        <f t="shared" si="232"/>
        <v>0</v>
      </c>
      <c r="AH350" s="3">
        <f t="shared" si="233"/>
        <v>0</v>
      </c>
      <c r="AI350" s="3">
        <f t="shared" si="234"/>
        <v>0</v>
      </c>
      <c r="AJ350" s="3">
        <f t="shared" si="235"/>
        <v>0</v>
      </c>
      <c r="AK350" s="3">
        <f t="shared" si="236"/>
        <v>0</v>
      </c>
      <c r="AL350" s="3">
        <f t="shared" si="237"/>
        <v>0</v>
      </c>
      <c r="AM350" s="3">
        <f t="shared" si="238"/>
        <v>0</v>
      </c>
      <c r="AN350" s="3">
        <f t="shared" si="239"/>
        <v>0</v>
      </c>
      <c r="AO350" s="3">
        <f t="shared" si="240"/>
        <v>0</v>
      </c>
      <c r="AP350" s="3"/>
      <c r="AQ350" s="3">
        <f t="shared" si="241"/>
        <v>5</v>
      </c>
      <c r="AR350" s="3">
        <f t="shared" si="242"/>
        <v>4</v>
      </c>
      <c r="AS350" s="3">
        <f t="shared" si="243"/>
        <v>8</v>
      </c>
      <c r="AT350" s="3">
        <f t="shared" si="244"/>
        <v>6</v>
      </c>
      <c r="AU350" s="3">
        <f t="shared" si="245"/>
        <v>1</v>
      </c>
      <c r="AV350" s="3">
        <f t="shared" si="246"/>
        <v>10</v>
      </c>
      <c r="AW350" s="3">
        <f t="shared" si="247"/>
        <v>7</v>
      </c>
      <c r="AX350" s="3">
        <f t="shared" si="248"/>
        <v>9</v>
      </c>
      <c r="AY350" s="3">
        <f t="shared" si="249"/>
        <v>2</v>
      </c>
      <c r="AZ350" s="3">
        <f t="shared" si="250"/>
        <v>3</v>
      </c>
      <c r="BA350" s="3"/>
      <c r="BB350" s="6">
        <f t="shared" si="251"/>
        <v>5</v>
      </c>
      <c r="BC350" s="3">
        <f t="shared" si="252"/>
        <v>5</v>
      </c>
      <c r="BD350" s="3">
        <f t="shared" si="255"/>
        <v>24</v>
      </c>
      <c r="BE350" s="3">
        <f t="shared" si="256"/>
        <v>31</v>
      </c>
      <c r="BF350" s="3">
        <f t="shared" si="257"/>
        <v>16</v>
      </c>
      <c r="BG350" s="3">
        <f t="shared" si="258"/>
        <v>9</v>
      </c>
      <c r="BH350" s="3">
        <f t="shared" si="259"/>
        <v>9</v>
      </c>
      <c r="BI350" s="28">
        <f t="shared" si="260"/>
        <v>12.5</v>
      </c>
      <c r="BJ350" s="28">
        <f t="shared" si="261"/>
        <v>4.7871355387816905</v>
      </c>
      <c r="BK350" s="44">
        <f t="shared" si="262"/>
        <v>-0.73112615501393097</v>
      </c>
      <c r="BL350" s="45">
        <f t="shared" si="253"/>
        <v>0.23235104997023245</v>
      </c>
      <c r="BM350" s="39"/>
      <c r="BN350" s="39" t="str">
        <f t="shared" si="263"/>
        <v/>
      </c>
      <c r="BP350" s="12">
        <f t="shared" si="264"/>
        <v>8.0696560590782299E-3</v>
      </c>
    </row>
    <row r="351" spans="1:68">
      <c r="A351" s="43" t="s">
        <v>1237</v>
      </c>
      <c r="B351" s="43" t="s">
        <v>1238</v>
      </c>
      <c r="C351" s="43" t="s">
        <v>150</v>
      </c>
      <c r="D351" s="43" t="s">
        <v>1239</v>
      </c>
      <c r="E351" s="43" t="s">
        <v>1212</v>
      </c>
      <c r="F351" s="12" t="str">
        <f t="shared" si="254"/>
        <v>C-lectin do</v>
      </c>
      <c r="H351" s="12">
        <f>VLOOKUP($B351,data!$B$3:$Q$11565,'diff expr Varroa'!H$7,FALSE)</f>
        <v>5.7841390782753797</v>
      </c>
      <c r="I351" s="12">
        <f>VLOOKUP($B351,data!$B$3:$Q$11565,'diff expr Varroa'!I$7,FALSE)</f>
        <v>5.9609864132494002</v>
      </c>
      <c r="J351" s="12">
        <f>VLOOKUP($B351,data!$B$3:$Q$11565,'diff expr Varroa'!J$7,FALSE)</f>
        <v>5.4725199049354796</v>
      </c>
      <c r="K351" s="12">
        <f>VLOOKUP($B351,data!$B$3:$Q$11565,'diff expr Varroa'!K$7,FALSE)</f>
        <v>5.6923218518529799</v>
      </c>
      <c r="L351" s="12">
        <f>VLOOKUP($B351,data!$B$3:$Q$11565,'diff expr Varroa'!L$7,FALSE)</f>
        <v>5.9953604944039602</v>
      </c>
      <c r="M351" s="12">
        <f>VLOOKUP($B351,data!$B$3:$Q$11565,'diff expr Varroa'!M$7,FALSE)</f>
        <v>6.0289964067317099</v>
      </c>
      <c r="N351" s="12">
        <f>VLOOKUP($B351,data!$B$3:$Q$11565,'diff expr Varroa'!N$7,FALSE)</f>
        <v>6.0374776942977704</v>
      </c>
      <c r="O351" s="12">
        <f>VLOOKUP($B351,data!$B$3:$Q$11565,'diff expr Varroa'!O$7,FALSE)</f>
        <v>6.53400866212165</v>
      </c>
      <c r="P351" s="12">
        <f>VLOOKUP($B351,data!$B$3:$Q$11565,'diff expr Varroa'!P$7,FALSE)</f>
        <v>6.2387586492256899</v>
      </c>
      <c r="Q351" s="12">
        <f>VLOOKUP($B351,data!$B$3:$Q$11565,'diff expr Varroa'!Q$7,FALSE)</f>
        <v>6.5679948358929003</v>
      </c>
      <c r="S351" s="40" t="str">
        <f>IF(COUNTIF(H351:L351,"&gt;"&amp;'reference parameters'!$B$2)&gt;='reference parameters'!$B$3,IF(COUNTIF('diff expr Varroa'!M351:Q351,"&gt;"&amp;'reference parameters'!$B$2)&gt;='reference parameters'!$B$4,"OK"))</f>
        <v>OK</v>
      </c>
      <c r="U351" s="3">
        <f t="shared" si="221"/>
        <v>3</v>
      </c>
      <c r="V351" s="3">
        <f t="shared" si="222"/>
        <v>4</v>
      </c>
      <c r="W351" s="3">
        <f t="shared" si="223"/>
        <v>1</v>
      </c>
      <c r="X351" s="3">
        <f t="shared" si="224"/>
        <v>2</v>
      </c>
      <c r="Y351" s="3">
        <f t="shared" si="225"/>
        <v>5</v>
      </c>
      <c r="Z351" s="3">
        <f t="shared" si="226"/>
        <v>6</v>
      </c>
      <c r="AA351" s="3">
        <f t="shared" si="227"/>
        <v>7</v>
      </c>
      <c r="AB351" s="3">
        <f t="shared" si="228"/>
        <v>9</v>
      </c>
      <c r="AC351" s="3">
        <f t="shared" si="229"/>
        <v>8</v>
      </c>
      <c r="AD351" s="3">
        <f t="shared" si="230"/>
        <v>10</v>
      </c>
      <c r="AE351" s="3"/>
      <c r="AF351" s="3">
        <f t="shared" si="231"/>
        <v>0</v>
      </c>
      <c r="AG351" s="3">
        <f t="shared" si="232"/>
        <v>0</v>
      </c>
      <c r="AH351" s="3">
        <f t="shared" si="233"/>
        <v>0</v>
      </c>
      <c r="AI351" s="3">
        <f t="shared" si="234"/>
        <v>0</v>
      </c>
      <c r="AJ351" s="3">
        <f t="shared" si="235"/>
        <v>0</v>
      </c>
      <c r="AK351" s="3">
        <f t="shared" si="236"/>
        <v>0</v>
      </c>
      <c r="AL351" s="3">
        <f t="shared" si="237"/>
        <v>0</v>
      </c>
      <c r="AM351" s="3">
        <f t="shared" si="238"/>
        <v>0</v>
      </c>
      <c r="AN351" s="3">
        <f t="shared" si="239"/>
        <v>0</v>
      </c>
      <c r="AO351" s="3">
        <f t="shared" si="240"/>
        <v>0</v>
      </c>
      <c r="AP351" s="3"/>
      <c r="AQ351" s="3">
        <f t="shared" si="241"/>
        <v>3</v>
      </c>
      <c r="AR351" s="3">
        <f t="shared" si="242"/>
        <v>4</v>
      </c>
      <c r="AS351" s="3">
        <f t="shared" si="243"/>
        <v>1</v>
      </c>
      <c r="AT351" s="3">
        <f t="shared" si="244"/>
        <v>2</v>
      </c>
      <c r="AU351" s="3">
        <f t="shared" si="245"/>
        <v>5</v>
      </c>
      <c r="AV351" s="3">
        <f t="shared" si="246"/>
        <v>6</v>
      </c>
      <c r="AW351" s="3">
        <f t="shared" si="247"/>
        <v>7</v>
      </c>
      <c r="AX351" s="3">
        <f t="shared" si="248"/>
        <v>9</v>
      </c>
      <c r="AY351" s="3">
        <f t="shared" si="249"/>
        <v>8</v>
      </c>
      <c r="AZ351" s="3">
        <f t="shared" si="250"/>
        <v>10</v>
      </c>
      <c r="BA351" s="3"/>
      <c r="BB351" s="6">
        <f t="shared" si="251"/>
        <v>5</v>
      </c>
      <c r="BC351" s="3">
        <f t="shared" si="252"/>
        <v>5</v>
      </c>
      <c r="BD351" s="3">
        <f t="shared" si="255"/>
        <v>15</v>
      </c>
      <c r="BE351" s="3">
        <f t="shared" si="256"/>
        <v>40</v>
      </c>
      <c r="BF351" s="3">
        <f t="shared" si="257"/>
        <v>25</v>
      </c>
      <c r="BG351" s="3">
        <f t="shared" si="258"/>
        <v>0</v>
      </c>
      <c r="BH351" s="3">
        <f t="shared" si="259"/>
        <v>0</v>
      </c>
      <c r="BI351" s="28">
        <f t="shared" si="260"/>
        <v>12.5</v>
      </c>
      <c r="BJ351" s="28">
        <f t="shared" si="261"/>
        <v>4.7871355387816905</v>
      </c>
      <c r="BK351" s="44">
        <f t="shared" si="262"/>
        <v>-2.6111648393354674</v>
      </c>
      <c r="BL351" s="45">
        <f t="shared" si="253"/>
        <v>4.5117194090401637E-3</v>
      </c>
      <c r="BM351" s="39"/>
      <c r="BN351" s="39" t="str">
        <f t="shared" si="263"/>
        <v>sign</v>
      </c>
      <c r="BP351" s="12">
        <f t="shared" si="264"/>
        <v>3.6051823359769607E-2</v>
      </c>
    </row>
    <row r="352" spans="1:68">
      <c r="A352" s="43" t="s">
        <v>1240</v>
      </c>
      <c r="B352" s="43" t="s">
        <v>1241</v>
      </c>
      <c r="C352" s="43" t="s">
        <v>1242</v>
      </c>
      <c r="D352" s="43" t="s">
        <v>1243</v>
      </c>
      <c r="E352" s="43" t="s">
        <v>1212</v>
      </c>
      <c r="F352" s="12" t="str">
        <f t="shared" si="254"/>
        <v>C-lectin do</v>
      </c>
      <c r="H352" s="12">
        <f>VLOOKUP($B352,data!$B$3:$Q$11565,'diff expr Varroa'!H$7,FALSE)</f>
        <v>11.38162383211</v>
      </c>
      <c r="I352" s="12">
        <f>VLOOKUP($B352,data!$B$3:$Q$11565,'diff expr Varroa'!I$7,FALSE)</f>
        <v>11.295222085633601</v>
      </c>
      <c r="J352" s="12">
        <f>VLOOKUP($B352,data!$B$3:$Q$11565,'diff expr Varroa'!J$7,FALSE)</f>
        <v>8.8684521602580109</v>
      </c>
      <c r="K352" s="12">
        <f>VLOOKUP($B352,data!$B$3:$Q$11565,'diff expr Varroa'!K$7,FALSE)</f>
        <v>9.7920471107974407</v>
      </c>
      <c r="L352" s="12">
        <f>VLOOKUP($B352,data!$B$3:$Q$11565,'diff expr Varroa'!L$7,FALSE)</f>
        <v>9.20353204034088</v>
      </c>
      <c r="M352" s="12">
        <f>VLOOKUP($B352,data!$B$3:$Q$11565,'diff expr Varroa'!M$7,FALSE)</f>
        <v>10.4476692056347</v>
      </c>
      <c r="N352" s="12">
        <f>VLOOKUP($B352,data!$B$3:$Q$11565,'diff expr Varroa'!N$7,FALSE)</f>
        <v>10.9509938625829</v>
      </c>
      <c r="O352" s="12">
        <f>VLOOKUP($B352,data!$B$3:$Q$11565,'diff expr Varroa'!O$7,FALSE)</f>
        <v>6.96656336427976</v>
      </c>
      <c r="P352" s="12">
        <f>VLOOKUP($B352,data!$B$3:$Q$11565,'diff expr Varroa'!P$7,FALSE)</f>
        <v>11.6978076450982</v>
      </c>
      <c r="Q352" s="12">
        <f>VLOOKUP($B352,data!$B$3:$Q$11565,'diff expr Varroa'!Q$7,FALSE)</f>
        <v>11.5017008081347</v>
      </c>
      <c r="S352" s="40" t="str">
        <f>IF(COUNTIF(H352:L352,"&gt;"&amp;'reference parameters'!$B$2)&gt;='reference parameters'!$B$3,IF(COUNTIF('diff expr Varroa'!M352:Q352,"&gt;"&amp;'reference parameters'!$B$2)&gt;='reference parameters'!$B$4,"OK"))</f>
        <v>OK</v>
      </c>
      <c r="U352" s="3">
        <f t="shared" si="221"/>
        <v>8</v>
      </c>
      <c r="V352" s="3">
        <f t="shared" si="222"/>
        <v>7</v>
      </c>
      <c r="W352" s="3">
        <f t="shared" si="223"/>
        <v>2</v>
      </c>
      <c r="X352" s="3">
        <f t="shared" si="224"/>
        <v>4</v>
      </c>
      <c r="Y352" s="3">
        <f t="shared" si="225"/>
        <v>3</v>
      </c>
      <c r="Z352" s="3">
        <f t="shared" si="226"/>
        <v>5</v>
      </c>
      <c r="AA352" s="3">
        <f t="shared" si="227"/>
        <v>6</v>
      </c>
      <c r="AB352" s="3">
        <f t="shared" si="228"/>
        <v>1</v>
      </c>
      <c r="AC352" s="3">
        <f t="shared" si="229"/>
        <v>10</v>
      </c>
      <c r="AD352" s="3">
        <f t="shared" si="230"/>
        <v>9</v>
      </c>
      <c r="AE352" s="3"/>
      <c r="AF352" s="3">
        <f t="shared" si="231"/>
        <v>0</v>
      </c>
      <c r="AG352" s="3">
        <f t="shared" si="232"/>
        <v>0</v>
      </c>
      <c r="AH352" s="3">
        <f t="shared" si="233"/>
        <v>0</v>
      </c>
      <c r="AI352" s="3">
        <f t="shared" si="234"/>
        <v>0</v>
      </c>
      <c r="AJ352" s="3">
        <f t="shared" si="235"/>
        <v>0</v>
      </c>
      <c r="AK352" s="3">
        <f t="shared" si="236"/>
        <v>0</v>
      </c>
      <c r="AL352" s="3">
        <f t="shared" si="237"/>
        <v>0</v>
      </c>
      <c r="AM352" s="3">
        <f t="shared" si="238"/>
        <v>0</v>
      </c>
      <c r="AN352" s="3">
        <f t="shared" si="239"/>
        <v>0</v>
      </c>
      <c r="AO352" s="3">
        <f t="shared" si="240"/>
        <v>0</v>
      </c>
      <c r="AP352" s="3"/>
      <c r="AQ352" s="3">
        <f t="shared" si="241"/>
        <v>8</v>
      </c>
      <c r="AR352" s="3">
        <f t="shared" si="242"/>
        <v>7</v>
      </c>
      <c r="AS352" s="3">
        <f t="shared" si="243"/>
        <v>2</v>
      </c>
      <c r="AT352" s="3">
        <f t="shared" si="244"/>
        <v>4</v>
      </c>
      <c r="AU352" s="3">
        <f t="shared" si="245"/>
        <v>3</v>
      </c>
      <c r="AV352" s="3">
        <f t="shared" si="246"/>
        <v>5</v>
      </c>
      <c r="AW352" s="3">
        <f t="shared" si="247"/>
        <v>6</v>
      </c>
      <c r="AX352" s="3">
        <f t="shared" si="248"/>
        <v>1</v>
      </c>
      <c r="AY352" s="3">
        <f t="shared" si="249"/>
        <v>10</v>
      </c>
      <c r="AZ352" s="3">
        <f t="shared" si="250"/>
        <v>9</v>
      </c>
      <c r="BA352" s="3"/>
      <c r="BB352" s="6">
        <f t="shared" si="251"/>
        <v>5</v>
      </c>
      <c r="BC352" s="3">
        <f t="shared" si="252"/>
        <v>5</v>
      </c>
      <c r="BD352" s="3">
        <f t="shared" si="255"/>
        <v>24</v>
      </c>
      <c r="BE352" s="3">
        <f t="shared" si="256"/>
        <v>31</v>
      </c>
      <c r="BF352" s="3">
        <f t="shared" si="257"/>
        <v>16</v>
      </c>
      <c r="BG352" s="3">
        <f t="shared" si="258"/>
        <v>9</v>
      </c>
      <c r="BH352" s="3">
        <f t="shared" si="259"/>
        <v>9</v>
      </c>
      <c r="BI352" s="28">
        <f t="shared" si="260"/>
        <v>12.5</v>
      </c>
      <c r="BJ352" s="28">
        <f t="shared" si="261"/>
        <v>4.7871355387816905</v>
      </c>
      <c r="BK352" s="44">
        <f t="shared" si="262"/>
        <v>-0.73112615501393097</v>
      </c>
      <c r="BL352" s="45">
        <f t="shared" si="253"/>
        <v>0.23235104997023245</v>
      </c>
      <c r="BM352" s="39"/>
      <c r="BN352" s="39" t="str">
        <f t="shared" si="263"/>
        <v/>
      </c>
      <c r="BP352" s="12">
        <f t="shared" si="264"/>
        <v>8.7100135928879097E-3</v>
      </c>
    </row>
    <row r="353" spans="1:68">
      <c r="A353" s="43" t="s">
        <v>1244</v>
      </c>
      <c r="B353" s="43" t="s">
        <v>1245</v>
      </c>
      <c r="C353" s="43" t="s">
        <v>1246</v>
      </c>
      <c r="D353" s="43" t="s">
        <v>1247</v>
      </c>
      <c r="E353" s="43" t="s">
        <v>1212</v>
      </c>
      <c r="F353" s="12" t="str">
        <f t="shared" si="254"/>
        <v>C-lectin do</v>
      </c>
      <c r="H353" s="12" t="e">
        <f>VLOOKUP($B353,data!$B$3:$Q$11565,'diff expr Varroa'!H$7,FALSE)</f>
        <v>#N/A</v>
      </c>
      <c r="I353" s="12" t="e">
        <f>VLOOKUP($B353,data!$B$3:$Q$11565,'diff expr Varroa'!I$7,FALSE)</f>
        <v>#N/A</v>
      </c>
      <c r="J353" s="12" t="e">
        <f>VLOOKUP($B353,data!$B$3:$Q$11565,'diff expr Varroa'!J$7,FALSE)</f>
        <v>#N/A</v>
      </c>
      <c r="K353" s="12" t="e">
        <f>VLOOKUP($B353,data!$B$3:$Q$11565,'diff expr Varroa'!K$7,FALSE)</f>
        <v>#N/A</v>
      </c>
      <c r="L353" s="12" t="e">
        <f>VLOOKUP($B353,data!$B$3:$Q$11565,'diff expr Varroa'!L$7,FALSE)</f>
        <v>#N/A</v>
      </c>
      <c r="M353" s="12" t="e">
        <f>VLOOKUP($B353,data!$B$3:$Q$11565,'diff expr Varroa'!M$7,FALSE)</f>
        <v>#N/A</v>
      </c>
      <c r="N353" s="12" t="e">
        <f>VLOOKUP($B353,data!$B$3:$Q$11565,'diff expr Varroa'!N$7,FALSE)</f>
        <v>#N/A</v>
      </c>
      <c r="O353" s="12" t="e">
        <f>VLOOKUP($B353,data!$B$3:$Q$11565,'diff expr Varroa'!O$7,FALSE)</f>
        <v>#N/A</v>
      </c>
      <c r="P353" s="12" t="e">
        <f>VLOOKUP($B353,data!$B$3:$Q$11565,'diff expr Varroa'!P$7,FALSE)</f>
        <v>#N/A</v>
      </c>
      <c r="Q353" s="12" t="e">
        <f>VLOOKUP($B353,data!$B$3:$Q$11565,'diff expr Varroa'!Q$7,FALSE)</f>
        <v>#N/A</v>
      </c>
      <c r="S353" s="40" t="b">
        <f>IF(COUNTIF(H353:L353,"&gt;"&amp;'reference parameters'!$B$2)&gt;='reference parameters'!$B$3,IF(COUNTIF('diff expr Varroa'!M353:Q353,"&gt;"&amp;'reference parameters'!$B$2)&gt;='reference parameters'!$B$4,"OK"))</f>
        <v>0</v>
      </c>
      <c r="U353" s="3" t="b">
        <f t="shared" si="221"/>
        <v>0</v>
      </c>
      <c r="V353" s="3" t="b">
        <f t="shared" si="222"/>
        <v>0</v>
      </c>
      <c r="W353" s="3" t="b">
        <f t="shared" si="223"/>
        <v>0</v>
      </c>
      <c r="X353" s="3" t="b">
        <f t="shared" si="224"/>
        <v>0</v>
      </c>
      <c r="Y353" s="3" t="b">
        <f t="shared" si="225"/>
        <v>0</v>
      </c>
      <c r="Z353" s="3" t="b">
        <f t="shared" si="226"/>
        <v>0</v>
      </c>
      <c r="AA353" s="3" t="b">
        <f t="shared" si="227"/>
        <v>0</v>
      </c>
      <c r="AB353" s="3" t="b">
        <f t="shared" si="228"/>
        <v>0</v>
      </c>
      <c r="AC353" s="3" t="b">
        <f t="shared" si="229"/>
        <v>0</v>
      </c>
      <c r="AD353" s="3" t="b">
        <f t="shared" si="230"/>
        <v>0</v>
      </c>
      <c r="AE353" s="3"/>
      <c r="AF353" s="3" t="str">
        <f t="shared" si="231"/>
        <v/>
      </c>
      <c r="AG353" s="3" t="str">
        <f t="shared" si="232"/>
        <v/>
      </c>
      <c r="AH353" s="3" t="str">
        <f t="shared" si="233"/>
        <v/>
      </c>
      <c r="AI353" s="3" t="str">
        <f t="shared" si="234"/>
        <v/>
      </c>
      <c r="AJ353" s="3" t="str">
        <f t="shared" si="235"/>
        <v/>
      </c>
      <c r="AK353" s="3" t="str">
        <f t="shared" si="236"/>
        <v/>
      </c>
      <c r="AL353" s="3" t="str">
        <f t="shared" si="237"/>
        <v/>
      </c>
      <c r="AM353" s="3" t="str">
        <f t="shared" si="238"/>
        <v/>
      </c>
      <c r="AN353" s="3" t="str">
        <f t="shared" si="239"/>
        <v/>
      </c>
      <c r="AO353" s="3" t="str">
        <f t="shared" si="240"/>
        <v/>
      </c>
      <c r="AP353" s="3"/>
      <c r="AQ353" s="3" t="str">
        <f t="shared" si="241"/>
        <v/>
      </c>
      <c r="AR353" s="3" t="str">
        <f t="shared" si="242"/>
        <v/>
      </c>
      <c r="AS353" s="3" t="str">
        <f t="shared" si="243"/>
        <v/>
      </c>
      <c r="AT353" s="3" t="str">
        <f t="shared" si="244"/>
        <v/>
      </c>
      <c r="AU353" s="3" t="str">
        <f t="shared" si="245"/>
        <v/>
      </c>
      <c r="AV353" s="3" t="str">
        <f t="shared" si="246"/>
        <v/>
      </c>
      <c r="AW353" s="3" t="str">
        <f t="shared" si="247"/>
        <v/>
      </c>
      <c r="AX353" s="3" t="str">
        <f t="shared" si="248"/>
        <v/>
      </c>
      <c r="AY353" s="3" t="str">
        <f t="shared" si="249"/>
        <v/>
      </c>
      <c r="AZ353" s="3" t="str">
        <f t="shared" si="250"/>
        <v/>
      </c>
      <c r="BA353" s="3"/>
      <c r="BB353" s="6">
        <f t="shared" si="251"/>
        <v>0</v>
      </c>
      <c r="BC353" s="3">
        <f t="shared" si="252"/>
        <v>0</v>
      </c>
      <c r="BD353" s="3">
        <f t="shared" si="255"/>
        <v>0</v>
      </c>
      <c r="BE353" s="3">
        <f t="shared" si="256"/>
        <v>0</v>
      </c>
      <c r="BF353" s="3">
        <f t="shared" si="257"/>
        <v>0</v>
      </c>
      <c r="BG353" s="3">
        <f t="shared" si="258"/>
        <v>0</v>
      </c>
      <c r="BH353" s="3">
        <f t="shared" si="259"/>
        <v>0</v>
      </c>
      <c r="BI353" s="28">
        <f t="shared" si="260"/>
        <v>0</v>
      </c>
      <c r="BJ353" s="28">
        <f t="shared" si="261"/>
        <v>0</v>
      </c>
      <c r="BK353" s="44" t="e">
        <f t="shared" si="262"/>
        <v>#DIV/0!</v>
      </c>
      <c r="BL353" s="45" t="str">
        <f t="shared" si="253"/>
        <v/>
      </c>
      <c r="BM353" s="39"/>
      <c r="BN353" s="39" t="str">
        <f t="shared" si="263"/>
        <v/>
      </c>
      <c r="BP353" s="12" t="e">
        <f t="shared" si="264"/>
        <v>#N/A</v>
      </c>
    </row>
    <row r="354" spans="1:68">
      <c r="A354" s="43" t="s">
        <v>1248</v>
      </c>
      <c r="B354" s="43" t="s">
        <v>1249</v>
      </c>
      <c r="C354" s="43" t="s">
        <v>1250</v>
      </c>
      <c r="D354" s="43" t="s">
        <v>1251</v>
      </c>
      <c r="E354" s="43" t="s">
        <v>1212</v>
      </c>
      <c r="F354" s="12" t="str">
        <f t="shared" si="254"/>
        <v>C-lectin do</v>
      </c>
      <c r="H354" s="12">
        <f>VLOOKUP($B354,data!$B$3:$Q$11565,'diff expr Varroa'!H$7,FALSE)</f>
        <v>10.6369455867141</v>
      </c>
      <c r="I354" s="12">
        <f>VLOOKUP($B354,data!$B$3:$Q$11565,'diff expr Varroa'!I$7,FALSE)</f>
        <v>10.685104445994501</v>
      </c>
      <c r="J354" s="12">
        <f>VLOOKUP($B354,data!$B$3:$Q$11565,'diff expr Varroa'!J$7,FALSE)</f>
        <v>9.1362654657006406</v>
      </c>
      <c r="K354" s="12">
        <f>VLOOKUP($B354,data!$B$3:$Q$11565,'diff expr Varroa'!K$7,FALSE)</f>
        <v>9.5836441164454307</v>
      </c>
      <c r="L354" s="12">
        <f>VLOOKUP($B354,data!$B$3:$Q$11565,'diff expr Varroa'!L$7,FALSE)</f>
        <v>9.1790794293753901</v>
      </c>
      <c r="M354" s="12">
        <f>VLOOKUP($B354,data!$B$3:$Q$11565,'diff expr Varroa'!M$7,FALSE)</f>
        <v>9.8736949258591604</v>
      </c>
      <c r="N354" s="12">
        <f>VLOOKUP($B354,data!$B$3:$Q$11565,'diff expr Varroa'!N$7,FALSE)</f>
        <v>10.286517579155401</v>
      </c>
      <c r="O354" s="12">
        <f>VLOOKUP($B354,data!$B$3:$Q$11565,'diff expr Varroa'!O$7,FALSE)</f>
        <v>9.2879154872981999</v>
      </c>
      <c r="P354" s="12">
        <f>VLOOKUP($B354,data!$B$3:$Q$11565,'diff expr Varroa'!P$7,FALSE)</f>
        <v>11.2008851777801</v>
      </c>
      <c r="Q354" s="12">
        <f>VLOOKUP($B354,data!$B$3:$Q$11565,'diff expr Varroa'!Q$7,FALSE)</f>
        <v>10.931422615152</v>
      </c>
      <c r="S354" s="40" t="str">
        <f>IF(COUNTIF(H354:L354,"&gt;"&amp;'reference parameters'!$B$2)&gt;='reference parameters'!$B$3,IF(COUNTIF('diff expr Varroa'!M354:Q354,"&gt;"&amp;'reference parameters'!$B$2)&gt;='reference parameters'!$B$4,"OK"))</f>
        <v>OK</v>
      </c>
      <c r="U354" s="3">
        <f t="shared" si="221"/>
        <v>7</v>
      </c>
      <c r="V354" s="3">
        <f t="shared" si="222"/>
        <v>8</v>
      </c>
      <c r="W354" s="3">
        <f t="shared" si="223"/>
        <v>1</v>
      </c>
      <c r="X354" s="3">
        <f t="shared" si="224"/>
        <v>4</v>
      </c>
      <c r="Y354" s="3">
        <f t="shared" si="225"/>
        <v>2</v>
      </c>
      <c r="Z354" s="3">
        <f t="shared" si="226"/>
        <v>5</v>
      </c>
      <c r="AA354" s="3">
        <f t="shared" si="227"/>
        <v>6</v>
      </c>
      <c r="AB354" s="3">
        <f t="shared" si="228"/>
        <v>3</v>
      </c>
      <c r="AC354" s="3">
        <f t="shared" si="229"/>
        <v>10</v>
      </c>
      <c r="AD354" s="3">
        <f t="shared" si="230"/>
        <v>9</v>
      </c>
      <c r="AE354" s="3"/>
      <c r="AF354" s="3">
        <f t="shared" si="231"/>
        <v>0</v>
      </c>
      <c r="AG354" s="3">
        <f t="shared" si="232"/>
        <v>0</v>
      </c>
      <c r="AH354" s="3">
        <f t="shared" si="233"/>
        <v>0</v>
      </c>
      <c r="AI354" s="3">
        <f t="shared" si="234"/>
        <v>0</v>
      </c>
      <c r="AJ354" s="3">
        <f t="shared" si="235"/>
        <v>0</v>
      </c>
      <c r="AK354" s="3">
        <f t="shared" si="236"/>
        <v>0</v>
      </c>
      <c r="AL354" s="3">
        <f t="shared" si="237"/>
        <v>0</v>
      </c>
      <c r="AM354" s="3">
        <f t="shared" si="238"/>
        <v>0</v>
      </c>
      <c r="AN354" s="3">
        <f t="shared" si="239"/>
        <v>0</v>
      </c>
      <c r="AO354" s="3">
        <f t="shared" si="240"/>
        <v>0</v>
      </c>
      <c r="AP354" s="3"/>
      <c r="AQ354" s="3">
        <f t="shared" si="241"/>
        <v>7</v>
      </c>
      <c r="AR354" s="3">
        <f t="shared" si="242"/>
        <v>8</v>
      </c>
      <c r="AS354" s="3">
        <f t="shared" si="243"/>
        <v>1</v>
      </c>
      <c r="AT354" s="3">
        <f t="shared" si="244"/>
        <v>4</v>
      </c>
      <c r="AU354" s="3">
        <f t="shared" si="245"/>
        <v>2</v>
      </c>
      <c r="AV354" s="3">
        <f t="shared" si="246"/>
        <v>5</v>
      </c>
      <c r="AW354" s="3">
        <f t="shared" si="247"/>
        <v>6</v>
      </c>
      <c r="AX354" s="3">
        <f t="shared" si="248"/>
        <v>3</v>
      </c>
      <c r="AY354" s="3">
        <f t="shared" si="249"/>
        <v>10</v>
      </c>
      <c r="AZ354" s="3">
        <f t="shared" si="250"/>
        <v>9</v>
      </c>
      <c r="BA354" s="3"/>
      <c r="BB354" s="6">
        <f t="shared" si="251"/>
        <v>5</v>
      </c>
      <c r="BC354" s="3">
        <f t="shared" si="252"/>
        <v>5</v>
      </c>
      <c r="BD354" s="3">
        <f t="shared" si="255"/>
        <v>22</v>
      </c>
      <c r="BE354" s="3">
        <f t="shared" si="256"/>
        <v>33</v>
      </c>
      <c r="BF354" s="3">
        <f t="shared" si="257"/>
        <v>18</v>
      </c>
      <c r="BG354" s="3">
        <f t="shared" si="258"/>
        <v>7</v>
      </c>
      <c r="BH354" s="3">
        <f t="shared" si="259"/>
        <v>7</v>
      </c>
      <c r="BI354" s="28">
        <f t="shared" si="260"/>
        <v>12.5</v>
      </c>
      <c r="BJ354" s="28">
        <f t="shared" si="261"/>
        <v>4.7871355387816905</v>
      </c>
      <c r="BK354" s="44">
        <f t="shared" si="262"/>
        <v>-1.1489125293076057</v>
      </c>
      <c r="BL354" s="45">
        <f t="shared" si="253"/>
        <v>0.12529602534284204</v>
      </c>
      <c r="BM354" s="39"/>
      <c r="BN354" s="39" t="str">
        <f t="shared" si="263"/>
        <v/>
      </c>
      <c r="BP354" s="12">
        <f t="shared" si="264"/>
        <v>2.0334229706115012E-2</v>
      </c>
    </row>
    <row r="355" spans="1:68">
      <c r="A355" s="43" t="s">
        <v>1252</v>
      </c>
      <c r="B355" s="43" t="s">
        <v>1253</v>
      </c>
      <c r="C355" s="43" t="s">
        <v>1254</v>
      </c>
      <c r="D355" s="43" t="s">
        <v>1255</v>
      </c>
      <c r="E355" s="43" t="s">
        <v>1212</v>
      </c>
      <c r="F355" s="12" t="str">
        <f t="shared" si="254"/>
        <v>C-lectin do</v>
      </c>
      <c r="H355" s="12">
        <f>VLOOKUP($B355,data!$B$3:$Q$11565,'diff expr Varroa'!H$7,FALSE)</f>
        <v>10.6296314684568</v>
      </c>
      <c r="I355" s="12">
        <f>VLOOKUP($B355,data!$B$3:$Q$11565,'diff expr Varroa'!I$7,FALSE)</f>
        <v>10.367760255145299</v>
      </c>
      <c r="J355" s="12">
        <f>VLOOKUP($B355,data!$B$3:$Q$11565,'diff expr Varroa'!J$7,FALSE)</f>
        <v>10.7574009485903</v>
      </c>
      <c r="K355" s="12">
        <f>VLOOKUP($B355,data!$B$3:$Q$11565,'diff expr Varroa'!K$7,FALSE)</f>
        <v>10.532639761356</v>
      </c>
      <c r="L355" s="12">
        <f>VLOOKUP($B355,data!$B$3:$Q$11565,'diff expr Varroa'!L$7,FALSE)</f>
        <v>10.7237729971191</v>
      </c>
      <c r="M355" s="12">
        <f>VLOOKUP($B355,data!$B$3:$Q$11565,'diff expr Varroa'!M$7,FALSE)</f>
        <v>8.3856769029464395</v>
      </c>
      <c r="N355" s="12">
        <f>VLOOKUP($B355,data!$B$3:$Q$11565,'diff expr Varroa'!N$7,FALSE)</f>
        <v>9.7644471472811407</v>
      </c>
      <c r="O355" s="12">
        <f>VLOOKUP($B355,data!$B$3:$Q$11565,'diff expr Varroa'!O$7,FALSE)</f>
        <v>9.2673283649276499</v>
      </c>
      <c r="P355" s="12">
        <f>VLOOKUP($B355,data!$B$3:$Q$11565,'diff expr Varroa'!P$7,FALSE)</f>
        <v>10.7239000730697</v>
      </c>
      <c r="Q355" s="12">
        <f>VLOOKUP($B355,data!$B$3:$Q$11565,'diff expr Varroa'!Q$7,FALSE)</f>
        <v>10.737755710042499</v>
      </c>
      <c r="S355" s="40" t="str">
        <f>IF(COUNTIF(H355:L355,"&gt;"&amp;'reference parameters'!$B$2)&gt;='reference parameters'!$B$3,IF(COUNTIF('diff expr Varroa'!M355:Q355,"&gt;"&amp;'reference parameters'!$B$2)&gt;='reference parameters'!$B$4,"OK"))</f>
        <v>OK</v>
      </c>
      <c r="U355" s="3">
        <f t="shared" si="221"/>
        <v>6</v>
      </c>
      <c r="V355" s="3">
        <f t="shared" si="222"/>
        <v>4</v>
      </c>
      <c r="W355" s="3">
        <f t="shared" si="223"/>
        <v>10</v>
      </c>
      <c r="X355" s="3">
        <f t="shared" si="224"/>
        <v>5</v>
      </c>
      <c r="Y355" s="3">
        <f t="shared" si="225"/>
        <v>7</v>
      </c>
      <c r="Z355" s="3">
        <f t="shared" si="226"/>
        <v>1</v>
      </c>
      <c r="AA355" s="3">
        <f t="shared" si="227"/>
        <v>3</v>
      </c>
      <c r="AB355" s="3">
        <f t="shared" si="228"/>
        <v>2</v>
      </c>
      <c r="AC355" s="3">
        <f t="shared" si="229"/>
        <v>8</v>
      </c>
      <c r="AD355" s="3">
        <f t="shared" si="230"/>
        <v>9</v>
      </c>
      <c r="AE355" s="3"/>
      <c r="AF355" s="3">
        <f t="shared" si="231"/>
        <v>0</v>
      </c>
      <c r="AG355" s="3">
        <f t="shared" si="232"/>
        <v>0</v>
      </c>
      <c r="AH355" s="3">
        <f t="shared" si="233"/>
        <v>0</v>
      </c>
      <c r="AI355" s="3">
        <f t="shared" si="234"/>
        <v>0</v>
      </c>
      <c r="AJ355" s="3">
        <f t="shared" si="235"/>
        <v>0</v>
      </c>
      <c r="AK355" s="3">
        <f t="shared" si="236"/>
        <v>0</v>
      </c>
      <c r="AL355" s="3">
        <f t="shared" si="237"/>
        <v>0</v>
      </c>
      <c r="AM355" s="3">
        <f t="shared" si="238"/>
        <v>0</v>
      </c>
      <c r="AN355" s="3">
        <f t="shared" si="239"/>
        <v>0</v>
      </c>
      <c r="AO355" s="3">
        <f t="shared" si="240"/>
        <v>0</v>
      </c>
      <c r="AP355" s="3"/>
      <c r="AQ355" s="3">
        <f t="shared" si="241"/>
        <v>6</v>
      </c>
      <c r="AR355" s="3">
        <f t="shared" si="242"/>
        <v>4</v>
      </c>
      <c r="AS355" s="3">
        <f t="shared" si="243"/>
        <v>10</v>
      </c>
      <c r="AT355" s="3">
        <f t="shared" si="244"/>
        <v>5</v>
      </c>
      <c r="AU355" s="3">
        <f t="shared" si="245"/>
        <v>7</v>
      </c>
      <c r="AV355" s="3">
        <f t="shared" si="246"/>
        <v>1</v>
      </c>
      <c r="AW355" s="3">
        <f t="shared" si="247"/>
        <v>3</v>
      </c>
      <c r="AX355" s="3">
        <f t="shared" si="248"/>
        <v>2</v>
      </c>
      <c r="AY355" s="3">
        <f t="shared" si="249"/>
        <v>8</v>
      </c>
      <c r="AZ355" s="3">
        <f t="shared" si="250"/>
        <v>9</v>
      </c>
      <c r="BA355" s="3"/>
      <c r="BB355" s="6">
        <f t="shared" si="251"/>
        <v>5</v>
      </c>
      <c r="BC355" s="3">
        <f t="shared" si="252"/>
        <v>5</v>
      </c>
      <c r="BD355" s="3">
        <f t="shared" si="255"/>
        <v>32</v>
      </c>
      <c r="BE355" s="3">
        <f t="shared" si="256"/>
        <v>23</v>
      </c>
      <c r="BF355" s="3">
        <f t="shared" si="257"/>
        <v>8</v>
      </c>
      <c r="BG355" s="3">
        <f t="shared" si="258"/>
        <v>17</v>
      </c>
      <c r="BH355" s="3">
        <f t="shared" si="259"/>
        <v>8</v>
      </c>
      <c r="BI355" s="28">
        <f t="shared" si="260"/>
        <v>12.5</v>
      </c>
      <c r="BJ355" s="28">
        <f t="shared" si="261"/>
        <v>4.7871355387816905</v>
      </c>
      <c r="BK355" s="44">
        <f t="shared" si="262"/>
        <v>-0.94001934216076832</v>
      </c>
      <c r="BL355" s="45">
        <f t="shared" si="253"/>
        <v>0.17360381967471225</v>
      </c>
      <c r="BM355" s="39"/>
      <c r="BN355" s="39" t="str">
        <f t="shared" si="263"/>
        <v/>
      </c>
      <c r="BP355" s="12">
        <f t="shared" si="264"/>
        <v>-3.5244406250973359E-2</v>
      </c>
    </row>
    <row r="356" spans="1:68">
      <c r="A356" s="43" t="s">
        <v>1256</v>
      </c>
      <c r="B356" s="43" t="s">
        <v>1257</v>
      </c>
      <c r="C356" s="43" t="s">
        <v>1258</v>
      </c>
      <c r="D356" s="43" t="s">
        <v>1259</v>
      </c>
      <c r="E356" s="43" t="s">
        <v>1260</v>
      </c>
      <c r="F356" s="12" t="str">
        <f t="shared" si="254"/>
        <v>Antimicrobi</v>
      </c>
      <c r="H356" s="12" t="e">
        <f>VLOOKUP($B356,data!$B$3:$Q$11565,'diff expr Varroa'!H$7,FALSE)</f>
        <v>#N/A</v>
      </c>
      <c r="I356" s="12" t="e">
        <f>VLOOKUP($B356,data!$B$3:$Q$11565,'diff expr Varroa'!I$7,FALSE)</f>
        <v>#N/A</v>
      </c>
      <c r="J356" s="12" t="e">
        <f>VLOOKUP($B356,data!$B$3:$Q$11565,'diff expr Varroa'!J$7,FALSE)</f>
        <v>#N/A</v>
      </c>
      <c r="K356" s="12" t="e">
        <f>VLOOKUP($B356,data!$B$3:$Q$11565,'diff expr Varroa'!K$7,FALSE)</f>
        <v>#N/A</v>
      </c>
      <c r="L356" s="12" t="e">
        <f>VLOOKUP($B356,data!$B$3:$Q$11565,'diff expr Varroa'!L$7,FALSE)</f>
        <v>#N/A</v>
      </c>
      <c r="M356" s="12" t="e">
        <f>VLOOKUP($B356,data!$B$3:$Q$11565,'diff expr Varroa'!M$7,FALSE)</f>
        <v>#N/A</v>
      </c>
      <c r="N356" s="12" t="e">
        <f>VLOOKUP($B356,data!$B$3:$Q$11565,'diff expr Varroa'!N$7,FALSE)</f>
        <v>#N/A</v>
      </c>
      <c r="O356" s="12" t="e">
        <f>VLOOKUP($B356,data!$B$3:$Q$11565,'diff expr Varroa'!O$7,FALSE)</f>
        <v>#N/A</v>
      </c>
      <c r="P356" s="12" t="e">
        <f>VLOOKUP($B356,data!$B$3:$Q$11565,'diff expr Varroa'!P$7,FALSE)</f>
        <v>#N/A</v>
      </c>
      <c r="Q356" s="12" t="e">
        <f>VLOOKUP($B356,data!$B$3:$Q$11565,'diff expr Varroa'!Q$7,FALSE)</f>
        <v>#N/A</v>
      </c>
      <c r="S356" s="40" t="b">
        <f>IF(COUNTIF(H356:L356,"&gt;"&amp;'reference parameters'!$B$2)&gt;='reference parameters'!$B$3,IF(COUNTIF('diff expr Varroa'!M356:Q356,"&gt;"&amp;'reference parameters'!$B$2)&gt;='reference parameters'!$B$4,"OK"))</f>
        <v>0</v>
      </c>
      <c r="U356" s="3" t="b">
        <f t="shared" si="221"/>
        <v>0</v>
      </c>
      <c r="V356" s="3" t="b">
        <f t="shared" si="222"/>
        <v>0</v>
      </c>
      <c r="W356" s="3" t="b">
        <f t="shared" si="223"/>
        <v>0</v>
      </c>
      <c r="X356" s="3" t="b">
        <f t="shared" si="224"/>
        <v>0</v>
      </c>
      <c r="Y356" s="3" t="b">
        <f t="shared" si="225"/>
        <v>0</v>
      </c>
      <c r="Z356" s="3" t="b">
        <f t="shared" si="226"/>
        <v>0</v>
      </c>
      <c r="AA356" s="3" t="b">
        <f t="shared" si="227"/>
        <v>0</v>
      </c>
      <c r="AB356" s="3" t="b">
        <f t="shared" si="228"/>
        <v>0</v>
      </c>
      <c r="AC356" s="3" t="b">
        <f t="shared" si="229"/>
        <v>0</v>
      </c>
      <c r="AD356" s="3" t="b">
        <f t="shared" si="230"/>
        <v>0</v>
      </c>
      <c r="AE356" s="3"/>
      <c r="AF356" s="3" t="str">
        <f t="shared" si="231"/>
        <v/>
      </c>
      <c r="AG356" s="3" t="str">
        <f t="shared" si="232"/>
        <v/>
      </c>
      <c r="AH356" s="3" t="str">
        <f t="shared" si="233"/>
        <v/>
      </c>
      <c r="AI356" s="3" t="str">
        <f t="shared" si="234"/>
        <v/>
      </c>
      <c r="AJ356" s="3" t="str">
        <f t="shared" si="235"/>
        <v/>
      </c>
      <c r="AK356" s="3" t="str">
        <f t="shared" si="236"/>
        <v/>
      </c>
      <c r="AL356" s="3" t="str">
        <f t="shared" si="237"/>
        <v/>
      </c>
      <c r="AM356" s="3" t="str">
        <f t="shared" si="238"/>
        <v/>
      </c>
      <c r="AN356" s="3" t="str">
        <f t="shared" si="239"/>
        <v/>
      </c>
      <c r="AO356" s="3" t="str">
        <f t="shared" si="240"/>
        <v/>
      </c>
      <c r="AP356" s="3"/>
      <c r="AQ356" s="3" t="str">
        <f t="shared" si="241"/>
        <v/>
      </c>
      <c r="AR356" s="3" t="str">
        <f t="shared" si="242"/>
        <v/>
      </c>
      <c r="AS356" s="3" t="str">
        <f t="shared" si="243"/>
        <v/>
      </c>
      <c r="AT356" s="3" t="str">
        <f t="shared" si="244"/>
        <v/>
      </c>
      <c r="AU356" s="3" t="str">
        <f t="shared" si="245"/>
        <v/>
      </c>
      <c r="AV356" s="3" t="str">
        <f t="shared" si="246"/>
        <v/>
      </c>
      <c r="AW356" s="3" t="str">
        <f t="shared" si="247"/>
        <v/>
      </c>
      <c r="AX356" s="3" t="str">
        <f t="shared" si="248"/>
        <v/>
      </c>
      <c r="AY356" s="3" t="str">
        <f t="shared" si="249"/>
        <v/>
      </c>
      <c r="AZ356" s="3" t="str">
        <f t="shared" si="250"/>
        <v/>
      </c>
      <c r="BA356" s="3"/>
      <c r="BB356" s="6">
        <f t="shared" si="251"/>
        <v>0</v>
      </c>
      <c r="BC356" s="3">
        <f t="shared" si="252"/>
        <v>0</v>
      </c>
      <c r="BD356" s="3">
        <f t="shared" si="255"/>
        <v>0</v>
      </c>
      <c r="BE356" s="3">
        <f t="shared" si="256"/>
        <v>0</v>
      </c>
      <c r="BF356" s="3">
        <f t="shared" si="257"/>
        <v>0</v>
      </c>
      <c r="BG356" s="3">
        <f t="shared" si="258"/>
        <v>0</v>
      </c>
      <c r="BH356" s="3">
        <f t="shared" si="259"/>
        <v>0</v>
      </c>
      <c r="BI356" s="28">
        <f t="shared" si="260"/>
        <v>0</v>
      </c>
      <c r="BJ356" s="28">
        <f t="shared" si="261"/>
        <v>0</v>
      </c>
      <c r="BK356" s="44" t="e">
        <f t="shared" si="262"/>
        <v>#DIV/0!</v>
      </c>
      <c r="BL356" s="45" t="str">
        <f t="shared" si="253"/>
        <v/>
      </c>
      <c r="BM356" s="39"/>
      <c r="BN356" s="39" t="str">
        <f t="shared" si="263"/>
        <v/>
      </c>
      <c r="BP356" s="12" t="e">
        <f t="shared" si="264"/>
        <v>#N/A</v>
      </c>
    </row>
    <row r="357" spans="1:68">
      <c r="A357" s="43" t="s">
        <v>1261</v>
      </c>
      <c r="B357" s="43" t="s">
        <v>1262</v>
      </c>
      <c r="C357" s="43" t="s">
        <v>150</v>
      </c>
      <c r="D357" s="43" t="s">
        <v>1263</v>
      </c>
      <c r="E357" s="43" t="s">
        <v>1260</v>
      </c>
      <c r="F357" s="12" t="str">
        <f t="shared" si="254"/>
        <v>Antimicrobi</v>
      </c>
      <c r="H357" s="12">
        <f>VLOOKUP($B357,data!$B$3:$Q$11565,'diff expr Varroa'!H$7,FALSE)</f>
        <v>5.9648587736005902</v>
      </c>
      <c r="I357" s="12">
        <f>VLOOKUP($B357,data!$B$3:$Q$11565,'diff expr Varroa'!I$7,FALSE)</f>
        <v>6.4300702959458897</v>
      </c>
      <c r="J357" s="12">
        <f>VLOOKUP($B357,data!$B$3:$Q$11565,'diff expr Varroa'!J$7,FALSE)</f>
        <v>5.5107356403890702</v>
      </c>
      <c r="K357" s="12">
        <f>VLOOKUP($B357,data!$B$3:$Q$11565,'diff expr Varroa'!K$7,FALSE)</f>
        <v>5.4439053774776101</v>
      </c>
      <c r="L357" s="12">
        <f>VLOOKUP($B357,data!$B$3:$Q$11565,'diff expr Varroa'!L$7,FALSE)</f>
        <v>5.9535011800267901</v>
      </c>
      <c r="M357" s="12">
        <f>VLOOKUP($B357,data!$B$3:$Q$11565,'diff expr Varroa'!M$7,FALSE)</f>
        <v>5.8138286615387997</v>
      </c>
      <c r="N357" s="12">
        <f>VLOOKUP($B357,data!$B$3:$Q$11565,'diff expr Varroa'!N$7,FALSE)</f>
        <v>5.7119264710440998</v>
      </c>
      <c r="O357" s="12">
        <f>VLOOKUP($B357,data!$B$3:$Q$11565,'diff expr Varroa'!O$7,FALSE)</f>
        <v>5.86275399486005</v>
      </c>
      <c r="P357" s="12">
        <f>VLOOKUP($B357,data!$B$3:$Q$11565,'diff expr Varroa'!P$7,FALSE)</f>
        <v>6.40523557489675</v>
      </c>
      <c r="Q357" s="12">
        <f>VLOOKUP($B357,data!$B$3:$Q$11565,'diff expr Varroa'!Q$7,FALSE)</f>
        <v>5.7296673572142103</v>
      </c>
      <c r="S357" s="40" t="str">
        <f>IF(COUNTIF(H357:L357,"&gt;"&amp;'reference parameters'!$B$2)&gt;='reference parameters'!$B$3,IF(COUNTIF('diff expr Varroa'!M357:Q357,"&gt;"&amp;'reference parameters'!$B$2)&gt;='reference parameters'!$B$4,"OK"))</f>
        <v>OK</v>
      </c>
      <c r="U357" s="3">
        <f t="shared" si="221"/>
        <v>8</v>
      </c>
      <c r="V357" s="3">
        <f t="shared" si="222"/>
        <v>10</v>
      </c>
      <c r="W357" s="3">
        <f t="shared" si="223"/>
        <v>2</v>
      </c>
      <c r="X357" s="3">
        <f t="shared" si="224"/>
        <v>1</v>
      </c>
      <c r="Y357" s="3">
        <f t="shared" si="225"/>
        <v>7</v>
      </c>
      <c r="Z357" s="3">
        <f t="shared" si="226"/>
        <v>5</v>
      </c>
      <c r="AA357" s="3">
        <f t="shared" si="227"/>
        <v>3</v>
      </c>
      <c r="AB357" s="3">
        <f t="shared" si="228"/>
        <v>6</v>
      </c>
      <c r="AC357" s="3">
        <f t="shared" si="229"/>
        <v>9</v>
      </c>
      <c r="AD357" s="3">
        <f t="shared" si="230"/>
        <v>4</v>
      </c>
      <c r="AE357" s="3"/>
      <c r="AF357" s="3">
        <f t="shared" si="231"/>
        <v>0</v>
      </c>
      <c r="AG357" s="3">
        <f t="shared" si="232"/>
        <v>0</v>
      </c>
      <c r="AH357" s="3">
        <f t="shared" si="233"/>
        <v>0</v>
      </c>
      <c r="AI357" s="3">
        <f t="shared" si="234"/>
        <v>0</v>
      </c>
      <c r="AJ357" s="3">
        <f t="shared" si="235"/>
        <v>0</v>
      </c>
      <c r="AK357" s="3">
        <f t="shared" si="236"/>
        <v>0</v>
      </c>
      <c r="AL357" s="3">
        <f t="shared" si="237"/>
        <v>0</v>
      </c>
      <c r="AM357" s="3">
        <f t="shared" si="238"/>
        <v>0</v>
      </c>
      <c r="AN357" s="3">
        <f t="shared" si="239"/>
        <v>0</v>
      </c>
      <c r="AO357" s="3">
        <f t="shared" si="240"/>
        <v>0</v>
      </c>
      <c r="AP357" s="3"/>
      <c r="AQ357" s="3">
        <f t="shared" si="241"/>
        <v>8</v>
      </c>
      <c r="AR357" s="3">
        <f t="shared" si="242"/>
        <v>10</v>
      </c>
      <c r="AS357" s="3">
        <f t="shared" si="243"/>
        <v>2</v>
      </c>
      <c r="AT357" s="3">
        <f t="shared" si="244"/>
        <v>1</v>
      </c>
      <c r="AU357" s="3">
        <f t="shared" si="245"/>
        <v>7</v>
      </c>
      <c r="AV357" s="3">
        <f t="shared" si="246"/>
        <v>5</v>
      </c>
      <c r="AW357" s="3">
        <f t="shared" si="247"/>
        <v>3</v>
      </c>
      <c r="AX357" s="3">
        <f t="shared" si="248"/>
        <v>6</v>
      </c>
      <c r="AY357" s="3">
        <f t="shared" si="249"/>
        <v>9</v>
      </c>
      <c r="AZ357" s="3">
        <f t="shared" si="250"/>
        <v>4</v>
      </c>
      <c r="BA357" s="3"/>
      <c r="BB357" s="6">
        <f t="shared" si="251"/>
        <v>5</v>
      </c>
      <c r="BC357" s="3">
        <f t="shared" si="252"/>
        <v>5</v>
      </c>
      <c r="BD357" s="3">
        <f t="shared" si="255"/>
        <v>28</v>
      </c>
      <c r="BE357" s="3">
        <f t="shared" si="256"/>
        <v>27</v>
      </c>
      <c r="BF357" s="3">
        <f t="shared" si="257"/>
        <v>12</v>
      </c>
      <c r="BG357" s="3">
        <f t="shared" si="258"/>
        <v>13</v>
      </c>
      <c r="BH357" s="3">
        <f t="shared" si="259"/>
        <v>12</v>
      </c>
      <c r="BI357" s="28">
        <f t="shared" si="260"/>
        <v>12.5</v>
      </c>
      <c r="BJ357" s="28">
        <f t="shared" si="261"/>
        <v>4.7871355387816905</v>
      </c>
      <c r="BK357" s="44">
        <f t="shared" si="262"/>
        <v>-0.10444659357341871</v>
      </c>
      <c r="BL357" s="45">
        <f t="shared" si="253"/>
        <v>0.45840747426404427</v>
      </c>
      <c r="BM357" s="39"/>
      <c r="BN357" s="39" t="str">
        <f t="shared" si="263"/>
        <v/>
      </c>
      <c r="BP357" s="12">
        <f t="shared" si="264"/>
        <v>3.2534067057643228E-3</v>
      </c>
    </row>
    <row r="358" spans="1:68">
      <c r="A358" s="43" t="s">
        <v>1264</v>
      </c>
      <c r="B358" s="43" t="s">
        <v>1265</v>
      </c>
      <c r="C358" s="43" t="s">
        <v>150</v>
      </c>
      <c r="D358" s="43" t="s">
        <v>1266</v>
      </c>
      <c r="E358" s="43" t="s">
        <v>1260</v>
      </c>
      <c r="F358" s="12" t="str">
        <f t="shared" si="254"/>
        <v>Antimicrobi</v>
      </c>
      <c r="H358" s="12">
        <f>VLOOKUP($B358,data!$B$3:$Q$11565,'diff expr Varroa'!H$7,FALSE)</f>
        <v>3.6535616636188299</v>
      </c>
      <c r="I358" s="12">
        <f>VLOOKUP($B358,data!$B$3:$Q$11565,'diff expr Varroa'!I$7,FALSE)</f>
        <v>3.4870161193063098</v>
      </c>
      <c r="J358" s="12">
        <f>VLOOKUP($B358,data!$B$3:$Q$11565,'diff expr Varroa'!J$7,FALSE)</f>
        <v>4.6393553598667303</v>
      </c>
      <c r="K358" s="12">
        <f>VLOOKUP($B358,data!$B$3:$Q$11565,'diff expr Varroa'!K$7,FALSE)</f>
        <v>3.4706286095040801</v>
      </c>
      <c r="L358" s="12">
        <f>VLOOKUP($B358,data!$B$3:$Q$11565,'diff expr Varroa'!L$7,FALSE)</f>
        <v>3.9446609719593901</v>
      </c>
      <c r="M358" s="12">
        <f>VLOOKUP($B358,data!$B$3:$Q$11565,'diff expr Varroa'!M$7,FALSE)</f>
        <v>2.8218677180984102</v>
      </c>
      <c r="N358" s="12">
        <f>VLOOKUP($B358,data!$B$3:$Q$11565,'diff expr Varroa'!N$7,FALSE)</f>
        <v>2.8218677180984102</v>
      </c>
      <c r="O358" s="12">
        <f>VLOOKUP($B358,data!$B$3:$Q$11565,'diff expr Varroa'!O$7,FALSE)</f>
        <v>3.4276433730071201</v>
      </c>
      <c r="P358" s="12">
        <f>VLOOKUP($B358,data!$B$3:$Q$11565,'diff expr Varroa'!P$7,FALSE)</f>
        <v>3.4608708703561399</v>
      </c>
      <c r="Q358" s="12">
        <f>VLOOKUP($B358,data!$B$3:$Q$11565,'diff expr Varroa'!Q$7,FALSE)</f>
        <v>2.8218677180984102</v>
      </c>
      <c r="S358" s="40" t="str">
        <f>IF(COUNTIF(H358:L358,"&gt;"&amp;'reference parameters'!$B$2)&gt;='reference parameters'!$B$3,IF(COUNTIF('diff expr Varroa'!M358:Q358,"&gt;"&amp;'reference parameters'!$B$2)&gt;='reference parameters'!$B$4,"OK"))</f>
        <v>OK</v>
      </c>
      <c r="U358" s="3">
        <f t="shared" si="221"/>
        <v>8</v>
      </c>
      <c r="V358" s="3">
        <f t="shared" si="222"/>
        <v>7</v>
      </c>
      <c r="W358" s="3">
        <f t="shared" si="223"/>
        <v>10</v>
      </c>
      <c r="X358" s="3">
        <f t="shared" si="224"/>
        <v>6</v>
      </c>
      <c r="Y358" s="3">
        <f t="shared" si="225"/>
        <v>9</v>
      </c>
      <c r="Z358" s="3">
        <f t="shared" si="226"/>
        <v>1</v>
      </c>
      <c r="AA358" s="3">
        <f t="shared" si="227"/>
        <v>1</v>
      </c>
      <c r="AB358" s="3">
        <f t="shared" si="228"/>
        <v>4</v>
      </c>
      <c r="AC358" s="3">
        <f t="shared" si="229"/>
        <v>5</v>
      </c>
      <c r="AD358" s="3">
        <f t="shared" si="230"/>
        <v>1</v>
      </c>
      <c r="AE358" s="3"/>
      <c r="AF358" s="3">
        <f t="shared" si="231"/>
        <v>0</v>
      </c>
      <c r="AG358" s="3">
        <f t="shared" si="232"/>
        <v>0</v>
      </c>
      <c r="AH358" s="3">
        <f t="shared" si="233"/>
        <v>0</v>
      </c>
      <c r="AI358" s="3">
        <f t="shared" si="234"/>
        <v>0</v>
      </c>
      <c r="AJ358" s="3">
        <f t="shared" si="235"/>
        <v>0</v>
      </c>
      <c r="AK358" s="3">
        <f t="shared" si="236"/>
        <v>1</v>
      </c>
      <c r="AL358" s="3">
        <f t="shared" si="237"/>
        <v>1</v>
      </c>
      <c r="AM358" s="3">
        <f t="shared" si="238"/>
        <v>0</v>
      </c>
      <c r="AN358" s="3">
        <f t="shared" si="239"/>
        <v>0</v>
      </c>
      <c r="AO358" s="3">
        <f t="shared" si="240"/>
        <v>1</v>
      </c>
      <c r="AP358" s="3"/>
      <c r="AQ358" s="3">
        <f t="shared" si="241"/>
        <v>8</v>
      </c>
      <c r="AR358" s="3">
        <f t="shared" si="242"/>
        <v>7</v>
      </c>
      <c r="AS358" s="3">
        <f t="shared" si="243"/>
        <v>10</v>
      </c>
      <c r="AT358" s="3">
        <f t="shared" si="244"/>
        <v>6</v>
      </c>
      <c r="AU358" s="3">
        <f t="shared" si="245"/>
        <v>9</v>
      </c>
      <c r="AV358" s="3">
        <f t="shared" si="246"/>
        <v>2</v>
      </c>
      <c r="AW358" s="3">
        <f t="shared" si="247"/>
        <v>2</v>
      </c>
      <c r="AX358" s="3">
        <f t="shared" si="248"/>
        <v>4</v>
      </c>
      <c r="AY358" s="3">
        <f t="shared" si="249"/>
        <v>5</v>
      </c>
      <c r="AZ358" s="3">
        <f t="shared" si="250"/>
        <v>2</v>
      </c>
      <c r="BA358" s="3"/>
      <c r="BB358" s="6">
        <f t="shared" si="251"/>
        <v>5</v>
      </c>
      <c r="BC358" s="3">
        <f t="shared" si="252"/>
        <v>5</v>
      </c>
      <c r="BD358" s="3">
        <f t="shared" si="255"/>
        <v>40</v>
      </c>
      <c r="BE358" s="3">
        <f t="shared" si="256"/>
        <v>15</v>
      </c>
      <c r="BF358" s="3">
        <f t="shared" si="257"/>
        <v>0</v>
      </c>
      <c r="BG358" s="3">
        <f t="shared" si="258"/>
        <v>25</v>
      </c>
      <c r="BH358" s="3">
        <f t="shared" si="259"/>
        <v>0</v>
      </c>
      <c r="BI358" s="28">
        <f t="shared" si="260"/>
        <v>12.5</v>
      </c>
      <c r="BJ358" s="28">
        <f t="shared" si="261"/>
        <v>4.7871355387816905</v>
      </c>
      <c r="BK358" s="44">
        <f t="shared" si="262"/>
        <v>-2.6111648393354674</v>
      </c>
      <c r="BL358" s="45">
        <f t="shared" si="253"/>
        <v>4.5117194090401637E-3</v>
      </c>
      <c r="BM358" s="39"/>
      <c r="BN358" s="39" t="str">
        <f t="shared" si="263"/>
        <v>sign</v>
      </c>
      <c r="BP358" s="12">
        <f t="shared" si="264"/>
        <v>-9.696829874742334E-2</v>
      </c>
    </row>
    <row r="359" spans="1:68">
      <c r="A359" s="43" t="s">
        <v>1267</v>
      </c>
      <c r="B359" s="43" t="s">
        <v>1268</v>
      </c>
      <c r="C359" s="43" t="s">
        <v>150</v>
      </c>
      <c r="D359" s="43" t="s">
        <v>1269</v>
      </c>
      <c r="E359" s="43" t="s">
        <v>1260</v>
      </c>
      <c r="F359" s="12" t="str">
        <f t="shared" si="254"/>
        <v>Antimicrobi</v>
      </c>
      <c r="H359" s="12" t="e">
        <f>VLOOKUP($B359,data!$B$3:$Q$11565,'diff expr Varroa'!H$7,FALSE)</f>
        <v>#N/A</v>
      </c>
      <c r="I359" s="12" t="e">
        <f>VLOOKUP($B359,data!$B$3:$Q$11565,'diff expr Varroa'!I$7,FALSE)</f>
        <v>#N/A</v>
      </c>
      <c r="J359" s="12" t="e">
        <f>VLOOKUP($B359,data!$B$3:$Q$11565,'diff expr Varroa'!J$7,FALSE)</f>
        <v>#N/A</v>
      </c>
      <c r="K359" s="12" t="e">
        <f>VLOOKUP($B359,data!$B$3:$Q$11565,'diff expr Varroa'!K$7,FALSE)</f>
        <v>#N/A</v>
      </c>
      <c r="L359" s="12" t="e">
        <f>VLOOKUP($B359,data!$B$3:$Q$11565,'diff expr Varroa'!L$7,FALSE)</f>
        <v>#N/A</v>
      </c>
      <c r="M359" s="12" t="e">
        <f>VLOOKUP($B359,data!$B$3:$Q$11565,'diff expr Varroa'!M$7,FALSE)</f>
        <v>#N/A</v>
      </c>
      <c r="N359" s="12" t="e">
        <f>VLOOKUP($B359,data!$B$3:$Q$11565,'diff expr Varroa'!N$7,FALSE)</f>
        <v>#N/A</v>
      </c>
      <c r="O359" s="12" t="e">
        <f>VLOOKUP($B359,data!$B$3:$Q$11565,'diff expr Varroa'!O$7,FALSE)</f>
        <v>#N/A</v>
      </c>
      <c r="P359" s="12" t="e">
        <f>VLOOKUP($B359,data!$B$3:$Q$11565,'diff expr Varroa'!P$7,FALSE)</f>
        <v>#N/A</v>
      </c>
      <c r="Q359" s="12" t="e">
        <f>VLOOKUP($B359,data!$B$3:$Q$11565,'diff expr Varroa'!Q$7,FALSE)</f>
        <v>#N/A</v>
      </c>
      <c r="S359" s="40" t="b">
        <f>IF(COUNTIF(H359:L359,"&gt;"&amp;'reference parameters'!$B$2)&gt;='reference parameters'!$B$3,IF(COUNTIF('diff expr Varroa'!M359:Q359,"&gt;"&amp;'reference parameters'!$B$2)&gt;='reference parameters'!$B$4,"OK"))</f>
        <v>0</v>
      </c>
      <c r="U359" s="3" t="b">
        <f t="shared" si="221"/>
        <v>0</v>
      </c>
      <c r="V359" s="3" t="b">
        <f t="shared" si="222"/>
        <v>0</v>
      </c>
      <c r="W359" s="3" t="b">
        <f t="shared" si="223"/>
        <v>0</v>
      </c>
      <c r="X359" s="3" t="b">
        <f t="shared" si="224"/>
        <v>0</v>
      </c>
      <c r="Y359" s="3" t="b">
        <f t="shared" si="225"/>
        <v>0</v>
      </c>
      <c r="Z359" s="3" t="b">
        <f t="shared" si="226"/>
        <v>0</v>
      </c>
      <c r="AA359" s="3" t="b">
        <f t="shared" si="227"/>
        <v>0</v>
      </c>
      <c r="AB359" s="3" t="b">
        <f t="shared" si="228"/>
        <v>0</v>
      </c>
      <c r="AC359" s="3" t="b">
        <f t="shared" si="229"/>
        <v>0</v>
      </c>
      <c r="AD359" s="3" t="b">
        <f t="shared" si="230"/>
        <v>0</v>
      </c>
      <c r="AE359" s="3"/>
      <c r="AF359" s="3" t="str">
        <f t="shared" si="231"/>
        <v/>
      </c>
      <c r="AG359" s="3" t="str">
        <f t="shared" si="232"/>
        <v/>
      </c>
      <c r="AH359" s="3" t="str">
        <f t="shared" si="233"/>
        <v/>
      </c>
      <c r="AI359" s="3" t="str">
        <f t="shared" si="234"/>
        <v/>
      </c>
      <c r="AJ359" s="3" t="str">
        <f t="shared" si="235"/>
        <v/>
      </c>
      <c r="AK359" s="3" t="str">
        <f t="shared" si="236"/>
        <v/>
      </c>
      <c r="AL359" s="3" t="str">
        <f t="shared" si="237"/>
        <v/>
      </c>
      <c r="AM359" s="3" t="str">
        <f t="shared" si="238"/>
        <v/>
      </c>
      <c r="AN359" s="3" t="str">
        <f t="shared" si="239"/>
        <v/>
      </c>
      <c r="AO359" s="3" t="str">
        <f t="shared" si="240"/>
        <v/>
      </c>
      <c r="AP359" s="3"/>
      <c r="AQ359" s="3" t="str">
        <f t="shared" si="241"/>
        <v/>
      </c>
      <c r="AR359" s="3" t="str">
        <f t="shared" si="242"/>
        <v/>
      </c>
      <c r="AS359" s="3" t="str">
        <f t="shared" si="243"/>
        <v/>
      </c>
      <c r="AT359" s="3" t="str">
        <f t="shared" si="244"/>
        <v/>
      </c>
      <c r="AU359" s="3" t="str">
        <f t="shared" si="245"/>
        <v/>
      </c>
      <c r="AV359" s="3" t="str">
        <f t="shared" si="246"/>
        <v/>
      </c>
      <c r="AW359" s="3" t="str">
        <f t="shared" si="247"/>
        <v/>
      </c>
      <c r="AX359" s="3" t="str">
        <f t="shared" si="248"/>
        <v/>
      </c>
      <c r="AY359" s="3" t="str">
        <f t="shared" si="249"/>
        <v/>
      </c>
      <c r="AZ359" s="3" t="str">
        <f t="shared" si="250"/>
        <v/>
      </c>
      <c r="BA359" s="3"/>
      <c r="BB359" s="6">
        <f t="shared" si="251"/>
        <v>0</v>
      </c>
      <c r="BC359" s="3">
        <f t="shared" si="252"/>
        <v>0</v>
      </c>
      <c r="BD359" s="3">
        <f t="shared" si="255"/>
        <v>0</v>
      </c>
      <c r="BE359" s="3">
        <f t="shared" si="256"/>
        <v>0</v>
      </c>
      <c r="BF359" s="3">
        <f t="shared" si="257"/>
        <v>0</v>
      </c>
      <c r="BG359" s="3">
        <f t="shared" si="258"/>
        <v>0</v>
      </c>
      <c r="BH359" s="3">
        <f t="shared" si="259"/>
        <v>0</v>
      </c>
      <c r="BI359" s="28">
        <f t="shared" si="260"/>
        <v>0</v>
      </c>
      <c r="BJ359" s="28">
        <f t="shared" si="261"/>
        <v>0</v>
      </c>
      <c r="BK359" s="44" t="e">
        <f t="shared" si="262"/>
        <v>#DIV/0!</v>
      </c>
      <c r="BL359" s="45" t="str">
        <f t="shared" si="253"/>
        <v/>
      </c>
      <c r="BM359" s="39"/>
      <c r="BN359" s="39" t="str">
        <f t="shared" si="263"/>
        <v/>
      </c>
      <c r="BP359" s="12" t="e">
        <f t="shared" si="264"/>
        <v>#N/A</v>
      </c>
    </row>
    <row r="360" spans="1:68">
      <c r="A360" s="43" t="s">
        <v>1270</v>
      </c>
      <c r="B360" s="43" t="s">
        <v>1271</v>
      </c>
      <c r="C360" s="43" t="s">
        <v>1258</v>
      </c>
      <c r="D360" s="43" t="s">
        <v>1272</v>
      </c>
      <c r="E360" s="43" t="s">
        <v>1260</v>
      </c>
      <c r="F360" s="12" t="str">
        <f t="shared" si="254"/>
        <v>Antimicrobi</v>
      </c>
      <c r="H360" s="12">
        <f>VLOOKUP($B360,data!$B$3:$Q$11565,'diff expr Varroa'!H$7,FALSE)</f>
        <v>3.5040133865677898</v>
      </c>
      <c r="I360" s="12">
        <f>VLOOKUP($B360,data!$B$3:$Q$11565,'diff expr Varroa'!I$7,FALSE)</f>
        <v>3.2942621936663499</v>
      </c>
      <c r="J360" s="12">
        <f>VLOOKUP($B360,data!$B$3:$Q$11565,'diff expr Varroa'!J$7,FALSE)</f>
        <v>3.6381873987360902</v>
      </c>
      <c r="K360" s="12">
        <f>VLOOKUP($B360,data!$B$3:$Q$11565,'diff expr Varroa'!K$7,FALSE)</f>
        <v>3.7319397910766599</v>
      </c>
      <c r="L360" s="12">
        <f>VLOOKUP($B360,data!$B$3:$Q$11565,'diff expr Varroa'!L$7,FALSE)</f>
        <v>3.33407035458014</v>
      </c>
      <c r="M360" s="12">
        <f>VLOOKUP($B360,data!$B$3:$Q$11565,'diff expr Varroa'!M$7,FALSE)</f>
        <v>2.8218677180984102</v>
      </c>
      <c r="N360" s="12">
        <f>VLOOKUP($B360,data!$B$3:$Q$11565,'diff expr Varroa'!N$7,FALSE)</f>
        <v>3.3100125595866299</v>
      </c>
      <c r="O360" s="12">
        <f>VLOOKUP($B360,data!$B$3:$Q$11565,'diff expr Varroa'!O$7,FALSE)</f>
        <v>3.7696016503418699</v>
      </c>
      <c r="P360" s="12">
        <f>VLOOKUP($B360,data!$B$3:$Q$11565,'diff expr Varroa'!P$7,FALSE)</f>
        <v>2.8218677180984102</v>
      </c>
      <c r="Q360" s="12">
        <f>VLOOKUP($B360,data!$B$3:$Q$11565,'diff expr Varroa'!Q$7,FALSE)</f>
        <v>3.6339073669181099</v>
      </c>
      <c r="S360" s="40" t="str">
        <f>IF(COUNTIF(H360:L360,"&gt;"&amp;'reference parameters'!$B$2)&gt;='reference parameters'!$B$3,IF(COUNTIF('diff expr Varroa'!M360:Q360,"&gt;"&amp;'reference parameters'!$B$2)&gt;='reference parameters'!$B$4,"OK"))</f>
        <v>OK</v>
      </c>
      <c r="U360" s="3">
        <f t="shared" si="221"/>
        <v>6</v>
      </c>
      <c r="V360" s="3">
        <f t="shared" si="222"/>
        <v>3</v>
      </c>
      <c r="W360" s="3">
        <f t="shared" si="223"/>
        <v>8</v>
      </c>
      <c r="X360" s="3">
        <f t="shared" si="224"/>
        <v>9</v>
      </c>
      <c r="Y360" s="3">
        <f t="shared" si="225"/>
        <v>5</v>
      </c>
      <c r="Z360" s="3">
        <f t="shared" si="226"/>
        <v>1</v>
      </c>
      <c r="AA360" s="3">
        <f t="shared" si="227"/>
        <v>4</v>
      </c>
      <c r="AB360" s="3">
        <f t="shared" si="228"/>
        <v>10</v>
      </c>
      <c r="AC360" s="3">
        <f t="shared" si="229"/>
        <v>1</v>
      </c>
      <c r="AD360" s="3">
        <f t="shared" si="230"/>
        <v>7</v>
      </c>
      <c r="AE360" s="3"/>
      <c r="AF360" s="3">
        <f t="shared" si="231"/>
        <v>0</v>
      </c>
      <c r="AG360" s="3">
        <f t="shared" si="232"/>
        <v>0</v>
      </c>
      <c r="AH360" s="3">
        <f t="shared" si="233"/>
        <v>0</v>
      </c>
      <c r="AI360" s="3">
        <f t="shared" si="234"/>
        <v>0</v>
      </c>
      <c r="AJ360" s="3">
        <f t="shared" si="235"/>
        <v>0</v>
      </c>
      <c r="AK360" s="3">
        <f t="shared" si="236"/>
        <v>0.5</v>
      </c>
      <c r="AL360" s="3">
        <f t="shared" si="237"/>
        <v>0</v>
      </c>
      <c r="AM360" s="3">
        <f t="shared" si="238"/>
        <v>0</v>
      </c>
      <c r="AN360" s="3">
        <f t="shared" si="239"/>
        <v>0.5</v>
      </c>
      <c r="AO360" s="3">
        <f t="shared" si="240"/>
        <v>0</v>
      </c>
      <c r="AP360" s="3"/>
      <c r="AQ360" s="3">
        <f t="shared" si="241"/>
        <v>6</v>
      </c>
      <c r="AR360" s="3">
        <f t="shared" si="242"/>
        <v>3</v>
      </c>
      <c r="AS360" s="3">
        <f t="shared" si="243"/>
        <v>8</v>
      </c>
      <c r="AT360" s="3">
        <f t="shared" si="244"/>
        <v>9</v>
      </c>
      <c r="AU360" s="3">
        <f t="shared" si="245"/>
        <v>5</v>
      </c>
      <c r="AV360" s="3">
        <f t="shared" si="246"/>
        <v>1.5</v>
      </c>
      <c r="AW360" s="3">
        <f t="shared" si="247"/>
        <v>4</v>
      </c>
      <c r="AX360" s="3">
        <f t="shared" si="248"/>
        <v>10</v>
      </c>
      <c r="AY360" s="3">
        <f t="shared" si="249"/>
        <v>1.5</v>
      </c>
      <c r="AZ360" s="3">
        <f t="shared" si="250"/>
        <v>7</v>
      </c>
      <c r="BA360" s="3"/>
      <c r="BB360" s="6">
        <f t="shared" si="251"/>
        <v>5</v>
      </c>
      <c r="BC360" s="3">
        <f t="shared" si="252"/>
        <v>5</v>
      </c>
      <c r="BD360" s="3">
        <f t="shared" si="255"/>
        <v>31</v>
      </c>
      <c r="BE360" s="3">
        <f t="shared" si="256"/>
        <v>24</v>
      </c>
      <c r="BF360" s="3">
        <f t="shared" si="257"/>
        <v>9</v>
      </c>
      <c r="BG360" s="3">
        <f t="shared" si="258"/>
        <v>16</v>
      </c>
      <c r="BH360" s="3">
        <f t="shared" si="259"/>
        <v>9</v>
      </c>
      <c r="BI360" s="28">
        <f t="shared" si="260"/>
        <v>12.5</v>
      </c>
      <c r="BJ360" s="28">
        <f t="shared" si="261"/>
        <v>4.7871355387816905</v>
      </c>
      <c r="BK360" s="44">
        <f t="shared" si="262"/>
        <v>-0.73112615501393097</v>
      </c>
      <c r="BL360" s="45">
        <f t="shared" si="253"/>
        <v>0.23235104997023245</v>
      </c>
      <c r="BM360" s="39"/>
      <c r="BN360" s="39" t="str">
        <f t="shared" si="263"/>
        <v/>
      </c>
      <c r="BP360" s="12">
        <f t="shared" si="264"/>
        <v>-2.9388941880894474E-2</v>
      </c>
    </row>
    <row r="361" spans="1:68">
      <c r="A361" s="43" t="s">
        <v>1273</v>
      </c>
      <c r="B361" s="43" t="s">
        <v>1274</v>
      </c>
      <c r="C361" s="43" t="s">
        <v>150</v>
      </c>
      <c r="D361" s="43" t="s">
        <v>1275</v>
      </c>
      <c r="E361" s="43" t="s">
        <v>1260</v>
      </c>
      <c r="F361" s="12" t="str">
        <f t="shared" si="254"/>
        <v>Antimicrobi</v>
      </c>
      <c r="H361" s="12">
        <f>VLOOKUP($B361,data!$B$3:$Q$11565,'diff expr Varroa'!H$7,FALSE)</f>
        <v>4.7882403612659497</v>
      </c>
      <c r="I361" s="12">
        <f>VLOOKUP($B361,data!$B$3:$Q$11565,'diff expr Varroa'!I$7,FALSE)</f>
        <v>4.9486052131722396</v>
      </c>
      <c r="J361" s="12">
        <f>VLOOKUP($B361,data!$B$3:$Q$11565,'diff expr Varroa'!J$7,FALSE)</f>
        <v>5.3510197543661198</v>
      </c>
      <c r="K361" s="12">
        <f>VLOOKUP($B361,data!$B$3:$Q$11565,'diff expr Varroa'!K$7,FALSE)</f>
        <v>4.2284225029819602</v>
      </c>
      <c r="L361" s="12">
        <f>VLOOKUP($B361,data!$B$3:$Q$11565,'diff expr Varroa'!L$7,FALSE)</f>
        <v>4.5079198595814196</v>
      </c>
      <c r="M361" s="12">
        <f>VLOOKUP($B361,data!$B$3:$Q$11565,'diff expr Varroa'!M$7,FALSE)</f>
        <v>4.1560374762891303</v>
      </c>
      <c r="N361" s="12">
        <f>VLOOKUP($B361,data!$B$3:$Q$11565,'diff expr Varroa'!N$7,FALSE)</f>
        <v>4.8453589192974098</v>
      </c>
      <c r="O361" s="12">
        <f>VLOOKUP($B361,data!$B$3:$Q$11565,'diff expr Varroa'!O$7,FALSE)</f>
        <v>4.5477957058863296</v>
      </c>
      <c r="P361" s="12">
        <f>VLOOKUP($B361,data!$B$3:$Q$11565,'diff expr Varroa'!P$7,FALSE)</f>
        <v>5.0476523100685604</v>
      </c>
      <c r="Q361" s="12">
        <f>VLOOKUP($B361,data!$B$3:$Q$11565,'diff expr Varroa'!Q$7,FALSE)</f>
        <v>4.87288619379569</v>
      </c>
      <c r="S361" s="40" t="str">
        <f>IF(COUNTIF(H361:L361,"&gt;"&amp;'reference parameters'!$B$2)&gt;='reference parameters'!$B$3,IF(COUNTIF('diff expr Varroa'!M361:Q361,"&gt;"&amp;'reference parameters'!$B$2)&gt;='reference parameters'!$B$4,"OK"))</f>
        <v>OK</v>
      </c>
      <c r="U361" s="3">
        <f t="shared" si="221"/>
        <v>5</v>
      </c>
      <c r="V361" s="3">
        <f t="shared" si="222"/>
        <v>8</v>
      </c>
      <c r="W361" s="3">
        <f t="shared" si="223"/>
        <v>10</v>
      </c>
      <c r="X361" s="3">
        <f t="shared" si="224"/>
        <v>2</v>
      </c>
      <c r="Y361" s="3">
        <f t="shared" si="225"/>
        <v>3</v>
      </c>
      <c r="Z361" s="3">
        <f t="shared" si="226"/>
        <v>1</v>
      </c>
      <c r="AA361" s="3">
        <f t="shared" si="227"/>
        <v>6</v>
      </c>
      <c r="AB361" s="3">
        <f t="shared" si="228"/>
        <v>4</v>
      </c>
      <c r="AC361" s="3">
        <f t="shared" si="229"/>
        <v>9</v>
      </c>
      <c r="AD361" s="3">
        <f t="shared" si="230"/>
        <v>7</v>
      </c>
      <c r="AE361" s="3"/>
      <c r="AF361" s="3">
        <f t="shared" si="231"/>
        <v>0</v>
      </c>
      <c r="AG361" s="3">
        <f t="shared" si="232"/>
        <v>0</v>
      </c>
      <c r="AH361" s="3">
        <f t="shared" si="233"/>
        <v>0</v>
      </c>
      <c r="AI361" s="3">
        <f t="shared" si="234"/>
        <v>0</v>
      </c>
      <c r="AJ361" s="3">
        <f t="shared" si="235"/>
        <v>0</v>
      </c>
      <c r="AK361" s="3">
        <f t="shared" si="236"/>
        <v>0</v>
      </c>
      <c r="AL361" s="3">
        <f t="shared" si="237"/>
        <v>0</v>
      </c>
      <c r="AM361" s="3">
        <f t="shared" si="238"/>
        <v>0</v>
      </c>
      <c r="AN361" s="3">
        <f t="shared" si="239"/>
        <v>0</v>
      </c>
      <c r="AO361" s="3">
        <f t="shared" si="240"/>
        <v>0</v>
      </c>
      <c r="AP361" s="3"/>
      <c r="AQ361" s="3">
        <f t="shared" si="241"/>
        <v>5</v>
      </c>
      <c r="AR361" s="3">
        <f t="shared" si="242"/>
        <v>8</v>
      </c>
      <c r="AS361" s="3">
        <f t="shared" si="243"/>
        <v>10</v>
      </c>
      <c r="AT361" s="3">
        <f t="shared" si="244"/>
        <v>2</v>
      </c>
      <c r="AU361" s="3">
        <f t="shared" si="245"/>
        <v>3</v>
      </c>
      <c r="AV361" s="3">
        <f t="shared" si="246"/>
        <v>1</v>
      </c>
      <c r="AW361" s="3">
        <f t="shared" si="247"/>
        <v>6</v>
      </c>
      <c r="AX361" s="3">
        <f t="shared" si="248"/>
        <v>4</v>
      </c>
      <c r="AY361" s="3">
        <f t="shared" si="249"/>
        <v>9</v>
      </c>
      <c r="AZ361" s="3">
        <f t="shared" si="250"/>
        <v>7</v>
      </c>
      <c r="BA361" s="3"/>
      <c r="BB361" s="6">
        <f t="shared" si="251"/>
        <v>5</v>
      </c>
      <c r="BC361" s="3">
        <f t="shared" si="252"/>
        <v>5</v>
      </c>
      <c r="BD361" s="3">
        <f t="shared" si="255"/>
        <v>28</v>
      </c>
      <c r="BE361" s="3">
        <f t="shared" si="256"/>
        <v>27</v>
      </c>
      <c r="BF361" s="3">
        <f t="shared" si="257"/>
        <v>12</v>
      </c>
      <c r="BG361" s="3">
        <f t="shared" si="258"/>
        <v>13</v>
      </c>
      <c r="BH361" s="3">
        <f t="shared" si="259"/>
        <v>12</v>
      </c>
      <c r="BI361" s="28">
        <f t="shared" si="260"/>
        <v>12.5</v>
      </c>
      <c r="BJ361" s="28">
        <f t="shared" si="261"/>
        <v>4.7871355387816905</v>
      </c>
      <c r="BK361" s="44">
        <f t="shared" si="262"/>
        <v>-0.10444659357341871</v>
      </c>
      <c r="BL361" s="45">
        <f t="shared" si="253"/>
        <v>0.45840747426404427</v>
      </c>
      <c r="BM361" s="39"/>
      <c r="BN361" s="39" t="str">
        <f t="shared" si="263"/>
        <v/>
      </c>
      <c r="BP361" s="12">
        <f t="shared" si="264"/>
        <v>-6.5103618298563044E-3</v>
      </c>
    </row>
    <row r="362" spans="1:68">
      <c r="A362" s="43" t="s">
        <v>1276</v>
      </c>
      <c r="B362" s="43" t="s">
        <v>1277</v>
      </c>
      <c r="C362" s="43" t="s">
        <v>1278</v>
      </c>
      <c r="D362" s="43" t="s">
        <v>1279</v>
      </c>
      <c r="E362" s="43" t="s">
        <v>1280</v>
      </c>
      <c r="F362" s="12" t="str">
        <f t="shared" si="254"/>
        <v>Vago orthol</v>
      </c>
      <c r="H362" s="12">
        <f>VLOOKUP($B362,data!$B$3:$Q$11565,'diff expr Varroa'!H$7,FALSE)</f>
        <v>12.9162183693917</v>
      </c>
      <c r="I362" s="12">
        <f>VLOOKUP($B362,data!$B$3:$Q$11565,'diff expr Varroa'!I$7,FALSE)</f>
        <v>12.941522701813399</v>
      </c>
      <c r="J362" s="12">
        <f>VLOOKUP($B362,data!$B$3:$Q$11565,'diff expr Varroa'!J$7,FALSE)</f>
        <v>12.817551208146099</v>
      </c>
      <c r="K362" s="12">
        <f>VLOOKUP($B362,data!$B$3:$Q$11565,'diff expr Varroa'!K$7,FALSE)</f>
        <v>12.431040730785799</v>
      </c>
      <c r="L362" s="12">
        <f>VLOOKUP($B362,data!$B$3:$Q$11565,'diff expr Varroa'!L$7,FALSE)</f>
        <v>12.3122361130768</v>
      </c>
      <c r="M362" s="12">
        <f>VLOOKUP($B362,data!$B$3:$Q$11565,'diff expr Varroa'!M$7,FALSE)</f>
        <v>13.1497083574603</v>
      </c>
      <c r="N362" s="12">
        <f>VLOOKUP($B362,data!$B$3:$Q$11565,'diff expr Varroa'!N$7,FALSE)</f>
        <v>12.831885649459901</v>
      </c>
      <c r="O362" s="12">
        <f>VLOOKUP($B362,data!$B$3:$Q$11565,'diff expr Varroa'!O$7,FALSE)</f>
        <v>12.639184369524401</v>
      </c>
      <c r="P362" s="12">
        <f>VLOOKUP($B362,data!$B$3:$Q$11565,'diff expr Varroa'!P$7,FALSE)</f>
        <v>12.860907864000501</v>
      </c>
      <c r="Q362" s="12">
        <f>VLOOKUP($B362,data!$B$3:$Q$11565,'diff expr Varroa'!Q$7,FALSE)</f>
        <v>12.9404256026612</v>
      </c>
      <c r="S362" s="40" t="str">
        <f>IF(COUNTIF(H362:L362,"&gt;"&amp;'reference parameters'!$B$2)&gt;='reference parameters'!$B$3,IF(COUNTIF('diff expr Varroa'!M362:Q362,"&gt;"&amp;'reference parameters'!$B$2)&gt;='reference parameters'!$B$4,"OK"))</f>
        <v>OK</v>
      </c>
      <c r="U362" s="3">
        <f t="shared" si="221"/>
        <v>7</v>
      </c>
      <c r="V362" s="3">
        <f t="shared" si="222"/>
        <v>9</v>
      </c>
      <c r="W362" s="3">
        <f t="shared" si="223"/>
        <v>4</v>
      </c>
      <c r="X362" s="3">
        <f t="shared" si="224"/>
        <v>2</v>
      </c>
      <c r="Y362" s="3">
        <f t="shared" si="225"/>
        <v>1</v>
      </c>
      <c r="Z362" s="3">
        <f t="shared" si="226"/>
        <v>10</v>
      </c>
      <c r="AA362" s="3">
        <f t="shared" si="227"/>
        <v>5</v>
      </c>
      <c r="AB362" s="3">
        <f t="shared" si="228"/>
        <v>3</v>
      </c>
      <c r="AC362" s="3">
        <f t="shared" si="229"/>
        <v>6</v>
      </c>
      <c r="AD362" s="3">
        <f t="shared" si="230"/>
        <v>8</v>
      </c>
      <c r="AE362" s="3"/>
      <c r="AF362" s="3">
        <f t="shared" si="231"/>
        <v>0</v>
      </c>
      <c r="AG362" s="3">
        <f t="shared" si="232"/>
        <v>0</v>
      </c>
      <c r="AH362" s="3">
        <f t="shared" si="233"/>
        <v>0</v>
      </c>
      <c r="AI362" s="3">
        <f t="shared" si="234"/>
        <v>0</v>
      </c>
      <c r="AJ362" s="3">
        <f t="shared" si="235"/>
        <v>0</v>
      </c>
      <c r="AK362" s="3">
        <f t="shared" si="236"/>
        <v>0</v>
      </c>
      <c r="AL362" s="3">
        <f t="shared" si="237"/>
        <v>0</v>
      </c>
      <c r="AM362" s="3">
        <f t="shared" si="238"/>
        <v>0</v>
      </c>
      <c r="AN362" s="3">
        <f t="shared" si="239"/>
        <v>0</v>
      </c>
      <c r="AO362" s="3">
        <f t="shared" si="240"/>
        <v>0</v>
      </c>
      <c r="AP362" s="3"/>
      <c r="AQ362" s="3">
        <f t="shared" si="241"/>
        <v>7</v>
      </c>
      <c r="AR362" s="3">
        <f t="shared" si="242"/>
        <v>9</v>
      </c>
      <c r="AS362" s="3">
        <f t="shared" si="243"/>
        <v>4</v>
      </c>
      <c r="AT362" s="3">
        <f t="shared" si="244"/>
        <v>2</v>
      </c>
      <c r="AU362" s="3">
        <f t="shared" si="245"/>
        <v>1</v>
      </c>
      <c r="AV362" s="3">
        <f t="shared" si="246"/>
        <v>10</v>
      </c>
      <c r="AW362" s="3">
        <f t="shared" si="247"/>
        <v>5</v>
      </c>
      <c r="AX362" s="3">
        <f t="shared" si="248"/>
        <v>3</v>
      </c>
      <c r="AY362" s="3">
        <f t="shared" si="249"/>
        <v>6</v>
      </c>
      <c r="AZ362" s="3">
        <f t="shared" si="250"/>
        <v>8</v>
      </c>
      <c r="BA362" s="3"/>
      <c r="BB362" s="6">
        <f t="shared" si="251"/>
        <v>5</v>
      </c>
      <c r="BC362" s="3">
        <f t="shared" si="252"/>
        <v>5</v>
      </c>
      <c r="BD362" s="3">
        <f t="shared" si="255"/>
        <v>23</v>
      </c>
      <c r="BE362" s="3">
        <f t="shared" si="256"/>
        <v>32</v>
      </c>
      <c r="BF362" s="3">
        <f t="shared" si="257"/>
        <v>17</v>
      </c>
      <c r="BG362" s="3">
        <f t="shared" si="258"/>
        <v>8</v>
      </c>
      <c r="BH362" s="3">
        <f t="shared" si="259"/>
        <v>8</v>
      </c>
      <c r="BI362" s="28">
        <f t="shared" si="260"/>
        <v>12.5</v>
      </c>
      <c r="BJ362" s="28">
        <f t="shared" si="261"/>
        <v>4.7871355387816905</v>
      </c>
      <c r="BK362" s="44">
        <f t="shared" si="262"/>
        <v>-0.94001934216076832</v>
      </c>
      <c r="BL362" s="45">
        <f t="shared" si="253"/>
        <v>0.17360381967471225</v>
      </c>
      <c r="BM362" s="39"/>
      <c r="BN362" s="39" t="str">
        <f t="shared" si="263"/>
        <v/>
      </c>
      <c r="BP362" s="12">
        <f t="shared" si="264"/>
        <v>6.8185184073836598E-3</v>
      </c>
    </row>
    <row r="363" spans="1:68">
      <c r="A363" s="43" t="s">
        <v>1281</v>
      </c>
      <c r="B363" s="43" t="s">
        <v>1282</v>
      </c>
      <c r="C363" s="43" t="s">
        <v>1283</v>
      </c>
      <c r="D363" s="43" t="s">
        <v>1284</v>
      </c>
      <c r="E363" s="43" t="s">
        <v>1285</v>
      </c>
      <c r="F363" s="12" t="str">
        <f t="shared" si="254"/>
        <v>RNAi</v>
      </c>
      <c r="H363" s="12" t="e">
        <f>VLOOKUP($B363,data!$B$3:$Q$11565,'diff expr Varroa'!H$7,FALSE)</f>
        <v>#N/A</v>
      </c>
      <c r="I363" s="12" t="e">
        <f>VLOOKUP($B363,data!$B$3:$Q$11565,'diff expr Varroa'!I$7,FALSE)</f>
        <v>#N/A</v>
      </c>
      <c r="J363" s="12" t="e">
        <f>VLOOKUP($B363,data!$B$3:$Q$11565,'diff expr Varroa'!J$7,FALSE)</f>
        <v>#N/A</v>
      </c>
      <c r="K363" s="12" t="e">
        <f>VLOOKUP($B363,data!$B$3:$Q$11565,'diff expr Varroa'!K$7,FALSE)</f>
        <v>#N/A</v>
      </c>
      <c r="L363" s="12" t="e">
        <f>VLOOKUP($B363,data!$B$3:$Q$11565,'diff expr Varroa'!L$7,FALSE)</f>
        <v>#N/A</v>
      </c>
      <c r="M363" s="12" t="e">
        <f>VLOOKUP($B363,data!$B$3:$Q$11565,'diff expr Varroa'!M$7,FALSE)</f>
        <v>#N/A</v>
      </c>
      <c r="N363" s="12" t="e">
        <f>VLOOKUP($B363,data!$B$3:$Q$11565,'diff expr Varroa'!N$7,FALSE)</f>
        <v>#N/A</v>
      </c>
      <c r="O363" s="12" t="e">
        <f>VLOOKUP($B363,data!$B$3:$Q$11565,'diff expr Varroa'!O$7,FALSE)</f>
        <v>#N/A</v>
      </c>
      <c r="P363" s="12" t="e">
        <f>VLOOKUP($B363,data!$B$3:$Q$11565,'diff expr Varroa'!P$7,FALSE)</f>
        <v>#N/A</v>
      </c>
      <c r="Q363" s="12" t="e">
        <f>VLOOKUP($B363,data!$B$3:$Q$11565,'diff expr Varroa'!Q$7,FALSE)</f>
        <v>#N/A</v>
      </c>
      <c r="S363" s="40" t="b">
        <f>IF(COUNTIF(H363:L363,"&gt;"&amp;'reference parameters'!$B$2)&gt;='reference parameters'!$B$3,IF(COUNTIF('diff expr Varroa'!M363:Q363,"&gt;"&amp;'reference parameters'!$B$2)&gt;='reference parameters'!$B$4,"OK"))</f>
        <v>0</v>
      </c>
      <c r="U363" s="3" t="b">
        <f t="shared" si="221"/>
        <v>0</v>
      </c>
      <c r="V363" s="3" t="b">
        <f t="shared" si="222"/>
        <v>0</v>
      </c>
      <c r="W363" s="3" t="b">
        <f t="shared" si="223"/>
        <v>0</v>
      </c>
      <c r="X363" s="3" t="b">
        <f t="shared" si="224"/>
        <v>0</v>
      </c>
      <c r="Y363" s="3" t="b">
        <f t="shared" si="225"/>
        <v>0</v>
      </c>
      <c r="Z363" s="3" t="b">
        <f t="shared" si="226"/>
        <v>0</v>
      </c>
      <c r="AA363" s="3" t="b">
        <f t="shared" si="227"/>
        <v>0</v>
      </c>
      <c r="AB363" s="3" t="b">
        <f t="shared" si="228"/>
        <v>0</v>
      </c>
      <c r="AC363" s="3" t="b">
        <f t="shared" si="229"/>
        <v>0</v>
      </c>
      <c r="AD363" s="3" t="b">
        <f t="shared" si="230"/>
        <v>0</v>
      </c>
      <c r="AE363" s="3"/>
      <c r="AF363" s="3" t="str">
        <f t="shared" si="231"/>
        <v/>
      </c>
      <c r="AG363" s="3" t="str">
        <f t="shared" si="232"/>
        <v/>
      </c>
      <c r="AH363" s="3" t="str">
        <f t="shared" si="233"/>
        <v/>
      </c>
      <c r="AI363" s="3" t="str">
        <f t="shared" si="234"/>
        <v/>
      </c>
      <c r="AJ363" s="3" t="str">
        <f t="shared" si="235"/>
        <v/>
      </c>
      <c r="AK363" s="3" t="str">
        <f t="shared" si="236"/>
        <v/>
      </c>
      <c r="AL363" s="3" t="str">
        <f t="shared" si="237"/>
        <v/>
      </c>
      <c r="AM363" s="3" t="str">
        <f t="shared" si="238"/>
        <v/>
      </c>
      <c r="AN363" s="3" t="str">
        <f t="shared" si="239"/>
        <v/>
      </c>
      <c r="AO363" s="3" t="str">
        <f t="shared" si="240"/>
        <v/>
      </c>
      <c r="AP363" s="3"/>
      <c r="AQ363" s="3" t="str">
        <f t="shared" si="241"/>
        <v/>
      </c>
      <c r="AR363" s="3" t="str">
        <f t="shared" si="242"/>
        <v/>
      </c>
      <c r="AS363" s="3" t="str">
        <f t="shared" si="243"/>
        <v/>
      </c>
      <c r="AT363" s="3" t="str">
        <f t="shared" si="244"/>
        <v/>
      </c>
      <c r="AU363" s="3" t="str">
        <f t="shared" si="245"/>
        <v/>
      </c>
      <c r="AV363" s="3" t="str">
        <f t="shared" si="246"/>
        <v/>
      </c>
      <c r="AW363" s="3" t="str">
        <f t="shared" si="247"/>
        <v/>
      </c>
      <c r="AX363" s="3" t="str">
        <f t="shared" si="248"/>
        <v/>
      </c>
      <c r="AY363" s="3" t="str">
        <f t="shared" si="249"/>
        <v/>
      </c>
      <c r="AZ363" s="3" t="str">
        <f t="shared" si="250"/>
        <v/>
      </c>
      <c r="BA363" s="3"/>
      <c r="BB363" s="6">
        <f t="shared" si="251"/>
        <v>0</v>
      </c>
      <c r="BC363" s="3">
        <f t="shared" si="252"/>
        <v>0</v>
      </c>
      <c r="BD363" s="3">
        <f t="shared" si="255"/>
        <v>0</v>
      </c>
      <c r="BE363" s="3">
        <f t="shared" si="256"/>
        <v>0</v>
      </c>
      <c r="BF363" s="3">
        <f t="shared" si="257"/>
        <v>0</v>
      </c>
      <c r="BG363" s="3">
        <f t="shared" si="258"/>
        <v>0</v>
      </c>
      <c r="BH363" s="3">
        <f t="shared" si="259"/>
        <v>0</v>
      </c>
      <c r="BI363" s="28">
        <f t="shared" si="260"/>
        <v>0</v>
      </c>
      <c r="BJ363" s="28">
        <f t="shared" si="261"/>
        <v>0</v>
      </c>
      <c r="BK363" s="44" t="e">
        <f t="shared" si="262"/>
        <v>#DIV/0!</v>
      </c>
      <c r="BL363" s="45" t="str">
        <f t="shared" si="253"/>
        <v/>
      </c>
      <c r="BM363" s="39"/>
      <c r="BN363" s="39" t="str">
        <f t="shared" si="263"/>
        <v/>
      </c>
      <c r="BP363" s="12" t="e">
        <f t="shared" si="264"/>
        <v>#N/A</v>
      </c>
    </row>
    <row r="364" spans="1:68">
      <c r="A364" s="43" t="s">
        <v>1286</v>
      </c>
      <c r="B364" s="43" t="s">
        <v>1287</v>
      </c>
      <c r="C364" s="43" t="s">
        <v>1288</v>
      </c>
      <c r="D364" s="43" t="s">
        <v>1289</v>
      </c>
      <c r="E364" s="43" t="s">
        <v>1285</v>
      </c>
      <c r="F364" s="12" t="str">
        <f t="shared" si="254"/>
        <v>RNAi</v>
      </c>
      <c r="H364" s="12">
        <f>VLOOKUP($B364,data!$B$3:$Q$11565,'diff expr Varroa'!H$7,FALSE)</f>
        <v>10.878235356640699</v>
      </c>
      <c r="I364" s="12">
        <f>VLOOKUP($B364,data!$B$3:$Q$11565,'diff expr Varroa'!I$7,FALSE)</f>
        <v>10.931576219717501</v>
      </c>
      <c r="J364" s="12">
        <f>VLOOKUP($B364,data!$B$3:$Q$11565,'diff expr Varroa'!J$7,FALSE)</f>
        <v>10.617096084852699</v>
      </c>
      <c r="K364" s="12">
        <f>VLOOKUP($B364,data!$B$3:$Q$11565,'diff expr Varroa'!K$7,FALSE)</f>
        <v>10.4169473710368</v>
      </c>
      <c r="L364" s="12">
        <f>VLOOKUP($B364,data!$B$3:$Q$11565,'diff expr Varroa'!L$7,FALSE)</f>
        <v>10.582625342808999</v>
      </c>
      <c r="M364" s="12">
        <f>VLOOKUP($B364,data!$B$3:$Q$11565,'diff expr Varroa'!M$7,FALSE)</f>
        <v>10.465991049760801</v>
      </c>
      <c r="N364" s="12">
        <f>VLOOKUP($B364,data!$B$3:$Q$11565,'diff expr Varroa'!N$7,FALSE)</f>
        <v>10.9503981364262</v>
      </c>
      <c r="O364" s="12">
        <f>VLOOKUP($B364,data!$B$3:$Q$11565,'diff expr Varroa'!O$7,FALSE)</f>
        <v>10.556142047535101</v>
      </c>
      <c r="P364" s="12">
        <f>VLOOKUP($B364,data!$B$3:$Q$11565,'diff expr Varroa'!P$7,FALSE)</f>
        <v>11.0362969653081</v>
      </c>
      <c r="Q364" s="12">
        <f>VLOOKUP($B364,data!$B$3:$Q$11565,'diff expr Varroa'!Q$7,FALSE)</f>
        <v>10.7102920285172</v>
      </c>
      <c r="S364" s="40" t="str">
        <f>IF(COUNTIF(H364:L364,"&gt;"&amp;'reference parameters'!$B$2)&gt;='reference parameters'!$B$3,IF(COUNTIF('diff expr Varroa'!M364:Q364,"&gt;"&amp;'reference parameters'!$B$2)&gt;='reference parameters'!$B$4,"OK"))</f>
        <v>OK</v>
      </c>
      <c r="U364" s="3">
        <f t="shared" si="221"/>
        <v>7</v>
      </c>
      <c r="V364" s="3">
        <f t="shared" si="222"/>
        <v>8</v>
      </c>
      <c r="W364" s="3">
        <f t="shared" si="223"/>
        <v>5</v>
      </c>
      <c r="X364" s="3">
        <f t="shared" si="224"/>
        <v>1</v>
      </c>
      <c r="Y364" s="3">
        <f t="shared" si="225"/>
        <v>4</v>
      </c>
      <c r="Z364" s="3">
        <f t="shared" si="226"/>
        <v>2</v>
      </c>
      <c r="AA364" s="3">
        <f t="shared" si="227"/>
        <v>9</v>
      </c>
      <c r="AB364" s="3">
        <f t="shared" si="228"/>
        <v>3</v>
      </c>
      <c r="AC364" s="3">
        <f t="shared" si="229"/>
        <v>10</v>
      </c>
      <c r="AD364" s="3">
        <f t="shared" si="230"/>
        <v>6</v>
      </c>
      <c r="AE364" s="3"/>
      <c r="AF364" s="3">
        <f t="shared" si="231"/>
        <v>0</v>
      </c>
      <c r="AG364" s="3">
        <f t="shared" si="232"/>
        <v>0</v>
      </c>
      <c r="AH364" s="3">
        <f t="shared" si="233"/>
        <v>0</v>
      </c>
      <c r="AI364" s="3">
        <f t="shared" si="234"/>
        <v>0</v>
      </c>
      <c r="AJ364" s="3">
        <f t="shared" si="235"/>
        <v>0</v>
      </c>
      <c r="AK364" s="3">
        <f t="shared" si="236"/>
        <v>0</v>
      </c>
      <c r="AL364" s="3">
        <f t="shared" si="237"/>
        <v>0</v>
      </c>
      <c r="AM364" s="3">
        <f t="shared" si="238"/>
        <v>0</v>
      </c>
      <c r="AN364" s="3">
        <f t="shared" si="239"/>
        <v>0</v>
      </c>
      <c r="AO364" s="3">
        <f t="shared" si="240"/>
        <v>0</v>
      </c>
      <c r="AP364" s="3"/>
      <c r="AQ364" s="3">
        <f t="shared" si="241"/>
        <v>7</v>
      </c>
      <c r="AR364" s="3">
        <f t="shared" si="242"/>
        <v>8</v>
      </c>
      <c r="AS364" s="3">
        <f t="shared" si="243"/>
        <v>5</v>
      </c>
      <c r="AT364" s="3">
        <f t="shared" si="244"/>
        <v>1</v>
      </c>
      <c r="AU364" s="3">
        <f t="shared" si="245"/>
        <v>4</v>
      </c>
      <c r="AV364" s="3">
        <f t="shared" si="246"/>
        <v>2</v>
      </c>
      <c r="AW364" s="3">
        <f t="shared" si="247"/>
        <v>9</v>
      </c>
      <c r="AX364" s="3">
        <f t="shared" si="248"/>
        <v>3</v>
      </c>
      <c r="AY364" s="3">
        <f t="shared" si="249"/>
        <v>10</v>
      </c>
      <c r="AZ364" s="3">
        <f t="shared" si="250"/>
        <v>6</v>
      </c>
      <c r="BA364" s="3"/>
      <c r="BB364" s="6">
        <f t="shared" si="251"/>
        <v>5</v>
      </c>
      <c r="BC364" s="3">
        <f t="shared" si="252"/>
        <v>5</v>
      </c>
      <c r="BD364" s="3">
        <f t="shared" si="255"/>
        <v>25</v>
      </c>
      <c r="BE364" s="3">
        <f t="shared" si="256"/>
        <v>30</v>
      </c>
      <c r="BF364" s="3">
        <f t="shared" si="257"/>
        <v>15</v>
      </c>
      <c r="BG364" s="3">
        <f t="shared" si="258"/>
        <v>10</v>
      </c>
      <c r="BH364" s="3">
        <f t="shared" si="259"/>
        <v>10</v>
      </c>
      <c r="BI364" s="28">
        <f t="shared" si="260"/>
        <v>12.5</v>
      </c>
      <c r="BJ364" s="28">
        <f t="shared" si="261"/>
        <v>4.7871355387816905</v>
      </c>
      <c r="BK364" s="44">
        <f t="shared" si="262"/>
        <v>-0.5222329678670935</v>
      </c>
      <c r="BL364" s="45">
        <f t="shared" si="253"/>
        <v>0.30075406722029491</v>
      </c>
      <c r="BM364" s="39"/>
      <c r="BN364" s="39" t="str">
        <f t="shared" si="263"/>
        <v/>
      </c>
      <c r="BP364" s="12">
        <f t="shared" si="264"/>
        <v>2.3723267857657499E-3</v>
      </c>
    </row>
    <row r="365" spans="1:68">
      <c r="A365" s="43" t="s">
        <v>1290</v>
      </c>
      <c r="B365" s="43" t="s">
        <v>1291</v>
      </c>
      <c r="C365" s="43" t="s">
        <v>1292</v>
      </c>
      <c r="D365" s="43" t="s">
        <v>1293</v>
      </c>
      <c r="E365" s="43" t="s">
        <v>1285</v>
      </c>
      <c r="F365" s="12" t="str">
        <f t="shared" si="254"/>
        <v>RNAi</v>
      </c>
      <c r="H365" s="12" t="e">
        <f>VLOOKUP($B365,data!$B$3:$Q$11565,'diff expr Varroa'!H$7,FALSE)</f>
        <v>#N/A</v>
      </c>
      <c r="I365" s="12" t="e">
        <f>VLOOKUP($B365,data!$B$3:$Q$11565,'diff expr Varroa'!I$7,FALSE)</f>
        <v>#N/A</v>
      </c>
      <c r="J365" s="12" t="e">
        <f>VLOOKUP($B365,data!$B$3:$Q$11565,'diff expr Varroa'!J$7,FALSE)</f>
        <v>#N/A</v>
      </c>
      <c r="K365" s="12" t="e">
        <f>VLOOKUP($B365,data!$B$3:$Q$11565,'diff expr Varroa'!K$7,FALSE)</f>
        <v>#N/A</v>
      </c>
      <c r="L365" s="12" t="e">
        <f>VLOOKUP($B365,data!$B$3:$Q$11565,'diff expr Varroa'!L$7,FALSE)</f>
        <v>#N/A</v>
      </c>
      <c r="M365" s="12" t="e">
        <f>VLOOKUP($B365,data!$B$3:$Q$11565,'diff expr Varroa'!M$7,FALSE)</f>
        <v>#N/A</v>
      </c>
      <c r="N365" s="12" t="e">
        <f>VLOOKUP($B365,data!$B$3:$Q$11565,'diff expr Varroa'!N$7,FALSE)</f>
        <v>#N/A</v>
      </c>
      <c r="O365" s="12" t="e">
        <f>VLOOKUP($B365,data!$B$3:$Q$11565,'diff expr Varroa'!O$7,FALSE)</f>
        <v>#N/A</v>
      </c>
      <c r="P365" s="12" t="e">
        <f>VLOOKUP($B365,data!$B$3:$Q$11565,'diff expr Varroa'!P$7,FALSE)</f>
        <v>#N/A</v>
      </c>
      <c r="Q365" s="12" t="e">
        <f>VLOOKUP($B365,data!$B$3:$Q$11565,'diff expr Varroa'!Q$7,FALSE)</f>
        <v>#N/A</v>
      </c>
      <c r="S365" s="40" t="b">
        <f>IF(COUNTIF(H365:L365,"&gt;"&amp;'reference parameters'!$B$2)&gt;='reference parameters'!$B$3,IF(COUNTIF('diff expr Varroa'!M365:Q365,"&gt;"&amp;'reference parameters'!$B$2)&gt;='reference parameters'!$B$4,"OK"))</f>
        <v>0</v>
      </c>
      <c r="U365" s="3" t="b">
        <f t="shared" si="221"/>
        <v>0</v>
      </c>
      <c r="V365" s="3" t="b">
        <f t="shared" si="222"/>
        <v>0</v>
      </c>
      <c r="W365" s="3" t="b">
        <f t="shared" si="223"/>
        <v>0</v>
      </c>
      <c r="X365" s="3" t="b">
        <f t="shared" si="224"/>
        <v>0</v>
      </c>
      <c r="Y365" s="3" t="b">
        <f t="shared" si="225"/>
        <v>0</v>
      </c>
      <c r="Z365" s="3" t="b">
        <f t="shared" si="226"/>
        <v>0</v>
      </c>
      <c r="AA365" s="3" t="b">
        <f t="shared" si="227"/>
        <v>0</v>
      </c>
      <c r="AB365" s="3" t="b">
        <f t="shared" si="228"/>
        <v>0</v>
      </c>
      <c r="AC365" s="3" t="b">
        <f t="shared" si="229"/>
        <v>0</v>
      </c>
      <c r="AD365" s="3" t="b">
        <f t="shared" si="230"/>
        <v>0</v>
      </c>
      <c r="AE365" s="3"/>
      <c r="AF365" s="3" t="str">
        <f t="shared" si="231"/>
        <v/>
      </c>
      <c r="AG365" s="3" t="str">
        <f t="shared" si="232"/>
        <v/>
      </c>
      <c r="AH365" s="3" t="str">
        <f t="shared" si="233"/>
        <v/>
      </c>
      <c r="AI365" s="3" t="str">
        <f t="shared" si="234"/>
        <v/>
      </c>
      <c r="AJ365" s="3" t="str">
        <f t="shared" si="235"/>
        <v/>
      </c>
      <c r="AK365" s="3" t="str">
        <f t="shared" si="236"/>
        <v/>
      </c>
      <c r="AL365" s="3" t="str">
        <f t="shared" si="237"/>
        <v/>
      </c>
      <c r="AM365" s="3" t="str">
        <f t="shared" si="238"/>
        <v/>
      </c>
      <c r="AN365" s="3" t="str">
        <f t="shared" si="239"/>
        <v/>
      </c>
      <c r="AO365" s="3" t="str">
        <f t="shared" si="240"/>
        <v/>
      </c>
      <c r="AP365" s="3"/>
      <c r="AQ365" s="3" t="str">
        <f t="shared" si="241"/>
        <v/>
      </c>
      <c r="AR365" s="3" t="str">
        <f t="shared" si="242"/>
        <v/>
      </c>
      <c r="AS365" s="3" t="str">
        <f t="shared" si="243"/>
        <v/>
      </c>
      <c r="AT365" s="3" t="str">
        <f t="shared" si="244"/>
        <v/>
      </c>
      <c r="AU365" s="3" t="str">
        <f t="shared" si="245"/>
        <v/>
      </c>
      <c r="AV365" s="3" t="str">
        <f t="shared" si="246"/>
        <v/>
      </c>
      <c r="AW365" s="3" t="str">
        <f t="shared" si="247"/>
        <v/>
      </c>
      <c r="AX365" s="3" t="str">
        <f t="shared" si="248"/>
        <v/>
      </c>
      <c r="AY365" s="3" t="str">
        <f t="shared" si="249"/>
        <v/>
      </c>
      <c r="AZ365" s="3" t="str">
        <f t="shared" si="250"/>
        <v/>
      </c>
      <c r="BA365" s="3"/>
      <c r="BB365" s="6">
        <f t="shared" si="251"/>
        <v>0</v>
      </c>
      <c r="BC365" s="3">
        <f t="shared" si="252"/>
        <v>0</v>
      </c>
      <c r="BD365" s="3">
        <f t="shared" si="255"/>
        <v>0</v>
      </c>
      <c r="BE365" s="3">
        <f t="shared" si="256"/>
        <v>0</v>
      </c>
      <c r="BF365" s="3">
        <f t="shared" si="257"/>
        <v>0</v>
      </c>
      <c r="BG365" s="3">
        <f t="shared" si="258"/>
        <v>0</v>
      </c>
      <c r="BH365" s="3">
        <f t="shared" si="259"/>
        <v>0</v>
      </c>
      <c r="BI365" s="28">
        <f t="shared" si="260"/>
        <v>0</v>
      </c>
      <c r="BJ365" s="28">
        <f t="shared" si="261"/>
        <v>0</v>
      </c>
      <c r="BK365" s="44" t="e">
        <f t="shared" si="262"/>
        <v>#DIV/0!</v>
      </c>
      <c r="BL365" s="45" t="str">
        <f t="shared" si="253"/>
        <v/>
      </c>
      <c r="BM365" s="39"/>
      <c r="BN365" s="39" t="str">
        <f t="shared" si="263"/>
        <v/>
      </c>
      <c r="BP365" s="12" t="e">
        <f t="shared" si="264"/>
        <v>#N/A</v>
      </c>
    </row>
    <row r="366" spans="1:68" s="7" customFormat="1"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2"/>
      <c r="S366" s="4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6"/>
      <c r="BC366" s="3"/>
      <c r="BD366" s="3"/>
      <c r="BE366" s="3"/>
      <c r="BF366" s="3"/>
      <c r="BG366" s="3"/>
      <c r="BH366" s="3"/>
      <c r="BI366" s="28"/>
      <c r="BJ366" s="28"/>
      <c r="BK366" s="44"/>
      <c r="BL366" s="45"/>
      <c r="BM366" s="39"/>
      <c r="BN366" s="39"/>
    </row>
    <row r="367" spans="1:68">
      <c r="D367" s="7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2"/>
      <c r="S367" s="40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6"/>
      <c r="BC367" s="3"/>
      <c r="BD367" s="3"/>
      <c r="BE367" s="3"/>
      <c r="BF367" s="3"/>
      <c r="BG367" s="3"/>
      <c r="BH367" s="3"/>
      <c r="BI367" s="28"/>
      <c r="BJ367" s="28"/>
      <c r="BK367" s="44"/>
      <c r="BL367" s="45"/>
      <c r="BM367" s="39"/>
      <c r="BN367" s="39"/>
    </row>
  </sheetData>
  <autoFilter ref="A9:BP365"/>
  <mergeCells count="12">
    <mergeCell ref="H6:Q6"/>
    <mergeCell ref="H8:L8"/>
    <mergeCell ref="M8:Q8"/>
    <mergeCell ref="U7:AD7"/>
    <mergeCell ref="AF7:AO7"/>
    <mergeCell ref="AQ7:AZ7"/>
    <mergeCell ref="U8:Y8"/>
    <mergeCell ref="Z8:AD8"/>
    <mergeCell ref="AF8:AJ8"/>
    <mergeCell ref="AK8:AO8"/>
    <mergeCell ref="AQ8:AU8"/>
    <mergeCell ref="AV8:AZ8"/>
  </mergeCells>
  <conditionalFormatting sqref="BP1:BP8 BP10:BP1048576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67"/>
  <sheetViews>
    <sheetView zoomScale="125" zoomScaleNormal="125" zoomScalePageLayoutView="125" workbookViewId="0">
      <selection activeCell="H8" sqref="H8:L8"/>
    </sheetView>
  </sheetViews>
  <sheetFormatPr baseColWidth="10" defaultColWidth="6.5" defaultRowHeight="14" x14ac:dyDescent="0"/>
  <cols>
    <col min="1" max="2" width="10.33203125" style="7" customWidth="1"/>
    <col min="3" max="3" width="6.5" style="7"/>
    <col min="4" max="4" width="13.5" style="12" customWidth="1"/>
    <col min="5" max="5" width="59.5" style="12" customWidth="1"/>
    <col min="6" max="6" width="23" style="12" hidden="1" customWidth="1"/>
    <col min="7" max="7" width="6.5" style="12" customWidth="1"/>
    <col min="8" max="8" width="8.83203125" style="8" bestFit="1" customWidth="1"/>
    <col min="9" max="18" width="6.5" style="8"/>
    <col min="19" max="19" width="0" style="8" hidden="1" customWidth="1"/>
    <col min="20" max="62" width="0" style="12" hidden="1" customWidth="1"/>
    <col min="63" max="63" width="8.5" style="12" hidden="1" customWidth="1"/>
    <col min="64" max="64" width="11.5" style="12" hidden="1" customWidth="1"/>
    <col min="65" max="65" width="0" style="8" hidden="1" customWidth="1"/>
    <col min="66" max="66" width="10.6640625" style="8" customWidth="1"/>
    <col min="67" max="16384" width="6.5" style="12"/>
  </cols>
  <sheetData>
    <row r="1" spans="1:68" s="34" customFormat="1" ht="15">
      <c r="A1" s="57" t="s">
        <v>21092</v>
      </c>
      <c r="B1" s="33"/>
      <c r="C1" s="33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BM1" s="9"/>
      <c r="BN1" s="9"/>
    </row>
    <row r="2" spans="1:68" s="34" customFormat="1" ht="15">
      <c r="A2" s="7" t="s">
        <v>21107</v>
      </c>
      <c r="B2" s="33"/>
      <c r="C2" s="33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BM2" s="9"/>
      <c r="BN2" s="9"/>
    </row>
    <row r="3" spans="1:68">
      <c r="A3" s="7" t="s">
        <v>21093</v>
      </c>
    </row>
    <row r="4" spans="1:68">
      <c r="A4" s="7" t="s">
        <v>21105</v>
      </c>
    </row>
    <row r="5" spans="1:68">
      <c r="A5" s="7" t="s">
        <v>21106</v>
      </c>
      <c r="S5" s="35"/>
    </row>
    <row r="6" spans="1:68" s="34" customFormat="1" ht="15">
      <c r="A6" s="12" t="s">
        <v>21108</v>
      </c>
      <c r="B6" s="33"/>
      <c r="C6" s="33"/>
      <c r="H6" s="75" t="s">
        <v>21109</v>
      </c>
      <c r="I6" s="75"/>
      <c r="J6" s="75"/>
      <c r="K6" s="75"/>
      <c r="L6" s="75"/>
      <c r="M6" s="75"/>
      <c r="N6" s="75"/>
      <c r="O6" s="75"/>
      <c r="P6" s="75"/>
      <c r="Q6" s="75"/>
      <c r="R6" s="9"/>
      <c r="S6" s="36"/>
      <c r="T6" s="11"/>
      <c r="U6" s="77" t="s">
        <v>21103</v>
      </c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9"/>
      <c r="BN6" s="9"/>
    </row>
    <row r="7" spans="1:68" s="34" customFormat="1" ht="15">
      <c r="A7" s="37"/>
      <c r="B7" s="33"/>
      <c r="C7" s="33"/>
      <c r="H7" s="36">
        <v>2</v>
      </c>
      <c r="I7" s="36">
        <f>H7+1</f>
        <v>3</v>
      </c>
      <c r="J7" s="36">
        <f t="shared" ref="J7:Q7" si="0">I7+1</f>
        <v>4</v>
      </c>
      <c r="K7" s="36">
        <f t="shared" si="0"/>
        <v>5</v>
      </c>
      <c r="L7" s="36">
        <f t="shared" si="0"/>
        <v>6</v>
      </c>
      <c r="M7" s="36">
        <v>12</v>
      </c>
      <c r="N7" s="36">
        <f t="shared" si="0"/>
        <v>13</v>
      </c>
      <c r="O7" s="36">
        <f t="shared" si="0"/>
        <v>14</v>
      </c>
      <c r="P7" s="36">
        <f t="shared" si="0"/>
        <v>15</v>
      </c>
      <c r="Q7" s="36">
        <f t="shared" si="0"/>
        <v>16</v>
      </c>
      <c r="R7" s="9"/>
      <c r="S7" s="38"/>
      <c r="T7" s="39"/>
      <c r="U7" s="74" t="s">
        <v>21102</v>
      </c>
      <c r="V7" s="74"/>
      <c r="W7" s="74"/>
      <c r="X7" s="74"/>
      <c r="Y7" s="74"/>
      <c r="Z7" s="74"/>
      <c r="AA7" s="74"/>
      <c r="AB7" s="74"/>
      <c r="AC7" s="74"/>
      <c r="AD7" s="74"/>
      <c r="AE7" s="28"/>
      <c r="AF7" s="74" t="s">
        <v>21088</v>
      </c>
      <c r="AG7" s="74"/>
      <c r="AH7" s="74"/>
      <c r="AI7" s="74"/>
      <c r="AJ7" s="74"/>
      <c r="AK7" s="74"/>
      <c r="AL7" s="74"/>
      <c r="AM7" s="74"/>
      <c r="AN7" s="74"/>
      <c r="AO7" s="74"/>
      <c r="AP7" s="28"/>
      <c r="AQ7" s="74" t="s">
        <v>21089</v>
      </c>
      <c r="AR7" s="74"/>
      <c r="AS7" s="74"/>
      <c r="AT7" s="74"/>
      <c r="AU7" s="74"/>
      <c r="AV7" s="74"/>
      <c r="AW7" s="74"/>
      <c r="AX7" s="74"/>
      <c r="AY7" s="74"/>
      <c r="AZ7" s="74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39"/>
      <c r="BN7" s="39" t="s">
        <v>1294</v>
      </c>
    </row>
    <row r="8" spans="1:68">
      <c r="H8" s="76" t="s">
        <v>21055</v>
      </c>
      <c r="I8" s="76"/>
      <c r="J8" s="76"/>
      <c r="K8" s="76"/>
      <c r="L8" s="76"/>
      <c r="M8" s="76" t="s">
        <v>21056</v>
      </c>
      <c r="N8" s="76"/>
      <c r="O8" s="76"/>
      <c r="P8" s="76"/>
      <c r="Q8" s="76"/>
      <c r="S8" s="40" t="s">
        <v>3</v>
      </c>
      <c r="U8" s="74" t="s">
        <v>21090</v>
      </c>
      <c r="V8" s="74"/>
      <c r="W8" s="74"/>
      <c r="X8" s="74"/>
      <c r="Y8" s="74"/>
      <c r="Z8" s="74" t="s">
        <v>21091</v>
      </c>
      <c r="AA8" s="74"/>
      <c r="AB8" s="74"/>
      <c r="AC8" s="74"/>
      <c r="AD8" s="74"/>
      <c r="AE8" s="28"/>
      <c r="AF8" s="74" t="s">
        <v>21090</v>
      </c>
      <c r="AG8" s="74"/>
      <c r="AH8" s="74"/>
      <c r="AI8" s="74"/>
      <c r="AJ8" s="74"/>
      <c r="AK8" s="74" t="s">
        <v>21091</v>
      </c>
      <c r="AL8" s="74"/>
      <c r="AM8" s="74"/>
      <c r="AN8" s="74"/>
      <c r="AO8" s="74"/>
      <c r="AP8" s="28"/>
      <c r="AQ8" s="74" t="s">
        <v>21090</v>
      </c>
      <c r="AR8" s="74"/>
      <c r="AS8" s="74"/>
      <c r="AT8" s="74"/>
      <c r="AU8" s="74"/>
      <c r="AV8" s="74" t="s">
        <v>21091</v>
      </c>
      <c r="AW8" s="74"/>
      <c r="AX8" s="74"/>
      <c r="AY8" s="74"/>
      <c r="AZ8" s="74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N8" s="39">
        <f>'reference parameters'!$B$6</f>
        <v>0.01</v>
      </c>
    </row>
    <row r="9" spans="1:68" s="10" customFormat="1" ht="79" customHeight="1">
      <c r="A9" s="41" t="s">
        <v>5</v>
      </c>
      <c r="B9" s="41" t="s">
        <v>6</v>
      </c>
      <c r="C9" s="41" t="s">
        <v>7</v>
      </c>
      <c r="D9" s="10" t="s">
        <v>8</v>
      </c>
      <c r="E9" s="10" t="s">
        <v>9</v>
      </c>
      <c r="H9" s="11" t="str">
        <f>HLOOKUP(H7,data!$C$1:$Q$2,2,FALSE)</f>
        <v>l26</v>
      </c>
      <c r="I9" s="11" t="str">
        <f>HLOOKUP(I7,data!$C$1:$Q$2,2,FALSE)</f>
        <v>l28</v>
      </c>
      <c r="J9" s="11" t="str">
        <f>HLOOKUP(J7,data!$C$1:$Q$2,2,FALSE)</f>
        <v>l30</v>
      </c>
      <c r="K9" s="11" t="str">
        <f>HLOOKUP(K7,data!$C$1:$Q$2,2,FALSE)</f>
        <v>l34</v>
      </c>
      <c r="L9" s="11" t="str">
        <f>HLOOKUP(L7,data!$C$1:$Q$2,2,FALSE)</f>
        <v>l35</v>
      </c>
      <c r="M9" s="11" t="str">
        <f>HLOOKUP(M7,data!$C$1:$Q$2,2,FALSE)</f>
        <v>lv_6 (HI)</v>
      </c>
      <c r="N9" s="11" t="str">
        <f>HLOOKUP(N7,data!$C$1:$Q$2,2,FALSE)</f>
        <v>lv_9 (HI)</v>
      </c>
      <c r="O9" s="11" t="str">
        <f>HLOOKUP(O7,data!$C$1:$Q$2,2,FALSE)</f>
        <v>lv_11 (HI)</v>
      </c>
      <c r="P9" s="11" t="str">
        <f>HLOOKUP(P7,data!$C$1:$Q$2,2,FALSE)</f>
        <v>lv_24 (HI)</v>
      </c>
      <c r="Q9" s="11" t="str">
        <f>HLOOKUP(Q7,data!$C$1:$Q$2,2,FALSE)</f>
        <v>lv_31 (HI)</v>
      </c>
      <c r="R9" s="42"/>
      <c r="S9" s="40"/>
      <c r="U9" s="3">
        <v>1</v>
      </c>
      <c r="V9" s="3">
        <v>2</v>
      </c>
      <c r="W9" s="3">
        <v>3</v>
      </c>
      <c r="X9" s="3">
        <v>4</v>
      </c>
      <c r="Y9" s="3">
        <v>5</v>
      </c>
      <c r="Z9" s="3">
        <v>1</v>
      </c>
      <c r="AA9" s="3">
        <v>2</v>
      </c>
      <c r="AB9" s="3">
        <v>3</v>
      </c>
      <c r="AC9" s="3">
        <v>4</v>
      </c>
      <c r="AD9" s="3">
        <v>5</v>
      </c>
      <c r="AE9" s="4"/>
      <c r="AF9" s="3">
        <v>1</v>
      </c>
      <c r="AG9" s="3">
        <v>2</v>
      </c>
      <c r="AH9" s="3">
        <v>3</v>
      </c>
      <c r="AI9" s="3">
        <v>4</v>
      </c>
      <c r="AJ9" s="3">
        <v>5</v>
      </c>
      <c r="AK9" s="3">
        <v>1</v>
      </c>
      <c r="AL9" s="3">
        <v>2</v>
      </c>
      <c r="AM9" s="3">
        <v>3</v>
      </c>
      <c r="AN9" s="3">
        <v>4</v>
      </c>
      <c r="AO9" s="3">
        <v>5</v>
      </c>
      <c r="AP9" s="4"/>
      <c r="AQ9" s="3">
        <v>1</v>
      </c>
      <c r="AR9" s="3">
        <v>2</v>
      </c>
      <c r="AS9" s="3">
        <v>3</v>
      </c>
      <c r="AT9" s="3">
        <v>4</v>
      </c>
      <c r="AU9" s="3">
        <v>5</v>
      </c>
      <c r="AV9" s="3">
        <v>1</v>
      </c>
      <c r="AW9" s="3">
        <v>2</v>
      </c>
      <c r="AX9" s="3">
        <v>3</v>
      </c>
      <c r="AY9" s="3">
        <v>4</v>
      </c>
      <c r="AZ9" s="3">
        <v>5</v>
      </c>
      <c r="BA9" s="4"/>
      <c r="BB9" s="4" t="s">
        <v>21</v>
      </c>
      <c r="BC9" s="4" t="s">
        <v>22</v>
      </c>
      <c r="BD9" s="4" t="s">
        <v>23</v>
      </c>
      <c r="BE9" s="4" t="s">
        <v>24</v>
      </c>
      <c r="BF9" s="4" t="s">
        <v>25</v>
      </c>
      <c r="BG9" s="4" t="s">
        <v>26</v>
      </c>
      <c r="BH9" s="4" t="s">
        <v>27</v>
      </c>
      <c r="BI9" s="5" t="s">
        <v>28</v>
      </c>
      <c r="BJ9" s="5" t="s">
        <v>29</v>
      </c>
      <c r="BK9" s="5" t="s">
        <v>30</v>
      </c>
      <c r="BL9" s="5" t="s">
        <v>31</v>
      </c>
      <c r="BM9" s="39"/>
      <c r="BN9" s="55" t="s">
        <v>21104</v>
      </c>
      <c r="BP9" s="56" t="s">
        <v>10</v>
      </c>
    </row>
    <row r="10" spans="1:68">
      <c r="A10" s="43" t="s">
        <v>32</v>
      </c>
      <c r="B10" s="43" t="s">
        <v>33</v>
      </c>
      <c r="C10" s="43" t="s">
        <v>34</v>
      </c>
      <c r="D10" s="43" t="s">
        <v>35</v>
      </c>
      <c r="E10" s="43" t="s">
        <v>36</v>
      </c>
      <c r="F10" s="12" t="str">
        <f>MID(E10,1,11)</f>
        <v>Toll_pathwa</v>
      </c>
      <c r="H10" s="12">
        <f>VLOOKUP($B10,data!$B$3:$Q$11565,'diff expr Varroa+DWV'!H$7,FALSE)</f>
        <v>5.9266634316532896</v>
      </c>
      <c r="I10" s="12">
        <f>VLOOKUP($B10,data!$B$3:$Q$11565,'diff expr Varroa+DWV'!I$7,FALSE)</f>
        <v>6.3091097390471402</v>
      </c>
      <c r="J10" s="12">
        <f>VLOOKUP($B10,data!$B$3:$Q$11565,'diff expr Varroa+DWV'!J$7,FALSE)</f>
        <v>5.6538073608653301</v>
      </c>
      <c r="K10" s="12">
        <f>VLOOKUP($B10,data!$B$3:$Q$11565,'diff expr Varroa+DWV'!K$7,FALSE)</f>
        <v>6.2619685895580499</v>
      </c>
      <c r="L10" s="12">
        <f>VLOOKUP($B10,data!$B$3:$Q$11565,'diff expr Varroa+DWV'!L$7,FALSE)</f>
        <v>6.3572259687739301</v>
      </c>
      <c r="M10" s="12">
        <f>VLOOKUP($B10,data!$B$3:$Q$11565,'diff expr Varroa+DWV'!M$7,FALSE)</f>
        <v>6.6638851872963896</v>
      </c>
      <c r="N10" s="12">
        <f>VLOOKUP($B10,data!$B$3:$Q$11565,'diff expr Varroa+DWV'!N$7,FALSE)</f>
        <v>6.6196358801292998</v>
      </c>
      <c r="O10" s="12">
        <f>VLOOKUP($B10,data!$B$3:$Q$11565,'diff expr Varroa+DWV'!O$7,FALSE)</f>
        <v>6.5778486671751004</v>
      </c>
      <c r="P10" s="12">
        <f>VLOOKUP($B10,data!$B$3:$Q$11565,'diff expr Varroa+DWV'!P$7,FALSE)</f>
        <v>6.47486360288885</v>
      </c>
      <c r="Q10" s="12">
        <f>VLOOKUP($B10,data!$B$3:$Q$11565,'diff expr Varroa+DWV'!Q$7,FALSE)</f>
        <v>2.8218677180984102</v>
      </c>
      <c r="S10" s="40" t="str">
        <f>IF(COUNTIF(H10:L10,"&gt;"&amp;'reference parameters'!$B$2)&gt;='reference parameters'!$B$3,IF(COUNTIF('diff expr Varroa+DWV'!M10:Q10,"&gt;"&amp;'reference parameters'!$B$2)&gt;='reference parameters'!$B$4,"OK"))</f>
        <v>OK</v>
      </c>
      <c r="U10" s="3">
        <f t="shared" ref="U10:U73" si="1">IF(ISNUMBER(H10)=TRUE,RANK(H10,$H10:$Q10,1))</f>
        <v>3</v>
      </c>
      <c r="V10" s="3">
        <f t="shared" ref="V10:V73" si="2">IF(ISNUMBER(I10)=TRUE,RANK(I10,$H10:$Q10,1))</f>
        <v>5</v>
      </c>
      <c r="W10" s="3">
        <f t="shared" ref="W10:W73" si="3">IF(ISNUMBER(J10)=TRUE,RANK(J10,$H10:$Q10,1))</f>
        <v>2</v>
      </c>
      <c r="X10" s="3">
        <f t="shared" ref="X10:X73" si="4">IF(ISNUMBER(K10)=TRUE,RANK(K10,$H10:$Q10,1))</f>
        <v>4</v>
      </c>
      <c r="Y10" s="3">
        <f t="shared" ref="Y10:Y73" si="5">IF(ISNUMBER(L10)=TRUE,RANK(L10,$H10:$Q10,1))</f>
        <v>6</v>
      </c>
      <c r="Z10" s="3">
        <f t="shared" ref="Z10:Z73" si="6">IF(ISNUMBER(M10)=TRUE,RANK(M10,$H10:$Q10,1))</f>
        <v>10</v>
      </c>
      <c r="AA10" s="3">
        <f t="shared" ref="AA10:AA73" si="7">IF(ISNUMBER(N10)=TRUE,RANK(N10,$H10:$Q10,1))</f>
        <v>9</v>
      </c>
      <c r="AB10" s="3">
        <f t="shared" ref="AB10:AB73" si="8">IF(ISNUMBER(O10)=TRUE,RANK(O10,$H10:$Q10,1))</f>
        <v>8</v>
      </c>
      <c r="AC10" s="3">
        <f t="shared" ref="AC10:AC73" si="9">IF(ISNUMBER(P10)=TRUE,RANK(P10,$H10:$Q10,1))</f>
        <v>7</v>
      </c>
      <c r="AD10" s="3">
        <f t="shared" ref="AD10:AD73" si="10">IF(ISNUMBER(Q10)=TRUE,RANK(Q10,$H10:$Q10,1))</f>
        <v>1</v>
      </c>
      <c r="AE10" s="3"/>
      <c r="AF10" s="3">
        <f t="shared" ref="AF10:AF73" si="11">IF(ISNUMBER(H10)=TRUE,((COUNT($H10:$Q10)+1-RANK(H10,$H10:$Q10,0)-RANK(H10,$H10:$Q10,1))/2),"")</f>
        <v>0</v>
      </c>
      <c r="AG10" s="3">
        <f t="shared" ref="AG10:AG73" si="12">IF(ISNUMBER(I10)=TRUE,((COUNT($H10:$Q10)+1-RANK(I10,$H10:$Q10,0)-RANK(I10,$H10:$Q10,1))/2),"")</f>
        <v>0</v>
      </c>
      <c r="AH10" s="3">
        <f t="shared" ref="AH10:AH73" si="13">IF(ISNUMBER(J10)=TRUE,((COUNT($H10:$Q10)+1-RANK(J10,$H10:$Q10,0)-RANK(J10,$H10:$Q10,1))/2),"")</f>
        <v>0</v>
      </c>
      <c r="AI10" s="3">
        <f t="shared" ref="AI10:AI73" si="14">IF(ISNUMBER(K10)=TRUE,((COUNT($H10:$Q10)+1-RANK(K10,$H10:$Q10,0)-RANK(K10,$H10:$Q10,1))/2),"")</f>
        <v>0</v>
      </c>
      <c r="AJ10" s="3">
        <f t="shared" ref="AJ10:AJ73" si="15">IF(ISNUMBER(L10)=TRUE,((COUNT($H10:$Q10)+1-RANK(L10,$H10:$Q10,0)-RANK(L10,$H10:$Q10,1))/2),"")</f>
        <v>0</v>
      </c>
      <c r="AK10" s="3">
        <f t="shared" ref="AK10:AK73" si="16">IF(ISNUMBER(M10)=TRUE,((COUNT($H10:$Q10)+1-RANK(M10,$H10:$Q10,0)-RANK(M10,$H10:$Q10,1))/2),"")</f>
        <v>0</v>
      </c>
      <c r="AL10" s="3">
        <f t="shared" ref="AL10:AL73" si="17">IF(ISNUMBER(N10)=TRUE,((COUNT($H10:$Q10)+1-RANK(N10,$H10:$Q10,0)-RANK(N10,$H10:$Q10,1))/2),"")</f>
        <v>0</v>
      </c>
      <c r="AM10" s="3">
        <f t="shared" ref="AM10:AM73" si="18">IF(ISNUMBER(O10)=TRUE,((COUNT($H10:$Q10)+1-RANK(O10,$H10:$Q10,0)-RANK(O10,$H10:$Q10,1))/2),"")</f>
        <v>0</v>
      </c>
      <c r="AN10" s="3">
        <f t="shared" ref="AN10:AN73" si="19">IF(ISNUMBER(P10)=TRUE,((COUNT($H10:$Q10)+1-RANK(P10,$H10:$Q10,0)-RANK(P10,$H10:$Q10,1))/2),"")</f>
        <v>0</v>
      </c>
      <c r="AO10" s="3">
        <f t="shared" ref="AO10:AO73" si="20">IF(ISNUMBER(Q10)=TRUE,((COUNT($H10:$Q10)+1-RANK(Q10,$H10:$Q10,0)-RANK(Q10,$H10:$Q10,1))/2),"")</f>
        <v>0</v>
      </c>
      <c r="AP10" s="3"/>
      <c r="AQ10" s="3">
        <f t="shared" ref="AQ10:AQ73" si="21">IF(ISNUMBER(H10)=TRUE,(U10+AF10),"")</f>
        <v>3</v>
      </c>
      <c r="AR10" s="3">
        <f t="shared" ref="AR10:AR73" si="22">IF(ISNUMBER(I10)=TRUE,(V10+AG10),"")</f>
        <v>5</v>
      </c>
      <c r="AS10" s="3">
        <f t="shared" ref="AS10:AS73" si="23">IF(ISNUMBER(J10)=TRUE,(W10+AH10),"")</f>
        <v>2</v>
      </c>
      <c r="AT10" s="3">
        <f t="shared" ref="AT10:AT73" si="24">IF(ISNUMBER(K10)=TRUE,(X10+AI10),"")</f>
        <v>4</v>
      </c>
      <c r="AU10" s="3">
        <f t="shared" ref="AU10:AU73" si="25">IF(ISNUMBER(L10)=TRUE,(Y10+AJ10),"")</f>
        <v>6</v>
      </c>
      <c r="AV10" s="3">
        <f t="shared" ref="AV10:AV73" si="26">IF(ISNUMBER(M10)=TRUE,(Z10+AK10),"")</f>
        <v>10</v>
      </c>
      <c r="AW10" s="3">
        <f t="shared" ref="AW10:AW73" si="27">IF(ISNUMBER(N10)=TRUE,(AA10+AL10),"")</f>
        <v>9</v>
      </c>
      <c r="AX10" s="3">
        <f t="shared" ref="AX10:AX73" si="28">IF(ISNUMBER(O10)=TRUE,(AB10+AM10),"")</f>
        <v>8</v>
      </c>
      <c r="AY10" s="3">
        <f t="shared" ref="AY10:AY73" si="29">IF(ISNUMBER(P10)=TRUE,(AC10+AN10),"")</f>
        <v>7</v>
      </c>
      <c r="AZ10" s="3">
        <f t="shared" ref="AZ10:AZ73" si="30">IF(ISNUMBER(Q10)=TRUE,(AD10+AO10),"")</f>
        <v>1</v>
      </c>
      <c r="BA10" s="3"/>
      <c r="BB10" s="6">
        <f t="shared" ref="BB10:BB73" si="31">COUNT(H10:L10)</f>
        <v>5</v>
      </c>
      <c r="BC10" s="3">
        <f t="shared" ref="BC10:BC73" si="32">COUNT(M10:Q10)</f>
        <v>5</v>
      </c>
      <c r="BD10" s="3">
        <f>SUM(AQ10:AU10)</f>
        <v>20</v>
      </c>
      <c r="BE10" s="3">
        <f>SUM(AV10:AZ10)</f>
        <v>35</v>
      </c>
      <c r="BF10" s="3">
        <f>BB10*BC10+(BB10*(BB10+1))/2-BD10</f>
        <v>20</v>
      </c>
      <c r="BG10" s="3">
        <f>BB10*BC10+(BC10*(BC10+1)/2-BE10)</f>
        <v>5</v>
      </c>
      <c r="BH10" s="3">
        <f>MIN(BF10:BG10)</f>
        <v>5</v>
      </c>
      <c r="BI10" s="28">
        <f>BB10*BC10/2</f>
        <v>12.5</v>
      </c>
      <c r="BJ10" s="28">
        <f>SQRT((BB10*BC10*(BB10+BC10+1))/12)</f>
        <v>4.7871355387816905</v>
      </c>
      <c r="BK10" s="44">
        <f>(BH10-BI10)/BJ10</f>
        <v>-1.5666989036012806</v>
      </c>
      <c r="BL10" s="45">
        <f>IF(S10="OK",_xlfn.NORM.S.DIST(BK10,TRUE),"")</f>
        <v>5.8592543599068986E-2</v>
      </c>
      <c r="BM10" s="39"/>
      <c r="BN10" s="39" t="str">
        <f>IF(BL10&lt;$BN$8,"sign","")</f>
        <v/>
      </c>
      <c r="BP10" s="12">
        <f>LOG(AVERAGE(M10:Q10)/AVERAGE(H10:L10))</f>
        <v>-1.96655345190896E-2</v>
      </c>
    </row>
    <row r="11" spans="1:68">
      <c r="A11" s="43" t="s">
        <v>37</v>
      </c>
      <c r="B11" s="43" t="s">
        <v>38</v>
      </c>
      <c r="C11" s="43" t="s">
        <v>39</v>
      </c>
      <c r="D11" s="43" t="s">
        <v>40</v>
      </c>
      <c r="E11" s="43" t="s">
        <v>36</v>
      </c>
      <c r="F11" s="12" t="str">
        <f t="shared" ref="F11:F74" si="33">MID(E11,1,11)</f>
        <v>Toll_pathwa</v>
      </c>
      <c r="H11" s="12">
        <f>VLOOKUP($B11,data!$B$3:$Q$11565,'diff expr Varroa+DWV'!H$7,FALSE)</f>
        <v>6.55662993027242</v>
      </c>
      <c r="I11" s="12">
        <f>VLOOKUP($B11,data!$B$3:$Q$11565,'diff expr Varroa+DWV'!I$7,FALSE)</f>
        <v>6.8509999593391502</v>
      </c>
      <c r="J11" s="12">
        <f>VLOOKUP($B11,data!$B$3:$Q$11565,'diff expr Varroa+DWV'!J$7,FALSE)</f>
        <v>6.9288042288224601</v>
      </c>
      <c r="K11" s="12">
        <f>VLOOKUP($B11,data!$B$3:$Q$11565,'diff expr Varroa+DWV'!K$7,FALSE)</f>
        <v>7.2883881017023899</v>
      </c>
      <c r="L11" s="12">
        <f>VLOOKUP($B11,data!$B$3:$Q$11565,'diff expr Varroa+DWV'!L$7,FALSE)</f>
        <v>7.3910775129397202</v>
      </c>
      <c r="M11" s="12">
        <f>VLOOKUP($B11,data!$B$3:$Q$11565,'diff expr Varroa+DWV'!M$7,FALSE)</f>
        <v>7.5097861683678904</v>
      </c>
      <c r="N11" s="12">
        <f>VLOOKUP($B11,data!$B$3:$Q$11565,'diff expr Varroa+DWV'!N$7,FALSE)</f>
        <v>7.3733479364817498</v>
      </c>
      <c r="O11" s="12">
        <f>VLOOKUP($B11,data!$B$3:$Q$11565,'diff expr Varroa+DWV'!O$7,FALSE)</f>
        <v>7.5082940900497404</v>
      </c>
      <c r="P11" s="12">
        <f>VLOOKUP($B11,data!$B$3:$Q$11565,'diff expr Varroa+DWV'!P$7,FALSE)</f>
        <v>7.3429700170842302</v>
      </c>
      <c r="Q11" s="12">
        <f>VLOOKUP($B11,data!$B$3:$Q$11565,'diff expr Varroa+DWV'!Q$7,FALSE)</f>
        <v>5.09416193408443</v>
      </c>
      <c r="S11" s="40" t="str">
        <f>IF(COUNTIF(H11:L11,"&gt;"&amp;'reference parameters'!$B$2)&gt;='reference parameters'!$B$3,IF(COUNTIF('diff expr Varroa+DWV'!M11:Q11,"&gt;"&amp;'reference parameters'!$B$2)&gt;='reference parameters'!$B$4,"OK"))</f>
        <v>OK</v>
      </c>
      <c r="U11" s="3">
        <f t="shared" si="1"/>
        <v>2</v>
      </c>
      <c r="V11" s="3">
        <f t="shared" si="2"/>
        <v>3</v>
      </c>
      <c r="W11" s="3">
        <f t="shared" si="3"/>
        <v>4</v>
      </c>
      <c r="X11" s="3">
        <f t="shared" si="4"/>
        <v>5</v>
      </c>
      <c r="Y11" s="3">
        <f t="shared" si="5"/>
        <v>8</v>
      </c>
      <c r="Z11" s="3">
        <f t="shared" si="6"/>
        <v>10</v>
      </c>
      <c r="AA11" s="3">
        <f t="shared" si="7"/>
        <v>7</v>
      </c>
      <c r="AB11" s="3">
        <f t="shared" si="8"/>
        <v>9</v>
      </c>
      <c r="AC11" s="3">
        <f t="shared" si="9"/>
        <v>6</v>
      </c>
      <c r="AD11" s="3">
        <f t="shared" si="10"/>
        <v>1</v>
      </c>
      <c r="AE11" s="3"/>
      <c r="AF11" s="3">
        <f t="shared" si="11"/>
        <v>0</v>
      </c>
      <c r="AG11" s="3">
        <f t="shared" si="12"/>
        <v>0</v>
      </c>
      <c r="AH11" s="3">
        <f t="shared" si="13"/>
        <v>0</v>
      </c>
      <c r="AI11" s="3">
        <f t="shared" si="14"/>
        <v>0</v>
      </c>
      <c r="AJ11" s="3">
        <f t="shared" si="15"/>
        <v>0</v>
      </c>
      <c r="AK11" s="3">
        <f t="shared" si="16"/>
        <v>0</v>
      </c>
      <c r="AL11" s="3">
        <f t="shared" si="17"/>
        <v>0</v>
      </c>
      <c r="AM11" s="3">
        <f t="shared" si="18"/>
        <v>0</v>
      </c>
      <c r="AN11" s="3">
        <f t="shared" si="19"/>
        <v>0</v>
      </c>
      <c r="AO11" s="3">
        <f t="shared" si="20"/>
        <v>0</v>
      </c>
      <c r="AP11" s="3"/>
      <c r="AQ11" s="3">
        <f t="shared" si="21"/>
        <v>2</v>
      </c>
      <c r="AR11" s="3">
        <f t="shared" si="22"/>
        <v>3</v>
      </c>
      <c r="AS11" s="3">
        <f t="shared" si="23"/>
        <v>4</v>
      </c>
      <c r="AT11" s="3">
        <f t="shared" si="24"/>
        <v>5</v>
      </c>
      <c r="AU11" s="3">
        <f t="shared" si="25"/>
        <v>8</v>
      </c>
      <c r="AV11" s="3">
        <f t="shared" si="26"/>
        <v>10</v>
      </c>
      <c r="AW11" s="3">
        <f t="shared" si="27"/>
        <v>7</v>
      </c>
      <c r="AX11" s="3">
        <f t="shared" si="28"/>
        <v>9</v>
      </c>
      <c r="AY11" s="3">
        <f t="shared" si="29"/>
        <v>6</v>
      </c>
      <c r="AZ11" s="3">
        <f t="shared" si="30"/>
        <v>1</v>
      </c>
      <c r="BA11" s="3"/>
      <c r="BB11" s="6">
        <f t="shared" si="31"/>
        <v>5</v>
      </c>
      <c r="BC11" s="3">
        <f t="shared" si="32"/>
        <v>5</v>
      </c>
      <c r="BD11" s="3">
        <f t="shared" ref="BD11:BD74" si="34">SUM(AQ11:AU11)</f>
        <v>22</v>
      </c>
      <c r="BE11" s="3">
        <f t="shared" ref="BE11:BE74" si="35">SUM(AV11:AZ11)</f>
        <v>33</v>
      </c>
      <c r="BF11" s="3">
        <f t="shared" ref="BF11:BF74" si="36">BB11*BC11+(BB11*(BB11+1))/2-BD11</f>
        <v>18</v>
      </c>
      <c r="BG11" s="3">
        <f t="shared" ref="BG11:BG74" si="37">BB11*BC11+(BC11*(BC11+1)/2-BE11)</f>
        <v>7</v>
      </c>
      <c r="BH11" s="3">
        <f t="shared" ref="BH11:BH74" si="38">MIN(BF11:BG11)</f>
        <v>7</v>
      </c>
      <c r="BI11" s="28">
        <f t="shared" ref="BI11:BI74" si="39">BB11*BC11/2</f>
        <v>12.5</v>
      </c>
      <c r="BJ11" s="28">
        <f t="shared" ref="BJ11:BJ74" si="40">SQRT((BB11*BC11*(BB11+BC11+1))/12)</f>
        <v>4.7871355387816905</v>
      </c>
      <c r="BK11" s="44">
        <f t="shared" ref="BK11:BK74" si="41">(BH11-BI11)/BJ11</f>
        <v>-1.1489125293076057</v>
      </c>
      <c r="BL11" s="45">
        <f t="shared" ref="BL11:BL73" si="42">IF(S11="OK",_xlfn.NORM.S.DIST(BK11,TRUE),"")</f>
        <v>0.12529602534284204</v>
      </c>
      <c r="BM11" s="39"/>
      <c r="BN11" s="39" t="str">
        <f t="shared" ref="BN11:BN74" si="43">IF(BL11&lt;$BN$8,"sign","")</f>
        <v/>
      </c>
      <c r="BP11" s="12">
        <f t="shared" ref="BP11:BP74" si="44">LOG(AVERAGE(M11:Q11)/AVERAGE(H11:L11))</f>
        <v>-2.3297694372608813E-3</v>
      </c>
    </row>
    <row r="12" spans="1:68">
      <c r="A12" s="43" t="s">
        <v>41</v>
      </c>
      <c r="B12" s="43" t="s">
        <v>42</v>
      </c>
      <c r="C12" s="43" t="s">
        <v>43</v>
      </c>
      <c r="D12" s="43" t="s">
        <v>44</v>
      </c>
      <c r="E12" s="43" t="s">
        <v>36</v>
      </c>
      <c r="F12" s="12" t="str">
        <f t="shared" si="33"/>
        <v>Toll_pathwa</v>
      </c>
      <c r="H12" s="12">
        <f>VLOOKUP($B12,data!$B$3:$Q$11565,'diff expr Varroa+DWV'!H$7,FALSE)</f>
        <v>6.5689872807264997</v>
      </c>
      <c r="I12" s="12">
        <f>VLOOKUP($B12,data!$B$3:$Q$11565,'diff expr Varroa+DWV'!I$7,FALSE)</f>
        <v>6.5768551256917096</v>
      </c>
      <c r="J12" s="12">
        <f>VLOOKUP($B12,data!$B$3:$Q$11565,'diff expr Varroa+DWV'!J$7,FALSE)</f>
        <v>6.5336684091712298</v>
      </c>
      <c r="K12" s="12">
        <f>VLOOKUP($B12,data!$B$3:$Q$11565,'diff expr Varroa+DWV'!K$7,FALSE)</f>
        <v>6.7672031021763797</v>
      </c>
      <c r="L12" s="12">
        <f>VLOOKUP($B12,data!$B$3:$Q$11565,'diff expr Varroa+DWV'!L$7,FALSE)</f>
        <v>6.3888092340661196</v>
      </c>
      <c r="M12" s="12">
        <f>VLOOKUP($B12,data!$B$3:$Q$11565,'diff expr Varroa+DWV'!M$7,FALSE)</f>
        <v>6.84666136432695</v>
      </c>
      <c r="N12" s="12">
        <f>VLOOKUP($B12,data!$B$3:$Q$11565,'diff expr Varroa+DWV'!N$7,FALSE)</f>
        <v>6.82464008712651</v>
      </c>
      <c r="O12" s="12">
        <f>VLOOKUP($B12,data!$B$3:$Q$11565,'diff expr Varroa+DWV'!O$7,FALSE)</f>
        <v>6.7222181891453801</v>
      </c>
      <c r="P12" s="12">
        <f>VLOOKUP($B12,data!$B$3:$Q$11565,'diff expr Varroa+DWV'!P$7,FALSE)</f>
        <v>6.1737439525172801</v>
      </c>
      <c r="Q12" s="12">
        <f>VLOOKUP($B12,data!$B$3:$Q$11565,'diff expr Varroa+DWV'!Q$7,FALSE)</f>
        <v>2.8218677180984102</v>
      </c>
      <c r="S12" s="40" t="str">
        <f>IF(COUNTIF(H12:L12,"&gt;"&amp;'reference parameters'!$B$2)&gt;='reference parameters'!$B$3,IF(COUNTIF('diff expr Varroa+DWV'!M12:Q12,"&gt;"&amp;'reference parameters'!$B$2)&gt;='reference parameters'!$B$4,"OK"))</f>
        <v>OK</v>
      </c>
      <c r="U12" s="3">
        <f t="shared" si="1"/>
        <v>5</v>
      </c>
      <c r="V12" s="3">
        <f t="shared" si="2"/>
        <v>6</v>
      </c>
      <c r="W12" s="3">
        <f t="shared" si="3"/>
        <v>4</v>
      </c>
      <c r="X12" s="3">
        <f t="shared" si="4"/>
        <v>8</v>
      </c>
      <c r="Y12" s="3">
        <f t="shared" si="5"/>
        <v>3</v>
      </c>
      <c r="Z12" s="3">
        <f t="shared" si="6"/>
        <v>10</v>
      </c>
      <c r="AA12" s="3">
        <f t="shared" si="7"/>
        <v>9</v>
      </c>
      <c r="AB12" s="3">
        <f t="shared" si="8"/>
        <v>7</v>
      </c>
      <c r="AC12" s="3">
        <f t="shared" si="9"/>
        <v>2</v>
      </c>
      <c r="AD12" s="3">
        <f t="shared" si="10"/>
        <v>1</v>
      </c>
      <c r="AE12" s="3"/>
      <c r="AF12" s="3">
        <f t="shared" si="11"/>
        <v>0</v>
      </c>
      <c r="AG12" s="3">
        <f t="shared" si="12"/>
        <v>0</v>
      </c>
      <c r="AH12" s="3">
        <f t="shared" si="13"/>
        <v>0</v>
      </c>
      <c r="AI12" s="3">
        <f t="shared" si="14"/>
        <v>0</v>
      </c>
      <c r="AJ12" s="3">
        <f t="shared" si="15"/>
        <v>0</v>
      </c>
      <c r="AK12" s="3">
        <f t="shared" si="16"/>
        <v>0</v>
      </c>
      <c r="AL12" s="3">
        <f t="shared" si="17"/>
        <v>0</v>
      </c>
      <c r="AM12" s="3">
        <f t="shared" si="18"/>
        <v>0</v>
      </c>
      <c r="AN12" s="3">
        <f t="shared" si="19"/>
        <v>0</v>
      </c>
      <c r="AO12" s="3">
        <f t="shared" si="20"/>
        <v>0</v>
      </c>
      <c r="AP12" s="3"/>
      <c r="AQ12" s="3">
        <f t="shared" si="21"/>
        <v>5</v>
      </c>
      <c r="AR12" s="3">
        <f t="shared" si="22"/>
        <v>6</v>
      </c>
      <c r="AS12" s="3">
        <f t="shared" si="23"/>
        <v>4</v>
      </c>
      <c r="AT12" s="3">
        <f t="shared" si="24"/>
        <v>8</v>
      </c>
      <c r="AU12" s="3">
        <f t="shared" si="25"/>
        <v>3</v>
      </c>
      <c r="AV12" s="3">
        <f t="shared" si="26"/>
        <v>10</v>
      </c>
      <c r="AW12" s="3">
        <f t="shared" si="27"/>
        <v>9</v>
      </c>
      <c r="AX12" s="3">
        <f t="shared" si="28"/>
        <v>7</v>
      </c>
      <c r="AY12" s="3">
        <f t="shared" si="29"/>
        <v>2</v>
      </c>
      <c r="AZ12" s="3">
        <f t="shared" si="30"/>
        <v>1</v>
      </c>
      <c r="BA12" s="3"/>
      <c r="BB12" s="6">
        <f t="shared" si="31"/>
        <v>5</v>
      </c>
      <c r="BC12" s="3">
        <f t="shared" si="32"/>
        <v>5</v>
      </c>
      <c r="BD12" s="3">
        <f t="shared" si="34"/>
        <v>26</v>
      </c>
      <c r="BE12" s="3">
        <f t="shared" si="35"/>
        <v>29</v>
      </c>
      <c r="BF12" s="3">
        <f t="shared" si="36"/>
        <v>14</v>
      </c>
      <c r="BG12" s="3">
        <f t="shared" si="37"/>
        <v>11</v>
      </c>
      <c r="BH12" s="3">
        <f t="shared" si="38"/>
        <v>11</v>
      </c>
      <c r="BI12" s="28">
        <f t="shared" si="39"/>
        <v>12.5</v>
      </c>
      <c r="BJ12" s="28">
        <f t="shared" si="40"/>
        <v>4.7871355387816905</v>
      </c>
      <c r="BK12" s="44">
        <f t="shared" si="41"/>
        <v>-0.31333978072025609</v>
      </c>
      <c r="BL12" s="45">
        <f t="shared" si="42"/>
        <v>0.37701126503103738</v>
      </c>
      <c r="BM12" s="39"/>
      <c r="BN12" s="39" t="str">
        <f t="shared" si="43"/>
        <v/>
      </c>
      <c r="BP12" s="12">
        <f t="shared" si="44"/>
        <v>-4.8157190759230979E-2</v>
      </c>
    </row>
    <row r="13" spans="1:68">
      <c r="A13" s="43" t="s">
        <v>45</v>
      </c>
      <c r="B13" s="43" t="s">
        <v>46</v>
      </c>
      <c r="C13" s="43" t="s">
        <v>39</v>
      </c>
      <c r="D13" s="43" t="s">
        <v>40</v>
      </c>
      <c r="E13" s="43" t="s">
        <v>36</v>
      </c>
      <c r="F13" s="12" t="str">
        <f t="shared" si="33"/>
        <v>Toll_pathwa</v>
      </c>
      <c r="H13" s="12" t="e">
        <f>VLOOKUP($B13,data!$B$3:$Q$11565,'diff expr Varroa+DWV'!H$7,FALSE)</f>
        <v>#N/A</v>
      </c>
      <c r="I13" s="12" t="e">
        <f>VLOOKUP($B13,data!$B$3:$Q$11565,'diff expr Varroa+DWV'!I$7,FALSE)</f>
        <v>#N/A</v>
      </c>
      <c r="J13" s="12" t="e">
        <f>VLOOKUP($B13,data!$B$3:$Q$11565,'diff expr Varroa+DWV'!J$7,FALSE)</f>
        <v>#N/A</v>
      </c>
      <c r="K13" s="12" t="e">
        <f>VLOOKUP($B13,data!$B$3:$Q$11565,'diff expr Varroa+DWV'!K$7,FALSE)</f>
        <v>#N/A</v>
      </c>
      <c r="L13" s="12" t="e">
        <f>VLOOKUP($B13,data!$B$3:$Q$11565,'diff expr Varroa+DWV'!L$7,FALSE)</f>
        <v>#N/A</v>
      </c>
      <c r="M13" s="12" t="e">
        <f>VLOOKUP($B13,data!$B$3:$Q$11565,'diff expr Varroa+DWV'!M$7,FALSE)</f>
        <v>#N/A</v>
      </c>
      <c r="N13" s="12" t="e">
        <f>VLOOKUP($B13,data!$B$3:$Q$11565,'diff expr Varroa+DWV'!N$7,FALSE)</f>
        <v>#N/A</v>
      </c>
      <c r="O13" s="12" t="e">
        <f>VLOOKUP($B13,data!$B$3:$Q$11565,'diff expr Varroa+DWV'!O$7,FALSE)</f>
        <v>#N/A</v>
      </c>
      <c r="P13" s="12" t="e">
        <f>VLOOKUP($B13,data!$B$3:$Q$11565,'diff expr Varroa+DWV'!P$7,FALSE)</f>
        <v>#N/A</v>
      </c>
      <c r="Q13" s="12" t="e">
        <f>VLOOKUP($B13,data!$B$3:$Q$11565,'diff expr Varroa+DWV'!Q$7,FALSE)</f>
        <v>#N/A</v>
      </c>
      <c r="S13" s="40" t="b">
        <f>IF(COUNTIF(H13:L13,"&gt;"&amp;'reference parameters'!$B$2)&gt;='reference parameters'!$B$3,IF(COUNTIF('diff expr Varroa+DWV'!M13:Q13,"&gt;"&amp;'reference parameters'!$B$2)&gt;='reference parameters'!$B$4,"OK"))</f>
        <v>0</v>
      </c>
      <c r="U13" s="3" t="b">
        <f t="shared" si="1"/>
        <v>0</v>
      </c>
      <c r="V13" s="3" t="b">
        <f t="shared" si="2"/>
        <v>0</v>
      </c>
      <c r="W13" s="3" t="b">
        <f t="shared" si="3"/>
        <v>0</v>
      </c>
      <c r="X13" s="3" t="b">
        <f t="shared" si="4"/>
        <v>0</v>
      </c>
      <c r="Y13" s="3" t="b">
        <f t="shared" si="5"/>
        <v>0</v>
      </c>
      <c r="Z13" s="3" t="b">
        <f t="shared" si="6"/>
        <v>0</v>
      </c>
      <c r="AA13" s="3" t="b">
        <f t="shared" si="7"/>
        <v>0</v>
      </c>
      <c r="AB13" s="3" t="b">
        <f t="shared" si="8"/>
        <v>0</v>
      </c>
      <c r="AC13" s="3" t="b">
        <f t="shared" si="9"/>
        <v>0</v>
      </c>
      <c r="AD13" s="3" t="b">
        <f t="shared" si="10"/>
        <v>0</v>
      </c>
      <c r="AE13" s="3"/>
      <c r="AF13" s="3" t="str">
        <f t="shared" si="11"/>
        <v/>
      </c>
      <c r="AG13" s="3" t="str">
        <f t="shared" si="12"/>
        <v/>
      </c>
      <c r="AH13" s="3" t="str">
        <f t="shared" si="13"/>
        <v/>
      </c>
      <c r="AI13" s="3" t="str">
        <f t="shared" si="14"/>
        <v/>
      </c>
      <c r="AJ13" s="3" t="str">
        <f t="shared" si="15"/>
        <v/>
      </c>
      <c r="AK13" s="3" t="str">
        <f t="shared" si="16"/>
        <v/>
      </c>
      <c r="AL13" s="3" t="str">
        <f t="shared" si="17"/>
        <v/>
      </c>
      <c r="AM13" s="3" t="str">
        <f t="shared" si="18"/>
        <v/>
      </c>
      <c r="AN13" s="3" t="str">
        <f t="shared" si="19"/>
        <v/>
      </c>
      <c r="AO13" s="3" t="str">
        <f t="shared" si="20"/>
        <v/>
      </c>
      <c r="AP13" s="3"/>
      <c r="AQ13" s="3" t="str">
        <f t="shared" si="21"/>
        <v/>
      </c>
      <c r="AR13" s="3" t="str">
        <f t="shared" si="22"/>
        <v/>
      </c>
      <c r="AS13" s="3" t="str">
        <f t="shared" si="23"/>
        <v/>
      </c>
      <c r="AT13" s="3" t="str">
        <f t="shared" si="24"/>
        <v/>
      </c>
      <c r="AU13" s="3" t="str">
        <f t="shared" si="25"/>
        <v/>
      </c>
      <c r="AV13" s="3" t="str">
        <f t="shared" si="26"/>
        <v/>
      </c>
      <c r="AW13" s="3" t="str">
        <f t="shared" si="27"/>
        <v/>
      </c>
      <c r="AX13" s="3" t="str">
        <f t="shared" si="28"/>
        <v/>
      </c>
      <c r="AY13" s="3" t="str">
        <f t="shared" si="29"/>
        <v/>
      </c>
      <c r="AZ13" s="3" t="str">
        <f t="shared" si="30"/>
        <v/>
      </c>
      <c r="BA13" s="3"/>
      <c r="BB13" s="6">
        <f t="shared" si="31"/>
        <v>0</v>
      </c>
      <c r="BC13" s="3">
        <f t="shared" si="32"/>
        <v>0</v>
      </c>
      <c r="BD13" s="3">
        <f t="shared" si="34"/>
        <v>0</v>
      </c>
      <c r="BE13" s="3">
        <f t="shared" si="35"/>
        <v>0</v>
      </c>
      <c r="BF13" s="3">
        <f t="shared" si="36"/>
        <v>0</v>
      </c>
      <c r="BG13" s="3">
        <f t="shared" si="37"/>
        <v>0</v>
      </c>
      <c r="BH13" s="3">
        <f t="shared" si="38"/>
        <v>0</v>
      </c>
      <c r="BI13" s="28">
        <f t="shared" si="39"/>
        <v>0</v>
      </c>
      <c r="BJ13" s="28">
        <f t="shared" si="40"/>
        <v>0</v>
      </c>
      <c r="BK13" s="44" t="e">
        <f t="shared" si="41"/>
        <v>#DIV/0!</v>
      </c>
      <c r="BL13" s="45" t="str">
        <f t="shared" si="42"/>
        <v/>
      </c>
      <c r="BM13" s="39"/>
      <c r="BN13" s="39" t="str">
        <f t="shared" si="43"/>
        <v/>
      </c>
      <c r="BP13" s="12" t="e">
        <f t="shared" si="44"/>
        <v>#N/A</v>
      </c>
    </row>
    <row r="14" spans="1:68">
      <c r="A14" s="43" t="s">
        <v>47</v>
      </c>
      <c r="B14" s="43" t="s">
        <v>48</v>
      </c>
      <c r="C14" s="43" t="s">
        <v>43</v>
      </c>
      <c r="D14" s="43" t="s">
        <v>44</v>
      </c>
      <c r="E14" s="43" t="s">
        <v>36</v>
      </c>
      <c r="F14" s="12" t="str">
        <f t="shared" si="33"/>
        <v>Toll_pathwa</v>
      </c>
      <c r="H14" s="12">
        <f>VLOOKUP($B14,data!$B$3:$Q$11565,'diff expr Varroa+DWV'!H$7,FALSE)</f>
        <v>7.68329101588514</v>
      </c>
      <c r="I14" s="12">
        <f>VLOOKUP($B14,data!$B$3:$Q$11565,'diff expr Varroa+DWV'!I$7,FALSE)</f>
        <v>7.7792060577972499</v>
      </c>
      <c r="J14" s="12">
        <f>VLOOKUP($B14,data!$B$3:$Q$11565,'diff expr Varroa+DWV'!J$7,FALSE)</f>
        <v>7.2602734023585898</v>
      </c>
      <c r="K14" s="12">
        <f>VLOOKUP($B14,data!$B$3:$Q$11565,'diff expr Varroa+DWV'!K$7,FALSE)</f>
        <v>7.3795643441240202</v>
      </c>
      <c r="L14" s="12">
        <f>VLOOKUP($B14,data!$B$3:$Q$11565,'diff expr Varroa+DWV'!L$7,FALSE)</f>
        <v>7.5100895396059402</v>
      </c>
      <c r="M14" s="12">
        <f>VLOOKUP($B14,data!$B$3:$Q$11565,'diff expr Varroa+DWV'!M$7,FALSE)</f>
        <v>7.6613322899318801</v>
      </c>
      <c r="N14" s="12">
        <f>VLOOKUP($B14,data!$B$3:$Q$11565,'diff expr Varroa+DWV'!N$7,FALSE)</f>
        <v>7.4644992735783298</v>
      </c>
      <c r="O14" s="12">
        <f>VLOOKUP($B14,data!$B$3:$Q$11565,'diff expr Varroa+DWV'!O$7,FALSE)</f>
        <v>7.6409284237376403</v>
      </c>
      <c r="P14" s="12">
        <f>VLOOKUP($B14,data!$B$3:$Q$11565,'diff expr Varroa+DWV'!P$7,FALSE)</f>
        <v>8.3363406391990509</v>
      </c>
      <c r="Q14" s="12">
        <f>VLOOKUP($B14,data!$B$3:$Q$11565,'diff expr Varroa+DWV'!Q$7,FALSE)</f>
        <v>5.81282804418474</v>
      </c>
      <c r="S14" s="40" t="str">
        <f>IF(COUNTIF(H14:L14,"&gt;"&amp;'reference parameters'!$B$2)&gt;='reference parameters'!$B$3,IF(COUNTIF('diff expr Varroa+DWV'!M14:Q14,"&gt;"&amp;'reference parameters'!$B$2)&gt;='reference parameters'!$B$4,"OK"))</f>
        <v>OK</v>
      </c>
      <c r="U14" s="3">
        <f t="shared" si="1"/>
        <v>8</v>
      </c>
      <c r="V14" s="3">
        <f t="shared" si="2"/>
        <v>9</v>
      </c>
      <c r="W14" s="3">
        <f t="shared" si="3"/>
        <v>2</v>
      </c>
      <c r="X14" s="3">
        <f t="shared" si="4"/>
        <v>3</v>
      </c>
      <c r="Y14" s="3">
        <f t="shared" si="5"/>
        <v>5</v>
      </c>
      <c r="Z14" s="3">
        <f t="shared" si="6"/>
        <v>7</v>
      </c>
      <c r="AA14" s="3">
        <f t="shared" si="7"/>
        <v>4</v>
      </c>
      <c r="AB14" s="3">
        <f t="shared" si="8"/>
        <v>6</v>
      </c>
      <c r="AC14" s="3">
        <f t="shared" si="9"/>
        <v>10</v>
      </c>
      <c r="AD14" s="3">
        <f t="shared" si="10"/>
        <v>1</v>
      </c>
      <c r="AE14" s="3"/>
      <c r="AF14" s="3">
        <f t="shared" si="11"/>
        <v>0</v>
      </c>
      <c r="AG14" s="3">
        <f t="shared" si="12"/>
        <v>0</v>
      </c>
      <c r="AH14" s="3">
        <f t="shared" si="13"/>
        <v>0</v>
      </c>
      <c r="AI14" s="3">
        <f t="shared" si="14"/>
        <v>0</v>
      </c>
      <c r="AJ14" s="3">
        <f t="shared" si="15"/>
        <v>0</v>
      </c>
      <c r="AK14" s="3">
        <f t="shared" si="16"/>
        <v>0</v>
      </c>
      <c r="AL14" s="3">
        <f t="shared" si="17"/>
        <v>0</v>
      </c>
      <c r="AM14" s="3">
        <f t="shared" si="18"/>
        <v>0</v>
      </c>
      <c r="AN14" s="3">
        <f t="shared" si="19"/>
        <v>0</v>
      </c>
      <c r="AO14" s="3">
        <f t="shared" si="20"/>
        <v>0</v>
      </c>
      <c r="AP14" s="3"/>
      <c r="AQ14" s="3">
        <f t="shared" si="21"/>
        <v>8</v>
      </c>
      <c r="AR14" s="3">
        <f t="shared" si="22"/>
        <v>9</v>
      </c>
      <c r="AS14" s="3">
        <f t="shared" si="23"/>
        <v>2</v>
      </c>
      <c r="AT14" s="3">
        <f t="shared" si="24"/>
        <v>3</v>
      </c>
      <c r="AU14" s="3">
        <f t="shared" si="25"/>
        <v>5</v>
      </c>
      <c r="AV14" s="3">
        <f t="shared" si="26"/>
        <v>7</v>
      </c>
      <c r="AW14" s="3">
        <f t="shared" si="27"/>
        <v>4</v>
      </c>
      <c r="AX14" s="3">
        <f t="shared" si="28"/>
        <v>6</v>
      </c>
      <c r="AY14" s="3">
        <f t="shared" si="29"/>
        <v>10</v>
      </c>
      <c r="AZ14" s="3">
        <f t="shared" si="30"/>
        <v>1</v>
      </c>
      <c r="BA14" s="3"/>
      <c r="BB14" s="6">
        <f t="shared" si="31"/>
        <v>5</v>
      </c>
      <c r="BC14" s="3">
        <f t="shared" si="32"/>
        <v>5</v>
      </c>
      <c r="BD14" s="3">
        <f t="shared" si="34"/>
        <v>27</v>
      </c>
      <c r="BE14" s="3">
        <f t="shared" si="35"/>
        <v>28</v>
      </c>
      <c r="BF14" s="3">
        <f t="shared" si="36"/>
        <v>13</v>
      </c>
      <c r="BG14" s="3">
        <f t="shared" si="37"/>
        <v>12</v>
      </c>
      <c r="BH14" s="3">
        <f t="shared" si="38"/>
        <v>12</v>
      </c>
      <c r="BI14" s="28">
        <f t="shared" si="39"/>
        <v>12.5</v>
      </c>
      <c r="BJ14" s="28">
        <f t="shared" si="40"/>
        <v>4.7871355387816905</v>
      </c>
      <c r="BK14" s="44">
        <f t="shared" si="41"/>
        <v>-0.10444659357341871</v>
      </c>
      <c r="BL14" s="45">
        <f t="shared" si="42"/>
        <v>0.45840747426404427</v>
      </c>
      <c r="BM14" s="39"/>
      <c r="BN14" s="39" t="str">
        <f t="shared" si="43"/>
        <v/>
      </c>
      <c r="BP14" s="12">
        <f t="shared" si="44"/>
        <v>-8.1175291967677862E-3</v>
      </c>
    </row>
    <row r="15" spans="1:68">
      <c r="A15" s="43" t="s">
        <v>49</v>
      </c>
      <c r="B15" s="43" t="s">
        <v>50</v>
      </c>
      <c r="C15" s="43" t="s">
        <v>51</v>
      </c>
      <c r="D15" s="43" t="s">
        <v>52</v>
      </c>
      <c r="E15" s="43" t="s">
        <v>36</v>
      </c>
      <c r="F15" s="12" t="str">
        <f t="shared" si="33"/>
        <v>Toll_pathwa</v>
      </c>
      <c r="H15" s="12">
        <f>VLOOKUP($B15,data!$B$3:$Q$11565,'diff expr Varroa+DWV'!H$7,FALSE)</f>
        <v>8.2700266600860495</v>
      </c>
      <c r="I15" s="12">
        <f>VLOOKUP($B15,data!$B$3:$Q$11565,'diff expr Varroa+DWV'!I$7,FALSE)</f>
        <v>8.1181718932362106</v>
      </c>
      <c r="J15" s="12">
        <f>VLOOKUP($B15,data!$B$3:$Q$11565,'diff expr Varroa+DWV'!J$7,FALSE)</f>
        <v>7.5111119836653399</v>
      </c>
      <c r="K15" s="12">
        <f>VLOOKUP($B15,data!$B$3:$Q$11565,'diff expr Varroa+DWV'!K$7,FALSE)</f>
        <v>7.5518209668476501</v>
      </c>
      <c r="L15" s="12">
        <f>VLOOKUP($B15,data!$B$3:$Q$11565,'diff expr Varroa+DWV'!L$7,FALSE)</f>
        <v>7.7765174914733102</v>
      </c>
      <c r="M15" s="12">
        <f>VLOOKUP($B15,data!$B$3:$Q$11565,'diff expr Varroa+DWV'!M$7,FALSE)</f>
        <v>8.0322310773738597</v>
      </c>
      <c r="N15" s="12">
        <f>VLOOKUP($B15,data!$B$3:$Q$11565,'diff expr Varroa+DWV'!N$7,FALSE)</f>
        <v>7.7912863572855402</v>
      </c>
      <c r="O15" s="12">
        <f>VLOOKUP($B15,data!$B$3:$Q$11565,'diff expr Varroa+DWV'!O$7,FALSE)</f>
        <v>8.1405881914443992</v>
      </c>
      <c r="P15" s="12">
        <f>VLOOKUP($B15,data!$B$3:$Q$11565,'diff expr Varroa+DWV'!P$7,FALSE)</f>
        <v>8.5348522003527201</v>
      </c>
      <c r="Q15" s="12">
        <f>VLOOKUP($B15,data!$B$3:$Q$11565,'diff expr Varroa+DWV'!Q$7,FALSE)</f>
        <v>6.9204191934356096</v>
      </c>
      <c r="S15" s="40" t="str">
        <f>IF(COUNTIF(H15:L15,"&gt;"&amp;'reference parameters'!$B$2)&gt;='reference parameters'!$B$3,IF(COUNTIF('diff expr Varroa+DWV'!M15:Q15,"&gt;"&amp;'reference parameters'!$B$2)&gt;='reference parameters'!$B$4,"OK"))</f>
        <v>OK</v>
      </c>
      <c r="U15" s="3">
        <f t="shared" si="1"/>
        <v>9</v>
      </c>
      <c r="V15" s="3">
        <f t="shared" si="2"/>
        <v>7</v>
      </c>
      <c r="W15" s="3">
        <f t="shared" si="3"/>
        <v>2</v>
      </c>
      <c r="X15" s="3">
        <f t="shared" si="4"/>
        <v>3</v>
      </c>
      <c r="Y15" s="3">
        <f t="shared" si="5"/>
        <v>4</v>
      </c>
      <c r="Z15" s="3">
        <f t="shared" si="6"/>
        <v>6</v>
      </c>
      <c r="AA15" s="3">
        <f t="shared" si="7"/>
        <v>5</v>
      </c>
      <c r="AB15" s="3">
        <f t="shared" si="8"/>
        <v>8</v>
      </c>
      <c r="AC15" s="3">
        <f t="shared" si="9"/>
        <v>10</v>
      </c>
      <c r="AD15" s="3">
        <f t="shared" si="10"/>
        <v>1</v>
      </c>
      <c r="AE15" s="3"/>
      <c r="AF15" s="3">
        <f t="shared" si="11"/>
        <v>0</v>
      </c>
      <c r="AG15" s="3">
        <f t="shared" si="12"/>
        <v>0</v>
      </c>
      <c r="AH15" s="3">
        <f t="shared" si="13"/>
        <v>0</v>
      </c>
      <c r="AI15" s="3">
        <f t="shared" si="14"/>
        <v>0</v>
      </c>
      <c r="AJ15" s="3">
        <f t="shared" si="15"/>
        <v>0</v>
      </c>
      <c r="AK15" s="3">
        <f t="shared" si="16"/>
        <v>0</v>
      </c>
      <c r="AL15" s="3">
        <f t="shared" si="17"/>
        <v>0</v>
      </c>
      <c r="AM15" s="3">
        <f t="shared" si="18"/>
        <v>0</v>
      </c>
      <c r="AN15" s="3">
        <f t="shared" si="19"/>
        <v>0</v>
      </c>
      <c r="AO15" s="3">
        <f t="shared" si="20"/>
        <v>0</v>
      </c>
      <c r="AP15" s="3"/>
      <c r="AQ15" s="3">
        <f t="shared" si="21"/>
        <v>9</v>
      </c>
      <c r="AR15" s="3">
        <f t="shared" si="22"/>
        <v>7</v>
      </c>
      <c r="AS15" s="3">
        <f t="shared" si="23"/>
        <v>2</v>
      </c>
      <c r="AT15" s="3">
        <f t="shared" si="24"/>
        <v>3</v>
      </c>
      <c r="AU15" s="3">
        <f t="shared" si="25"/>
        <v>4</v>
      </c>
      <c r="AV15" s="3">
        <f t="shared" si="26"/>
        <v>6</v>
      </c>
      <c r="AW15" s="3">
        <f t="shared" si="27"/>
        <v>5</v>
      </c>
      <c r="AX15" s="3">
        <f t="shared" si="28"/>
        <v>8</v>
      </c>
      <c r="AY15" s="3">
        <f t="shared" si="29"/>
        <v>10</v>
      </c>
      <c r="AZ15" s="3">
        <f t="shared" si="30"/>
        <v>1</v>
      </c>
      <c r="BA15" s="3"/>
      <c r="BB15" s="6">
        <f t="shared" si="31"/>
        <v>5</v>
      </c>
      <c r="BC15" s="3">
        <f t="shared" si="32"/>
        <v>5</v>
      </c>
      <c r="BD15" s="3">
        <f t="shared" si="34"/>
        <v>25</v>
      </c>
      <c r="BE15" s="3">
        <f t="shared" si="35"/>
        <v>30</v>
      </c>
      <c r="BF15" s="3">
        <f t="shared" si="36"/>
        <v>15</v>
      </c>
      <c r="BG15" s="3">
        <f t="shared" si="37"/>
        <v>10</v>
      </c>
      <c r="BH15" s="3">
        <f t="shared" si="38"/>
        <v>10</v>
      </c>
      <c r="BI15" s="28">
        <f t="shared" si="39"/>
        <v>12.5</v>
      </c>
      <c r="BJ15" s="28">
        <f t="shared" si="40"/>
        <v>4.7871355387816905</v>
      </c>
      <c r="BK15" s="44">
        <f t="shared" si="41"/>
        <v>-0.5222329678670935</v>
      </c>
      <c r="BL15" s="45">
        <f t="shared" si="42"/>
        <v>0.30075406722029491</v>
      </c>
      <c r="BM15" s="39"/>
      <c r="BN15" s="39" t="str">
        <f t="shared" si="43"/>
        <v/>
      </c>
      <c r="BP15" s="12">
        <f t="shared" si="44"/>
        <v>2.1174758226320117E-3</v>
      </c>
    </row>
    <row r="16" spans="1:68">
      <c r="A16" s="43" t="s">
        <v>53</v>
      </c>
      <c r="B16" s="43" t="s">
        <v>54</v>
      </c>
      <c r="C16" s="43" t="s">
        <v>55</v>
      </c>
      <c r="D16" s="43" t="s">
        <v>56</v>
      </c>
      <c r="E16" s="43" t="s">
        <v>36</v>
      </c>
      <c r="F16" s="12" t="str">
        <f t="shared" si="33"/>
        <v>Toll_pathwa</v>
      </c>
      <c r="H16" s="12">
        <f>VLOOKUP($B16,data!$B$3:$Q$11565,'diff expr Varroa+DWV'!H$7,FALSE)</f>
        <v>7.8787647763181496</v>
      </c>
      <c r="I16" s="12">
        <f>VLOOKUP($B16,data!$B$3:$Q$11565,'diff expr Varroa+DWV'!I$7,FALSE)</f>
        <v>7.9452567959986897</v>
      </c>
      <c r="J16" s="12">
        <f>VLOOKUP($B16,data!$B$3:$Q$11565,'diff expr Varroa+DWV'!J$7,FALSE)</f>
        <v>7.7246317272255904</v>
      </c>
      <c r="K16" s="12">
        <f>VLOOKUP($B16,data!$B$3:$Q$11565,'diff expr Varroa+DWV'!K$7,FALSE)</f>
        <v>8.0565810505414408</v>
      </c>
      <c r="L16" s="12">
        <f>VLOOKUP($B16,data!$B$3:$Q$11565,'diff expr Varroa+DWV'!L$7,FALSE)</f>
        <v>8.02640848532719</v>
      </c>
      <c r="M16" s="12">
        <f>VLOOKUP($B16,data!$B$3:$Q$11565,'diff expr Varroa+DWV'!M$7,FALSE)</f>
        <v>8.3996754263494608</v>
      </c>
      <c r="N16" s="12">
        <f>VLOOKUP($B16,data!$B$3:$Q$11565,'diff expr Varroa+DWV'!N$7,FALSE)</f>
        <v>7.7858623783322196</v>
      </c>
      <c r="O16" s="12">
        <f>VLOOKUP($B16,data!$B$3:$Q$11565,'diff expr Varroa+DWV'!O$7,FALSE)</f>
        <v>8.3896454991135094</v>
      </c>
      <c r="P16" s="12">
        <f>VLOOKUP($B16,data!$B$3:$Q$11565,'diff expr Varroa+DWV'!P$7,FALSE)</f>
        <v>8.9928532687632998</v>
      </c>
      <c r="Q16" s="12">
        <f>VLOOKUP($B16,data!$B$3:$Q$11565,'diff expr Varroa+DWV'!Q$7,FALSE)</f>
        <v>5.09416193408443</v>
      </c>
      <c r="S16" s="40" t="str">
        <f>IF(COUNTIF(H16:L16,"&gt;"&amp;'reference parameters'!$B$2)&gt;='reference parameters'!$B$3,IF(COUNTIF('diff expr Varroa+DWV'!M16:Q16,"&gt;"&amp;'reference parameters'!$B$2)&gt;='reference parameters'!$B$4,"OK"))</f>
        <v>OK</v>
      </c>
      <c r="U16" s="3">
        <f t="shared" si="1"/>
        <v>4</v>
      </c>
      <c r="V16" s="3">
        <f t="shared" si="2"/>
        <v>5</v>
      </c>
      <c r="W16" s="3">
        <f t="shared" si="3"/>
        <v>2</v>
      </c>
      <c r="X16" s="3">
        <f t="shared" si="4"/>
        <v>7</v>
      </c>
      <c r="Y16" s="3">
        <f t="shared" si="5"/>
        <v>6</v>
      </c>
      <c r="Z16" s="3">
        <f t="shared" si="6"/>
        <v>9</v>
      </c>
      <c r="AA16" s="3">
        <f t="shared" si="7"/>
        <v>3</v>
      </c>
      <c r="AB16" s="3">
        <f t="shared" si="8"/>
        <v>8</v>
      </c>
      <c r="AC16" s="3">
        <f t="shared" si="9"/>
        <v>10</v>
      </c>
      <c r="AD16" s="3">
        <f t="shared" si="10"/>
        <v>1</v>
      </c>
      <c r="AE16" s="3"/>
      <c r="AF16" s="3">
        <f t="shared" si="11"/>
        <v>0</v>
      </c>
      <c r="AG16" s="3">
        <f t="shared" si="12"/>
        <v>0</v>
      </c>
      <c r="AH16" s="3">
        <f t="shared" si="13"/>
        <v>0</v>
      </c>
      <c r="AI16" s="3">
        <f t="shared" si="14"/>
        <v>0</v>
      </c>
      <c r="AJ16" s="3">
        <f t="shared" si="15"/>
        <v>0</v>
      </c>
      <c r="AK16" s="3">
        <f t="shared" si="16"/>
        <v>0</v>
      </c>
      <c r="AL16" s="3">
        <f t="shared" si="17"/>
        <v>0</v>
      </c>
      <c r="AM16" s="3">
        <f t="shared" si="18"/>
        <v>0</v>
      </c>
      <c r="AN16" s="3">
        <f t="shared" si="19"/>
        <v>0</v>
      </c>
      <c r="AO16" s="3">
        <f t="shared" si="20"/>
        <v>0</v>
      </c>
      <c r="AP16" s="3"/>
      <c r="AQ16" s="3">
        <f t="shared" si="21"/>
        <v>4</v>
      </c>
      <c r="AR16" s="3">
        <f t="shared" si="22"/>
        <v>5</v>
      </c>
      <c r="AS16" s="3">
        <f t="shared" si="23"/>
        <v>2</v>
      </c>
      <c r="AT16" s="3">
        <f t="shared" si="24"/>
        <v>7</v>
      </c>
      <c r="AU16" s="3">
        <f t="shared" si="25"/>
        <v>6</v>
      </c>
      <c r="AV16" s="3">
        <f t="shared" si="26"/>
        <v>9</v>
      </c>
      <c r="AW16" s="3">
        <f t="shared" si="27"/>
        <v>3</v>
      </c>
      <c r="AX16" s="3">
        <f t="shared" si="28"/>
        <v>8</v>
      </c>
      <c r="AY16" s="3">
        <f t="shared" si="29"/>
        <v>10</v>
      </c>
      <c r="AZ16" s="3">
        <f t="shared" si="30"/>
        <v>1</v>
      </c>
      <c r="BA16" s="3"/>
      <c r="BB16" s="6">
        <f t="shared" si="31"/>
        <v>5</v>
      </c>
      <c r="BC16" s="3">
        <f t="shared" si="32"/>
        <v>5</v>
      </c>
      <c r="BD16" s="3">
        <f t="shared" si="34"/>
        <v>24</v>
      </c>
      <c r="BE16" s="3">
        <f t="shared" si="35"/>
        <v>31</v>
      </c>
      <c r="BF16" s="3">
        <f t="shared" si="36"/>
        <v>16</v>
      </c>
      <c r="BG16" s="3">
        <f t="shared" si="37"/>
        <v>9</v>
      </c>
      <c r="BH16" s="3">
        <f t="shared" si="38"/>
        <v>9</v>
      </c>
      <c r="BI16" s="28">
        <f t="shared" si="39"/>
        <v>12.5</v>
      </c>
      <c r="BJ16" s="28">
        <f t="shared" si="40"/>
        <v>4.7871355387816905</v>
      </c>
      <c r="BK16" s="44">
        <f t="shared" si="41"/>
        <v>-0.73112615501393097</v>
      </c>
      <c r="BL16" s="45">
        <f t="shared" si="42"/>
        <v>0.23235104997023245</v>
      </c>
      <c r="BM16" s="39"/>
      <c r="BN16" s="39" t="str">
        <f t="shared" si="43"/>
        <v/>
      </c>
      <c r="BP16" s="12">
        <f t="shared" si="44"/>
        <v>-1.0755529017325854E-2</v>
      </c>
    </row>
    <row r="17" spans="1:68">
      <c r="A17" s="43" t="s">
        <v>57</v>
      </c>
      <c r="B17" s="43" t="s">
        <v>58</v>
      </c>
      <c r="C17" s="43" t="s">
        <v>59</v>
      </c>
      <c r="D17" s="43" t="s">
        <v>60</v>
      </c>
      <c r="E17" s="43" t="s">
        <v>36</v>
      </c>
      <c r="F17" s="12" t="str">
        <f t="shared" si="33"/>
        <v>Toll_pathwa</v>
      </c>
      <c r="H17" s="12">
        <f>VLOOKUP($B17,data!$B$3:$Q$11565,'diff expr Varroa+DWV'!H$7,FALSE)</f>
        <v>9.2020954844139293</v>
      </c>
      <c r="I17" s="12">
        <f>VLOOKUP($B17,data!$B$3:$Q$11565,'diff expr Varroa+DWV'!I$7,FALSE)</f>
        <v>9.1724792460874305</v>
      </c>
      <c r="J17" s="12">
        <f>VLOOKUP($B17,data!$B$3:$Q$11565,'diff expr Varroa+DWV'!J$7,FALSE)</f>
        <v>9.0534540243083992</v>
      </c>
      <c r="K17" s="12">
        <f>VLOOKUP($B17,data!$B$3:$Q$11565,'diff expr Varroa+DWV'!K$7,FALSE)</f>
        <v>8.8122809684789996</v>
      </c>
      <c r="L17" s="12">
        <f>VLOOKUP($B17,data!$B$3:$Q$11565,'diff expr Varroa+DWV'!L$7,FALSE)</f>
        <v>9.0378719435144408</v>
      </c>
      <c r="M17" s="12">
        <f>VLOOKUP($B17,data!$B$3:$Q$11565,'diff expr Varroa+DWV'!M$7,FALSE)</f>
        <v>8.6417003381172304</v>
      </c>
      <c r="N17" s="12">
        <f>VLOOKUP($B17,data!$B$3:$Q$11565,'diff expr Varroa+DWV'!N$7,FALSE)</f>
        <v>8.5420474635289398</v>
      </c>
      <c r="O17" s="12">
        <f>VLOOKUP($B17,data!$B$3:$Q$11565,'diff expr Varroa+DWV'!O$7,FALSE)</f>
        <v>8.8856347420308293</v>
      </c>
      <c r="P17" s="12">
        <f>VLOOKUP($B17,data!$B$3:$Q$11565,'diff expr Varroa+DWV'!P$7,FALSE)</f>
        <v>8.4550537175740494</v>
      </c>
      <c r="Q17" s="12">
        <f>VLOOKUP($B17,data!$B$3:$Q$11565,'diff expr Varroa+DWV'!Q$7,FALSE)</f>
        <v>9.6975493141544398</v>
      </c>
      <c r="S17" s="40" t="str">
        <f>IF(COUNTIF(H17:L17,"&gt;"&amp;'reference parameters'!$B$2)&gt;='reference parameters'!$B$3,IF(COUNTIF('diff expr Varroa+DWV'!M17:Q17,"&gt;"&amp;'reference parameters'!$B$2)&gt;='reference parameters'!$B$4,"OK"))</f>
        <v>OK</v>
      </c>
      <c r="U17" s="3">
        <f t="shared" si="1"/>
        <v>9</v>
      </c>
      <c r="V17" s="3">
        <f t="shared" si="2"/>
        <v>8</v>
      </c>
      <c r="W17" s="3">
        <f t="shared" si="3"/>
        <v>7</v>
      </c>
      <c r="X17" s="3">
        <f t="shared" si="4"/>
        <v>4</v>
      </c>
      <c r="Y17" s="3">
        <f t="shared" si="5"/>
        <v>6</v>
      </c>
      <c r="Z17" s="3">
        <f t="shared" si="6"/>
        <v>3</v>
      </c>
      <c r="AA17" s="3">
        <f t="shared" si="7"/>
        <v>2</v>
      </c>
      <c r="AB17" s="3">
        <f t="shared" si="8"/>
        <v>5</v>
      </c>
      <c r="AC17" s="3">
        <f t="shared" si="9"/>
        <v>1</v>
      </c>
      <c r="AD17" s="3">
        <f t="shared" si="10"/>
        <v>10</v>
      </c>
      <c r="AE17" s="3"/>
      <c r="AF17" s="3">
        <f t="shared" si="11"/>
        <v>0</v>
      </c>
      <c r="AG17" s="3">
        <f t="shared" si="12"/>
        <v>0</v>
      </c>
      <c r="AH17" s="3">
        <f t="shared" si="13"/>
        <v>0</v>
      </c>
      <c r="AI17" s="3">
        <f t="shared" si="14"/>
        <v>0</v>
      </c>
      <c r="AJ17" s="3">
        <f t="shared" si="15"/>
        <v>0</v>
      </c>
      <c r="AK17" s="3">
        <f t="shared" si="16"/>
        <v>0</v>
      </c>
      <c r="AL17" s="3">
        <f t="shared" si="17"/>
        <v>0</v>
      </c>
      <c r="AM17" s="3">
        <f t="shared" si="18"/>
        <v>0</v>
      </c>
      <c r="AN17" s="3">
        <f t="shared" si="19"/>
        <v>0</v>
      </c>
      <c r="AO17" s="3">
        <f t="shared" si="20"/>
        <v>0</v>
      </c>
      <c r="AP17" s="3"/>
      <c r="AQ17" s="3">
        <f t="shared" si="21"/>
        <v>9</v>
      </c>
      <c r="AR17" s="3">
        <f t="shared" si="22"/>
        <v>8</v>
      </c>
      <c r="AS17" s="3">
        <f t="shared" si="23"/>
        <v>7</v>
      </c>
      <c r="AT17" s="3">
        <f t="shared" si="24"/>
        <v>4</v>
      </c>
      <c r="AU17" s="3">
        <f t="shared" si="25"/>
        <v>6</v>
      </c>
      <c r="AV17" s="3">
        <f t="shared" si="26"/>
        <v>3</v>
      </c>
      <c r="AW17" s="3">
        <f t="shared" si="27"/>
        <v>2</v>
      </c>
      <c r="AX17" s="3">
        <f t="shared" si="28"/>
        <v>5</v>
      </c>
      <c r="AY17" s="3">
        <f t="shared" si="29"/>
        <v>1</v>
      </c>
      <c r="AZ17" s="3">
        <f t="shared" si="30"/>
        <v>10</v>
      </c>
      <c r="BA17" s="3"/>
      <c r="BB17" s="6">
        <f t="shared" si="31"/>
        <v>5</v>
      </c>
      <c r="BC17" s="3">
        <f t="shared" si="32"/>
        <v>5</v>
      </c>
      <c r="BD17" s="3">
        <f t="shared" si="34"/>
        <v>34</v>
      </c>
      <c r="BE17" s="3">
        <f t="shared" si="35"/>
        <v>21</v>
      </c>
      <c r="BF17" s="3">
        <f t="shared" si="36"/>
        <v>6</v>
      </c>
      <c r="BG17" s="3">
        <f t="shared" si="37"/>
        <v>19</v>
      </c>
      <c r="BH17" s="3">
        <f t="shared" si="38"/>
        <v>6</v>
      </c>
      <c r="BI17" s="28">
        <f t="shared" si="39"/>
        <v>12.5</v>
      </c>
      <c r="BJ17" s="28">
        <f t="shared" si="40"/>
        <v>4.7871355387816905</v>
      </c>
      <c r="BK17" s="44">
        <f t="shared" si="41"/>
        <v>-1.3578057164544433</v>
      </c>
      <c r="BL17" s="45">
        <f t="shared" si="42"/>
        <v>8.7262670284291577E-2</v>
      </c>
      <c r="BM17" s="39"/>
      <c r="BN17" s="39" t="str">
        <f t="shared" si="43"/>
        <v/>
      </c>
      <c r="BP17" s="12">
        <f t="shared" si="44"/>
        <v>-1.0250739050282794E-2</v>
      </c>
    </row>
    <row r="18" spans="1:68">
      <c r="A18" s="43" t="s">
        <v>61</v>
      </c>
      <c r="B18" s="43" t="s">
        <v>62</v>
      </c>
      <c r="C18" s="43" t="s">
        <v>63</v>
      </c>
      <c r="D18" s="43" t="s">
        <v>64</v>
      </c>
      <c r="E18" s="43" t="s">
        <v>36</v>
      </c>
      <c r="F18" s="12" t="str">
        <f t="shared" si="33"/>
        <v>Toll_pathwa</v>
      </c>
      <c r="H18" s="12">
        <f>VLOOKUP($B18,data!$B$3:$Q$11565,'diff expr Varroa+DWV'!H$7,FALSE)</f>
        <v>2.8218677180984102</v>
      </c>
      <c r="I18" s="12">
        <f>VLOOKUP($B18,data!$B$3:$Q$11565,'diff expr Varroa+DWV'!I$7,FALSE)</f>
        <v>3.2942621936663499</v>
      </c>
      <c r="J18" s="12">
        <f>VLOOKUP($B18,data!$B$3:$Q$11565,'diff expr Varroa+DWV'!J$7,FALSE)</f>
        <v>3.4028894668404299</v>
      </c>
      <c r="K18" s="12">
        <f>VLOOKUP($B18,data!$B$3:$Q$11565,'diff expr Varroa+DWV'!K$7,FALSE)</f>
        <v>3.4706286095040801</v>
      </c>
      <c r="L18" s="12">
        <f>VLOOKUP($B18,data!$B$3:$Q$11565,'diff expr Varroa+DWV'!L$7,FALSE)</f>
        <v>3.5425260543824399</v>
      </c>
      <c r="M18" s="12">
        <f>VLOOKUP($B18,data!$B$3:$Q$11565,'diff expr Varroa+DWV'!M$7,FALSE)</f>
        <v>3.4086250003018401</v>
      </c>
      <c r="N18" s="12">
        <f>VLOOKUP($B18,data!$B$3:$Q$11565,'diff expr Varroa+DWV'!N$7,FALSE)</f>
        <v>3.31389066967124</v>
      </c>
      <c r="O18" s="12">
        <f>VLOOKUP($B18,data!$B$3:$Q$11565,'diff expr Varroa+DWV'!O$7,FALSE)</f>
        <v>3.42420286852819</v>
      </c>
      <c r="P18" s="12">
        <f>VLOOKUP($B18,data!$B$3:$Q$11565,'diff expr Varroa+DWV'!P$7,FALSE)</f>
        <v>3.3893867502571098</v>
      </c>
      <c r="Q18" s="12">
        <f>VLOOKUP($B18,data!$B$3:$Q$11565,'diff expr Varroa+DWV'!Q$7,FALSE)</f>
        <v>2.8218677180984102</v>
      </c>
      <c r="S18" s="40" t="str">
        <f>IF(COUNTIF(H18:L18,"&gt;"&amp;'reference parameters'!$B$2)&gt;='reference parameters'!$B$3,IF(COUNTIF('diff expr Varroa+DWV'!M18:Q18,"&gt;"&amp;'reference parameters'!$B$2)&gt;='reference parameters'!$B$4,"OK"))</f>
        <v>OK</v>
      </c>
      <c r="U18" s="3">
        <f t="shared" si="1"/>
        <v>1</v>
      </c>
      <c r="V18" s="3">
        <f t="shared" si="2"/>
        <v>3</v>
      </c>
      <c r="W18" s="3">
        <f t="shared" si="3"/>
        <v>6</v>
      </c>
      <c r="X18" s="3">
        <f t="shared" si="4"/>
        <v>9</v>
      </c>
      <c r="Y18" s="3">
        <f t="shared" si="5"/>
        <v>10</v>
      </c>
      <c r="Z18" s="3">
        <f t="shared" si="6"/>
        <v>7</v>
      </c>
      <c r="AA18" s="3">
        <f t="shared" si="7"/>
        <v>4</v>
      </c>
      <c r="AB18" s="3">
        <f t="shared" si="8"/>
        <v>8</v>
      </c>
      <c r="AC18" s="3">
        <f t="shared" si="9"/>
        <v>5</v>
      </c>
      <c r="AD18" s="3">
        <f t="shared" si="10"/>
        <v>1</v>
      </c>
      <c r="AE18" s="3"/>
      <c r="AF18" s="3">
        <f t="shared" si="11"/>
        <v>0.5</v>
      </c>
      <c r="AG18" s="3">
        <f t="shared" si="12"/>
        <v>0</v>
      </c>
      <c r="AH18" s="3">
        <f t="shared" si="13"/>
        <v>0</v>
      </c>
      <c r="AI18" s="3">
        <f t="shared" si="14"/>
        <v>0</v>
      </c>
      <c r="AJ18" s="3">
        <f t="shared" si="15"/>
        <v>0</v>
      </c>
      <c r="AK18" s="3">
        <f t="shared" si="16"/>
        <v>0</v>
      </c>
      <c r="AL18" s="3">
        <f t="shared" si="17"/>
        <v>0</v>
      </c>
      <c r="AM18" s="3">
        <f t="shared" si="18"/>
        <v>0</v>
      </c>
      <c r="AN18" s="3">
        <f t="shared" si="19"/>
        <v>0</v>
      </c>
      <c r="AO18" s="3">
        <f t="shared" si="20"/>
        <v>0.5</v>
      </c>
      <c r="AP18" s="3"/>
      <c r="AQ18" s="3">
        <f t="shared" si="21"/>
        <v>1.5</v>
      </c>
      <c r="AR18" s="3">
        <f t="shared" si="22"/>
        <v>3</v>
      </c>
      <c r="AS18" s="3">
        <f t="shared" si="23"/>
        <v>6</v>
      </c>
      <c r="AT18" s="3">
        <f t="shared" si="24"/>
        <v>9</v>
      </c>
      <c r="AU18" s="3">
        <f t="shared" si="25"/>
        <v>10</v>
      </c>
      <c r="AV18" s="3">
        <f t="shared" si="26"/>
        <v>7</v>
      </c>
      <c r="AW18" s="3">
        <f t="shared" si="27"/>
        <v>4</v>
      </c>
      <c r="AX18" s="3">
        <f t="shared" si="28"/>
        <v>8</v>
      </c>
      <c r="AY18" s="3">
        <f t="shared" si="29"/>
        <v>5</v>
      </c>
      <c r="AZ18" s="3">
        <f t="shared" si="30"/>
        <v>1.5</v>
      </c>
      <c r="BA18" s="3"/>
      <c r="BB18" s="6">
        <f t="shared" si="31"/>
        <v>5</v>
      </c>
      <c r="BC18" s="3">
        <f t="shared" si="32"/>
        <v>5</v>
      </c>
      <c r="BD18" s="3">
        <f t="shared" si="34"/>
        <v>29.5</v>
      </c>
      <c r="BE18" s="3">
        <f t="shared" si="35"/>
        <v>25.5</v>
      </c>
      <c r="BF18" s="3">
        <f t="shared" si="36"/>
        <v>10.5</v>
      </c>
      <c r="BG18" s="3">
        <f t="shared" si="37"/>
        <v>14.5</v>
      </c>
      <c r="BH18" s="3">
        <f t="shared" si="38"/>
        <v>10.5</v>
      </c>
      <c r="BI18" s="28">
        <f t="shared" si="39"/>
        <v>12.5</v>
      </c>
      <c r="BJ18" s="28">
        <f t="shared" si="40"/>
        <v>4.7871355387816905</v>
      </c>
      <c r="BK18" s="44">
        <f t="shared" si="41"/>
        <v>-0.41778637429367482</v>
      </c>
      <c r="BL18" s="45">
        <f t="shared" si="42"/>
        <v>0.33805165701157341</v>
      </c>
      <c r="BM18" s="39"/>
      <c r="BN18" s="39" t="str">
        <f t="shared" si="43"/>
        <v/>
      </c>
      <c r="BP18" s="12">
        <f t="shared" si="44"/>
        <v>-4.600481466180098E-3</v>
      </c>
    </row>
    <row r="19" spans="1:68">
      <c r="A19" s="43" t="s">
        <v>65</v>
      </c>
      <c r="B19" s="43" t="s">
        <v>66</v>
      </c>
      <c r="C19" s="43" t="s">
        <v>43</v>
      </c>
      <c r="D19" s="43" t="s">
        <v>44</v>
      </c>
      <c r="E19" s="43" t="s">
        <v>36</v>
      </c>
      <c r="F19" s="12" t="str">
        <f t="shared" si="33"/>
        <v>Toll_pathwa</v>
      </c>
      <c r="H19" s="12">
        <f>VLOOKUP($B19,data!$B$3:$Q$11565,'diff expr Varroa+DWV'!H$7,FALSE)</f>
        <v>9.4246664349857099</v>
      </c>
      <c r="I19" s="12">
        <f>VLOOKUP($B19,data!$B$3:$Q$11565,'diff expr Varroa+DWV'!I$7,FALSE)</f>
        <v>9.19148077534763</v>
      </c>
      <c r="J19" s="12">
        <f>VLOOKUP($B19,data!$B$3:$Q$11565,'diff expr Varroa+DWV'!J$7,FALSE)</f>
        <v>8.4022024362357097</v>
      </c>
      <c r="K19" s="12">
        <f>VLOOKUP($B19,data!$B$3:$Q$11565,'diff expr Varroa+DWV'!K$7,FALSE)</f>
        <v>9.6040066889070896</v>
      </c>
      <c r="L19" s="12">
        <f>VLOOKUP($B19,data!$B$3:$Q$11565,'diff expr Varroa+DWV'!L$7,FALSE)</f>
        <v>9.1335293303021103</v>
      </c>
      <c r="M19" s="12">
        <f>VLOOKUP($B19,data!$B$3:$Q$11565,'diff expr Varroa+DWV'!M$7,FALSE)</f>
        <v>9.5675010720663796</v>
      </c>
      <c r="N19" s="12">
        <f>VLOOKUP($B19,data!$B$3:$Q$11565,'diff expr Varroa+DWV'!N$7,FALSE)</f>
        <v>9.4983399091966003</v>
      </c>
      <c r="O19" s="12">
        <f>VLOOKUP($B19,data!$B$3:$Q$11565,'diff expr Varroa+DWV'!O$7,FALSE)</f>
        <v>9.0664765552994595</v>
      </c>
      <c r="P19" s="12">
        <f>VLOOKUP($B19,data!$B$3:$Q$11565,'diff expr Varroa+DWV'!P$7,FALSE)</f>
        <v>8.9675188779358592</v>
      </c>
      <c r="Q19" s="12">
        <f>VLOOKUP($B19,data!$B$3:$Q$11565,'diff expr Varroa+DWV'!Q$7,FALSE)</f>
        <v>9.0486929182374407</v>
      </c>
      <c r="S19" s="40" t="str">
        <f>IF(COUNTIF(H19:L19,"&gt;"&amp;'reference parameters'!$B$2)&gt;='reference parameters'!$B$3,IF(COUNTIF('diff expr Varroa+DWV'!M19:Q19,"&gt;"&amp;'reference parameters'!$B$2)&gt;='reference parameters'!$B$4,"OK"))</f>
        <v>OK</v>
      </c>
      <c r="U19" s="3">
        <f t="shared" si="1"/>
        <v>7</v>
      </c>
      <c r="V19" s="3">
        <f t="shared" si="2"/>
        <v>6</v>
      </c>
      <c r="W19" s="3">
        <f t="shared" si="3"/>
        <v>1</v>
      </c>
      <c r="X19" s="3">
        <f t="shared" si="4"/>
        <v>10</v>
      </c>
      <c r="Y19" s="3">
        <f t="shared" si="5"/>
        <v>5</v>
      </c>
      <c r="Z19" s="3">
        <f t="shared" si="6"/>
        <v>9</v>
      </c>
      <c r="AA19" s="3">
        <f t="shared" si="7"/>
        <v>8</v>
      </c>
      <c r="AB19" s="3">
        <f t="shared" si="8"/>
        <v>4</v>
      </c>
      <c r="AC19" s="3">
        <f t="shared" si="9"/>
        <v>2</v>
      </c>
      <c r="AD19" s="3">
        <f t="shared" si="10"/>
        <v>3</v>
      </c>
      <c r="AE19" s="3"/>
      <c r="AF19" s="3">
        <f t="shared" si="11"/>
        <v>0</v>
      </c>
      <c r="AG19" s="3">
        <f t="shared" si="12"/>
        <v>0</v>
      </c>
      <c r="AH19" s="3">
        <f t="shared" si="13"/>
        <v>0</v>
      </c>
      <c r="AI19" s="3">
        <f t="shared" si="14"/>
        <v>0</v>
      </c>
      <c r="AJ19" s="3">
        <f t="shared" si="15"/>
        <v>0</v>
      </c>
      <c r="AK19" s="3">
        <f t="shared" si="16"/>
        <v>0</v>
      </c>
      <c r="AL19" s="3">
        <f t="shared" si="17"/>
        <v>0</v>
      </c>
      <c r="AM19" s="3">
        <f t="shared" si="18"/>
        <v>0</v>
      </c>
      <c r="AN19" s="3">
        <f t="shared" si="19"/>
        <v>0</v>
      </c>
      <c r="AO19" s="3">
        <f t="shared" si="20"/>
        <v>0</v>
      </c>
      <c r="AP19" s="3"/>
      <c r="AQ19" s="3">
        <f t="shared" si="21"/>
        <v>7</v>
      </c>
      <c r="AR19" s="3">
        <f t="shared" si="22"/>
        <v>6</v>
      </c>
      <c r="AS19" s="3">
        <f t="shared" si="23"/>
        <v>1</v>
      </c>
      <c r="AT19" s="3">
        <f t="shared" si="24"/>
        <v>10</v>
      </c>
      <c r="AU19" s="3">
        <f t="shared" si="25"/>
        <v>5</v>
      </c>
      <c r="AV19" s="3">
        <f t="shared" si="26"/>
        <v>9</v>
      </c>
      <c r="AW19" s="3">
        <f t="shared" si="27"/>
        <v>8</v>
      </c>
      <c r="AX19" s="3">
        <f t="shared" si="28"/>
        <v>4</v>
      </c>
      <c r="AY19" s="3">
        <f t="shared" si="29"/>
        <v>2</v>
      </c>
      <c r="AZ19" s="3">
        <f t="shared" si="30"/>
        <v>3</v>
      </c>
      <c r="BA19" s="3"/>
      <c r="BB19" s="6">
        <f t="shared" si="31"/>
        <v>5</v>
      </c>
      <c r="BC19" s="3">
        <f t="shared" si="32"/>
        <v>5</v>
      </c>
      <c r="BD19" s="3">
        <f t="shared" si="34"/>
        <v>29</v>
      </c>
      <c r="BE19" s="3">
        <f t="shared" si="35"/>
        <v>26</v>
      </c>
      <c r="BF19" s="3">
        <f t="shared" si="36"/>
        <v>11</v>
      </c>
      <c r="BG19" s="3">
        <f t="shared" si="37"/>
        <v>14</v>
      </c>
      <c r="BH19" s="3">
        <f t="shared" si="38"/>
        <v>11</v>
      </c>
      <c r="BI19" s="28">
        <f t="shared" si="39"/>
        <v>12.5</v>
      </c>
      <c r="BJ19" s="28">
        <f t="shared" si="40"/>
        <v>4.7871355387816905</v>
      </c>
      <c r="BK19" s="44">
        <f t="shared" si="41"/>
        <v>-0.31333978072025609</v>
      </c>
      <c r="BL19" s="45">
        <f t="shared" si="42"/>
        <v>0.37701126503103738</v>
      </c>
      <c r="BM19" s="39"/>
      <c r="BN19" s="39" t="str">
        <f t="shared" si="43"/>
        <v/>
      </c>
      <c r="BP19" s="12">
        <f t="shared" si="44"/>
        <v>3.7108993169309417E-3</v>
      </c>
    </row>
    <row r="20" spans="1:68">
      <c r="A20" s="43" t="s">
        <v>67</v>
      </c>
      <c r="B20" s="43" t="s">
        <v>68</v>
      </c>
      <c r="C20" s="43" t="s">
        <v>69</v>
      </c>
      <c r="D20" s="43" t="s">
        <v>70</v>
      </c>
      <c r="E20" s="43" t="s">
        <v>36</v>
      </c>
      <c r="F20" s="12" t="str">
        <f t="shared" si="33"/>
        <v>Toll_pathwa</v>
      </c>
      <c r="H20" s="12">
        <f>VLOOKUP($B20,data!$B$3:$Q$11565,'diff expr Varroa+DWV'!H$7,FALSE)</f>
        <v>10.8299108061745</v>
      </c>
      <c r="I20" s="12">
        <f>VLOOKUP($B20,data!$B$3:$Q$11565,'diff expr Varroa+DWV'!I$7,FALSE)</f>
        <v>10.882733249932899</v>
      </c>
      <c r="J20" s="12">
        <f>VLOOKUP($B20,data!$B$3:$Q$11565,'diff expr Varroa+DWV'!J$7,FALSE)</f>
        <v>11.175070730044199</v>
      </c>
      <c r="K20" s="12">
        <f>VLOOKUP($B20,data!$B$3:$Q$11565,'diff expr Varroa+DWV'!K$7,FALSE)</f>
        <v>10.467458305934001</v>
      </c>
      <c r="L20" s="12">
        <f>VLOOKUP($B20,data!$B$3:$Q$11565,'diff expr Varroa+DWV'!L$7,FALSE)</f>
        <v>10.783230946785</v>
      </c>
      <c r="M20" s="12">
        <f>VLOOKUP($B20,data!$B$3:$Q$11565,'diff expr Varroa+DWV'!M$7,FALSE)</f>
        <v>10.2365239250949</v>
      </c>
      <c r="N20" s="12">
        <f>VLOOKUP($B20,data!$B$3:$Q$11565,'diff expr Varroa+DWV'!N$7,FALSE)</f>
        <v>9.7472585375295999</v>
      </c>
      <c r="O20" s="12">
        <f>VLOOKUP($B20,data!$B$3:$Q$11565,'diff expr Varroa+DWV'!O$7,FALSE)</f>
        <v>10.470099364161699</v>
      </c>
      <c r="P20" s="12">
        <f>VLOOKUP($B20,data!$B$3:$Q$11565,'diff expr Varroa+DWV'!P$7,FALSE)</f>
        <v>11.2871424799298</v>
      </c>
      <c r="Q20" s="12">
        <f>VLOOKUP($B20,data!$B$3:$Q$11565,'diff expr Varroa+DWV'!Q$7,FALSE)</f>
        <v>11.049299013344999</v>
      </c>
      <c r="S20" s="40" t="str">
        <f>IF(COUNTIF(H20:L20,"&gt;"&amp;'reference parameters'!$B$2)&gt;='reference parameters'!$B$3,IF(COUNTIF('diff expr Varroa+DWV'!M20:Q20,"&gt;"&amp;'reference parameters'!$B$2)&gt;='reference parameters'!$B$4,"OK"))</f>
        <v>OK</v>
      </c>
      <c r="U20" s="3">
        <f t="shared" si="1"/>
        <v>6</v>
      </c>
      <c r="V20" s="3">
        <f t="shared" si="2"/>
        <v>7</v>
      </c>
      <c r="W20" s="3">
        <f t="shared" si="3"/>
        <v>9</v>
      </c>
      <c r="X20" s="3">
        <f t="shared" si="4"/>
        <v>3</v>
      </c>
      <c r="Y20" s="3">
        <f t="shared" si="5"/>
        <v>5</v>
      </c>
      <c r="Z20" s="3">
        <f t="shared" si="6"/>
        <v>2</v>
      </c>
      <c r="AA20" s="3">
        <f t="shared" si="7"/>
        <v>1</v>
      </c>
      <c r="AB20" s="3">
        <f t="shared" si="8"/>
        <v>4</v>
      </c>
      <c r="AC20" s="3">
        <f t="shared" si="9"/>
        <v>10</v>
      </c>
      <c r="AD20" s="3">
        <f t="shared" si="10"/>
        <v>8</v>
      </c>
      <c r="AE20" s="3"/>
      <c r="AF20" s="3">
        <f t="shared" si="11"/>
        <v>0</v>
      </c>
      <c r="AG20" s="3">
        <f t="shared" si="12"/>
        <v>0</v>
      </c>
      <c r="AH20" s="3">
        <f t="shared" si="13"/>
        <v>0</v>
      </c>
      <c r="AI20" s="3">
        <f t="shared" si="14"/>
        <v>0</v>
      </c>
      <c r="AJ20" s="3">
        <f t="shared" si="15"/>
        <v>0</v>
      </c>
      <c r="AK20" s="3">
        <f t="shared" si="16"/>
        <v>0</v>
      </c>
      <c r="AL20" s="3">
        <f t="shared" si="17"/>
        <v>0</v>
      </c>
      <c r="AM20" s="3">
        <f t="shared" si="18"/>
        <v>0</v>
      </c>
      <c r="AN20" s="3">
        <f t="shared" si="19"/>
        <v>0</v>
      </c>
      <c r="AO20" s="3">
        <f t="shared" si="20"/>
        <v>0</v>
      </c>
      <c r="AP20" s="3"/>
      <c r="AQ20" s="3">
        <f t="shared" si="21"/>
        <v>6</v>
      </c>
      <c r="AR20" s="3">
        <f t="shared" si="22"/>
        <v>7</v>
      </c>
      <c r="AS20" s="3">
        <f t="shared" si="23"/>
        <v>9</v>
      </c>
      <c r="AT20" s="3">
        <f t="shared" si="24"/>
        <v>3</v>
      </c>
      <c r="AU20" s="3">
        <f t="shared" si="25"/>
        <v>5</v>
      </c>
      <c r="AV20" s="3">
        <f t="shared" si="26"/>
        <v>2</v>
      </c>
      <c r="AW20" s="3">
        <f t="shared" si="27"/>
        <v>1</v>
      </c>
      <c r="AX20" s="3">
        <f t="shared" si="28"/>
        <v>4</v>
      </c>
      <c r="AY20" s="3">
        <f t="shared" si="29"/>
        <v>10</v>
      </c>
      <c r="AZ20" s="3">
        <f t="shared" si="30"/>
        <v>8</v>
      </c>
      <c r="BA20" s="3"/>
      <c r="BB20" s="6">
        <f t="shared" si="31"/>
        <v>5</v>
      </c>
      <c r="BC20" s="3">
        <f t="shared" si="32"/>
        <v>5</v>
      </c>
      <c r="BD20" s="3">
        <f t="shared" si="34"/>
        <v>30</v>
      </c>
      <c r="BE20" s="3">
        <f t="shared" si="35"/>
        <v>25</v>
      </c>
      <c r="BF20" s="3">
        <f t="shared" si="36"/>
        <v>10</v>
      </c>
      <c r="BG20" s="3">
        <f t="shared" si="37"/>
        <v>15</v>
      </c>
      <c r="BH20" s="3">
        <f t="shared" si="38"/>
        <v>10</v>
      </c>
      <c r="BI20" s="28">
        <f t="shared" si="39"/>
        <v>12.5</v>
      </c>
      <c r="BJ20" s="28">
        <f t="shared" si="40"/>
        <v>4.7871355387816905</v>
      </c>
      <c r="BK20" s="44">
        <f t="shared" si="41"/>
        <v>-0.5222329678670935</v>
      </c>
      <c r="BL20" s="45">
        <f t="shared" si="42"/>
        <v>0.30075406722029491</v>
      </c>
      <c r="BM20" s="39"/>
      <c r="BN20" s="39" t="str">
        <f t="shared" si="43"/>
        <v/>
      </c>
      <c r="BP20" s="12">
        <f t="shared" si="44"/>
        <v>-1.0951127042130105E-2</v>
      </c>
    </row>
    <row r="21" spans="1:68">
      <c r="A21" s="43" t="s">
        <v>71</v>
      </c>
      <c r="B21" s="43" t="s">
        <v>72</v>
      </c>
      <c r="C21" s="43" t="s">
        <v>73</v>
      </c>
      <c r="D21" s="43" t="s">
        <v>74</v>
      </c>
      <c r="E21" s="43" t="s">
        <v>36</v>
      </c>
      <c r="F21" s="12" t="str">
        <f t="shared" si="33"/>
        <v>Toll_pathwa</v>
      </c>
      <c r="H21" s="12">
        <f>VLOOKUP($B21,data!$B$3:$Q$11565,'diff expr Varroa+DWV'!H$7,FALSE)</f>
        <v>6.5441645960174801</v>
      </c>
      <c r="I21" s="12">
        <f>VLOOKUP($B21,data!$B$3:$Q$11565,'diff expr Varroa+DWV'!I$7,FALSE)</f>
        <v>6.4040653105614398</v>
      </c>
      <c r="J21" s="12">
        <f>VLOOKUP($B21,data!$B$3:$Q$11565,'diff expr Varroa+DWV'!J$7,FALSE)</f>
        <v>5.72015689123982</v>
      </c>
      <c r="K21" s="12">
        <f>VLOOKUP($B21,data!$B$3:$Q$11565,'diff expr Varroa+DWV'!K$7,FALSE)</f>
        <v>6.62497318038033</v>
      </c>
      <c r="L21" s="12">
        <f>VLOOKUP($B21,data!$B$3:$Q$11565,'diff expr Varroa+DWV'!L$7,FALSE)</f>
        <v>6.7821116076966099</v>
      </c>
      <c r="M21" s="12">
        <f>VLOOKUP($B21,data!$B$3:$Q$11565,'diff expr Varroa+DWV'!M$7,FALSE)</f>
        <v>7.1361418404393699</v>
      </c>
      <c r="N21" s="12">
        <f>VLOOKUP($B21,data!$B$3:$Q$11565,'diff expr Varroa+DWV'!N$7,FALSE)</f>
        <v>7.0499926248065101</v>
      </c>
      <c r="O21" s="12">
        <f>VLOOKUP($B21,data!$B$3:$Q$11565,'diff expr Varroa+DWV'!O$7,FALSE)</f>
        <v>6.90712985101651</v>
      </c>
      <c r="P21" s="12">
        <f>VLOOKUP($B21,data!$B$3:$Q$11565,'diff expr Varroa+DWV'!P$7,FALSE)</f>
        <v>7.1191899593250501</v>
      </c>
      <c r="Q21" s="12">
        <f>VLOOKUP($B21,data!$B$3:$Q$11565,'diff expr Varroa+DWV'!Q$7,FALSE)</f>
        <v>5.09416193408443</v>
      </c>
      <c r="S21" s="40" t="str">
        <f>IF(COUNTIF(H21:L21,"&gt;"&amp;'reference parameters'!$B$2)&gt;='reference parameters'!$B$3,IF(COUNTIF('diff expr Varroa+DWV'!M21:Q21,"&gt;"&amp;'reference parameters'!$B$2)&gt;='reference parameters'!$B$4,"OK"))</f>
        <v>OK</v>
      </c>
      <c r="U21" s="3">
        <f t="shared" si="1"/>
        <v>4</v>
      </c>
      <c r="V21" s="3">
        <f t="shared" si="2"/>
        <v>3</v>
      </c>
      <c r="W21" s="3">
        <f t="shared" si="3"/>
        <v>2</v>
      </c>
      <c r="X21" s="3">
        <f t="shared" si="4"/>
        <v>5</v>
      </c>
      <c r="Y21" s="3">
        <f t="shared" si="5"/>
        <v>6</v>
      </c>
      <c r="Z21" s="3">
        <f t="shared" si="6"/>
        <v>10</v>
      </c>
      <c r="AA21" s="3">
        <f t="shared" si="7"/>
        <v>8</v>
      </c>
      <c r="AB21" s="3">
        <f t="shared" si="8"/>
        <v>7</v>
      </c>
      <c r="AC21" s="3">
        <f t="shared" si="9"/>
        <v>9</v>
      </c>
      <c r="AD21" s="3">
        <f t="shared" si="10"/>
        <v>1</v>
      </c>
      <c r="AE21" s="3"/>
      <c r="AF21" s="3">
        <f t="shared" si="11"/>
        <v>0</v>
      </c>
      <c r="AG21" s="3">
        <f t="shared" si="12"/>
        <v>0</v>
      </c>
      <c r="AH21" s="3">
        <f t="shared" si="13"/>
        <v>0</v>
      </c>
      <c r="AI21" s="3">
        <f t="shared" si="14"/>
        <v>0</v>
      </c>
      <c r="AJ21" s="3">
        <f t="shared" si="15"/>
        <v>0</v>
      </c>
      <c r="AK21" s="3">
        <f t="shared" si="16"/>
        <v>0</v>
      </c>
      <c r="AL21" s="3">
        <f t="shared" si="17"/>
        <v>0</v>
      </c>
      <c r="AM21" s="3">
        <f t="shared" si="18"/>
        <v>0</v>
      </c>
      <c r="AN21" s="3">
        <f t="shared" si="19"/>
        <v>0</v>
      </c>
      <c r="AO21" s="3">
        <f t="shared" si="20"/>
        <v>0</v>
      </c>
      <c r="AP21" s="3"/>
      <c r="AQ21" s="3">
        <f t="shared" si="21"/>
        <v>4</v>
      </c>
      <c r="AR21" s="3">
        <f t="shared" si="22"/>
        <v>3</v>
      </c>
      <c r="AS21" s="3">
        <f t="shared" si="23"/>
        <v>2</v>
      </c>
      <c r="AT21" s="3">
        <f t="shared" si="24"/>
        <v>5</v>
      </c>
      <c r="AU21" s="3">
        <f t="shared" si="25"/>
        <v>6</v>
      </c>
      <c r="AV21" s="3">
        <f t="shared" si="26"/>
        <v>10</v>
      </c>
      <c r="AW21" s="3">
        <f t="shared" si="27"/>
        <v>8</v>
      </c>
      <c r="AX21" s="3">
        <f t="shared" si="28"/>
        <v>7</v>
      </c>
      <c r="AY21" s="3">
        <f t="shared" si="29"/>
        <v>9</v>
      </c>
      <c r="AZ21" s="3">
        <f t="shared" si="30"/>
        <v>1</v>
      </c>
      <c r="BA21" s="3"/>
      <c r="BB21" s="6">
        <f t="shared" si="31"/>
        <v>5</v>
      </c>
      <c r="BC21" s="3">
        <f t="shared" si="32"/>
        <v>5</v>
      </c>
      <c r="BD21" s="3">
        <f t="shared" si="34"/>
        <v>20</v>
      </c>
      <c r="BE21" s="3">
        <f t="shared" si="35"/>
        <v>35</v>
      </c>
      <c r="BF21" s="3">
        <f t="shared" si="36"/>
        <v>20</v>
      </c>
      <c r="BG21" s="3">
        <f t="shared" si="37"/>
        <v>5</v>
      </c>
      <c r="BH21" s="3">
        <f t="shared" si="38"/>
        <v>5</v>
      </c>
      <c r="BI21" s="28">
        <f t="shared" si="39"/>
        <v>12.5</v>
      </c>
      <c r="BJ21" s="28">
        <f t="shared" si="40"/>
        <v>4.7871355387816905</v>
      </c>
      <c r="BK21" s="44">
        <f t="shared" si="41"/>
        <v>-1.5666989036012806</v>
      </c>
      <c r="BL21" s="45">
        <f t="shared" si="42"/>
        <v>5.8592543599068986E-2</v>
      </c>
      <c r="BM21" s="39"/>
      <c r="BN21" s="39" t="str">
        <f t="shared" si="43"/>
        <v/>
      </c>
      <c r="BP21" s="12">
        <f t="shared" si="44"/>
        <v>1.6357462465662675E-2</v>
      </c>
    </row>
    <row r="22" spans="1:68">
      <c r="A22" s="43" t="s">
        <v>75</v>
      </c>
      <c r="B22" s="43" t="s">
        <v>76</v>
      </c>
      <c r="C22" s="43" t="s">
        <v>77</v>
      </c>
      <c r="D22" s="43" t="s">
        <v>78</v>
      </c>
      <c r="E22" s="43" t="s">
        <v>36</v>
      </c>
      <c r="F22" s="12" t="str">
        <f t="shared" si="33"/>
        <v>Toll_pathwa</v>
      </c>
      <c r="H22" s="12">
        <f>VLOOKUP($B22,data!$B$3:$Q$11565,'diff expr Varroa+DWV'!H$7,FALSE)</f>
        <v>5.1742671949623604</v>
      </c>
      <c r="I22" s="12">
        <f>VLOOKUP($B22,data!$B$3:$Q$11565,'diff expr Varroa+DWV'!I$7,FALSE)</f>
        <v>5.47170002431064</v>
      </c>
      <c r="J22" s="12">
        <f>VLOOKUP($B22,data!$B$3:$Q$11565,'diff expr Varroa+DWV'!J$7,FALSE)</f>
        <v>5.3510197543661198</v>
      </c>
      <c r="K22" s="12">
        <f>VLOOKUP($B22,data!$B$3:$Q$11565,'diff expr Varroa+DWV'!K$7,FALSE)</f>
        <v>5.1706883695566601</v>
      </c>
      <c r="L22" s="12">
        <f>VLOOKUP($B22,data!$B$3:$Q$11565,'diff expr Varroa+DWV'!L$7,FALSE)</f>
        <v>5.35182564159728</v>
      </c>
      <c r="M22" s="12">
        <f>VLOOKUP($B22,data!$B$3:$Q$11565,'diff expr Varroa+DWV'!M$7,FALSE)</f>
        <v>6.0477582448035001</v>
      </c>
      <c r="N22" s="12">
        <f>VLOOKUP($B22,data!$B$3:$Q$11565,'diff expr Varroa+DWV'!N$7,FALSE)</f>
        <v>6.0560748478416198</v>
      </c>
      <c r="O22" s="12">
        <f>VLOOKUP($B22,data!$B$3:$Q$11565,'diff expr Varroa+DWV'!O$7,FALSE)</f>
        <v>5.9713263387717097</v>
      </c>
      <c r="P22" s="12">
        <f>VLOOKUP($B22,data!$B$3:$Q$11565,'diff expr Varroa+DWV'!P$7,FALSE)</f>
        <v>5.69964444990008</v>
      </c>
      <c r="Q22" s="12">
        <f>VLOOKUP($B22,data!$B$3:$Q$11565,'diff expr Varroa+DWV'!Q$7,FALSE)</f>
        <v>5.81282804418474</v>
      </c>
      <c r="S22" s="40" t="str">
        <f>IF(COUNTIF(H22:L22,"&gt;"&amp;'reference parameters'!$B$2)&gt;='reference parameters'!$B$3,IF(COUNTIF('diff expr Varroa+DWV'!M22:Q22,"&gt;"&amp;'reference parameters'!$B$2)&gt;='reference parameters'!$B$4,"OK"))</f>
        <v>OK</v>
      </c>
      <c r="U22" s="3">
        <f t="shared" si="1"/>
        <v>2</v>
      </c>
      <c r="V22" s="3">
        <f t="shared" si="2"/>
        <v>5</v>
      </c>
      <c r="W22" s="3">
        <f t="shared" si="3"/>
        <v>3</v>
      </c>
      <c r="X22" s="3">
        <f t="shared" si="4"/>
        <v>1</v>
      </c>
      <c r="Y22" s="3">
        <f t="shared" si="5"/>
        <v>4</v>
      </c>
      <c r="Z22" s="3">
        <f t="shared" si="6"/>
        <v>9</v>
      </c>
      <c r="AA22" s="3">
        <f t="shared" si="7"/>
        <v>10</v>
      </c>
      <c r="AB22" s="3">
        <f t="shared" si="8"/>
        <v>8</v>
      </c>
      <c r="AC22" s="3">
        <f t="shared" si="9"/>
        <v>6</v>
      </c>
      <c r="AD22" s="3">
        <f t="shared" si="10"/>
        <v>7</v>
      </c>
      <c r="AE22" s="3"/>
      <c r="AF22" s="3">
        <f t="shared" si="11"/>
        <v>0</v>
      </c>
      <c r="AG22" s="3">
        <f t="shared" si="12"/>
        <v>0</v>
      </c>
      <c r="AH22" s="3">
        <f t="shared" si="13"/>
        <v>0</v>
      </c>
      <c r="AI22" s="3">
        <f t="shared" si="14"/>
        <v>0</v>
      </c>
      <c r="AJ22" s="3">
        <f t="shared" si="15"/>
        <v>0</v>
      </c>
      <c r="AK22" s="3">
        <f t="shared" si="16"/>
        <v>0</v>
      </c>
      <c r="AL22" s="3">
        <f t="shared" si="17"/>
        <v>0</v>
      </c>
      <c r="AM22" s="3">
        <f t="shared" si="18"/>
        <v>0</v>
      </c>
      <c r="AN22" s="3">
        <f t="shared" si="19"/>
        <v>0</v>
      </c>
      <c r="AO22" s="3">
        <f t="shared" si="20"/>
        <v>0</v>
      </c>
      <c r="AP22" s="3"/>
      <c r="AQ22" s="3">
        <f t="shared" si="21"/>
        <v>2</v>
      </c>
      <c r="AR22" s="3">
        <f t="shared" si="22"/>
        <v>5</v>
      </c>
      <c r="AS22" s="3">
        <f t="shared" si="23"/>
        <v>3</v>
      </c>
      <c r="AT22" s="3">
        <f t="shared" si="24"/>
        <v>1</v>
      </c>
      <c r="AU22" s="3">
        <f t="shared" si="25"/>
        <v>4</v>
      </c>
      <c r="AV22" s="3">
        <f t="shared" si="26"/>
        <v>9</v>
      </c>
      <c r="AW22" s="3">
        <f t="shared" si="27"/>
        <v>10</v>
      </c>
      <c r="AX22" s="3">
        <f t="shared" si="28"/>
        <v>8</v>
      </c>
      <c r="AY22" s="3">
        <f t="shared" si="29"/>
        <v>6</v>
      </c>
      <c r="AZ22" s="3">
        <f t="shared" si="30"/>
        <v>7</v>
      </c>
      <c r="BA22" s="3"/>
      <c r="BB22" s="6">
        <f t="shared" si="31"/>
        <v>5</v>
      </c>
      <c r="BC22" s="3">
        <f t="shared" si="32"/>
        <v>5</v>
      </c>
      <c r="BD22" s="3">
        <f t="shared" si="34"/>
        <v>15</v>
      </c>
      <c r="BE22" s="3">
        <f t="shared" si="35"/>
        <v>40</v>
      </c>
      <c r="BF22" s="3">
        <f t="shared" si="36"/>
        <v>25</v>
      </c>
      <c r="BG22" s="3">
        <f t="shared" si="37"/>
        <v>0</v>
      </c>
      <c r="BH22" s="3">
        <f t="shared" si="38"/>
        <v>0</v>
      </c>
      <c r="BI22" s="28">
        <f t="shared" si="39"/>
        <v>12.5</v>
      </c>
      <c r="BJ22" s="28">
        <f t="shared" si="40"/>
        <v>4.7871355387816905</v>
      </c>
      <c r="BK22" s="44">
        <f t="shared" si="41"/>
        <v>-2.6111648393354674</v>
      </c>
      <c r="BL22" s="45">
        <f t="shared" si="42"/>
        <v>4.5117194090401637E-3</v>
      </c>
      <c r="BM22" s="39"/>
      <c r="BN22" s="39" t="str">
        <f t="shared" si="43"/>
        <v>sign</v>
      </c>
      <c r="BP22" s="12">
        <f t="shared" si="44"/>
        <v>4.7544859649075122E-2</v>
      </c>
    </row>
    <row r="23" spans="1:68">
      <c r="A23" s="43" t="s">
        <v>79</v>
      </c>
      <c r="B23" s="43" t="s">
        <v>80</v>
      </c>
      <c r="C23" s="43" t="s">
        <v>59</v>
      </c>
      <c r="D23" s="43" t="s">
        <v>60</v>
      </c>
      <c r="E23" s="43" t="s">
        <v>36</v>
      </c>
      <c r="F23" s="12" t="str">
        <f t="shared" si="33"/>
        <v>Toll_pathwa</v>
      </c>
      <c r="H23" s="12">
        <f>VLOOKUP($B23,data!$B$3:$Q$11565,'diff expr Varroa+DWV'!H$7,FALSE)</f>
        <v>9.4907516731536692</v>
      </c>
      <c r="I23" s="12">
        <f>VLOOKUP($B23,data!$B$3:$Q$11565,'diff expr Varroa+DWV'!I$7,FALSE)</f>
        <v>9.5072471313134805</v>
      </c>
      <c r="J23" s="12">
        <f>VLOOKUP($B23,data!$B$3:$Q$11565,'diff expr Varroa+DWV'!J$7,FALSE)</f>
        <v>9.2230237926206495</v>
      </c>
      <c r="K23" s="12">
        <f>VLOOKUP($B23,data!$B$3:$Q$11565,'diff expr Varroa+DWV'!K$7,FALSE)</f>
        <v>9.0701836379846199</v>
      </c>
      <c r="L23" s="12">
        <f>VLOOKUP($B23,data!$B$3:$Q$11565,'diff expr Varroa+DWV'!L$7,FALSE)</f>
        <v>9.1969041554746607</v>
      </c>
      <c r="M23" s="12">
        <f>VLOOKUP($B23,data!$B$3:$Q$11565,'diff expr Varroa+DWV'!M$7,FALSE)</f>
        <v>9.0782738435464303</v>
      </c>
      <c r="N23" s="12">
        <f>VLOOKUP($B23,data!$B$3:$Q$11565,'diff expr Varroa+DWV'!N$7,FALSE)</f>
        <v>8.5226258408790105</v>
      </c>
      <c r="O23" s="12">
        <f>VLOOKUP($B23,data!$B$3:$Q$11565,'diff expr Varroa+DWV'!O$7,FALSE)</f>
        <v>9.2376471416062493</v>
      </c>
      <c r="P23" s="12">
        <f>VLOOKUP($B23,data!$B$3:$Q$11565,'diff expr Varroa+DWV'!P$7,FALSE)</f>
        <v>9.8638622066422794</v>
      </c>
      <c r="Q23" s="12">
        <f>VLOOKUP($B23,data!$B$3:$Q$11565,'diff expr Varroa+DWV'!Q$7,FALSE)</f>
        <v>7.5369478347710803</v>
      </c>
      <c r="S23" s="40" t="str">
        <f>IF(COUNTIF(H23:L23,"&gt;"&amp;'reference parameters'!$B$2)&gt;='reference parameters'!$B$3,IF(COUNTIF('diff expr Varroa+DWV'!M23:Q23,"&gt;"&amp;'reference parameters'!$B$2)&gt;='reference parameters'!$B$4,"OK"))</f>
        <v>OK</v>
      </c>
      <c r="U23" s="3">
        <f t="shared" si="1"/>
        <v>8</v>
      </c>
      <c r="V23" s="3">
        <f t="shared" si="2"/>
        <v>9</v>
      </c>
      <c r="W23" s="3">
        <f t="shared" si="3"/>
        <v>6</v>
      </c>
      <c r="X23" s="3">
        <f t="shared" si="4"/>
        <v>3</v>
      </c>
      <c r="Y23" s="3">
        <f t="shared" si="5"/>
        <v>5</v>
      </c>
      <c r="Z23" s="3">
        <f t="shared" si="6"/>
        <v>4</v>
      </c>
      <c r="AA23" s="3">
        <f t="shared" si="7"/>
        <v>2</v>
      </c>
      <c r="AB23" s="3">
        <f t="shared" si="8"/>
        <v>7</v>
      </c>
      <c r="AC23" s="3">
        <f t="shared" si="9"/>
        <v>10</v>
      </c>
      <c r="AD23" s="3">
        <f t="shared" si="10"/>
        <v>1</v>
      </c>
      <c r="AE23" s="3"/>
      <c r="AF23" s="3">
        <f t="shared" si="11"/>
        <v>0</v>
      </c>
      <c r="AG23" s="3">
        <f t="shared" si="12"/>
        <v>0</v>
      </c>
      <c r="AH23" s="3">
        <f t="shared" si="13"/>
        <v>0</v>
      </c>
      <c r="AI23" s="3">
        <f t="shared" si="14"/>
        <v>0</v>
      </c>
      <c r="AJ23" s="3">
        <f t="shared" si="15"/>
        <v>0</v>
      </c>
      <c r="AK23" s="3">
        <f t="shared" si="16"/>
        <v>0</v>
      </c>
      <c r="AL23" s="3">
        <f t="shared" si="17"/>
        <v>0</v>
      </c>
      <c r="AM23" s="3">
        <f t="shared" si="18"/>
        <v>0</v>
      </c>
      <c r="AN23" s="3">
        <f t="shared" si="19"/>
        <v>0</v>
      </c>
      <c r="AO23" s="3">
        <f t="shared" si="20"/>
        <v>0</v>
      </c>
      <c r="AP23" s="3"/>
      <c r="AQ23" s="3">
        <f t="shared" si="21"/>
        <v>8</v>
      </c>
      <c r="AR23" s="3">
        <f t="shared" si="22"/>
        <v>9</v>
      </c>
      <c r="AS23" s="3">
        <f t="shared" si="23"/>
        <v>6</v>
      </c>
      <c r="AT23" s="3">
        <f t="shared" si="24"/>
        <v>3</v>
      </c>
      <c r="AU23" s="3">
        <f t="shared" si="25"/>
        <v>5</v>
      </c>
      <c r="AV23" s="3">
        <f t="shared" si="26"/>
        <v>4</v>
      </c>
      <c r="AW23" s="3">
        <f t="shared" si="27"/>
        <v>2</v>
      </c>
      <c r="AX23" s="3">
        <f t="shared" si="28"/>
        <v>7</v>
      </c>
      <c r="AY23" s="3">
        <f t="shared" si="29"/>
        <v>10</v>
      </c>
      <c r="AZ23" s="3">
        <f t="shared" si="30"/>
        <v>1</v>
      </c>
      <c r="BA23" s="3"/>
      <c r="BB23" s="6">
        <f t="shared" si="31"/>
        <v>5</v>
      </c>
      <c r="BC23" s="3">
        <f t="shared" si="32"/>
        <v>5</v>
      </c>
      <c r="BD23" s="3">
        <f t="shared" si="34"/>
        <v>31</v>
      </c>
      <c r="BE23" s="3">
        <f t="shared" si="35"/>
        <v>24</v>
      </c>
      <c r="BF23" s="3">
        <f t="shared" si="36"/>
        <v>9</v>
      </c>
      <c r="BG23" s="3">
        <f t="shared" si="37"/>
        <v>16</v>
      </c>
      <c r="BH23" s="3">
        <f t="shared" si="38"/>
        <v>9</v>
      </c>
      <c r="BI23" s="28">
        <f t="shared" si="39"/>
        <v>12.5</v>
      </c>
      <c r="BJ23" s="28">
        <f t="shared" si="40"/>
        <v>4.7871355387816905</v>
      </c>
      <c r="BK23" s="44">
        <f t="shared" si="41"/>
        <v>-0.73112615501393097</v>
      </c>
      <c r="BL23" s="45">
        <f t="shared" si="42"/>
        <v>0.23235104997023245</v>
      </c>
      <c r="BM23" s="39"/>
      <c r="BN23" s="39" t="str">
        <f t="shared" si="43"/>
        <v/>
      </c>
      <c r="BP23" s="12">
        <f t="shared" si="44"/>
        <v>-2.1533088948508659E-2</v>
      </c>
    </row>
    <row r="24" spans="1:68">
      <c r="A24" s="43" t="s">
        <v>81</v>
      </c>
      <c r="B24" s="43" t="s">
        <v>82</v>
      </c>
      <c r="C24" s="43" t="s">
        <v>83</v>
      </c>
      <c r="D24" s="43" t="s">
        <v>84</v>
      </c>
      <c r="E24" s="43" t="s">
        <v>36</v>
      </c>
      <c r="F24" s="12" t="str">
        <f t="shared" si="33"/>
        <v>Toll_pathwa</v>
      </c>
      <c r="H24" s="12" t="e">
        <f>VLOOKUP($B24,data!$B$3:$Q$11565,'diff expr Varroa+DWV'!H$7,FALSE)</f>
        <v>#N/A</v>
      </c>
      <c r="I24" s="12" t="e">
        <f>VLOOKUP($B24,data!$B$3:$Q$11565,'diff expr Varroa+DWV'!I$7,FALSE)</f>
        <v>#N/A</v>
      </c>
      <c r="J24" s="12" t="e">
        <f>VLOOKUP($B24,data!$B$3:$Q$11565,'diff expr Varroa+DWV'!J$7,FALSE)</f>
        <v>#N/A</v>
      </c>
      <c r="K24" s="12" t="e">
        <f>VLOOKUP($B24,data!$B$3:$Q$11565,'diff expr Varroa+DWV'!K$7,FALSE)</f>
        <v>#N/A</v>
      </c>
      <c r="L24" s="12" t="e">
        <f>VLOOKUP($B24,data!$B$3:$Q$11565,'diff expr Varroa+DWV'!L$7,FALSE)</f>
        <v>#N/A</v>
      </c>
      <c r="M24" s="12" t="e">
        <f>VLOOKUP($B24,data!$B$3:$Q$11565,'diff expr Varroa+DWV'!M$7,FALSE)</f>
        <v>#N/A</v>
      </c>
      <c r="N24" s="12" t="e">
        <f>VLOOKUP($B24,data!$B$3:$Q$11565,'diff expr Varroa+DWV'!N$7,FALSE)</f>
        <v>#N/A</v>
      </c>
      <c r="O24" s="12" t="e">
        <f>VLOOKUP($B24,data!$B$3:$Q$11565,'diff expr Varroa+DWV'!O$7,FALSE)</f>
        <v>#N/A</v>
      </c>
      <c r="P24" s="12" t="e">
        <f>VLOOKUP($B24,data!$B$3:$Q$11565,'diff expr Varroa+DWV'!P$7,FALSE)</f>
        <v>#N/A</v>
      </c>
      <c r="Q24" s="12" t="e">
        <f>VLOOKUP($B24,data!$B$3:$Q$11565,'diff expr Varroa+DWV'!Q$7,FALSE)</f>
        <v>#N/A</v>
      </c>
      <c r="S24" s="40" t="b">
        <f>IF(COUNTIF(H24:L24,"&gt;"&amp;'reference parameters'!$B$2)&gt;='reference parameters'!$B$3,IF(COUNTIF('diff expr Varroa+DWV'!M24:Q24,"&gt;"&amp;'reference parameters'!$B$2)&gt;='reference parameters'!$B$4,"OK"))</f>
        <v>0</v>
      </c>
      <c r="U24" s="3" t="b">
        <f t="shared" si="1"/>
        <v>0</v>
      </c>
      <c r="V24" s="3" t="b">
        <f t="shared" si="2"/>
        <v>0</v>
      </c>
      <c r="W24" s="3" t="b">
        <f t="shared" si="3"/>
        <v>0</v>
      </c>
      <c r="X24" s="3" t="b">
        <f t="shared" si="4"/>
        <v>0</v>
      </c>
      <c r="Y24" s="3" t="b">
        <f t="shared" si="5"/>
        <v>0</v>
      </c>
      <c r="Z24" s="3" t="b">
        <f t="shared" si="6"/>
        <v>0</v>
      </c>
      <c r="AA24" s="3" t="b">
        <f t="shared" si="7"/>
        <v>0</v>
      </c>
      <c r="AB24" s="3" t="b">
        <f t="shared" si="8"/>
        <v>0</v>
      </c>
      <c r="AC24" s="3" t="b">
        <f t="shared" si="9"/>
        <v>0</v>
      </c>
      <c r="AD24" s="3" t="b">
        <f t="shared" si="10"/>
        <v>0</v>
      </c>
      <c r="AE24" s="3"/>
      <c r="AF24" s="3" t="str">
        <f t="shared" si="11"/>
        <v/>
      </c>
      <c r="AG24" s="3" t="str">
        <f t="shared" si="12"/>
        <v/>
      </c>
      <c r="AH24" s="3" t="str">
        <f t="shared" si="13"/>
        <v/>
      </c>
      <c r="AI24" s="3" t="str">
        <f t="shared" si="14"/>
        <v/>
      </c>
      <c r="AJ24" s="3" t="str">
        <f t="shared" si="15"/>
        <v/>
      </c>
      <c r="AK24" s="3" t="str">
        <f t="shared" si="16"/>
        <v/>
      </c>
      <c r="AL24" s="3" t="str">
        <f t="shared" si="17"/>
        <v/>
      </c>
      <c r="AM24" s="3" t="str">
        <f t="shared" si="18"/>
        <v/>
      </c>
      <c r="AN24" s="3" t="str">
        <f t="shared" si="19"/>
        <v/>
      </c>
      <c r="AO24" s="3" t="str">
        <f t="shared" si="20"/>
        <v/>
      </c>
      <c r="AP24" s="3"/>
      <c r="AQ24" s="3" t="str">
        <f t="shared" si="21"/>
        <v/>
      </c>
      <c r="AR24" s="3" t="str">
        <f t="shared" si="22"/>
        <v/>
      </c>
      <c r="AS24" s="3" t="str">
        <f t="shared" si="23"/>
        <v/>
      </c>
      <c r="AT24" s="3" t="str">
        <f t="shared" si="24"/>
        <v/>
      </c>
      <c r="AU24" s="3" t="str">
        <f t="shared" si="25"/>
        <v/>
      </c>
      <c r="AV24" s="3" t="str">
        <f t="shared" si="26"/>
        <v/>
      </c>
      <c r="AW24" s="3" t="str">
        <f t="shared" si="27"/>
        <v/>
      </c>
      <c r="AX24" s="3" t="str">
        <f t="shared" si="28"/>
        <v/>
      </c>
      <c r="AY24" s="3" t="str">
        <f t="shared" si="29"/>
        <v/>
      </c>
      <c r="AZ24" s="3" t="str">
        <f t="shared" si="30"/>
        <v/>
      </c>
      <c r="BA24" s="3"/>
      <c r="BB24" s="6">
        <f t="shared" si="31"/>
        <v>0</v>
      </c>
      <c r="BC24" s="3">
        <f t="shared" si="32"/>
        <v>0</v>
      </c>
      <c r="BD24" s="3">
        <f t="shared" si="34"/>
        <v>0</v>
      </c>
      <c r="BE24" s="3">
        <f t="shared" si="35"/>
        <v>0</v>
      </c>
      <c r="BF24" s="3">
        <f t="shared" si="36"/>
        <v>0</v>
      </c>
      <c r="BG24" s="3">
        <f t="shared" si="37"/>
        <v>0</v>
      </c>
      <c r="BH24" s="3">
        <f t="shared" si="38"/>
        <v>0</v>
      </c>
      <c r="BI24" s="28">
        <f t="shared" si="39"/>
        <v>0</v>
      </c>
      <c r="BJ24" s="28">
        <f t="shared" si="40"/>
        <v>0</v>
      </c>
      <c r="BK24" s="44" t="e">
        <f t="shared" si="41"/>
        <v>#DIV/0!</v>
      </c>
      <c r="BL24" s="45" t="str">
        <f t="shared" si="42"/>
        <v/>
      </c>
      <c r="BM24" s="39"/>
      <c r="BN24" s="39" t="str">
        <f t="shared" si="43"/>
        <v/>
      </c>
      <c r="BP24" s="12" t="e">
        <f t="shared" si="44"/>
        <v>#N/A</v>
      </c>
    </row>
    <row r="25" spans="1:68">
      <c r="A25" s="43" t="s">
        <v>85</v>
      </c>
      <c r="B25" s="43" t="s">
        <v>86</v>
      </c>
      <c r="C25" s="43" t="s">
        <v>87</v>
      </c>
      <c r="D25" s="43" t="s">
        <v>88</v>
      </c>
      <c r="E25" s="43" t="s">
        <v>36</v>
      </c>
      <c r="F25" s="12" t="str">
        <f t="shared" si="33"/>
        <v>Toll_pathwa</v>
      </c>
      <c r="H25" s="12">
        <f>VLOOKUP($B25,data!$B$3:$Q$11565,'diff expr Varroa+DWV'!H$7,FALSE)</f>
        <v>9.8186721450782208</v>
      </c>
      <c r="I25" s="12">
        <f>VLOOKUP($B25,data!$B$3:$Q$11565,'diff expr Varroa+DWV'!I$7,FALSE)</f>
        <v>9.855822030993</v>
      </c>
      <c r="J25" s="12">
        <f>VLOOKUP($B25,data!$B$3:$Q$11565,'diff expr Varroa+DWV'!J$7,FALSE)</f>
        <v>9.8503479252121107</v>
      </c>
      <c r="K25" s="12">
        <f>VLOOKUP($B25,data!$B$3:$Q$11565,'diff expr Varroa+DWV'!K$7,FALSE)</f>
        <v>9.6280683081601808</v>
      </c>
      <c r="L25" s="12">
        <f>VLOOKUP($B25,data!$B$3:$Q$11565,'diff expr Varroa+DWV'!L$7,FALSE)</f>
        <v>9.6116449858006394</v>
      </c>
      <c r="M25" s="12">
        <f>VLOOKUP($B25,data!$B$3:$Q$11565,'diff expr Varroa+DWV'!M$7,FALSE)</f>
        <v>9.5798498160632501</v>
      </c>
      <c r="N25" s="12">
        <f>VLOOKUP($B25,data!$B$3:$Q$11565,'diff expr Varroa+DWV'!N$7,FALSE)</f>
        <v>9.0286194959551107</v>
      </c>
      <c r="O25" s="12">
        <f>VLOOKUP($B25,data!$B$3:$Q$11565,'diff expr Varroa+DWV'!O$7,FALSE)</f>
        <v>9.6707335994342092</v>
      </c>
      <c r="P25" s="12">
        <f>VLOOKUP($B25,data!$B$3:$Q$11565,'diff expr Varroa+DWV'!P$7,FALSE)</f>
        <v>10.400737586133699</v>
      </c>
      <c r="Q25" s="12">
        <f>VLOOKUP($B25,data!$B$3:$Q$11565,'diff expr Varroa+DWV'!Q$7,FALSE)</f>
        <v>7.3593062614465703</v>
      </c>
      <c r="S25" s="40" t="str">
        <f>IF(COUNTIF(H25:L25,"&gt;"&amp;'reference parameters'!$B$2)&gt;='reference parameters'!$B$3,IF(COUNTIF('diff expr Varroa+DWV'!M25:Q25,"&gt;"&amp;'reference parameters'!$B$2)&gt;='reference parameters'!$B$4,"OK"))</f>
        <v>OK</v>
      </c>
      <c r="U25" s="3">
        <f t="shared" si="1"/>
        <v>7</v>
      </c>
      <c r="V25" s="3">
        <f t="shared" si="2"/>
        <v>9</v>
      </c>
      <c r="W25" s="3">
        <f t="shared" si="3"/>
        <v>8</v>
      </c>
      <c r="X25" s="3">
        <f t="shared" si="4"/>
        <v>5</v>
      </c>
      <c r="Y25" s="3">
        <f t="shared" si="5"/>
        <v>4</v>
      </c>
      <c r="Z25" s="3">
        <f t="shared" si="6"/>
        <v>3</v>
      </c>
      <c r="AA25" s="3">
        <f t="shared" si="7"/>
        <v>2</v>
      </c>
      <c r="AB25" s="3">
        <f t="shared" si="8"/>
        <v>6</v>
      </c>
      <c r="AC25" s="3">
        <f t="shared" si="9"/>
        <v>10</v>
      </c>
      <c r="AD25" s="3">
        <f t="shared" si="10"/>
        <v>1</v>
      </c>
      <c r="AE25" s="3"/>
      <c r="AF25" s="3">
        <f t="shared" si="11"/>
        <v>0</v>
      </c>
      <c r="AG25" s="3">
        <f t="shared" si="12"/>
        <v>0</v>
      </c>
      <c r="AH25" s="3">
        <f t="shared" si="13"/>
        <v>0</v>
      </c>
      <c r="AI25" s="3">
        <f t="shared" si="14"/>
        <v>0</v>
      </c>
      <c r="AJ25" s="3">
        <f t="shared" si="15"/>
        <v>0</v>
      </c>
      <c r="AK25" s="3">
        <f t="shared" si="16"/>
        <v>0</v>
      </c>
      <c r="AL25" s="3">
        <f t="shared" si="17"/>
        <v>0</v>
      </c>
      <c r="AM25" s="3">
        <f t="shared" si="18"/>
        <v>0</v>
      </c>
      <c r="AN25" s="3">
        <f t="shared" si="19"/>
        <v>0</v>
      </c>
      <c r="AO25" s="3">
        <f t="shared" si="20"/>
        <v>0</v>
      </c>
      <c r="AP25" s="3"/>
      <c r="AQ25" s="3">
        <f t="shared" si="21"/>
        <v>7</v>
      </c>
      <c r="AR25" s="3">
        <f t="shared" si="22"/>
        <v>9</v>
      </c>
      <c r="AS25" s="3">
        <f t="shared" si="23"/>
        <v>8</v>
      </c>
      <c r="AT25" s="3">
        <f t="shared" si="24"/>
        <v>5</v>
      </c>
      <c r="AU25" s="3">
        <f t="shared" si="25"/>
        <v>4</v>
      </c>
      <c r="AV25" s="3">
        <f t="shared" si="26"/>
        <v>3</v>
      </c>
      <c r="AW25" s="3">
        <f t="shared" si="27"/>
        <v>2</v>
      </c>
      <c r="AX25" s="3">
        <f t="shared" si="28"/>
        <v>6</v>
      </c>
      <c r="AY25" s="3">
        <f t="shared" si="29"/>
        <v>10</v>
      </c>
      <c r="AZ25" s="3">
        <f t="shared" si="30"/>
        <v>1</v>
      </c>
      <c r="BA25" s="3"/>
      <c r="BB25" s="6">
        <f t="shared" si="31"/>
        <v>5</v>
      </c>
      <c r="BC25" s="3">
        <f t="shared" si="32"/>
        <v>5</v>
      </c>
      <c r="BD25" s="3">
        <f t="shared" si="34"/>
        <v>33</v>
      </c>
      <c r="BE25" s="3">
        <f t="shared" si="35"/>
        <v>22</v>
      </c>
      <c r="BF25" s="3">
        <f t="shared" si="36"/>
        <v>7</v>
      </c>
      <c r="BG25" s="3">
        <f t="shared" si="37"/>
        <v>18</v>
      </c>
      <c r="BH25" s="3">
        <f t="shared" si="38"/>
        <v>7</v>
      </c>
      <c r="BI25" s="28">
        <f t="shared" si="39"/>
        <v>12.5</v>
      </c>
      <c r="BJ25" s="28">
        <f t="shared" si="40"/>
        <v>4.7871355387816905</v>
      </c>
      <c r="BK25" s="44">
        <f t="shared" si="41"/>
        <v>-1.1489125293076057</v>
      </c>
      <c r="BL25" s="45">
        <f t="shared" si="42"/>
        <v>0.12529602534284204</v>
      </c>
      <c r="BM25" s="39"/>
      <c r="BN25" s="39" t="str">
        <f t="shared" si="43"/>
        <v/>
      </c>
      <c r="BP25" s="12">
        <f t="shared" si="44"/>
        <v>-2.4976059352751174E-2</v>
      </c>
    </row>
    <row r="26" spans="1:68">
      <c r="A26" s="43" t="s">
        <v>89</v>
      </c>
      <c r="B26" s="43" t="s">
        <v>90</v>
      </c>
      <c r="C26" s="43" t="s">
        <v>63</v>
      </c>
      <c r="D26" s="43" t="s">
        <v>64</v>
      </c>
      <c r="E26" s="43" t="s">
        <v>36</v>
      </c>
      <c r="F26" s="12" t="str">
        <f t="shared" si="33"/>
        <v>Toll_pathwa</v>
      </c>
      <c r="H26" s="12">
        <f>VLOOKUP($B26,data!$B$3:$Q$11565,'diff expr Varroa+DWV'!H$7,FALSE)</f>
        <v>7.9463175135047797</v>
      </c>
      <c r="I26" s="12">
        <f>VLOOKUP($B26,data!$B$3:$Q$11565,'diff expr Varroa+DWV'!I$7,FALSE)</f>
        <v>8.1300453564393393</v>
      </c>
      <c r="J26" s="12">
        <f>VLOOKUP($B26,data!$B$3:$Q$11565,'diff expr Varroa+DWV'!J$7,FALSE)</f>
        <v>9.1152481907744995</v>
      </c>
      <c r="K26" s="12">
        <f>VLOOKUP($B26,data!$B$3:$Q$11565,'diff expr Varroa+DWV'!K$7,FALSE)</f>
        <v>8.5660079995508394</v>
      </c>
      <c r="L26" s="12">
        <f>VLOOKUP($B26,data!$B$3:$Q$11565,'diff expr Varroa+DWV'!L$7,FALSE)</f>
        <v>8.5754548056703008</v>
      </c>
      <c r="M26" s="12">
        <f>VLOOKUP($B26,data!$B$3:$Q$11565,'diff expr Varroa+DWV'!M$7,FALSE)</f>
        <v>8.6459786074173799</v>
      </c>
      <c r="N26" s="12">
        <f>VLOOKUP($B26,data!$B$3:$Q$11565,'diff expr Varroa+DWV'!N$7,FALSE)</f>
        <v>8.3423491925290403</v>
      </c>
      <c r="O26" s="12">
        <f>VLOOKUP($B26,data!$B$3:$Q$11565,'diff expr Varroa+DWV'!O$7,FALSE)</f>
        <v>9.1593411017577608</v>
      </c>
      <c r="P26" s="12">
        <f>VLOOKUP($B26,data!$B$3:$Q$11565,'diff expr Varroa+DWV'!P$7,FALSE)</f>
        <v>8.9187828805262299</v>
      </c>
      <c r="Q26" s="12">
        <f>VLOOKUP($B26,data!$B$3:$Q$11565,'diff expr Varroa+DWV'!Q$7,FALSE)</f>
        <v>7.5369478347710803</v>
      </c>
      <c r="S26" s="40" t="str">
        <f>IF(COUNTIF(H26:L26,"&gt;"&amp;'reference parameters'!$B$2)&gt;='reference parameters'!$B$3,IF(COUNTIF('diff expr Varroa+DWV'!M26:Q26,"&gt;"&amp;'reference parameters'!$B$2)&gt;='reference parameters'!$B$4,"OK"))</f>
        <v>OK</v>
      </c>
      <c r="U26" s="3">
        <f t="shared" si="1"/>
        <v>2</v>
      </c>
      <c r="V26" s="3">
        <f t="shared" si="2"/>
        <v>3</v>
      </c>
      <c r="W26" s="3">
        <f t="shared" si="3"/>
        <v>9</v>
      </c>
      <c r="X26" s="3">
        <f t="shared" si="4"/>
        <v>5</v>
      </c>
      <c r="Y26" s="3">
        <f t="shared" si="5"/>
        <v>6</v>
      </c>
      <c r="Z26" s="3">
        <f t="shared" si="6"/>
        <v>7</v>
      </c>
      <c r="AA26" s="3">
        <f t="shared" si="7"/>
        <v>4</v>
      </c>
      <c r="AB26" s="3">
        <f t="shared" si="8"/>
        <v>10</v>
      </c>
      <c r="AC26" s="3">
        <f t="shared" si="9"/>
        <v>8</v>
      </c>
      <c r="AD26" s="3">
        <f t="shared" si="10"/>
        <v>1</v>
      </c>
      <c r="AE26" s="3"/>
      <c r="AF26" s="3">
        <f t="shared" si="11"/>
        <v>0</v>
      </c>
      <c r="AG26" s="3">
        <f t="shared" si="12"/>
        <v>0</v>
      </c>
      <c r="AH26" s="3">
        <f t="shared" si="13"/>
        <v>0</v>
      </c>
      <c r="AI26" s="3">
        <f t="shared" si="14"/>
        <v>0</v>
      </c>
      <c r="AJ26" s="3">
        <f t="shared" si="15"/>
        <v>0</v>
      </c>
      <c r="AK26" s="3">
        <f t="shared" si="16"/>
        <v>0</v>
      </c>
      <c r="AL26" s="3">
        <f t="shared" si="17"/>
        <v>0</v>
      </c>
      <c r="AM26" s="3">
        <f t="shared" si="18"/>
        <v>0</v>
      </c>
      <c r="AN26" s="3">
        <f t="shared" si="19"/>
        <v>0</v>
      </c>
      <c r="AO26" s="3">
        <f t="shared" si="20"/>
        <v>0</v>
      </c>
      <c r="AP26" s="3"/>
      <c r="AQ26" s="3">
        <f t="shared" si="21"/>
        <v>2</v>
      </c>
      <c r="AR26" s="3">
        <f t="shared" si="22"/>
        <v>3</v>
      </c>
      <c r="AS26" s="3">
        <f t="shared" si="23"/>
        <v>9</v>
      </c>
      <c r="AT26" s="3">
        <f t="shared" si="24"/>
        <v>5</v>
      </c>
      <c r="AU26" s="3">
        <f t="shared" si="25"/>
        <v>6</v>
      </c>
      <c r="AV26" s="3">
        <f t="shared" si="26"/>
        <v>7</v>
      </c>
      <c r="AW26" s="3">
        <f t="shared" si="27"/>
        <v>4</v>
      </c>
      <c r="AX26" s="3">
        <f t="shared" si="28"/>
        <v>10</v>
      </c>
      <c r="AY26" s="3">
        <f t="shared" si="29"/>
        <v>8</v>
      </c>
      <c r="AZ26" s="3">
        <f t="shared" si="30"/>
        <v>1</v>
      </c>
      <c r="BA26" s="3"/>
      <c r="BB26" s="6">
        <f t="shared" si="31"/>
        <v>5</v>
      </c>
      <c r="BC26" s="3">
        <f t="shared" si="32"/>
        <v>5</v>
      </c>
      <c r="BD26" s="3">
        <f t="shared" si="34"/>
        <v>25</v>
      </c>
      <c r="BE26" s="3">
        <f t="shared" si="35"/>
        <v>30</v>
      </c>
      <c r="BF26" s="3">
        <f t="shared" si="36"/>
        <v>15</v>
      </c>
      <c r="BG26" s="3">
        <f t="shared" si="37"/>
        <v>10</v>
      </c>
      <c r="BH26" s="3">
        <f t="shared" si="38"/>
        <v>10</v>
      </c>
      <c r="BI26" s="28">
        <f t="shared" si="39"/>
        <v>12.5</v>
      </c>
      <c r="BJ26" s="28">
        <f t="shared" si="40"/>
        <v>4.7871355387816905</v>
      </c>
      <c r="BK26" s="44">
        <f t="shared" si="41"/>
        <v>-0.5222329678670935</v>
      </c>
      <c r="BL26" s="45">
        <f t="shared" si="42"/>
        <v>0.30075406722029491</v>
      </c>
      <c r="BM26" s="39"/>
      <c r="BN26" s="39" t="str">
        <f t="shared" si="43"/>
        <v/>
      </c>
      <c r="BP26" s="12">
        <f t="shared" si="44"/>
        <v>2.7644514445583248E-3</v>
      </c>
    </row>
    <row r="27" spans="1:68">
      <c r="A27" s="43" t="s">
        <v>91</v>
      </c>
      <c r="B27" s="43" t="s">
        <v>92</v>
      </c>
      <c r="C27" s="43" t="s">
        <v>34</v>
      </c>
      <c r="D27" s="43" t="s">
        <v>35</v>
      </c>
      <c r="E27" s="43" t="s">
        <v>36</v>
      </c>
      <c r="F27" s="12" t="str">
        <f t="shared" si="33"/>
        <v>Toll_pathwa</v>
      </c>
      <c r="H27" s="12">
        <f>VLOOKUP($B27,data!$B$3:$Q$11565,'diff expr Varroa+DWV'!H$7,FALSE)</f>
        <v>9.9072372462192995</v>
      </c>
      <c r="I27" s="12">
        <f>VLOOKUP($B27,data!$B$3:$Q$11565,'diff expr Varroa+DWV'!I$7,FALSE)</f>
        <v>10.0061145803147</v>
      </c>
      <c r="J27" s="12">
        <f>VLOOKUP($B27,data!$B$3:$Q$11565,'diff expr Varroa+DWV'!J$7,FALSE)</f>
        <v>9.5325295584388705</v>
      </c>
      <c r="K27" s="12">
        <f>VLOOKUP($B27,data!$B$3:$Q$11565,'diff expr Varroa+DWV'!K$7,FALSE)</f>
        <v>9.3608543501726391</v>
      </c>
      <c r="L27" s="12">
        <f>VLOOKUP($B27,data!$B$3:$Q$11565,'diff expr Varroa+DWV'!L$7,FALSE)</f>
        <v>9.5966177983846208</v>
      </c>
      <c r="M27" s="12">
        <f>VLOOKUP($B27,data!$B$3:$Q$11565,'diff expr Varroa+DWV'!M$7,FALSE)</f>
        <v>9.4634987289813104</v>
      </c>
      <c r="N27" s="12">
        <f>VLOOKUP($B27,data!$B$3:$Q$11565,'diff expr Varroa+DWV'!N$7,FALSE)</f>
        <v>8.9676971024948404</v>
      </c>
      <c r="O27" s="12">
        <f>VLOOKUP($B27,data!$B$3:$Q$11565,'diff expr Varroa+DWV'!O$7,FALSE)</f>
        <v>9.6506713763870895</v>
      </c>
      <c r="P27" s="12">
        <f>VLOOKUP($B27,data!$B$3:$Q$11565,'diff expr Varroa+DWV'!P$7,FALSE)</f>
        <v>9.8078730633475093</v>
      </c>
      <c r="Q27" s="12">
        <f>VLOOKUP($B27,data!$B$3:$Q$11565,'diff expr Varroa+DWV'!Q$7,FALSE)</f>
        <v>9.5399466711043193</v>
      </c>
      <c r="S27" s="40" t="str">
        <f>IF(COUNTIF(H27:L27,"&gt;"&amp;'reference parameters'!$B$2)&gt;='reference parameters'!$B$3,IF(COUNTIF('diff expr Varroa+DWV'!M27:Q27,"&gt;"&amp;'reference parameters'!$B$2)&gt;='reference parameters'!$B$4,"OK"))</f>
        <v>OK</v>
      </c>
      <c r="U27" s="3">
        <f t="shared" si="1"/>
        <v>9</v>
      </c>
      <c r="V27" s="3">
        <f t="shared" si="2"/>
        <v>10</v>
      </c>
      <c r="W27" s="3">
        <f t="shared" si="3"/>
        <v>4</v>
      </c>
      <c r="X27" s="3">
        <f t="shared" si="4"/>
        <v>2</v>
      </c>
      <c r="Y27" s="3">
        <f t="shared" si="5"/>
        <v>6</v>
      </c>
      <c r="Z27" s="3">
        <f t="shared" si="6"/>
        <v>3</v>
      </c>
      <c r="AA27" s="3">
        <f t="shared" si="7"/>
        <v>1</v>
      </c>
      <c r="AB27" s="3">
        <f t="shared" si="8"/>
        <v>7</v>
      </c>
      <c r="AC27" s="3">
        <f t="shared" si="9"/>
        <v>8</v>
      </c>
      <c r="AD27" s="3">
        <f t="shared" si="10"/>
        <v>5</v>
      </c>
      <c r="AE27" s="3"/>
      <c r="AF27" s="3">
        <f t="shared" si="11"/>
        <v>0</v>
      </c>
      <c r="AG27" s="3">
        <f t="shared" si="12"/>
        <v>0</v>
      </c>
      <c r="AH27" s="3">
        <f t="shared" si="13"/>
        <v>0</v>
      </c>
      <c r="AI27" s="3">
        <f t="shared" si="14"/>
        <v>0</v>
      </c>
      <c r="AJ27" s="3">
        <f t="shared" si="15"/>
        <v>0</v>
      </c>
      <c r="AK27" s="3">
        <f t="shared" si="16"/>
        <v>0</v>
      </c>
      <c r="AL27" s="3">
        <f t="shared" si="17"/>
        <v>0</v>
      </c>
      <c r="AM27" s="3">
        <f t="shared" si="18"/>
        <v>0</v>
      </c>
      <c r="AN27" s="3">
        <f t="shared" si="19"/>
        <v>0</v>
      </c>
      <c r="AO27" s="3">
        <f t="shared" si="20"/>
        <v>0</v>
      </c>
      <c r="AP27" s="3"/>
      <c r="AQ27" s="3">
        <f t="shared" si="21"/>
        <v>9</v>
      </c>
      <c r="AR27" s="3">
        <f t="shared" si="22"/>
        <v>10</v>
      </c>
      <c r="AS27" s="3">
        <f t="shared" si="23"/>
        <v>4</v>
      </c>
      <c r="AT27" s="3">
        <f t="shared" si="24"/>
        <v>2</v>
      </c>
      <c r="AU27" s="3">
        <f t="shared" si="25"/>
        <v>6</v>
      </c>
      <c r="AV27" s="3">
        <f t="shared" si="26"/>
        <v>3</v>
      </c>
      <c r="AW27" s="3">
        <f t="shared" si="27"/>
        <v>1</v>
      </c>
      <c r="AX27" s="3">
        <f t="shared" si="28"/>
        <v>7</v>
      </c>
      <c r="AY27" s="3">
        <f t="shared" si="29"/>
        <v>8</v>
      </c>
      <c r="AZ27" s="3">
        <f t="shared" si="30"/>
        <v>5</v>
      </c>
      <c r="BA27" s="3"/>
      <c r="BB27" s="6">
        <f t="shared" si="31"/>
        <v>5</v>
      </c>
      <c r="BC27" s="3">
        <f t="shared" si="32"/>
        <v>5</v>
      </c>
      <c r="BD27" s="3">
        <f t="shared" si="34"/>
        <v>31</v>
      </c>
      <c r="BE27" s="3">
        <f t="shared" si="35"/>
        <v>24</v>
      </c>
      <c r="BF27" s="3">
        <f t="shared" si="36"/>
        <v>9</v>
      </c>
      <c r="BG27" s="3">
        <f t="shared" si="37"/>
        <v>16</v>
      </c>
      <c r="BH27" s="3">
        <f t="shared" si="38"/>
        <v>9</v>
      </c>
      <c r="BI27" s="28">
        <f t="shared" si="39"/>
        <v>12.5</v>
      </c>
      <c r="BJ27" s="28">
        <f t="shared" si="40"/>
        <v>4.7871355387816905</v>
      </c>
      <c r="BK27" s="44">
        <f t="shared" si="41"/>
        <v>-0.73112615501393097</v>
      </c>
      <c r="BL27" s="45">
        <f t="shared" si="42"/>
        <v>0.23235104997023245</v>
      </c>
      <c r="BM27" s="39"/>
      <c r="BN27" s="39" t="str">
        <f t="shared" si="43"/>
        <v/>
      </c>
      <c r="BP27" s="12">
        <f t="shared" si="44"/>
        <v>-8.8251938285791032E-3</v>
      </c>
    </row>
    <row r="28" spans="1:68">
      <c r="A28" s="43" t="s">
        <v>93</v>
      </c>
      <c r="B28" s="43" t="s">
        <v>94</v>
      </c>
      <c r="C28" s="43" t="s">
        <v>95</v>
      </c>
      <c r="D28" s="43" t="s">
        <v>96</v>
      </c>
      <c r="E28" s="43" t="s">
        <v>36</v>
      </c>
      <c r="F28" s="12" t="str">
        <f t="shared" si="33"/>
        <v>Toll_pathwa</v>
      </c>
      <c r="H28" s="12">
        <f>VLOOKUP($B28,data!$B$3:$Q$11565,'diff expr Varroa+DWV'!H$7,FALSE)</f>
        <v>9.7434130324939296</v>
      </c>
      <c r="I28" s="12">
        <f>VLOOKUP($B28,data!$B$3:$Q$11565,'diff expr Varroa+DWV'!I$7,FALSE)</f>
        <v>9.7405771540219206</v>
      </c>
      <c r="J28" s="12">
        <f>VLOOKUP($B28,data!$B$3:$Q$11565,'diff expr Varroa+DWV'!J$7,FALSE)</f>
        <v>9.7928971777819296</v>
      </c>
      <c r="K28" s="12">
        <f>VLOOKUP($B28,data!$B$3:$Q$11565,'diff expr Varroa+DWV'!K$7,FALSE)</f>
        <v>9.8420488756544593</v>
      </c>
      <c r="L28" s="12">
        <f>VLOOKUP($B28,data!$B$3:$Q$11565,'diff expr Varroa+DWV'!L$7,FALSE)</f>
        <v>9.7157617072601195</v>
      </c>
      <c r="M28" s="12">
        <f>VLOOKUP($B28,data!$B$3:$Q$11565,'diff expr Varroa+DWV'!M$7,FALSE)</f>
        <v>9.4598589653285607</v>
      </c>
      <c r="N28" s="12">
        <f>VLOOKUP($B28,data!$B$3:$Q$11565,'diff expr Varroa+DWV'!N$7,FALSE)</f>
        <v>9.6068080540056204</v>
      </c>
      <c r="O28" s="12">
        <f>VLOOKUP($B28,data!$B$3:$Q$11565,'diff expr Varroa+DWV'!O$7,FALSE)</f>
        <v>9.5447409564224905</v>
      </c>
      <c r="P28" s="12">
        <f>VLOOKUP($B28,data!$B$3:$Q$11565,'diff expr Varroa+DWV'!P$7,FALSE)</f>
        <v>10.010592799370601</v>
      </c>
      <c r="Q28" s="12">
        <f>VLOOKUP($B28,data!$B$3:$Q$11565,'diff expr Varroa+DWV'!Q$7,FALSE)</f>
        <v>9.3151344269335699</v>
      </c>
      <c r="S28" s="40" t="str">
        <f>IF(COUNTIF(H28:L28,"&gt;"&amp;'reference parameters'!$B$2)&gt;='reference parameters'!$B$3,IF(COUNTIF('diff expr Varroa+DWV'!M28:Q28,"&gt;"&amp;'reference parameters'!$B$2)&gt;='reference parameters'!$B$4,"OK"))</f>
        <v>OK</v>
      </c>
      <c r="U28" s="3">
        <f t="shared" si="1"/>
        <v>7</v>
      </c>
      <c r="V28" s="3">
        <f t="shared" si="2"/>
        <v>6</v>
      </c>
      <c r="W28" s="3">
        <f t="shared" si="3"/>
        <v>8</v>
      </c>
      <c r="X28" s="3">
        <f t="shared" si="4"/>
        <v>9</v>
      </c>
      <c r="Y28" s="3">
        <f t="shared" si="5"/>
        <v>5</v>
      </c>
      <c r="Z28" s="3">
        <f t="shared" si="6"/>
        <v>2</v>
      </c>
      <c r="AA28" s="3">
        <f t="shared" si="7"/>
        <v>4</v>
      </c>
      <c r="AB28" s="3">
        <f t="shared" si="8"/>
        <v>3</v>
      </c>
      <c r="AC28" s="3">
        <f t="shared" si="9"/>
        <v>10</v>
      </c>
      <c r="AD28" s="3">
        <f t="shared" si="10"/>
        <v>1</v>
      </c>
      <c r="AE28" s="3"/>
      <c r="AF28" s="3">
        <f t="shared" si="11"/>
        <v>0</v>
      </c>
      <c r="AG28" s="3">
        <f t="shared" si="12"/>
        <v>0</v>
      </c>
      <c r="AH28" s="3">
        <f t="shared" si="13"/>
        <v>0</v>
      </c>
      <c r="AI28" s="3">
        <f t="shared" si="14"/>
        <v>0</v>
      </c>
      <c r="AJ28" s="3">
        <f t="shared" si="15"/>
        <v>0</v>
      </c>
      <c r="AK28" s="3">
        <f t="shared" si="16"/>
        <v>0</v>
      </c>
      <c r="AL28" s="3">
        <f t="shared" si="17"/>
        <v>0</v>
      </c>
      <c r="AM28" s="3">
        <f t="shared" si="18"/>
        <v>0</v>
      </c>
      <c r="AN28" s="3">
        <f t="shared" si="19"/>
        <v>0</v>
      </c>
      <c r="AO28" s="3">
        <f t="shared" si="20"/>
        <v>0</v>
      </c>
      <c r="AP28" s="3"/>
      <c r="AQ28" s="3">
        <f t="shared" si="21"/>
        <v>7</v>
      </c>
      <c r="AR28" s="3">
        <f t="shared" si="22"/>
        <v>6</v>
      </c>
      <c r="AS28" s="3">
        <f t="shared" si="23"/>
        <v>8</v>
      </c>
      <c r="AT28" s="3">
        <f t="shared" si="24"/>
        <v>9</v>
      </c>
      <c r="AU28" s="3">
        <f t="shared" si="25"/>
        <v>5</v>
      </c>
      <c r="AV28" s="3">
        <f t="shared" si="26"/>
        <v>2</v>
      </c>
      <c r="AW28" s="3">
        <f t="shared" si="27"/>
        <v>4</v>
      </c>
      <c r="AX28" s="3">
        <f t="shared" si="28"/>
        <v>3</v>
      </c>
      <c r="AY28" s="3">
        <f t="shared" si="29"/>
        <v>10</v>
      </c>
      <c r="AZ28" s="3">
        <f t="shared" si="30"/>
        <v>1</v>
      </c>
      <c r="BA28" s="3"/>
      <c r="BB28" s="6">
        <f t="shared" si="31"/>
        <v>5</v>
      </c>
      <c r="BC28" s="3">
        <f t="shared" si="32"/>
        <v>5</v>
      </c>
      <c r="BD28" s="3">
        <f t="shared" si="34"/>
        <v>35</v>
      </c>
      <c r="BE28" s="3">
        <f t="shared" si="35"/>
        <v>20</v>
      </c>
      <c r="BF28" s="3">
        <f t="shared" si="36"/>
        <v>5</v>
      </c>
      <c r="BG28" s="3">
        <f t="shared" si="37"/>
        <v>20</v>
      </c>
      <c r="BH28" s="3">
        <f t="shared" si="38"/>
        <v>5</v>
      </c>
      <c r="BI28" s="28">
        <f t="shared" si="39"/>
        <v>12.5</v>
      </c>
      <c r="BJ28" s="28">
        <f t="shared" si="40"/>
        <v>4.7871355387816905</v>
      </c>
      <c r="BK28" s="44">
        <f t="shared" si="41"/>
        <v>-1.5666989036012806</v>
      </c>
      <c r="BL28" s="45">
        <f t="shared" si="42"/>
        <v>5.8592543599068986E-2</v>
      </c>
      <c r="BM28" s="39"/>
      <c r="BN28" s="39" t="str">
        <f t="shared" si="43"/>
        <v/>
      </c>
      <c r="BP28" s="12">
        <f t="shared" si="44"/>
        <v>-8.0564295034139099E-3</v>
      </c>
    </row>
    <row r="29" spans="1:68">
      <c r="A29" s="43" t="s">
        <v>97</v>
      </c>
      <c r="B29" s="43" t="s">
        <v>98</v>
      </c>
      <c r="C29" s="43" t="s">
        <v>99</v>
      </c>
      <c r="D29" s="43" t="s">
        <v>100</v>
      </c>
      <c r="E29" s="43" t="s">
        <v>36</v>
      </c>
      <c r="F29" s="12" t="str">
        <f t="shared" si="33"/>
        <v>Toll_pathwa</v>
      </c>
      <c r="H29" s="12">
        <f>VLOOKUP($B29,data!$B$3:$Q$11565,'diff expr Varroa+DWV'!H$7,FALSE)</f>
        <v>8.3787763171857907</v>
      </c>
      <c r="I29" s="12">
        <f>VLOOKUP($B29,data!$B$3:$Q$11565,'diff expr Varroa+DWV'!I$7,FALSE)</f>
        <v>8.5241658050131406</v>
      </c>
      <c r="J29" s="12">
        <f>VLOOKUP($B29,data!$B$3:$Q$11565,'diff expr Varroa+DWV'!J$7,FALSE)</f>
        <v>8.2340713989152992</v>
      </c>
      <c r="K29" s="12">
        <f>VLOOKUP($B29,data!$B$3:$Q$11565,'diff expr Varroa+DWV'!K$7,FALSE)</f>
        <v>8.2991202724378201</v>
      </c>
      <c r="L29" s="12">
        <f>VLOOKUP($B29,data!$B$3:$Q$11565,'diff expr Varroa+DWV'!L$7,FALSE)</f>
        <v>8.2306610451235809</v>
      </c>
      <c r="M29" s="12">
        <f>VLOOKUP($B29,data!$B$3:$Q$11565,'diff expr Varroa+DWV'!M$7,FALSE)</f>
        <v>8.5510761321175295</v>
      </c>
      <c r="N29" s="12">
        <f>VLOOKUP($B29,data!$B$3:$Q$11565,'diff expr Varroa+DWV'!N$7,FALSE)</f>
        <v>8.3349442388024109</v>
      </c>
      <c r="O29" s="12">
        <f>VLOOKUP($B29,data!$B$3:$Q$11565,'diff expr Varroa+DWV'!O$7,FALSE)</f>
        <v>8.5231903044703294</v>
      </c>
      <c r="P29" s="12">
        <f>VLOOKUP($B29,data!$B$3:$Q$11565,'diff expr Varroa+DWV'!P$7,FALSE)</f>
        <v>8.8018081448474508</v>
      </c>
      <c r="Q29" s="12">
        <f>VLOOKUP($B29,data!$B$3:$Q$11565,'diff expr Varroa+DWV'!Q$7,FALSE)</f>
        <v>7.6950435514148801</v>
      </c>
      <c r="S29" s="40" t="str">
        <f>IF(COUNTIF(H29:L29,"&gt;"&amp;'reference parameters'!$B$2)&gt;='reference parameters'!$B$3,IF(COUNTIF('diff expr Varroa+DWV'!M29:Q29,"&gt;"&amp;'reference parameters'!$B$2)&gt;='reference parameters'!$B$4,"OK"))</f>
        <v>OK</v>
      </c>
      <c r="U29" s="3">
        <f t="shared" si="1"/>
        <v>6</v>
      </c>
      <c r="V29" s="3">
        <f t="shared" si="2"/>
        <v>8</v>
      </c>
      <c r="W29" s="3">
        <f t="shared" si="3"/>
        <v>3</v>
      </c>
      <c r="X29" s="3">
        <f t="shared" si="4"/>
        <v>4</v>
      </c>
      <c r="Y29" s="3">
        <f t="shared" si="5"/>
        <v>2</v>
      </c>
      <c r="Z29" s="3">
        <f t="shared" si="6"/>
        <v>9</v>
      </c>
      <c r="AA29" s="3">
        <f t="shared" si="7"/>
        <v>5</v>
      </c>
      <c r="AB29" s="3">
        <f t="shared" si="8"/>
        <v>7</v>
      </c>
      <c r="AC29" s="3">
        <f t="shared" si="9"/>
        <v>10</v>
      </c>
      <c r="AD29" s="3">
        <f t="shared" si="10"/>
        <v>1</v>
      </c>
      <c r="AE29" s="3"/>
      <c r="AF29" s="3">
        <f t="shared" si="11"/>
        <v>0</v>
      </c>
      <c r="AG29" s="3">
        <f t="shared" si="12"/>
        <v>0</v>
      </c>
      <c r="AH29" s="3">
        <f t="shared" si="13"/>
        <v>0</v>
      </c>
      <c r="AI29" s="3">
        <f t="shared" si="14"/>
        <v>0</v>
      </c>
      <c r="AJ29" s="3">
        <f t="shared" si="15"/>
        <v>0</v>
      </c>
      <c r="AK29" s="3">
        <f t="shared" si="16"/>
        <v>0</v>
      </c>
      <c r="AL29" s="3">
        <f t="shared" si="17"/>
        <v>0</v>
      </c>
      <c r="AM29" s="3">
        <f t="shared" si="18"/>
        <v>0</v>
      </c>
      <c r="AN29" s="3">
        <f t="shared" si="19"/>
        <v>0</v>
      </c>
      <c r="AO29" s="3">
        <f t="shared" si="20"/>
        <v>0</v>
      </c>
      <c r="AP29" s="3"/>
      <c r="AQ29" s="3">
        <f t="shared" si="21"/>
        <v>6</v>
      </c>
      <c r="AR29" s="3">
        <f t="shared" si="22"/>
        <v>8</v>
      </c>
      <c r="AS29" s="3">
        <f t="shared" si="23"/>
        <v>3</v>
      </c>
      <c r="AT29" s="3">
        <f t="shared" si="24"/>
        <v>4</v>
      </c>
      <c r="AU29" s="3">
        <f t="shared" si="25"/>
        <v>2</v>
      </c>
      <c r="AV29" s="3">
        <f t="shared" si="26"/>
        <v>9</v>
      </c>
      <c r="AW29" s="3">
        <f t="shared" si="27"/>
        <v>5</v>
      </c>
      <c r="AX29" s="3">
        <f t="shared" si="28"/>
        <v>7</v>
      </c>
      <c r="AY29" s="3">
        <f t="shared" si="29"/>
        <v>10</v>
      </c>
      <c r="AZ29" s="3">
        <f t="shared" si="30"/>
        <v>1</v>
      </c>
      <c r="BA29" s="3"/>
      <c r="BB29" s="6">
        <f t="shared" si="31"/>
        <v>5</v>
      </c>
      <c r="BC29" s="3">
        <f t="shared" si="32"/>
        <v>5</v>
      </c>
      <c r="BD29" s="3">
        <f t="shared" si="34"/>
        <v>23</v>
      </c>
      <c r="BE29" s="3">
        <f t="shared" si="35"/>
        <v>32</v>
      </c>
      <c r="BF29" s="3">
        <f t="shared" si="36"/>
        <v>17</v>
      </c>
      <c r="BG29" s="3">
        <f t="shared" si="37"/>
        <v>8</v>
      </c>
      <c r="BH29" s="3">
        <f t="shared" si="38"/>
        <v>8</v>
      </c>
      <c r="BI29" s="28">
        <f t="shared" si="39"/>
        <v>12.5</v>
      </c>
      <c r="BJ29" s="28">
        <f t="shared" si="40"/>
        <v>4.7871355387816905</v>
      </c>
      <c r="BK29" s="44">
        <f t="shared" si="41"/>
        <v>-0.94001934216076832</v>
      </c>
      <c r="BL29" s="45">
        <f t="shared" si="42"/>
        <v>0.17360381967471225</v>
      </c>
      <c r="BM29" s="39"/>
      <c r="BN29" s="39" t="str">
        <f t="shared" si="43"/>
        <v/>
      </c>
      <c r="BP29" s="12">
        <f t="shared" si="44"/>
        <v>2.4867608133214841E-3</v>
      </c>
    </row>
    <row r="30" spans="1:68">
      <c r="A30" s="43" t="s">
        <v>101</v>
      </c>
      <c r="B30" s="43" t="s">
        <v>102</v>
      </c>
      <c r="C30" s="43" t="s">
        <v>103</v>
      </c>
      <c r="D30" s="43" t="s">
        <v>104</v>
      </c>
      <c r="E30" s="43" t="s">
        <v>36</v>
      </c>
      <c r="F30" s="12" t="str">
        <f t="shared" si="33"/>
        <v>Toll_pathwa</v>
      </c>
      <c r="H30" s="12">
        <f>VLOOKUP($B30,data!$B$3:$Q$11565,'diff expr Varroa+DWV'!H$7,FALSE)</f>
        <v>9.2333173802178798</v>
      </c>
      <c r="I30" s="12">
        <f>VLOOKUP($B30,data!$B$3:$Q$11565,'diff expr Varroa+DWV'!I$7,FALSE)</f>
        <v>9.2360883625786503</v>
      </c>
      <c r="J30" s="12">
        <f>VLOOKUP($B30,data!$B$3:$Q$11565,'diff expr Varroa+DWV'!J$7,FALSE)</f>
        <v>9.5594525501760401</v>
      </c>
      <c r="K30" s="12">
        <f>VLOOKUP($B30,data!$B$3:$Q$11565,'diff expr Varroa+DWV'!K$7,FALSE)</f>
        <v>9.5546447877728404</v>
      </c>
      <c r="L30" s="12">
        <f>VLOOKUP($B30,data!$B$3:$Q$11565,'diff expr Varroa+DWV'!L$7,FALSE)</f>
        <v>9.3441337729774698</v>
      </c>
      <c r="M30" s="12">
        <f>VLOOKUP($B30,data!$B$3:$Q$11565,'diff expr Varroa+DWV'!M$7,FALSE)</f>
        <v>9.2482767905236507</v>
      </c>
      <c r="N30" s="12">
        <f>VLOOKUP($B30,data!$B$3:$Q$11565,'diff expr Varroa+DWV'!N$7,FALSE)</f>
        <v>9.4147915702033593</v>
      </c>
      <c r="O30" s="12">
        <f>VLOOKUP($B30,data!$B$3:$Q$11565,'diff expr Varroa+DWV'!O$7,FALSE)</f>
        <v>9.1209664607994902</v>
      </c>
      <c r="P30" s="12">
        <f>VLOOKUP($B30,data!$B$3:$Q$11565,'diff expr Varroa+DWV'!P$7,FALSE)</f>
        <v>8.1796353197039107</v>
      </c>
      <c r="Q30" s="12">
        <f>VLOOKUP($B30,data!$B$3:$Q$11565,'diff expr Varroa+DWV'!Q$7,FALSE)</f>
        <v>10.794011593546401</v>
      </c>
      <c r="S30" s="40" t="str">
        <f>IF(COUNTIF(H30:L30,"&gt;"&amp;'reference parameters'!$B$2)&gt;='reference parameters'!$B$3,IF(COUNTIF('diff expr Varroa+DWV'!M30:Q30,"&gt;"&amp;'reference parameters'!$B$2)&gt;='reference parameters'!$B$4,"OK"))</f>
        <v>OK</v>
      </c>
      <c r="U30" s="3">
        <f t="shared" si="1"/>
        <v>3</v>
      </c>
      <c r="V30" s="3">
        <f t="shared" si="2"/>
        <v>4</v>
      </c>
      <c r="W30" s="3">
        <f t="shared" si="3"/>
        <v>9</v>
      </c>
      <c r="X30" s="3">
        <f t="shared" si="4"/>
        <v>8</v>
      </c>
      <c r="Y30" s="3">
        <f t="shared" si="5"/>
        <v>6</v>
      </c>
      <c r="Z30" s="3">
        <f t="shared" si="6"/>
        <v>5</v>
      </c>
      <c r="AA30" s="3">
        <f t="shared" si="7"/>
        <v>7</v>
      </c>
      <c r="AB30" s="3">
        <f t="shared" si="8"/>
        <v>2</v>
      </c>
      <c r="AC30" s="3">
        <f t="shared" si="9"/>
        <v>1</v>
      </c>
      <c r="AD30" s="3">
        <f t="shared" si="10"/>
        <v>10</v>
      </c>
      <c r="AE30" s="3"/>
      <c r="AF30" s="3">
        <f t="shared" si="11"/>
        <v>0</v>
      </c>
      <c r="AG30" s="3">
        <f t="shared" si="12"/>
        <v>0</v>
      </c>
      <c r="AH30" s="3">
        <f t="shared" si="13"/>
        <v>0</v>
      </c>
      <c r="AI30" s="3">
        <f t="shared" si="14"/>
        <v>0</v>
      </c>
      <c r="AJ30" s="3">
        <f t="shared" si="15"/>
        <v>0</v>
      </c>
      <c r="AK30" s="3">
        <f t="shared" si="16"/>
        <v>0</v>
      </c>
      <c r="AL30" s="3">
        <f t="shared" si="17"/>
        <v>0</v>
      </c>
      <c r="AM30" s="3">
        <f t="shared" si="18"/>
        <v>0</v>
      </c>
      <c r="AN30" s="3">
        <f t="shared" si="19"/>
        <v>0</v>
      </c>
      <c r="AO30" s="3">
        <f t="shared" si="20"/>
        <v>0</v>
      </c>
      <c r="AP30" s="3"/>
      <c r="AQ30" s="3">
        <f t="shared" si="21"/>
        <v>3</v>
      </c>
      <c r="AR30" s="3">
        <f t="shared" si="22"/>
        <v>4</v>
      </c>
      <c r="AS30" s="3">
        <f t="shared" si="23"/>
        <v>9</v>
      </c>
      <c r="AT30" s="3">
        <f t="shared" si="24"/>
        <v>8</v>
      </c>
      <c r="AU30" s="3">
        <f t="shared" si="25"/>
        <v>6</v>
      </c>
      <c r="AV30" s="3">
        <f t="shared" si="26"/>
        <v>5</v>
      </c>
      <c r="AW30" s="3">
        <f t="shared" si="27"/>
        <v>7</v>
      </c>
      <c r="AX30" s="3">
        <f t="shared" si="28"/>
        <v>2</v>
      </c>
      <c r="AY30" s="3">
        <f t="shared" si="29"/>
        <v>1</v>
      </c>
      <c r="AZ30" s="3">
        <f t="shared" si="30"/>
        <v>10</v>
      </c>
      <c r="BA30" s="3"/>
      <c r="BB30" s="6">
        <f t="shared" si="31"/>
        <v>5</v>
      </c>
      <c r="BC30" s="3">
        <f t="shared" si="32"/>
        <v>5</v>
      </c>
      <c r="BD30" s="3">
        <f t="shared" si="34"/>
        <v>30</v>
      </c>
      <c r="BE30" s="3">
        <f t="shared" si="35"/>
        <v>25</v>
      </c>
      <c r="BF30" s="3">
        <f t="shared" si="36"/>
        <v>10</v>
      </c>
      <c r="BG30" s="3">
        <f t="shared" si="37"/>
        <v>15</v>
      </c>
      <c r="BH30" s="3">
        <f t="shared" si="38"/>
        <v>10</v>
      </c>
      <c r="BI30" s="28">
        <f t="shared" si="39"/>
        <v>12.5</v>
      </c>
      <c r="BJ30" s="28">
        <f t="shared" si="40"/>
        <v>4.7871355387816905</v>
      </c>
      <c r="BK30" s="44">
        <f t="shared" si="41"/>
        <v>-0.5222329678670935</v>
      </c>
      <c r="BL30" s="45">
        <f t="shared" si="42"/>
        <v>0.30075406722029491</v>
      </c>
      <c r="BM30" s="39"/>
      <c r="BN30" s="39" t="str">
        <f t="shared" si="43"/>
        <v/>
      </c>
      <c r="BP30" s="12">
        <f t="shared" si="44"/>
        <v>-1.5757143683013015E-3</v>
      </c>
    </row>
    <row r="31" spans="1:68">
      <c r="A31" s="43" t="s">
        <v>105</v>
      </c>
      <c r="B31" s="43" t="s">
        <v>106</v>
      </c>
      <c r="C31" s="43" t="s">
        <v>107</v>
      </c>
      <c r="D31" s="43" t="s">
        <v>108</v>
      </c>
      <c r="E31" s="43" t="s">
        <v>36</v>
      </c>
      <c r="F31" s="12" t="str">
        <f t="shared" si="33"/>
        <v>Toll_pathwa</v>
      </c>
      <c r="H31" s="12">
        <f>VLOOKUP($B31,data!$B$3:$Q$11565,'diff expr Varroa+DWV'!H$7,FALSE)</f>
        <v>7.0892526012794601</v>
      </c>
      <c r="I31" s="12">
        <f>VLOOKUP($B31,data!$B$3:$Q$11565,'diff expr Varroa+DWV'!I$7,FALSE)</f>
        <v>6.9348536957886502</v>
      </c>
      <c r="J31" s="12">
        <f>VLOOKUP($B31,data!$B$3:$Q$11565,'diff expr Varroa+DWV'!J$7,FALSE)</f>
        <v>7.3140654859356102</v>
      </c>
      <c r="K31" s="12">
        <f>VLOOKUP($B31,data!$B$3:$Q$11565,'diff expr Varroa+DWV'!K$7,FALSE)</f>
        <v>7.2124563554963999</v>
      </c>
      <c r="L31" s="12">
        <f>VLOOKUP($B31,data!$B$3:$Q$11565,'diff expr Varroa+DWV'!L$7,FALSE)</f>
        <v>6.7582024653551098</v>
      </c>
      <c r="M31" s="12">
        <f>VLOOKUP($B31,data!$B$3:$Q$11565,'diff expr Varroa+DWV'!M$7,FALSE)</f>
        <v>7.6570955096628603</v>
      </c>
      <c r="N31" s="12">
        <f>VLOOKUP($B31,data!$B$3:$Q$11565,'diff expr Varroa+DWV'!N$7,FALSE)</f>
        <v>7.06801230014318</v>
      </c>
      <c r="O31" s="12">
        <f>VLOOKUP($B31,data!$B$3:$Q$11565,'diff expr Varroa+DWV'!O$7,FALSE)</f>
        <v>7.5949499449751103</v>
      </c>
      <c r="P31" s="12">
        <f>VLOOKUP($B31,data!$B$3:$Q$11565,'diff expr Varroa+DWV'!P$7,FALSE)</f>
        <v>7.78178590968332</v>
      </c>
      <c r="Q31" s="12">
        <f>VLOOKUP($B31,data!$B$3:$Q$11565,'diff expr Varroa+DWV'!Q$7,FALSE)</f>
        <v>6.2843132996066204</v>
      </c>
      <c r="S31" s="40" t="str">
        <f>IF(COUNTIF(H31:L31,"&gt;"&amp;'reference parameters'!$B$2)&gt;='reference parameters'!$B$3,IF(COUNTIF('diff expr Varroa+DWV'!M31:Q31,"&gt;"&amp;'reference parameters'!$B$2)&gt;='reference parameters'!$B$4,"OK"))</f>
        <v>OK</v>
      </c>
      <c r="U31" s="3">
        <f t="shared" si="1"/>
        <v>5</v>
      </c>
      <c r="V31" s="3">
        <f t="shared" si="2"/>
        <v>3</v>
      </c>
      <c r="W31" s="3">
        <f t="shared" si="3"/>
        <v>7</v>
      </c>
      <c r="X31" s="3">
        <f t="shared" si="4"/>
        <v>6</v>
      </c>
      <c r="Y31" s="3">
        <f t="shared" si="5"/>
        <v>2</v>
      </c>
      <c r="Z31" s="3">
        <f t="shared" si="6"/>
        <v>9</v>
      </c>
      <c r="AA31" s="3">
        <f t="shared" si="7"/>
        <v>4</v>
      </c>
      <c r="AB31" s="3">
        <f t="shared" si="8"/>
        <v>8</v>
      </c>
      <c r="AC31" s="3">
        <f t="shared" si="9"/>
        <v>10</v>
      </c>
      <c r="AD31" s="3">
        <f t="shared" si="10"/>
        <v>1</v>
      </c>
      <c r="AE31" s="3"/>
      <c r="AF31" s="3">
        <f t="shared" si="11"/>
        <v>0</v>
      </c>
      <c r="AG31" s="3">
        <f t="shared" si="12"/>
        <v>0</v>
      </c>
      <c r="AH31" s="3">
        <f t="shared" si="13"/>
        <v>0</v>
      </c>
      <c r="AI31" s="3">
        <f t="shared" si="14"/>
        <v>0</v>
      </c>
      <c r="AJ31" s="3">
        <f t="shared" si="15"/>
        <v>0</v>
      </c>
      <c r="AK31" s="3">
        <f t="shared" si="16"/>
        <v>0</v>
      </c>
      <c r="AL31" s="3">
        <f t="shared" si="17"/>
        <v>0</v>
      </c>
      <c r="AM31" s="3">
        <f t="shared" si="18"/>
        <v>0</v>
      </c>
      <c r="AN31" s="3">
        <f t="shared" si="19"/>
        <v>0</v>
      </c>
      <c r="AO31" s="3">
        <f t="shared" si="20"/>
        <v>0</v>
      </c>
      <c r="AP31" s="3"/>
      <c r="AQ31" s="3">
        <f t="shared" si="21"/>
        <v>5</v>
      </c>
      <c r="AR31" s="3">
        <f t="shared" si="22"/>
        <v>3</v>
      </c>
      <c r="AS31" s="3">
        <f t="shared" si="23"/>
        <v>7</v>
      </c>
      <c r="AT31" s="3">
        <f t="shared" si="24"/>
        <v>6</v>
      </c>
      <c r="AU31" s="3">
        <f t="shared" si="25"/>
        <v>2</v>
      </c>
      <c r="AV31" s="3">
        <f t="shared" si="26"/>
        <v>9</v>
      </c>
      <c r="AW31" s="3">
        <f t="shared" si="27"/>
        <v>4</v>
      </c>
      <c r="AX31" s="3">
        <f t="shared" si="28"/>
        <v>8</v>
      </c>
      <c r="AY31" s="3">
        <f t="shared" si="29"/>
        <v>10</v>
      </c>
      <c r="AZ31" s="3">
        <f t="shared" si="30"/>
        <v>1</v>
      </c>
      <c r="BA31" s="3"/>
      <c r="BB31" s="6">
        <f t="shared" si="31"/>
        <v>5</v>
      </c>
      <c r="BC31" s="3">
        <f t="shared" si="32"/>
        <v>5</v>
      </c>
      <c r="BD31" s="3">
        <f t="shared" si="34"/>
        <v>23</v>
      </c>
      <c r="BE31" s="3">
        <f t="shared" si="35"/>
        <v>32</v>
      </c>
      <c r="BF31" s="3">
        <f t="shared" si="36"/>
        <v>17</v>
      </c>
      <c r="BG31" s="3">
        <f t="shared" si="37"/>
        <v>8</v>
      </c>
      <c r="BH31" s="3">
        <f t="shared" si="38"/>
        <v>8</v>
      </c>
      <c r="BI31" s="28">
        <f t="shared" si="39"/>
        <v>12.5</v>
      </c>
      <c r="BJ31" s="28">
        <f t="shared" si="40"/>
        <v>4.7871355387816905</v>
      </c>
      <c r="BK31" s="44">
        <f t="shared" si="41"/>
        <v>-0.94001934216076832</v>
      </c>
      <c r="BL31" s="45">
        <f t="shared" si="42"/>
        <v>0.17360381967471225</v>
      </c>
      <c r="BM31" s="39"/>
      <c r="BN31" s="39" t="str">
        <f>IF(BL31&lt;$BN$8,"sign","")</f>
        <v/>
      </c>
      <c r="BP31" s="12">
        <f t="shared" si="44"/>
        <v>1.3052854294713544E-2</v>
      </c>
    </row>
    <row r="32" spans="1:68">
      <c r="A32" s="43" t="s">
        <v>109</v>
      </c>
      <c r="B32" s="43" t="s">
        <v>110</v>
      </c>
      <c r="C32" s="43" t="s">
        <v>111</v>
      </c>
      <c r="D32" s="43" t="s">
        <v>112</v>
      </c>
      <c r="E32" s="43" t="s">
        <v>36</v>
      </c>
      <c r="F32" s="12" t="str">
        <f t="shared" si="33"/>
        <v>Toll_pathwa</v>
      </c>
      <c r="H32" s="12">
        <f>VLOOKUP($B32,data!$B$3:$Q$11565,'diff expr Varroa+DWV'!H$7,FALSE)</f>
        <v>7.6489327972817103</v>
      </c>
      <c r="I32" s="12">
        <f>VLOOKUP($B32,data!$B$3:$Q$11565,'diff expr Varroa+DWV'!I$7,FALSE)</f>
        <v>7.7435677630348598</v>
      </c>
      <c r="J32" s="12">
        <f>VLOOKUP($B32,data!$B$3:$Q$11565,'diff expr Varroa+DWV'!J$7,FALSE)</f>
        <v>7.0606604978116003</v>
      </c>
      <c r="K32" s="12">
        <f>VLOOKUP($B32,data!$B$3:$Q$11565,'diff expr Varroa+DWV'!K$7,FALSE)</f>
        <v>7.4413218706507402</v>
      </c>
      <c r="L32" s="12">
        <f>VLOOKUP($B32,data!$B$3:$Q$11565,'diff expr Varroa+DWV'!L$7,FALSE)</f>
        <v>7.3754837261365198</v>
      </c>
      <c r="M32" s="12">
        <f>VLOOKUP($B32,data!$B$3:$Q$11565,'diff expr Varroa+DWV'!M$7,FALSE)</f>
        <v>7.4571287640772104</v>
      </c>
      <c r="N32" s="12">
        <f>VLOOKUP($B32,data!$B$3:$Q$11565,'diff expr Varroa+DWV'!N$7,FALSE)</f>
        <v>7.7134254758055496</v>
      </c>
      <c r="O32" s="12">
        <f>VLOOKUP($B32,data!$B$3:$Q$11565,'diff expr Varroa+DWV'!O$7,FALSE)</f>
        <v>8.0950982544288497</v>
      </c>
      <c r="P32" s="12">
        <f>VLOOKUP($B32,data!$B$3:$Q$11565,'diff expr Varroa+DWV'!P$7,FALSE)</f>
        <v>7.6039486052672203</v>
      </c>
      <c r="Q32" s="12">
        <f>VLOOKUP($B32,data!$B$3:$Q$11565,'diff expr Varroa+DWV'!Q$7,FALSE)</f>
        <v>6.9204191934356096</v>
      </c>
      <c r="S32" s="40" t="str">
        <f>IF(COUNTIF(H32:L32,"&gt;"&amp;'reference parameters'!$B$2)&gt;='reference parameters'!$B$3,IF(COUNTIF('diff expr Varroa+DWV'!M32:Q32,"&gt;"&amp;'reference parameters'!$B$2)&gt;='reference parameters'!$B$4,"OK"))</f>
        <v>OK</v>
      </c>
      <c r="U32" s="3">
        <f t="shared" si="1"/>
        <v>7</v>
      </c>
      <c r="V32" s="3">
        <f t="shared" si="2"/>
        <v>9</v>
      </c>
      <c r="W32" s="3">
        <f t="shared" si="3"/>
        <v>2</v>
      </c>
      <c r="X32" s="3">
        <f t="shared" si="4"/>
        <v>4</v>
      </c>
      <c r="Y32" s="3">
        <f t="shared" si="5"/>
        <v>3</v>
      </c>
      <c r="Z32" s="3">
        <f t="shared" si="6"/>
        <v>5</v>
      </c>
      <c r="AA32" s="3">
        <f t="shared" si="7"/>
        <v>8</v>
      </c>
      <c r="AB32" s="3">
        <f t="shared" si="8"/>
        <v>10</v>
      </c>
      <c r="AC32" s="3">
        <f t="shared" si="9"/>
        <v>6</v>
      </c>
      <c r="AD32" s="3">
        <f t="shared" si="10"/>
        <v>1</v>
      </c>
      <c r="AE32" s="3"/>
      <c r="AF32" s="3">
        <f t="shared" si="11"/>
        <v>0</v>
      </c>
      <c r="AG32" s="3">
        <f t="shared" si="12"/>
        <v>0</v>
      </c>
      <c r="AH32" s="3">
        <f t="shared" si="13"/>
        <v>0</v>
      </c>
      <c r="AI32" s="3">
        <f t="shared" si="14"/>
        <v>0</v>
      </c>
      <c r="AJ32" s="3">
        <f t="shared" si="15"/>
        <v>0</v>
      </c>
      <c r="AK32" s="3">
        <f t="shared" si="16"/>
        <v>0</v>
      </c>
      <c r="AL32" s="3">
        <f t="shared" si="17"/>
        <v>0</v>
      </c>
      <c r="AM32" s="3">
        <f t="shared" si="18"/>
        <v>0</v>
      </c>
      <c r="AN32" s="3">
        <f t="shared" si="19"/>
        <v>0</v>
      </c>
      <c r="AO32" s="3">
        <f t="shared" si="20"/>
        <v>0</v>
      </c>
      <c r="AP32" s="3"/>
      <c r="AQ32" s="3">
        <f t="shared" si="21"/>
        <v>7</v>
      </c>
      <c r="AR32" s="3">
        <f t="shared" si="22"/>
        <v>9</v>
      </c>
      <c r="AS32" s="3">
        <f t="shared" si="23"/>
        <v>2</v>
      </c>
      <c r="AT32" s="3">
        <f t="shared" si="24"/>
        <v>4</v>
      </c>
      <c r="AU32" s="3">
        <f t="shared" si="25"/>
        <v>3</v>
      </c>
      <c r="AV32" s="3">
        <f t="shared" si="26"/>
        <v>5</v>
      </c>
      <c r="AW32" s="3">
        <f t="shared" si="27"/>
        <v>8</v>
      </c>
      <c r="AX32" s="3">
        <f t="shared" si="28"/>
        <v>10</v>
      </c>
      <c r="AY32" s="3">
        <f t="shared" si="29"/>
        <v>6</v>
      </c>
      <c r="AZ32" s="3">
        <f t="shared" si="30"/>
        <v>1</v>
      </c>
      <c r="BA32" s="3"/>
      <c r="BB32" s="6">
        <f t="shared" si="31"/>
        <v>5</v>
      </c>
      <c r="BC32" s="3">
        <f t="shared" si="32"/>
        <v>5</v>
      </c>
      <c r="BD32" s="3">
        <f t="shared" si="34"/>
        <v>25</v>
      </c>
      <c r="BE32" s="3">
        <f t="shared" si="35"/>
        <v>30</v>
      </c>
      <c r="BF32" s="3">
        <f t="shared" si="36"/>
        <v>15</v>
      </c>
      <c r="BG32" s="3">
        <f t="shared" si="37"/>
        <v>10</v>
      </c>
      <c r="BH32" s="3">
        <f t="shared" si="38"/>
        <v>10</v>
      </c>
      <c r="BI32" s="28">
        <f t="shared" si="39"/>
        <v>12.5</v>
      </c>
      <c r="BJ32" s="28">
        <f t="shared" si="40"/>
        <v>4.7871355387816905</v>
      </c>
      <c r="BK32" s="44">
        <f t="shared" si="41"/>
        <v>-0.5222329678670935</v>
      </c>
      <c r="BL32" s="45">
        <f t="shared" si="42"/>
        <v>0.30075406722029491</v>
      </c>
      <c r="BM32" s="39"/>
      <c r="BN32" s="39" t="str">
        <f t="shared" si="43"/>
        <v/>
      </c>
      <c r="BP32" s="12">
        <f t="shared" si="44"/>
        <v>6.0181209357388528E-3</v>
      </c>
    </row>
    <row r="33" spans="1:68">
      <c r="A33" s="43" t="s">
        <v>113</v>
      </c>
      <c r="B33" s="43" t="s">
        <v>114</v>
      </c>
      <c r="C33" s="43" t="s">
        <v>69</v>
      </c>
      <c r="D33" s="43" t="s">
        <v>70</v>
      </c>
      <c r="E33" s="43" t="s">
        <v>36</v>
      </c>
      <c r="F33" s="12" t="str">
        <f t="shared" si="33"/>
        <v>Toll_pathwa</v>
      </c>
      <c r="H33" s="12">
        <f>VLOOKUP($B33,data!$B$3:$Q$11565,'diff expr Varroa+DWV'!H$7,FALSE)</f>
        <v>10.297119014962</v>
      </c>
      <c r="I33" s="12">
        <f>VLOOKUP($B33,data!$B$3:$Q$11565,'diff expr Varroa+DWV'!I$7,FALSE)</f>
        <v>10.2458226525904</v>
      </c>
      <c r="J33" s="12">
        <f>VLOOKUP($B33,data!$B$3:$Q$11565,'diff expr Varroa+DWV'!J$7,FALSE)</f>
        <v>9.7428832009175199</v>
      </c>
      <c r="K33" s="12">
        <f>VLOOKUP($B33,data!$B$3:$Q$11565,'diff expr Varroa+DWV'!K$7,FALSE)</f>
        <v>9.7561064631480807</v>
      </c>
      <c r="L33" s="12">
        <f>VLOOKUP($B33,data!$B$3:$Q$11565,'diff expr Varroa+DWV'!L$7,FALSE)</f>
        <v>9.6525840089771098</v>
      </c>
      <c r="M33" s="12">
        <f>VLOOKUP($B33,data!$B$3:$Q$11565,'diff expr Varroa+DWV'!M$7,FALSE)</f>
        <v>9.9938645834547692</v>
      </c>
      <c r="N33" s="12">
        <f>VLOOKUP($B33,data!$B$3:$Q$11565,'diff expr Varroa+DWV'!N$7,FALSE)</f>
        <v>9.9042858488982404</v>
      </c>
      <c r="O33" s="12">
        <f>VLOOKUP($B33,data!$B$3:$Q$11565,'diff expr Varroa+DWV'!O$7,FALSE)</f>
        <v>9.9865745542892199</v>
      </c>
      <c r="P33" s="12">
        <f>VLOOKUP($B33,data!$B$3:$Q$11565,'diff expr Varroa+DWV'!P$7,FALSE)</f>
        <v>9.8096560205125307</v>
      </c>
      <c r="Q33" s="12">
        <f>VLOOKUP($B33,data!$B$3:$Q$11565,'diff expr Varroa+DWV'!Q$7,FALSE)</f>
        <v>10.3943408570348</v>
      </c>
      <c r="S33" s="40" t="str">
        <f>IF(COUNTIF(H33:L33,"&gt;"&amp;'reference parameters'!$B$2)&gt;='reference parameters'!$B$3,IF(COUNTIF('diff expr Varroa+DWV'!M33:Q33,"&gt;"&amp;'reference parameters'!$B$2)&gt;='reference parameters'!$B$4,"OK"))</f>
        <v>OK</v>
      </c>
      <c r="U33" s="3">
        <f t="shared" si="1"/>
        <v>9</v>
      </c>
      <c r="V33" s="3">
        <f t="shared" si="2"/>
        <v>8</v>
      </c>
      <c r="W33" s="3">
        <f t="shared" si="3"/>
        <v>2</v>
      </c>
      <c r="X33" s="3">
        <f t="shared" si="4"/>
        <v>3</v>
      </c>
      <c r="Y33" s="3">
        <f t="shared" si="5"/>
        <v>1</v>
      </c>
      <c r="Z33" s="3">
        <f t="shared" si="6"/>
        <v>7</v>
      </c>
      <c r="AA33" s="3">
        <f t="shared" si="7"/>
        <v>5</v>
      </c>
      <c r="AB33" s="3">
        <f t="shared" si="8"/>
        <v>6</v>
      </c>
      <c r="AC33" s="3">
        <f t="shared" si="9"/>
        <v>4</v>
      </c>
      <c r="AD33" s="3">
        <f t="shared" si="10"/>
        <v>10</v>
      </c>
      <c r="AE33" s="3"/>
      <c r="AF33" s="3">
        <f t="shared" si="11"/>
        <v>0</v>
      </c>
      <c r="AG33" s="3">
        <f t="shared" si="12"/>
        <v>0</v>
      </c>
      <c r="AH33" s="3">
        <f t="shared" si="13"/>
        <v>0</v>
      </c>
      <c r="AI33" s="3">
        <f t="shared" si="14"/>
        <v>0</v>
      </c>
      <c r="AJ33" s="3">
        <f t="shared" si="15"/>
        <v>0</v>
      </c>
      <c r="AK33" s="3">
        <f t="shared" si="16"/>
        <v>0</v>
      </c>
      <c r="AL33" s="3">
        <f t="shared" si="17"/>
        <v>0</v>
      </c>
      <c r="AM33" s="3">
        <f t="shared" si="18"/>
        <v>0</v>
      </c>
      <c r="AN33" s="3">
        <f t="shared" si="19"/>
        <v>0</v>
      </c>
      <c r="AO33" s="3">
        <f t="shared" si="20"/>
        <v>0</v>
      </c>
      <c r="AP33" s="3"/>
      <c r="AQ33" s="3">
        <f t="shared" si="21"/>
        <v>9</v>
      </c>
      <c r="AR33" s="3">
        <f t="shared" si="22"/>
        <v>8</v>
      </c>
      <c r="AS33" s="3">
        <f t="shared" si="23"/>
        <v>2</v>
      </c>
      <c r="AT33" s="3">
        <f t="shared" si="24"/>
        <v>3</v>
      </c>
      <c r="AU33" s="3">
        <f t="shared" si="25"/>
        <v>1</v>
      </c>
      <c r="AV33" s="3">
        <f t="shared" si="26"/>
        <v>7</v>
      </c>
      <c r="AW33" s="3">
        <f t="shared" si="27"/>
        <v>5</v>
      </c>
      <c r="AX33" s="3">
        <f t="shared" si="28"/>
        <v>6</v>
      </c>
      <c r="AY33" s="3">
        <f t="shared" si="29"/>
        <v>4</v>
      </c>
      <c r="AZ33" s="3">
        <f t="shared" si="30"/>
        <v>10</v>
      </c>
      <c r="BA33" s="3"/>
      <c r="BB33" s="6">
        <f t="shared" si="31"/>
        <v>5</v>
      </c>
      <c r="BC33" s="3">
        <f t="shared" si="32"/>
        <v>5</v>
      </c>
      <c r="BD33" s="3">
        <f t="shared" si="34"/>
        <v>23</v>
      </c>
      <c r="BE33" s="3">
        <f t="shared" si="35"/>
        <v>32</v>
      </c>
      <c r="BF33" s="3">
        <f t="shared" si="36"/>
        <v>17</v>
      </c>
      <c r="BG33" s="3">
        <f t="shared" si="37"/>
        <v>8</v>
      </c>
      <c r="BH33" s="3">
        <f t="shared" si="38"/>
        <v>8</v>
      </c>
      <c r="BI33" s="28">
        <f t="shared" si="39"/>
        <v>12.5</v>
      </c>
      <c r="BJ33" s="28">
        <f t="shared" si="40"/>
        <v>4.7871355387816905</v>
      </c>
      <c r="BK33" s="44">
        <f t="shared" si="41"/>
        <v>-0.94001934216076832</v>
      </c>
      <c r="BL33" s="45">
        <f t="shared" si="42"/>
        <v>0.17360381967471225</v>
      </c>
      <c r="BM33" s="39"/>
      <c r="BN33" s="39" t="str">
        <f t="shared" si="43"/>
        <v/>
      </c>
      <c r="BP33" s="12">
        <f t="shared" si="44"/>
        <v>3.4314903666513076E-3</v>
      </c>
    </row>
    <row r="34" spans="1:68">
      <c r="A34" s="43" t="s">
        <v>116</v>
      </c>
      <c r="B34" s="43" t="s">
        <v>117</v>
      </c>
      <c r="C34" s="43" t="s">
        <v>118</v>
      </c>
      <c r="D34" s="43" t="s">
        <v>119</v>
      </c>
      <c r="E34" s="43" t="s">
        <v>120</v>
      </c>
      <c r="F34" s="12" t="str">
        <f t="shared" si="33"/>
        <v>Toll_pathwa</v>
      </c>
      <c r="G34" s="7" t="s">
        <v>115</v>
      </c>
      <c r="H34" s="12">
        <f>VLOOKUP($B34,data!$B$3:$Q$11565,'diff expr Varroa+DWV'!H$7,FALSE)</f>
        <v>3.98283533271713</v>
      </c>
      <c r="I34" s="12">
        <f>VLOOKUP($B34,data!$B$3:$Q$11565,'diff expr Varroa+DWV'!I$7,FALSE)</f>
        <v>3.4870161193063098</v>
      </c>
      <c r="J34" s="12">
        <f>VLOOKUP($B34,data!$B$3:$Q$11565,'diff expr Varroa+DWV'!J$7,FALSE)</f>
        <v>3.9618875914207199</v>
      </c>
      <c r="K34" s="12">
        <f>VLOOKUP($B34,data!$B$3:$Q$11565,'diff expr Varroa+DWV'!K$7,FALSE)</f>
        <v>4.2917886290068799</v>
      </c>
      <c r="L34" s="12">
        <f>VLOOKUP($B34,data!$B$3:$Q$11565,'diff expr Varroa+DWV'!L$7,FALSE)</f>
        <v>3.9446609719593901</v>
      </c>
      <c r="M34" s="12">
        <f>VLOOKUP($B34,data!$B$3:$Q$11565,'diff expr Varroa+DWV'!M$7,FALSE)</f>
        <v>4.1590575299716699</v>
      </c>
      <c r="N34" s="12">
        <f>VLOOKUP($B34,data!$B$3:$Q$11565,'diff expr Varroa+DWV'!N$7,FALSE)</f>
        <v>3.9019995236038798</v>
      </c>
      <c r="O34" s="12">
        <f>VLOOKUP($B34,data!$B$3:$Q$11565,'diff expr Varroa+DWV'!O$7,FALSE)</f>
        <v>4.0696565081197198</v>
      </c>
      <c r="P34" s="12">
        <f>VLOOKUP($B34,data!$B$3:$Q$11565,'diff expr Varroa+DWV'!P$7,FALSE)</f>
        <v>2.8218677180984102</v>
      </c>
      <c r="Q34" s="12">
        <f>VLOOKUP($B34,data!$B$3:$Q$11565,'diff expr Varroa+DWV'!Q$7,FALSE)</f>
        <v>6.2843132996066204</v>
      </c>
      <c r="S34" s="40" t="str">
        <f>IF(COUNTIF(H34:L34,"&gt;"&amp;'reference parameters'!$B$2)&gt;='reference parameters'!$B$3,IF(COUNTIF('diff expr Varroa+DWV'!M34:Q34,"&gt;"&amp;'reference parameters'!$B$2)&gt;='reference parameters'!$B$4,"OK"))</f>
        <v>OK</v>
      </c>
      <c r="U34" s="3">
        <f t="shared" si="1"/>
        <v>6</v>
      </c>
      <c r="V34" s="3">
        <f t="shared" si="2"/>
        <v>2</v>
      </c>
      <c r="W34" s="3">
        <f t="shared" si="3"/>
        <v>5</v>
      </c>
      <c r="X34" s="3">
        <f t="shared" si="4"/>
        <v>9</v>
      </c>
      <c r="Y34" s="3">
        <f t="shared" si="5"/>
        <v>4</v>
      </c>
      <c r="Z34" s="3">
        <f t="shared" si="6"/>
        <v>8</v>
      </c>
      <c r="AA34" s="3">
        <f t="shared" si="7"/>
        <v>3</v>
      </c>
      <c r="AB34" s="3">
        <f t="shared" si="8"/>
        <v>7</v>
      </c>
      <c r="AC34" s="3">
        <f t="shared" si="9"/>
        <v>1</v>
      </c>
      <c r="AD34" s="3">
        <f t="shared" si="10"/>
        <v>10</v>
      </c>
      <c r="AE34" s="3"/>
      <c r="AF34" s="3">
        <f t="shared" si="11"/>
        <v>0</v>
      </c>
      <c r="AG34" s="3">
        <f t="shared" si="12"/>
        <v>0</v>
      </c>
      <c r="AH34" s="3">
        <f t="shared" si="13"/>
        <v>0</v>
      </c>
      <c r="AI34" s="3">
        <f t="shared" si="14"/>
        <v>0</v>
      </c>
      <c r="AJ34" s="3">
        <f t="shared" si="15"/>
        <v>0</v>
      </c>
      <c r="AK34" s="3">
        <f t="shared" si="16"/>
        <v>0</v>
      </c>
      <c r="AL34" s="3">
        <f t="shared" si="17"/>
        <v>0</v>
      </c>
      <c r="AM34" s="3">
        <f t="shared" si="18"/>
        <v>0</v>
      </c>
      <c r="AN34" s="3">
        <f t="shared" si="19"/>
        <v>0</v>
      </c>
      <c r="AO34" s="3">
        <f t="shared" si="20"/>
        <v>0</v>
      </c>
      <c r="AP34" s="3"/>
      <c r="AQ34" s="3">
        <f t="shared" si="21"/>
        <v>6</v>
      </c>
      <c r="AR34" s="3">
        <f t="shared" si="22"/>
        <v>2</v>
      </c>
      <c r="AS34" s="3">
        <f t="shared" si="23"/>
        <v>5</v>
      </c>
      <c r="AT34" s="3">
        <f t="shared" si="24"/>
        <v>9</v>
      </c>
      <c r="AU34" s="3">
        <f t="shared" si="25"/>
        <v>4</v>
      </c>
      <c r="AV34" s="3">
        <f t="shared" si="26"/>
        <v>8</v>
      </c>
      <c r="AW34" s="3">
        <f t="shared" si="27"/>
        <v>3</v>
      </c>
      <c r="AX34" s="3">
        <f t="shared" si="28"/>
        <v>7</v>
      </c>
      <c r="AY34" s="3">
        <f t="shared" si="29"/>
        <v>1</v>
      </c>
      <c r="AZ34" s="3">
        <f t="shared" si="30"/>
        <v>10</v>
      </c>
      <c r="BA34" s="3"/>
      <c r="BB34" s="6">
        <f t="shared" si="31"/>
        <v>5</v>
      </c>
      <c r="BC34" s="3">
        <f t="shared" si="32"/>
        <v>5</v>
      </c>
      <c r="BD34" s="3">
        <f t="shared" si="34"/>
        <v>26</v>
      </c>
      <c r="BE34" s="3">
        <f t="shared" si="35"/>
        <v>29</v>
      </c>
      <c r="BF34" s="3">
        <f t="shared" si="36"/>
        <v>14</v>
      </c>
      <c r="BG34" s="3">
        <f t="shared" si="37"/>
        <v>11</v>
      </c>
      <c r="BH34" s="3">
        <f t="shared" si="38"/>
        <v>11</v>
      </c>
      <c r="BI34" s="28">
        <f t="shared" si="39"/>
        <v>12.5</v>
      </c>
      <c r="BJ34" s="28">
        <f t="shared" si="40"/>
        <v>4.7871355387816905</v>
      </c>
      <c r="BK34" s="44">
        <f t="shared" si="41"/>
        <v>-0.31333978072025609</v>
      </c>
      <c r="BL34" s="45">
        <f t="shared" si="42"/>
        <v>0.37701126503103738</v>
      </c>
      <c r="BM34" s="39"/>
      <c r="BN34" s="39" t="str">
        <f t="shared" si="43"/>
        <v/>
      </c>
      <c r="BP34" s="12">
        <f t="shared" si="44"/>
        <v>3.332664609574279E-2</v>
      </c>
    </row>
    <row r="35" spans="1:68">
      <c r="A35" s="43" t="s">
        <v>121</v>
      </c>
      <c r="B35" s="43" t="s">
        <v>122</v>
      </c>
      <c r="C35" s="43" t="s">
        <v>123</v>
      </c>
      <c r="D35" s="43" t="s">
        <v>124</v>
      </c>
      <c r="E35" s="43" t="s">
        <v>120</v>
      </c>
      <c r="F35" s="12" t="str">
        <f t="shared" si="33"/>
        <v>Toll_pathwa</v>
      </c>
      <c r="H35" s="12">
        <f>VLOOKUP($B35,data!$B$3:$Q$11565,'diff expr Varroa+DWV'!H$7,FALSE)</f>
        <v>7.8233712315199497</v>
      </c>
      <c r="I35" s="12">
        <f>VLOOKUP($B35,data!$B$3:$Q$11565,'diff expr Varroa+DWV'!I$7,FALSE)</f>
        <v>7.8139834357057696</v>
      </c>
      <c r="J35" s="12">
        <f>VLOOKUP($B35,data!$B$3:$Q$11565,'diff expr Varroa+DWV'!J$7,FALSE)</f>
        <v>7.6089837707041497</v>
      </c>
      <c r="K35" s="12">
        <f>VLOOKUP($B35,data!$B$3:$Q$11565,'diff expr Varroa+DWV'!K$7,FALSE)</f>
        <v>7.8122616051964204</v>
      </c>
      <c r="L35" s="12">
        <f>VLOOKUP($B35,data!$B$3:$Q$11565,'diff expr Varroa+DWV'!L$7,FALSE)</f>
        <v>7.5592126681217202</v>
      </c>
      <c r="M35" s="12">
        <f>VLOOKUP($B35,data!$B$3:$Q$11565,'diff expr Varroa+DWV'!M$7,FALSE)</f>
        <v>8.0772971265180296</v>
      </c>
      <c r="N35" s="12">
        <f>VLOOKUP($B35,data!$B$3:$Q$11565,'diff expr Varroa+DWV'!N$7,FALSE)</f>
        <v>7.666966537545</v>
      </c>
      <c r="O35" s="12">
        <f>VLOOKUP($B35,data!$B$3:$Q$11565,'diff expr Varroa+DWV'!O$7,FALSE)</f>
        <v>8.0030916710025295</v>
      </c>
      <c r="P35" s="12">
        <f>VLOOKUP($B35,data!$B$3:$Q$11565,'diff expr Varroa+DWV'!P$7,FALSE)</f>
        <v>8.0528164704780902</v>
      </c>
      <c r="Q35" s="12">
        <f>VLOOKUP($B35,data!$B$3:$Q$11565,'diff expr Varroa+DWV'!Q$7,FALSE)</f>
        <v>7.8374797051227896</v>
      </c>
      <c r="S35" s="40" t="str">
        <f>IF(COUNTIF(H35:L35,"&gt;"&amp;'reference parameters'!$B$2)&gt;='reference parameters'!$B$3,IF(COUNTIF('diff expr Varroa+DWV'!M35:Q35,"&gt;"&amp;'reference parameters'!$B$2)&gt;='reference parameters'!$B$4,"OK"))</f>
        <v>OK</v>
      </c>
      <c r="U35" s="3">
        <f t="shared" si="1"/>
        <v>6</v>
      </c>
      <c r="V35" s="3">
        <f t="shared" si="2"/>
        <v>5</v>
      </c>
      <c r="W35" s="3">
        <f t="shared" si="3"/>
        <v>2</v>
      </c>
      <c r="X35" s="3">
        <f t="shared" si="4"/>
        <v>4</v>
      </c>
      <c r="Y35" s="3">
        <f t="shared" si="5"/>
        <v>1</v>
      </c>
      <c r="Z35" s="3">
        <f t="shared" si="6"/>
        <v>10</v>
      </c>
      <c r="AA35" s="3">
        <f t="shared" si="7"/>
        <v>3</v>
      </c>
      <c r="AB35" s="3">
        <f t="shared" si="8"/>
        <v>8</v>
      </c>
      <c r="AC35" s="3">
        <f t="shared" si="9"/>
        <v>9</v>
      </c>
      <c r="AD35" s="3">
        <f t="shared" si="10"/>
        <v>7</v>
      </c>
      <c r="AE35" s="3"/>
      <c r="AF35" s="3">
        <f t="shared" si="11"/>
        <v>0</v>
      </c>
      <c r="AG35" s="3">
        <f t="shared" si="12"/>
        <v>0</v>
      </c>
      <c r="AH35" s="3">
        <f t="shared" si="13"/>
        <v>0</v>
      </c>
      <c r="AI35" s="3">
        <f t="shared" si="14"/>
        <v>0</v>
      </c>
      <c r="AJ35" s="3">
        <f t="shared" si="15"/>
        <v>0</v>
      </c>
      <c r="AK35" s="3">
        <f t="shared" si="16"/>
        <v>0</v>
      </c>
      <c r="AL35" s="3">
        <f t="shared" si="17"/>
        <v>0</v>
      </c>
      <c r="AM35" s="3">
        <f t="shared" si="18"/>
        <v>0</v>
      </c>
      <c r="AN35" s="3">
        <f t="shared" si="19"/>
        <v>0</v>
      </c>
      <c r="AO35" s="3">
        <f t="shared" si="20"/>
        <v>0</v>
      </c>
      <c r="AP35" s="3"/>
      <c r="AQ35" s="3">
        <f t="shared" si="21"/>
        <v>6</v>
      </c>
      <c r="AR35" s="3">
        <f t="shared" si="22"/>
        <v>5</v>
      </c>
      <c r="AS35" s="3">
        <f t="shared" si="23"/>
        <v>2</v>
      </c>
      <c r="AT35" s="3">
        <f t="shared" si="24"/>
        <v>4</v>
      </c>
      <c r="AU35" s="3">
        <f t="shared" si="25"/>
        <v>1</v>
      </c>
      <c r="AV35" s="3">
        <f t="shared" si="26"/>
        <v>10</v>
      </c>
      <c r="AW35" s="3">
        <f t="shared" si="27"/>
        <v>3</v>
      </c>
      <c r="AX35" s="3">
        <f t="shared" si="28"/>
        <v>8</v>
      </c>
      <c r="AY35" s="3">
        <f t="shared" si="29"/>
        <v>9</v>
      </c>
      <c r="AZ35" s="3">
        <f t="shared" si="30"/>
        <v>7</v>
      </c>
      <c r="BA35" s="3"/>
      <c r="BB35" s="6">
        <f t="shared" si="31"/>
        <v>5</v>
      </c>
      <c r="BC35" s="3">
        <f t="shared" si="32"/>
        <v>5</v>
      </c>
      <c r="BD35" s="3">
        <f t="shared" si="34"/>
        <v>18</v>
      </c>
      <c r="BE35" s="3">
        <f t="shared" si="35"/>
        <v>37</v>
      </c>
      <c r="BF35" s="3">
        <f t="shared" si="36"/>
        <v>22</v>
      </c>
      <c r="BG35" s="3">
        <f t="shared" si="37"/>
        <v>3</v>
      </c>
      <c r="BH35" s="3">
        <f t="shared" si="38"/>
        <v>3</v>
      </c>
      <c r="BI35" s="28">
        <f t="shared" si="39"/>
        <v>12.5</v>
      </c>
      <c r="BJ35" s="28">
        <f t="shared" si="40"/>
        <v>4.7871355387816905</v>
      </c>
      <c r="BK35" s="44">
        <f t="shared" si="41"/>
        <v>-1.9844852778949553</v>
      </c>
      <c r="BL35" s="45">
        <f t="shared" si="42"/>
        <v>2.3600883845071103E-2</v>
      </c>
      <c r="BM35" s="39"/>
      <c r="BN35" s="39" t="str">
        <f t="shared" si="43"/>
        <v/>
      </c>
      <c r="BP35" s="12">
        <f t="shared" si="44"/>
        <v>1.1320243110129309E-2</v>
      </c>
    </row>
    <row r="36" spans="1:68">
      <c r="A36" s="43" t="s">
        <v>125</v>
      </c>
      <c r="B36" s="43" t="s">
        <v>126</v>
      </c>
      <c r="C36" s="43" t="s">
        <v>127</v>
      </c>
      <c r="D36" s="43" t="s">
        <v>128</v>
      </c>
      <c r="E36" s="43" t="s">
        <v>120</v>
      </c>
      <c r="F36" s="12" t="str">
        <f t="shared" si="33"/>
        <v>Toll_pathwa</v>
      </c>
      <c r="H36" s="12">
        <f>VLOOKUP($B36,data!$B$3:$Q$11565,'diff expr Varroa+DWV'!H$7,FALSE)</f>
        <v>4.4246742892055497</v>
      </c>
      <c r="I36" s="12">
        <f>VLOOKUP($B36,data!$B$3:$Q$11565,'diff expr Varroa+DWV'!I$7,FALSE)</f>
        <v>4.9857818498749902</v>
      </c>
      <c r="J36" s="12">
        <f>VLOOKUP($B36,data!$B$3:$Q$11565,'diff expr Varroa+DWV'!J$7,FALSE)</f>
        <v>5.0693649437607</v>
      </c>
      <c r="K36" s="12">
        <f>VLOOKUP($B36,data!$B$3:$Q$11565,'diff expr Varroa+DWV'!K$7,FALSE)</f>
        <v>4.7023883921396203</v>
      </c>
      <c r="L36" s="12">
        <f>VLOOKUP($B36,data!$B$3:$Q$11565,'diff expr Varroa+DWV'!L$7,FALSE)</f>
        <v>4.8382239915511303</v>
      </c>
      <c r="M36" s="12">
        <f>VLOOKUP($B36,data!$B$3:$Q$11565,'diff expr Varroa+DWV'!M$7,FALSE)</f>
        <v>4.6180354178513197</v>
      </c>
      <c r="N36" s="12">
        <f>VLOOKUP($B36,data!$B$3:$Q$11565,'diff expr Varroa+DWV'!N$7,FALSE)</f>
        <v>4.9846796155147501</v>
      </c>
      <c r="O36" s="12">
        <f>VLOOKUP($B36,data!$B$3:$Q$11565,'diff expr Varroa+DWV'!O$7,FALSE)</f>
        <v>4.4953341022564199</v>
      </c>
      <c r="P36" s="12">
        <f>VLOOKUP($B36,data!$B$3:$Q$11565,'diff expr Varroa+DWV'!P$7,FALSE)</f>
        <v>3.6194497939779602</v>
      </c>
      <c r="Q36" s="12">
        <f>VLOOKUP($B36,data!$B$3:$Q$11565,'diff expr Varroa+DWV'!Q$7,FALSE)</f>
        <v>5.09416193408443</v>
      </c>
      <c r="S36" s="40" t="str">
        <f>IF(COUNTIF(H36:L36,"&gt;"&amp;'reference parameters'!$B$2)&gt;='reference parameters'!$B$3,IF(COUNTIF('diff expr Varroa+DWV'!M36:Q36,"&gt;"&amp;'reference parameters'!$B$2)&gt;='reference parameters'!$B$4,"OK"))</f>
        <v>OK</v>
      </c>
      <c r="U36" s="3">
        <f t="shared" si="1"/>
        <v>2</v>
      </c>
      <c r="V36" s="3">
        <f t="shared" si="2"/>
        <v>8</v>
      </c>
      <c r="W36" s="3">
        <f t="shared" si="3"/>
        <v>9</v>
      </c>
      <c r="X36" s="3">
        <f t="shared" si="4"/>
        <v>5</v>
      </c>
      <c r="Y36" s="3">
        <f t="shared" si="5"/>
        <v>6</v>
      </c>
      <c r="Z36" s="3">
        <f t="shared" si="6"/>
        <v>4</v>
      </c>
      <c r="AA36" s="3">
        <f t="shared" si="7"/>
        <v>7</v>
      </c>
      <c r="AB36" s="3">
        <f t="shared" si="8"/>
        <v>3</v>
      </c>
      <c r="AC36" s="3">
        <f t="shared" si="9"/>
        <v>1</v>
      </c>
      <c r="AD36" s="3">
        <f t="shared" si="10"/>
        <v>10</v>
      </c>
      <c r="AE36" s="3"/>
      <c r="AF36" s="3">
        <f t="shared" si="11"/>
        <v>0</v>
      </c>
      <c r="AG36" s="3">
        <f t="shared" si="12"/>
        <v>0</v>
      </c>
      <c r="AH36" s="3">
        <f t="shared" si="13"/>
        <v>0</v>
      </c>
      <c r="AI36" s="3">
        <f t="shared" si="14"/>
        <v>0</v>
      </c>
      <c r="AJ36" s="3">
        <f t="shared" si="15"/>
        <v>0</v>
      </c>
      <c r="AK36" s="3">
        <f t="shared" si="16"/>
        <v>0</v>
      </c>
      <c r="AL36" s="3">
        <f t="shared" si="17"/>
        <v>0</v>
      </c>
      <c r="AM36" s="3">
        <f t="shared" si="18"/>
        <v>0</v>
      </c>
      <c r="AN36" s="3">
        <f t="shared" si="19"/>
        <v>0</v>
      </c>
      <c r="AO36" s="3">
        <f t="shared" si="20"/>
        <v>0</v>
      </c>
      <c r="AP36" s="3"/>
      <c r="AQ36" s="3">
        <f t="shared" si="21"/>
        <v>2</v>
      </c>
      <c r="AR36" s="3">
        <f t="shared" si="22"/>
        <v>8</v>
      </c>
      <c r="AS36" s="3">
        <f t="shared" si="23"/>
        <v>9</v>
      </c>
      <c r="AT36" s="3">
        <f t="shared" si="24"/>
        <v>5</v>
      </c>
      <c r="AU36" s="3">
        <f t="shared" si="25"/>
        <v>6</v>
      </c>
      <c r="AV36" s="3">
        <f t="shared" si="26"/>
        <v>4</v>
      </c>
      <c r="AW36" s="3">
        <f t="shared" si="27"/>
        <v>7</v>
      </c>
      <c r="AX36" s="3">
        <f t="shared" si="28"/>
        <v>3</v>
      </c>
      <c r="AY36" s="3">
        <f t="shared" si="29"/>
        <v>1</v>
      </c>
      <c r="AZ36" s="3">
        <f t="shared" si="30"/>
        <v>10</v>
      </c>
      <c r="BA36" s="3"/>
      <c r="BB36" s="6">
        <f t="shared" si="31"/>
        <v>5</v>
      </c>
      <c r="BC36" s="3">
        <f t="shared" si="32"/>
        <v>5</v>
      </c>
      <c r="BD36" s="3">
        <f t="shared" si="34"/>
        <v>30</v>
      </c>
      <c r="BE36" s="3">
        <f t="shared" si="35"/>
        <v>25</v>
      </c>
      <c r="BF36" s="3">
        <f t="shared" si="36"/>
        <v>10</v>
      </c>
      <c r="BG36" s="3">
        <f t="shared" si="37"/>
        <v>15</v>
      </c>
      <c r="BH36" s="3">
        <f t="shared" si="38"/>
        <v>10</v>
      </c>
      <c r="BI36" s="28">
        <f t="shared" si="39"/>
        <v>12.5</v>
      </c>
      <c r="BJ36" s="28">
        <f t="shared" si="40"/>
        <v>4.7871355387816905</v>
      </c>
      <c r="BK36" s="44">
        <f t="shared" si="41"/>
        <v>-0.5222329678670935</v>
      </c>
      <c r="BL36" s="45">
        <f t="shared" si="42"/>
        <v>0.30075406722029491</v>
      </c>
      <c r="BM36" s="39"/>
      <c r="BN36" s="39" t="str">
        <f t="shared" si="43"/>
        <v/>
      </c>
      <c r="BP36" s="12">
        <f t="shared" si="44"/>
        <v>-2.2423933910068885E-2</v>
      </c>
    </row>
    <row r="37" spans="1:68">
      <c r="A37" s="43" t="s">
        <v>129</v>
      </c>
      <c r="B37" s="43" t="s">
        <v>130</v>
      </c>
      <c r="C37" s="43" t="s">
        <v>131</v>
      </c>
      <c r="D37" s="43" t="s">
        <v>112</v>
      </c>
      <c r="E37" s="43" t="s">
        <v>120</v>
      </c>
      <c r="F37" s="12" t="str">
        <f t="shared" si="33"/>
        <v>Toll_pathwa</v>
      </c>
      <c r="H37" s="12" t="e">
        <f>VLOOKUP($B37,data!$B$3:$Q$11565,'diff expr Varroa+DWV'!H$7,FALSE)</f>
        <v>#N/A</v>
      </c>
      <c r="I37" s="12" t="e">
        <f>VLOOKUP($B37,data!$B$3:$Q$11565,'diff expr Varroa+DWV'!I$7,FALSE)</f>
        <v>#N/A</v>
      </c>
      <c r="J37" s="12" t="e">
        <f>VLOOKUP($B37,data!$B$3:$Q$11565,'diff expr Varroa+DWV'!J$7,FALSE)</f>
        <v>#N/A</v>
      </c>
      <c r="K37" s="12" t="e">
        <f>VLOOKUP($B37,data!$B$3:$Q$11565,'diff expr Varroa+DWV'!K$7,FALSE)</f>
        <v>#N/A</v>
      </c>
      <c r="L37" s="12" t="e">
        <f>VLOOKUP($B37,data!$B$3:$Q$11565,'diff expr Varroa+DWV'!L$7,FALSE)</f>
        <v>#N/A</v>
      </c>
      <c r="M37" s="12" t="e">
        <f>VLOOKUP($B37,data!$B$3:$Q$11565,'diff expr Varroa+DWV'!M$7,FALSE)</f>
        <v>#N/A</v>
      </c>
      <c r="N37" s="12" t="e">
        <f>VLOOKUP($B37,data!$B$3:$Q$11565,'diff expr Varroa+DWV'!N$7,FALSE)</f>
        <v>#N/A</v>
      </c>
      <c r="O37" s="12" t="e">
        <f>VLOOKUP($B37,data!$B$3:$Q$11565,'diff expr Varroa+DWV'!O$7,FALSE)</f>
        <v>#N/A</v>
      </c>
      <c r="P37" s="12" t="e">
        <f>VLOOKUP($B37,data!$B$3:$Q$11565,'diff expr Varroa+DWV'!P$7,FALSE)</f>
        <v>#N/A</v>
      </c>
      <c r="Q37" s="12" t="e">
        <f>VLOOKUP($B37,data!$B$3:$Q$11565,'diff expr Varroa+DWV'!Q$7,FALSE)</f>
        <v>#N/A</v>
      </c>
      <c r="S37" s="40" t="b">
        <f>IF(COUNTIF(H37:L37,"&gt;"&amp;'reference parameters'!$B$2)&gt;='reference parameters'!$B$3,IF(COUNTIF('diff expr Varroa+DWV'!M37:Q37,"&gt;"&amp;'reference parameters'!$B$2)&gt;='reference parameters'!$B$4,"OK"))</f>
        <v>0</v>
      </c>
      <c r="U37" s="3" t="b">
        <f t="shared" si="1"/>
        <v>0</v>
      </c>
      <c r="V37" s="3" t="b">
        <f t="shared" si="2"/>
        <v>0</v>
      </c>
      <c r="W37" s="3" t="b">
        <f t="shared" si="3"/>
        <v>0</v>
      </c>
      <c r="X37" s="3" t="b">
        <f t="shared" si="4"/>
        <v>0</v>
      </c>
      <c r="Y37" s="3" t="b">
        <f t="shared" si="5"/>
        <v>0</v>
      </c>
      <c r="Z37" s="3" t="b">
        <f t="shared" si="6"/>
        <v>0</v>
      </c>
      <c r="AA37" s="3" t="b">
        <f t="shared" si="7"/>
        <v>0</v>
      </c>
      <c r="AB37" s="3" t="b">
        <f t="shared" si="8"/>
        <v>0</v>
      </c>
      <c r="AC37" s="3" t="b">
        <f t="shared" si="9"/>
        <v>0</v>
      </c>
      <c r="AD37" s="3" t="b">
        <f t="shared" si="10"/>
        <v>0</v>
      </c>
      <c r="AE37" s="3"/>
      <c r="AF37" s="3" t="str">
        <f t="shared" si="11"/>
        <v/>
      </c>
      <c r="AG37" s="3" t="str">
        <f t="shared" si="12"/>
        <v/>
      </c>
      <c r="AH37" s="3" t="str">
        <f t="shared" si="13"/>
        <v/>
      </c>
      <c r="AI37" s="3" t="str">
        <f t="shared" si="14"/>
        <v/>
      </c>
      <c r="AJ37" s="3" t="str">
        <f t="shared" si="15"/>
        <v/>
      </c>
      <c r="AK37" s="3" t="str">
        <f t="shared" si="16"/>
        <v/>
      </c>
      <c r="AL37" s="3" t="str">
        <f t="shared" si="17"/>
        <v/>
      </c>
      <c r="AM37" s="3" t="str">
        <f t="shared" si="18"/>
        <v/>
      </c>
      <c r="AN37" s="3" t="str">
        <f t="shared" si="19"/>
        <v/>
      </c>
      <c r="AO37" s="3" t="str">
        <f t="shared" si="20"/>
        <v/>
      </c>
      <c r="AP37" s="3"/>
      <c r="AQ37" s="3" t="str">
        <f t="shared" si="21"/>
        <v/>
      </c>
      <c r="AR37" s="3" t="str">
        <f t="shared" si="22"/>
        <v/>
      </c>
      <c r="AS37" s="3" t="str">
        <f t="shared" si="23"/>
        <v/>
      </c>
      <c r="AT37" s="3" t="str">
        <f t="shared" si="24"/>
        <v/>
      </c>
      <c r="AU37" s="3" t="str">
        <f t="shared" si="25"/>
        <v/>
      </c>
      <c r="AV37" s="3" t="str">
        <f t="shared" si="26"/>
        <v/>
      </c>
      <c r="AW37" s="3" t="str">
        <f t="shared" si="27"/>
        <v/>
      </c>
      <c r="AX37" s="3" t="str">
        <f t="shared" si="28"/>
        <v/>
      </c>
      <c r="AY37" s="3" t="str">
        <f t="shared" si="29"/>
        <v/>
      </c>
      <c r="AZ37" s="3" t="str">
        <f t="shared" si="30"/>
        <v/>
      </c>
      <c r="BA37" s="3"/>
      <c r="BB37" s="6">
        <f t="shared" si="31"/>
        <v>0</v>
      </c>
      <c r="BC37" s="3">
        <f t="shared" si="32"/>
        <v>0</v>
      </c>
      <c r="BD37" s="3">
        <f t="shared" si="34"/>
        <v>0</v>
      </c>
      <c r="BE37" s="3">
        <f t="shared" si="35"/>
        <v>0</v>
      </c>
      <c r="BF37" s="3">
        <f t="shared" si="36"/>
        <v>0</v>
      </c>
      <c r="BG37" s="3">
        <f t="shared" si="37"/>
        <v>0</v>
      </c>
      <c r="BH37" s="3">
        <f t="shared" si="38"/>
        <v>0</v>
      </c>
      <c r="BI37" s="28">
        <f t="shared" si="39"/>
        <v>0</v>
      </c>
      <c r="BJ37" s="28">
        <f t="shared" si="40"/>
        <v>0</v>
      </c>
      <c r="BK37" s="44" t="e">
        <f t="shared" si="41"/>
        <v>#DIV/0!</v>
      </c>
      <c r="BL37" s="45" t="str">
        <f t="shared" si="42"/>
        <v/>
      </c>
      <c r="BM37" s="39"/>
      <c r="BN37" s="39" t="str">
        <f t="shared" si="43"/>
        <v/>
      </c>
      <c r="BP37" s="12" t="e">
        <f t="shared" si="44"/>
        <v>#N/A</v>
      </c>
    </row>
    <row r="38" spans="1:68">
      <c r="A38" s="43" t="s">
        <v>132</v>
      </c>
      <c r="B38" s="43" t="s">
        <v>133</v>
      </c>
      <c r="C38" s="43" t="s">
        <v>134</v>
      </c>
      <c r="D38" s="43" t="s">
        <v>135</v>
      </c>
      <c r="E38" s="43" t="s">
        <v>120</v>
      </c>
      <c r="F38" s="12" t="str">
        <f t="shared" si="33"/>
        <v>Toll_pathwa</v>
      </c>
      <c r="H38" s="12">
        <f>VLOOKUP($B38,data!$B$3:$Q$11565,'diff expr Varroa+DWV'!H$7,FALSE)</f>
        <v>6.9454052174376804</v>
      </c>
      <c r="I38" s="12">
        <f>VLOOKUP($B38,data!$B$3:$Q$11565,'diff expr Varroa+DWV'!I$7,FALSE)</f>
        <v>6.8888755076419601</v>
      </c>
      <c r="J38" s="12">
        <f>VLOOKUP($B38,data!$B$3:$Q$11565,'diff expr Varroa+DWV'!J$7,FALSE)</f>
        <v>6.8434447610936902</v>
      </c>
      <c r="K38" s="12">
        <f>VLOOKUP($B38,data!$B$3:$Q$11565,'diff expr Varroa+DWV'!K$7,FALSE)</f>
        <v>6.9053693654613397</v>
      </c>
      <c r="L38" s="12">
        <f>VLOOKUP($B38,data!$B$3:$Q$11565,'diff expr Varroa+DWV'!L$7,FALSE)</f>
        <v>6.7460963501903599</v>
      </c>
      <c r="M38" s="12">
        <f>VLOOKUP($B38,data!$B$3:$Q$11565,'diff expr Varroa+DWV'!M$7,FALSE)</f>
        <v>7.1482828711562396</v>
      </c>
      <c r="N38" s="12">
        <f>VLOOKUP($B38,data!$B$3:$Q$11565,'diff expr Varroa+DWV'!N$7,FALSE)</f>
        <v>6.7924489711304696</v>
      </c>
      <c r="O38" s="12">
        <f>VLOOKUP($B38,data!$B$3:$Q$11565,'diff expr Varroa+DWV'!O$7,FALSE)</f>
        <v>6.90712985101651</v>
      </c>
      <c r="P38" s="12">
        <f>VLOOKUP($B38,data!$B$3:$Q$11565,'diff expr Varroa+DWV'!P$7,FALSE)</f>
        <v>6.96085789457518</v>
      </c>
      <c r="Q38" s="12">
        <f>VLOOKUP($B38,data!$B$3:$Q$11565,'diff expr Varroa+DWV'!Q$7,FALSE)</f>
        <v>5.81282804418474</v>
      </c>
      <c r="S38" s="40" t="str">
        <f>IF(COUNTIF(H38:L38,"&gt;"&amp;'reference parameters'!$B$2)&gt;='reference parameters'!$B$3,IF(COUNTIF('diff expr Varroa+DWV'!M38:Q38,"&gt;"&amp;'reference parameters'!$B$2)&gt;='reference parameters'!$B$4,"OK"))</f>
        <v>OK</v>
      </c>
      <c r="U38" s="3">
        <f t="shared" si="1"/>
        <v>8</v>
      </c>
      <c r="V38" s="3">
        <f t="shared" si="2"/>
        <v>5</v>
      </c>
      <c r="W38" s="3">
        <f t="shared" si="3"/>
        <v>4</v>
      </c>
      <c r="X38" s="3">
        <f t="shared" si="4"/>
        <v>6</v>
      </c>
      <c r="Y38" s="3">
        <f t="shared" si="5"/>
        <v>2</v>
      </c>
      <c r="Z38" s="3">
        <f t="shared" si="6"/>
        <v>10</v>
      </c>
      <c r="AA38" s="3">
        <f t="shared" si="7"/>
        <v>3</v>
      </c>
      <c r="AB38" s="3">
        <f t="shared" si="8"/>
        <v>7</v>
      </c>
      <c r="AC38" s="3">
        <f t="shared" si="9"/>
        <v>9</v>
      </c>
      <c r="AD38" s="3">
        <f t="shared" si="10"/>
        <v>1</v>
      </c>
      <c r="AE38" s="3"/>
      <c r="AF38" s="3">
        <f t="shared" si="11"/>
        <v>0</v>
      </c>
      <c r="AG38" s="3">
        <f t="shared" si="12"/>
        <v>0</v>
      </c>
      <c r="AH38" s="3">
        <f t="shared" si="13"/>
        <v>0</v>
      </c>
      <c r="AI38" s="3">
        <f t="shared" si="14"/>
        <v>0</v>
      </c>
      <c r="AJ38" s="3">
        <f t="shared" si="15"/>
        <v>0</v>
      </c>
      <c r="AK38" s="3">
        <f t="shared" si="16"/>
        <v>0</v>
      </c>
      <c r="AL38" s="3">
        <f t="shared" si="17"/>
        <v>0</v>
      </c>
      <c r="AM38" s="3">
        <f t="shared" si="18"/>
        <v>0</v>
      </c>
      <c r="AN38" s="3">
        <f t="shared" si="19"/>
        <v>0</v>
      </c>
      <c r="AO38" s="3">
        <f t="shared" si="20"/>
        <v>0</v>
      </c>
      <c r="AP38" s="3"/>
      <c r="AQ38" s="3">
        <f t="shared" si="21"/>
        <v>8</v>
      </c>
      <c r="AR38" s="3">
        <f t="shared" si="22"/>
        <v>5</v>
      </c>
      <c r="AS38" s="3">
        <f t="shared" si="23"/>
        <v>4</v>
      </c>
      <c r="AT38" s="3">
        <f t="shared" si="24"/>
        <v>6</v>
      </c>
      <c r="AU38" s="3">
        <f t="shared" si="25"/>
        <v>2</v>
      </c>
      <c r="AV38" s="3">
        <f t="shared" si="26"/>
        <v>10</v>
      </c>
      <c r="AW38" s="3">
        <f t="shared" si="27"/>
        <v>3</v>
      </c>
      <c r="AX38" s="3">
        <f t="shared" si="28"/>
        <v>7</v>
      </c>
      <c r="AY38" s="3">
        <f t="shared" si="29"/>
        <v>9</v>
      </c>
      <c r="AZ38" s="3">
        <f t="shared" si="30"/>
        <v>1</v>
      </c>
      <c r="BA38" s="3"/>
      <c r="BB38" s="6">
        <f t="shared" si="31"/>
        <v>5</v>
      </c>
      <c r="BC38" s="3">
        <f t="shared" si="32"/>
        <v>5</v>
      </c>
      <c r="BD38" s="3">
        <f t="shared" si="34"/>
        <v>25</v>
      </c>
      <c r="BE38" s="3">
        <f t="shared" si="35"/>
        <v>30</v>
      </c>
      <c r="BF38" s="3">
        <f t="shared" si="36"/>
        <v>15</v>
      </c>
      <c r="BG38" s="3">
        <f t="shared" si="37"/>
        <v>10</v>
      </c>
      <c r="BH38" s="3">
        <f t="shared" si="38"/>
        <v>10</v>
      </c>
      <c r="BI38" s="28">
        <f t="shared" si="39"/>
        <v>12.5</v>
      </c>
      <c r="BJ38" s="28">
        <f t="shared" si="40"/>
        <v>4.7871355387816905</v>
      </c>
      <c r="BK38" s="44">
        <f t="shared" si="41"/>
        <v>-0.5222329678670935</v>
      </c>
      <c r="BL38" s="45">
        <f t="shared" si="42"/>
        <v>0.30075406722029491</v>
      </c>
      <c r="BM38" s="39"/>
      <c r="BN38" s="39" t="str">
        <f t="shared" si="43"/>
        <v/>
      </c>
      <c r="BP38" s="12">
        <f t="shared" si="44"/>
        <v>-9.0458709827092743E-3</v>
      </c>
    </row>
    <row r="39" spans="1:68">
      <c r="A39" s="43" t="s">
        <v>136</v>
      </c>
      <c r="B39" s="43" t="s">
        <v>137</v>
      </c>
      <c r="C39" s="43" t="s">
        <v>138</v>
      </c>
      <c r="D39" s="43" t="s">
        <v>112</v>
      </c>
      <c r="E39" s="43" t="s">
        <v>120</v>
      </c>
      <c r="F39" s="12" t="str">
        <f t="shared" si="33"/>
        <v>Toll_pathwa</v>
      </c>
      <c r="H39" s="12">
        <f>VLOOKUP($B39,data!$B$3:$Q$11565,'diff expr Varroa+DWV'!H$7,FALSE)</f>
        <v>5.6492058890955699</v>
      </c>
      <c r="I39" s="12">
        <f>VLOOKUP($B39,data!$B$3:$Q$11565,'diff expr Varroa+DWV'!I$7,FALSE)</f>
        <v>4.8708919623886802</v>
      </c>
      <c r="J39" s="12">
        <f>VLOOKUP($B39,data!$B$3:$Q$11565,'diff expr Varroa+DWV'!J$7,FALSE)</f>
        <v>5.2175717649130604</v>
      </c>
      <c r="K39" s="12">
        <f>VLOOKUP($B39,data!$B$3:$Q$11565,'diff expr Varroa+DWV'!K$7,FALSE)</f>
        <v>4.9396319138350204</v>
      </c>
      <c r="L39" s="12">
        <f>VLOOKUP($B39,data!$B$3:$Q$11565,'diff expr Varroa+DWV'!L$7,FALSE)</f>
        <v>6.4197063712653204</v>
      </c>
      <c r="M39" s="12">
        <f>VLOOKUP($B39,data!$B$3:$Q$11565,'diff expr Varroa+DWV'!M$7,FALSE)</f>
        <v>5.4337223318735699</v>
      </c>
      <c r="N39" s="12">
        <f>VLOOKUP($B39,data!$B$3:$Q$11565,'diff expr Varroa+DWV'!N$7,FALSE)</f>
        <v>5.9022837325360298</v>
      </c>
      <c r="O39" s="12">
        <f>VLOOKUP($B39,data!$B$3:$Q$11565,'diff expr Varroa+DWV'!O$7,FALSE)</f>
        <v>5.4042348522540298</v>
      </c>
      <c r="P39" s="12">
        <f>VLOOKUP($B39,data!$B$3:$Q$11565,'diff expr Varroa+DWV'!P$7,FALSE)</f>
        <v>3.3893867502571098</v>
      </c>
      <c r="Q39" s="12">
        <f>VLOOKUP($B39,data!$B$3:$Q$11565,'diff expr Varroa+DWV'!Q$7,FALSE)</f>
        <v>7.1565710053807701</v>
      </c>
      <c r="S39" s="40" t="str">
        <f>IF(COUNTIF(H39:L39,"&gt;"&amp;'reference parameters'!$B$2)&gt;='reference parameters'!$B$3,IF(COUNTIF('diff expr Varroa+DWV'!M39:Q39,"&gt;"&amp;'reference parameters'!$B$2)&gt;='reference parameters'!$B$4,"OK"))</f>
        <v>OK</v>
      </c>
      <c r="U39" s="3">
        <f t="shared" si="1"/>
        <v>7</v>
      </c>
      <c r="V39" s="3">
        <f t="shared" si="2"/>
        <v>2</v>
      </c>
      <c r="W39" s="3">
        <f t="shared" si="3"/>
        <v>4</v>
      </c>
      <c r="X39" s="3">
        <f t="shared" si="4"/>
        <v>3</v>
      </c>
      <c r="Y39" s="3">
        <f t="shared" si="5"/>
        <v>9</v>
      </c>
      <c r="Z39" s="3">
        <f t="shared" si="6"/>
        <v>6</v>
      </c>
      <c r="AA39" s="3">
        <f t="shared" si="7"/>
        <v>8</v>
      </c>
      <c r="AB39" s="3">
        <f t="shared" si="8"/>
        <v>5</v>
      </c>
      <c r="AC39" s="3">
        <f t="shared" si="9"/>
        <v>1</v>
      </c>
      <c r="AD39" s="3">
        <f t="shared" si="10"/>
        <v>10</v>
      </c>
      <c r="AE39" s="3"/>
      <c r="AF39" s="3">
        <f t="shared" si="11"/>
        <v>0</v>
      </c>
      <c r="AG39" s="3">
        <f t="shared" si="12"/>
        <v>0</v>
      </c>
      <c r="AH39" s="3">
        <f t="shared" si="13"/>
        <v>0</v>
      </c>
      <c r="AI39" s="3">
        <f t="shared" si="14"/>
        <v>0</v>
      </c>
      <c r="AJ39" s="3">
        <f t="shared" si="15"/>
        <v>0</v>
      </c>
      <c r="AK39" s="3">
        <f t="shared" si="16"/>
        <v>0</v>
      </c>
      <c r="AL39" s="3">
        <f t="shared" si="17"/>
        <v>0</v>
      </c>
      <c r="AM39" s="3">
        <f t="shared" si="18"/>
        <v>0</v>
      </c>
      <c r="AN39" s="3">
        <f t="shared" si="19"/>
        <v>0</v>
      </c>
      <c r="AO39" s="3">
        <f t="shared" si="20"/>
        <v>0</v>
      </c>
      <c r="AP39" s="3"/>
      <c r="AQ39" s="3">
        <f t="shared" si="21"/>
        <v>7</v>
      </c>
      <c r="AR39" s="3">
        <f t="shared" si="22"/>
        <v>2</v>
      </c>
      <c r="AS39" s="3">
        <f t="shared" si="23"/>
        <v>4</v>
      </c>
      <c r="AT39" s="3">
        <f t="shared" si="24"/>
        <v>3</v>
      </c>
      <c r="AU39" s="3">
        <f t="shared" si="25"/>
        <v>9</v>
      </c>
      <c r="AV39" s="3">
        <f t="shared" si="26"/>
        <v>6</v>
      </c>
      <c r="AW39" s="3">
        <f t="shared" si="27"/>
        <v>8</v>
      </c>
      <c r="AX39" s="3">
        <f t="shared" si="28"/>
        <v>5</v>
      </c>
      <c r="AY39" s="3">
        <f t="shared" si="29"/>
        <v>1</v>
      </c>
      <c r="AZ39" s="3">
        <f t="shared" si="30"/>
        <v>10</v>
      </c>
      <c r="BA39" s="3"/>
      <c r="BB39" s="6">
        <f t="shared" si="31"/>
        <v>5</v>
      </c>
      <c r="BC39" s="3">
        <f t="shared" si="32"/>
        <v>5</v>
      </c>
      <c r="BD39" s="3">
        <f t="shared" si="34"/>
        <v>25</v>
      </c>
      <c r="BE39" s="3">
        <f t="shared" si="35"/>
        <v>30</v>
      </c>
      <c r="BF39" s="3">
        <f t="shared" si="36"/>
        <v>15</v>
      </c>
      <c r="BG39" s="3">
        <f t="shared" si="37"/>
        <v>10</v>
      </c>
      <c r="BH39" s="3">
        <f t="shared" si="38"/>
        <v>10</v>
      </c>
      <c r="BI39" s="28">
        <f t="shared" si="39"/>
        <v>12.5</v>
      </c>
      <c r="BJ39" s="28">
        <f t="shared" si="40"/>
        <v>4.7871355387816905</v>
      </c>
      <c r="BK39" s="44">
        <f t="shared" si="41"/>
        <v>-0.5222329678670935</v>
      </c>
      <c r="BL39" s="45">
        <f t="shared" si="42"/>
        <v>0.30075406722029491</v>
      </c>
      <c r="BM39" s="39"/>
      <c r="BN39" s="39" t="str">
        <f t="shared" si="43"/>
        <v/>
      </c>
      <c r="BP39" s="12">
        <f t="shared" si="44"/>
        <v>3.0216989555290879E-3</v>
      </c>
    </row>
    <row r="40" spans="1:68">
      <c r="A40" s="43" t="s">
        <v>139</v>
      </c>
      <c r="B40" s="43" t="s">
        <v>140</v>
      </c>
      <c r="C40" s="43" t="s">
        <v>141</v>
      </c>
      <c r="D40" s="43">
        <v>0</v>
      </c>
      <c r="E40" s="43" t="s">
        <v>120</v>
      </c>
      <c r="F40" s="12" t="str">
        <f t="shared" si="33"/>
        <v>Toll_pathwa</v>
      </c>
      <c r="H40" s="12">
        <f>VLOOKUP($B40,data!$B$3:$Q$11565,'diff expr Varroa+DWV'!H$7,FALSE)</f>
        <v>9.13754782828115</v>
      </c>
      <c r="I40" s="12">
        <f>VLOOKUP($B40,data!$B$3:$Q$11565,'diff expr Varroa+DWV'!I$7,FALSE)</f>
        <v>9.2560813617095494</v>
      </c>
      <c r="J40" s="12">
        <f>VLOOKUP($B40,data!$B$3:$Q$11565,'diff expr Varroa+DWV'!J$7,FALSE)</f>
        <v>9.2942114506975209</v>
      </c>
      <c r="K40" s="12">
        <f>VLOOKUP($B40,data!$B$3:$Q$11565,'diff expr Varroa+DWV'!K$7,FALSE)</f>
        <v>9.2770997552468195</v>
      </c>
      <c r="L40" s="12">
        <f>VLOOKUP($B40,data!$B$3:$Q$11565,'diff expr Varroa+DWV'!L$7,FALSE)</f>
        <v>9.1745886131865095</v>
      </c>
      <c r="M40" s="12">
        <f>VLOOKUP($B40,data!$B$3:$Q$11565,'diff expr Varroa+DWV'!M$7,FALSE)</f>
        <v>9.1126796028724808</v>
      </c>
      <c r="N40" s="12">
        <f>VLOOKUP($B40,data!$B$3:$Q$11565,'diff expr Varroa+DWV'!N$7,FALSE)</f>
        <v>9.0491223562373193</v>
      </c>
      <c r="O40" s="12">
        <f>VLOOKUP($B40,data!$B$3:$Q$11565,'diff expr Varroa+DWV'!O$7,FALSE)</f>
        <v>9.2074435734378302</v>
      </c>
      <c r="P40" s="12">
        <f>VLOOKUP($B40,data!$B$3:$Q$11565,'diff expr Varroa+DWV'!P$7,FALSE)</f>
        <v>9.0115662042939899</v>
      </c>
      <c r="Q40" s="12">
        <f>VLOOKUP($B40,data!$B$3:$Q$11565,'diff expr Varroa+DWV'!Q$7,FALSE)</f>
        <v>8.2978683598244807</v>
      </c>
      <c r="S40" s="40" t="str">
        <f>IF(COUNTIF(H40:L40,"&gt;"&amp;'reference parameters'!$B$2)&gt;='reference parameters'!$B$3,IF(COUNTIF('diff expr Varroa+DWV'!M40:Q40,"&gt;"&amp;'reference parameters'!$B$2)&gt;='reference parameters'!$B$4,"OK"))</f>
        <v>OK</v>
      </c>
      <c r="U40" s="3">
        <f t="shared" si="1"/>
        <v>5</v>
      </c>
      <c r="V40" s="3">
        <f t="shared" si="2"/>
        <v>8</v>
      </c>
      <c r="W40" s="3">
        <f t="shared" si="3"/>
        <v>10</v>
      </c>
      <c r="X40" s="3">
        <f t="shared" si="4"/>
        <v>9</v>
      </c>
      <c r="Y40" s="3">
        <f t="shared" si="5"/>
        <v>6</v>
      </c>
      <c r="Z40" s="3">
        <f t="shared" si="6"/>
        <v>4</v>
      </c>
      <c r="AA40" s="3">
        <f t="shared" si="7"/>
        <v>3</v>
      </c>
      <c r="AB40" s="3">
        <f t="shared" si="8"/>
        <v>7</v>
      </c>
      <c r="AC40" s="3">
        <f t="shared" si="9"/>
        <v>2</v>
      </c>
      <c r="AD40" s="3">
        <f t="shared" si="10"/>
        <v>1</v>
      </c>
      <c r="AE40" s="3"/>
      <c r="AF40" s="3">
        <f t="shared" si="11"/>
        <v>0</v>
      </c>
      <c r="AG40" s="3">
        <f t="shared" si="12"/>
        <v>0</v>
      </c>
      <c r="AH40" s="3">
        <f t="shared" si="13"/>
        <v>0</v>
      </c>
      <c r="AI40" s="3">
        <f t="shared" si="14"/>
        <v>0</v>
      </c>
      <c r="AJ40" s="3">
        <f t="shared" si="15"/>
        <v>0</v>
      </c>
      <c r="AK40" s="3">
        <f t="shared" si="16"/>
        <v>0</v>
      </c>
      <c r="AL40" s="3">
        <f t="shared" si="17"/>
        <v>0</v>
      </c>
      <c r="AM40" s="3">
        <f t="shared" si="18"/>
        <v>0</v>
      </c>
      <c r="AN40" s="3">
        <f t="shared" si="19"/>
        <v>0</v>
      </c>
      <c r="AO40" s="3">
        <f t="shared" si="20"/>
        <v>0</v>
      </c>
      <c r="AP40" s="3"/>
      <c r="AQ40" s="3">
        <f t="shared" si="21"/>
        <v>5</v>
      </c>
      <c r="AR40" s="3">
        <f t="shared" si="22"/>
        <v>8</v>
      </c>
      <c r="AS40" s="3">
        <f t="shared" si="23"/>
        <v>10</v>
      </c>
      <c r="AT40" s="3">
        <f t="shared" si="24"/>
        <v>9</v>
      </c>
      <c r="AU40" s="3">
        <f t="shared" si="25"/>
        <v>6</v>
      </c>
      <c r="AV40" s="3">
        <f t="shared" si="26"/>
        <v>4</v>
      </c>
      <c r="AW40" s="3">
        <f t="shared" si="27"/>
        <v>3</v>
      </c>
      <c r="AX40" s="3">
        <f t="shared" si="28"/>
        <v>7</v>
      </c>
      <c r="AY40" s="3">
        <f t="shared" si="29"/>
        <v>2</v>
      </c>
      <c r="AZ40" s="3">
        <f t="shared" si="30"/>
        <v>1</v>
      </c>
      <c r="BA40" s="3"/>
      <c r="BB40" s="6">
        <f t="shared" si="31"/>
        <v>5</v>
      </c>
      <c r="BC40" s="3">
        <f t="shared" si="32"/>
        <v>5</v>
      </c>
      <c r="BD40" s="3">
        <f t="shared" si="34"/>
        <v>38</v>
      </c>
      <c r="BE40" s="3">
        <f t="shared" si="35"/>
        <v>17</v>
      </c>
      <c r="BF40" s="3">
        <f t="shared" si="36"/>
        <v>2</v>
      </c>
      <c r="BG40" s="3">
        <f t="shared" si="37"/>
        <v>23</v>
      </c>
      <c r="BH40" s="3">
        <f t="shared" si="38"/>
        <v>2</v>
      </c>
      <c r="BI40" s="28">
        <f t="shared" si="39"/>
        <v>12.5</v>
      </c>
      <c r="BJ40" s="28">
        <f t="shared" si="40"/>
        <v>4.7871355387816905</v>
      </c>
      <c r="BK40" s="44">
        <f t="shared" si="41"/>
        <v>-2.1933784650417927</v>
      </c>
      <c r="BL40" s="45">
        <f t="shared" si="42"/>
        <v>1.4140061284138474E-2</v>
      </c>
      <c r="BM40" s="39"/>
      <c r="BN40" s="39" t="str">
        <f t="shared" si="43"/>
        <v/>
      </c>
      <c r="BP40" s="12">
        <f t="shared" si="44"/>
        <v>-1.3972822293681878E-2</v>
      </c>
    </row>
    <row r="41" spans="1:68">
      <c r="A41" s="43" t="s">
        <v>142</v>
      </c>
      <c r="B41" s="43" t="s">
        <v>143</v>
      </c>
      <c r="C41" s="43" t="s">
        <v>118</v>
      </c>
      <c r="D41" s="43" t="s">
        <v>112</v>
      </c>
      <c r="E41" s="43" t="s">
        <v>120</v>
      </c>
      <c r="F41" s="12" t="str">
        <f t="shared" si="33"/>
        <v>Toll_pathwa</v>
      </c>
      <c r="H41" s="12">
        <f>VLOOKUP($B41,data!$B$3:$Q$11565,'diff expr Varroa+DWV'!H$7,FALSE)</f>
        <v>7.7057491255831003</v>
      </c>
      <c r="I41" s="12">
        <f>VLOOKUP($B41,data!$B$3:$Q$11565,'diff expr Varroa+DWV'!I$7,FALSE)</f>
        <v>7.5448951314599997</v>
      </c>
      <c r="J41" s="12">
        <f>VLOOKUP($B41,data!$B$3:$Q$11565,'diff expr Varroa+DWV'!J$7,FALSE)</f>
        <v>7.8316753745371797</v>
      </c>
      <c r="K41" s="12">
        <f>VLOOKUP($B41,data!$B$3:$Q$11565,'diff expr Varroa+DWV'!K$7,FALSE)</f>
        <v>7.3795643441240202</v>
      </c>
      <c r="L41" s="12">
        <f>VLOOKUP($B41,data!$B$3:$Q$11565,'diff expr Varroa+DWV'!L$7,FALSE)</f>
        <v>7.9283898693121699</v>
      </c>
      <c r="M41" s="12">
        <f>VLOOKUP($B41,data!$B$3:$Q$11565,'diff expr Varroa+DWV'!M$7,FALSE)</f>
        <v>7.5003543822553702</v>
      </c>
      <c r="N41" s="12">
        <f>VLOOKUP($B41,data!$B$3:$Q$11565,'diff expr Varroa+DWV'!N$7,FALSE)</f>
        <v>7.7248096267765103</v>
      </c>
      <c r="O41" s="12">
        <f>VLOOKUP($B41,data!$B$3:$Q$11565,'diff expr Varroa+DWV'!O$7,FALSE)</f>
        <v>7.4680385681900097</v>
      </c>
      <c r="P41" s="12">
        <f>VLOOKUP($B41,data!$B$3:$Q$11565,'diff expr Varroa+DWV'!P$7,FALSE)</f>
        <v>7.2085980835333796</v>
      </c>
      <c r="Q41" s="12">
        <f>VLOOKUP($B41,data!$B$3:$Q$11565,'diff expr Varroa+DWV'!Q$7,FALSE)</f>
        <v>8.48255560796823</v>
      </c>
      <c r="S41" s="40" t="str">
        <f>IF(COUNTIF(H41:L41,"&gt;"&amp;'reference parameters'!$B$2)&gt;='reference parameters'!$B$3,IF(COUNTIF('diff expr Varroa+DWV'!M41:Q41,"&gt;"&amp;'reference parameters'!$B$2)&gt;='reference parameters'!$B$4,"OK"))</f>
        <v>OK</v>
      </c>
      <c r="U41" s="3">
        <f t="shared" si="1"/>
        <v>6</v>
      </c>
      <c r="V41" s="3">
        <f t="shared" si="2"/>
        <v>5</v>
      </c>
      <c r="W41" s="3">
        <f t="shared" si="3"/>
        <v>8</v>
      </c>
      <c r="X41" s="3">
        <f t="shared" si="4"/>
        <v>2</v>
      </c>
      <c r="Y41" s="3">
        <f t="shared" si="5"/>
        <v>9</v>
      </c>
      <c r="Z41" s="3">
        <f t="shared" si="6"/>
        <v>4</v>
      </c>
      <c r="AA41" s="3">
        <f t="shared" si="7"/>
        <v>7</v>
      </c>
      <c r="AB41" s="3">
        <f t="shared" si="8"/>
        <v>3</v>
      </c>
      <c r="AC41" s="3">
        <f t="shared" si="9"/>
        <v>1</v>
      </c>
      <c r="AD41" s="3">
        <f t="shared" si="10"/>
        <v>10</v>
      </c>
      <c r="AE41" s="3"/>
      <c r="AF41" s="3">
        <f t="shared" si="11"/>
        <v>0</v>
      </c>
      <c r="AG41" s="3">
        <f t="shared" si="12"/>
        <v>0</v>
      </c>
      <c r="AH41" s="3">
        <f t="shared" si="13"/>
        <v>0</v>
      </c>
      <c r="AI41" s="3">
        <f t="shared" si="14"/>
        <v>0</v>
      </c>
      <c r="AJ41" s="3">
        <f t="shared" si="15"/>
        <v>0</v>
      </c>
      <c r="AK41" s="3">
        <f t="shared" si="16"/>
        <v>0</v>
      </c>
      <c r="AL41" s="3">
        <f t="shared" si="17"/>
        <v>0</v>
      </c>
      <c r="AM41" s="3">
        <f t="shared" si="18"/>
        <v>0</v>
      </c>
      <c r="AN41" s="3">
        <f t="shared" si="19"/>
        <v>0</v>
      </c>
      <c r="AO41" s="3">
        <f t="shared" si="20"/>
        <v>0</v>
      </c>
      <c r="AP41" s="3"/>
      <c r="AQ41" s="3">
        <f t="shared" si="21"/>
        <v>6</v>
      </c>
      <c r="AR41" s="3">
        <f t="shared" si="22"/>
        <v>5</v>
      </c>
      <c r="AS41" s="3">
        <f t="shared" si="23"/>
        <v>8</v>
      </c>
      <c r="AT41" s="3">
        <f t="shared" si="24"/>
        <v>2</v>
      </c>
      <c r="AU41" s="3">
        <f t="shared" si="25"/>
        <v>9</v>
      </c>
      <c r="AV41" s="3">
        <f t="shared" si="26"/>
        <v>4</v>
      </c>
      <c r="AW41" s="3">
        <f t="shared" si="27"/>
        <v>7</v>
      </c>
      <c r="AX41" s="3">
        <f t="shared" si="28"/>
        <v>3</v>
      </c>
      <c r="AY41" s="3">
        <f t="shared" si="29"/>
        <v>1</v>
      </c>
      <c r="AZ41" s="3">
        <f t="shared" si="30"/>
        <v>10</v>
      </c>
      <c r="BA41" s="3"/>
      <c r="BB41" s="6">
        <f t="shared" si="31"/>
        <v>5</v>
      </c>
      <c r="BC41" s="3">
        <f t="shared" si="32"/>
        <v>5</v>
      </c>
      <c r="BD41" s="3">
        <f t="shared" si="34"/>
        <v>30</v>
      </c>
      <c r="BE41" s="3">
        <f t="shared" si="35"/>
        <v>25</v>
      </c>
      <c r="BF41" s="3">
        <f t="shared" si="36"/>
        <v>10</v>
      </c>
      <c r="BG41" s="3">
        <f t="shared" si="37"/>
        <v>15</v>
      </c>
      <c r="BH41" s="3">
        <f t="shared" si="38"/>
        <v>10</v>
      </c>
      <c r="BI41" s="28">
        <f t="shared" si="39"/>
        <v>12.5</v>
      </c>
      <c r="BJ41" s="28">
        <f t="shared" si="40"/>
        <v>4.7871355387816905</v>
      </c>
      <c r="BK41" s="44">
        <f t="shared" si="41"/>
        <v>-0.5222329678670935</v>
      </c>
      <c r="BL41" s="45">
        <f t="shared" si="42"/>
        <v>0.30075406722029491</v>
      </c>
      <c r="BM41" s="39"/>
      <c r="BN41" s="39" t="str">
        <f t="shared" si="43"/>
        <v/>
      </c>
      <c r="BP41" s="12">
        <f t="shared" si="44"/>
        <v>-6.6948436783336696E-5</v>
      </c>
    </row>
    <row r="42" spans="1:68">
      <c r="A42" s="43" t="s">
        <v>144</v>
      </c>
      <c r="B42" s="43" t="s">
        <v>145</v>
      </c>
      <c r="C42" s="43" t="s">
        <v>146</v>
      </c>
      <c r="D42" s="43" t="s">
        <v>147</v>
      </c>
      <c r="E42" s="43" t="s">
        <v>120</v>
      </c>
      <c r="F42" s="12" t="str">
        <f t="shared" si="33"/>
        <v>Toll_pathwa</v>
      </c>
      <c r="H42" s="12">
        <f>VLOOKUP($B42,data!$B$3:$Q$11565,'diff expr Varroa+DWV'!H$7,FALSE)</f>
        <v>8.8152659440266703</v>
      </c>
      <c r="I42" s="12">
        <f>VLOOKUP($B42,data!$B$3:$Q$11565,'diff expr Varroa+DWV'!I$7,FALSE)</f>
        <v>8.9450545464590707</v>
      </c>
      <c r="J42" s="12">
        <f>VLOOKUP($B42,data!$B$3:$Q$11565,'diff expr Varroa+DWV'!J$7,FALSE)</f>
        <v>9.3363345800009103</v>
      </c>
      <c r="K42" s="12">
        <f>VLOOKUP($B42,data!$B$3:$Q$11565,'diff expr Varroa+DWV'!K$7,FALSE)</f>
        <v>9.3154745902126699</v>
      </c>
      <c r="L42" s="12">
        <f>VLOOKUP($B42,data!$B$3:$Q$11565,'diff expr Varroa+DWV'!L$7,FALSE)</f>
        <v>8.8840760252300797</v>
      </c>
      <c r="M42" s="12">
        <f>VLOOKUP($B42,data!$B$3:$Q$11565,'diff expr Varroa+DWV'!M$7,FALSE)</f>
        <v>9.3631495720734303</v>
      </c>
      <c r="N42" s="12">
        <f>VLOOKUP($B42,data!$B$3:$Q$11565,'diff expr Varroa+DWV'!N$7,FALSE)</f>
        <v>9.6506955863249999</v>
      </c>
      <c r="O42" s="12">
        <f>VLOOKUP($B42,data!$B$3:$Q$11565,'diff expr Varroa+DWV'!O$7,FALSE)</f>
        <v>9.4665637488387606</v>
      </c>
      <c r="P42" s="12">
        <f>VLOOKUP($B42,data!$B$3:$Q$11565,'diff expr Varroa+DWV'!P$7,FALSE)</f>
        <v>9.6214972576316207</v>
      </c>
      <c r="Q42" s="12">
        <f>VLOOKUP($B42,data!$B$3:$Q$11565,'diff expr Varroa+DWV'!Q$7,FALSE)</f>
        <v>8.6462459446333604</v>
      </c>
      <c r="S42" s="40" t="str">
        <f>IF(COUNTIF(H42:L42,"&gt;"&amp;'reference parameters'!$B$2)&gt;='reference parameters'!$B$3,IF(COUNTIF('diff expr Varroa+DWV'!M42:Q42,"&gt;"&amp;'reference parameters'!$B$2)&gt;='reference parameters'!$B$4,"OK"))</f>
        <v>OK</v>
      </c>
      <c r="U42" s="3">
        <f t="shared" si="1"/>
        <v>2</v>
      </c>
      <c r="V42" s="3">
        <f t="shared" si="2"/>
        <v>4</v>
      </c>
      <c r="W42" s="3">
        <f t="shared" si="3"/>
        <v>6</v>
      </c>
      <c r="X42" s="3">
        <f t="shared" si="4"/>
        <v>5</v>
      </c>
      <c r="Y42" s="3">
        <f t="shared" si="5"/>
        <v>3</v>
      </c>
      <c r="Z42" s="3">
        <f t="shared" si="6"/>
        <v>7</v>
      </c>
      <c r="AA42" s="3">
        <f t="shared" si="7"/>
        <v>10</v>
      </c>
      <c r="AB42" s="3">
        <f t="shared" si="8"/>
        <v>8</v>
      </c>
      <c r="AC42" s="3">
        <f t="shared" si="9"/>
        <v>9</v>
      </c>
      <c r="AD42" s="3">
        <f t="shared" si="10"/>
        <v>1</v>
      </c>
      <c r="AE42" s="3"/>
      <c r="AF42" s="3">
        <f t="shared" si="11"/>
        <v>0</v>
      </c>
      <c r="AG42" s="3">
        <f t="shared" si="12"/>
        <v>0</v>
      </c>
      <c r="AH42" s="3">
        <f t="shared" si="13"/>
        <v>0</v>
      </c>
      <c r="AI42" s="3">
        <f t="shared" si="14"/>
        <v>0</v>
      </c>
      <c r="AJ42" s="3">
        <f t="shared" si="15"/>
        <v>0</v>
      </c>
      <c r="AK42" s="3">
        <f t="shared" si="16"/>
        <v>0</v>
      </c>
      <c r="AL42" s="3">
        <f t="shared" si="17"/>
        <v>0</v>
      </c>
      <c r="AM42" s="3">
        <f t="shared" si="18"/>
        <v>0</v>
      </c>
      <c r="AN42" s="3">
        <f t="shared" si="19"/>
        <v>0</v>
      </c>
      <c r="AO42" s="3">
        <f t="shared" si="20"/>
        <v>0</v>
      </c>
      <c r="AP42" s="3"/>
      <c r="AQ42" s="3">
        <f t="shared" si="21"/>
        <v>2</v>
      </c>
      <c r="AR42" s="3">
        <f t="shared" si="22"/>
        <v>4</v>
      </c>
      <c r="AS42" s="3">
        <f t="shared" si="23"/>
        <v>6</v>
      </c>
      <c r="AT42" s="3">
        <f t="shared" si="24"/>
        <v>5</v>
      </c>
      <c r="AU42" s="3">
        <f t="shared" si="25"/>
        <v>3</v>
      </c>
      <c r="AV42" s="3">
        <f t="shared" si="26"/>
        <v>7</v>
      </c>
      <c r="AW42" s="3">
        <f t="shared" si="27"/>
        <v>10</v>
      </c>
      <c r="AX42" s="3">
        <f t="shared" si="28"/>
        <v>8</v>
      </c>
      <c r="AY42" s="3">
        <f t="shared" si="29"/>
        <v>9</v>
      </c>
      <c r="AZ42" s="3">
        <f t="shared" si="30"/>
        <v>1</v>
      </c>
      <c r="BA42" s="3"/>
      <c r="BB42" s="6">
        <f t="shared" si="31"/>
        <v>5</v>
      </c>
      <c r="BC42" s="3">
        <f t="shared" si="32"/>
        <v>5</v>
      </c>
      <c r="BD42" s="3">
        <f t="shared" si="34"/>
        <v>20</v>
      </c>
      <c r="BE42" s="3">
        <f t="shared" si="35"/>
        <v>35</v>
      </c>
      <c r="BF42" s="3">
        <f t="shared" si="36"/>
        <v>20</v>
      </c>
      <c r="BG42" s="3">
        <f t="shared" si="37"/>
        <v>5</v>
      </c>
      <c r="BH42" s="3">
        <f t="shared" si="38"/>
        <v>5</v>
      </c>
      <c r="BI42" s="28">
        <f t="shared" si="39"/>
        <v>12.5</v>
      </c>
      <c r="BJ42" s="28">
        <f t="shared" si="40"/>
        <v>4.7871355387816905</v>
      </c>
      <c r="BK42" s="44">
        <f t="shared" si="41"/>
        <v>-1.5666989036012806</v>
      </c>
      <c r="BL42" s="45">
        <f t="shared" si="42"/>
        <v>5.8592543599068986E-2</v>
      </c>
      <c r="BM42" s="39"/>
      <c r="BN42" s="39" t="str">
        <f t="shared" si="43"/>
        <v/>
      </c>
      <c r="BP42" s="12">
        <f t="shared" si="44"/>
        <v>1.3702624364053579E-2</v>
      </c>
    </row>
    <row r="43" spans="1:68">
      <c r="A43" s="43" t="s">
        <v>148</v>
      </c>
      <c r="B43" s="43" t="s">
        <v>149</v>
      </c>
      <c r="C43" s="43" t="s">
        <v>150</v>
      </c>
      <c r="D43" s="43" t="s">
        <v>147</v>
      </c>
      <c r="E43" s="43" t="s">
        <v>120</v>
      </c>
      <c r="F43" s="12" t="str">
        <f t="shared" si="33"/>
        <v>Toll_pathwa</v>
      </c>
      <c r="H43" s="12">
        <f>VLOOKUP($B43,data!$B$3:$Q$11565,'diff expr Varroa+DWV'!H$7,FALSE)</f>
        <v>7.2508883405074904</v>
      </c>
      <c r="I43" s="12">
        <f>VLOOKUP($B43,data!$B$3:$Q$11565,'diff expr Varroa+DWV'!I$7,FALSE)</f>
        <v>7.50286219085078</v>
      </c>
      <c r="J43" s="12">
        <f>VLOOKUP($B43,data!$B$3:$Q$11565,'diff expr Varroa+DWV'!J$7,FALSE)</f>
        <v>7.3961522183172299</v>
      </c>
      <c r="K43" s="12">
        <f>VLOOKUP($B43,data!$B$3:$Q$11565,'diff expr Varroa+DWV'!K$7,FALSE)</f>
        <v>7.0710305154404098</v>
      </c>
      <c r="L43" s="12">
        <f>VLOOKUP($B43,data!$B$3:$Q$11565,'diff expr Varroa+DWV'!L$7,FALSE)</f>
        <v>7.0317103077074501</v>
      </c>
      <c r="M43" s="12">
        <f>VLOOKUP($B43,data!$B$3:$Q$11565,'diff expr Varroa+DWV'!M$7,FALSE)</f>
        <v>7.2974300839194104</v>
      </c>
      <c r="N43" s="12">
        <f>VLOOKUP($B43,data!$B$3:$Q$11565,'diff expr Varroa+DWV'!N$7,FALSE)</f>
        <v>7.2682559144452803</v>
      </c>
      <c r="O43" s="12">
        <f>VLOOKUP($B43,data!$B$3:$Q$11565,'diff expr Varroa+DWV'!O$7,FALSE)</f>
        <v>7.2597360273663902</v>
      </c>
      <c r="P43" s="12">
        <f>VLOOKUP($B43,data!$B$3:$Q$11565,'diff expr Varroa+DWV'!P$7,FALSE)</f>
        <v>8.0467780289509605</v>
      </c>
      <c r="Q43" s="12">
        <f>VLOOKUP($B43,data!$B$3:$Q$11565,'diff expr Varroa+DWV'!Q$7,FALSE)</f>
        <v>2.8218677180984102</v>
      </c>
      <c r="S43" s="40" t="str">
        <f>IF(COUNTIF(H43:L43,"&gt;"&amp;'reference parameters'!$B$2)&gt;='reference parameters'!$B$3,IF(COUNTIF('diff expr Varroa+DWV'!M43:Q43,"&gt;"&amp;'reference parameters'!$B$2)&gt;='reference parameters'!$B$4,"OK"))</f>
        <v>OK</v>
      </c>
      <c r="U43" s="3">
        <f t="shared" si="1"/>
        <v>4</v>
      </c>
      <c r="V43" s="3">
        <f t="shared" si="2"/>
        <v>9</v>
      </c>
      <c r="W43" s="3">
        <f t="shared" si="3"/>
        <v>8</v>
      </c>
      <c r="X43" s="3">
        <f t="shared" si="4"/>
        <v>3</v>
      </c>
      <c r="Y43" s="3">
        <f t="shared" si="5"/>
        <v>2</v>
      </c>
      <c r="Z43" s="3">
        <f t="shared" si="6"/>
        <v>7</v>
      </c>
      <c r="AA43" s="3">
        <f t="shared" si="7"/>
        <v>6</v>
      </c>
      <c r="AB43" s="3">
        <f t="shared" si="8"/>
        <v>5</v>
      </c>
      <c r="AC43" s="3">
        <f t="shared" si="9"/>
        <v>10</v>
      </c>
      <c r="AD43" s="3">
        <f t="shared" si="10"/>
        <v>1</v>
      </c>
      <c r="AE43" s="3"/>
      <c r="AF43" s="3">
        <f t="shared" si="11"/>
        <v>0</v>
      </c>
      <c r="AG43" s="3">
        <f t="shared" si="12"/>
        <v>0</v>
      </c>
      <c r="AH43" s="3">
        <f t="shared" si="13"/>
        <v>0</v>
      </c>
      <c r="AI43" s="3">
        <f t="shared" si="14"/>
        <v>0</v>
      </c>
      <c r="AJ43" s="3">
        <f t="shared" si="15"/>
        <v>0</v>
      </c>
      <c r="AK43" s="3">
        <f t="shared" si="16"/>
        <v>0</v>
      </c>
      <c r="AL43" s="3">
        <f t="shared" si="17"/>
        <v>0</v>
      </c>
      <c r="AM43" s="3">
        <f t="shared" si="18"/>
        <v>0</v>
      </c>
      <c r="AN43" s="3">
        <f t="shared" si="19"/>
        <v>0</v>
      </c>
      <c r="AO43" s="3">
        <f t="shared" si="20"/>
        <v>0</v>
      </c>
      <c r="AP43" s="3"/>
      <c r="AQ43" s="3">
        <f t="shared" si="21"/>
        <v>4</v>
      </c>
      <c r="AR43" s="3">
        <f t="shared" si="22"/>
        <v>9</v>
      </c>
      <c r="AS43" s="3">
        <f t="shared" si="23"/>
        <v>8</v>
      </c>
      <c r="AT43" s="3">
        <f t="shared" si="24"/>
        <v>3</v>
      </c>
      <c r="AU43" s="3">
        <f t="shared" si="25"/>
        <v>2</v>
      </c>
      <c r="AV43" s="3">
        <f t="shared" si="26"/>
        <v>7</v>
      </c>
      <c r="AW43" s="3">
        <f t="shared" si="27"/>
        <v>6</v>
      </c>
      <c r="AX43" s="3">
        <f t="shared" si="28"/>
        <v>5</v>
      </c>
      <c r="AY43" s="3">
        <f t="shared" si="29"/>
        <v>10</v>
      </c>
      <c r="AZ43" s="3">
        <f t="shared" si="30"/>
        <v>1</v>
      </c>
      <c r="BA43" s="3"/>
      <c r="BB43" s="6">
        <f t="shared" si="31"/>
        <v>5</v>
      </c>
      <c r="BC43" s="3">
        <f t="shared" si="32"/>
        <v>5</v>
      </c>
      <c r="BD43" s="3">
        <f t="shared" si="34"/>
        <v>26</v>
      </c>
      <c r="BE43" s="3">
        <f t="shared" si="35"/>
        <v>29</v>
      </c>
      <c r="BF43" s="3">
        <f t="shared" si="36"/>
        <v>14</v>
      </c>
      <c r="BG43" s="3">
        <f t="shared" si="37"/>
        <v>11</v>
      </c>
      <c r="BH43" s="3">
        <f t="shared" si="38"/>
        <v>11</v>
      </c>
      <c r="BI43" s="28">
        <f t="shared" si="39"/>
        <v>12.5</v>
      </c>
      <c r="BJ43" s="28">
        <f t="shared" si="40"/>
        <v>4.7871355387816905</v>
      </c>
      <c r="BK43" s="44">
        <f t="shared" si="41"/>
        <v>-0.31333978072025609</v>
      </c>
      <c r="BL43" s="45">
        <f t="shared" si="42"/>
        <v>0.37701126503103738</v>
      </c>
      <c r="BM43" s="39"/>
      <c r="BN43" s="39" t="str">
        <f t="shared" si="43"/>
        <v/>
      </c>
      <c r="BP43" s="12">
        <f t="shared" si="44"/>
        <v>-4.4870722621108583E-2</v>
      </c>
    </row>
    <row r="44" spans="1:68">
      <c r="A44" s="43" t="s">
        <v>151</v>
      </c>
      <c r="B44" s="43" t="s">
        <v>152</v>
      </c>
      <c r="C44" s="43" t="s">
        <v>153</v>
      </c>
      <c r="D44" s="43" t="s">
        <v>112</v>
      </c>
      <c r="E44" s="43" t="s">
        <v>120</v>
      </c>
      <c r="F44" s="12" t="str">
        <f t="shared" si="33"/>
        <v>Toll_pathwa</v>
      </c>
      <c r="H44" s="12" t="e">
        <f>VLOOKUP($B44,data!$B$3:$Q$11565,'diff expr Varroa+DWV'!H$7,FALSE)</f>
        <v>#N/A</v>
      </c>
      <c r="I44" s="12" t="e">
        <f>VLOOKUP($B44,data!$B$3:$Q$11565,'diff expr Varroa+DWV'!I$7,FALSE)</f>
        <v>#N/A</v>
      </c>
      <c r="J44" s="12" t="e">
        <f>VLOOKUP($B44,data!$B$3:$Q$11565,'diff expr Varroa+DWV'!J$7,FALSE)</f>
        <v>#N/A</v>
      </c>
      <c r="K44" s="12" t="e">
        <f>VLOOKUP($B44,data!$B$3:$Q$11565,'diff expr Varroa+DWV'!K$7,FALSE)</f>
        <v>#N/A</v>
      </c>
      <c r="L44" s="12" t="e">
        <f>VLOOKUP($B44,data!$B$3:$Q$11565,'diff expr Varroa+DWV'!L$7,FALSE)</f>
        <v>#N/A</v>
      </c>
      <c r="M44" s="12" t="e">
        <f>VLOOKUP($B44,data!$B$3:$Q$11565,'diff expr Varroa+DWV'!M$7,FALSE)</f>
        <v>#N/A</v>
      </c>
      <c r="N44" s="12" t="e">
        <f>VLOOKUP($B44,data!$B$3:$Q$11565,'diff expr Varroa+DWV'!N$7,FALSE)</f>
        <v>#N/A</v>
      </c>
      <c r="O44" s="12" t="e">
        <f>VLOOKUP($B44,data!$B$3:$Q$11565,'diff expr Varroa+DWV'!O$7,FALSE)</f>
        <v>#N/A</v>
      </c>
      <c r="P44" s="12" t="e">
        <f>VLOOKUP($B44,data!$B$3:$Q$11565,'diff expr Varroa+DWV'!P$7,FALSE)</f>
        <v>#N/A</v>
      </c>
      <c r="Q44" s="12" t="e">
        <f>VLOOKUP($B44,data!$B$3:$Q$11565,'diff expr Varroa+DWV'!Q$7,FALSE)</f>
        <v>#N/A</v>
      </c>
      <c r="S44" s="40" t="b">
        <f>IF(COUNTIF(H44:L44,"&gt;"&amp;'reference parameters'!$B$2)&gt;='reference parameters'!$B$3,IF(COUNTIF('diff expr Varroa+DWV'!M44:Q44,"&gt;"&amp;'reference parameters'!$B$2)&gt;='reference parameters'!$B$4,"OK"))</f>
        <v>0</v>
      </c>
      <c r="U44" s="3" t="b">
        <f t="shared" si="1"/>
        <v>0</v>
      </c>
      <c r="V44" s="3" t="b">
        <f t="shared" si="2"/>
        <v>0</v>
      </c>
      <c r="W44" s="3" t="b">
        <f t="shared" si="3"/>
        <v>0</v>
      </c>
      <c r="X44" s="3" t="b">
        <f t="shared" si="4"/>
        <v>0</v>
      </c>
      <c r="Y44" s="3" t="b">
        <f t="shared" si="5"/>
        <v>0</v>
      </c>
      <c r="Z44" s="3" t="b">
        <f t="shared" si="6"/>
        <v>0</v>
      </c>
      <c r="AA44" s="3" t="b">
        <f t="shared" si="7"/>
        <v>0</v>
      </c>
      <c r="AB44" s="3" t="b">
        <f t="shared" si="8"/>
        <v>0</v>
      </c>
      <c r="AC44" s="3" t="b">
        <f t="shared" si="9"/>
        <v>0</v>
      </c>
      <c r="AD44" s="3" t="b">
        <f t="shared" si="10"/>
        <v>0</v>
      </c>
      <c r="AE44" s="3"/>
      <c r="AF44" s="3" t="str">
        <f t="shared" si="11"/>
        <v/>
      </c>
      <c r="AG44" s="3" t="str">
        <f t="shared" si="12"/>
        <v/>
      </c>
      <c r="AH44" s="3" t="str">
        <f t="shared" si="13"/>
        <v/>
      </c>
      <c r="AI44" s="3" t="str">
        <f t="shared" si="14"/>
        <v/>
      </c>
      <c r="AJ44" s="3" t="str">
        <f t="shared" si="15"/>
        <v/>
      </c>
      <c r="AK44" s="3" t="str">
        <f t="shared" si="16"/>
        <v/>
      </c>
      <c r="AL44" s="3" t="str">
        <f t="shared" si="17"/>
        <v/>
      </c>
      <c r="AM44" s="3" t="str">
        <f t="shared" si="18"/>
        <v/>
      </c>
      <c r="AN44" s="3" t="str">
        <f t="shared" si="19"/>
        <v/>
      </c>
      <c r="AO44" s="3" t="str">
        <f t="shared" si="20"/>
        <v/>
      </c>
      <c r="AP44" s="3"/>
      <c r="AQ44" s="3" t="str">
        <f t="shared" si="21"/>
        <v/>
      </c>
      <c r="AR44" s="3" t="str">
        <f t="shared" si="22"/>
        <v/>
      </c>
      <c r="AS44" s="3" t="str">
        <f t="shared" si="23"/>
        <v/>
      </c>
      <c r="AT44" s="3" t="str">
        <f t="shared" si="24"/>
        <v/>
      </c>
      <c r="AU44" s="3" t="str">
        <f t="shared" si="25"/>
        <v/>
      </c>
      <c r="AV44" s="3" t="str">
        <f t="shared" si="26"/>
        <v/>
      </c>
      <c r="AW44" s="3" t="str">
        <f t="shared" si="27"/>
        <v/>
      </c>
      <c r="AX44" s="3" t="str">
        <f t="shared" si="28"/>
        <v/>
      </c>
      <c r="AY44" s="3" t="str">
        <f t="shared" si="29"/>
        <v/>
      </c>
      <c r="AZ44" s="3" t="str">
        <f t="shared" si="30"/>
        <v/>
      </c>
      <c r="BA44" s="3"/>
      <c r="BB44" s="6">
        <f t="shared" si="31"/>
        <v>0</v>
      </c>
      <c r="BC44" s="3">
        <f t="shared" si="32"/>
        <v>0</v>
      </c>
      <c r="BD44" s="3">
        <f t="shared" si="34"/>
        <v>0</v>
      </c>
      <c r="BE44" s="3">
        <f t="shared" si="35"/>
        <v>0</v>
      </c>
      <c r="BF44" s="3">
        <f t="shared" si="36"/>
        <v>0</v>
      </c>
      <c r="BG44" s="3">
        <f t="shared" si="37"/>
        <v>0</v>
      </c>
      <c r="BH44" s="3">
        <f t="shared" si="38"/>
        <v>0</v>
      </c>
      <c r="BI44" s="28">
        <f t="shared" si="39"/>
        <v>0</v>
      </c>
      <c r="BJ44" s="28">
        <f t="shared" si="40"/>
        <v>0</v>
      </c>
      <c r="BK44" s="44" t="e">
        <f t="shared" si="41"/>
        <v>#DIV/0!</v>
      </c>
      <c r="BL44" s="45" t="str">
        <f t="shared" si="42"/>
        <v/>
      </c>
      <c r="BM44" s="39"/>
      <c r="BN44" s="39" t="str">
        <f t="shared" si="43"/>
        <v/>
      </c>
      <c r="BP44" s="12" t="e">
        <f t="shared" si="44"/>
        <v>#N/A</v>
      </c>
    </row>
    <row r="45" spans="1:68">
      <c r="A45" s="43" t="s">
        <v>154</v>
      </c>
      <c r="B45" s="43" t="s">
        <v>155</v>
      </c>
      <c r="C45" s="43" t="s">
        <v>156</v>
      </c>
      <c r="D45" s="43" t="s">
        <v>157</v>
      </c>
      <c r="E45" s="43" t="s">
        <v>120</v>
      </c>
      <c r="F45" s="12" t="str">
        <f t="shared" si="33"/>
        <v>Toll_pathwa</v>
      </c>
      <c r="H45" s="12">
        <f>VLOOKUP($B45,data!$B$3:$Q$11565,'diff expr Varroa+DWV'!H$7,FALSE)</f>
        <v>6.8973229715324003</v>
      </c>
      <c r="I45" s="12">
        <f>VLOOKUP($B45,data!$B$3:$Q$11565,'diff expr Varroa+DWV'!I$7,FALSE)</f>
        <v>7.22843587562339</v>
      </c>
      <c r="J45" s="12">
        <f>VLOOKUP($B45,data!$B$3:$Q$11565,'diff expr Varroa+DWV'!J$7,FALSE)</f>
        <v>8.0813646268332704</v>
      </c>
      <c r="K45" s="12">
        <f>VLOOKUP($B45,data!$B$3:$Q$11565,'diff expr Varroa+DWV'!K$7,FALSE)</f>
        <v>7.7256218456342802</v>
      </c>
      <c r="L45" s="12">
        <f>VLOOKUP($B45,data!$B$3:$Q$11565,'diff expr Varroa+DWV'!L$7,FALSE)</f>
        <v>7.92304149322044</v>
      </c>
      <c r="M45" s="12">
        <f>VLOOKUP($B45,data!$B$3:$Q$11565,'diff expr Varroa+DWV'!M$7,FALSE)</f>
        <v>7.8915108002558298</v>
      </c>
      <c r="N45" s="12">
        <f>VLOOKUP($B45,data!$B$3:$Q$11565,'diff expr Varroa+DWV'!N$7,FALSE)</f>
        <v>7.6189576860498001</v>
      </c>
      <c r="O45" s="12">
        <f>VLOOKUP($B45,data!$B$3:$Q$11565,'diff expr Varroa+DWV'!O$7,FALSE)</f>
        <v>7.8858442165966398</v>
      </c>
      <c r="P45" s="12">
        <f>VLOOKUP($B45,data!$B$3:$Q$11565,'diff expr Varroa+DWV'!P$7,FALSE)</f>
        <v>7.4748768595717596</v>
      </c>
      <c r="Q45" s="12">
        <f>VLOOKUP($B45,data!$B$3:$Q$11565,'diff expr Varroa+DWV'!Q$7,FALSE)</f>
        <v>8.9889439006726093</v>
      </c>
      <c r="S45" s="40" t="str">
        <f>IF(COUNTIF(H45:L45,"&gt;"&amp;'reference parameters'!$B$2)&gt;='reference parameters'!$B$3,IF(COUNTIF('diff expr Varroa+DWV'!M45:Q45,"&gt;"&amp;'reference parameters'!$B$2)&gt;='reference parameters'!$B$4,"OK"))</f>
        <v>OK</v>
      </c>
      <c r="U45" s="3">
        <f t="shared" si="1"/>
        <v>1</v>
      </c>
      <c r="V45" s="3">
        <f t="shared" si="2"/>
        <v>2</v>
      </c>
      <c r="W45" s="3">
        <f t="shared" si="3"/>
        <v>9</v>
      </c>
      <c r="X45" s="3">
        <f t="shared" si="4"/>
        <v>5</v>
      </c>
      <c r="Y45" s="3">
        <f t="shared" si="5"/>
        <v>8</v>
      </c>
      <c r="Z45" s="3">
        <f t="shared" si="6"/>
        <v>7</v>
      </c>
      <c r="AA45" s="3">
        <f t="shared" si="7"/>
        <v>4</v>
      </c>
      <c r="AB45" s="3">
        <f t="shared" si="8"/>
        <v>6</v>
      </c>
      <c r="AC45" s="3">
        <f t="shared" si="9"/>
        <v>3</v>
      </c>
      <c r="AD45" s="3">
        <f t="shared" si="10"/>
        <v>10</v>
      </c>
      <c r="AE45" s="3"/>
      <c r="AF45" s="3">
        <f t="shared" si="11"/>
        <v>0</v>
      </c>
      <c r="AG45" s="3">
        <f t="shared" si="12"/>
        <v>0</v>
      </c>
      <c r="AH45" s="3">
        <f t="shared" si="13"/>
        <v>0</v>
      </c>
      <c r="AI45" s="3">
        <f t="shared" si="14"/>
        <v>0</v>
      </c>
      <c r="AJ45" s="3">
        <f t="shared" si="15"/>
        <v>0</v>
      </c>
      <c r="AK45" s="3">
        <f t="shared" si="16"/>
        <v>0</v>
      </c>
      <c r="AL45" s="3">
        <f t="shared" si="17"/>
        <v>0</v>
      </c>
      <c r="AM45" s="3">
        <f t="shared" si="18"/>
        <v>0</v>
      </c>
      <c r="AN45" s="3">
        <f t="shared" si="19"/>
        <v>0</v>
      </c>
      <c r="AO45" s="3">
        <f t="shared" si="20"/>
        <v>0</v>
      </c>
      <c r="AP45" s="3"/>
      <c r="AQ45" s="3">
        <f t="shared" si="21"/>
        <v>1</v>
      </c>
      <c r="AR45" s="3">
        <f t="shared" si="22"/>
        <v>2</v>
      </c>
      <c r="AS45" s="3">
        <f t="shared" si="23"/>
        <v>9</v>
      </c>
      <c r="AT45" s="3">
        <f t="shared" si="24"/>
        <v>5</v>
      </c>
      <c r="AU45" s="3">
        <f t="shared" si="25"/>
        <v>8</v>
      </c>
      <c r="AV45" s="3">
        <f t="shared" si="26"/>
        <v>7</v>
      </c>
      <c r="AW45" s="3">
        <f t="shared" si="27"/>
        <v>4</v>
      </c>
      <c r="AX45" s="3">
        <f t="shared" si="28"/>
        <v>6</v>
      </c>
      <c r="AY45" s="3">
        <f t="shared" si="29"/>
        <v>3</v>
      </c>
      <c r="AZ45" s="3">
        <f t="shared" si="30"/>
        <v>10</v>
      </c>
      <c r="BA45" s="3"/>
      <c r="BB45" s="6">
        <f t="shared" si="31"/>
        <v>5</v>
      </c>
      <c r="BC45" s="3">
        <f t="shared" si="32"/>
        <v>5</v>
      </c>
      <c r="BD45" s="3">
        <f t="shared" si="34"/>
        <v>25</v>
      </c>
      <c r="BE45" s="3">
        <f t="shared" si="35"/>
        <v>30</v>
      </c>
      <c r="BF45" s="3">
        <f t="shared" si="36"/>
        <v>15</v>
      </c>
      <c r="BG45" s="3">
        <f t="shared" si="37"/>
        <v>10</v>
      </c>
      <c r="BH45" s="3">
        <f t="shared" si="38"/>
        <v>10</v>
      </c>
      <c r="BI45" s="28">
        <f t="shared" si="39"/>
        <v>12.5</v>
      </c>
      <c r="BJ45" s="28">
        <f t="shared" si="40"/>
        <v>4.7871355387816905</v>
      </c>
      <c r="BK45" s="44">
        <f t="shared" si="41"/>
        <v>-0.5222329678670935</v>
      </c>
      <c r="BL45" s="45">
        <f t="shared" si="42"/>
        <v>0.30075406722029491</v>
      </c>
      <c r="BM45" s="39"/>
      <c r="BN45" s="39" t="str">
        <f t="shared" si="43"/>
        <v/>
      </c>
      <c r="BP45" s="12">
        <f t="shared" si="44"/>
        <v>2.2406471310208054E-2</v>
      </c>
    </row>
    <row r="46" spans="1:68">
      <c r="A46" s="43" t="s">
        <v>158</v>
      </c>
      <c r="B46" s="43" t="s">
        <v>159</v>
      </c>
      <c r="C46" s="43" t="s">
        <v>160</v>
      </c>
      <c r="D46" s="43"/>
      <c r="E46" s="43" t="s">
        <v>120</v>
      </c>
      <c r="F46" s="12" t="str">
        <f t="shared" si="33"/>
        <v>Toll_pathwa</v>
      </c>
      <c r="H46" s="12">
        <f>VLOOKUP($B46,data!$B$3:$Q$11565,'diff expr Varroa+DWV'!H$7,FALSE)</f>
        <v>5.9648587736005902</v>
      </c>
      <c r="I46" s="12">
        <f>VLOOKUP($B46,data!$B$3:$Q$11565,'diff expr Varroa+DWV'!I$7,FALSE)</f>
        <v>5.7482214031963599</v>
      </c>
      <c r="J46" s="12">
        <f>VLOOKUP($B46,data!$B$3:$Q$11565,'diff expr Varroa+DWV'!J$7,FALSE)</f>
        <v>5.2175717649130604</v>
      </c>
      <c r="K46" s="12">
        <f>VLOOKUP($B46,data!$B$3:$Q$11565,'diff expr Varroa+DWV'!K$7,FALSE)</f>
        <v>5.9206345092620696</v>
      </c>
      <c r="L46" s="12">
        <f>VLOOKUP($B46,data!$B$3:$Q$11565,'diff expr Varroa+DWV'!L$7,FALSE)</f>
        <v>5.9535011800267901</v>
      </c>
      <c r="M46" s="12">
        <f>VLOOKUP($B46,data!$B$3:$Q$11565,'diff expr Varroa+DWV'!M$7,FALSE)</f>
        <v>6.5119724006223398</v>
      </c>
      <c r="N46" s="12">
        <f>VLOOKUP($B46,data!$B$3:$Q$11565,'diff expr Varroa+DWV'!N$7,FALSE)</f>
        <v>6.0920352636291799</v>
      </c>
      <c r="O46" s="12">
        <f>VLOOKUP($B46,data!$B$3:$Q$11565,'diff expr Varroa+DWV'!O$7,FALSE)</f>
        <v>6.2481214444694197</v>
      </c>
      <c r="P46" s="12">
        <f>VLOOKUP($B46,data!$B$3:$Q$11565,'diff expr Varroa+DWV'!P$7,FALSE)</f>
        <v>5.5682221171507997</v>
      </c>
      <c r="Q46" s="12">
        <f>VLOOKUP($B46,data!$B$3:$Q$11565,'diff expr Varroa+DWV'!Q$7,FALSE)</f>
        <v>5.09416193408443</v>
      </c>
      <c r="S46" s="40" t="str">
        <f>IF(COUNTIF(H46:L46,"&gt;"&amp;'reference parameters'!$B$2)&gt;='reference parameters'!$B$3,IF(COUNTIF('diff expr Varroa+DWV'!M46:Q46,"&gt;"&amp;'reference parameters'!$B$2)&gt;='reference parameters'!$B$4,"OK"))</f>
        <v>OK</v>
      </c>
      <c r="U46" s="3">
        <f t="shared" si="1"/>
        <v>7</v>
      </c>
      <c r="V46" s="3">
        <f t="shared" si="2"/>
        <v>4</v>
      </c>
      <c r="W46" s="3">
        <f t="shared" si="3"/>
        <v>2</v>
      </c>
      <c r="X46" s="3">
        <f t="shared" si="4"/>
        <v>5</v>
      </c>
      <c r="Y46" s="3">
        <f t="shared" si="5"/>
        <v>6</v>
      </c>
      <c r="Z46" s="3">
        <f t="shared" si="6"/>
        <v>10</v>
      </c>
      <c r="AA46" s="3">
        <f t="shared" si="7"/>
        <v>8</v>
      </c>
      <c r="AB46" s="3">
        <f t="shared" si="8"/>
        <v>9</v>
      </c>
      <c r="AC46" s="3">
        <f t="shared" si="9"/>
        <v>3</v>
      </c>
      <c r="AD46" s="3">
        <f t="shared" si="10"/>
        <v>1</v>
      </c>
      <c r="AE46" s="3"/>
      <c r="AF46" s="3">
        <f t="shared" si="11"/>
        <v>0</v>
      </c>
      <c r="AG46" s="3">
        <f t="shared" si="12"/>
        <v>0</v>
      </c>
      <c r="AH46" s="3">
        <f t="shared" si="13"/>
        <v>0</v>
      </c>
      <c r="AI46" s="3">
        <f t="shared" si="14"/>
        <v>0</v>
      </c>
      <c r="AJ46" s="3">
        <f t="shared" si="15"/>
        <v>0</v>
      </c>
      <c r="AK46" s="3">
        <f t="shared" si="16"/>
        <v>0</v>
      </c>
      <c r="AL46" s="3">
        <f t="shared" si="17"/>
        <v>0</v>
      </c>
      <c r="AM46" s="3">
        <f t="shared" si="18"/>
        <v>0</v>
      </c>
      <c r="AN46" s="3">
        <f t="shared" si="19"/>
        <v>0</v>
      </c>
      <c r="AO46" s="3">
        <f t="shared" si="20"/>
        <v>0</v>
      </c>
      <c r="AP46" s="3"/>
      <c r="AQ46" s="3">
        <f t="shared" si="21"/>
        <v>7</v>
      </c>
      <c r="AR46" s="3">
        <f t="shared" si="22"/>
        <v>4</v>
      </c>
      <c r="AS46" s="3">
        <f t="shared" si="23"/>
        <v>2</v>
      </c>
      <c r="AT46" s="3">
        <f t="shared" si="24"/>
        <v>5</v>
      </c>
      <c r="AU46" s="3">
        <f t="shared" si="25"/>
        <v>6</v>
      </c>
      <c r="AV46" s="3">
        <f t="shared" si="26"/>
        <v>10</v>
      </c>
      <c r="AW46" s="3">
        <f t="shared" si="27"/>
        <v>8</v>
      </c>
      <c r="AX46" s="3">
        <f t="shared" si="28"/>
        <v>9</v>
      </c>
      <c r="AY46" s="3">
        <f t="shared" si="29"/>
        <v>3</v>
      </c>
      <c r="AZ46" s="3">
        <f t="shared" si="30"/>
        <v>1</v>
      </c>
      <c r="BA46" s="3"/>
      <c r="BB46" s="6">
        <f t="shared" si="31"/>
        <v>5</v>
      </c>
      <c r="BC46" s="3">
        <f t="shared" si="32"/>
        <v>5</v>
      </c>
      <c r="BD46" s="3">
        <f t="shared" si="34"/>
        <v>24</v>
      </c>
      <c r="BE46" s="3">
        <f t="shared" si="35"/>
        <v>31</v>
      </c>
      <c r="BF46" s="3">
        <f t="shared" si="36"/>
        <v>16</v>
      </c>
      <c r="BG46" s="3">
        <f t="shared" si="37"/>
        <v>9</v>
      </c>
      <c r="BH46" s="3">
        <f t="shared" si="38"/>
        <v>9</v>
      </c>
      <c r="BI46" s="28">
        <f t="shared" si="39"/>
        <v>12.5</v>
      </c>
      <c r="BJ46" s="28">
        <f t="shared" si="40"/>
        <v>4.7871355387816905</v>
      </c>
      <c r="BK46" s="44">
        <f t="shared" si="41"/>
        <v>-0.73112615501393097</v>
      </c>
      <c r="BL46" s="45">
        <f t="shared" si="42"/>
        <v>0.23235104997023245</v>
      </c>
      <c r="BM46" s="39"/>
      <c r="BN46" s="39" t="str">
        <f t="shared" si="43"/>
        <v/>
      </c>
      <c r="BP46" s="12">
        <f t="shared" si="44"/>
        <v>1.0570946303772871E-2</v>
      </c>
    </row>
    <row r="47" spans="1:68">
      <c r="A47" s="43" t="s">
        <v>161</v>
      </c>
      <c r="B47" s="43" t="s">
        <v>162</v>
      </c>
      <c r="C47" s="43" t="s">
        <v>150</v>
      </c>
      <c r="D47" s="43" t="s">
        <v>163</v>
      </c>
      <c r="E47" s="43" t="s">
        <v>120</v>
      </c>
      <c r="F47" s="12" t="str">
        <f t="shared" si="33"/>
        <v>Toll_pathwa</v>
      </c>
      <c r="H47" s="12">
        <f>VLOOKUP($B47,data!$B$3:$Q$11565,'diff expr Varroa+DWV'!H$7,FALSE)</f>
        <v>8.4635255929627107</v>
      </c>
      <c r="I47" s="12">
        <f>VLOOKUP($B47,data!$B$3:$Q$11565,'diff expr Varroa+DWV'!I$7,FALSE)</f>
        <v>8.5538435905807404</v>
      </c>
      <c r="J47" s="12">
        <f>VLOOKUP($B47,data!$B$3:$Q$11565,'diff expr Varroa+DWV'!J$7,FALSE)</f>
        <v>8.4170038611204898</v>
      </c>
      <c r="K47" s="12">
        <f>VLOOKUP($B47,data!$B$3:$Q$11565,'diff expr Varroa+DWV'!K$7,FALSE)</f>
        <v>8.59343173558287</v>
      </c>
      <c r="L47" s="12">
        <f>VLOOKUP($B47,data!$B$3:$Q$11565,'diff expr Varroa+DWV'!L$7,FALSE)</f>
        <v>8.4948759047022495</v>
      </c>
      <c r="M47" s="12">
        <f>VLOOKUP($B47,data!$B$3:$Q$11565,'diff expr Varroa+DWV'!M$7,FALSE)</f>
        <v>8.6352590363720392</v>
      </c>
      <c r="N47" s="12">
        <f>VLOOKUP($B47,data!$B$3:$Q$11565,'diff expr Varroa+DWV'!N$7,FALSE)</f>
        <v>8.7174189117568393</v>
      </c>
      <c r="O47" s="12">
        <f>VLOOKUP($B47,data!$B$3:$Q$11565,'diff expr Varroa+DWV'!O$7,FALSE)</f>
        <v>8.8132667934055409</v>
      </c>
      <c r="P47" s="12">
        <f>VLOOKUP($B47,data!$B$3:$Q$11565,'diff expr Varroa+DWV'!P$7,FALSE)</f>
        <v>8.5043421316078494</v>
      </c>
      <c r="Q47" s="12">
        <f>VLOOKUP($B47,data!$B$3:$Q$11565,'diff expr Varroa+DWV'!Q$7,FALSE)</f>
        <v>8.1958182219819093</v>
      </c>
      <c r="S47" s="40" t="str">
        <f>IF(COUNTIF(H47:L47,"&gt;"&amp;'reference parameters'!$B$2)&gt;='reference parameters'!$B$3,IF(COUNTIF('diff expr Varroa+DWV'!M47:Q47,"&gt;"&amp;'reference parameters'!$B$2)&gt;='reference parameters'!$B$4,"OK"))</f>
        <v>OK</v>
      </c>
      <c r="U47" s="3">
        <f t="shared" si="1"/>
        <v>3</v>
      </c>
      <c r="V47" s="3">
        <f t="shared" si="2"/>
        <v>6</v>
      </c>
      <c r="W47" s="3">
        <f t="shared" si="3"/>
        <v>2</v>
      </c>
      <c r="X47" s="3">
        <f t="shared" si="4"/>
        <v>7</v>
      </c>
      <c r="Y47" s="3">
        <f t="shared" si="5"/>
        <v>4</v>
      </c>
      <c r="Z47" s="3">
        <f t="shared" si="6"/>
        <v>8</v>
      </c>
      <c r="AA47" s="3">
        <f t="shared" si="7"/>
        <v>9</v>
      </c>
      <c r="AB47" s="3">
        <f t="shared" si="8"/>
        <v>10</v>
      </c>
      <c r="AC47" s="3">
        <f t="shared" si="9"/>
        <v>5</v>
      </c>
      <c r="AD47" s="3">
        <f t="shared" si="10"/>
        <v>1</v>
      </c>
      <c r="AE47" s="3"/>
      <c r="AF47" s="3">
        <f t="shared" si="11"/>
        <v>0</v>
      </c>
      <c r="AG47" s="3">
        <f t="shared" si="12"/>
        <v>0</v>
      </c>
      <c r="AH47" s="3">
        <f t="shared" si="13"/>
        <v>0</v>
      </c>
      <c r="AI47" s="3">
        <f t="shared" si="14"/>
        <v>0</v>
      </c>
      <c r="AJ47" s="3">
        <f t="shared" si="15"/>
        <v>0</v>
      </c>
      <c r="AK47" s="3">
        <f t="shared" si="16"/>
        <v>0</v>
      </c>
      <c r="AL47" s="3">
        <f t="shared" si="17"/>
        <v>0</v>
      </c>
      <c r="AM47" s="3">
        <f t="shared" si="18"/>
        <v>0</v>
      </c>
      <c r="AN47" s="3">
        <f t="shared" si="19"/>
        <v>0</v>
      </c>
      <c r="AO47" s="3">
        <f t="shared" si="20"/>
        <v>0</v>
      </c>
      <c r="AP47" s="3"/>
      <c r="AQ47" s="3">
        <f t="shared" si="21"/>
        <v>3</v>
      </c>
      <c r="AR47" s="3">
        <f t="shared" si="22"/>
        <v>6</v>
      </c>
      <c r="AS47" s="3">
        <f t="shared" si="23"/>
        <v>2</v>
      </c>
      <c r="AT47" s="3">
        <f t="shared" si="24"/>
        <v>7</v>
      </c>
      <c r="AU47" s="3">
        <f t="shared" si="25"/>
        <v>4</v>
      </c>
      <c r="AV47" s="3">
        <f t="shared" si="26"/>
        <v>8</v>
      </c>
      <c r="AW47" s="3">
        <f t="shared" si="27"/>
        <v>9</v>
      </c>
      <c r="AX47" s="3">
        <f t="shared" si="28"/>
        <v>10</v>
      </c>
      <c r="AY47" s="3">
        <f t="shared" si="29"/>
        <v>5</v>
      </c>
      <c r="AZ47" s="3">
        <f t="shared" si="30"/>
        <v>1</v>
      </c>
      <c r="BA47" s="3"/>
      <c r="BB47" s="6">
        <f t="shared" si="31"/>
        <v>5</v>
      </c>
      <c r="BC47" s="3">
        <f t="shared" si="32"/>
        <v>5</v>
      </c>
      <c r="BD47" s="3">
        <f t="shared" si="34"/>
        <v>22</v>
      </c>
      <c r="BE47" s="3">
        <f t="shared" si="35"/>
        <v>33</v>
      </c>
      <c r="BF47" s="3">
        <f t="shared" si="36"/>
        <v>18</v>
      </c>
      <c r="BG47" s="3">
        <f t="shared" si="37"/>
        <v>7</v>
      </c>
      <c r="BH47" s="3">
        <f t="shared" si="38"/>
        <v>7</v>
      </c>
      <c r="BI47" s="28">
        <f t="shared" si="39"/>
        <v>12.5</v>
      </c>
      <c r="BJ47" s="28">
        <f t="shared" si="40"/>
        <v>4.7871355387816905</v>
      </c>
      <c r="BK47" s="44">
        <f t="shared" si="41"/>
        <v>-1.1489125293076057</v>
      </c>
      <c r="BL47" s="45">
        <f t="shared" si="42"/>
        <v>0.12529602534284204</v>
      </c>
      <c r="BM47" s="39"/>
      <c r="BN47" s="39" t="str">
        <f t="shared" si="43"/>
        <v/>
      </c>
      <c r="BP47" s="12">
        <f t="shared" si="44"/>
        <v>3.4933891873070088E-3</v>
      </c>
    </row>
    <row r="48" spans="1:68">
      <c r="A48" s="43" t="s">
        <v>164</v>
      </c>
      <c r="B48" s="43" t="s">
        <v>165</v>
      </c>
      <c r="C48" s="43" t="s">
        <v>118</v>
      </c>
      <c r="D48" s="43" t="s">
        <v>166</v>
      </c>
      <c r="E48" s="43" t="s">
        <v>120</v>
      </c>
      <c r="F48" s="12" t="str">
        <f t="shared" si="33"/>
        <v>Toll_pathwa</v>
      </c>
      <c r="H48" s="12" t="e">
        <f>VLOOKUP($B48,data!$B$3:$Q$11565,'diff expr Varroa+DWV'!H$7,FALSE)</f>
        <v>#N/A</v>
      </c>
      <c r="I48" s="12" t="e">
        <f>VLOOKUP($B48,data!$B$3:$Q$11565,'diff expr Varroa+DWV'!I$7,FALSE)</f>
        <v>#N/A</v>
      </c>
      <c r="J48" s="12" t="e">
        <f>VLOOKUP($B48,data!$B$3:$Q$11565,'diff expr Varroa+DWV'!J$7,FALSE)</f>
        <v>#N/A</v>
      </c>
      <c r="K48" s="12" t="e">
        <f>VLOOKUP($B48,data!$B$3:$Q$11565,'diff expr Varroa+DWV'!K$7,FALSE)</f>
        <v>#N/A</v>
      </c>
      <c r="L48" s="12" t="e">
        <f>VLOOKUP($B48,data!$B$3:$Q$11565,'diff expr Varroa+DWV'!L$7,FALSE)</f>
        <v>#N/A</v>
      </c>
      <c r="M48" s="12" t="e">
        <f>VLOOKUP($B48,data!$B$3:$Q$11565,'diff expr Varroa+DWV'!M$7,FALSE)</f>
        <v>#N/A</v>
      </c>
      <c r="N48" s="12" t="e">
        <f>VLOOKUP($B48,data!$B$3:$Q$11565,'diff expr Varroa+DWV'!N$7,FALSE)</f>
        <v>#N/A</v>
      </c>
      <c r="O48" s="12" t="e">
        <f>VLOOKUP($B48,data!$B$3:$Q$11565,'diff expr Varroa+DWV'!O$7,FALSE)</f>
        <v>#N/A</v>
      </c>
      <c r="P48" s="12" t="e">
        <f>VLOOKUP($B48,data!$B$3:$Q$11565,'diff expr Varroa+DWV'!P$7,FALSE)</f>
        <v>#N/A</v>
      </c>
      <c r="Q48" s="12" t="e">
        <f>VLOOKUP($B48,data!$B$3:$Q$11565,'diff expr Varroa+DWV'!Q$7,FALSE)</f>
        <v>#N/A</v>
      </c>
      <c r="S48" s="40" t="b">
        <f>IF(COUNTIF(H48:L48,"&gt;"&amp;'reference parameters'!$B$2)&gt;='reference parameters'!$B$3,IF(COUNTIF('diff expr Varroa+DWV'!M48:Q48,"&gt;"&amp;'reference parameters'!$B$2)&gt;='reference parameters'!$B$4,"OK"))</f>
        <v>0</v>
      </c>
      <c r="U48" s="3" t="b">
        <f t="shared" si="1"/>
        <v>0</v>
      </c>
      <c r="V48" s="3" t="b">
        <f t="shared" si="2"/>
        <v>0</v>
      </c>
      <c r="W48" s="3" t="b">
        <f t="shared" si="3"/>
        <v>0</v>
      </c>
      <c r="X48" s="3" t="b">
        <f t="shared" si="4"/>
        <v>0</v>
      </c>
      <c r="Y48" s="3" t="b">
        <f t="shared" si="5"/>
        <v>0</v>
      </c>
      <c r="Z48" s="3" t="b">
        <f t="shared" si="6"/>
        <v>0</v>
      </c>
      <c r="AA48" s="3" t="b">
        <f t="shared" si="7"/>
        <v>0</v>
      </c>
      <c r="AB48" s="3" t="b">
        <f t="shared" si="8"/>
        <v>0</v>
      </c>
      <c r="AC48" s="3" t="b">
        <f t="shared" si="9"/>
        <v>0</v>
      </c>
      <c r="AD48" s="3" t="b">
        <f t="shared" si="10"/>
        <v>0</v>
      </c>
      <c r="AE48" s="3"/>
      <c r="AF48" s="3" t="str">
        <f t="shared" si="11"/>
        <v/>
      </c>
      <c r="AG48" s="3" t="str">
        <f t="shared" si="12"/>
        <v/>
      </c>
      <c r="AH48" s="3" t="str">
        <f t="shared" si="13"/>
        <v/>
      </c>
      <c r="AI48" s="3" t="str">
        <f t="shared" si="14"/>
        <v/>
      </c>
      <c r="AJ48" s="3" t="str">
        <f t="shared" si="15"/>
        <v/>
      </c>
      <c r="AK48" s="3" t="str">
        <f t="shared" si="16"/>
        <v/>
      </c>
      <c r="AL48" s="3" t="str">
        <f t="shared" si="17"/>
        <v/>
      </c>
      <c r="AM48" s="3" t="str">
        <f t="shared" si="18"/>
        <v/>
      </c>
      <c r="AN48" s="3" t="str">
        <f t="shared" si="19"/>
        <v/>
      </c>
      <c r="AO48" s="3" t="str">
        <f t="shared" si="20"/>
        <v/>
      </c>
      <c r="AP48" s="3"/>
      <c r="AQ48" s="3" t="str">
        <f t="shared" si="21"/>
        <v/>
      </c>
      <c r="AR48" s="3" t="str">
        <f t="shared" si="22"/>
        <v/>
      </c>
      <c r="AS48" s="3" t="str">
        <f t="shared" si="23"/>
        <v/>
      </c>
      <c r="AT48" s="3" t="str">
        <f t="shared" si="24"/>
        <v/>
      </c>
      <c r="AU48" s="3" t="str">
        <f t="shared" si="25"/>
        <v/>
      </c>
      <c r="AV48" s="3" t="str">
        <f t="shared" si="26"/>
        <v/>
      </c>
      <c r="AW48" s="3" t="str">
        <f t="shared" si="27"/>
        <v/>
      </c>
      <c r="AX48" s="3" t="str">
        <f t="shared" si="28"/>
        <v/>
      </c>
      <c r="AY48" s="3" t="str">
        <f t="shared" si="29"/>
        <v/>
      </c>
      <c r="AZ48" s="3" t="str">
        <f t="shared" si="30"/>
        <v/>
      </c>
      <c r="BA48" s="3"/>
      <c r="BB48" s="6">
        <f t="shared" si="31"/>
        <v>0</v>
      </c>
      <c r="BC48" s="3">
        <f t="shared" si="32"/>
        <v>0</v>
      </c>
      <c r="BD48" s="3">
        <f t="shared" si="34"/>
        <v>0</v>
      </c>
      <c r="BE48" s="3">
        <f t="shared" si="35"/>
        <v>0</v>
      </c>
      <c r="BF48" s="3">
        <f t="shared" si="36"/>
        <v>0</v>
      </c>
      <c r="BG48" s="3">
        <f t="shared" si="37"/>
        <v>0</v>
      </c>
      <c r="BH48" s="3">
        <f t="shared" si="38"/>
        <v>0</v>
      </c>
      <c r="BI48" s="28">
        <f t="shared" si="39"/>
        <v>0</v>
      </c>
      <c r="BJ48" s="28">
        <f t="shared" si="40"/>
        <v>0</v>
      </c>
      <c r="BK48" s="44" t="e">
        <f t="shared" si="41"/>
        <v>#DIV/0!</v>
      </c>
      <c r="BL48" s="45" t="str">
        <f t="shared" si="42"/>
        <v/>
      </c>
      <c r="BM48" s="39"/>
      <c r="BN48" s="39" t="str">
        <f t="shared" si="43"/>
        <v/>
      </c>
      <c r="BP48" s="12" t="e">
        <f t="shared" si="44"/>
        <v>#N/A</v>
      </c>
    </row>
    <row r="49" spans="1:68">
      <c r="A49" s="43" t="s">
        <v>167</v>
      </c>
      <c r="B49" s="43" t="s">
        <v>168</v>
      </c>
      <c r="C49" s="43" t="s">
        <v>150</v>
      </c>
      <c r="D49" s="43" t="s">
        <v>70</v>
      </c>
      <c r="E49" s="43" t="s">
        <v>120</v>
      </c>
      <c r="F49" s="12" t="str">
        <f t="shared" si="33"/>
        <v>Toll_pathwa</v>
      </c>
      <c r="H49" s="12">
        <f>VLOOKUP($B49,data!$B$3:$Q$11565,'diff expr Varroa+DWV'!H$7,FALSE)</f>
        <v>4.6454443926476303</v>
      </c>
      <c r="I49" s="12">
        <f>VLOOKUP($B49,data!$B$3:$Q$11565,'diff expr Varroa+DWV'!I$7,FALSE)</f>
        <v>4.7446882369672698</v>
      </c>
      <c r="J49" s="12">
        <f>VLOOKUP($B49,data!$B$3:$Q$11565,'diff expr Varroa+DWV'!J$7,FALSE)</f>
        <v>5.5107356403890702</v>
      </c>
      <c r="K49" s="12">
        <f>VLOOKUP($B49,data!$B$3:$Q$11565,'diff expr Varroa+DWV'!K$7,FALSE)</f>
        <v>5.0765736551712601</v>
      </c>
      <c r="L49" s="12">
        <f>VLOOKUP($B49,data!$B$3:$Q$11565,'diff expr Varroa+DWV'!L$7,FALSE)</f>
        <v>5.3186214901221902</v>
      </c>
      <c r="M49" s="12">
        <f>VLOOKUP($B49,data!$B$3:$Q$11565,'diff expr Varroa+DWV'!M$7,FALSE)</f>
        <v>4.3652147767139304</v>
      </c>
      <c r="N49" s="12">
        <f>VLOOKUP($B49,data!$B$3:$Q$11565,'diff expr Varroa+DWV'!N$7,FALSE)</f>
        <v>4.8593448344507699</v>
      </c>
      <c r="O49" s="12">
        <f>VLOOKUP($B49,data!$B$3:$Q$11565,'diff expr Varroa+DWV'!O$7,FALSE)</f>
        <v>5.3136379649428402</v>
      </c>
      <c r="P49" s="12">
        <f>VLOOKUP($B49,data!$B$3:$Q$11565,'diff expr Varroa+DWV'!P$7,FALSE)</f>
        <v>4.5271021320563003</v>
      </c>
      <c r="Q49" s="12">
        <f>VLOOKUP($B49,data!$B$3:$Q$11565,'diff expr Varroa+DWV'!Q$7,FALSE)</f>
        <v>5.81282804418474</v>
      </c>
      <c r="S49" s="40" t="str">
        <f>IF(COUNTIF(H49:L49,"&gt;"&amp;'reference parameters'!$B$2)&gt;='reference parameters'!$B$3,IF(COUNTIF('diff expr Varroa+DWV'!M49:Q49,"&gt;"&amp;'reference parameters'!$B$2)&gt;='reference parameters'!$B$4,"OK"))</f>
        <v>OK</v>
      </c>
      <c r="U49" s="3">
        <f t="shared" si="1"/>
        <v>3</v>
      </c>
      <c r="V49" s="3">
        <f t="shared" si="2"/>
        <v>4</v>
      </c>
      <c r="W49" s="3">
        <f t="shared" si="3"/>
        <v>9</v>
      </c>
      <c r="X49" s="3">
        <f t="shared" si="4"/>
        <v>6</v>
      </c>
      <c r="Y49" s="3">
        <f t="shared" si="5"/>
        <v>8</v>
      </c>
      <c r="Z49" s="3">
        <f t="shared" si="6"/>
        <v>1</v>
      </c>
      <c r="AA49" s="3">
        <f t="shared" si="7"/>
        <v>5</v>
      </c>
      <c r="AB49" s="3">
        <f t="shared" si="8"/>
        <v>7</v>
      </c>
      <c r="AC49" s="3">
        <f t="shared" si="9"/>
        <v>2</v>
      </c>
      <c r="AD49" s="3">
        <f t="shared" si="10"/>
        <v>10</v>
      </c>
      <c r="AE49" s="3"/>
      <c r="AF49" s="3">
        <f t="shared" si="11"/>
        <v>0</v>
      </c>
      <c r="AG49" s="3">
        <f t="shared" si="12"/>
        <v>0</v>
      </c>
      <c r="AH49" s="3">
        <f t="shared" si="13"/>
        <v>0</v>
      </c>
      <c r="AI49" s="3">
        <f t="shared" si="14"/>
        <v>0</v>
      </c>
      <c r="AJ49" s="3">
        <f t="shared" si="15"/>
        <v>0</v>
      </c>
      <c r="AK49" s="3">
        <f t="shared" si="16"/>
        <v>0</v>
      </c>
      <c r="AL49" s="3">
        <f t="shared" si="17"/>
        <v>0</v>
      </c>
      <c r="AM49" s="3">
        <f t="shared" si="18"/>
        <v>0</v>
      </c>
      <c r="AN49" s="3">
        <f t="shared" si="19"/>
        <v>0</v>
      </c>
      <c r="AO49" s="3">
        <f t="shared" si="20"/>
        <v>0</v>
      </c>
      <c r="AP49" s="3"/>
      <c r="AQ49" s="3">
        <f t="shared" si="21"/>
        <v>3</v>
      </c>
      <c r="AR49" s="3">
        <f t="shared" si="22"/>
        <v>4</v>
      </c>
      <c r="AS49" s="3">
        <f t="shared" si="23"/>
        <v>9</v>
      </c>
      <c r="AT49" s="3">
        <f t="shared" si="24"/>
        <v>6</v>
      </c>
      <c r="AU49" s="3">
        <f t="shared" si="25"/>
        <v>8</v>
      </c>
      <c r="AV49" s="3">
        <f t="shared" si="26"/>
        <v>1</v>
      </c>
      <c r="AW49" s="3">
        <f t="shared" si="27"/>
        <v>5</v>
      </c>
      <c r="AX49" s="3">
        <f t="shared" si="28"/>
        <v>7</v>
      </c>
      <c r="AY49" s="3">
        <f t="shared" si="29"/>
        <v>2</v>
      </c>
      <c r="AZ49" s="3">
        <f t="shared" si="30"/>
        <v>10</v>
      </c>
      <c r="BA49" s="3"/>
      <c r="BB49" s="6">
        <f t="shared" si="31"/>
        <v>5</v>
      </c>
      <c r="BC49" s="3">
        <f t="shared" si="32"/>
        <v>5</v>
      </c>
      <c r="BD49" s="3">
        <f t="shared" si="34"/>
        <v>30</v>
      </c>
      <c r="BE49" s="3">
        <f t="shared" si="35"/>
        <v>25</v>
      </c>
      <c r="BF49" s="3">
        <f t="shared" si="36"/>
        <v>10</v>
      </c>
      <c r="BG49" s="3">
        <f t="shared" si="37"/>
        <v>15</v>
      </c>
      <c r="BH49" s="3">
        <f t="shared" si="38"/>
        <v>10</v>
      </c>
      <c r="BI49" s="28">
        <f t="shared" si="39"/>
        <v>12.5</v>
      </c>
      <c r="BJ49" s="28">
        <f t="shared" si="40"/>
        <v>4.7871355387816905</v>
      </c>
      <c r="BK49" s="44">
        <f t="shared" si="41"/>
        <v>-0.5222329678670935</v>
      </c>
      <c r="BL49" s="45">
        <f t="shared" si="42"/>
        <v>0.30075406722029491</v>
      </c>
      <c r="BM49" s="39"/>
      <c r="BN49" s="39" t="str">
        <f t="shared" si="43"/>
        <v/>
      </c>
      <c r="BP49" s="12">
        <f t="shared" si="44"/>
        <v>-7.2352476859294532E-3</v>
      </c>
    </row>
    <row r="50" spans="1:68">
      <c r="A50" s="43" t="s">
        <v>169</v>
      </c>
      <c r="B50" s="43" t="s">
        <v>170</v>
      </c>
      <c r="C50" s="43" t="s">
        <v>150</v>
      </c>
      <c r="D50" s="43" t="s">
        <v>70</v>
      </c>
      <c r="E50" s="43" t="s">
        <v>120</v>
      </c>
      <c r="F50" s="12" t="str">
        <f t="shared" si="33"/>
        <v>Toll_pathwa</v>
      </c>
      <c r="H50" s="12" t="e">
        <f>VLOOKUP($B50,data!$B$3:$Q$11565,'diff expr Varroa+DWV'!H$7,FALSE)</f>
        <v>#N/A</v>
      </c>
      <c r="I50" s="12" t="e">
        <f>VLOOKUP($B50,data!$B$3:$Q$11565,'diff expr Varroa+DWV'!I$7,FALSE)</f>
        <v>#N/A</v>
      </c>
      <c r="J50" s="12" t="e">
        <f>VLOOKUP($B50,data!$B$3:$Q$11565,'diff expr Varroa+DWV'!J$7,FALSE)</f>
        <v>#N/A</v>
      </c>
      <c r="K50" s="12" t="e">
        <f>VLOOKUP($B50,data!$B$3:$Q$11565,'diff expr Varroa+DWV'!K$7,FALSE)</f>
        <v>#N/A</v>
      </c>
      <c r="L50" s="12" t="e">
        <f>VLOOKUP($B50,data!$B$3:$Q$11565,'diff expr Varroa+DWV'!L$7,FALSE)</f>
        <v>#N/A</v>
      </c>
      <c r="M50" s="12" t="e">
        <f>VLOOKUP($B50,data!$B$3:$Q$11565,'diff expr Varroa+DWV'!M$7,FALSE)</f>
        <v>#N/A</v>
      </c>
      <c r="N50" s="12" t="e">
        <f>VLOOKUP($B50,data!$B$3:$Q$11565,'diff expr Varroa+DWV'!N$7,FALSE)</f>
        <v>#N/A</v>
      </c>
      <c r="O50" s="12" t="e">
        <f>VLOOKUP($B50,data!$B$3:$Q$11565,'diff expr Varroa+DWV'!O$7,FALSE)</f>
        <v>#N/A</v>
      </c>
      <c r="P50" s="12" t="e">
        <f>VLOOKUP($B50,data!$B$3:$Q$11565,'diff expr Varroa+DWV'!P$7,FALSE)</f>
        <v>#N/A</v>
      </c>
      <c r="Q50" s="12" t="e">
        <f>VLOOKUP($B50,data!$B$3:$Q$11565,'diff expr Varroa+DWV'!Q$7,FALSE)</f>
        <v>#N/A</v>
      </c>
      <c r="S50" s="40" t="b">
        <f>IF(COUNTIF(H50:L50,"&gt;"&amp;'reference parameters'!$B$2)&gt;='reference parameters'!$B$3,IF(COUNTIF('diff expr Varroa+DWV'!M50:Q50,"&gt;"&amp;'reference parameters'!$B$2)&gt;='reference parameters'!$B$4,"OK"))</f>
        <v>0</v>
      </c>
      <c r="U50" s="3" t="b">
        <f t="shared" si="1"/>
        <v>0</v>
      </c>
      <c r="V50" s="3" t="b">
        <f t="shared" si="2"/>
        <v>0</v>
      </c>
      <c r="W50" s="3" t="b">
        <f t="shared" si="3"/>
        <v>0</v>
      </c>
      <c r="X50" s="3" t="b">
        <f t="shared" si="4"/>
        <v>0</v>
      </c>
      <c r="Y50" s="3" t="b">
        <f t="shared" si="5"/>
        <v>0</v>
      </c>
      <c r="Z50" s="3" t="b">
        <f t="shared" si="6"/>
        <v>0</v>
      </c>
      <c r="AA50" s="3" t="b">
        <f t="shared" si="7"/>
        <v>0</v>
      </c>
      <c r="AB50" s="3" t="b">
        <f t="shared" si="8"/>
        <v>0</v>
      </c>
      <c r="AC50" s="3" t="b">
        <f t="shared" si="9"/>
        <v>0</v>
      </c>
      <c r="AD50" s="3" t="b">
        <f t="shared" si="10"/>
        <v>0</v>
      </c>
      <c r="AE50" s="3"/>
      <c r="AF50" s="3" t="str">
        <f t="shared" si="11"/>
        <v/>
      </c>
      <c r="AG50" s="3" t="str">
        <f t="shared" si="12"/>
        <v/>
      </c>
      <c r="AH50" s="3" t="str">
        <f t="shared" si="13"/>
        <v/>
      </c>
      <c r="AI50" s="3" t="str">
        <f t="shared" si="14"/>
        <v/>
      </c>
      <c r="AJ50" s="3" t="str">
        <f t="shared" si="15"/>
        <v/>
      </c>
      <c r="AK50" s="3" t="str">
        <f t="shared" si="16"/>
        <v/>
      </c>
      <c r="AL50" s="3" t="str">
        <f t="shared" si="17"/>
        <v/>
      </c>
      <c r="AM50" s="3" t="str">
        <f t="shared" si="18"/>
        <v/>
      </c>
      <c r="AN50" s="3" t="str">
        <f t="shared" si="19"/>
        <v/>
      </c>
      <c r="AO50" s="3" t="str">
        <f t="shared" si="20"/>
        <v/>
      </c>
      <c r="AP50" s="3"/>
      <c r="AQ50" s="3" t="str">
        <f t="shared" si="21"/>
        <v/>
      </c>
      <c r="AR50" s="3" t="str">
        <f t="shared" si="22"/>
        <v/>
      </c>
      <c r="AS50" s="3" t="str">
        <f t="shared" si="23"/>
        <v/>
      </c>
      <c r="AT50" s="3" t="str">
        <f t="shared" si="24"/>
        <v/>
      </c>
      <c r="AU50" s="3" t="str">
        <f t="shared" si="25"/>
        <v/>
      </c>
      <c r="AV50" s="3" t="str">
        <f t="shared" si="26"/>
        <v/>
      </c>
      <c r="AW50" s="3" t="str">
        <f t="shared" si="27"/>
        <v/>
      </c>
      <c r="AX50" s="3" t="str">
        <f t="shared" si="28"/>
        <v/>
      </c>
      <c r="AY50" s="3" t="str">
        <f t="shared" si="29"/>
        <v/>
      </c>
      <c r="AZ50" s="3" t="str">
        <f t="shared" si="30"/>
        <v/>
      </c>
      <c r="BA50" s="3"/>
      <c r="BB50" s="6">
        <f t="shared" si="31"/>
        <v>0</v>
      </c>
      <c r="BC50" s="3">
        <f t="shared" si="32"/>
        <v>0</v>
      </c>
      <c r="BD50" s="3">
        <f t="shared" si="34"/>
        <v>0</v>
      </c>
      <c r="BE50" s="3">
        <f t="shared" si="35"/>
        <v>0</v>
      </c>
      <c r="BF50" s="3">
        <f t="shared" si="36"/>
        <v>0</v>
      </c>
      <c r="BG50" s="3">
        <f t="shared" si="37"/>
        <v>0</v>
      </c>
      <c r="BH50" s="3">
        <f t="shared" si="38"/>
        <v>0</v>
      </c>
      <c r="BI50" s="28">
        <f t="shared" si="39"/>
        <v>0</v>
      </c>
      <c r="BJ50" s="28">
        <f t="shared" si="40"/>
        <v>0</v>
      </c>
      <c r="BK50" s="44" t="e">
        <f t="shared" si="41"/>
        <v>#DIV/0!</v>
      </c>
      <c r="BL50" s="45" t="str">
        <f t="shared" si="42"/>
        <v/>
      </c>
      <c r="BM50" s="39"/>
      <c r="BN50" s="39" t="str">
        <f t="shared" si="43"/>
        <v/>
      </c>
      <c r="BP50" s="12" t="e">
        <f t="shared" si="44"/>
        <v>#N/A</v>
      </c>
    </row>
    <row r="51" spans="1:68">
      <c r="A51" s="43" t="s">
        <v>171</v>
      </c>
      <c r="B51" s="43" t="s">
        <v>172</v>
      </c>
      <c r="C51" s="43" t="s">
        <v>173</v>
      </c>
      <c r="D51" s="43" t="s">
        <v>174</v>
      </c>
      <c r="E51" s="43" t="s">
        <v>120</v>
      </c>
      <c r="F51" s="12" t="str">
        <f t="shared" si="33"/>
        <v>Toll_pathwa</v>
      </c>
      <c r="H51" s="12">
        <f>VLOOKUP($B51,data!$B$3:$Q$11565,'diff expr Varroa+DWV'!H$7,FALSE)</f>
        <v>10.7838701906465</v>
      </c>
      <c r="I51" s="12">
        <f>VLOOKUP($B51,data!$B$3:$Q$11565,'diff expr Varroa+DWV'!I$7,FALSE)</f>
        <v>10.6904566654974</v>
      </c>
      <c r="J51" s="12">
        <f>VLOOKUP($B51,data!$B$3:$Q$11565,'diff expr Varroa+DWV'!J$7,FALSE)</f>
        <v>11.1866289467618</v>
      </c>
      <c r="K51" s="12">
        <f>VLOOKUP($B51,data!$B$3:$Q$11565,'diff expr Varroa+DWV'!K$7,FALSE)</f>
        <v>10.948142879295</v>
      </c>
      <c r="L51" s="12">
        <f>VLOOKUP($B51,data!$B$3:$Q$11565,'diff expr Varroa+DWV'!L$7,FALSE)</f>
        <v>10.9651781267365</v>
      </c>
      <c r="M51" s="12">
        <f>VLOOKUP($B51,data!$B$3:$Q$11565,'diff expr Varroa+DWV'!M$7,FALSE)</f>
        <v>11.7725672750346</v>
      </c>
      <c r="N51" s="12">
        <f>VLOOKUP($B51,data!$B$3:$Q$11565,'diff expr Varroa+DWV'!N$7,FALSE)</f>
        <v>12.0976799090996</v>
      </c>
      <c r="O51" s="12">
        <f>VLOOKUP($B51,data!$B$3:$Q$11565,'diff expr Varroa+DWV'!O$7,FALSE)</f>
        <v>11.7956333928823</v>
      </c>
      <c r="P51" s="12">
        <f>VLOOKUP($B51,data!$B$3:$Q$11565,'diff expr Varroa+DWV'!P$7,FALSE)</f>
        <v>10.713243554153699</v>
      </c>
      <c r="Q51" s="12">
        <f>VLOOKUP($B51,data!$B$3:$Q$11565,'diff expr Varroa+DWV'!Q$7,FALSE)</f>
        <v>12.9896976857793</v>
      </c>
      <c r="S51" s="40" t="str">
        <f>IF(COUNTIF(H51:L51,"&gt;"&amp;'reference parameters'!$B$2)&gt;='reference parameters'!$B$3,IF(COUNTIF('diff expr Varroa+DWV'!M51:Q51,"&gt;"&amp;'reference parameters'!$B$2)&gt;='reference parameters'!$B$4,"OK"))</f>
        <v>OK</v>
      </c>
      <c r="U51" s="3">
        <f t="shared" si="1"/>
        <v>3</v>
      </c>
      <c r="V51" s="3">
        <f t="shared" si="2"/>
        <v>1</v>
      </c>
      <c r="W51" s="3">
        <f t="shared" si="3"/>
        <v>6</v>
      </c>
      <c r="X51" s="3">
        <f t="shared" si="4"/>
        <v>4</v>
      </c>
      <c r="Y51" s="3">
        <f t="shared" si="5"/>
        <v>5</v>
      </c>
      <c r="Z51" s="3">
        <f t="shared" si="6"/>
        <v>7</v>
      </c>
      <c r="AA51" s="3">
        <f t="shared" si="7"/>
        <v>9</v>
      </c>
      <c r="AB51" s="3">
        <f t="shared" si="8"/>
        <v>8</v>
      </c>
      <c r="AC51" s="3">
        <f t="shared" si="9"/>
        <v>2</v>
      </c>
      <c r="AD51" s="3">
        <f t="shared" si="10"/>
        <v>10</v>
      </c>
      <c r="AE51" s="3"/>
      <c r="AF51" s="3">
        <f t="shared" si="11"/>
        <v>0</v>
      </c>
      <c r="AG51" s="3">
        <f t="shared" si="12"/>
        <v>0</v>
      </c>
      <c r="AH51" s="3">
        <f t="shared" si="13"/>
        <v>0</v>
      </c>
      <c r="AI51" s="3">
        <f t="shared" si="14"/>
        <v>0</v>
      </c>
      <c r="AJ51" s="3">
        <f t="shared" si="15"/>
        <v>0</v>
      </c>
      <c r="AK51" s="3">
        <f t="shared" si="16"/>
        <v>0</v>
      </c>
      <c r="AL51" s="3">
        <f t="shared" si="17"/>
        <v>0</v>
      </c>
      <c r="AM51" s="3">
        <f t="shared" si="18"/>
        <v>0</v>
      </c>
      <c r="AN51" s="3">
        <f t="shared" si="19"/>
        <v>0</v>
      </c>
      <c r="AO51" s="3">
        <f t="shared" si="20"/>
        <v>0</v>
      </c>
      <c r="AP51" s="3"/>
      <c r="AQ51" s="3">
        <f t="shared" si="21"/>
        <v>3</v>
      </c>
      <c r="AR51" s="3">
        <f t="shared" si="22"/>
        <v>1</v>
      </c>
      <c r="AS51" s="3">
        <f t="shared" si="23"/>
        <v>6</v>
      </c>
      <c r="AT51" s="3">
        <f t="shared" si="24"/>
        <v>4</v>
      </c>
      <c r="AU51" s="3">
        <f t="shared" si="25"/>
        <v>5</v>
      </c>
      <c r="AV51" s="3">
        <f t="shared" si="26"/>
        <v>7</v>
      </c>
      <c r="AW51" s="3">
        <f t="shared" si="27"/>
        <v>9</v>
      </c>
      <c r="AX51" s="3">
        <f t="shared" si="28"/>
        <v>8</v>
      </c>
      <c r="AY51" s="3">
        <f t="shared" si="29"/>
        <v>2</v>
      </c>
      <c r="AZ51" s="3">
        <f t="shared" si="30"/>
        <v>10</v>
      </c>
      <c r="BA51" s="3"/>
      <c r="BB51" s="6">
        <f t="shared" si="31"/>
        <v>5</v>
      </c>
      <c r="BC51" s="3">
        <f t="shared" si="32"/>
        <v>5</v>
      </c>
      <c r="BD51" s="3">
        <f t="shared" si="34"/>
        <v>19</v>
      </c>
      <c r="BE51" s="3">
        <f t="shared" si="35"/>
        <v>36</v>
      </c>
      <c r="BF51" s="3">
        <f t="shared" si="36"/>
        <v>21</v>
      </c>
      <c r="BG51" s="3">
        <f t="shared" si="37"/>
        <v>4</v>
      </c>
      <c r="BH51" s="3">
        <f t="shared" si="38"/>
        <v>4</v>
      </c>
      <c r="BI51" s="28">
        <f t="shared" si="39"/>
        <v>12.5</v>
      </c>
      <c r="BJ51" s="28">
        <f t="shared" si="40"/>
        <v>4.7871355387816905</v>
      </c>
      <c r="BK51" s="44">
        <f t="shared" si="41"/>
        <v>-1.775592090748118</v>
      </c>
      <c r="BL51" s="45">
        <f t="shared" si="42"/>
        <v>3.7900087291180634E-2</v>
      </c>
      <c r="BM51" s="39"/>
      <c r="BN51" s="39" t="str">
        <f t="shared" si="43"/>
        <v/>
      </c>
      <c r="BP51" s="12">
        <f t="shared" si="44"/>
        <v>3.6570441007631391E-2</v>
      </c>
    </row>
    <row r="52" spans="1:68">
      <c r="A52" s="43" t="s">
        <v>175</v>
      </c>
      <c r="B52" s="43" t="s">
        <v>176</v>
      </c>
      <c r="C52" s="43" t="s">
        <v>177</v>
      </c>
      <c r="D52" s="43" t="s">
        <v>178</v>
      </c>
      <c r="E52" s="43" t="s">
        <v>179</v>
      </c>
      <c r="F52" s="12" t="str">
        <f t="shared" si="33"/>
        <v>TEP - Thioe</v>
      </c>
      <c r="H52" s="12">
        <f>VLOOKUP($B52,data!$B$3:$Q$11565,'diff expr Varroa+DWV'!H$7,FALSE)</f>
        <v>10.2653786050957</v>
      </c>
      <c r="I52" s="12">
        <f>VLOOKUP($B52,data!$B$3:$Q$11565,'diff expr Varroa+DWV'!I$7,FALSE)</f>
        <v>10.3089496344358</v>
      </c>
      <c r="J52" s="12">
        <f>VLOOKUP($B52,data!$B$3:$Q$11565,'diff expr Varroa+DWV'!J$7,FALSE)</f>
        <v>10.279359436751999</v>
      </c>
      <c r="K52" s="12">
        <f>VLOOKUP($B52,data!$B$3:$Q$11565,'diff expr Varroa+DWV'!K$7,FALSE)</f>
        <v>9.8522985572083996</v>
      </c>
      <c r="L52" s="12">
        <f>VLOOKUP($B52,data!$B$3:$Q$11565,'diff expr Varroa+DWV'!L$7,FALSE)</f>
        <v>10.090612985793801</v>
      </c>
      <c r="M52" s="12">
        <f>VLOOKUP($B52,data!$B$3:$Q$11565,'diff expr Varroa+DWV'!M$7,FALSE)</f>
        <v>9.8427632363049202</v>
      </c>
      <c r="N52" s="12">
        <f>VLOOKUP($B52,data!$B$3:$Q$11565,'diff expr Varroa+DWV'!N$7,FALSE)</f>
        <v>9.6492042430330809</v>
      </c>
      <c r="O52" s="12">
        <f>VLOOKUP($B52,data!$B$3:$Q$11565,'diff expr Varroa+DWV'!O$7,FALSE)</f>
        <v>10.191783610976101</v>
      </c>
      <c r="P52" s="12">
        <f>VLOOKUP($B52,data!$B$3:$Q$11565,'diff expr Varroa+DWV'!P$7,FALSE)</f>
        <v>10.340349352898199</v>
      </c>
      <c r="Q52" s="12">
        <f>VLOOKUP($B52,data!$B$3:$Q$11565,'diff expr Varroa+DWV'!Q$7,FALSE)</f>
        <v>10.5051077436532</v>
      </c>
      <c r="S52" s="40" t="str">
        <f>IF(COUNTIF(H52:L52,"&gt;"&amp;'reference parameters'!$B$2)&gt;='reference parameters'!$B$3,IF(COUNTIF('diff expr Varroa+DWV'!M52:Q52,"&gt;"&amp;'reference parameters'!$B$2)&gt;='reference parameters'!$B$4,"OK"))</f>
        <v>OK</v>
      </c>
      <c r="U52" s="3">
        <f t="shared" si="1"/>
        <v>6</v>
      </c>
      <c r="V52" s="3">
        <f t="shared" si="2"/>
        <v>8</v>
      </c>
      <c r="W52" s="3">
        <f t="shared" si="3"/>
        <v>7</v>
      </c>
      <c r="X52" s="3">
        <f t="shared" si="4"/>
        <v>3</v>
      </c>
      <c r="Y52" s="3">
        <f t="shared" si="5"/>
        <v>4</v>
      </c>
      <c r="Z52" s="3">
        <f t="shared" si="6"/>
        <v>2</v>
      </c>
      <c r="AA52" s="3">
        <f t="shared" si="7"/>
        <v>1</v>
      </c>
      <c r="AB52" s="3">
        <f t="shared" si="8"/>
        <v>5</v>
      </c>
      <c r="AC52" s="3">
        <f t="shared" si="9"/>
        <v>9</v>
      </c>
      <c r="AD52" s="3">
        <f t="shared" si="10"/>
        <v>10</v>
      </c>
      <c r="AE52" s="3"/>
      <c r="AF52" s="3">
        <f t="shared" si="11"/>
        <v>0</v>
      </c>
      <c r="AG52" s="3">
        <f t="shared" si="12"/>
        <v>0</v>
      </c>
      <c r="AH52" s="3">
        <f t="shared" si="13"/>
        <v>0</v>
      </c>
      <c r="AI52" s="3">
        <f t="shared" si="14"/>
        <v>0</v>
      </c>
      <c r="AJ52" s="3">
        <f t="shared" si="15"/>
        <v>0</v>
      </c>
      <c r="AK52" s="3">
        <f t="shared" si="16"/>
        <v>0</v>
      </c>
      <c r="AL52" s="3">
        <f t="shared" si="17"/>
        <v>0</v>
      </c>
      <c r="AM52" s="3">
        <f t="shared" si="18"/>
        <v>0</v>
      </c>
      <c r="AN52" s="3">
        <f t="shared" si="19"/>
        <v>0</v>
      </c>
      <c r="AO52" s="3">
        <f t="shared" si="20"/>
        <v>0</v>
      </c>
      <c r="AP52" s="3"/>
      <c r="AQ52" s="3">
        <f t="shared" si="21"/>
        <v>6</v>
      </c>
      <c r="AR52" s="3">
        <f t="shared" si="22"/>
        <v>8</v>
      </c>
      <c r="AS52" s="3">
        <f t="shared" si="23"/>
        <v>7</v>
      </c>
      <c r="AT52" s="3">
        <f t="shared" si="24"/>
        <v>3</v>
      </c>
      <c r="AU52" s="3">
        <f t="shared" si="25"/>
        <v>4</v>
      </c>
      <c r="AV52" s="3">
        <f t="shared" si="26"/>
        <v>2</v>
      </c>
      <c r="AW52" s="3">
        <f t="shared" si="27"/>
        <v>1</v>
      </c>
      <c r="AX52" s="3">
        <f t="shared" si="28"/>
        <v>5</v>
      </c>
      <c r="AY52" s="3">
        <f t="shared" si="29"/>
        <v>9</v>
      </c>
      <c r="AZ52" s="3">
        <f t="shared" si="30"/>
        <v>10</v>
      </c>
      <c r="BA52" s="3"/>
      <c r="BB52" s="6">
        <f t="shared" si="31"/>
        <v>5</v>
      </c>
      <c r="BC52" s="3">
        <f t="shared" si="32"/>
        <v>5</v>
      </c>
      <c r="BD52" s="3">
        <f t="shared" si="34"/>
        <v>28</v>
      </c>
      <c r="BE52" s="3">
        <f t="shared" si="35"/>
        <v>27</v>
      </c>
      <c r="BF52" s="3">
        <f t="shared" si="36"/>
        <v>12</v>
      </c>
      <c r="BG52" s="3">
        <f t="shared" si="37"/>
        <v>13</v>
      </c>
      <c r="BH52" s="3">
        <f t="shared" si="38"/>
        <v>12</v>
      </c>
      <c r="BI52" s="28">
        <f t="shared" si="39"/>
        <v>12.5</v>
      </c>
      <c r="BJ52" s="28">
        <f t="shared" si="40"/>
        <v>4.7871355387816905</v>
      </c>
      <c r="BK52" s="44">
        <f t="shared" si="41"/>
        <v>-0.10444659357341871</v>
      </c>
      <c r="BL52" s="45">
        <f t="shared" si="42"/>
        <v>0.45840747426404427</v>
      </c>
      <c r="BM52" s="39"/>
      <c r="BN52" s="39" t="str">
        <f t="shared" si="43"/>
        <v/>
      </c>
      <c r="BP52" s="12">
        <f t="shared" si="44"/>
        <v>-2.2921449614726973E-3</v>
      </c>
    </row>
    <row r="53" spans="1:68">
      <c r="A53" s="43" t="s">
        <v>180</v>
      </c>
      <c r="B53" s="43" t="s">
        <v>181</v>
      </c>
      <c r="C53" s="43" t="s">
        <v>182</v>
      </c>
      <c r="D53" s="43" t="s">
        <v>183</v>
      </c>
      <c r="E53" s="43" t="s">
        <v>179</v>
      </c>
      <c r="F53" s="12" t="str">
        <f t="shared" si="33"/>
        <v>TEP - Thioe</v>
      </c>
      <c r="H53" s="12">
        <f>VLOOKUP($B53,data!$B$3:$Q$11565,'diff expr Varroa+DWV'!H$7,FALSE)</f>
        <v>11.286234456065699</v>
      </c>
      <c r="I53" s="12">
        <f>VLOOKUP($B53,data!$B$3:$Q$11565,'diff expr Varroa+DWV'!I$7,FALSE)</f>
        <v>11.2176448376668</v>
      </c>
      <c r="J53" s="12">
        <f>VLOOKUP($B53,data!$B$3:$Q$11565,'diff expr Varroa+DWV'!J$7,FALSE)</f>
        <v>10.6382952492811</v>
      </c>
      <c r="K53" s="12">
        <f>VLOOKUP($B53,data!$B$3:$Q$11565,'diff expr Varroa+DWV'!K$7,FALSE)</f>
        <v>10.104642580574099</v>
      </c>
      <c r="L53" s="12">
        <f>VLOOKUP($B53,data!$B$3:$Q$11565,'diff expr Varroa+DWV'!L$7,FALSE)</f>
        <v>11.1719193296341</v>
      </c>
      <c r="M53" s="12">
        <f>VLOOKUP($B53,data!$B$3:$Q$11565,'diff expr Varroa+DWV'!M$7,FALSE)</f>
        <v>9.85851365482171</v>
      </c>
      <c r="N53" s="12">
        <f>VLOOKUP($B53,data!$B$3:$Q$11565,'diff expr Varroa+DWV'!N$7,FALSE)</f>
        <v>10.080599277881699</v>
      </c>
      <c r="O53" s="12">
        <f>VLOOKUP($B53,data!$B$3:$Q$11565,'diff expr Varroa+DWV'!O$7,FALSE)</f>
        <v>10.3869824127329</v>
      </c>
      <c r="P53" s="12">
        <f>VLOOKUP($B53,data!$B$3:$Q$11565,'diff expr Varroa+DWV'!P$7,FALSE)</f>
        <v>10.5532496971953</v>
      </c>
      <c r="Q53" s="12">
        <f>VLOOKUP($B53,data!$B$3:$Q$11565,'diff expr Varroa+DWV'!Q$7,FALSE)</f>
        <v>12.0878478388464</v>
      </c>
      <c r="S53" s="40" t="str">
        <f>IF(COUNTIF(H53:L53,"&gt;"&amp;'reference parameters'!$B$2)&gt;='reference parameters'!$B$3,IF(COUNTIF('diff expr Varroa+DWV'!M53:Q53,"&gt;"&amp;'reference parameters'!$B$2)&gt;='reference parameters'!$B$4,"OK"))</f>
        <v>OK</v>
      </c>
      <c r="U53" s="3">
        <f t="shared" si="1"/>
        <v>9</v>
      </c>
      <c r="V53" s="3">
        <f t="shared" si="2"/>
        <v>8</v>
      </c>
      <c r="W53" s="3">
        <f t="shared" si="3"/>
        <v>6</v>
      </c>
      <c r="X53" s="3">
        <f t="shared" si="4"/>
        <v>3</v>
      </c>
      <c r="Y53" s="3">
        <f t="shared" si="5"/>
        <v>7</v>
      </c>
      <c r="Z53" s="3">
        <f t="shared" si="6"/>
        <v>1</v>
      </c>
      <c r="AA53" s="3">
        <f t="shared" si="7"/>
        <v>2</v>
      </c>
      <c r="AB53" s="3">
        <f t="shared" si="8"/>
        <v>4</v>
      </c>
      <c r="AC53" s="3">
        <f t="shared" si="9"/>
        <v>5</v>
      </c>
      <c r="AD53" s="3">
        <f t="shared" si="10"/>
        <v>10</v>
      </c>
      <c r="AE53" s="3"/>
      <c r="AF53" s="3">
        <f t="shared" si="11"/>
        <v>0</v>
      </c>
      <c r="AG53" s="3">
        <f t="shared" si="12"/>
        <v>0</v>
      </c>
      <c r="AH53" s="3">
        <f t="shared" si="13"/>
        <v>0</v>
      </c>
      <c r="AI53" s="3">
        <f t="shared" si="14"/>
        <v>0</v>
      </c>
      <c r="AJ53" s="3">
        <f t="shared" si="15"/>
        <v>0</v>
      </c>
      <c r="AK53" s="3">
        <f t="shared" si="16"/>
        <v>0</v>
      </c>
      <c r="AL53" s="3">
        <f t="shared" si="17"/>
        <v>0</v>
      </c>
      <c r="AM53" s="3">
        <f t="shared" si="18"/>
        <v>0</v>
      </c>
      <c r="AN53" s="3">
        <f t="shared" si="19"/>
        <v>0</v>
      </c>
      <c r="AO53" s="3">
        <f t="shared" si="20"/>
        <v>0</v>
      </c>
      <c r="AP53" s="3"/>
      <c r="AQ53" s="3">
        <f t="shared" si="21"/>
        <v>9</v>
      </c>
      <c r="AR53" s="3">
        <f t="shared" si="22"/>
        <v>8</v>
      </c>
      <c r="AS53" s="3">
        <f t="shared" si="23"/>
        <v>6</v>
      </c>
      <c r="AT53" s="3">
        <f t="shared" si="24"/>
        <v>3</v>
      </c>
      <c r="AU53" s="3">
        <f t="shared" si="25"/>
        <v>7</v>
      </c>
      <c r="AV53" s="3">
        <f t="shared" si="26"/>
        <v>1</v>
      </c>
      <c r="AW53" s="3">
        <f t="shared" si="27"/>
        <v>2</v>
      </c>
      <c r="AX53" s="3">
        <f t="shared" si="28"/>
        <v>4</v>
      </c>
      <c r="AY53" s="3">
        <f t="shared" si="29"/>
        <v>5</v>
      </c>
      <c r="AZ53" s="3">
        <f t="shared" si="30"/>
        <v>10</v>
      </c>
      <c r="BA53" s="3"/>
      <c r="BB53" s="6">
        <f t="shared" si="31"/>
        <v>5</v>
      </c>
      <c r="BC53" s="3">
        <f t="shared" si="32"/>
        <v>5</v>
      </c>
      <c r="BD53" s="3">
        <f t="shared" si="34"/>
        <v>33</v>
      </c>
      <c r="BE53" s="3">
        <f t="shared" si="35"/>
        <v>22</v>
      </c>
      <c r="BF53" s="3">
        <f t="shared" si="36"/>
        <v>7</v>
      </c>
      <c r="BG53" s="3">
        <f t="shared" si="37"/>
        <v>18</v>
      </c>
      <c r="BH53" s="3">
        <f t="shared" si="38"/>
        <v>7</v>
      </c>
      <c r="BI53" s="28">
        <f t="shared" si="39"/>
        <v>12.5</v>
      </c>
      <c r="BJ53" s="28">
        <f t="shared" si="40"/>
        <v>4.7871355387816905</v>
      </c>
      <c r="BK53" s="44">
        <f t="shared" si="41"/>
        <v>-1.1489125293076057</v>
      </c>
      <c r="BL53" s="45">
        <f t="shared" si="42"/>
        <v>0.12529602534284204</v>
      </c>
      <c r="BM53" s="39"/>
      <c r="BN53" s="39" t="str">
        <f t="shared" si="43"/>
        <v/>
      </c>
      <c r="BP53" s="12">
        <f t="shared" si="44"/>
        <v>-1.1741496584114698E-2</v>
      </c>
    </row>
    <row r="54" spans="1:68">
      <c r="A54" s="43" t="s">
        <v>184</v>
      </c>
      <c r="B54" s="43" t="s">
        <v>185</v>
      </c>
      <c r="C54" s="43" t="s">
        <v>186</v>
      </c>
      <c r="D54" s="43" t="s">
        <v>187</v>
      </c>
      <c r="E54" s="43" t="s">
        <v>179</v>
      </c>
      <c r="F54" s="12" t="str">
        <f t="shared" si="33"/>
        <v>TEP - Thioe</v>
      </c>
      <c r="H54" s="12">
        <f>VLOOKUP($B54,data!$B$3:$Q$11565,'diff expr Varroa+DWV'!H$7,FALSE)</f>
        <v>7.0280865665637702</v>
      </c>
      <c r="I54" s="12">
        <f>VLOOKUP($B54,data!$B$3:$Q$11565,'diff expr Varroa+DWV'!I$7,FALSE)</f>
        <v>7.1834890738267099</v>
      </c>
      <c r="J54" s="12">
        <f>VLOOKUP($B54,data!$B$3:$Q$11565,'diff expr Varroa+DWV'!J$7,FALSE)</f>
        <v>6.7526718515306996</v>
      </c>
      <c r="K54" s="12">
        <f>VLOOKUP($B54,data!$B$3:$Q$11565,'diff expr Varroa+DWV'!K$7,FALSE)</f>
        <v>7.3411948445234598</v>
      </c>
      <c r="L54" s="12">
        <f>VLOOKUP($B54,data!$B$3:$Q$11565,'diff expr Varroa+DWV'!L$7,FALSE)</f>
        <v>7.2697786914859499</v>
      </c>
      <c r="M54" s="12">
        <f>VLOOKUP($B54,data!$B$3:$Q$11565,'diff expr Varroa+DWV'!M$7,FALSE)</f>
        <v>7.6443098133966503</v>
      </c>
      <c r="N54" s="12">
        <f>VLOOKUP($B54,data!$B$3:$Q$11565,'diff expr Varroa+DWV'!N$7,FALSE)</f>
        <v>7.4161369070952396</v>
      </c>
      <c r="O54" s="12">
        <f>VLOOKUP($B54,data!$B$3:$Q$11565,'diff expr Varroa+DWV'!O$7,FALSE)</f>
        <v>7.64995042314629</v>
      </c>
      <c r="P54" s="12">
        <f>VLOOKUP($B54,data!$B$3:$Q$11565,'diff expr Varroa+DWV'!P$7,FALSE)</f>
        <v>6.8539498093667603</v>
      </c>
      <c r="Q54" s="12">
        <f>VLOOKUP($B54,data!$B$3:$Q$11565,'diff expr Varroa+DWV'!Q$7,FALSE)</f>
        <v>7.1565710053807701</v>
      </c>
      <c r="S54" s="40" t="str">
        <f>IF(COUNTIF(H54:L54,"&gt;"&amp;'reference parameters'!$B$2)&gt;='reference parameters'!$B$3,IF(COUNTIF('diff expr Varroa+DWV'!M54:Q54,"&gt;"&amp;'reference parameters'!$B$2)&gt;='reference parameters'!$B$4,"OK"))</f>
        <v>OK</v>
      </c>
      <c r="U54" s="3">
        <f t="shared" si="1"/>
        <v>3</v>
      </c>
      <c r="V54" s="3">
        <f t="shared" si="2"/>
        <v>5</v>
      </c>
      <c r="W54" s="3">
        <f t="shared" si="3"/>
        <v>1</v>
      </c>
      <c r="X54" s="3">
        <f t="shared" si="4"/>
        <v>7</v>
      </c>
      <c r="Y54" s="3">
        <f t="shared" si="5"/>
        <v>6</v>
      </c>
      <c r="Z54" s="3">
        <f t="shared" si="6"/>
        <v>9</v>
      </c>
      <c r="AA54" s="3">
        <f t="shared" si="7"/>
        <v>8</v>
      </c>
      <c r="AB54" s="3">
        <f t="shared" si="8"/>
        <v>10</v>
      </c>
      <c r="AC54" s="3">
        <f t="shared" si="9"/>
        <v>2</v>
      </c>
      <c r="AD54" s="3">
        <f t="shared" si="10"/>
        <v>4</v>
      </c>
      <c r="AE54" s="3"/>
      <c r="AF54" s="3">
        <f t="shared" si="11"/>
        <v>0</v>
      </c>
      <c r="AG54" s="3">
        <f t="shared" si="12"/>
        <v>0</v>
      </c>
      <c r="AH54" s="3">
        <f t="shared" si="13"/>
        <v>0</v>
      </c>
      <c r="AI54" s="3">
        <f t="shared" si="14"/>
        <v>0</v>
      </c>
      <c r="AJ54" s="3">
        <f t="shared" si="15"/>
        <v>0</v>
      </c>
      <c r="AK54" s="3">
        <f t="shared" si="16"/>
        <v>0</v>
      </c>
      <c r="AL54" s="3">
        <f t="shared" si="17"/>
        <v>0</v>
      </c>
      <c r="AM54" s="3">
        <f t="shared" si="18"/>
        <v>0</v>
      </c>
      <c r="AN54" s="3">
        <f t="shared" si="19"/>
        <v>0</v>
      </c>
      <c r="AO54" s="3">
        <f t="shared" si="20"/>
        <v>0</v>
      </c>
      <c r="AP54" s="3"/>
      <c r="AQ54" s="3">
        <f t="shared" si="21"/>
        <v>3</v>
      </c>
      <c r="AR54" s="3">
        <f t="shared" si="22"/>
        <v>5</v>
      </c>
      <c r="AS54" s="3">
        <f t="shared" si="23"/>
        <v>1</v>
      </c>
      <c r="AT54" s="3">
        <f t="shared" si="24"/>
        <v>7</v>
      </c>
      <c r="AU54" s="3">
        <f t="shared" si="25"/>
        <v>6</v>
      </c>
      <c r="AV54" s="3">
        <f t="shared" si="26"/>
        <v>9</v>
      </c>
      <c r="AW54" s="3">
        <f t="shared" si="27"/>
        <v>8</v>
      </c>
      <c r="AX54" s="3">
        <f t="shared" si="28"/>
        <v>10</v>
      </c>
      <c r="AY54" s="3">
        <f t="shared" si="29"/>
        <v>2</v>
      </c>
      <c r="AZ54" s="3">
        <f t="shared" si="30"/>
        <v>4</v>
      </c>
      <c r="BA54" s="3"/>
      <c r="BB54" s="6">
        <f t="shared" si="31"/>
        <v>5</v>
      </c>
      <c r="BC54" s="3">
        <f t="shared" si="32"/>
        <v>5</v>
      </c>
      <c r="BD54" s="3">
        <f t="shared" si="34"/>
        <v>22</v>
      </c>
      <c r="BE54" s="3">
        <f t="shared" si="35"/>
        <v>33</v>
      </c>
      <c r="BF54" s="3">
        <f t="shared" si="36"/>
        <v>18</v>
      </c>
      <c r="BG54" s="3">
        <f t="shared" si="37"/>
        <v>7</v>
      </c>
      <c r="BH54" s="3">
        <f t="shared" si="38"/>
        <v>7</v>
      </c>
      <c r="BI54" s="28">
        <f t="shared" si="39"/>
        <v>12.5</v>
      </c>
      <c r="BJ54" s="28">
        <f t="shared" si="40"/>
        <v>4.7871355387816905</v>
      </c>
      <c r="BK54" s="44">
        <f t="shared" si="41"/>
        <v>-1.1489125293076057</v>
      </c>
      <c r="BL54" s="45">
        <f t="shared" si="42"/>
        <v>0.12529602534284204</v>
      </c>
      <c r="BM54" s="39"/>
      <c r="BN54" s="39" t="str">
        <f t="shared" si="43"/>
        <v/>
      </c>
      <c r="BP54" s="12">
        <f t="shared" si="44"/>
        <v>1.3765922238252171E-2</v>
      </c>
    </row>
    <row r="55" spans="1:68">
      <c r="A55" s="43" t="s">
        <v>188</v>
      </c>
      <c r="B55" s="43" t="s">
        <v>189</v>
      </c>
      <c r="C55" s="43" t="s">
        <v>150</v>
      </c>
      <c r="D55" s="43" t="s">
        <v>190</v>
      </c>
      <c r="E55" s="43" t="s">
        <v>191</v>
      </c>
      <c r="F55" s="12" t="str">
        <f t="shared" si="33"/>
        <v>serine prot</v>
      </c>
      <c r="H55" s="12" t="e">
        <f>VLOOKUP($B55,data!$B$3:$Q$11565,'diff expr Varroa+DWV'!H$7,FALSE)</f>
        <v>#N/A</v>
      </c>
      <c r="I55" s="12" t="e">
        <f>VLOOKUP($B55,data!$B$3:$Q$11565,'diff expr Varroa+DWV'!I$7,FALSE)</f>
        <v>#N/A</v>
      </c>
      <c r="J55" s="12" t="e">
        <f>VLOOKUP($B55,data!$B$3:$Q$11565,'diff expr Varroa+DWV'!J$7,FALSE)</f>
        <v>#N/A</v>
      </c>
      <c r="K55" s="12" t="e">
        <f>VLOOKUP($B55,data!$B$3:$Q$11565,'diff expr Varroa+DWV'!K$7,FALSE)</f>
        <v>#N/A</v>
      </c>
      <c r="L55" s="12" t="e">
        <f>VLOOKUP($B55,data!$B$3:$Q$11565,'diff expr Varroa+DWV'!L$7,FALSE)</f>
        <v>#N/A</v>
      </c>
      <c r="M55" s="12" t="e">
        <f>VLOOKUP($B55,data!$B$3:$Q$11565,'diff expr Varroa+DWV'!M$7,FALSE)</f>
        <v>#N/A</v>
      </c>
      <c r="N55" s="12" t="e">
        <f>VLOOKUP($B55,data!$B$3:$Q$11565,'diff expr Varroa+DWV'!N$7,FALSE)</f>
        <v>#N/A</v>
      </c>
      <c r="O55" s="12" t="e">
        <f>VLOOKUP($B55,data!$B$3:$Q$11565,'diff expr Varroa+DWV'!O$7,FALSE)</f>
        <v>#N/A</v>
      </c>
      <c r="P55" s="12" t="e">
        <f>VLOOKUP($B55,data!$B$3:$Q$11565,'diff expr Varroa+DWV'!P$7,FALSE)</f>
        <v>#N/A</v>
      </c>
      <c r="Q55" s="12" t="e">
        <f>VLOOKUP($B55,data!$B$3:$Q$11565,'diff expr Varroa+DWV'!Q$7,FALSE)</f>
        <v>#N/A</v>
      </c>
      <c r="S55" s="40" t="b">
        <f>IF(COUNTIF(H55:L55,"&gt;"&amp;'reference parameters'!$B$2)&gt;='reference parameters'!$B$3,IF(COUNTIF('diff expr Varroa+DWV'!M55:Q55,"&gt;"&amp;'reference parameters'!$B$2)&gt;='reference parameters'!$B$4,"OK"))</f>
        <v>0</v>
      </c>
      <c r="U55" s="3" t="b">
        <f t="shared" si="1"/>
        <v>0</v>
      </c>
      <c r="V55" s="3" t="b">
        <f t="shared" si="2"/>
        <v>0</v>
      </c>
      <c r="W55" s="3" t="b">
        <f t="shared" si="3"/>
        <v>0</v>
      </c>
      <c r="X55" s="3" t="b">
        <f t="shared" si="4"/>
        <v>0</v>
      </c>
      <c r="Y55" s="3" t="b">
        <f t="shared" si="5"/>
        <v>0</v>
      </c>
      <c r="Z55" s="3" t="b">
        <f t="shared" si="6"/>
        <v>0</v>
      </c>
      <c r="AA55" s="3" t="b">
        <f t="shared" si="7"/>
        <v>0</v>
      </c>
      <c r="AB55" s="3" t="b">
        <f t="shared" si="8"/>
        <v>0</v>
      </c>
      <c r="AC55" s="3" t="b">
        <f t="shared" si="9"/>
        <v>0</v>
      </c>
      <c r="AD55" s="3" t="b">
        <f t="shared" si="10"/>
        <v>0</v>
      </c>
      <c r="AE55" s="3"/>
      <c r="AF55" s="3" t="str">
        <f t="shared" si="11"/>
        <v/>
      </c>
      <c r="AG55" s="3" t="str">
        <f t="shared" si="12"/>
        <v/>
      </c>
      <c r="AH55" s="3" t="str">
        <f t="shared" si="13"/>
        <v/>
      </c>
      <c r="AI55" s="3" t="str">
        <f t="shared" si="14"/>
        <v/>
      </c>
      <c r="AJ55" s="3" t="str">
        <f t="shared" si="15"/>
        <v/>
      </c>
      <c r="AK55" s="3" t="str">
        <f t="shared" si="16"/>
        <v/>
      </c>
      <c r="AL55" s="3" t="str">
        <f t="shared" si="17"/>
        <v/>
      </c>
      <c r="AM55" s="3" t="str">
        <f t="shared" si="18"/>
        <v/>
      </c>
      <c r="AN55" s="3" t="str">
        <f t="shared" si="19"/>
        <v/>
      </c>
      <c r="AO55" s="3" t="str">
        <f t="shared" si="20"/>
        <v/>
      </c>
      <c r="AP55" s="3"/>
      <c r="AQ55" s="3" t="str">
        <f t="shared" si="21"/>
        <v/>
      </c>
      <c r="AR55" s="3" t="str">
        <f t="shared" si="22"/>
        <v/>
      </c>
      <c r="AS55" s="3" t="str">
        <f t="shared" si="23"/>
        <v/>
      </c>
      <c r="AT55" s="3" t="str">
        <f t="shared" si="24"/>
        <v/>
      </c>
      <c r="AU55" s="3" t="str">
        <f t="shared" si="25"/>
        <v/>
      </c>
      <c r="AV55" s="3" t="str">
        <f t="shared" si="26"/>
        <v/>
      </c>
      <c r="AW55" s="3" t="str">
        <f t="shared" si="27"/>
        <v/>
      </c>
      <c r="AX55" s="3" t="str">
        <f t="shared" si="28"/>
        <v/>
      </c>
      <c r="AY55" s="3" t="str">
        <f t="shared" si="29"/>
        <v/>
      </c>
      <c r="AZ55" s="3" t="str">
        <f t="shared" si="30"/>
        <v/>
      </c>
      <c r="BA55" s="3"/>
      <c r="BB55" s="6">
        <f t="shared" si="31"/>
        <v>0</v>
      </c>
      <c r="BC55" s="3">
        <f t="shared" si="32"/>
        <v>0</v>
      </c>
      <c r="BD55" s="3">
        <f t="shared" si="34"/>
        <v>0</v>
      </c>
      <c r="BE55" s="3">
        <f t="shared" si="35"/>
        <v>0</v>
      </c>
      <c r="BF55" s="3">
        <f t="shared" si="36"/>
        <v>0</v>
      </c>
      <c r="BG55" s="3">
        <f t="shared" si="37"/>
        <v>0</v>
      </c>
      <c r="BH55" s="3">
        <f t="shared" si="38"/>
        <v>0</v>
      </c>
      <c r="BI55" s="28">
        <f t="shared" si="39"/>
        <v>0</v>
      </c>
      <c r="BJ55" s="28">
        <f t="shared" si="40"/>
        <v>0</v>
      </c>
      <c r="BK55" s="44" t="e">
        <f t="shared" si="41"/>
        <v>#DIV/0!</v>
      </c>
      <c r="BL55" s="45" t="str">
        <f t="shared" si="42"/>
        <v/>
      </c>
      <c r="BM55" s="39"/>
      <c r="BN55" s="39" t="str">
        <f t="shared" si="43"/>
        <v/>
      </c>
      <c r="BP55" s="12" t="e">
        <f t="shared" si="44"/>
        <v>#N/A</v>
      </c>
    </row>
    <row r="56" spans="1:68">
      <c r="A56" s="43" t="s">
        <v>192</v>
      </c>
      <c r="B56" s="43" t="s">
        <v>193</v>
      </c>
      <c r="C56" s="43" t="s">
        <v>194</v>
      </c>
      <c r="D56" s="43" t="s">
        <v>195</v>
      </c>
      <c r="E56" s="43" t="s">
        <v>191</v>
      </c>
      <c r="F56" s="12" t="str">
        <f t="shared" si="33"/>
        <v>serine prot</v>
      </c>
      <c r="H56" s="12" t="e">
        <f>VLOOKUP($B56,data!$B$3:$Q$11565,'diff expr Varroa+DWV'!H$7,FALSE)</f>
        <v>#N/A</v>
      </c>
      <c r="I56" s="12" t="e">
        <f>VLOOKUP($B56,data!$B$3:$Q$11565,'diff expr Varroa+DWV'!I$7,FALSE)</f>
        <v>#N/A</v>
      </c>
      <c r="J56" s="12" t="e">
        <f>VLOOKUP($B56,data!$B$3:$Q$11565,'diff expr Varroa+DWV'!J$7,FALSE)</f>
        <v>#N/A</v>
      </c>
      <c r="K56" s="12" t="e">
        <f>VLOOKUP($B56,data!$B$3:$Q$11565,'diff expr Varroa+DWV'!K$7,FALSE)</f>
        <v>#N/A</v>
      </c>
      <c r="L56" s="12" t="e">
        <f>VLOOKUP($B56,data!$B$3:$Q$11565,'diff expr Varroa+DWV'!L$7,FALSE)</f>
        <v>#N/A</v>
      </c>
      <c r="M56" s="12" t="e">
        <f>VLOOKUP($B56,data!$B$3:$Q$11565,'diff expr Varroa+DWV'!M$7,FALSE)</f>
        <v>#N/A</v>
      </c>
      <c r="N56" s="12" t="e">
        <f>VLOOKUP($B56,data!$B$3:$Q$11565,'diff expr Varroa+DWV'!N$7,FALSE)</f>
        <v>#N/A</v>
      </c>
      <c r="O56" s="12" t="e">
        <f>VLOOKUP($B56,data!$B$3:$Q$11565,'diff expr Varroa+DWV'!O$7,FALSE)</f>
        <v>#N/A</v>
      </c>
      <c r="P56" s="12" t="e">
        <f>VLOOKUP($B56,data!$B$3:$Q$11565,'diff expr Varroa+DWV'!P$7,FALSE)</f>
        <v>#N/A</v>
      </c>
      <c r="Q56" s="12" t="e">
        <f>VLOOKUP($B56,data!$B$3:$Q$11565,'diff expr Varroa+DWV'!Q$7,FALSE)</f>
        <v>#N/A</v>
      </c>
      <c r="S56" s="40" t="b">
        <f>IF(COUNTIF(H56:L56,"&gt;"&amp;'reference parameters'!$B$2)&gt;='reference parameters'!$B$3,IF(COUNTIF('diff expr Varroa+DWV'!M56:Q56,"&gt;"&amp;'reference parameters'!$B$2)&gt;='reference parameters'!$B$4,"OK"))</f>
        <v>0</v>
      </c>
      <c r="U56" s="3" t="b">
        <f t="shared" si="1"/>
        <v>0</v>
      </c>
      <c r="V56" s="3" t="b">
        <f t="shared" si="2"/>
        <v>0</v>
      </c>
      <c r="W56" s="3" t="b">
        <f t="shared" si="3"/>
        <v>0</v>
      </c>
      <c r="X56" s="3" t="b">
        <f t="shared" si="4"/>
        <v>0</v>
      </c>
      <c r="Y56" s="3" t="b">
        <f t="shared" si="5"/>
        <v>0</v>
      </c>
      <c r="Z56" s="3" t="b">
        <f t="shared" si="6"/>
        <v>0</v>
      </c>
      <c r="AA56" s="3" t="b">
        <f t="shared" si="7"/>
        <v>0</v>
      </c>
      <c r="AB56" s="3" t="b">
        <f t="shared" si="8"/>
        <v>0</v>
      </c>
      <c r="AC56" s="3" t="b">
        <f t="shared" si="9"/>
        <v>0</v>
      </c>
      <c r="AD56" s="3" t="b">
        <f t="shared" si="10"/>
        <v>0</v>
      </c>
      <c r="AE56" s="3"/>
      <c r="AF56" s="3" t="str">
        <f t="shared" si="11"/>
        <v/>
      </c>
      <c r="AG56" s="3" t="str">
        <f t="shared" si="12"/>
        <v/>
      </c>
      <c r="AH56" s="3" t="str">
        <f t="shared" si="13"/>
        <v/>
      </c>
      <c r="AI56" s="3" t="str">
        <f t="shared" si="14"/>
        <v/>
      </c>
      <c r="AJ56" s="3" t="str">
        <f t="shared" si="15"/>
        <v/>
      </c>
      <c r="AK56" s="3" t="str">
        <f t="shared" si="16"/>
        <v/>
      </c>
      <c r="AL56" s="3" t="str">
        <f t="shared" si="17"/>
        <v/>
      </c>
      <c r="AM56" s="3" t="str">
        <f t="shared" si="18"/>
        <v/>
      </c>
      <c r="AN56" s="3" t="str">
        <f t="shared" si="19"/>
        <v/>
      </c>
      <c r="AO56" s="3" t="str">
        <f t="shared" si="20"/>
        <v/>
      </c>
      <c r="AP56" s="3"/>
      <c r="AQ56" s="3" t="str">
        <f t="shared" si="21"/>
        <v/>
      </c>
      <c r="AR56" s="3" t="str">
        <f t="shared" si="22"/>
        <v/>
      </c>
      <c r="AS56" s="3" t="str">
        <f t="shared" si="23"/>
        <v/>
      </c>
      <c r="AT56" s="3" t="str">
        <f t="shared" si="24"/>
        <v/>
      </c>
      <c r="AU56" s="3" t="str">
        <f t="shared" si="25"/>
        <v/>
      </c>
      <c r="AV56" s="3" t="str">
        <f t="shared" si="26"/>
        <v/>
      </c>
      <c r="AW56" s="3" t="str">
        <f t="shared" si="27"/>
        <v/>
      </c>
      <c r="AX56" s="3" t="str">
        <f t="shared" si="28"/>
        <v/>
      </c>
      <c r="AY56" s="3" t="str">
        <f t="shared" si="29"/>
        <v/>
      </c>
      <c r="AZ56" s="3" t="str">
        <f t="shared" si="30"/>
        <v/>
      </c>
      <c r="BA56" s="3"/>
      <c r="BB56" s="6">
        <f t="shared" si="31"/>
        <v>0</v>
      </c>
      <c r="BC56" s="3">
        <f t="shared" si="32"/>
        <v>0</v>
      </c>
      <c r="BD56" s="3">
        <f t="shared" si="34"/>
        <v>0</v>
      </c>
      <c r="BE56" s="3">
        <f t="shared" si="35"/>
        <v>0</v>
      </c>
      <c r="BF56" s="3">
        <f t="shared" si="36"/>
        <v>0</v>
      </c>
      <c r="BG56" s="3">
        <f t="shared" si="37"/>
        <v>0</v>
      </c>
      <c r="BH56" s="3">
        <f t="shared" si="38"/>
        <v>0</v>
      </c>
      <c r="BI56" s="28">
        <f t="shared" si="39"/>
        <v>0</v>
      </c>
      <c r="BJ56" s="28">
        <f t="shared" si="40"/>
        <v>0</v>
      </c>
      <c r="BK56" s="44" t="e">
        <f t="shared" si="41"/>
        <v>#DIV/0!</v>
      </c>
      <c r="BL56" s="45" t="str">
        <f t="shared" si="42"/>
        <v/>
      </c>
      <c r="BM56" s="39"/>
      <c r="BN56" s="39" t="str">
        <f t="shared" si="43"/>
        <v/>
      </c>
      <c r="BP56" s="12" t="e">
        <f t="shared" si="44"/>
        <v>#N/A</v>
      </c>
    </row>
    <row r="57" spans="1:68">
      <c r="A57" s="43" t="s">
        <v>196</v>
      </c>
      <c r="B57" s="43" t="s">
        <v>197</v>
      </c>
      <c r="C57" s="43" t="s">
        <v>198</v>
      </c>
      <c r="D57" s="43">
        <v>0</v>
      </c>
      <c r="E57" s="43" t="s">
        <v>191</v>
      </c>
      <c r="F57" s="12" t="str">
        <f t="shared" si="33"/>
        <v>serine prot</v>
      </c>
      <c r="H57" s="12">
        <f>VLOOKUP($B57,data!$B$3:$Q$11565,'diff expr Varroa+DWV'!H$7,FALSE)</f>
        <v>10.5096547640878</v>
      </c>
      <c r="I57" s="12">
        <f>VLOOKUP($B57,data!$B$3:$Q$11565,'diff expr Varroa+DWV'!I$7,FALSE)</f>
        <v>10.255785550177199</v>
      </c>
      <c r="J57" s="12">
        <f>VLOOKUP($B57,data!$B$3:$Q$11565,'diff expr Varroa+DWV'!J$7,FALSE)</f>
        <v>12.8105649510692</v>
      </c>
      <c r="K57" s="12">
        <f>VLOOKUP($B57,data!$B$3:$Q$11565,'diff expr Varroa+DWV'!K$7,FALSE)</f>
        <v>12.3189061853189</v>
      </c>
      <c r="L57" s="12">
        <f>VLOOKUP($B57,data!$B$3:$Q$11565,'diff expr Varroa+DWV'!L$7,FALSE)</f>
        <v>12.286977838024599</v>
      </c>
      <c r="M57" s="12">
        <f>VLOOKUP($B57,data!$B$3:$Q$11565,'diff expr Varroa+DWV'!M$7,FALSE)</f>
        <v>11.672084785406501</v>
      </c>
      <c r="N57" s="12">
        <f>VLOOKUP($B57,data!$B$3:$Q$11565,'diff expr Varroa+DWV'!N$7,FALSE)</f>
        <v>12.5883293272465</v>
      </c>
      <c r="O57" s="12">
        <f>VLOOKUP($B57,data!$B$3:$Q$11565,'diff expr Varroa+DWV'!O$7,FALSE)</f>
        <v>12.268274491229899</v>
      </c>
      <c r="P57" s="12">
        <f>VLOOKUP($B57,data!$B$3:$Q$11565,'diff expr Varroa+DWV'!P$7,FALSE)</f>
        <v>10.1731484317393</v>
      </c>
      <c r="Q57" s="12">
        <f>VLOOKUP($B57,data!$B$3:$Q$11565,'diff expr Varroa+DWV'!Q$7,FALSE)</f>
        <v>13.714176704486899</v>
      </c>
      <c r="S57" s="40" t="str">
        <f>IF(COUNTIF(H57:L57,"&gt;"&amp;'reference parameters'!$B$2)&gt;='reference parameters'!$B$3,IF(COUNTIF('diff expr Varroa+DWV'!M57:Q57,"&gt;"&amp;'reference parameters'!$B$2)&gt;='reference parameters'!$B$4,"OK"))</f>
        <v>OK</v>
      </c>
      <c r="U57" s="3">
        <f t="shared" si="1"/>
        <v>3</v>
      </c>
      <c r="V57" s="3">
        <f t="shared" si="2"/>
        <v>2</v>
      </c>
      <c r="W57" s="3">
        <f t="shared" si="3"/>
        <v>9</v>
      </c>
      <c r="X57" s="3">
        <f t="shared" si="4"/>
        <v>7</v>
      </c>
      <c r="Y57" s="3">
        <f t="shared" si="5"/>
        <v>6</v>
      </c>
      <c r="Z57" s="3">
        <f t="shared" si="6"/>
        <v>4</v>
      </c>
      <c r="AA57" s="3">
        <f t="shared" si="7"/>
        <v>8</v>
      </c>
      <c r="AB57" s="3">
        <f t="shared" si="8"/>
        <v>5</v>
      </c>
      <c r="AC57" s="3">
        <f t="shared" si="9"/>
        <v>1</v>
      </c>
      <c r="AD57" s="3">
        <f t="shared" si="10"/>
        <v>10</v>
      </c>
      <c r="AE57" s="3"/>
      <c r="AF57" s="3">
        <f t="shared" si="11"/>
        <v>0</v>
      </c>
      <c r="AG57" s="3">
        <f t="shared" si="12"/>
        <v>0</v>
      </c>
      <c r="AH57" s="3">
        <f t="shared" si="13"/>
        <v>0</v>
      </c>
      <c r="AI57" s="3">
        <f t="shared" si="14"/>
        <v>0</v>
      </c>
      <c r="AJ57" s="3">
        <f t="shared" si="15"/>
        <v>0</v>
      </c>
      <c r="AK57" s="3">
        <f t="shared" si="16"/>
        <v>0</v>
      </c>
      <c r="AL57" s="3">
        <f t="shared" si="17"/>
        <v>0</v>
      </c>
      <c r="AM57" s="3">
        <f t="shared" si="18"/>
        <v>0</v>
      </c>
      <c r="AN57" s="3">
        <f t="shared" si="19"/>
        <v>0</v>
      </c>
      <c r="AO57" s="3">
        <f t="shared" si="20"/>
        <v>0</v>
      </c>
      <c r="AP57" s="3"/>
      <c r="AQ57" s="3">
        <f t="shared" si="21"/>
        <v>3</v>
      </c>
      <c r="AR57" s="3">
        <f t="shared" si="22"/>
        <v>2</v>
      </c>
      <c r="AS57" s="3">
        <f t="shared" si="23"/>
        <v>9</v>
      </c>
      <c r="AT57" s="3">
        <f t="shared" si="24"/>
        <v>7</v>
      </c>
      <c r="AU57" s="3">
        <f t="shared" si="25"/>
        <v>6</v>
      </c>
      <c r="AV57" s="3">
        <f t="shared" si="26"/>
        <v>4</v>
      </c>
      <c r="AW57" s="3">
        <f t="shared" si="27"/>
        <v>8</v>
      </c>
      <c r="AX57" s="3">
        <f t="shared" si="28"/>
        <v>5</v>
      </c>
      <c r="AY57" s="3">
        <f t="shared" si="29"/>
        <v>1</v>
      </c>
      <c r="AZ57" s="3">
        <f t="shared" si="30"/>
        <v>10</v>
      </c>
      <c r="BA57" s="3"/>
      <c r="BB57" s="6">
        <f t="shared" si="31"/>
        <v>5</v>
      </c>
      <c r="BC57" s="3">
        <f t="shared" si="32"/>
        <v>5</v>
      </c>
      <c r="BD57" s="3">
        <f t="shared" si="34"/>
        <v>27</v>
      </c>
      <c r="BE57" s="3">
        <f t="shared" si="35"/>
        <v>28</v>
      </c>
      <c r="BF57" s="3">
        <f t="shared" si="36"/>
        <v>13</v>
      </c>
      <c r="BG57" s="3">
        <f t="shared" si="37"/>
        <v>12</v>
      </c>
      <c r="BH57" s="3">
        <f t="shared" si="38"/>
        <v>12</v>
      </c>
      <c r="BI57" s="28">
        <f t="shared" si="39"/>
        <v>12.5</v>
      </c>
      <c r="BJ57" s="28">
        <f t="shared" si="40"/>
        <v>4.7871355387816905</v>
      </c>
      <c r="BK57" s="44">
        <f t="shared" si="41"/>
        <v>-0.10444659357341871</v>
      </c>
      <c r="BL57" s="45">
        <f t="shared" si="42"/>
        <v>0.45840747426404427</v>
      </c>
      <c r="BM57" s="39"/>
      <c r="BN57" s="39" t="str">
        <f t="shared" si="43"/>
        <v/>
      </c>
      <c r="BP57" s="12">
        <f t="shared" si="44"/>
        <v>1.6364247453400687E-2</v>
      </c>
    </row>
    <row r="58" spans="1:68">
      <c r="A58" s="43" t="s">
        <v>199</v>
      </c>
      <c r="B58" s="43" t="s">
        <v>200</v>
      </c>
      <c r="C58" s="43" t="s">
        <v>201</v>
      </c>
      <c r="D58" s="43" t="s">
        <v>202</v>
      </c>
      <c r="E58" s="43" t="s">
        <v>191</v>
      </c>
      <c r="F58" s="12" t="str">
        <f t="shared" si="33"/>
        <v>serine prot</v>
      </c>
      <c r="H58" s="12">
        <f>VLOOKUP($B58,data!$B$3:$Q$11565,'diff expr Varroa+DWV'!H$7,FALSE)</f>
        <v>5.4183879182099801</v>
      </c>
      <c r="I58" s="12">
        <f>VLOOKUP($B58,data!$B$3:$Q$11565,'diff expr Varroa+DWV'!I$7,FALSE)</f>
        <v>5.2505809539486403</v>
      </c>
      <c r="J58" s="12">
        <f>VLOOKUP($B58,data!$B$3:$Q$11565,'diff expr Varroa+DWV'!J$7,FALSE)</f>
        <v>4.9023702390828996</v>
      </c>
      <c r="K58" s="12">
        <f>VLOOKUP($B58,data!$B$3:$Q$11565,'diff expr Varroa+DWV'!K$7,FALSE)</f>
        <v>6.0057787532757798</v>
      </c>
      <c r="L58" s="12">
        <f>VLOOKUP($B58,data!$B$3:$Q$11565,'diff expr Varroa+DWV'!L$7,FALSE)</f>
        <v>5.6458708745746398</v>
      </c>
      <c r="M58" s="12">
        <f>VLOOKUP($B58,data!$B$3:$Q$11565,'diff expr Varroa+DWV'!M$7,FALSE)</f>
        <v>6.49298820394774</v>
      </c>
      <c r="N58" s="12">
        <f>VLOOKUP($B58,data!$B$3:$Q$11565,'diff expr Varroa+DWV'!N$7,FALSE)</f>
        <v>6.5824154735125999</v>
      </c>
      <c r="O58" s="12">
        <f>VLOOKUP($B58,data!$B$3:$Q$11565,'diff expr Varroa+DWV'!O$7,FALSE)</f>
        <v>6.6153320585583897</v>
      </c>
      <c r="P58" s="12">
        <f>VLOOKUP($B58,data!$B$3:$Q$11565,'diff expr Varroa+DWV'!P$7,FALSE)</f>
        <v>5.69964444990008</v>
      </c>
      <c r="Q58" s="12">
        <f>VLOOKUP($B58,data!$B$3:$Q$11565,'diff expr Varroa+DWV'!Q$7,FALSE)</f>
        <v>5.81282804418474</v>
      </c>
      <c r="S58" s="40" t="str">
        <f>IF(COUNTIF(H58:L58,"&gt;"&amp;'reference parameters'!$B$2)&gt;='reference parameters'!$B$3,IF(COUNTIF('diff expr Varroa+DWV'!M58:Q58,"&gt;"&amp;'reference parameters'!$B$2)&gt;='reference parameters'!$B$4,"OK"))</f>
        <v>OK</v>
      </c>
      <c r="U58" s="3">
        <f t="shared" si="1"/>
        <v>3</v>
      </c>
      <c r="V58" s="3">
        <f t="shared" si="2"/>
        <v>2</v>
      </c>
      <c r="W58" s="3">
        <f t="shared" si="3"/>
        <v>1</v>
      </c>
      <c r="X58" s="3">
        <f t="shared" si="4"/>
        <v>7</v>
      </c>
      <c r="Y58" s="3">
        <f t="shared" si="5"/>
        <v>4</v>
      </c>
      <c r="Z58" s="3">
        <f t="shared" si="6"/>
        <v>8</v>
      </c>
      <c r="AA58" s="3">
        <f t="shared" si="7"/>
        <v>9</v>
      </c>
      <c r="AB58" s="3">
        <f t="shared" si="8"/>
        <v>10</v>
      </c>
      <c r="AC58" s="3">
        <f t="shared" si="9"/>
        <v>5</v>
      </c>
      <c r="AD58" s="3">
        <f t="shared" si="10"/>
        <v>6</v>
      </c>
      <c r="AE58" s="3"/>
      <c r="AF58" s="3">
        <f t="shared" si="11"/>
        <v>0</v>
      </c>
      <c r="AG58" s="3">
        <f t="shared" si="12"/>
        <v>0</v>
      </c>
      <c r="AH58" s="3">
        <f t="shared" si="13"/>
        <v>0</v>
      </c>
      <c r="AI58" s="3">
        <f t="shared" si="14"/>
        <v>0</v>
      </c>
      <c r="AJ58" s="3">
        <f t="shared" si="15"/>
        <v>0</v>
      </c>
      <c r="AK58" s="3">
        <f t="shared" si="16"/>
        <v>0</v>
      </c>
      <c r="AL58" s="3">
        <f t="shared" si="17"/>
        <v>0</v>
      </c>
      <c r="AM58" s="3">
        <f t="shared" si="18"/>
        <v>0</v>
      </c>
      <c r="AN58" s="3">
        <f t="shared" si="19"/>
        <v>0</v>
      </c>
      <c r="AO58" s="3">
        <f t="shared" si="20"/>
        <v>0</v>
      </c>
      <c r="AP58" s="3"/>
      <c r="AQ58" s="3">
        <f t="shared" si="21"/>
        <v>3</v>
      </c>
      <c r="AR58" s="3">
        <f t="shared" si="22"/>
        <v>2</v>
      </c>
      <c r="AS58" s="3">
        <f t="shared" si="23"/>
        <v>1</v>
      </c>
      <c r="AT58" s="3">
        <f t="shared" si="24"/>
        <v>7</v>
      </c>
      <c r="AU58" s="3">
        <f t="shared" si="25"/>
        <v>4</v>
      </c>
      <c r="AV58" s="3">
        <f t="shared" si="26"/>
        <v>8</v>
      </c>
      <c r="AW58" s="3">
        <f t="shared" si="27"/>
        <v>9</v>
      </c>
      <c r="AX58" s="3">
        <f t="shared" si="28"/>
        <v>10</v>
      </c>
      <c r="AY58" s="3">
        <f t="shared" si="29"/>
        <v>5</v>
      </c>
      <c r="AZ58" s="3">
        <f t="shared" si="30"/>
        <v>6</v>
      </c>
      <c r="BA58" s="3"/>
      <c r="BB58" s="6">
        <f t="shared" si="31"/>
        <v>5</v>
      </c>
      <c r="BC58" s="3">
        <f t="shared" si="32"/>
        <v>5</v>
      </c>
      <c r="BD58" s="3">
        <f t="shared" si="34"/>
        <v>17</v>
      </c>
      <c r="BE58" s="3">
        <f t="shared" si="35"/>
        <v>38</v>
      </c>
      <c r="BF58" s="3">
        <f t="shared" si="36"/>
        <v>23</v>
      </c>
      <c r="BG58" s="3">
        <f t="shared" si="37"/>
        <v>2</v>
      </c>
      <c r="BH58" s="3">
        <f t="shared" si="38"/>
        <v>2</v>
      </c>
      <c r="BI58" s="28">
        <f t="shared" si="39"/>
        <v>12.5</v>
      </c>
      <c r="BJ58" s="28">
        <f t="shared" si="40"/>
        <v>4.7871355387816905</v>
      </c>
      <c r="BK58" s="44">
        <f t="shared" si="41"/>
        <v>-2.1933784650417927</v>
      </c>
      <c r="BL58" s="45">
        <f t="shared" si="42"/>
        <v>1.4140061284138474E-2</v>
      </c>
      <c r="BM58" s="39"/>
      <c r="BN58" s="39" t="str">
        <f t="shared" si="43"/>
        <v/>
      </c>
      <c r="BP58" s="12">
        <f t="shared" si="44"/>
        <v>5.9263445792946713E-2</v>
      </c>
    </row>
    <row r="59" spans="1:68">
      <c r="A59" s="43" t="s">
        <v>203</v>
      </c>
      <c r="B59" s="43" t="s">
        <v>204</v>
      </c>
      <c r="C59" s="43" t="s">
        <v>150</v>
      </c>
      <c r="D59" s="43" t="s">
        <v>205</v>
      </c>
      <c r="E59" s="43" t="s">
        <v>191</v>
      </c>
      <c r="F59" s="12" t="str">
        <f t="shared" si="33"/>
        <v>serine prot</v>
      </c>
      <c r="H59" s="12" t="e">
        <f>VLOOKUP($B59,data!$B$3:$Q$11565,'diff expr Varroa+DWV'!H$7,FALSE)</f>
        <v>#N/A</v>
      </c>
      <c r="I59" s="12" t="e">
        <f>VLOOKUP($B59,data!$B$3:$Q$11565,'diff expr Varroa+DWV'!I$7,FALSE)</f>
        <v>#N/A</v>
      </c>
      <c r="J59" s="12" t="e">
        <f>VLOOKUP($B59,data!$B$3:$Q$11565,'diff expr Varroa+DWV'!J$7,FALSE)</f>
        <v>#N/A</v>
      </c>
      <c r="K59" s="12" t="e">
        <f>VLOOKUP($B59,data!$B$3:$Q$11565,'diff expr Varroa+DWV'!K$7,FALSE)</f>
        <v>#N/A</v>
      </c>
      <c r="L59" s="12" t="e">
        <f>VLOOKUP($B59,data!$B$3:$Q$11565,'diff expr Varroa+DWV'!L$7,FALSE)</f>
        <v>#N/A</v>
      </c>
      <c r="M59" s="12" t="e">
        <f>VLOOKUP($B59,data!$B$3:$Q$11565,'diff expr Varroa+DWV'!M$7,FALSE)</f>
        <v>#N/A</v>
      </c>
      <c r="N59" s="12" t="e">
        <f>VLOOKUP($B59,data!$B$3:$Q$11565,'diff expr Varroa+DWV'!N$7,FALSE)</f>
        <v>#N/A</v>
      </c>
      <c r="O59" s="12" t="e">
        <f>VLOOKUP($B59,data!$B$3:$Q$11565,'diff expr Varroa+DWV'!O$7,FALSE)</f>
        <v>#N/A</v>
      </c>
      <c r="P59" s="12" t="e">
        <f>VLOOKUP($B59,data!$B$3:$Q$11565,'diff expr Varroa+DWV'!P$7,FALSE)</f>
        <v>#N/A</v>
      </c>
      <c r="Q59" s="12" t="e">
        <f>VLOOKUP($B59,data!$B$3:$Q$11565,'diff expr Varroa+DWV'!Q$7,FALSE)</f>
        <v>#N/A</v>
      </c>
      <c r="S59" s="40" t="b">
        <f>IF(COUNTIF(H59:L59,"&gt;"&amp;'reference parameters'!$B$2)&gt;='reference parameters'!$B$3,IF(COUNTIF('diff expr Varroa+DWV'!M59:Q59,"&gt;"&amp;'reference parameters'!$B$2)&gt;='reference parameters'!$B$4,"OK"))</f>
        <v>0</v>
      </c>
      <c r="U59" s="3" t="b">
        <f t="shared" si="1"/>
        <v>0</v>
      </c>
      <c r="V59" s="3" t="b">
        <f t="shared" si="2"/>
        <v>0</v>
      </c>
      <c r="W59" s="3" t="b">
        <f t="shared" si="3"/>
        <v>0</v>
      </c>
      <c r="X59" s="3" t="b">
        <f t="shared" si="4"/>
        <v>0</v>
      </c>
      <c r="Y59" s="3" t="b">
        <f t="shared" si="5"/>
        <v>0</v>
      </c>
      <c r="Z59" s="3" t="b">
        <f t="shared" si="6"/>
        <v>0</v>
      </c>
      <c r="AA59" s="3" t="b">
        <f t="shared" si="7"/>
        <v>0</v>
      </c>
      <c r="AB59" s="3" t="b">
        <f t="shared" si="8"/>
        <v>0</v>
      </c>
      <c r="AC59" s="3" t="b">
        <f t="shared" si="9"/>
        <v>0</v>
      </c>
      <c r="AD59" s="3" t="b">
        <f t="shared" si="10"/>
        <v>0</v>
      </c>
      <c r="AE59" s="3"/>
      <c r="AF59" s="3" t="str">
        <f t="shared" si="11"/>
        <v/>
      </c>
      <c r="AG59" s="3" t="str">
        <f t="shared" si="12"/>
        <v/>
      </c>
      <c r="AH59" s="3" t="str">
        <f t="shared" si="13"/>
        <v/>
      </c>
      <c r="AI59" s="3" t="str">
        <f t="shared" si="14"/>
        <v/>
      </c>
      <c r="AJ59" s="3" t="str">
        <f t="shared" si="15"/>
        <v/>
      </c>
      <c r="AK59" s="3" t="str">
        <f t="shared" si="16"/>
        <v/>
      </c>
      <c r="AL59" s="3" t="str">
        <f t="shared" si="17"/>
        <v/>
      </c>
      <c r="AM59" s="3" t="str">
        <f t="shared" si="18"/>
        <v/>
      </c>
      <c r="AN59" s="3" t="str">
        <f t="shared" si="19"/>
        <v/>
      </c>
      <c r="AO59" s="3" t="str">
        <f t="shared" si="20"/>
        <v/>
      </c>
      <c r="AP59" s="3"/>
      <c r="AQ59" s="3" t="str">
        <f t="shared" si="21"/>
        <v/>
      </c>
      <c r="AR59" s="3" t="str">
        <f t="shared" si="22"/>
        <v/>
      </c>
      <c r="AS59" s="3" t="str">
        <f t="shared" si="23"/>
        <v/>
      </c>
      <c r="AT59" s="3" t="str">
        <f t="shared" si="24"/>
        <v/>
      </c>
      <c r="AU59" s="3" t="str">
        <f t="shared" si="25"/>
        <v/>
      </c>
      <c r="AV59" s="3" t="str">
        <f t="shared" si="26"/>
        <v/>
      </c>
      <c r="AW59" s="3" t="str">
        <f t="shared" si="27"/>
        <v/>
      </c>
      <c r="AX59" s="3" t="str">
        <f t="shared" si="28"/>
        <v/>
      </c>
      <c r="AY59" s="3" t="str">
        <f t="shared" si="29"/>
        <v/>
      </c>
      <c r="AZ59" s="3" t="str">
        <f t="shared" si="30"/>
        <v/>
      </c>
      <c r="BA59" s="3"/>
      <c r="BB59" s="6">
        <f t="shared" si="31"/>
        <v>0</v>
      </c>
      <c r="BC59" s="3">
        <f t="shared" si="32"/>
        <v>0</v>
      </c>
      <c r="BD59" s="3">
        <f t="shared" si="34"/>
        <v>0</v>
      </c>
      <c r="BE59" s="3">
        <f t="shared" si="35"/>
        <v>0</v>
      </c>
      <c r="BF59" s="3">
        <f t="shared" si="36"/>
        <v>0</v>
      </c>
      <c r="BG59" s="3">
        <f t="shared" si="37"/>
        <v>0</v>
      </c>
      <c r="BH59" s="3">
        <f t="shared" si="38"/>
        <v>0</v>
      </c>
      <c r="BI59" s="28">
        <f t="shared" si="39"/>
        <v>0</v>
      </c>
      <c r="BJ59" s="28">
        <f t="shared" si="40"/>
        <v>0</v>
      </c>
      <c r="BK59" s="44" t="e">
        <f t="shared" si="41"/>
        <v>#DIV/0!</v>
      </c>
      <c r="BL59" s="45" t="str">
        <f t="shared" si="42"/>
        <v/>
      </c>
      <c r="BM59" s="39"/>
      <c r="BN59" s="39" t="str">
        <f t="shared" si="43"/>
        <v/>
      </c>
      <c r="BP59" s="12" t="e">
        <f t="shared" si="44"/>
        <v>#N/A</v>
      </c>
    </row>
    <row r="60" spans="1:68">
      <c r="A60" s="43" t="s">
        <v>206</v>
      </c>
      <c r="B60" s="43" t="s">
        <v>207</v>
      </c>
      <c r="C60" s="43" t="s">
        <v>208</v>
      </c>
      <c r="D60" s="43" t="s">
        <v>209</v>
      </c>
      <c r="E60" s="43" t="s">
        <v>191</v>
      </c>
      <c r="F60" s="12" t="str">
        <f t="shared" si="33"/>
        <v>serine prot</v>
      </c>
      <c r="H60" s="12" t="e">
        <f>VLOOKUP($B60,data!$B$3:$Q$11565,'diff expr Varroa+DWV'!H$7,FALSE)</f>
        <v>#N/A</v>
      </c>
      <c r="I60" s="12" t="e">
        <f>VLOOKUP($B60,data!$B$3:$Q$11565,'diff expr Varroa+DWV'!I$7,FALSE)</f>
        <v>#N/A</v>
      </c>
      <c r="J60" s="12" t="e">
        <f>VLOOKUP($B60,data!$B$3:$Q$11565,'diff expr Varroa+DWV'!J$7,FALSE)</f>
        <v>#N/A</v>
      </c>
      <c r="K60" s="12" t="e">
        <f>VLOOKUP($B60,data!$B$3:$Q$11565,'diff expr Varroa+DWV'!K$7,FALSE)</f>
        <v>#N/A</v>
      </c>
      <c r="L60" s="12" t="e">
        <f>VLOOKUP($B60,data!$B$3:$Q$11565,'diff expr Varroa+DWV'!L$7,FALSE)</f>
        <v>#N/A</v>
      </c>
      <c r="M60" s="12" t="e">
        <f>VLOOKUP($B60,data!$B$3:$Q$11565,'diff expr Varroa+DWV'!M$7,FALSE)</f>
        <v>#N/A</v>
      </c>
      <c r="N60" s="12" t="e">
        <f>VLOOKUP($B60,data!$B$3:$Q$11565,'diff expr Varroa+DWV'!N$7,FALSE)</f>
        <v>#N/A</v>
      </c>
      <c r="O60" s="12" t="e">
        <f>VLOOKUP($B60,data!$B$3:$Q$11565,'diff expr Varroa+DWV'!O$7,FALSE)</f>
        <v>#N/A</v>
      </c>
      <c r="P60" s="12" t="e">
        <f>VLOOKUP($B60,data!$B$3:$Q$11565,'diff expr Varroa+DWV'!P$7,FALSE)</f>
        <v>#N/A</v>
      </c>
      <c r="Q60" s="12" t="e">
        <f>VLOOKUP($B60,data!$B$3:$Q$11565,'diff expr Varroa+DWV'!Q$7,FALSE)</f>
        <v>#N/A</v>
      </c>
      <c r="S60" s="40" t="b">
        <f>IF(COUNTIF(H60:L60,"&gt;"&amp;'reference parameters'!$B$2)&gt;='reference parameters'!$B$3,IF(COUNTIF('diff expr Varroa+DWV'!M60:Q60,"&gt;"&amp;'reference parameters'!$B$2)&gt;='reference parameters'!$B$4,"OK"))</f>
        <v>0</v>
      </c>
      <c r="U60" s="3" t="b">
        <f t="shared" si="1"/>
        <v>0</v>
      </c>
      <c r="V60" s="3" t="b">
        <f t="shared" si="2"/>
        <v>0</v>
      </c>
      <c r="W60" s="3" t="b">
        <f t="shared" si="3"/>
        <v>0</v>
      </c>
      <c r="X60" s="3" t="b">
        <f t="shared" si="4"/>
        <v>0</v>
      </c>
      <c r="Y60" s="3" t="b">
        <f t="shared" si="5"/>
        <v>0</v>
      </c>
      <c r="Z60" s="3" t="b">
        <f t="shared" si="6"/>
        <v>0</v>
      </c>
      <c r="AA60" s="3" t="b">
        <f t="shared" si="7"/>
        <v>0</v>
      </c>
      <c r="AB60" s="3" t="b">
        <f t="shared" si="8"/>
        <v>0</v>
      </c>
      <c r="AC60" s="3" t="b">
        <f t="shared" si="9"/>
        <v>0</v>
      </c>
      <c r="AD60" s="3" t="b">
        <f t="shared" si="10"/>
        <v>0</v>
      </c>
      <c r="AE60" s="3"/>
      <c r="AF60" s="3" t="str">
        <f t="shared" si="11"/>
        <v/>
      </c>
      <c r="AG60" s="3" t="str">
        <f t="shared" si="12"/>
        <v/>
      </c>
      <c r="AH60" s="3" t="str">
        <f t="shared" si="13"/>
        <v/>
      </c>
      <c r="AI60" s="3" t="str">
        <f t="shared" si="14"/>
        <v/>
      </c>
      <c r="AJ60" s="3" t="str">
        <f t="shared" si="15"/>
        <v/>
      </c>
      <c r="AK60" s="3" t="str">
        <f t="shared" si="16"/>
        <v/>
      </c>
      <c r="AL60" s="3" t="str">
        <f t="shared" si="17"/>
        <v/>
      </c>
      <c r="AM60" s="3" t="str">
        <f t="shared" si="18"/>
        <v/>
      </c>
      <c r="AN60" s="3" t="str">
        <f t="shared" si="19"/>
        <v/>
      </c>
      <c r="AO60" s="3" t="str">
        <f t="shared" si="20"/>
        <v/>
      </c>
      <c r="AP60" s="3"/>
      <c r="AQ60" s="3" t="str">
        <f t="shared" si="21"/>
        <v/>
      </c>
      <c r="AR60" s="3" t="str">
        <f t="shared" si="22"/>
        <v/>
      </c>
      <c r="AS60" s="3" t="str">
        <f t="shared" si="23"/>
        <v/>
      </c>
      <c r="AT60" s="3" t="str">
        <f t="shared" si="24"/>
        <v/>
      </c>
      <c r="AU60" s="3" t="str">
        <f t="shared" si="25"/>
        <v/>
      </c>
      <c r="AV60" s="3" t="str">
        <f t="shared" si="26"/>
        <v/>
      </c>
      <c r="AW60" s="3" t="str">
        <f t="shared" si="27"/>
        <v/>
      </c>
      <c r="AX60" s="3" t="str">
        <f t="shared" si="28"/>
        <v/>
      </c>
      <c r="AY60" s="3" t="str">
        <f t="shared" si="29"/>
        <v/>
      </c>
      <c r="AZ60" s="3" t="str">
        <f t="shared" si="30"/>
        <v/>
      </c>
      <c r="BA60" s="3"/>
      <c r="BB60" s="6">
        <f t="shared" si="31"/>
        <v>0</v>
      </c>
      <c r="BC60" s="3">
        <f t="shared" si="32"/>
        <v>0</v>
      </c>
      <c r="BD60" s="3">
        <f t="shared" si="34"/>
        <v>0</v>
      </c>
      <c r="BE60" s="3">
        <f t="shared" si="35"/>
        <v>0</v>
      </c>
      <c r="BF60" s="3">
        <f t="shared" si="36"/>
        <v>0</v>
      </c>
      <c r="BG60" s="3">
        <f t="shared" si="37"/>
        <v>0</v>
      </c>
      <c r="BH60" s="3">
        <f t="shared" si="38"/>
        <v>0</v>
      </c>
      <c r="BI60" s="28">
        <f t="shared" si="39"/>
        <v>0</v>
      </c>
      <c r="BJ60" s="28">
        <f t="shared" si="40"/>
        <v>0</v>
      </c>
      <c r="BK60" s="44" t="e">
        <f t="shared" si="41"/>
        <v>#DIV/0!</v>
      </c>
      <c r="BL60" s="45" t="str">
        <f t="shared" si="42"/>
        <v/>
      </c>
      <c r="BM60" s="39"/>
      <c r="BN60" s="39" t="str">
        <f t="shared" si="43"/>
        <v/>
      </c>
      <c r="BP60" s="12" t="e">
        <f t="shared" si="44"/>
        <v>#N/A</v>
      </c>
    </row>
    <row r="61" spans="1:68">
      <c r="A61" s="43" t="s">
        <v>210</v>
      </c>
      <c r="B61" s="43" t="s">
        <v>211</v>
      </c>
      <c r="C61" s="43" t="s">
        <v>150</v>
      </c>
      <c r="D61" s="43" t="s">
        <v>212</v>
      </c>
      <c r="E61" s="43" t="s">
        <v>191</v>
      </c>
      <c r="F61" s="12" t="str">
        <f t="shared" si="33"/>
        <v>serine prot</v>
      </c>
      <c r="H61" s="12" t="e">
        <f>VLOOKUP($B61,data!$B$3:$Q$11565,'diff expr Varroa+DWV'!H$7,FALSE)</f>
        <v>#N/A</v>
      </c>
      <c r="I61" s="12" t="e">
        <f>VLOOKUP($B61,data!$B$3:$Q$11565,'diff expr Varroa+DWV'!I$7,FALSE)</f>
        <v>#N/A</v>
      </c>
      <c r="J61" s="12" t="e">
        <f>VLOOKUP($B61,data!$B$3:$Q$11565,'diff expr Varroa+DWV'!J$7,FALSE)</f>
        <v>#N/A</v>
      </c>
      <c r="K61" s="12" t="e">
        <f>VLOOKUP($B61,data!$B$3:$Q$11565,'diff expr Varroa+DWV'!K$7,FALSE)</f>
        <v>#N/A</v>
      </c>
      <c r="L61" s="12" t="e">
        <f>VLOOKUP($B61,data!$B$3:$Q$11565,'diff expr Varroa+DWV'!L$7,FALSE)</f>
        <v>#N/A</v>
      </c>
      <c r="M61" s="12" t="e">
        <f>VLOOKUP($B61,data!$B$3:$Q$11565,'diff expr Varroa+DWV'!M$7,FALSE)</f>
        <v>#N/A</v>
      </c>
      <c r="N61" s="12" t="e">
        <f>VLOOKUP($B61,data!$B$3:$Q$11565,'diff expr Varroa+DWV'!N$7,FALSE)</f>
        <v>#N/A</v>
      </c>
      <c r="O61" s="12" t="e">
        <f>VLOOKUP($B61,data!$B$3:$Q$11565,'diff expr Varroa+DWV'!O$7,FALSE)</f>
        <v>#N/A</v>
      </c>
      <c r="P61" s="12" t="e">
        <f>VLOOKUP($B61,data!$B$3:$Q$11565,'diff expr Varroa+DWV'!P$7,FALSE)</f>
        <v>#N/A</v>
      </c>
      <c r="Q61" s="12" t="e">
        <f>VLOOKUP($B61,data!$B$3:$Q$11565,'diff expr Varroa+DWV'!Q$7,FALSE)</f>
        <v>#N/A</v>
      </c>
      <c r="S61" s="40" t="b">
        <f>IF(COUNTIF(H61:L61,"&gt;"&amp;'reference parameters'!$B$2)&gt;='reference parameters'!$B$3,IF(COUNTIF('diff expr Varroa+DWV'!M61:Q61,"&gt;"&amp;'reference parameters'!$B$2)&gt;='reference parameters'!$B$4,"OK"))</f>
        <v>0</v>
      </c>
      <c r="U61" s="3" t="b">
        <f t="shared" si="1"/>
        <v>0</v>
      </c>
      <c r="V61" s="3" t="b">
        <f t="shared" si="2"/>
        <v>0</v>
      </c>
      <c r="W61" s="3" t="b">
        <f t="shared" si="3"/>
        <v>0</v>
      </c>
      <c r="X61" s="3" t="b">
        <f t="shared" si="4"/>
        <v>0</v>
      </c>
      <c r="Y61" s="3" t="b">
        <f t="shared" si="5"/>
        <v>0</v>
      </c>
      <c r="Z61" s="3" t="b">
        <f t="shared" si="6"/>
        <v>0</v>
      </c>
      <c r="AA61" s="3" t="b">
        <f t="shared" si="7"/>
        <v>0</v>
      </c>
      <c r="AB61" s="3" t="b">
        <f t="shared" si="8"/>
        <v>0</v>
      </c>
      <c r="AC61" s="3" t="b">
        <f t="shared" si="9"/>
        <v>0</v>
      </c>
      <c r="AD61" s="3" t="b">
        <f t="shared" si="10"/>
        <v>0</v>
      </c>
      <c r="AE61" s="3"/>
      <c r="AF61" s="3" t="str">
        <f t="shared" si="11"/>
        <v/>
      </c>
      <c r="AG61" s="3" t="str">
        <f t="shared" si="12"/>
        <v/>
      </c>
      <c r="AH61" s="3" t="str">
        <f t="shared" si="13"/>
        <v/>
      </c>
      <c r="AI61" s="3" t="str">
        <f t="shared" si="14"/>
        <v/>
      </c>
      <c r="AJ61" s="3" t="str">
        <f t="shared" si="15"/>
        <v/>
      </c>
      <c r="AK61" s="3" t="str">
        <f t="shared" si="16"/>
        <v/>
      </c>
      <c r="AL61" s="3" t="str">
        <f t="shared" si="17"/>
        <v/>
      </c>
      <c r="AM61" s="3" t="str">
        <f t="shared" si="18"/>
        <v/>
      </c>
      <c r="AN61" s="3" t="str">
        <f t="shared" si="19"/>
        <v/>
      </c>
      <c r="AO61" s="3" t="str">
        <f t="shared" si="20"/>
        <v/>
      </c>
      <c r="AP61" s="3"/>
      <c r="AQ61" s="3" t="str">
        <f t="shared" si="21"/>
        <v/>
      </c>
      <c r="AR61" s="3" t="str">
        <f t="shared" si="22"/>
        <v/>
      </c>
      <c r="AS61" s="3" t="str">
        <f t="shared" si="23"/>
        <v/>
      </c>
      <c r="AT61" s="3" t="str">
        <f t="shared" si="24"/>
        <v/>
      </c>
      <c r="AU61" s="3" t="str">
        <f t="shared" si="25"/>
        <v/>
      </c>
      <c r="AV61" s="3" t="str">
        <f t="shared" si="26"/>
        <v/>
      </c>
      <c r="AW61" s="3" t="str">
        <f t="shared" si="27"/>
        <v/>
      </c>
      <c r="AX61" s="3" t="str">
        <f t="shared" si="28"/>
        <v/>
      </c>
      <c r="AY61" s="3" t="str">
        <f t="shared" si="29"/>
        <v/>
      </c>
      <c r="AZ61" s="3" t="str">
        <f t="shared" si="30"/>
        <v/>
      </c>
      <c r="BA61" s="3"/>
      <c r="BB61" s="6">
        <f t="shared" si="31"/>
        <v>0</v>
      </c>
      <c r="BC61" s="3">
        <f t="shared" si="32"/>
        <v>0</v>
      </c>
      <c r="BD61" s="3">
        <f t="shared" si="34"/>
        <v>0</v>
      </c>
      <c r="BE61" s="3">
        <f t="shared" si="35"/>
        <v>0</v>
      </c>
      <c r="BF61" s="3">
        <f t="shared" si="36"/>
        <v>0</v>
      </c>
      <c r="BG61" s="3">
        <f t="shared" si="37"/>
        <v>0</v>
      </c>
      <c r="BH61" s="3">
        <f t="shared" si="38"/>
        <v>0</v>
      </c>
      <c r="BI61" s="28">
        <f t="shared" si="39"/>
        <v>0</v>
      </c>
      <c r="BJ61" s="28">
        <f t="shared" si="40"/>
        <v>0</v>
      </c>
      <c r="BK61" s="44" t="e">
        <f t="shared" si="41"/>
        <v>#DIV/0!</v>
      </c>
      <c r="BL61" s="45" t="str">
        <f t="shared" si="42"/>
        <v/>
      </c>
      <c r="BM61" s="39"/>
      <c r="BN61" s="39" t="str">
        <f t="shared" si="43"/>
        <v/>
      </c>
      <c r="BP61" s="12" t="e">
        <f t="shared" si="44"/>
        <v>#N/A</v>
      </c>
    </row>
    <row r="62" spans="1:68">
      <c r="A62" s="43" t="s">
        <v>213</v>
      </c>
      <c r="B62" s="43" t="s">
        <v>214</v>
      </c>
      <c r="C62" s="43" t="s">
        <v>150</v>
      </c>
      <c r="D62" s="43" t="s">
        <v>215</v>
      </c>
      <c r="E62" s="43" t="s">
        <v>191</v>
      </c>
      <c r="F62" s="12" t="str">
        <f t="shared" si="33"/>
        <v>serine prot</v>
      </c>
      <c r="H62" s="12">
        <f>VLOOKUP($B62,data!$B$3:$Q$11565,'diff expr Varroa+DWV'!H$7,FALSE)</f>
        <v>2.8218677180984102</v>
      </c>
      <c r="I62" s="12">
        <f>VLOOKUP($B62,data!$B$3:$Q$11565,'diff expr Varroa+DWV'!I$7,FALSE)</f>
        <v>2.8218677180984102</v>
      </c>
      <c r="J62" s="12">
        <f>VLOOKUP($B62,data!$B$3:$Q$11565,'diff expr Varroa+DWV'!J$7,FALSE)</f>
        <v>4.7104489803388701</v>
      </c>
      <c r="K62" s="12">
        <f>VLOOKUP($B62,data!$B$3:$Q$11565,'diff expr Varroa+DWV'!K$7,FALSE)</f>
        <v>3.7319397910766599</v>
      </c>
      <c r="L62" s="12">
        <f>VLOOKUP($B62,data!$B$3:$Q$11565,'diff expr Varroa+DWV'!L$7,FALSE)</f>
        <v>3.9446609719593901</v>
      </c>
      <c r="M62" s="12">
        <f>VLOOKUP($B62,data!$B$3:$Q$11565,'diff expr Varroa+DWV'!M$7,FALSE)</f>
        <v>3.6461416973015899</v>
      </c>
      <c r="N62" s="12">
        <f>VLOOKUP($B62,data!$B$3:$Q$11565,'diff expr Varroa+DWV'!N$7,FALSE)</f>
        <v>3.31389066967124</v>
      </c>
      <c r="O62" s="12">
        <f>VLOOKUP($B62,data!$B$3:$Q$11565,'diff expr Varroa+DWV'!O$7,FALSE)</f>
        <v>3.8507909364900099</v>
      </c>
      <c r="P62" s="12">
        <f>VLOOKUP($B62,data!$B$3:$Q$11565,'diff expr Varroa+DWV'!P$7,FALSE)</f>
        <v>3.6194497939779602</v>
      </c>
      <c r="Q62" s="12">
        <f>VLOOKUP($B62,data!$B$3:$Q$11565,'diff expr Varroa+DWV'!Q$7,FALSE)</f>
        <v>2.8218677180984102</v>
      </c>
      <c r="S62" s="40" t="str">
        <f>IF(COUNTIF(H62:L62,"&gt;"&amp;'reference parameters'!$B$2)&gt;='reference parameters'!$B$3,IF(COUNTIF('diff expr Varroa+DWV'!M62:Q62,"&gt;"&amp;'reference parameters'!$B$2)&gt;='reference parameters'!$B$4,"OK"))</f>
        <v>OK</v>
      </c>
      <c r="U62" s="3">
        <f t="shared" si="1"/>
        <v>1</v>
      </c>
      <c r="V62" s="3">
        <f t="shared" si="2"/>
        <v>1</v>
      </c>
      <c r="W62" s="3">
        <f t="shared" si="3"/>
        <v>10</v>
      </c>
      <c r="X62" s="3">
        <f t="shared" si="4"/>
        <v>7</v>
      </c>
      <c r="Y62" s="3">
        <f t="shared" si="5"/>
        <v>9</v>
      </c>
      <c r="Z62" s="3">
        <f t="shared" si="6"/>
        <v>6</v>
      </c>
      <c r="AA62" s="3">
        <f t="shared" si="7"/>
        <v>4</v>
      </c>
      <c r="AB62" s="3">
        <f t="shared" si="8"/>
        <v>8</v>
      </c>
      <c r="AC62" s="3">
        <f t="shared" si="9"/>
        <v>5</v>
      </c>
      <c r="AD62" s="3">
        <f t="shared" si="10"/>
        <v>1</v>
      </c>
      <c r="AE62" s="3"/>
      <c r="AF62" s="3">
        <f t="shared" si="11"/>
        <v>1</v>
      </c>
      <c r="AG62" s="3">
        <f t="shared" si="12"/>
        <v>1</v>
      </c>
      <c r="AH62" s="3">
        <f t="shared" si="13"/>
        <v>0</v>
      </c>
      <c r="AI62" s="3">
        <f t="shared" si="14"/>
        <v>0</v>
      </c>
      <c r="AJ62" s="3">
        <f t="shared" si="15"/>
        <v>0</v>
      </c>
      <c r="AK62" s="3">
        <f t="shared" si="16"/>
        <v>0</v>
      </c>
      <c r="AL62" s="3">
        <f t="shared" si="17"/>
        <v>0</v>
      </c>
      <c r="AM62" s="3">
        <f t="shared" si="18"/>
        <v>0</v>
      </c>
      <c r="AN62" s="3">
        <f t="shared" si="19"/>
        <v>0</v>
      </c>
      <c r="AO62" s="3">
        <f t="shared" si="20"/>
        <v>1</v>
      </c>
      <c r="AP62" s="3"/>
      <c r="AQ62" s="3">
        <f t="shared" si="21"/>
        <v>2</v>
      </c>
      <c r="AR62" s="3">
        <f t="shared" si="22"/>
        <v>2</v>
      </c>
      <c r="AS62" s="3">
        <f t="shared" si="23"/>
        <v>10</v>
      </c>
      <c r="AT62" s="3">
        <f t="shared" si="24"/>
        <v>7</v>
      </c>
      <c r="AU62" s="3">
        <f t="shared" si="25"/>
        <v>9</v>
      </c>
      <c r="AV62" s="3">
        <f t="shared" si="26"/>
        <v>6</v>
      </c>
      <c r="AW62" s="3">
        <f t="shared" si="27"/>
        <v>4</v>
      </c>
      <c r="AX62" s="3">
        <f t="shared" si="28"/>
        <v>8</v>
      </c>
      <c r="AY62" s="3">
        <f t="shared" si="29"/>
        <v>5</v>
      </c>
      <c r="AZ62" s="3">
        <f t="shared" si="30"/>
        <v>2</v>
      </c>
      <c r="BA62" s="3"/>
      <c r="BB62" s="6">
        <f t="shared" si="31"/>
        <v>5</v>
      </c>
      <c r="BC62" s="3">
        <f t="shared" si="32"/>
        <v>5</v>
      </c>
      <c r="BD62" s="3">
        <f t="shared" si="34"/>
        <v>30</v>
      </c>
      <c r="BE62" s="3">
        <f t="shared" si="35"/>
        <v>25</v>
      </c>
      <c r="BF62" s="3">
        <f t="shared" si="36"/>
        <v>10</v>
      </c>
      <c r="BG62" s="3">
        <f t="shared" si="37"/>
        <v>15</v>
      </c>
      <c r="BH62" s="3">
        <f t="shared" si="38"/>
        <v>10</v>
      </c>
      <c r="BI62" s="28">
        <f t="shared" si="39"/>
        <v>12.5</v>
      </c>
      <c r="BJ62" s="28">
        <f t="shared" si="40"/>
        <v>4.7871355387816905</v>
      </c>
      <c r="BK62" s="44">
        <f t="shared" si="41"/>
        <v>-0.5222329678670935</v>
      </c>
      <c r="BL62" s="45">
        <f t="shared" si="42"/>
        <v>0.30075406722029491</v>
      </c>
      <c r="BM62" s="39"/>
      <c r="BN62" s="39" t="str">
        <f t="shared" si="43"/>
        <v/>
      </c>
      <c r="BP62" s="12">
        <f t="shared" si="44"/>
        <v>-1.9171644896950085E-2</v>
      </c>
    </row>
    <row r="63" spans="1:68">
      <c r="A63" s="43" t="s">
        <v>216</v>
      </c>
      <c r="B63" s="43" t="s">
        <v>217</v>
      </c>
      <c r="C63" s="43" t="s">
        <v>150</v>
      </c>
      <c r="D63" s="43" t="s">
        <v>218</v>
      </c>
      <c r="E63" s="43" t="s">
        <v>191</v>
      </c>
      <c r="F63" s="12" t="str">
        <f t="shared" si="33"/>
        <v>serine prot</v>
      </c>
      <c r="H63" s="12">
        <f>VLOOKUP($B63,data!$B$3:$Q$11565,'diff expr Varroa+DWV'!H$7,FALSE)</f>
        <v>8.9028358086210293</v>
      </c>
      <c r="I63" s="12">
        <f>VLOOKUP($B63,data!$B$3:$Q$11565,'diff expr Varroa+DWV'!I$7,FALSE)</f>
        <v>8.4534951995057206</v>
      </c>
      <c r="J63" s="12">
        <f>VLOOKUP($B63,data!$B$3:$Q$11565,'diff expr Varroa+DWV'!J$7,FALSE)</f>
        <v>9.2117531437659892</v>
      </c>
      <c r="K63" s="12">
        <f>VLOOKUP($B63,data!$B$3:$Q$11565,'diff expr Varroa+DWV'!K$7,FALSE)</f>
        <v>8.5323957307324498</v>
      </c>
      <c r="L63" s="12">
        <f>VLOOKUP($B63,data!$B$3:$Q$11565,'diff expr Varroa+DWV'!L$7,FALSE)</f>
        <v>8.4948759047022495</v>
      </c>
      <c r="M63" s="12">
        <f>VLOOKUP($B63,data!$B$3:$Q$11565,'diff expr Varroa+DWV'!M$7,FALSE)</f>
        <v>7.4473440408504299</v>
      </c>
      <c r="N63" s="12">
        <f>VLOOKUP($B63,data!$B$3:$Q$11565,'diff expr Varroa+DWV'!N$7,FALSE)</f>
        <v>6.6678003653061104</v>
      </c>
      <c r="O63" s="12">
        <f>VLOOKUP($B63,data!$B$3:$Q$11565,'diff expr Varroa+DWV'!O$7,FALSE)</f>
        <v>6.5197099732644697</v>
      </c>
      <c r="P63" s="12">
        <f>VLOOKUP($B63,data!$B$3:$Q$11565,'diff expr Varroa+DWV'!P$7,FALSE)</f>
        <v>5.8481757373421797</v>
      </c>
      <c r="Q63" s="12">
        <f>VLOOKUP($B63,data!$B$3:$Q$11565,'diff expr Varroa+DWV'!Q$7,FALSE)</f>
        <v>11.303394432065099</v>
      </c>
      <c r="S63" s="40" t="str">
        <f>IF(COUNTIF(H63:L63,"&gt;"&amp;'reference parameters'!$B$2)&gt;='reference parameters'!$B$3,IF(COUNTIF('diff expr Varroa+DWV'!M63:Q63,"&gt;"&amp;'reference parameters'!$B$2)&gt;='reference parameters'!$B$4,"OK"))</f>
        <v>OK</v>
      </c>
      <c r="U63" s="3">
        <f t="shared" si="1"/>
        <v>8</v>
      </c>
      <c r="V63" s="3">
        <f t="shared" si="2"/>
        <v>5</v>
      </c>
      <c r="W63" s="3">
        <f t="shared" si="3"/>
        <v>9</v>
      </c>
      <c r="X63" s="3">
        <f t="shared" si="4"/>
        <v>7</v>
      </c>
      <c r="Y63" s="3">
        <f t="shared" si="5"/>
        <v>6</v>
      </c>
      <c r="Z63" s="3">
        <f t="shared" si="6"/>
        <v>4</v>
      </c>
      <c r="AA63" s="3">
        <f t="shared" si="7"/>
        <v>3</v>
      </c>
      <c r="AB63" s="3">
        <f t="shared" si="8"/>
        <v>2</v>
      </c>
      <c r="AC63" s="3">
        <f t="shared" si="9"/>
        <v>1</v>
      </c>
      <c r="AD63" s="3">
        <f t="shared" si="10"/>
        <v>10</v>
      </c>
      <c r="AE63" s="3"/>
      <c r="AF63" s="3">
        <f t="shared" si="11"/>
        <v>0</v>
      </c>
      <c r="AG63" s="3">
        <f t="shared" si="12"/>
        <v>0</v>
      </c>
      <c r="AH63" s="3">
        <f t="shared" si="13"/>
        <v>0</v>
      </c>
      <c r="AI63" s="3">
        <f t="shared" si="14"/>
        <v>0</v>
      </c>
      <c r="AJ63" s="3">
        <f t="shared" si="15"/>
        <v>0</v>
      </c>
      <c r="AK63" s="3">
        <f t="shared" si="16"/>
        <v>0</v>
      </c>
      <c r="AL63" s="3">
        <f t="shared" si="17"/>
        <v>0</v>
      </c>
      <c r="AM63" s="3">
        <f t="shared" si="18"/>
        <v>0</v>
      </c>
      <c r="AN63" s="3">
        <f t="shared" si="19"/>
        <v>0</v>
      </c>
      <c r="AO63" s="3">
        <f t="shared" si="20"/>
        <v>0</v>
      </c>
      <c r="AP63" s="3"/>
      <c r="AQ63" s="3">
        <f t="shared" si="21"/>
        <v>8</v>
      </c>
      <c r="AR63" s="3">
        <f t="shared" si="22"/>
        <v>5</v>
      </c>
      <c r="AS63" s="3">
        <f t="shared" si="23"/>
        <v>9</v>
      </c>
      <c r="AT63" s="3">
        <f t="shared" si="24"/>
        <v>7</v>
      </c>
      <c r="AU63" s="3">
        <f t="shared" si="25"/>
        <v>6</v>
      </c>
      <c r="AV63" s="3">
        <f t="shared" si="26"/>
        <v>4</v>
      </c>
      <c r="AW63" s="3">
        <f t="shared" si="27"/>
        <v>3</v>
      </c>
      <c r="AX63" s="3">
        <f t="shared" si="28"/>
        <v>2</v>
      </c>
      <c r="AY63" s="3">
        <f t="shared" si="29"/>
        <v>1</v>
      </c>
      <c r="AZ63" s="3">
        <f t="shared" si="30"/>
        <v>10</v>
      </c>
      <c r="BA63" s="3"/>
      <c r="BB63" s="6">
        <f t="shared" si="31"/>
        <v>5</v>
      </c>
      <c r="BC63" s="3">
        <f t="shared" si="32"/>
        <v>5</v>
      </c>
      <c r="BD63" s="3">
        <f t="shared" si="34"/>
        <v>35</v>
      </c>
      <c r="BE63" s="3">
        <f t="shared" si="35"/>
        <v>20</v>
      </c>
      <c r="BF63" s="3">
        <f t="shared" si="36"/>
        <v>5</v>
      </c>
      <c r="BG63" s="3">
        <f t="shared" si="37"/>
        <v>20</v>
      </c>
      <c r="BH63" s="3">
        <f t="shared" si="38"/>
        <v>5</v>
      </c>
      <c r="BI63" s="28">
        <f t="shared" si="39"/>
        <v>12.5</v>
      </c>
      <c r="BJ63" s="28">
        <f t="shared" si="40"/>
        <v>4.7871355387816905</v>
      </c>
      <c r="BK63" s="44">
        <f t="shared" si="41"/>
        <v>-1.5666989036012806</v>
      </c>
      <c r="BL63" s="45">
        <f t="shared" si="42"/>
        <v>5.8592543599068986E-2</v>
      </c>
      <c r="BM63" s="39"/>
      <c r="BN63" s="39" t="str">
        <f t="shared" si="43"/>
        <v/>
      </c>
      <c r="BP63" s="12">
        <f t="shared" si="44"/>
        <v>-6.2104426575794666E-2</v>
      </c>
    </row>
    <row r="64" spans="1:68">
      <c r="A64" s="43" t="s">
        <v>219</v>
      </c>
      <c r="B64" s="43" t="s">
        <v>220</v>
      </c>
      <c r="C64" s="43" t="s">
        <v>150</v>
      </c>
      <c r="D64" s="43" t="s">
        <v>221</v>
      </c>
      <c r="E64" s="43" t="s">
        <v>191</v>
      </c>
      <c r="F64" s="12" t="str">
        <f t="shared" si="33"/>
        <v>serine prot</v>
      </c>
      <c r="H64" s="12">
        <f>VLOOKUP($B64,data!$B$3:$Q$11565,'diff expr Varroa+DWV'!H$7,FALSE)</f>
        <v>7.1062601366847904</v>
      </c>
      <c r="I64" s="12">
        <f>VLOOKUP($B64,data!$B$3:$Q$11565,'diff expr Varroa+DWV'!I$7,FALSE)</f>
        <v>6.9528396994793198</v>
      </c>
      <c r="J64" s="12">
        <f>VLOOKUP($B64,data!$B$3:$Q$11565,'diff expr Varroa+DWV'!J$7,FALSE)</f>
        <v>8.4841359915937993</v>
      </c>
      <c r="K64" s="12">
        <f>VLOOKUP($B64,data!$B$3:$Q$11565,'diff expr Varroa+DWV'!K$7,FALSE)</f>
        <v>7.9713141637722202</v>
      </c>
      <c r="L64" s="12">
        <f>VLOOKUP($B64,data!$B$3:$Q$11565,'diff expr Varroa+DWV'!L$7,FALSE)</f>
        <v>7.6719625067096704</v>
      </c>
      <c r="M64" s="12">
        <f>VLOOKUP($B64,data!$B$3:$Q$11565,'diff expr Varroa+DWV'!M$7,FALSE)</f>
        <v>7.3028684494029497</v>
      </c>
      <c r="N64" s="12">
        <f>VLOOKUP($B64,data!$B$3:$Q$11565,'diff expr Varroa+DWV'!N$7,FALSE)</f>
        <v>7.4508466303633201</v>
      </c>
      <c r="O64" s="12">
        <f>VLOOKUP($B64,data!$B$3:$Q$11565,'diff expr Varroa+DWV'!O$7,FALSE)</f>
        <v>7.5426165392670503</v>
      </c>
      <c r="P64" s="12">
        <f>VLOOKUP($B64,data!$B$3:$Q$11565,'diff expr Varroa+DWV'!P$7,FALSE)</f>
        <v>6.6290412099549298</v>
      </c>
      <c r="Q64" s="12">
        <f>VLOOKUP($B64,data!$B$3:$Q$11565,'diff expr Varroa+DWV'!Q$7,FALSE)</f>
        <v>8.0859864702427604</v>
      </c>
      <c r="S64" s="40" t="str">
        <f>IF(COUNTIF(H64:L64,"&gt;"&amp;'reference parameters'!$B$2)&gt;='reference parameters'!$B$3,IF(COUNTIF('diff expr Varroa+DWV'!M64:Q64,"&gt;"&amp;'reference parameters'!$B$2)&gt;='reference parameters'!$B$4,"OK"))</f>
        <v>OK</v>
      </c>
      <c r="U64" s="3">
        <f t="shared" si="1"/>
        <v>3</v>
      </c>
      <c r="V64" s="3">
        <f t="shared" si="2"/>
        <v>2</v>
      </c>
      <c r="W64" s="3">
        <f t="shared" si="3"/>
        <v>10</v>
      </c>
      <c r="X64" s="3">
        <f t="shared" si="4"/>
        <v>8</v>
      </c>
      <c r="Y64" s="3">
        <f t="shared" si="5"/>
        <v>7</v>
      </c>
      <c r="Z64" s="3">
        <f t="shared" si="6"/>
        <v>4</v>
      </c>
      <c r="AA64" s="3">
        <f t="shared" si="7"/>
        <v>5</v>
      </c>
      <c r="AB64" s="3">
        <f t="shared" si="8"/>
        <v>6</v>
      </c>
      <c r="AC64" s="3">
        <f t="shared" si="9"/>
        <v>1</v>
      </c>
      <c r="AD64" s="3">
        <f t="shared" si="10"/>
        <v>9</v>
      </c>
      <c r="AE64" s="3"/>
      <c r="AF64" s="3">
        <f t="shared" si="11"/>
        <v>0</v>
      </c>
      <c r="AG64" s="3">
        <f t="shared" si="12"/>
        <v>0</v>
      </c>
      <c r="AH64" s="3">
        <f t="shared" si="13"/>
        <v>0</v>
      </c>
      <c r="AI64" s="3">
        <f t="shared" si="14"/>
        <v>0</v>
      </c>
      <c r="AJ64" s="3">
        <f t="shared" si="15"/>
        <v>0</v>
      </c>
      <c r="AK64" s="3">
        <f t="shared" si="16"/>
        <v>0</v>
      </c>
      <c r="AL64" s="3">
        <f t="shared" si="17"/>
        <v>0</v>
      </c>
      <c r="AM64" s="3">
        <f t="shared" si="18"/>
        <v>0</v>
      </c>
      <c r="AN64" s="3">
        <f t="shared" si="19"/>
        <v>0</v>
      </c>
      <c r="AO64" s="3">
        <f t="shared" si="20"/>
        <v>0</v>
      </c>
      <c r="AP64" s="3"/>
      <c r="AQ64" s="3">
        <f t="shared" si="21"/>
        <v>3</v>
      </c>
      <c r="AR64" s="3">
        <f t="shared" si="22"/>
        <v>2</v>
      </c>
      <c r="AS64" s="3">
        <f t="shared" si="23"/>
        <v>10</v>
      </c>
      <c r="AT64" s="3">
        <f t="shared" si="24"/>
        <v>8</v>
      </c>
      <c r="AU64" s="3">
        <f t="shared" si="25"/>
        <v>7</v>
      </c>
      <c r="AV64" s="3">
        <f t="shared" si="26"/>
        <v>4</v>
      </c>
      <c r="AW64" s="3">
        <f t="shared" si="27"/>
        <v>5</v>
      </c>
      <c r="AX64" s="3">
        <f t="shared" si="28"/>
        <v>6</v>
      </c>
      <c r="AY64" s="3">
        <f t="shared" si="29"/>
        <v>1</v>
      </c>
      <c r="AZ64" s="3">
        <f t="shared" si="30"/>
        <v>9</v>
      </c>
      <c r="BA64" s="3"/>
      <c r="BB64" s="6">
        <f t="shared" si="31"/>
        <v>5</v>
      </c>
      <c r="BC64" s="3">
        <f t="shared" si="32"/>
        <v>5</v>
      </c>
      <c r="BD64" s="3">
        <f t="shared" si="34"/>
        <v>30</v>
      </c>
      <c r="BE64" s="3">
        <f t="shared" si="35"/>
        <v>25</v>
      </c>
      <c r="BF64" s="3">
        <f t="shared" si="36"/>
        <v>10</v>
      </c>
      <c r="BG64" s="3">
        <f t="shared" si="37"/>
        <v>15</v>
      </c>
      <c r="BH64" s="3">
        <f t="shared" si="38"/>
        <v>10</v>
      </c>
      <c r="BI64" s="28">
        <f t="shared" si="39"/>
        <v>12.5</v>
      </c>
      <c r="BJ64" s="28">
        <f t="shared" si="40"/>
        <v>4.7871355387816905</v>
      </c>
      <c r="BK64" s="44">
        <f t="shared" si="41"/>
        <v>-0.5222329678670935</v>
      </c>
      <c r="BL64" s="45">
        <f t="shared" si="42"/>
        <v>0.30075406722029491</v>
      </c>
      <c r="BM64" s="39"/>
      <c r="BN64" s="39" t="str">
        <f t="shared" si="43"/>
        <v/>
      </c>
      <c r="BP64" s="12">
        <f t="shared" si="44"/>
        <v>-1.3574961370645296E-2</v>
      </c>
    </row>
    <row r="65" spans="1:68">
      <c r="A65" s="43" t="s">
        <v>222</v>
      </c>
      <c r="B65" s="43" t="s">
        <v>223</v>
      </c>
      <c r="C65" s="43" t="s">
        <v>224</v>
      </c>
      <c r="D65" s="43" t="s">
        <v>225</v>
      </c>
      <c r="E65" s="43" t="s">
        <v>191</v>
      </c>
      <c r="F65" s="12" t="str">
        <f t="shared" si="33"/>
        <v>serine prot</v>
      </c>
      <c r="H65" s="12">
        <f>VLOOKUP($B65,data!$B$3:$Q$11565,'diff expr Varroa+DWV'!H$7,FALSE)</f>
        <v>8.7892371548983395</v>
      </c>
      <c r="I65" s="12">
        <f>VLOOKUP($B65,data!$B$3:$Q$11565,'diff expr Varroa+DWV'!I$7,FALSE)</f>
        <v>8.5271612275875395</v>
      </c>
      <c r="J65" s="12">
        <f>VLOOKUP($B65,data!$B$3:$Q$11565,'diff expr Varroa+DWV'!J$7,FALSE)</f>
        <v>8.6139801654328298</v>
      </c>
      <c r="K65" s="12">
        <f>VLOOKUP($B65,data!$B$3:$Q$11565,'diff expr Varroa+DWV'!K$7,FALSE)</f>
        <v>8.2517042368415598</v>
      </c>
      <c r="L65" s="12">
        <f>VLOOKUP($B65,data!$B$3:$Q$11565,'diff expr Varroa+DWV'!L$7,FALSE)</f>
        <v>8.9746949583964302</v>
      </c>
      <c r="M65" s="12">
        <f>VLOOKUP($B65,data!$B$3:$Q$11565,'diff expr Varroa+DWV'!M$7,FALSE)</f>
        <v>8.3715292344763395</v>
      </c>
      <c r="N65" s="12">
        <f>VLOOKUP($B65,data!$B$3:$Q$11565,'diff expr Varroa+DWV'!N$7,FALSE)</f>
        <v>8.8763069156626102</v>
      </c>
      <c r="O65" s="12">
        <f>VLOOKUP($B65,data!$B$3:$Q$11565,'diff expr Varroa+DWV'!O$7,FALSE)</f>
        <v>7.9602345118790003</v>
      </c>
      <c r="P65" s="12">
        <f>VLOOKUP($B65,data!$B$3:$Q$11565,'diff expr Varroa+DWV'!P$7,FALSE)</f>
        <v>7.0238399023873797</v>
      </c>
      <c r="Q65" s="12">
        <f>VLOOKUP($B65,data!$B$3:$Q$11565,'diff expr Varroa+DWV'!Q$7,FALSE)</f>
        <v>10.758673771778099</v>
      </c>
      <c r="S65" s="40" t="str">
        <f>IF(COUNTIF(H65:L65,"&gt;"&amp;'reference parameters'!$B$2)&gt;='reference parameters'!$B$3,IF(COUNTIF('diff expr Varroa+DWV'!M65:Q65,"&gt;"&amp;'reference parameters'!$B$2)&gt;='reference parameters'!$B$4,"OK"))</f>
        <v>OK</v>
      </c>
      <c r="U65" s="3">
        <f t="shared" si="1"/>
        <v>7</v>
      </c>
      <c r="V65" s="3">
        <f t="shared" si="2"/>
        <v>5</v>
      </c>
      <c r="W65" s="3">
        <f t="shared" si="3"/>
        <v>6</v>
      </c>
      <c r="X65" s="3">
        <f t="shared" si="4"/>
        <v>3</v>
      </c>
      <c r="Y65" s="3">
        <f t="shared" si="5"/>
        <v>9</v>
      </c>
      <c r="Z65" s="3">
        <f t="shared" si="6"/>
        <v>4</v>
      </c>
      <c r="AA65" s="3">
        <f t="shared" si="7"/>
        <v>8</v>
      </c>
      <c r="AB65" s="3">
        <f t="shared" si="8"/>
        <v>2</v>
      </c>
      <c r="AC65" s="3">
        <f t="shared" si="9"/>
        <v>1</v>
      </c>
      <c r="AD65" s="3">
        <f t="shared" si="10"/>
        <v>10</v>
      </c>
      <c r="AE65" s="3"/>
      <c r="AF65" s="3">
        <f t="shared" si="11"/>
        <v>0</v>
      </c>
      <c r="AG65" s="3">
        <f t="shared" si="12"/>
        <v>0</v>
      </c>
      <c r="AH65" s="3">
        <f t="shared" si="13"/>
        <v>0</v>
      </c>
      <c r="AI65" s="3">
        <f t="shared" si="14"/>
        <v>0</v>
      </c>
      <c r="AJ65" s="3">
        <f t="shared" si="15"/>
        <v>0</v>
      </c>
      <c r="AK65" s="3">
        <f t="shared" si="16"/>
        <v>0</v>
      </c>
      <c r="AL65" s="3">
        <f t="shared" si="17"/>
        <v>0</v>
      </c>
      <c r="AM65" s="3">
        <f t="shared" si="18"/>
        <v>0</v>
      </c>
      <c r="AN65" s="3">
        <f t="shared" si="19"/>
        <v>0</v>
      </c>
      <c r="AO65" s="3">
        <f t="shared" si="20"/>
        <v>0</v>
      </c>
      <c r="AP65" s="3"/>
      <c r="AQ65" s="3">
        <f t="shared" si="21"/>
        <v>7</v>
      </c>
      <c r="AR65" s="3">
        <f t="shared" si="22"/>
        <v>5</v>
      </c>
      <c r="AS65" s="3">
        <f t="shared" si="23"/>
        <v>6</v>
      </c>
      <c r="AT65" s="3">
        <f t="shared" si="24"/>
        <v>3</v>
      </c>
      <c r="AU65" s="3">
        <f t="shared" si="25"/>
        <v>9</v>
      </c>
      <c r="AV65" s="3">
        <f t="shared" si="26"/>
        <v>4</v>
      </c>
      <c r="AW65" s="3">
        <f t="shared" si="27"/>
        <v>8</v>
      </c>
      <c r="AX65" s="3">
        <f t="shared" si="28"/>
        <v>2</v>
      </c>
      <c r="AY65" s="3">
        <f t="shared" si="29"/>
        <v>1</v>
      </c>
      <c r="AZ65" s="3">
        <f t="shared" si="30"/>
        <v>10</v>
      </c>
      <c r="BA65" s="3"/>
      <c r="BB65" s="6">
        <f t="shared" si="31"/>
        <v>5</v>
      </c>
      <c r="BC65" s="3">
        <f t="shared" si="32"/>
        <v>5</v>
      </c>
      <c r="BD65" s="3">
        <f t="shared" si="34"/>
        <v>30</v>
      </c>
      <c r="BE65" s="3">
        <f t="shared" si="35"/>
        <v>25</v>
      </c>
      <c r="BF65" s="3">
        <f t="shared" si="36"/>
        <v>10</v>
      </c>
      <c r="BG65" s="3">
        <f t="shared" si="37"/>
        <v>15</v>
      </c>
      <c r="BH65" s="3">
        <f t="shared" si="38"/>
        <v>10</v>
      </c>
      <c r="BI65" s="28">
        <f t="shared" si="39"/>
        <v>12.5</v>
      </c>
      <c r="BJ65" s="28">
        <f t="shared" si="40"/>
        <v>4.7871355387816905</v>
      </c>
      <c r="BK65" s="44">
        <f t="shared" si="41"/>
        <v>-0.5222329678670935</v>
      </c>
      <c r="BL65" s="45">
        <f t="shared" si="42"/>
        <v>0.30075406722029491</v>
      </c>
      <c r="BM65" s="39"/>
      <c r="BN65" s="39" t="str">
        <f t="shared" si="43"/>
        <v/>
      </c>
      <c r="BP65" s="12">
        <f t="shared" si="44"/>
        <v>-1.6756628961339438E-3</v>
      </c>
    </row>
    <row r="66" spans="1:68">
      <c r="A66" s="43" t="s">
        <v>226</v>
      </c>
      <c r="B66" s="43" t="s">
        <v>227</v>
      </c>
      <c r="C66" s="43" t="s">
        <v>228</v>
      </c>
      <c r="D66" s="43" t="s">
        <v>229</v>
      </c>
      <c r="E66" s="43" t="s">
        <v>191</v>
      </c>
      <c r="F66" s="12" t="str">
        <f t="shared" si="33"/>
        <v>serine prot</v>
      </c>
      <c r="H66" s="12">
        <f>VLOOKUP($B66,data!$B$3:$Q$11565,'diff expr Varroa+DWV'!H$7,FALSE)</f>
        <v>4.2263167103073602</v>
      </c>
      <c r="I66" s="12">
        <f>VLOOKUP($B66,data!$B$3:$Q$11565,'diff expr Varroa+DWV'!I$7,FALSE)</f>
        <v>4.32650596693877</v>
      </c>
      <c r="J66" s="12">
        <f>VLOOKUP($B66,data!$B$3:$Q$11565,'diff expr Varroa+DWV'!J$7,FALSE)</f>
        <v>4.0887687455453801</v>
      </c>
      <c r="K66" s="12">
        <f>VLOOKUP($B66,data!$B$3:$Q$11565,'diff expr Varroa+DWV'!K$7,FALSE)</f>
        <v>4.1611154638698196</v>
      </c>
      <c r="L66" s="12">
        <f>VLOOKUP($B66,data!$B$3:$Q$11565,'diff expr Varroa+DWV'!L$7,FALSE)</f>
        <v>4.0460446887748596</v>
      </c>
      <c r="M66" s="12">
        <f>VLOOKUP($B66,data!$B$3:$Q$11565,'diff expr Varroa+DWV'!M$7,FALSE)</f>
        <v>4.4113157068760698</v>
      </c>
      <c r="N66" s="12">
        <f>VLOOKUP($B66,data!$B$3:$Q$11565,'diff expr Varroa+DWV'!N$7,FALSE)</f>
        <v>4.3174573962368399</v>
      </c>
      <c r="O66" s="12">
        <f>VLOOKUP($B66,data!$B$3:$Q$11565,'diff expr Varroa+DWV'!O$7,FALSE)</f>
        <v>4.4501242258791596</v>
      </c>
      <c r="P66" s="12">
        <f>VLOOKUP($B66,data!$B$3:$Q$11565,'diff expr Varroa+DWV'!P$7,FALSE)</f>
        <v>4.1712528320562896</v>
      </c>
      <c r="Q66" s="12">
        <f>VLOOKUP($B66,data!$B$3:$Q$11565,'diff expr Varroa+DWV'!Q$7,FALSE)</f>
        <v>5.09416193408443</v>
      </c>
      <c r="S66" s="40" t="str">
        <f>IF(COUNTIF(H66:L66,"&gt;"&amp;'reference parameters'!$B$2)&gt;='reference parameters'!$B$3,IF(COUNTIF('diff expr Varroa+DWV'!M66:Q66,"&gt;"&amp;'reference parameters'!$B$2)&gt;='reference parameters'!$B$4,"OK"))</f>
        <v>OK</v>
      </c>
      <c r="U66" s="3">
        <f t="shared" si="1"/>
        <v>5</v>
      </c>
      <c r="V66" s="3">
        <f t="shared" si="2"/>
        <v>7</v>
      </c>
      <c r="W66" s="3">
        <f t="shared" si="3"/>
        <v>2</v>
      </c>
      <c r="X66" s="3">
        <f t="shared" si="4"/>
        <v>3</v>
      </c>
      <c r="Y66" s="3">
        <f t="shared" si="5"/>
        <v>1</v>
      </c>
      <c r="Z66" s="3">
        <f t="shared" si="6"/>
        <v>8</v>
      </c>
      <c r="AA66" s="3">
        <f t="shared" si="7"/>
        <v>6</v>
      </c>
      <c r="AB66" s="3">
        <f t="shared" si="8"/>
        <v>9</v>
      </c>
      <c r="AC66" s="3">
        <f t="shared" si="9"/>
        <v>4</v>
      </c>
      <c r="AD66" s="3">
        <f t="shared" si="10"/>
        <v>10</v>
      </c>
      <c r="AE66" s="3"/>
      <c r="AF66" s="3">
        <f t="shared" si="11"/>
        <v>0</v>
      </c>
      <c r="AG66" s="3">
        <f t="shared" si="12"/>
        <v>0</v>
      </c>
      <c r="AH66" s="3">
        <f t="shared" si="13"/>
        <v>0</v>
      </c>
      <c r="AI66" s="3">
        <f t="shared" si="14"/>
        <v>0</v>
      </c>
      <c r="AJ66" s="3">
        <f t="shared" si="15"/>
        <v>0</v>
      </c>
      <c r="AK66" s="3">
        <f t="shared" si="16"/>
        <v>0</v>
      </c>
      <c r="AL66" s="3">
        <f t="shared" si="17"/>
        <v>0</v>
      </c>
      <c r="AM66" s="3">
        <f t="shared" si="18"/>
        <v>0</v>
      </c>
      <c r="AN66" s="3">
        <f t="shared" si="19"/>
        <v>0</v>
      </c>
      <c r="AO66" s="3">
        <f t="shared" si="20"/>
        <v>0</v>
      </c>
      <c r="AP66" s="3"/>
      <c r="AQ66" s="3">
        <f t="shared" si="21"/>
        <v>5</v>
      </c>
      <c r="AR66" s="3">
        <f t="shared" si="22"/>
        <v>7</v>
      </c>
      <c r="AS66" s="3">
        <f t="shared" si="23"/>
        <v>2</v>
      </c>
      <c r="AT66" s="3">
        <f t="shared" si="24"/>
        <v>3</v>
      </c>
      <c r="AU66" s="3">
        <f t="shared" si="25"/>
        <v>1</v>
      </c>
      <c r="AV66" s="3">
        <f t="shared" si="26"/>
        <v>8</v>
      </c>
      <c r="AW66" s="3">
        <f t="shared" si="27"/>
        <v>6</v>
      </c>
      <c r="AX66" s="3">
        <f t="shared" si="28"/>
        <v>9</v>
      </c>
      <c r="AY66" s="3">
        <f t="shared" si="29"/>
        <v>4</v>
      </c>
      <c r="AZ66" s="3">
        <f t="shared" si="30"/>
        <v>10</v>
      </c>
      <c r="BA66" s="3"/>
      <c r="BB66" s="6">
        <f t="shared" si="31"/>
        <v>5</v>
      </c>
      <c r="BC66" s="3">
        <f t="shared" si="32"/>
        <v>5</v>
      </c>
      <c r="BD66" s="3">
        <f t="shared" si="34"/>
        <v>18</v>
      </c>
      <c r="BE66" s="3">
        <f t="shared" si="35"/>
        <v>37</v>
      </c>
      <c r="BF66" s="3">
        <f t="shared" si="36"/>
        <v>22</v>
      </c>
      <c r="BG66" s="3">
        <f t="shared" si="37"/>
        <v>3</v>
      </c>
      <c r="BH66" s="3">
        <f t="shared" si="38"/>
        <v>3</v>
      </c>
      <c r="BI66" s="28">
        <f t="shared" si="39"/>
        <v>12.5</v>
      </c>
      <c r="BJ66" s="28">
        <f t="shared" si="40"/>
        <v>4.7871355387816905</v>
      </c>
      <c r="BK66" s="44">
        <f t="shared" si="41"/>
        <v>-1.9844852778949553</v>
      </c>
      <c r="BL66" s="45">
        <f t="shared" si="42"/>
        <v>2.3600883845071103E-2</v>
      </c>
      <c r="BM66" s="39"/>
      <c r="BN66" s="39" t="str">
        <f t="shared" si="43"/>
        <v/>
      </c>
      <c r="BP66" s="12">
        <f t="shared" si="44"/>
        <v>3.2026244565815445E-2</v>
      </c>
    </row>
    <row r="67" spans="1:68">
      <c r="A67" s="43" t="s">
        <v>230</v>
      </c>
      <c r="B67" s="43" t="s">
        <v>231</v>
      </c>
      <c r="C67" s="43" t="s">
        <v>150</v>
      </c>
      <c r="D67" s="43" t="s">
        <v>232</v>
      </c>
      <c r="E67" s="43" t="s">
        <v>191</v>
      </c>
      <c r="F67" s="12" t="str">
        <f t="shared" si="33"/>
        <v>serine prot</v>
      </c>
      <c r="H67" s="12">
        <f>VLOOKUP($B67,data!$B$3:$Q$11565,'diff expr Varroa+DWV'!H$7,FALSE)</f>
        <v>3.6535616636188299</v>
      </c>
      <c r="I67" s="12">
        <f>VLOOKUP($B67,data!$B$3:$Q$11565,'diff expr Varroa+DWV'!I$7,FALSE)</f>
        <v>3.9548310731697001</v>
      </c>
      <c r="J67" s="12">
        <f>VLOOKUP($B67,data!$B$3:$Q$11565,'diff expr Varroa+DWV'!J$7,FALSE)</f>
        <v>2.8218677180984102</v>
      </c>
      <c r="K67" s="12">
        <f>VLOOKUP($B67,data!$B$3:$Q$11565,'diff expr Varroa+DWV'!K$7,FALSE)</f>
        <v>3.2825265482838799</v>
      </c>
      <c r="L67" s="12">
        <f>VLOOKUP($B67,data!$B$3:$Q$11565,'diff expr Varroa+DWV'!L$7,FALSE)</f>
        <v>3.33407035458014</v>
      </c>
      <c r="M67" s="12">
        <f>VLOOKUP($B67,data!$B$3:$Q$11565,'diff expr Varroa+DWV'!M$7,FALSE)</f>
        <v>3.7404257728686199</v>
      </c>
      <c r="N67" s="12">
        <f>VLOOKUP($B67,data!$B$3:$Q$11565,'diff expr Varroa+DWV'!N$7,FALSE)</f>
        <v>3.5144020463037902</v>
      </c>
      <c r="O67" s="12">
        <f>VLOOKUP($B67,data!$B$3:$Q$11565,'diff expr Varroa+DWV'!O$7,FALSE)</f>
        <v>3.42420286852819</v>
      </c>
      <c r="P67" s="12">
        <f>VLOOKUP($B67,data!$B$3:$Q$11565,'diff expr Varroa+DWV'!P$7,FALSE)</f>
        <v>3.7927642367557501</v>
      </c>
      <c r="Q67" s="12">
        <f>VLOOKUP($B67,data!$B$3:$Q$11565,'diff expr Varroa+DWV'!Q$7,FALSE)</f>
        <v>2.8218677180984102</v>
      </c>
      <c r="S67" s="40" t="str">
        <f>IF(COUNTIF(H67:L67,"&gt;"&amp;'reference parameters'!$B$2)&gt;='reference parameters'!$B$3,IF(COUNTIF('diff expr Varroa+DWV'!M67:Q67,"&gt;"&amp;'reference parameters'!$B$2)&gt;='reference parameters'!$B$4,"OK"))</f>
        <v>OK</v>
      </c>
      <c r="U67" s="3">
        <f t="shared" si="1"/>
        <v>7</v>
      </c>
      <c r="V67" s="3">
        <f t="shared" si="2"/>
        <v>10</v>
      </c>
      <c r="W67" s="3">
        <f t="shared" si="3"/>
        <v>1</v>
      </c>
      <c r="X67" s="3">
        <f t="shared" si="4"/>
        <v>3</v>
      </c>
      <c r="Y67" s="3">
        <f t="shared" si="5"/>
        <v>4</v>
      </c>
      <c r="Z67" s="3">
        <f t="shared" si="6"/>
        <v>8</v>
      </c>
      <c r="AA67" s="3">
        <f t="shared" si="7"/>
        <v>6</v>
      </c>
      <c r="AB67" s="3">
        <f t="shared" si="8"/>
        <v>5</v>
      </c>
      <c r="AC67" s="3">
        <f t="shared" si="9"/>
        <v>9</v>
      </c>
      <c r="AD67" s="3">
        <f t="shared" si="10"/>
        <v>1</v>
      </c>
      <c r="AE67" s="3"/>
      <c r="AF67" s="3">
        <f t="shared" si="11"/>
        <v>0</v>
      </c>
      <c r="AG67" s="3">
        <f t="shared" si="12"/>
        <v>0</v>
      </c>
      <c r="AH67" s="3">
        <f t="shared" si="13"/>
        <v>0.5</v>
      </c>
      <c r="AI67" s="3">
        <f t="shared" si="14"/>
        <v>0</v>
      </c>
      <c r="AJ67" s="3">
        <f t="shared" si="15"/>
        <v>0</v>
      </c>
      <c r="AK67" s="3">
        <f t="shared" si="16"/>
        <v>0</v>
      </c>
      <c r="AL67" s="3">
        <f t="shared" si="17"/>
        <v>0</v>
      </c>
      <c r="AM67" s="3">
        <f t="shared" si="18"/>
        <v>0</v>
      </c>
      <c r="AN67" s="3">
        <f t="shared" si="19"/>
        <v>0</v>
      </c>
      <c r="AO67" s="3">
        <f t="shared" si="20"/>
        <v>0.5</v>
      </c>
      <c r="AP67" s="3"/>
      <c r="AQ67" s="3">
        <f t="shared" si="21"/>
        <v>7</v>
      </c>
      <c r="AR67" s="3">
        <f t="shared" si="22"/>
        <v>10</v>
      </c>
      <c r="AS67" s="3">
        <f t="shared" si="23"/>
        <v>1.5</v>
      </c>
      <c r="AT67" s="3">
        <f t="shared" si="24"/>
        <v>3</v>
      </c>
      <c r="AU67" s="3">
        <f t="shared" si="25"/>
        <v>4</v>
      </c>
      <c r="AV67" s="3">
        <f t="shared" si="26"/>
        <v>8</v>
      </c>
      <c r="AW67" s="3">
        <f t="shared" si="27"/>
        <v>6</v>
      </c>
      <c r="AX67" s="3">
        <f t="shared" si="28"/>
        <v>5</v>
      </c>
      <c r="AY67" s="3">
        <f t="shared" si="29"/>
        <v>9</v>
      </c>
      <c r="AZ67" s="3">
        <f t="shared" si="30"/>
        <v>1.5</v>
      </c>
      <c r="BA67" s="3"/>
      <c r="BB67" s="6">
        <f t="shared" si="31"/>
        <v>5</v>
      </c>
      <c r="BC67" s="3">
        <f t="shared" si="32"/>
        <v>5</v>
      </c>
      <c r="BD67" s="3">
        <f t="shared" si="34"/>
        <v>25.5</v>
      </c>
      <c r="BE67" s="3">
        <f t="shared" si="35"/>
        <v>29.5</v>
      </c>
      <c r="BF67" s="3">
        <f t="shared" si="36"/>
        <v>14.5</v>
      </c>
      <c r="BG67" s="3">
        <f t="shared" si="37"/>
        <v>10.5</v>
      </c>
      <c r="BH67" s="3">
        <f t="shared" si="38"/>
        <v>10.5</v>
      </c>
      <c r="BI67" s="28">
        <f t="shared" si="39"/>
        <v>12.5</v>
      </c>
      <c r="BJ67" s="28">
        <f t="shared" si="40"/>
        <v>4.7871355387816905</v>
      </c>
      <c r="BK67" s="44">
        <f t="shared" si="41"/>
        <v>-0.41778637429367482</v>
      </c>
      <c r="BL67" s="45">
        <f t="shared" si="42"/>
        <v>0.33805165701157341</v>
      </c>
      <c r="BM67" s="39"/>
      <c r="BN67" s="39" t="str">
        <f t="shared" si="43"/>
        <v/>
      </c>
      <c r="BP67" s="12">
        <f t="shared" si="44"/>
        <v>6.2426555477497134E-3</v>
      </c>
    </row>
    <row r="68" spans="1:68">
      <c r="A68" s="43" t="s">
        <v>233</v>
      </c>
      <c r="B68" s="43" t="s">
        <v>234</v>
      </c>
      <c r="C68" s="43" t="s">
        <v>235</v>
      </c>
      <c r="D68" s="43" t="s">
        <v>236</v>
      </c>
      <c r="E68" s="43" t="s">
        <v>191</v>
      </c>
      <c r="F68" s="12" t="str">
        <f t="shared" si="33"/>
        <v>serine prot</v>
      </c>
      <c r="H68" s="12">
        <f>VLOOKUP($B68,data!$B$3:$Q$11565,'diff expr Varroa+DWV'!H$7,FALSE)</f>
        <v>9.8717171177869893</v>
      </c>
      <c r="I68" s="12">
        <f>VLOOKUP($B68,data!$B$3:$Q$11565,'diff expr Varroa+DWV'!I$7,FALSE)</f>
        <v>9.7825323166151499</v>
      </c>
      <c r="J68" s="12">
        <f>VLOOKUP($B68,data!$B$3:$Q$11565,'diff expr Varroa+DWV'!J$7,FALSE)</f>
        <v>9.9838693502984803</v>
      </c>
      <c r="K68" s="12">
        <f>VLOOKUP($B68,data!$B$3:$Q$11565,'diff expr Varroa+DWV'!K$7,FALSE)</f>
        <v>10.0283498038727</v>
      </c>
      <c r="L68" s="12">
        <f>VLOOKUP($B68,data!$B$3:$Q$11565,'diff expr Varroa+DWV'!L$7,FALSE)</f>
        <v>10.457912734332901</v>
      </c>
      <c r="M68" s="12">
        <f>VLOOKUP($B68,data!$B$3:$Q$11565,'diff expr Varroa+DWV'!M$7,FALSE)</f>
        <v>9.6130005851250697</v>
      </c>
      <c r="N68" s="12">
        <f>VLOOKUP($B68,data!$B$3:$Q$11565,'diff expr Varroa+DWV'!N$7,FALSE)</f>
        <v>9.8688464155554207</v>
      </c>
      <c r="O68" s="12">
        <f>VLOOKUP($B68,data!$B$3:$Q$11565,'diff expr Varroa+DWV'!O$7,FALSE)</f>
        <v>9.5543717720336208</v>
      </c>
      <c r="P68" s="12">
        <f>VLOOKUP($B68,data!$B$3:$Q$11565,'diff expr Varroa+DWV'!P$7,FALSE)</f>
        <v>9.0053554994578295</v>
      </c>
      <c r="Q68" s="12">
        <f>VLOOKUP($B68,data!$B$3:$Q$11565,'diff expr Varroa+DWV'!Q$7,FALSE)</f>
        <v>11.640795446988101</v>
      </c>
      <c r="S68" s="40" t="str">
        <f>IF(COUNTIF(H68:L68,"&gt;"&amp;'reference parameters'!$B$2)&gt;='reference parameters'!$B$3,IF(COUNTIF('diff expr Varroa+DWV'!M68:Q68,"&gt;"&amp;'reference parameters'!$B$2)&gt;='reference parameters'!$B$4,"OK"))</f>
        <v>OK</v>
      </c>
      <c r="U68" s="3">
        <f t="shared" si="1"/>
        <v>6</v>
      </c>
      <c r="V68" s="3">
        <f t="shared" si="2"/>
        <v>4</v>
      </c>
      <c r="W68" s="3">
        <f t="shared" si="3"/>
        <v>7</v>
      </c>
      <c r="X68" s="3">
        <f t="shared" si="4"/>
        <v>8</v>
      </c>
      <c r="Y68" s="3">
        <f t="shared" si="5"/>
        <v>9</v>
      </c>
      <c r="Z68" s="3">
        <f t="shared" si="6"/>
        <v>3</v>
      </c>
      <c r="AA68" s="3">
        <f t="shared" si="7"/>
        <v>5</v>
      </c>
      <c r="AB68" s="3">
        <f t="shared" si="8"/>
        <v>2</v>
      </c>
      <c r="AC68" s="3">
        <f t="shared" si="9"/>
        <v>1</v>
      </c>
      <c r="AD68" s="3">
        <f t="shared" si="10"/>
        <v>10</v>
      </c>
      <c r="AE68" s="3"/>
      <c r="AF68" s="3">
        <f t="shared" si="11"/>
        <v>0</v>
      </c>
      <c r="AG68" s="3">
        <f t="shared" si="12"/>
        <v>0</v>
      </c>
      <c r="AH68" s="3">
        <f t="shared" si="13"/>
        <v>0</v>
      </c>
      <c r="AI68" s="3">
        <f t="shared" si="14"/>
        <v>0</v>
      </c>
      <c r="AJ68" s="3">
        <f t="shared" si="15"/>
        <v>0</v>
      </c>
      <c r="AK68" s="3">
        <f t="shared" si="16"/>
        <v>0</v>
      </c>
      <c r="AL68" s="3">
        <f t="shared" si="17"/>
        <v>0</v>
      </c>
      <c r="AM68" s="3">
        <f t="shared" si="18"/>
        <v>0</v>
      </c>
      <c r="AN68" s="3">
        <f t="shared" si="19"/>
        <v>0</v>
      </c>
      <c r="AO68" s="3">
        <f t="shared" si="20"/>
        <v>0</v>
      </c>
      <c r="AP68" s="3"/>
      <c r="AQ68" s="3">
        <f t="shared" si="21"/>
        <v>6</v>
      </c>
      <c r="AR68" s="3">
        <f t="shared" si="22"/>
        <v>4</v>
      </c>
      <c r="AS68" s="3">
        <f t="shared" si="23"/>
        <v>7</v>
      </c>
      <c r="AT68" s="3">
        <f t="shared" si="24"/>
        <v>8</v>
      </c>
      <c r="AU68" s="3">
        <f t="shared" si="25"/>
        <v>9</v>
      </c>
      <c r="AV68" s="3">
        <f t="shared" si="26"/>
        <v>3</v>
      </c>
      <c r="AW68" s="3">
        <f t="shared" si="27"/>
        <v>5</v>
      </c>
      <c r="AX68" s="3">
        <f t="shared" si="28"/>
        <v>2</v>
      </c>
      <c r="AY68" s="3">
        <f t="shared" si="29"/>
        <v>1</v>
      </c>
      <c r="AZ68" s="3">
        <f t="shared" si="30"/>
        <v>10</v>
      </c>
      <c r="BA68" s="3"/>
      <c r="BB68" s="6">
        <f t="shared" si="31"/>
        <v>5</v>
      </c>
      <c r="BC68" s="3">
        <f t="shared" si="32"/>
        <v>5</v>
      </c>
      <c r="BD68" s="3">
        <f t="shared" si="34"/>
        <v>34</v>
      </c>
      <c r="BE68" s="3">
        <f t="shared" si="35"/>
        <v>21</v>
      </c>
      <c r="BF68" s="3">
        <f t="shared" si="36"/>
        <v>6</v>
      </c>
      <c r="BG68" s="3">
        <f t="shared" si="37"/>
        <v>19</v>
      </c>
      <c r="BH68" s="3">
        <f t="shared" si="38"/>
        <v>6</v>
      </c>
      <c r="BI68" s="28">
        <f t="shared" si="39"/>
        <v>12.5</v>
      </c>
      <c r="BJ68" s="28">
        <f t="shared" si="40"/>
        <v>4.7871355387816905</v>
      </c>
      <c r="BK68" s="44">
        <f t="shared" si="41"/>
        <v>-1.3578057164544433</v>
      </c>
      <c r="BL68" s="45">
        <f t="shared" si="42"/>
        <v>8.7262670284291577E-2</v>
      </c>
      <c r="BM68" s="39"/>
      <c r="BN68" s="39" t="str">
        <f t="shared" si="43"/>
        <v/>
      </c>
      <c r="BP68" s="12">
        <f t="shared" si="44"/>
        <v>-3.8467228610517055E-3</v>
      </c>
    </row>
    <row r="69" spans="1:68">
      <c r="A69" s="43" t="s">
        <v>237</v>
      </c>
      <c r="B69" s="43" t="s">
        <v>238</v>
      </c>
      <c r="C69" s="43" t="s">
        <v>150</v>
      </c>
      <c r="D69" s="43" t="s">
        <v>239</v>
      </c>
      <c r="E69" s="43" t="s">
        <v>191</v>
      </c>
      <c r="F69" s="12" t="str">
        <f t="shared" si="33"/>
        <v>serine prot</v>
      </c>
      <c r="H69" s="12">
        <f>VLOOKUP($B69,data!$B$3:$Q$11565,'diff expr Varroa+DWV'!H$7,FALSE)</f>
        <v>5.7841390782753797</v>
      </c>
      <c r="I69" s="12">
        <f>VLOOKUP($B69,data!$B$3:$Q$11565,'diff expr Varroa+DWV'!I$7,FALSE)</f>
        <v>5.7057984767895098</v>
      </c>
      <c r="J69" s="12">
        <f>VLOOKUP($B69,data!$B$3:$Q$11565,'diff expr Varroa+DWV'!J$7,FALSE)</f>
        <v>6.7682062103183904</v>
      </c>
      <c r="K69" s="12">
        <f>VLOOKUP($B69,data!$B$3:$Q$11565,'diff expr Varroa+DWV'!K$7,FALSE)</f>
        <v>5.9029685313311697</v>
      </c>
      <c r="L69" s="12">
        <f>VLOOKUP($B69,data!$B$3:$Q$11565,'diff expr Varroa+DWV'!L$7,FALSE)</f>
        <v>5.9953604944039602</v>
      </c>
      <c r="M69" s="12">
        <f>VLOOKUP($B69,data!$B$3:$Q$11565,'diff expr Varroa+DWV'!M$7,FALSE)</f>
        <v>5.1141768100933502</v>
      </c>
      <c r="N69" s="12">
        <f>VLOOKUP($B69,data!$B$3:$Q$11565,'diff expr Varroa+DWV'!N$7,FALSE)</f>
        <v>5.4219024728581404</v>
      </c>
      <c r="O69" s="12">
        <f>VLOOKUP($B69,data!$B$3:$Q$11565,'diff expr Varroa+DWV'!O$7,FALSE)</f>
        <v>5.0843574666703004</v>
      </c>
      <c r="P69" s="12">
        <f>VLOOKUP($B69,data!$B$3:$Q$11565,'diff expr Varroa+DWV'!P$7,FALSE)</f>
        <v>4.7374550361106396</v>
      </c>
      <c r="Q69" s="12">
        <f>VLOOKUP($B69,data!$B$3:$Q$11565,'diff expr Varroa+DWV'!Q$7,FALSE)</f>
        <v>8.8614637697687808</v>
      </c>
      <c r="S69" s="40" t="str">
        <f>IF(COUNTIF(H69:L69,"&gt;"&amp;'reference parameters'!$B$2)&gt;='reference parameters'!$B$3,IF(COUNTIF('diff expr Varroa+DWV'!M69:Q69,"&gt;"&amp;'reference parameters'!$B$2)&gt;='reference parameters'!$B$4,"OK"))</f>
        <v>OK</v>
      </c>
      <c r="U69" s="3">
        <f t="shared" si="1"/>
        <v>6</v>
      </c>
      <c r="V69" s="3">
        <f t="shared" si="2"/>
        <v>5</v>
      </c>
      <c r="W69" s="3">
        <f t="shared" si="3"/>
        <v>9</v>
      </c>
      <c r="X69" s="3">
        <f t="shared" si="4"/>
        <v>7</v>
      </c>
      <c r="Y69" s="3">
        <f t="shared" si="5"/>
        <v>8</v>
      </c>
      <c r="Z69" s="3">
        <f t="shared" si="6"/>
        <v>3</v>
      </c>
      <c r="AA69" s="3">
        <f t="shared" si="7"/>
        <v>4</v>
      </c>
      <c r="AB69" s="3">
        <f t="shared" si="8"/>
        <v>2</v>
      </c>
      <c r="AC69" s="3">
        <f t="shared" si="9"/>
        <v>1</v>
      </c>
      <c r="AD69" s="3">
        <f t="shared" si="10"/>
        <v>10</v>
      </c>
      <c r="AE69" s="3"/>
      <c r="AF69" s="3">
        <f t="shared" si="11"/>
        <v>0</v>
      </c>
      <c r="AG69" s="3">
        <f t="shared" si="12"/>
        <v>0</v>
      </c>
      <c r="AH69" s="3">
        <f t="shared" si="13"/>
        <v>0</v>
      </c>
      <c r="AI69" s="3">
        <f t="shared" si="14"/>
        <v>0</v>
      </c>
      <c r="AJ69" s="3">
        <f t="shared" si="15"/>
        <v>0</v>
      </c>
      <c r="AK69" s="3">
        <f t="shared" si="16"/>
        <v>0</v>
      </c>
      <c r="AL69" s="3">
        <f t="shared" si="17"/>
        <v>0</v>
      </c>
      <c r="AM69" s="3">
        <f t="shared" si="18"/>
        <v>0</v>
      </c>
      <c r="AN69" s="3">
        <f t="shared" si="19"/>
        <v>0</v>
      </c>
      <c r="AO69" s="3">
        <f t="shared" si="20"/>
        <v>0</v>
      </c>
      <c r="AP69" s="3"/>
      <c r="AQ69" s="3">
        <f t="shared" si="21"/>
        <v>6</v>
      </c>
      <c r="AR69" s="3">
        <f t="shared" si="22"/>
        <v>5</v>
      </c>
      <c r="AS69" s="3">
        <f t="shared" si="23"/>
        <v>9</v>
      </c>
      <c r="AT69" s="3">
        <f t="shared" si="24"/>
        <v>7</v>
      </c>
      <c r="AU69" s="3">
        <f t="shared" si="25"/>
        <v>8</v>
      </c>
      <c r="AV69" s="3">
        <f t="shared" si="26"/>
        <v>3</v>
      </c>
      <c r="AW69" s="3">
        <f t="shared" si="27"/>
        <v>4</v>
      </c>
      <c r="AX69" s="3">
        <f t="shared" si="28"/>
        <v>2</v>
      </c>
      <c r="AY69" s="3">
        <f t="shared" si="29"/>
        <v>1</v>
      </c>
      <c r="AZ69" s="3">
        <f t="shared" si="30"/>
        <v>10</v>
      </c>
      <c r="BA69" s="3"/>
      <c r="BB69" s="6">
        <f t="shared" si="31"/>
        <v>5</v>
      </c>
      <c r="BC69" s="3">
        <f t="shared" si="32"/>
        <v>5</v>
      </c>
      <c r="BD69" s="3">
        <f t="shared" si="34"/>
        <v>35</v>
      </c>
      <c r="BE69" s="3">
        <f t="shared" si="35"/>
        <v>20</v>
      </c>
      <c r="BF69" s="3">
        <f t="shared" si="36"/>
        <v>5</v>
      </c>
      <c r="BG69" s="3">
        <f t="shared" si="37"/>
        <v>20</v>
      </c>
      <c r="BH69" s="3">
        <f t="shared" si="38"/>
        <v>5</v>
      </c>
      <c r="BI69" s="28">
        <f t="shared" si="39"/>
        <v>12.5</v>
      </c>
      <c r="BJ69" s="28">
        <f t="shared" si="40"/>
        <v>4.7871355387816905</v>
      </c>
      <c r="BK69" s="44">
        <f t="shared" si="41"/>
        <v>-1.5666989036012806</v>
      </c>
      <c r="BL69" s="45">
        <f t="shared" si="42"/>
        <v>5.8592543599068986E-2</v>
      </c>
      <c r="BM69" s="39"/>
      <c r="BN69" s="39" t="str">
        <f t="shared" si="43"/>
        <v/>
      </c>
      <c r="BP69" s="12">
        <f t="shared" si="44"/>
        <v>-1.3709910366252133E-2</v>
      </c>
    </row>
    <row r="70" spans="1:68">
      <c r="A70" s="43" t="s">
        <v>240</v>
      </c>
      <c r="B70" s="43" t="s">
        <v>241</v>
      </c>
      <c r="C70" s="43" t="s">
        <v>150</v>
      </c>
      <c r="D70" s="43" t="s">
        <v>242</v>
      </c>
      <c r="E70" s="43" t="s">
        <v>191</v>
      </c>
      <c r="F70" s="12" t="str">
        <f t="shared" si="33"/>
        <v>serine prot</v>
      </c>
      <c r="H70" s="12">
        <f>VLOOKUP($B70,data!$B$3:$Q$11565,'diff expr Varroa+DWV'!H$7,FALSE)</f>
        <v>5.69565330414353</v>
      </c>
      <c r="I70" s="12">
        <f>VLOOKUP($B70,data!$B$3:$Q$11565,'diff expr Varroa+DWV'!I$7,FALSE)</f>
        <v>5.47170002431064</v>
      </c>
      <c r="J70" s="12">
        <f>VLOOKUP($B70,data!$B$3:$Q$11565,'diff expr Varroa+DWV'!J$7,FALSE)</f>
        <v>5.2635360024135203</v>
      </c>
      <c r="K70" s="12">
        <f>VLOOKUP($B70,data!$B$3:$Q$11565,'diff expr Varroa+DWV'!K$7,FALSE)</f>
        <v>5.3141782898249303</v>
      </c>
      <c r="L70" s="12">
        <f>VLOOKUP($B70,data!$B$3:$Q$11565,'diff expr Varroa+DWV'!L$7,FALSE)</f>
        <v>5.5918733105197997</v>
      </c>
      <c r="M70" s="12">
        <f>VLOOKUP($B70,data!$B$3:$Q$11565,'diff expr Varroa+DWV'!M$7,FALSE)</f>
        <v>5.1647442944921202</v>
      </c>
      <c r="N70" s="12">
        <f>VLOOKUP($B70,data!$B$3:$Q$11565,'diff expr Varroa+DWV'!N$7,FALSE)</f>
        <v>5.0990232116612804</v>
      </c>
      <c r="O70" s="12">
        <f>VLOOKUP($B70,data!$B$3:$Q$11565,'diff expr Varroa+DWV'!O$7,FALSE)</f>
        <v>5.2659635633928499</v>
      </c>
      <c r="P70" s="12">
        <f>VLOOKUP($B70,data!$B$3:$Q$11565,'diff expr Varroa+DWV'!P$7,FALSE)</f>
        <v>4.9174589054378801</v>
      </c>
      <c r="Q70" s="12">
        <f>VLOOKUP($B70,data!$B$3:$Q$11565,'diff expr Varroa+DWV'!Q$7,FALSE)</f>
        <v>6.6375058506955904</v>
      </c>
      <c r="S70" s="40" t="str">
        <f>IF(COUNTIF(H70:L70,"&gt;"&amp;'reference parameters'!$B$2)&gt;='reference parameters'!$B$3,IF(COUNTIF('diff expr Varroa+DWV'!M70:Q70,"&gt;"&amp;'reference parameters'!$B$2)&gt;='reference parameters'!$B$4,"OK"))</f>
        <v>OK</v>
      </c>
      <c r="U70" s="3">
        <f t="shared" si="1"/>
        <v>9</v>
      </c>
      <c r="V70" s="3">
        <f t="shared" si="2"/>
        <v>7</v>
      </c>
      <c r="W70" s="3">
        <f t="shared" si="3"/>
        <v>4</v>
      </c>
      <c r="X70" s="3">
        <f t="shared" si="4"/>
        <v>6</v>
      </c>
      <c r="Y70" s="3">
        <f t="shared" si="5"/>
        <v>8</v>
      </c>
      <c r="Z70" s="3">
        <f t="shared" si="6"/>
        <v>3</v>
      </c>
      <c r="AA70" s="3">
        <f t="shared" si="7"/>
        <v>2</v>
      </c>
      <c r="AB70" s="3">
        <f t="shared" si="8"/>
        <v>5</v>
      </c>
      <c r="AC70" s="3">
        <f t="shared" si="9"/>
        <v>1</v>
      </c>
      <c r="AD70" s="3">
        <f t="shared" si="10"/>
        <v>10</v>
      </c>
      <c r="AE70" s="3"/>
      <c r="AF70" s="3">
        <f t="shared" si="11"/>
        <v>0</v>
      </c>
      <c r="AG70" s="3">
        <f t="shared" si="12"/>
        <v>0</v>
      </c>
      <c r="AH70" s="3">
        <f t="shared" si="13"/>
        <v>0</v>
      </c>
      <c r="AI70" s="3">
        <f t="shared" si="14"/>
        <v>0</v>
      </c>
      <c r="AJ70" s="3">
        <f t="shared" si="15"/>
        <v>0</v>
      </c>
      <c r="AK70" s="3">
        <f t="shared" si="16"/>
        <v>0</v>
      </c>
      <c r="AL70" s="3">
        <f t="shared" si="17"/>
        <v>0</v>
      </c>
      <c r="AM70" s="3">
        <f t="shared" si="18"/>
        <v>0</v>
      </c>
      <c r="AN70" s="3">
        <f t="shared" si="19"/>
        <v>0</v>
      </c>
      <c r="AO70" s="3">
        <f t="shared" si="20"/>
        <v>0</v>
      </c>
      <c r="AP70" s="3"/>
      <c r="AQ70" s="3">
        <f t="shared" si="21"/>
        <v>9</v>
      </c>
      <c r="AR70" s="3">
        <f t="shared" si="22"/>
        <v>7</v>
      </c>
      <c r="AS70" s="3">
        <f t="shared" si="23"/>
        <v>4</v>
      </c>
      <c r="AT70" s="3">
        <f t="shared" si="24"/>
        <v>6</v>
      </c>
      <c r="AU70" s="3">
        <f t="shared" si="25"/>
        <v>8</v>
      </c>
      <c r="AV70" s="3">
        <f t="shared" si="26"/>
        <v>3</v>
      </c>
      <c r="AW70" s="3">
        <f t="shared" si="27"/>
        <v>2</v>
      </c>
      <c r="AX70" s="3">
        <f t="shared" si="28"/>
        <v>5</v>
      </c>
      <c r="AY70" s="3">
        <f t="shared" si="29"/>
        <v>1</v>
      </c>
      <c r="AZ70" s="3">
        <f t="shared" si="30"/>
        <v>10</v>
      </c>
      <c r="BA70" s="3"/>
      <c r="BB70" s="6">
        <f t="shared" si="31"/>
        <v>5</v>
      </c>
      <c r="BC70" s="3">
        <f t="shared" si="32"/>
        <v>5</v>
      </c>
      <c r="BD70" s="3">
        <f t="shared" si="34"/>
        <v>34</v>
      </c>
      <c r="BE70" s="3">
        <f t="shared" si="35"/>
        <v>21</v>
      </c>
      <c r="BF70" s="3">
        <f t="shared" si="36"/>
        <v>6</v>
      </c>
      <c r="BG70" s="3">
        <f t="shared" si="37"/>
        <v>19</v>
      </c>
      <c r="BH70" s="3">
        <f t="shared" si="38"/>
        <v>6</v>
      </c>
      <c r="BI70" s="28">
        <f t="shared" si="39"/>
        <v>12.5</v>
      </c>
      <c r="BJ70" s="28">
        <f t="shared" si="40"/>
        <v>4.7871355387816905</v>
      </c>
      <c r="BK70" s="44">
        <f t="shared" si="41"/>
        <v>-1.3578057164544433</v>
      </c>
      <c r="BL70" s="45">
        <f t="shared" si="42"/>
        <v>8.7262670284291577E-2</v>
      </c>
      <c r="BM70" s="39"/>
      <c r="BN70" s="39" t="str">
        <f t="shared" si="43"/>
        <v/>
      </c>
      <c r="BP70" s="12">
        <f t="shared" si="44"/>
        <v>-4.0259517518990715E-3</v>
      </c>
    </row>
    <row r="71" spans="1:68">
      <c r="A71" s="43" t="s">
        <v>243</v>
      </c>
      <c r="B71" s="43" t="s">
        <v>244</v>
      </c>
      <c r="C71" s="43" t="s">
        <v>245</v>
      </c>
      <c r="D71" s="43" t="s">
        <v>246</v>
      </c>
      <c r="E71" s="43" t="s">
        <v>191</v>
      </c>
      <c r="F71" s="12" t="str">
        <f t="shared" si="33"/>
        <v>serine prot</v>
      </c>
      <c r="H71" s="12">
        <f>VLOOKUP($B71,data!$B$3:$Q$11565,'diff expr Varroa+DWV'!H$7,FALSE)</f>
        <v>4.1513583524311999</v>
      </c>
      <c r="I71" s="12">
        <f>VLOOKUP($B71,data!$B$3:$Q$11565,'diff expr Varroa+DWV'!I$7,FALSE)</f>
        <v>3.7545556144430101</v>
      </c>
      <c r="J71" s="12">
        <f>VLOOKUP($B71,data!$B$3:$Q$11565,'diff expr Varroa+DWV'!J$7,FALSE)</f>
        <v>6.4589126547399403</v>
      </c>
      <c r="K71" s="12">
        <f>VLOOKUP($B71,data!$B$3:$Q$11565,'diff expr Varroa+DWV'!K$7,FALSE)</f>
        <v>5.3675615656199103</v>
      </c>
      <c r="L71" s="12">
        <f>VLOOKUP($B71,data!$B$3:$Q$11565,'diff expr Varroa+DWV'!L$7,FALSE)</f>
        <v>5.9320947005070197</v>
      </c>
      <c r="M71" s="12">
        <f>VLOOKUP($B71,data!$B$3:$Q$11565,'diff expr Varroa+DWV'!M$7,FALSE)</f>
        <v>5.3498610950685297</v>
      </c>
      <c r="N71" s="12">
        <f>VLOOKUP($B71,data!$B$3:$Q$11565,'diff expr Varroa+DWV'!N$7,FALSE)</f>
        <v>5.3018559344781702</v>
      </c>
      <c r="O71" s="12">
        <f>VLOOKUP($B71,data!$B$3:$Q$11565,'diff expr Varroa+DWV'!O$7,FALSE)</f>
        <v>5.16522943914973</v>
      </c>
      <c r="P71" s="12">
        <f>VLOOKUP($B71,data!$B$3:$Q$11565,'diff expr Varroa+DWV'!P$7,FALSE)</f>
        <v>3.9363215208704698</v>
      </c>
      <c r="Q71" s="12">
        <f>VLOOKUP($B71,data!$B$3:$Q$11565,'diff expr Varroa+DWV'!Q$7,FALSE)</f>
        <v>2.8218677180984102</v>
      </c>
      <c r="S71" s="40" t="str">
        <f>IF(COUNTIF(H71:L71,"&gt;"&amp;'reference parameters'!$B$2)&gt;='reference parameters'!$B$3,IF(COUNTIF('diff expr Varroa+DWV'!M71:Q71,"&gt;"&amp;'reference parameters'!$B$2)&gt;='reference parameters'!$B$4,"OK"))</f>
        <v>OK</v>
      </c>
      <c r="U71" s="3">
        <f t="shared" si="1"/>
        <v>4</v>
      </c>
      <c r="V71" s="3">
        <f t="shared" si="2"/>
        <v>2</v>
      </c>
      <c r="W71" s="3">
        <f t="shared" si="3"/>
        <v>10</v>
      </c>
      <c r="X71" s="3">
        <f t="shared" si="4"/>
        <v>8</v>
      </c>
      <c r="Y71" s="3">
        <f t="shared" si="5"/>
        <v>9</v>
      </c>
      <c r="Z71" s="3">
        <f t="shared" si="6"/>
        <v>7</v>
      </c>
      <c r="AA71" s="3">
        <f t="shared" si="7"/>
        <v>6</v>
      </c>
      <c r="AB71" s="3">
        <f t="shared" si="8"/>
        <v>5</v>
      </c>
      <c r="AC71" s="3">
        <f t="shared" si="9"/>
        <v>3</v>
      </c>
      <c r="AD71" s="3">
        <f t="shared" si="10"/>
        <v>1</v>
      </c>
      <c r="AE71" s="3"/>
      <c r="AF71" s="3">
        <f t="shared" si="11"/>
        <v>0</v>
      </c>
      <c r="AG71" s="3">
        <f t="shared" si="12"/>
        <v>0</v>
      </c>
      <c r="AH71" s="3">
        <f t="shared" si="13"/>
        <v>0</v>
      </c>
      <c r="AI71" s="3">
        <f t="shared" si="14"/>
        <v>0</v>
      </c>
      <c r="AJ71" s="3">
        <f t="shared" si="15"/>
        <v>0</v>
      </c>
      <c r="AK71" s="3">
        <f t="shared" si="16"/>
        <v>0</v>
      </c>
      <c r="AL71" s="3">
        <f t="shared" si="17"/>
        <v>0</v>
      </c>
      <c r="AM71" s="3">
        <f t="shared" si="18"/>
        <v>0</v>
      </c>
      <c r="AN71" s="3">
        <f t="shared" si="19"/>
        <v>0</v>
      </c>
      <c r="AO71" s="3">
        <f t="shared" si="20"/>
        <v>0</v>
      </c>
      <c r="AP71" s="3"/>
      <c r="AQ71" s="3">
        <f t="shared" si="21"/>
        <v>4</v>
      </c>
      <c r="AR71" s="3">
        <f t="shared" si="22"/>
        <v>2</v>
      </c>
      <c r="AS71" s="3">
        <f t="shared" si="23"/>
        <v>10</v>
      </c>
      <c r="AT71" s="3">
        <f t="shared" si="24"/>
        <v>8</v>
      </c>
      <c r="AU71" s="3">
        <f t="shared" si="25"/>
        <v>9</v>
      </c>
      <c r="AV71" s="3">
        <f t="shared" si="26"/>
        <v>7</v>
      </c>
      <c r="AW71" s="3">
        <f t="shared" si="27"/>
        <v>6</v>
      </c>
      <c r="AX71" s="3">
        <f t="shared" si="28"/>
        <v>5</v>
      </c>
      <c r="AY71" s="3">
        <f t="shared" si="29"/>
        <v>3</v>
      </c>
      <c r="AZ71" s="3">
        <f t="shared" si="30"/>
        <v>1</v>
      </c>
      <c r="BA71" s="3"/>
      <c r="BB71" s="6">
        <f t="shared" si="31"/>
        <v>5</v>
      </c>
      <c r="BC71" s="3">
        <f t="shared" si="32"/>
        <v>5</v>
      </c>
      <c r="BD71" s="3">
        <f t="shared" si="34"/>
        <v>33</v>
      </c>
      <c r="BE71" s="3">
        <f t="shared" si="35"/>
        <v>22</v>
      </c>
      <c r="BF71" s="3">
        <f t="shared" si="36"/>
        <v>7</v>
      </c>
      <c r="BG71" s="3">
        <f t="shared" si="37"/>
        <v>18</v>
      </c>
      <c r="BH71" s="3">
        <f t="shared" si="38"/>
        <v>7</v>
      </c>
      <c r="BI71" s="28">
        <f t="shared" si="39"/>
        <v>12.5</v>
      </c>
      <c r="BJ71" s="28">
        <f t="shared" si="40"/>
        <v>4.7871355387816905</v>
      </c>
      <c r="BK71" s="44">
        <f t="shared" si="41"/>
        <v>-1.1489125293076057</v>
      </c>
      <c r="BL71" s="45">
        <f t="shared" si="42"/>
        <v>0.12529602534284204</v>
      </c>
      <c r="BM71" s="39"/>
      <c r="BN71" s="39" t="str">
        <f t="shared" si="43"/>
        <v/>
      </c>
      <c r="BP71" s="12">
        <f t="shared" si="44"/>
        <v>-5.5702148407712815E-2</v>
      </c>
    </row>
    <row r="72" spans="1:68">
      <c r="A72" s="43" t="s">
        <v>247</v>
      </c>
      <c r="B72" s="43" t="s">
        <v>248</v>
      </c>
      <c r="C72" s="43" t="s">
        <v>249</v>
      </c>
      <c r="D72" s="43" t="s">
        <v>250</v>
      </c>
      <c r="E72" s="43" t="s">
        <v>191</v>
      </c>
      <c r="F72" s="12" t="str">
        <f t="shared" si="33"/>
        <v>serine prot</v>
      </c>
      <c r="H72" s="12">
        <f>VLOOKUP($B72,data!$B$3:$Q$11565,'diff expr Varroa+DWV'!H$7,FALSE)</f>
        <v>2.8218677180984102</v>
      </c>
      <c r="I72" s="12">
        <f>VLOOKUP($B72,data!$B$3:$Q$11565,'diff expr Varroa+DWV'!I$7,FALSE)</f>
        <v>3.2942621936663499</v>
      </c>
      <c r="J72" s="12">
        <f>VLOOKUP($B72,data!$B$3:$Q$11565,'diff expr Varroa+DWV'!J$7,FALSE)</f>
        <v>4.5638886729124497</v>
      </c>
      <c r="K72" s="12">
        <f>VLOOKUP($B72,data!$B$3:$Q$11565,'diff expr Varroa+DWV'!K$7,FALSE)</f>
        <v>3.4706286095040801</v>
      </c>
      <c r="L72" s="12">
        <f>VLOOKUP($B72,data!$B$3:$Q$11565,'diff expr Varroa+DWV'!L$7,FALSE)</f>
        <v>3.5425260543824399</v>
      </c>
      <c r="M72" s="12">
        <f>VLOOKUP($B72,data!$B$3:$Q$11565,'diff expr Varroa+DWV'!M$7,FALSE)</f>
        <v>2.8218677180984102</v>
      </c>
      <c r="N72" s="12">
        <f>VLOOKUP($B72,data!$B$3:$Q$11565,'diff expr Varroa+DWV'!N$7,FALSE)</f>
        <v>2.8218677180984102</v>
      </c>
      <c r="O72" s="12">
        <f>VLOOKUP($B72,data!$B$3:$Q$11565,'diff expr Varroa+DWV'!O$7,FALSE)</f>
        <v>2.8218677180984102</v>
      </c>
      <c r="P72" s="12">
        <f>VLOOKUP($B72,data!$B$3:$Q$11565,'diff expr Varroa+DWV'!P$7,FALSE)</f>
        <v>3.3893867502571098</v>
      </c>
      <c r="Q72" s="12">
        <f>VLOOKUP($B72,data!$B$3:$Q$11565,'diff expr Varroa+DWV'!Q$7,FALSE)</f>
        <v>2.8218677180984102</v>
      </c>
      <c r="S72" s="40" t="str">
        <f>IF(COUNTIF(H72:L72,"&gt;"&amp;'reference parameters'!$B$2)&gt;='reference parameters'!$B$3,IF(COUNTIF('diff expr Varroa+DWV'!M72:Q72,"&gt;"&amp;'reference parameters'!$B$2)&gt;='reference parameters'!$B$4,"OK"))</f>
        <v>OK</v>
      </c>
      <c r="U72" s="3">
        <f t="shared" si="1"/>
        <v>1</v>
      </c>
      <c r="V72" s="3">
        <f t="shared" si="2"/>
        <v>6</v>
      </c>
      <c r="W72" s="3">
        <f t="shared" si="3"/>
        <v>10</v>
      </c>
      <c r="X72" s="3">
        <f t="shared" si="4"/>
        <v>8</v>
      </c>
      <c r="Y72" s="3">
        <f t="shared" si="5"/>
        <v>9</v>
      </c>
      <c r="Z72" s="3">
        <f t="shared" si="6"/>
        <v>1</v>
      </c>
      <c r="AA72" s="3">
        <f t="shared" si="7"/>
        <v>1</v>
      </c>
      <c r="AB72" s="3">
        <f t="shared" si="8"/>
        <v>1</v>
      </c>
      <c r="AC72" s="3">
        <f t="shared" si="9"/>
        <v>7</v>
      </c>
      <c r="AD72" s="3">
        <f t="shared" si="10"/>
        <v>1</v>
      </c>
      <c r="AE72" s="3"/>
      <c r="AF72" s="3">
        <f t="shared" si="11"/>
        <v>2</v>
      </c>
      <c r="AG72" s="3">
        <f t="shared" si="12"/>
        <v>0</v>
      </c>
      <c r="AH72" s="3">
        <f t="shared" si="13"/>
        <v>0</v>
      </c>
      <c r="AI72" s="3">
        <f t="shared" si="14"/>
        <v>0</v>
      </c>
      <c r="AJ72" s="3">
        <f t="shared" si="15"/>
        <v>0</v>
      </c>
      <c r="AK72" s="3">
        <f t="shared" si="16"/>
        <v>2</v>
      </c>
      <c r="AL72" s="3">
        <f t="shared" si="17"/>
        <v>2</v>
      </c>
      <c r="AM72" s="3">
        <f t="shared" si="18"/>
        <v>2</v>
      </c>
      <c r="AN72" s="3">
        <f t="shared" si="19"/>
        <v>0</v>
      </c>
      <c r="AO72" s="3">
        <f t="shared" si="20"/>
        <v>2</v>
      </c>
      <c r="AP72" s="3"/>
      <c r="AQ72" s="3">
        <f t="shared" si="21"/>
        <v>3</v>
      </c>
      <c r="AR72" s="3">
        <f t="shared" si="22"/>
        <v>6</v>
      </c>
      <c r="AS72" s="3">
        <f t="shared" si="23"/>
        <v>10</v>
      </c>
      <c r="AT72" s="3">
        <f t="shared" si="24"/>
        <v>8</v>
      </c>
      <c r="AU72" s="3">
        <f t="shared" si="25"/>
        <v>9</v>
      </c>
      <c r="AV72" s="3">
        <f t="shared" si="26"/>
        <v>3</v>
      </c>
      <c r="AW72" s="3">
        <f t="shared" si="27"/>
        <v>3</v>
      </c>
      <c r="AX72" s="3">
        <f t="shared" si="28"/>
        <v>3</v>
      </c>
      <c r="AY72" s="3">
        <f t="shared" si="29"/>
        <v>7</v>
      </c>
      <c r="AZ72" s="3">
        <f t="shared" si="30"/>
        <v>3</v>
      </c>
      <c r="BA72" s="3"/>
      <c r="BB72" s="6">
        <f t="shared" si="31"/>
        <v>5</v>
      </c>
      <c r="BC72" s="3">
        <f t="shared" si="32"/>
        <v>5</v>
      </c>
      <c r="BD72" s="3">
        <f t="shared" si="34"/>
        <v>36</v>
      </c>
      <c r="BE72" s="3">
        <f t="shared" si="35"/>
        <v>19</v>
      </c>
      <c r="BF72" s="3">
        <f t="shared" si="36"/>
        <v>4</v>
      </c>
      <c r="BG72" s="3">
        <f t="shared" si="37"/>
        <v>21</v>
      </c>
      <c r="BH72" s="3">
        <f t="shared" si="38"/>
        <v>4</v>
      </c>
      <c r="BI72" s="28">
        <f t="shared" si="39"/>
        <v>12.5</v>
      </c>
      <c r="BJ72" s="28">
        <f t="shared" si="40"/>
        <v>4.7871355387816905</v>
      </c>
      <c r="BK72" s="44">
        <f t="shared" si="41"/>
        <v>-1.775592090748118</v>
      </c>
      <c r="BL72" s="45">
        <f t="shared" si="42"/>
        <v>3.7900087291180634E-2</v>
      </c>
      <c r="BM72" s="39"/>
      <c r="BN72" s="39" t="str">
        <f t="shared" si="43"/>
        <v/>
      </c>
      <c r="BP72" s="12">
        <f t="shared" si="44"/>
        <v>-8.1172648823496882E-2</v>
      </c>
    </row>
    <row r="73" spans="1:68">
      <c r="A73" s="43" t="s">
        <v>251</v>
      </c>
      <c r="B73" s="43" t="s">
        <v>252</v>
      </c>
      <c r="C73" s="43" t="s">
        <v>253</v>
      </c>
      <c r="D73" s="43" t="s">
        <v>254</v>
      </c>
      <c r="E73" s="43" t="s">
        <v>191</v>
      </c>
      <c r="F73" s="12" t="str">
        <f t="shared" si="33"/>
        <v>serine prot</v>
      </c>
      <c r="H73" s="12">
        <f>VLOOKUP($B73,data!$B$3:$Q$11565,'diff expr Varroa+DWV'!H$7,FALSE)</f>
        <v>4.3623517865106702</v>
      </c>
      <c r="I73" s="12">
        <f>VLOOKUP($B73,data!$B$3:$Q$11565,'diff expr Varroa+DWV'!I$7,FALSE)</f>
        <v>4.5009317243298002</v>
      </c>
      <c r="J73" s="12">
        <f>VLOOKUP($B73,data!$B$3:$Q$11565,'diff expr Varroa+DWV'!J$7,FALSE)</f>
        <v>4.7104489803388701</v>
      </c>
      <c r="K73" s="12">
        <f>VLOOKUP($B73,data!$B$3:$Q$11565,'diff expr Varroa+DWV'!K$7,FALSE)</f>
        <v>4.1611154638698196</v>
      </c>
      <c r="L73" s="12">
        <f>VLOOKUP($B73,data!$B$3:$Q$11565,'diff expr Varroa+DWV'!L$7,FALSE)</f>
        <v>3.8309652426265099</v>
      </c>
      <c r="M73" s="12">
        <f>VLOOKUP($B73,data!$B$3:$Q$11565,'diff expr Varroa+DWV'!M$7,FALSE)</f>
        <v>4.5794486673888004</v>
      </c>
      <c r="N73" s="12">
        <f>VLOOKUP($B73,data!$B$3:$Q$11565,'diff expr Varroa+DWV'!N$7,FALSE)</f>
        <v>4.2465073090516299</v>
      </c>
      <c r="O73" s="12">
        <f>VLOOKUP($B73,data!$B$3:$Q$11565,'diff expr Varroa+DWV'!O$7,FALSE)</f>
        <v>4.1926070449996002</v>
      </c>
      <c r="P73" s="12">
        <f>VLOOKUP($B73,data!$B$3:$Q$11565,'diff expr Varroa+DWV'!P$7,FALSE)</f>
        <v>3.7927642367557501</v>
      </c>
      <c r="Q73" s="12">
        <f>VLOOKUP($B73,data!$B$3:$Q$11565,'diff expr Varroa+DWV'!Q$7,FALSE)</f>
        <v>5.09416193408443</v>
      </c>
      <c r="S73" s="40" t="str">
        <f>IF(COUNTIF(H73:L73,"&gt;"&amp;'reference parameters'!$B$2)&gt;='reference parameters'!$B$3,IF(COUNTIF('diff expr Varroa+DWV'!M73:Q73,"&gt;"&amp;'reference parameters'!$B$2)&gt;='reference parameters'!$B$4,"OK"))</f>
        <v>OK</v>
      </c>
      <c r="U73" s="3">
        <f t="shared" si="1"/>
        <v>6</v>
      </c>
      <c r="V73" s="3">
        <f t="shared" si="2"/>
        <v>7</v>
      </c>
      <c r="W73" s="3">
        <f t="shared" si="3"/>
        <v>9</v>
      </c>
      <c r="X73" s="3">
        <f t="shared" si="4"/>
        <v>3</v>
      </c>
      <c r="Y73" s="3">
        <f t="shared" si="5"/>
        <v>2</v>
      </c>
      <c r="Z73" s="3">
        <f t="shared" si="6"/>
        <v>8</v>
      </c>
      <c r="AA73" s="3">
        <f t="shared" si="7"/>
        <v>5</v>
      </c>
      <c r="AB73" s="3">
        <f t="shared" si="8"/>
        <v>4</v>
      </c>
      <c r="AC73" s="3">
        <f t="shared" si="9"/>
        <v>1</v>
      </c>
      <c r="AD73" s="3">
        <f t="shared" si="10"/>
        <v>10</v>
      </c>
      <c r="AE73" s="3"/>
      <c r="AF73" s="3">
        <f t="shared" si="11"/>
        <v>0</v>
      </c>
      <c r="AG73" s="3">
        <f t="shared" si="12"/>
        <v>0</v>
      </c>
      <c r="AH73" s="3">
        <f t="shared" si="13"/>
        <v>0</v>
      </c>
      <c r="AI73" s="3">
        <f t="shared" si="14"/>
        <v>0</v>
      </c>
      <c r="AJ73" s="3">
        <f t="shared" si="15"/>
        <v>0</v>
      </c>
      <c r="AK73" s="3">
        <f t="shared" si="16"/>
        <v>0</v>
      </c>
      <c r="AL73" s="3">
        <f t="shared" si="17"/>
        <v>0</v>
      </c>
      <c r="AM73" s="3">
        <f t="shared" si="18"/>
        <v>0</v>
      </c>
      <c r="AN73" s="3">
        <f t="shared" si="19"/>
        <v>0</v>
      </c>
      <c r="AO73" s="3">
        <f t="shared" si="20"/>
        <v>0</v>
      </c>
      <c r="AP73" s="3"/>
      <c r="AQ73" s="3">
        <f t="shared" si="21"/>
        <v>6</v>
      </c>
      <c r="AR73" s="3">
        <f t="shared" si="22"/>
        <v>7</v>
      </c>
      <c r="AS73" s="3">
        <f t="shared" si="23"/>
        <v>9</v>
      </c>
      <c r="AT73" s="3">
        <f t="shared" si="24"/>
        <v>3</v>
      </c>
      <c r="AU73" s="3">
        <f t="shared" si="25"/>
        <v>2</v>
      </c>
      <c r="AV73" s="3">
        <f t="shared" si="26"/>
        <v>8</v>
      </c>
      <c r="AW73" s="3">
        <f t="shared" si="27"/>
        <v>5</v>
      </c>
      <c r="AX73" s="3">
        <f t="shared" si="28"/>
        <v>4</v>
      </c>
      <c r="AY73" s="3">
        <f t="shared" si="29"/>
        <v>1</v>
      </c>
      <c r="AZ73" s="3">
        <f t="shared" si="30"/>
        <v>10</v>
      </c>
      <c r="BA73" s="3"/>
      <c r="BB73" s="6">
        <f t="shared" si="31"/>
        <v>5</v>
      </c>
      <c r="BC73" s="3">
        <f t="shared" si="32"/>
        <v>5</v>
      </c>
      <c r="BD73" s="3">
        <f t="shared" si="34"/>
        <v>27</v>
      </c>
      <c r="BE73" s="3">
        <f t="shared" si="35"/>
        <v>28</v>
      </c>
      <c r="BF73" s="3">
        <f t="shared" si="36"/>
        <v>13</v>
      </c>
      <c r="BG73" s="3">
        <f t="shared" si="37"/>
        <v>12</v>
      </c>
      <c r="BH73" s="3">
        <f t="shared" si="38"/>
        <v>12</v>
      </c>
      <c r="BI73" s="28">
        <f t="shared" si="39"/>
        <v>12.5</v>
      </c>
      <c r="BJ73" s="28">
        <f t="shared" si="40"/>
        <v>4.7871355387816905</v>
      </c>
      <c r="BK73" s="44">
        <f t="shared" si="41"/>
        <v>-0.10444659357341871</v>
      </c>
      <c r="BL73" s="45">
        <f t="shared" si="42"/>
        <v>0.45840747426404427</v>
      </c>
      <c r="BM73" s="39"/>
      <c r="BN73" s="39" t="str">
        <f t="shared" si="43"/>
        <v/>
      </c>
      <c r="BP73" s="12">
        <f t="shared" si="44"/>
        <v>6.7871172189041687E-3</v>
      </c>
    </row>
    <row r="74" spans="1:68">
      <c r="A74" s="43" t="s">
        <v>255</v>
      </c>
      <c r="B74" s="43" t="s">
        <v>256</v>
      </c>
      <c r="C74" s="43" t="s">
        <v>257</v>
      </c>
      <c r="D74" s="43" t="s">
        <v>258</v>
      </c>
      <c r="E74" s="43" t="s">
        <v>191</v>
      </c>
      <c r="F74" s="12" t="str">
        <f t="shared" si="33"/>
        <v>serine prot</v>
      </c>
      <c r="H74" s="12">
        <f>VLOOKUP($B74,data!$B$3:$Q$11565,'diff expr Varroa+DWV'!H$7,FALSE)</f>
        <v>8.0198298639946692</v>
      </c>
      <c r="I74" s="12">
        <f>VLOOKUP($B74,data!$B$3:$Q$11565,'diff expr Varroa+DWV'!I$7,FALSE)</f>
        <v>8.0066631710940506</v>
      </c>
      <c r="J74" s="12">
        <f>VLOOKUP($B74,data!$B$3:$Q$11565,'diff expr Varroa+DWV'!J$7,FALSE)</f>
        <v>6.43959429717279</v>
      </c>
      <c r="K74" s="12">
        <f>VLOOKUP($B74,data!$B$3:$Q$11565,'diff expr Varroa+DWV'!K$7,FALSE)</f>
        <v>6.61425091901285</v>
      </c>
      <c r="L74" s="12">
        <f>VLOOKUP($B74,data!$B$3:$Q$11565,'diff expr Varroa+DWV'!L$7,FALSE)</f>
        <v>6.3084947633379898</v>
      </c>
      <c r="M74" s="12">
        <f>VLOOKUP($B74,data!$B$3:$Q$11565,'diff expr Varroa+DWV'!M$7,FALSE)</f>
        <v>7.0087233952936803</v>
      </c>
      <c r="N74" s="12">
        <f>VLOOKUP($B74,data!$B$3:$Q$11565,'diff expr Varroa+DWV'!N$7,FALSE)</f>
        <v>7.3292460766937699</v>
      </c>
      <c r="O74" s="12">
        <f>VLOOKUP($B74,data!$B$3:$Q$11565,'diff expr Varroa+DWV'!O$7,FALSE)</f>
        <v>7.0641355976147899</v>
      </c>
      <c r="P74" s="12">
        <f>VLOOKUP($B74,data!$B$3:$Q$11565,'diff expr Varroa+DWV'!P$7,FALSE)</f>
        <v>6.6290412099549298</v>
      </c>
      <c r="Q74" s="12">
        <f>VLOOKUP($B74,data!$B$3:$Q$11565,'diff expr Varroa+DWV'!Q$7,FALSE)</f>
        <v>8.8614637697687808</v>
      </c>
      <c r="S74" s="40" t="str">
        <f>IF(COUNTIF(H74:L74,"&gt;"&amp;'reference parameters'!$B$2)&gt;='reference parameters'!$B$3,IF(COUNTIF('diff expr Varroa+DWV'!M74:Q74,"&gt;"&amp;'reference parameters'!$B$2)&gt;='reference parameters'!$B$4,"OK"))</f>
        <v>OK</v>
      </c>
      <c r="U74" s="3">
        <f t="shared" ref="U74:U137" si="45">IF(ISNUMBER(H74)=TRUE,RANK(H74,$H74:$Q74,1))</f>
        <v>9</v>
      </c>
      <c r="V74" s="3">
        <f t="shared" ref="V74:V137" si="46">IF(ISNUMBER(I74)=TRUE,RANK(I74,$H74:$Q74,1))</f>
        <v>8</v>
      </c>
      <c r="W74" s="3">
        <f t="shared" ref="W74:W137" si="47">IF(ISNUMBER(J74)=TRUE,RANK(J74,$H74:$Q74,1))</f>
        <v>2</v>
      </c>
      <c r="X74" s="3">
        <f t="shared" ref="X74:X137" si="48">IF(ISNUMBER(K74)=TRUE,RANK(K74,$H74:$Q74,1))</f>
        <v>3</v>
      </c>
      <c r="Y74" s="3">
        <f t="shared" ref="Y74:Y137" si="49">IF(ISNUMBER(L74)=TRUE,RANK(L74,$H74:$Q74,1))</f>
        <v>1</v>
      </c>
      <c r="Z74" s="3">
        <f t="shared" ref="Z74:Z137" si="50">IF(ISNUMBER(M74)=TRUE,RANK(M74,$H74:$Q74,1))</f>
        <v>5</v>
      </c>
      <c r="AA74" s="3">
        <f t="shared" ref="AA74:AA137" si="51">IF(ISNUMBER(N74)=TRUE,RANK(N74,$H74:$Q74,1))</f>
        <v>7</v>
      </c>
      <c r="AB74" s="3">
        <f t="shared" ref="AB74:AB137" si="52">IF(ISNUMBER(O74)=TRUE,RANK(O74,$H74:$Q74,1))</f>
        <v>6</v>
      </c>
      <c r="AC74" s="3">
        <f t="shared" ref="AC74:AC137" si="53">IF(ISNUMBER(P74)=TRUE,RANK(P74,$H74:$Q74,1))</f>
        <v>4</v>
      </c>
      <c r="AD74" s="3">
        <f t="shared" ref="AD74:AD137" si="54">IF(ISNUMBER(Q74)=TRUE,RANK(Q74,$H74:$Q74,1))</f>
        <v>10</v>
      </c>
      <c r="AE74" s="3"/>
      <c r="AF74" s="3">
        <f t="shared" ref="AF74:AF137" si="55">IF(ISNUMBER(H74)=TRUE,((COUNT($H74:$Q74)+1-RANK(H74,$H74:$Q74,0)-RANK(H74,$H74:$Q74,1))/2),"")</f>
        <v>0</v>
      </c>
      <c r="AG74" s="3">
        <f t="shared" ref="AG74:AG137" si="56">IF(ISNUMBER(I74)=TRUE,((COUNT($H74:$Q74)+1-RANK(I74,$H74:$Q74,0)-RANK(I74,$H74:$Q74,1))/2),"")</f>
        <v>0</v>
      </c>
      <c r="AH74" s="3">
        <f t="shared" ref="AH74:AH137" si="57">IF(ISNUMBER(J74)=TRUE,((COUNT($H74:$Q74)+1-RANK(J74,$H74:$Q74,0)-RANK(J74,$H74:$Q74,1))/2),"")</f>
        <v>0</v>
      </c>
      <c r="AI74" s="3">
        <f t="shared" ref="AI74:AI137" si="58">IF(ISNUMBER(K74)=TRUE,((COUNT($H74:$Q74)+1-RANK(K74,$H74:$Q74,0)-RANK(K74,$H74:$Q74,1))/2),"")</f>
        <v>0</v>
      </c>
      <c r="AJ74" s="3">
        <f t="shared" ref="AJ74:AJ137" si="59">IF(ISNUMBER(L74)=TRUE,((COUNT($H74:$Q74)+1-RANK(L74,$H74:$Q74,0)-RANK(L74,$H74:$Q74,1))/2),"")</f>
        <v>0</v>
      </c>
      <c r="AK74" s="3">
        <f t="shared" ref="AK74:AK137" si="60">IF(ISNUMBER(M74)=TRUE,((COUNT($H74:$Q74)+1-RANK(M74,$H74:$Q74,0)-RANK(M74,$H74:$Q74,1))/2),"")</f>
        <v>0</v>
      </c>
      <c r="AL74" s="3">
        <f t="shared" ref="AL74:AL137" si="61">IF(ISNUMBER(N74)=TRUE,((COUNT($H74:$Q74)+1-RANK(N74,$H74:$Q74,0)-RANK(N74,$H74:$Q74,1))/2),"")</f>
        <v>0</v>
      </c>
      <c r="AM74" s="3">
        <f t="shared" ref="AM74:AM137" si="62">IF(ISNUMBER(O74)=TRUE,((COUNT($H74:$Q74)+1-RANK(O74,$H74:$Q74,0)-RANK(O74,$H74:$Q74,1))/2),"")</f>
        <v>0</v>
      </c>
      <c r="AN74" s="3">
        <f t="shared" ref="AN74:AN137" si="63">IF(ISNUMBER(P74)=TRUE,((COUNT($H74:$Q74)+1-RANK(P74,$H74:$Q74,0)-RANK(P74,$H74:$Q74,1))/2),"")</f>
        <v>0</v>
      </c>
      <c r="AO74" s="3">
        <f t="shared" ref="AO74:AO137" si="64">IF(ISNUMBER(Q74)=TRUE,((COUNT($H74:$Q74)+1-RANK(Q74,$H74:$Q74,0)-RANK(Q74,$H74:$Q74,1))/2),"")</f>
        <v>0</v>
      </c>
      <c r="AP74" s="3"/>
      <c r="AQ74" s="3">
        <f t="shared" ref="AQ74:AQ137" si="65">IF(ISNUMBER(H74)=TRUE,(U74+AF74),"")</f>
        <v>9</v>
      </c>
      <c r="AR74" s="3">
        <f t="shared" ref="AR74:AR137" si="66">IF(ISNUMBER(I74)=TRUE,(V74+AG74),"")</f>
        <v>8</v>
      </c>
      <c r="AS74" s="3">
        <f t="shared" ref="AS74:AS137" si="67">IF(ISNUMBER(J74)=TRUE,(W74+AH74),"")</f>
        <v>2</v>
      </c>
      <c r="AT74" s="3">
        <f t="shared" ref="AT74:AT137" si="68">IF(ISNUMBER(K74)=TRUE,(X74+AI74),"")</f>
        <v>3</v>
      </c>
      <c r="AU74" s="3">
        <f t="shared" ref="AU74:AU137" si="69">IF(ISNUMBER(L74)=TRUE,(Y74+AJ74),"")</f>
        <v>1</v>
      </c>
      <c r="AV74" s="3">
        <f t="shared" ref="AV74:AV137" si="70">IF(ISNUMBER(M74)=TRUE,(Z74+AK74),"")</f>
        <v>5</v>
      </c>
      <c r="AW74" s="3">
        <f t="shared" ref="AW74:AW137" si="71">IF(ISNUMBER(N74)=TRUE,(AA74+AL74),"")</f>
        <v>7</v>
      </c>
      <c r="AX74" s="3">
        <f t="shared" ref="AX74:AX137" si="72">IF(ISNUMBER(O74)=TRUE,(AB74+AM74),"")</f>
        <v>6</v>
      </c>
      <c r="AY74" s="3">
        <f t="shared" ref="AY74:AY137" si="73">IF(ISNUMBER(P74)=TRUE,(AC74+AN74),"")</f>
        <v>4</v>
      </c>
      <c r="AZ74" s="3">
        <f t="shared" ref="AZ74:AZ137" si="74">IF(ISNUMBER(Q74)=TRUE,(AD74+AO74),"")</f>
        <v>10</v>
      </c>
      <c r="BA74" s="3"/>
      <c r="BB74" s="6">
        <f t="shared" ref="BB74:BB137" si="75">COUNT(H74:L74)</f>
        <v>5</v>
      </c>
      <c r="BC74" s="3">
        <f t="shared" ref="BC74:BC137" si="76">COUNT(M74:Q74)</f>
        <v>5</v>
      </c>
      <c r="BD74" s="3">
        <f t="shared" si="34"/>
        <v>23</v>
      </c>
      <c r="BE74" s="3">
        <f t="shared" si="35"/>
        <v>32</v>
      </c>
      <c r="BF74" s="3">
        <f t="shared" si="36"/>
        <v>17</v>
      </c>
      <c r="BG74" s="3">
        <f t="shared" si="37"/>
        <v>8</v>
      </c>
      <c r="BH74" s="3">
        <f t="shared" si="38"/>
        <v>8</v>
      </c>
      <c r="BI74" s="28">
        <f t="shared" si="39"/>
        <v>12.5</v>
      </c>
      <c r="BJ74" s="28">
        <f t="shared" si="40"/>
        <v>4.7871355387816905</v>
      </c>
      <c r="BK74" s="44">
        <f t="shared" si="41"/>
        <v>-0.94001934216076832</v>
      </c>
      <c r="BL74" s="45">
        <f t="shared" ref="BL74:BL137" si="77">IF(S74="OK",_xlfn.NORM.S.DIST(BK74,TRUE),"")</f>
        <v>0.17360381967471225</v>
      </c>
      <c r="BM74" s="39"/>
      <c r="BN74" s="39" t="str">
        <f t="shared" si="43"/>
        <v/>
      </c>
      <c r="BP74" s="12">
        <f t="shared" si="44"/>
        <v>1.807313989858416E-2</v>
      </c>
    </row>
    <row r="75" spans="1:68">
      <c r="A75" s="43" t="s">
        <v>259</v>
      </c>
      <c r="B75" s="43" t="s">
        <v>260</v>
      </c>
      <c r="C75" s="43" t="s">
        <v>150</v>
      </c>
      <c r="D75" s="43" t="s">
        <v>261</v>
      </c>
      <c r="E75" s="43" t="s">
        <v>191</v>
      </c>
      <c r="F75" s="12" t="str">
        <f t="shared" ref="F75:F138" si="78">MID(E75,1,11)</f>
        <v>serine prot</v>
      </c>
      <c r="H75" s="12">
        <f>VLOOKUP($B75,data!$B$3:$Q$11565,'diff expr Varroa+DWV'!H$7,FALSE)</f>
        <v>5.0699158884914599</v>
      </c>
      <c r="I75" s="12">
        <f>VLOOKUP($B75,data!$B$3:$Q$11565,'diff expr Varroa+DWV'!I$7,FALSE)</f>
        <v>5.4196943085789</v>
      </c>
      <c r="J75" s="12">
        <f>VLOOKUP($B75,data!$B$3:$Q$11565,'diff expr Varroa+DWV'!J$7,FALSE)</f>
        <v>9.5616736134774492</v>
      </c>
      <c r="K75" s="12">
        <f>VLOOKUP($B75,data!$B$3:$Q$11565,'diff expr Varroa+DWV'!K$7,FALSE)</f>
        <v>6.9141232489592603</v>
      </c>
      <c r="L75" s="12">
        <f>VLOOKUP($B75,data!$B$3:$Q$11565,'diff expr Varroa+DWV'!L$7,FALSE)</f>
        <v>8.0462206957731297</v>
      </c>
      <c r="M75" s="12">
        <f>VLOOKUP($B75,data!$B$3:$Q$11565,'diff expr Varroa+DWV'!M$7,FALSE)</f>
        <v>4.7947131062850499</v>
      </c>
      <c r="N75" s="12">
        <f>VLOOKUP($B75,data!$B$3:$Q$11565,'diff expr Varroa+DWV'!N$7,FALSE)</f>
        <v>5.1701050316186601</v>
      </c>
      <c r="O75" s="12">
        <f>VLOOKUP($B75,data!$B$3:$Q$11565,'diff expr Varroa+DWV'!O$7,FALSE)</f>
        <v>6.1099074980831301</v>
      </c>
      <c r="P75" s="12">
        <f>VLOOKUP($B75,data!$B$3:$Q$11565,'diff expr Varroa+DWV'!P$7,FALSE)</f>
        <v>4.4479700090536403</v>
      </c>
      <c r="Q75" s="12">
        <f>VLOOKUP($B75,data!$B$3:$Q$11565,'diff expr Varroa+DWV'!Q$7,FALSE)</f>
        <v>7.3593062614465703</v>
      </c>
      <c r="S75" s="40" t="str">
        <f>IF(COUNTIF(H75:L75,"&gt;"&amp;'reference parameters'!$B$2)&gt;='reference parameters'!$B$3,IF(COUNTIF('diff expr Varroa+DWV'!M75:Q75,"&gt;"&amp;'reference parameters'!$B$2)&gt;='reference parameters'!$B$4,"OK"))</f>
        <v>OK</v>
      </c>
      <c r="U75" s="3">
        <f t="shared" si="45"/>
        <v>3</v>
      </c>
      <c r="V75" s="3">
        <f t="shared" si="46"/>
        <v>5</v>
      </c>
      <c r="W75" s="3">
        <f t="shared" si="47"/>
        <v>10</v>
      </c>
      <c r="X75" s="3">
        <f t="shared" si="48"/>
        <v>7</v>
      </c>
      <c r="Y75" s="3">
        <f t="shared" si="49"/>
        <v>9</v>
      </c>
      <c r="Z75" s="3">
        <f t="shared" si="50"/>
        <v>2</v>
      </c>
      <c r="AA75" s="3">
        <f t="shared" si="51"/>
        <v>4</v>
      </c>
      <c r="AB75" s="3">
        <f t="shared" si="52"/>
        <v>6</v>
      </c>
      <c r="AC75" s="3">
        <f t="shared" si="53"/>
        <v>1</v>
      </c>
      <c r="AD75" s="3">
        <f t="shared" si="54"/>
        <v>8</v>
      </c>
      <c r="AE75" s="3"/>
      <c r="AF75" s="3">
        <f t="shared" si="55"/>
        <v>0</v>
      </c>
      <c r="AG75" s="3">
        <f t="shared" si="56"/>
        <v>0</v>
      </c>
      <c r="AH75" s="3">
        <f t="shared" si="57"/>
        <v>0</v>
      </c>
      <c r="AI75" s="3">
        <f t="shared" si="58"/>
        <v>0</v>
      </c>
      <c r="AJ75" s="3">
        <f t="shared" si="59"/>
        <v>0</v>
      </c>
      <c r="AK75" s="3">
        <f t="shared" si="60"/>
        <v>0</v>
      </c>
      <c r="AL75" s="3">
        <f t="shared" si="61"/>
        <v>0</v>
      </c>
      <c r="AM75" s="3">
        <f t="shared" si="62"/>
        <v>0</v>
      </c>
      <c r="AN75" s="3">
        <f t="shared" si="63"/>
        <v>0</v>
      </c>
      <c r="AO75" s="3">
        <f t="shared" si="64"/>
        <v>0</v>
      </c>
      <c r="AP75" s="3"/>
      <c r="AQ75" s="3">
        <f t="shared" si="65"/>
        <v>3</v>
      </c>
      <c r="AR75" s="3">
        <f t="shared" si="66"/>
        <v>5</v>
      </c>
      <c r="AS75" s="3">
        <f t="shared" si="67"/>
        <v>10</v>
      </c>
      <c r="AT75" s="3">
        <f t="shared" si="68"/>
        <v>7</v>
      </c>
      <c r="AU75" s="3">
        <f t="shared" si="69"/>
        <v>9</v>
      </c>
      <c r="AV75" s="3">
        <f t="shared" si="70"/>
        <v>2</v>
      </c>
      <c r="AW75" s="3">
        <f t="shared" si="71"/>
        <v>4</v>
      </c>
      <c r="AX75" s="3">
        <f t="shared" si="72"/>
        <v>6</v>
      </c>
      <c r="AY75" s="3">
        <f t="shared" si="73"/>
        <v>1</v>
      </c>
      <c r="AZ75" s="3">
        <f t="shared" si="74"/>
        <v>8</v>
      </c>
      <c r="BA75" s="3"/>
      <c r="BB75" s="6">
        <f t="shared" si="75"/>
        <v>5</v>
      </c>
      <c r="BC75" s="3">
        <f t="shared" si="76"/>
        <v>5</v>
      </c>
      <c r="BD75" s="3">
        <f t="shared" ref="BD75:BD138" si="79">SUM(AQ75:AU75)</f>
        <v>34</v>
      </c>
      <c r="BE75" s="3">
        <f t="shared" ref="BE75:BE138" si="80">SUM(AV75:AZ75)</f>
        <v>21</v>
      </c>
      <c r="BF75" s="3">
        <f t="shared" ref="BF75:BF138" si="81">BB75*BC75+(BB75*(BB75+1))/2-BD75</f>
        <v>6</v>
      </c>
      <c r="BG75" s="3">
        <f t="shared" ref="BG75:BG138" si="82">BB75*BC75+(BC75*(BC75+1)/2-BE75)</f>
        <v>19</v>
      </c>
      <c r="BH75" s="3">
        <f t="shared" ref="BH75:BH138" si="83">MIN(BF75:BG75)</f>
        <v>6</v>
      </c>
      <c r="BI75" s="28">
        <f t="shared" ref="BI75:BI138" si="84">BB75*BC75/2</f>
        <v>12.5</v>
      </c>
      <c r="BJ75" s="28">
        <f t="shared" ref="BJ75:BJ138" si="85">SQRT((BB75*BC75*(BB75+BC75+1))/12)</f>
        <v>4.7871355387816905</v>
      </c>
      <c r="BK75" s="44">
        <f t="shared" ref="BK75:BK138" si="86">(BH75-BI75)/BJ75</f>
        <v>-1.3578057164544433</v>
      </c>
      <c r="BL75" s="45">
        <f t="shared" si="77"/>
        <v>8.7262670284291577E-2</v>
      </c>
      <c r="BM75" s="39"/>
      <c r="BN75" s="39" t="str">
        <f t="shared" ref="BN75:BN138" si="87">IF(BL75&lt;$BN$8,"sign","")</f>
        <v/>
      </c>
      <c r="BP75" s="12">
        <f t="shared" ref="BP75:BP138" si="88">LOG(AVERAGE(M75:Q75)/AVERAGE(H75:L75))</f>
        <v>-9.8888349829245728E-2</v>
      </c>
    </row>
    <row r="76" spans="1:68">
      <c r="A76" s="43" t="s">
        <v>262</v>
      </c>
      <c r="B76" s="43" t="s">
        <v>263</v>
      </c>
      <c r="C76" s="43" t="s">
        <v>264</v>
      </c>
      <c r="D76" s="43" t="s">
        <v>265</v>
      </c>
      <c r="E76" s="43" t="s">
        <v>191</v>
      </c>
      <c r="F76" s="12" t="str">
        <f t="shared" si="78"/>
        <v>serine prot</v>
      </c>
      <c r="H76" s="12">
        <f>VLOOKUP($B76,data!$B$3:$Q$11565,'diff expr Varroa+DWV'!H$7,FALSE)</f>
        <v>8.9125134318069303</v>
      </c>
      <c r="I76" s="12">
        <f>VLOOKUP($B76,data!$B$3:$Q$11565,'diff expr Varroa+DWV'!I$7,FALSE)</f>
        <v>8.8879529418959304</v>
      </c>
      <c r="J76" s="12">
        <f>VLOOKUP($B76,data!$B$3:$Q$11565,'diff expr Varroa+DWV'!J$7,FALSE)</f>
        <v>10.136189593629</v>
      </c>
      <c r="K76" s="12">
        <f>VLOOKUP($B76,data!$B$3:$Q$11565,'diff expr Varroa+DWV'!K$7,FALSE)</f>
        <v>9.1700831487751309</v>
      </c>
      <c r="L76" s="12">
        <f>VLOOKUP($B76,data!$B$3:$Q$11565,'diff expr Varroa+DWV'!L$7,FALSE)</f>
        <v>9.2123221056635298</v>
      </c>
      <c r="M76" s="12">
        <f>VLOOKUP($B76,data!$B$3:$Q$11565,'diff expr Varroa+DWV'!M$7,FALSE)</f>
        <v>10.574987175961899</v>
      </c>
      <c r="N76" s="12">
        <f>VLOOKUP($B76,data!$B$3:$Q$11565,'diff expr Varroa+DWV'!N$7,FALSE)</f>
        <v>10.4331942825137</v>
      </c>
      <c r="O76" s="12">
        <f>VLOOKUP($B76,data!$B$3:$Q$11565,'diff expr Varroa+DWV'!O$7,FALSE)</f>
        <v>10.349445583396699</v>
      </c>
      <c r="P76" s="12">
        <f>VLOOKUP($B76,data!$B$3:$Q$11565,'diff expr Varroa+DWV'!P$7,FALSE)</f>
        <v>8.1960952337861599</v>
      </c>
      <c r="Q76" s="12">
        <f>VLOOKUP($B76,data!$B$3:$Q$11565,'diff expr Varroa+DWV'!Q$7,FALSE)</f>
        <v>10.8285044680522</v>
      </c>
      <c r="S76" s="40" t="str">
        <f>IF(COUNTIF(H76:L76,"&gt;"&amp;'reference parameters'!$B$2)&gt;='reference parameters'!$B$3,IF(COUNTIF('diff expr Varroa+DWV'!M76:Q76,"&gt;"&amp;'reference parameters'!$B$2)&gt;='reference parameters'!$B$4,"OK"))</f>
        <v>OK</v>
      </c>
      <c r="U76" s="3">
        <f t="shared" si="45"/>
        <v>3</v>
      </c>
      <c r="V76" s="3">
        <f t="shared" si="46"/>
        <v>2</v>
      </c>
      <c r="W76" s="3">
        <f t="shared" si="47"/>
        <v>6</v>
      </c>
      <c r="X76" s="3">
        <f t="shared" si="48"/>
        <v>4</v>
      </c>
      <c r="Y76" s="3">
        <f t="shared" si="49"/>
        <v>5</v>
      </c>
      <c r="Z76" s="3">
        <f t="shared" si="50"/>
        <v>9</v>
      </c>
      <c r="AA76" s="3">
        <f t="shared" si="51"/>
        <v>8</v>
      </c>
      <c r="AB76" s="3">
        <f t="shared" si="52"/>
        <v>7</v>
      </c>
      <c r="AC76" s="3">
        <f t="shared" si="53"/>
        <v>1</v>
      </c>
      <c r="AD76" s="3">
        <f t="shared" si="54"/>
        <v>10</v>
      </c>
      <c r="AE76" s="3"/>
      <c r="AF76" s="3">
        <f t="shared" si="55"/>
        <v>0</v>
      </c>
      <c r="AG76" s="3">
        <f t="shared" si="56"/>
        <v>0</v>
      </c>
      <c r="AH76" s="3">
        <f t="shared" si="57"/>
        <v>0</v>
      </c>
      <c r="AI76" s="3">
        <f t="shared" si="58"/>
        <v>0</v>
      </c>
      <c r="AJ76" s="3">
        <f t="shared" si="59"/>
        <v>0</v>
      </c>
      <c r="AK76" s="3">
        <f t="shared" si="60"/>
        <v>0</v>
      </c>
      <c r="AL76" s="3">
        <f t="shared" si="61"/>
        <v>0</v>
      </c>
      <c r="AM76" s="3">
        <f t="shared" si="62"/>
        <v>0</v>
      </c>
      <c r="AN76" s="3">
        <f t="shared" si="63"/>
        <v>0</v>
      </c>
      <c r="AO76" s="3">
        <f t="shared" si="64"/>
        <v>0</v>
      </c>
      <c r="AP76" s="3"/>
      <c r="AQ76" s="3">
        <f t="shared" si="65"/>
        <v>3</v>
      </c>
      <c r="AR76" s="3">
        <f t="shared" si="66"/>
        <v>2</v>
      </c>
      <c r="AS76" s="3">
        <f t="shared" si="67"/>
        <v>6</v>
      </c>
      <c r="AT76" s="3">
        <f t="shared" si="68"/>
        <v>4</v>
      </c>
      <c r="AU76" s="3">
        <f t="shared" si="69"/>
        <v>5</v>
      </c>
      <c r="AV76" s="3">
        <f t="shared" si="70"/>
        <v>9</v>
      </c>
      <c r="AW76" s="3">
        <f t="shared" si="71"/>
        <v>8</v>
      </c>
      <c r="AX76" s="3">
        <f t="shared" si="72"/>
        <v>7</v>
      </c>
      <c r="AY76" s="3">
        <f t="shared" si="73"/>
        <v>1</v>
      </c>
      <c r="AZ76" s="3">
        <f t="shared" si="74"/>
        <v>10</v>
      </c>
      <c r="BA76" s="3"/>
      <c r="BB76" s="6">
        <f t="shared" si="75"/>
        <v>5</v>
      </c>
      <c r="BC76" s="3">
        <f t="shared" si="76"/>
        <v>5</v>
      </c>
      <c r="BD76" s="3">
        <f t="shared" si="79"/>
        <v>20</v>
      </c>
      <c r="BE76" s="3">
        <f t="shared" si="80"/>
        <v>35</v>
      </c>
      <c r="BF76" s="3">
        <f t="shared" si="81"/>
        <v>20</v>
      </c>
      <c r="BG76" s="3">
        <f t="shared" si="82"/>
        <v>5</v>
      </c>
      <c r="BH76" s="3">
        <f t="shared" si="83"/>
        <v>5</v>
      </c>
      <c r="BI76" s="28">
        <f t="shared" si="84"/>
        <v>12.5</v>
      </c>
      <c r="BJ76" s="28">
        <f t="shared" si="85"/>
        <v>4.7871355387816905</v>
      </c>
      <c r="BK76" s="44">
        <f t="shared" si="86"/>
        <v>-1.5666989036012806</v>
      </c>
      <c r="BL76" s="45">
        <f t="shared" si="77"/>
        <v>5.8592543599068986E-2</v>
      </c>
      <c r="BM76" s="39"/>
      <c r="BN76" s="39" t="str">
        <f t="shared" si="87"/>
        <v/>
      </c>
      <c r="BP76" s="12">
        <f t="shared" si="88"/>
        <v>3.6517609420488921E-2</v>
      </c>
    </row>
    <row r="77" spans="1:68">
      <c r="A77" s="43" t="s">
        <v>266</v>
      </c>
      <c r="B77" s="43" t="s">
        <v>267</v>
      </c>
      <c r="C77" s="43" t="s">
        <v>150</v>
      </c>
      <c r="D77" s="43" t="s">
        <v>268</v>
      </c>
      <c r="E77" s="43" t="s">
        <v>191</v>
      </c>
      <c r="F77" s="12" t="str">
        <f t="shared" si="78"/>
        <v>serine prot</v>
      </c>
      <c r="H77" s="12">
        <f>VLOOKUP($B77,data!$B$3:$Q$11565,'diff expr Varroa+DWV'!H$7,FALSE)</f>
        <v>5.3613569434115202</v>
      </c>
      <c r="I77" s="12">
        <f>VLOOKUP($B77,data!$B$3:$Q$11565,'diff expr Varroa+DWV'!I$7,FALSE)</f>
        <v>4.9486052131722396</v>
      </c>
      <c r="J77" s="12">
        <f>VLOOKUP($B77,data!$B$3:$Q$11565,'diff expr Varroa+DWV'!J$7,FALSE)</f>
        <v>5.7521813055947497</v>
      </c>
      <c r="K77" s="12">
        <f>VLOOKUP($B77,data!$B$3:$Q$11565,'diff expr Varroa+DWV'!K$7,FALSE)</f>
        <v>4.9396319138350204</v>
      </c>
      <c r="L77" s="12">
        <f>VLOOKUP($B77,data!$B$3:$Q$11565,'diff expr Varroa+DWV'!L$7,FALSE)</f>
        <v>5.4158963756298002</v>
      </c>
      <c r="M77" s="12">
        <f>VLOOKUP($B77,data!$B$3:$Q$11565,'diff expr Varroa+DWV'!M$7,FALSE)</f>
        <v>5.0345141375896603</v>
      </c>
      <c r="N77" s="12">
        <f>VLOOKUP($B77,data!$B$3:$Q$11565,'diff expr Varroa+DWV'!N$7,FALSE)</f>
        <v>5.8610534549687996</v>
      </c>
      <c r="O77" s="12">
        <f>VLOOKUP($B77,data!$B$3:$Q$11565,'diff expr Varroa+DWV'!O$7,FALSE)</f>
        <v>5.3136379649428402</v>
      </c>
      <c r="P77" s="12">
        <f>VLOOKUP($B77,data!$B$3:$Q$11565,'diff expr Varroa+DWV'!P$7,FALSE)</f>
        <v>4.7374550361106396</v>
      </c>
      <c r="Q77" s="12">
        <f>VLOOKUP($B77,data!$B$3:$Q$11565,'diff expr Varroa+DWV'!Q$7,FALSE)</f>
        <v>7.8374797051227896</v>
      </c>
      <c r="S77" s="40" t="str">
        <f>IF(COUNTIF(H77:L77,"&gt;"&amp;'reference parameters'!$B$2)&gt;='reference parameters'!$B$3,IF(COUNTIF('diff expr Varroa+DWV'!M77:Q77,"&gt;"&amp;'reference parameters'!$B$2)&gt;='reference parameters'!$B$4,"OK"))</f>
        <v>OK</v>
      </c>
      <c r="U77" s="3">
        <f t="shared" si="45"/>
        <v>6</v>
      </c>
      <c r="V77" s="3">
        <f t="shared" si="46"/>
        <v>3</v>
      </c>
      <c r="W77" s="3">
        <f t="shared" si="47"/>
        <v>8</v>
      </c>
      <c r="X77" s="3">
        <f t="shared" si="48"/>
        <v>2</v>
      </c>
      <c r="Y77" s="3">
        <f t="shared" si="49"/>
        <v>7</v>
      </c>
      <c r="Z77" s="3">
        <f t="shared" si="50"/>
        <v>4</v>
      </c>
      <c r="AA77" s="3">
        <f t="shared" si="51"/>
        <v>9</v>
      </c>
      <c r="AB77" s="3">
        <f t="shared" si="52"/>
        <v>5</v>
      </c>
      <c r="AC77" s="3">
        <f t="shared" si="53"/>
        <v>1</v>
      </c>
      <c r="AD77" s="3">
        <f t="shared" si="54"/>
        <v>10</v>
      </c>
      <c r="AE77" s="3"/>
      <c r="AF77" s="3">
        <f t="shared" si="55"/>
        <v>0</v>
      </c>
      <c r="AG77" s="3">
        <f t="shared" si="56"/>
        <v>0</v>
      </c>
      <c r="AH77" s="3">
        <f t="shared" si="57"/>
        <v>0</v>
      </c>
      <c r="AI77" s="3">
        <f t="shared" si="58"/>
        <v>0</v>
      </c>
      <c r="AJ77" s="3">
        <f t="shared" si="59"/>
        <v>0</v>
      </c>
      <c r="AK77" s="3">
        <f t="shared" si="60"/>
        <v>0</v>
      </c>
      <c r="AL77" s="3">
        <f t="shared" si="61"/>
        <v>0</v>
      </c>
      <c r="AM77" s="3">
        <f t="shared" si="62"/>
        <v>0</v>
      </c>
      <c r="AN77" s="3">
        <f t="shared" si="63"/>
        <v>0</v>
      </c>
      <c r="AO77" s="3">
        <f t="shared" si="64"/>
        <v>0</v>
      </c>
      <c r="AP77" s="3"/>
      <c r="AQ77" s="3">
        <f t="shared" si="65"/>
        <v>6</v>
      </c>
      <c r="AR77" s="3">
        <f t="shared" si="66"/>
        <v>3</v>
      </c>
      <c r="AS77" s="3">
        <f t="shared" si="67"/>
        <v>8</v>
      </c>
      <c r="AT77" s="3">
        <f t="shared" si="68"/>
        <v>2</v>
      </c>
      <c r="AU77" s="3">
        <f t="shared" si="69"/>
        <v>7</v>
      </c>
      <c r="AV77" s="3">
        <f t="shared" si="70"/>
        <v>4</v>
      </c>
      <c r="AW77" s="3">
        <f t="shared" si="71"/>
        <v>9</v>
      </c>
      <c r="AX77" s="3">
        <f t="shared" si="72"/>
        <v>5</v>
      </c>
      <c r="AY77" s="3">
        <f t="shared" si="73"/>
        <v>1</v>
      </c>
      <c r="AZ77" s="3">
        <f t="shared" si="74"/>
        <v>10</v>
      </c>
      <c r="BA77" s="3"/>
      <c r="BB77" s="6">
        <f t="shared" si="75"/>
        <v>5</v>
      </c>
      <c r="BC77" s="3">
        <f t="shared" si="76"/>
        <v>5</v>
      </c>
      <c r="BD77" s="3">
        <f t="shared" si="79"/>
        <v>26</v>
      </c>
      <c r="BE77" s="3">
        <f t="shared" si="80"/>
        <v>29</v>
      </c>
      <c r="BF77" s="3">
        <f t="shared" si="81"/>
        <v>14</v>
      </c>
      <c r="BG77" s="3">
        <f t="shared" si="82"/>
        <v>11</v>
      </c>
      <c r="BH77" s="3">
        <f t="shared" si="83"/>
        <v>11</v>
      </c>
      <c r="BI77" s="28">
        <f t="shared" si="84"/>
        <v>12.5</v>
      </c>
      <c r="BJ77" s="28">
        <f t="shared" si="85"/>
        <v>4.7871355387816905</v>
      </c>
      <c r="BK77" s="44">
        <f t="shared" si="86"/>
        <v>-0.31333978072025609</v>
      </c>
      <c r="BL77" s="45">
        <f t="shared" si="77"/>
        <v>0.37701126503103738</v>
      </c>
      <c r="BM77" s="39"/>
      <c r="BN77" s="39" t="str">
        <f t="shared" si="87"/>
        <v/>
      </c>
      <c r="BP77" s="12">
        <f t="shared" si="88"/>
        <v>3.7258723207556195E-2</v>
      </c>
    </row>
    <row r="78" spans="1:68">
      <c r="A78" s="43" t="s">
        <v>269</v>
      </c>
      <c r="B78" s="43" t="s">
        <v>270</v>
      </c>
      <c r="C78" s="43" t="s">
        <v>150</v>
      </c>
      <c r="D78" s="43" t="s">
        <v>271</v>
      </c>
      <c r="E78" s="43" t="s">
        <v>191</v>
      </c>
      <c r="F78" s="12" t="str">
        <f t="shared" si="78"/>
        <v>serine prot</v>
      </c>
      <c r="H78" s="12">
        <f>VLOOKUP($B78,data!$B$3:$Q$11565,'diff expr Varroa+DWV'!H$7,FALSE)</f>
        <v>10.5435191090827</v>
      </c>
      <c r="I78" s="12">
        <f>VLOOKUP($B78,data!$B$3:$Q$11565,'diff expr Varroa+DWV'!I$7,FALSE)</f>
        <v>10.5605728440047</v>
      </c>
      <c r="J78" s="12">
        <f>VLOOKUP($B78,data!$B$3:$Q$11565,'diff expr Varroa+DWV'!J$7,FALSE)</f>
        <v>11.392155581938701</v>
      </c>
      <c r="K78" s="12">
        <f>VLOOKUP($B78,data!$B$3:$Q$11565,'diff expr Varroa+DWV'!K$7,FALSE)</f>
        <v>10.8458505869588</v>
      </c>
      <c r="L78" s="12">
        <f>VLOOKUP($B78,data!$B$3:$Q$11565,'diff expr Varroa+DWV'!L$7,FALSE)</f>
        <v>10.680882028758701</v>
      </c>
      <c r="M78" s="12">
        <f>VLOOKUP($B78,data!$B$3:$Q$11565,'diff expr Varroa+DWV'!M$7,FALSE)</f>
        <v>10.8475463198276</v>
      </c>
      <c r="N78" s="12">
        <f>VLOOKUP($B78,data!$B$3:$Q$11565,'diff expr Varroa+DWV'!N$7,FALSE)</f>
        <v>11.193892868729799</v>
      </c>
      <c r="O78" s="12">
        <f>VLOOKUP($B78,data!$B$3:$Q$11565,'diff expr Varroa+DWV'!O$7,FALSE)</f>
        <v>11.0743245672392</v>
      </c>
      <c r="P78" s="12">
        <f>VLOOKUP($B78,data!$B$3:$Q$11565,'diff expr Varroa+DWV'!P$7,FALSE)</f>
        <v>9.9472140855229103</v>
      </c>
      <c r="Q78" s="12">
        <f>VLOOKUP($B78,data!$B$3:$Q$11565,'diff expr Varroa+DWV'!Q$7,FALSE)</f>
        <v>12.044489427116</v>
      </c>
      <c r="S78" s="40" t="str">
        <f>IF(COUNTIF(H78:L78,"&gt;"&amp;'reference parameters'!$B$2)&gt;='reference parameters'!$B$3,IF(COUNTIF('diff expr Varroa+DWV'!M78:Q78,"&gt;"&amp;'reference parameters'!$B$2)&gt;='reference parameters'!$B$4,"OK"))</f>
        <v>OK</v>
      </c>
      <c r="U78" s="3">
        <f t="shared" si="45"/>
        <v>2</v>
      </c>
      <c r="V78" s="3">
        <f t="shared" si="46"/>
        <v>3</v>
      </c>
      <c r="W78" s="3">
        <f t="shared" si="47"/>
        <v>9</v>
      </c>
      <c r="X78" s="3">
        <f t="shared" si="48"/>
        <v>5</v>
      </c>
      <c r="Y78" s="3">
        <f t="shared" si="49"/>
        <v>4</v>
      </c>
      <c r="Z78" s="3">
        <f t="shared" si="50"/>
        <v>6</v>
      </c>
      <c r="AA78" s="3">
        <f t="shared" si="51"/>
        <v>8</v>
      </c>
      <c r="AB78" s="3">
        <f t="shared" si="52"/>
        <v>7</v>
      </c>
      <c r="AC78" s="3">
        <f t="shared" si="53"/>
        <v>1</v>
      </c>
      <c r="AD78" s="3">
        <f t="shared" si="54"/>
        <v>10</v>
      </c>
      <c r="AE78" s="3"/>
      <c r="AF78" s="3">
        <f t="shared" si="55"/>
        <v>0</v>
      </c>
      <c r="AG78" s="3">
        <f t="shared" si="56"/>
        <v>0</v>
      </c>
      <c r="AH78" s="3">
        <f t="shared" si="57"/>
        <v>0</v>
      </c>
      <c r="AI78" s="3">
        <f t="shared" si="58"/>
        <v>0</v>
      </c>
      <c r="AJ78" s="3">
        <f t="shared" si="59"/>
        <v>0</v>
      </c>
      <c r="AK78" s="3">
        <f t="shared" si="60"/>
        <v>0</v>
      </c>
      <c r="AL78" s="3">
        <f t="shared" si="61"/>
        <v>0</v>
      </c>
      <c r="AM78" s="3">
        <f t="shared" si="62"/>
        <v>0</v>
      </c>
      <c r="AN78" s="3">
        <f t="shared" si="63"/>
        <v>0</v>
      </c>
      <c r="AO78" s="3">
        <f t="shared" si="64"/>
        <v>0</v>
      </c>
      <c r="AP78" s="3"/>
      <c r="AQ78" s="3">
        <f t="shared" si="65"/>
        <v>2</v>
      </c>
      <c r="AR78" s="3">
        <f t="shared" si="66"/>
        <v>3</v>
      </c>
      <c r="AS78" s="3">
        <f t="shared" si="67"/>
        <v>9</v>
      </c>
      <c r="AT78" s="3">
        <f t="shared" si="68"/>
        <v>5</v>
      </c>
      <c r="AU78" s="3">
        <f t="shared" si="69"/>
        <v>4</v>
      </c>
      <c r="AV78" s="3">
        <f t="shared" si="70"/>
        <v>6</v>
      </c>
      <c r="AW78" s="3">
        <f t="shared" si="71"/>
        <v>8</v>
      </c>
      <c r="AX78" s="3">
        <f t="shared" si="72"/>
        <v>7</v>
      </c>
      <c r="AY78" s="3">
        <f t="shared" si="73"/>
        <v>1</v>
      </c>
      <c r="AZ78" s="3">
        <f t="shared" si="74"/>
        <v>10</v>
      </c>
      <c r="BA78" s="3"/>
      <c r="BB78" s="6">
        <f t="shared" si="75"/>
        <v>5</v>
      </c>
      <c r="BC78" s="3">
        <f t="shared" si="76"/>
        <v>5</v>
      </c>
      <c r="BD78" s="3">
        <f t="shared" si="79"/>
        <v>23</v>
      </c>
      <c r="BE78" s="3">
        <f t="shared" si="80"/>
        <v>32</v>
      </c>
      <c r="BF78" s="3">
        <f t="shared" si="81"/>
        <v>17</v>
      </c>
      <c r="BG78" s="3">
        <f t="shared" si="82"/>
        <v>8</v>
      </c>
      <c r="BH78" s="3">
        <f t="shared" si="83"/>
        <v>8</v>
      </c>
      <c r="BI78" s="28">
        <f t="shared" si="84"/>
        <v>12.5</v>
      </c>
      <c r="BJ78" s="28">
        <f t="shared" si="85"/>
        <v>4.7871355387816905</v>
      </c>
      <c r="BK78" s="44">
        <f t="shared" si="86"/>
        <v>-0.94001934216076832</v>
      </c>
      <c r="BL78" s="45">
        <f t="shared" si="77"/>
        <v>0.17360381967471225</v>
      </c>
      <c r="BM78" s="39"/>
      <c r="BN78" s="39" t="str">
        <f t="shared" si="87"/>
        <v/>
      </c>
      <c r="BP78" s="12">
        <f t="shared" si="88"/>
        <v>8.6319132192389254E-3</v>
      </c>
    </row>
    <row r="79" spans="1:68">
      <c r="A79" s="43" t="s">
        <v>272</v>
      </c>
      <c r="B79" s="43" t="s">
        <v>273</v>
      </c>
      <c r="C79" s="43" t="s">
        <v>274</v>
      </c>
      <c r="D79" s="43" t="s">
        <v>275</v>
      </c>
      <c r="E79" s="43" t="s">
        <v>191</v>
      </c>
      <c r="F79" s="12" t="str">
        <f t="shared" si="78"/>
        <v>serine prot</v>
      </c>
      <c r="H79" s="12">
        <f>VLOOKUP($B79,data!$B$3:$Q$11565,'diff expr Varroa+DWV'!H$7,FALSE)</f>
        <v>6.8064855002517097</v>
      </c>
      <c r="I79" s="12">
        <f>VLOOKUP($B79,data!$B$3:$Q$11565,'diff expr Varroa+DWV'!I$7,FALSE)</f>
        <v>6.9348536957886502</v>
      </c>
      <c r="J79" s="12">
        <f>VLOOKUP($B79,data!$B$3:$Q$11565,'diff expr Varroa+DWV'!J$7,FALSE)</f>
        <v>6.4001528211462198</v>
      </c>
      <c r="K79" s="12">
        <f>VLOOKUP($B79,data!$B$3:$Q$11565,'diff expr Varroa+DWV'!K$7,FALSE)</f>
        <v>7.2612386704193499</v>
      </c>
      <c r="L79" s="12">
        <f>VLOOKUP($B79,data!$B$3:$Q$11565,'diff expr Varroa+DWV'!L$7,FALSE)</f>
        <v>6.3731052938135697</v>
      </c>
      <c r="M79" s="12">
        <f>VLOOKUP($B79,data!$B$3:$Q$11565,'diff expr Varroa+DWV'!M$7,FALSE)</f>
        <v>4.69174350335686</v>
      </c>
      <c r="N79" s="12">
        <f>VLOOKUP($B79,data!$B$3:$Q$11565,'diff expr Varroa+DWV'!N$7,FALSE)</f>
        <v>4.9846796155147501</v>
      </c>
      <c r="O79" s="12">
        <f>VLOOKUP($B79,data!$B$3:$Q$11565,'diff expr Varroa+DWV'!O$7,FALSE)</f>
        <v>4.1926070449996002</v>
      </c>
      <c r="P79" s="12">
        <f>VLOOKUP($B79,data!$B$3:$Q$11565,'diff expr Varroa+DWV'!P$7,FALSE)</f>
        <v>5.0248478020067502</v>
      </c>
      <c r="Q79" s="12">
        <f>VLOOKUP($B79,data!$B$3:$Q$11565,'diff expr Varroa+DWV'!Q$7,FALSE)</f>
        <v>9.1060647157263492</v>
      </c>
      <c r="S79" s="40" t="str">
        <f>IF(COUNTIF(H79:L79,"&gt;"&amp;'reference parameters'!$B$2)&gt;='reference parameters'!$B$3,IF(COUNTIF('diff expr Varroa+DWV'!M79:Q79,"&gt;"&amp;'reference parameters'!$B$2)&gt;='reference parameters'!$B$4,"OK"))</f>
        <v>OK</v>
      </c>
      <c r="U79" s="3">
        <f t="shared" si="45"/>
        <v>7</v>
      </c>
      <c r="V79" s="3">
        <f t="shared" si="46"/>
        <v>8</v>
      </c>
      <c r="W79" s="3">
        <f t="shared" si="47"/>
        <v>6</v>
      </c>
      <c r="X79" s="3">
        <f t="shared" si="48"/>
        <v>9</v>
      </c>
      <c r="Y79" s="3">
        <f t="shared" si="49"/>
        <v>5</v>
      </c>
      <c r="Z79" s="3">
        <f t="shared" si="50"/>
        <v>2</v>
      </c>
      <c r="AA79" s="3">
        <f t="shared" si="51"/>
        <v>3</v>
      </c>
      <c r="AB79" s="3">
        <f t="shared" si="52"/>
        <v>1</v>
      </c>
      <c r="AC79" s="3">
        <f t="shared" si="53"/>
        <v>4</v>
      </c>
      <c r="AD79" s="3">
        <f t="shared" si="54"/>
        <v>10</v>
      </c>
      <c r="AE79" s="3"/>
      <c r="AF79" s="3">
        <f t="shared" si="55"/>
        <v>0</v>
      </c>
      <c r="AG79" s="3">
        <f t="shared" si="56"/>
        <v>0</v>
      </c>
      <c r="AH79" s="3">
        <f t="shared" si="57"/>
        <v>0</v>
      </c>
      <c r="AI79" s="3">
        <f t="shared" si="58"/>
        <v>0</v>
      </c>
      <c r="AJ79" s="3">
        <f t="shared" si="59"/>
        <v>0</v>
      </c>
      <c r="AK79" s="3">
        <f t="shared" si="60"/>
        <v>0</v>
      </c>
      <c r="AL79" s="3">
        <f t="shared" si="61"/>
        <v>0</v>
      </c>
      <c r="AM79" s="3">
        <f t="shared" si="62"/>
        <v>0</v>
      </c>
      <c r="AN79" s="3">
        <f t="shared" si="63"/>
        <v>0</v>
      </c>
      <c r="AO79" s="3">
        <f t="shared" si="64"/>
        <v>0</v>
      </c>
      <c r="AP79" s="3"/>
      <c r="AQ79" s="3">
        <f t="shared" si="65"/>
        <v>7</v>
      </c>
      <c r="AR79" s="3">
        <f t="shared" si="66"/>
        <v>8</v>
      </c>
      <c r="AS79" s="3">
        <f t="shared" si="67"/>
        <v>6</v>
      </c>
      <c r="AT79" s="3">
        <f t="shared" si="68"/>
        <v>9</v>
      </c>
      <c r="AU79" s="3">
        <f t="shared" si="69"/>
        <v>5</v>
      </c>
      <c r="AV79" s="3">
        <f t="shared" si="70"/>
        <v>2</v>
      </c>
      <c r="AW79" s="3">
        <f t="shared" si="71"/>
        <v>3</v>
      </c>
      <c r="AX79" s="3">
        <f t="shared" si="72"/>
        <v>1</v>
      </c>
      <c r="AY79" s="3">
        <f t="shared" si="73"/>
        <v>4</v>
      </c>
      <c r="AZ79" s="3">
        <f t="shared" si="74"/>
        <v>10</v>
      </c>
      <c r="BA79" s="3"/>
      <c r="BB79" s="6">
        <f t="shared" si="75"/>
        <v>5</v>
      </c>
      <c r="BC79" s="3">
        <f t="shared" si="76"/>
        <v>5</v>
      </c>
      <c r="BD79" s="3">
        <f t="shared" si="79"/>
        <v>35</v>
      </c>
      <c r="BE79" s="3">
        <f t="shared" si="80"/>
        <v>20</v>
      </c>
      <c r="BF79" s="3">
        <f t="shared" si="81"/>
        <v>5</v>
      </c>
      <c r="BG79" s="3">
        <f t="shared" si="82"/>
        <v>20</v>
      </c>
      <c r="BH79" s="3">
        <f t="shared" si="83"/>
        <v>5</v>
      </c>
      <c r="BI79" s="28">
        <f t="shared" si="84"/>
        <v>12.5</v>
      </c>
      <c r="BJ79" s="28">
        <f t="shared" si="85"/>
        <v>4.7871355387816905</v>
      </c>
      <c r="BK79" s="44">
        <f t="shared" si="86"/>
        <v>-1.5666989036012806</v>
      </c>
      <c r="BL79" s="45">
        <f t="shared" si="77"/>
        <v>5.8592543599068986E-2</v>
      </c>
      <c r="BM79" s="39"/>
      <c r="BN79" s="39" t="str">
        <f t="shared" si="87"/>
        <v/>
      </c>
      <c r="BP79" s="12">
        <f t="shared" si="88"/>
        <v>-8.1448964691221301E-2</v>
      </c>
    </row>
    <row r="80" spans="1:68">
      <c r="A80" s="43" t="s">
        <v>276</v>
      </c>
      <c r="B80" s="43" t="s">
        <v>277</v>
      </c>
      <c r="C80" s="43" t="s">
        <v>150</v>
      </c>
      <c r="D80" s="43" t="s">
        <v>278</v>
      </c>
      <c r="E80" s="43" t="s">
        <v>191</v>
      </c>
      <c r="F80" s="12" t="str">
        <f t="shared" si="78"/>
        <v>serine prot</v>
      </c>
      <c r="H80" s="12" t="e">
        <f>VLOOKUP($B80,data!$B$3:$Q$11565,'diff expr Varroa+DWV'!H$7,FALSE)</f>
        <v>#N/A</v>
      </c>
      <c r="I80" s="12" t="e">
        <f>VLOOKUP($B80,data!$B$3:$Q$11565,'diff expr Varroa+DWV'!I$7,FALSE)</f>
        <v>#N/A</v>
      </c>
      <c r="J80" s="12" t="e">
        <f>VLOOKUP($B80,data!$B$3:$Q$11565,'diff expr Varroa+DWV'!J$7,FALSE)</f>
        <v>#N/A</v>
      </c>
      <c r="K80" s="12" t="e">
        <f>VLOOKUP($B80,data!$B$3:$Q$11565,'diff expr Varroa+DWV'!K$7,FALSE)</f>
        <v>#N/A</v>
      </c>
      <c r="L80" s="12" t="e">
        <f>VLOOKUP($B80,data!$B$3:$Q$11565,'diff expr Varroa+DWV'!L$7,FALSE)</f>
        <v>#N/A</v>
      </c>
      <c r="M80" s="12" t="e">
        <f>VLOOKUP($B80,data!$B$3:$Q$11565,'diff expr Varroa+DWV'!M$7,FALSE)</f>
        <v>#N/A</v>
      </c>
      <c r="N80" s="12" t="e">
        <f>VLOOKUP($B80,data!$B$3:$Q$11565,'diff expr Varroa+DWV'!N$7,FALSE)</f>
        <v>#N/A</v>
      </c>
      <c r="O80" s="12" t="e">
        <f>VLOOKUP($B80,data!$B$3:$Q$11565,'diff expr Varroa+DWV'!O$7,FALSE)</f>
        <v>#N/A</v>
      </c>
      <c r="P80" s="12" t="e">
        <f>VLOOKUP($B80,data!$B$3:$Q$11565,'diff expr Varroa+DWV'!P$7,FALSE)</f>
        <v>#N/A</v>
      </c>
      <c r="Q80" s="12" t="e">
        <f>VLOOKUP($B80,data!$B$3:$Q$11565,'diff expr Varroa+DWV'!Q$7,FALSE)</f>
        <v>#N/A</v>
      </c>
      <c r="S80" s="40" t="b">
        <f>IF(COUNTIF(H80:L80,"&gt;"&amp;'reference parameters'!$B$2)&gt;='reference parameters'!$B$3,IF(COUNTIF('diff expr Varroa+DWV'!M80:Q80,"&gt;"&amp;'reference parameters'!$B$2)&gt;='reference parameters'!$B$4,"OK"))</f>
        <v>0</v>
      </c>
      <c r="U80" s="3" t="b">
        <f t="shared" si="45"/>
        <v>0</v>
      </c>
      <c r="V80" s="3" t="b">
        <f t="shared" si="46"/>
        <v>0</v>
      </c>
      <c r="W80" s="3" t="b">
        <f t="shared" si="47"/>
        <v>0</v>
      </c>
      <c r="X80" s="3" t="b">
        <f t="shared" si="48"/>
        <v>0</v>
      </c>
      <c r="Y80" s="3" t="b">
        <f t="shared" si="49"/>
        <v>0</v>
      </c>
      <c r="Z80" s="3" t="b">
        <f t="shared" si="50"/>
        <v>0</v>
      </c>
      <c r="AA80" s="3" t="b">
        <f t="shared" si="51"/>
        <v>0</v>
      </c>
      <c r="AB80" s="3" t="b">
        <f t="shared" si="52"/>
        <v>0</v>
      </c>
      <c r="AC80" s="3" t="b">
        <f t="shared" si="53"/>
        <v>0</v>
      </c>
      <c r="AD80" s="3" t="b">
        <f t="shared" si="54"/>
        <v>0</v>
      </c>
      <c r="AE80" s="3"/>
      <c r="AF80" s="3" t="str">
        <f t="shared" si="55"/>
        <v/>
      </c>
      <c r="AG80" s="3" t="str">
        <f t="shared" si="56"/>
        <v/>
      </c>
      <c r="AH80" s="3" t="str">
        <f t="shared" si="57"/>
        <v/>
      </c>
      <c r="AI80" s="3" t="str">
        <f t="shared" si="58"/>
        <v/>
      </c>
      <c r="AJ80" s="3" t="str">
        <f t="shared" si="59"/>
        <v/>
      </c>
      <c r="AK80" s="3" t="str">
        <f t="shared" si="60"/>
        <v/>
      </c>
      <c r="AL80" s="3" t="str">
        <f t="shared" si="61"/>
        <v/>
      </c>
      <c r="AM80" s="3" t="str">
        <f t="shared" si="62"/>
        <v/>
      </c>
      <c r="AN80" s="3" t="str">
        <f t="shared" si="63"/>
        <v/>
      </c>
      <c r="AO80" s="3" t="str">
        <f t="shared" si="64"/>
        <v/>
      </c>
      <c r="AP80" s="3"/>
      <c r="AQ80" s="3" t="str">
        <f t="shared" si="65"/>
        <v/>
      </c>
      <c r="AR80" s="3" t="str">
        <f t="shared" si="66"/>
        <v/>
      </c>
      <c r="AS80" s="3" t="str">
        <f t="shared" si="67"/>
        <v/>
      </c>
      <c r="AT80" s="3" t="str">
        <f t="shared" si="68"/>
        <v/>
      </c>
      <c r="AU80" s="3" t="str">
        <f t="shared" si="69"/>
        <v/>
      </c>
      <c r="AV80" s="3" t="str">
        <f t="shared" si="70"/>
        <v/>
      </c>
      <c r="AW80" s="3" t="str">
        <f t="shared" si="71"/>
        <v/>
      </c>
      <c r="AX80" s="3" t="str">
        <f t="shared" si="72"/>
        <v/>
      </c>
      <c r="AY80" s="3" t="str">
        <f t="shared" si="73"/>
        <v/>
      </c>
      <c r="AZ80" s="3" t="str">
        <f t="shared" si="74"/>
        <v/>
      </c>
      <c r="BA80" s="3"/>
      <c r="BB80" s="6">
        <f t="shared" si="75"/>
        <v>0</v>
      </c>
      <c r="BC80" s="3">
        <f t="shared" si="76"/>
        <v>0</v>
      </c>
      <c r="BD80" s="3">
        <f t="shared" si="79"/>
        <v>0</v>
      </c>
      <c r="BE80" s="3">
        <f t="shared" si="80"/>
        <v>0</v>
      </c>
      <c r="BF80" s="3">
        <f t="shared" si="81"/>
        <v>0</v>
      </c>
      <c r="BG80" s="3">
        <f t="shared" si="82"/>
        <v>0</v>
      </c>
      <c r="BH80" s="3">
        <f t="shared" si="83"/>
        <v>0</v>
      </c>
      <c r="BI80" s="28">
        <f t="shared" si="84"/>
        <v>0</v>
      </c>
      <c r="BJ80" s="28">
        <f t="shared" si="85"/>
        <v>0</v>
      </c>
      <c r="BK80" s="44" t="e">
        <f t="shared" si="86"/>
        <v>#DIV/0!</v>
      </c>
      <c r="BL80" s="45" t="str">
        <f t="shared" si="77"/>
        <v/>
      </c>
      <c r="BM80" s="39"/>
      <c r="BN80" s="39" t="str">
        <f t="shared" si="87"/>
        <v/>
      </c>
      <c r="BP80" s="12" t="e">
        <f t="shared" si="88"/>
        <v>#N/A</v>
      </c>
    </row>
    <row r="81" spans="1:68">
      <c r="A81" s="43" t="s">
        <v>279</v>
      </c>
      <c r="B81" s="43" t="s">
        <v>280</v>
      </c>
      <c r="C81" s="43" t="s">
        <v>281</v>
      </c>
      <c r="D81" s="43" t="s">
        <v>282</v>
      </c>
      <c r="E81" s="43" t="s">
        <v>191</v>
      </c>
      <c r="F81" s="12" t="str">
        <f t="shared" si="78"/>
        <v>serine prot</v>
      </c>
      <c r="H81" s="12">
        <f>VLOOKUP($B81,data!$B$3:$Q$11565,'diff expr Varroa+DWV'!H$7,FALSE)</f>
        <v>4.8324495657597604</v>
      </c>
      <c r="I81" s="12">
        <f>VLOOKUP($B81,data!$B$3:$Q$11565,'diff expr Varroa+DWV'!I$7,FALSE)</f>
        <v>4.3876263279161201</v>
      </c>
      <c r="J81" s="12">
        <f>VLOOKUP($B81,data!$B$3:$Q$11565,'diff expr Varroa+DWV'!J$7,FALSE)</f>
        <v>4.8415581104649901</v>
      </c>
      <c r="K81" s="12">
        <f>VLOOKUP($B81,data!$B$3:$Q$11565,'diff expr Varroa+DWV'!K$7,FALSE)</f>
        <v>4.6581111746450903</v>
      </c>
      <c r="L81" s="12">
        <f>VLOOKUP($B81,data!$B$3:$Q$11565,'diff expr Varroa+DWV'!L$7,FALSE)</f>
        <v>4.7889010218833103</v>
      </c>
      <c r="M81" s="12">
        <f>VLOOKUP($B81,data!$B$3:$Q$11565,'diff expr Varroa+DWV'!M$7,FALSE)</f>
        <v>4.1590575299716699</v>
      </c>
      <c r="N81" s="12">
        <f>VLOOKUP($B81,data!$B$3:$Q$11565,'diff expr Varroa+DWV'!N$7,FALSE)</f>
        <v>4.4472252118161997</v>
      </c>
      <c r="O81" s="12">
        <f>VLOOKUP($B81,data!$B$3:$Q$11565,'diff expr Varroa+DWV'!O$7,FALSE)</f>
        <v>4.2491040476565001</v>
      </c>
      <c r="P81" s="12">
        <f>VLOOKUP($B81,data!$B$3:$Q$11565,'diff expr Varroa+DWV'!P$7,FALSE)</f>
        <v>4.6712581716948103</v>
      </c>
      <c r="Q81" s="12">
        <f>VLOOKUP($B81,data!$B$3:$Q$11565,'diff expr Varroa+DWV'!Q$7,FALSE)</f>
        <v>6.2843132996066204</v>
      </c>
      <c r="S81" s="40" t="str">
        <f>IF(COUNTIF(H81:L81,"&gt;"&amp;'reference parameters'!$B$2)&gt;='reference parameters'!$B$3,IF(COUNTIF('diff expr Varroa+DWV'!M81:Q81,"&gt;"&amp;'reference parameters'!$B$2)&gt;='reference parameters'!$B$4,"OK"))</f>
        <v>OK</v>
      </c>
      <c r="U81" s="3">
        <f t="shared" si="45"/>
        <v>8</v>
      </c>
      <c r="V81" s="3">
        <f t="shared" si="46"/>
        <v>3</v>
      </c>
      <c r="W81" s="3">
        <f t="shared" si="47"/>
        <v>9</v>
      </c>
      <c r="X81" s="3">
        <f t="shared" si="48"/>
        <v>5</v>
      </c>
      <c r="Y81" s="3">
        <f t="shared" si="49"/>
        <v>7</v>
      </c>
      <c r="Z81" s="3">
        <f t="shared" si="50"/>
        <v>1</v>
      </c>
      <c r="AA81" s="3">
        <f t="shared" si="51"/>
        <v>4</v>
      </c>
      <c r="AB81" s="3">
        <f t="shared" si="52"/>
        <v>2</v>
      </c>
      <c r="AC81" s="3">
        <f t="shared" si="53"/>
        <v>6</v>
      </c>
      <c r="AD81" s="3">
        <f t="shared" si="54"/>
        <v>10</v>
      </c>
      <c r="AE81" s="3"/>
      <c r="AF81" s="3">
        <f t="shared" si="55"/>
        <v>0</v>
      </c>
      <c r="AG81" s="3">
        <f t="shared" si="56"/>
        <v>0</v>
      </c>
      <c r="AH81" s="3">
        <f t="shared" si="57"/>
        <v>0</v>
      </c>
      <c r="AI81" s="3">
        <f t="shared" si="58"/>
        <v>0</v>
      </c>
      <c r="AJ81" s="3">
        <f t="shared" si="59"/>
        <v>0</v>
      </c>
      <c r="AK81" s="3">
        <f t="shared" si="60"/>
        <v>0</v>
      </c>
      <c r="AL81" s="3">
        <f t="shared" si="61"/>
        <v>0</v>
      </c>
      <c r="AM81" s="3">
        <f t="shared" si="62"/>
        <v>0</v>
      </c>
      <c r="AN81" s="3">
        <f t="shared" si="63"/>
        <v>0</v>
      </c>
      <c r="AO81" s="3">
        <f t="shared" si="64"/>
        <v>0</v>
      </c>
      <c r="AP81" s="3"/>
      <c r="AQ81" s="3">
        <f t="shared" si="65"/>
        <v>8</v>
      </c>
      <c r="AR81" s="3">
        <f t="shared" si="66"/>
        <v>3</v>
      </c>
      <c r="AS81" s="3">
        <f t="shared" si="67"/>
        <v>9</v>
      </c>
      <c r="AT81" s="3">
        <f t="shared" si="68"/>
        <v>5</v>
      </c>
      <c r="AU81" s="3">
        <f t="shared" si="69"/>
        <v>7</v>
      </c>
      <c r="AV81" s="3">
        <f t="shared" si="70"/>
        <v>1</v>
      </c>
      <c r="AW81" s="3">
        <f t="shared" si="71"/>
        <v>4</v>
      </c>
      <c r="AX81" s="3">
        <f t="shared" si="72"/>
        <v>2</v>
      </c>
      <c r="AY81" s="3">
        <f t="shared" si="73"/>
        <v>6</v>
      </c>
      <c r="AZ81" s="3">
        <f t="shared" si="74"/>
        <v>10</v>
      </c>
      <c r="BA81" s="3"/>
      <c r="BB81" s="6">
        <f t="shared" si="75"/>
        <v>5</v>
      </c>
      <c r="BC81" s="3">
        <f t="shared" si="76"/>
        <v>5</v>
      </c>
      <c r="BD81" s="3">
        <f t="shared" si="79"/>
        <v>32</v>
      </c>
      <c r="BE81" s="3">
        <f t="shared" si="80"/>
        <v>23</v>
      </c>
      <c r="BF81" s="3">
        <f t="shared" si="81"/>
        <v>8</v>
      </c>
      <c r="BG81" s="3">
        <f t="shared" si="82"/>
        <v>17</v>
      </c>
      <c r="BH81" s="3">
        <f t="shared" si="83"/>
        <v>8</v>
      </c>
      <c r="BI81" s="28">
        <f t="shared" si="84"/>
        <v>12.5</v>
      </c>
      <c r="BJ81" s="28">
        <f t="shared" si="85"/>
        <v>4.7871355387816905</v>
      </c>
      <c r="BK81" s="44">
        <f t="shared" si="86"/>
        <v>-0.94001934216076832</v>
      </c>
      <c r="BL81" s="45">
        <f t="shared" si="77"/>
        <v>0.17360381967471225</v>
      </c>
      <c r="BM81" s="39"/>
      <c r="BN81" s="39" t="str">
        <f t="shared" si="87"/>
        <v/>
      </c>
      <c r="BP81" s="12">
        <f t="shared" si="88"/>
        <v>5.5492537316325216E-3</v>
      </c>
    </row>
    <row r="82" spans="1:68">
      <c r="A82" s="43" t="s">
        <v>283</v>
      </c>
      <c r="B82" s="43" t="s">
        <v>284</v>
      </c>
      <c r="C82" s="43" t="s">
        <v>150</v>
      </c>
      <c r="D82" s="43" t="s">
        <v>285</v>
      </c>
      <c r="E82" s="43" t="s">
        <v>191</v>
      </c>
      <c r="F82" s="12" t="str">
        <f t="shared" si="78"/>
        <v>serine prot</v>
      </c>
      <c r="H82" s="12">
        <f>VLOOKUP($B82,data!$B$3:$Q$11565,'diff expr Varroa+DWV'!H$7,FALSE)</f>
        <v>3.6535616636188299</v>
      </c>
      <c r="I82" s="12">
        <f>VLOOKUP($B82,data!$B$3:$Q$11565,'diff expr Varroa+DWV'!I$7,FALSE)</f>
        <v>3.8603343823973102</v>
      </c>
      <c r="J82" s="12">
        <f>VLOOKUP($B82,data!$B$3:$Q$11565,'diff expr Varroa+DWV'!J$7,FALSE)</f>
        <v>3.6381873987360902</v>
      </c>
      <c r="K82" s="12">
        <f>VLOOKUP($B82,data!$B$3:$Q$11565,'diff expr Varroa+DWV'!K$7,FALSE)</f>
        <v>2.8218677180984102</v>
      </c>
      <c r="L82" s="12">
        <f>VLOOKUP($B82,data!$B$3:$Q$11565,'diff expr Varroa+DWV'!L$7,FALSE)</f>
        <v>3.8309652426265099</v>
      </c>
      <c r="M82" s="12">
        <f>VLOOKUP($B82,data!$B$3:$Q$11565,'diff expr Varroa+DWV'!M$7,FALSE)</f>
        <v>3.7404257728686199</v>
      </c>
      <c r="N82" s="12">
        <f>VLOOKUP($B82,data!$B$3:$Q$11565,'diff expr Varroa+DWV'!N$7,FALSE)</f>
        <v>3.79229116939824</v>
      </c>
      <c r="O82" s="12">
        <f>VLOOKUP($B82,data!$B$3:$Q$11565,'diff expr Varroa+DWV'!O$7,FALSE)</f>
        <v>3.9295289699043701</v>
      </c>
      <c r="P82" s="12">
        <f>VLOOKUP($B82,data!$B$3:$Q$11565,'diff expr Varroa+DWV'!P$7,FALSE)</f>
        <v>3.6194497939779602</v>
      </c>
      <c r="Q82" s="12">
        <f>VLOOKUP($B82,data!$B$3:$Q$11565,'diff expr Varroa+DWV'!Q$7,FALSE)</f>
        <v>5.81282804418474</v>
      </c>
      <c r="S82" s="40" t="str">
        <f>IF(COUNTIF(H82:L82,"&gt;"&amp;'reference parameters'!$B$2)&gt;='reference parameters'!$B$3,IF(COUNTIF('diff expr Varroa+DWV'!M82:Q82,"&gt;"&amp;'reference parameters'!$B$2)&gt;='reference parameters'!$B$4,"OK"))</f>
        <v>OK</v>
      </c>
      <c r="U82" s="3">
        <f t="shared" si="45"/>
        <v>4</v>
      </c>
      <c r="V82" s="3">
        <f t="shared" si="46"/>
        <v>8</v>
      </c>
      <c r="W82" s="3">
        <f t="shared" si="47"/>
        <v>3</v>
      </c>
      <c r="X82" s="3">
        <f t="shared" si="48"/>
        <v>1</v>
      </c>
      <c r="Y82" s="3">
        <f t="shared" si="49"/>
        <v>7</v>
      </c>
      <c r="Z82" s="3">
        <f t="shared" si="50"/>
        <v>5</v>
      </c>
      <c r="AA82" s="3">
        <f t="shared" si="51"/>
        <v>6</v>
      </c>
      <c r="AB82" s="3">
        <f t="shared" si="52"/>
        <v>9</v>
      </c>
      <c r="AC82" s="3">
        <f t="shared" si="53"/>
        <v>2</v>
      </c>
      <c r="AD82" s="3">
        <f t="shared" si="54"/>
        <v>10</v>
      </c>
      <c r="AE82" s="3"/>
      <c r="AF82" s="3">
        <f t="shared" si="55"/>
        <v>0</v>
      </c>
      <c r="AG82" s="3">
        <f t="shared" si="56"/>
        <v>0</v>
      </c>
      <c r="AH82" s="3">
        <f t="shared" si="57"/>
        <v>0</v>
      </c>
      <c r="AI82" s="3">
        <f t="shared" si="58"/>
        <v>0</v>
      </c>
      <c r="AJ82" s="3">
        <f t="shared" si="59"/>
        <v>0</v>
      </c>
      <c r="AK82" s="3">
        <f t="shared" si="60"/>
        <v>0</v>
      </c>
      <c r="AL82" s="3">
        <f t="shared" si="61"/>
        <v>0</v>
      </c>
      <c r="AM82" s="3">
        <f t="shared" si="62"/>
        <v>0</v>
      </c>
      <c r="AN82" s="3">
        <f t="shared" si="63"/>
        <v>0</v>
      </c>
      <c r="AO82" s="3">
        <f t="shared" si="64"/>
        <v>0</v>
      </c>
      <c r="AP82" s="3"/>
      <c r="AQ82" s="3">
        <f t="shared" si="65"/>
        <v>4</v>
      </c>
      <c r="AR82" s="3">
        <f t="shared" si="66"/>
        <v>8</v>
      </c>
      <c r="AS82" s="3">
        <f t="shared" si="67"/>
        <v>3</v>
      </c>
      <c r="AT82" s="3">
        <f t="shared" si="68"/>
        <v>1</v>
      </c>
      <c r="AU82" s="3">
        <f t="shared" si="69"/>
        <v>7</v>
      </c>
      <c r="AV82" s="3">
        <f t="shared" si="70"/>
        <v>5</v>
      </c>
      <c r="AW82" s="3">
        <f t="shared" si="71"/>
        <v>6</v>
      </c>
      <c r="AX82" s="3">
        <f t="shared" si="72"/>
        <v>9</v>
      </c>
      <c r="AY82" s="3">
        <f t="shared" si="73"/>
        <v>2</v>
      </c>
      <c r="AZ82" s="3">
        <f t="shared" si="74"/>
        <v>10</v>
      </c>
      <c r="BA82" s="3"/>
      <c r="BB82" s="6">
        <f t="shared" si="75"/>
        <v>5</v>
      </c>
      <c r="BC82" s="3">
        <f t="shared" si="76"/>
        <v>5</v>
      </c>
      <c r="BD82" s="3">
        <f t="shared" si="79"/>
        <v>23</v>
      </c>
      <c r="BE82" s="3">
        <f t="shared" si="80"/>
        <v>32</v>
      </c>
      <c r="BF82" s="3">
        <f t="shared" si="81"/>
        <v>17</v>
      </c>
      <c r="BG82" s="3">
        <f t="shared" si="82"/>
        <v>8</v>
      </c>
      <c r="BH82" s="3">
        <f t="shared" si="83"/>
        <v>8</v>
      </c>
      <c r="BI82" s="28">
        <f t="shared" si="84"/>
        <v>12.5</v>
      </c>
      <c r="BJ82" s="28">
        <f t="shared" si="85"/>
        <v>4.7871355387816905</v>
      </c>
      <c r="BK82" s="44">
        <f t="shared" si="86"/>
        <v>-0.94001934216076832</v>
      </c>
      <c r="BL82" s="45">
        <f t="shared" si="77"/>
        <v>0.17360381967471225</v>
      </c>
      <c r="BM82" s="39"/>
      <c r="BN82" s="39" t="str">
        <f t="shared" si="87"/>
        <v/>
      </c>
      <c r="BP82" s="12">
        <f t="shared" si="88"/>
        <v>6.9492537710261884E-2</v>
      </c>
    </row>
    <row r="83" spans="1:68">
      <c r="A83" s="43" t="s">
        <v>286</v>
      </c>
      <c r="B83" s="43" t="s">
        <v>287</v>
      </c>
      <c r="C83" s="43" t="s">
        <v>150</v>
      </c>
      <c r="D83" s="43" t="s">
        <v>288</v>
      </c>
      <c r="E83" s="43" t="s">
        <v>191</v>
      </c>
      <c r="F83" s="12" t="str">
        <f t="shared" si="78"/>
        <v>serine prot</v>
      </c>
      <c r="H83" s="12">
        <f>VLOOKUP($B83,data!$B$3:$Q$11565,'diff expr Varroa+DWV'!H$7,FALSE)</f>
        <v>5.3319193517173096</v>
      </c>
      <c r="I83" s="12">
        <f>VLOOKUP($B83,data!$B$3:$Q$11565,'diff expr Varroa+DWV'!I$7,FALSE)</f>
        <v>5.47170002431064</v>
      </c>
      <c r="J83" s="12">
        <f>VLOOKUP($B83,data!$B$3:$Q$11565,'diff expr Varroa+DWV'!J$7,FALSE)</f>
        <v>6.5517604823563804</v>
      </c>
      <c r="K83" s="12">
        <f>VLOOKUP($B83,data!$B$3:$Q$11565,'diff expr Varroa+DWV'!K$7,FALSE)</f>
        <v>6.2619685895580499</v>
      </c>
      <c r="L83" s="12">
        <f>VLOOKUP($B83,data!$B$3:$Q$11565,'diff expr Varroa+DWV'!L$7,FALSE)</f>
        <v>5.8198701234814401</v>
      </c>
      <c r="M83" s="12">
        <f>VLOOKUP($B83,data!$B$3:$Q$11565,'diff expr Varroa+DWV'!M$7,FALSE)</f>
        <v>6.6120951959602401</v>
      </c>
      <c r="N83" s="12">
        <f>VLOOKUP($B83,data!$B$3:$Q$11565,'diff expr Varroa+DWV'!N$7,FALSE)</f>
        <v>6.7143940400426896</v>
      </c>
      <c r="O83" s="12">
        <f>VLOOKUP($B83,data!$B$3:$Q$11565,'diff expr Varroa+DWV'!O$7,FALSE)</f>
        <v>6.48972680942338</v>
      </c>
      <c r="P83" s="12">
        <f>VLOOKUP($B83,data!$B$3:$Q$11565,'diff expr Varroa+DWV'!P$7,FALSE)</f>
        <v>5.3028714561952901</v>
      </c>
      <c r="Q83" s="12">
        <f>VLOOKUP($B83,data!$B$3:$Q$11565,'diff expr Varroa+DWV'!Q$7,FALSE)</f>
        <v>8.9266120302692595</v>
      </c>
      <c r="S83" s="40" t="str">
        <f>IF(COUNTIF(H83:L83,"&gt;"&amp;'reference parameters'!$B$2)&gt;='reference parameters'!$B$3,IF(COUNTIF('diff expr Varroa+DWV'!M83:Q83,"&gt;"&amp;'reference parameters'!$B$2)&gt;='reference parameters'!$B$4,"OK"))</f>
        <v>OK</v>
      </c>
      <c r="U83" s="3">
        <f t="shared" si="45"/>
        <v>2</v>
      </c>
      <c r="V83" s="3">
        <f t="shared" si="46"/>
        <v>3</v>
      </c>
      <c r="W83" s="3">
        <f t="shared" si="47"/>
        <v>7</v>
      </c>
      <c r="X83" s="3">
        <f t="shared" si="48"/>
        <v>5</v>
      </c>
      <c r="Y83" s="3">
        <f t="shared" si="49"/>
        <v>4</v>
      </c>
      <c r="Z83" s="3">
        <f t="shared" si="50"/>
        <v>8</v>
      </c>
      <c r="AA83" s="3">
        <f t="shared" si="51"/>
        <v>9</v>
      </c>
      <c r="AB83" s="3">
        <f t="shared" si="52"/>
        <v>6</v>
      </c>
      <c r="AC83" s="3">
        <f t="shared" si="53"/>
        <v>1</v>
      </c>
      <c r="AD83" s="3">
        <f t="shared" si="54"/>
        <v>10</v>
      </c>
      <c r="AE83" s="3"/>
      <c r="AF83" s="3">
        <f t="shared" si="55"/>
        <v>0</v>
      </c>
      <c r="AG83" s="3">
        <f t="shared" si="56"/>
        <v>0</v>
      </c>
      <c r="AH83" s="3">
        <f t="shared" si="57"/>
        <v>0</v>
      </c>
      <c r="AI83" s="3">
        <f t="shared" si="58"/>
        <v>0</v>
      </c>
      <c r="AJ83" s="3">
        <f t="shared" si="59"/>
        <v>0</v>
      </c>
      <c r="AK83" s="3">
        <f t="shared" si="60"/>
        <v>0</v>
      </c>
      <c r="AL83" s="3">
        <f t="shared" si="61"/>
        <v>0</v>
      </c>
      <c r="AM83" s="3">
        <f t="shared" si="62"/>
        <v>0</v>
      </c>
      <c r="AN83" s="3">
        <f t="shared" si="63"/>
        <v>0</v>
      </c>
      <c r="AO83" s="3">
        <f t="shared" si="64"/>
        <v>0</v>
      </c>
      <c r="AP83" s="3"/>
      <c r="AQ83" s="3">
        <f t="shared" si="65"/>
        <v>2</v>
      </c>
      <c r="AR83" s="3">
        <f t="shared" si="66"/>
        <v>3</v>
      </c>
      <c r="AS83" s="3">
        <f t="shared" si="67"/>
        <v>7</v>
      </c>
      <c r="AT83" s="3">
        <f t="shared" si="68"/>
        <v>5</v>
      </c>
      <c r="AU83" s="3">
        <f t="shared" si="69"/>
        <v>4</v>
      </c>
      <c r="AV83" s="3">
        <f t="shared" si="70"/>
        <v>8</v>
      </c>
      <c r="AW83" s="3">
        <f t="shared" si="71"/>
        <v>9</v>
      </c>
      <c r="AX83" s="3">
        <f t="shared" si="72"/>
        <v>6</v>
      </c>
      <c r="AY83" s="3">
        <f t="shared" si="73"/>
        <v>1</v>
      </c>
      <c r="AZ83" s="3">
        <f t="shared" si="74"/>
        <v>10</v>
      </c>
      <c r="BA83" s="3"/>
      <c r="BB83" s="6">
        <f t="shared" si="75"/>
        <v>5</v>
      </c>
      <c r="BC83" s="3">
        <f t="shared" si="76"/>
        <v>5</v>
      </c>
      <c r="BD83" s="3">
        <f t="shared" si="79"/>
        <v>21</v>
      </c>
      <c r="BE83" s="3">
        <f t="shared" si="80"/>
        <v>34</v>
      </c>
      <c r="BF83" s="3">
        <f t="shared" si="81"/>
        <v>19</v>
      </c>
      <c r="BG83" s="3">
        <f t="shared" si="82"/>
        <v>6</v>
      </c>
      <c r="BH83" s="3">
        <f t="shared" si="83"/>
        <v>6</v>
      </c>
      <c r="BI83" s="28">
        <f t="shared" si="84"/>
        <v>12.5</v>
      </c>
      <c r="BJ83" s="28">
        <f t="shared" si="85"/>
        <v>4.7871355387816905</v>
      </c>
      <c r="BK83" s="44">
        <f t="shared" si="86"/>
        <v>-1.3578057164544433</v>
      </c>
      <c r="BL83" s="45">
        <f t="shared" si="77"/>
        <v>8.7262670284291577E-2</v>
      </c>
      <c r="BM83" s="39"/>
      <c r="BN83" s="39" t="str">
        <f t="shared" si="87"/>
        <v/>
      </c>
      <c r="BP83" s="12">
        <f t="shared" si="88"/>
        <v>6.3165489481497555E-2</v>
      </c>
    </row>
    <row r="84" spans="1:68">
      <c r="A84" s="43" t="s">
        <v>289</v>
      </c>
      <c r="B84" s="43" t="s">
        <v>290</v>
      </c>
      <c r="C84" s="43" t="s">
        <v>291</v>
      </c>
      <c r="D84" s="43" t="s">
        <v>292</v>
      </c>
      <c r="E84" s="43" t="s">
        <v>191</v>
      </c>
      <c r="F84" s="12" t="str">
        <f t="shared" si="78"/>
        <v>serine prot</v>
      </c>
      <c r="H84" s="12">
        <f>VLOOKUP($B84,data!$B$3:$Q$11565,'diff expr Varroa+DWV'!H$7,FALSE)</f>
        <v>7.4897681856301501</v>
      </c>
      <c r="I84" s="12">
        <f>VLOOKUP($B84,data!$B$3:$Q$11565,'diff expr Varroa+DWV'!I$7,FALSE)</f>
        <v>7.50286219085078</v>
      </c>
      <c r="J84" s="12">
        <f>VLOOKUP($B84,data!$B$3:$Q$11565,'diff expr Varroa+DWV'!J$7,FALSE)</f>
        <v>8.0309249363679793</v>
      </c>
      <c r="K84" s="12">
        <f>VLOOKUP($B84,data!$B$3:$Q$11565,'diff expr Varroa+DWV'!K$7,FALSE)</f>
        <v>7.7056393462478701</v>
      </c>
      <c r="L84" s="12">
        <f>VLOOKUP($B84,data!$B$3:$Q$11565,'diff expr Varroa+DWV'!L$7,FALSE)</f>
        <v>7.4293376543615803</v>
      </c>
      <c r="M84" s="12">
        <f>VLOOKUP($B84,data!$B$3:$Q$11565,'diff expr Varroa+DWV'!M$7,FALSE)</f>
        <v>7.8137329219259701</v>
      </c>
      <c r="N84" s="12">
        <f>VLOOKUP($B84,data!$B$3:$Q$11565,'diff expr Varroa+DWV'!N$7,FALSE)</f>
        <v>7.7584316664209503</v>
      </c>
      <c r="O84" s="12">
        <f>VLOOKUP($B84,data!$B$3:$Q$11565,'diff expr Varroa+DWV'!O$7,FALSE)</f>
        <v>8.2424526401078406</v>
      </c>
      <c r="P84" s="12">
        <f>VLOOKUP($B84,data!$B$3:$Q$11565,'diff expr Varroa+DWV'!P$7,FALSE)</f>
        <v>7.8665247740047004</v>
      </c>
      <c r="Q84" s="12">
        <f>VLOOKUP($B84,data!$B$3:$Q$11565,'diff expr Varroa+DWV'!Q$7,FALSE)</f>
        <v>7.8374797051227896</v>
      </c>
      <c r="S84" s="40" t="str">
        <f>IF(COUNTIF(H84:L84,"&gt;"&amp;'reference parameters'!$B$2)&gt;='reference parameters'!$B$3,IF(COUNTIF('diff expr Varroa+DWV'!M84:Q84,"&gt;"&amp;'reference parameters'!$B$2)&gt;='reference parameters'!$B$4,"OK"))</f>
        <v>OK</v>
      </c>
      <c r="U84" s="3">
        <f t="shared" si="45"/>
        <v>2</v>
      </c>
      <c r="V84" s="3">
        <f t="shared" si="46"/>
        <v>3</v>
      </c>
      <c r="W84" s="3">
        <f t="shared" si="47"/>
        <v>9</v>
      </c>
      <c r="X84" s="3">
        <f t="shared" si="48"/>
        <v>4</v>
      </c>
      <c r="Y84" s="3">
        <f t="shared" si="49"/>
        <v>1</v>
      </c>
      <c r="Z84" s="3">
        <f t="shared" si="50"/>
        <v>6</v>
      </c>
      <c r="AA84" s="3">
        <f t="shared" si="51"/>
        <v>5</v>
      </c>
      <c r="AB84" s="3">
        <f t="shared" si="52"/>
        <v>10</v>
      </c>
      <c r="AC84" s="3">
        <f t="shared" si="53"/>
        <v>8</v>
      </c>
      <c r="AD84" s="3">
        <f t="shared" si="54"/>
        <v>7</v>
      </c>
      <c r="AE84" s="3"/>
      <c r="AF84" s="3">
        <f t="shared" si="55"/>
        <v>0</v>
      </c>
      <c r="AG84" s="3">
        <f t="shared" si="56"/>
        <v>0</v>
      </c>
      <c r="AH84" s="3">
        <f t="shared" si="57"/>
        <v>0</v>
      </c>
      <c r="AI84" s="3">
        <f t="shared" si="58"/>
        <v>0</v>
      </c>
      <c r="AJ84" s="3">
        <f t="shared" si="59"/>
        <v>0</v>
      </c>
      <c r="AK84" s="3">
        <f t="shared" si="60"/>
        <v>0</v>
      </c>
      <c r="AL84" s="3">
        <f t="shared" si="61"/>
        <v>0</v>
      </c>
      <c r="AM84" s="3">
        <f t="shared" si="62"/>
        <v>0</v>
      </c>
      <c r="AN84" s="3">
        <f t="shared" si="63"/>
        <v>0</v>
      </c>
      <c r="AO84" s="3">
        <f t="shared" si="64"/>
        <v>0</v>
      </c>
      <c r="AP84" s="3"/>
      <c r="AQ84" s="3">
        <f t="shared" si="65"/>
        <v>2</v>
      </c>
      <c r="AR84" s="3">
        <f t="shared" si="66"/>
        <v>3</v>
      </c>
      <c r="AS84" s="3">
        <f t="shared" si="67"/>
        <v>9</v>
      </c>
      <c r="AT84" s="3">
        <f t="shared" si="68"/>
        <v>4</v>
      </c>
      <c r="AU84" s="3">
        <f t="shared" si="69"/>
        <v>1</v>
      </c>
      <c r="AV84" s="3">
        <f t="shared" si="70"/>
        <v>6</v>
      </c>
      <c r="AW84" s="3">
        <f t="shared" si="71"/>
        <v>5</v>
      </c>
      <c r="AX84" s="3">
        <f t="shared" si="72"/>
        <v>10</v>
      </c>
      <c r="AY84" s="3">
        <f t="shared" si="73"/>
        <v>8</v>
      </c>
      <c r="AZ84" s="3">
        <f t="shared" si="74"/>
        <v>7</v>
      </c>
      <c r="BA84" s="3"/>
      <c r="BB84" s="6">
        <f t="shared" si="75"/>
        <v>5</v>
      </c>
      <c r="BC84" s="3">
        <f t="shared" si="76"/>
        <v>5</v>
      </c>
      <c r="BD84" s="3">
        <f t="shared" si="79"/>
        <v>19</v>
      </c>
      <c r="BE84" s="3">
        <f t="shared" si="80"/>
        <v>36</v>
      </c>
      <c r="BF84" s="3">
        <f t="shared" si="81"/>
        <v>21</v>
      </c>
      <c r="BG84" s="3">
        <f t="shared" si="82"/>
        <v>4</v>
      </c>
      <c r="BH84" s="3">
        <f t="shared" si="83"/>
        <v>4</v>
      </c>
      <c r="BI84" s="28">
        <f t="shared" si="84"/>
        <v>12.5</v>
      </c>
      <c r="BJ84" s="28">
        <f t="shared" si="85"/>
        <v>4.7871355387816905</v>
      </c>
      <c r="BK84" s="44">
        <f t="shared" si="86"/>
        <v>-1.775592090748118</v>
      </c>
      <c r="BL84" s="45">
        <f t="shared" si="77"/>
        <v>3.7900087291180634E-2</v>
      </c>
      <c r="BM84" s="39"/>
      <c r="BN84" s="39" t="str">
        <f t="shared" si="87"/>
        <v/>
      </c>
      <c r="BP84" s="12">
        <f t="shared" si="88"/>
        <v>1.5210127132629163E-2</v>
      </c>
    </row>
    <row r="85" spans="1:68">
      <c r="A85" s="43" t="s">
        <v>293</v>
      </c>
      <c r="B85" s="43" t="s">
        <v>294</v>
      </c>
      <c r="C85" s="43" t="s">
        <v>150</v>
      </c>
      <c r="D85" s="43" t="s">
        <v>295</v>
      </c>
      <c r="E85" s="43" t="s">
        <v>191</v>
      </c>
      <c r="F85" s="12" t="str">
        <f t="shared" si="78"/>
        <v>serine prot</v>
      </c>
      <c r="H85" s="12">
        <f>VLOOKUP($B85,data!$B$3:$Q$11565,'diff expr Varroa+DWV'!H$7,FALSE)</f>
        <v>6.4131208425870598</v>
      </c>
      <c r="I85" s="12">
        <f>VLOOKUP($B85,data!$B$3:$Q$11565,'diff expr Varroa+DWV'!I$7,FALSE)</f>
        <v>6.2807715480435</v>
      </c>
      <c r="J85" s="12">
        <f>VLOOKUP($B85,data!$B$3:$Q$11565,'diff expr Varroa+DWV'!J$7,FALSE)</f>
        <v>7.3453999532458001</v>
      </c>
      <c r="K85" s="12">
        <f>VLOOKUP($B85,data!$B$3:$Q$11565,'diff expr Varroa+DWV'!K$7,FALSE)</f>
        <v>6.4060387979111102</v>
      </c>
      <c r="L85" s="12">
        <f>VLOOKUP($B85,data!$B$3:$Q$11565,'diff expr Varroa+DWV'!L$7,FALSE)</f>
        <v>6.2580314604422798</v>
      </c>
      <c r="M85" s="12">
        <f>VLOOKUP($B85,data!$B$3:$Q$11565,'diff expr Varroa+DWV'!M$7,FALSE)</f>
        <v>5.1647442944921202</v>
      </c>
      <c r="N85" s="12">
        <f>VLOOKUP($B85,data!$B$3:$Q$11565,'diff expr Varroa+DWV'!N$7,FALSE)</f>
        <v>4.8146980941494002</v>
      </c>
      <c r="O85" s="12">
        <f>VLOOKUP($B85,data!$B$3:$Q$11565,'diff expr Varroa+DWV'!O$7,FALSE)</f>
        <v>4.9982149956393096</v>
      </c>
      <c r="P85" s="12">
        <f>VLOOKUP($B85,data!$B$3:$Q$11565,'diff expr Varroa+DWV'!P$7,FALSE)</f>
        <v>5.4229483876157598</v>
      </c>
      <c r="Q85" s="12">
        <f>VLOOKUP($B85,data!$B$3:$Q$11565,'diff expr Varroa+DWV'!Q$7,FALSE)</f>
        <v>7.1565710053807701</v>
      </c>
      <c r="S85" s="40" t="str">
        <f>IF(COUNTIF(H85:L85,"&gt;"&amp;'reference parameters'!$B$2)&gt;='reference parameters'!$B$3,IF(COUNTIF('diff expr Varroa+DWV'!M85:Q85,"&gt;"&amp;'reference parameters'!$B$2)&gt;='reference parameters'!$B$4,"OK"))</f>
        <v>OK</v>
      </c>
      <c r="U85" s="3">
        <f t="shared" si="45"/>
        <v>8</v>
      </c>
      <c r="V85" s="3">
        <f t="shared" si="46"/>
        <v>6</v>
      </c>
      <c r="W85" s="3">
        <f t="shared" si="47"/>
        <v>10</v>
      </c>
      <c r="X85" s="3">
        <f t="shared" si="48"/>
        <v>7</v>
      </c>
      <c r="Y85" s="3">
        <f t="shared" si="49"/>
        <v>5</v>
      </c>
      <c r="Z85" s="3">
        <f t="shared" si="50"/>
        <v>3</v>
      </c>
      <c r="AA85" s="3">
        <f t="shared" si="51"/>
        <v>1</v>
      </c>
      <c r="AB85" s="3">
        <f t="shared" si="52"/>
        <v>2</v>
      </c>
      <c r="AC85" s="3">
        <f t="shared" si="53"/>
        <v>4</v>
      </c>
      <c r="AD85" s="3">
        <f t="shared" si="54"/>
        <v>9</v>
      </c>
      <c r="AE85" s="3"/>
      <c r="AF85" s="3">
        <f t="shared" si="55"/>
        <v>0</v>
      </c>
      <c r="AG85" s="3">
        <f t="shared" si="56"/>
        <v>0</v>
      </c>
      <c r="AH85" s="3">
        <f t="shared" si="57"/>
        <v>0</v>
      </c>
      <c r="AI85" s="3">
        <f t="shared" si="58"/>
        <v>0</v>
      </c>
      <c r="AJ85" s="3">
        <f t="shared" si="59"/>
        <v>0</v>
      </c>
      <c r="AK85" s="3">
        <f t="shared" si="60"/>
        <v>0</v>
      </c>
      <c r="AL85" s="3">
        <f t="shared" si="61"/>
        <v>0</v>
      </c>
      <c r="AM85" s="3">
        <f t="shared" si="62"/>
        <v>0</v>
      </c>
      <c r="AN85" s="3">
        <f t="shared" si="63"/>
        <v>0</v>
      </c>
      <c r="AO85" s="3">
        <f t="shared" si="64"/>
        <v>0</v>
      </c>
      <c r="AP85" s="3"/>
      <c r="AQ85" s="3">
        <f t="shared" si="65"/>
        <v>8</v>
      </c>
      <c r="AR85" s="3">
        <f t="shared" si="66"/>
        <v>6</v>
      </c>
      <c r="AS85" s="3">
        <f t="shared" si="67"/>
        <v>10</v>
      </c>
      <c r="AT85" s="3">
        <f t="shared" si="68"/>
        <v>7</v>
      </c>
      <c r="AU85" s="3">
        <f t="shared" si="69"/>
        <v>5</v>
      </c>
      <c r="AV85" s="3">
        <f t="shared" si="70"/>
        <v>3</v>
      </c>
      <c r="AW85" s="3">
        <f t="shared" si="71"/>
        <v>1</v>
      </c>
      <c r="AX85" s="3">
        <f t="shared" si="72"/>
        <v>2</v>
      </c>
      <c r="AY85" s="3">
        <f t="shared" si="73"/>
        <v>4</v>
      </c>
      <c r="AZ85" s="3">
        <f t="shared" si="74"/>
        <v>9</v>
      </c>
      <c r="BA85" s="3"/>
      <c r="BB85" s="6">
        <f t="shared" si="75"/>
        <v>5</v>
      </c>
      <c r="BC85" s="3">
        <f t="shared" si="76"/>
        <v>5</v>
      </c>
      <c r="BD85" s="3">
        <f t="shared" si="79"/>
        <v>36</v>
      </c>
      <c r="BE85" s="3">
        <f t="shared" si="80"/>
        <v>19</v>
      </c>
      <c r="BF85" s="3">
        <f t="shared" si="81"/>
        <v>4</v>
      </c>
      <c r="BG85" s="3">
        <f t="shared" si="82"/>
        <v>21</v>
      </c>
      <c r="BH85" s="3">
        <f t="shared" si="83"/>
        <v>4</v>
      </c>
      <c r="BI85" s="28">
        <f t="shared" si="84"/>
        <v>12.5</v>
      </c>
      <c r="BJ85" s="28">
        <f t="shared" si="85"/>
        <v>4.7871355387816905</v>
      </c>
      <c r="BK85" s="44">
        <f t="shared" si="86"/>
        <v>-1.775592090748118</v>
      </c>
      <c r="BL85" s="45">
        <f t="shared" si="77"/>
        <v>3.7900087291180634E-2</v>
      </c>
      <c r="BM85" s="39"/>
      <c r="BN85" s="39" t="str">
        <f t="shared" si="87"/>
        <v/>
      </c>
      <c r="BP85" s="12">
        <f t="shared" si="88"/>
        <v>-7.4357687475897521E-2</v>
      </c>
    </row>
    <row r="86" spans="1:68">
      <c r="A86" s="43" t="s">
        <v>296</v>
      </c>
      <c r="B86" s="43" t="s">
        <v>297</v>
      </c>
      <c r="C86" s="43" t="s">
        <v>150</v>
      </c>
      <c r="D86" s="43" t="s">
        <v>298</v>
      </c>
      <c r="E86" s="43" t="s">
        <v>191</v>
      </c>
      <c r="F86" s="12" t="str">
        <f t="shared" si="78"/>
        <v>serine prot</v>
      </c>
      <c r="H86" s="12">
        <f>VLOOKUP($B86,data!$B$3:$Q$11565,'diff expr Varroa+DWV'!H$7,FALSE)</f>
        <v>8.9173279972281794</v>
      </c>
      <c r="I86" s="12">
        <f>VLOOKUP($B86,data!$B$3:$Q$11565,'diff expr Varroa+DWV'!I$7,FALSE)</f>
        <v>8.9869881808790399</v>
      </c>
      <c r="J86" s="12">
        <f>VLOOKUP($B86,data!$B$3:$Q$11565,'diff expr Varroa+DWV'!J$7,FALSE)</f>
        <v>8.7291430036710604</v>
      </c>
      <c r="K86" s="12">
        <f>VLOOKUP($B86,data!$B$3:$Q$11565,'diff expr Varroa+DWV'!K$7,FALSE)</f>
        <v>8.9940435900789506</v>
      </c>
      <c r="L86" s="12">
        <f>VLOOKUP($B86,data!$B$3:$Q$11565,'diff expr Varroa+DWV'!L$7,FALSE)</f>
        <v>8.8730306870186997</v>
      </c>
      <c r="M86" s="12">
        <f>VLOOKUP($B86,data!$B$3:$Q$11565,'diff expr Varroa+DWV'!M$7,FALSE)</f>
        <v>8.6309487921692298</v>
      </c>
      <c r="N86" s="12">
        <f>VLOOKUP($B86,data!$B$3:$Q$11565,'diff expr Varroa+DWV'!N$7,FALSE)</f>
        <v>8.7868928292538406</v>
      </c>
      <c r="O86" s="12">
        <f>VLOOKUP($B86,data!$B$3:$Q$11565,'diff expr Varroa+DWV'!O$7,FALSE)</f>
        <v>8.8192716750542797</v>
      </c>
      <c r="P86" s="12">
        <f>VLOOKUP($B86,data!$B$3:$Q$11565,'diff expr Varroa+DWV'!P$7,FALSE)</f>
        <v>8.8683420335961696</v>
      </c>
      <c r="Q86" s="12">
        <f>VLOOKUP($B86,data!$B$3:$Q$11565,'diff expr Varroa+DWV'!Q$7,FALSE)</f>
        <v>7.9670857749043096</v>
      </c>
      <c r="S86" s="40" t="str">
        <f>IF(COUNTIF(H86:L86,"&gt;"&amp;'reference parameters'!$B$2)&gt;='reference parameters'!$B$3,IF(COUNTIF('diff expr Varroa+DWV'!M86:Q86,"&gt;"&amp;'reference parameters'!$B$2)&gt;='reference parameters'!$B$4,"OK"))</f>
        <v>OK</v>
      </c>
      <c r="U86" s="3">
        <f t="shared" si="45"/>
        <v>8</v>
      </c>
      <c r="V86" s="3">
        <f t="shared" si="46"/>
        <v>9</v>
      </c>
      <c r="W86" s="3">
        <f t="shared" si="47"/>
        <v>3</v>
      </c>
      <c r="X86" s="3">
        <f t="shared" si="48"/>
        <v>10</v>
      </c>
      <c r="Y86" s="3">
        <f t="shared" si="49"/>
        <v>7</v>
      </c>
      <c r="Z86" s="3">
        <f t="shared" si="50"/>
        <v>2</v>
      </c>
      <c r="AA86" s="3">
        <f t="shared" si="51"/>
        <v>4</v>
      </c>
      <c r="AB86" s="3">
        <f t="shared" si="52"/>
        <v>5</v>
      </c>
      <c r="AC86" s="3">
        <f t="shared" si="53"/>
        <v>6</v>
      </c>
      <c r="AD86" s="3">
        <f t="shared" si="54"/>
        <v>1</v>
      </c>
      <c r="AE86" s="3"/>
      <c r="AF86" s="3">
        <f t="shared" si="55"/>
        <v>0</v>
      </c>
      <c r="AG86" s="3">
        <f t="shared" si="56"/>
        <v>0</v>
      </c>
      <c r="AH86" s="3">
        <f t="shared" si="57"/>
        <v>0</v>
      </c>
      <c r="AI86" s="3">
        <f t="shared" si="58"/>
        <v>0</v>
      </c>
      <c r="AJ86" s="3">
        <f t="shared" si="59"/>
        <v>0</v>
      </c>
      <c r="AK86" s="3">
        <f t="shared" si="60"/>
        <v>0</v>
      </c>
      <c r="AL86" s="3">
        <f t="shared" si="61"/>
        <v>0</v>
      </c>
      <c r="AM86" s="3">
        <f t="shared" si="62"/>
        <v>0</v>
      </c>
      <c r="AN86" s="3">
        <f t="shared" si="63"/>
        <v>0</v>
      </c>
      <c r="AO86" s="3">
        <f t="shared" si="64"/>
        <v>0</v>
      </c>
      <c r="AP86" s="3"/>
      <c r="AQ86" s="3">
        <f t="shared" si="65"/>
        <v>8</v>
      </c>
      <c r="AR86" s="3">
        <f t="shared" si="66"/>
        <v>9</v>
      </c>
      <c r="AS86" s="3">
        <f t="shared" si="67"/>
        <v>3</v>
      </c>
      <c r="AT86" s="3">
        <f t="shared" si="68"/>
        <v>10</v>
      </c>
      <c r="AU86" s="3">
        <f t="shared" si="69"/>
        <v>7</v>
      </c>
      <c r="AV86" s="3">
        <f t="shared" si="70"/>
        <v>2</v>
      </c>
      <c r="AW86" s="3">
        <f t="shared" si="71"/>
        <v>4</v>
      </c>
      <c r="AX86" s="3">
        <f t="shared" si="72"/>
        <v>5</v>
      </c>
      <c r="AY86" s="3">
        <f t="shared" si="73"/>
        <v>6</v>
      </c>
      <c r="AZ86" s="3">
        <f t="shared" si="74"/>
        <v>1</v>
      </c>
      <c r="BA86" s="3"/>
      <c r="BB86" s="6">
        <f t="shared" si="75"/>
        <v>5</v>
      </c>
      <c r="BC86" s="3">
        <f t="shared" si="76"/>
        <v>5</v>
      </c>
      <c r="BD86" s="3">
        <f t="shared" si="79"/>
        <v>37</v>
      </c>
      <c r="BE86" s="3">
        <f t="shared" si="80"/>
        <v>18</v>
      </c>
      <c r="BF86" s="3">
        <f t="shared" si="81"/>
        <v>3</v>
      </c>
      <c r="BG86" s="3">
        <f t="shared" si="82"/>
        <v>22</v>
      </c>
      <c r="BH86" s="3">
        <f t="shared" si="83"/>
        <v>3</v>
      </c>
      <c r="BI86" s="28">
        <f t="shared" si="84"/>
        <v>12.5</v>
      </c>
      <c r="BJ86" s="28">
        <f t="shared" si="85"/>
        <v>4.7871355387816905</v>
      </c>
      <c r="BK86" s="44">
        <f t="shared" si="86"/>
        <v>-1.9844852778949553</v>
      </c>
      <c r="BL86" s="45">
        <f t="shared" si="77"/>
        <v>2.3600883845071103E-2</v>
      </c>
      <c r="BM86" s="39"/>
      <c r="BN86" s="39" t="str">
        <f t="shared" si="87"/>
        <v/>
      </c>
      <c r="BP86" s="12">
        <f t="shared" si="88"/>
        <v>-1.4164723073570615E-2</v>
      </c>
    </row>
    <row r="87" spans="1:68">
      <c r="A87" s="43" t="s">
        <v>299</v>
      </c>
      <c r="B87" s="43" t="s">
        <v>300</v>
      </c>
      <c r="C87" s="43" t="s">
        <v>150</v>
      </c>
      <c r="D87" s="43" t="s">
        <v>301</v>
      </c>
      <c r="E87" s="43" t="s">
        <v>191</v>
      </c>
      <c r="F87" s="12" t="str">
        <f t="shared" si="78"/>
        <v>serine prot</v>
      </c>
      <c r="H87" s="12" t="e">
        <f>VLOOKUP($B87,data!$B$3:$Q$11565,'diff expr Varroa+DWV'!H$7,FALSE)</f>
        <v>#N/A</v>
      </c>
      <c r="I87" s="12" t="e">
        <f>VLOOKUP($B87,data!$B$3:$Q$11565,'diff expr Varroa+DWV'!I$7,FALSE)</f>
        <v>#N/A</v>
      </c>
      <c r="J87" s="12" t="e">
        <f>VLOOKUP($B87,data!$B$3:$Q$11565,'diff expr Varroa+DWV'!J$7,FALSE)</f>
        <v>#N/A</v>
      </c>
      <c r="K87" s="12" t="e">
        <f>VLOOKUP($B87,data!$B$3:$Q$11565,'diff expr Varroa+DWV'!K$7,FALSE)</f>
        <v>#N/A</v>
      </c>
      <c r="L87" s="12" t="e">
        <f>VLOOKUP($B87,data!$B$3:$Q$11565,'diff expr Varroa+DWV'!L$7,FALSE)</f>
        <v>#N/A</v>
      </c>
      <c r="M87" s="12" t="e">
        <f>VLOOKUP($B87,data!$B$3:$Q$11565,'diff expr Varroa+DWV'!M$7,FALSE)</f>
        <v>#N/A</v>
      </c>
      <c r="N87" s="12" t="e">
        <f>VLOOKUP($B87,data!$B$3:$Q$11565,'diff expr Varroa+DWV'!N$7,FALSE)</f>
        <v>#N/A</v>
      </c>
      <c r="O87" s="12" t="e">
        <f>VLOOKUP($B87,data!$B$3:$Q$11565,'diff expr Varroa+DWV'!O$7,FALSE)</f>
        <v>#N/A</v>
      </c>
      <c r="P87" s="12" t="e">
        <f>VLOOKUP($B87,data!$B$3:$Q$11565,'diff expr Varroa+DWV'!P$7,FALSE)</f>
        <v>#N/A</v>
      </c>
      <c r="Q87" s="12" t="e">
        <f>VLOOKUP($B87,data!$B$3:$Q$11565,'diff expr Varroa+DWV'!Q$7,FALSE)</f>
        <v>#N/A</v>
      </c>
      <c r="S87" s="40" t="b">
        <f>IF(COUNTIF(H87:L87,"&gt;"&amp;'reference parameters'!$B$2)&gt;='reference parameters'!$B$3,IF(COUNTIF('diff expr Varroa+DWV'!M87:Q87,"&gt;"&amp;'reference parameters'!$B$2)&gt;='reference parameters'!$B$4,"OK"))</f>
        <v>0</v>
      </c>
      <c r="U87" s="3" t="b">
        <f t="shared" si="45"/>
        <v>0</v>
      </c>
      <c r="V87" s="3" t="b">
        <f t="shared" si="46"/>
        <v>0</v>
      </c>
      <c r="W87" s="3" t="b">
        <f t="shared" si="47"/>
        <v>0</v>
      </c>
      <c r="X87" s="3" t="b">
        <f t="shared" si="48"/>
        <v>0</v>
      </c>
      <c r="Y87" s="3" t="b">
        <f t="shared" si="49"/>
        <v>0</v>
      </c>
      <c r="Z87" s="3" t="b">
        <f t="shared" si="50"/>
        <v>0</v>
      </c>
      <c r="AA87" s="3" t="b">
        <f t="shared" si="51"/>
        <v>0</v>
      </c>
      <c r="AB87" s="3" t="b">
        <f t="shared" si="52"/>
        <v>0</v>
      </c>
      <c r="AC87" s="3" t="b">
        <f t="shared" si="53"/>
        <v>0</v>
      </c>
      <c r="AD87" s="3" t="b">
        <f t="shared" si="54"/>
        <v>0</v>
      </c>
      <c r="AE87" s="3"/>
      <c r="AF87" s="3" t="str">
        <f t="shared" si="55"/>
        <v/>
      </c>
      <c r="AG87" s="3" t="str">
        <f t="shared" si="56"/>
        <v/>
      </c>
      <c r="AH87" s="3" t="str">
        <f t="shared" si="57"/>
        <v/>
      </c>
      <c r="AI87" s="3" t="str">
        <f t="shared" si="58"/>
        <v/>
      </c>
      <c r="AJ87" s="3" t="str">
        <f t="shared" si="59"/>
        <v/>
      </c>
      <c r="AK87" s="3" t="str">
        <f t="shared" si="60"/>
        <v/>
      </c>
      <c r="AL87" s="3" t="str">
        <f t="shared" si="61"/>
        <v/>
      </c>
      <c r="AM87" s="3" t="str">
        <f t="shared" si="62"/>
        <v/>
      </c>
      <c r="AN87" s="3" t="str">
        <f t="shared" si="63"/>
        <v/>
      </c>
      <c r="AO87" s="3" t="str">
        <f t="shared" si="64"/>
        <v/>
      </c>
      <c r="AP87" s="3"/>
      <c r="AQ87" s="3" t="str">
        <f t="shared" si="65"/>
        <v/>
      </c>
      <c r="AR87" s="3" t="str">
        <f t="shared" si="66"/>
        <v/>
      </c>
      <c r="AS87" s="3" t="str">
        <f t="shared" si="67"/>
        <v/>
      </c>
      <c r="AT87" s="3" t="str">
        <f t="shared" si="68"/>
        <v/>
      </c>
      <c r="AU87" s="3" t="str">
        <f t="shared" si="69"/>
        <v/>
      </c>
      <c r="AV87" s="3" t="str">
        <f t="shared" si="70"/>
        <v/>
      </c>
      <c r="AW87" s="3" t="str">
        <f t="shared" si="71"/>
        <v/>
      </c>
      <c r="AX87" s="3" t="str">
        <f t="shared" si="72"/>
        <v/>
      </c>
      <c r="AY87" s="3" t="str">
        <f t="shared" si="73"/>
        <v/>
      </c>
      <c r="AZ87" s="3" t="str">
        <f t="shared" si="74"/>
        <v/>
      </c>
      <c r="BA87" s="3"/>
      <c r="BB87" s="6">
        <f t="shared" si="75"/>
        <v>0</v>
      </c>
      <c r="BC87" s="3">
        <f t="shared" si="76"/>
        <v>0</v>
      </c>
      <c r="BD87" s="3">
        <f t="shared" si="79"/>
        <v>0</v>
      </c>
      <c r="BE87" s="3">
        <f t="shared" si="80"/>
        <v>0</v>
      </c>
      <c r="BF87" s="3">
        <f t="shared" si="81"/>
        <v>0</v>
      </c>
      <c r="BG87" s="3">
        <f t="shared" si="82"/>
        <v>0</v>
      </c>
      <c r="BH87" s="3">
        <f t="shared" si="83"/>
        <v>0</v>
      </c>
      <c r="BI87" s="28">
        <f t="shared" si="84"/>
        <v>0</v>
      </c>
      <c r="BJ87" s="28">
        <f t="shared" si="85"/>
        <v>0</v>
      </c>
      <c r="BK87" s="44" t="e">
        <f t="shared" si="86"/>
        <v>#DIV/0!</v>
      </c>
      <c r="BL87" s="45" t="str">
        <f t="shared" si="77"/>
        <v/>
      </c>
      <c r="BM87" s="39"/>
      <c r="BN87" s="39" t="str">
        <f t="shared" si="87"/>
        <v/>
      </c>
      <c r="BP87" s="12" t="e">
        <f t="shared" si="88"/>
        <v>#N/A</v>
      </c>
    </row>
    <row r="88" spans="1:68">
      <c r="A88" s="43" t="s">
        <v>302</v>
      </c>
      <c r="B88" s="43" t="s">
        <v>303</v>
      </c>
      <c r="C88" s="43" t="s">
        <v>150</v>
      </c>
      <c r="D88" s="43" t="s">
        <v>304</v>
      </c>
      <c r="E88" s="43" t="s">
        <v>191</v>
      </c>
      <c r="F88" s="12" t="str">
        <f t="shared" si="78"/>
        <v>serine prot</v>
      </c>
      <c r="H88" s="12">
        <f>VLOOKUP($B88,data!$B$3:$Q$11565,'diff expr Varroa+DWV'!H$7,FALSE)</f>
        <v>10.479051806471199</v>
      </c>
      <c r="I88" s="12">
        <f>VLOOKUP($B88,data!$B$3:$Q$11565,'diff expr Varroa+DWV'!I$7,FALSE)</f>
        <v>10.3219400659535</v>
      </c>
      <c r="J88" s="12">
        <f>VLOOKUP($B88,data!$B$3:$Q$11565,'diff expr Varroa+DWV'!J$7,FALSE)</f>
        <v>9.6767997740667102</v>
      </c>
      <c r="K88" s="12">
        <f>VLOOKUP($B88,data!$B$3:$Q$11565,'diff expr Varroa+DWV'!K$7,FALSE)</f>
        <v>9.6814217591737002</v>
      </c>
      <c r="L88" s="12">
        <f>VLOOKUP($B88,data!$B$3:$Q$11565,'diff expr Varroa+DWV'!L$7,FALSE)</f>
        <v>10.110731275800701</v>
      </c>
      <c r="M88" s="12">
        <f>VLOOKUP($B88,data!$B$3:$Q$11565,'diff expr Varroa+DWV'!M$7,FALSE)</f>
        <v>10.225134417694401</v>
      </c>
      <c r="N88" s="12">
        <f>VLOOKUP($B88,data!$B$3:$Q$11565,'diff expr Varroa+DWV'!N$7,FALSE)</f>
        <v>9.9534493990685906</v>
      </c>
      <c r="O88" s="12">
        <f>VLOOKUP($B88,data!$B$3:$Q$11565,'diff expr Varroa+DWV'!O$7,FALSE)</f>
        <v>10.1165840363941</v>
      </c>
      <c r="P88" s="12">
        <f>VLOOKUP($B88,data!$B$3:$Q$11565,'diff expr Varroa+DWV'!P$7,FALSE)</f>
        <v>9.5865656225749998</v>
      </c>
      <c r="Q88" s="12">
        <f>VLOOKUP($B88,data!$B$3:$Q$11565,'diff expr Varroa+DWV'!Q$7,FALSE)</f>
        <v>13.0747699335794</v>
      </c>
      <c r="S88" s="40" t="str">
        <f>IF(COUNTIF(H88:L88,"&gt;"&amp;'reference parameters'!$B$2)&gt;='reference parameters'!$B$3,IF(COUNTIF('diff expr Varroa+DWV'!M88:Q88,"&gt;"&amp;'reference parameters'!$B$2)&gt;='reference parameters'!$B$4,"OK"))</f>
        <v>OK</v>
      </c>
      <c r="U88" s="3">
        <f t="shared" si="45"/>
        <v>9</v>
      </c>
      <c r="V88" s="3">
        <f t="shared" si="46"/>
        <v>8</v>
      </c>
      <c r="W88" s="3">
        <f t="shared" si="47"/>
        <v>2</v>
      </c>
      <c r="X88" s="3">
        <f t="shared" si="48"/>
        <v>3</v>
      </c>
      <c r="Y88" s="3">
        <f t="shared" si="49"/>
        <v>5</v>
      </c>
      <c r="Z88" s="3">
        <f t="shared" si="50"/>
        <v>7</v>
      </c>
      <c r="AA88" s="3">
        <f t="shared" si="51"/>
        <v>4</v>
      </c>
      <c r="AB88" s="3">
        <f t="shared" si="52"/>
        <v>6</v>
      </c>
      <c r="AC88" s="3">
        <f t="shared" si="53"/>
        <v>1</v>
      </c>
      <c r="AD88" s="3">
        <f t="shared" si="54"/>
        <v>10</v>
      </c>
      <c r="AE88" s="3"/>
      <c r="AF88" s="3">
        <f t="shared" si="55"/>
        <v>0</v>
      </c>
      <c r="AG88" s="3">
        <f t="shared" si="56"/>
        <v>0</v>
      </c>
      <c r="AH88" s="3">
        <f t="shared" si="57"/>
        <v>0</v>
      </c>
      <c r="AI88" s="3">
        <f t="shared" si="58"/>
        <v>0</v>
      </c>
      <c r="AJ88" s="3">
        <f t="shared" si="59"/>
        <v>0</v>
      </c>
      <c r="AK88" s="3">
        <f t="shared" si="60"/>
        <v>0</v>
      </c>
      <c r="AL88" s="3">
        <f t="shared" si="61"/>
        <v>0</v>
      </c>
      <c r="AM88" s="3">
        <f t="shared" si="62"/>
        <v>0</v>
      </c>
      <c r="AN88" s="3">
        <f t="shared" si="63"/>
        <v>0</v>
      </c>
      <c r="AO88" s="3">
        <f t="shared" si="64"/>
        <v>0</v>
      </c>
      <c r="AP88" s="3"/>
      <c r="AQ88" s="3">
        <f t="shared" si="65"/>
        <v>9</v>
      </c>
      <c r="AR88" s="3">
        <f t="shared" si="66"/>
        <v>8</v>
      </c>
      <c r="AS88" s="3">
        <f t="shared" si="67"/>
        <v>2</v>
      </c>
      <c r="AT88" s="3">
        <f t="shared" si="68"/>
        <v>3</v>
      </c>
      <c r="AU88" s="3">
        <f t="shared" si="69"/>
        <v>5</v>
      </c>
      <c r="AV88" s="3">
        <f t="shared" si="70"/>
        <v>7</v>
      </c>
      <c r="AW88" s="3">
        <f t="shared" si="71"/>
        <v>4</v>
      </c>
      <c r="AX88" s="3">
        <f t="shared" si="72"/>
        <v>6</v>
      </c>
      <c r="AY88" s="3">
        <f t="shared" si="73"/>
        <v>1</v>
      </c>
      <c r="AZ88" s="3">
        <f t="shared" si="74"/>
        <v>10</v>
      </c>
      <c r="BA88" s="3"/>
      <c r="BB88" s="6">
        <f t="shared" si="75"/>
        <v>5</v>
      </c>
      <c r="BC88" s="3">
        <f t="shared" si="76"/>
        <v>5</v>
      </c>
      <c r="BD88" s="3">
        <f t="shared" si="79"/>
        <v>27</v>
      </c>
      <c r="BE88" s="3">
        <f t="shared" si="80"/>
        <v>28</v>
      </c>
      <c r="BF88" s="3">
        <f t="shared" si="81"/>
        <v>13</v>
      </c>
      <c r="BG88" s="3">
        <f t="shared" si="82"/>
        <v>12</v>
      </c>
      <c r="BH88" s="3">
        <f t="shared" si="83"/>
        <v>12</v>
      </c>
      <c r="BI88" s="28">
        <f t="shared" si="84"/>
        <v>12.5</v>
      </c>
      <c r="BJ88" s="28">
        <f t="shared" si="85"/>
        <v>4.7871355387816905</v>
      </c>
      <c r="BK88" s="44">
        <f t="shared" si="86"/>
        <v>-0.10444659357341871</v>
      </c>
      <c r="BL88" s="45">
        <f t="shared" si="77"/>
        <v>0.45840747426404427</v>
      </c>
      <c r="BM88" s="39"/>
      <c r="BN88" s="39" t="str">
        <f t="shared" si="87"/>
        <v/>
      </c>
      <c r="BP88" s="12">
        <f t="shared" si="88"/>
        <v>2.2610894639225228E-2</v>
      </c>
    </row>
    <row r="89" spans="1:68">
      <c r="A89" s="43" t="s">
        <v>305</v>
      </c>
      <c r="B89" s="43" t="s">
        <v>306</v>
      </c>
      <c r="C89" s="43" t="s">
        <v>307</v>
      </c>
      <c r="D89" s="43" t="s">
        <v>308</v>
      </c>
      <c r="E89" s="43" t="s">
        <v>191</v>
      </c>
      <c r="F89" s="12" t="str">
        <f t="shared" si="78"/>
        <v>serine prot</v>
      </c>
      <c r="H89" s="12">
        <f>VLOOKUP($B89,data!$B$3:$Q$11565,'diff expr Varroa+DWV'!H$7,FALSE)</f>
        <v>8.0940329451709498</v>
      </c>
      <c r="I89" s="12">
        <f>VLOOKUP($B89,data!$B$3:$Q$11565,'diff expr Varroa+DWV'!I$7,FALSE)</f>
        <v>8.0531392507551196</v>
      </c>
      <c r="J89" s="12">
        <f>VLOOKUP($B89,data!$B$3:$Q$11565,'diff expr Varroa+DWV'!J$7,FALSE)</f>
        <v>9.3518189077749696</v>
      </c>
      <c r="K89" s="12">
        <f>VLOOKUP($B89,data!$B$3:$Q$11565,'diff expr Varroa+DWV'!K$7,FALSE)</f>
        <v>8.3706158386625908</v>
      </c>
      <c r="L89" s="12">
        <f>VLOOKUP($B89,data!$B$3:$Q$11565,'diff expr Varroa+DWV'!L$7,FALSE)</f>
        <v>7.9495869513978699</v>
      </c>
      <c r="M89" s="12">
        <f>VLOOKUP($B89,data!$B$3:$Q$11565,'diff expr Varroa+DWV'!M$7,FALSE)</f>
        <v>6.1486975607776104</v>
      </c>
      <c r="N89" s="12">
        <f>VLOOKUP($B89,data!$B$3:$Q$11565,'diff expr Varroa+DWV'!N$7,FALSE)</f>
        <v>6.1947310572146197</v>
      </c>
      <c r="O89" s="12">
        <f>VLOOKUP($B89,data!$B$3:$Q$11565,'diff expr Varroa+DWV'!O$7,FALSE)</f>
        <v>6.3295390887967304</v>
      </c>
      <c r="P89" s="12">
        <f>VLOOKUP($B89,data!$B$3:$Q$11565,'diff expr Varroa+DWV'!P$7,FALSE)</f>
        <v>7.6604357769062297</v>
      </c>
      <c r="Q89" s="12">
        <f>VLOOKUP($B89,data!$B$3:$Q$11565,'diff expr Varroa+DWV'!Q$7,FALSE)</f>
        <v>8.9889439006726093</v>
      </c>
      <c r="S89" s="40" t="str">
        <f>IF(COUNTIF(H89:L89,"&gt;"&amp;'reference parameters'!$B$2)&gt;='reference parameters'!$B$3,IF(COUNTIF('diff expr Varroa+DWV'!M89:Q89,"&gt;"&amp;'reference parameters'!$B$2)&gt;='reference parameters'!$B$4,"OK"))</f>
        <v>OK</v>
      </c>
      <c r="U89" s="3">
        <f t="shared" si="45"/>
        <v>7</v>
      </c>
      <c r="V89" s="3">
        <f t="shared" si="46"/>
        <v>6</v>
      </c>
      <c r="W89" s="3">
        <f t="shared" si="47"/>
        <v>10</v>
      </c>
      <c r="X89" s="3">
        <f t="shared" si="48"/>
        <v>8</v>
      </c>
      <c r="Y89" s="3">
        <f t="shared" si="49"/>
        <v>5</v>
      </c>
      <c r="Z89" s="3">
        <f t="shared" si="50"/>
        <v>1</v>
      </c>
      <c r="AA89" s="3">
        <f t="shared" si="51"/>
        <v>2</v>
      </c>
      <c r="AB89" s="3">
        <f t="shared" si="52"/>
        <v>3</v>
      </c>
      <c r="AC89" s="3">
        <f t="shared" si="53"/>
        <v>4</v>
      </c>
      <c r="AD89" s="3">
        <f t="shared" si="54"/>
        <v>9</v>
      </c>
      <c r="AE89" s="3"/>
      <c r="AF89" s="3">
        <f t="shared" si="55"/>
        <v>0</v>
      </c>
      <c r="AG89" s="3">
        <f t="shared" si="56"/>
        <v>0</v>
      </c>
      <c r="AH89" s="3">
        <f t="shared" si="57"/>
        <v>0</v>
      </c>
      <c r="AI89" s="3">
        <f t="shared" si="58"/>
        <v>0</v>
      </c>
      <c r="AJ89" s="3">
        <f t="shared" si="59"/>
        <v>0</v>
      </c>
      <c r="AK89" s="3">
        <f t="shared" si="60"/>
        <v>0</v>
      </c>
      <c r="AL89" s="3">
        <f t="shared" si="61"/>
        <v>0</v>
      </c>
      <c r="AM89" s="3">
        <f t="shared" si="62"/>
        <v>0</v>
      </c>
      <c r="AN89" s="3">
        <f t="shared" si="63"/>
        <v>0</v>
      </c>
      <c r="AO89" s="3">
        <f t="shared" si="64"/>
        <v>0</v>
      </c>
      <c r="AP89" s="3"/>
      <c r="AQ89" s="3">
        <f t="shared" si="65"/>
        <v>7</v>
      </c>
      <c r="AR89" s="3">
        <f t="shared" si="66"/>
        <v>6</v>
      </c>
      <c r="AS89" s="3">
        <f t="shared" si="67"/>
        <v>10</v>
      </c>
      <c r="AT89" s="3">
        <f t="shared" si="68"/>
        <v>8</v>
      </c>
      <c r="AU89" s="3">
        <f t="shared" si="69"/>
        <v>5</v>
      </c>
      <c r="AV89" s="3">
        <f t="shared" si="70"/>
        <v>1</v>
      </c>
      <c r="AW89" s="3">
        <f t="shared" si="71"/>
        <v>2</v>
      </c>
      <c r="AX89" s="3">
        <f t="shared" si="72"/>
        <v>3</v>
      </c>
      <c r="AY89" s="3">
        <f t="shared" si="73"/>
        <v>4</v>
      </c>
      <c r="AZ89" s="3">
        <f t="shared" si="74"/>
        <v>9</v>
      </c>
      <c r="BA89" s="3"/>
      <c r="BB89" s="6">
        <f t="shared" si="75"/>
        <v>5</v>
      </c>
      <c r="BC89" s="3">
        <f t="shared" si="76"/>
        <v>5</v>
      </c>
      <c r="BD89" s="3">
        <f t="shared" si="79"/>
        <v>36</v>
      </c>
      <c r="BE89" s="3">
        <f t="shared" si="80"/>
        <v>19</v>
      </c>
      <c r="BF89" s="3">
        <f t="shared" si="81"/>
        <v>4</v>
      </c>
      <c r="BG89" s="3">
        <f t="shared" si="82"/>
        <v>21</v>
      </c>
      <c r="BH89" s="3">
        <f t="shared" si="83"/>
        <v>4</v>
      </c>
      <c r="BI89" s="28">
        <f t="shared" si="84"/>
        <v>12.5</v>
      </c>
      <c r="BJ89" s="28">
        <f t="shared" si="85"/>
        <v>4.7871355387816905</v>
      </c>
      <c r="BK89" s="44">
        <f t="shared" si="86"/>
        <v>-1.775592090748118</v>
      </c>
      <c r="BL89" s="45">
        <f t="shared" si="77"/>
        <v>3.7900087291180634E-2</v>
      </c>
      <c r="BM89" s="39"/>
      <c r="BN89" s="39" t="str">
        <f t="shared" si="87"/>
        <v/>
      </c>
      <c r="BP89" s="12">
        <f t="shared" si="88"/>
        <v>-7.332609973874453E-2</v>
      </c>
    </row>
    <row r="90" spans="1:68">
      <c r="A90" s="43" t="s">
        <v>309</v>
      </c>
      <c r="B90" s="43" t="s">
        <v>310</v>
      </c>
      <c r="C90" s="43" t="s">
        <v>150</v>
      </c>
      <c r="D90" s="43" t="s">
        <v>311</v>
      </c>
      <c r="E90" s="43" t="s">
        <v>191</v>
      </c>
      <c r="F90" s="12" t="str">
        <f t="shared" si="78"/>
        <v>serine prot</v>
      </c>
      <c r="H90" s="12" t="e">
        <f>VLOOKUP($B90,data!$B$3:$Q$11565,'diff expr Varroa+DWV'!H$7,FALSE)</f>
        <v>#N/A</v>
      </c>
      <c r="I90" s="12" t="e">
        <f>VLOOKUP($B90,data!$B$3:$Q$11565,'diff expr Varroa+DWV'!I$7,FALSE)</f>
        <v>#N/A</v>
      </c>
      <c r="J90" s="12" t="e">
        <f>VLOOKUP($B90,data!$B$3:$Q$11565,'diff expr Varroa+DWV'!J$7,FALSE)</f>
        <v>#N/A</v>
      </c>
      <c r="K90" s="12" t="e">
        <f>VLOOKUP($B90,data!$B$3:$Q$11565,'diff expr Varroa+DWV'!K$7,FALSE)</f>
        <v>#N/A</v>
      </c>
      <c r="L90" s="12" t="e">
        <f>VLOOKUP($B90,data!$B$3:$Q$11565,'diff expr Varroa+DWV'!L$7,FALSE)</f>
        <v>#N/A</v>
      </c>
      <c r="M90" s="12" t="e">
        <f>VLOOKUP($B90,data!$B$3:$Q$11565,'diff expr Varroa+DWV'!M$7,FALSE)</f>
        <v>#N/A</v>
      </c>
      <c r="N90" s="12" t="e">
        <f>VLOOKUP($B90,data!$B$3:$Q$11565,'diff expr Varroa+DWV'!N$7,FALSE)</f>
        <v>#N/A</v>
      </c>
      <c r="O90" s="12" t="e">
        <f>VLOOKUP($B90,data!$B$3:$Q$11565,'diff expr Varroa+DWV'!O$7,FALSE)</f>
        <v>#N/A</v>
      </c>
      <c r="P90" s="12" t="e">
        <f>VLOOKUP($B90,data!$B$3:$Q$11565,'diff expr Varroa+DWV'!P$7,FALSE)</f>
        <v>#N/A</v>
      </c>
      <c r="Q90" s="12" t="e">
        <f>VLOOKUP($B90,data!$B$3:$Q$11565,'diff expr Varroa+DWV'!Q$7,FALSE)</f>
        <v>#N/A</v>
      </c>
      <c r="S90" s="40" t="b">
        <f>IF(COUNTIF(H90:L90,"&gt;"&amp;'reference parameters'!$B$2)&gt;='reference parameters'!$B$3,IF(COUNTIF('diff expr Varroa+DWV'!M90:Q90,"&gt;"&amp;'reference parameters'!$B$2)&gt;='reference parameters'!$B$4,"OK"))</f>
        <v>0</v>
      </c>
      <c r="U90" s="3" t="b">
        <f t="shared" si="45"/>
        <v>0</v>
      </c>
      <c r="V90" s="3" t="b">
        <f t="shared" si="46"/>
        <v>0</v>
      </c>
      <c r="W90" s="3" t="b">
        <f t="shared" si="47"/>
        <v>0</v>
      </c>
      <c r="X90" s="3" t="b">
        <f t="shared" si="48"/>
        <v>0</v>
      </c>
      <c r="Y90" s="3" t="b">
        <f t="shared" si="49"/>
        <v>0</v>
      </c>
      <c r="Z90" s="3" t="b">
        <f t="shared" si="50"/>
        <v>0</v>
      </c>
      <c r="AA90" s="3" t="b">
        <f t="shared" si="51"/>
        <v>0</v>
      </c>
      <c r="AB90" s="3" t="b">
        <f t="shared" si="52"/>
        <v>0</v>
      </c>
      <c r="AC90" s="3" t="b">
        <f t="shared" si="53"/>
        <v>0</v>
      </c>
      <c r="AD90" s="3" t="b">
        <f t="shared" si="54"/>
        <v>0</v>
      </c>
      <c r="AE90" s="3"/>
      <c r="AF90" s="3" t="str">
        <f t="shared" si="55"/>
        <v/>
      </c>
      <c r="AG90" s="3" t="str">
        <f t="shared" si="56"/>
        <v/>
      </c>
      <c r="AH90" s="3" t="str">
        <f t="shared" si="57"/>
        <v/>
      </c>
      <c r="AI90" s="3" t="str">
        <f t="shared" si="58"/>
        <v/>
      </c>
      <c r="AJ90" s="3" t="str">
        <f t="shared" si="59"/>
        <v/>
      </c>
      <c r="AK90" s="3" t="str">
        <f t="shared" si="60"/>
        <v/>
      </c>
      <c r="AL90" s="3" t="str">
        <f t="shared" si="61"/>
        <v/>
      </c>
      <c r="AM90" s="3" t="str">
        <f t="shared" si="62"/>
        <v/>
      </c>
      <c r="AN90" s="3" t="str">
        <f t="shared" si="63"/>
        <v/>
      </c>
      <c r="AO90" s="3" t="str">
        <f t="shared" si="64"/>
        <v/>
      </c>
      <c r="AP90" s="3"/>
      <c r="AQ90" s="3" t="str">
        <f t="shared" si="65"/>
        <v/>
      </c>
      <c r="AR90" s="3" t="str">
        <f t="shared" si="66"/>
        <v/>
      </c>
      <c r="AS90" s="3" t="str">
        <f t="shared" si="67"/>
        <v/>
      </c>
      <c r="AT90" s="3" t="str">
        <f t="shared" si="68"/>
        <v/>
      </c>
      <c r="AU90" s="3" t="str">
        <f t="shared" si="69"/>
        <v/>
      </c>
      <c r="AV90" s="3" t="str">
        <f t="shared" si="70"/>
        <v/>
      </c>
      <c r="AW90" s="3" t="str">
        <f t="shared" si="71"/>
        <v/>
      </c>
      <c r="AX90" s="3" t="str">
        <f t="shared" si="72"/>
        <v/>
      </c>
      <c r="AY90" s="3" t="str">
        <f t="shared" si="73"/>
        <v/>
      </c>
      <c r="AZ90" s="3" t="str">
        <f t="shared" si="74"/>
        <v/>
      </c>
      <c r="BA90" s="3"/>
      <c r="BB90" s="6">
        <f t="shared" si="75"/>
        <v>0</v>
      </c>
      <c r="BC90" s="3">
        <f t="shared" si="76"/>
        <v>0</v>
      </c>
      <c r="BD90" s="3">
        <f t="shared" si="79"/>
        <v>0</v>
      </c>
      <c r="BE90" s="3">
        <f t="shared" si="80"/>
        <v>0</v>
      </c>
      <c r="BF90" s="3">
        <f t="shared" si="81"/>
        <v>0</v>
      </c>
      <c r="BG90" s="3">
        <f t="shared" si="82"/>
        <v>0</v>
      </c>
      <c r="BH90" s="3">
        <f t="shared" si="83"/>
        <v>0</v>
      </c>
      <c r="BI90" s="28">
        <f t="shared" si="84"/>
        <v>0</v>
      </c>
      <c r="BJ90" s="28">
        <f t="shared" si="85"/>
        <v>0</v>
      </c>
      <c r="BK90" s="44" t="e">
        <f t="shared" si="86"/>
        <v>#DIV/0!</v>
      </c>
      <c r="BL90" s="45" t="str">
        <f t="shared" si="77"/>
        <v/>
      </c>
      <c r="BM90" s="39"/>
      <c r="BN90" s="39" t="str">
        <f t="shared" si="87"/>
        <v/>
      </c>
      <c r="BP90" s="12" t="e">
        <f t="shared" si="88"/>
        <v>#N/A</v>
      </c>
    </row>
    <row r="91" spans="1:68">
      <c r="A91" s="43" t="s">
        <v>312</v>
      </c>
      <c r="B91" s="43" t="s">
        <v>313</v>
      </c>
      <c r="C91" s="43" t="s">
        <v>314</v>
      </c>
      <c r="D91" s="43" t="s">
        <v>315</v>
      </c>
      <c r="E91" s="43" t="s">
        <v>191</v>
      </c>
      <c r="F91" s="12" t="str">
        <f t="shared" si="78"/>
        <v>serine prot</v>
      </c>
      <c r="H91" s="12">
        <f>VLOOKUP($B91,data!$B$3:$Q$11565,'diff expr Varroa+DWV'!H$7,FALSE)</f>
        <v>8.0940329451709498</v>
      </c>
      <c r="I91" s="12">
        <f>VLOOKUP($B91,data!$B$3:$Q$11565,'diff expr Varroa+DWV'!I$7,FALSE)</f>
        <v>8.1496195864347705</v>
      </c>
      <c r="J91" s="12">
        <f>VLOOKUP($B91,data!$B$3:$Q$11565,'diff expr Varroa+DWV'!J$7,FALSE)</f>
        <v>8.6809092688620506</v>
      </c>
      <c r="K91" s="12">
        <f>VLOOKUP($B91,data!$B$3:$Q$11565,'diff expr Varroa+DWV'!K$7,FALSE)</f>
        <v>8.46272463698668</v>
      </c>
      <c r="L91" s="12">
        <f>VLOOKUP($B91,data!$B$3:$Q$11565,'diff expr Varroa+DWV'!L$7,FALSE)</f>
        <v>8.2349826637186894</v>
      </c>
      <c r="M91" s="12">
        <f>VLOOKUP($B91,data!$B$3:$Q$11565,'diff expr Varroa+DWV'!M$7,FALSE)</f>
        <v>8.8207712837645609</v>
      </c>
      <c r="N91" s="12">
        <f>VLOOKUP($B91,data!$B$3:$Q$11565,'diff expr Varroa+DWV'!N$7,FALSE)</f>
        <v>8.5128160223733396</v>
      </c>
      <c r="O91" s="12">
        <f>VLOOKUP($B91,data!$B$3:$Q$11565,'diff expr Varroa+DWV'!O$7,FALSE)</f>
        <v>8.6919685582768906</v>
      </c>
      <c r="P91" s="12">
        <f>VLOOKUP($B91,data!$B$3:$Q$11565,'diff expr Varroa+DWV'!P$7,FALSE)</f>
        <v>8.6784091111591692</v>
      </c>
      <c r="Q91" s="12">
        <f>VLOOKUP($B91,data!$B$3:$Q$11565,'diff expr Varroa+DWV'!Q$7,FALSE)</f>
        <v>7.9670857749043096</v>
      </c>
      <c r="S91" s="40" t="str">
        <f>IF(COUNTIF(H91:L91,"&gt;"&amp;'reference parameters'!$B$2)&gt;='reference parameters'!$B$3,IF(COUNTIF('diff expr Varroa+DWV'!M91:Q91,"&gt;"&amp;'reference parameters'!$B$2)&gt;='reference parameters'!$B$4,"OK"))</f>
        <v>OK</v>
      </c>
      <c r="U91" s="3">
        <f t="shared" si="45"/>
        <v>2</v>
      </c>
      <c r="V91" s="3">
        <f t="shared" si="46"/>
        <v>3</v>
      </c>
      <c r="W91" s="3">
        <f t="shared" si="47"/>
        <v>8</v>
      </c>
      <c r="X91" s="3">
        <f t="shared" si="48"/>
        <v>5</v>
      </c>
      <c r="Y91" s="3">
        <f t="shared" si="49"/>
        <v>4</v>
      </c>
      <c r="Z91" s="3">
        <f t="shared" si="50"/>
        <v>10</v>
      </c>
      <c r="AA91" s="3">
        <f t="shared" si="51"/>
        <v>6</v>
      </c>
      <c r="AB91" s="3">
        <f t="shared" si="52"/>
        <v>9</v>
      </c>
      <c r="AC91" s="3">
        <f t="shared" si="53"/>
        <v>7</v>
      </c>
      <c r="AD91" s="3">
        <f t="shared" si="54"/>
        <v>1</v>
      </c>
      <c r="AE91" s="3"/>
      <c r="AF91" s="3">
        <f t="shared" si="55"/>
        <v>0</v>
      </c>
      <c r="AG91" s="3">
        <f t="shared" si="56"/>
        <v>0</v>
      </c>
      <c r="AH91" s="3">
        <f t="shared" si="57"/>
        <v>0</v>
      </c>
      <c r="AI91" s="3">
        <f t="shared" si="58"/>
        <v>0</v>
      </c>
      <c r="AJ91" s="3">
        <f t="shared" si="59"/>
        <v>0</v>
      </c>
      <c r="AK91" s="3">
        <f t="shared" si="60"/>
        <v>0</v>
      </c>
      <c r="AL91" s="3">
        <f t="shared" si="61"/>
        <v>0</v>
      </c>
      <c r="AM91" s="3">
        <f t="shared" si="62"/>
        <v>0</v>
      </c>
      <c r="AN91" s="3">
        <f t="shared" si="63"/>
        <v>0</v>
      </c>
      <c r="AO91" s="3">
        <f t="shared" si="64"/>
        <v>0</v>
      </c>
      <c r="AP91" s="3"/>
      <c r="AQ91" s="3">
        <f t="shared" si="65"/>
        <v>2</v>
      </c>
      <c r="AR91" s="3">
        <f t="shared" si="66"/>
        <v>3</v>
      </c>
      <c r="AS91" s="3">
        <f t="shared" si="67"/>
        <v>8</v>
      </c>
      <c r="AT91" s="3">
        <f t="shared" si="68"/>
        <v>5</v>
      </c>
      <c r="AU91" s="3">
        <f t="shared" si="69"/>
        <v>4</v>
      </c>
      <c r="AV91" s="3">
        <f t="shared" si="70"/>
        <v>10</v>
      </c>
      <c r="AW91" s="3">
        <f t="shared" si="71"/>
        <v>6</v>
      </c>
      <c r="AX91" s="3">
        <f t="shared" si="72"/>
        <v>9</v>
      </c>
      <c r="AY91" s="3">
        <f t="shared" si="73"/>
        <v>7</v>
      </c>
      <c r="AZ91" s="3">
        <f t="shared" si="74"/>
        <v>1</v>
      </c>
      <c r="BA91" s="3"/>
      <c r="BB91" s="6">
        <f t="shared" si="75"/>
        <v>5</v>
      </c>
      <c r="BC91" s="3">
        <f t="shared" si="76"/>
        <v>5</v>
      </c>
      <c r="BD91" s="3">
        <f t="shared" si="79"/>
        <v>22</v>
      </c>
      <c r="BE91" s="3">
        <f t="shared" si="80"/>
        <v>33</v>
      </c>
      <c r="BF91" s="3">
        <f t="shared" si="81"/>
        <v>18</v>
      </c>
      <c r="BG91" s="3">
        <f t="shared" si="82"/>
        <v>7</v>
      </c>
      <c r="BH91" s="3">
        <f t="shared" si="83"/>
        <v>7</v>
      </c>
      <c r="BI91" s="28">
        <f t="shared" si="84"/>
        <v>12.5</v>
      </c>
      <c r="BJ91" s="28">
        <f t="shared" si="85"/>
        <v>4.7871355387816905</v>
      </c>
      <c r="BK91" s="44">
        <f t="shared" si="86"/>
        <v>-1.1489125293076057</v>
      </c>
      <c r="BL91" s="45">
        <f t="shared" si="77"/>
        <v>0.12529602534284204</v>
      </c>
      <c r="BM91" s="39"/>
      <c r="BN91" s="39" t="str">
        <f t="shared" si="87"/>
        <v/>
      </c>
      <c r="BP91" s="12">
        <f t="shared" si="88"/>
        <v>1.08075845030001E-2</v>
      </c>
    </row>
    <row r="92" spans="1:68">
      <c r="A92" s="43" t="s">
        <v>316</v>
      </c>
      <c r="B92" s="43" t="s">
        <v>317</v>
      </c>
      <c r="C92" s="43" t="s">
        <v>318</v>
      </c>
      <c r="D92" s="43" t="s">
        <v>319</v>
      </c>
      <c r="E92" s="43" t="s">
        <v>191</v>
      </c>
      <c r="F92" s="12" t="str">
        <f t="shared" si="78"/>
        <v>serine prot</v>
      </c>
      <c r="H92" s="12">
        <f>VLOOKUP($B92,data!$B$3:$Q$11565,'diff expr Varroa+DWV'!H$7,FALSE)</f>
        <v>5.8054102324735597</v>
      </c>
      <c r="I92" s="12">
        <f>VLOOKUP($B92,data!$B$3:$Q$11565,'diff expr Varroa+DWV'!I$7,FALSE)</f>
        <v>5.5218051423872696</v>
      </c>
      <c r="J92" s="12">
        <f>VLOOKUP($B92,data!$B$3:$Q$11565,'diff expr Varroa+DWV'!J$7,FALSE)</f>
        <v>6.7987778901780498</v>
      </c>
      <c r="K92" s="12">
        <f>VLOOKUP($B92,data!$B$3:$Q$11565,'diff expr Varroa+DWV'!K$7,FALSE)</f>
        <v>6.0057787532757798</v>
      </c>
      <c r="L92" s="12">
        <f>VLOOKUP($B92,data!$B$3:$Q$11565,'diff expr Varroa+DWV'!L$7,FALSE)</f>
        <v>6.4795586196785599</v>
      </c>
      <c r="M92" s="12">
        <f>VLOOKUP($B92,data!$B$3:$Q$11565,'diff expr Varroa+DWV'!M$7,FALSE)</f>
        <v>6.5307070889644896</v>
      </c>
      <c r="N92" s="12">
        <f>VLOOKUP($B92,data!$B$3:$Q$11565,'diff expr Varroa+DWV'!N$7,FALSE)</f>
        <v>6.3210115805117999</v>
      </c>
      <c r="O92" s="12">
        <f>VLOOKUP($B92,data!$B$3:$Q$11565,'diff expr Varroa+DWV'!O$7,FALSE)</f>
        <v>6.4795905805206404</v>
      </c>
      <c r="P92" s="12">
        <f>VLOOKUP($B92,data!$B$3:$Q$11565,'diff expr Varroa+DWV'!P$7,FALSE)</f>
        <v>5.2164652043888102</v>
      </c>
      <c r="Q92" s="12">
        <f>VLOOKUP($B92,data!$B$3:$Q$11565,'diff expr Varroa+DWV'!Q$7,FALSE)</f>
        <v>7.5369478347710803</v>
      </c>
      <c r="S92" s="40" t="str">
        <f>IF(COUNTIF(H92:L92,"&gt;"&amp;'reference parameters'!$B$2)&gt;='reference parameters'!$B$3,IF(COUNTIF('diff expr Varroa+DWV'!M92:Q92,"&gt;"&amp;'reference parameters'!$B$2)&gt;='reference parameters'!$B$4,"OK"))</f>
        <v>OK</v>
      </c>
      <c r="U92" s="3">
        <f t="shared" si="45"/>
        <v>3</v>
      </c>
      <c r="V92" s="3">
        <f t="shared" si="46"/>
        <v>2</v>
      </c>
      <c r="W92" s="3">
        <f t="shared" si="47"/>
        <v>9</v>
      </c>
      <c r="X92" s="3">
        <f t="shared" si="48"/>
        <v>4</v>
      </c>
      <c r="Y92" s="3">
        <f t="shared" si="49"/>
        <v>6</v>
      </c>
      <c r="Z92" s="3">
        <f t="shared" si="50"/>
        <v>8</v>
      </c>
      <c r="AA92" s="3">
        <f t="shared" si="51"/>
        <v>5</v>
      </c>
      <c r="AB92" s="3">
        <f t="shared" si="52"/>
        <v>7</v>
      </c>
      <c r="AC92" s="3">
        <f t="shared" si="53"/>
        <v>1</v>
      </c>
      <c r="AD92" s="3">
        <f t="shared" si="54"/>
        <v>10</v>
      </c>
      <c r="AE92" s="3"/>
      <c r="AF92" s="3">
        <f t="shared" si="55"/>
        <v>0</v>
      </c>
      <c r="AG92" s="3">
        <f t="shared" si="56"/>
        <v>0</v>
      </c>
      <c r="AH92" s="3">
        <f t="shared" si="57"/>
        <v>0</v>
      </c>
      <c r="AI92" s="3">
        <f t="shared" si="58"/>
        <v>0</v>
      </c>
      <c r="AJ92" s="3">
        <f t="shared" si="59"/>
        <v>0</v>
      </c>
      <c r="AK92" s="3">
        <f t="shared" si="60"/>
        <v>0</v>
      </c>
      <c r="AL92" s="3">
        <f t="shared" si="61"/>
        <v>0</v>
      </c>
      <c r="AM92" s="3">
        <f t="shared" si="62"/>
        <v>0</v>
      </c>
      <c r="AN92" s="3">
        <f t="shared" si="63"/>
        <v>0</v>
      </c>
      <c r="AO92" s="3">
        <f t="shared" si="64"/>
        <v>0</v>
      </c>
      <c r="AP92" s="3"/>
      <c r="AQ92" s="3">
        <f t="shared" si="65"/>
        <v>3</v>
      </c>
      <c r="AR92" s="3">
        <f t="shared" si="66"/>
        <v>2</v>
      </c>
      <c r="AS92" s="3">
        <f t="shared" si="67"/>
        <v>9</v>
      </c>
      <c r="AT92" s="3">
        <f t="shared" si="68"/>
        <v>4</v>
      </c>
      <c r="AU92" s="3">
        <f t="shared" si="69"/>
        <v>6</v>
      </c>
      <c r="AV92" s="3">
        <f t="shared" si="70"/>
        <v>8</v>
      </c>
      <c r="AW92" s="3">
        <f t="shared" si="71"/>
        <v>5</v>
      </c>
      <c r="AX92" s="3">
        <f t="shared" si="72"/>
        <v>7</v>
      </c>
      <c r="AY92" s="3">
        <f t="shared" si="73"/>
        <v>1</v>
      </c>
      <c r="AZ92" s="3">
        <f t="shared" si="74"/>
        <v>10</v>
      </c>
      <c r="BA92" s="3"/>
      <c r="BB92" s="6">
        <f t="shared" si="75"/>
        <v>5</v>
      </c>
      <c r="BC92" s="3">
        <f t="shared" si="76"/>
        <v>5</v>
      </c>
      <c r="BD92" s="3">
        <f t="shared" si="79"/>
        <v>24</v>
      </c>
      <c r="BE92" s="3">
        <f t="shared" si="80"/>
        <v>31</v>
      </c>
      <c r="BF92" s="3">
        <f t="shared" si="81"/>
        <v>16</v>
      </c>
      <c r="BG92" s="3">
        <f t="shared" si="82"/>
        <v>9</v>
      </c>
      <c r="BH92" s="3">
        <f t="shared" si="83"/>
        <v>9</v>
      </c>
      <c r="BI92" s="28">
        <f t="shared" si="84"/>
        <v>12.5</v>
      </c>
      <c r="BJ92" s="28">
        <f t="shared" si="85"/>
        <v>4.7871355387816905</v>
      </c>
      <c r="BK92" s="44">
        <f t="shared" si="86"/>
        <v>-0.73112615501393097</v>
      </c>
      <c r="BL92" s="45">
        <f t="shared" si="77"/>
        <v>0.23235104997023245</v>
      </c>
      <c r="BM92" s="39"/>
      <c r="BN92" s="39" t="str">
        <f t="shared" si="87"/>
        <v/>
      </c>
      <c r="BP92" s="12">
        <f t="shared" si="88"/>
        <v>2.0416076316648039E-2</v>
      </c>
    </row>
    <row r="93" spans="1:68">
      <c r="A93" s="43" t="s">
        <v>320</v>
      </c>
      <c r="B93" s="43" t="s">
        <v>321</v>
      </c>
      <c r="C93" s="43" t="s">
        <v>322</v>
      </c>
      <c r="D93" s="43" t="s">
        <v>323</v>
      </c>
      <c r="E93" s="43" t="s">
        <v>191</v>
      </c>
      <c r="F93" s="12" t="str">
        <f t="shared" si="78"/>
        <v>serine prot</v>
      </c>
      <c r="H93" s="12">
        <f>VLOOKUP($B93,data!$B$3:$Q$11565,'diff expr Varroa+DWV'!H$7,FALSE)</f>
        <v>8.1966500867603393</v>
      </c>
      <c r="I93" s="12">
        <f>VLOOKUP($B93,data!$B$3:$Q$11565,'diff expr Varroa+DWV'!I$7,FALSE)</f>
        <v>8.0819528823178999</v>
      </c>
      <c r="J93" s="12">
        <f>VLOOKUP($B93,data!$B$3:$Q$11565,'diff expr Varroa+DWV'!J$7,FALSE)</f>
        <v>7.1462403613457903</v>
      </c>
      <c r="K93" s="12">
        <f>VLOOKUP($B93,data!$B$3:$Q$11565,'diff expr Varroa+DWV'!K$7,FALSE)</f>
        <v>6.9053693654613397</v>
      </c>
      <c r="L93" s="12">
        <f>VLOOKUP($B93,data!$B$3:$Q$11565,'diff expr Varroa+DWV'!L$7,FALSE)</f>
        <v>6.9069169722644697</v>
      </c>
      <c r="M93" s="12">
        <f>VLOOKUP($B93,data!$B$3:$Q$11565,'diff expr Varroa+DWV'!M$7,FALSE)</f>
        <v>7.4571287640772104</v>
      </c>
      <c r="N93" s="12">
        <f>VLOOKUP($B93,data!$B$3:$Q$11565,'diff expr Varroa+DWV'!N$7,FALSE)</f>
        <v>7.3366910045794702</v>
      </c>
      <c r="O93" s="12">
        <f>VLOOKUP($B93,data!$B$3:$Q$11565,'diff expr Varroa+DWV'!O$7,FALSE)</f>
        <v>6.9295794887408402</v>
      </c>
      <c r="P93" s="12">
        <f>VLOOKUP($B93,data!$B$3:$Q$11565,'diff expr Varroa+DWV'!P$7,FALSE)</f>
        <v>6.217780089303</v>
      </c>
      <c r="Q93" s="12">
        <f>VLOOKUP($B93,data!$B$3:$Q$11565,'diff expr Varroa+DWV'!Q$7,FALSE)</f>
        <v>9.8053894822166399</v>
      </c>
      <c r="S93" s="40" t="str">
        <f>IF(COUNTIF(H93:L93,"&gt;"&amp;'reference parameters'!$B$2)&gt;='reference parameters'!$B$3,IF(COUNTIF('diff expr Varroa+DWV'!M93:Q93,"&gt;"&amp;'reference parameters'!$B$2)&gt;='reference parameters'!$B$4,"OK"))</f>
        <v>OK</v>
      </c>
      <c r="U93" s="3">
        <f t="shared" si="45"/>
        <v>9</v>
      </c>
      <c r="V93" s="3">
        <f t="shared" si="46"/>
        <v>8</v>
      </c>
      <c r="W93" s="3">
        <f t="shared" si="47"/>
        <v>5</v>
      </c>
      <c r="X93" s="3">
        <f t="shared" si="48"/>
        <v>2</v>
      </c>
      <c r="Y93" s="3">
        <f t="shared" si="49"/>
        <v>3</v>
      </c>
      <c r="Z93" s="3">
        <f t="shared" si="50"/>
        <v>7</v>
      </c>
      <c r="AA93" s="3">
        <f t="shared" si="51"/>
        <v>6</v>
      </c>
      <c r="AB93" s="3">
        <f t="shared" si="52"/>
        <v>4</v>
      </c>
      <c r="AC93" s="3">
        <f t="shared" si="53"/>
        <v>1</v>
      </c>
      <c r="AD93" s="3">
        <f t="shared" si="54"/>
        <v>10</v>
      </c>
      <c r="AE93" s="3"/>
      <c r="AF93" s="3">
        <f t="shared" si="55"/>
        <v>0</v>
      </c>
      <c r="AG93" s="3">
        <f t="shared" si="56"/>
        <v>0</v>
      </c>
      <c r="AH93" s="3">
        <f t="shared" si="57"/>
        <v>0</v>
      </c>
      <c r="AI93" s="3">
        <f t="shared" si="58"/>
        <v>0</v>
      </c>
      <c r="AJ93" s="3">
        <f t="shared" si="59"/>
        <v>0</v>
      </c>
      <c r="AK93" s="3">
        <f t="shared" si="60"/>
        <v>0</v>
      </c>
      <c r="AL93" s="3">
        <f t="shared" si="61"/>
        <v>0</v>
      </c>
      <c r="AM93" s="3">
        <f t="shared" si="62"/>
        <v>0</v>
      </c>
      <c r="AN93" s="3">
        <f t="shared" si="63"/>
        <v>0</v>
      </c>
      <c r="AO93" s="3">
        <f t="shared" si="64"/>
        <v>0</v>
      </c>
      <c r="AP93" s="3"/>
      <c r="AQ93" s="3">
        <f t="shared" si="65"/>
        <v>9</v>
      </c>
      <c r="AR93" s="3">
        <f t="shared" si="66"/>
        <v>8</v>
      </c>
      <c r="AS93" s="3">
        <f t="shared" si="67"/>
        <v>5</v>
      </c>
      <c r="AT93" s="3">
        <f t="shared" si="68"/>
        <v>2</v>
      </c>
      <c r="AU93" s="3">
        <f t="shared" si="69"/>
        <v>3</v>
      </c>
      <c r="AV93" s="3">
        <f t="shared" si="70"/>
        <v>7</v>
      </c>
      <c r="AW93" s="3">
        <f t="shared" si="71"/>
        <v>6</v>
      </c>
      <c r="AX93" s="3">
        <f t="shared" si="72"/>
        <v>4</v>
      </c>
      <c r="AY93" s="3">
        <f t="shared" si="73"/>
        <v>1</v>
      </c>
      <c r="AZ93" s="3">
        <f t="shared" si="74"/>
        <v>10</v>
      </c>
      <c r="BA93" s="3"/>
      <c r="BB93" s="6">
        <f t="shared" si="75"/>
        <v>5</v>
      </c>
      <c r="BC93" s="3">
        <f t="shared" si="76"/>
        <v>5</v>
      </c>
      <c r="BD93" s="3">
        <f t="shared" si="79"/>
        <v>27</v>
      </c>
      <c r="BE93" s="3">
        <f t="shared" si="80"/>
        <v>28</v>
      </c>
      <c r="BF93" s="3">
        <f t="shared" si="81"/>
        <v>13</v>
      </c>
      <c r="BG93" s="3">
        <f t="shared" si="82"/>
        <v>12</v>
      </c>
      <c r="BH93" s="3">
        <f t="shared" si="83"/>
        <v>12</v>
      </c>
      <c r="BI93" s="28">
        <f t="shared" si="84"/>
        <v>12.5</v>
      </c>
      <c r="BJ93" s="28">
        <f t="shared" si="85"/>
        <v>4.7871355387816905</v>
      </c>
      <c r="BK93" s="44">
        <f t="shared" si="86"/>
        <v>-0.10444659357341871</v>
      </c>
      <c r="BL93" s="45">
        <f t="shared" si="77"/>
        <v>0.45840747426404427</v>
      </c>
      <c r="BM93" s="39"/>
      <c r="BN93" s="39" t="str">
        <f t="shared" si="87"/>
        <v/>
      </c>
      <c r="BP93" s="12">
        <f t="shared" si="88"/>
        <v>5.901283213471855E-3</v>
      </c>
    </row>
    <row r="94" spans="1:68">
      <c r="A94" s="43" t="s">
        <v>324</v>
      </c>
      <c r="B94" s="43" t="s">
        <v>325</v>
      </c>
      <c r="C94" s="43" t="s">
        <v>326</v>
      </c>
      <c r="D94" s="43" t="s">
        <v>327</v>
      </c>
      <c r="E94" s="43" t="s">
        <v>191</v>
      </c>
      <c r="F94" s="12" t="str">
        <f t="shared" si="78"/>
        <v>serine prot</v>
      </c>
      <c r="H94" s="12">
        <f>VLOOKUP($B94,data!$B$3:$Q$11565,'diff expr Varroa+DWV'!H$7,FALSE)</f>
        <v>4.2263167103073602</v>
      </c>
      <c r="I94" s="12">
        <f>VLOOKUP($B94,data!$B$3:$Q$11565,'diff expr Varroa+DWV'!I$7,FALSE)</f>
        <v>4.1197647330598102</v>
      </c>
      <c r="J94" s="12">
        <f>VLOOKUP($B94,data!$B$3:$Q$11565,'diff expr Varroa+DWV'!J$7,FALSE)</f>
        <v>4.6393553598667303</v>
      </c>
      <c r="K94" s="12">
        <f>VLOOKUP($B94,data!$B$3:$Q$11565,'diff expr Varroa+DWV'!K$7,FALSE)</f>
        <v>3.9277704709105601</v>
      </c>
      <c r="L94" s="12">
        <f>VLOOKUP($B94,data!$B$3:$Q$11565,'diff expr Varroa+DWV'!L$7,FALSE)</f>
        <v>4.37414671474383</v>
      </c>
      <c r="M94" s="12">
        <f>VLOOKUP($B94,data!$B$3:$Q$11565,'diff expr Varroa+DWV'!M$7,FALSE)</f>
        <v>3.9727288000471899</v>
      </c>
      <c r="N94" s="12">
        <f>VLOOKUP($B94,data!$B$3:$Q$11565,'diff expr Varroa+DWV'!N$7,FALSE)</f>
        <v>3.31389066967124</v>
      </c>
      <c r="O94" s="12">
        <f>VLOOKUP($B94,data!$B$3:$Q$11565,'diff expr Varroa+DWV'!O$7,FALSE)</f>
        <v>4.0021176285150997</v>
      </c>
      <c r="P94" s="12">
        <f>VLOOKUP($B94,data!$B$3:$Q$11565,'diff expr Varroa+DWV'!P$7,FALSE)</f>
        <v>3.6194497939779602</v>
      </c>
      <c r="Q94" s="12">
        <f>VLOOKUP($B94,data!$B$3:$Q$11565,'diff expr Varroa+DWV'!Q$7,FALSE)</f>
        <v>5.81282804418474</v>
      </c>
      <c r="S94" s="40" t="str">
        <f>IF(COUNTIF(H94:L94,"&gt;"&amp;'reference parameters'!$B$2)&gt;='reference parameters'!$B$3,IF(COUNTIF('diff expr Varroa+DWV'!M94:Q94,"&gt;"&amp;'reference parameters'!$B$2)&gt;='reference parameters'!$B$4,"OK"))</f>
        <v>OK</v>
      </c>
      <c r="U94" s="3">
        <f t="shared" si="45"/>
        <v>7</v>
      </c>
      <c r="V94" s="3">
        <f t="shared" si="46"/>
        <v>6</v>
      </c>
      <c r="W94" s="3">
        <f t="shared" si="47"/>
        <v>9</v>
      </c>
      <c r="X94" s="3">
        <f t="shared" si="48"/>
        <v>3</v>
      </c>
      <c r="Y94" s="3">
        <f t="shared" si="49"/>
        <v>8</v>
      </c>
      <c r="Z94" s="3">
        <f t="shared" si="50"/>
        <v>4</v>
      </c>
      <c r="AA94" s="3">
        <f t="shared" si="51"/>
        <v>1</v>
      </c>
      <c r="AB94" s="3">
        <f t="shared" si="52"/>
        <v>5</v>
      </c>
      <c r="AC94" s="3">
        <f t="shared" si="53"/>
        <v>2</v>
      </c>
      <c r="AD94" s="3">
        <f t="shared" si="54"/>
        <v>10</v>
      </c>
      <c r="AE94" s="3"/>
      <c r="AF94" s="3">
        <f t="shared" si="55"/>
        <v>0</v>
      </c>
      <c r="AG94" s="3">
        <f t="shared" si="56"/>
        <v>0</v>
      </c>
      <c r="AH94" s="3">
        <f t="shared" si="57"/>
        <v>0</v>
      </c>
      <c r="AI94" s="3">
        <f t="shared" si="58"/>
        <v>0</v>
      </c>
      <c r="AJ94" s="3">
        <f t="shared" si="59"/>
        <v>0</v>
      </c>
      <c r="AK94" s="3">
        <f t="shared" si="60"/>
        <v>0</v>
      </c>
      <c r="AL94" s="3">
        <f t="shared" si="61"/>
        <v>0</v>
      </c>
      <c r="AM94" s="3">
        <f t="shared" si="62"/>
        <v>0</v>
      </c>
      <c r="AN94" s="3">
        <f t="shared" si="63"/>
        <v>0</v>
      </c>
      <c r="AO94" s="3">
        <f t="shared" si="64"/>
        <v>0</v>
      </c>
      <c r="AP94" s="3"/>
      <c r="AQ94" s="3">
        <f t="shared" si="65"/>
        <v>7</v>
      </c>
      <c r="AR94" s="3">
        <f t="shared" si="66"/>
        <v>6</v>
      </c>
      <c r="AS94" s="3">
        <f t="shared" si="67"/>
        <v>9</v>
      </c>
      <c r="AT94" s="3">
        <f t="shared" si="68"/>
        <v>3</v>
      </c>
      <c r="AU94" s="3">
        <f t="shared" si="69"/>
        <v>8</v>
      </c>
      <c r="AV94" s="3">
        <f t="shared" si="70"/>
        <v>4</v>
      </c>
      <c r="AW94" s="3">
        <f t="shared" si="71"/>
        <v>1</v>
      </c>
      <c r="AX94" s="3">
        <f t="shared" si="72"/>
        <v>5</v>
      </c>
      <c r="AY94" s="3">
        <f t="shared" si="73"/>
        <v>2</v>
      </c>
      <c r="AZ94" s="3">
        <f t="shared" si="74"/>
        <v>10</v>
      </c>
      <c r="BA94" s="3"/>
      <c r="BB94" s="6">
        <f t="shared" si="75"/>
        <v>5</v>
      </c>
      <c r="BC94" s="3">
        <f t="shared" si="76"/>
        <v>5</v>
      </c>
      <c r="BD94" s="3">
        <f t="shared" si="79"/>
        <v>33</v>
      </c>
      <c r="BE94" s="3">
        <f t="shared" si="80"/>
        <v>22</v>
      </c>
      <c r="BF94" s="3">
        <f t="shared" si="81"/>
        <v>7</v>
      </c>
      <c r="BG94" s="3">
        <f t="shared" si="82"/>
        <v>18</v>
      </c>
      <c r="BH94" s="3">
        <f t="shared" si="83"/>
        <v>7</v>
      </c>
      <c r="BI94" s="28">
        <f t="shared" si="84"/>
        <v>12.5</v>
      </c>
      <c r="BJ94" s="28">
        <f t="shared" si="85"/>
        <v>4.7871355387816905</v>
      </c>
      <c r="BK94" s="44">
        <f t="shared" si="86"/>
        <v>-1.1489125293076057</v>
      </c>
      <c r="BL94" s="45">
        <f t="shared" si="77"/>
        <v>0.12529602534284204</v>
      </c>
      <c r="BM94" s="39"/>
      <c r="BN94" s="39" t="str">
        <f t="shared" si="87"/>
        <v/>
      </c>
      <c r="BP94" s="12">
        <f t="shared" si="88"/>
        <v>-1.1710658351727542E-2</v>
      </c>
    </row>
    <row r="95" spans="1:68">
      <c r="A95" s="43" t="s">
        <v>328</v>
      </c>
      <c r="B95" s="43" t="s">
        <v>329</v>
      </c>
      <c r="C95" s="43" t="s">
        <v>330</v>
      </c>
      <c r="D95" s="43" t="s">
        <v>331</v>
      </c>
      <c r="E95" s="43" t="s">
        <v>191</v>
      </c>
      <c r="F95" s="12" t="str">
        <f t="shared" si="78"/>
        <v>serine prot</v>
      </c>
      <c r="H95" s="12">
        <f>VLOOKUP($B95,data!$B$3:$Q$11565,'diff expr Varroa+DWV'!H$7,FALSE)</f>
        <v>3.6535616636188299</v>
      </c>
      <c r="I95" s="12">
        <f>VLOOKUP($B95,data!$B$3:$Q$11565,'diff expr Varroa+DWV'!I$7,FALSE)</f>
        <v>3.6330127529723502</v>
      </c>
      <c r="J95" s="12">
        <f>VLOOKUP($B95,data!$B$3:$Q$11565,'diff expr Varroa+DWV'!J$7,FALSE)</f>
        <v>3.4028894668404299</v>
      </c>
      <c r="K95" s="12">
        <f>VLOOKUP($B95,data!$B$3:$Q$11565,'diff expr Varroa+DWV'!K$7,FALSE)</f>
        <v>3.4706286095040801</v>
      </c>
      <c r="L95" s="12">
        <f>VLOOKUP($B95,data!$B$3:$Q$11565,'diff expr Varroa+DWV'!L$7,FALSE)</f>
        <v>3.70007344211845</v>
      </c>
      <c r="M95" s="12">
        <f>VLOOKUP($B95,data!$B$3:$Q$11565,'diff expr Varroa+DWV'!M$7,FALSE)</f>
        <v>3.23818724324593</v>
      </c>
      <c r="N95" s="12">
        <f>VLOOKUP($B95,data!$B$3:$Q$11565,'diff expr Varroa+DWV'!N$7,FALSE)</f>
        <v>3.31389066967124</v>
      </c>
      <c r="O95" s="12">
        <f>VLOOKUP($B95,data!$B$3:$Q$11565,'diff expr Varroa+DWV'!O$7,FALSE)</f>
        <v>3.7643275486974099</v>
      </c>
      <c r="P95" s="12">
        <f>VLOOKUP($B95,data!$B$3:$Q$11565,'diff expr Varroa+DWV'!P$7,FALSE)</f>
        <v>2.8218677180984102</v>
      </c>
      <c r="Q95" s="12">
        <f>VLOOKUP($B95,data!$B$3:$Q$11565,'diff expr Varroa+DWV'!Q$7,FALSE)</f>
        <v>2.8218677180984102</v>
      </c>
      <c r="S95" s="40" t="str">
        <f>IF(COUNTIF(H95:L95,"&gt;"&amp;'reference parameters'!$B$2)&gt;='reference parameters'!$B$3,IF(COUNTIF('diff expr Varroa+DWV'!M95:Q95,"&gt;"&amp;'reference parameters'!$B$2)&gt;='reference parameters'!$B$4,"OK"))</f>
        <v>OK</v>
      </c>
      <c r="U95" s="3">
        <f t="shared" si="45"/>
        <v>8</v>
      </c>
      <c r="V95" s="3">
        <f t="shared" si="46"/>
        <v>7</v>
      </c>
      <c r="W95" s="3">
        <f t="shared" si="47"/>
        <v>5</v>
      </c>
      <c r="X95" s="3">
        <f t="shared" si="48"/>
        <v>6</v>
      </c>
      <c r="Y95" s="3">
        <f t="shared" si="49"/>
        <v>9</v>
      </c>
      <c r="Z95" s="3">
        <f t="shared" si="50"/>
        <v>3</v>
      </c>
      <c r="AA95" s="3">
        <f t="shared" si="51"/>
        <v>4</v>
      </c>
      <c r="AB95" s="3">
        <f t="shared" si="52"/>
        <v>10</v>
      </c>
      <c r="AC95" s="3">
        <f t="shared" si="53"/>
        <v>1</v>
      </c>
      <c r="AD95" s="3">
        <f t="shared" si="54"/>
        <v>1</v>
      </c>
      <c r="AE95" s="3"/>
      <c r="AF95" s="3">
        <f t="shared" si="55"/>
        <v>0</v>
      </c>
      <c r="AG95" s="3">
        <f t="shared" si="56"/>
        <v>0</v>
      </c>
      <c r="AH95" s="3">
        <f t="shared" si="57"/>
        <v>0</v>
      </c>
      <c r="AI95" s="3">
        <f t="shared" si="58"/>
        <v>0</v>
      </c>
      <c r="AJ95" s="3">
        <f t="shared" si="59"/>
        <v>0</v>
      </c>
      <c r="AK95" s="3">
        <f t="shared" si="60"/>
        <v>0</v>
      </c>
      <c r="AL95" s="3">
        <f t="shared" si="61"/>
        <v>0</v>
      </c>
      <c r="AM95" s="3">
        <f t="shared" si="62"/>
        <v>0</v>
      </c>
      <c r="AN95" s="3">
        <f t="shared" si="63"/>
        <v>0.5</v>
      </c>
      <c r="AO95" s="3">
        <f t="shared" si="64"/>
        <v>0.5</v>
      </c>
      <c r="AP95" s="3"/>
      <c r="AQ95" s="3">
        <f t="shared" si="65"/>
        <v>8</v>
      </c>
      <c r="AR95" s="3">
        <f t="shared" si="66"/>
        <v>7</v>
      </c>
      <c r="AS95" s="3">
        <f t="shared" si="67"/>
        <v>5</v>
      </c>
      <c r="AT95" s="3">
        <f t="shared" si="68"/>
        <v>6</v>
      </c>
      <c r="AU95" s="3">
        <f t="shared" si="69"/>
        <v>9</v>
      </c>
      <c r="AV95" s="3">
        <f t="shared" si="70"/>
        <v>3</v>
      </c>
      <c r="AW95" s="3">
        <f t="shared" si="71"/>
        <v>4</v>
      </c>
      <c r="AX95" s="3">
        <f t="shared" si="72"/>
        <v>10</v>
      </c>
      <c r="AY95" s="3">
        <f t="shared" si="73"/>
        <v>1.5</v>
      </c>
      <c r="AZ95" s="3">
        <f t="shared" si="74"/>
        <v>1.5</v>
      </c>
      <c r="BA95" s="3"/>
      <c r="BB95" s="6">
        <f t="shared" si="75"/>
        <v>5</v>
      </c>
      <c r="BC95" s="3">
        <f t="shared" si="76"/>
        <v>5</v>
      </c>
      <c r="BD95" s="3">
        <f t="shared" si="79"/>
        <v>35</v>
      </c>
      <c r="BE95" s="3">
        <f t="shared" si="80"/>
        <v>20</v>
      </c>
      <c r="BF95" s="3">
        <f t="shared" si="81"/>
        <v>5</v>
      </c>
      <c r="BG95" s="3">
        <f t="shared" si="82"/>
        <v>20</v>
      </c>
      <c r="BH95" s="3">
        <f t="shared" si="83"/>
        <v>5</v>
      </c>
      <c r="BI95" s="28">
        <f t="shared" si="84"/>
        <v>12.5</v>
      </c>
      <c r="BJ95" s="28">
        <f t="shared" si="85"/>
        <v>4.7871355387816905</v>
      </c>
      <c r="BK95" s="44">
        <f t="shared" si="86"/>
        <v>-1.5666989036012806</v>
      </c>
      <c r="BL95" s="45">
        <f t="shared" si="77"/>
        <v>5.8592543599068986E-2</v>
      </c>
      <c r="BM95" s="39"/>
      <c r="BN95" s="39" t="str">
        <f t="shared" si="87"/>
        <v/>
      </c>
      <c r="BP95" s="12">
        <f t="shared" si="88"/>
        <v>-4.884876848093514E-2</v>
      </c>
    </row>
    <row r="96" spans="1:68">
      <c r="A96" s="43" t="s">
        <v>332</v>
      </c>
      <c r="B96" s="43" t="s">
        <v>333</v>
      </c>
      <c r="C96" s="43" t="s">
        <v>334</v>
      </c>
      <c r="D96" s="43" t="s">
        <v>335</v>
      </c>
      <c r="E96" s="43" t="s">
        <v>191</v>
      </c>
      <c r="F96" s="12" t="str">
        <f t="shared" si="78"/>
        <v>serine prot</v>
      </c>
      <c r="H96" s="12">
        <f>VLOOKUP($B96,data!$B$3:$Q$11565,'diff expr Varroa+DWV'!H$7,FALSE)</f>
        <v>9.5004084084553693</v>
      </c>
      <c r="I96" s="12">
        <f>VLOOKUP($B96,data!$B$3:$Q$11565,'diff expr Varroa+DWV'!I$7,FALSE)</f>
        <v>9.5854640791736703</v>
      </c>
      <c r="J96" s="12">
        <f>VLOOKUP($B96,data!$B$3:$Q$11565,'diff expr Varroa+DWV'!J$7,FALSE)</f>
        <v>7.7482491570996297</v>
      </c>
      <c r="K96" s="12">
        <f>VLOOKUP($B96,data!$B$3:$Q$11565,'diff expr Varroa+DWV'!K$7,FALSE)</f>
        <v>9.7155091644119196</v>
      </c>
      <c r="L96" s="12">
        <f>VLOOKUP($B96,data!$B$3:$Q$11565,'diff expr Varroa+DWV'!L$7,FALSE)</f>
        <v>9.1148987005741802</v>
      </c>
      <c r="M96" s="12">
        <f>VLOOKUP($B96,data!$B$3:$Q$11565,'diff expr Varroa+DWV'!M$7,FALSE)</f>
        <v>10.1991744119529</v>
      </c>
      <c r="N96" s="12">
        <f>VLOOKUP($B96,data!$B$3:$Q$11565,'diff expr Varroa+DWV'!N$7,FALSE)</f>
        <v>9.8879400372057393</v>
      </c>
      <c r="O96" s="12">
        <f>VLOOKUP($B96,data!$B$3:$Q$11565,'diff expr Varroa+DWV'!O$7,FALSE)</f>
        <v>9.8505331665931202</v>
      </c>
      <c r="P96" s="12">
        <f>VLOOKUP($B96,data!$B$3:$Q$11565,'diff expr Varroa+DWV'!P$7,FALSE)</f>
        <v>8.7169303177398998</v>
      </c>
      <c r="Q96" s="12">
        <f>VLOOKUP($B96,data!$B$3:$Q$11565,'diff expr Varroa+DWV'!Q$7,FALSE)</f>
        <v>13.895926363574301</v>
      </c>
      <c r="S96" s="40" t="str">
        <f>IF(COUNTIF(H96:L96,"&gt;"&amp;'reference parameters'!$B$2)&gt;='reference parameters'!$B$3,IF(COUNTIF('diff expr Varroa+DWV'!M96:Q96,"&gt;"&amp;'reference parameters'!$B$2)&gt;='reference parameters'!$B$4,"OK"))</f>
        <v>OK</v>
      </c>
      <c r="U96" s="3">
        <f t="shared" si="45"/>
        <v>4</v>
      </c>
      <c r="V96" s="3">
        <f t="shared" si="46"/>
        <v>5</v>
      </c>
      <c r="W96" s="3">
        <f t="shared" si="47"/>
        <v>1</v>
      </c>
      <c r="X96" s="3">
        <f t="shared" si="48"/>
        <v>6</v>
      </c>
      <c r="Y96" s="3">
        <f t="shared" si="49"/>
        <v>3</v>
      </c>
      <c r="Z96" s="3">
        <f t="shared" si="50"/>
        <v>9</v>
      </c>
      <c r="AA96" s="3">
        <f t="shared" si="51"/>
        <v>8</v>
      </c>
      <c r="AB96" s="3">
        <f t="shared" si="52"/>
        <v>7</v>
      </c>
      <c r="AC96" s="3">
        <f t="shared" si="53"/>
        <v>2</v>
      </c>
      <c r="AD96" s="3">
        <f t="shared" si="54"/>
        <v>10</v>
      </c>
      <c r="AE96" s="3"/>
      <c r="AF96" s="3">
        <f t="shared" si="55"/>
        <v>0</v>
      </c>
      <c r="AG96" s="3">
        <f t="shared" si="56"/>
        <v>0</v>
      </c>
      <c r="AH96" s="3">
        <f t="shared" si="57"/>
        <v>0</v>
      </c>
      <c r="AI96" s="3">
        <f t="shared" si="58"/>
        <v>0</v>
      </c>
      <c r="AJ96" s="3">
        <f t="shared" si="59"/>
        <v>0</v>
      </c>
      <c r="AK96" s="3">
        <f t="shared" si="60"/>
        <v>0</v>
      </c>
      <c r="AL96" s="3">
        <f t="shared" si="61"/>
        <v>0</v>
      </c>
      <c r="AM96" s="3">
        <f t="shared" si="62"/>
        <v>0</v>
      </c>
      <c r="AN96" s="3">
        <f t="shared" si="63"/>
        <v>0</v>
      </c>
      <c r="AO96" s="3">
        <f t="shared" si="64"/>
        <v>0</v>
      </c>
      <c r="AP96" s="3"/>
      <c r="AQ96" s="3">
        <f t="shared" si="65"/>
        <v>4</v>
      </c>
      <c r="AR96" s="3">
        <f t="shared" si="66"/>
        <v>5</v>
      </c>
      <c r="AS96" s="3">
        <f t="shared" si="67"/>
        <v>1</v>
      </c>
      <c r="AT96" s="3">
        <f t="shared" si="68"/>
        <v>6</v>
      </c>
      <c r="AU96" s="3">
        <f t="shared" si="69"/>
        <v>3</v>
      </c>
      <c r="AV96" s="3">
        <f t="shared" si="70"/>
        <v>9</v>
      </c>
      <c r="AW96" s="3">
        <f t="shared" si="71"/>
        <v>8</v>
      </c>
      <c r="AX96" s="3">
        <f t="shared" si="72"/>
        <v>7</v>
      </c>
      <c r="AY96" s="3">
        <f t="shared" si="73"/>
        <v>2</v>
      </c>
      <c r="AZ96" s="3">
        <f t="shared" si="74"/>
        <v>10</v>
      </c>
      <c r="BA96" s="3"/>
      <c r="BB96" s="6">
        <f t="shared" si="75"/>
        <v>5</v>
      </c>
      <c r="BC96" s="3">
        <f t="shared" si="76"/>
        <v>5</v>
      </c>
      <c r="BD96" s="3">
        <f t="shared" si="79"/>
        <v>19</v>
      </c>
      <c r="BE96" s="3">
        <f t="shared" si="80"/>
        <v>36</v>
      </c>
      <c r="BF96" s="3">
        <f t="shared" si="81"/>
        <v>21</v>
      </c>
      <c r="BG96" s="3">
        <f t="shared" si="82"/>
        <v>4</v>
      </c>
      <c r="BH96" s="3">
        <f t="shared" si="83"/>
        <v>4</v>
      </c>
      <c r="BI96" s="28">
        <f t="shared" si="84"/>
        <v>12.5</v>
      </c>
      <c r="BJ96" s="28">
        <f t="shared" si="85"/>
        <v>4.7871355387816905</v>
      </c>
      <c r="BK96" s="44">
        <f t="shared" si="86"/>
        <v>-1.775592090748118</v>
      </c>
      <c r="BL96" s="45">
        <f t="shared" si="77"/>
        <v>3.7900087291180634E-2</v>
      </c>
      <c r="BM96" s="39"/>
      <c r="BN96" s="39" t="str">
        <f t="shared" si="87"/>
        <v/>
      </c>
      <c r="BP96" s="12">
        <f t="shared" si="88"/>
        <v>6.0997900670665968E-2</v>
      </c>
    </row>
    <row r="97" spans="1:68">
      <c r="A97" s="43" t="s">
        <v>336</v>
      </c>
      <c r="B97" s="43" t="s">
        <v>337</v>
      </c>
      <c r="C97" s="43" t="s">
        <v>150</v>
      </c>
      <c r="D97" s="43" t="s">
        <v>338</v>
      </c>
      <c r="E97" s="43" t="s">
        <v>191</v>
      </c>
      <c r="F97" s="12" t="str">
        <f t="shared" si="78"/>
        <v>serine prot</v>
      </c>
      <c r="H97" s="12">
        <f>VLOOKUP($B97,data!$B$3:$Q$11565,'diff expr Varroa+DWV'!H$7,FALSE)</f>
        <v>5.7625387775367001</v>
      </c>
      <c r="I97" s="12">
        <f>VLOOKUP($B97,data!$B$3:$Q$11565,'diff expr Varroa+DWV'!I$7,FALSE)</f>
        <v>5.4459441552918904</v>
      </c>
      <c r="J97" s="12">
        <f>VLOOKUP($B97,data!$B$3:$Q$11565,'diff expr Varroa+DWV'!J$7,FALSE)</f>
        <v>7.1462403613457903</v>
      </c>
      <c r="K97" s="12">
        <f>VLOOKUP($B97,data!$B$3:$Q$11565,'diff expr Varroa+DWV'!K$7,FALSE)</f>
        <v>6.2756868257125804</v>
      </c>
      <c r="L97" s="12">
        <f>VLOOKUP($B97,data!$B$3:$Q$11565,'diff expr Varroa+DWV'!L$7,FALSE)</f>
        <v>6.8960099479567596</v>
      </c>
      <c r="M97" s="12">
        <f>VLOOKUP($B97,data!$B$3:$Q$11565,'diff expr Varroa+DWV'!M$7,FALSE)</f>
        <v>6.0346177080543404</v>
      </c>
      <c r="N97" s="12">
        <f>VLOOKUP($B97,data!$B$3:$Q$11565,'diff expr Varroa+DWV'!N$7,FALSE)</f>
        <v>6.7258089642514101</v>
      </c>
      <c r="O97" s="12">
        <f>VLOOKUP($B97,data!$B$3:$Q$11565,'diff expr Varroa+DWV'!O$7,FALSE)</f>
        <v>6.3295390887967304</v>
      </c>
      <c r="P97" s="12">
        <f>VLOOKUP($B97,data!$B$3:$Q$11565,'diff expr Varroa+DWV'!P$7,FALSE)</f>
        <v>4.9174589054378801</v>
      </c>
      <c r="Q97" s="12">
        <f>VLOOKUP($B97,data!$B$3:$Q$11565,'diff expr Varroa+DWV'!Q$7,FALSE)</f>
        <v>7.6950435514148801</v>
      </c>
      <c r="S97" s="40" t="str">
        <f>IF(COUNTIF(H97:L97,"&gt;"&amp;'reference parameters'!$B$2)&gt;='reference parameters'!$B$3,IF(COUNTIF('diff expr Varroa+DWV'!M97:Q97,"&gt;"&amp;'reference parameters'!$B$2)&gt;='reference parameters'!$B$4,"OK"))</f>
        <v>OK</v>
      </c>
      <c r="U97" s="3">
        <f t="shared" si="45"/>
        <v>3</v>
      </c>
      <c r="V97" s="3">
        <f t="shared" si="46"/>
        <v>2</v>
      </c>
      <c r="W97" s="3">
        <f t="shared" si="47"/>
        <v>9</v>
      </c>
      <c r="X97" s="3">
        <f t="shared" si="48"/>
        <v>5</v>
      </c>
      <c r="Y97" s="3">
        <f t="shared" si="49"/>
        <v>8</v>
      </c>
      <c r="Z97" s="3">
        <f t="shared" si="50"/>
        <v>4</v>
      </c>
      <c r="AA97" s="3">
        <f t="shared" si="51"/>
        <v>7</v>
      </c>
      <c r="AB97" s="3">
        <f t="shared" si="52"/>
        <v>6</v>
      </c>
      <c r="AC97" s="3">
        <f t="shared" si="53"/>
        <v>1</v>
      </c>
      <c r="AD97" s="3">
        <f t="shared" si="54"/>
        <v>10</v>
      </c>
      <c r="AE97" s="3"/>
      <c r="AF97" s="3">
        <f t="shared" si="55"/>
        <v>0</v>
      </c>
      <c r="AG97" s="3">
        <f t="shared" si="56"/>
        <v>0</v>
      </c>
      <c r="AH97" s="3">
        <f t="shared" si="57"/>
        <v>0</v>
      </c>
      <c r="AI97" s="3">
        <f t="shared" si="58"/>
        <v>0</v>
      </c>
      <c r="AJ97" s="3">
        <f t="shared" si="59"/>
        <v>0</v>
      </c>
      <c r="AK97" s="3">
        <f t="shared" si="60"/>
        <v>0</v>
      </c>
      <c r="AL97" s="3">
        <f t="shared" si="61"/>
        <v>0</v>
      </c>
      <c r="AM97" s="3">
        <f t="shared" si="62"/>
        <v>0</v>
      </c>
      <c r="AN97" s="3">
        <f t="shared" si="63"/>
        <v>0</v>
      </c>
      <c r="AO97" s="3">
        <f t="shared" si="64"/>
        <v>0</v>
      </c>
      <c r="AP97" s="3"/>
      <c r="AQ97" s="3">
        <f t="shared" si="65"/>
        <v>3</v>
      </c>
      <c r="AR97" s="3">
        <f t="shared" si="66"/>
        <v>2</v>
      </c>
      <c r="AS97" s="3">
        <f t="shared" si="67"/>
        <v>9</v>
      </c>
      <c r="AT97" s="3">
        <f t="shared" si="68"/>
        <v>5</v>
      </c>
      <c r="AU97" s="3">
        <f t="shared" si="69"/>
        <v>8</v>
      </c>
      <c r="AV97" s="3">
        <f t="shared" si="70"/>
        <v>4</v>
      </c>
      <c r="AW97" s="3">
        <f t="shared" si="71"/>
        <v>7</v>
      </c>
      <c r="AX97" s="3">
        <f t="shared" si="72"/>
        <v>6</v>
      </c>
      <c r="AY97" s="3">
        <f t="shared" si="73"/>
        <v>1</v>
      </c>
      <c r="AZ97" s="3">
        <f t="shared" si="74"/>
        <v>10</v>
      </c>
      <c r="BA97" s="3"/>
      <c r="BB97" s="6">
        <f t="shared" si="75"/>
        <v>5</v>
      </c>
      <c r="BC97" s="3">
        <f t="shared" si="76"/>
        <v>5</v>
      </c>
      <c r="BD97" s="3">
        <f t="shared" si="79"/>
        <v>27</v>
      </c>
      <c r="BE97" s="3">
        <f t="shared" si="80"/>
        <v>28</v>
      </c>
      <c r="BF97" s="3">
        <f t="shared" si="81"/>
        <v>13</v>
      </c>
      <c r="BG97" s="3">
        <f t="shared" si="82"/>
        <v>12</v>
      </c>
      <c r="BH97" s="3">
        <f t="shared" si="83"/>
        <v>12</v>
      </c>
      <c r="BI97" s="28">
        <f t="shared" si="84"/>
        <v>12.5</v>
      </c>
      <c r="BJ97" s="28">
        <f t="shared" si="85"/>
        <v>4.7871355387816905</v>
      </c>
      <c r="BK97" s="44">
        <f t="shared" si="86"/>
        <v>-0.10444659357341871</v>
      </c>
      <c r="BL97" s="45">
        <f t="shared" si="77"/>
        <v>0.45840747426404427</v>
      </c>
      <c r="BM97" s="39"/>
      <c r="BN97" s="39" t="str">
        <f t="shared" si="87"/>
        <v/>
      </c>
      <c r="BP97" s="12">
        <f t="shared" si="88"/>
        <v>2.4184179032368217E-3</v>
      </c>
    </row>
    <row r="98" spans="1:68">
      <c r="A98" s="43" t="s">
        <v>339</v>
      </c>
      <c r="B98" s="43" t="s">
        <v>340</v>
      </c>
      <c r="C98" s="43" t="s">
        <v>341</v>
      </c>
      <c r="D98" s="43" t="s">
        <v>342</v>
      </c>
      <c r="E98" s="43" t="s">
        <v>191</v>
      </c>
      <c r="F98" s="12" t="str">
        <f t="shared" si="78"/>
        <v>serine prot</v>
      </c>
      <c r="H98" s="12">
        <f>VLOOKUP($B98,data!$B$3:$Q$11565,'diff expr Varroa+DWV'!H$7,FALSE)</f>
        <v>4.4838185959666896</v>
      </c>
      <c r="I98" s="12">
        <f>VLOOKUP($B98,data!$B$3:$Q$11565,'diff expr Varroa+DWV'!I$7,FALSE)</f>
        <v>4.4456530885114001</v>
      </c>
      <c r="J98" s="12">
        <f>VLOOKUP($B98,data!$B$3:$Q$11565,'diff expr Varroa+DWV'!J$7,FALSE)</f>
        <v>4.5638886729124497</v>
      </c>
      <c r="K98" s="12">
        <f>VLOOKUP($B98,data!$B$3:$Q$11565,'diff expr Varroa+DWV'!K$7,FALSE)</f>
        <v>4.3517302712450299</v>
      </c>
      <c r="L98" s="12">
        <f>VLOOKUP($B98,data!$B$3:$Q$11565,'diff expr Varroa+DWV'!L$7,FALSE)</f>
        <v>4.3009286659846602</v>
      </c>
      <c r="M98" s="12">
        <f>VLOOKUP($B98,data!$B$3:$Q$11565,'diff expr Varroa+DWV'!M$7,FALSE)</f>
        <v>4.4556477038402296</v>
      </c>
      <c r="N98" s="12">
        <f>VLOOKUP($B98,data!$B$3:$Q$11565,'diff expr Varroa+DWV'!N$7,FALSE)</f>
        <v>4.5639913292833096</v>
      </c>
      <c r="O98" s="12">
        <f>VLOOKUP($B98,data!$B$3:$Q$11565,'diff expr Varroa+DWV'!O$7,FALSE)</f>
        <v>4.3540657995344203</v>
      </c>
      <c r="P98" s="12">
        <f>VLOOKUP($B98,data!$B$3:$Q$11565,'diff expr Varroa+DWV'!P$7,FALSE)</f>
        <v>4.4479700090536403</v>
      </c>
      <c r="Q98" s="12">
        <f>VLOOKUP($B98,data!$B$3:$Q$11565,'diff expr Varroa+DWV'!Q$7,FALSE)</f>
        <v>2.8218677180984102</v>
      </c>
      <c r="S98" s="40" t="str">
        <f>IF(COUNTIF(H98:L98,"&gt;"&amp;'reference parameters'!$B$2)&gt;='reference parameters'!$B$3,IF(COUNTIF('diff expr Varroa+DWV'!M98:Q98,"&gt;"&amp;'reference parameters'!$B$2)&gt;='reference parameters'!$B$4,"OK"))</f>
        <v>OK</v>
      </c>
      <c r="U98" s="3">
        <f t="shared" si="45"/>
        <v>8</v>
      </c>
      <c r="V98" s="3">
        <f t="shared" si="46"/>
        <v>5</v>
      </c>
      <c r="W98" s="3">
        <f t="shared" si="47"/>
        <v>9</v>
      </c>
      <c r="X98" s="3">
        <f t="shared" si="48"/>
        <v>3</v>
      </c>
      <c r="Y98" s="3">
        <f t="shared" si="49"/>
        <v>2</v>
      </c>
      <c r="Z98" s="3">
        <f t="shared" si="50"/>
        <v>7</v>
      </c>
      <c r="AA98" s="3">
        <f t="shared" si="51"/>
        <v>10</v>
      </c>
      <c r="AB98" s="3">
        <f t="shared" si="52"/>
        <v>4</v>
      </c>
      <c r="AC98" s="3">
        <f t="shared" si="53"/>
        <v>6</v>
      </c>
      <c r="AD98" s="3">
        <f t="shared" si="54"/>
        <v>1</v>
      </c>
      <c r="AE98" s="3"/>
      <c r="AF98" s="3">
        <f t="shared" si="55"/>
        <v>0</v>
      </c>
      <c r="AG98" s="3">
        <f t="shared" si="56"/>
        <v>0</v>
      </c>
      <c r="AH98" s="3">
        <f t="shared" si="57"/>
        <v>0</v>
      </c>
      <c r="AI98" s="3">
        <f t="shared" si="58"/>
        <v>0</v>
      </c>
      <c r="AJ98" s="3">
        <f t="shared" si="59"/>
        <v>0</v>
      </c>
      <c r="AK98" s="3">
        <f t="shared" si="60"/>
        <v>0</v>
      </c>
      <c r="AL98" s="3">
        <f t="shared" si="61"/>
        <v>0</v>
      </c>
      <c r="AM98" s="3">
        <f t="shared" si="62"/>
        <v>0</v>
      </c>
      <c r="AN98" s="3">
        <f t="shared" si="63"/>
        <v>0</v>
      </c>
      <c r="AO98" s="3">
        <f t="shared" si="64"/>
        <v>0</v>
      </c>
      <c r="AP98" s="3"/>
      <c r="AQ98" s="3">
        <f t="shared" si="65"/>
        <v>8</v>
      </c>
      <c r="AR98" s="3">
        <f t="shared" si="66"/>
        <v>5</v>
      </c>
      <c r="AS98" s="3">
        <f t="shared" si="67"/>
        <v>9</v>
      </c>
      <c r="AT98" s="3">
        <f t="shared" si="68"/>
        <v>3</v>
      </c>
      <c r="AU98" s="3">
        <f t="shared" si="69"/>
        <v>2</v>
      </c>
      <c r="AV98" s="3">
        <f t="shared" si="70"/>
        <v>7</v>
      </c>
      <c r="AW98" s="3">
        <f t="shared" si="71"/>
        <v>10</v>
      </c>
      <c r="AX98" s="3">
        <f t="shared" si="72"/>
        <v>4</v>
      </c>
      <c r="AY98" s="3">
        <f t="shared" si="73"/>
        <v>6</v>
      </c>
      <c r="AZ98" s="3">
        <f t="shared" si="74"/>
        <v>1</v>
      </c>
      <c r="BA98" s="3"/>
      <c r="BB98" s="6">
        <f t="shared" si="75"/>
        <v>5</v>
      </c>
      <c r="BC98" s="3">
        <f t="shared" si="76"/>
        <v>5</v>
      </c>
      <c r="BD98" s="3">
        <f t="shared" si="79"/>
        <v>27</v>
      </c>
      <c r="BE98" s="3">
        <f t="shared" si="80"/>
        <v>28</v>
      </c>
      <c r="BF98" s="3">
        <f t="shared" si="81"/>
        <v>13</v>
      </c>
      <c r="BG98" s="3">
        <f t="shared" si="82"/>
        <v>12</v>
      </c>
      <c r="BH98" s="3">
        <f t="shared" si="83"/>
        <v>12</v>
      </c>
      <c r="BI98" s="28">
        <f t="shared" si="84"/>
        <v>12.5</v>
      </c>
      <c r="BJ98" s="28">
        <f t="shared" si="85"/>
        <v>4.7871355387816905</v>
      </c>
      <c r="BK98" s="44">
        <f t="shared" si="86"/>
        <v>-0.10444659357341871</v>
      </c>
      <c r="BL98" s="45">
        <f t="shared" si="77"/>
        <v>0.45840747426404427</v>
      </c>
      <c r="BM98" s="39"/>
      <c r="BN98" s="39" t="str">
        <f t="shared" si="87"/>
        <v/>
      </c>
      <c r="BP98" s="12">
        <f t="shared" si="88"/>
        <v>-3.0511446982013815E-2</v>
      </c>
    </row>
    <row r="99" spans="1:68">
      <c r="A99" s="43" t="s">
        <v>343</v>
      </c>
      <c r="B99" s="43" t="s">
        <v>344</v>
      </c>
      <c r="C99" s="43" t="s">
        <v>345</v>
      </c>
      <c r="D99" s="43" t="s">
        <v>346</v>
      </c>
      <c r="E99" s="43" t="s">
        <v>191</v>
      </c>
      <c r="F99" s="12" t="str">
        <f t="shared" si="78"/>
        <v>serine prot</v>
      </c>
      <c r="H99" s="12">
        <f>VLOOKUP($B99,data!$B$3:$Q$11565,'diff expr Varroa+DWV'!H$7,FALSE)</f>
        <v>5.3018286845624196</v>
      </c>
      <c r="I99" s="12">
        <f>VLOOKUP($B99,data!$B$3:$Q$11565,'diff expr Varroa+DWV'!I$7,FALSE)</f>
        <v>4.7881665373273803</v>
      </c>
      <c r="J99" s="12">
        <f>VLOOKUP($B99,data!$B$3:$Q$11565,'diff expr Varroa+DWV'!J$7,FALSE)</f>
        <v>3.6381873987360902</v>
      </c>
      <c r="K99" s="12">
        <f>VLOOKUP($B99,data!$B$3:$Q$11565,'diff expr Varroa+DWV'!K$7,FALSE)</f>
        <v>4.0892058755412499</v>
      </c>
      <c r="L99" s="12">
        <f>VLOOKUP($B99,data!$B$3:$Q$11565,'diff expr Varroa+DWV'!L$7,FALSE)</f>
        <v>3.33407035458014</v>
      </c>
      <c r="M99" s="12">
        <f>VLOOKUP($B99,data!$B$3:$Q$11565,'diff expr Varroa+DWV'!M$7,FALSE)</f>
        <v>3.7404257728686199</v>
      </c>
      <c r="N99" s="12">
        <f>VLOOKUP($B99,data!$B$3:$Q$11565,'diff expr Varroa+DWV'!N$7,FALSE)</f>
        <v>4.5070424063834196</v>
      </c>
      <c r="O99" s="12">
        <f>VLOOKUP($B99,data!$B$3:$Q$11565,'diff expr Varroa+DWV'!O$7,FALSE)</f>
        <v>3.7643275486974099</v>
      </c>
      <c r="P99" s="12">
        <f>VLOOKUP($B99,data!$B$3:$Q$11565,'diff expr Varroa+DWV'!P$7,FALSE)</f>
        <v>3.3893867502571098</v>
      </c>
      <c r="Q99" s="12">
        <f>VLOOKUP($B99,data!$B$3:$Q$11565,'diff expr Varroa+DWV'!Q$7,FALSE)</f>
        <v>8.1958182219819093</v>
      </c>
      <c r="S99" s="40" t="str">
        <f>IF(COUNTIF(H99:L99,"&gt;"&amp;'reference parameters'!$B$2)&gt;='reference parameters'!$B$3,IF(COUNTIF('diff expr Varroa+DWV'!M99:Q99,"&gt;"&amp;'reference parameters'!$B$2)&gt;='reference parameters'!$B$4,"OK"))</f>
        <v>OK</v>
      </c>
      <c r="U99" s="3">
        <f t="shared" si="45"/>
        <v>9</v>
      </c>
      <c r="V99" s="3">
        <f t="shared" si="46"/>
        <v>8</v>
      </c>
      <c r="W99" s="3">
        <f t="shared" si="47"/>
        <v>3</v>
      </c>
      <c r="X99" s="3">
        <f t="shared" si="48"/>
        <v>6</v>
      </c>
      <c r="Y99" s="3">
        <f t="shared" si="49"/>
        <v>1</v>
      </c>
      <c r="Z99" s="3">
        <f t="shared" si="50"/>
        <v>4</v>
      </c>
      <c r="AA99" s="3">
        <f t="shared" si="51"/>
        <v>7</v>
      </c>
      <c r="AB99" s="3">
        <f t="shared" si="52"/>
        <v>5</v>
      </c>
      <c r="AC99" s="3">
        <f t="shared" si="53"/>
        <v>2</v>
      </c>
      <c r="AD99" s="3">
        <f t="shared" si="54"/>
        <v>10</v>
      </c>
      <c r="AE99" s="3"/>
      <c r="AF99" s="3">
        <f t="shared" si="55"/>
        <v>0</v>
      </c>
      <c r="AG99" s="3">
        <f t="shared" si="56"/>
        <v>0</v>
      </c>
      <c r="AH99" s="3">
        <f t="shared" si="57"/>
        <v>0</v>
      </c>
      <c r="AI99" s="3">
        <f t="shared" si="58"/>
        <v>0</v>
      </c>
      <c r="AJ99" s="3">
        <f t="shared" si="59"/>
        <v>0</v>
      </c>
      <c r="AK99" s="3">
        <f t="shared" si="60"/>
        <v>0</v>
      </c>
      <c r="AL99" s="3">
        <f t="shared" si="61"/>
        <v>0</v>
      </c>
      <c r="AM99" s="3">
        <f t="shared" si="62"/>
        <v>0</v>
      </c>
      <c r="AN99" s="3">
        <f t="shared" si="63"/>
        <v>0</v>
      </c>
      <c r="AO99" s="3">
        <f t="shared" si="64"/>
        <v>0</v>
      </c>
      <c r="AP99" s="3"/>
      <c r="AQ99" s="3">
        <f t="shared" si="65"/>
        <v>9</v>
      </c>
      <c r="AR99" s="3">
        <f t="shared" si="66"/>
        <v>8</v>
      </c>
      <c r="AS99" s="3">
        <f t="shared" si="67"/>
        <v>3</v>
      </c>
      <c r="AT99" s="3">
        <f t="shared" si="68"/>
        <v>6</v>
      </c>
      <c r="AU99" s="3">
        <f t="shared" si="69"/>
        <v>1</v>
      </c>
      <c r="AV99" s="3">
        <f t="shared" si="70"/>
        <v>4</v>
      </c>
      <c r="AW99" s="3">
        <f t="shared" si="71"/>
        <v>7</v>
      </c>
      <c r="AX99" s="3">
        <f t="shared" si="72"/>
        <v>5</v>
      </c>
      <c r="AY99" s="3">
        <f t="shared" si="73"/>
        <v>2</v>
      </c>
      <c r="AZ99" s="3">
        <f t="shared" si="74"/>
        <v>10</v>
      </c>
      <c r="BA99" s="3"/>
      <c r="BB99" s="6">
        <f t="shared" si="75"/>
        <v>5</v>
      </c>
      <c r="BC99" s="3">
        <f t="shared" si="76"/>
        <v>5</v>
      </c>
      <c r="BD99" s="3">
        <f t="shared" si="79"/>
        <v>27</v>
      </c>
      <c r="BE99" s="3">
        <f t="shared" si="80"/>
        <v>28</v>
      </c>
      <c r="BF99" s="3">
        <f t="shared" si="81"/>
        <v>13</v>
      </c>
      <c r="BG99" s="3">
        <f t="shared" si="82"/>
        <v>12</v>
      </c>
      <c r="BH99" s="3">
        <f t="shared" si="83"/>
        <v>12</v>
      </c>
      <c r="BI99" s="28">
        <f t="shared" si="84"/>
        <v>12.5</v>
      </c>
      <c r="BJ99" s="28">
        <f t="shared" si="85"/>
        <v>4.7871355387816905</v>
      </c>
      <c r="BK99" s="44">
        <f t="shared" si="86"/>
        <v>-0.10444659357341871</v>
      </c>
      <c r="BL99" s="45">
        <f t="shared" si="77"/>
        <v>0.45840747426404427</v>
      </c>
      <c r="BM99" s="39"/>
      <c r="BN99" s="39" t="str">
        <f t="shared" si="87"/>
        <v/>
      </c>
      <c r="BP99" s="12">
        <f t="shared" si="88"/>
        <v>4.7516478676386094E-2</v>
      </c>
    </row>
    <row r="100" spans="1:68">
      <c r="A100" s="43" t="s">
        <v>347</v>
      </c>
      <c r="B100" s="43" t="s">
        <v>348</v>
      </c>
      <c r="C100" s="43" t="s">
        <v>150</v>
      </c>
      <c r="D100" s="43" t="s">
        <v>349</v>
      </c>
      <c r="E100" s="43" t="s">
        <v>191</v>
      </c>
      <c r="F100" s="12" t="str">
        <f t="shared" si="78"/>
        <v>serine prot</v>
      </c>
      <c r="H100" s="12" t="e">
        <f>VLOOKUP($B100,data!$B$3:$Q$11565,'diff expr Varroa+DWV'!H$7,FALSE)</f>
        <v>#N/A</v>
      </c>
      <c r="I100" s="12" t="e">
        <f>VLOOKUP($B100,data!$B$3:$Q$11565,'diff expr Varroa+DWV'!I$7,FALSE)</f>
        <v>#N/A</v>
      </c>
      <c r="J100" s="12" t="e">
        <f>VLOOKUP($B100,data!$B$3:$Q$11565,'diff expr Varroa+DWV'!J$7,FALSE)</f>
        <v>#N/A</v>
      </c>
      <c r="K100" s="12" t="e">
        <f>VLOOKUP($B100,data!$B$3:$Q$11565,'diff expr Varroa+DWV'!K$7,FALSE)</f>
        <v>#N/A</v>
      </c>
      <c r="L100" s="12" t="e">
        <f>VLOOKUP($B100,data!$B$3:$Q$11565,'diff expr Varroa+DWV'!L$7,FALSE)</f>
        <v>#N/A</v>
      </c>
      <c r="M100" s="12" t="e">
        <f>VLOOKUP($B100,data!$B$3:$Q$11565,'diff expr Varroa+DWV'!M$7,FALSE)</f>
        <v>#N/A</v>
      </c>
      <c r="N100" s="12" t="e">
        <f>VLOOKUP($B100,data!$B$3:$Q$11565,'diff expr Varroa+DWV'!N$7,FALSE)</f>
        <v>#N/A</v>
      </c>
      <c r="O100" s="12" t="e">
        <f>VLOOKUP($B100,data!$B$3:$Q$11565,'diff expr Varroa+DWV'!O$7,FALSE)</f>
        <v>#N/A</v>
      </c>
      <c r="P100" s="12" t="e">
        <f>VLOOKUP($B100,data!$B$3:$Q$11565,'diff expr Varroa+DWV'!P$7,FALSE)</f>
        <v>#N/A</v>
      </c>
      <c r="Q100" s="12" t="e">
        <f>VLOOKUP($B100,data!$B$3:$Q$11565,'diff expr Varroa+DWV'!Q$7,FALSE)</f>
        <v>#N/A</v>
      </c>
      <c r="S100" s="40" t="b">
        <f>IF(COUNTIF(H100:L100,"&gt;"&amp;'reference parameters'!$B$2)&gt;='reference parameters'!$B$3,IF(COUNTIF('diff expr Varroa+DWV'!M100:Q100,"&gt;"&amp;'reference parameters'!$B$2)&gt;='reference parameters'!$B$4,"OK"))</f>
        <v>0</v>
      </c>
      <c r="U100" s="3" t="b">
        <f t="shared" si="45"/>
        <v>0</v>
      </c>
      <c r="V100" s="3" t="b">
        <f t="shared" si="46"/>
        <v>0</v>
      </c>
      <c r="W100" s="3" t="b">
        <f t="shared" si="47"/>
        <v>0</v>
      </c>
      <c r="X100" s="3" t="b">
        <f t="shared" si="48"/>
        <v>0</v>
      </c>
      <c r="Y100" s="3" t="b">
        <f t="shared" si="49"/>
        <v>0</v>
      </c>
      <c r="Z100" s="3" t="b">
        <f t="shared" si="50"/>
        <v>0</v>
      </c>
      <c r="AA100" s="3" t="b">
        <f t="shared" si="51"/>
        <v>0</v>
      </c>
      <c r="AB100" s="3" t="b">
        <f t="shared" si="52"/>
        <v>0</v>
      </c>
      <c r="AC100" s="3" t="b">
        <f t="shared" si="53"/>
        <v>0</v>
      </c>
      <c r="AD100" s="3" t="b">
        <f t="shared" si="54"/>
        <v>0</v>
      </c>
      <c r="AE100" s="3"/>
      <c r="AF100" s="3" t="str">
        <f t="shared" si="55"/>
        <v/>
      </c>
      <c r="AG100" s="3" t="str">
        <f t="shared" si="56"/>
        <v/>
      </c>
      <c r="AH100" s="3" t="str">
        <f t="shared" si="57"/>
        <v/>
      </c>
      <c r="AI100" s="3" t="str">
        <f t="shared" si="58"/>
        <v/>
      </c>
      <c r="AJ100" s="3" t="str">
        <f t="shared" si="59"/>
        <v/>
      </c>
      <c r="AK100" s="3" t="str">
        <f t="shared" si="60"/>
        <v/>
      </c>
      <c r="AL100" s="3" t="str">
        <f t="shared" si="61"/>
        <v/>
      </c>
      <c r="AM100" s="3" t="str">
        <f t="shared" si="62"/>
        <v/>
      </c>
      <c r="AN100" s="3" t="str">
        <f t="shared" si="63"/>
        <v/>
      </c>
      <c r="AO100" s="3" t="str">
        <f t="shared" si="64"/>
        <v/>
      </c>
      <c r="AP100" s="3"/>
      <c r="AQ100" s="3" t="str">
        <f t="shared" si="65"/>
        <v/>
      </c>
      <c r="AR100" s="3" t="str">
        <f t="shared" si="66"/>
        <v/>
      </c>
      <c r="AS100" s="3" t="str">
        <f t="shared" si="67"/>
        <v/>
      </c>
      <c r="AT100" s="3" t="str">
        <f t="shared" si="68"/>
        <v/>
      </c>
      <c r="AU100" s="3" t="str">
        <f t="shared" si="69"/>
        <v/>
      </c>
      <c r="AV100" s="3" t="str">
        <f t="shared" si="70"/>
        <v/>
      </c>
      <c r="AW100" s="3" t="str">
        <f t="shared" si="71"/>
        <v/>
      </c>
      <c r="AX100" s="3" t="str">
        <f t="shared" si="72"/>
        <v/>
      </c>
      <c r="AY100" s="3" t="str">
        <f t="shared" si="73"/>
        <v/>
      </c>
      <c r="AZ100" s="3" t="str">
        <f t="shared" si="74"/>
        <v/>
      </c>
      <c r="BA100" s="3"/>
      <c r="BB100" s="6">
        <f t="shared" si="75"/>
        <v>0</v>
      </c>
      <c r="BC100" s="3">
        <f t="shared" si="76"/>
        <v>0</v>
      </c>
      <c r="BD100" s="3">
        <f t="shared" si="79"/>
        <v>0</v>
      </c>
      <c r="BE100" s="3">
        <f t="shared" si="80"/>
        <v>0</v>
      </c>
      <c r="BF100" s="3">
        <f t="shared" si="81"/>
        <v>0</v>
      </c>
      <c r="BG100" s="3">
        <f t="shared" si="82"/>
        <v>0</v>
      </c>
      <c r="BH100" s="3">
        <f t="shared" si="83"/>
        <v>0</v>
      </c>
      <c r="BI100" s="28">
        <f t="shared" si="84"/>
        <v>0</v>
      </c>
      <c r="BJ100" s="28">
        <f t="shared" si="85"/>
        <v>0</v>
      </c>
      <c r="BK100" s="44" t="e">
        <f t="shared" si="86"/>
        <v>#DIV/0!</v>
      </c>
      <c r="BL100" s="45" t="str">
        <f t="shared" si="77"/>
        <v/>
      </c>
      <c r="BM100" s="39"/>
      <c r="BN100" s="39" t="str">
        <f t="shared" si="87"/>
        <v/>
      </c>
      <c r="BP100" s="12" t="e">
        <f t="shared" si="88"/>
        <v>#N/A</v>
      </c>
    </row>
    <row r="101" spans="1:68">
      <c r="A101" s="43" t="s">
        <v>350</v>
      </c>
      <c r="B101" s="43" t="s">
        <v>351</v>
      </c>
      <c r="C101" s="43" t="s">
        <v>352</v>
      </c>
      <c r="D101" s="43" t="s">
        <v>353</v>
      </c>
      <c r="E101" s="43" t="s">
        <v>191</v>
      </c>
      <c r="F101" s="12" t="str">
        <f t="shared" si="78"/>
        <v>serine prot</v>
      </c>
      <c r="H101" s="12">
        <f>VLOOKUP($B101,data!$B$3:$Q$11565,'diff expr Varroa+DWV'!H$7,FALSE)</f>
        <v>5.8673482739251597</v>
      </c>
      <c r="I101" s="12">
        <f>VLOOKUP($B101,data!$B$3:$Q$11565,'diff expr Varroa+DWV'!I$7,FALSE)</f>
        <v>5.80952916847931</v>
      </c>
      <c r="J101" s="12">
        <f>VLOOKUP($B101,data!$B$3:$Q$11565,'diff expr Varroa+DWV'!J$7,FALSE)</f>
        <v>5.8734011200307696</v>
      </c>
      <c r="K101" s="12">
        <f>VLOOKUP($B101,data!$B$3:$Q$11565,'diff expr Varroa+DWV'!K$7,FALSE)</f>
        <v>5.6288788852098</v>
      </c>
      <c r="L101" s="12">
        <f>VLOOKUP($B101,data!$B$3:$Q$11565,'diff expr Varroa+DWV'!L$7,FALSE)</f>
        <v>5.6721004826633701</v>
      </c>
      <c r="M101" s="12">
        <f>VLOOKUP($B101,data!$B$3:$Q$11565,'diff expr Varroa+DWV'!M$7,FALSE)</f>
        <v>5.9807945513988896</v>
      </c>
      <c r="N101" s="12">
        <f>VLOOKUP($B101,data!$B$3:$Q$11565,'diff expr Varroa+DWV'!N$7,FALSE)</f>
        <v>5.6095571535837596</v>
      </c>
      <c r="O101" s="12">
        <f>VLOOKUP($B101,data!$B$3:$Q$11565,'diff expr Varroa+DWV'!O$7,FALSE)</f>
        <v>5.8012345763558297</v>
      </c>
      <c r="P101" s="12">
        <f>VLOOKUP($B101,data!$B$3:$Q$11565,'diff expr Varroa+DWV'!P$7,FALSE)</f>
        <v>5.4975049655279902</v>
      </c>
      <c r="Q101" s="12">
        <f>VLOOKUP($B101,data!$B$3:$Q$11565,'diff expr Varroa+DWV'!Q$7,FALSE)</f>
        <v>6.9204191934356096</v>
      </c>
      <c r="S101" s="40" t="str">
        <f>IF(COUNTIF(H101:L101,"&gt;"&amp;'reference parameters'!$B$2)&gt;='reference parameters'!$B$3,IF(COUNTIF('diff expr Varroa+DWV'!M101:Q101,"&gt;"&amp;'reference parameters'!$B$2)&gt;='reference parameters'!$B$4,"OK"))</f>
        <v>OK</v>
      </c>
      <c r="U101" s="3">
        <f t="shared" si="45"/>
        <v>7</v>
      </c>
      <c r="V101" s="3">
        <f t="shared" si="46"/>
        <v>6</v>
      </c>
      <c r="W101" s="3">
        <f t="shared" si="47"/>
        <v>8</v>
      </c>
      <c r="X101" s="3">
        <f t="shared" si="48"/>
        <v>3</v>
      </c>
      <c r="Y101" s="3">
        <f t="shared" si="49"/>
        <v>4</v>
      </c>
      <c r="Z101" s="3">
        <f t="shared" si="50"/>
        <v>9</v>
      </c>
      <c r="AA101" s="3">
        <f t="shared" si="51"/>
        <v>2</v>
      </c>
      <c r="AB101" s="3">
        <f t="shared" si="52"/>
        <v>5</v>
      </c>
      <c r="AC101" s="3">
        <f t="shared" si="53"/>
        <v>1</v>
      </c>
      <c r="AD101" s="3">
        <f t="shared" si="54"/>
        <v>10</v>
      </c>
      <c r="AE101" s="3"/>
      <c r="AF101" s="3">
        <f t="shared" si="55"/>
        <v>0</v>
      </c>
      <c r="AG101" s="3">
        <f t="shared" si="56"/>
        <v>0</v>
      </c>
      <c r="AH101" s="3">
        <f t="shared" si="57"/>
        <v>0</v>
      </c>
      <c r="AI101" s="3">
        <f t="shared" si="58"/>
        <v>0</v>
      </c>
      <c r="AJ101" s="3">
        <f t="shared" si="59"/>
        <v>0</v>
      </c>
      <c r="AK101" s="3">
        <f t="shared" si="60"/>
        <v>0</v>
      </c>
      <c r="AL101" s="3">
        <f t="shared" si="61"/>
        <v>0</v>
      </c>
      <c r="AM101" s="3">
        <f t="shared" si="62"/>
        <v>0</v>
      </c>
      <c r="AN101" s="3">
        <f t="shared" si="63"/>
        <v>0</v>
      </c>
      <c r="AO101" s="3">
        <f t="shared" si="64"/>
        <v>0</v>
      </c>
      <c r="AP101" s="3"/>
      <c r="AQ101" s="3">
        <f t="shared" si="65"/>
        <v>7</v>
      </c>
      <c r="AR101" s="3">
        <f t="shared" si="66"/>
        <v>6</v>
      </c>
      <c r="AS101" s="3">
        <f t="shared" si="67"/>
        <v>8</v>
      </c>
      <c r="AT101" s="3">
        <f t="shared" si="68"/>
        <v>3</v>
      </c>
      <c r="AU101" s="3">
        <f t="shared" si="69"/>
        <v>4</v>
      </c>
      <c r="AV101" s="3">
        <f t="shared" si="70"/>
        <v>9</v>
      </c>
      <c r="AW101" s="3">
        <f t="shared" si="71"/>
        <v>2</v>
      </c>
      <c r="AX101" s="3">
        <f t="shared" si="72"/>
        <v>5</v>
      </c>
      <c r="AY101" s="3">
        <f t="shared" si="73"/>
        <v>1</v>
      </c>
      <c r="AZ101" s="3">
        <f t="shared" si="74"/>
        <v>10</v>
      </c>
      <c r="BA101" s="3"/>
      <c r="BB101" s="6">
        <f t="shared" si="75"/>
        <v>5</v>
      </c>
      <c r="BC101" s="3">
        <f t="shared" si="76"/>
        <v>5</v>
      </c>
      <c r="BD101" s="3">
        <f t="shared" si="79"/>
        <v>28</v>
      </c>
      <c r="BE101" s="3">
        <f t="shared" si="80"/>
        <v>27</v>
      </c>
      <c r="BF101" s="3">
        <f t="shared" si="81"/>
        <v>12</v>
      </c>
      <c r="BG101" s="3">
        <f t="shared" si="82"/>
        <v>13</v>
      </c>
      <c r="BH101" s="3">
        <f t="shared" si="83"/>
        <v>12</v>
      </c>
      <c r="BI101" s="28">
        <f t="shared" si="84"/>
        <v>12.5</v>
      </c>
      <c r="BJ101" s="28">
        <f t="shared" si="85"/>
        <v>4.7871355387816905</v>
      </c>
      <c r="BK101" s="44">
        <f t="shared" si="86"/>
        <v>-0.10444659357341871</v>
      </c>
      <c r="BL101" s="45">
        <f t="shared" si="77"/>
        <v>0.45840747426404427</v>
      </c>
      <c r="BM101" s="39"/>
      <c r="BN101" s="39" t="str">
        <f t="shared" si="87"/>
        <v/>
      </c>
      <c r="BP101" s="12">
        <f t="shared" si="88"/>
        <v>1.4190090323757329E-2</v>
      </c>
    </row>
    <row r="102" spans="1:68">
      <c r="A102" s="43" t="s">
        <v>354</v>
      </c>
      <c r="B102" s="43" t="s">
        <v>355</v>
      </c>
      <c r="C102" s="43" t="s">
        <v>150</v>
      </c>
      <c r="D102" s="43" t="s">
        <v>356</v>
      </c>
      <c r="E102" s="43" t="s">
        <v>191</v>
      </c>
      <c r="F102" s="12" t="str">
        <f t="shared" si="78"/>
        <v>serine prot</v>
      </c>
      <c r="H102" s="12">
        <f>VLOOKUP($B102,data!$B$3:$Q$11565,'diff expr Varroa+DWV'!H$7,FALSE)</f>
        <v>4.7882403612659497</v>
      </c>
      <c r="I102" s="12">
        <f>VLOOKUP($B102,data!$B$3:$Q$11565,'diff expr Varroa+DWV'!I$7,FALSE)</f>
        <v>4.9486052131722396</v>
      </c>
      <c r="J102" s="12">
        <f>VLOOKUP($B102,data!$B$3:$Q$11565,'diff expr Varroa+DWV'!J$7,FALSE)</f>
        <v>4.3035359899866696</v>
      </c>
      <c r="K102" s="12">
        <f>VLOOKUP($B102,data!$B$3:$Q$11565,'diff expr Varroa+DWV'!K$7,FALSE)</f>
        <v>3.8353454241230298</v>
      </c>
      <c r="L102" s="12">
        <f>VLOOKUP($B102,data!$B$3:$Q$11565,'diff expr Varroa+DWV'!L$7,FALSE)</f>
        <v>4.7889010218833103</v>
      </c>
      <c r="M102" s="12">
        <f>VLOOKUP($B102,data!$B$3:$Q$11565,'diff expr Varroa+DWV'!M$7,FALSE)</f>
        <v>4.1590575299716699</v>
      </c>
      <c r="N102" s="12">
        <f>VLOOKUP($B102,data!$B$3:$Q$11565,'diff expr Varroa+DWV'!N$7,FALSE)</f>
        <v>4.3174573962368399</v>
      </c>
      <c r="O102" s="12">
        <f>VLOOKUP($B102,data!$B$3:$Q$11565,'diff expr Varroa+DWV'!O$7,FALSE)</f>
        <v>4.2491040476565001</v>
      </c>
      <c r="P102" s="12">
        <f>VLOOKUP($B102,data!$B$3:$Q$11565,'diff expr Varroa+DWV'!P$7,FALSE)</f>
        <v>5.0248478020067502</v>
      </c>
      <c r="Q102" s="12">
        <f>VLOOKUP($B102,data!$B$3:$Q$11565,'diff expr Varroa+DWV'!Q$7,FALSE)</f>
        <v>2.8218677180984102</v>
      </c>
      <c r="S102" s="40" t="str">
        <f>IF(COUNTIF(H102:L102,"&gt;"&amp;'reference parameters'!$B$2)&gt;='reference parameters'!$B$3,IF(COUNTIF('diff expr Varroa+DWV'!M102:Q102,"&gt;"&amp;'reference parameters'!$B$2)&gt;='reference parameters'!$B$4,"OK"))</f>
        <v>OK</v>
      </c>
      <c r="U102" s="3">
        <f t="shared" si="45"/>
        <v>7</v>
      </c>
      <c r="V102" s="3">
        <f t="shared" si="46"/>
        <v>9</v>
      </c>
      <c r="W102" s="3">
        <f t="shared" si="47"/>
        <v>5</v>
      </c>
      <c r="X102" s="3">
        <f t="shared" si="48"/>
        <v>2</v>
      </c>
      <c r="Y102" s="3">
        <f t="shared" si="49"/>
        <v>8</v>
      </c>
      <c r="Z102" s="3">
        <f t="shared" si="50"/>
        <v>3</v>
      </c>
      <c r="AA102" s="3">
        <f t="shared" si="51"/>
        <v>6</v>
      </c>
      <c r="AB102" s="3">
        <f t="shared" si="52"/>
        <v>4</v>
      </c>
      <c r="AC102" s="3">
        <f t="shared" si="53"/>
        <v>10</v>
      </c>
      <c r="AD102" s="3">
        <f t="shared" si="54"/>
        <v>1</v>
      </c>
      <c r="AE102" s="3"/>
      <c r="AF102" s="3">
        <f t="shared" si="55"/>
        <v>0</v>
      </c>
      <c r="AG102" s="3">
        <f t="shared" si="56"/>
        <v>0</v>
      </c>
      <c r="AH102" s="3">
        <f t="shared" si="57"/>
        <v>0</v>
      </c>
      <c r="AI102" s="3">
        <f t="shared" si="58"/>
        <v>0</v>
      </c>
      <c r="AJ102" s="3">
        <f t="shared" si="59"/>
        <v>0</v>
      </c>
      <c r="AK102" s="3">
        <f t="shared" si="60"/>
        <v>0</v>
      </c>
      <c r="AL102" s="3">
        <f t="shared" si="61"/>
        <v>0</v>
      </c>
      <c r="AM102" s="3">
        <f t="shared" si="62"/>
        <v>0</v>
      </c>
      <c r="AN102" s="3">
        <f t="shared" si="63"/>
        <v>0</v>
      </c>
      <c r="AO102" s="3">
        <f t="shared" si="64"/>
        <v>0</v>
      </c>
      <c r="AP102" s="3"/>
      <c r="AQ102" s="3">
        <f t="shared" si="65"/>
        <v>7</v>
      </c>
      <c r="AR102" s="3">
        <f t="shared" si="66"/>
        <v>9</v>
      </c>
      <c r="AS102" s="3">
        <f t="shared" si="67"/>
        <v>5</v>
      </c>
      <c r="AT102" s="3">
        <f t="shared" si="68"/>
        <v>2</v>
      </c>
      <c r="AU102" s="3">
        <f t="shared" si="69"/>
        <v>8</v>
      </c>
      <c r="AV102" s="3">
        <f t="shared" si="70"/>
        <v>3</v>
      </c>
      <c r="AW102" s="3">
        <f t="shared" si="71"/>
        <v>6</v>
      </c>
      <c r="AX102" s="3">
        <f t="shared" si="72"/>
        <v>4</v>
      </c>
      <c r="AY102" s="3">
        <f t="shared" si="73"/>
        <v>10</v>
      </c>
      <c r="AZ102" s="3">
        <f t="shared" si="74"/>
        <v>1</v>
      </c>
      <c r="BA102" s="3"/>
      <c r="BB102" s="6">
        <f t="shared" si="75"/>
        <v>5</v>
      </c>
      <c r="BC102" s="3">
        <f t="shared" si="76"/>
        <v>5</v>
      </c>
      <c r="BD102" s="3">
        <f t="shared" si="79"/>
        <v>31</v>
      </c>
      <c r="BE102" s="3">
        <f t="shared" si="80"/>
        <v>24</v>
      </c>
      <c r="BF102" s="3">
        <f t="shared" si="81"/>
        <v>9</v>
      </c>
      <c r="BG102" s="3">
        <f t="shared" si="82"/>
        <v>16</v>
      </c>
      <c r="BH102" s="3">
        <f t="shared" si="83"/>
        <v>9</v>
      </c>
      <c r="BI102" s="28">
        <f t="shared" si="84"/>
        <v>12.5</v>
      </c>
      <c r="BJ102" s="28">
        <f t="shared" si="85"/>
        <v>4.7871355387816905</v>
      </c>
      <c r="BK102" s="44">
        <f t="shared" si="86"/>
        <v>-0.73112615501393097</v>
      </c>
      <c r="BL102" s="45">
        <f t="shared" si="77"/>
        <v>0.23235104997023245</v>
      </c>
      <c r="BM102" s="39"/>
      <c r="BN102" s="39" t="str">
        <f t="shared" si="87"/>
        <v/>
      </c>
      <c r="BP102" s="12">
        <f t="shared" si="88"/>
        <v>-4.2065018395692884E-2</v>
      </c>
    </row>
    <row r="103" spans="1:68">
      <c r="A103" s="43" t="s">
        <v>357</v>
      </c>
      <c r="B103" s="43" t="s">
        <v>358</v>
      </c>
      <c r="C103" s="43" t="s">
        <v>359</v>
      </c>
      <c r="D103" s="43" t="s">
        <v>360</v>
      </c>
      <c r="E103" s="43" t="s">
        <v>191</v>
      </c>
      <c r="F103" s="12" t="str">
        <f t="shared" si="78"/>
        <v>serine prot</v>
      </c>
      <c r="H103" s="12">
        <f>VLOOKUP($B103,data!$B$3:$Q$11565,'diff expr Varroa+DWV'!H$7,FALSE)</f>
        <v>7.4099128563250902</v>
      </c>
      <c r="I103" s="12">
        <f>VLOOKUP($B103,data!$B$3:$Q$11565,'diff expr Varroa+DWV'!I$7,FALSE)</f>
        <v>7.1449278423562896</v>
      </c>
      <c r="J103" s="12">
        <f>VLOOKUP($B103,data!$B$3:$Q$11565,'diff expr Varroa+DWV'!J$7,FALSE)</f>
        <v>8.2172551566003307</v>
      </c>
      <c r="K103" s="12">
        <f>VLOOKUP($B103,data!$B$3:$Q$11565,'diff expr Varroa+DWV'!K$7,FALSE)</f>
        <v>7.4045865845999801</v>
      </c>
      <c r="L103" s="12">
        <f>VLOOKUP($B103,data!$B$3:$Q$11565,'diff expr Varroa+DWV'!L$7,FALSE)</f>
        <v>7.5933012397728801</v>
      </c>
      <c r="M103" s="12">
        <f>VLOOKUP($B103,data!$B$3:$Q$11565,'diff expr Varroa+DWV'!M$7,FALSE)</f>
        <v>7.0219867367997404</v>
      </c>
      <c r="N103" s="12">
        <f>VLOOKUP($B103,data!$B$3:$Q$11565,'diff expr Varroa+DWV'!N$7,FALSE)</f>
        <v>6.8970520926005099</v>
      </c>
      <c r="O103" s="12">
        <f>VLOOKUP($B103,data!$B$3:$Q$11565,'diff expr Varroa+DWV'!O$7,FALSE)</f>
        <v>6.9443528735545703</v>
      </c>
      <c r="P103" s="12">
        <f>VLOOKUP($B103,data!$B$3:$Q$11565,'diff expr Varroa+DWV'!P$7,FALSE)</f>
        <v>5.4229483876157598</v>
      </c>
      <c r="Q103" s="12">
        <f>VLOOKUP($B103,data!$B$3:$Q$11565,'diff expr Varroa+DWV'!Q$7,FALSE)</f>
        <v>10.323554046550599</v>
      </c>
      <c r="S103" s="40" t="str">
        <f>IF(COUNTIF(H103:L103,"&gt;"&amp;'reference parameters'!$B$2)&gt;='reference parameters'!$B$3,IF(COUNTIF('diff expr Varroa+DWV'!M103:Q103,"&gt;"&amp;'reference parameters'!$B$2)&gt;='reference parameters'!$B$4,"OK"))</f>
        <v>OK</v>
      </c>
      <c r="U103" s="3">
        <f t="shared" si="45"/>
        <v>7</v>
      </c>
      <c r="V103" s="3">
        <f t="shared" si="46"/>
        <v>5</v>
      </c>
      <c r="W103" s="3">
        <f t="shared" si="47"/>
        <v>9</v>
      </c>
      <c r="X103" s="3">
        <f t="shared" si="48"/>
        <v>6</v>
      </c>
      <c r="Y103" s="3">
        <f t="shared" si="49"/>
        <v>8</v>
      </c>
      <c r="Z103" s="3">
        <f t="shared" si="50"/>
        <v>4</v>
      </c>
      <c r="AA103" s="3">
        <f t="shared" si="51"/>
        <v>2</v>
      </c>
      <c r="AB103" s="3">
        <f t="shared" si="52"/>
        <v>3</v>
      </c>
      <c r="AC103" s="3">
        <f t="shared" si="53"/>
        <v>1</v>
      </c>
      <c r="AD103" s="3">
        <f t="shared" si="54"/>
        <v>10</v>
      </c>
      <c r="AE103" s="3"/>
      <c r="AF103" s="3">
        <f t="shared" si="55"/>
        <v>0</v>
      </c>
      <c r="AG103" s="3">
        <f t="shared" si="56"/>
        <v>0</v>
      </c>
      <c r="AH103" s="3">
        <f t="shared" si="57"/>
        <v>0</v>
      </c>
      <c r="AI103" s="3">
        <f t="shared" si="58"/>
        <v>0</v>
      </c>
      <c r="AJ103" s="3">
        <f t="shared" si="59"/>
        <v>0</v>
      </c>
      <c r="AK103" s="3">
        <f t="shared" si="60"/>
        <v>0</v>
      </c>
      <c r="AL103" s="3">
        <f t="shared" si="61"/>
        <v>0</v>
      </c>
      <c r="AM103" s="3">
        <f t="shared" si="62"/>
        <v>0</v>
      </c>
      <c r="AN103" s="3">
        <f t="shared" si="63"/>
        <v>0</v>
      </c>
      <c r="AO103" s="3">
        <f t="shared" si="64"/>
        <v>0</v>
      </c>
      <c r="AP103" s="3"/>
      <c r="AQ103" s="3">
        <f t="shared" si="65"/>
        <v>7</v>
      </c>
      <c r="AR103" s="3">
        <f t="shared" si="66"/>
        <v>5</v>
      </c>
      <c r="AS103" s="3">
        <f t="shared" si="67"/>
        <v>9</v>
      </c>
      <c r="AT103" s="3">
        <f t="shared" si="68"/>
        <v>6</v>
      </c>
      <c r="AU103" s="3">
        <f t="shared" si="69"/>
        <v>8</v>
      </c>
      <c r="AV103" s="3">
        <f t="shared" si="70"/>
        <v>4</v>
      </c>
      <c r="AW103" s="3">
        <f t="shared" si="71"/>
        <v>2</v>
      </c>
      <c r="AX103" s="3">
        <f t="shared" si="72"/>
        <v>3</v>
      </c>
      <c r="AY103" s="3">
        <f t="shared" si="73"/>
        <v>1</v>
      </c>
      <c r="AZ103" s="3">
        <f t="shared" si="74"/>
        <v>10</v>
      </c>
      <c r="BA103" s="3"/>
      <c r="BB103" s="6">
        <f t="shared" si="75"/>
        <v>5</v>
      </c>
      <c r="BC103" s="3">
        <f t="shared" si="76"/>
        <v>5</v>
      </c>
      <c r="BD103" s="3">
        <f t="shared" si="79"/>
        <v>35</v>
      </c>
      <c r="BE103" s="3">
        <f t="shared" si="80"/>
        <v>20</v>
      </c>
      <c r="BF103" s="3">
        <f t="shared" si="81"/>
        <v>5</v>
      </c>
      <c r="BG103" s="3">
        <f t="shared" si="82"/>
        <v>20</v>
      </c>
      <c r="BH103" s="3">
        <f t="shared" si="83"/>
        <v>5</v>
      </c>
      <c r="BI103" s="28">
        <f t="shared" si="84"/>
        <v>12.5</v>
      </c>
      <c r="BJ103" s="28">
        <f t="shared" si="85"/>
        <v>4.7871355387816905</v>
      </c>
      <c r="BK103" s="44">
        <f t="shared" si="86"/>
        <v>-1.5666989036012806</v>
      </c>
      <c r="BL103" s="45">
        <f t="shared" si="77"/>
        <v>5.8592543599068986E-2</v>
      </c>
      <c r="BM103" s="39"/>
      <c r="BN103" s="39" t="str">
        <f t="shared" si="87"/>
        <v/>
      </c>
      <c r="BP103" s="12">
        <f t="shared" si="88"/>
        <v>-1.3548324112511568E-2</v>
      </c>
    </row>
    <row r="104" spans="1:68">
      <c r="A104" s="43" t="s">
        <v>361</v>
      </c>
      <c r="B104" s="43" t="s">
        <v>362</v>
      </c>
      <c r="C104" s="43" t="s">
        <v>363</v>
      </c>
      <c r="D104" s="43" t="s">
        <v>364</v>
      </c>
      <c r="E104" s="43" t="s">
        <v>191</v>
      </c>
      <c r="F104" s="12" t="str">
        <f t="shared" si="78"/>
        <v>serine prot</v>
      </c>
      <c r="H104" s="12">
        <f>VLOOKUP($B104,data!$B$3:$Q$11565,'diff expr Varroa+DWV'!H$7,FALSE)</f>
        <v>4.3623517865106702</v>
      </c>
      <c r="I104" s="12">
        <f>VLOOKUP($B104,data!$B$3:$Q$11565,'diff expr Varroa+DWV'!I$7,FALSE)</f>
        <v>4.32650596693877</v>
      </c>
      <c r="J104" s="12">
        <f>VLOOKUP($B104,data!$B$3:$Q$11565,'diff expr Varroa+DWV'!J$7,FALSE)</f>
        <v>2.8218677180984102</v>
      </c>
      <c r="K104" s="12">
        <f>VLOOKUP($B104,data!$B$3:$Q$11565,'diff expr Varroa+DWV'!K$7,FALSE)</f>
        <v>3.2825265482838799</v>
      </c>
      <c r="L104" s="12">
        <f>VLOOKUP($B104,data!$B$3:$Q$11565,'diff expr Varroa+DWV'!L$7,FALSE)</f>
        <v>3.8309652426265099</v>
      </c>
      <c r="M104" s="12">
        <f>VLOOKUP($B104,data!$B$3:$Q$11565,'diff expr Varroa+DWV'!M$7,FALSE)</f>
        <v>3.5380814202985702</v>
      </c>
      <c r="N104" s="12">
        <f>VLOOKUP($B104,data!$B$3:$Q$11565,'diff expr Varroa+DWV'!N$7,FALSE)</f>
        <v>3.31389066967124</v>
      </c>
      <c r="O104" s="12">
        <f>VLOOKUP($B104,data!$B$3:$Q$11565,'diff expr Varroa+DWV'!O$7,FALSE)</f>
        <v>3.5569664057961599</v>
      </c>
      <c r="P104" s="12">
        <f>VLOOKUP($B104,data!$B$3:$Q$11565,'diff expr Varroa+DWV'!P$7,FALSE)</f>
        <v>3.9363215208704698</v>
      </c>
      <c r="Q104" s="12">
        <f>VLOOKUP($B104,data!$B$3:$Q$11565,'diff expr Varroa+DWV'!Q$7,FALSE)</f>
        <v>5.09416193408443</v>
      </c>
      <c r="S104" s="40" t="str">
        <f>IF(COUNTIF(H104:L104,"&gt;"&amp;'reference parameters'!$B$2)&gt;='reference parameters'!$B$3,IF(COUNTIF('diff expr Varroa+DWV'!M104:Q104,"&gt;"&amp;'reference parameters'!$B$2)&gt;='reference parameters'!$B$4,"OK"))</f>
        <v>OK</v>
      </c>
      <c r="U104" s="3">
        <f t="shared" si="45"/>
        <v>9</v>
      </c>
      <c r="V104" s="3">
        <f t="shared" si="46"/>
        <v>8</v>
      </c>
      <c r="W104" s="3">
        <f t="shared" si="47"/>
        <v>1</v>
      </c>
      <c r="X104" s="3">
        <f t="shared" si="48"/>
        <v>2</v>
      </c>
      <c r="Y104" s="3">
        <f t="shared" si="49"/>
        <v>6</v>
      </c>
      <c r="Z104" s="3">
        <f t="shared" si="50"/>
        <v>4</v>
      </c>
      <c r="AA104" s="3">
        <f t="shared" si="51"/>
        <v>3</v>
      </c>
      <c r="AB104" s="3">
        <f t="shared" si="52"/>
        <v>5</v>
      </c>
      <c r="AC104" s="3">
        <f t="shared" si="53"/>
        <v>7</v>
      </c>
      <c r="AD104" s="3">
        <f t="shared" si="54"/>
        <v>10</v>
      </c>
      <c r="AE104" s="3"/>
      <c r="AF104" s="3">
        <f t="shared" si="55"/>
        <v>0</v>
      </c>
      <c r="AG104" s="3">
        <f t="shared" si="56"/>
        <v>0</v>
      </c>
      <c r="AH104" s="3">
        <f t="shared" si="57"/>
        <v>0</v>
      </c>
      <c r="AI104" s="3">
        <f t="shared" si="58"/>
        <v>0</v>
      </c>
      <c r="AJ104" s="3">
        <f t="shared" si="59"/>
        <v>0</v>
      </c>
      <c r="AK104" s="3">
        <f t="shared" si="60"/>
        <v>0</v>
      </c>
      <c r="AL104" s="3">
        <f t="shared" si="61"/>
        <v>0</v>
      </c>
      <c r="AM104" s="3">
        <f t="shared" si="62"/>
        <v>0</v>
      </c>
      <c r="AN104" s="3">
        <f t="shared" si="63"/>
        <v>0</v>
      </c>
      <c r="AO104" s="3">
        <f t="shared" si="64"/>
        <v>0</v>
      </c>
      <c r="AP104" s="3"/>
      <c r="AQ104" s="3">
        <f t="shared" si="65"/>
        <v>9</v>
      </c>
      <c r="AR104" s="3">
        <f t="shared" si="66"/>
        <v>8</v>
      </c>
      <c r="AS104" s="3">
        <f t="shared" si="67"/>
        <v>1</v>
      </c>
      <c r="AT104" s="3">
        <f t="shared" si="68"/>
        <v>2</v>
      </c>
      <c r="AU104" s="3">
        <f t="shared" si="69"/>
        <v>6</v>
      </c>
      <c r="AV104" s="3">
        <f t="shared" si="70"/>
        <v>4</v>
      </c>
      <c r="AW104" s="3">
        <f t="shared" si="71"/>
        <v>3</v>
      </c>
      <c r="AX104" s="3">
        <f t="shared" si="72"/>
        <v>5</v>
      </c>
      <c r="AY104" s="3">
        <f t="shared" si="73"/>
        <v>7</v>
      </c>
      <c r="AZ104" s="3">
        <f t="shared" si="74"/>
        <v>10</v>
      </c>
      <c r="BA104" s="3"/>
      <c r="BB104" s="6">
        <f t="shared" si="75"/>
        <v>5</v>
      </c>
      <c r="BC104" s="3">
        <f t="shared" si="76"/>
        <v>5</v>
      </c>
      <c r="BD104" s="3">
        <f t="shared" si="79"/>
        <v>26</v>
      </c>
      <c r="BE104" s="3">
        <f t="shared" si="80"/>
        <v>29</v>
      </c>
      <c r="BF104" s="3">
        <f t="shared" si="81"/>
        <v>14</v>
      </c>
      <c r="BG104" s="3">
        <f t="shared" si="82"/>
        <v>11</v>
      </c>
      <c r="BH104" s="3">
        <f t="shared" si="83"/>
        <v>11</v>
      </c>
      <c r="BI104" s="28">
        <f t="shared" si="84"/>
        <v>12.5</v>
      </c>
      <c r="BJ104" s="28">
        <f t="shared" si="85"/>
        <v>4.7871355387816905</v>
      </c>
      <c r="BK104" s="44">
        <f t="shared" si="86"/>
        <v>-0.31333978072025609</v>
      </c>
      <c r="BL104" s="45">
        <f t="shared" si="77"/>
        <v>0.37701126503103738</v>
      </c>
      <c r="BM104" s="39"/>
      <c r="BN104" s="39" t="str">
        <f t="shared" si="87"/>
        <v/>
      </c>
      <c r="BP104" s="12">
        <f t="shared" si="88"/>
        <v>1.8605317332055758E-2</v>
      </c>
    </row>
    <row r="105" spans="1:68">
      <c r="A105" s="43" t="s">
        <v>365</v>
      </c>
      <c r="B105" s="43" t="s">
        <v>366</v>
      </c>
      <c r="C105" s="43" t="s">
        <v>367</v>
      </c>
      <c r="D105" s="43" t="s">
        <v>368</v>
      </c>
      <c r="E105" s="43" t="s">
        <v>191</v>
      </c>
      <c r="F105" s="12" t="str">
        <f t="shared" si="78"/>
        <v>serine prot</v>
      </c>
      <c r="H105" s="12">
        <f>VLOOKUP($B105,data!$B$3:$Q$11565,'diff expr Varroa+DWV'!H$7,FALSE)</f>
        <v>8.5057017079816593</v>
      </c>
      <c r="I105" s="12">
        <f>VLOOKUP($B105,data!$B$3:$Q$11565,'diff expr Varroa+DWV'!I$7,FALSE)</f>
        <v>8.3691986228811306</v>
      </c>
      <c r="J105" s="12">
        <f>VLOOKUP($B105,data!$B$3:$Q$11565,'diff expr Varroa+DWV'!J$7,FALSE)</f>
        <v>8.4794431508406305</v>
      </c>
      <c r="K105" s="12">
        <f>VLOOKUP($B105,data!$B$3:$Q$11565,'diff expr Varroa+DWV'!K$7,FALSE)</f>
        <v>8.5492998210768203</v>
      </c>
      <c r="L105" s="12">
        <f>VLOOKUP($B105,data!$B$3:$Q$11565,'diff expr Varroa+DWV'!L$7,FALSE)</f>
        <v>7.4368690074305501</v>
      </c>
      <c r="M105" s="12">
        <f>VLOOKUP($B105,data!$B$3:$Q$11565,'diff expr Varroa+DWV'!M$7,FALSE)</f>
        <v>6.4834004201011801</v>
      </c>
      <c r="N105" s="12">
        <f>VLOOKUP($B105,data!$B$3:$Q$11565,'diff expr Varroa+DWV'!N$7,FALSE)</f>
        <v>7.2525950755402402</v>
      </c>
      <c r="O105" s="12">
        <f>VLOOKUP($B105,data!$B$3:$Q$11565,'diff expr Varroa+DWV'!O$7,FALSE)</f>
        <v>6.13606241069352</v>
      </c>
      <c r="P105" s="12">
        <f>VLOOKUP($B105,data!$B$3:$Q$11565,'diff expr Varroa+DWV'!P$7,FALSE)</f>
        <v>6.8259277291320597</v>
      </c>
      <c r="Q105" s="12">
        <f>VLOOKUP($B105,data!$B$3:$Q$11565,'diff expr Varroa+DWV'!Q$7,FALSE)</f>
        <v>9.1060647157263492</v>
      </c>
      <c r="S105" s="40" t="str">
        <f>IF(COUNTIF(H105:L105,"&gt;"&amp;'reference parameters'!$B$2)&gt;='reference parameters'!$B$3,IF(COUNTIF('diff expr Varroa+DWV'!M105:Q105,"&gt;"&amp;'reference parameters'!$B$2)&gt;='reference parameters'!$B$4,"OK"))</f>
        <v>OK</v>
      </c>
      <c r="U105" s="3">
        <f t="shared" si="45"/>
        <v>8</v>
      </c>
      <c r="V105" s="3">
        <f t="shared" si="46"/>
        <v>6</v>
      </c>
      <c r="W105" s="3">
        <f t="shared" si="47"/>
        <v>7</v>
      </c>
      <c r="X105" s="3">
        <f t="shared" si="48"/>
        <v>9</v>
      </c>
      <c r="Y105" s="3">
        <f t="shared" si="49"/>
        <v>5</v>
      </c>
      <c r="Z105" s="3">
        <f t="shared" si="50"/>
        <v>2</v>
      </c>
      <c r="AA105" s="3">
        <f t="shared" si="51"/>
        <v>4</v>
      </c>
      <c r="AB105" s="3">
        <f t="shared" si="52"/>
        <v>1</v>
      </c>
      <c r="AC105" s="3">
        <f t="shared" si="53"/>
        <v>3</v>
      </c>
      <c r="AD105" s="3">
        <f t="shared" si="54"/>
        <v>10</v>
      </c>
      <c r="AE105" s="3"/>
      <c r="AF105" s="3">
        <f t="shared" si="55"/>
        <v>0</v>
      </c>
      <c r="AG105" s="3">
        <f t="shared" si="56"/>
        <v>0</v>
      </c>
      <c r="AH105" s="3">
        <f t="shared" si="57"/>
        <v>0</v>
      </c>
      <c r="AI105" s="3">
        <f t="shared" si="58"/>
        <v>0</v>
      </c>
      <c r="AJ105" s="3">
        <f t="shared" si="59"/>
        <v>0</v>
      </c>
      <c r="AK105" s="3">
        <f t="shared" si="60"/>
        <v>0</v>
      </c>
      <c r="AL105" s="3">
        <f t="shared" si="61"/>
        <v>0</v>
      </c>
      <c r="AM105" s="3">
        <f t="shared" si="62"/>
        <v>0</v>
      </c>
      <c r="AN105" s="3">
        <f t="shared" si="63"/>
        <v>0</v>
      </c>
      <c r="AO105" s="3">
        <f t="shared" si="64"/>
        <v>0</v>
      </c>
      <c r="AP105" s="3"/>
      <c r="AQ105" s="3">
        <f t="shared" si="65"/>
        <v>8</v>
      </c>
      <c r="AR105" s="3">
        <f t="shared" si="66"/>
        <v>6</v>
      </c>
      <c r="AS105" s="3">
        <f t="shared" si="67"/>
        <v>7</v>
      </c>
      <c r="AT105" s="3">
        <f t="shared" si="68"/>
        <v>9</v>
      </c>
      <c r="AU105" s="3">
        <f t="shared" si="69"/>
        <v>5</v>
      </c>
      <c r="AV105" s="3">
        <f t="shared" si="70"/>
        <v>2</v>
      </c>
      <c r="AW105" s="3">
        <f t="shared" si="71"/>
        <v>4</v>
      </c>
      <c r="AX105" s="3">
        <f t="shared" si="72"/>
        <v>1</v>
      </c>
      <c r="AY105" s="3">
        <f t="shared" si="73"/>
        <v>3</v>
      </c>
      <c r="AZ105" s="3">
        <f t="shared" si="74"/>
        <v>10</v>
      </c>
      <c r="BA105" s="3"/>
      <c r="BB105" s="6">
        <f t="shared" si="75"/>
        <v>5</v>
      </c>
      <c r="BC105" s="3">
        <f t="shared" si="76"/>
        <v>5</v>
      </c>
      <c r="BD105" s="3">
        <f t="shared" si="79"/>
        <v>35</v>
      </c>
      <c r="BE105" s="3">
        <f t="shared" si="80"/>
        <v>20</v>
      </c>
      <c r="BF105" s="3">
        <f t="shared" si="81"/>
        <v>5</v>
      </c>
      <c r="BG105" s="3">
        <f t="shared" si="82"/>
        <v>20</v>
      </c>
      <c r="BH105" s="3">
        <f t="shared" si="83"/>
        <v>5</v>
      </c>
      <c r="BI105" s="28">
        <f t="shared" si="84"/>
        <v>12.5</v>
      </c>
      <c r="BJ105" s="28">
        <f t="shared" si="85"/>
        <v>4.7871355387816905</v>
      </c>
      <c r="BK105" s="44">
        <f t="shared" si="86"/>
        <v>-1.5666989036012806</v>
      </c>
      <c r="BL105" s="45">
        <f t="shared" si="77"/>
        <v>5.8592543599068986E-2</v>
      </c>
      <c r="BM105" s="39"/>
      <c r="BN105" s="39" t="str">
        <f t="shared" si="87"/>
        <v/>
      </c>
      <c r="BP105" s="12">
        <f t="shared" si="88"/>
        <v>-6.2443695092480787E-2</v>
      </c>
    </row>
    <row r="106" spans="1:68">
      <c r="A106" s="43" t="s">
        <v>369</v>
      </c>
      <c r="B106" s="43" t="s">
        <v>370</v>
      </c>
      <c r="C106" s="43" t="s">
        <v>371</v>
      </c>
      <c r="D106" s="43" t="s">
        <v>372</v>
      </c>
      <c r="E106" s="43" t="s">
        <v>191</v>
      </c>
      <c r="F106" s="12" t="str">
        <f t="shared" si="78"/>
        <v>serine prot</v>
      </c>
      <c r="H106" s="12" t="e">
        <f>VLOOKUP($B106,data!$B$3:$Q$11565,'diff expr Varroa+DWV'!H$7,FALSE)</f>
        <v>#N/A</v>
      </c>
      <c r="I106" s="12" t="e">
        <f>VLOOKUP($B106,data!$B$3:$Q$11565,'diff expr Varroa+DWV'!I$7,FALSE)</f>
        <v>#N/A</v>
      </c>
      <c r="J106" s="12" t="e">
        <f>VLOOKUP($B106,data!$B$3:$Q$11565,'diff expr Varroa+DWV'!J$7,FALSE)</f>
        <v>#N/A</v>
      </c>
      <c r="K106" s="12" t="e">
        <f>VLOOKUP($B106,data!$B$3:$Q$11565,'diff expr Varroa+DWV'!K$7,FALSE)</f>
        <v>#N/A</v>
      </c>
      <c r="L106" s="12" t="e">
        <f>VLOOKUP($B106,data!$B$3:$Q$11565,'diff expr Varroa+DWV'!L$7,FALSE)</f>
        <v>#N/A</v>
      </c>
      <c r="M106" s="12" t="e">
        <f>VLOOKUP($B106,data!$B$3:$Q$11565,'diff expr Varroa+DWV'!M$7,FALSE)</f>
        <v>#N/A</v>
      </c>
      <c r="N106" s="12" t="e">
        <f>VLOOKUP($B106,data!$B$3:$Q$11565,'diff expr Varroa+DWV'!N$7,FALSE)</f>
        <v>#N/A</v>
      </c>
      <c r="O106" s="12" t="e">
        <f>VLOOKUP($B106,data!$B$3:$Q$11565,'diff expr Varroa+DWV'!O$7,FALSE)</f>
        <v>#N/A</v>
      </c>
      <c r="P106" s="12" t="e">
        <f>VLOOKUP($B106,data!$B$3:$Q$11565,'diff expr Varroa+DWV'!P$7,FALSE)</f>
        <v>#N/A</v>
      </c>
      <c r="Q106" s="12" t="e">
        <f>VLOOKUP($B106,data!$B$3:$Q$11565,'diff expr Varroa+DWV'!Q$7,FALSE)</f>
        <v>#N/A</v>
      </c>
      <c r="S106" s="40" t="b">
        <f>IF(COUNTIF(H106:L106,"&gt;"&amp;'reference parameters'!$B$2)&gt;='reference parameters'!$B$3,IF(COUNTIF('diff expr Varroa+DWV'!M106:Q106,"&gt;"&amp;'reference parameters'!$B$2)&gt;='reference parameters'!$B$4,"OK"))</f>
        <v>0</v>
      </c>
      <c r="U106" s="3" t="b">
        <f t="shared" si="45"/>
        <v>0</v>
      </c>
      <c r="V106" s="3" t="b">
        <f t="shared" si="46"/>
        <v>0</v>
      </c>
      <c r="W106" s="3" t="b">
        <f t="shared" si="47"/>
        <v>0</v>
      </c>
      <c r="X106" s="3" t="b">
        <f t="shared" si="48"/>
        <v>0</v>
      </c>
      <c r="Y106" s="3" t="b">
        <f t="shared" si="49"/>
        <v>0</v>
      </c>
      <c r="Z106" s="3" t="b">
        <f t="shared" si="50"/>
        <v>0</v>
      </c>
      <c r="AA106" s="3" t="b">
        <f t="shared" si="51"/>
        <v>0</v>
      </c>
      <c r="AB106" s="3" t="b">
        <f t="shared" si="52"/>
        <v>0</v>
      </c>
      <c r="AC106" s="3" t="b">
        <f t="shared" si="53"/>
        <v>0</v>
      </c>
      <c r="AD106" s="3" t="b">
        <f t="shared" si="54"/>
        <v>0</v>
      </c>
      <c r="AE106" s="3"/>
      <c r="AF106" s="3" t="str">
        <f t="shared" si="55"/>
        <v/>
      </c>
      <c r="AG106" s="3" t="str">
        <f t="shared" si="56"/>
        <v/>
      </c>
      <c r="AH106" s="3" t="str">
        <f t="shared" si="57"/>
        <v/>
      </c>
      <c r="AI106" s="3" t="str">
        <f t="shared" si="58"/>
        <v/>
      </c>
      <c r="AJ106" s="3" t="str">
        <f t="shared" si="59"/>
        <v/>
      </c>
      <c r="AK106" s="3" t="str">
        <f t="shared" si="60"/>
        <v/>
      </c>
      <c r="AL106" s="3" t="str">
        <f t="shared" si="61"/>
        <v/>
      </c>
      <c r="AM106" s="3" t="str">
        <f t="shared" si="62"/>
        <v/>
      </c>
      <c r="AN106" s="3" t="str">
        <f t="shared" si="63"/>
        <v/>
      </c>
      <c r="AO106" s="3" t="str">
        <f t="shared" si="64"/>
        <v/>
      </c>
      <c r="AP106" s="3"/>
      <c r="AQ106" s="3" t="str">
        <f t="shared" si="65"/>
        <v/>
      </c>
      <c r="AR106" s="3" t="str">
        <f t="shared" si="66"/>
        <v/>
      </c>
      <c r="AS106" s="3" t="str">
        <f t="shared" si="67"/>
        <v/>
      </c>
      <c r="AT106" s="3" t="str">
        <f t="shared" si="68"/>
        <v/>
      </c>
      <c r="AU106" s="3" t="str">
        <f t="shared" si="69"/>
        <v/>
      </c>
      <c r="AV106" s="3" t="str">
        <f t="shared" si="70"/>
        <v/>
      </c>
      <c r="AW106" s="3" t="str">
        <f t="shared" si="71"/>
        <v/>
      </c>
      <c r="AX106" s="3" t="str">
        <f t="shared" si="72"/>
        <v/>
      </c>
      <c r="AY106" s="3" t="str">
        <f t="shared" si="73"/>
        <v/>
      </c>
      <c r="AZ106" s="3" t="str">
        <f t="shared" si="74"/>
        <v/>
      </c>
      <c r="BA106" s="3"/>
      <c r="BB106" s="6">
        <f t="shared" si="75"/>
        <v>0</v>
      </c>
      <c r="BC106" s="3">
        <f t="shared" si="76"/>
        <v>0</v>
      </c>
      <c r="BD106" s="3">
        <f t="shared" si="79"/>
        <v>0</v>
      </c>
      <c r="BE106" s="3">
        <f t="shared" si="80"/>
        <v>0</v>
      </c>
      <c r="BF106" s="3">
        <f t="shared" si="81"/>
        <v>0</v>
      </c>
      <c r="BG106" s="3">
        <f t="shared" si="82"/>
        <v>0</v>
      </c>
      <c r="BH106" s="3">
        <f t="shared" si="83"/>
        <v>0</v>
      </c>
      <c r="BI106" s="28">
        <f t="shared" si="84"/>
        <v>0</v>
      </c>
      <c r="BJ106" s="28">
        <f t="shared" si="85"/>
        <v>0</v>
      </c>
      <c r="BK106" s="44" t="e">
        <f t="shared" si="86"/>
        <v>#DIV/0!</v>
      </c>
      <c r="BL106" s="45" t="str">
        <f t="shared" si="77"/>
        <v/>
      </c>
      <c r="BM106" s="39"/>
      <c r="BN106" s="39" t="str">
        <f t="shared" si="87"/>
        <v/>
      </c>
      <c r="BP106" s="12" t="e">
        <f t="shared" si="88"/>
        <v>#N/A</v>
      </c>
    </row>
    <row r="107" spans="1:68">
      <c r="A107" s="43" t="s">
        <v>373</v>
      </c>
      <c r="B107" s="43" t="s">
        <v>374</v>
      </c>
      <c r="C107" s="43" t="s">
        <v>375</v>
      </c>
      <c r="D107" s="43" t="s">
        <v>376</v>
      </c>
      <c r="E107" s="43" t="s">
        <v>377</v>
      </c>
      <c r="F107" s="12" t="str">
        <f t="shared" si="78"/>
        <v>Scav. Recep</v>
      </c>
      <c r="H107" s="12">
        <f>VLOOKUP($B107,data!$B$3:$Q$11565,'diff expr Varroa+DWV'!H$7,FALSE)</f>
        <v>5.9648587736005902</v>
      </c>
      <c r="I107" s="12">
        <f>VLOOKUP($B107,data!$B$3:$Q$11565,'diff expr Varroa+DWV'!I$7,FALSE)</f>
        <v>6.2073457226732396</v>
      </c>
      <c r="J107" s="12">
        <f>VLOOKUP($B107,data!$B$3:$Q$11565,'diff expr Varroa+DWV'!J$7,FALSE)</f>
        <v>6.0115232870691901</v>
      </c>
      <c r="K107" s="12">
        <f>VLOOKUP($B107,data!$B$3:$Q$11565,'diff expr Varroa+DWV'!K$7,FALSE)</f>
        <v>6.1767486539667296</v>
      </c>
      <c r="L107" s="12">
        <f>VLOOKUP($B107,data!$B$3:$Q$11565,'diff expr Varroa+DWV'!L$7,FALSE)</f>
        <v>6.09486992412522</v>
      </c>
      <c r="M107" s="12">
        <f>VLOOKUP($B107,data!$B$3:$Q$11565,'diff expr Varroa+DWV'!M$7,FALSE)</f>
        <v>7.3028684494029497</v>
      </c>
      <c r="N107" s="12">
        <f>VLOOKUP($B107,data!$B$3:$Q$11565,'diff expr Varroa+DWV'!N$7,FALSE)</f>
        <v>6.9945341586853802</v>
      </c>
      <c r="O107" s="12">
        <f>VLOOKUP($B107,data!$B$3:$Q$11565,'diff expr Varroa+DWV'!O$7,FALSE)</f>
        <v>6.90712985101651</v>
      </c>
      <c r="P107" s="12">
        <f>VLOOKUP($B107,data!$B$3:$Q$11565,'diff expr Varroa+DWV'!P$7,FALSE)</f>
        <v>6.2813702146298303</v>
      </c>
      <c r="Q107" s="12">
        <f>VLOOKUP($B107,data!$B$3:$Q$11565,'diff expr Varroa+DWV'!Q$7,FALSE)</f>
        <v>2.8218677180984102</v>
      </c>
      <c r="S107" s="40" t="str">
        <f>IF(COUNTIF(H107:L107,"&gt;"&amp;'reference parameters'!$B$2)&gt;='reference parameters'!$B$3,IF(COUNTIF('diff expr Varroa+DWV'!M107:Q107,"&gt;"&amp;'reference parameters'!$B$2)&gt;='reference parameters'!$B$4,"OK"))</f>
        <v>OK</v>
      </c>
      <c r="U107" s="3">
        <f t="shared" si="45"/>
        <v>2</v>
      </c>
      <c r="V107" s="3">
        <f t="shared" si="46"/>
        <v>6</v>
      </c>
      <c r="W107" s="3">
        <f t="shared" si="47"/>
        <v>3</v>
      </c>
      <c r="X107" s="3">
        <f t="shared" si="48"/>
        <v>5</v>
      </c>
      <c r="Y107" s="3">
        <f t="shared" si="49"/>
        <v>4</v>
      </c>
      <c r="Z107" s="3">
        <f t="shared" si="50"/>
        <v>10</v>
      </c>
      <c r="AA107" s="3">
        <f t="shared" si="51"/>
        <v>9</v>
      </c>
      <c r="AB107" s="3">
        <f t="shared" si="52"/>
        <v>8</v>
      </c>
      <c r="AC107" s="3">
        <f t="shared" si="53"/>
        <v>7</v>
      </c>
      <c r="AD107" s="3">
        <f t="shared" si="54"/>
        <v>1</v>
      </c>
      <c r="AE107" s="3"/>
      <c r="AF107" s="3">
        <f t="shared" si="55"/>
        <v>0</v>
      </c>
      <c r="AG107" s="3">
        <f t="shared" si="56"/>
        <v>0</v>
      </c>
      <c r="AH107" s="3">
        <f t="shared" si="57"/>
        <v>0</v>
      </c>
      <c r="AI107" s="3">
        <f t="shared" si="58"/>
        <v>0</v>
      </c>
      <c r="AJ107" s="3">
        <f t="shared" si="59"/>
        <v>0</v>
      </c>
      <c r="AK107" s="3">
        <f t="shared" si="60"/>
        <v>0</v>
      </c>
      <c r="AL107" s="3">
        <f t="shared" si="61"/>
        <v>0</v>
      </c>
      <c r="AM107" s="3">
        <f t="shared" si="62"/>
        <v>0</v>
      </c>
      <c r="AN107" s="3">
        <f t="shared" si="63"/>
        <v>0</v>
      </c>
      <c r="AO107" s="3">
        <f t="shared" si="64"/>
        <v>0</v>
      </c>
      <c r="AP107" s="3"/>
      <c r="AQ107" s="3">
        <f t="shared" si="65"/>
        <v>2</v>
      </c>
      <c r="AR107" s="3">
        <f t="shared" si="66"/>
        <v>6</v>
      </c>
      <c r="AS107" s="3">
        <f t="shared" si="67"/>
        <v>3</v>
      </c>
      <c r="AT107" s="3">
        <f t="shared" si="68"/>
        <v>5</v>
      </c>
      <c r="AU107" s="3">
        <f t="shared" si="69"/>
        <v>4</v>
      </c>
      <c r="AV107" s="3">
        <f t="shared" si="70"/>
        <v>10</v>
      </c>
      <c r="AW107" s="3">
        <f t="shared" si="71"/>
        <v>9</v>
      </c>
      <c r="AX107" s="3">
        <f t="shared" si="72"/>
        <v>8</v>
      </c>
      <c r="AY107" s="3">
        <f t="shared" si="73"/>
        <v>7</v>
      </c>
      <c r="AZ107" s="3">
        <f t="shared" si="74"/>
        <v>1</v>
      </c>
      <c r="BA107" s="3"/>
      <c r="BB107" s="6">
        <f t="shared" si="75"/>
        <v>5</v>
      </c>
      <c r="BC107" s="3">
        <f t="shared" si="76"/>
        <v>5</v>
      </c>
      <c r="BD107" s="3">
        <f t="shared" si="79"/>
        <v>20</v>
      </c>
      <c r="BE107" s="3">
        <f t="shared" si="80"/>
        <v>35</v>
      </c>
      <c r="BF107" s="3">
        <f t="shared" si="81"/>
        <v>20</v>
      </c>
      <c r="BG107" s="3">
        <f t="shared" si="82"/>
        <v>5</v>
      </c>
      <c r="BH107" s="3">
        <f t="shared" si="83"/>
        <v>5</v>
      </c>
      <c r="BI107" s="28">
        <f t="shared" si="84"/>
        <v>12.5</v>
      </c>
      <c r="BJ107" s="28">
        <f t="shared" si="85"/>
        <v>4.7871355387816905</v>
      </c>
      <c r="BK107" s="44">
        <f t="shared" si="86"/>
        <v>-1.5666989036012806</v>
      </c>
      <c r="BL107" s="45">
        <f t="shared" si="77"/>
        <v>5.8592543599068986E-2</v>
      </c>
      <c r="BM107" s="39"/>
      <c r="BN107" s="39" t="str">
        <f t="shared" si="87"/>
        <v/>
      </c>
      <c r="BP107" s="12">
        <f t="shared" si="88"/>
        <v>-2.1095545686880463E-3</v>
      </c>
    </row>
    <row r="108" spans="1:68">
      <c r="A108" s="43" t="s">
        <v>378</v>
      </c>
      <c r="B108" s="43" t="s">
        <v>379</v>
      </c>
      <c r="C108" s="43" t="s">
        <v>380</v>
      </c>
      <c r="D108" s="43" t="s">
        <v>381</v>
      </c>
      <c r="E108" s="43" t="s">
        <v>377</v>
      </c>
      <c r="F108" s="12" t="str">
        <f t="shared" si="78"/>
        <v>Scav. Recep</v>
      </c>
      <c r="H108" s="12">
        <f>VLOOKUP($B108,data!$B$3:$Q$11565,'diff expr Varroa+DWV'!H$7,FALSE)</f>
        <v>12.0550309371308</v>
      </c>
      <c r="I108" s="12">
        <f>VLOOKUP($B108,data!$B$3:$Q$11565,'diff expr Varroa+DWV'!I$7,FALSE)</f>
        <v>11.901766691545101</v>
      </c>
      <c r="J108" s="12">
        <f>VLOOKUP($B108,data!$B$3:$Q$11565,'diff expr Varroa+DWV'!J$7,FALSE)</f>
        <v>12.061903335712699</v>
      </c>
      <c r="K108" s="12">
        <f>VLOOKUP($B108,data!$B$3:$Q$11565,'diff expr Varroa+DWV'!K$7,FALSE)</f>
        <v>11.708303338582301</v>
      </c>
      <c r="L108" s="12">
        <f>VLOOKUP($B108,data!$B$3:$Q$11565,'diff expr Varroa+DWV'!L$7,FALSE)</f>
        <v>11.9785507164795</v>
      </c>
      <c r="M108" s="12">
        <f>VLOOKUP($B108,data!$B$3:$Q$11565,'diff expr Varroa+DWV'!M$7,FALSE)</f>
        <v>12.3783390668841</v>
      </c>
      <c r="N108" s="12">
        <f>VLOOKUP($B108,data!$B$3:$Q$11565,'diff expr Varroa+DWV'!N$7,FALSE)</f>
        <v>12.1933836692842</v>
      </c>
      <c r="O108" s="12">
        <f>VLOOKUP($B108,data!$B$3:$Q$11565,'diff expr Varroa+DWV'!O$7,FALSE)</f>
        <v>12.8197168729409</v>
      </c>
      <c r="P108" s="12">
        <f>VLOOKUP($B108,data!$B$3:$Q$11565,'diff expr Varroa+DWV'!P$7,FALSE)</f>
        <v>10.6697333050642</v>
      </c>
      <c r="Q108" s="12">
        <f>VLOOKUP($B108,data!$B$3:$Q$11565,'diff expr Varroa+DWV'!Q$7,FALSE)</f>
        <v>12.699477750338399</v>
      </c>
      <c r="S108" s="40" t="str">
        <f>IF(COUNTIF(H108:L108,"&gt;"&amp;'reference parameters'!$B$2)&gt;='reference parameters'!$B$3,IF(COUNTIF('diff expr Varroa+DWV'!M108:Q108,"&gt;"&amp;'reference parameters'!$B$2)&gt;='reference parameters'!$B$4,"OK"))</f>
        <v>OK</v>
      </c>
      <c r="U108" s="3">
        <f t="shared" si="45"/>
        <v>5</v>
      </c>
      <c r="V108" s="3">
        <f t="shared" si="46"/>
        <v>3</v>
      </c>
      <c r="W108" s="3">
        <f t="shared" si="47"/>
        <v>6</v>
      </c>
      <c r="X108" s="3">
        <f t="shared" si="48"/>
        <v>2</v>
      </c>
      <c r="Y108" s="3">
        <f t="shared" si="49"/>
        <v>4</v>
      </c>
      <c r="Z108" s="3">
        <f t="shared" si="50"/>
        <v>8</v>
      </c>
      <c r="AA108" s="3">
        <f t="shared" si="51"/>
        <v>7</v>
      </c>
      <c r="AB108" s="3">
        <f t="shared" si="52"/>
        <v>10</v>
      </c>
      <c r="AC108" s="3">
        <f t="shared" si="53"/>
        <v>1</v>
      </c>
      <c r="AD108" s="3">
        <f t="shared" si="54"/>
        <v>9</v>
      </c>
      <c r="AE108" s="3"/>
      <c r="AF108" s="3">
        <f t="shared" si="55"/>
        <v>0</v>
      </c>
      <c r="AG108" s="3">
        <f t="shared" si="56"/>
        <v>0</v>
      </c>
      <c r="AH108" s="3">
        <f t="shared" si="57"/>
        <v>0</v>
      </c>
      <c r="AI108" s="3">
        <f t="shared" si="58"/>
        <v>0</v>
      </c>
      <c r="AJ108" s="3">
        <f t="shared" si="59"/>
        <v>0</v>
      </c>
      <c r="AK108" s="3">
        <f t="shared" si="60"/>
        <v>0</v>
      </c>
      <c r="AL108" s="3">
        <f t="shared" si="61"/>
        <v>0</v>
      </c>
      <c r="AM108" s="3">
        <f t="shared" si="62"/>
        <v>0</v>
      </c>
      <c r="AN108" s="3">
        <f t="shared" si="63"/>
        <v>0</v>
      </c>
      <c r="AO108" s="3">
        <f t="shared" si="64"/>
        <v>0</v>
      </c>
      <c r="AP108" s="3"/>
      <c r="AQ108" s="3">
        <f t="shared" si="65"/>
        <v>5</v>
      </c>
      <c r="AR108" s="3">
        <f t="shared" si="66"/>
        <v>3</v>
      </c>
      <c r="AS108" s="3">
        <f t="shared" si="67"/>
        <v>6</v>
      </c>
      <c r="AT108" s="3">
        <f t="shared" si="68"/>
        <v>2</v>
      </c>
      <c r="AU108" s="3">
        <f t="shared" si="69"/>
        <v>4</v>
      </c>
      <c r="AV108" s="3">
        <f t="shared" si="70"/>
        <v>8</v>
      </c>
      <c r="AW108" s="3">
        <f t="shared" si="71"/>
        <v>7</v>
      </c>
      <c r="AX108" s="3">
        <f t="shared" si="72"/>
        <v>10</v>
      </c>
      <c r="AY108" s="3">
        <f t="shared" si="73"/>
        <v>1</v>
      </c>
      <c r="AZ108" s="3">
        <f t="shared" si="74"/>
        <v>9</v>
      </c>
      <c r="BA108" s="3"/>
      <c r="BB108" s="6">
        <f t="shared" si="75"/>
        <v>5</v>
      </c>
      <c r="BC108" s="3">
        <f t="shared" si="76"/>
        <v>5</v>
      </c>
      <c r="BD108" s="3">
        <f t="shared" si="79"/>
        <v>20</v>
      </c>
      <c r="BE108" s="3">
        <f t="shared" si="80"/>
        <v>35</v>
      </c>
      <c r="BF108" s="3">
        <f t="shared" si="81"/>
        <v>20</v>
      </c>
      <c r="BG108" s="3">
        <f t="shared" si="82"/>
        <v>5</v>
      </c>
      <c r="BH108" s="3">
        <f t="shared" si="83"/>
        <v>5</v>
      </c>
      <c r="BI108" s="28">
        <f t="shared" si="84"/>
        <v>12.5</v>
      </c>
      <c r="BJ108" s="28">
        <f t="shared" si="85"/>
        <v>4.7871355387816905</v>
      </c>
      <c r="BK108" s="44">
        <f t="shared" si="86"/>
        <v>-1.5666989036012806</v>
      </c>
      <c r="BL108" s="45">
        <f t="shared" si="77"/>
        <v>5.8592543599068986E-2</v>
      </c>
      <c r="BM108" s="39"/>
      <c r="BN108" s="39" t="str">
        <f t="shared" si="87"/>
        <v/>
      </c>
      <c r="BP108" s="12">
        <f t="shared" si="88"/>
        <v>7.607676048943331E-3</v>
      </c>
    </row>
    <row r="109" spans="1:68">
      <c r="A109" s="43" t="s">
        <v>382</v>
      </c>
      <c r="B109" s="43" t="s">
        <v>383</v>
      </c>
      <c r="C109" s="43" t="s">
        <v>150</v>
      </c>
      <c r="D109" s="43" t="s">
        <v>384</v>
      </c>
      <c r="E109" s="43" t="s">
        <v>377</v>
      </c>
      <c r="F109" s="12" t="str">
        <f t="shared" si="78"/>
        <v>Scav. Recep</v>
      </c>
      <c r="H109" s="12" t="e">
        <f>VLOOKUP($B109,data!$B$3:$Q$11565,'diff expr Varroa+DWV'!H$7,FALSE)</f>
        <v>#N/A</v>
      </c>
      <c r="I109" s="12" t="e">
        <f>VLOOKUP($B109,data!$B$3:$Q$11565,'diff expr Varroa+DWV'!I$7,FALSE)</f>
        <v>#N/A</v>
      </c>
      <c r="J109" s="12" t="e">
        <f>VLOOKUP($B109,data!$B$3:$Q$11565,'diff expr Varroa+DWV'!J$7,FALSE)</f>
        <v>#N/A</v>
      </c>
      <c r="K109" s="12" t="e">
        <f>VLOOKUP($B109,data!$B$3:$Q$11565,'diff expr Varroa+DWV'!K$7,FALSE)</f>
        <v>#N/A</v>
      </c>
      <c r="L109" s="12" t="e">
        <f>VLOOKUP($B109,data!$B$3:$Q$11565,'diff expr Varroa+DWV'!L$7,FALSE)</f>
        <v>#N/A</v>
      </c>
      <c r="M109" s="12" t="e">
        <f>VLOOKUP($B109,data!$B$3:$Q$11565,'diff expr Varroa+DWV'!M$7,FALSE)</f>
        <v>#N/A</v>
      </c>
      <c r="N109" s="12" t="e">
        <f>VLOOKUP($B109,data!$B$3:$Q$11565,'diff expr Varroa+DWV'!N$7,FALSE)</f>
        <v>#N/A</v>
      </c>
      <c r="O109" s="12" t="e">
        <f>VLOOKUP($B109,data!$B$3:$Q$11565,'diff expr Varroa+DWV'!O$7,FALSE)</f>
        <v>#N/A</v>
      </c>
      <c r="P109" s="12" t="e">
        <f>VLOOKUP($B109,data!$B$3:$Q$11565,'diff expr Varroa+DWV'!P$7,FALSE)</f>
        <v>#N/A</v>
      </c>
      <c r="Q109" s="12" t="e">
        <f>VLOOKUP($B109,data!$B$3:$Q$11565,'diff expr Varroa+DWV'!Q$7,FALSE)</f>
        <v>#N/A</v>
      </c>
      <c r="S109" s="40" t="b">
        <f>IF(COUNTIF(H109:L109,"&gt;"&amp;'reference parameters'!$B$2)&gt;='reference parameters'!$B$3,IF(COUNTIF('diff expr Varroa+DWV'!M109:Q109,"&gt;"&amp;'reference parameters'!$B$2)&gt;='reference parameters'!$B$4,"OK"))</f>
        <v>0</v>
      </c>
      <c r="U109" s="3" t="b">
        <f t="shared" si="45"/>
        <v>0</v>
      </c>
      <c r="V109" s="3" t="b">
        <f t="shared" si="46"/>
        <v>0</v>
      </c>
      <c r="W109" s="3" t="b">
        <f t="shared" si="47"/>
        <v>0</v>
      </c>
      <c r="X109" s="3" t="b">
        <f t="shared" si="48"/>
        <v>0</v>
      </c>
      <c r="Y109" s="3" t="b">
        <f t="shared" si="49"/>
        <v>0</v>
      </c>
      <c r="Z109" s="3" t="b">
        <f t="shared" si="50"/>
        <v>0</v>
      </c>
      <c r="AA109" s="3" t="b">
        <f t="shared" si="51"/>
        <v>0</v>
      </c>
      <c r="AB109" s="3" t="b">
        <f t="shared" si="52"/>
        <v>0</v>
      </c>
      <c r="AC109" s="3" t="b">
        <f t="shared" si="53"/>
        <v>0</v>
      </c>
      <c r="AD109" s="3" t="b">
        <f t="shared" si="54"/>
        <v>0</v>
      </c>
      <c r="AE109" s="3"/>
      <c r="AF109" s="3" t="str">
        <f t="shared" si="55"/>
        <v/>
      </c>
      <c r="AG109" s="3" t="str">
        <f t="shared" si="56"/>
        <v/>
      </c>
      <c r="AH109" s="3" t="str">
        <f t="shared" si="57"/>
        <v/>
      </c>
      <c r="AI109" s="3" t="str">
        <f t="shared" si="58"/>
        <v/>
      </c>
      <c r="AJ109" s="3" t="str">
        <f t="shared" si="59"/>
        <v/>
      </c>
      <c r="AK109" s="3" t="str">
        <f t="shared" si="60"/>
        <v/>
      </c>
      <c r="AL109" s="3" t="str">
        <f t="shared" si="61"/>
        <v/>
      </c>
      <c r="AM109" s="3" t="str">
        <f t="shared" si="62"/>
        <v/>
      </c>
      <c r="AN109" s="3" t="str">
        <f t="shared" si="63"/>
        <v/>
      </c>
      <c r="AO109" s="3" t="str">
        <f t="shared" si="64"/>
        <v/>
      </c>
      <c r="AP109" s="3"/>
      <c r="AQ109" s="3" t="str">
        <f t="shared" si="65"/>
        <v/>
      </c>
      <c r="AR109" s="3" t="str">
        <f t="shared" si="66"/>
        <v/>
      </c>
      <c r="AS109" s="3" t="str">
        <f t="shared" si="67"/>
        <v/>
      </c>
      <c r="AT109" s="3" t="str">
        <f t="shared" si="68"/>
        <v/>
      </c>
      <c r="AU109" s="3" t="str">
        <f t="shared" si="69"/>
        <v/>
      </c>
      <c r="AV109" s="3" t="str">
        <f t="shared" si="70"/>
        <v/>
      </c>
      <c r="AW109" s="3" t="str">
        <f t="shared" si="71"/>
        <v/>
      </c>
      <c r="AX109" s="3" t="str">
        <f t="shared" si="72"/>
        <v/>
      </c>
      <c r="AY109" s="3" t="str">
        <f t="shared" si="73"/>
        <v/>
      </c>
      <c r="AZ109" s="3" t="str">
        <f t="shared" si="74"/>
        <v/>
      </c>
      <c r="BA109" s="3"/>
      <c r="BB109" s="6">
        <f t="shared" si="75"/>
        <v>0</v>
      </c>
      <c r="BC109" s="3">
        <f t="shared" si="76"/>
        <v>0</v>
      </c>
      <c r="BD109" s="3">
        <f t="shared" si="79"/>
        <v>0</v>
      </c>
      <c r="BE109" s="3">
        <f t="shared" si="80"/>
        <v>0</v>
      </c>
      <c r="BF109" s="3">
        <f t="shared" si="81"/>
        <v>0</v>
      </c>
      <c r="BG109" s="3">
        <f t="shared" si="82"/>
        <v>0</v>
      </c>
      <c r="BH109" s="3">
        <f t="shared" si="83"/>
        <v>0</v>
      </c>
      <c r="BI109" s="28">
        <f t="shared" si="84"/>
        <v>0</v>
      </c>
      <c r="BJ109" s="28">
        <f t="shared" si="85"/>
        <v>0</v>
      </c>
      <c r="BK109" s="44" t="e">
        <f t="shared" si="86"/>
        <v>#DIV/0!</v>
      </c>
      <c r="BL109" s="45" t="str">
        <f t="shared" si="77"/>
        <v/>
      </c>
      <c r="BM109" s="39"/>
      <c r="BN109" s="39" t="str">
        <f t="shared" si="87"/>
        <v/>
      </c>
      <c r="BP109" s="12" t="e">
        <f t="shared" si="88"/>
        <v>#N/A</v>
      </c>
    </row>
    <row r="110" spans="1:68">
      <c r="A110" s="43" t="s">
        <v>385</v>
      </c>
      <c r="B110" s="43" t="s">
        <v>386</v>
      </c>
      <c r="C110" s="43" t="s">
        <v>387</v>
      </c>
      <c r="D110" s="43" t="s">
        <v>388</v>
      </c>
      <c r="E110" s="43" t="s">
        <v>377</v>
      </c>
      <c r="F110" s="12" t="str">
        <f t="shared" si="78"/>
        <v>Scav. Recep</v>
      </c>
      <c r="H110" s="12">
        <f>VLOOKUP($B110,data!$B$3:$Q$11565,'diff expr Varroa+DWV'!H$7,FALSE)</f>
        <v>9.5131843043748905</v>
      </c>
      <c r="I110" s="12">
        <f>VLOOKUP($B110,data!$B$3:$Q$11565,'diff expr Varroa+DWV'!I$7,FALSE)</f>
        <v>9.4843177821731999</v>
      </c>
      <c r="J110" s="12">
        <f>VLOOKUP($B110,data!$B$3:$Q$11565,'diff expr Varroa+DWV'!J$7,FALSE)</f>
        <v>9.8844611508033609</v>
      </c>
      <c r="K110" s="12">
        <f>VLOOKUP($B110,data!$B$3:$Q$11565,'diff expr Varroa+DWV'!K$7,FALSE)</f>
        <v>9.59182367173762</v>
      </c>
      <c r="L110" s="12">
        <f>VLOOKUP($B110,data!$B$3:$Q$11565,'diff expr Varroa+DWV'!L$7,FALSE)</f>
        <v>9.8583732896629694</v>
      </c>
      <c r="M110" s="12">
        <f>VLOOKUP($B110,data!$B$3:$Q$11565,'diff expr Varroa+DWV'!M$7,FALSE)</f>
        <v>9.8722696896941304</v>
      </c>
      <c r="N110" s="12">
        <f>VLOOKUP($B110,data!$B$3:$Q$11565,'diff expr Varroa+DWV'!N$7,FALSE)</f>
        <v>9.9570699926181305</v>
      </c>
      <c r="O110" s="12">
        <f>VLOOKUP($B110,data!$B$3:$Q$11565,'diff expr Varroa+DWV'!O$7,FALSE)</f>
        <v>10.3341530347309</v>
      </c>
      <c r="P110" s="12">
        <f>VLOOKUP($B110,data!$B$3:$Q$11565,'diff expr Varroa+DWV'!P$7,FALSE)</f>
        <v>8.6861961245410804</v>
      </c>
      <c r="Q110" s="12">
        <f>VLOOKUP($B110,data!$B$3:$Q$11565,'diff expr Varroa+DWV'!Q$7,FALSE)</f>
        <v>10.86219186101</v>
      </c>
      <c r="S110" s="40" t="str">
        <f>IF(COUNTIF(H110:L110,"&gt;"&amp;'reference parameters'!$B$2)&gt;='reference parameters'!$B$3,IF(COUNTIF('diff expr Varroa+DWV'!M110:Q110,"&gt;"&amp;'reference parameters'!$B$2)&gt;='reference parameters'!$B$4,"OK"))</f>
        <v>OK</v>
      </c>
      <c r="U110" s="3">
        <f t="shared" si="45"/>
        <v>3</v>
      </c>
      <c r="V110" s="3">
        <f t="shared" si="46"/>
        <v>2</v>
      </c>
      <c r="W110" s="3">
        <f t="shared" si="47"/>
        <v>7</v>
      </c>
      <c r="X110" s="3">
        <f t="shared" si="48"/>
        <v>4</v>
      </c>
      <c r="Y110" s="3">
        <f t="shared" si="49"/>
        <v>5</v>
      </c>
      <c r="Z110" s="3">
        <f t="shared" si="50"/>
        <v>6</v>
      </c>
      <c r="AA110" s="3">
        <f t="shared" si="51"/>
        <v>8</v>
      </c>
      <c r="AB110" s="3">
        <f t="shared" si="52"/>
        <v>9</v>
      </c>
      <c r="AC110" s="3">
        <f t="shared" si="53"/>
        <v>1</v>
      </c>
      <c r="AD110" s="3">
        <f t="shared" si="54"/>
        <v>10</v>
      </c>
      <c r="AE110" s="3"/>
      <c r="AF110" s="3">
        <f t="shared" si="55"/>
        <v>0</v>
      </c>
      <c r="AG110" s="3">
        <f t="shared" si="56"/>
        <v>0</v>
      </c>
      <c r="AH110" s="3">
        <f t="shared" si="57"/>
        <v>0</v>
      </c>
      <c r="AI110" s="3">
        <f t="shared" si="58"/>
        <v>0</v>
      </c>
      <c r="AJ110" s="3">
        <f t="shared" si="59"/>
        <v>0</v>
      </c>
      <c r="AK110" s="3">
        <f t="shared" si="60"/>
        <v>0</v>
      </c>
      <c r="AL110" s="3">
        <f t="shared" si="61"/>
        <v>0</v>
      </c>
      <c r="AM110" s="3">
        <f t="shared" si="62"/>
        <v>0</v>
      </c>
      <c r="AN110" s="3">
        <f t="shared" si="63"/>
        <v>0</v>
      </c>
      <c r="AO110" s="3">
        <f t="shared" si="64"/>
        <v>0</v>
      </c>
      <c r="AP110" s="3"/>
      <c r="AQ110" s="3">
        <f t="shared" si="65"/>
        <v>3</v>
      </c>
      <c r="AR110" s="3">
        <f t="shared" si="66"/>
        <v>2</v>
      </c>
      <c r="AS110" s="3">
        <f t="shared" si="67"/>
        <v>7</v>
      </c>
      <c r="AT110" s="3">
        <f t="shared" si="68"/>
        <v>4</v>
      </c>
      <c r="AU110" s="3">
        <f t="shared" si="69"/>
        <v>5</v>
      </c>
      <c r="AV110" s="3">
        <f t="shared" si="70"/>
        <v>6</v>
      </c>
      <c r="AW110" s="3">
        <f t="shared" si="71"/>
        <v>8</v>
      </c>
      <c r="AX110" s="3">
        <f t="shared" si="72"/>
        <v>9</v>
      </c>
      <c r="AY110" s="3">
        <f t="shared" si="73"/>
        <v>1</v>
      </c>
      <c r="AZ110" s="3">
        <f t="shared" si="74"/>
        <v>10</v>
      </c>
      <c r="BA110" s="3"/>
      <c r="BB110" s="6">
        <f t="shared" si="75"/>
        <v>5</v>
      </c>
      <c r="BC110" s="3">
        <f t="shared" si="76"/>
        <v>5</v>
      </c>
      <c r="BD110" s="3">
        <f t="shared" si="79"/>
        <v>21</v>
      </c>
      <c r="BE110" s="3">
        <f t="shared" si="80"/>
        <v>34</v>
      </c>
      <c r="BF110" s="3">
        <f t="shared" si="81"/>
        <v>19</v>
      </c>
      <c r="BG110" s="3">
        <f t="shared" si="82"/>
        <v>6</v>
      </c>
      <c r="BH110" s="3">
        <f t="shared" si="83"/>
        <v>6</v>
      </c>
      <c r="BI110" s="28">
        <f t="shared" si="84"/>
        <v>12.5</v>
      </c>
      <c r="BJ110" s="28">
        <f t="shared" si="85"/>
        <v>4.7871355387816905</v>
      </c>
      <c r="BK110" s="44">
        <f t="shared" si="86"/>
        <v>-1.3578057164544433</v>
      </c>
      <c r="BL110" s="45">
        <f t="shared" si="77"/>
        <v>8.7262670284291577E-2</v>
      </c>
      <c r="BM110" s="39"/>
      <c r="BN110" s="39" t="str">
        <f t="shared" si="87"/>
        <v/>
      </c>
      <c r="BP110" s="12">
        <f t="shared" si="88"/>
        <v>1.2223987402122461E-2</v>
      </c>
    </row>
    <row r="111" spans="1:68">
      <c r="A111" s="43" t="s">
        <v>389</v>
      </c>
      <c r="B111" s="43" t="s">
        <v>390</v>
      </c>
      <c r="C111" s="43" t="s">
        <v>150</v>
      </c>
      <c r="D111" s="43" t="s">
        <v>391</v>
      </c>
      <c r="E111" s="43" t="s">
        <v>377</v>
      </c>
      <c r="F111" s="12" t="str">
        <f t="shared" si="78"/>
        <v>Scav. Recep</v>
      </c>
      <c r="H111" s="12">
        <f>VLOOKUP($B111,data!$B$3:$Q$11565,'diff expr Varroa+DWV'!H$7,FALSE)</f>
        <v>4.2964146619915802</v>
      </c>
      <c r="I111" s="12">
        <f>VLOOKUP($B111,data!$B$3:$Q$11565,'diff expr Varroa+DWV'!I$7,FALSE)</f>
        <v>4.1197647330598102</v>
      </c>
      <c r="J111" s="12">
        <f>VLOOKUP($B111,data!$B$3:$Q$11565,'diff expr Varroa+DWV'!J$7,FALSE)</f>
        <v>3.6381873987360902</v>
      </c>
      <c r="K111" s="12">
        <f>VLOOKUP($B111,data!$B$3:$Q$11565,'diff expr Varroa+DWV'!K$7,FALSE)</f>
        <v>4.0892058755412499</v>
      </c>
      <c r="L111" s="12">
        <f>VLOOKUP($B111,data!$B$3:$Q$11565,'diff expr Varroa+DWV'!L$7,FALSE)</f>
        <v>3.5425260543824399</v>
      </c>
      <c r="M111" s="12">
        <f>VLOOKUP($B111,data!$B$3:$Q$11565,'diff expr Varroa+DWV'!M$7,FALSE)</f>
        <v>4.0387673383778999</v>
      </c>
      <c r="N111" s="12">
        <f>VLOOKUP($B111,data!$B$3:$Q$11565,'diff expr Varroa+DWV'!N$7,FALSE)</f>
        <v>4.0888472785647796</v>
      </c>
      <c r="O111" s="12">
        <f>VLOOKUP($B111,data!$B$3:$Q$11565,'diff expr Varroa+DWV'!O$7,FALSE)</f>
        <v>3.5569664057961599</v>
      </c>
      <c r="P111" s="12">
        <f>VLOOKUP($B111,data!$B$3:$Q$11565,'diff expr Varroa+DWV'!P$7,FALSE)</f>
        <v>3.9363215208704698</v>
      </c>
      <c r="Q111" s="12">
        <f>VLOOKUP($B111,data!$B$3:$Q$11565,'diff expr Varroa+DWV'!Q$7,FALSE)</f>
        <v>2.8218677180984102</v>
      </c>
      <c r="S111" s="40" t="str">
        <f>IF(COUNTIF(H111:L111,"&gt;"&amp;'reference parameters'!$B$2)&gt;='reference parameters'!$B$3,IF(COUNTIF('diff expr Varroa+DWV'!M111:Q111,"&gt;"&amp;'reference parameters'!$B$2)&gt;='reference parameters'!$B$4,"OK"))</f>
        <v>OK</v>
      </c>
      <c r="U111" s="3">
        <f t="shared" si="45"/>
        <v>10</v>
      </c>
      <c r="V111" s="3">
        <f t="shared" si="46"/>
        <v>9</v>
      </c>
      <c r="W111" s="3">
        <f t="shared" si="47"/>
        <v>4</v>
      </c>
      <c r="X111" s="3">
        <f t="shared" si="48"/>
        <v>8</v>
      </c>
      <c r="Y111" s="3">
        <f t="shared" si="49"/>
        <v>2</v>
      </c>
      <c r="Z111" s="3">
        <f t="shared" si="50"/>
        <v>6</v>
      </c>
      <c r="AA111" s="3">
        <f t="shared" si="51"/>
        <v>7</v>
      </c>
      <c r="AB111" s="3">
        <f t="shared" si="52"/>
        <v>3</v>
      </c>
      <c r="AC111" s="3">
        <f t="shared" si="53"/>
        <v>5</v>
      </c>
      <c r="AD111" s="3">
        <f t="shared" si="54"/>
        <v>1</v>
      </c>
      <c r="AE111" s="3"/>
      <c r="AF111" s="3">
        <f t="shared" si="55"/>
        <v>0</v>
      </c>
      <c r="AG111" s="3">
        <f t="shared" si="56"/>
        <v>0</v>
      </c>
      <c r="AH111" s="3">
        <f t="shared" si="57"/>
        <v>0</v>
      </c>
      <c r="AI111" s="3">
        <f t="shared" si="58"/>
        <v>0</v>
      </c>
      <c r="AJ111" s="3">
        <f t="shared" si="59"/>
        <v>0</v>
      </c>
      <c r="AK111" s="3">
        <f t="shared" si="60"/>
        <v>0</v>
      </c>
      <c r="AL111" s="3">
        <f t="shared" si="61"/>
        <v>0</v>
      </c>
      <c r="AM111" s="3">
        <f t="shared" si="62"/>
        <v>0</v>
      </c>
      <c r="AN111" s="3">
        <f t="shared" si="63"/>
        <v>0</v>
      </c>
      <c r="AO111" s="3">
        <f t="shared" si="64"/>
        <v>0</v>
      </c>
      <c r="AP111" s="3"/>
      <c r="AQ111" s="3">
        <f t="shared" si="65"/>
        <v>10</v>
      </c>
      <c r="AR111" s="3">
        <f t="shared" si="66"/>
        <v>9</v>
      </c>
      <c r="AS111" s="3">
        <f t="shared" si="67"/>
        <v>4</v>
      </c>
      <c r="AT111" s="3">
        <f t="shared" si="68"/>
        <v>8</v>
      </c>
      <c r="AU111" s="3">
        <f t="shared" si="69"/>
        <v>2</v>
      </c>
      <c r="AV111" s="3">
        <f t="shared" si="70"/>
        <v>6</v>
      </c>
      <c r="AW111" s="3">
        <f t="shared" si="71"/>
        <v>7</v>
      </c>
      <c r="AX111" s="3">
        <f t="shared" si="72"/>
        <v>3</v>
      </c>
      <c r="AY111" s="3">
        <f t="shared" si="73"/>
        <v>5</v>
      </c>
      <c r="AZ111" s="3">
        <f t="shared" si="74"/>
        <v>1</v>
      </c>
      <c r="BA111" s="3"/>
      <c r="BB111" s="6">
        <f t="shared" si="75"/>
        <v>5</v>
      </c>
      <c r="BC111" s="3">
        <f t="shared" si="76"/>
        <v>5</v>
      </c>
      <c r="BD111" s="3">
        <f t="shared" si="79"/>
        <v>33</v>
      </c>
      <c r="BE111" s="3">
        <f t="shared" si="80"/>
        <v>22</v>
      </c>
      <c r="BF111" s="3">
        <f t="shared" si="81"/>
        <v>7</v>
      </c>
      <c r="BG111" s="3">
        <f t="shared" si="82"/>
        <v>18</v>
      </c>
      <c r="BH111" s="3">
        <f t="shared" si="83"/>
        <v>7</v>
      </c>
      <c r="BI111" s="28">
        <f t="shared" si="84"/>
        <v>12.5</v>
      </c>
      <c r="BJ111" s="28">
        <f t="shared" si="85"/>
        <v>4.7871355387816905</v>
      </c>
      <c r="BK111" s="44">
        <f t="shared" si="86"/>
        <v>-1.1489125293076057</v>
      </c>
      <c r="BL111" s="45">
        <f t="shared" si="77"/>
        <v>0.12529602534284204</v>
      </c>
      <c r="BM111" s="39"/>
      <c r="BN111" s="39" t="str">
        <f t="shared" si="87"/>
        <v/>
      </c>
      <c r="BP111" s="12">
        <f t="shared" si="88"/>
        <v>-2.8333502355995778E-2</v>
      </c>
    </row>
    <row r="112" spans="1:68">
      <c r="A112" s="43" t="s">
        <v>392</v>
      </c>
      <c r="B112" s="43" t="s">
        <v>393</v>
      </c>
      <c r="C112" s="43" t="s">
        <v>394</v>
      </c>
      <c r="D112" s="43" t="s">
        <v>395</v>
      </c>
      <c r="E112" s="43" t="s">
        <v>377</v>
      </c>
      <c r="F112" s="12" t="str">
        <f t="shared" si="78"/>
        <v>Scav. Recep</v>
      </c>
      <c r="H112" s="12">
        <f>VLOOKUP($B112,data!$B$3:$Q$11565,'diff expr Varroa+DWV'!H$7,FALSE)</f>
        <v>6.61737362056245</v>
      </c>
      <c r="I112" s="12">
        <f>VLOOKUP($B112,data!$B$3:$Q$11565,'diff expr Varroa+DWV'!I$7,FALSE)</f>
        <v>6.61130647324664</v>
      </c>
      <c r="J112" s="12">
        <f>VLOOKUP($B112,data!$B$3:$Q$11565,'diff expr Varroa+DWV'!J$7,FALSE)</f>
        <v>6.9830103020752698</v>
      </c>
      <c r="K112" s="12">
        <f>VLOOKUP($B112,data!$B$3:$Q$11565,'diff expr Varroa+DWV'!K$7,FALSE)</f>
        <v>6.6978565227475801</v>
      </c>
      <c r="L112" s="12">
        <f>VLOOKUP($B112,data!$B$3:$Q$11565,'diff expr Varroa+DWV'!L$7,FALSE)</f>
        <v>6.8850192437688102</v>
      </c>
      <c r="M112" s="12">
        <f>VLOOKUP($B112,data!$B$3:$Q$11565,'diff expr Varroa+DWV'!M$7,FALSE)</f>
        <v>6.2987629377921204</v>
      </c>
      <c r="N112" s="12">
        <f>VLOOKUP($B112,data!$B$3:$Q$11565,'diff expr Varroa+DWV'!N$7,FALSE)</f>
        <v>6.6073365936536996</v>
      </c>
      <c r="O112" s="12">
        <f>VLOOKUP($B112,data!$B$3:$Q$11565,'diff expr Varroa+DWV'!O$7,FALSE)</f>
        <v>5.8654995265796703</v>
      </c>
      <c r="P112" s="12">
        <f>VLOOKUP($B112,data!$B$3:$Q$11565,'diff expr Varroa+DWV'!P$7,FALSE)</f>
        <v>5.6022656228975496</v>
      </c>
      <c r="Q112" s="12">
        <f>VLOOKUP($B112,data!$B$3:$Q$11565,'diff expr Varroa+DWV'!Q$7,FALSE)</f>
        <v>9.1060647157263492</v>
      </c>
      <c r="S112" s="40" t="str">
        <f>IF(COUNTIF(H112:L112,"&gt;"&amp;'reference parameters'!$B$2)&gt;='reference parameters'!$B$3,IF(COUNTIF('diff expr Varroa+DWV'!M112:Q112,"&gt;"&amp;'reference parameters'!$B$2)&gt;='reference parameters'!$B$4,"OK"))</f>
        <v>OK</v>
      </c>
      <c r="U112" s="3">
        <f t="shared" si="45"/>
        <v>6</v>
      </c>
      <c r="V112" s="3">
        <f t="shared" si="46"/>
        <v>5</v>
      </c>
      <c r="W112" s="3">
        <f t="shared" si="47"/>
        <v>9</v>
      </c>
      <c r="X112" s="3">
        <f t="shared" si="48"/>
        <v>7</v>
      </c>
      <c r="Y112" s="3">
        <f t="shared" si="49"/>
        <v>8</v>
      </c>
      <c r="Z112" s="3">
        <f t="shared" si="50"/>
        <v>3</v>
      </c>
      <c r="AA112" s="3">
        <f t="shared" si="51"/>
        <v>4</v>
      </c>
      <c r="AB112" s="3">
        <f t="shared" si="52"/>
        <v>2</v>
      </c>
      <c r="AC112" s="3">
        <f t="shared" si="53"/>
        <v>1</v>
      </c>
      <c r="AD112" s="3">
        <f t="shared" si="54"/>
        <v>10</v>
      </c>
      <c r="AE112" s="3"/>
      <c r="AF112" s="3">
        <f t="shared" si="55"/>
        <v>0</v>
      </c>
      <c r="AG112" s="3">
        <f t="shared" si="56"/>
        <v>0</v>
      </c>
      <c r="AH112" s="3">
        <f t="shared" si="57"/>
        <v>0</v>
      </c>
      <c r="AI112" s="3">
        <f t="shared" si="58"/>
        <v>0</v>
      </c>
      <c r="AJ112" s="3">
        <f t="shared" si="59"/>
        <v>0</v>
      </c>
      <c r="AK112" s="3">
        <f t="shared" si="60"/>
        <v>0</v>
      </c>
      <c r="AL112" s="3">
        <f t="shared" si="61"/>
        <v>0</v>
      </c>
      <c r="AM112" s="3">
        <f t="shared" si="62"/>
        <v>0</v>
      </c>
      <c r="AN112" s="3">
        <f t="shared" si="63"/>
        <v>0</v>
      </c>
      <c r="AO112" s="3">
        <f t="shared" si="64"/>
        <v>0</v>
      </c>
      <c r="AP112" s="3"/>
      <c r="AQ112" s="3">
        <f t="shared" si="65"/>
        <v>6</v>
      </c>
      <c r="AR112" s="3">
        <f t="shared" si="66"/>
        <v>5</v>
      </c>
      <c r="AS112" s="3">
        <f t="shared" si="67"/>
        <v>9</v>
      </c>
      <c r="AT112" s="3">
        <f t="shared" si="68"/>
        <v>7</v>
      </c>
      <c r="AU112" s="3">
        <f t="shared" si="69"/>
        <v>8</v>
      </c>
      <c r="AV112" s="3">
        <f t="shared" si="70"/>
        <v>3</v>
      </c>
      <c r="AW112" s="3">
        <f t="shared" si="71"/>
        <v>4</v>
      </c>
      <c r="AX112" s="3">
        <f t="shared" si="72"/>
        <v>2</v>
      </c>
      <c r="AY112" s="3">
        <f t="shared" si="73"/>
        <v>1</v>
      </c>
      <c r="AZ112" s="3">
        <f t="shared" si="74"/>
        <v>10</v>
      </c>
      <c r="BA112" s="3"/>
      <c r="BB112" s="6">
        <f t="shared" si="75"/>
        <v>5</v>
      </c>
      <c r="BC112" s="3">
        <f t="shared" si="76"/>
        <v>5</v>
      </c>
      <c r="BD112" s="3">
        <f t="shared" si="79"/>
        <v>35</v>
      </c>
      <c r="BE112" s="3">
        <f t="shared" si="80"/>
        <v>20</v>
      </c>
      <c r="BF112" s="3">
        <f t="shared" si="81"/>
        <v>5</v>
      </c>
      <c r="BG112" s="3">
        <f t="shared" si="82"/>
        <v>20</v>
      </c>
      <c r="BH112" s="3">
        <f t="shared" si="83"/>
        <v>5</v>
      </c>
      <c r="BI112" s="28">
        <f t="shared" si="84"/>
        <v>12.5</v>
      </c>
      <c r="BJ112" s="28">
        <f t="shared" si="85"/>
        <v>4.7871355387816905</v>
      </c>
      <c r="BK112" s="44">
        <f t="shared" si="86"/>
        <v>-1.5666989036012806</v>
      </c>
      <c r="BL112" s="45">
        <f t="shared" si="77"/>
        <v>5.8592543599068986E-2</v>
      </c>
      <c r="BM112" s="39"/>
      <c r="BN112" s="39" t="str">
        <f t="shared" si="87"/>
        <v/>
      </c>
      <c r="BP112" s="12">
        <f t="shared" si="88"/>
        <v>-4.0623420911073569E-3</v>
      </c>
    </row>
    <row r="113" spans="1:68">
      <c r="A113" s="43" t="s">
        <v>396</v>
      </c>
      <c r="B113" s="43" t="s">
        <v>397</v>
      </c>
      <c r="C113" s="43" t="s">
        <v>398</v>
      </c>
      <c r="D113" s="43" t="s">
        <v>399</v>
      </c>
      <c r="E113" s="43" t="s">
        <v>377</v>
      </c>
      <c r="F113" s="12" t="str">
        <f t="shared" si="78"/>
        <v>Scav. Recep</v>
      </c>
      <c r="H113" s="12">
        <f>VLOOKUP($B113,data!$B$3:$Q$11565,'diff expr Varroa+DWV'!H$7,FALSE)</f>
        <v>7.9129371762360199</v>
      </c>
      <c r="I113" s="12">
        <f>VLOOKUP($B113,data!$B$3:$Q$11565,'diff expr Varroa+DWV'!I$7,FALSE)</f>
        <v>7.8764226685238103</v>
      </c>
      <c r="J113" s="12">
        <f>VLOOKUP($B113,data!$B$3:$Q$11565,'diff expr Varroa+DWV'!J$7,FALSE)</f>
        <v>7.9786549044894901</v>
      </c>
      <c r="K113" s="12">
        <f>VLOOKUP($B113,data!$B$3:$Q$11565,'diff expr Varroa+DWV'!K$7,FALSE)</f>
        <v>7.8537017077023297</v>
      </c>
      <c r="L113" s="12">
        <f>VLOOKUP($B113,data!$B$3:$Q$11565,'diff expr Varroa+DWV'!L$7,FALSE)</f>
        <v>7.3988114298928798</v>
      </c>
      <c r="M113" s="12">
        <f>VLOOKUP($B113,data!$B$3:$Q$11565,'diff expr Varroa+DWV'!M$7,FALSE)</f>
        <v>7.94460206837147</v>
      </c>
      <c r="N113" s="12">
        <f>VLOOKUP($B113,data!$B$3:$Q$11565,'diff expr Varroa+DWV'!N$7,FALSE)</f>
        <v>8.2896973339865205</v>
      </c>
      <c r="O113" s="12">
        <f>VLOOKUP($B113,data!$B$3:$Q$11565,'diff expr Varroa+DWV'!O$7,FALSE)</f>
        <v>7.7706573218086703</v>
      </c>
      <c r="P113" s="12">
        <f>VLOOKUP($B113,data!$B$3:$Q$11565,'diff expr Varroa+DWV'!P$7,FALSE)</f>
        <v>8.1461404644699105</v>
      </c>
      <c r="Q113" s="12">
        <f>VLOOKUP($B113,data!$B$3:$Q$11565,'diff expr Varroa+DWV'!Q$7,FALSE)</f>
        <v>8.1958182219819093</v>
      </c>
      <c r="S113" s="40" t="str">
        <f>IF(COUNTIF(H113:L113,"&gt;"&amp;'reference parameters'!$B$2)&gt;='reference parameters'!$B$3,IF(COUNTIF('diff expr Varroa+DWV'!M113:Q113,"&gt;"&amp;'reference parameters'!$B$2)&gt;='reference parameters'!$B$4,"OK"))</f>
        <v>OK</v>
      </c>
      <c r="U113" s="3">
        <f t="shared" si="45"/>
        <v>5</v>
      </c>
      <c r="V113" s="3">
        <f t="shared" si="46"/>
        <v>4</v>
      </c>
      <c r="W113" s="3">
        <f t="shared" si="47"/>
        <v>7</v>
      </c>
      <c r="X113" s="3">
        <f t="shared" si="48"/>
        <v>3</v>
      </c>
      <c r="Y113" s="3">
        <f t="shared" si="49"/>
        <v>1</v>
      </c>
      <c r="Z113" s="3">
        <f t="shared" si="50"/>
        <v>6</v>
      </c>
      <c r="AA113" s="3">
        <f t="shared" si="51"/>
        <v>10</v>
      </c>
      <c r="AB113" s="3">
        <f t="shared" si="52"/>
        <v>2</v>
      </c>
      <c r="AC113" s="3">
        <f t="shared" si="53"/>
        <v>8</v>
      </c>
      <c r="AD113" s="3">
        <f t="shared" si="54"/>
        <v>9</v>
      </c>
      <c r="AE113" s="3"/>
      <c r="AF113" s="3">
        <f t="shared" si="55"/>
        <v>0</v>
      </c>
      <c r="AG113" s="3">
        <f t="shared" si="56"/>
        <v>0</v>
      </c>
      <c r="AH113" s="3">
        <f t="shared" si="57"/>
        <v>0</v>
      </c>
      <c r="AI113" s="3">
        <f t="shared" si="58"/>
        <v>0</v>
      </c>
      <c r="AJ113" s="3">
        <f t="shared" si="59"/>
        <v>0</v>
      </c>
      <c r="AK113" s="3">
        <f t="shared" si="60"/>
        <v>0</v>
      </c>
      <c r="AL113" s="3">
        <f t="shared" si="61"/>
        <v>0</v>
      </c>
      <c r="AM113" s="3">
        <f t="shared" si="62"/>
        <v>0</v>
      </c>
      <c r="AN113" s="3">
        <f t="shared" si="63"/>
        <v>0</v>
      </c>
      <c r="AO113" s="3">
        <f t="shared" si="64"/>
        <v>0</v>
      </c>
      <c r="AP113" s="3"/>
      <c r="AQ113" s="3">
        <f t="shared" si="65"/>
        <v>5</v>
      </c>
      <c r="AR113" s="3">
        <f t="shared" si="66"/>
        <v>4</v>
      </c>
      <c r="AS113" s="3">
        <f t="shared" si="67"/>
        <v>7</v>
      </c>
      <c r="AT113" s="3">
        <f t="shared" si="68"/>
        <v>3</v>
      </c>
      <c r="AU113" s="3">
        <f t="shared" si="69"/>
        <v>1</v>
      </c>
      <c r="AV113" s="3">
        <f t="shared" si="70"/>
        <v>6</v>
      </c>
      <c r="AW113" s="3">
        <f t="shared" si="71"/>
        <v>10</v>
      </c>
      <c r="AX113" s="3">
        <f t="shared" si="72"/>
        <v>2</v>
      </c>
      <c r="AY113" s="3">
        <f t="shared" si="73"/>
        <v>8</v>
      </c>
      <c r="AZ113" s="3">
        <f t="shared" si="74"/>
        <v>9</v>
      </c>
      <c r="BA113" s="3"/>
      <c r="BB113" s="6">
        <f t="shared" si="75"/>
        <v>5</v>
      </c>
      <c r="BC113" s="3">
        <f t="shared" si="76"/>
        <v>5</v>
      </c>
      <c r="BD113" s="3">
        <f t="shared" si="79"/>
        <v>20</v>
      </c>
      <c r="BE113" s="3">
        <f t="shared" si="80"/>
        <v>35</v>
      </c>
      <c r="BF113" s="3">
        <f t="shared" si="81"/>
        <v>20</v>
      </c>
      <c r="BG113" s="3">
        <f t="shared" si="82"/>
        <v>5</v>
      </c>
      <c r="BH113" s="3">
        <f t="shared" si="83"/>
        <v>5</v>
      </c>
      <c r="BI113" s="28">
        <f t="shared" si="84"/>
        <v>12.5</v>
      </c>
      <c r="BJ113" s="28">
        <f t="shared" si="85"/>
        <v>4.7871355387816905</v>
      </c>
      <c r="BK113" s="44">
        <f t="shared" si="86"/>
        <v>-1.5666989036012806</v>
      </c>
      <c r="BL113" s="45">
        <f t="shared" si="77"/>
        <v>5.8592543599068986E-2</v>
      </c>
      <c r="BM113" s="39"/>
      <c r="BN113" s="39" t="str">
        <f t="shared" si="87"/>
        <v/>
      </c>
      <c r="BP113" s="12">
        <f t="shared" si="88"/>
        <v>1.4517197360576535E-2</v>
      </c>
    </row>
    <row r="114" spans="1:68">
      <c r="A114" s="43" t="s">
        <v>400</v>
      </c>
      <c r="B114" s="43" t="s">
        <v>401</v>
      </c>
      <c r="C114" s="43" t="s">
        <v>150</v>
      </c>
      <c r="D114" s="43" t="s">
        <v>402</v>
      </c>
      <c r="E114" s="43" t="s">
        <v>377</v>
      </c>
      <c r="F114" s="12" t="str">
        <f t="shared" si="78"/>
        <v>Scav. Recep</v>
      </c>
      <c r="H114" s="12">
        <f>VLOOKUP($B114,data!$B$3:$Q$11565,'diff expr Varroa+DWV'!H$7,FALSE)</f>
        <v>8.4098631548425509</v>
      </c>
      <c r="I114" s="12">
        <f>VLOOKUP($B114,data!$B$3:$Q$11565,'diff expr Varroa+DWV'!I$7,FALSE)</f>
        <v>8.1260983970390104</v>
      </c>
      <c r="J114" s="12">
        <f>VLOOKUP($B114,data!$B$3:$Q$11565,'diff expr Varroa+DWV'!J$7,FALSE)</f>
        <v>8.2671264096345496</v>
      </c>
      <c r="K114" s="12">
        <f>VLOOKUP($B114,data!$B$3:$Q$11565,'diff expr Varroa+DWV'!K$7,FALSE)</f>
        <v>8.0486743931903693</v>
      </c>
      <c r="L114" s="12">
        <f>VLOOKUP($B114,data!$B$3:$Q$11565,'diff expr Varroa+DWV'!L$7,FALSE)</f>
        <v>8.6420397036589893</v>
      </c>
      <c r="M114" s="12">
        <f>VLOOKUP($B114,data!$B$3:$Q$11565,'diff expr Varroa+DWV'!M$7,FALSE)</f>
        <v>7.9165304623469304</v>
      </c>
      <c r="N114" s="12">
        <f>VLOOKUP($B114,data!$B$3:$Q$11565,'diff expr Varroa+DWV'!N$7,FALSE)</f>
        <v>7.8754012744497004</v>
      </c>
      <c r="O114" s="12">
        <f>VLOOKUP($B114,data!$B$3:$Q$11565,'diff expr Varroa+DWV'!O$7,FALSE)</f>
        <v>7.97106893698232</v>
      </c>
      <c r="P114" s="12">
        <f>VLOOKUP($B114,data!$B$3:$Q$11565,'diff expr Varroa+DWV'!P$7,FALSE)</f>
        <v>7.5016343753046</v>
      </c>
      <c r="Q114" s="12">
        <f>VLOOKUP($B114,data!$B$3:$Q$11565,'diff expr Varroa+DWV'!Q$7,FALSE)</f>
        <v>10.087613053174801</v>
      </c>
      <c r="S114" s="40" t="str">
        <f>IF(COUNTIF(H114:L114,"&gt;"&amp;'reference parameters'!$B$2)&gt;='reference parameters'!$B$3,IF(COUNTIF('diff expr Varroa+DWV'!M114:Q114,"&gt;"&amp;'reference parameters'!$B$2)&gt;='reference parameters'!$B$4,"OK"))</f>
        <v>OK</v>
      </c>
      <c r="U114" s="3">
        <f t="shared" si="45"/>
        <v>8</v>
      </c>
      <c r="V114" s="3">
        <f t="shared" si="46"/>
        <v>6</v>
      </c>
      <c r="W114" s="3">
        <f t="shared" si="47"/>
        <v>7</v>
      </c>
      <c r="X114" s="3">
        <f t="shared" si="48"/>
        <v>5</v>
      </c>
      <c r="Y114" s="3">
        <f t="shared" si="49"/>
        <v>9</v>
      </c>
      <c r="Z114" s="3">
        <f t="shared" si="50"/>
        <v>3</v>
      </c>
      <c r="AA114" s="3">
        <f t="shared" si="51"/>
        <v>2</v>
      </c>
      <c r="AB114" s="3">
        <f t="shared" si="52"/>
        <v>4</v>
      </c>
      <c r="AC114" s="3">
        <f t="shared" si="53"/>
        <v>1</v>
      </c>
      <c r="AD114" s="3">
        <f t="shared" si="54"/>
        <v>10</v>
      </c>
      <c r="AE114" s="3"/>
      <c r="AF114" s="3">
        <f t="shared" si="55"/>
        <v>0</v>
      </c>
      <c r="AG114" s="3">
        <f t="shared" si="56"/>
        <v>0</v>
      </c>
      <c r="AH114" s="3">
        <f t="shared" si="57"/>
        <v>0</v>
      </c>
      <c r="AI114" s="3">
        <f t="shared" si="58"/>
        <v>0</v>
      </c>
      <c r="AJ114" s="3">
        <f t="shared" si="59"/>
        <v>0</v>
      </c>
      <c r="AK114" s="3">
        <f t="shared" si="60"/>
        <v>0</v>
      </c>
      <c r="AL114" s="3">
        <f t="shared" si="61"/>
        <v>0</v>
      </c>
      <c r="AM114" s="3">
        <f t="shared" si="62"/>
        <v>0</v>
      </c>
      <c r="AN114" s="3">
        <f t="shared" si="63"/>
        <v>0</v>
      </c>
      <c r="AO114" s="3">
        <f t="shared" si="64"/>
        <v>0</v>
      </c>
      <c r="AP114" s="3"/>
      <c r="AQ114" s="3">
        <f t="shared" si="65"/>
        <v>8</v>
      </c>
      <c r="AR114" s="3">
        <f t="shared" si="66"/>
        <v>6</v>
      </c>
      <c r="AS114" s="3">
        <f t="shared" si="67"/>
        <v>7</v>
      </c>
      <c r="AT114" s="3">
        <f t="shared" si="68"/>
        <v>5</v>
      </c>
      <c r="AU114" s="3">
        <f t="shared" si="69"/>
        <v>9</v>
      </c>
      <c r="AV114" s="3">
        <f t="shared" si="70"/>
        <v>3</v>
      </c>
      <c r="AW114" s="3">
        <f t="shared" si="71"/>
        <v>2</v>
      </c>
      <c r="AX114" s="3">
        <f t="shared" si="72"/>
        <v>4</v>
      </c>
      <c r="AY114" s="3">
        <f t="shared" si="73"/>
        <v>1</v>
      </c>
      <c r="AZ114" s="3">
        <f t="shared" si="74"/>
        <v>10</v>
      </c>
      <c r="BA114" s="3"/>
      <c r="BB114" s="6">
        <f t="shared" si="75"/>
        <v>5</v>
      </c>
      <c r="BC114" s="3">
        <f t="shared" si="76"/>
        <v>5</v>
      </c>
      <c r="BD114" s="3">
        <f t="shared" si="79"/>
        <v>35</v>
      </c>
      <c r="BE114" s="3">
        <f t="shared" si="80"/>
        <v>20</v>
      </c>
      <c r="BF114" s="3">
        <f t="shared" si="81"/>
        <v>5</v>
      </c>
      <c r="BG114" s="3">
        <f t="shared" si="82"/>
        <v>20</v>
      </c>
      <c r="BH114" s="3">
        <f t="shared" si="83"/>
        <v>5</v>
      </c>
      <c r="BI114" s="28">
        <f t="shared" si="84"/>
        <v>12.5</v>
      </c>
      <c r="BJ114" s="28">
        <f t="shared" si="85"/>
        <v>4.7871355387816905</v>
      </c>
      <c r="BK114" s="44">
        <f t="shared" si="86"/>
        <v>-1.5666989036012806</v>
      </c>
      <c r="BL114" s="45">
        <f t="shared" si="77"/>
        <v>5.8592543599068986E-2</v>
      </c>
      <c r="BM114" s="39"/>
      <c r="BN114" s="39" t="str">
        <f t="shared" si="87"/>
        <v/>
      </c>
      <c r="BP114" s="12">
        <f t="shared" si="88"/>
        <v>-1.4841060433223366E-3</v>
      </c>
    </row>
    <row r="115" spans="1:68">
      <c r="A115" s="43" t="s">
        <v>403</v>
      </c>
      <c r="B115" s="43" t="s">
        <v>404</v>
      </c>
      <c r="C115" s="43" t="s">
        <v>150</v>
      </c>
      <c r="D115" s="43" t="s">
        <v>405</v>
      </c>
      <c r="E115" s="43" t="s">
        <v>377</v>
      </c>
      <c r="F115" s="12" t="str">
        <f t="shared" si="78"/>
        <v>Scav. Recep</v>
      </c>
      <c r="H115" s="12">
        <f>VLOOKUP($B115,data!$B$3:$Q$11565,'diff expr Varroa+DWV'!H$7,FALSE)</f>
        <v>6.1745445797018697</v>
      </c>
      <c r="I115" s="12">
        <f>VLOOKUP($B115,data!$B$3:$Q$11565,'diff expr Varroa+DWV'!I$7,FALSE)</f>
        <v>6.35058411604592</v>
      </c>
      <c r="J115" s="12">
        <f>VLOOKUP($B115,data!$B$3:$Q$11565,'diff expr Varroa+DWV'!J$7,FALSE)</f>
        <v>6.6389320012258004</v>
      </c>
      <c r="K115" s="12">
        <f>VLOOKUP($B115,data!$B$3:$Q$11565,'diff expr Varroa+DWV'!K$7,FALSE)</f>
        <v>6.5023495203630803</v>
      </c>
      <c r="L115" s="12">
        <f>VLOOKUP($B115,data!$B$3:$Q$11565,'diff expr Varroa+DWV'!L$7,FALSE)</f>
        <v>6.7460963501903599</v>
      </c>
      <c r="M115" s="12">
        <f>VLOOKUP($B115,data!$B$3:$Q$11565,'diff expr Varroa+DWV'!M$7,FALSE)</f>
        <v>6.2314702917085096</v>
      </c>
      <c r="N115" s="12">
        <f>VLOOKUP($B115,data!$B$3:$Q$11565,'diff expr Varroa+DWV'!N$7,FALSE)</f>
        <v>6.3801747828766198</v>
      </c>
      <c r="O115" s="12">
        <f>VLOOKUP($B115,data!$B$3:$Q$11565,'diff expr Varroa+DWV'!O$7,FALSE)</f>
        <v>6.3295390887967304</v>
      </c>
      <c r="P115" s="12">
        <f>VLOOKUP($B115,data!$B$3:$Q$11565,'diff expr Varroa+DWV'!P$7,FALSE)</f>
        <v>5.8481757373421797</v>
      </c>
      <c r="Q115" s="12">
        <f>VLOOKUP($B115,data!$B$3:$Q$11565,'diff expr Varroa+DWV'!Q$7,FALSE)</f>
        <v>6.6375058506955904</v>
      </c>
      <c r="S115" s="40" t="str">
        <f>IF(COUNTIF(H115:L115,"&gt;"&amp;'reference parameters'!$B$2)&gt;='reference parameters'!$B$3,IF(COUNTIF('diff expr Varroa+DWV'!M115:Q115,"&gt;"&amp;'reference parameters'!$B$2)&gt;='reference parameters'!$B$4,"OK"))</f>
        <v>OK</v>
      </c>
      <c r="U115" s="3">
        <f t="shared" si="45"/>
        <v>2</v>
      </c>
      <c r="V115" s="3">
        <f t="shared" si="46"/>
        <v>5</v>
      </c>
      <c r="W115" s="3">
        <f t="shared" si="47"/>
        <v>9</v>
      </c>
      <c r="X115" s="3">
        <f t="shared" si="48"/>
        <v>7</v>
      </c>
      <c r="Y115" s="3">
        <f t="shared" si="49"/>
        <v>10</v>
      </c>
      <c r="Z115" s="3">
        <f t="shared" si="50"/>
        <v>3</v>
      </c>
      <c r="AA115" s="3">
        <f t="shared" si="51"/>
        <v>6</v>
      </c>
      <c r="AB115" s="3">
        <f t="shared" si="52"/>
        <v>4</v>
      </c>
      <c r="AC115" s="3">
        <f t="shared" si="53"/>
        <v>1</v>
      </c>
      <c r="AD115" s="3">
        <f t="shared" si="54"/>
        <v>8</v>
      </c>
      <c r="AE115" s="3"/>
      <c r="AF115" s="3">
        <f t="shared" si="55"/>
        <v>0</v>
      </c>
      <c r="AG115" s="3">
        <f t="shared" si="56"/>
        <v>0</v>
      </c>
      <c r="AH115" s="3">
        <f t="shared" si="57"/>
        <v>0</v>
      </c>
      <c r="AI115" s="3">
        <f t="shared" si="58"/>
        <v>0</v>
      </c>
      <c r="AJ115" s="3">
        <f t="shared" si="59"/>
        <v>0</v>
      </c>
      <c r="AK115" s="3">
        <f t="shared" si="60"/>
        <v>0</v>
      </c>
      <c r="AL115" s="3">
        <f t="shared" si="61"/>
        <v>0</v>
      </c>
      <c r="AM115" s="3">
        <f t="shared" si="62"/>
        <v>0</v>
      </c>
      <c r="AN115" s="3">
        <f t="shared" si="63"/>
        <v>0</v>
      </c>
      <c r="AO115" s="3">
        <f t="shared" si="64"/>
        <v>0</v>
      </c>
      <c r="AP115" s="3"/>
      <c r="AQ115" s="3">
        <f t="shared" si="65"/>
        <v>2</v>
      </c>
      <c r="AR115" s="3">
        <f t="shared" si="66"/>
        <v>5</v>
      </c>
      <c r="AS115" s="3">
        <f t="shared" si="67"/>
        <v>9</v>
      </c>
      <c r="AT115" s="3">
        <f t="shared" si="68"/>
        <v>7</v>
      </c>
      <c r="AU115" s="3">
        <f t="shared" si="69"/>
        <v>10</v>
      </c>
      <c r="AV115" s="3">
        <f t="shared" si="70"/>
        <v>3</v>
      </c>
      <c r="AW115" s="3">
        <f t="shared" si="71"/>
        <v>6</v>
      </c>
      <c r="AX115" s="3">
        <f t="shared" si="72"/>
        <v>4</v>
      </c>
      <c r="AY115" s="3">
        <f t="shared" si="73"/>
        <v>1</v>
      </c>
      <c r="AZ115" s="3">
        <f t="shared" si="74"/>
        <v>8</v>
      </c>
      <c r="BA115" s="3"/>
      <c r="BB115" s="6">
        <f t="shared" si="75"/>
        <v>5</v>
      </c>
      <c r="BC115" s="3">
        <f t="shared" si="76"/>
        <v>5</v>
      </c>
      <c r="BD115" s="3">
        <f t="shared" si="79"/>
        <v>33</v>
      </c>
      <c r="BE115" s="3">
        <f t="shared" si="80"/>
        <v>22</v>
      </c>
      <c r="BF115" s="3">
        <f t="shared" si="81"/>
        <v>7</v>
      </c>
      <c r="BG115" s="3">
        <f t="shared" si="82"/>
        <v>18</v>
      </c>
      <c r="BH115" s="3">
        <f t="shared" si="83"/>
        <v>7</v>
      </c>
      <c r="BI115" s="28">
        <f t="shared" si="84"/>
        <v>12.5</v>
      </c>
      <c r="BJ115" s="28">
        <f t="shared" si="85"/>
        <v>4.7871355387816905</v>
      </c>
      <c r="BK115" s="44">
        <f t="shared" si="86"/>
        <v>-1.1489125293076057</v>
      </c>
      <c r="BL115" s="45">
        <f t="shared" si="77"/>
        <v>0.12529602534284204</v>
      </c>
      <c r="BM115" s="39"/>
      <c r="BN115" s="39" t="str">
        <f t="shared" si="87"/>
        <v/>
      </c>
      <c r="BP115" s="12">
        <f t="shared" si="88"/>
        <v>-1.3411547440069164E-2</v>
      </c>
    </row>
    <row r="116" spans="1:68">
      <c r="A116" s="43" t="s">
        <v>406</v>
      </c>
      <c r="B116" s="43" t="s">
        <v>407</v>
      </c>
      <c r="C116" s="43" t="s">
        <v>150</v>
      </c>
      <c r="D116" s="43" t="s">
        <v>408</v>
      </c>
      <c r="E116" s="43" t="s">
        <v>377</v>
      </c>
      <c r="F116" s="12" t="str">
        <f t="shared" si="78"/>
        <v>Scav. Recep</v>
      </c>
      <c r="H116" s="12" t="e">
        <f>VLOOKUP($B116,data!$B$3:$Q$11565,'diff expr Varroa+DWV'!H$7,FALSE)</f>
        <v>#N/A</v>
      </c>
      <c r="I116" s="12" t="e">
        <f>VLOOKUP($B116,data!$B$3:$Q$11565,'diff expr Varroa+DWV'!I$7,FALSE)</f>
        <v>#N/A</v>
      </c>
      <c r="J116" s="12" t="e">
        <f>VLOOKUP($B116,data!$B$3:$Q$11565,'diff expr Varroa+DWV'!J$7,FALSE)</f>
        <v>#N/A</v>
      </c>
      <c r="K116" s="12" t="e">
        <f>VLOOKUP($B116,data!$B$3:$Q$11565,'diff expr Varroa+DWV'!K$7,FALSE)</f>
        <v>#N/A</v>
      </c>
      <c r="L116" s="12" t="e">
        <f>VLOOKUP($B116,data!$B$3:$Q$11565,'diff expr Varroa+DWV'!L$7,FALSE)</f>
        <v>#N/A</v>
      </c>
      <c r="M116" s="12" t="e">
        <f>VLOOKUP($B116,data!$B$3:$Q$11565,'diff expr Varroa+DWV'!M$7,FALSE)</f>
        <v>#N/A</v>
      </c>
      <c r="N116" s="12" t="e">
        <f>VLOOKUP($B116,data!$B$3:$Q$11565,'diff expr Varroa+DWV'!N$7,FALSE)</f>
        <v>#N/A</v>
      </c>
      <c r="O116" s="12" t="e">
        <f>VLOOKUP($B116,data!$B$3:$Q$11565,'diff expr Varroa+DWV'!O$7,FALSE)</f>
        <v>#N/A</v>
      </c>
      <c r="P116" s="12" t="e">
        <f>VLOOKUP($B116,data!$B$3:$Q$11565,'diff expr Varroa+DWV'!P$7,FALSE)</f>
        <v>#N/A</v>
      </c>
      <c r="Q116" s="12" t="e">
        <f>VLOOKUP($B116,data!$B$3:$Q$11565,'diff expr Varroa+DWV'!Q$7,FALSE)</f>
        <v>#N/A</v>
      </c>
      <c r="S116" s="40" t="b">
        <f>IF(COUNTIF(H116:L116,"&gt;"&amp;'reference parameters'!$B$2)&gt;='reference parameters'!$B$3,IF(COUNTIF('diff expr Varroa+DWV'!M116:Q116,"&gt;"&amp;'reference parameters'!$B$2)&gt;='reference parameters'!$B$4,"OK"))</f>
        <v>0</v>
      </c>
      <c r="U116" s="3" t="b">
        <f t="shared" si="45"/>
        <v>0</v>
      </c>
      <c r="V116" s="3" t="b">
        <f t="shared" si="46"/>
        <v>0</v>
      </c>
      <c r="W116" s="3" t="b">
        <f t="shared" si="47"/>
        <v>0</v>
      </c>
      <c r="X116" s="3" t="b">
        <f t="shared" si="48"/>
        <v>0</v>
      </c>
      <c r="Y116" s="3" t="b">
        <f t="shared" si="49"/>
        <v>0</v>
      </c>
      <c r="Z116" s="3" t="b">
        <f t="shared" si="50"/>
        <v>0</v>
      </c>
      <c r="AA116" s="3" t="b">
        <f t="shared" si="51"/>
        <v>0</v>
      </c>
      <c r="AB116" s="3" t="b">
        <f t="shared" si="52"/>
        <v>0</v>
      </c>
      <c r="AC116" s="3" t="b">
        <f t="shared" si="53"/>
        <v>0</v>
      </c>
      <c r="AD116" s="3" t="b">
        <f t="shared" si="54"/>
        <v>0</v>
      </c>
      <c r="AE116" s="3"/>
      <c r="AF116" s="3" t="str">
        <f t="shared" si="55"/>
        <v/>
      </c>
      <c r="AG116" s="3" t="str">
        <f t="shared" si="56"/>
        <v/>
      </c>
      <c r="AH116" s="3" t="str">
        <f t="shared" si="57"/>
        <v/>
      </c>
      <c r="AI116" s="3" t="str">
        <f t="shared" si="58"/>
        <v/>
      </c>
      <c r="AJ116" s="3" t="str">
        <f t="shared" si="59"/>
        <v/>
      </c>
      <c r="AK116" s="3" t="str">
        <f t="shared" si="60"/>
        <v/>
      </c>
      <c r="AL116" s="3" t="str">
        <f t="shared" si="61"/>
        <v/>
      </c>
      <c r="AM116" s="3" t="str">
        <f t="shared" si="62"/>
        <v/>
      </c>
      <c r="AN116" s="3" t="str">
        <f t="shared" si="63"/>
        <v/>
      </c>
      <c r="AO116" s="3" t="str">
        <f t="shared" si="64"/>
        <v/>
      </c>
      <c r="AP116" s="3"/>
      <c r="AQ116" s="3" t="str">
        <f t="shared" si="65"/>
        <v/>
      </c>
      <c r="AR116" s="3" t="str">
        <f t="shared" si="66"/>
        <v/>
      </c>
      <c r="AS116" s="3" t="str">
        <f t="shared" si="67"/>
        <v/>
      </c>
      <c r="AT116" s="3" t="str">
        <f t="shared" si="68"/>
        <v/>
      </c>
      <c r="AU116" s="3" t="str">
        <f t="shared" si="69"/>
        <v/>
      </c>
      <c r="AV116" s="3" t="str">
        <f t="shared" si="70"/>
        <v/>
      </c>
      <c r="AW116" s="3" t="str">
        <f t="shared" si="71"/>
        <v/>
      </c>
      <c r="AX116" s="3" t="str">
        <f t="shared" si="72"/>
        <v/>
      </c>
      <c r="AY116" s="3" t="str">
        <f t="shared" si="73"/>
        <v/>
      </c>
      <c r="AZ116" s="3" t="str">
        <f t="shared" si="74"/>
        <v/>
      </c>
      <c r="BA116" s="3"/>
      <c r="BB116" s="6">
        <f t="shared" si="75"/>
        <v>0</v>
      </c>
      <c r="BC116" s="3">
        <f t="shared" si="76"/>
        <v>0</v>
      </c>
      <c r="BD116" s="3">
        <f t="shared" si="79"/>
        <v>0</v>
      </c>
      <c r="BE116" s="3">
        <f t="shared" si="80"/>
        <v>0</v>
      </c>
      <c r="BF116" s="3">
        <f t="shared" si="81"/>
        <v>0</v>
      </c>
      <c r="BG116" s="3">
        <f t="shared" si="82"/>
        <v>0</v>
      </c>
      <c r="BH116" s="3">
        <f t="shared" si="83"/>
        <v>0</v>
      </c>
      <c r="BI116" s="28">
        <f t="shared" si="84"/>
        <v>0</v>
      </c>
      <c r="BJ116" s="28">
        <f t="shared" si="85"/>
        <v>0</v>
      </c>
      <c r="BK116" s="44" t="e">
        <f t="shared" si="86"/>
        <v>#DIV/0!</v>
      </c>
      <c r="BL116" s="45" t="str">
        <f t="shared" si="77"/>
        <v/>
      </c>
      <c r="BM116" s="39"/>
      <c r="BN116" s="39" t="str">
        <f t="shared" si="87"/>
        <v/>
      </c>
      <c r="BP116" s="12" t="e">
        <f t="shared" si="88"/>
        <v>#N/A</v>
      </c>
    </row>
    <row r="117" spans="1:68">
      <c r="A117" s="43" t="s">
        <v>409</v>
      </c>
      <c r="B117" s="43" t="s">
        <v>410</v>
      </c>
      <c r="C117" s="43" t="s">
        <v>411</v>
      </c>
      <c r="D117" s="43" t="s">
        <v>412</v>
      </c>
      <c r="E117" s="43" t="s">
        <v>377</v>
      </c>
      <c r="F117" s="12" t="str">
        <f t="shared" si="78"/>
        <v>Scav. Recep</v>
      </c>
      <c r="H117" s="12">
        <f>VLOOKUP($B117,data!$B$3:$Q$11565,'diff expr Varroa+DWV'!H$7,FALSE)</f>
        <v>6.5812385223602199</v>
      </c>
      <c r="I117" s="12">
        <f>VLOOKUP($B117,data!$B$3:$Q$11565,'diff expr Varroa+DWV'!I$7,FALSE)</f>
        <v>6.2518558839937999</v>
      </c>
      <c r="J117" s="12">
        <f>VLOOKUP($B117,data!$B$3:$Q$11565,'diff expr Varroa+DWV'!J$7,FALSE)</f>
        <v>6.4967806523124096</v>
      </c>
      <c r="K117" s="12">
        <f>VLOOKUP($B117,data!$B$3:$Q$11565,'diff expr Varroa+DWV'!K$7,FALSE)</f>
        <v>5.9206345092620696</v>
      </c>
      <c r="L117" s="12">
        <f>VLOOKUP($B117,data!$B$3:$Q$11565,'diff expr Varroa+DWV'!L$7,FALSE)</f>
        <v>6.79391800205281</v>
      </c>
      <c r="M117" s="12">
        <f>VLOOKUP($B117,data!$B$3:$Q$11565,'diff expr Varroa+DWV'!M$7,FALSE)</f>
        <v>6.42447755612789</v>
      </c>
      <c r="N117" s="12">
        <f>VLOOKUP($B117,data!$B$3:$Q$11565,'diff expr Varroa+DWV'!N$7,FALSE)</f>
        <v>6.5181390580775203</v>
      </c>
      <c r="O117" s="12">
        <f>VLOOKUP($B117,data!$B$3:$Q$11565,'diff expr Varroa+DWV'!O$7,FALSE)</f>
        <v>6.4487418246360999</v>
      </c>
      <c r="P117" s="12">
        <f>VLOOKUP($B117,data!$B$3:$Q$11565,'diff expr Varroa+DWV'!P$7,FALSE)</f>
        <v>5.4975049655279902</v>
      </c>
      <c r="Q117" s="12">
        <f>VLOOKUP($B117,data!$B$3:$Q$11565,'diff expr Varroa+DWV'!Q$7,FALSE)</f>
        <v>7.8374797051227896</v>
      </c>
      <c r="S117" s="40" t="str">
        <f>IF(COUNTIF(H117:L117,"&gt;"&amp;'reference parameters'!$B$2)&gt;='reference parameters'!$B$3,IF(COUNTIF('diff expr Varroa+DWV'!M117:Q117,"&gt;"&amp;'reference parameters'!$B$2)&gt;='reference parameters'!$B$4,"OK"))</f>
        <v>OK</v>
      </c>
      <c r="U117" s="3">
        <f t="shared" si="45"/>
        <v>8</v>
      </c>
      <c r="V117" s="3">
        <f t="shared" si="46"/>
        <v>3</v>
      </c>
      <c r="W117" s="3">
        <f t="shared" si="47"/>
        <v>6</v>
      </c>
      <c r="X117" s="3">
        <f t="shared" si="48"/>
        <v>2</v>
      </c>
      <c r="Y117" s="3">
        <f t="shared" si="49"/>
        <v>9</v>
      </c>
      <c r="Z117" s="3">
        <f t="shared" si="50"/>
        <v>4</v>
      </c>
      <c r="AA117" s="3">
        <f t="shared" si="51"/>
        <v>7</v>
      </c>
      <c r="AB117" s="3">
        <f t="shared" si="52"/>
        <v>5</v>
      </c>
      <c r="AC117" s="3">
        <f t="shared" si="53"/>
        <v>1</v>
      </c>
      <c r="AD117" s="3">
        <f t="shared" si="54"/>
        <v>10</v>
      </c>
      <c r="AE117" s="3"/>
      <c r="AF117" s="3">
        <f t="shared" si="55"/>
        <v>0</v>
      </c>
      <c r="AG117" s="3">
        <f t="shared" si="56"/>
        <v>0</v>
      </c>
      <c r="AH117" s="3">
        <f t="shared" si="57"/>
        <v>0</v>
      </c>
      <c r="AI117" s="3">
        <f t="shared" si="58"/>
        <v>0</v>
      </c>
      <c r="AJ117" s="3">
        <f t="shared" si="59"/>
        <v>0</v>
      </c>
      <c r="AK117" s="3">
        <f t="shared" si="60"/>
        <v>0</v>
      </c>
      <c r="AL117" s="3">
        <f t="shared" si="61"/>
        <v>0</v>
      </c>
      <c r="AM117" s="3">
        <f t="shared" si="62"/>
        <v>0</v>
      </c>
      <c r="AN117" s="3">
        <f t="shared" si="63"/>
        <v>0</v>
      </c>
      <c r="AO117" s="3">
        <f t="shared" si="64"/>
        <v>0</v>
      </c>
      <c r="AP117" s="3"/>
      <c r="AQ117" s="3">
        <f t="shared" si="65"/>
        <v>8</v>
      </c>
      <c r="AR117" s="3">
        <f t="shared" si="66"/>
        <v>3</v>
      </c>
      <c r="AS117" s="3">
        <f t="shared" si="67"/>
        <v>6</v>
      </c>
      <c r="AT117" s="3">
        <f t="shared" si="68"/>
        <v>2</v>
      </c>
      <c r="AU117" s="3">
        <f t="shared" si="69"/>
        <v>9</v>
      </c>
      <c r="AV117" s="3">
        <f t="shared" si="70"/>
        <v>4</v>
      </c>
      <c r="AW117" s="3">
        <f t="shared" si="71"/>
        <v>7</v>
      </c>
      <c r="AX117" s="3">
        <f t="shared" si="72"/>
        <v>5</v>
      </c>
      <c r="AY117" s="3">
        <f t="shared" si="73"/>
        <v>1</v>
      </c>
      <c r="AZ117" s="3">
        <f t="shared" si="74"/>
        <v>10</v>
      </c>
      <c r="BA117" s="3"/>
      <c r="BB117" s="6">
        <f t="shared" si="75"/>
        <v>5</v>
      </c>
      <c r="BC117" s="3">
        <f t="shared" si="76"/>
        <v>5</v>
      </c>
      <c r="BD117" s="3">
        <f t="shared" si="79"/>
        <v>28</v>
      </c>
      <c r="BE117" s="3">
        <f t="shared" si="80"/>
        <v>27</v>
      </c>
      <c r="BF117" s="3">
        <f t="shared" si="81"/>
        <v>12</v>
      </c>
      <c r="BG117" s="3">
        <f t="shared" si="82"/>
        <v>13</v>
      </c>
      <c r="BH117" s="3">
        <f t="shared" si="83"/>
        <v>12</v>
      </c>
      <c r="BI117" s="28">
        <f t="shared" si="84"/>
        <v>12.5</v>
      </c>
      <c r="BJ117" s="28">
        <f t="shared" si="85"/>
        <v>4.7871355387816905</v>
      </c>
      <c r="BK117" s="44">
        <f t="shared" si="86"/>
        <v>-0.10444659357341871</v>
      </c>
      <c r="BL117" s="45">
        <f t="shared" si="77"/>
        <v>0.45840747426404427</v>
      </c>
      <c r="BM117" s="39"/>
      <c r="BN117" s="39" t="str">
        <f t="shared" si="87"/>
        <v/>
      </c>
      <c r="BP117" s="12">
        <f t="shared" si="88"/>
        <v>9.1449613939756976E-3</v>
      </c>
    </row>
    <row r="118" spans="1:68">
      <c r="A118" s="43" t="s">
        <v>413</v>
      </c>
      <c r="B118" s="43" t="s">
        <v>414</v>
      </c>
      <c r="C118" s="43" t="s">
        <v>415</v>
      </c>
      <c r="D118" s="43" t="s">
        <v>416</v>
      </c>
      <c r="E118" s="43" t="s">
        <v>377</v>
      </c>
      <c r="F118" s="12" t="str">
        <f t="shared" si="78"/>
        <v>Scav. Recep</v>
      </c>
      <c r="H118" s="12">
        <f>VLOOKUP($B118,data!$B$3:$Q$11565,'diff expr Varroa+DWV'!H$7,FALSE)</f>
        <v>10.4936288971076</v>
      </c>
      <c r="I118" s="12">
        <f>VLOOKUP($B118,data!$B$3:$Q$11565,'diff expr Varroa+DWV'!I$7,FALSE)</f>
        <v>10.2790642536285</v>
      </c>
      <c r="J118" s="12">
        <f>VLOOKUP($B118,data!$B$3:$Q$11565,'diff expr Varroa+DWV'!J$7,FALSE)</f>
        <v>11.3296730753995</v>
      </c>
      <c r="K118" s="12">
        <f>VLOOKUP($B118,data!$B$3:$Q$11565,'diff expr Varroa+DWV'!K$7,FALSE)</f>
        <v>10.6632153181907</v>
      </c>
      <c r="L118" s="12">
        <f>VLOOKUP($B118,data!$B$3:$Q$11565,'diff expr Varroa+DWV'!L$7,FALSE)</f>
        <v>11.0607371356062</v>
      </c>
      <c r="M118" s="12">
        <f>VLOOKUP($B118,data!$B$3:$Q$11565,'diff expr Varroa+DWV'!M$7,FALSE)</f>
        <v>10.360771029727999</v>
      </c>
      <c r="N118" s="12">
        <f>VLOOKUP($B118,data!$B$3:$Q$11565,'diff expr Varroa+DWV'!N$7,FALSE)</f>
        <v>10.695513685119</v>
      </c>
      <c r="O118" s="12">
        <f>VLOOKUP($B118,data!$B$3:$Q$11565,'diff expr Varroa+DWV'!O$7,FALSE)</f>
        <v>10.389674639615899</v>
      </c>
      <c r="P118" s="12">
        <f>VLOOKUP($B118,data!$B$3:$Q$11565,'diff expr Varroa+DWV'!P$7,FALSE)</f>
        <v>9.7863038938009499</v>
      </c>
      <c r="Q118" s="12">
        <f>VLOOKUP($B118,data!$B$3:$Q$11565,'diff expr Varroa+DWV'!Q$7,FALSE)</f>
        <v>12.0590874986781</v>
      </c>
      <c r="S118" s="40" t="str">
        <f>IF(COUNTIF(H118:L118,"&gt;"&amp;'reference parameters'!$B$2)&gt;='reference parameters'!$B$3,IF(COUNTIF('diff expr Varroa+DWV'!M118:Q118,"&gt;"&amp;'reference parameters'!$B$2)&gt;='reference parameters'!$B$4,"OK"))</f>
        <v>OK</v>
      </c>
      <c r="U118" s="3">
        <f t="shared" si="45"/>
        <v>5</v>
      </c>
      <c r="V118" s="3">
        <f t="shared" si="46"/>
        <v>2</v>
      </c>
      <c r="W118" s="3">
        <f t="shared" si="47"/>
        <v>9</v>
      </c>
      <c r="X118" s="3">
        <f t="shared" si="48"/>
        <v>6</v>
      </c>
      <c r="Y118" s="3">
        <f t="shared" si="49"/>
        <v>8</v>
      </c>
      <c r="Z118" s="3">
        <f t="shared" si="50"/>
        <v>3</v>
      </c>
      <c r="AA118" s="3">
        <f t="shared" si="51"/>
        <v>7</v>
      </c>
      <c r="AB118" s="3">
        <f t="shared" si="52"/>
        <v>4</v>
      </c>
      <c r="AC118" s="3">
        <f t="shared" si="53"/>
        <v>1</v>
      </c>
      <c r="AD118" s="3">
        <f t="shared" si="54"/>
        <v>10</v>
      </c>
      <c r="AE118" s="3"/>
      <c r="AF118" s="3">
        <f t="shared" si="55"/>
        <v>0</v>
      </c>
      <c r="AG118" s="3">
        <f t="shared" si="56"/>
        <v>0</v>
      </c>
      <c r="AH118" s="3">
        <f t="shared" si="57"/>
        <v>0</v>
      </c>
      <c r="AI118" s="3">
        <f t="shared" si="58"/>
        <v>0</v>
      </c>
      <c r="AJ118" s="3">
        <f t="shared" si="59"/>
        <v>0</v>
      </c>
      <c r="AK118" s="3">
        <f t="shared" si="60"/>
        <v>0</v>
      </c>
      <c r="AL118" s="3">
        <f t="shared" si="61"/>
        <v>0</v>
      </c>
      <c r="AM118" s="3">
        <f t="shared" si="62"/>
        <v>0</v>
      </c>
      <c r="AN118" s="3">
        <f t="shared" si="63"/>
        <v>0</v>
      </c>
      <c r="AO118" s="3">
        <f t="shared" si="64"/>
        <v>0</v>
      </c>
      <c r="AP118" s="3"/>
      <c r="AQ118" s="3">
        <f t="shared" si="65"/>
        <v>5</v>
      </c>
      <c r="AR118" s="3">
        <f t="shared" si="66"/>
        <v>2</v>
      </c>
      <c r="AS118" s="3">
        <f t="shared" si="67"/>
        <v>9</v>
      </c>
      <c r="AT118" s="3">
        <f t="shared" si="68"/>
        <v>6</v>
      </c>
      <c r="AU118" s="3">
        <f t="shared" si="69"/>
        <v>8</v>
      </c>
      <c r="AV118" s="3">
        <f t="shared" si="70"/>
        <v>3</v>
      </c>
      <c r="AW118" s="3">
        <f t="shared" si="71"/>
        <v>7</v>
      </c>
      <c r="AX118" s="3">
        <f t="shared" si="72"/>
        <v>4</v>
      </c>
      <c r="AY118" s="3">
        <f t="shared" si="73"/>
        <v>1</v>
      </c>
      <c r="AZ118" s="3">
        <f t="shared" si="74"/>
        <v>10</v>
      </c>
      <c r="BA118" s="3"/>
      <c r="BB118" s="6">
        <f t="shared" si="75"/>
        <v>5</v>
      </c>
      <c r="BC118" s="3">
        <f t="shared" si="76"/>
        <v>5</v>
      </c>
      <c r="BD118" s="3">
        <f t="shared" si="79"/>
        <v>30</v>
      </c>
      <c r="BE118" s="3">
        <f t="shared" si="80"/>
        <v>25</v>
      </c>
      <c r="BF118" s="3">
        <f t="shared" si="81"/>
        <v>10</v>
      </c>
      <c r="BG118" s="3">
        <f t="shared" si="82"/>
        <v>15</v>
      </c>
      <c r="BH118" s="3">
        <f t="shared" si="83"/>
        <v>10</v>
      </c>
      <c r="BI118" s="28">
        <f t="shared" si="84"/>
        <v>12.5</v>
      </c>
      <c r="BJ118" s="28">
        <f t="shared" si="85"/>
        <v>4.7871355387816905</v>
      </c>
      <c r="BK118" s="44">
        <f t="shared" si="86"/>
        <v>-0.5222329678670935</v>
      </c>
      <c r="BL118" s="45">
        <f t="shared" si="77"/>
        <v>0.30075406722029491</v>
      </c>
      <c r="BM118" s="39"/>
      <c r="BN118" s="39" t="str">
        <f t="shared" si="87"/>
        <v/>
      </c>
      <c r="BP118" s="12">
        <f t="shared" si="88"/>
        <v>-4.3379501102962913E-3</v>
      </c>
    </row>
    <row r="119" spans="1:68">
      <c r="A119" s="43" t="s">
        <v>417</v>
      </c>
      <c r="B119" s="43" t="s">
        <v>418</v>
      </c>
      <c r="C119" s="43" t="s">
        <v>419</v>
      </c>
      <c r="D119" s="43" t="s">
        <v>420</v>
      </c>
      <c r="E119" s="43" t="s">
        <v>377</v>
      </c>
      <c r="F119" s="12" t="str">
        <f t="shared" si="78"/>
        <v>Scav. Recep</v>
      </c>
      <c r="H119" s="12">
        <f>VLOOKUP($B119,data!$B$3:$Q$11565,'diff expr Varroa+DWV'!H$7,FALSE)</f>
        <v>9.0656451604439798</v>
      </c>
      <c r="I119" s="12">
        <f>VLOOKUP($B119,data!$B$3:$Q$11565,'diff expr Varroa+DWV'!I$7,FALSE)</f>
        <v>9.1159153830665201</v>
      </c>
      <c r="J119" s="12">
        <f>VLOOKUP($B119,data!$B$3:$Q$11565,'diff expr Varroa+DWV'!J$7,FALSE)</f>
        <v>9.4629379117410402</v>
      </c>
      <c r="K119" s="12">
        <f>VLOOKUP($B119,data!$B$3:$Q$11565,'diff expr Varroa+DWV'!K$7,FALSE)</f>
        <v>9.3735620098735009</v>
      </c>
      <c r="L119" s="12">
        <f>VLOOKUP($B119,data!$B$3:$Q$11565,'diff expr Varroa+DWV'!L$7,FALSE)</f>
        <v>9.0841010347828508</v>
      </c>
      <c r="M119" s="12">
        <f>VLOOKUP($B119,data!$B$3:$Q$11565,'diff expr Varroa+DWV'!M$7,FALSE)</f>
        <v>9.8474135909342309</v>
      </c>
      <c r="N119" s="12">
        <f>VLOOKUP($B119,data!$B$3:$Q$11565,'diff expr Varroa+DWV'!N$7,FALSE)</f>
        <v>9.4130350840350694</v>
      </c>
      <c r="O119" s="12">
        <f>VLOOKUP($B119,data!$B$3:$Q$11565,'diff expr Varroa+DWV'!O$7,FALSE)</f>
        <v>9.5386888785613007</v>
      </c>
      <c r="P119" s="12">
        <f>VLOOKUP($B119,data!$B$3:$Q$11565,'diff expr Varroa+DWV'!P$7,FALSE)</f>
        <v>9.4718918982783809</v>
      </c>
      <c r="Q119" s="12">
        <f>VLOOKUP($B119,data!$B$3:$Q$11565,'diff expr Varroa+DWV'!Q$7,FALSE)</f>
        <v>7.1565710053807701</v>
      </c>
      <c r="S119" s="40" t="str">
        <f>IF(COUNTIF(H119:L119,"&gt;"&amp;'reference parameters'!$B$2)&gt;='reference parameters'!$B$3,IF(COUNTIF('diff expr Varroa+DWV'!M119:Q119,"&gt;"&amp;'reference parameters'!$B$2)&gt;='reference parameters'!$B$4,"OK"))</f>
        <v>OK</v>
      </c>
      <c r="U119" s="3">
        <f t="shared" si="45"/>
        <v>2</v>
      </c>
      <c r="V119" s="3">
        <f t="shared" si="46"/>
        <v>4</v>
      </c>
      <c r="W119" s="3">
        <f t="shared" si="47"/>
        <v>7</v>
      </c>
      <c r="X119" s="3">
        <f t="shared" si="48"/>
        <v>5</v>
      </c>
      <c r="Y119" s="3">
        <f t="shared" si="49"/>
        <v>3</v>
      </c>
      <c r="Z119" s="3">
        <f t="shared" si="50"/>
        <v>10</v>
      </c>
      <c r="AA119" s="3">
        <f t="shared" si="51"/>
        <v>6</v>
      </c>
      <c r="AB119" s="3">
        <f t="shared" si="52"/>
        <v>9</v>
      </c>
      <c r="AC119" s="3">
        <f t="shared" si="53"/>
        <v>8</v>
      </c>
      <c r="AD119" s="3">
        <f t="shared" si="54"/>
        <v>1</v>
      </c>
      <c r="AE119" s="3"/>
      <c r="AF119" s="3">
        <f t="shared" si="55"/>
        <v>0</v>
      </c>
      <c r="AG119" s="3">
        <f t="shared" si="56"/>
        <v>0</v>
      </c>
      <c r="AH119" s="3">
        <f t="shared" si="57"/>
        <v>0</v>
      </c>
      <c r="AI119" s="3">
        <f t="shared" si="58"/>
        <v>0</v>
      </c>
      <c r="AJ119" s="3">
        <f t="shared" si="59"/>
        <v>0</v>
      </c>
      <c r="AK119" s="3">
        <f t="shared" si="60"/>
        <v>0</v>
      </c>
      <c r="AL119" s="3">
        <f t="shared" si="61"/>
        <v>0</v>
      </c>
      <c r="AM119" s="3">
        <f t="shared" si="62"/>
        <v>0</v>
      </c>
      <c r="AN119" s="3">
        <f t="shared" si="63"/>
        <v>0</v>
      </c>
      <c r="AO119" s="3">
        <f t="shared" si="64"/>
        <v>0</v>
      </c>
      <c r="AP119" s="3"/>
      <c r="AQ119" s="3">
        <f t="shared" si="65"/>
        <v>2</v>
      </c>
      <c r="AR119" s="3">
        <f t="shared" si="66"/>
        <v>4</v>
      </c>
      <c r="AS119" s="3">
        <f t="shared" si="67"/>
        <v>7</v>
      </c>
      <c r="AT119" s="3">
        <f t="shared" si="68"/>
        <v>5</v>
      </c>
      <c r="AU119" s="3">
        <f t="shared" si="69"/>
        <v>3</v>
      </c>
      <c r="AV119" s="3">
        <f t="shared" si="70"/>
        <v>10</v>
      </c>
      <c r="AW119" s="3">
        <f t="shared" si="71"/>
        <v>6</v>
      </c>
      <c r="AX119" s="3">
        <f t="shared" si="72"/>
        <v>9</v>
      </c>
      <c r="AY119" s="3">
        <f t="shared" si="73"/>
        <v>8</v>
      </c>
      <c r="AZ119" s="3">
        <f t="shared" si="74"/>
        <v>1</v>
      </c>
      <c r="BA119" s="3"/>
      <c r="BB119" s="6">
        <f t="shared" si="75"/>
        <v>5</v>
      </c>
      <c r="BC119" s="3">
        <f t="shared" si="76"/>
        <v>5</v>
      </c>
      <c r="BD119" s="3">
        <f t="shared" si="79"/>
        <v>21</v>
      </c>
      <c r="BE119" s="3">
        <f t="shared" si="80"/>
        <v>34</v>
      </c>
      <c r="BF119" s="3">
        <f t="shared" si="81"/>
        <v>19</v>
      </c>
      <c r="BG119" s="3">
        <f t="shared" si="82"/>
        <v>6</v>
      </c>
      <c r="BH119" s="3">
        <f t="shared" si="83"/>
        <v>6</v>
      </c>
      <c r="BI119" s="28">
        <f t="shared" si="84"/>
        <v>12.5</v>
      </c>
      <c r="BJ119" s="28">
        <f t="shared" si="85"/>
        <v>4.7871355387816905</v>
      </c>
      <c r="BK119" s="44">
        <f t="shared" si="86"/>
        <v>-1.3578057164544433</v>
      </c>
      <c r="BL119" s="45">
        <f t="shared" si="77"/>
        <v>8.7262670284291577E-2</v>
      </c>
      <c r="BM119" s="39"/>
      <c r="BN119" s="39" t="str">
        <f t="shared" si="87"/>
        <v/>
      </c>
      <c r="BP119" s="12">
        <f t="shared" si="88"/>
        <v>-6.4014903229620487E-3</v>
      </c>
    </row>
    <row r="120" spans="1:68">
      <c r="A120" s="43" t="s">
        <v>421</v>
      </c>
      <c r="B120" s="43" t="s">
        <v>422</v>
      </c>
      <c r="C120" s="43" t="s">
        <v>423</v>
      </c>
      <c r="D120" s="43" t="s">
        <v>424</v>
      </c>
      <c r="E120" s="43" t="s">
        <v>377</v>
      </c>
      <c r="F120" s="12" t="str">
        <f t="shared" si="78"/>
        <v>Scav. Recep</v>
      </c>
      <c r="H120" s="12">
        <f>VLOOKUP($B120,data!$B$3:$Q$11565,'diff expr Varroa+DWV'!H$7,FALSE)</f>
        <v>7.0458303086313601</v>
      </c>
      <c r="I120" s="12">
        <f>VLOOKUP($B120,data!$B$3:$Q$11565,'diff expr Varroa+DWV'!I$7,FALSE)</f>
        <v>6.9074442113721899</v>
      </c>
      <c r="J120" s="12">
        <f>VLOOKUP($B120,data!$B$3:$Q$11565,'diff expr Varroa+DWV'!J$7,FALSE)</f>
        <v>7.7714853696760704</v>
      </c>
      <c r="K120" s="12">
        <f>VLOOKUP($B120,data!$B$3:$Q$11565,'diff expr Varroa+DWV'!K$7,FALSE)</f>
        <v>7.8169253978300501</v>
      </c>
      <c r="L120" s="12">
        <f>VLOOKUP($B120,data!$B$3:$Q$11565,'diff expr Varroa+DWV'!L$7,FALSE)</f>
        <v>7.8739907276269099</v>
      </c>
      <c r="M120" s="12">
        <f>VLOOKUP($B120,data!$B$3:$Q$11565,'diff expr Varroa+DWV'!M$7,FALSE)</f>
        <v>7.3820668422772098</v>
      </c>
      <c r="N120" s="12">
        <f>VLOOKUP($B120,data!$B$3:$Q$11565,'diff expr Varroa+DWV'!N$7,FALSE)</f>
        <v>7.4231462068533096</v>
      </c>
      <c r="O120" s="12">
        <f>VLOOKUP($B120,data!$B$3:$Q$11565,'diff expr Varroa+DWV'!O$7,FALSE)</f>
        <v>7.5713977500087601</v>
      </c>
      <c r="P120" s="12">
        <f>VLOOKUP($B120,data!$B$3:$Q$11565,'diff expr Varroa+DWV'!P$7,FALSE)</f>
        <v>6.1512012767569502</v>
      </c>
      <c r="Q120" s="12">
        <f>VLOOKUP($B120,data!$B$3:$Q$11565,'diff expr Varroa+DWV'!Q$7,FALSE)</f>
        <v>9.4541791636288703</v>
      </c>
      <c r="S120" s="40" t="str">
        <f>IF(COUNTIF(H120:L120,"&gt;"&amp;'reference parameters'!$B$2)&gt;='reference parameters'!$B$3,IF(COUNTIF('diff expr Varroa+DWV'!M120:Q120,"&gt;"&amp;'reference parameters'!$B$2)&gt;='reference parameters'!$B$4,"OK"))</f>
        <v>OK</v>
      </c>
      <c r="U120" s="3">
        <f t="shared" si="45"/>
        <v>3</v>
      </c>
      <c r="V120" s="3">
        <f t="shared" si="46"/>
        <v>2</v>
      </c>
      <c r="W120" s="3">
        <f t="shared" si="47"/>
        <v>7</v>
      </c>
      <c r="X120" s="3">
        <f t="shared" si="48"/>
        <v>8</v>
      </c>
      <c r="Y120" s="3">
        <f t="shared" si="49"/>
        <v>9</v>
      </c>
      <c r="Z120" s="3">
        <f t="shared" si="50"/>
        <v>4</v>
      </c>
      <c r="AA120" s="3">
        <f t="shared" si="51"/>
        <v>5</v>
      </c>
      <c r="AB120" s="3">
        <f t="shared" si="52"/>
        <v>6</v>
      </c>
      <c r="AC120" s="3">
        <f t="shared" si="53"/>
        <v>1</v>
      </c>
      <c r="AD120" s="3">
        <f t="shared" si="54"/>
        <v>10</v>
      </c>
      <c r="AE120" s="3"/>
      <c r="AF120" s="3">
        <f t="shared" si="55"/>
        <v>0</v>
      </c>
      <c r="AG120" s="3">
        <f t="shared" si="56"/>
        <v>0</v>
      </c>
      <c r="AH120" s="3">
        <f t="shared" si="57"/>
        <v>0</v>
      </c>
      <c r="AI120" s="3">
        <f t="shared" si="58"/>
        <v>0</v>
      </c>
      <c r="AJ120" s="3">
        <f t="shared" si="59"/>
        <v>0</v>
      </c>
      <c r="AK120" s="3">
        <f t="shared" si="60"/>
        <v>0</v>
      </c>
      <c r="AL120" s="3">
        <f t="shared" si="61"/>
        <v>0</v>
      </c>
      <c r="AM120" s="3">
        <f t="shared" si="62"/>
        <v>0</v>
      </c>
      <c r="AN120" s="3">
        <f t="shared" si="63"/>
        <v>0</v>
      </c>
      <c r="AO120" s="3">
        <f t="shared" si="64"/>
        <v>0</v>
      </c>
      <c r="AP120" s="3"/>
      <c r="AQ120" s="3">
        <f t="shared" si="65"/>
        <v>3</v>
      </c>
      <c r="AR120" s="3">
        <f t="shared" si="66"/>
        <v>2</v>
      </c>
      <c r="AS120" s="3">
        <f t="shared" si="67"/>
        <v>7</v>
      </c>
      <c r="AT120" s="3">
        <f t="shared" si="68"/>
        <v>8</v>
      </c>
      <c r="AU120" s="3">
        <f t="shared" si="69"/>
        <v>9</v>
      </c>
      <c r="AV120" s="3">
        <f t="shared" si="70"/>
        <v>4</v>
      </c>
      <c r="AW120" s="3">
        <f t="shared" si="71"/>
        <v>5</v>
      </c>
      <c r="AX120" s="3">
        <f t="shared" si="72"/>
        <v>6</v>
      </c>
      <c r="AY120" s="3">
        <f t="shared" si="73"/>
        <v>1</v>
      </c>
      <c r="AZ120" s="3">
        <f t="shared" si="74"/>
        <v>10</v>
      </c>
      <c r="BA120" s="3"/>
      <c r="BB120" s="6">
        <f t="shared" si="75"/>
        <v>5</v>
      </c>
      <c r="BC120" s="3">
        <f t="shared" si="76"/>
        <v>5</v>
      </c>
      <c r="BD120" s="3">
        <f t="shared" si="79"/>
        <v>29</v>
      </c>
      <c r="BE120" s="3">
        <f t="shared" si="80"/>
        <v>26</v>
      </c>
      <c r="BF120" s="3">
        <f t="shared" si="81"/>
        <v>11</v>
      </c>
      <c r="BG120" s="3">
        <f t="shared" si="82"/>
        <v>14</v>
      </c>
      <c r="BH120" s="3">
        <f t="shared" si="83"/>
        <v>11</v>
      </c>
      <c r="BI120" s="28">
        <f t="shared" si="84"/>
        <v>12.5</v>
      </c>
      <c r="BJ120" s="28">
        <f t="shared" si="85"/>
        <v>4.7871355387816905</v>
      </c>
      <c r="BK120" s="44">
        <f t="shared" si="86"/>
        <v>-0.31333978072025609</v>
      </c>
      <c r="BL120" s="45">
        <f t="shared" si="77"/>
        <v>0.37701126503103738</v>
      </c>
      <c r="BM120" s="39"/>
      <c r="BN120" s="39" t="str">
        <f t="shared" si="87"/>
        <v/>
      </c>
      <c r="BP120" s="12">
        <f t="shared" si="88"/>
        <v>6.5241329391353218E-3</v>
      </c>
    </row>
    <row r="121" spans="1:68">
      <c r="A121" s="43" t="s">
        <v>425</v>
      </c>
      <c r="B121" s="43" t="s">
        <v>426</v>
      </c>
      <c r="C121" s="43" t="s">
        <v>427</v>
      </c>
      <c r="D121" s="43" t="s">
        <v>428</v>
      </c>
      <c r="E121" s="43" t="s">
        <v>429</v>
      </c>
      <c r="F121" s="12" t="str">
        <f t="shared" si="78"/>
        <v>PPO - melan</v>
      </c>
      <c r="H121" s="12">
        <f>VLOOKUP($B121,data!$B$3:$Q$11565,'diff expr Varroa+DWV'!H$7,FALSE)</f>
        <v>8.1966500867603393</v>
      </c>
      <c r="I121" s="12">
        <f>VLOOKUP($B121,data!$B$3:$Q$11565,'diff expr Varroa+DWV'!I$7,FALSE)</f>
        <v>8.1102015415907793</v>
      </c>
      <c r="J121" s="12">
        <f>VLOOKUP($B121,data!$B$3:$Q$11565,'diff expr Varroa+DWV'!J$7,FALSE)</f>
        <v>8.5027560619880909</v>
      </c>
      <c r="K121" s="12">
        <f>VLOOKUP($B121,data!$B$3:$Q$11565,'diff expr Varroa+DWV'!K$7,FALSE)</f>
        <v>7.89838942043591</v>
      </c>
      <c r="L121" s="12">
        <f>VLOOKUP($B121,data!$B$3:$Q$11565,'diff expr Varroa+DWV'!L$7,FALSE)</f>
        <v>8.3024221523858994</v>
      </c>
      <c r="M121" s="12">
        <f>VLOOKUP($B121,data!$B$3:$Q$11565,'diff expr Varroa+DWV'!M$7,FALSE)</f>
        <v>8.2642805664748806</v>
      </c>
      <c r="N121" s="12">
        <f>VLOOKUP($B121,data!$B$3:$Q$11565,'diff expr Varroa+DWV'!N$7,FALSE)</f>
        <v>8.8915260370879405</v>
      </c>
      <c r="O121" s="12">
        <f>VLOOKUP($B121,data!$B$3:$Q$11565,'diff expr Varroa+DWV'!O$7,FALSE)</f>
        <v>8.54992176437311</v>
      </c>
      <c r="P121" s="12">
        <f>VLOOKUP($B121,data!$B$3:$Q$11565,'diff expr Varroa+DWV'!P$7,FALSE)</f>
        <v>7.6604357769062297</v>
      </c>
      <c r="Q121" s="12">
        <f>VLOOKUP($B121,data!$B$3:$Q$11565,'diff expr Varroa+DWV'!Q$7,FALSE)</f>
        <v>8.7932323857913595</v>
      </c>
      <c r="S121" s="40" t="str">
        <f>IF(COUNTIF(H121:L121,"&gt;"&amp;'reference parameters'!$B$2)&gt;='reference parameters'!$B$3,IF(COUNTIF('diff expr Varroa+DWV'!M121:Q121,"&gt;"&amp;'reference parameters'!$B$2)&gt;='reference parameters'!$B$4,"OK"))</f>
        <v>OK</v>
      </c>
      <c r="U121" s="3">
        <f t="shared" si="45"/>
        <v>4</v>
      </c>
      <c r="V121" s="3">
        <f t="shared" si="46"/>
        <v>3</v>
      </c>
      <c r="W121" s="3">
        <f t="shared" si="47"/>
        <v>7</v>
      </c>
      <c r="X121" s="3">
        <f t="shared" si="48"/>
        <v>2</v>
      </c>
      <c r="Y121" s="3">
        <f t="shared" si="49"/>
        <v>6</v>
      </c>
      <c r="Z121" s="3">
        <f t="shared" si="50"/>
        <v>5</v>
      </c>
      <c r="AA121" s="3">
        <f t="shared" si="51"/>
        <v>10</v>
      </c>
      <c r="AB121" s="3">
        <f t="shared" si="52"/>
        <v>8</v>
      </c>
      <c r="AC121" s="3">
        <f t="shared" si="53"/>
        <v>1</v>
      </c>
      <c r="AD121" s="3">
        <f t="shared" si="54"/>
        <v>9</v>
      </c>
      <c r="AE121" s="3"/>
      <c r="AF121" s="3">
        <f t="shared" si="55"/>
        <v>0</v>
      </c>
      <c r="AG121" s="3">
        <f t="shared" si="56"/>
        <v>0</v>
      </c>
      <c r="AH121" s="3">
        <f t="shared" si="57"/>
        <v>0</v>
      </c>
      <c r="AI121" s="3">
        <f t="shared" si="58"/>
        <v>0</v>
      </c>
      <c r="AJ121" s="3">
        <f t="shared" si="59"/>
        <v>0</v>
      </c>
      <c r="AK121" s="3">
        <f t="shared" si="60"/>
        <v>0</v>
      </c>
      <c r="AL121" s="3">
        <f t="shared" si="61"/>
        <v>0</v>
      </c>
      <c r="AM121" s="3">
        <f t="shared" si="62"/>
        <v>0</v>
      </c>
      <c r="AN121" s="3">
        <f t="shared" si="63"/>
        <v>0</v>
      </c>
      <c r="AO121" s="3">
        <f t="shared" si="64"/>
        <v>0</v>
      </c>
      <c r="AP121" s="3"/>
      <c r="AQ121" s="3">
        <f t="shared" si="65"/>
        <v>4</v>
      </c>
      <c r="AR121" s="3">
        <f t="shared" si="66"/>
        <v>3</v>
      </c>
      <c r="AS121" s="3">
        <f t="shared" si="67"/>
        <v>7</v>
      </c>
      <c r="AT121" s="3">
        <f t="shared" si="68"/>
        <v>2</v>
      </c>
      <c r="AU121" s="3">
        <f t="shared" si="69"/>
        <v>6</v>
      </c>
      <c r="AV121" s="3">
        <f t="shared" si="70"/>
        <v>5</v>
      </c>
      <c r="AW121" s="3">
        <f t="shared" si="71"/>
        <v>10</v>
      </c>
      <c r="AX121" s="3">
        <f t="shared" si="72"/>
        <v>8</v>
      </c>
      <c r="AY121" s="3">
        <f t="shared" si="73"/>
        <v>1</v>
      </c>
      <c r="AZ121" s="3">
        <f t="shared" si="74"/>
        <v>9</v>
      </c>
      <c r="BA121" s="3"/>
      <c r="BB121" s="6">
        <f t="shared" si="75"/>
        <v>5</v>
      </c>
      <c r="BC121" s="3">
        <f t="shared" si="76"/>
        <v>5</v>
      </c>
      <c r="BD121" s="3">
        <f t="shared" si="79"/>
        <v>22</v>
      </c>
      <c r="BE121" s="3">
        <f t="shared" si="80"/>
        <v>33</v>
      </c>
      <c r="BF121" s="3">
        <f t="shared" si="81"/>
        <v>18</v>
      </c>
      <c r="BG121" s="3">
        <f t="shared" si="82"/>
        <v>7</v>
      </c>
      <c r="BH121" s="3">
        <f t="shared" si="83"/>
        <v>7</v>
      </c>
      <c r="BI121" s="28">
        <f t="shared" si="84"/>
        <v>12.5</v>
      </c>
      <c r="BJ121" s="28">
        <f t="shared" si="85"/>
        <v>4.7871355387816905</v>
      </c>
      <c r="BK121" s="44">
        <f t="shared" si="86"/>
        <v>-1.1489125293076057</v>
      </c>
      <c r="BL121" s="45">
        <f t="shared" si="77"/>
        <v>0.12529602534284204</v>
      </c>
      <c r="BM121" s="39"/>
      <c r="BN121" s="39" t="str">
        <f t="shared" si="87"/>
        <v/>
      </c>
      <c r="BP121" s="12">
        <f t="shared" si="88"/>
        <v>1.2000176513026452E-2</v>
      </c>
    </row>
    <row r="122" spans="1:68">
      <c r="A122" s="43" t="s">
        <v>430</v>
      </c>
      <c r="B122" s="43" t="s">
        <v>431</v>
      </c>
      <c r="C122" s="43" t="s">
        <v>432</v>
      </c>
      <c r="D122" s="43" t="s">
        <v>433</v>
      </c>
      <c r="E122" s="43" t="s">
        <v>429</v>
      </c>
      <c r="F122" s="12" t="str">
        <f t="shared" si="78"/>
        <v>PPO - melan</v>
      </c>
      <c r="H122" s="12">
        <f>VLOOKUP($B122,data!$B$3:$Q$11565,'diff expr Varroa+DWV'!H$7,FALSE)</f>
        <v>8.5497832652920707</v>
      </c>
      <c r="I122" s="12">
        <f>VLOOKUP($B122,data!$B$3:$Q$11565,'diff expr Varroa+DWV'!I$7,FALSE)</f>
        <v>8.3524069167452293</v>
      </c>
      <c r="J122" s="12">
        <f>VLOOKUP($B122,data!$B$3:$Q$11565,'diff expr Varroa+DWV'!J$7,FALSE)</f>
        <v>9.9367336196872404</v>
      </c>
      <c r="K122" s="12">
        <f>VLOOKUP($B122,data!$B$3:$Q$11565,'diff expr Varroa+DWV'!K$7,FALSE)</f>
        <v>8.9027398682343506</v>
      </c>
      <c r="L122" s="12">
        <f>VLOOKUP($B122,data!$B$3:$Q$11565,'diff expr Varroa+DWV'!L$7,FALSE)</f>
        <v>9.4295326772126202</v>
      </c>
      <c r="M122" s="12">
        <f>VLOOKUP($B122,data!$B$3:$Q$11565,'diff expr Varroa+DWV'!M$7,FALSE)</f>
        <v>8.5781950052634297</v>
      </c>
      <c r="N122" s="12">
        <f>VLOOKUP($B122,data!$B$3:$Q$11565,'diff expr Varroa+DWV'!N$7,FALSE)</f>
        <v>8.5452591144685304</v>
      </c>
      <c r="O122" s="12">
        <f>VLOOKUP($B122,data!$B$3:$Q$11565,'diff expr Varroa+DWV'!O$7,FALSE)</f>
        <v>9.1466626679642307</v>
      </c>
      <c r="P122" s="12">
        <f>VLOOKUP($B122,data!$B$3:$Q$11565,'diff expr Varroa+DWV'!P$7,FALSE)</f>
        <v>6.0078251400104499</v>
      </c>
      <c r="Q122" s="12">
        <f>VLOOKUP($B122,data!$B$3:$Q$11565,'diff expr Varroa+DWV'!Q$7,FALSE)</f>
        <v>10.567702649957999</v>
      </c>
      <c r="S122" s="40" t="str">
        <f>IF(COUNTIF(H122:L122,"&gt;"&amp;'reference parameters'!$B$2)&gt;='reference parameters'!$B$3,IF(COUNTIF('diff expr Varroa+DWV'!M122:Q122,"&gt;"&amp;'reference parameters'!$B$2)&gt;='reference parameters'!$B$4,"OK"))</f>
        <v>OK</v>
      </c>
      <c r="U122" s="3">
        <f t="shared" si="45"/>
        <v>4</v>
      </c>
      <c r="V122" s="3">
        <f t="shared" si="46"/>
        <v>2</v>
      </c>
      <c r="W122" s="3">
        <f t="shared" si="47"/>
        <v>9</v>
      </c>
      <c r="X122" s="3">
        <f t="shared" si="48"/>
        <v>6</v>
      </c>
      <c r="Y122" s="3">
        <f t="shared" si="49"/>
        <v>8</v>
      </c>
      <c r="Z122" s="3">
        <f t="shared" si="50"/>
        <v>5</v>
      </c>
      <c r="AA122" s="3">
        <f t="shared" si="51"/>
        <v>3</v>
      </c>
      <c r="AB122" s="3">
        <f t="shared" si="52"/>
        <v>7</v>
      </c>
      <c r="AC122" s="3">
        <f t="shared" si="53"/>
        <v>1</v>
      </c>
      <c r="AD122" s="3">
        <f t="shared" si="54"/>
        <v>10</v>
      </c>
      <c r="AE122" s="3"/>
      <c r="AF122" s="3">
        <f t="shared" si="55"/>
        <v>0</v>
      </c>
      <c r="AG122" s="3">
        <f t="shared" si="56"/>
        <v>0</v>
      </c>
      <c r="AH122" s="3">
        <f t="shared" si="57"/>
        <v>0</v>
      </c>
      <c r="AI122" s="3">
        <f t="shared" si="58"/>
        <v>0</v>
      </c>
      <c r="AJ122" s="3">
        <f t="shared" si="59"/>
        <v>0</v>
      </c>
      <c r="AK122" s="3">
        <f t="shared" si="60"/>
        <v>0</v>
      </c>
      <c r="AL122" s="3">
        <f t="shared" si="61"/>
        <v>0</v>
      </c>
      <c r="AM122" s="3">
        <f t="shared" si="62"/>
        <v>0</v>
      </c>
      <c r="AN122" s="3">
        <f t="shared" si="63"/>
        <v>0</v>
      </c>
      <c r="AO122" s="3">
        <f t="shared" si="64"/>
        <v>0</v>
      </c>
      <c r="AP122" s="3"/>
      <c r="AQ122" s="3">
        <f t="shared" si="65"/>
        <v>4</v>
      </c>
      <c r="AR122" s="3">
        <f t="shared" si="66"/>
        <v>2</v>
      </c>
      <c r="AS122" s="3">
        <f t="shared" si="67"/>
        <v>9</v>
      </c>
      <c r="AT122" s="3">
        <f t="shared" si="68"/>
        <v>6</v>
      </c>
      <c r="AU122" s="3">
        <f t="shared" si="69"/>
        <v>8</v>
      </c>
      <c r="AV122" s="3">
        <f t="shared" si="70"/>
        <v>5</v>
      </c>
      <c r="AW122" s="3">
        <f t="shared" si="71"/>
        <v>3</v>
      </c>
      <c r="AX122" s="3">
        <f t="shared" si="72"/>
        <v>7</v>
      </c>
      <c r="AY122" s="3">
        <f t="shared" si="73"/>
        <v>1</v>
      </c>
      <c r="AZ122" s="3">
        <f t="shared" si="74"/>
        <v>10</v>
      </c>
      <c r="BA122" s="3"/>
      <c r="BB122" s="6">
        <f t="shared" si="75"/>
        <v>5</v>
      </c>
      <c r="BC122" s="3">
        <f t="shared" si="76"/>
        <v>5</v>
      </c>
      <c r="BD122" s="3">
        <f t="shared" si="79"/>
        <v>29</v>
      </c>
      <c r="BE122" s="3">
        <f t="shared" si="80"/>
        <v>26</v>
      </c>
      <c r="BF122" s="3">
        <f t="shared" si="81"/>
        <v>11</v>
      </c>
      <c r="BG122" s="3">
        <f t="shared" si="82"/>
        <v>14</v>
      </c>
      <c r="BH122" s="3">
        <f t="shared" si="83"/>
        <v>11</v>
      </c>
      <c r="BI122" s="28">
        <f t="shared" si="84"/>
        <v>12.5</v>
      </c>
      <c r="BJ122" s="28">
        <f t="shared" si="85"/>
        <v>4.7871355387816905</v>
      </c>
      <c r="BK122" s="44">
        <f t="shared" si="86"/>
        <v>-0.31333978072025609</v>
      </c>
      <c r="BL122" s="45">
        <f t="shared" si="77"/>
        <v>0.37701126503103738</v>
      </c>
      <c r="BM122" s="39"/>
      <c r="BN122" s="39" t="str">
        <f t="shared" si="87"/>
        <v/>
      </c>
      <c r="BP122" s="12">
        <f t="shared" si="88"/>
        <v>-2.295491206696364E-2</v>
      </c>
    </row>
    <row r="123" spans="1:68">
      <c r="A123" s="43" t="s">
        <v>434</v>
      </c>
      <c r="B123" s="43" t="s">
        <v>435</v>
      </c>
      <c r="C123" s="43" t="s">
        <v>436</v>
      </c>
      <c r="D123" s="43" t="s">
        <v>437</v>
      </c>
      <c r="E123" s="43" t="s">
        <v>438</v>
      </c>
      <c r="F123" s="12" t="str">
        <f t="shared" si="78"/>
        <v>Lysozyme</v>
      </c>
      <c r="H123" s="12" t="e">
        <f>VLOOKUP($B123,data!$B$3:$Q$11565,'diff expr Varroa+DWV'!H$7,FALSE)</f>
        <v>#N/A</v>
      </c>
      <c r="I123" s="12" t="e">
        <f>VLOOKUP($B123,data!$B$3:$Q$11565,'diff expr Varroa+DWV'!I$7,FALSE)</f>
        <v>#N/A</v>
      </c>
      <c r="J123" s="12" t="e">
        <f>VLOOKUP($B123,data!$B$3:$Q$11565,'diff expr Varroa+DWV'!J$7,FALSE)</f>
        <v>#N/A</v>
      </c>
      <c r="K123" s="12" t="e">
        <f>VLOOKUP($B123,data!$B$3:$Q$11565,'diff expr Varroa+DWV'!K$7,FALSE)</f>
        <v>#N/A</v>
      </c>
      <c r="L123" s="12" t="e">
        <f>VLOOKUP($B123,data!$B$3:$Q$11565,'diff expr Varroa+DWV'!L$7,FALSE)</f>
        <v>#N/A</v>
      </c>
      <c r="M123" s="12" t="e">
        <f>VLOOKUP($B123,data!$B$3:$Q$11565,'diff expr Varroa+DWV'!M$7,FALSE)</f>
        <v>#N/A</v>
      </c>
      <c r="N123" s="12" t="e">
        <f>VLOOKUP($B123,data!$B$3:$Q$11565,'diff expr Varroa+DWV'!N$7,FALSE)</f>
        <v>#N/A</v>
      </c>
      <c r="O123" s="12" t="e">
        <f>VLOOKUP($B123,data!$B$3:$Q$11565,'diff expr Varroa+DWV'!O$7,FALSE)</f>
        <v>#N/A</v>
      </c>
      <c r="P123" s="12" t="e">
        <f>VLOOKUP($B123,data!$B$3:$Q$11565,'diff expr Varroa+DWV'!P$7,FALSE)</f>
        <v>#N/A</v>
      </c>
      <c r="Q123" s="12" t="e">
        <f>VLOOKUP($B123,data!$B$3:$Q$11565,'diff expr Varroa+DWV'!Q$7,FALSE)</f>
        <v>#N/A</v>
      </c>
      <c r="S123" s="40" t="b">
        <f>IF(COUNTIF(H123:L123,"&gt;"&amp;'reference parameters'!$B$2)&gt;='reference parameters'!$B$3,IF(COUNTIF('diff expr Varroa+DWV'!M123:Q123,"&gt;"&amp;'reference parameters'!$B$2)&gt;='reference parameters'!$B$4,"OK"))</f>
        <v>0</v>
      </c>
      <c r="U123" s="3" t="b">
        <f t="shared" si="45"/>
        <v>0</v>
      </c>
      <c r="V123" s="3" t="b">
        <f t="shared" si="46"/>
        <v>0</v>
      </c>
      <c r="W123" s="3" t="b">
        <f t="shared" si="47"/>
        <v>0</v>
      </c>
      <c r="X123" s="3" t="b">
        <f t="shared" si="48"/>
        <v>0</v>
      </c>
      <c r="Y123" s="3" t="b">
        <f t="shared" si="49"/>
        <v>0</v>
      </c>
      <c r="Z123" s="3" t="b">
        <f t="shared" si="50"/>
        <v>0</v>
      </c>
      <c r="AA123" s="3" t="b">
        <f t="shared" si="51"/>
        <v>0</v>
      </c>
      <c r="AB123" s="3" t="b">
        <f t="shared" si="52"/>
        <v>0</v>
      </c>
      <c r="AC123" s="3" t="b">
        <f t="shared" si="53"/>
        <v>0</v>
      </c>
      <c r="AD123" s="3" t="b">
        <f t="shared" si="54"/>
        <v>0</v>
      </c>
      <c r="AE123" s="3"/>
      <c r="AF123" s="3" t="str">
        <f t="shared" si="55"/>
        <v/>
      </c>
      <c r="AG123" s="3" t="str">
        <f t="shared" si="56"/>
        <v/>
      </c>
      <c r="AH123" s="3" t="str">
        <f t="shared" si="57"/>
        <v/>
      </c>
      <c r="AI123" s="3" t="str">
        <f t="shared" si="58"/>
        <v/>
      </c>
      <c r="AJ123" s="3" t="str">
        <f t="shared" si="59"/>
        <v/>
      </c>
      <c r="AK123" s="3" t="str">
        <f t="shared" si="60"/>
        <v/>
      </c>
      <c r="AL123" s="3" t="str">
        <f t="shared" si="61"/>
        <v/>
      </c>
      <c r="AM123" s="3" t="str">
        <f t="shared" si="62"/>
        <v/>
      </c>
      <c r="AN123" s="3" t="str">
        <f t="shared" si="63"/>
        <v/>
      </c>
      <c r="AO123" s="3" t="str">
        <f t="shared" si="64"/>
        <v/>
      </c>
      <c r="AP123" s="3"/>
      <c r="AQ123" s="3" t="str">
        <f t="shared" si="65"/>
        <v/>
      </c>
      <c r="AR123" s="3" t="str">
        <f t="shared" si="66"/>
        <v/>
      </c>
      <c r="AS123" s="3" t="str">
        <f t="shared" si="67"/>
        <v/>
      </c>
      <c r="AT123" s="3" t="str">
        <f t="shared" si="68"/>
        <v/>
      </c>
      <c r="AU123" s="3" t="str">
        <f t="shared" si="69"/>
        <v/>
      </c>
      <c r="AV123" s="3" t="str">
        <f t="shared" si="70"/>
        <v/>
      </c>
      <c r="AW123" s="3" t="str">
        <f t="shared" si="71"/>
        <v/>
      </c>
      <c r="AX123" s="3" t="str">
        <f t="shared" si="72"/>
        <v/>
      </c>
      <c r="AY123" s="3" t="str">
        <f t="shared" si="73"/>
        <v/>
      </c>
      <c r="AZ123" s="3" t="str">
        <f t="shared" si="74"/>
        <v/>
      </c>
      <c r="BA123" s="3"/>
      <c r="BB123" s="6">
        <f t="shared" si="75"/>
        <v>0</v>
      </c>
      <c r="BC123" s="3">
        <f t="shared" si="76"/>
        <v>0</v>
      </c>
      <c r="BD123" s="3">
        <f t="shared" si="79"/>
        <v>0</v>
      </c>
      <c r="BE123" s="3">
        <f t="shared" si="80"/>
        <v>0</v>
      </c>
      <c r="BF123" s="3">
        <f t="shared" si="81"/>
        <v>0</v>
      </c>
      <c r="BG123" s="3">
        <f t="shared" si="82"/>
        <v>0</v>
      </c>
      <c r="BH123" s="3">
        <f t="shared" si="83"/>
        <v>0</v>
      </c>
      <c r="BI123" s="28">
        <f t="shared" si="84"/>
        <v>0</v>
      </c>
      <c r="BJ123" s="28">
        <f t="shared" si="85"/>
        <v>0</v>
      </c>
      <c r="BK123" s="44" t="e">
        <f t="shared" si="86"/>
        <v>#DIV/0!</v>
      </c>
      <c r="BL123" s="45" t="str">
        <f t="shared" si="77"/>
        <v/>
      </c>
      <c r="BM123" s="39"/>
      <c r="BN123" s="39" t="str">
        <f t="shared" si="87"/>
        <v/>
      </c>
      <c r="BP123" s="12" t="e">
        <f t="shared" si="88"/>
        <v>#N/A</v>
      </c>
    </row>
    <row r="124" spans="1:68">
      <c r="A124" s="43" t="s">
        <v>439</v>
      </c>
      <c r="B124" s="43" t="s">
        <v>440</v>
      </c>
      <c r="C124" s="43" t="s">
        <v>441</v>
      </c>
      <c r="D124" s="43"/>
      <c r="E124" s="43" t="s">
        <v>438</v>
      </c>
      <c r="F124" s="12" t="str">
        <f t="shared" si="78"/>
        <v>Lysozyme</v>
      </c>
      <c r="H124" s="12">
        <f>VLOOKUP($B124,data!$B$3:$Q$11565,'diff expr Varroa+DWV'!H$7,FALSE)</f>
        <v>7.9225536190524997</v>
      </c>
      <c r="I124" s="12">
        <f>VLOOKUP($B124,data!$B$3:$Q$11565,'diff expr Varroa+DWV'!I$7,FALSE)</f>
        <v>7.9226756640482803</v>
      </c>
      <c r="J124" s="12">
        <f>VLOOKUP($B124,data!$B$3:$Q$11565,'diff expr Varroa+DWV'!J$7,FALSE)</f>
        <v>8.5119766785177706</v>
      </c>
      <c r="K124" s="12">
        <f>VLOOKUP($B124,data!$B$3:$Q$11565,'diff expr Varroa+DWV'!K$7,FALSE)</f>
        <v>8.3156834904239894</v>
      </c>
      <c r="L124" s="12">
        <f>VLOOKUP($B124,data!$B$3:$Q$11565,'diff expr Varroa+DWV'!L$7,FALSE)</f>
        <v>7.8628598961016696</v>
      </c>
      <c r="M124" s="12">
        <f>VLOOKUP($B124,data!$B$3:$Q$11565,'diff expr Varroa+DWV'!M$7,FALSE)</f>
        <v>8.1240673728060901</v>
      </c>
      <c r="N124" s="12">
        <f>VLOOKUP($B124,data!$B$3:$Q$11565,'diff expr Varroa+DWV'!N$7,FALSE)</f>
        <v>7.96450557611786</v>
      </c>
      <c r="O124" s="12">
        <f>VLOOKUP($B124,data!$B$3:$Q$11565,'diff expr Varroa+DWV'!O$7,FALSE)</f>
        <v>8.1469710812969698</v>
      </c>
      <c r="P124" s="12">
        <f>VLOOKUP($B124,data!$B$3:$Q$11565,'diff expr Varroa+DWV'!P$7,FALSE)</f>
        <v>7.8527434264668097</v>
      </c>
      <c r="Q124" s="12">
        <f>VLOOKUP($B124,data!$B$3:$Q$11565,'diff expr Varroa+DWV'!Q$7,FALSE)</f>
        <v>9.3151344269335699</v>
      </c>
      <c r="S124" s="40" t="str">
        <f>IF(COUNTIF(H124:L124,"&gt;"&amp;'reference parameters'!$B$2)&gt;='reference parameters'!$B$3,IF(COUNTIF('diff expr Varroa+DWV'!M124:Q124,"&gt;"&amp;'reference parameters'!$B$2)&gt;='reference parameters'!$B$4,"OK"))</f>
        <v>OK</v>
      </c>
      <c r="U124" s="3">
        <f t="shared" si="45"/>
        <v>3</v>
      </c>
      <c r="V124" s="3">
        <f t="shared" si="46"/>
        <v>4</v>
      </c>
      <c r="W124" s="3">
        <f t="shared" si="47"/>
        <v>9</v>
      </c>
      <c r="X124" s="3">
        <f t="shared" si="48"/>
        <v>8</v>
      </c>
      <c r="Y124" s="3">
        <f t="shared" si="49"/>
        <v>2</v>
      </c>
      <c r="Z124" s="3">
        <f t="shared" si="50"/>
        <v>6</v>
      </c>
      <c r="AA124" s="3">
        <f t="shared" si="51"/>
        <v>5</v>
      </c>
      <c r="AB124" s="3">
        <f t="shared" si="52"/>
        <v>7</v>
      </c>
      <c r="AC124" s="3">
        <f t="shared" si="53"/>
        <v>1</v>
      </c>
      <c r="AD124" s="3">
        <f t="shared" si="54"/>
        <v>10</v>
      </c>
      <c r="AE124" s="3"/>
      <c r="AF124" s="3">
        <f t="shared" si="55"/>
        <v>0</v>
      </c>
      <c r="AG124" s="3">
        <f t="shared" si="56"/>
        <v>0</v>
      </c>
      <c r="AH124" s="3">
        <f t="shared" si="57"/>
        <v>0</v>
      </c>
      <c r="AI124" s="3">
        <f t="shared" si="58"/>
        <v>0</v>
      </c>
      <c r="AJ124" s="3">
        <f t="shared" si="59"/>
        <v>0</v>
      </c>
      <c r="AK124" s="3">
        <f t="shared" si="60"/>
        <v>0</v>
      </c>
      <c r="AL124" s="3">
        <f t="shared" si="61"/>
        <v>0</v>
      </c>
      <c r="AM124" s="3">
        <f t="shared" si="62"/>
        <v>0</v>
      </c>
      <c r="AN124" s="3">
        <f t="shared" si="63"/>
        <v>0</v>
      </c>
      <c r="AO124" s="3">
        <f t="shared" si="64"/>
        <v>0</v>
      </c>
      <c r="AP124" s="3"/>
      <c r="AQ124" s="3">
        <f t="shared" si="65"/>
        <v>3</v>
      </c>
      <c r="AR124" s="3">
        <f t="shared" si="66"/>
        <v>4</v>
      </c>
      <c r="AS124" s="3">
        <f t="shared" si="67"/>
        <v>9</v>
      </c>
      <c r="AT124" s="3">
        <f t="shared" si="68"/>
        <v>8</v>
      </c>
      <c r="AU124" s="3">
        <f t="shared" si="69"/>
        <v>2</v>
      </c>
      <c r="AV124" s="3">
        <f t="shared" si="70"/>
        <v>6</v>
      </c>
      <c r="AW124" s="3">
        <f t="shared" si="71"/>
        <v>5</v>
      </c>
      <c r="AX124" s="3">
        <f t="shared" si="72"/>
        <v>7</v>
      </c>
      <c r="AY124" s="3">
        <f t="shared" si="73"/>
        <v>1</v>
      </c>
      <c r="AZ124" s="3">
        <f t="shared" si="74"/>
        <v>10</v>
      </c>
      <c r="BA124" s="3"/>
      <c r="BB124" s="6">
        <f t="shared" si="75"/>
        <v>5</v>
      </c>
      <c r="BC124" s="3">
        <f t="shared" si="76"/>
        <v>5</v>
      </c>
      <c r="BD124" s="3">
        <f t="shared" si="79"/>
        <v>26</v>
      </c>
      <c r="BE124" s="3">
        <f t="shared" si="80"/>
        <v>29</v>
      </c>
      <c r="BF124" s="3">
        <f t="shared" si="81"/>
        <v>14</v>
      </c>
      <c r="BG124" s="3">
        <f t="shared" si="82"/>
        <v>11</v>
      </c>
      <c r="BH124" s="3">
        <f t="shared" si="83"/>
        <v>11</v>
      </c>
      <c r="BI124" s="28">
        <f t="shared" si="84"/>
        <v>12.5</v>
      </c>
      <c r="BJ124" s="28">
        <f t="shared" si="85"/>
        <v>4.7871355387816905</v>
      </c>
      <c r="BK124" s="44">
        <f t="shared" si="86"/>
        <v>-0.31333978072025609</v>
      </c>
      <c r="BL124" s="45">
        <f t="shared" si="77"/>
        <v>0.37701126503103738</v>
      </c>
      <c r="BM124" s="39"/>
      <c r="BN124" s="39" t="str">
        <f t="shared" si="87"/>
        <v/>
      </c>
      <c r="BP124" s="12">
        <f t="shared" si="88"/>
        <v>9.1980300565748605E-3</v>
      </c>
    </row>
    <row r="125" spans="1:68">
      <c r="A125" s="43" t="s">
        <v>442</v>
      </c>
      <c r="B125" s="43" t="s">
        <v>443</v>
      </c>
      <c r="C125" s="43" t="s">
        <v>444</v>
      </c>
      <c r="D125" s="43" t="s">
        <v>445</v>
      </c>
      <c r="E125" s="43" t="s">
        <v>446</v>
      </c>
      <c r="F125" s="12" t="str">
        <f t="shared" si="78"/>
        <v>JNK cascade</v>
      </c>
      <c r="H125" s="12">
        <f>VLOOKUP($B125,data!$B$3:$Q$11565,'diff expr Varroa+DWV'!H$7,FALSE)</f>
        <v>7.0101205561847397</v>
      </c>
      <c r="I125" s="12">
        <f>VLOOKUP($B125,data!$B$3:$Q$11565,'diff expr Varroa+DWV'!I$7,FALSE)</f>
        <v>6.9968414682087197</v>
      </c>
      <c r="J125" s="12">
        <f>VLOOKUP($B125,data!$B$3:$Q$11565,'diff expr Varroa+DWV'!J$7,FALSE)</f>
        <v>6.6389320012258004</v>
      </c>
      <c r="K125" s="12">
        <f>VLOOKUP($B125,data!$B$3:$Q$11565,'diff expr Varroa+DWV'!K$7,FALSE)</f>
        <v>6.7477305356992501</v>
      </c>
      <c r="L125" s="12">
        <f>VLOOKUP($B125,data!$B$3:$Q$11565,'diff expr Varroa+DWV'!L$7,FALSE)</f>
        <v>7.1738294645290104</v>
      </c>
      <c r="M125" s="12">
        <f>VLOOKUP($B125,data!$B$3:$Q$11565,'diff expr Varroa+DWV'!M$7,FALSE)</f>
        <v>7.2016816582674297</v>
      </c>
      <c r="N125" s="12">
        <f>VLOOKUP($B125,data!$B$3:$Q$11565,'diff expr Varroa+DWV'!N$7,FALSE)</f>
        <v>7.58186980175243</v>
      </c>
      <c r="O125" s="12">
        <f>VLOOKUP($B125,data!$B$3:$Q$11565,'diff expr Varroa+DWV'!O$7,FALSE)</f>
        <v>7.2056406723733204</v>
      </c>
      <c r="P125" s="12">
        <f>VLOOKUP($B125,data!$B$3:$Q$11565,'diff expr Varroa+DWV'!P$7,FALSE)</f>
        <v>7.2512976857525899</v>
      </c>
      <c r="Q125" s="12">
        <f>VLOOKUP($B125,data!$B$3:$Q$11565,'diff expr Varroa+DWV'!Q$7,FALSE)</f>
        <v>8.6462459446333604</v>
      </c>
      <c r="S125" s="40" t="str">
        <f>IF(COUNTIF(H125:L125,"&gt;"&amp;'reference parameters'!$B$2)&gt;='reference parameters'!$B$3,IF(COUNTIF('diff expr Varroa+DWV'!M125:Q125,"&gt;"&amp;'reference parameters'!$B$2)&gt;='reference parameters'!$B$4,"OK"))</f>
        <v>OK</v>
      </c>
      <c r="U125" s="3">
        <f t="shared" si="45"/>
        <v>4</v>
      </c>
      <c r="V125" s="3">
        <f t="shared" si="46"/>
        <v>3</v>
      </c>
      <c r="W125" s="3">
        <f t="shared" si="47"/>
        <v>1</v>
      </c>
      <c r="X125" s="3">
        <f t="shared" si="48"/>
        <v>2</v>
      </c>
      <c r="Y125" s="3">
        <f t="shared" si="49"/>
        <v>5</v>
      </c>
      <c r="Z125" s="3">
        <f t="shared" si="50"/>
        <v>6</v>
      </c>
      <c r="AA125" s="3">
        <f t="shared" si="51"/>
        <v>9</v>
      </c>
      <c r="AB125" s="3">
        <f t="shared" si="52"/>
        <v>7</v>
      </c>
      <c r="AC125" s="3">
        <f t="shared" si="53"/>
        <v>8</v>
      </c>
      <c r="AD125" s="3">
        <f t="shared" si="54"/>
        <v>10</v>
      </c>
      <c r="AE125" s="3"/>
      <c r="AF125" s="3">
        <f t="shared" si="55"/>
        <v>0</v>
      </c>
      <c r="AG125" s="3">
        <f t="shared" si="56"/>
        <v>0</v>
      </c>
      <c r="AH125" s="3">
        <f t="shared" si="57"/>
        <v>0</v>
      </c>
      <c r="AI125" s="3">
        <f t="shared" si="58"/>
        <v>0</v>
      </c>
      <c r="AJ125" s="3">
        <f t="shared" si="59"/>
        <v>0</v>
      </c>
      <c r="AK125" s="3">
        <f t="shared" si="60"/>
        <v>0</v>
      </c>
      <c r="AL125" s="3">
        <f t="shared" si="61"/>
        <v>0</v>
      </c>
      <c r="AM125" s="3">
        <f t="shared" si="62"/>
        <v>0</v>
      </c>
      <c r="AN125" s="3">
        <f t="shared" si="63"/>
        <v>0</v>
      </c>
      <c r="AO125" s="3">
        <f t="shared" si="64"/>
        <v>0</v>
      </c>
      <c r="AP125" s="3"/>
      <c r="AQ125" s="3">
        <f t="shared" si="65"/>
        <v>4</v>
      </c>
      <c r="AR125" s="3">
        <f t="shared" si="66"/>
        <v>3</v>
      </c>
      <c r="AS125" s="3">
        <f t="shared" si="67"/>
        <v>1</v>
      </c>
      <c r="AT125" s="3">
        <f t="shared" si="68"/>
        <v>2</v>
      </c>
      <c r="AU125" s="3">
        <f t="shared" si="69"/>
        <v>5</v>
      </c>
      <c r="AV125" s="3">
        <f t="shared" si="70"/>
        <v>6</v>
      </c>
      <c r="AW125" s="3">
        <f t="shared" si="71"/>
        <v>9</v>
      </c>
      <c r="AX125" s="3">
        <f t="shared" si="72"/>
        <v>7</v>
      </c>
      <c r="AY125" s="3">
        <f t="shared" si="73"/>
        <v>8</v>
      </c>
      <c r="AZ125" s="3">
        <f t="shared" si="74"/>
        <v>10</v>
      </c>
      <c r="BA125" s="3"/>
      <c r="BB125" s="6">
        <f t="shared" si="75"/>
        <v>5</v>
      </c>
      <c r="BC125" s="3">
        <f t="shared" si="76"/>
        <v>5</v>
      </c>
      <c r="BD125" s="3">
        <f t="shared" si="79"/>
        <v>15</v>
      </c>
      <c r="BE125" s="3">
        <f t="shared" si="80"/>
        <v>40</v>
      </c>
      <c r="BF125" s="3">
        <f t="shared" si="81"/>
        <v>25</v>
      </c>
      <c r="BG125" s="3">
        <f t="shared" si="82"/>
        <v>0</v>
      </c>
      <c r="BH125" s="3">
        <f t="shared" si="83"/>
        <v>0</v>
      </c>
      <c r="BI125" s="28">
        <f t="shared" si="84"/>
        <v>12.5</v>
      </c>
      <c r="BJ125" s="28">
        <f t="shared" si="85"/>
        <v>4.7871355387816905</v>
      </c>
      <c r="BK125" s="44">
        <f t="shared" si="86"/>
        <v>-2.6111648393354674</v>
      </c>
      <c r="BL125" s="45">
        <f t="shared" si="77"/>
        <v>4.5117194090401637E-3</v>
      </c>
      <c r="BM125" s="39"/>
      <c r="BN125" s="39" t="str">
        <f t="shared" si="87"/>
        <v>sign</v>
      </c>
      <c r="BP125" s="12">
        <f t="shared" si="88"/>
        <v>3.9819795124377888E-2</v>
      </c>
    </row>
    <row r="126" spans="1:68">
      <c r="A126" s="43" t="s">
        <v>447</v>
      </c>
      <c r="B126" s="43" t="s">
        <v>448</v>
      </c>
      <c r="C126" s="43" t="s">
        <v>449</v>
      </c>
      <c r="D126" s="43" t="s">
        <v>450</v>
      </c>
      <c r="E126" s="43" t="s">
        <v>446</v>
      </c>
      <c r="F126" s="12" t="str">
        <f t="shared" si="78"/>
        <v>JNK cascade</v>
      </c>
      <c r="H126" s="12">
        <f>VLOOKUP($B126,data!$B$3:$Q$11565,'diff expr Varroa+DWV'!H$7,FALSE)</f>
        <v>11.193543969307999</v>
      </c>
      <c r="I126" s="12">
        <f>VLOOKUP($B126,data!$B$3:$Q$11565,'diff expr Varroa+DWV'!I$7,FALSE)</f>
        <v>11.2850868467973</v>
      </c>
      <c r="J126" s="12">
        <f>VLOOKUP($B126,data!$B$3:$Q$11565,'diff expr Varroa+DWV'!J$7,FALSE)</f>
        <v>11.441228775323999</v>
      </c>
      <c r="K126" s="12">
        <f>VLOOKUP($B126,data!$B$3:$Q$11565,'diff expr Varroa+DWV'!K$7,FALSE)</f>
        <v>11.598936391503701</v>
      </c>
      <c r="L126" s="12">
        <f>VLOOKUP($B126,data!$B$3:$Q$11565,'diff expr Varroa+DWV'!L$7,FALSE)</f>
        <v>11.3286647906532</v>
      </c>
      <c r="M126" s="12">
        <f>VLOOKUP($B126,data!$B$3:$Q$11565,'diff expr Varroa+DWV'!M$7,FALSE)</f>
        <v>11.3037959132895</v>
      </c>
      <c r="N126" s="12">
        <f>VLOOKUP($B126,data!$B$3:$Q$11565,'diff expr Varroa+DWV'!N$7,FALSE)</f>
        <v>11.490959482440701</v>
      </c>
      <c r="O126" s="12">
        <f>VLOOKUP($B126,data!$B$3:$Q$11565,'diff expr Varroa+DWV'!O$7,FALSE)</f>
        <v>11.3864678596963</v>
      </c>
      <c r="P126" s="12">
        <f>VLOOKUP($B126,data!$B$3:$Q$11565,'diff expr Varroa+DWV'!P$7,FALSE)</f>
        <v>11.43999473225</v>
      </c>
      <c r="Q126" s="12">
        <f>VLOOKUP($B126,data!$B$3:$Q$11565,'diff expr Varroa+DWV'!Q$7,FALSE)</f>
        <v>10.3475376618719</v>
      </c>
      <c r="S126" s="40" t="str">
        <f>IF(COUNTIF(H126:L126,"&gt;"&amp;'reference parameters'!$B$2)&gt;='reference parameters'!$B$3,IF(COUNTIF('diff expr Varroa+DWV'!M126:Q126,"&gt;"&amp;'reference parameters'!$B$2)&gt;='reference parameters'!$B$4,"OK"))</f>
        <v>OK</v>
      </c>
      <c r="U126" s="3">
        <f t="shared" si="45"/>
        <v>2</v>
      </c>
      <c r="V126" s="3">
        <f t="shared" si="46"/>
        <v>3</v>
      </c>
      <c r="W126" s="3">
        <f t="shared" si="47"/>
        <v>8</v>
      </c>
      <c r="X126" s="3">
        <f t="shared" si="48"/>
        <v>10</v>
      </c>
      <c r="Y126" s="3">
        <f t="shared" si="49"/>
        <v>5</v>
      </c>
      <c r="Z126" s="3">
        <f t="shared" si="50"/>
        <v>4</v>
      </c>
      <c r="AA126" s="3">
        <f t="shared" si="51"/>
        <v>9</v>
      </c>
      <c r="AB126" s="3">
        <f t="shared" si="52"/>
        <v>6</v>
      </c>
      <c r="AC126" s="3">
        <f t="shared" si="53"/>
        <v>7</v>
      </c>
      <c r="AD126" s="3">
        <f t="shared" si="54"/>
        <v>1</v>
      </c>
      <c r="AE126" s="3"/>
      <c r="AF126" s="3">
        <f t="shared" si="55"/>
        <v>0</v>
      </c>
      <c r="AG126" s="3">
        <f t="shared" si="56"/>
        <v>0</v>
      </c>
      <c r="AH126" s="3">
        <f t="shared" si="57"/>
        <v>0</v>
      </c>
      <c r="AI126" s="3">
        <f t="shared" si="58"/>
        <v>0</v>
      </c>
      <c r="AJ126" s="3">
        <f t="shared" si="59"/>
        <v>0</v>
      </c>
      <c r="AK126" s="3">
        <f t="shared" si="60"/>
        <v>0</v>
      </c>
      <c r="AL126" s="3">
        <f t="shared" si="61"/>
        <v>0</v>
      </c>
      <c r="AM126" s="3">
        <f t="shared" si="62"/>
        <v>0</v>
      </c>
      <c r="AN126" s="3">
        <f t="shared" si="63"/>
        <v>0</v>
      </c>
      <c r="AO126" s="3">
        <f t="shared" si="64"/>
        <v>0</v>
      </c>
      <c r="AP126" s="3"/>
      <c r="AQ126" s="3">
        <f t="shared" si="65"/>
        <v>2</v>
      </c>
      <c r="AR126" s="3">
        <f t="shared" si="66"/>
        <v>3</v>
      </c>
      <c r="AS126" s="3">
        <f t="shared" si="67"/>
        <v>8</v>
      </c>
      <c r="AT126" s="3">
        <f t="shared" si="68"/>
        <v>10</v>
      </c>
      <c r="AU126" s="3">
        <f t="shared" si="69"/>
        <v>5</v>
      </c>
      <c r="AV126" s="3">
        <f t="shared" si="70"/>
        <v>4</v>
      </c>
      <c r="AW126" s="3">
        <f t="shared" si="71"/>
        <v>9</v>
      </c>
      <c r="AX126" s="3">
        <f t="shared" si="72"/>
        <v>6</v>
      </c>
      <c r="AY126" s="3">
        <f t="shared" si="73"/>
        <v>7</v>
      </c>
      <c r="AZ126" s="3">
        <f t="shared" si="74"/>
        <v>1</v>
      </c>
      <c r="BA126" s="3"/>
      <c r="BB126" s="6">
        <f t="shared" si="75"/>
        <v>5</v>
      </c>
      <c r="BC126" s="3">
        <f t="shared" si="76"/>
        <v>5</v>
      </c>
      <c r="BD126" s="3">
        <f t="shared" si="79"/>
        <v>28</v>
      </c>
      <c r="BE126" s="3">
        <f t="shared" si="80"/>
        <v>27</v>
      </c>
      <c r="BF126" s="3">
        <f t="shared" si="81"/>
        <v>12</v>
      </c>
      <c r="BG126" s="3">
        <f t="shared" si="82"/>
        <v>13</v>
      </c>
      <c r="BH126" s="3">
        <f t="shared" si="83"/>
        <v>12</v>
      </c>
      <c r="BI126" s="28">
        <f t="shared" si="84"/>
        <v>12.5</v>
      </c>
      <c r="BJ126" s="28">
        <f t="shared" si="85"/>
        <v>4.7871355387816905</v>
      </c>
      <c r="BK126" s="44">
        <f t="shared" si="86"/>
        <v>-0.10444659357341871</v>
      </c>
      <c r="BL126" s="45">
        <f t="shared" si="77"/>
        <v>0.45840747426404427</v>
      </c>
      <c r="BM126" s="39"/>
      <c r="BN126" s="39" t="str">
        <f t="shared" si="87"/>
        <v/>
      </c>
      <c r="BP126" s="12">
        <f t="shared" si="88"/>
        <v>-6.7654192985264873E-3</v>
      </c>
    </row>
    <row r="127" spans="1:68">
      <c r="A127" s="43" t="s">
        <v>451</v>
      </c>
      <c r="B127" s="43" t="s">
        <v>452</v>
      </c>
      <c r="C127" s="43" t="s">
        <v>453</v>
      </c>
      <c r="D127" s="43" t="s">
        <v>454</v>
      </c>
      <c r="E127" s="43" t="s">
        <v>446</v>
      </c>
      <c r="F127" s="12" t="str">
        <f t="shared" si="78"/>
        <v>JNK cascade</v>
      </c>
      <c r="H127" s="12">
        <f>VLOOKUP($B127,data!$B$3:$Q$11565,'diff expr Varroa+DWV'!H$7,FALSE)</f>
        <v>7.4437264406291996</v>
      </c>
      <c r="I127" s="12">
        <f>VLOOKUP($B127,data!$B$3:$Q$11565,'diff expr Varroa+DWV'!I$7,FALSE)</f>
        <v>7.4213841894291104</v>
      </c>
      <c r="J127" s="12">
        <f>VLOOKUP($B127,data!$B$3:$Q$11565,'diff expr Varroa+DWV'!J$7,FALSE)</f>
        <v>7.2043884532365698</v>
      </c>
      <c r="K127" s="12">
        <f>VLOOKUP($B127,data!$B$3:$Q$11565,'diff expr Varroa+DWV'!K$7,FALSE)</f>
        <v>6.5023495203630803</v>
      </c>
      <c r="L127" s="12">
        <f>VLOOKUP($B127,data!$B$3:$Q$11565,'diff expr Varroa+DWV'!L$7,FALSE)</f>
        <v>6.9706711592618902</v>
      </c>
      <c r="M127" s="12">
        <f>VLOOKUP($B127,data!$B$3:$Q$11565,'diff expr Varroa+DWV'!M$7,FALSE)</f>
        <v>6.7056540457445699</v>
      </c>
      <c r="N127" s="12">
        <f>VLOOKUP($B127,data!$B$3:$Q$11565,'diff expr Varroa+DWV'!N$7,FALSE)</f>
        <v>6.3210115805117999</v>
      </c>
      <c r="O127" s="12">
        <f>VLOOKUP($B127,data!$B$3:$Q$11565,'diff expr Varroa+DWV'!O$7,FALSE)</f>
        <v>7.0437114125072204</v>
      </c>
      <c r="P127" s="12">
        <f>VLOOKUP($B127,data!$B$3:$Q$11565,'diff expr Varroa+DWV'!P$7,FALSE)</f>
        <v>7.5621983133254398</v>
      </c>
      <c r="Q127" s="12">
        <f>VLOOKUP($B127,data!$B$3:$Q$11565,'diff expr Varroa+DWV'!Q$7,FALSE)</f>
        <v>6.2843132996066204</v>
      </c>
      <c r="S127" s="40" t="str">
        <f>IF(COUNTIF(H127:L127,"&gt;"&amp;'reference parameters'!$B$2)&gt;='reference parameters'!$B$3,IF(COUNTIF('diff expr Varroa+DWV'!M127:Q127,"&gt;"&amp;'reference parameters'!$B$2)&gt;='reference parameters'!$B$4,"OK"))</f>
        <v>OK</v>
      </c>
      <c r="U127" s="3">
        <f t="shared" si="45"/>
        <v>9</v>
      </c>
      <c r="V127" s="3">
        <f t="shared" si="46"/>
        <v>8</v>
      </c>
      <c r="W127" s="3">
        <f t="shared" si="47"/>
        <v>7</v>
      </c>
      <c r="X127" s="3">
        <f t="shared" si="48"/>
        <v>3</v>
      </c>
      <c r="Y127" s="3">
        <f t="shared" si="49"/>
        <v>5</v>
      </c>
      <c r="Z127" s="3">
        <f t="shared" si="50"/>
        <v>4</v>
      </c>
      <c r="AA127" s="3">
        <f t="shared" si="51"/>
        <v>2</v>
      </c>
      <c r="AB127" s="3">
        <f t="shared" si="52"/>
        <v>6</v>
      </c>
      <c r="AC127" s="3">
        <f t="shared" si="53"/>
        <v>10</v>
      </c>
      <c r="AD127" s="3">
        <f t="shared" si="54"/>
        <v>1</v>
      </c>
      <c r="AE127" s="3"/>
      <c r="AF127" s="3">
        <f t="shared" si="55"/>
        <v>0</v>
      </c>
      <c r="AG127" s="3">
        <f t="shared" si="56"/>
        <v>0</v>
      </c>
      <c r="AH127" s="3">
        <f t="shared" si="57"/>
        <v>0</v>
      </c>
      <c r="AI127" s="3">
        <f t="shared" si="58"/>
        <v>0</v>
      </c>
      <c r="AJ127" s="3">
        <f t="shared" si="59"/>
        <v>0</v>
      </c>
      <c r="AK127" s="3">
        <f t="shared" si="60"/>
        <v>0</v>
      </c>
      <c r="AL127" s="3">
        <f t="shared" si="61"/>
        <v>0</v>
      </c>
      <c r="AM127" s="3">
        <f t="shared" si="62"/>
        <v>0</v>
      </c>
      <c r="AN127" s="3">
        <f t="shared" si="63"/>
        <v>0</v>
      </c>
      <c r="AO127" s="3">
        <f t="shared" si="64"/>
        <v>0</v>
      </c>
      <c r="AP127" s="3"/>
      <c r="AQ127" s="3">
        <f t="shared" si="65"/>
        <v>9</v>
      </c>
      <c r="AR127" s="3">
        <f t="shared" si="66"/>
        <v>8</v>
      </c>
      <c r="AS127" s="3">
        <f t="shared" si="67"/>
        <v>7</v>
      </c>
      <c r="AT127" s="3">
        <f t="shared" si="68"/>
        <v>3</v>
      </c>
      <c r="AU127" s="3">
        <f t="shared" si="69"/>
        <v>5</v>
      </c>
      <c r="AV127" s="3">
        <f t="shared" si="70"/>
        <v>4</v>
      </c>
      <c r="AW127" s="3">
        <f t="shared" si="71"/>
        <v>2</v>
      </c>
      <c r="AX127" s="3">
        <f t="shared" si="72"/>
        <v>6</v>
      </c>
      <c r="AY127" s="3">
        <f t="shared" si="73"/>
        <v>10</v>
      </c>
      <c r="AZ127" s="3">
        <f t="shared" si="74"/>
        <v>1</v>
      </c>
      <c r="BA127" s="3"/>
      <c r="BB127" s="6">
        <f t="shared" si="75"/>
        <v>5</v>
      </c>
      <c r="BC127" s="3">
        <f t="shared" si="76"/>
        <v>5</v>
      </c>
      <c r="BD127" s="3">
        <f t="shared" si="79"/>
        <v>32</v>
      </c>
      <c r="BE127" s="3">
        <f t="shared" si="80"/>
        <v>23</v>
      </c>
      <c r="BF127" s="3">
        <f t="shared" si="81"/>
        <v>8</v>
      </c>
      <c r="BG127" s="3">
        <f t="shared" si="82"/>
        <v>17</v>
      </c>
      <c r="BH127" s="3">
        <f t="shared" si="83"/>
        <v>8</v>
      </c>
      <c r="BI127" s="28">
        <f t="shared" si="84"/>
        <v>12.5</v>
      </c>
      <c r="BJ127" s="28">
        <f t="shared" si="85"/>
        <v>4.7871355387816905</v>
      </c>
      <c r="BK127" s="44">
        <f t="shared" si="86"/>
        <v>-0.94001934216076832</v>
      </c>
      <c r="BL127" s="45">
        <f t="shared" si="77"/>
        <v>0.17360381967471225</v>
      </c>
      <c r="BM127" s="39"/>
      <c r="BN127" s="39" t="str">
        <f t="shared" si="87"/>
        <v/>
      </c>
      <c r="BP127" s="12">
        <f t="shared" si="88"/>
        <v>-2.0332207943142975E-2</v>
      </c>
    </row>
    <row r="128" spans="1:68">
      <c r="A128" s="43" t="s">
        <v>455</v>
      </c>
      <c r="B128" s="43" t="s">
        <v>456</v>
      </c>
      <c r="C128" s="43" t="s">
        <v>457</v>
      </c>
      <c r="D128" s="43" t="s">
        <v>458</v>
      </c>
      <c r="E128" s="43" t="s">
        <v>446</v>
      </c>
      <c r="F128" s="12" t="str">
        <f t="shared" si="78"/>
        <v>JNK cascade</v>
      </c>
      <c r="H128" s="12" t="e">
        <f>VLOOKUP($B128,data!$B$3:$Q$11565,'diff expr Varroa+DWV'!H$7,FALSE)</f>
        <v>#N/A</v>
      </c>
      <c r="I128" s="12" t="e">
        <f>VLOOKUP($B128,data!$B$3:$Q$11565,'diff expr Varroa+DWV'!I$7,FALSE)</f>
        <v>#N/A</v>
      </c>
      <c r="J128" s="12" t="e">
        <f>VLOOKUP($B128,data!$B$3:$Q$11565,'diff expr Varroa+DWV'!J$7,FALSE)</f>
        <v>#N/A</v>
      </c>
      <c r="K128" s="12" t="e">
        <f>VLOOKUP($B128,data!$B$3:$Q$11565,'diff expr Varroa+DWV'!K$7,FALSE)</f>
        <v>#N/A</v>
      </c>
      <c r="L128" s="12" t="e">
        <f>VLOOKUP($B128,data!$B$3:$Q$11565,'diff expr Varroa+DWV'!L$7,FALSE)</f>
        <v>#N/A</v>
      </c>
      <c r="M128" s="12" t="e">
        <f>VLOOKUP($B128,data!$B$3:$Q$11565,'diff expr Varroa+DWV'!M$7,FALSE)</f>
        <v>#N/A</v>
      </c>
      <c r="N128" s="12" t="e">
        <f>VLOOKUP($B128,data!$B$3:$Q$11565,'diff expr Varroa+DWV'!N$7,FALSE)</f>
        <v>#N/A</v>
      </c>
      <c r="O128" s="12" t="e">
        <f>VLOOKUP($B128,data!$B$3:$Q$11565,'diff expr Varroa+DWV'!O$7,FALSE)</f>
        <v>#N/A</v>
      </c>
      <c r="P128" s="12" t="e">
        <f>VLOOKUP($B128,data!$B$3:$Q$11565,'diff expr Varroa+DWV'!P$7,FALSE)</f>
        <v>#N/A</v>
      </c>
      <c r="Q128" s="12" t="e">
        <f>VLOOKUP($B128,data!$B$3:$Q$11565,'diff expr Varroa+DWV'!Q$7,FALSE)</f>
        <v>#N/A</v>
      </c>
      <c r="S128" s="40" t="b">
        <f>IF(COUNTIF(H128:L128,"&gt;"&amp;'reference parameters'!$B$2)&gt;='reference parameters'!$B$3,IF(COUNTIF('diff expr Varroa+DWV'!M128:Q128,"&gt;"&amp;'reference parameters'!$B$2)&gt;='reference parameters'!$B$4,"OK"))</f>
        <v>0</v>
      </c>
      <c r="U128" s="3" t="b">
        <f t="shared" si="45"/>
        <v>0</v>
      </c>
      <c r="V128" s="3" t="b">
        <f t="shared" si="46"/>
        <v>0</v>
      </c>
      <c r="W128" s="3" t="b">
        <f t="shared" si="47"/>
        <v>0</v>
      </c>
      <c r="X128" s="3" t="b">
        <f t="shared" si="48"/>
        <v>0</v>
      </c>
      <c r="Y128" s="3" t="b">
        <f t="shared" si="49"/>
        <v>0</v>
      </c>
      <c r="Z128" s="3" t="b">
        <f t="shared" si="50"/>
        <v>0</v>
      </c>
      <c r="AA128" s="3" t="b">
        <f t="shared" si="51"/>
        <v>0</v>
      </c>
      <c r="AB128" s="3" t="b">
        <f t="shared" si="52"/>
        <v>0</v>
      </c>
      <c r="AC128" s="3" t="b">
        <f t="shared" si="53"/>
        <v>0</v>
      </c>
      <c r="AD128" s="3" t="b">
        <f t="shared" si="54"/>
        <v>0</v>
      </c>
      <c r="AE128" s="3"/>
      <c r="AF128" s="3" t="str">
        <f t="shared" si="55"/>
        <v/>
      </c>
      <c r="AG128" s="3" t="str">
        <f t="shared" si="56"/>
        <v/>
      </c>
      <c r="AH128" s="3" t="str">
        <f t="shared" si="57"/>
        <v/>
      </c>
      <c r="AI128" s="3" t="str">
        <f t="shared" si="58"/>
        <v/>
      </c>
      <c r="AJ128" s="3" t="str">
        <f t="shared" si="59"/>
        <v/>
      </c>
      <c r="AK128" s="3" t="str">
        <f t="shared" si="60"/>
        <v/>
      </c>
      <c r="AL128" s="3" t="str">
        <f t="shared" si="61"/>
        <v/>
      </c>
      <c r="AM128" s="3" t="str">
        <f t="shared" si="62"/>
        <v/>
      </c>
      <c r="AN128" s="3" t="str">
        <f t="shared" si="63"/>
        <v/>
      </c>
      <c r="AO128" s="3" t="str">
        <f t="shared" si="64"/>
        <v/>
      </c>
      <c r="AP128" s="3"/>
      <c r="AQ128" s="3" t="str">
        <f t="shared" si="65"/>
        <v/>
      </c>
      <c r="AR128" s="3" t="str">
        <f t="shared" si="66"/>
        <v/>
      </c>
      <c r="AS128" s="3" t="str">
        <f t="shared" si="67"/>
        <v/>
      </c>
      <c r="AT128" s="3" t="str">
        <f t="shared" si="68"/>
        <v/>
      </c>
      <c r="AU128" s="3" t="str">
        <f t="shared" si="69"/>
        <v/>
      </c>
      <c r="AV128" s="3" t="str">
        <f t="shared" si="70"/>
        <v/>
      </c>
      <c r="AW128" s="3" t="str">
        <f t="shared" si="71"/>
        <v/>
      </c>
      <c r="AX128" s="3" t="str">
        <f t="shared" si="72"/>
        <v/>
      </c>
      <c r="AY128" s="3" t="str">
        <f t="shared" si="73"/>
        <v/>
      </c>
      <c r="AZ128" s="3" t="str">
        <f t="shared" si="74"/>
        <v/>
      </c>
      <c r="BA128" s="3"/>
      <c r="BB128" s="6">
        <f t="shared" si="75"/>
        <v>0</v>
      </c>
      <c r="BC128" s="3">
        <f t="shared" si="76"/>
        <v>0</v>
      </c>
      <c r="BD128" s="3">
        <f t="shared" si="79"/>
        <v>0</v>
      </c>
      <c r="BE128" s="3">
        <f t="shared" si="80"/>
        <v>0</v>
      </c>
      <c r="BF128" s="3">
        <f t="shared" si="81"/>
        <v>0</v>
      </c>
      <c r="BG128" s="3">
        <f t="shared" si="82"/>
        <v>0</v>
      </c>
      <c r="BH128" s="3">
        <f t="shared" si="83"/>
        <v>0</v>
      </c>
      <c r="BI128" s="28">
        <f t="shared" si="84"/>
        <v>0</v>
      </c>
      <c r="BJ128" s="28">
        <f t="shared" si="85"/>
        <v>0</v>
      </c>
      <c r="BK128" s="44" t="e">
        <f t="shared" si="86"/>
        <v>#DIV/0!</v>
      </c>
      <c r="BL128" s="45" t="str">
        <f t="shared" si="77"/>
        <v/>
      </c>
      <c r="BM128" s="39"/>
      <c r="BN128" s="39" t="str">
        <f t="shared" si="87"/>
        <v/>
      </c>
      <c r="BP128" s="12" t="e">
        <f t="shared" si="88"/>
        <v>#N/A</v>
      </c>
    </row>
    <row r="129" spans="1:68">
      <c r="A129" s="43" t="s">
        <v>459</v>
      </c>
      <c r="B129" s="43" t="s">
        <v>460</v>
      </c>
      <c r="C129" s="43" t="s">
        <v>461</v>
      </c>
      <c r="D129" s="43" t="s">
        <v>462</v>
      </c>
      <c r="E129" s="43" t="s">
        <v>446</v>
      </c>
      <c r="F129" s="12" t="str">
        <f t="shared" si="78"/>
        <v>JNK cascade</v>
      </c>
      <c r="H129" s="12" t="e">
        <f>VLOOKUP($B129,data!$B$3:$Q$11565,'diff expr Varroa+DWV'!H$7,FALSE)</f>
        <v>#N/A</v>
      </c>
      <c r="I129" s="12" t="e">
        <f>VLOOKUP($B129,data!$B$3:$Q$11565,'diff expr Varroa+DWV'!I$7,FALSE)</f>
        <v>#N/A</v>
      </c>
      <c r="J129" s="12" t="e">
        <f>VLOOKUP($B129,data!$B$3:$Q$11565,'diff expr Varroa+DWV'!J$7,FALSE)</f>
        <v>#N/A</v>
      </c>
      <c r="K129" s="12" t="e">
        <f>VLOOKUP($B129,data!$B$3:$Q$11565,'diff expr Varroa+DWV'!K$7,FALSE)</f>
        <v>#N/A</v>
      </c>
      <c r="L129" s="12" t="e">
        <f>VLOOKUP($B129,data!$B$3:$Q$11565,'diff expr Varroa+DWV'!L$7,FALSE)</f>
        <v>#N/A</v>
      </c>
      <c r="M129" s="12" t="e">
        <f>VLOOKUP($B129,data!$B$3:$Q$11565,'diff expr Varroa+DWV'!M$7,FALSE)</f>
        <v>#N/A</v>
      </c>
      <c r="N129" s="12" t="e">
        <f>VLOOKUP($B129,data!$B$3:$Q$11565,'diff expr Varroa+DWV'!N$7,FALSE)</f>
        <v>#N/A</v>
      </c>
      <c r="O129" s="12" t="e">
        <f>VLOOKUP($B129,data!$B$3:$Q$11565,'diff expr Varroa+DWV'!O$7,FALSE)</f>
        <v>#N/A</v>
      </c>
      <c r="P129" s="12" t="e">
        <f>VLOOKUP($B129,data!$B$3:$Q$11565,'diff expr Varroa+DWV'!P$7,FALSE)</f>
        <v>#N/A</v>
      </c>
      <c r="Q129" s="12" t="e">
        <f>VLOOKUP($B129,data!$B$3:$Q$11565,'diff expr Varroa+DWV'!Q$7,FALSE)</f>
        <v>#N/A</v>
      </c>
      <c r="S129" s="40" t="b">
        <f>IF(COUNTIF(H129:L129,"&gt;"&amp;'reference parameters'!$B$2)&gt;='reference parameters'!$B$3,IF(COUNTIF('diff expr Varroa+DWV'!M129:Q129,"&gt;"&amp;'reference parameters'!$B$2)&gt;='reference parameters'!$B$4,"OK"))</f>
        <v>0</v>
      </c>
      <c r="U129" s="3" t="b">
        <f t="shared" si="45"/>
        <v>0</v>
      </c>
      <c r="V129" s="3" t="b">
        <f t="shared" si="46"/>
        <v>0</v>
      </c>
      <c r="W129" s="3" t="b">
        <f t="shared" si="47"/>
        <v>0</v>
      </c>
      <c r="X129" s="3" t="b">
        <f t="shared" si="48"/>
        <v>0</v>
      </c>
      <c r="Y129" s="3" t="b">
        <f t="shared" si="49"/>
        <v>0</v>
      </c>
      <c r="Z129" s="3" t="b">
        <f t="shared" si="50"/>
        <v>0</v>
      </c>
      <c r="AA129" s="3" t="b">
        <f t="shared" si="51"/>
        <v>0</v>
      </c>
      <c r="AB129" s="3" t="b">
        <f t="shared" si="52"/>
        <v>0</v>
      </c>
      <c r="AC129" s="3" t="b">
        <f t="shared" si="53"/>
        <v>0</v>
      </c>
      <c r="AD129" s="3" t="b">
        <f t="shared" si="54"/>
        <v>0</v>
      </c>
      <c r="AE129" s="3"/>
      <c r="AF129" s="3" t="str">
        <f t="shared" si="55"/>
        <v/>
      </c>
      <c r="AG129" s="3" t="str">
        <f t="shared" si="56"/>
        <v/>
      </c>
      <c r="AH129" s="3" t="str">
        <f t="shared" si="57"/>
        <v/>
      </c>
      <c r="AI129" s="3" t="str">
        <f t="shared" si="58"/>
        <v/>
      </c>
      <c r="AJ129" s="3" t="str">
        <f t="shared" si="59"/>
        <v/>
      </c>
      <c r="AK129" s="3" t="str">
        <f t="shared" si="60"/>
        <v/>
      </c>
      <c r="AL129" s="3" t="str">
        <f t="shared" si="61"/>
        <v/>
      </c>
      <c r="AM129" s="3" t="str">
        <f t="shared" si="62"/>
        <v/>
      </c>
      <c r="AN129" s="3" t="str">
        <f t="shared" si="63"/>
        <v/>
      </c>
      <c r="AO129" s="3" t="str">
        <f t="shared" si="64"/>
        <v/>
      </c>
      <c r="AP129" s="3"/>
      <c r="AQ129" s="3" t="str">
        <f t="shared" si="65"/>
        <v/>
      </c>
      <c r="AR129" s="3" t="str">
        <f t="shared" si="66"/>
        <v/>
      </c>
      <c r="AS129" s="3" t="str">
        <f t="shared" si="67"/>
        <v/>
      </c>
      <c r="AT129" s="3" t="str">
        <f t="shared" si="68"/>
        <v/>
      </c>
      <c r="AU129" s="3" t="str">
        <f t="shared" si="69"/>
        <v/>
      </c>
      <c r="AV129" s="3" t="str">
        <f t="shared" si="70"/>
        <v/>
      </c>
      <c r="AW129" s="3" t="str">
        <f t="shared" si="71"/>
        <v/>
      </c>
      <c r="AX129" s="3" t="str">
        <f t="shared" si="72"/>
        <v/>
      </c>
      <c r="AY129" s="3" t="str">
        <f t="shared" si="73"/>
        <v/>
      </c>
      <c r="AZ129" s="3" t="str">
        <f t="shared" si="74"/>
        <v/>
      </c>
      <c r="BA129" s="3"/>
      <c r="BB129" s="6">
        <f t="shared" si="75"/>
        <v>0</v>
      </c>
      <c r="BC129" s="3">
        <f t="shared" si="76"/>
        <v>0</v>
      </c>
      <c r="BD129" s="3">
        <f t="shared" si="79"/>
        <v>0</v>
      </c>
      <c r="BE129" s="3">
        <f t="shared" si="80"/>
        <v>0</v>
      </c>
      <c r="BF129" s="3">
        <f t="shared" si="81"/>
        <v>0</v>
      </c>
      <c r="BG129" s="3">
        <f t="shared" si="82"/>
        <v>0</v>
      </c>
      <c r="BH129" s="3">
        <f t="shared" si="83"/>
        <v>0</v>
      </c>
      <c r="BI129" s="28">
        <f t="shared" si="84"/>
        <v>0</v>
      </c>
      <c r="BJ129" s="28">
        <f t="shared" si="85"/>
        <v>0</v>
      </c>
      <c r="BK129" s="44" t="e">
        <f t="shared" si="86"/>
        <v>#DIV/0!</v>
      </c>
      <c r="BL129" s="45" t="str">
        <f t="shared" si="77"/>
        <v/>
      </c>
      <c r="BM129" s="39"/>
      <c r="BN129" s="39" t="str">
        <f t="shared" si="87"/>
        <v/>
      </c>
      <c r="BP129" s="12" t="e">
        <f t="shared" si="88"/>
        <v>#N/A</v>
      </c>
    </row>
    <row r="130" spans="1:68">
      <c r="A130" s="43" t="s">
        <v>463</v>
      </c>
      <c r="B130" s="43" t="s">
        <v>464</v>
      </c>
      <c r="C130" s="43" t="s">
        <v>465</v>
      </c>
      <c r="D130" s="43" t="s">
        <v>466</v>
      </c>
      <c r="E130" s="43" t="s">
        <v>446</v>
      </c>
      <c r="F130" s="12" t="str">
        <f t="shared" si="78"/>
        <v>JNK cascade</v>
      </c>
      <c r="H130" s="12">
        <f>VLOOKUP($B130,data!$B$3:$Q$11565,'diff expr Varroa+DWV'!H$7,FALSE)</f>
        <v>6.3571282477373696</v>
      </c>
      <c r="I130" s="12">
        <f>VLOOKUP($B130,data!$B$3:$Q$11565,'diff expr Varroa+DWV'!I$7,FALSE)</f>
        <v>6.2223383051797301</v>
      </c>
      <c r="J130" s="12">
        <f>VLOOKUP($B130,data!$B$3:$Q$11565,'diff expr Varroa+DWV'!J$7,FALSE)</f>
        <v>5.72015689123982</v>
      </c>
      <c r="K130" s="12">
        <f>VLOOKUP($B130,data!$B$3:$Q$11565,'diff expr Varroa+DWV'!K$7,FALSE)</f>
        <v>6.0860667200617797</v>
      </c>
      <c r="L130" s="12">
        <f>VLOOKUP($B130,data!$B$3:$Q$11565,'diff expr Varroa+DWV'!L$7,FALSE)</f>
        <v>6.2233634368604598</v>
      </c>
      <c r="M130" s="12">
        <f>VLOOKUP($B130,data!$B$3:$Q$11565,'diff expr Varroa+DWV'!M$7,FALSE)</f>
        <v>6.8834847399009602</v>
      </c>
      <c r="N130" s="12">
        <f>VLOOKUP($B130,data!$B$3:$Q$11565,'diff expr Varroa+DWV'!N$7,FALSE)</f>
        <v>6.7258089642514101</v>
      </c>
      <c r="O130" s="12">
        <f>VLOOKUP($B130,data!$B$3:$Q$11565,'diff expr Varroa+DWV'!O$7,FALSE)</f>
        <v>6.76449820688351</v>
      </c>
      <c r="P130" s="12">
        <f>VLOOKUP($B130,data!$B$3:$Q$11565,'diff expr Varroa+DWV'!P$7,FALSE)</f>
        <v>6.2813702146298303</v>
      </c>
      <c r="Q130" s="12">
        <f>VLOOKUP($B130,data!$B$3:$Q$11565,'diff expr Varroa+DWV'!Q$7,FALSE)</f>
        <v>6.6375058506955904</v>
      </c>
      <c r="S130" s="40" t="str">
        <f>IF(COUNTIF(H130:L130,"&gt;"&amp;'reference parameters'!$B$2)&gt;='reference parameters'!$B$3,IF(COUNTIF('diff expr Varroa+DWV'!M130:Q130,"&gt;"&amp;'reference parameters'!$B$2)&gt;='reference parameters'!$B$4,"OK"))</f>
        <v>OK</v>
      </c>
      <c r="U130" s="3">
        <f t="shared" si="45"/>
        <v>6</v>
      </c>
      <c r="V130" s="3">
        <f t="shared" si="46"/>
        <v>3</v>
      </c>
      <c r="W130" s="3">
        <f t="shared" si="47"/>
        <v>1</v>
      </c>
      <c r="X130" s="3">
        <f t="shared" si="48"/>
        <v>2</v>
      </c>
      <c r="Y130" s="3">
        <f t="shared" si="49"/>
        <v>4</v>
      </c>
      <c r="Z130" s="3">
        <f t="shared" si="50"/>
        <v>10</v>
      </c>
      <c r="AA130" s="3">
        <f t="shared" si="51"/>
        <v>8</v>
      </c>
      <c r="AB130" s="3">
        <f t="shared" si="52"/>
        <v>9</v>
      </c>
      <c r="AC130" s="3">
        <f t="shared" si="53"/>
        <v>5</v>
      </c>
      <c r="AD130" s="3">
        <f t="shared" si="54"/>
        <v>7</v>
      </c>
      <c r="AE130" s="3"/>
      <c r="AF130" s="3">
        <f t="shared" si="55"/>
        <v>0</v>
      </c>
      <c r="AG130" s="3">
        <f t="shared" si="56"/>
        <v>0</v>
      </c>
      <c r="AH130" s="3">
        <f t="shared" si="57"/>
        <v>0</v>
      </c>
      <c r="AI130" s="3">
        <f t="shared" si="58"/>
        <v>0</v>
      </c>
      <c r="AJ130" s="3">
        <f t="shared" si="59"/>
        <v>0</v>
      </c>
      <c r="AK130" s="3">
        <f t="shared" si="60"/>
        <v>0</v>
      </c>
      <c r="AL130" s="3">
        <f t="shared" si="61"/>
        <v>0</v>
      </c>
      <c r="AM130" s="3">
        <f t="shared" si="62"/>
        <v>0</v>
      </c>
      <c r="AN130" s="3">
        <f t="shared" si="63"/>
        <v>0</v>
      </c>
      <c r="AO130" s="3">
        <f t="shared" si="64"/>
        <v>0</v>
      </c>
      <c r="AP130" s="3"/>
      <c r="AQ130" s="3">
        <f t="shared" si="65"/>
        <v>6</v>
      </c>
      <c r="AR130" s="3">
        <f t="shared" si="66"/>
        <v>3</v>
      </c>
      <c r="AS130" s="3">
        <f t="shared" si="67"/>
        <v>1</v>
      </c>
      <c r="AT130" s="3">
        <f t="shared" si="68"/>
        <v>2</v>
      </c>
      <c r="AU130" s="3">
        <f t="shared" si="69"/>
        <v>4</v>
      </c>
      <c r="AV130" s="3">
        <f t="shared" si="70"/>
        <v>10</v>
      </c>
      <c r="AW130" s="3">
        <f t="shared" si="71"/>
        <v>8</v>
      </c>
      <c r="AX130" s="3">
        <f t="shared" si="72"/>
        <v>9</v>
      </c>
      <c r="AY130" s="3">
        <f t="shared" si="73"/>
        <v>5</v>
      </c>
      <c r="AZ130" s="3">
        <f t="shared" si="74"/>
        <v>7</v>
      </c>
      <c r="BA130" s="3"/>
      <c r="BB130" s="6">
        <f t="shared" si="75"/>
        <v>5</v>
      </c>
      <c r="BC130" s="3">
        <f t="shared" si="76"/>
        <v>5</v>
      </c>
      <c r="BD130" s="3">
        <f t="shared" si="79"/>
        <v>16</v>
      </c>
      <c r="BE130" s="3">
        <f t="shared" si="80"/>
        <v>39</v>
      </c>
      <c r="BF130" s="3">
        <f t="shared" si="81"/>
        <v>24</v>
      </c>
      <c r="BG130" s="3">
        <f t="shared" si="82"/>
        <v>1</v>
      </c>
      <c r="BH130" s="3">
        <f t="shared" si="83"/>
        <v>1</v>
      </c>
      <c r="BI130" s="28">
        <f t="shared" si="84"/>
        <v>12.5</v>
      </c>
      <c r="BJ130" s="28">
        <f t="shared" si="85"/>
        <v>4.7871355387816905</v>
      </c>
      <c r="BK130" s="44">
        <f t="shared" si="86"/>
        <v>-2.40227165218863</v>
      </c>
      <c r="BL130" s="45">
        <f t="shared" si="77"/>
        <v>8.1468018105142637E-3</v>
      </c>
      <c r="BM130" s="39"/>
      <c r="BN130" s="39" t="str">
        <f t="shared" si="87"/>
        <v>sign</v>
      </c>
      <c r="BP130" s="12">
        <f t="shared" si="88"/>
        <v>3.6498697743997319E-2</v>
      </c>
    </row>
    <row r="131" spans="1:68">
      <c r="A131" s="43" t="s">
        <v>467</v>
      </c>
      <c r="B131" s="43" t="s">
        <v>468</v>
      </c>
      <c r="C131" s="43" t="s">
        <v>469</v>
      </c>
      <c r="D131" s="43" t="s">
        <v>470</v>
      </c>
      <c r="E131" s="43" t="s">
        <v>446</v>
      </c>
      <c r="F131" s="12" t="str">
        <f t="shared" si="78"/>
        <v>JNK cascade</v>
      </c>
      <c r="H131" s="12" t="e">
        <f>VLOOKUP($B131,data!$B$3:$Q$11565,'diff expr Varroa+DWV'!H$7,FALSE)</f>
        <v>#N/A</v>
      </c>
      <c r="I131" s="12" t="e">
        <f>VLOOKUP($B131,data!$B$3:$Q$11565,'diff expr Varroa+DWV'!I$7,FALSE)</f>
        <v>#N/A</v>
      </c>
      <c r="J131" s="12" t="e">
        <f>VLOOKUP($B131,data!$B$3:$Q$11565,'diff expr Varroa+DWV'!J$7,FALSE)</f>
        <v>#N/A</v>
      </c>
      <c r="K131" s="12" t="e">
        <f>VLOOKUP($B131,data!$B$3:$Q$11565,'diff expr Varroa+DWV'!K$7,FALSE)</f>
        <v>#N/A</v>
      </c>
      <c r="L131" s="12" t="e">
        <f>VLOOKUP($B131,data!$B$3:$Q$11565,'diff expr Varroa+DWV'!L$7,FALSE)</f>
        <v>#N/A</v>
      </c>
      <c r="M131" s="12" t="e">
        <f>VLOOKUP($B131,data!$B$3:$Q$11565,'diff expr Varroa+DWV'!M$7,FALSE)</f>
        <v>#N/A</v>
      </c>
      <c r="N131" s="12" t="e">
        <f>VLOOKUP($B131,data!$B$3:$Q$11565,'diff expr Varroa+DWV'!N$7,FALSE)</f>
        <v>#N/A</v>
      </c>
      <c r="O131" s="12" t="e">
        <f>VLOOKUP($B131,data!$B$3:$Q$11565,'diff expr Varroa+DWV'!O$7,FALSE)</f>
        <v>#N/A</v>
      </c>
      <c r="P131" s="12" t="e">
        <f>VLOOKUP($B131,data!$B$3:$Q$11565,'diff expr Varroa+DWV'!P$7,FALSE)</f>
        <v>#N/A</v>
      </c>
      <c r="Q131" s="12" t="e">
        <f>VLOOKUP($B131,data!$B$3:$Q$11565,'diff expr Varroa+DWV'!Q$7,FALSE)</f>
        <v>#N/A</v>
      </c>
      <c r="S131" s="40" t="b">
        <f>IF(COUNTIF(H131:L131,"&gt;"&amp;'reference parameters'!$B$2)&gt;='reference parameters'!$B$3,IF(COUNTIF('diff expr Varroa+DWV'!M131:Q131,"&gt;"&amp;'reference parameters'!$B$2)&gt;='reference parameters'!$B$4,"OK"))</f>
        <v>0</v>
      </c>
      <c r="U131" s="3" t="b">
        <f t="shared" si="45"/>
        <v>0</v>
      </c>
      <c r="V131" s="3" t="b">
        <f t="shared" si="46"/>
        <v>0</v>
      </c>
      <c r="W131" s="3" t="b">
        <f t="shared" si="47"/>
        <v>0</v>
      </c>
      <c r="X131" s="3" t="b">
        <f t="shared" si="48"/>
        <v>0</v>
      </c>
      <c r="Y131" s="3" t="b">
        <f t="shared" si="49"/>
        <v>0</v>
      </c>
      <c r="Z131" s="3" t="b">
        <f t="shared" si="50"/>
        <v>0</v>
      </c>
      <c r="AA131" s="3" t="b">
        <f t="shared" si="51"/>
        <v>0</v>
      </c>
      <c r="AB131" s="3" t="b">
        <f t="shared" si="52"/>
        <v>0</v>
      </c>
      <c r="AC131" s="3" t="b">
        <f t="shared" si="53"/>
        <v>0</v>
      </c>
      <c r="AD131" s="3" t="b">
        <f t="shared" si="54"/>
        <v>0</v>
      </c>
      <c r="AE131" s="3"/>
      <c r="AF131" s="3" t="str">
        <f t="shared" si="55"/>
        <v/>
      </c>
      <c r="AG131" s="3" t="str">
        <f t="shared" si="56"/>
        <v/>
      </c>
      <c r="AH131" s="3" t="str">
        <f t="shared" si="57"/>
        <v/>
      </c>
      <c r="AI131" s="3" t="str">
        <f t="shared" si="58"/>
        <v/>
      </c>
      <c r="AJ131" s="3" t="str">
        <f t="shared" si="59"/>
        <v/>
      </c>
      <c r="AK131" s="3" t="str">
        <f t="shared" si="60"/>
        <v/>
      </c>
      <c r="AL131" s="3" t="str">
        <f t="shared" si="61"/>
        <v/>
      </c>
      <c r="AM131" s="3" t="str">
        <f t="shared" si="62"/>
        <v/>
      </c>
      <c r="AN131" s="3" t="str">
        <f t="shared" si="63"/>
        <v/>
      </c>
      <c r="AO131" s="3" t="str">
        <f t="shared" si="64"/>
        <v/>
      </c>
      <c r="AP131" s="3"/>
      <c r="AQ131" s="3" t="str">
        <f t="shared" si="65"/>
        <v/>
      </c>
      <c r="AR131" s="3" t="str">
        <f t="shared" si="66"/>
        <v/>
      </c>
      <c r="AS131" s="3" t="str">
        <f t="shared" si="67"/>
        <v/>
      </c>
      <c r="AT131" s="3" t="str">
        <f t="shared" si="68"/>
        <v/>
      </c>
      <c r="AU131" s="3" t="str">
        <f t="shared" si="69"/>
        <v/>
      </c>
      <c r="AV131" s="3" t="str">
        <f t="shared" si="70"/>
        <v/>
      </c>
      <c r="AW131" s="3" t="str">
        <f t="shared" si="71"/>
        <v/>
      </c>
      <c r="AX131" s="3" t="str">
        <f t="shared" si="72"/>
        <v/>
      </c>
      <c r="AY131" s="3" t="str">
        <f t="shared" si="73"/>
        <v/>
      </c>
      <c r="AZ131" s="3" t="str">
        <f t="shared" si="74"/>
        <v/>
      </c>
      <c r="BA131" s="3"/>
      <c r="BB131" s="6">
        <f t="shared" si="75"/>
        <v>0</v>
      </c>
      <c r="BC131" s="3">
        <f t="shared" si="76"/>
        <v>0</v>
      </c>
      <c r="BD131" s="3">
        <f t="shared" si="79"/>
        <v>0</v>
      </c>
      <c r="BE131" s="3">
        <f t="shared" si="80"/>
        <v>0</v>
      </c>
      <c r="BF131" s="3">
        <f t="shared" si="81"/>
        <v>0</v>
      </c>
      <c r="BG131" s="3">
        <f t="shared" si="82"/>
        <v>0</v>
      </c>
      <c r="BH131" s="3">
        <f t="shared" si="83"/>
        <v>0</v>
      </c>
      <c r="BI131" s="28">
        <f t="shared" si="84"/>
        <v>0</v>
      </c>
      <c r="BJ131" s="28">
        <f t="shared" si="85"/>
        <v>0</v>
      </c>
      <c r="BK131" s="44" t="e">
        <f t="shared" si="86"/>
        <v>#DIV/0!</v>
      </c>
      <c r="BL131" s="45" t="str">
        <f t="shared" si="77"/>
        <v/>
      </c>
      <c r="BM131" s="39"/>
      <c r="BN131" s="39" t="str">
        <f t="shared" si="87"/>
        <v/>
      </c>
      <c r="BP131" s="12" t="e">
        <f t="shared" si="88"/>
        <v>#N/A</v>
      </c>
    </row>
    <row r="132" spans="1:68">
      <c r="A132" s="43" t="s">
        <v>471</v>
      </c>
      <c r="B132" s="43" t="s">
        <v>472</v>
      </c>
      <c r="C132" s="43" t="s">
        <v>473</v>
      </c>
      <c r="D132" s="43" t="s">
        <v>474</v>
      </c>
      <c r="E132" s="43" t="s">
        <v>446</v>
      </c>
      <c r="F132" s="12" t="str">
        <f t="shared" si="78"/>
        <v>JNK cascade</v>
      </c>
      <c r="H132" s="12">
        <f>VLOOKUP($B132,data!$B$3:$Q$11565,'diff expr Varroa+DWV'!H$7,FALSE)</f>
        <v>9.8655035731952605</v>
      </c>
      <c r="I132" s="12">
        <f>VLOOKUP($B132,data!$B$3:$Q$11565,'diff expr Varroa+DWV'!I$7,FALSE)</f>
        <v>9.85463055498548</v>
      </c>
      <c r="J132" s="12">
        <f>VLOOKUP($B132,data!$B$3:$Q$11565,'diff expr Varroa+DWV'!J$7,FALSE)</f>
        <v>10.047057325540701</v>
      </c>
      <c r="K132" s="12">
        <f>VLOOKUP($B132,data!$B$3:$Q$11565,'diff expr Varroa+DWV'!K$7,FALSE)</f>
        <v>10.338917034484901</v>
      </c>
      <c r="L132" s="12">
        <f>VLOOKUP($B132,data!$B$3:$Q$11565,'diff expr Varroa+DWV'!L$7,FALSE)</f>
        <v>10.033485812117901</v>
      </c>
      <c r="M132" s="12">
        <f>VLOOKUP($B132,data!$B$3:$Q$11565,'diff expr Varroa+DWV'!M$7,FALSE)</f>
        <v>10.288745335214699</v>
      </c>
      <c r="N132" s="12">
        <f>VLOOKUP($B132,data!$B$3:$Q$11565,'diff expr Varroa+DWV'!N$7,FALSE)</f>
        <v>10.593754993842101</v>
      </c>
      <c r="O132" s="12">
        <f>VLOOKUP($B132,data!$B$3:$Q$11565,'diff expr Varroa+DWV'!O$7,FALSE)</f>
        <v>10.315868503836899</v>
      </c>
      <c r="P132" s="12">
        <f>VLOOKUP($B132,data!$B$3:$Q$11565,'diff expr Varroa+DWV'!P$7,FALSE)</f>
        <v>9.4354024331839206</v>
      </c>
      <c r="Q132" s="12">
        <f>VLOOKUP($B132,data!$B$3:$Q$11565,'diff expr Varroa+DWV'!Q$7,FALSE)</f>
        <v>9.9376776092220709</v>
      </c>
      <c r="S132" s="40" t="str">
        <f>IF(COUNTIF(H132:L132,"&gt;"&amp;'reference parameters'!$B$2)&gt;='reference parameters'!$B$3,IF(COUNTIF('diff expr Varroa+DWV'!M132:Q132,"&gt;"&amp;'reference parameters'!$B$2)&gt;='reference parameters'!$B$4,"OK"))</f>
        <v>OK</v>
      </c>
      <c r="U132" s="3">
        <f t="shared" si="45"/>
        <v>3</v>
      </c>
      <c r="V132" s="3">
        <f t="shared" si="46"/>
        <v>2</v>
      </c>
      <c r="W132" s="3">
        <f t="shared" si="47"/>
        <v>6</v>
      </c>
      <c r="X132" s="3">
        <f t="shared" si="48"/>
        <v>9</v>
      </c>
      <c r="Y132" s="3">
        <f t="shared" si="49"/>
        <v>5</v>
      </c>
      <c r="Z132" s="3">
        <f t="shared" si="50"/>
        <v>7</v>
      </c>
      <c r="AA132" s="3">
        <f t="shared" si="51"/>
        <v>10</v>
      </c>
      <c r="AB132" s="3">
        <f t="shared" si="52"/>
        <v>8</v>
      </c>
      <c r="AC132" s="3">
        <f t="shared" si="53"/>
        <v>1</v>
      </c>
      <c r="AD132" s="3">
        <f t="shared" si="54"/>
        <v>4</v>
      </c>
      <c r="AE132" s="3"/>
      <c r="AF132" s="3">
        <f t="shared" si="55"/>
        <v>0</v>
      </c>
      <c r="AG132" s="3">
        <f t="shared" si="56"/>
        <v>0</v>
      </c>
      <c r="AH132" s="3">
        <f t="shared" si="57"/>
        <v>0</v>
      </c>
      <c r="AI132" s="3">
        <f t="shared" si="58"/>
        <v>0</v>
      </c>
      <c r="AJ132" s="3">
        <f t="shared" si="59"/>
        <v>0</v>
      </c>
      <c r="AK132" s="3">
        <f t="shared" si="60"/>
        <v>0</v>
      </c>
      <c r="AL132" s="3">
        <f t="shared" si="61"/>
        <v>0</v>
      </c>
      <c r="AM132" s="3">
        <f t="shared" si="62"/>
        <v>0</v>
      </c>
      <c r="AN132" s="3">
        <f t="shared" si="63"/>
        <v>0</v>
      </c>
      <c r="AO132" s="3">
        <f t="shared" si="64"/>
        <v>0</v>
      </c>
      <c r="AP132" s="3"/>
      <c r="AQ132" s="3">
        <f t="shared" si="65"/>
        <v>3</v>
      </c>
      <c r="AR132" s="3">
        <f t="shared" si="66"/>
        <v>2</v>
      </c>
      <c r="AS132" s="3">
        <f t="shared" si="67"/>
        <v>6</v>
      </c>
      <c r="AT132" s="3">
        <f t="shared" si="68"/>
        <v>9</v>
      </c>
      <c r="AU132" s="3">
        <f t="shared" si="69"/>
        <v>5</v>
      </c>
      <c r="AV132" s="3">
        <f t="shared" si="70"/>
        <v>7</v>
      </c>
      <c r="AW132" s="3">
        <f t="shared" si="71"/>
        <v>10</v>
      </c>
      <c r="AX132" s="3">
        <f t="shared" si="72"/>
        <v>8</v>
      </c>
      <c r="AY132" s="3">
        <f t="shared" si="73"/>
        <v>1</v>
      </c>
      <c r="AZ132" s="3">
        <f t="shared" si="74"/>
        <v>4</v>
      </c>
      <c r="BA132" s="3"/>
      <c r="BB132" s="6">
        <f t="shared" si="75"/>
        <v>5</v>
      </c>
      <c r="BC132" s="3">
        <f t="shared" si="76"/>
        <v>5</v>
      </c>
      <c r="BD132" s="3">
        <f t="shared" si="79"/>
        <v>25</v>
      </c>
      <c r="BE132" s="3">
        <f t="shared" si="80"/>
        <v>30</v>
      </c>
      <c r="BF132" s="3">
        <f t="shared" si="81"/>
        <v>15</v>
      </c>
      <c r="BG132" s="3">
        <f t="shared" si="82"/>
        <v>10</v>
      </c>
      <c r="BH132" s="3">
        <f t="shared" si="83"/>
        <v>10</v>
      </c>
      <c r="BI132" s="28">
        <f t="shared" si="84"/>
        <v>12.5</v>
      </c>
      <c r="BJ132" s="28">
        <f t="shared" si="85"/>
        <v>4.7871355387816905</v>
      </c>
      <c r="BK132" s="44">
        <f t="shared" si="86"/>
        <v>-0.5222329678670935</v>
      </c>
      <c r="BL132" s="45">
        <f t="shared" si="77"/>
        <v>0.30075406722029491</v>
      </c>
      <c r="BM132" s="39"/>
      <c r="BN132" s="39" t="str">
        <f t="shared" si="87"/>
        <v/>
      </c>
      <c r="BP132" s="12">
        <f t="shared" si="88"/>
        <v>3.7245807913066694E-3</v>
      </c>
    </row>
    <row r="133" spans="1:68">
      <c r="A133" s="43" t="s">
        <v>475</v>
      </c>
      <c r="B133" s="43" t="s">
        <v>476</v>
      </c>
      <c r="C133" s="43" t="s">
        <v>477</v>
      </c>
      <c r="D133" s="43" t="s">
        <v>478</v>
      </c>
      <c r="E133" s="43" t="s">
        <v>446</v>
      </c>
      <c r="F133" s="12" t="str">
        <f t="shared" si="78"/>
        <v>JNK cascade</v>
      </c>
      <c r="H133" s="12">
        <f>VLOOKUP($B133,data!$B$3:$Q$11565,'diff expr Varroa+DWV'!H$7,FALSE)</f>
        <v>9.7105114106911703</v>
      </c>
      <c r="I133" s="12">
        <f>VLOOKUP($B133,data!$B$3:$Q$11565,'diff expr Varroa+DWV'!I$7,FALSE)</f>
        <v>9.6110919238111894</v>
      </c>
      <c r="J133" s="12">
        <f>VLOOKUP($B133,data!$B$3:$Q$11565,'diff expr Varroa+DWV'!J$7,FALSE)</f>
        <v>10.3166577604645</v>
      </c>
      <c r="K133" s="12">
        <f>VLOOKUP($B133,data!$B$3:$Q$11565,'diff expr Varroa+DWV'!K$7,FALSE)</f>
        <v>9.9520379677371302</v>
      </c>
      <c r="L133" s="12">
        <f>VLOOKUP($B133,data!$B$3:$Q$11565,'diff expr Varroa+DWV'!L$7,FALSE)</f>
        <v>10.239919739602</v>
      </c>
      <c r="M133" s="12">
        <f>VLOOKUP($B133,data!$B$3:$Q$11565,'diff expr Varroa+DWV'!M$7,FALSE)</f>
        <v>11.0683617535504</v>
      </c>
      <c r="N133" s="12">
        <f>VLOOKUP($B133,data!$B$3:$Q$11565,'diff expr Varroa+DWV'!N$7,FALSE)</f>
        <v>11.232246171636</v>
      </c>
      <c r="O133" s="12">
        <f>VLOOKUP($B133,data!$B$3:$Q$11565,'diff expr Varroa+DWV'!O$7,FALSE)</f>
        <v>10.5027963246103</v>
      </c>
      <c r="P133" s="12">
        <f>VLOOKUP($B133,data!$B$3:$Q$11565,'diff expr Varroa+DWV'!P$7,FALSE)</f>
        <v>11.371639215148701</v>
      </c>
      <c r="Q133" s="12">
        <f>VLOOKUP($B133,data!$B$3:$Q$11565,'diff expr Varroa+DWV'!Q$7,FALSE)</f>
        <v>11.660075767718601</v>
      </c>
      <c r="S133" s="40" t="str">
        <f>IF(COUNTIF(H133:L133,"&gt;"&amp;'reference parameters'!$B$2)&gt;='reference parameters'!$B$3,IF(COUNTIF('diff expr Varroa+DWV'!M133:Q133,"&gt;"&amp;'reference parameters'!$B$2)&gt;='reference parameters'!$B$4,"OK"))</f>
        <v>OK</v>
      </c>
      <c r="U133" s="3">
        <f t="shared" si="45"/>
        <v>2</v>
      </c>
      <c r="V133" s="3">
        <f t="shared" si="46"/>
        <v>1</v>
      </c>
      <c r="W133" s="3">
        <f t="shared" si="47"/>
        <v>5</v>
      </c>
      <c r="X133" s="3">
        <f t="shared" si="48"/>
        <v>3</v>
      </c>
      <c r="Y133" s="3">
        <f t="shared" si="49"/>
        <v>4</v>
      </c>
      <c r="Z133" s="3">
        <f t="shared" si="50"/>
        <v>7</v>
      </c>
      <c r="AA133" s="3">
        <f t="shared" si="51"/>
        <v>8</v>
      </c>
      <c r="AB133" s="3">
        <f t="shared" si="52"/>
        <v>6</v>
      </c>
      <c r="AC133" s="3">
        <f t="shared" si="53"/>
        <v>9</v>
      </c>
      <c r="AD133" s="3">
        <f t="shared" si="54"/>
        <v>10</v>
      </c>
      <c r="AE133" s="3"/>
      <c r="AF133" s="3">
        <f t="shared" si="55"/>
        <v>0</v>
      </c>
      <c r="AG133" s="3">
        <f t="shared" si="56"/>
        <v>0</v>
      </c>
      <c r="AH133" s="3">
        <f t="shared" si="57"/>
        <v>0</v>
      </c>
      <c r="AI133" s="3">
        <f t="shared" si="58"/>
        <v>0</v>
      </c>
      <c r="AJ133" s="3">
        <f t="shared" si="59"/>
        <v>0</v>
      </c>
      <c r="AK133" s="3">
        <f t="shared" si="60"/>
        <v>0</v>
      </c>
      <c r="AL133" s="3">
        <f t="shared" si="61"/>
        <v>0</v>
      </c>
      <c r="AM133" s="3">
        <f t="shared" si="62"/>
        <v>0</v>
      </c>
      <c r="AN133" s="3">
        <f t="shared" si="63"/>
        <v>0</v>
      </c>
      <c r="AO133" s="3">
        <f t="shared" si="64"/>
        <v>0</v>
      </c>
      <c r="AP133" s="3"/>
      <c r="AQ133" s="3">
        <f t="shared" si="65"/>
        <v>2</v>
      </c>
      <c r="AR133" s="3">
        <f t="shared" si="66"/>
        <v>1</v>
      </c>
      <c r="AS133" s="3">
        <f t="shared" si="67"/>
        <v>5</v>
      </c>
      <c r="AT133" s="3">
        <f t="shared" si="68"/>
        <v>3</v>
      </c>
      <c r="AU133" s="3">
        <f t="shared" si="69"/>
        <v>4</v>
      </c>
      <c r="AV133" s="3">
        <f t="shared" si="70"/>
        <v>7</v>
      </c>
      <c r="AW133" s="3">
        <f t="shared" si="71"/>
        <v>8</v>
      </c>
      <c r="AX133" s="3">
        <f t="shared" si="72"/>
        <v>6</v>
      </c>
      <c r="AY133" s="3">
        <f t="shared" si="73"/>
        <v>9</v>
      </c>
      <c r="AZ133" s="3">
        <f t="shared" si="74"/>
        <v>10</v>
      </c>
      <c r="BA133" s="3"/>
      <c r="BB133" s="6">
        <f t="shared" si="75"/>
        <v>5</v>
      </c>
      <c r="BC133" s="3">
        <f t="shared" si="76"/>
        <v>5</v>
      </c>
      <c r="BD133" s="3">
        <f t="shared" si="79"/>
        <v>15</v>
      </c>
      <c r="BE133" s="3">
        <f t="shared" si="80"/>
        <v>40</v>
      </c>
      <c r="BF133" s="3">
        <f t="shared" si="81"/>
        <v>25</v>
      </c>
      <c r="BG133" s="3">
        <f t="shared" si="82"/>
        <v>0</v>
      </c>
      <c r="BH133" s="3">
        <f t="shared" si="83"/>
        <v>0</v>
      </c>
      <c r="BI133" s="28">
        <f t="shared" si="84"/>
        <v>12.5</v>
      </c>
      <c r="BJ133" s="28">
        <f t="shared" si="85"/>
        <v>4.7871355387816905</v>
      </c>
      <c r="BK133" s="44">
        <f t="shared" si="86"/>
        <v>-2.6111648393354674</v>
      </c>
      <c r="BL133" s="45">
        <f t="shared" si="77"/>
        <v>4.5117194090401637E-3</v>
      </c>
      <c r="BM133" s="39"/>
      <c r="BN133" s="39" t="str">
        <f t="shared" si="87"/>
        <v>sign</v>
      </c>
      <c r="BP133" s="12">
        <f t="shared" si="88"/>
        <v>4.941465374253412E-2</v>
      </c>
    </row>
    <row r="134" spans="1:68">
      <c r="A134" s="43" t="s">
        <v>479</v>
      </c>
      <c r="B134" s="43" t="s">
        <v>480</v>
      </c>
      <c r="C134" s="43" t="s">
        <v>481</v>
      </c>
      <c r="D134" s="43" t="s">
        <v>482</v>
      </c>
      <c r="E134" s="43" t="s">
        <v>446</v>
      </c>
      <c r="F134" s="12" t="str">
        <f t="shared" si="78"/>
        <v>JNK cascade</v>
      </c>
      <c r="H134" s="12">
        <f>VLOOKUP($B134,data!$B$3:$Q$11565,'diff expr Varroa+DWV'!H$7,FALSE)</f>
        <v>8.8684433348895197</v>
      </c>
      <c r="I134" s="12">
        <f>VLOOKUP($B134,data!$B$3:$Q$11565,'diff expr Varroa+DWV'!I$7,FALSE)</f>
        <v>8.7043309595555005</v>
      </c>
      <c r="J134" s="12">
        <f>VLOOKUP($B134,data!$B$3:$Q$11565,'diff expr Varroa+DWV'!J$7,FALSE)</f>
        <v>9.0215348214483502</v>
      </c>
      <c r="K134" s="12">
        <f>VLOOKUP($B134,data!$B$3:$Q$11565,'diff expr Varroa+DWV'!K$7,FALSE)</f>
        <v>8.9136584376216703</v>
      </c>
      <c r="L134" s="12">
        <f>VLOOKUP($B134,data!$B$3:$Q$11565,'diff expr Varroa+DWV'!L$7,FALSE)</f>
        <v>8.7576585145587007</v>
      </c>
      <c r="M134" s="12">
        <f>VLOOKUP($B134,data!$B$3:$Q$11565,'diff expr Varroa+DWV'!M$7,FALSE)</f>
        <v>8.6755762227859599</v>
      </c>
      <c r="N134" s="12">
        <f>VLOOKUP($B134,data!$B$3:$Q$11565,'diff expr Varroa+DWV'!N$7,FALSE)</f>
        <v>8.9115715252287107</v>
      </c>
      <c r="O134" s="12">
        <f>VLOOKUP($B134,data!$B$3:$Q$11565,'diff expr Varroa+DWV'!O$7,FALSE)</f>
        <v>8.7391872477933106</v>
      </c>
      <c r="P134" s="12">
        <f>VLOOKUP($B134,data!$B$3:$Q$11565,'diff expr Varroa+DWV'!P$7,FALSE)</f>
        <v>8.5815289712361196</v>
      </c>
      <c r="Q134" s="12">
        <f>VLOOKUP($B134,data!$B$3:$Q$11565,'diff expr Varroa+DWV'!Q$7,FALSE)</f>
        <v>7.6950435514148801</v>
      </c>
      <c r="S134" s="40" t="str">
        <f>IF(COUNTIF(H134:L134,"&gt;"&amp;'reference parameters'!$B$2)&gt;='reference parameters'!$B$3,IF(COUNTIF('diff expr Varroa+DWV'!M134:Q134,"&gt;"&amp;'reference parameters'!$B$2)&gt;='reference parameters'!$B$4,"OK"))</f>
        <v>OK</v>
      </c>
      <c r="U134" s="3">
        <f t="shared" si="45"/>
        <v>7</v>
      </c>
      <c r="V134" s="3">
        <f t="shared" si="46"/>
        <v>4</v>
      </c>
      <c r="W134" s="3">
        <f t="shared" si="47"/>
        <v>10</v>
      </c>
      <c r="X134" s="3">
        <f t="shared" si="48"/>
        <v>9</v>
      </c>
      <c r="Y134" s="3">
        <f t="shared" si="49"/>
        <v>6</v>
      </c>
      <c r="Z134" s="3">
        <f t="shared" si="50"/>
        <v>3</v>
      </c>
      <c r="AA134" s="3">
        <f t="shared" si="51"/>
        <v>8</v>
      </c>
      <c r="AB134" s="3">
        <f t="shared" si="52"/>
        <v>5</v>
      </c>
      <c r="AC134" s="3">
        <f t="shared" si="53"/>
        <v>2</v>
      </c>
      <c r="AD134" s="3">
        <f t="shared" si="54"/>
        <v>1</v>
      </c>
      <c r="AE134" s="3"/>
      <c r="AF134" s="3">
        <f t="shared" si="55"/>
        <v>0</v>
      </c>
      <c r="AG134" s="3">
        <f t="shared" si="56"/>
        <v>0</v>
      </c>
      <c r="AH134" s="3">
        <f t="shared" si="57"/>
        <v>0</v>
      </c>
      <c r="AI134" s="3">
        <f t="shared" si="58"/>
        <v>0</v>
      </c>
      <c r="AJ134" s="3">
        <f t="shared" si="59"/>
        <v>0</v>
      </c>
      <c r="AK134" s="3">
        <f t="shared" si="60"/>
        <v>0</v>
      </c>
      <c r="AL134" s="3">
        <f t="shared" si="61"/>
        <v>0</v>
      </c>
      <c r="AM134" s="3">
        <f t="shared" si="62"/>
        <v>0</v>
      </c>
      <c r="AN134" s="3">
        <f t="shared" si="63"/>
        <v>0</v>
      </c>
      <c r="AO134" s="3">
        <f t="shared" si="64"/>
        <v>0</v>
      </c>
      <c r="AP134" s="3"/>
      <c r="AQ134" s="3">
        <f t="shared" si="65"/>
        <v>7</v>
      </c>
      <c r="AR134" s="3">
        <f t="shared" si="66"/>
        <v>4</v>
      </c>
      <c r="AS134" s="3">
        <f t="shared" si="67"/>
        <v>10</v>
      </c>
      <c r="AT134" s="3">
        <f t="shared" si="68"/>
        <v>9</v>
      </c>
      <c r="AU134" s="3">
        <f t="shared" si="69"/>
        <v>6</v>
      </c>
      <c r="AV134" s="3">
        <f t="shared" si="70"/>
        <v>3</v>
      </c>
      <c r="AW134" s="3">
        <f t="shared" si="71"/>
        <v>8</v>
      </c>
      <c r="AX134" s="3">
        <f t="shared" si="72"/>
        <v>5</v>
      </c>
      <c r="AY134" s="3">
        <f t="shared" si="73"/>
        <v>2</v>
      </c>
      <c r="AZ134" s="3">
        <f t="shared" si="74"/>
        <v>1</v>
      </c>
      <c r="BA134" s="3"/>
      <c r="BB134" s="6">
        <f t="shared" si="75"/>
        <v>5</v>
      </c>
      <c r="BC134" s="3">
        <f t="shared" si="76"/>
        <v>5</v>
      </c>
      <c r="BD134" s="3">
        <f t="shared" si="79"/>
        <v>36</v>
      </c>
      <c r="BE134" s="3">
        <f t="shared" si="80"/>
        <v>19</v>
      </c>
      <c r="BF134" s="3">
        <f t="shared" si="81"/>
        <v>4</v>
      </c>
      <c r="BG134" s="3">
        <f t="shared" si="82"/>
        <v>21</v>
      </c>
      <c r="BH134" s="3">
        <f t="shared" si="83"/>
        <v>4</v>
      </c>
      <c r="BI134" s="28">
        <f t="shared" si="84"/>
        <v>12.5</v>
      </c>
      <c r="BJ134" s="28">
        <f t="shared" si="85"/>
        <v>4.7871355387816905</v>
      </c>
      <c r="BK134" s="44">
        <f t="shared" si="86"/>
        <v>-1.775592090748118</v>
      </c>
      <c r="BL134" s="45">
        <f t="shared" si="77"/>
        <v>3.7900087291180634E-2</v>
      </c>
      <c r="BM134" s="39"/>
      <c r="BN134" s="39" t="str">
        <f t="shared" si="87"/>
        <v/>
      </c>
      <c r="BP134" s="12">
        <f t="shared" si="88"/>
        <v>-1.6627371627987417E-2</v>
      </c>
    </row>
    <row r="135" spans="1:68">
      <c r="A135" s="43" t="s">
        <v>483</v>
      </c>
      <c r="B135" s="43" t="s">
        <v>484</v>
      </c>
      <c r="C135" s="43" t="s">
        <v>485</v>
      </c>
      <c r="D135" s="43" t="s">
        <v>486</v>
      </c>
      <c r="E135" s="43" t="s">
        <v>446</v>
      </c>
      <c r="F135" s="12" t="str">
        <f t="shared" si="78"/>
        <v>JNK cascade</v>
      </c>
      <c r="H135" s="12">
        <f>VLOOKUP($B135,data!$B$3:$Q$11565,'diff expr Varroa+DWV'!H$7,FALSE)</f>
        <v>10.747842486688</v>
      </c>
      <c r="I135" s="12">
        <f>VLOOKUP($B135,data!$B$3:$Q$11565,'diff expr Varroa+DWV'!I$7,FALSE)</f>
        <v>10.7860509539532</v>
      </c>
      <c r="J135" s="12">
        <f>VLOOKUP($B135,data!$B$3:$Q$11565,'diff expr Varroa+DWV'!J$7,FALSE)</f>
        <v>10.471143874863101</v>
      </c>
      <c r="K135" s="12">
        <f>VLOOKUP($B135,data!$B$3:$Q$11565,'diff expr Varroa+DWV'!K$7,FALSE)</f>
        <v>10.6534799079779</v>
      </c>
      <c r="L135" s="12">
        <f>VLOOKUP($B135,data!$B$3:$Q$11565,'diff expr Varroa+DWV'!L$7,FALSE)</f>
        <v>10.551794209047401</v>
      </c>
      <c r="M135" s="12">
        <f>VLOOKUP($B135,data!$B$3:$Q$11565,'diff expr Varroa+DWV'!M$7,FALSE)</f>
        <v>11.1064923044403</v>
      </c>
      <c r="N135" s="12">
        <f>VLOOKUP($B135,data!$B$3:$Q$11565,'diff expr Varroa+DWV'!N$7,FALSE)</f>
        <v>11.286970956616701</v>
      </c>
      <c r="O135" s="12">
        <f>VLOOKUP($B135,data!$B$3:$Q$11565,'diff expr Varroa+DWV'!O$7,FALSE)</f>
        <v>10.6897170254289</v>
      </c>
      <c r="P135" s="12">
        <f>VLOOKUP($B135,data!$B$3:$Q$11565,'diff expr Varroa+DWV'!P$7,FALSE)</f>
        <v>11.068554331901</v>
      </c>
      <c r="Q135" s="12">
        <f>VLOOKUP($B135,data!$B$3:$Q$11565,'diff expr Varroa+DWV'!Q$7,FALSE)</f>
        <v>10.794011593546401</v>
      </c>
      <c r="S135" s="40" t="str">
        <f>IF(COUNTIF(H135:L135,"&gt;"&amp;'reference parameters'!$B$2)&gt;='reference parameters'!$B$3,IF(COUNTIF('diff expr Varroa+DWV'!M135:Q135,"&gt;"&amp;'reference parameters'!$B$2)&gt;='reference parameters'!$B$4,"OK"))</f>
        <v>OK</v>
      </c>
      <c r="U135" s="3">
        <f t="shared" si="45"/>
        <v>5</v>
      </c>
      <c r="V135" s="3">
        <f t="shared" si="46"/>
        <v>6</v>
      </c>
      <c r="W135" s="3">
        <f t="shared" si="47"/>
        <v>1</v>
      </c>
      <c r="X135" s="3">
        <f t="shared" si="48"/>
        <v>3</v>
      </c>
      <c r="Y135" s="3">
        <f t="shared" si="49"/>
        <v>2</v>
      </c>
      <c r="Z135" s="3">
        <f t="shared" si="50"/>
        <v>9</v>
      </c>
      <c r="AA135" s="3">
        <f t="shared" si="51"/>
        <v>10</v>
      </c>
      <c r="AB135" s="3">
        <f t="shared" si="52"/>
        <v>4</v>
      </c>
      <c r="AC135" s="3">
        <f t="shared" si="53"/>
        <v>8</v>
      </c>
      <c r="AD135" s="3">
        <f t="shared" si="54"/>
        <v>7</v>
      </c>
      <c r="AE135" s="3"/>
      <c r="AF135" s="3">
        <f t="shared" si="55"/>
        <v>0</v>
      </c>
      <c r="AG135" s="3">
        <f t="shared" si="56"/>
        <v>0</v>
      </c>
      <c r="AH135" s="3">
        <f t="shared" si="57"/>
        <v>0</v>
      </c>
      <c r="AI135" s="3">
        <f t="shared" si="58"/>
        <v>0</v>
      </c>
      <c r="AJ135" s="3">
        <f t="shared" si="59"/>
        <v>0</v>
      </c>
      <c r="AK135" s="3">
        <f t="shared" si="60"/>
        <v>0</v>
      </c>
      <c r="AL135" s="3">
        <f t="shared" si="61"/>
        <v>0</v>
      </c>
      <c r="AM135" s="3">
        <f t="shared" si="62"/>
        <v>0</v>
      </c>
      <c r="AN135" s="3">
        <f t="shared" si="63"/>
        <v>0</v>
      </c>
      <c r="AO135" s="3">
        <f t="shared" si="64"/>
        <v>0</v>
      </c>
      <c r="AP135" s="3"/>
      <c r="AQ135" s="3">
        <f t="shared" si="65"/>
        <v>5</v>
      </c>
      <c r="AR135" s="3">
        <f t="shared" si="66"/>
        <v>6</v>
      </c>
      <c r="AS135" s="3">
        <f t="shared" si="67"/>
        <v>1</v>
      </c>
      <c r="AT135" s="3">
        <f t="shared" si="68"/>
        <v>3</v>
      </c>
      <c r="AU135" s="3">
        <f t="shared" si="69"/>
        <v>2</v>
      </c>
      <c r="AV135" s="3">
        <f t="shared" si="70"/>
        <v>9</v>
      </c>
      <c r="AW135" s="3">
        <f t="shared" si="71"/>
        <v>10</v>
      </c>
      <c r="AX135" s="3">
        <f t="shared" si="72"/>
        <v>4</v>
      </c>
      <c r="AY135" s="3">
        <f t="shared" si="73"/>
        <v>8</v>
      </c>
      <c r="AZ135" s="3">
        <f t="shared" si="74"/>
        <v>7</v>
      </c>
      <c r="BA135" s="3"/>
      <c r="BB135" s="6">
        <f t="shared" si="75"/>
        <v>5</v>
      </c>
      <c r="BC135" s="3">
        <f t="shared" si="76"/>
        <v>5</v>
      </c>
      <c r="BD135" s="3">
        <f t="shared" si="79"/>
        <v>17</v>
      </c>
      <c r="BE135" s="3">
        <f t="shared" si="80"/>
        <v>38</v>
      </c>
      <c r="BF135" s="3">
        <f t="shared" si="81"/>
        <v>23</v>
      </c>
      <c r="BG135" s="3">
        <f t="shared" si="82"/>
        <v>2</v>
      </c>
      <c r="BH135" s="3">
        <f t="shared" si="83"/>
        <v>2</v>
      </c>
      <c r="BI135" s="28">
        <f t="shared" si="84"/>
        <v>12.5</v>
      </c>
      <c r="BJ135" s="28">
        <f t="shared" si="85"/>
        <v>4.7871355387816905</v>
      </c>
      <c r="BK135" s="44">
        <f t="shared" si="86"/>
        <v>-2.1933784650417927</v>
      </c>
      <c r="BL135" s="45">
        <f t="shared" si="77"/>
        <v>1.4140061284138474E-2</v>
      </c>
      <c r="BM135" s="39"/>
      <c r="BN135" s="39" t="str">
        <f t="shared" si="87"/>
        <v/>
      </c>
      <c r="BP135" s="12">
        <f t="shared" si="88"/>
        <v>1.3938275067090649E-2</v>
      </c>
    </row>
    <row r="136" spans="1:68">
      <c r="A136" s="43" t="s">
        <v>487</v>
      </c>
      <c r="B136" s="43" t="s">
        <v>488</v>
      </c>
      <c r="C136" s="43" t="s">
        <v>489</v>
      </c>
      <c r="D136" s="43" t="s">
        <v>490</v>
      </c>
      <c r="E136" s="43" t="s">
        <v>446</v>
      </c>
      <c r="F136" s="12" t="str">
        <f t="shared" si="78"/>
        <v>JNK cascade</v>
      </c>
      <c r="H136" s="12">
        <f>VLOOKUP($B136,data!$B$3:$Q$11565,'diff expr Varroa+DWV'!H$7,FALSE)</f>
        <v>7.81822816598791</v>
      </c>
      <c r="I136" s="12">
        <f>VLOOKUP($B136,data!$B$3:$Q$11565,'diff expr Varroa+DWV'!I$7,FALSE)</f>
        <v>7.5625399513807796</v>
      </c>
      <c r="J136" s="12">
        <f>VLOOKUP($B136,data!$B$3:$Q$11565,'diff expr Varroa+DWV'!J$7,FALSE)</f>
        <v>8.5836924836464004</v>
      </c>
      <c r="K136" s="12">
        <f>VLOOKUP($B136,data!$B$3:$Q$11565,'diff expr Varroa+DWV'!K$7,FALSE)</f>
        <v>8.1408055213675699</v>
      </c>
      <c r="L136" s="12">
        <f>VLOOKUP($B136,data!$B$3:$Q$11565,'diff expr Varroa+DWV'!L$7,FALSE)</f>
        <v>8.6355179002159907</v>
      </c>
      <c r="M136" s="12">
        <f>VLOOKUP($B136,data!$B$3:$Q$11565,'diff expr Varroa+DWV'!M$7,FALSE)</f>
        <v>8.3269198409640701</v>
      </c>
      <c r="N136" s="12">
        <f>VLOOKUP($B136,data!$B$3:$Q$11565,'diff expr Varroa+DWV'!N$7,FALSE)</f>
        <v>8.7344004763171696</v>
      </c>
      <c r="O136" s="12">
        <f>VLOOKUP($B136,data!$B$3:$Q$11565,'diff expr Varroa+DWV'!O$7,FALSE)</f>
        <v>8.2274739271463098</v>
      </c>
      <c r="P136" s="12">
        <f>VLOOKUP($B136,data!$B$3:$Q$11565,'diff expr Varroa+DWV'!P$7,FALSE)</f>
        <v>6.8677578490009701</v>
      </c>
      <c r="Q136" s="12">
        <f>VLOOKUP($B136,data!$B$3:$Q$11565,'diff expr Varroa+DWV'!Q$7,FALSE)</f>
        <v>10.6471494821847</v>
      </c>
      <c r="S136" s="40" t="str">
        <f>IF(COUNTIF(H136:L136,"&gt;"&amp;'reference parameters'!$B$2)&gt;='reference parameters'!$B$3,IF(COUNTIF('diff expr Varroa+DWV'!M136:Q136,"&gt;"&amp;'reference parameters'!$B$2)&gt;='reference parameters'!$B$4,"OK"))</f>
        <v>OK</v>
      </c>
      <c r="U136" s="3">
        <f t="shared" si="45"/>
        <v>3</v>
      </c>
      <c r="V136" s="3">
        <f t="shared" si="46"/>
        <v>2</v>
      </c>
      <c r="W136" s="3">
        <f t="shared" si="47"/>
        <v>7</v>
      </c>
      <c r="X136" s="3">
        <f t="shared" si="48"/>
        <v>4</v>
      </c>
      <c r="Y136" s="3">
        <f t="shared" si="49"/>
        <v>8</v>
      </c>
      <c r="Z136" s="3">
        <f t="shared" si="50"/>
        <v>6</v>
      </c>
      <c r="AA136" s="3">
        <f t="shared" si="51"/>
        <v>9</v>
      </c>
      <c r="AB136" s="3">
        <f t="shared" si="52"/>
        <v>5</v>
      </c>
      <c r="AC136" s="3">
        <f t="shared" si="53"/>
        <v>1</v>
      </c>
      <c r="AD136" s="3">
        <f t="shared" si="54"/>
        <v>10</v>
      </c>
      <c r="AE136" s="3"/>
      <c r="AF136" s="3">
        <f t="shared" si="55"/>
        <v>0</v>
      </c>
      <c r="AG136" s="3">
        <f t="shared" si="56"/>
        <v>0</v>
      </c>
      <c r="AH136" s="3">
        <f t="shared" si="57"/>
        <v>0</v>
      </c>
      <c r="AI136" s="3">
        <f t="shared" si="58"/>
        <v>0</v>
      </c>
      <c r="AJ136" s="3">
        <f t="shared" si="59"/>
        <v>0</v>
      </c>
      <c r="AK136" s="3">
        <f t="shared" si="60"/>
        <v>0</v>
      </c>
      <c r="AL136" s="3">
        <f t="shared" si="61"/>
        <v>0</v>
      </c>
      <c r="AM136" s="3">
        <f t="shared" si="62"/>
        <v>0</v>
      </c>
      <c r="AN136" s="3">
        <f t="shared" si="63"/>
        <v>0</v>
      </c>
      <c r="AO136" s="3">
        <f t="shared" si="64"/>
        <v>0</v>
      </c>
      <c r="AP136" s="3"/>
      <c r="AQ136" s="3">
        <f t="shared" si="65"/>
        <v>3</v>
      </c>
      <c r="AR136" s="3">
        <f t="shared" si="66"/>
        <v>2</v>
      </c>
      <c r="AS136" s="3">
        <f t="shared" si="67"/>
        <v>7</v>
      </c>
      <c r="AT136" s="3">
        <f t="shared" si="68"/>
        <v>4</v>
      </c>
      <c r="AU136" s="3">
        <f t="shared" si="69"/>
        <v>8</v>
      </c>
      <c r="AV136" s="3">
        <f t="shared" si="70"/>
        <v>6</v>
      </c>
      <c r="AW136" s="3">
        <f t="shared" si="71"/>
        <v>9</v>
      </c>
      <c r="AX136" s="3">
        <f t="shared" si="72"/>
        <v>5</v>
      </c>
      <c r="AY136" s="3">
        <f t="shared" si="73"/>
        <v>1</v>
      </c>
      <c r="AZ136" s="3">
        <f t="shared" si="74"/>
        <v>10</v>
      </c>
      <c r="BA136" s="3"/>
      <c r="BB136" s="6">
        <f t="shared" si="75"/>
        <v>5</v>
      </c>
      <c r="BC136" s="3">
        <f t="shared" si="76"/>
        <v>5</v>
      </c>
      <c r="BD136" s="3">
        <f t="shared" si="79"/>
        <v>24</v>
      </c>
      <c r="BE136" s="3">
        <f t="shared" si="80"/>
        <v>31</v>
      </c>
      <c r="BF136" s="3">
        <f t="shared" si="81"/>
        <v>16</v>
      </c>
      <c r="BG136" s="3">
        <f t="shared" si="82"/>
        <v>9</v>
      </c>
      <c r="BH136" s="3">
        <f t="shared" si="83"/>
        <v>9</v>
      </c>
      <c r="BI136" s="28">
        <f t="shared" si="84"/>
        <v>12.5</v>
      </c>
      <c r="BJ136" s="28">
        <f t="shared" si="85"/>
        <v>4.7871355387816905</v>
      </c>
      <c r="BK136" s="44">
        <f t="shared" si="86"/>
        <v>-0.73112615501393097</v>
      </c>
      <c r="BL136" s="45">
        <f t="shared" si="77"/>
        <v>0.23235104997023245</v>
      </c>
      <c r="BM136" s="39"/>
      <c r="BN136" s="39" t="str">
        <f t="shared" si="87"/>
        <v/>
      </c>
      <c r="BP136" s="12">
        <f t="shared" si="88"/>
        <v>2.1451945144383235E-2</v>
      </c>
    </row>
    <row r="137" spans="1:68">
      <c r="A137" s="43" t="s">
        <v>491</v>
      </c>
      <c r="B137" s="43" t="s">
        <v>492</v>
      </c>
      <c r="C137" s="43" t="s">
        <v>493</v>
      </c>
      <c r="D137" s="43" t="s">
        <v>494</v>
      </c>
      <c r="E137" s="43" t="s">
        <v>446</v>
      </c>
      <c r="F137" s="12" t="str">
        <f t="shared" si="78"/>
        <v>JNK cascade</v>
      </c>
      <c r="H137" s="12">
        <f>VLOOKUP($B137,data!$B$3:$Q$11565,'diff expr Varroa+DWV'!H$7,FALSE)</f>
        <v>8.1807145554144007</v>
      </c>
      <c r="I137" s="12">
        <f>VLOOKUP($B137,data!$B$3:$Q$11565,'diff expr Varroa+DWV'!I$7,FALSE)</f>
        <v>8.4660372676745599</v>
      </c>
      <c r="J137" s="12">
        <f>VLOOKUP($B137,data!$B$3:$Q$11565,'diff expr Varroa+DWV'!J$7,FALSE)</f>
        <v>8.3465918551607405</v>
      </c>
      <c r="K137" s="12">
        <f>VLOOKUP($B137,data!$B$3:$Q$11565,'diff expr Varroa+DWV'!K$7,FALSE)</f>
        <v>8.1919480179008595</v>
      </c>
      <c r="L137" s="12">
        <f>VLOOKUP($B137,data!$B$3:$Q$11565,'diff expr Varroa+DWV'!L$7,FALSE)</f>
        <v>7.7035100941681796</v>
      </c>
      <c r="M137" s="12">
        <f>VLOOKUP($B137,data!$B$3:$Q$11565,'diff expr Varroa+DWV'!M$7,FALSE)</f>
        <v>8.3637566439800306</v>
      </c>
      <c r="N137" s="12">
        <f>VLOOKUP($B137,data!$B$3:$Q$11565,'diff expr Varroa+DWV'!N$7,FALSE)</f>
        <v>8.8137714765186796</v>
      </c>
      <c r="O137" s="12">
        <f>VLOOKUP($B137,data!$B$3:$Q$11565,'diff expr Varroa+DWV'!O$7,FALSE)</f>
        <v>8.6788177591209106</v>
      </c>
      <c r="P137" s="12">
        <f>VLOOKUP($B137,data!$B$3:$Q$11565,'diff expr Varroa+DWV'!P$7,FALSE)</f>
        <v>8.0100059982029492</v>
      </c>
      <c r="Q137" s="12">
        <f>VLOOKUP($B137,data!$B$3:$Q$11565,'diff expr Varroa+DWV'!Q$7,FALSE)</f>
        <v>7.3593062614465703</v>
      </c>
      <c r="S137" s="40" t="str">
        <f>IF(COUNTIF(H137:L137,"&gt;"&amp;'reference parameters'!$B$2)&gt;='reference parameters'!$B$3,IF(COUNTIF('diff expr Varroa+DWV'!M137:Q137,"&gt;"&amp;'reference parameters'!$B$2)&gt;='reference parameters'!$B$4,"OK"))</f>
        <v>OK</v>
      </c>
      <c r="U137" s="3">
        <f t="shared" si="45"/>
        <v>4</v>
      </c>
      <c r="V137" s="3">
        <f t="shared" si="46"/>
        <v>8</v>
      </c>
      <c r="W137" s="3">
        <f t="shared" si="47"/>
        <v>6</v>
      </c>
      <c r="X137" s="3">
        <f t="shared" si="48"/>
        <v>5</v>
      </c>
      <c r="Y137" s="3">
        <f t="shared" si="49"/>
        <v>2</v>
      </c>
      <c r="Z137" s="3">
        <f t="shared" si="50"/>
        <v>7</v>
      </c>
      <c r="AA137" s="3">
        <f t="shared" si="51"/>
        <v>10</v>
      </c>
      <c r="AB137" s="3">
        <f t="shared" si="52"/>
        <v>9</v>
      </c>
      <c r="AC137" s="3">
        <f t="shared" si="53"/>
        <v>3</v>
      </c>
      <c r="AD137" s="3">
        <f t="shared" si="54"/>
        <v>1</v>
      </c>
      <c r="AE137" s="3"/>
      <c r="AF137" s="3">
        <f t="shared" si="55"/>
        <v>0</v>
      </c>
      <c r="AG137" s="3">
        <f t="shared" si="56"/>
        <v>0</v>
      </c>
      <c r="AH137" s="3">
        <f t="shared" si="57"/>
        <v>0</v>
      </c>
      <c r="AI137" s="3">
        <f t="shared" si="58"/>
        <v>0</v>
      </c>
      <c r="AJ137" s="3">
        <f t="shared" si="59"/>
        <v>0</v>
      </c>
      <c r="AK137" s="3">
        <f t="shared" si="60"/>
        <v>0</v>
      </c>
      <c r="AL137" s="3">
        <f t="shared" si="61"/>
        <v>0</v>
      </c>
      <c r="AM137" s="3">
        <f t="shared" si="62"/>
        <v>0</v>
      </c>
      <c r="AN137" s="3">
        <f t="shared" si="63"/>
        <v>0</v>
      </c>
      <c r="AO137" s="3">
        <f t="shared" si="64"/>
        <v>0</v>
      </c>
      <c r="AP137" s="3"/>
      <c r="AQ137" s="3">
        <f t="shared" si="65"/>
        <v>4</v>
      </c>
      <c r="AR137" s="3">
        <f t="shared" si="66"/>
        <v>8</v>
      </c>
      <c r="AS137" s="3">
        <f t="shared" si="67"/>
        <v>6</v>
      </c>
      <c r="AT137" s="3">
        <f t="shared" si="68"/>
        <v>5</v>
      </c>
      <c r="AU137" s="3">
        <f t="shared" si="69"/>
        <v>2</v>
      </c>
      <c r="AV137" s="3">
        <f t="shared" si="70"/>
        <v>7</v>
      </c>
      <c r="AW137" s="3">
        <f t="shared" si="71"/>
        <v>10</v>
      </c>
      <c r="AX137" s="3">
        <f t="shared" si="72"/>
        <v>9</v>
      </c>
      <c r="AY137" s="3">
        <f t="shared" si="73"/>
        <v>3</v>
      </c>
      <c r="AZ137" s="3">
        <f t="shared" si="74"/>
        <v>1</v>
      </c>
      <c r="BA137" s="3"/>
      <c r="BB137" s="6">
        <f t="shared" si="75"/>
        <v>5</v>
      </c>
      <c r="BC137" s="3">
        <f t="shared" si="76"/>
        <v>5</v>
      </c>
      <c r="BD137" s="3">
        <f t="shared" si="79"/>
        <v>25</v>
      </c>
      <c r="BE137" s="3">
        <f t="shared" si="80"/>
        <v>30</v>
      </c>
      <c r="BF137" s="3">
        <f t="shared" si="81"/>
        <v>15</v>
      </c>
      <c r="BG137" s="3">
        <f t="shared" si="82"/>
        <v>10</v>
      </c>
      <c r="BH137" s="3">
        <f t="shared" si="83"/>
        <v>10</v>
      </c>
      <c r="BI137" s="28">
        <f t="shared" si="84"/>
        <v>12.5</v>
      </c>
      <c r="BJ137" s="28">
        <f t="shared" si="85"/>
        <v>4.7871355387816905</v>
      </c>
      <c r="BK137" s="44">
        <f t="shared" si="86"/>
        <v>-0.5222329678670935</v>
      </c>
      <c r="BL137" s="45">
        <f t="shared" si="77"/>
        <v>0.30075406722029491</v>
      </c>
      <c r="BM137" s="39"/>
      <c r="BN137" s="39" t="str">
        <f t="shared" si="87"/>
        <v/>
      </c>
      <c r="BP137" s="12">
        <f t="shared" si="88"/>
        <v>3.5632134541709794E-3</v>
      </c>
    </row>
    <row r="138" spans="1:68">
      <c r="A138" s="43" t="s">
        <v>495</v>
      </c>
      <c r="B138" s="43" t="s">
        <v>496</v>
      </c>
      <c r="C138" s="43" t="s">
        <v>497</v>
      </c>
      <c r="D138" s="43" t="s">
        <v>498</v>
      </c>
      <c r="E138" s="43" t="s">
        <v>446</v>
      </c>
      <c r="F138" s="12" t="str">
        <f t="shared" si="78"/>
        <v>JNK cascade</v>
      </c>
      <c r="H138" s="12">
        <f>VLOOKUP($B138,data!$B$3:$Q$11565,'diff expr Varroa+DWV'!H$7,FALSE)</f>
        <v>8.19268269455495</v>
      </c>
      <c r="I138" s="12">
        <f>VLOOKUP($B138,data!$B$3:$Q$11565,'diff expr Varroa+DWV'!I$7,FALSE)</f>
        <v>8.0572909341316699</v>
      </c>
      <c r="J138" s="12">
        <f>VLOOKUP($B138,data!$B$3:$Q$11565,'diff expr Varroa+DWV'!J$7,FALSE)</f>
        <v>8.1360753872999894</v>
      </c>
      <c r="K138" s="12">
        <f>VLOOKUP($B138,data!$B$3:$Q$11565,'diff expr Varroa+DWV'!K$7,FALSE)</f>
        <v>7.9879493569872304</v>
      </c>
      <c r="L138" s="12">
        <f>VLOOKUP($B138,data!$B$3:$Q$11565,'diff expr Varroa+DWV'!L$7,FALSE)</f>
        <v>8.3309627877181498</v>
      </c>
      <c r="M138" s="12">
        <f>VLOOKUP($B138,data!$B$3:$Q$11565,'diff expr Varroa+DWV'!M$7,FALSE)</f>
        <v>7.8401284247997198</v>
      </c>
      <c r="N138" s="12">
        <f>VLOOKUP($B138,data!$B$3:$Q$11565,'diff expr Varroa+DWV'!N$7,FALSE)</f>
        <v>8.1319892077847893</v>
      </c>
      <c r="O138" s="12">
        <f>VLOOKUP($B138,data!$B$3:$Q$11565,'diff expr Varroa+DWV'!O$7,FALSE)</f>
        <v>7.9419940413778702</v>
      </c>
      <c r="P138" s="12">
        <f>VLOOKUP($B138,data!$B$3:$Q$11565,'diff expr Varroa+DWV'!P$7,FALSE)</f>
        <v>7.6364979725720197</v>
      </c>
      <c r="Q138" s="12">
        <f>VLOOKUP($B138,data!$B$3:$Q$11565,'diff expr Varroa+DWV'!Q$7,FALSE)</f>
        <v>9.4093039143768298</v>
      </c>
      <c r="S138" s="40" t="str">
        <f>IF(COUNTIF(H138:L138,"&gt;"&amp;'reference parameters'!$B$2)&gt;='reference parameters'!$B$3,IF(COUNTIF('diff expr Varroa+DWV'!M138:Q138,"&gt;"&amp;'reference parameters'!$B$2)&gt;='reference parameters'!$B$4,"OK"))</f>
        <v>OK</v>
      </c>
      <c r="U138" s="3">
        <f t="shared" ref="U138:U201" si="89">IF(ISNUMBER(H138)=TRUE,RANK(H138,$H138:$Q138,1))</f>
        <v>8</v>
      </c>
      <c r="V138" s="3">
        <f t="shared" ref="V138:V201" si="90">IF(ISNUMBER(I138)=TRUE,RANK(I138,$H138:$Q138,1))</f>
        <v>5</v>
      </c>
      <c r="W138" s="3">
        <f t="shared" ref="W138:W201" si="91">IF(ISNUMBER(J138)=TRUE,RANK(J138,$H138:$Q138,1))</f>
        <v>7</v>
      </c>
      <c r="X138" s="3">
        <f t="shared" ref="X138:X201" si="92">IF(ISNUMBER(K138)=TRUE,RANK(K138,$H138:$Q138,1))</f>
        <v>4</v>
      </c>
      <c r="Y138" s="3">
        <f t="shared" ref="Y138:Y201" si="93">IF(ISNUMBER(L138)=TRUE,RANK(L138,$H138:$Q138,1))</f>
        <v>9</v>
      </c>
      <c r="Z138" s="3">
        <f t="shared" ref="Z138:Z201" si="94">IF(ISNUMBER(M138)=TRUE,RANK(M138,$H138:$Q138,1))</f>
        <v>2</v>
      </c>
      <c r="AA138" s="3">
        <f t="shared" ref="AA138:AA201" si="95">IF(ISNUMBER(N138)=TRUE,RANK(N138,$H138:$Q138,1))</f>
        <v>6</v>
      </c>
      <c r="AB138" s="3">
        <f t="shared" ref="AB138:AB201" si="96">IF(ISNUMBER(O138)=TRUE,RANK(O138,$H138:$Q138,1))</f>
        <v>3</v>
      </c>
      <c r="AC138" s="3">
        <f t="shared" ref="AC138:AC201" si="97">IF(ISNUMBER(P138)=TRUE,RANK(P138,$H138:$Q138,1))</f>
        <v>1</v>
      </c>
      <c r="AD138" s="3">
        <f t="shared" ref="AD138:AD201" si="98">IF(ISNUMBER(Q138)=TRUE,RANK(Q138,$H138:$Q138,1))</f>
        <v>10</v>
      </c>
      <c r="AE138" s="3"/>
      <c r="AF138" s="3">
        <f t="shared" ref="AF138:AF201" si="99">IF(ISNUMBER(H138)=TRUE,((COUNT($H138:$Q138)+1-RANK(H138,$H138:$Q138,0)-RANK(H138,$H138:$Q138,1))/2),"")</f>
        <v>0</v>
      </c>
      <c r="AG138" s="3">
        <f t="shared" ref="AG138:AG201" si="100">IF(ISNUMBER(I138)=TRUE,((COUNT($H138:$Q138)+1-RANK(I138,$H138:$Q138,0)-RANK(I138,$H138:$Q138,1))/2),"")</f>
        <v>0</v>
      </c>
      <c r="AH138" s="3">
        <f t="shared" ref="AH138:AH201" si="101">IF(ISNUMBER(J138)=TRUE,((COUNT($H138:$Q138)+1-RANK(J138,$H138:$Q138,0)-RANK(J138,$H138:$Q138,1))/2),"")</f>
        <v>0</v>
      </c>
      <c r="AI138" s="3">
        <f t="shared" ref="AI138:AI201" si="102">IF(ISNUMBER(K138)=TRUE,((COUNT($H138:$Q138)+1-RANK(K138,$H138:$Q138,0)-RANK(K138,$H138:$Q138,1))/2),"")</f>
        <v>0</v>
      </c>
      <c r="AJ138" s="3">
        <f t="shared" ref="AJ138:AJ201" si="103">IF(ISNUMBER(L138)=TRUE,((COUNT($H138:$Q138)+1-RANK(L138,$H138:$Q138,0)-RANK(L138,$H138:$Q138,1))/2),"")</f>
        <v>0</v>
      </c>
      <c r="AK138" s="3">
        <f t="shared" ref="AK138:AK201" si="104">IF(ISNUMBER(M138)=TRUE,((COUNT($H138:$Q138)+1-RANK(M138,$H138:$Q138,0)-RANK(M138,$H138:$Q138,1))/2),"")</f>
        <v>0</v>
      </c>
      <c r="AL138" s="3">
        <f t="shared" ref="AL138:AL201" si="105">IF(ISNUMBER(N138)=TRUE,((COUNT($H138:$Q138)+1-RANK(N138,$H138:$Q138,0)-RANK(N138,$H138:$Q138,1))/2),"")</f>
        <v>0</v>
      </c>
      <c r="AM138" s="3">
        <f t="shared" ref="AM138:AM201" si="106">IF(ISNUMBER(O138)=TRUE,((COUNT($H138:$Q138)+1-RANK(O138,$H138:$Q138,0)-RANK(O138,$H138:$Q138,1))/2),"")</f>
        <v>0</v>
      </c>
      <c r="AN138" s="3">
        <f t="shared" ref="AN138:AN201" si="107">IF(ISNUMBER(P138)=TRUE,((COUNT($H138:$Q138)+1-RANK(P138,$H138:$Q138,0)-RANK(P138,$H138:$Q138,1))/2),"")</f>
        <v>0</v>
      </c>
      <c r="AO138" s="3">
        <f t="shared" ref="AO138:AO201" si="108">IF(ISNUMBER(Q138)=TRUE,((COUNT($H138:$Q138)+1-RANK(Q138,$H138:$Q138,0)-RANK(Q138,$H138:$Q138,1))/2),"")</f>
        <v>0</v>
      </c>
      <c r="AP138" s="3"/>
      <c r="AQ138" s="3">
        <f t="shared" ref="AQ138:AQ201" si="109">IF(ISNUMBER(H138)=TRUE,(U138+AF138),"")</f>
        <v>8</v>
      </c>
      <c r="AR138" s="3">
        <f t="shared" ref="AR138:AR201" si="110">IF(ISNUMBER(I138)=TRUE,(V138+AG138),"")</f>
        <v>5</v>
      </c>
      <c r="AS138" s="3">
        <f t="shared" ref="AS138:AS201" si="111">IF(ISNUMBER(J138)=TRUE,(W138+AH138),"")</f>
        <v>7</v>
      </c>
      <c r="AT138" s="3">
        <f t="shared" ref="AT138:AT201" si="112">IF(ISNUMBER(K138)=TRUE,(X138+AI138),"")</f>
        <v>4</v>
      </c>
      <c r="AU138" s="3">
        <f t="shared" ref="AU138:AU201" si="113">IF(ISNUMBER(L138)=TRUE,(Y138+AJ138),"")</f>
        <v>9</v>
      </c>
      <c r="AV138" s="3">
        <f t="shared" ref="AV138:AV201" si="114">IF(ISNUMBER(M138)=TRUE,(Z138+AK138),"")</f>
        <v>2</v>
      </c>
      <c r="AW138" s="3">
        <f t="shared" ref="AW138:AW201" si="115">IF(ISNUMBER(N138)=TRUE,(AA138+AL138),"")</f>
        <v>6</v>
      </c>
      <c r="AX138" s="3">
        <f t="shared" ref="AX138:AX201" si="116">IF(ISNUMBER(O138)=TRUE,(AB138+AM138),"")</f>
        <v>3</v>
      </c>
      <c r="AY138" s="3">
        <f t="shared" ref="AY138:AY201" si="117">IF(ISNUMBER(P138)=TRUE,(AC138+AN138),"")</f>
        <v>1</v>
      </c>
      <c r="AZ138" s="3">
        <f t="shared" ref="AZ138:AZ201" si="118">IF(ISNUMBER(Q138)=TRUE,(AD138+AO138),"")</f>
        <v>10</v>
      </c>
      <c r="BA138" s="3"/>
      <c r="BB138" s="6">
        <f t="shared" ref="BB138:BB201" si="119">COUNT(H138:L138)</f>
        <v>5</v>
      </c>
      <c r="BC138" s="3">
        <f t="shared" ref="BC138:BC201" si="120">COUNT(M138:Q138)</f>
        <v>5</v>
      </c>
      <c r="BD138" s="3">
        <f t="shared" si="79"/>
        <v>33</v>
      </c>
      <c r="BE138" s="3">
        <f t="shared" si="80"/>
        <v>22</v>
      </c>
      <c r="BF138" s="3">
        <f t="shared" si="81"/>
        <v>7</v>
      </c>
      <c r="BG138" s="3">
        <f t="shared" si="82"/>
        <v>18</v>
      </c>
      <c r="BH138" s="3">
        <f t="shared" si="83"/>
        <v>7</v>
      </c>
      <c r="BI138" s="28">
        <f t="shared" si="84"/>
        <v>12.5</v>
      </c>
      <c r="BJ138" s="28">
        <f t="shared" si="85"/>
        <v>4.7871355387816905</v>
      </c>
      <c r="BK138" s="44">
        <f t="shared" si="86"/>
        <v>-1.1489125293076057</v>
      </c>
      <c r="BL138" s="45">
        <f t="shared" ref="BL138:BL201" si="121">IF(S138="OK",_xlfn.NORM.S.DIST(BK138,TRUE),"")</f>
        <v>0.12529602534284204</v>
      </c>
      <c r="BM138" s="39"/>
      <c r="BN138" s="39" t="str">
        <f t="shared" si="87"/>
        <v/>
      </c>
      <c r="BP138" s="12">
        <f t="shared" si="88"/>
        <v>2.7116867727299044E-3</v>
      </c>
    </row>
    <row r="139" spans="1:68">
      <c r="A139" s="43" t="s">
        <v>499</v>
      </c>
      <c r="B139" s="43" t="s">
        <v>500</v>
      </c>
      <c r="C139" s="43" t="s">
        <v>501</v>
      </c>
      <c r="D139" s="43" t="s">
        <v>502</v>
      </c>
      <c r="E139" s="43" t="s">
        <v>446</v>
      </c>
      <c r="F139" s="12" t="str">
        <f t="shared" ref="F139:F202" si="122">MID(E139,1,11)</f>
        <v>JNK cascade</v>
      </c>
      <c r="H139" s="12">
        <f>VLOOKUP($B139,data!$B$3:$Q$11565,'diff expr Varroa+DWV'!H$7,FALSE)</f>
        <v>9.0036152029677208</v>
      </c>
      <c r="I139" s="12">
        <f>VLOOKUP($B139,data!$B$3:$Q$11565,'diff expr Varroa+DWV'!I$7,FALSE)</f>
        <v>9.1278016555822195</v>
      </c>
      <c r="J139" s="12">
        <f>VLOOKUP($B139,data!$B$3:$Q$11565,'diff expr Varroa+DWV'!J$7,FALSE)</f>
        <v>7.9852933282812497</v>
      </c>
      <c r="K139" s="12">
        <f>VLOOKUP($B139,data!$B$3:$Q$11565,'diff expr Varroa+DWV'!K$7,FALSE)</f>
        <v>7.7502160963700497</v>
      </c>
      <c r="L139" s="12">
        <f>VLOOKUP($B139,data!$B$3:$Q$11565,'diff expr Varroa+DWV'!L$7,FALSE)</f>
        <v>8.2392913612984895</v>
      </c>
      <c r="M139" s="12">
        <f>VLOOKUP($B139,data!$B$3:$Q$11565,'diff expr Varroa+DWV'!M$7,FALSE)</f>
        <v>8.2333321486563005</v>
      </c>
      <c r="N139" s="12">
        <f>VLOOKUP($B139,data!$B$3:$Q$11565,'diff expr Varroa+DWV'!N$7,FALSE)</f>
        <v>8.3460374516843903</v>
      </c>
      <c r="O139" s="12">
        <f>VLOOKUP($B139,data!$B$3:$Q$11565,'diff expr Varroa+DWV'!O$7,FALSE)</f>
        <v>8.1016854120644801</v>
      </c>
      <c r="P139" s="12">
        <f>VLOOKUP($B139,data!$B$3:$Q$11565,'diff expr Varroa+DWV'!P$7,FALSE)</f>
        <v>8.5940010267859304</v>
      </c>
      <c r="Q139" s="12">
        <f>VLOOKUP($B139,data!$B$3:$Q$11565,'diff expr Varroa+DWV'!Q$7,FALSE)</f>
        <v>7.5369478347710803</v>
      </c>
      <c r="S139" s="40" t="str">
        <f>IF(COUNTIF(H139:L139,"&gt;"&amp;'reference parameters'!$B$2)&gt;='reference parameters'!$B$3,IF(COUNTIF('diff expr Varroa+DWV'!M139:Q139,"&gt;"&amp;'reference parameters'!$B$2)&gt;='reference parameters'!$B$4,"OK"))</f>
        <v>OK</v>
      </c>
      <c r="U139" s="3">
        <f t="shared" si="89"/>
        <v>9</v>
      </c>
      <c r="V139" s="3">
        <f t="shared" si="90"/>
        <v>10</v>
      </c>
      <c r="W139" s="3">
        <f t="shared" si="91"/>
        <v>3</v>
      </c>
      <c r="X139" s="3">
        <f t="shared" si="92"/>
        <v>2</v>
      </c>
      <c r="Y139" s="3">
        <f t="shared" si="93"/>
        <v>6</v>
      </c>
      <c r="Z139" s="3">
        <f t="shared" si="94"/>
        <v>5</v>
      </c>
      <c r="AA139" s="3">
        <f t="shared" si="95"/>
        <v>7</v>
      </c>
      <c r="AB139" s="3">
        <f t="shared" si="96"/>
        <v>4</v>
      </c>
      <c r="AC139" s="3">
        <f t="shared" si="97"/>
        <v>8</v>
      </c>
      <c r="AD139" s="3">
        <f t="shared" si="98"/>
        <v>1</v>
      </c>
      <c r="AE139" s="3"/>
      <c r="AF139" s="3">
        <f t="shared" si="99"/>
        <v>0</v>
      </c>
      <c r="AG139" s="3">
        <f t="shared" si="100"/>
        <v>0</v>
      </c>
      <c r="AH139" s="3">
        <f t="shared" si="101"/>
        <v>0</v>
      </c>
      <c r="AI139" s="3">
        <f t="shared" si="102"/>
        <v>0</v>
      </c>
      <c r="AJ139" s="3">
        <f t="shared" si="103"/>
        <v>0</v>
      </c>
      <c r="AK139" s="3">
        <f t="shared" si="104"/>
        <v>0</v>
      </c>
      <c r="AL139" s="3">
        <f t="shared" si="105"/>
        <v>0</v>
      </c>
      <c r="AM139" s="3">
        <f t="shared" si="106"/>
        <v>0</v>
      </c>
      <c r="AN139" s="3">
        <f t="shared" si="107"/>
        <v>0</v>
      </c>
      <c r="AO139" s="3">
        <f t="shared" si="108"/>
        <v>0</v>
      </c>
      <c r="AP139" s="3"/>
      <c r="AQ139" s="3">
        <f t="shared" si="109"/>
        <v>9</v>
      </c>
      <c r="AR139" s="3">
        <f t="shared" si="110"/>
        <v>10</v>
      </c>
      <c r="AS139" s="3">
        <f t="shared" si="111"/>
        <v>3</v>
      </c>
      <c r="AT139" s="3">
        <f t="shared" si="112"/>
        <v>2</v>
      </c>
      <c r="AU139" s="3">
        <f t="shared" si="113"/>
        <v>6</v>
      </c>
      <c r="AV139" s="3">
        <f t="shared" si="114"/>
        <v>5</v>
      </c>
      <c r="AW139" s="3">
        <f t="shared" si="115"/>
        <v>7</v>
      </c>
      <c r="AX139" s="3">
        <f t="shared" si="116"/>
        <v>4</v>
      </c>
      <c r="AY139" s="3">
        <f t="shared" si="117"/>
        <v>8</v>
      </c>
      <c r="AZ139" s="3">
        <f t="shared" si="118"/>
        <v>1</v>
      </c>
      <c r="BA139" s="3"/>
      <c r="BB139" s="6">
        <f t="shared" si="119"/>
        <v>5</v>
      </c>
      <c r="BC139" s="3">
        <f t="shared" si="120"/>
        <v>5</v>
      </c>
      <c r="BD139" s="3">
        <f t="shared" ref="BD139:BD202" si="123">SUM(AQ139:AU139)</f>
        <v>30</v>
      </c>
      <c r="BE139" s="3">
        <f t="shared" ref="BE139:BE202" si="124">SUM(AV139:AZ139)</f>
        <v>25</v>
      </c>
      <c r="BF139" s="3">
        <f t="shared" ref="BF139:BF202" si="125">BB139*BC139+(BB139*(BB139+1))/2-BD139</f>
        <v>10</v>
      </c>
      <c r="BG139" s="3">
        <f t="shared" ref="BG139:BG202" si="126">BB139*BC139+(BC139*(BC139+1)/2-BE139)</f>
        <v>15</v>
      </c>
      <c r="BH139" s="3">
        <f t="shared" ref="BH139:BH202" si="127">MIN(BF139:BG139)</f>
        <v>10</v>
      </c>
      <c r="BI139" s="28">
        <f t="shared" ref="BI139:BI202" si="128">BB139*BC139/2</f>
        <v>12.5</v>
      </c>
      <c r="BJ139" s="28">
        <f t="shared" ref="BJ139:BJ202" si="129">SQRT((BB139*BC139*(BB139+BC139+1))/12)</f>
        <v>4.7871355387816905</v>
      </c>
      <c r="BK139" s="44">
        <f t="shared" ref="BK139:BK202" si="130">(BH139-BI139)/BJ139</f>
        <v>-0.5222329678670935</v>
      </c>
      <c r="BL139" s="45">
        <f t="shared" si="121"/>
        <v>0.30075406722029491</v>
      </c>
      <c r="BM139" s="39"/>
      <c r="BN139" s="39" t="str">
        <f t="shared" ref="BN139:BN202" si="131">IF(BL139&lt;$BN$8,"sign","")</f>
        <v/>
      </c>
      <c r="BP139" s="12">
        <f t="shared" ref="BP139:BP202" si="132">LOG(AVERAGE(M139:Q139)/AVERAGE(H139:L139))</f>
        <v>-1.3558311769330849E-2</v>
      </c>
    </row>
    <row r="140" spans="1:68">
      <c r="A140" s="43" t="s">
        <v>503</v>
      </c>
      <c r="B140" s="43" t="s">
        <v>504</v>
      </c>
      <c r="C140" s="43" t="s">
        <v>481</v>
      </c>
      <c r="D140" s="43" t="s">
        <v>482</v>
      </c>
      <c r="E140" s="43" t="s">
        <v>446</v>
      </c>
      <c r="F140" s="12" t="str">
        <f t="shared" si="122"/>
        <v>JNK cascade</v>
      </c>
      <c r="H140" s="12">
        <f>VLOOKUP($B140,data!$B$3:$Q$11565,'diff expr Varroa+DWV'!H$7,FALSE)</f>
        <v>8.5247590875631101</v>
      </c>
      <c r="I140" s="12">
        <f>VLOOKUP($B140,data!$B$3:$Q$11565,'diff expr Varroa+DWV'!I$7,FALSE)</f>
        <v>8.3725336166029098</v>
      </c>
      <c r="J140" s="12">
        <f>VLOOKUP($B140,data!$B$3:$Q$11565,'diff expr Varroa+DWV'!J$7,FALSE)</f>
        <v>8.5572153554240291</v>
      </c>
      <c r="K140" s="12">
        <f>VLOOKUP($B140,data!$B$3:$Q$11565,'diff expr Varroa+DWV'!K$7,FALSE)</f>
        <v>8.5715346373041896</v>
      </c>
      <c r="L140" s="12">
        <f>VLOOKUP($B140,data!$B$3:$Q$11565,'diff expr Varroa+DWV'!L$7,FALSE)</f>
        <v>8.3510083920980893</v>
      </c>
      <c r="M140" s="12">
        <f>VLOOKUP($B140,data!$B$3:$Q$11565,'diff expr Varroa+DWV'!M$7,FALSE)</f>
        <v>8.7470165253091103</v>
      </c>
      <c r="N140" s="12">
        <f>VLOOKUP($B140,data!$B$3:$Q$11565,'diff expr Varroa+DWV'!N$7,FALSE)</f>
        <v>8.8839365537627906</v>
      </c>
      <c r="O140" s="12">
        <f>VLOOKUP($B140,data!$B$3:$Q$11565,'diff expr Varroa+DWV'!O$7,FALSE)</f>
        <v>8.7930679746233906</v>
      </c>
      <c r="P140" s="12">
        <f>VLOOKUP($B140,data!$B$3:$Q$11565,'diff expr Varroa+DWV'!P$7,FALSE)</f>
        <v>8.6666491639749506</v>
      </c>
      <c r="Q140" s="12">
        <f>VLOOKUP($B140,data!$B$3:$Q$11565,'diff expr Varroa+DWV'!Q$7,FALSE)</f>
        <v>6.9204191934356096</v>
      </c>
      <c r="S140" s="40" t="str">
        <f>IF(COUNTIF(H140:L140,"&gt;"&amp;'reference parameters'!$B$2)&gt;='reference parameters'!$B$3,IF(COUNTIF('diff expr Varroa+DWV'!M140:Q140,"&gt;"&amp;'reference parameters'!$B$2)&gt;='reference parameters'!$B$4,"OK"))</f>
        <v>OK</v>
      </c>
      <c r="U140" s="3">
        <f t="shared" si="89"/>
        <v>4</v>
      </c>
      <c r="V140" s="3">
        <f t="shared" si="90"/>
        <v>3</v>
      </c>
      <c r="W140" s="3">
        <f t="shared" si="91"/>
        <v>5</v>
      </c>
      <c r="X140" s="3">
        <f t="shared" si="92"/>
        <v>6</v>
      </c>
      <c r="Y140" s="3">
        <f t="shared" si="93"/>
        <v>2</v>
      </c>
      <c r="Z140" s="3">
        <f t="shared" si="94"/>
        <v>8</v>
      </c>
      <c r="AA140" s="3">
        <f t="shared" si="95"/>
        <v>10</v>
      </c>
      <c r="AB140" s="3">
        <f t="shared" si="96"/>
        <v>9</v>
      </c>
      <c r="AC140" s="3">
        <f t="shared" si="97"/>
        <v>7</v>
      </c>
      <c r="AD140" s="3">
        <f t="shared" si="98"/>
        <v>1</v>
      </c>
      <c r="AE140" s="3"/>
      <c r="AF140" s="3">
        <f t="shared" si="99"/>
        <v>0</v>
      </c>
      <c r="AG140" s="3">
        <f t="shared" si="100"/>
        <v>0</v>
      </c>
      <c r="AH140" s="3">
        <f t="shared" si="101"/>
        <v>0</v>
      </c>
      <c r="AI140" s="3">
        <f t="shared" si="102"/>
        <v>0</v>
      </c>
      <c r="AJ140" s="3">
        <f t="shared" si="103"/>
        <v>0</v>
      </c>
      <c r="AK140" s="3">
        <f t="shared" si="104"/>
        <v>0</v>
      </c>
      <c r="AL140" s="3">
        <f t="shared" si="105"/>
        <v>0</v>
      </c>
      <c r="AM140" s="3">
        <f t="shared" si="106"/>
        <v>0</v>
      </c>
      <c r="AN140" s="3">
        <f t="shared" si="107"/>
        <v>0</v>
      </c>
      <c r="AO140" s="3">
        <f t="shared" si="108"/>
        <v>0</v>
      </c>
      <c r="AP140" s="3"/>
      <c r="AQ140" s="3">
        <f t="shared" si="109"/>
        <v>4</v>
      </c>
      <c r="AR140" s="3">
        <f t="shared" si="110"/>
        <v>3</v>
      </c>
      <c r="AS140" s="3">
        <f t="shared" si="111"/>
        <v>5</v>
      </c>
      <c r="AT140" s="3">
        <f t="shared" si="112"/>
        <v>6</v>
      </c>
      <c r="AU140" s="3">
        <f t="shared" si="113"/>
        <v>2</v>
      </c>
      <c r="AV140" s="3">
        <f t="shared" si="114"/>
        <v>8</v>
      </c>
      <c r="AW140" s="3">
        <f t="shared" si="115"/>
        <v>10</v>
      </c>
      <c r="AX140" s="3">
        <f t="shared" si="116"/>
        <v>9</v>
      </c>
      <c r="AY140" s="3">
        <f t="shared" si="117"/>
        <v>7</v>
      </c>
      <c r="AZ140" s="3">
        <f t="shared" si="118"/>
        <v>1</v>
      </c>
      <c r="BA140" s="3"/>
      <c r="BB140" s="6">
        <f t="shared" si="119"/>
        <v>5</v>
      </c>
      <c r="BC140" s="3">
        <f t="shared" si="120"/>
        <v>5</v>
      </c>
      <c r="BD140" s="3">
        <f t="shared" si="123"/>
        <v>20</v>
      </c>
      <c r="BE140" s="3">
        <f t="shared" si="124"/>
        <v>35</v>
      </c>
      <c r="BF140" s="3">
        <f t="shared" si="125"/>
        <v>20</v>
      </c>
      <c r="BG140" s="3">
        <f t="shared" si="126"/>
        <v>5</v>
      </c>
      <c r="BH140" s="3">
        <f t="shared" si="127"/>
        <v>5</v>
      </c>
      <c r="BI140" s="28">
        <f t="shared" si="128"/>
        <v>12.5</v>
      </c>
      <c r="BJ140" s="28">
        <f t="shared" si="129"/>
        <v>4.7871355387816905</v>
      </c>
      <c r="BK140" s="44">
        <f t="shared" si="130"/>
        <v>-1.5666989036012806</v>
      </c>
      <c r="BL140" s="45">
        <f t="shared" si="121"/>
        <v>5.8592543599068986E-2</v>
      </c>
      <c r="BM140" s="39"/>
      <c r="BN140" s="39" t="str">
        <f t="shared" si="131"/>
        <v/>
      </c>
      <c r="BP140" s="12">
        <f t="shared" si="132"/>
        <v>-3.7667883828777968E-3</v>
      </c>
    </row>
    <row r="141" spans="1:68">
      <c r="A141" s="43" t="s">
        <v>505</v>
      </c>
      <c r="B141" s="43" t="s">
        <v>506</v>
      </c>
      <c r="C141" s="43" t="s">
        <v>507</v>
      </c>
      <c r="D141" s="43" t="s">
        <v>115</v>
      </c>
      <c r="E141" s="43" t="s">
        <v>508</v>
      </c>
      <c r="F141" s="12" t="str">
        <f t="shared" si="122"/>
        <v>JNK cascade</v>
      </c>
      <c r="H141" s="12">
        <f>VLOOKUP($B141,data!$B$3:$Q$11565,'diff expr Varroa+DWV'!H$7,FALSE)</f>
        <v>8.0376363763579803</v>
      </c>
      <c r="I141" s="12">
        <f>VLOOKUP($B141,data!$B$3:$Q$11565,'diff expr Varroa+DWV'!I$7,FALSE)</f>
        <v>7.9980494828353201</v>
      </c>
      <c r="J141" s="12">
        <f>VLOOKUP($B141,data!$B$3:$Q$11565,'diff expr Varroa+DWV'!J$7,FALSE)</f>
        <v>8.3414283180129196</v>
      </c>
      <c r="K141" s="12">
        <f>VLOOKUP($B141,data!$B$3:$Q$11565,'diff expr Varroa+DWV'!K$7,FALSE)</f>
        <v>8.2238920523872192</v>
      </c>
      <c r="L141" s="12">
        <f>VLOOKUP($B141,data!$B$3:$Q$11565,'diff expr Varroa+DWV'!L$7,FALSE)</f>
        <v>8.3024221523858994</v>
      </c>
      <c r="M141" s="12">
        <f>VLOOKUP($B141,data!$B$3:$Q$11565,'diff expr Varroa+DWV'!M$7,FALSE)</f>
        <v>8.7863046023269291</v>
      </c>
      <c r="N141" s="12">
        <f>VLOOKUP($B141,data!$B$3:$Q$11565,'diff expr Varroa+DWV'!N$7,FALSE)</f>
        <v>9.5647109350764499</v>
      </c>
      <c r="O141" s="12">
        <f>VLOOKUP($B141,data!$B$3:$Q$11565,'diff expr Varroa+DWV'!O$7,FALSE)</f>
        <v>8.8072368008774102</v>
      </c>
      <c r="P141" s="12">
        <f>VLOOKUP($B141,data!$B$3:$Q$11565,'diff expr Varroa+DWV'!P$7,FALSE)</f>
        <v>8.2653258044662099</v>
      </c>
      <c r="Q141" s="12">
        <f>VLOOKUP($B141,data!$B$3:$Q$11565,'diff expr Varroa+DWV'!Q$7,FALSE)</f>
        <v>9.6208993709487292</v>
      </c>
      <c r="S141" s="40" t="str">
        <f>IF(COUNTIF(H141:L141,"&gt;"&amp;'reference parameters'!$B$2)&gt;='reference parameters'!$B$3,IF(COUNTIF('diff expr Varroa+DWV'!M141:Q141,"&gt;"&amp;'reference parameters'!$B$2)&gt;='reference parameters'!$B$4,"OK"))</f>
        <v>OK</v>
      </c>
      <c r="U141" s="3">
        <f t="shared" si="89"/>
        <v>2</v>
      </c>
      <c r="V141" s="3">
        <f t="shared" si="90"/>
        <v>1</v>
      </c>
      <c r="W141" s="3">
        <f t="shared" si="91"/>
        <v>6</v>
      </c>
      <c r="X141" s="3">
        <f t="shared" si="92"/>
        <v>3</v>
      </c>
      <c r="Y141" s="3">
        <f t="shared" si="93"/>
        <v>5</v>
      </c>
      <c r="Z141" s="3">
        <f t="shared" si="94"/>
        <v>7</v>
      </c>
      <c r="AA141" s="3">
        <f t="shared" si="95"/>
        <v>9</v>
      </c>
      <c r="AB141" s="3">
        <f t="shared" si="96"/>
        <v>8</v>
      </c>
      <c r="AC141" s="3">
        <f t="shared" si="97"/>
        <v>4</v>
      </c>
      <c r="AD141" s="3">
        <f t="shared" si="98"/>
        <v>10</v>
      </c>
      <c r="AE141" s="3"/>
      <c r="AF141" s="3">
        <f t="shared" si="99"/>
        <v>0</v>
      </c>
      <c r="AG141" s="3">
        <f t="shared" si="100"/>
        <v>0</v>
      </c>
      <c r="AH141" s="3">
        <f t="shared" si="101"/>
        <v>0</v>
      </c>
      <c r="AI141" s="3">
        <f t="shared" si="102"/>
        <v>0</v>
      </c>
      <c r="AJ141" s="3">
        <f t="shared" si="103"/>
        <v>0</v>
      </c>
      <c r="AK141" s="3">
        <f t="shared" si="104"/>
        <v>0</v>
      </c>
      <c r="AL141" s="3">
        <f t="shared" si="105"/>
        <v>0</v>
      </c>
      <c r="AM141" s="3">
        <f t="shared" si="106"/>
        <v>0</v>
      </c>
      <c r="AN141" s="3">
        <f t="shared" si="107"/>
        <v>0</v>
      </c>
      <c r="AO141" s="3">
        <f t="shared" si="108"/>
        <v>0</v>
      </c>
      <c r="AP141" s="3"/>
      <c r="AQ141" s="3">
        <f t="shared" si="109"/>
        <v>2</v>
      </c>
      <c r="AR141" s="3">
        <f t="shared" si="110"/>
        <v>1</v>
      </c>
      <c r="AS141" s="3">
        <f t="shared" si="111"/>
        <v>6</v>
      </c>
      <c r="AT141" s="3">
        <f t="shared" si="112"/>
        <v>3</v>
      </c>
      <c r="AU141" s="3">
        <f t="shared" si="113"/>
        <v>5</v>
      </c>
      <c r="AV141" s="3">
        <f t="shared" si="114"/>
        <v>7</v>
      </c>
      <c r="AW141" s="3">
        <f t="shared" si="115"/>
        <v>9</v>
      </c>
      <c r="AX141" s="3">
        <f t="shared" si="116"/>
        <v>8</v>
      </c>
      <c r="AY141" s="3">
        <f t="shared" si="117"/>
        <v>4</v>
      </c>
      <c r="AZ141" s="3">
        <f t="shared" si="118"/>
        <v>10</v>
      </c>
      <c r="BA141" s="3"/>
      <c r="BB141" s="6">
        <f t="shared" si="119"/>
        <v>5</v>
      </c>
      <c r="BC141" s="3">
        <f t="shared" si="120"/>
        <v>5</v>
      </c>
      <c r="BD141" s="3">
        <f t="shared" si="123"/>
        <v>17</v>
      </c>
      <c r="BE141" s="3">
        <f t="shared" si="124"/>
        <v>38</v>
      </c>
      <c r="BF141" s="3">
        <f t="shared" si="125"/>
        <v>23</v>
      </c>
      <c r="BG141" s="3">
        <f t="shared" si="126"/>
        <v>2</v>
      </c>
      <c r="BH141" s="3">
        <f t="shared" si="127"/>
        <v>2</v>
      </c>
      <c r="BI141" s="28">
        <f t="shared" si="128"/>
        <v>12.5</v>
      </c>
      <c r="BJ141" s="28">
        <f t="shared" si="129"/>
        <v>4.7871355387816905</v>
      </c>
      <c r="BK141" s="44">
        <f t="shared" si="130"/>
        <v>-2.1933784650417927</v>
      </c>
      <c r="BL141" s="45">
        <f t="shared" si="121"/>
        <v>1.4140061284138474E-2</v>
      </c>
      <c r="BM141" s="39"/>
      <c r="BN141" s="39" t="str">
        <f t="shared" si="131"/>
        <v/>
      </c>
      <c r="BP141" s="12">
        <f t="shared" si="132"/>
        <v>4.1881843179633983E-2</v>
      </c>
    </row>
    <row r="142" spans="1:68">
      <c r="A142" s="43" t="s">
        <v>509</v>
      </c>
      <c r="B142" s="43" t="s">
        <v>510</v>
      </c>
      <c r="C142" s="43" t="s">
        <v>511</v>
      </c>
      <c r="D142" s="43" t="s">
        <v>512</v>
      </c>
      <c r="E142" s="43" t="s">
        <v>513</v>
      </c>
      <c r="F142" s="12" t="str">
        <f t="shared" si="122"/>
        <v>JAK-STAT ca</v>
      </c>
      <c r="H142" s="12">
        <f>VLOOKUP($B142,data!$B$3:$Q$11565,'diff expr Varroa+DWV'!H$7,FALSE)</f>
        <v>11.040355779714501</v>
      </c>
      <c r="I142" s="12">
        <f>VLOOKUP($B142,data!$B$3:$Q$11565,'diff expr Varroa+DWV'!I$7,FALSE)</f>
        <v>10.9110912982363</v>
      </c>
      <c r="J142" s="12">
        <f>VLOOKUP($B142,data!$B$3:$Q$11565,'diff expr Varroa+DWV'!J$7,FALSE)</f>
        <v>11.0596011771473</v>
      </c>
      <c r="K142" s="12">
        <f>VLOOKUP($B142,data!$B$3:$Q$11565,'diff expr Varroa+DWV'!K$7,FALSE)</f>
        <v>10.867908183016601</v>
      </c>
      <c r="L142" s="12">
        <f>VLOOKUP($B142,data!$B$3:$Q$11565,'diff expr Varroa+DWV'!L$7,FALSE)</f>
        <v>11.1842565854996</v>
      </c>
      <c r="M142" s="12">
        <f>VLOOKUP($B142,data!$B$3:$Q$11565,'diff expr Varroa+DWV'!M$7,FALSE)</f>
        <v>10.7965182762435</v>
      </c>
      <c r="N142" s="12">
        <f>VLOOKUP($B142,data!$B$3:$Q$11565,'diff expr Varroa+DWV'!N$7,FALSE)</f>
        <v>11.002779366356201</v>
      </c>
      <c r="O142" s="12">
        <f>VLOOKUP($B142,data!$B$3:$Q$11565,'diff expr Varroa+DWV'!O$7,FALSE)</f>
        <v>10.8211741036992</v>
      </c>
      <c r="P142" s="12">
        <f>VLOOKUP($B142,data!$B$3:$Q$11565,'diff expr Varroa+DWV'!P$7,FALSE)</f>
        <v>10.618781256464599</v>
      </c>
      <c r="Q142" s="12">
        <f>VLOOKUP($B142,data!$B$3:$Q$11565,'diff expr Varroa+DWV'!Q$7,FALSE)</f>
        <v>12.7179944122507</v>
      </c>
      <c r="S142" s="40" t="str">
        <f>IF(COUNTIF(H142:L142,"&gt;"&amp;'reference parameters'!$B$2)&gt;='reference parameters'!$B$3,IF(COUNTIF('diff expr Varroa+DWV'!M142:Q142,"&gt;"&amp;'reference parameters'!$B$2)&gt;='reference parameters'!$B$4,"OK"))</f>
        <v>OK</v>
      </c>
      <c r="U142" s="3">
        <f t="shared" si="89"/>
        <v>7</v>
      </c>
      <c r="V142" s="3">
        <f t="shared" si="90"/>
        <v>5</v>
      </c>
      <c r="W142" s="3">
        <f t="shared" si="91"/>
        <v>8</v>
      </c>
      <c r="X142" s="3">
        <f t="shared" si="92"/>
        <v>4</v>
      </c>
      <c r="Y142" s="3">
        <f t="shared" si="93"/>
        <v>9</v>
      </c>
      <c r="Z142" s="3">
        <f t="shared" si="94"/>
        <v>2</v>
      </c>
      <c r="AA142" s="3">
        <f t="shared" si="95"/>
        <v>6</v>
      </c>
      <c r="AB142" s="3">
        <f t="shared" si="96"/>
        <v>3</v>
      </c>
      <c r="AC142" s="3">
        <f t="shared" si="97"/>
        <v>1</v>
      </c>
      <c r="AD142" s="3">
        <f t="shared" si="98"/>
        <v>10</v>
      </c>
      <c r="AE142" s="3"/>
      <c r="AF142" s="3">
        <f t="shared" si="99"/>
        <v>0</v>
      </c>
      <c r="AG142" s="3">
        <f t="shared" si="100"/>
        <v>0</v>
      </c>
      <c r="AH142" s="3">
        <f t="shared" si="101"/>
        <v>0</v>
      </c>
      <c r="AI142" s="3">
        <f t="shared" si="102"/>
        <v>0</v>
      </c>
      <c r="AJ142" s="3">
        <f t="shared" si="103"/>
        <v>0</v>
      </c>
      <c r="AK142" s="3">
        <f t="shared" si="104"/>
        <v>0</v>
      </c>
      <c r="AL142" s="3">
        <f t="shared" si="105"/>
        <v>0</v>
      </c>
      <c r="AM142" s="3">
        <f t="shared" si="106"/>
        <v>0</v>
      </c>
      <c r="AN142" s="3">
        <f t="shared" si="107"/>
        <v>0</v>
      </c>
      <c r="AO142" s="3">
        <f t="shared" si="108"/>
        <v>0</v>
      </c>
      <c r="AP142" s="3"/>
      <c r="AQ142" s="3">
        <f t="shared" si="109"/>
        <v>7</v>
      </c>
      <c r="AR142" s="3">
        <f t="shared" si="110"/>
        <v>5</v>
      </c>
      <c r="AS142" s="3">
        <f t="shared" si="111"/>
        <v>8</v>
      </c>
      <c r="AT142" s="3">
        <f t="shared" si="112"/>
        <v>4</v>
      </c>
      <c r="AU142" s="3">
        <f t="shared" si="113"/>
        <v>9</v>
      </c>
      <c r="AV142" s="3">
        <f t="shared" si="114"/>
        <v>2</v>
      </c>
      <c r="AW142" s="3">
        <f t="shared" si="115"/>
        <v>6</v>
      </c>
      <c r="AX142" s="3">
        <f t="shared" si="116"/>
        <v>3</v>
      </c>
      <c r="AY142" s="3">
        <f t="shared" si="117"/>
        <v>1</v>
      </c>
      <c r="AZ142" s="3">
        <f t="shared" si="118"/>
        <v>10</v>
      </c>
      <c r="BA142" s="3"/>
      <c r="BB142" s="6">
        <f t="shared" si="119"/>
        <v>5</v>
      </c>
      <c r="BC142" s="3">
        <f t="shared" si="120"/>
        <v>5</v>
      </c>
      <c r="BD142" s="3">
        <f t="shared" si="123"/>
        <v>33</v>
      </c>
      <c r="BE142" s="3">
        <f t="shared" si="124"/>
        <v>22</v>
      </c>
      <c r="BF142" s="3">
        <f t="shared" si="125"/>
        <v>7</v>
      </c>
      <c r="BG142" s="3">
        <f t="shared" si="126"/>
        <v>18</v>
      </c>
      <c r="BH142" s="3">
        <f t="shared" si="127"/>
        <v>7</v>
      </c>
      <c r="BI142" s="28">
        <f t="shared" si="128"/>
        <v>12.5</v>
      </c>
      <c r="BJ142" s="28">
        <f t="shared" si="129"/>
        <v>4.7871355387816905</v>
      </c>
      <c r="BK142" s="44">
        <f t="shared" si="130"/>
        <v>-1.1489125293076057</v>
      </c>
      <c r="BL142" s="45">
        <f t="shared" si="121"/>
        <v>0.12529602534284204</v>
      </c>
      <c r="BM142" s="39"/>
      <c r="BN142" s="39" t="str">
        <f t="shared" si="131"/>
        <v/>
      </c>
      <c r="BP142" s="12">
        <f t="shared" si="132"/>
        <v>6.9947934760277693E-3</v>
      </c>
    </row>
    <row r="143" spans="1:68">
      <c r="A143" s="43" t="s">
        <v>514</v>
      </c>
      <c r="B143" s="43" t="s">
        <v>515</v>
      </c>
      <c r="C143" s="43" t="s">
        <v>516</v>
      </c>
      <c r="D143" s="43" t="s">
        <v>517</v>
      </c>
      <c r="E143" s="43" t="s">
        <v>513</v>
      </c>
      <c r="F143" s="12" t="str">
        <f t="shared" si="122"/>
        <v>JAK-STAT ca</v>
      </c>
      <c r="H143" s="12">
        <f>VLOOKUP($B143,data!$B$3:$Q$11565,'diff expr Varroa+DWV'!H$7,FALSE)</f>
        <v>7.34696895994397</v>
      </c>
      <c r="I143" s="12">
        <f>VLOOKUP($B143,data!$B$3:$Q$11565,'diff expr Varroa+DWV'!I$7,FALSE)</f>
        <v>7.31431822896469</v>
      </c>
      <c r="J143" s="12">
        <f>VLOOKUP($B143,data!$B$3:$Q$11565,'diff expr Varroa+DWV'!J$7,FALSE)</f>
        <v>7.5111119836653399</v>
      </c>
      <c r="K143" s="12">
        <f>VLOOKUP($B143,data!$B$3:$Q$11565,'diff expr Varroa+DWV'!K$7,FALSE)</f>
        <v>7.5292529987613301</v>
      </c>
      <c r="L143" s="12">
        <f>VLOOKUP($B143,data!$B$3:$Q$11565,'diff expr Varroa+DWV'!L$7,FALSE)</f>
        <v>7.5029329747582603</v>
      </c>
      <c r="M143" s="12">
        <f>VLOOKUP($B143,data!$B$3:$Q$11565,'diff expr Varroa+DWV'!M$7,FALSE)</f>
        <v>7.7712511492696601</v>
      </c>
      <c r="N143" s="12">
        <f>VLOOKUP($B143,data!$B$3:$Q$11565,'diff expr Varroa+DWV'!N$7,FALSE)</f>
        <v>7.6189576860498001</v>
      </c>
      <c r="O143" s="12">
        <f>VLOOKUP($B143,data!$B$3:$Q$11565,'diff expr Varroa+DWV'!O$7,FALSE)</f>
        <v>7.72443639558771</v>
      </c>
      <c r="P143" s="12">
        <f>VLOOKUP($B143,data!$B$3:$Q$11565,'diff expr Varroa+DWV'!P$7,FALSE)</f>
        <v>7.3914806888363103</v>
      </c>
      <c r="Q143" s="12">
        <f>VLOOKUP($B143,data!$B$3:$Q$11565,'diff expr Varroa+DWV'!Q$7,FALSE)</f>
        <v>7.9670857749043096</v>
      </c>
      <c r="S143" s="40" t="str">
        <f>IF(COUNTIF(H143:L143,"&gt;"&amp;'reference parameters'!$B$2)&gt;='reference parameters'!$B$3,IF(COUNTIF('diff expr Varroa+DWV'!M143:Q143,"&gt;"&amp;'reference parameters'!$B$2)&gt;='reference parameters'!$B$4,"OK"))</f>
        <v>OK</v>
      </c>
      <c r="U143" s="3">
        <f t="shared" si="89"/>
        <v>2</v>
      </c>
      <c r="V143" s="3">
        <f t="shared" si="90"/>
        <v>1</v>
      </c>
      <c r="W143" s="3">
        <f t="shared" si="91"/>
        <v>5</v>
      </c>
      <c r="X143" s="3">
        <f t="shared" si="92"/>
        <v>6</v>
      </c>
      <c r="Y143" s="3">
        <f t="shared" si="93"/>
        <v>4</v>
      </c>
      <c r="Z143" s="3">
        <f t="shared" si="94"/>
        <v>9</v>
      </c>
      <c r="AA143" s="3">
        <f t="shared" si="95"/>
        <v>7</v>
      </c>
      <c r="AB143" s="3">
        <f t="shared" si="96"/>
        <v>8</v>
      </c>
      <c r="AC143" s="3">
        <f t="shared" si="97"/>
        <v>3</v>
      </c>
      <c r="AD143" s="3">
        <f t="shared" si="98"/>
        <v>10</v>
      </c>
      <c r="AE143" s="3"/>
      <c r="AF143" s="3">
        <f t="shared" si="99"/>
        <v>0</v>
      </c>
      <c r="AG143" s="3">
        <f t="shared" si="100"/>
        <v>0</v>
      </c>
      <c r="AH143" s="3">
        <f t="shared" si="101"/>
        <v>0</v>
      </c>
      <c r="AI143" s="3">
        <f t="shared" si="102"/>
        <v>0</v>
      </c>
      <c r="AJ143" s="3">
        <f t="shared" si="103"/>
        <v>0</v>
      </c>
      <c r="AK143" s="3">
        <f t="shared" si="104"/>
        <v>0</v>
      </c>
      <c r="AL143" s="3">
        <f t="shared" si="105"/>
        <v>0</v>
      </c>
      <c r="AM143" s="3">
        <f t="shared" si="106"/>
        <v>0</v>
      </c>
      <c r="AN143" s="3">
        <f t="shared" si="107"/>
        <v>0</v>
      </c>
      <c r="AO143" s="3">
        <f t="shared" si="108"/>
        <v>0</v>
      </c>
      <c r="AP143" s="3"/>
      <c r="AQ143" s="3">
        <f t="shared" si="109"/>
        <v>2</v>
      </c>
      <c r="AR143" s="3">
        <f t="shared" si="110"/>
        <v>1</v>
      </c>
      <c r="AS143" s="3">
        <f t="shared" si="111"/>
        <v>5</v>
      </c>
      <c r="AT143" s="3">
        <f t="shared" si="112"/>
        <v>6</v>
      </c>
      <c r="AU143" s="3">
        <f t="shared" si="113"/>
        <v>4</v>
      </c>
      <c r="AV143" s="3">
        <f t="shared" si="114"/>
        <v>9</v>
      </c>
      <c r="AW143" s="3">
        <f t="shared" si="115"/>
        <v>7</v>
      </c>
      <c r="AX143" s="3">
        <f t="shared" si="116"/>
        <v>8</v>
      </c>
      <c r="AY143" s="3">
        <f t="shared" si="117"/>
        <v>3</v>
      </c>
      <c r="AZ143" s="3">
        <f t="shared" si="118"/>
        <v>10</v>
      </c>
      <c r="BA143" s="3"/>
      <c r="BB143" s="6">
        <f t="shared" si="119"/>
        <v>5</v>
      </c>
      <c r="BC143" s="3">
        <f t="shared" si="120"/>
        <v>5</v>
      </c>
      <c r="BD143" s="3">
        <f t="shared" si="123"/>
        <v>18</v>
      </c>
      <c r="BE143" s="3">
        <f t="shared" si="124"/>
        <v>37</v>
      </c>
      <c r="BF143" s="3">
        <f t="shared" si="125"/>
        <v>22</v>
      </c>
      <c r="BG143" s="3">
        <f t="shared" si="126"/>
        <v>3</v>
      </c>
      <c r="BH143" s="3">
        <f t="shared" si="127"/>
        <v>3</v>
      </c>
      <c r="BI143" s="28">
        <f t="shared" si="128"/>
        <v>12.5</v>
      </c>
      <c r="BJ143" s="28">
        <f t="shared" si="129"/>
        <v>4.7871355387816905</v>
      </c>
      <c r="BK143" s="44">
        <f t="shared" si="130"/>
        <v>-1.9844852778949553</v>
      </c>
      <c r="BL143" s="45">
        <f t="shared" si="121"/>
        <v>2.3600883845071103E-2</v>
      </c>
      <c r="BM143" s="39"/>
      <c r="BN143" s="39" t="str">
        <f t="shared" si="131"/>
        <v/>
      </c>
      <c r="BP143" s="12">
        <f t="shared" si="132"/>
        <v>1.4561975918470915E-2</v>
      </c>
    </row>
    <row r="144" spans="1:68">
      <c r="A144" s="43" t="s">
        <v>518</v>
      </c>
      <c r="B144" s="43" t="s">
        <v>519</v>
      </c>
      <c r="C144" s="43" t="s">
        <v>520</v>
      </c>
      <c r="D144" s="43" t="s">
        <v>521</v>
      </c>
      <c r="E144" s="43" t="s">
        <v>513</v>
      </c>
      <c r="F144" s="12" t="str">
        <f t="shared" si="122"/>
        <v>JAK-STAT ca</v>
      </c>
      <c r="H144" s="12">
        <f>VLOOKUP($B144,data!$B$3:$Q$11565,'diff expr Varroa+DWV'!H$7,FALSE)</f>
        <v>6.4131208425870598</v>
      </c>
      <c r="I144" s="12">
        <f>VLOOKUP($B144,data!$B$3:$Q$11565,'diff expr Varroa+DWV'!I$7,FALSE)</f>
        <v>6.3368934182824699</v>
      </c>
      <c r="J144" s="12">
        <f>VLOOKUP($B144,data!$B$3:$Q$11565,'diff expr Varroa+DWV'!J$7,FALSE)</f>
        <v>6.9288042288224601</v>
      </c>
      <c r="K144" s="12">
        <f>VLOOKUP($B144,data!$B$3:$Q$11565,'diff expr Varroa+DWV'!K$7,FALSE)</f>
        <v>6.6876694774574998</v>
      </c>
      <c r="L144" s="12">
        <f>VLOOKUP($B144,data!$B$3:$Q$11565,'diff expr Varroa+DWV'!L$7,FALSE)</f>
        <v>6.79391800205281</v>
      </c>
      <c r="M144" s="12">
        <f>VLOOKUP($B144,data!$B$3:$Q$11565,'diff expr Varroa+DWV'!M$7,FALSE)</f>
        <v>7.3820668422772098</v>
      </c>
      <c r="N144" s="12">
        <f>VLOOKUP($B144,data!$B$3:$Q$11565,'diff expr Varroa+DWV'!N$7,FALSE)</f>
        <v>7.8651517212401503</v>
      </c>
      <c r="O144" s="12">
        <f>VLOOKUP($B144,data!$B$3:$Q$11565,'diff expr Varroa+DWV'!O$7,FALSE)</f>
        <v>6.9877808128597696</v>
      </c>
      <c r="P144" s="12">
        <f>VLOOKUP($B144,data!$B$3:$Q$11565,'diff expr Varroa+DWV'!P$7,FALSE)</f>
        <v>7.1076120005007501</v>
      </c>
      <c r="Q144" s="12">
        <f>VLOOKUP($B144,data!$B$3:$Q$11565,'diff expr Varroa+DWV'!Q$7,FALSE)</f>
        <v>6.9204191934356096</v>
      </c>
      <c r="S144" s="40" t="str">
        <f>IF(COUNTIF(H144:L144,"&gt;"&amp;'reference parameters'!$B$2)&gt;='reference parameters'!$B$3,IF(COUNTIF('diff expr Varroa+DWV'!M144:Q144,"&gt;"&amp;'reference parameters'!$B$2)&gt;='reference parameters'!$B$4,"OK"))</f>
        <v>OK</v>
      </c>
      <c r="U144" s="3">
        <f t="shared" si="89"/>
        <v>2</v>
      </c>
      <c r="V144" s="3">
        <f t="shared" si="90"/>
        <v>1</v>
      </c>
      <c r="W144" s="3">
        <f t="shared" si="91"/>
        <v>6</v>
      </c>
      <c r="X144" s="3">
        <f t="shared" si="92"/>
        <v>3</v>
      </c>
      <c r="Y144" s="3">
        <f t="shared" si="93"/>
        <v>4</v>
      </c>
      <c r="Z144" s="3">
        <f t="shared" si="94"/>
        <v>9</v>
      </c>
      <c r="AA144" s="3">
        <f t="shared" si="95"/>
        <v>10</v>
      </c>
      <c r="AB144" s="3">
        <f t="shared" si="96"/>
        <v>7</v>
      </c>
      <c r="AC144" s="3">
        <f t="shared" si="97"/>
        <v>8</v>
      </c>
      <c r="AD144" s="3">
        <f t="shared" si="98"/>
        <v>5</v>
      </c>
      <c r="AE144" s="3"/>
      <c r="AF144" s="3">
        <f t="shared" si="99"/>
        <v>0</v>
      </c>
      <c r="AG144" s="3">
        <f t="shared" si="100"/>
        <v>0</v>
      </c>
      <c r="AH144" s="3">
        <f t="shared" si="101"/>
        <v>0</v>
      </c>
      <c r="AI144" s="3">
        <f t="shared" si="102"/>
        <v>0</v>
      </c>
      <c r="AJ144" s="3">
        <f t="shared" si="103"/>
        <v>0</v>
      </c>
      <c r="AK144" s="3">
        <f t="shared" si="104"/>
        <v>0</v>
      </c>
      <c r="AL144" s="3">
        <f t="shared" si="105"/>
        <v>0</v>
      </c>
      <c r="AM144" s="3">
        <f t="shared" si="106"/>
        <v>0</v>
      </c>
      <c r="AN144" s="3">
        <f t="shared" si="107"/>
        <v>0</v>
      </c>
      <c r="AO144" s="3">
        <f t="shared" si="108"/>
        <v>0</v>
      </c>
      <c r="AP144" s="3"/>
      <c r="AQ144" s="3">
        <f t="shared" si="109"/>
        <v>2</v>
      </c>
      <c r="AR144" s="3">
        <f t="shared" si="110"/>
        <v>1</v>
      </c>
      <c r="AS144" s="3">
        <f t="shared" si="111"/>
        <v>6</v>
      </c>
      <c r="AT144" s="3">
        <f t="shared" si="112"/>
        <v>3</v>
      </c>
      <c r="AU144" s="3">
        <f t="shared" si="113"/>
        <v>4</v>
      </c>
      <c r="AV144" s="3">
        <f t="shared" si="114"/>
        <v>9</v>
      </c>
      <c r="AW144" s="3">
        <f t="shared" si="115"/>
        <v>10</v>
      </c>
      <c r="AX144" s="3">
        <f t="shared" si="116"/>
        <v>7</v>
      </c>
      <c r="AY144" s="3">
        <f t="shared" si="117"/>
        <v>8</v>
      </c>
      <c r="AZ144" s="3">
        <f t="shared" si="118"/>
        <v>5</v>
      </c>
      <c r="BA144" s="3"/>
      <c r="BB144" s="6">
        <f t="shared" si="119"/>
        <v>5</v>
      </c>
      <c r="BC144" s="3">
        <f t="shared" si="120"/>
        <v>5</v>
      </c>
      <c r="BD144" s="3">
        <f t="shared" si="123"/>
        <v>16</v>
      </c>
      <c r="BE144" s="3">
        <f t="shared" si="124"/>
        <v>39</v>
      </c>
      <c r="BF144" s="3">
        <f t="shared" si="125"/>
        <v>24</v>
      </c>
      <c r="BG144" s="3">
        <f t="shared" si="126"/>
        <v>1</v>
      </c>
      <c r="BH144" s="3">
        <f t="shared" si="127"/>
        <v>1</v>
      </c>
      <c r="BI144" s="28">
        <f t="shared" si="128"/>
        <v>12.5</v>
      </c>
      <c r="BJ144" s="28">
        <f t="shared" si="129"/>
        <v>4.7871355387816905</v>
      </c>
      <c r="BK144" s="44">
        <f t="shared" si="130"/>
        <v>-2.40227165218863</v>
      </c>
      <c r="BL144" s="45">
        <f t="shared" si="121"/>
        <v>8.1468018105142637E-3</v>
      </c>
      <c r="BM144" s="39"/>
      <c r="BN144" s="39" t="str">
        <f t="shared" si="131"/>
        <v>sign</v>
      </c>
      <c r="BP144" s="12">
        <f t="shared" si="132"/>
        <v>3.8844257291208828E-2</v>
      </c>
    </row>
    <row r="145" spans="1:68">
      <c r="A145" s="43" t="s">
        <v>522</v>
      </c>
      <c r="B145" s="43" t="s">
        <v>523</v>
      </c>
      <c r="C145" s="43" t="s">
        <v>524</v>
      </c>
      <c r="D145" s="43" t="s">
        <v>525</v>
      </c>
      <c r="E145" s="43" t="s">
        <v>513</v>
      </c>
      <c r="F145" s="12" t="str">
        <f t="shared" si="122"/>
        <v>JAK-STAT ca</v>
      </c>
      <c r="H145" s="12">
        <f>VLOOKUP($B145,data!$B$3:$Q$11565,'diff expr Varroa+DWV'!H$7,FALSE)</f>
        <v>5.3901707160280399</v>
      </c>
      <c r="I145" s="12">
        <f>VLOOKUP($B145,data!$B$3:$Q$11565,'diff expr Varroa+DWV'!I$7,FALSE)</f>
        <v>5.3929301417275104</v>
      </c>
      <c r="J145" s="12">
        <f>VLOOKUP($B145,data!$B$3:$Q$11565,'diff expr Varroa+DWV'!J$7,FALSE)</f>
        <v>5.3510197543661198</v>
      </c>
      <c r="K145" s="12">
        <f>VLOOKUP($B145,data!$B$3:$Q$11565,'diff expr Varroa+DWV'!K$7,FALSE)</f>
        <v>5.3934871370174804</v>
      </c>
      <c r="L145" s="12">
        <f>VLOOKUP($B145,data!$B$3:$Q$11565,'diff expr Varroa+DWV'!L$7,FALSE)</f>
        <v>5.8882770820909203</v>
      </c>
      <c r="M145" s="12">
        <f>VLOOKUP($B145,data!$B$3:$Q$11565,'diff expr Varroa+DWV'!M$7,FALSE)</f>
        <v>5.1893266725532401</v>
      </c>
      <c r="N145" s="12">
        <f>VLOOKUP($B145,data!$B$3:$Q$11565,'diff expr Varroa+DWV'!N$7,FALSE)</f>
        <v>5.2375935253419703</v>
      </c>
      <c r="O145" s="12">
        <f>VLOOKUP($B145,data!$B$3:$Q$11565,'diff expr Varroa+DWV'!O$7,FALSE)</f>
        <v>5.16522943914973</v>
      </c>
      <c r="P145" s="12">
        <f>VLOOKUP($B145,data!$B$3:$Q$11565,'diff expr Varroa+DWV'!P$7,FALSE)</f>
        <v>5.3440870543648904</v>
      </c>
      <c r="Q145" s="12">
        <f>VLOOKUP($B145,data!$B$3:$Q$11565,'diff expr Varroa+DWV'!Q$7,FALSE)</f>
        <v>6.6375058506955904</v>
      </c>
      <c r="S145" s="40" t="str">
        <f>IF(COUNTIF(H145:L145,"&gt;"&amp;'reference parameters'!$B$2)&gt;='reference parameters'!$B$3,IF(COUNTIF('diff expr Varroa+DWV'!M145:Q145,"&gt;"&amp;'reference parameters'!$B$2)&gt;='reference parameters'!$B$4,"OK"))</f>
        <v>OK</v>
      </c>
      <c r="U145" s="3">
        <f t="shared" si="89"/>
        <v>6</v>
      </c>
      <c r="V145" s="3">
        <f t="shared" si="90"/>
        <v>7</v>
      </c>
      <c r="W145" s="3">
        <f t="shared" si="91"/>
        <v>5</v>
      </c>
      <c r="X145" s="3">
        <f t="shared" si="92"/>
        <v>8</v>
      </c>
      <c r="Y145" s="3">
        <f t="shared" si="93"/>
        <v>9</v>
      </c>
      <c r="Z145" s="3">
        <f t="shared" si="94"/>
        <v>2</v>
      </c>
      <c r="AA145" s="3">
        <f t="shared" si="95"/>
        <v>3</v>
      </c>
      <c r="AB145" s="3">
        <f t="shared" si="96"/>
        <v>1</v>
      </c>
      <c r="AC145" s="3">
        <f t="shared" si="97"/>
        <v>4</v>
      </c>
      <c r="AD145" s="3">
        <f t="shared" si="98"/>
        <v>10</v>
      </c>
      <c r="AE145" s="3"/>
      <c r="AF145" s="3">
        <f t="shared" si="99"/>
        <v>0</v>
      </c>
      <c r="AG145" s="3">
        <f t="shared" si="100"/>
        <v>0</v>
      </c>
      <c r="AH145" s="3">
        <f t="shared" si="101"/>
        <v>0</v>
      </c>
      <c r="AI145" s="3">
        <f t="shared" si="102"/>
        <v>0</v>
      </c>
      <c r="AJ145" s="3">
        <f t="shared" si="103"/>
        <v>0</v>
      </c>
      <c r="AK145" s="3">
        <f t="shared" si="104"/>
        <v>0</v>
      </c>
      <c r="AL145" s="3">
        <f t="shared" si="105"/>
        <v>0</v>
      </c>
      <c r="AM145" s="3">
        <f t="shared" si="106"/>
        <v>0</v>
      </c>
      <c r="AN145" s="3">
        <f t="shared" si="107"/>
        <v>0</v>
      </c>
      <c r="AO145" s="3">
        <f t="shared" si="108"/>
        <v>0</v>
      </c>
      <c r="AP145" s="3"/>
      <c r="AQ145" s="3">
        <f t="shared" si="109"/>
        <v>6</v>
      </c>
      <c r="AR145" s="3">
        <f t="shared" si="110"/>
        <v>7</v>
      </c>
      <c r="AS145" s="3">
        <f t="shared" si="111"/>
        <v>5</v>
      </c>
      <c r="AT145" s="3">
        <f t="shared" si="112"/>
        <v>8</v>
      </c>
      <c r="AU145" s="3">
        <f t="shared" si="113"/>
        <v>9</v>
      </c>
      <c r="AV145" s="3">
        <f t="shared" si="114"/>
        <v>2</v>
      </c>
      <c r="AW145" s="3">
        <f t="shared" si="115"/>
        <v>3</v>
      </c>
      <c r="AX145" s="3">
        <f t="shared" si="116"/>
        <v>1</v>
      </c>
      <c r="AY145" s="3">
        <f t="shared" si="117"/>
        <v>4</v>
      </c>
      <c r="AZ145" s="3">
        <f t="shared" si="118"/>
        <v>10</v>
      </c>
      <c r="BA145" s="3"/>
      <c r="BB145" s="6">
        <f t="shared" si="119"/>
        <v>5</v>
      </c>
      <c r="BC145" s="3">
        <f t="shared" si="120"/>
        <v>5</v>
      </c>
      <c r="BD145" s="3">
        <f t="shared" si="123"/>
        <v>35</v>
      </c>
      <c r="BE145" s="3">
        <f t="shared" si="124"/>
        <v>20</v>
      </c>
      <c r="BF145" s="3">
        <f t="shared" si="125"/>
        <v>5</v>
      </c>
      <c r="BG145" s="3">
        <f t="shared" si="126"/>
        <v>20</v>
      </c>
      <c r="BH145" s="3">
        <f t="shared" si="127"/>
        <v>5</v>
      </c>
      <c r="BI145" s="28">
        <f t="shared" si="128"/>
        <v>12.5</v>
      </c>
      <c r="BJ145" s="28">
        <f t="shared" si="129"/>
        <v>4.7871355387816905</v>
      </c>
      <c r="BK145" s="44">
        <f t="shared" si="130"/>
        <v>-1.5666989036012806</v>
      </c>
      <c r="BL145" s="45">
        <f t="shared" si="121"/>
        <v>5.8592543599068986E-2</v>
      </c>
      <c r="BM145" s="39"/>
      <c r="BN145" s="39" t="str">
        <f t="shared" si="131"/>
        <v/>
      </c>
      <c r="BP145" s="12">
        <f t="shared" si="132"/>
        <v>2.4934491959944937E-3</v>
      </c>
    </row>
    <row r="146" spans="1:68">
      <c r="A146" s="43" t="s">
        <v>526</v>
      </c>
      <c r="B146" s="43" t="s">
        <v>527</v>
      </c>
      <c r="C146" s="43" t="s">
        <v>528</v>
      </c>
      <c r="D146" s="43" t="s">
        <v>529</v>
      </c>
      <c r="E146" s="43" t="s">
        <v>513</v>
      </c>
      <c r="F146" s="12" t="str">
        <f t="shared" si="122"/>
        <v>JAK-STAT ca</v>
      </c>
      <c r="H146" s="12">
        <f>VLOOKUP($B146,data!$B$3:$Q$11565,'diff expr Varroa+DWV'!H$7,FALSE)</f>
        <v>9.4144872240519106</v>
      </c>
      <c r="I146" s="12">
        <f>VLOOKUP($B146,data!$B$3:$Q$11565,'diff expr Varroa+DWV'!I$7,FALSE)</f>
        <v>9.5840268710928704</v>
      </c>
      <c r="J146" s="12">
        <f>VLOOKUP($B146,data!$B$3:$Q$11565,'diff expr Varroa+DWV'!J$7,FALSE)</f>
        <v>9.1152481907744995</v>
      </c>
      <c r="K146" s="12">
        <f>VLOOKUP($B146,data!$B$3:$Q$11565,'diff expr Varroa+DWV'!K$7,FALSE)</f>
        <v>9.1591149637459299</v>
      </c>
      <c r="L146" s="12">
        <f>VLOOKUP($B146,data!$B$3:$Q$11565,'diff expr Varroa+DWV'!L$7,FALSE)</f>
        <v>9.5729264924104793</v>
      </c>
      <c r="M146" s="12">
        <f>VLOOKUP($B146,data!$B$3:$Q$11565,'diff expr Varroa+DWV'!M$7,FALSE)</f>
        <v>9.1732071930641705</v>
      </c>
      <c r="N146" s="12">
        <f>VLOOKUP($B146,data!$B$3:$Q$11565,'diff expr Varroa+DWV'!N$7,FALSE)</f>
        <v>8.7841772012915005</v>
      </c>
      <c r="O146" s="12">
        <f>VLOOKUP($B146,data!$B$3:$Q$11565,'diff expr Varroa+DWV'!O$7,FALSE)</f>
        <v>9.3593917393516808</v>
      </c>
      <c r="P146" s="12">
        <f>VLOOKUP($B146,data!$B$3:$Q$11565,'diff expr Varroa+DWV'!P$7,FALSE)</f>
        <v>9.4831081086068991</v>
      </c>
      <c r="Q146" s="12">
        <f>VLOOKUP($B146,data!$B$3:$Q$11565,'diff expr Varroa+DWV'!Q$7,FALSE)</f>
        <v>8.7932323857913595</v>
      </c>
      <c r="S146" s="40" t="str">
        <f>IF(COUNTIF(H146:L146,"&gt;"&amp;'reference parameters'!$B$2)&gt;='reference parameters'!$B$3,IF(COUNTIF('diff expr Varroa+DWV'!M146:Q146,"&gt;"&amp;'reference parameters'!$B$2)&gt;='reference parameters'!$B$4,"OK"))</f>
        <v>OK</v>
      </c>
      <c r="U146" s="3">
        <f t="shared" si="89"/>
        <v>7</v>
      </c>
      <c r="V146" s="3">
        <f t="shared" si="90"/>
        <v>10</v>
      </c>
      <c r="W146" s="3">
        <f t="shared" si="91"/>
        <v>3</v>
      </c>
      <c r="X146" s="3">
        <f t="shared" si="92"/>
        <v>4</v>
      </c>
      <c r="Y146" s="3">
        <f t="shared" si="93"/>
        <v>9</v>
      </c>
      <c r="Z146" s="3">
        <f t="shared" si="94"/>
        <v>5</v>
      </c>
      <c r="AA146" s="3">
        <f t="shared" si="95"/>
        <v>1</v>
      </c>
      <c r="AB146" s="3">
        <f t="shared" si="96"/>
        <v>6</v>
      </c>
      <c r="AC146" s="3">
        <f t="shared" si="97"/>
        <v>8</v>
      </c>
      <c r="AD146" s="3">
        <f t="shared" si="98"/>
        <v>2</v>
      </c>
      <c r="AE146" s="3"/>
      <c r="AF146" s="3">
        <f t="shared" si="99"/>
        <v>0</v>
      </c>
      <c r="AG146" s="3">
        <f t="shared" si="100"/>
        <v>0</v>
      </c>
      <c r="AH146" s="3">
        <f t="shared" si="101"/>
        <v>0</v>
      </c>
      <c r="AI146" s="3">
        <f t="shared" si="102"/>
        <v>0</v>
      </c>
      <c r="AJ146" s="3">
        <f t="shared" si="103"/>
        <v>0</v>
      </c>
      <c r="AK146" s="3">
        <f t="shared" si="104"/>
        <v>0</v>
      </c>
      <c r="AL146" s="3">
        <f t="shared" si="105"/>
        <v>0</v>
      </c>
      <c r="AM146" s="3">
        <f t="shared" si="106"/>
        <v>0</v>
      </c>
      <c r="AN146" s="3">
        <f t="shared" si="107"/>
        <v>0</v>
      </c>
      <c r="AO146" s="3">
        <f t="shared" si="108"/>
        <v>0</v>
      </c>
      <c r="AP146" s="3"/>
      <c r="AQ146" s="3">
        <f t="shared" si="109"/>
        <v>7</v>
      </c>
      <c r="AR146" s="3">
        <f t="shared" si="110"/>
        <v>10</v>
      </c>
      <c r="AS146" s="3">
        <f t="shared" si="111"/>
        <v>3</v>
      </c>
      <c r="AT146" s="3">
        <f t="shared" si="112"/>
        <v>4</v>
      </c>
      <c r="AU146" s="3">
        <f t="shared" si="113"/>
        <v>9</v>
      </c>
      <c r="AV146" s="3">
        <f t="shared" si="114"/>
        <v>5</v>
      </c>
      <c r="AW146" s="3">
        <f t="shared" si="115"/>
        <v>1</v>
      </c>
      <c r="AX146" s="3">
        <f t="shared" si="116"/>
        <v>6</v>
      </c>
      <c r="AY146" s="3">
        <f t="shared" si="117"/>
        <v>8</v>
      </c>
      <c r="AZ146" s="3">
        <f t="shared" si="118"/>
        <v>2</v>
      </c>
      <c r="BA146" s="3"/>
      <c r="BB146" s="6">
        <f t="shared" si="119"/>
        <v>5</v>
      </c>
      <c r="BC146" s="3">
        <f t="shared" si="120"/>
        <v>5</v>
      </c>
      <c r="BD146" s="3">
        <f t="shared" si="123"/>
        <v>33</v>
      </c>
      <c r="BE146" s="3">
        <f t="shared" si="124"/>
        <v>22</v>
      </c>
      <c r="BF146" s="3">
        <f t="shared" si="125"/>
        <v>7</v>
      </c>
      <c r="BG146" s="3">
        <f t="shared" si="126"/>
        <v>18</v>
      </c>
      <c r="BH146" s="3">
        <f t="shared" si="127"/>
        <v>7</v>
      </c>
      <c r="BI146" s="28">
        <f t="shared" si="128"/>
        <v>12.5</v>
      </c>
      <c r="BJ146" s="28">
        <f t="shared" si="129"/>
        <v>4.7871355387816905</v>
      </c>
      <c r="BK146" s="44">
        <f t="shared" si="130"/>
        <v>-1.1489125293076057</v>
      </c>
      <c r="BL146" s="45">
        <f t="shared" si="121"/>
        <v>0.12529602534284204</v>
      </c>
      <c r="BM146" s="39"/>
      <c r="BN146" s="39" t="str">
        <f t="shared" si="131"/>
        <v/>
      </c>
      <c r="BP146" s="12">
        <f t="shared" si="132"/>
        <v>-1.1771414150468878E-2</v>
      </c>
    </row>
    <row r="147" spans="1:68">
      <c r="A147" s="43" t="s">
        <v>530</v>
      </c>
      <c r="B147" s="43" t="s">
        <v>531</v>
      </c>
      <c r="C147" s="43" t="s">
        <v>532</v>
      </c>
      <c r="D147" s="43" t="s">
        <v>533</v>
      </c>
      <c r="E147" s="43" t="s">
        <v>513</v>
      </c>
      <c r="F147" s="12" t="str">
        <f t="shared" si="122"/>
        <v>JAK-STAT ca</v>
      </c>
      <c r="H147" s="12">
        <f>VLOOKUP($B147,data!$B$3:$Q$11565,'diff expr Varroa+DWV'!H$7,FALSE)</f>
        <v>7.1561059378845204</v>
      </c>
      <c r="I147" s="12">
        <f>VLOOKUP($B147,data!$B$3:$Q$11565,'diff expr Varroa+DWV'!I$7,FALSE)</f>
        <v>6.9968414682087197</v>
      </c>
      <c r="J147" s="12">
        <f>VLOOKUP($B147,data!$B$3:$Q$11565,'diff expr Varroa+DWV'!J$7,FALSE)</f>
        <v>6.4001528211462198</v>
      </c>
      <c r="K147" s="12">
        <f>VLOOKUP($B147,data!$B$3:$Q$11565,'diff expr Varroa+DWV'!K$7,FALSE)</f>
        <v>7.4107746827052701</v>
      </c>
      <c r="L147" s="12">
        <f>VLOOKUP($B147,data!$B$3:$Q$11565,'diff expr Varroa+DWV'!L$7,FALSE)</f>
        <v>7.30313917801982</v>
      </c>
      <c r="M147" s="12">
        <f>VLOOKUP($B147,data!$B$3:$Q$11565,'diff expr Varroa+DWV'!M$7,FALSE)</f>
        <v>7.7193737799210398</v>
      </c>
      <c r="N147" s="12">
        <f>VLOOKUP($B147,data!$B$3:$Q$11565,'diff expr Varroa+DWV'!N$7,FALSE)</f>
        <v>7.8599994574991801</v>
      </c>
      <c r="O147" s="12">
        <f>VLOOKUP($B147,data!$B$3:$Q$11565,'diff expr Varroa+DWV'!O$7,FALSE)</f>
        <v>7.7072538988913903</v>
      </c>
      <c r="P147" s="12">
        <f>VLOOKUP($B147,data!$B$3:$Q$11565,'diff expr Varroa+DWV'!P$7,FALSE)</f>
        <v>7.0361110355685303</v>
      </c>
      <c r="Q147" s="12">
        <f>VLOOKUP($B147,data!$B$3:$Q$11565,'diff expr Varroa+DWV'!Q$7,FALSE)</f>
        <v>5.09416193408443</v>
      </c>
      <c r="S147" s="40" t="str">
        <f>IF(COUNTIF(H147:L147,"&gt;"&amp;'reference parameters'!$B$2)&gt;='reference parameters'!$B$3,IF(COUNTIF('diff expr Varroa+DWV'!M147:Q147,"&gt;"&amp;'reference parameters'!$B$2)&gt;='reference parameters'!$B$4,"OK"))</f>
        <v>OK</v>
      </c>
      <c r="U147" s="3">
        <f t="shared" si="89"/>
        <v>5</v>
      </c>
      <c r="V147" s="3">
        <f t="shared" si="90"/>
        <v>3</v>
      </c>
      <c r="W147" s="3">
        <f t="shared" si="91"/>
        <v>2</v>
      </c>
      <c r="X147" s="3">
        <f t="shared" si="92"/>
        <v>7</v>
      </c>
      <c r="Y147" s="3">
        <f t="shared" si="93"/>
        <v>6</v>
      </c>
      <c r="Z147" s="3">
        <f t="shared" si="94"/>
        <v>9</v>
      </c>
      <c r="AA147" s="3">
        <f t="shared" si="95"/>
        <v>10</v>
      </c>
      <c r="AB147" s="3">
        <f t="shared" si="96"/>
        <v>8</v>
      </c>
      <c r="AC147" s="3">
        <f t="shared" si="97"/>
        <v>4</v>
      </c>
      <c r="AD147" s="3">
        <f t="shared" si="98"/>
        <v>1</v>
      </c>
      <c r="AE147" s="3"/>
      <c r="AF147" s="3">
        <f t="shared" si="99"/>
        <v>0</v>
      </c>
      <c r="AG147" s="3">
        <f t="shared" si="100"/>
        <v>0</v>
      </c>
      <c r="AH147" s="3">
        <f t="shared" si="101"/>
        <v>0</v>
      </c>
      <c r="AI147" s="3">
        <f t="shared" si="102"/>
        <v>0</v>
      </c>
      <c r="AJ147" s="3">
        <f t="shared" si="103"/>
        <v>0</v>
      </c>
      <c r="AK147" s="3">
        <f t="shared" si="104"/>
        <v>0</v>
      </c>
      <c r="AL147" s="3">
        <f t="shared" si="105"/>
        <v>0</v>
      </c>
      <c r="AM147" s="3">
        <f t="shared" si="106"/>
        <v>0</v>
      </c>
      <c r="AN147" s="3">
        <f t="shared" si="107"/>
        <v>0</v>
      </c>
      <c r="AO147" s="3">
        <f t="shared" si="108"/>
        <v>0</v>
      </c>
      <c r="AP147" s="3"/>
      <c r="AQ147" s="3">
        <f t="shared" si="109"/>
        <v>5</v>
      </c>
      <c r="AR147" s="3">
        <f t="shared" si="110"/>
        <v>3</v>
      </c>
      <c r="AS147" s="3">
        <f t="shared" si="111"/>
        <v>2</v>
      </c>
      <c r="AT147" s="3">
        <f t="shared" si="112"/>
        <v>7</v>
      </c>
      <c r="AU147" s="3">
        <f t="shared" si="113"/>
        <v>6</v>
      </c>
      <c r="AV147" s="3">
        <f t="shared" si="114"/>
        <v>9</v>
      </c>
      <c r="AW147" s="3">
        <f t="shared" si="115"/>
        <v>10</v>
      </c>
      <c r="AX147" s="3">
        <f t="shared" si="116"/>
        <v>8</v>
      </c>
      <c r="AY147" s="3">
        <f t="shared" si="117"/>
        <v>4</v>
      </c>
      <c r="AZ147" s="3">
        <f t="shared" si="118"/>
        <v>1</v>
      </c>
      <c r="BA147" s="3"/>
      <c r="BB147" s="6">
        <f t="shared" si="119"/>
        <v>5</v>
      </c>
      <c r="BC147" s="3">
        <f t="shared" si="120"/>
        <v>5</v>
      </c>
      <c r="BD147" s="3">
        <f t="shared" si="123"/>
        <v>23</v>
      </c>
      <c r="BE147" s="3">
        <f t="shared" si="124"/>
        <v>32</v>
      </c>
      <c r="BF147" s="3">
        <f t="shared" si="125"/>
        <v>17</v>
      </c>
      <c r="BG147" s="3">
        <f t="shared" si="126"/>
        <v>8</v>
      </c>
      <c r="BH147" s="3">
        <f t="shared" si="127"/>
        <v>8</v>
      </c>
      <c r="BI147" s="28">
        <f t="shared" si="128"/>
        <v>12.5</v>
      </c>
      <c r="BJ147" s="28">
        <f t="shared" si="129"/>
        <v>4.7871355387816905</v>
      </c>
      <c r="BK147" s="44">
        <f t="shared" si="130"/>
        <v>-0.94001934216076832</v>
      </c>
      <c r="BL147" s="45">
        <f t="shared" si="121"/>
        <v>0.17360381967471225</v>
      </c>
      <c r="BM147" s="39"/>
      <c r="BN147" s="39" t="str">
        <f t="shared" si="131"/>
        <v/>
      </c>
      <c r="BP147" s="12">
        <f t="shared" si="132"/>
        <v>1.8418552181771E-3</v>
      </c>
    </row>
    <row r="148" spans="1:68">
      <c r="A148" s="43" t="s">
        <v>534</v>
      </c>
      <c r="B148" s="43" t="s">
        <v>535</v>
      </c>
      <c r="C148" s="43" t="s">
        <v>536</v>
      </c>
      <c r="D148" s="43" t="s">
        <v>115</v>
      </c>
      <c r="E148" s="43" t="s">
        <v>537</v>
      </c>
      <c r="F148" s="12" t="str">
        <f t="shared" si="122"/>
        <v>JAK-STAT ca</v>
      </c>
      <c r="H148" s="12">
        <f>VLOOKUP($B148,data!$B$3:$Q$11565,'diff expr Varroa+DWV'!H$7,FALSE)</f>
        <v>10.874527415177299</v>
      </c>
      <c r="I148" s="12">
        <f>VLOOKUP($B148,data!$B$3:$Q$11565,'diff expr Varroa+DWV'!I$7,FALSE)</f>
        <v>10.850224340680001</v>
      </c>
      <c r="J148" s="12">
        <f>VLOOKUP($B148,data!$B$3:$Q$11565,'diff expr Varroa+DWV'!J$7,FALSE)</f>
        <v>11.301379280326</v>
      </c>
      <c r="K148" s="12">
        <f>VLOOKUP($B148,data!$B$3:$Q$11565,'diff expr Varroa+DWV'!K$7,FALSE)</f>
        <v>11.1467229205742</v>
      </c>
      <c r="L148" s="12">
        <f>VLOOKUP($B148,data!$B$3:$Q$11565,'diff expr Varroa+DWV'!L$7,FALSE)</f>
        <v>11.072248949409</v>
      </c>
      <c r="M148" s="12">
        <f>VLOOKUP($B148,data!$B$3:$Q$11565,'diff expr Varroa+DWV'!M$7,FALSE)</f>
        <v>11.2191383673822</v>
      </c>
      <c r="N148" s="12">
        <f>VLOOKUP($B148,data!$B$3:$Q$11565,'diff expr Varroa+DWV'!N$7,FALSE)</f>
        <v>11.2015437941428</v>
      </c>
      <c r="O148" s="12">
        <f>VLOOKUP($B148,data!$B$3:$Q$11565,'diff expr Varroa+DWV'!O$7,FALSE)</f>
        <v>11.4513662735295</v>
      </c>
      <c r="P148" s="12">
        <f>VLOOKUP($B148,data!$B$3:$Q$11565,'diff expr Varroa+DWV'!P$7,FALSE)</f>
        <v>10.8205867947197</v>
      </c>
      <c r="Q148" s="12">
        <f>VLOOKUP($B148,data!$B$3:$Q$11565,'diff expr Varroa+DWV'!Q$7,FALSE)</f>
        <v>11.9997874407856</v>
      </c>
      <c r="S148" s="40" t="str">
        <f>IF(COUNTIF(H148:L148,"&gt;"&amp;'reference parameters'!$B$2)&gt;='reference parameters'!$B$3,IF(COUNTIF('diff expr Varroa+DWV'!M148:Q148,"&gt;"&amp;'reference parameters'!$B$2)&gt;='reference parameters'!$B$4,"OK"))</f>
        <v>OK</v>
      </c>
      <c r="U148" s="3">
        <f t="shared" si="89"/>
        <v>3</v>
      </c>
      <c r="V148" s="3">
        <f t="shared" si="90"/>
        <v>2</v>
      </c>
      <c r="W148" s="3">
        <f t="shared" si="91"/>
        <v>8</v>
      </c>
      <c r="X148" s="3">
        <f t="shared" si="92"/>
        <v>5</v>
      </c>
      <c r="Y148" s="3">
        <f t="shared" si="93"/>
        <v>4</v>
      </c>
      <c r="Z148" s="3">
        <f t="shared" si="94"/>
        <v>7</v>
      </c>
      <c r="AA148" s="3">
        <f t="shared" si="95"/>
        <v>6</v>
      </c>
      <c r="AB148" s="3">
        <f t="shared" si="96"/>
        <v>9</v>
      </c>
      <c r="AC148" s="3">
        <f t="shared" si="97"/>
        <v>1</v>
      </c>
      <c r="AD148" s="3">
        <f t="shared" si="98"/>
        <v>10</v>
      </c>
      <c r="AE148" s="3"/>
      <c r="AF148" s="3">
        <f t="shared" si="99"/>
        <v>0</v>
      </c>
      <c r="AG148" s="3">
        <f t="shared" si="100"/>
        <v>0</v>
      </c>
      <c r="AH148" s="3">
        <f t="shared" si="101"/>
        <v>0</v>
      </c>
      <c r="AI148" s="3">
        <f t="shared" si="102"/>
        <v>0</v>
      </c>
      <c r="AJ148" s="3">
        <f t="shared" si="103"/>
        <v>0</v>
      </c>
      <c r="AK148" s="3">
        <f t="shared" si="104"/>
        <v>0</v>
      </c>
      <c r="AL148" s="3">
        <f t="shared" si="105"/>
        <v>0</v>
      </c>
      <c r="AM148" s="3">
        <f t="shared" si="106"/>
        <v>0</v>
      </c>
      <c r="AN148" s="3">
        <f t="shared" si="107"/>
        <v>0</v>
      </c>
      <c r="AO148" s="3">
        <f t="shared" si="108"/>
        <v>0</v>
      </c>
      <c r="AP148" s="3"/>
      <c r="AQ148" s="3">
        <f t="shared" si="109"/>
        <v>3</v>
      </c>
      <c r="AR148" s="3">
        <f t="shared" si="110"/>
        <v>2</v>
      </c>
      <c r="AS148" s="3">
        <f t="shared" si="111"/>
        <v>8</v>
      </c>
      <c r="AT148" s="3">
        <f t="shared" si="112"/>
        <v>5</v>
      </c>
      <c r="AU148" s="3">
        <f t="shared" si="113"/>
        <v>4</v>
      </c>
      <c r="AV148" s="3">
        <f t="shared" si="114"/>
        <v>7</v>
      </c>
      <c r="AW148" s="3">
        <f t="shared" si="115"/>
        <v>6</v>
      </c>
      <c r="AX148" s="3">
        <f t="shared" si="116"/>
        <v>9</v>
      </c>
      <c r="AY148" s="3">
        <f t="shared" si="117"/>
        <v>1</v>
      </c>
      <c r="AZ148" s="3">
        <f t="shared" si="118"/>
        <v>10</v>
      </c>
      <c r="BA148" s="3"/>
      <c r="BB148" s="6">
        <f t="shared" si="119"/>
        <v>5</v>
      </c>
      <c r="BC148" s="3">
        <f t="shared" si="120"/>
        <v>5</v>
      </c>
      <c r="BD148" s="3">
        <f t="shared" si="123"/>
        <v>22</v>
      </c>
      <c r="BE148" s="3">
        <f t="shared" si="124"/>
        <v>33</v>
      </c>
      <c r="BF148" s="3">
        <f t="shared" si="125"/>
        <v>18</v>
      </c>
      <c r="BG148" s="3">
        <f t="shared" si="126"/>
        <v>7</v>
      </c>
      <c r="BH148" s="3">
        <f t="shared" si="127"/>
        <v>7</v>
      </c>
      <c r="BI148" s="28">
        <f t="shared" si="128"/>
        <v>12.5</v>
      </c>
      <c r="BJ148" s="28">
        <f t="shared" si="129"/>
        <v>4.7871355387816905</v>
      </c>
      <c r="BK148" s="44">
        <f t="shared" si="130"/>
        <v>-1.1489125293076057</v>
      </c>
      <c r="BL148" s="45">
        <f t="shared" si="121"/>
        <v>0.12529602534284204</v>
      </c>
      <c r="BM148" s="39"/>
      <c r="BN148" s="39" t="str">
        <f t="shared" si="131"/>
        <v/>
      </c>
      <c r="BP148" s="12">
        <f t="shared" si="132"/>
        <v>1.1231229467994402E-2</v>
      </c>
    </row>
    <row r="149" spans="1:68">
      <c r="A149" s="43" t="s">
        <v>538</v>
      </c>
      <c r="B149" s="43" t="s">
        <v>539</v>
      </c>
      <c r="C149" s="43" t="s">
        <v>540</v>
      </c>
      <c r="D149" s="43" t="s">
        <v>115</v>
      </c>
      <c r="E149" s="43" t="s">
        <v>537</v>
      </c>
      <c r="F149" s="12" t="str">
        <f t="shared" si="122"/>
        <v>JAK-STAT ca</v>
      </c>
      <c r="H149" s="12">
        <f>VLOOKUP($B149,data!$B$3:$Q$11565,'diff expr Varroa+DWV'!H$7,FALSE)</f>
        <v>9.1961653813357103</v>
      </c>
      <c r="I149" s="12">
        <f>VLOOKUP($B149,data!$B$3:$Q$11565,'diff expr Varroa+DWV'!I$7,FALSE)</f>
        <v>9.2158143221085407</v>
      </c>
      <c r="J149" s="12">
        <f>VLOOKUP($B149,data!$B$3:$Q$11565,'diff expr Varroa+DWV'!J$7,FALSE)</f>
        <v>9.0279754290710699</v>
      </c>
      <c r="K149" s="12">
        <f>VLOOKUP($B149,data!$B$3:$Q$11565,'diff expr Varroa+DWV'!K$7,FALSE)</f>
        <v>9.2669187161617295</v>
      </c>
      <c r="L149" s="12">
        <f>VLOOKUP($B149,data!$B$3:$Q$11565,'diff expr Varroa+DWV'!L$7,FALSE)</f>
        <v>9.3097354608545793</v>
      </c>
      <c r="M149" s="12">
        <f>VLOOKUP($B149,data!$B$3:$Q$11565,'diff expr Varroa+DWV'!M$7,FALSE)</f>
        <v>9.3566397609101397</v>
      </c>
      <c r="N149" s="12">
        <f>VLOOKUP($B149,data!$B$3:$Q$11565,'diff expr Varroa+DWV'!N$7,FALSE)</f>
        <v>9.4322397811098408</v>
      </c>
      <c r="O149" s="12">
        <f>VLOOKUP($B149,data!$B$3:$Q$11565,'diff expr Varroa+DWV'!O$7,FALSE)</f>
        <v>9.3232310424303204</v>
      </c>
      <c r="P149" s="12">
        <f>VLOOKUP($B149,data!$B$3:$Q$11565,'diff expr Varroa+DWV'!P$7,FALSE)</f>
        <v>9.1247555232944499</v>
      </c>
      <c r="Q149" s="12">
        <f>VLOOKUP($B149,data!$B$3:$Q$11565,'diff expr Varroa+DWV'!Q$7,FALSE)</f>
        <v>8.2978683598244807</v>
      </c>
      <c r="S149" s="40" t="str">
        <f>IF(COUNTIF(H149:L149,"&gt;"&amp;'reference parameters'!$B$2)&gt;='reference parameters'!$B$3,IF(COUNTIF('diff expr Varroa+DWV'!M149:Q149,"&gt;"&amp;'reference parameters'!$B$2)&gt;='reference parameters'!$B$4,"OK"))</f>
        <v>OK</v>
      </c>
      <c r="U149" s="3">
        <f t="shared" si="89"/>
        <v>4</v>
      </c>
      <c r="V149" s="3">
        <f t="shared" si="90"/>
        <v>5</v>
      </c>
      <c r="W149" s="3">
        <f t="shared" si="91"/>
        <v>2</v>
      </c>
      <c r="X149" s="3">
        <f t="shared" si="92"/>
        <v>6</v>
      </c>
      <c r="Y149" s="3">
        <f t="shared" si="93"/>
        <v>7</v>
      </c>
      <c r="Z149" s="3">
        <f t="shared" si="94"/>
        <v>9</v>
      </c>
      <c r="AA149" s="3">
        <f t="shared" si="95"/>
        <v>10</v>
      </c>
      <c r="AB149" s="3">
        <f t="shared" si="96"/>
        <v>8</v>
      </c>
      <c r="AC149" s="3">
        <f t="shared" si="97"/>
        <v>3</v>
      </c>
      <c r="AD149" s="3">
        <f t="shared" si="98"/>
        <v>1</v>
      </c>
      <c r="AE149" s="3"/>
      <c r="AF149" s="3">
        <f t="shared" si="99"/>
        <v>0</v>
      </c>
      <c r="AG149" s="3">
        <f t="shared" si="100"/>
        <v>0</v>
      </c>
      <c r="AH149" s="3">
        <f t="shared" si="101"/>
        <v>0</v>
      </c>
      <c r="AI149" s="3">
        <f t="shared" si="102"/>
        <v>0</v>
      </c>
      <c r="AJ149" s="3">
        <f t="shared" si="103"/>
        <v>0</v>
      </c>
      <c r="AK149" s="3">
        <f t="shared" si="104"/>
        <v>0</v>
      </c>
      <c r="AL149" s="3">
        <f t="shared" si="105"/>
        <v>0</v>
      </c>
      <c r="AM149" s="3">
        <f t="shared" si="106"/>
        <v>0</v>
      </c>
      <c r="AN149" s="3">
        <f t="shared" si="107"/>
        <v>0</v>
      </c>
      <c r="AO149" s="3">
        <f t="shared" si="108"/>
        <v>0</v>
      </c>
      <c r="AP149" s="3"/>
      <c r="AQ149" s="3">
        <f t="shared" si="109"/>
        <v>4</v>
      </c>
      <c r="AR149" s="3">
        <f t="shared" si="110"/>
        <v>5</v>
      </c>
      <c r="AS149" s="3">
        <f t="shared" si="111"/>
        <v>2</v>
      </c>
      <c r="AT149" s="3">
        <f t="shared" si="112"/>
        <v>6</v>
      </c>
      <c r="AU149" s="3">
        <f t="shared" si="113"/>
        <v>7</v>
      </c>
      <c r="AV149" s="3">
        <f t="shared" si="114"/>
        <v>9</v>
      </c>
      <c r="AW149" s="3">
        <f t="shared" si="115"/>
        <v>10</v>
      </c>
      <c r="AX149" s="3">
        <f t="shared" si="116"/>
        <v>8</v>
      </c>
      <c r="AY149" s="3">
        <f t="shared" si="117"/>
        <v>3</v>
      </c>
      <c r="AZ149" s="3">
        <f t="shared" si="118"/>
        <v>1</v>
      </c>
      <c r="BA149" s="3"/>
      <c r="BB149" s="6">
        <f t="shared" si="119"/>
        <v>5</v>
      </c>
      <c r="BC149" s="3">
        <f t="shared" si="120"/>
        <v>5</v>
      </c>
      <c r="BD149" s="3">
        <f t="shared" si="123"/>
        <v>24</v>
      </c>
      <c r="BE149" s="3">
        <f t="shared" si="124"/>
        <v>31</v>
      </c>
      <c r="BF149" s="3">
        <f t="shared" si="125"/>
        <v>16</v>
      </c>
      <c r="BG149" s="3">
        <f t="shared" si="126"/>
        <v>9</v>
      </c>
      <c r="BH149" s="3">
        <f t="shared" si="127"/>
        <v>9</v>
      </c>
      <c r="BI149" s="28">
        <f t="shared" si="128"/>
        <v>12.5</v>
      </c>
      <c r="BJ149" s="28">
        <f t="shared" si="129"/>
        <v>4.7871355387816905</v>
      </c>
      <c r="BK149" s="44">
        <f t="shared" si="130"/>
        <v>-0.73112615501393097</v>
      </c>
      <c r="BL149" s="45">
        <f t="shared" si="121"/>
        <v>0.23235104997023245</v>
      </c>
      <c r="BM149" s="39"/>
      <c r="BN149" s="39" t="str">
        <f t="shared" si="131"/>
        <v/>
      </c>
      <c r="BP149" s="12">
        <f t="shared" si="132"/>
        <v>-4.5718065689779241E-3</v>
      </c>
    </row>
    <row r="150" spans="1:68">
      <c r="A150" s="43" t="s">
        <v>541</v>
      </c>
      <c r="B150" s="43" t="s">
        <v>542</v>
      </c>
      <c r="C150" s="43" t="s">
        <v>543</v>
      </c>
      <c r="D150" s="43"/>
      <c r="E150" s="43" t="s">
        <v>544</v>
      </c>
      <c r="F150" s="12" t="str">
        <f t="shared" si="122"/>
        <v>immune-rela</v>
      </c>
      <c r="H150" s="12">
        <f>VLOOKUP($B150,data!$B$3:$Q$11565,'diff expr Varroa+DWV'!H$7,FALSE)</f>
        <v>10.1828308443538</v>
      </c>
      <c r="I150" s="12">
        <f>VLOOKUP($B150,data!$B$3:$Q$11565,'diff expr Varroa+DWV'!I$7,FALSE)</f>
        <v>10.1422158308522</v>
      </c>
      <c r="J150" s="12">
        <f>VLOOKUP($B150,data!$B$3:$Q$11565,'diff expr Varroa+DWV'!J$7,FALSE)</f>
        <v>10.1802183176457</v>
      </c>
      <c r="K150" s="12">
        <f>VLOOKUP($B150,data!$B$3:$Q$11565,'diff expr Varroa+DWV'!K$7,FALSE)</f>
        <v>10.454808573295001</v>
      </c>
      <c r="L150" s="12">
        <f>VLOOKUP($B150,data!$B$3:$Q$11565,'diff expr Varroa+DWV'!L$7,FALSE)</f>
        <v>9.9817342822579391</v>
      </c>
      <c r="M150" s="12">
        <f>VLOOKUP($B150,data!$B$3:$Q$11565,'diff expr Varroa+DWV'!M$7,FALSE)</f>
        <v>10.5529499993405</v>
      </c>
      <c r="N150" s="12">
        <f>VLOOKUP($B150,data!$B$3:$Q$11565,'diff expr Varroa+DWV'!N$7,FALSE)</f>
        <v>10.469981311648199</v>
      </c>
      <c r="O150" s="12">
        <f>VLOOKUP($B150,data!$B$3:$Q$11565,'diff expr Varroa+DWV'!O$7,FALSE)</f>
        <v>10.6357421866247</v>
      </c>
      <c r="P150" s="12">
        <f>VLOOKUP($B150,data!$B$3:$Q$11565,'diff expr Varroa+DWV'!P$7,FALSE)</f>
        <v>10.1869320520911</v>
      </c>
      <c r="Q150" s="12">
        <f>VLOOKUP($B150,data!$B$3:$Q$11565,'diff expr Varroa+DWV'!Q$7,FALSE)</f>
        <v>9.8396161242928208</v>
      </c>
      <c r="S150" s="40" t="str">
        <f>IF(COUNTIF(H150:L150,"&gt;"&amp;'reference parameters'!$B$2)&gt;='reference parameters'!$B$3,IF(COUNTIF('diff expr Varroa+DWV'!M150:Q150,"&gt;"&amp;'reference parameters'!$B$2)&gt;='reference parameters'!$B$4,"OK"))</f>
        <v>OK</v>
      </c>
      <c r="U150" s="3">
        <f t="shared" si="89"/>
        <v>5</v>
      </c>
      <c r="V150" s="3">
        <f t="shared" si="90"/>
        <v>3</v>
      </c>
      <c r="W150" s="3">
        <f t="shared" si="91"/>
        <v>4</v>
      </c>
      <c r="X150" s="3">
        <f t="shared" si="92"/>
        <v>7</v>
      </c>
      <c r="Y150" s="3">
        <f t="shared" si="93"/>
        <v>2</v>
      </c>
      <c r="Z150" s="3">
        <f t="shared" si="94"/>
        <v>9</v>
      </c>
      <c r="AA150" s="3">
        <f t="shared" si="95"/>
        <v>8</v>
      </c>
      <c r="AB150" s="3">
        <f t="shared" si="96"/>
        <v>10</v>
      </c>
      <c r="AC150" s="3">
        <f t="shared" si="97"/>
        <v>6</v>
      </c>
      <c r="AD150" s="3">
        <f t="shared" si="98"/>
        <v>1</v>
      </c>
      <c r="AE150" s="3"/>
      <c r="AF150" s="3">
        <f t="shared" si="99"/>
        <v>0</v>
      </c>
      <c r="AG150" s="3">
        <f t="shared" si="100"/>
        <v>0</v>
      </c>
      <c r="AH150" s="3">
        <f t="shared" si="101"/>
        <v>0</v>
      </c>
      <c r="AI150" s="3">
        <f t="shared" si="102"/>
        <v>0</v>
      </c>
      <c r="AJ150" s="3">
        <f t="shared" si="103"/>
        <v>0</v>
      </c>
      <c r="AK150" s="3">
        <f t="shared" si="104"/>
        <v>0</v>
      </c>
      <c r="AL150" s="3">
        <f t="shared" si="105"/>
        <v>0</v>
      </c>
      <c r="AM150" s="3">
        <f t="shared" si="106"/>
        <v>0</v>
      </c>
      <c r="AN150" s="3">
        <f t="shared" si="107"/>
        <v>0</v>
      </c>
      <c r="AO150" s="3">
        <f t="shared" si="108"/>
        <v>0</v>
      </c>
      <c r="AP150" s="3"/>
      <c r="AQ150" s="3">
        <f t="shared" si="109"/>
        <v>5</v>
      </c>
      <c r="AR150" s="3">
        <f t="shared" si="110"/>
        <v>3</v>
      </c>
      <c r="AS150" s="3">
        <f t="shared" si="111"/>
        <v>4</v>
      </c>
      <c r="AT150" s="3">
        <f t="shared" si="112"/>
        <v>7</v>
      </c>
      <c r="AU150" s="3">
        <f t="shared" si="113"/>
        <v>2</v>
      </c>
      <c r="AV150" s="3">
        <f t="shared" si="114"/>
        <v>9</v>
      </c>
      <c r="AW150" s="3">
        <f t="shared" si="115"/>
        <v>8</v>
      </c>
      <c r="AX150" s="3">
        <f t="shared" si="116"/>
        <v>10</v>
      </c>
      <c r="AY150" s="3">
        <f t="shared" si="117"/>
        <v>6</v>
      </c>
      <c r="AZ150" s="3">
        <f t="shared" si="118"/>
        <v>1</v>
      </c>
      <c r="BA150" s="3"/>
      <c r="BB150" s="6">
        <f t="shared" si="119"/>
        <v>5</v>
      </c>
      <c r="BC150" s="3">
        <f t="shared" si="120"/>
        <v>5</v>
      </c>
      <c r="BD150" s="3">
        <f t="shared" si="123"/>
        <v>21</v>
      </c>
      <c r="BE150" s="3">
        <f t="shared" si="124"/>
        <v>34</v>
      </c>
      <c r="BF150" s="3">
        <f t="shared" si="125"/>
        <v>19</v>
      </c>
      <c r="BG150" s="3">
        <f t="shared" si="126"/>
        <v>6</v>
      </c>
      <c r="BH150" s="3">
        <f t="shared" si="127"/>
        <v>6</v>
      </c>
      <c r="BI150" s="28">
        <f t="shared" si="128"/>
        <v>12.5</v>
      </c>
      <c r="BJ150" s="28">
        <f t="shared" si="129"/>
        <v>4.7871355387816905</v>
      </c>
      <c r="BK150" s="44">
        <f t="shared" si="130"/>
        <v>-1.3578057164544433</v>
      </c>
      <c r="BL150" s="45">
        <f t="shared" si="121"/>
        <v>8.7262670284291577E-2</v>
      </c>
      <c r="BM150" s="39"/>
      <c r="BN150" s="39" t="str">
        <f t="shared" si="131"/>
        <v/>
      </c>
      <c r="BP150" s="12">
        <f t="shared" si="132"/>
        <v>6.2920299083649841E-3</v>
      </c>
    </row>
    <row r="151" spans="1:68">
      <c r="A151" s="43" t="s">
        <v>545</v>
      </c>
      <c r="B151" s="43" t="s">
        <v>546</v>
      </c>
      <c r="C151" s="43" t="s">
        <v>547</v>
      </c>
      <c r="D151" s="43"/>
      <c r="E151" s="43" t="s">
        <v>544</v>
      </c>
      <c r="F151" s="12" t="str">
        <f t="shared" si="122"/>
        <v>immune-rela</v>
      </c>
      <c r="H151" s="12" t="e">
        <f>VLOOKUP($B151,data!$B$3:$Q$11565,'diff expr Varroa+DWV'!H$7,FALSE)</f>
        <v>#N/A</v>
      </c>
      <c r="I151" s="12" t="e">
        <f>VLOOKUP($B151,data!$B$3:$Q$11565,'diff expr Varroa+DWV'!I$7,FALSE)</f>
        <v>#N/A</v>
      </c>
      <c r="J151" s="12" t="e">
        <f>VLOOKUP($B151,data!$B$3:$Q$11565,'diff expr Varroa+DWV'!J$7,FALSE)</f>
        <v>#N/A</v>
      </c>
      <c r="K151" s="12" t="e">
        <f>VLOOKUP($B151,data!$B$3:$Q$11565,'diff expr Varroa+DWV'!K$7,FALSE)</f>
        <v>#N/A</v>
      </c>
      <c r="L151" s="12" t="e">
        <f>VLOOKUP($B151,data!$B$3:$Q$11565,'diff expr Varroa+DWV'!L$7,FALSE)</f>
        <v>#N/A</v>
      </c>
      <c r="M151" s="12" t="e">
        <f>VLOOKUP($B151,data!$B$3:$Q$11565,'diff expr Varroa+DWV'!M$7,FALSE)</f>
        <v>#N/A</v>
      </c>
      <c r="N151" s="12" t="e">
        <f>VLOOKUP($B151,data!$B$3:$Q$11565,'diff expr Varroa+DWV'!N$7,FALSE)</f>
        <v>#N/A</v>
      </c>
      <c r="O151" s="12" t="e">
        <f>VLOOKUP($B151,data!$B$3:$Q$11565,'diff expr Varroa+DWV'!O$7,FALSE)</f>
        <v>#N/A</v>
      </c>
      <c r="P151" s="12" t="e">
        <f>VLOOKUP($B151,data!$B$3:$Q$11565,'diff expr Varroa+DWV'!P$7,FALSE)</f>
        <v>#N/A</v>
      </c>
      <c r="Q151" s="12" t="e">
        <f>VLOOKUP($B151,data!$B$3:$Q$11565,'diff expr Varroa+DWV'!Q$7,FALSE)</f>
        <v>#N/A</v>
      </c>
      <c r="S151" s="40" t="b">
        <f>IF(COUNTIF(H151:L151,"&gt;"&amp;'reference parameters'!$B$2)&gt;='reference parameters'!$B$3,IF(COUNTIF('diff expr Varroa+DWV'!M151:Q151,"&gt;"&amp;'reference parameters'!$B$2)&gt;='reference parameters'!$B$4,"OK"))</f>
        <v>0</v>
      </c>
      <c r="U151" s="3" t="b">
        <f t="shared" si="89"/>
        <v>0</v>
      </c>
      <c r="V151" s="3" t="b">
        <f t="shared" si="90"/>
        <v>0</v>
      </c>
      <c r="W151" s="3" t="b">
        <f t="shared" si="91"/>
        <v>0</v>
      </c>
      <c r="X151" s="3" t="b">
        <f t="shared" si="92"/>
        <v>0</v>
      </c>
      <c r="Y151" s="3" t="b">
        <f t="shared" si="93"/>
        <v>0</v>
      </c>
      <c r="Z151" s="3" t="b">
        <f t="shared" si="94"/>
        <v>0</v>
      </c>
      <c r="AA151" s="3" t="b">
        <f t="shared" si="95"/>
        <v>0</v>
      </c>
      <c r="AB151" s="3" t="b">
        <f t="shared" si="96"/>
        <v>0</v>
      </c>
      <c r="AC151" s="3" t="b">
        <f t="shared" si="97"/>
        <v>0</v>
      </c>
      <c r="AD151" s="3" t="b">
        <f t="shared" si="98"/>
        <v>0</v>
      </c>
      <c r="AE151" s="3"/>
      <c r="AF151" s="3" t="str">
        <f t="shared" si="99"/>
        <v/>
      </c>
      <c r="AG151" s="3" t="str">
        <f t="shared" si="100"/>
        <v/>
      </c>
      <c r="AH151" s="3" t="str">
        <f t="shared" si="101"/>
        <v/>
      </c>
      <c r="AI151" s="3" t="str">
        <f t="shared" si="102"/>
        <v/>
      </c>
      <c r="AJ151" s="3" t="str">
        <f t="shared" si="103"/>
        <v/>
      </c>
      <c r="AK151" s="3" t="str">
        <f t="shared" si="104"/>
        <v/>
      </c>
      <c r="AL151" s="3" t="str">
        <f t="shared" si="105"/>
        <v/>
      </c>
      <c r="AM151" s="3" t="str">
        <f t="shared" si="106"/>
        <v/>
      </c>
      <c r="AN151" s="3" t="str">
        <f t="shared" si="107"/>
        <v/>
      </c>
      <c r="AO151" s="3" t="str">
        <f t="shared" si="108"/>
        <v/>
      </c>
      <c r="AP151" s="3"/>
      <c r="AQ151" s="3" t="str">
        <f t="shared" si="109"/>
        <v/>
      </c>
      <c r="AR151" s="3" t="str">
        <f t="shared" si="110"/>
        <v/>
      </c>
      <c r="AS151" s="3" t="str">
        <f t="shared" si="111"/>
        <v/>
      </c>
      <c r="AT151" s="3" t="str">
        <f t="shared" si="112"/>
        <v/>
      </c>
      <c r="AU151" s="3" t="str">
        <f t="shared" si="113"/>
        <v/>
      </c>
      <c r="AV151" s="3" t="str">
        <f t="shared" si="114"/>
        <v/>
      </c>
      <c r="AW151" s="3" t="str">
        <f t="shared" si="115"/>
        <v/>
      </c>
      <c r="AX151" s="3" t="str">
        <f t="shared" si="116"/>
        <v/>
      </c>
      <c r="AY151" s="3" t="str">
        <f t="shared" si="117"/>
        <v/>
      </c>
      <c r="AZ151" s="3" t="str">
        <f t="shared" si="118"/>
        <v/>
      </c>
      <c r="BA151" s="3"/>
      <c r="BB151" s="6">
        <f t="shared" si="119"/>
        <v>0</v>
      </c>
      <c r="BC151" s="3">
        <f t="shared" si="120"/>
        <v>0</v>
      </c>
      <c r="BD151" s="3">
        <f t="shared" si="123"/>
        <v>0</v>
      </c>
      <c r="BE151" s="3">
        <f t="shared" si="124"/>
        <v>0</v>
      </c>
      <c r="BF151" s="3">
        <f t="shared" si="125"/>
        <v>0</v>
      </c>
      <c r="BG151" s="3">
        <f t="shared" si="126"/>
        <v>0</v>
      </c>
      <c r="BH151" s="3">
        <f t="shared" si="127"/>
        <v>0</v>
      </c>
      <c r="BI151" s="28">
        <f t="shared" si="128"/>
        <v>0</v>
      </c>
      <c r="BJ151" s="28">
        <f t="shared" si="129"/>
        <v>0</v>
      </c>
      <c r="BK151" s="44" t="e">
        <f t="shared" si="130"/>
        <v>#DIV/0!</v>
      </c>
      <c r="BL151" s="45" t="str">
        <f t="shared" si="121"/>
        <v/>
      </c>
      <c r="BM151" s="39"/>
      <c r="BN151" s="39" t="str">
        <f t="shared" si="131"/>
        <v/>
      </c>
      <c r="BP151" s="12" t="e">
        <f t="shared" si="132"/>
        <v>#N/A</v>
      </c>
    </row>
    <row r="152" spans="1:68">
      <c r="A152" s="43" t="s">
        <v>548</v>
      </c>
      <c r="B152" s="43" t="s">
        <v>549</v>
      </c>
      <c r="C152" s="43" t="s">
        <v>550</v>
      </c>
      <c r="D152" s="43"/>
      <c r="E152" s="43" t="s">
        <v>544</v>
      </c>
      <c r="F152" s="12" t="str">
        <f t="shared" si="122"/>
        <v>immune-rela</v>
      </c>
      <c r="H152" s="12">
        <f>VLOOKUP($B152,data!$B$3:$Q$11565,'diff expr Varroa+DWV'!H$7,FALSE)</f>
        <v>9.2001214912990594</v>
      </c>
      <c r="I152" s="12">
        <f>VLOOKUP($B152,data!$B$3:$Q$11565,'diff expr Varroa+DWV'!I$7,FALSE)</f>
        <v>9.1877004439692804</v>
      </c>
      <c r="J152" s="12">
        <f>VLOOKUP($B152,data!$B$3:$Q$11565,'diff expr Varroa+DWV'!J$7,FALSE)</f>
        <v>8.8023591343452292</v>
      </c>
      <c r="K152" s="12">
        <f>VLOOKUP($B152,data!$B$3:$Q$11565,'diff expr Varroa+DWV'!K$7,FALSE)</f>
        <v>9.7291689427900003</v>
      </c>
      <c r="L152" s="12">
        <f>VLOOKUP($B152,data!$B$3:$Q$11565,'diff expr Varroa+DWV'!L$7,FALSE)</f>
        <v>8.1505701495510099</v>
      </c>
      <c r="M152" s="12">
        <f>VLOOKUP($B152,data!$B$3:$Q$11565,'diff expr Varroa+DWV'!M$7,FALSE)</f>
        <v>9.5029414272081496</v>
      </c>
      <c r="N152" s="12">
        <f>VLOOKUP($B152,data!$B$3:$Q$11565,'diff expr Varroa+DWV'!N$7,FALSE)</f>
        <v>10.2436327287158</v>
      </c>
      <c r="O152" s="12">
        <f>VLOOKUP($B152,data!$B$3:$Q$11565,'diff expr Varroa+DWV'!O$7,FALSE)</f>
        <v>9.9758644630819902</v>
      </c>
      <c r="P152" s="12">
        <f>VLOOKUP($B152,data!$B$3:$Q$11565,'diff expr Varroa+DWV'!P$7,FALSE)</f>
        <v>8.9417314554385392</v>
      </c>
      <c r="Q152" s="12">
        <f>VLOOKUP($B152,data!$B$3:$Q$11565,'diff expr Varroa+DWV'!Q$7,FALSE)</f>
        <v>8.3931679398307004</v>
      </c>
      <c r="S152" s="40" t="str">
        <f>IF(COUNTIF(H152:L152,"&gt;"&amp;'reference parameters'!$B$2)&gt;='reference parameters'!$B$3,IF(COUNTIF('diff expr Varroa+DWV'!M152:Q152,"&gt;"&amp;'reference parameters'!$B$2)&gt;='reference parameters'!$B$4,"OK"))</f>
        <v>OK</v>
      </c>
      <c r="U152" s="3">
        <f t="shared" si="89"/>
        <v>6</v>
      </c>
      <c r="V152" s="3">
        <f t="shared" si="90"/>
        <v>5</v>
      </c>
      <c r="W152" s="3">
        <f t="shared" si="91"/>
        <v>3</v>
      </c>
      <c r="X152" s="3">
        <f t="shared" si="92"/>
        <v>8</v>
      </c>
      <c r="Y152" s="3">
        <f t="shared" si="93"/>
        <v>1</v>
      </c>
      <c r="Z152" s="3">
        <f t="shared" si="94"/>
        <v>7</v>
      </c>
      <c r="AA152" s="3">
        <f t="shared" si="95"/>
        <v>10</v>
      </c>
      <c r="AB152" s="3">
        <f t="shared" si="96"/>
        <v>9</v>
      </c>
      <c r="AC152" s="3">
        <f t="shared" si="97"/>
        <v>4</v>
      </c>
      <c r="AD152" s="3">
        <f t="shared" si="98"/>
        <v>2</v>
      </c>
      <c r="AE152" s="3"/>
      <c r="AF152" s="3">
        <f t="shared" si="99"/>
        <v>0</v>
      </c>
      <c r="AG152" s="3">
        <f t="shared" si="100"/>
        <v>0</v>
      </c>
      <c r="AH152" s="3">
        <f t="shared" si="101"/>
        <v>0</v>
      </c>
      <c r="AI152" s="3">
        <f t="shared" si="102"/>
        <v>0</v>
      </c>
      <c r="AJ152" s="3">
        <f t="shared" si="103"/>
        <v>0</v>
      </c>
      <c r="AK152" s="3">
        <f t="shared" si="104"/>
        <v>0</v>
      </c>
      <c r="AL152" s="3">
        <f t="shared" si="105"/>
        <v>0</v>
      </c>
      <c r="AM152" s="3">
        <f t="shared" si="106"/>
        <v>0</v>
      </c>
      <c r="AN152" s="3">
        <f t="shared" si="107"/>
        <v>0</v>
      </c>
      <c r="AO152" s="3">
        <f t="shared" si="108"/>
        <v>0</v>
      </c>
      <c r="AP152" s="3"/>
      <c r="AQ152" s="3">
        <f t="shared" si="109"/>
        <v>6</v>
      </c>
      <c r="AR152" s="3">
        <f t="shared" si="110"/>
        <v>5</v>
      </c>
      <c r="AS152" s="3">
        <f t="shared" si="111"/>
        <v>3</v>
      </c>
      <c r="AT152" s="3">
        <f t="shared" si="112"/>
        <v>8</v>
      </c>
      <c r="AU152" s="3">
        <f t="shared" si="113"/>
        <v>1</v>
      </c>
      <c r="AV152" s="3">
        <f t="shared" si="114"/>
        <v>7</v>
      </c>
      <c r="AW152" s="3">
        <f t="shared" si="115"/>
        <v>10</v>
      </c>
      <c r="AX152" s="3">
        <f t="shared" si="116"/>
        <v>9</v>
      </c>
      <c r="AY152" s="3">
        <f t="shared" si="117"/>
        <v>4</v>
      </c>
      <c r="AZ152" s="3">
        <f t="shared" si="118"/>
        <v>2</v>
      </c>
      <c r="BA152" s="3"/>
      <c r="BB152" s="6">
        <f t="shared" si="119"/>
        <v>5</v>
      </c>
      <c r="BC152" s="3">
        <f t="shared" si="120"/>
        <v>5</v>
      </c>
      <c r="BD152" s="3">
        <f t="shared" si="123"/>
        <v>23</v>
      </c>
      <c r="BE152" s="3">
        <f t="shared" si="124"/>
        <v>32</v>
      </c>
      <c r="BF152" s="3">
        <f t="shared" si="125"/>
        <v>17</v>
      </c>
      <c r="BG152" s="3">
        <f t="shared" si="126"/>
        <v>8</v>
      </c>
      <c r="BH152" s="3">
        <f t="shared" si="127"/>
        <v>8</v>
      </c>
      <c r="BI152" s="28">
        <f t="shared" si="128"/>
        <v>12.5</v>
      </c>
      <c r="BJ152" s="28">
        <f t="shared" si="129"/>
        <v>4.7871355387816905</v>
      </c>
      <c r="BK152" s="44">
        <f t="shared" si="130"/>
        <v>-0.94001934216076832</v>
      </c>
      <c r="BL152" s="45">
        <f t="shared" si="121"/>
        <v>0.17360381967471225</v>
      </c>
      <c r="BM152" s="39"/>
      <c r="BN152" s="39" t="str">
        <f t="shared" si="131"/>
        <v/>
      </c>
      <c r="BP152" s="12">
        <f t="shared" si="132"/>
        <v>1.8740567187007295E-2</v>
      </c>
    </row>
    <row r="153" spans="1:68">
      <c r="A153" s="43" t="s">
        <v>551</v>
      </c>
      <c r="B153" s="43" t="s">
        <v>552</v>
      </c>
      <c r="C153" s="43" t="s">
        <v>150</v>
      </c>
      <c r="D153" s="43"/>
      <c r="E153" s="43" t="s">
        <v>544</v>
      </c>
      <c r="F153" s="12" t="str">
        <f t="shared" si="122"/>
        <v>immune-rela</v>
      </c>
      <c r="H153" s="12">
        <f>VLOOKUP($B153,data!$B$3:$Q$11565,'diff expr Varroa+DWV'!H$7,FALSE)</f>
        <v>3.8862082974622001</v>
      </c>
      <c r="I153" s="12">
        <f>VLOOKUP($B153,data!$B$3:$Q$11565,'diff expr Varroa+DWV'!I$7,FALSE)</f>
        <v>3.6330127529723502</v>
      </c>
      <c r="J153" s="12">
        <f>VLOOKUP($B153,data!$B$3:$Q$11565,'diff expr Varroa+DWV'!J$7,FALSE)</f>
        <v>7.0223608587950404</v>
      </c>
      <c r="K153" s="12">
        <f>VLOOKUP($B153,data!$B$3:$Q$11565,'diff expr Varroa+DWV'!K$7,FALSE)</f>
        <v>5.51621391430335</v>
      </c>
      <c r="L153" s="12">
        <f>VLOOKUP($B153,data!$B$3:$Q$11565,'diff expr Varroa+DWV'!L$7,FALSE)</f>
        <v>7.2613161132678199</v>
      </c>
      <c r="M153" s="12">
        <f>VLOOKUP($B153,data!$B$3:$Q$11565,'diff expr Varroa+DWV'!M$7,FALSE)</f>
        <v>6.4737476800511802</v>
      </c>
      <c r="N153" s="12">
        <f>VLOOKUP($B153,data!$B$3:$Q$11565,'diff expr Varroa+DWV'!N$7,FALSE)</f>
        <v>6.8970520926005099</v>
      </c>
      <c r="O153" s="12">
        <f>VLOOKUP($B153,data!$B$3:$Q$11565,'diff expr Varroa+DWV'!O$7,FALSE)</f>
        <v>6.7561416002305998</v>
      </c>
      <c r="P153" s="12">
        <f>VLOOKUP($B153,data!$B$3:$Q$11565,'diff expr Varroa+DWV'!P$7,FALSE)</f>
        <v>2.8218677180984102</v>
      </c>
      <c r="Q153" s="12">
        <f>VLOOKUP($B153,data!$B$3:$Q$11565,'diff expr Varroa+DWV'!Q$7,FALSE)</f>
        <v>10.86219186101</v>
      </c>
      <c r="S153" s="40" t="str">
        <f>IF(COUNTIF(H153:L153,"&gt;"&amp;'reference parameters'!$B$2)&gt;='reference parameters'!$B$3,IF(COUNTIF('diff expr Varroa+DWV'!M153:Q153,"&gt;"&amp;'reference parameters'!$B$2)&gt;='reference parameters'!$B$4,"OK"))</f>
        <v>OK</v>
      </c>
      <c r="U153" s="3">
        <f t="shared" si="89"/>
        <v>3</v>
      </c>
      <c r="V153" s="3">
        <f t="shared" si="90"/>
        <v>2</v>
      </c>
      <c r="W153" s="3">
        <f t="shared" si="91"/>
        <v>8</v>
      </c>
      <c r="X153" s="3">
        <f t="shared" si="92"/>
        <v>4</v>
      </c>
      <c r="Y153" s="3">
        <f t="shared" si="93"/>
        <v>9</v>
      </c>
      <c r="Z153" s="3">
        <f t="shared" si="94"/>
        <v>5</v>
      </c>
      <c r="AA153" s="3">
        <f t="shared" si="95"/>
        <v>7</v>
      </c>
      <c r="AB153" s="3">
        <f t="shared" si="96"/>
        <v>6</v>
      </c>
      <c r="AC153" s="3">
        <f t="shared" si="97"/>
        <v>1</v>
      </c>
      <c r="AD153" s="3">
        <f t="shared" si="98"/>
        <v>10</v>
      </c>
      <c r="AE153" s="3"/>
      <c r="AF153" s="3">
        <f t="shared" si="99"/>
        <v>0</v>
      </c>
      <c r="AG153" s="3">
        <f t="shared" si="100"/>
        <v>0</v>
      </c>
      <c r="AH153" s="3">
        <f t="shared" si="101"/>
        <v>0</v>
      </c>
      <c r="AI153" s="3">
        <f t="shared" si="102"/>
        <v>0</v>
      </c>
      <c r="AJ153" s="3">
        <f t="shared" si="103"/>
        <v>0</v>
      </c>
      <c r="AK153" s="3">
        <f t="shared" si="104"/>
        <v>0</v>
      </c>
      <c r="AL153" s="3">
        <f t="shared" si="105"/>
        <v>0</v>
      </c>
      <c r="AM153" s="3">
        <f t="shared" si="106"/>
        <v>0</v>
      </c>
      <c r="AN153" s="3">
        <f t="shared" si="107"/>
        <v>0</v>
      </c>
      <c r="AO153" s="3">
        <f t="shared" si="108"/>
        <v>0</v>
      </c>
      <c r="AP153" s="3"/>
      <c r="AQ153" s="3">
        <f t="shared" si="109"/>
        <v>3</v>
      </c>
      <c r="AR153" s="3">
        <f t="shared" si="110"/>
        <v>2</v>
      </c>
      <c r="AS153" s="3">
        <f t="shared" si="111"/>
        <v>8</v>
      </c>
      <c r="AT153" s="3">
        <f t="shared" si="112"/>
        <v>4</v>
      </c>
      <c r="AU153" s="3">
        <f t="shared" si="113"/>
        <v>9</v>
      </c>
      <c r="AV153" s="3">
        <f t="shared" si="114"/>
        <v>5</v>
      </c>
      <c r="AW153" s="3">
        <f t="shared" si="115"/>
        <v>7</v>
      </c>
      <c r="AX153" s="3">
        <f t="shared" si="116"/>
        <v>6</v>
      </c>
      <c r="AY153" s="3">
        <f t="shared" si="117"/>
        <v>1</v>
      </c>
      <c r="AZ153" s="3">
        <f t="shared" si="118"/>
        <v>10</v>
      </c>
      <c r="BA153" s="3"/>
      <c r="BB153" s="6">
        <f t="shared" si="119"/>
        <v>5</v>
      </c>
      <c r="BC153" s="3">
        <f t="shared" si="120"/>
        <v>5</v>
      </c>
      <c r="BD153" s="3">
        <f t="shared" si="123"/>
        <v>26</v>
      </c>
      <c r="BE153" s="3">
        <f t="shared" si="124"/>
        <v>29</v>
      </c>
      <c r="BF153" s="3">
        <f t="shared" si="125"/>
        <v>14</v>
      </c>
      <c r="BG153" s="3">
        <f t="shared" si="126"/>
        <v>11</v>
      </c>
      <c r="BH153" s="3">
        <f t="shared" si="127"/>
        <v>11</v>
      </c>
      <c r="BI153" s="28">
        <f t="shared" si="128"/>
        <v>12.5</v>
      </c>
      <c r="BJ153" s="28">
        <f t="shared" si="129"/>
        <v>4.7871355387816905</v>
      </c>
      <c r="BK153" s="44">
        <f t="shared" si="130"/>
        <v>-0.31333978072025609</v>
      </c>
      <c r="BL153" s="45">
        <f t="shared" si="121"/>
        <v>0.37701126503103738</v>
      </c>
      <c r="BM153" s="39"/>
      <c r="BN153" s="39" t="str">
        <f t="shared" si="131"/>
        <v/>
      </c>
      <c r="BP153" s="12">
        <f t="shared" si="132"/>
        <v>9.2591450337668357E-2</v>
      </c>
    </row>
    <row r="154" spans="1:68">
      <c r="A154" s="43" t="s">
        <v>553</v>
      </c>
      <c r="B154" s="43" t="s">
        <v>554</v>
      </c>
      <c r="C154" s="43" t="s">
        <v>150</v>
      </c>
      <c r="D154" s="43"/>
      <c r="E154" s="43" t="s">
        <v>544</v>
      </c>
      <c r="F154" s="12" t="str">
        <f t="shared" si="122"/>
        <v>immune-rela</v>
      </c>
      <c r="H154" s="12">
        <f>VLOOKUP($B154,data!$B$3:$Q$11565,'diff expr Varroa+DWV'!H$7,FALSE)</f>
        <v>5.4183879182099801</v>
      </c>
      <c r="I154" s="12">
        <f>VLOOKUP($B154,data!$B$3:$Q$11565,'diff expr Varroa+DWV'!I$7,FALSE)</f>
        <v>5.6396332121204704</v>
      </c>
      <c r="J154" s="12">
        <f>VLOOKUP($B154,data!$B$3:$Q$11565,'diff expr Varroa+DWV'!J$7,FALSE)</f>
        <v>5.3510197543661198</v>
      </c>
      <c r="K154" s="12">
        <f>VLOOKUP($B154,data!$B$3:$Q$11565,'diff expr Varroa+DWV'!K$7,FALSE)</f>
        <v>4.7023883921396203</v>
      </c>
      <c r="L154" s="12">
        <f>VLOOKUP($B154,data!$B$3:$Q$11565,'diff expr Varroa+DWV'!L$7,FALSE)</f>
        <v>5.5356797135327902</v>
      </c>
      <c r="M154" s="12">
        <f>VLOOKUP($B154,data!$B$3:$Q$11565,'diff expr Varroa+DWV'!M$7,FALSE)</f>
        <v>4.5395912486649097</v>
      </c>
      <c r="N154" s="12">
        <f>VLOOKUP($B154,data!$B$3:$Q$11565,'diff expr Varroa+DWV'!N$7,FALSE)</f>
        <v>5.0990232116612804</v>
      </c>
      <c r="O154" s="12">
        <f>VLOOKUP($B154,data!$B$3:$Q$11565,'diff expr Varroa+DWV'!O$7,FALSE)</f>
        <v>4.8406433623781604</v>
      </c>
      <c r="P154" s="12">
        <f>VLOOKUP($B154,data!$B$3:$Q$11565,'diff expr Varroa+DWV'!P$7,FALSE)</f>
        <v>3.6194497939779602</v>
      </c>
      <c r="Q154" s="12">
        <f>VLOOKUP($B154,data!$B$3:$Q$11565,'diff expr Varroa+DWV'!Q$7,FALSE)</f>
        <v>8.2978683598244807</v>
      </c>
      <c r="S154" s="40" t="str">
        <f>IF(COUNTIF(H154:L154,"&gt;"&amp;'reference parameters'!$B$2)&gt;='reference parameters'!$B$3,IF(COUNTIF('diff expr Varroa+DWV'!M154:Q154,"&gt;"&amp;'reference parameters'!$B$2)&gt;='reference parameters'!$B$4,"OK"))</f>
        <v>OK</v>
      </c>
      <c r="U154" s="3">
        <f t="shared" si="89"/>
        <v>7</v>
      </c>
      <c r="V154" s="3">
        <f t="shared" si="90"/>
        <v>9</v>
      </c>
      <c r="W154" s="3">
        <f t="shared" si="91"/>
        <v>6</v>
      </c>
      <c r="X154" s="3">
        <f t="shared" si="92"/>
        <v>3</v>
      </c>
      <c r="Y154" s="3">
        <f t="shared" si="93"/>
        <v>8</v>
      </c>
      <c r="Z154" s="3">
        <f t="shared" si="94"/>
        <v>2</v>
      </c>
      <c r="AA154" s="3">
        <f t="shared" si="95"/>
        <v>5</v>
      </c>
      <c r="AB154" s="3">
        <f t="shared" si="96"/>
        <v>4</v>
      </c>
      <c r="AC154" s="3">
        <f t="shared" si="97"/>
        <v>1</v>
      </c>
      <c r="AD154" s="3">
        <f t="shared" si="98"/>
        <v>10</v>
      </c>
      <c r="AE154" s="3"/>
      <c r="AF154" s="3">
        <f t="shared" si="99"/>
        <v>0</v>
      </c>
      <c r="AG154" s="3">
        <f t="shared" si="100"/>
        <v>0</v>
      </c>
      <c r="AH154" s="3">
        <f t="shared" si="101"/>
        <v>0</v>
      </c>
      <c r="AI154" s="3">
        <f t="shared" si="102"/>
        <v>0</v>
      </c>
      <c r="AJ154" s="3">
        <f t="shared" si="103"/>
        <v>0</v>
      </c>
      <c r="AK154" s="3">
        <f t="shared" si="104"/>
        <v>0</v>
      </c>
      <c r="AL154" s="3">
        <f t="shared" si="105"/>
        <v>0</v>
      </c>
      <c r="AM154" s="3">
        <f t="shared" si="106"/>
        <v>0</v>
      </c>
      <c r="AN154" s="3">
        <f t="shared" si="107"/>
        <v>0</v>
      </c>
      <c r="AO154" s="3">
        <f t="shared" si="108"/>
        <v>0</v>
      </c>
      <c r="AP154" s="3"/>
      <c r="AQ154" s="3">
        <f t="shared" si="109"/>
        <v>7</v>
      </c>
      <c r="AR154" s="3">
        <f t="shared" si="110"/>
        <v>9</v>
      </c>
      <c r="AS154" s="3">
        <f t="shared" si="111"/>
        <v>6</v>
      </c>
      <c r="AT154" s="3">
        <f t="shared" si="112"/>
        <v>3</v>
      </c>
      <c r="AU154" s="3">
        <f t="shared" si="113"/>
        <v>8</v>
      </c>
      <c r="AV154" s="3">
        <f t="shared" si="114"/>
        <v>2</v>
      </c>
      <c r="AW154" s="3">
        <f t="shared" si="115"/>
        <v>5</v>
      </c>
      <c r="AX154" s="3">
        <f t="shared" si="116"/>
        <v>4</v>
      </c>
      <c r="AY154" s="3">
        <f t="shared" si="117"/>
        <v>1</v>
      </c>
      <c r="AZ154" s="3">
        <f t="shared" si="118"/>
        <v>10</v>
      </c>
      <c r="BA154" s="3"/>
      <c r="BB154" s="6">
        <f t="shared" si="119"/>
        <v>5</v>
      </c>
      <c r="BC154" s="3">
        <f t="shared" si="120"/>
        <v>5</v>
      </c>
      <c r="BD154" s="3">
        <f t="shared" si="123"/>
        <v>33</v>
      </c>
      <c r="BE154" s="3">
        <f t="shared" si="124"/>
        <v>22</v>
      </c>
      <c r="BF154" s="3">
        <f t="shared" si="125"/>
        <v>7</v>
      </c>
      <c r="BG154" s="3">
        <f t="shared" si="126"/>
        <v>18</v>
      </c>
      <c r="BH154" s="3">
        <f t="shared" si="127"/>
        <v>7</v>
      </c>
      <c r="BI154" s="28">
        <f t="shared" si="128"/>
        <v>12.5</v>
      </c>
      <c r="BJ154" s="28">
        <f t="shared" si="129"/>
        <v>4.7871355387816905</v>
      </c>
      <c r="BK154" s="44">
        <f t="shared" si="130"/>
        <v>-1.1489125293076057</v>
      </c>
      <c r="BL154" s="45">
        <f t="shared" si="121"/>
        <v>0.12529602534284204</v>
      </c>
      <c r="BM154" s="39"/>
      <c r="BN154" s="39" t="str">
        <f t="shared" si="131"/>
        <v/>
      </c>
      <c r="BP154" s="12">
        <f t="shared" si="132"/>
        <v>-4.1025021022596296E-3</v>
      </c>
    </row>
    <row r="155" spans="1:68">
      <c r="A155" s="43" t="s">
        <v>555</v>
      </c>
      <c r="B155" s="43" t="s">
        <v>556</v>
      </c>
      <c r="C155" s="43" t="s">
        <v>557</v>
      </c>
      <c r="D155" s="43"/>
      <c r="E155" s="43" t="s">
        <v>544</v>
      </c>
      <c r="F155" s="12" t="str">
        <f t="shared" si="122"/>
        <v>immune-rela</v>
      </c>
      <c r="H155" s="12">
        <f>VLOOKUP($B155,data!$B$3:$Q$11565,'diff expr Varroa+DWV'!H$7,FALSE)</f>
        <v>7.9225536190524997</v>
      </c>
      <c r="I155" s="12">
        <f>VLOOKUP($B155,data!$B$3:$Q$11565,'diff expr Varroa+DWV'!I$7,FALSE)</f>
        <v>8.1879879463342693</v>
      </c>
      <c r="J155" s="12">
        <f>VLOOKUP($B155,data!$B$3:$Q$11565,'diff expr Varroa+DWV'!J$7,FALSE)</f>
        <v>8.0180341608702506</v>
      </c>
      <c r="K155" s="12">
        <f>VLOOKUP($B155,data!$B$3:$Q$11565,'diff expr Varroa+DWV'!K$7,FALSE)</f>
        <v>8.1107450165354606</v>
      </c>
      <c r="L155" s="12">
        <f>VLOOKUP($B155,data!$B$3:$Q$11565,'diff expr Varroa+DWV'!L$7,FALSE)</f>
        <v>8.0945910163541193</v>
      </c>
      <c r="M155" s="12">
        <f>VLOOKUP($B155,data!$B$3:$Q$11565,'diff expr Varroa+DWV'!M$7,FALSE)</f>
        <v>8.2474820540102805</v>
      </c>
      <c r="N155" s="12">
        <f>VLOOKUP($B155,data!$B$3:$Q$11565,'diff expr Varroa+DWV'!N$7,FALSE)</f>
        <v>8.4387621139333007</v>
      </c>
      <c r="O155" s="12">
        <f>VLOOKUP($B155,data!$B$3:$Q$11565,'diff expr Varroa+DWV'!O$7,FALSE)</f>
        <v>8.4707387085895203</v>
      </c>
      <c r="P155" s="12">
        <f>VLOOKUP($B155,data!$B$3:$Q$11565,'diff expr Varroa+DWV'!P$7,FALSE)</f>
        <v>8.2808406053416803</v>
      </c>
      <c r="Q155" s="12">
        <f>VLOOKUP($B155,data!$B$3:$Q$11565,'diff expr Varroa+DWV'!Q$7,FALSE)</f>
        <v>7.3593062614465703</v>
      </c>
      <c r="S155" s="40" t="str">
        <f>IF(COUNTIF(H155:L155,"&gt;"&amp;'reference parameters'!$B$2)&gt;='reference parameters'!$B$3,IF(COUNTIF('diff expr Varroa+DWV'!M155:Q155,"&gt;"&amp;'reference parameters'!$B$2)&gt;='reference parameters'!$B$4,"OK"))</f>
        <v>OK</v>
      </c>
      <c r="U155" s="3">
        <f t="shared" si="89"/>
        <v>2</v>
      </c>
      <c r="V155" s="3">
        <f t="shared" si="90"/>
        <v>6</v>
      </c>
      <c r="W155" s="3">
        <f t="shared" si="91"/>
        <v>3</v>
      </c>
      <c r="X155" s="3">
        <f t="shared" si="92"/>
        <v>5</v>
      </c>
      <c r="Y155" s="3">
        <f t="shared" si="93"/>
        <v>4</v>
      </c>
      <c r="Z155" s="3">
        <f t="shared" si="94"/>
        <v>7</v>
      </c>
      <c r="AA155" s="3">
        <f t="shared" si="95"/>
        <v>9</v>
      </c>
      <c r="AB155" s="3">
        <f t="shared" si="96"/>
        <v>10</v>
      </c>
      <c r="AC155" s="3">
        <f t="shared" si="97"/>
        <v>8</v>
      </c>
      <c r="AD155" s="3">
        <f t="shared" si="98"/>
        <v>1</v>
      </c>
      <c r="AE155" s="3"/>
      <c r="AF155" s="3">
        <f t="shared" si="99"/>
        <v>0</v>
      </c>
      <c r="AG155" s="3">
        <f t="shared" si="100"/>
        <v>0</v>
      </c>
      <c r="AH155" s="3">
        <f t="shared" si="101"/>
        <v>0</v>
      </c>
      <c r="AI155" s="3">
        <f t="shared" si="102"/>
        <v>0</v>
      </c>
      <c r="AJ155" s="3">
        <f t="shared" si="103"/>
        <v>0</v>
      </c>
      <c r="AK155" s="3">
        <f t="shared" si="104"/>
        <v>0</v>
      </c>
      <c r="AL155" s="3">
        <f t="shared" si="105"/>
        <v>0</v>
      </c>
      <c r="AM155" s="3">
        <f t="shared" si="106"/>
        <v>0</v>
      </c>
      <c r="AN155" s="3">
        <f t="shared" si="107"/>
        <v>0</v>
      </c>
      <c r="AO155" s="3">
        <f t="shared" si="108"/>
        <v>0</v>
      </c>
      <c r="AP155" s="3"/>
      <c r="AQ155" s="3">
        <f t="shared" si="109"/>
        <v>2</v>
      </c>
      <c r="AR155" s="3">
        <f t="shared" si="110"/>
        <v>6</v>
      </c>
      <c r="AS155" s="3">
        <f t="shared" si="111"/>
        <v>3</v>
      </c>
      <c r="AT155" s="3">
        <f t="shared" si="112"/>
        <v>5</v>
      </c>
      <c r="AU155" s="3">
        <f t="shared" si="113"/>
        <v>4</v>
      </c>
      <c r="AV155" s="3">
        <f t="shared" si="114"/>
        <v>7</v>
      </c>
      <c r="AW155" s="3">
        <f t="shared" si="115"/>
        <v>9</v>
      </c>
      <c r="AX155" s="3">
        <f t="shared" si="116"/>
        <v>10</v>
      </c>
      <c r="AY155" s="3">
        <f t="shared" si="117"/>
        <v>8</v>
      </c>
      <c r="AZ155" s="3">
        <f t="shared" si="118"/>
        <v>1</v>
      </c>
      <c r="BA155" s="3"/>
      <c r="BB155" s="6">
        <f t="shared" si="119"/>
        <v>5</v>
      </c>
      <c r="BC155" s="3">
        <f t="shared" si="120"/>
        <v>5</v>
      </c>
      <c r="BD155" s="3">
        <f t="shared" si="123"/>
        <v>20</v>
      </c>
      <c r="BE155" s="3">
        <f t="shared" si="124"/>
        <v>35</v>
      </c>
      <c r="BF155" s="3">
        <f t="shared" si="125"/>
        <v>20</v>
      </c>
      <c r="BG155" s="3">
        <f t="shared" si="126"/>
        <v>5</v>
      </c>
      <c r="BH155" s="3">
        <f t="shared" si="127"/>
        <v>5</v>
      </c>
      <c r="BI155" s="28">
        <f t="shared" si="128"/>
        <v>12.5</v>
      </c>
      <c r="BJ155" s="28">
        <f t="shared" si="129"/>
        <v>4.7871355387816905</v>
      </c>
      <c r="BK155" s="44">
        <f t="shared" si="130"/>
        <v>-1.5666989036012806</v>
      </c>
      <c r="BL155" s="45">
        <f t="shared" si="121"/>
        <v>5.8592543599068986E-2</v>
      </c>
      <c r="BM155" s="39"/>
      <c r="BN155" s="39" t="str">
        <f t="shared" si="131"/>
        <v/>
      </c>
      <c r="BP155" s="12">
        <f t="shared" si="132"/>
        <v>4.9592658183015776E-3</v>
      </c>
    </row>
    <row r="156" spans="1:68">
      <c r="A156" s="43" t="s">
        <v>558</v>
      </c>
      <c r="B156" s="43" t="s">
        <v>559</v>
      </c>
      <c r="C156" s="43" t="s">
        <v>150</v>
      </c>
      <c r="D156" s="43"/>
      <c r="E156" s="43" t="s">
        <v>544</v>
      </c>
      <c r="F156" s="12" t="str">
        <f t="shared" si="122"/>
        <v>immune-rela</v>
      </c>
      <c r="H156" s="12">
        <f>VLOOKUP($B156,data!$B$3:$Q$11565,'diff expr Varroa+DWV'!H$7,FALSE)</f>
        <v>6.1416886309143299</v>
      </c>
      <c r="I156" s="12">
        <f>VLOOKUP($B156,data!$B$3:$Q$11565,'diff expr Varroa+DWV'!I$7,FALSE)</f>
        <v>5.4196943085789</v>
      </c>
      <c r="J156" s="12">
        <f>VLOOKUP($B156,data!$B$3:$Q$11565,'diff expr Varroa+DWV'!J$7,FALSE)</f>
        <v>7.1929456960548803</v>
      </c>
      <c r="K156" s="12">
        <f>VLOOKUP($B156,data!$B$3:$Q$11565,'diff expr Varroa+DWV'!K$7,FALSE)</f>
        <v>6.7079714790222598</v>
      </c>
      <c r="L156" s="12">
        <f>VLOOKUP($B156,data!$B$3:$Q$11565,'diff expr Varroa+DWV'!L$7,FALSE)</f>
        <v>7.1372856948198002</v>
      </c>
      <c r="M156" s="12">
        <f>VLOOKUP($B156,data!$B$3:$Q$11565,'diff expr Varroa+DWV'!M$7,FALSE)</f>
        <v>6.2877668157501896</v>
      </c>
      <c r="N156" s="12">
        <f>VLOOKUP($B156,data!$B$3:$Q$11565,'diff expr Varroa+DWV'!N$7,FALSE)</f>
        <v>7.2447001625440102</v>
      </c>
      <c r="O156" s="12">
        <f>VLOOKUP($B156,data!$B$3:$Q$11565,'diff expr Varroa+DWV'!O$7,FALSE)</f>
        <v>6.3407982234503599</v>
      </c>
      <c r="P156" s="12">
        <f>VLOOKUP($B156,data!$B$3:$Q$11565,'diff expr Varroa+DWV'!P$7,FALSE)</f>
        <v>4.2713440848041202</v>
      </c>
      <c r="Q156" s="12">
        <f>VLOOKUP($B156,data!$B$3:$Q$11565,'diff expr Varroa+DWV'!Q$7,FALSE)</f>
        <v>9.9376776092220709</v>
      </c>
      <c r="S156" s="40" t="str">
        <f>IF(COUNTIF(H156:L156,"&gt;"&amp;'reference parameters'!$B$2)&gt;='reference parameters'!$B$3,IF(COUNTIF('diff expr Varroa+DWV'!M156:Q156,"&gt;"&amp;'reference parameters'!$B$2)&gt;='reference parameters'!$B$4,"OK"))</f>
        <v>OK</v>
      </c>
      <c r="U156" s="3">
        <f t="shared" si="89"/>
        <v>3</v>
      </c>
      <c r="V156" s="3">
        <f t="shared" si="90"/>
        <v>2</v>
      </c>
      <c r="W156" s="3">
        <f t="shared" si="91"/>
        <v>8</v>
      </c>
      <c r="X156" s="3">
        <f t="shared" si="92"/>
        <v>6</v>
      </c>
      <c r="Y156" s="3">
        <f t="shared" si="93"/>
        <v>7</v>
      </c>
      <c r="Z156" s="3">
        <f t="shared" si="94"/>
        <v>4</v>
      </c>
      <c r="AA156" s="3">
        <f t="shared" si="95"/>
        <v>9</v>
      </c>
      <c r="AB156" s="3">
        <f t="shared" si="96"/>
        <v>5</v>
      </c>
      <c r="AC156" s="3">
        <f t="shared" si="97"/>
        <v>1</v>
      </c>
      <c r="AD156" s="3">
        <f t="shared" si="98"/>
        <v>10</v>
      </c>
      <c r="AE156" s="3"/>
      <c r="AF156" s="3">
        <f t="shared" si="99"/>
        <v>0</v>
      </c>
      <c r="AG156" s="3">
        <f t="shared" si="100"/>
        <v>0</v>
      </c>
      <c r="AH156" s="3">
        <f t="shared" si="101"/>
        <v>0</v>
      </c>
      <c r="AI156" s="3">
        <f t="shared" si="102"/>
        <v>0</v>
      </c>
      <c r="AJ156" s="3">
        <f t="shared" si="103"/>
        <v>0</v>
      </c>
      <c r="AK156" s="3">
        <f t="shared" si="104"/>
        <v>0</v>
      </c>
      <c r="AL156" s="3">
        <f t="shared" si="105"/>
        <v>0</v>
      </c>
      <c r="AM156" s="3">
        <f t="shared" si="106"/>
        <v>0</v>
      </c>
      <c r="AN156" s="3">
        <f t="shared" si="107"/>
        <v>0</v>
      </c>
      <c r="AO156" s="3">
        <f t="shared" si="108"/>
        <v>0</v>
      </c>
      <c r="AP156" s="3"/>
      <c r="AQ156" s="3">
        <f t="shared" si="109"/>
        <v>3</v>
      </c>
      <c r="AR156" s="3">
        <f t="shared" si="110"/>
        <v>2</v>
      </c>
      <c r="AS156" s="3">
        <f t="shared" si="111"/>
        <v>8</v>
      </c>
      <c r="AT156" s="3">
        <f t="shared" si="112"/>
        <v>6</v>
      </c>
      <c r="AU156" s="3">
        <f t="shared" si="113"/>
        <v>7</v>
      </c>
      <c r="AV156" s="3">
        <f t="shared" si="114"/>
        <v>4</v>
      </c>
      <c r="AW156" s="3">
        <f t="shared" si="115"/>
        <v>9</v>
      </c>
      <c r="AX156" s="3">
        <f t="shared" si="116"/>
        <v>5</v>
      </c>
      <c r="AY156" s="3">
        <f t="shared" si="117"/>
        <v>1</v>
      </c>
      <c r="AZ156" s="3">
        <f t="shared" si="118"/>
        <v>10</v>
      </c>
      <c r="BA156" s="3"/>
      <c r="BB156" s="6">
        <f t="shared" si="119"/>
        <v>5</v>
      </c>
      <c r="BC156" s="3">
        <f t="shared" si="120"/>
        <v>5</v>
      </c>
      <c r="BD156" s="3">
        <f t="shared" si="123"/>
        <v>26</v>
      </c>
      <c r="BE156" s="3">
        <f t="shared" si="124"/>
        <v>29</v>
      </c>
      <c r="BF156" s="3">
        <f t="shared" si="125"/>
        <v>14</v>
      </c>
      <c r="BG156" s="3">
        <f t="shared" si="126"/>
        <v>11</v>
      </c>
      <c r="BH156" s="3">
        <f t="shared" si="127"/>
        <v>11</v>
      </c>
      <c r="BI156" s="28">
        <f t="shared" si="128"/>
        <v>12.5</v>
      </c>
      <c r="BJ156" s="28">
        <f t="shared" si="129"/>
        <v>4.7871355387816905</v>
      </c>
      <c r="BK156" s="44">
        <f t="shared" si="130"/>
        <v>-0.31333978072025609</v>
      </c>
      <c r="BL156" s="45">
        <f t="shared" si="121"/>
        <v>0.37701126503103738</v>
      </c>
      <c r="BM156" s="39"/>
      <c r="BN156" s="39" t="str">
        <f t="shared" si="131"/>
        <v/>
      </c>
      <c r="BP156" s="12">
        <f t="shared" si="132"/>
        <v>1.9316645684762233E-2</v>
      </c>
    </row>
    <row r="157" spans="1:68">
      <c r="A157" s="43" t="s">
        <v>560</v>
      </c>
      <c r="B157" s="43" t="s">
        <v>561</v>
      </c>
      <c r="C157" s="43" t="s">
        <v>562</v>
      </c>
      <c r="D157" s="43"/>
      <c r="E157" s="43" t="s">
        <v>544</v>
      </c>
      <c r="F157" s="12" t="str">
        <f t="shared" si="122"/>
        <v>immune-rela</v>
      </c>
      <c r="H157" s="12">
        <f>VLOOKUP($B157,data!$B$3:$Q$11565,'diff expr Varroa+DWV'!H$7,FALSE)</f>
        <v>8.1109507719669498</v>
      </c>
      <c r="I157" s="12">
        <f>VLOOKUP($B157,data!$B$3:$Q$11565,'diff expr Varroa+DWV'!I$7,FALSE)</f>
        <v>7.8717146042891102</v>
      </c>
      <c r="J157" s="12">
        <f>VLOOKUP($B157,data!$B$3:$Q$11565,'diff expr Varroa+DWV'!J$7,FALSE)</f>
        <v>10.069081593392699</v>
      </c>
      <c r="K157" s="12">
        <f>VLOOKUP($B157,data!$B$3:$Q$11565,'diff expr Varroa+DWV'!K$7,FALSE)</f>
        <v>8.7082593425084909</v>
      </c>
      <c r="L157" s="12">
        <f>VLOOKUP($B157,data!$B$3:$Q$11565,'diff expr Varroa+DWV'!L$7,FALSE)</f>
        <v>9.3158656692992192</v>
      </c>
      <c r="M157" s="12">
        <f>VLOOKUP($B157,data!$B$3:$Q$11565,'diff expr Varroa+DWV'!M$7,FALSE)</f>
        <v>8.7168316136442296</v>
      </c>
      <c r="N157" s="12">
        <f>VLOOKUP($B157,data!$B$3:$Q$11565,'diff expr Varroa+DWV'!N$7,FALSE)</f>
        <v>9.3501703551260498</v>
      </c>
      <c r="O157" s="12">
        <f>VLOOKUP($B157,data!$B$3:$Q$11565,'diff expr Varroa+DWV'!O$7,FALSE)</f>
        <v>8.5761665783410308</v>
      </c>
      <c r="P157" s="12">
        <f>VLOOKUP($B157,data!$B$3:$Q$11565,'diff expr Varroa+DWV'!P$7,FALSE)</f>
        <v>5.1241087123202096</v>
      </c>
      <c r="Q157" s="12">
        <f>VLOOKUP($B157,data!$B$3:$Q$11565,'diff expr Varroa+DWV'!Q$7,FALSE)</f>
        <v>12.305496014139001</v>
      </c>
      <c r="S157" s="40" t="str">
        <f>IF(COUNTIF(H157:L157,"&gt;"&amp;'reference parameters'!$B$2)&gt;='reference parameters'!$B$3,IF(COUNTIF('diff expr Varroa+DWV'!M157:Q157,"&gt;"&amp;'reference parameters'!$B$2)&gt;='reference parameters'!$B$4,"OK"))</f>
        <v>OK</v>
      </c>
      <c r="U157" s="3">
        <f t="shared" si="89"/>
        <v>3</v>
      </c>
      <c r="V157" s="3">
        <f t="shared" si="90"/>
        <v>2</v>
      </c>
      <c r="W157" s="3">
        <f t="shared" si="91"/>
        <v>9</v>
      </c>
      <c r="X157" s="3">
        <f t="shared" si="92"/>
        <v>5</v>
      </c>
      <c r="Y157" s="3">
        <f t="shared" si="93"/>
        <v>7</v>
      </c>
      <c r="Z157" s="3">
        <f t="shared" si="94"/>
        <v>6</v>
      </c>
      <c r="AA157" s="3">
        <f t="shared" si="95"/>
        <v>8</v>
      </c>
      <c r="AB157" s="3">
        <f t="shared" si="96"/>
        <v>4</v>
      </c>
      <c r="AC157" s="3">
        <f t="shared" si="97"/>
        <v>1</v>
      </c>
      <c r="AD157" s="3">
        <f t="shared" si="98"/>
        <v>10</v>
      </c>
      <c r="AE157" s="3"/>
      <c r="AF157" s="3">
        <f t="shared" si="99"/>
        <v>0</v>
      </c>
      <c r="AG157" s="3">
        <f t="shared" si="100"/>
        <v>0</v>
      </c>
      <c r="AH157" s="3">
        <f t="shared" si="101"/>
        <v>0</v>
      </c>
      <c r="AI157" s="3">
        <f t="shared" si="102"/>
        <v>0</v>
      </c>
      <c r="AJ157" s="3">
        <f t="shared" si="103"/>
        <v>0</v>
      </c>
      <c r="AK157" s="3">
        <f t="shared" si="104"/>
        <v>0</v>
      </c>
      <c r="AL157" s="3">
        <f t="shared" si="105"/>
        <v>0</v>
      </c>
      <c r="AM157" s="3">
        <f t="shared" si="106"/>
        <v>0</v>
      </c>
      <c r="AN157" s="3">
        <f t="shared" si="107"/>
        <v>0</v>
      </c>
      <c r="AO157" s="3">
        <f t="shared" si="108"/>
        <v>0</v>
      </c>
      <c r="AP157" s="3"/>
      <c r="AQ157" s="3">
        <f t="shared" si="109"/>
        <v>3</v>
      </c>
      <c r="AR157" s="3">
        <f t="shared" si="110"/>
        <v>2</v>
      </c>
      <c r="AS157" s="3">
        <f t="shared" si="111"/>
        <v>9</v>
      </c>
      <c r="AT157" s="3">
        <f t="shared" si="112"/>
        <v>5</v>
      </c>
      <c r="AU157" s="3">
        <f t="shared" si="113"/>
        <v>7</v>
      </c>
      <c r="AV157" s="3">
        <f t="shared" si="114"/>
        <v>6</v>
      </c>
      <c r="AW157" s="3">
        <f t="shared" si="115"/>
        <v>8</v>
      </c>
      <c r="AX157" s="3">
        <f t="shared" si="116"/>
        <v>4</v>
      </c>
      <c r="AY157" s="3">
        <f t="shared" si="117"/>
        <v>1</v>
      </c>
      <c r="AZ157" s="3">
        <f t="shared" si="118"/>
        <v>10</v>
      </c>
      <c r="BA157" s="3"/>
      <c r="BB157" s="6">
        <f t="shared" si="119"/>
        <v>5</v>
      </c>
      <c r="BC157" s="3">
        <f t="shared" si="120"/>
        <v>5</v>
      </c>
      <c r="BD157" s="3">
        <f t="shared" si="123"/>
        <v>26</v>
      </c>
      <c r="BE157" s="3">
        <f t="shared" si="124"/>
        <v>29</v>
      </c>
      <c r="BF157" s="3">
        <f t="shared" si="125"/>
        <v>14</v>
      </c>
      <c r="BG157" s="3">
        <f t="shared" si="126"/>
        <v>11</v>
      </c>
      <c r="BH157" s="3">
        <f t="shared" si="127"/>
        <v>11</v>
      </c>
      <c r="BI157" s="28">
        <f t="shared" si="128"/>
        <v>12.5</v>
      </c>
      <c r="BJ157" s="28">
        <f t="shared" si="129"/>
        <v>4.7871355387816905</v>
      </c>
      <c r="BK157" s="44">
        <f t="shared" si="130"/>
        <v>-0.31333978072025609</v>
      </c>
      <c r="BL157" s="45">
        <f t="shared" si="121"/>
        <v>0.37701126503103738</v>
      </c>
      <c r="BM157" s="39"/>
      <c r="BN157" s="39" t="str">
        <f t="shared" si="131"/>
        <v/>
      </c>
      <c r="BP157" s="12">
        <f t="shared" si="132"/>
        <v>-3.0533690734709726E-5</v>
      </c>
    </row>
    <row r="158" spans="1:68">
      <c r="A158" s="43" t="s">
        <v>563</v>
      </c>
      <c r="B158" s="43" t="s">
        <v>564</v>
      </c>
      <c r="C158" s="43" t="s">
        <v>565</v>
      </c>
      <c r="D158" s="43"/>
      <c r="E158" s="43" t="s">
        <v>544</v>
      </c>
      <c r="F158" s="12" t="str">
        <f t="shared" si="122"/>
        <v>immune-rela</v>
      </c>
      <c r="H158" s="12">
        <f>VLOOKUP($B158,data!$B$3:$Q$11565,'diff expr Varroa+DWV'!H$7,FALSE)</f>
        <v>9.0327469395890994</v>
      </c>
      <c r="I158" s="12">
        <f>VLOOKUP($B158,data!$B$3:$Q$11565,'diff expr Varroa+DWV'!I$7,FALSE)</f>
        <v>8.9628596536323997</v>
      </c>
      <c r="J158" s="12">
        <f>VLOOKUP($B158,data!$B$3:$Q$11565,'diff expr Varroa+DWV'!J$7,FALSE)</f>
        <v>8.64364464799303</v>
      </c>
      <c r="K158" s="12">
        <f>VLOOKUP($B158,data!$B$3:$Q$11565,'diff expr Varroa+DWV'!K$7,FALSE)</f>
        <v>9.2804775271285997</v>
      </c>
      <c r="L158" s="12">
        <f>VLOOKUP($B158,data!$B$3:$Q$11565,'diff expr Varroa+DWV'!L$7,FALSE)</f>
        <v>9.1427551649659904</v>
      </c>
      <c r="M158" s="12">
        <f>VLOOKUP($B158,data!$B$3:$Q$11565,'diff expr Varroa+DWV'!M$7,FALSE)</f>
        <v>9.5146838953565105</v>
      </c>
      <c r="N158" s="12">
        <f>VLOOKUP($B158,data!$B$3:$Q$11565,'diff expr Varroa+DWV'!N$7,FALSE)</f>
        <v>9.5615432052298193</v>
      </c>
      <c r="O158" s="12">
        <f>VLOOKUP($B158,data!$B$3:$Q$11565,'diff expr Varroa+DWV'!O$7,FALSE)</f>
        <v>9.5639387113131793</v>
      </c>
      <c r="P158" s="12">
        <f>VLOOKUP($B158,data!$B$3:$Q$11565,'diff expr Varroa+DWV'!P$7,FALSE)</f>
        <v>8.9121585051130907</v>
      </c>
      <c r="Q158" s="12">
        <f>VLOOKUP($B158,data!$B$3:$Q$11565,'diff expr Varroa+DWV'!Q$7,FALSE)</f>
        <v>10.371129057699999</v>
      </c>
      <c r="S158" s="40" t="str">
        <f>IF(COUNTIF(H158:L158,"&gt;"&amp;'reference parameters'!$B$2)&gt;='reference parameters'!$B$3,IF(COUNTIF('diff expr Varroa+DWV'!M158:Q158,"&gt;"&amp;'reference parameters'!$B$2)&gt;='reference parameters'!$B$4,"OK"))</f>
        <v>OK</v>
      </c>
      <c r="U158" s="3">
        <f t="shared" si="89"/>
        <v>4</v>
      </c>
      <c r="V158" s="3">
        <f t="shared" si="90"/>
        <v>3</v>
      </c>
      <c r="W158" s="3">
        <f t="shared" si="91"/>
        <v>1</v>
      </c>
      <c r="X158" s="3">
        <f t="shared" si="92"/>
        <v>6</v>
      </c>
      <c r="Y158" s="3">
        <f t="shared" si="93"/>
        <v>5</v>
      </c>
      <c r="Z158" s="3">
        <f t="shared" si="94"/>
        <v>7</v>
      </c>
      <c r="AA158" s="3">
        <f t="shared" si="95"/>
        <v>8</v>
      </c>
      <c r="AB158" s="3">
        <f t="shared" si="96"/>
        <v>9</v>
      </c>
      <c r="AC158" s="3">
        <f t="shared" si="97"/>
        <v>2</v>
      </c>
      <c r="AD158" s="3">
        <f t="shared" si="98"/>
        <v>10</v>
      </c>
      <c r="AE158" s="3"/>
      <c r="AF158" s="3">
        <f t="shared" si="99"/>
        <v>0</v>
      </c>
      <c r="AG158" s="3">
        <f t="shared" si="100"/>
        <v>0</v>
      </c>
      <c r="AH158" s="3">
        <f t="shared" si="101"/>
        <v>0</v>
      </c>
      <c r="AI158" s="3">
        <f t="shared" si="102"/>
        <v>0</v>
      </c>
      <c r="AJ158" s="3">
        <f t="shared" si="103"/>
        <v>0</v>
      </c>
      <c r="AK158" s="3">
        <f t="shared" si="104"/>
        <v>0</v>
      </c>
      <c r="AL158" s="3">
        <f t="shared" si="105"/>
        <v>0</v>
      </c>
      <c r="AM158" s="3">
        <f t="shared" si="106"/>
        <v>0</v>
      </c>
      <c r="AN158" s="3">
        <f t="shared" si="107"/>
        <v>0</v>
      </c>
      <c r="AO158" s="3">
        <f t="shared" si="108"/>
        <v>0</v>
      </c>
      <c r="AP158" s="3"/>
      <c r="AQ158" s="3">
        <f t="shared" si="109"/>
        <v>4</v>
      </c>
      <c r="AR158" s="3">
        <f t="shared" si="110"/>
        <v>3</v>
      </c>
      <c r="AS158" s="3">
        <f t="shared" si="111"/>
        <v>1</v>
      </c>
      <c r="AT158" s="3">
        <f t="shared" si="112"/>
        <v>6</v>
      </c>
      <c r="AU158" s="3">
        <f t="shared" si="113"/>
        <v>5</v>
      </c>
      <c r="AV158" s="3">
        <f t="shared" si="114"/>
        <v>7</v>
      </c>
      <c r="AW158" s="3">
        <f t="shared" si="115"/>
        <v>8</v>
      </c>
      <c r="AX158" s="3">
        <f t="shared" si="116"/>
        <v>9</v>
      </c>
      <c r="AY158" s="3">
        <f t="shared" si="117"/>
        <v>2</v>
      </c>
      <c r="AZ158" s="3">
        <f t="shared" si="118"/>
        <v>10</v>
      </c>
      <c r="BA158" s="3"/>
      <c r="BB158" s="6">
        <f t="shared" si="119"/>
        <v>5</v>
      </c>
      <c r="BC158" s="3">
        <f t="shared" si="120"/>
        <v>5</v>
      </c>
      <c r="BD158" s="3">
        <f t="shared" si="123"/>
        <v>19</v>
      </c>
      <c r="BE158" s="3">
        <f t="shared" si="124"/>
        <v>36</v>
      </c>
      <c r="BF158" s="3">
        <f t="shared" si="125"/>
        <v>21</v>
      </c>
      <c r="BG158" s="3">
        <f t="shared" si="126"/>
        <v>4</v>
      </c>
      <c r="BH158" s="3">
        <f t="shared" si="127"/>
        <v>4</v>
      </c>
      <c r="BI158" s="28">
        <f t="shared" si="128"/>
        <v>12.5</v>
      </c>
      <c r="BJ158" s="28">
        <f t="shared" si="129"/>
        <v>4.7871355387816905</v>
      </c>
      <c r="BK158" s="44">
        <f t="shared" si="130"/>
        <v>-1.775592090748118</v>
      </c>
      <c r="BL158" s="45">
        <f t="shared" si="121"/>
        <v>3.7900087291180634E-2</v>
      </c>
      <c r="BM158" s="39"/>
      <c r="BN158" s="39" t="str">
        <f t="shared" si="131"/>
        <v/>
      </c>
      <c r="BP158" s="12">
        <f t="shared" si="132"/>
        <v>2.6732978646786146E-2</v>
      </c>
    </row>
    <row r="159" spans="1:68">
      <c r="A159" s="43" t="s">
        <v>566</v>
      </c>
      <c r="B159" s="43" t="s">
        <v>567</v>
      </c>
      <c r="C159" s="43" t="s">
        <v>568</v>
      </c>
      <c r="D159" s="43"/>
      <c r="E159" s="43" t="s">
        <v>544</v>
      </c>
      <c r="F159" s="12" t="str">
        <f t="shared" si="122"/>
        <v>immune-rela</v>
      </c>
      <c r="H159" s="12">
        <f>VLOOKUP($B159,data!$B$3:$Q$11565,'diff expr Varroa+DWV'!H$7,FALSE)</f>
        <v>8.8075065214974604</v>
      </c>
      <c r="I159" s="12">
        <f>VLOOKUP($B159,data!$B$3:$Q$11565,'diff expr Varroa+DWV'!I$7,FALSE)</f>
        <v>8.1496195864347705</v>
      </c>
      <c r="J159" s="12">
        <f>VLOOKUP($B159,data!$B$3:$Q$11565,'diff expr Varroa+DWV'!J$7,FALSE)</f>
        <v>8.9453234765776308</v>
      </c>
      <c r="K159" s="12">
        <f>VLOOKUP($B159,data!$B$3:$Q$11565,'diff expr Varroa+DWV'!K$7,FALSE)</f>
        <v>8.8308324139195999</v>
      </c>
      <c r="L159" s="12">
        <f>VLOOKUP($B159,data!$B$3:$Q$11565,'diff expr Varroa+DWV'!L$7,FALSE)</f>
        <v>9.0353972949039107</v>
      </c>
      <c r="M159" s="12">
        <f>VLOOKUP($B159,data!$B$3:$Q$11565,'diff expr Varroa+DWV'!M$7,FALSE)</f>
        <v>9.3837857007133607</v>
      </c>
      <c r="N159" s="12">
        <f>VLOOKUP($B159,data!$B$3:$Q$11565,'diff expr Varroa+DWV'!N$7,FALSE)</f>
        <v>9.3204935041639096</v>
      </c>
      <c r="O159" s="12">
        <f>VLOOKUP($B159,data!$B$3:$Q$11565,'diff expr Varroa+DWV'!O$7,FALSE)</f>
        <v>9.2584194957818902</v>
      </c>
      <c r="P159" s="12">
        <f>VLOOKUP($B159,data!$B$3:$Q$11565,'diff expr Varroa+DWV'!P$7,FALSE)</f>
        <v>6.3422324803325996</v>
      </c>
      <c r="Q159" s="12">
        <f>VLOOKUP($B159,data!$B$3:$Q$11565,'diff expr Varroa+DWV'!Q$7,FALSE)</f>
        <v>11.034600925990199</v>
      </c>
      <c r="S159" s="40" t="str">
        <f>IF(COUNTIF(H159:L159,"&gt;"&amp;'reference parameters'!$B$2)&gt;='reference parameters'!$B$3,IF(COUNTIF('diff expr Varroa+DWV'!M159:Q159,"&gt;"&amp;'reference parameters'!$B$2)&gt;='reference parameters'!$B$4,"OK"))</f>
        <v>OK</v>
      </c>
      <c r="U159" s="3">
        <f t="shared" si="89"/>
        <v>3</v>
      </c>
      <c r="V159" s="3">
        <f t="shared" si="90"/>
        <v>2</v>
      </c>
      <c r="W159" s="3">
        <f t="shared" si="91"/>
        <v>5</v>
      </c>
      <c r="X159" s="3">
        <f t="shared" si="92"/>
        <v>4</v>
      </c>
      <c r="Y159" s="3">
        <f t="shared" si="93"/>
        <v>6</v>
      </c>
      <c r="Z159" s="3">
        <f t="shared" si="94"/>
        <v>9</v>
      </c>
      <c r="AA159" s="3">
        <f t="shared" si="95"/>
        <v>8</v>
      </c>
      <c r="AB159" s="3">
        <f t="shared" si="96"/>
        <v>7</v>
      </c>
      <c r="AC159" s="3">
        <f t="shared" si="97"/>
        <v>1</v>
      </c>
      <c r="AD159" s="3">
        <f t="shared" si="98"/>
        <v>10</v>
      </c>
      <c r="AE159" s="3"/>
      <c r="AF159" s="3">
        <f t="shared" si="99"/>
        <v>0</v>
      </c>
      <c r="AG159" s="3">
        <f t="shared" si="100"/>
        <v>0</v>
      </c>
      <c r="AH159" s="3">
        <f t="shared" si="101"/>
        <v>0</v>
      </c>
      <c r="AI159" s="3">
        <f t="shared" si="102"/>
        <v>0</v>
      </c>
      <c r="AJ159" s="3">
        <f t="shared" si="103"/>
        <v>0</v>
      </c>
      <c r="AK159" s="3">
        <f t="shared" si="104"/>
        <v>0</v>
      </c>
      <c r="AL159" s="3">
        <f t="shared" si="105"/>
        <v>0</v>
      </c>
      <c r="AM159" s="3">
        <f t="shared" si="106"/>
        <v>0</v>
      </c>
      <c r="AN159" s="3">
        <f t="shared" si="107"/>
        <v>0</v>
      </c>
      <c r="AO159" s="3">
        <f t="shared" si="108"/>
        <v>0</v>
      </c>
      <c r="AP159" s="3"/>
      <c r="AQ159" s="3">
        <f t="shared" si="109"/>
        <v>3</v>
      </c>
      <c r="AR159" s="3">
        <f t="shared" si="110"/>
        <v>2</v>
      </c>
      <c r="AS159" s="3">
        <f t="shared" si="111"/>
        <v>5</v>
      </c>
      <c r="AT159" s="3">
        <f t="shared" si="112"/>
        <v>4</v>
      </c>
      <c r="AU159" s="3">
        <f t="shared" si="113"/>
        <v>6</v>
      </c>
      <c r="AV159" s="3">
        <f t="shared" si="114"/>
        <v>9</v>
      </c>
      <c r="AW159" s="3">
        <f t="shared" si="115"/>
        <v>8</v>
      </c>
      <c r="AX159" s="3">
        <f t="shared" si="116"/>
        <v>7</v>
      </c>
      <c r="AY159" s="3">
        <f t="shared" si="117"/>
        <v>1</v>
      </c>
      <c r="AZ159" s="3">
        <f t="shared" si="118"/>
        <v>10</v>
      </c>
      <c r="BA159" s="3"/>
      <c r="BB159" s="6">
        <f t="shared" si="119"/>
        <v>5</v>
      </c>
      <c r="BC159" s="3">
        <f t="shared" si="120"/>
        <v>5</v>
      </c>
      <c r="BD159" s="3">
        <f t="shared" si="123"/>
        <v>20</v>
      </c>
      <c r="BE159" s="3">
        <f t="shared" si="124"/>
        <v>35</v>
      </c>
      <c r="BF159" s="3">
        <f t="shared" si="125"/>
        <v>20</v>
      </c>
      <c r="BG159" s="3">
        <f t="shared" si="126"/>
        <v>5</v>
      </c>
      <c r="BH159" s="3">
        <f t="shared" si="127"/>
        <v>5</v>
      </c>
      <c r="BI159" s="28">
        <f t="shared" si="128"/>
        <v>12.5</v>
      </c>
      <c r="BJ159" s="28">
        <f t="shared" si="129"/>
        <v>4.7871355387816905</v>
      </c>
      <c r="BK159" s="44">
        <f t="shared" si="130"/>
        <v>-1.5666989036012806</v>
      </c>
      <c r="BL159" s="45">
        <f t="shared" si="121"/>
        <v>5.8592543599068986E-2</v>
      </c>
      <c r="BM159" s="39"/>
      <c r="BN159" s="39" t="str">
        <f t="shared" si="131"/>
        <v/>
      </c>
      <c r="BP159" s="12">
        <f t="shared" si="132"/>
        <v>1.5313591893370454E-2</v>
      </c>
    </row>
    <row r="160" spans="1:68">
      <c r="A160" s="43" t="s">
        <v>569</v>
      </c>
      <c r="B160" s="43" t="s">
        <v>570</v>
      </c>
      <c r="C160" s="43" t="s">
        <v>571</v>
      </c>
      <c r="D160" s="43"/>
      <c r="E160" s="43" t="s">
        <v>544</v>
      </c>
      <c r="F160" s="12" t="str">
        <f t="shared" si="122"/>
        <v>immune-rela</v>
      </c>
      <c r="H160" s="12">
        <f>VLOOKUP($B160,data!$B$3:$Q$11565,'diff expr Varroa+DWV'!H$7,FALSE)</f>
        <v>8.43022138913852</v>
      </c>
      <c r="I160" s="12">
        <f>VLOOKUP($B160,data!$B$3:$Q$11565,'diff expr Varroa+DWV'!I$7,FALSE)</f>
        <v>8.3008251288201205</v>
      </c>
      <c r="J160" s="12">
        <f>VLOOKUP($B160,data!$B$3:$Q$11565,'diff expr Varroa+DWV'!J$7,FALSE)</f>
        <v>7.9919012986878704</v>
      </c>
      <c r="K160" s="12">
        <f>VLOOKUP($B160,data!$B$3:$Q$11565,'diff expr Varroa+DWV'!K$7,FALSE)</f>
        <v>7.9202238087330104</v>
      </c>
      <c r="L160" s="12">
        <f>VLOOKUP($B160,data!$B$3:$Q$11565,'diff expr Varroa+DWV'!L$7,FALSE)</f>
        <v>7.70973747676614</v>
      </c>
      <c r="M160" s="12">
        <f>VLOOKUP($B160,data!$B$3:$Q$11565,'diff expr Varroa+DWV'!M$7,FALSE)</f>
        <v>8.4713475138279897</v>
      </c>
      <c r="N160" s="12">
        <f>VLOOKUP($B160,data!$B$3:$Q$11565,'diff expr Varroa+DWV'!N$7,FALSE)</f>
        <v>8.3679709815805499</v>
      </c>
      <c r="O160" s="12">
        <f>VLOOKUP($B160,data!$B$3:$Q$11565,'diff expr Varroa+DWV'!O$7,FALSE)</f>
        <v>8.4656423297235506</v>
      </c>
      <c r="P160" s="12">
        <f>VLOOKUP($B160,data!$B$3:$Q$11565,'diff expr Varroa+DWV'!P$7,FALSE)</f>
        <v>7.5956949036652004</v>
      </c>
      <c r="Q160" s="12">
        <f>VLOOKUP($B160,data!$B$3:$Q$11565,'diff expr Varroa+DWV'!Q$7,FALSE)</f>
        <v>7.8374797051227896</v>
      </c>
      <c r="S160" s="40" t="str">
        <f>IF(COUNTIF(H160:L160,"&gt;"&amp;'reference parameters'!$B$2)&gt;='reference parameters'!$B$3,IF(COUNTIF('diff expr Varroa+DWV'!M160:Q160,"&gt;"&amp;'reference parameters'!$B$2)&gt;='reference parameters'!$B$4,"OK"))</f>
        <v>OK</v>
      </c>
      <c r="U160" s="3">
        <f t="shared" si="89"/>
        <v>8</v>
      </c>
      <c r="V160" s="3">
        <f t="shared" si="90"/>
        <v>6</v>
      </c>
      <c r="W160" s="3">
        <f t="shared" si="91"/>
        <v>5</v>
      </c>
      <c r="X160" s="3">
        <f t="shared" si="92"/>
        <v>4</v>
      </c>
      <c r="Y160" s="3">
        <f t="shared" si="93"/>
        <v>2</v>
      </c>
      <c r="Z160" s="3">
        <f t="shared" si="94"/>
        <v>10</v>
      </c>
      <c r="AA160" s="3">
        <f t="shared" si="95"/>
        <v>7</v>
      </c>
      <c r="AB160" s="3">
        <f t="shared" si="96"/>
        <v>9</v>
      </c>
      <c r="AC160" s="3">
        <f t="shared" si="97"/>
        <v>1</v>
      </c>
      <c r="AD160" s="3">
        <f t="shared" si="98"/>
        <v>3</v>
      </c>
      <c r="AE160" s="3"/>
      <c r="AF160" s="3">
        <f t="shared" si="99"/>
        <v>0</v>
      </c>
      <c r="AG160" s="3">
        <f t="shared" si="100"/>
        <v>0</v>
      </c>
      <c r="AH160" s="3">
        <f t="shared" si="101"/>
        <v>0</v>
      </c>
      <c r="AI160" s="3">
        <f t="shared" si="102"/>
        <v>0</v>
      </c>
      <c r="AJ160" s="3">
        <f t="shared" si="103"/>
        <v>0</v>
      </c>
      <c r="AK160" s="3">
        <f t="shared" si="104"/>
        <v>0</v>
      </c>
      <c r="AL160" s="3">
        <f t="shared" si="105"/>
        <v>0</v>
      </c>
      <c r="AM160" s="3">
        <f t="shared" si="106"/>
        <v>0</v>
      </c>
      <c r="AN160" s="3">
        <f t="shared" si="107"/>
        <v>0</v>
      </c>
      <c r="AO160" s="3">
        <f t="shared" si="108"/>
        <v>0</v>
      </c>
      <c r="AP160" s="3"/>
      <c r="AQ160" s="3">
        <f t="shared" si="109"/>
        <v>8</v>
      </c>
      <c r="AR160" s="3">
        <f t="shared" si="110"/>
        <v>6</v>
      </c>
      <c r="AS160" s="3">
        <f t="shared" si="111"/>
        <v>5</v>
      </c>
      <c r="AT160" s="3">
        <f t="shared" si="112"/>
        <v>4</v>
      </c>
      <c r="AU160" s="3">
        <f t="shared" si="113"/>
        <v>2</v>
      </c>
      <c r="AV160" s="3">
        <f t="shared" si="114"/>
        <v>10</v>
      </c>
      <c r="AW160" s="3">
        <f t="shared" si="115"/>
        <v>7</v>
      </c>
      <c r="AX160" s="3">
        <f t="shared" si="116"/>
        <v>9</v>
      </c>
      <c r="AY160" s="3">
        <f t="shared" si="117"/>
        <v>1</v>
      </c>
      <c r="AZ160" s="3">
        <f t="shared" si="118"/>
        <v>3</v>
      </c>
      <c r="BA160" s="3"/>
      <c r="BB160" s="6">
        <f t="shared" si="119"/>
        <v>5</v>
      </c>
      <c r="BC160" s="3">
        <f t="shared" si="120"/>
        <v>5</v>
      </c>
      <c r="BD160" s="3">
        <f t="shared" si="123"/>
        <v>25</v>
      </c>
      <c r="BE160" s="3">
        <f t="shared" si="124"/>
        <v>30</v>
      </c>
      <c r="BF160" s="3">
        <f t="shared" si="125"/>
        <v>15</v>
      </c>
      <c r="BG160" s="3">
        <f t="shared" si="126"/>
        <v>10</v>
      </c>
      <c r="BH160" s="3">
        <f t="shared" si="127"/>
        <v>10</v>
      </c>
      <c r="BI160" s="28">
        <f t="shared" si="128"/>
        <v>12.5</v>
      </c>
      <c r="BJ160" s="28">
        <f t="shared" si="129"/>
        <v>4.7871355387816905</v>
      </c>
      <c r="BK160" s="44">
        <f t="shared" si="130"/>
        <v>-0.5222329678670935</v>
      </c>
      <c r="BL160" s="45">
        <f t="shared" si="121"/>
        <v>0.30075406722029491</v>
      </c>
      <c r="BM160" s="39"/>
      <c r="BN160" s="39" t="str">
        <f t="shared" si="131"/>
        <v/>
      </c>
      <c r="BP160" s="12">
        <f t="shared" si="132"/>
        <v>4.1262985248810028E-3</v>
      </c>
    </row>
    <row r="161" spans="1:68">
      <c r="A161" s="43" t="s">
        <v>572</v>
      </c>
      <c r="B161" s="43" t="s">
        <v>573</v>
      </c>
      <c r="C161" s="43" t="s">
        <v>574</v>
      </c>
      <c r="D161" s="43"/>
      <c r="E161" s="43" t="s">
        <v>544</v>
      </c>
      <c r="F161" s="12" t="str">
        <f t="shared" si="122"/>
        <v>immune-rela</v>
      </c>
      <c r="H161" s="12">
        <f>VLOOKUP($B161,data!$B$3:$Q$11565,'diff expr Varroa+DWV'!H$7,FALSE)</f>
        <v>9.1437233865408398</v>
      </c>
      <c r="I161" s="12">
        <f>VLOOKUP($B161,data!$B$3:$Q$11565,'diff expr Varroa+DWV'!I$7,FALSE)</f>
        <v>9.0128578112849205</v>
      </c>
      <c r="J161" s="12">
        <f>VLOOKUP($B161,data!$B$3:$Q$11565,'diff expr Varroa+DWV'!J$7,FALSE)</f>
        <v>8.9855879586210392</v>
      </c>
      <c r="K161" s="12">
        <f>VLOOKUP($B161,data!$B$3:$Q$11565,'diff expr Varroa+DWV'!K$7,FALSE)</f>
        <v>8.9691395270499505</v>
      </c>
      <c r="L161" s="12">
        <f>VLOOKUP($B161,data!$B$3:$Q$11565,'diff expr Varroa+DWV'!L$7,FALSE)</f>
        <v>9.2744966980902497</v>
      </c>
      <c r="M161" s="12">
        <f>VLOOKUP($B161,data!$B$3:$Q$11565,'diff expr Varroa+DWV'!M$7,FALSE)</f>
        <v>9.3631495720734303</v>
      </c>
      <c r="N161" s="12">
        <f>VLOOKUP($B161,data!$B$3:$Q$11565,'diff expr Varroa+DWV'!N$7,FALSE)</f>
        <v>9.0101467618647604</v>
      </c>
      <c r="O161" s="12">
        <f>VLOOKUP($B161,data!$B$3:$Q$11565,'diff expr Varroa+DWV'!O$7,FALSE)</f>
        <v>9.5326113007318192</v>
      </c>
      <c r="P161" s="12">
        <f>VLOOKUP($B161,data!$B$3:$Q$11565,'diff expr Varroa+DWV'!P$7,FALSE)</f>
        <v>8.5940010267859304</v>
      </c>
      <c r="Q161" s="12">
        <f>VLOOKUP($B161,data!$B$3:$Q$11565,'diff expr Varroa+DWV'!Q$7,FALSE)</f>
        <v>9.0486929182374407</v>
      </c>
      <c r="S161" s="40" t="str">
        <f>IF(COUNTIF(H161:L161,"&gt;"&amp;'reference parameters'!$B$2)&gt;='reference parameters'!$B$3,IF(COUNTIF('diff expr Varroa+DWV'!M161:Q161,"&gt;"&amp;'reference parameters'!$B$2)&gt;='reference parameters'!$B$4,"OK"))</f>
        <v>OK</v>
      </c>
      <c r="U161" s="3">
        <f t="shared" si="89"/>
        <v>7</v>
      </c>
      <c r="V161" s="3">
        <f t="shared" si="90"/>
        <v>5</v>
      </c>
      <c r="W161" s="3">
        <f t="shared" si="91"/>
        <v>3</v>
      </c>
      <c r="X161" s="3">
        <f t="shared" si="92"/>
        <v>2</v>
      </c>
      <c r="Y161" s="3">
        <f t="shared" si="93"/>
        <v>8</v>
      </c>
      <c r="Z161" s="3">
        <f t="shared" si="94"/>
        <v>9</v>
      </c>
      <c r="AA161" s="3">
        <f t="shared" si="95"/>
        <v>4</v>
      </c>
      <c r="AB161" s="3">
        <f t="shared" si="96"/>
        <v>10</v>
      </c>
      <c r="AC161" s="3">
        <f t="shared" si="97"/>
        <v>1</v>
      </c>
      <c r="AD161" s="3">
        <f t="shared" si="98"/>
        <v>6</v>
      </c>
      <c r="AE161" s="3"/>
      <c r="AF161" s="3">
        <f t="shared" si="99"/>
        <v>0</v>
      </c>
      <c r="AG161" s="3">
        <f t="shared" si="100"/>
        <v>0</v>
      </c>
      <c r="AH161" s="3">
        <f t="shared" si="101"/>
        <v>0</v>
      </c>
      <c r="AI161" s="3">
        <f t="shared" si="102"/>
        <v>0</v>
      </c>
      <c r="AJ161" s="3">
        <f t="shared" si="103"/>
        <v>0</v>
      </c>
      <c r="AK161" s="3">
        <f t="shared" si="104"/>
        <v>0</v>
      </c>
      <c r="AL161" s="3">
        <f t="shared" si="105"/>
        <v>0</v>
      </c>
      <c r="AM161" s="3">
        <f t="shared" si="106"/>
        <v>0</v>
      </c>
      <c r="AN161" s="3">
        <f t="shared" si="107"/>
        <v>0</v>
      </c>
      <c r="AO161" s="3">
        <f t="shared" si="108"/>
        <v>0</v>
      </c>
      <c r="AP161" s="3"/>
      <c r="AQ161" s="3">
        <f t="shared" si="109"/>
        <v>7</v>
      </c>
      <c r="AR161" s="3">
        <f t="shared" si="110"/>
        <v>5</v>
      </c>
      <c r="AS161" s="3">
        <f t="shared" si="111"/>
        <v>3</v>
      </c>
      <c r="AT161" s="3">
        <f t="shared" si="112"/>
        <v>2</v>
      </c>
      <c r="AU161" s="3">
        <f t="shared" si="113"/>
        <v>8</v>
      </c>
      <c r="AV161" s="3">
        <f t="shared" si="114"/>
        <v>9</v>
      </c>
      <c r="AW161" s="3">
        <f t="shared" si="115"/>
        <v>4</v>
      </c>
      <c r="AX161" s="3">
        <f t="shared" si="116"/>
        <v>10</v>
      </c>
      <c r="AY161" s="3">
        <f t="shared" si="117"/>
        <v>1</v>
      </c>
      <c r="AZ161" s="3">
        <f t="shared" si="118"/>
        <v>6</v>
      </c>
      <c r="BA161" s="3"/>
      <c r="BB161" s="6">
        <f t="shared" si="119"/>
        <v>5</v>
      </c>
      <c r="BC161" s="3">
        <f t="shared" si="120"/>
        <v>5</v>
      </c>
      <c r="BD161" s="3">
        <f t="shared" si="123"/>
        <v>25</v>
      </c>
      <c r="BE161" s="3">
        <f t="shared" si="124"/>
        <v>30</v>
      </c>
      <c r="BF161" s="3">
        <f t="shared" si="125"/>
        <v>15</v>
      </c>
      <c r="BG161" s="3">
        <f t="shared" si="126"/>
        <v>10</v>
      </c>
      <c r="BH161" s="3">
        <f t="shared" si="127"/>
        <v>10</v>
      </c>
      <c r="BI161" s="28">
        <f t="shared" si="128"/>
        <v>12.5</v>
      </c>
      <c r="BJ161" s="28">
        <f t="shared" si="129"/>
        <v>4.7871355387816905</v>
      </c>
      <c r="BK161" s="44">
        <f t="shared" si="130"/>
        <v>-0.5222329678670935</v>
      </c>
      <c r="BL161" s="45">
        <f t="shared" si="121"/>
        <v>0.30075406722029491</v>
      </c>
      <c r="BM161" s="39"/>
      <c r="BN161" s="39" t="str">
        <f t="shared" si="131"/>
        <v/>
      </c>
      <c r="BP161" s="12">
        <f t="shared" si="132"/>
        <v>1.5550014215441681E-3</v>
      </c>
    </row>
    <row r="162" spans="1:68">
      <c r="A162" s="43" t="s">
        <v>575</v>
      </c>
      <c r="B162" s="43" t="s">
        <v>576</v>
      </c>
      <c r="C162" s="43" t="s">
        <v>150</v>
      </c>
      <c r="D162" s="43"/>
      <c r="E162" s="43" t="s">
        <v>544</v>
      </c>
      <c r="F162" s="12" t="str">
        <f t="shared" si="122"/>
        <v>immune-rela</v>
      </c>
      <c r="H162" s="12">
        <f>VLOOKUP($B162,data!$B$3:$Q$11565,'diff expr Varroa+DWV'!H$7,FALSE)</f>
        <v>9.2001214912990594</v>
      </c>
      <c r="I162" s="12">
        <f>VLOOKUP($B162,data!$B$3:$Q$11565,'diff expr Varroa+DWV'!I$7,FALSE)</f>
        <v>9.2917371039175993</v>
      </c>
      <c r="J162" s="12">
        <f>VLOOKUP($B162,data!$B$3:$Q$11565,'diff expr Varroa+DWV'!J$7,FALSE)</f>
        <v>10.280708258769</v>
      </c>
      <c r="K162" s="12">
        <f>VLOOKUP($B162,data!$B$3:$Q$11565,'diff expr Varroa+DWV'!K$7,FALSE)</f>
        <v>9.1627803012052702</v>
      </c>
      <c r="L162" s="12">
        <f>VLOOKUP($B162,data!$B$3:$Q$11565,'diff expr Varroa+DWV'!L$7,FALSE)</f>
        <v>8.8020117965751794</v>
      </c>
      <c r="M162" s="12">
        <f>VLOOKUP($B162,data!$B$3:$Q$11565,'diff expr Varroa+DWV'!M$7,FALSE)</f>
        <v>9.1805976104959903</v>
      </c>
      <c r="N162" s="12">
        <f>VLOOKUP($B162,data!$B$3:$Q$11565,'diff expr Varroa+DWV'!N$7,FALSE)</f>
        <v>9.6052706141424693</v>
      </c>
      <c r="O162" s="12">
        <f>VLOOKUP($B162,data!$B$3:$Q$11565,'diff expr Varroa+DWV'!O$7,FALSE)</f>
        <v>9.4588924750897299</v>
      </c>
      <c r="P162" s="12">
        <f>VLOOKUP($B162,data!$B$3:$Q$11565,'diff expr Varroa+DWV'!P$7,FALSE)</f>
        <v>8.4641415052306801</v>
      </c>
      <c r="Q162" s="12">
        <f>VLOOKUP($B162,data!$B$3:$Q$11565,'diff expr Varroa+DWV'!Q$7,FALSE)</f>
        <v>9.1060647157263492</v>
      </c>
      <c r="S162" s="40" t="str">
        <f>IF(COUNTIF(H162:L162,"&gt;"&amp;'reference parameters'!$B$2)&gt;='reference parameters'!$B$3,IF(COUNTIF('diff expr Varroa+DWV'!M162:Q162,"&gt;"&amp;'reference parameters'!$B$2)&gt;='reference parameters'!$B$4,"OK"))</f>
        <v>OK</v>
      </c>
      <c r="U162" s="3">
        <f t="shared" si="89"/>
        <v>6</v>
      </c>
      <c r="V162" s="3">
        <f t="shared" si="90"/>
        <v>7</v>
      </c>
      <c r="W162" s="3">
        <f t="shared" si="91"/>
        <v>10</v>
      </c>
      <c r="X162" s="3">
        <f t="shared" si="92"/>
        <v>4</v>
      </c>
      <c r="Y162" s="3">
        <f t="shared" si="93"/>
        <v>2</v>
      </c>
      <c r="Z162" s="3">
        <f t="shared" si="94"/>
        <v>5</v>
      </c>
      <c r="AA162" s="3">
        <f t="shared" si="95"/>
        <v>9</v>
      </c>
      <c r="AB162" s="3">
        <f t="shared" si="96"/>
        <v>8</v>
      </c>
      <c r="AC162" s="3">
        <f t="shared" si="97"/>
        <v>1</v>
      </c>
      <c r="AD162" s="3">
        <f t="shared" si="98"/>
        <v>3</v>
      </c>
      <c r="AE162" s="3"/>
      <c r="AF162" s="3">
        <f t="shared" si="99"/>
        <v>0</v>
      </c>
      <c r="AG162" s="3">
        <f t="shared" si="100"/>
        <v>0</v>
      </c>
      <c r="AH162" s="3">
        <f t="shared" si="101"/>
        <v>0</v>
      </c>
      <c r="AI162" s="3">
        <f t="shared" si="102"/>
        <v>0</v>
      </c>
      <c r="AJ162" s="3">
        <f t="shared" si="103"/>
        <v>0</v>
      </c>
      <c r="AK162" s="3">
        <f t="shared" si="104"/>
        <v>0</v>
      </c>
      <c r="AL162" s="3">
        <f t="shared" si="105"/>
        <v>0</v>
      </c>
      <c r="AM162" s="3">
        <f t="shared" si="106"/>
        <v>0</v>
      </c>
      <c r="AN162" s="3">
        <f t="shared" si="107"/>
        <v>0</v>
      </c>
      <c r="AO162" s="3">
        <f t="shared" si="108"/>
        <v>0</v>
      </c>
      <c r="AP162" s="3"/>
      <c r="AQ162" s="3">
        <f t="shared" si="109"/>
        <v>6</v>
      </c>
      <c r="AR162" s="3">
        <f t="shared" si="110"/>
        <v>7</v>
      </c>
      <c r="AS162" s="3">
        <f t="shared" si="111"/>
        <v>10</v>
      </c>
      <c r="AT162" s="3">
        <f t="shared" si="112"/>
        <v>4</v>
      </c>
      <c r="AU162" s="3">
        <f t="shared" si="113"/>
        <v>2</v>
      </c>
      <c r="AV162" s="3">
        <f t="shared" si="114"/>
        <v>5</v>
      </c>
      <c r="AW162" s="3">
        <f t="shared" si="115"/>
        <v>9</v>
      </c>
      <c r="AX162" s="3">
        <f t="shared" si="116"/>
        <v>8</v>
      </c>
      <c r="AY162" s="3">
        <f t="shared" si="117"/>
        <v>1</v>
      </c>
      <c r="AZ162" s="3">
        <f t="shared" si="118"/>
        <v>3</v>
      </c>
      <c r="BA162" s="3"/>
      <c r="BB162" s="6">
        <f t="shared" si="119"/>
        <v>5</v>
      </c>
      <c r="BC162" s="3">
        <f t="shared" si="120"/>
        <v>5</v>
      </c>
      <c r="BD162" s="3">
        <f t="shared" si="123"/>
        <v>29</v>
      </c>
      <c r="BE162" s="3">
        <f t="shared" si="124"/>
        <v>26</v>
      </c>
      <c r="BF162" s="3">
        <f t="shared" si="125"/>
        <v>11</v>
      </c>
      <c r="BG162" s="3">
        <f t="shared" si="126"/>
        <v>14</v>
      </c>
      <c r="BH162" s="3">
        <f t="shared" si="127"/>
        <v>11</v>
      </c>
      <c r="BI162" s="28">
        <f t="shared" si="128"/>
        <v>12.5</v>
      </c>
      <c r="BJ162" s="28">
        <f t="shared" si="129"/>
        <v>4.7871355387816905</v>
      </c>
      <c r="BK162" s="44">
        <f t="shared" si="130"/>
        <v>-0.31333978072025609</v>
      </c>
      <c r="BL162" s="45">
        <f t="shared" si="121"/>
        <v>0.37701126503103738</v>
      </c>
      <c r="BM162" s="39"/>
      <c r="BN162" s="39" t="str">
        <f t="shared" si="131"/>
        <v/>
      </c>
      <c r="BP162" s="12">
        <f t="shared" si="132"/>
        <v>-8.6567901791259685E-3</v>
      </c>
    </row>
    <row r="163" spans="1:68">
      <c r="A163" s="43" t="s">
        <v>577</v>
      </c>
      <c r="B163" s="43" t="s">
        <v>578</v>
      </c>
      <c r="C163" s="43" t="s">
        <v>579</v>
      </c>
      <c r="D163" s="43"/>
      <c r="E163" s="43" t="s">
        <v>544</v>
      </c>
      <c r="F163" s="12" t="str">
        <f t="shared" si="122"/>
        <v>immune-rela</v>
      </c>
      <c r="H163" s="12">
        <f>VLOOKUP($B163,data!$B$3:$Q$11565,'diff expr Varroa+DWV'!H$7,FALSE)</f>
        <v>9.0956875136298301</v>
      </c>
      <c r="I163" s="12">
        <f>VLOOKUP($B163,data!$B$3:$Q$11565,'diff expr Varroa+DWV'!I$7,FALSE)</f>
        <v>9.11988836849903</v>
      </c>
      <c r="J163" s="12">
        <f>VLOOKUP($B163,data!$B$3:$Q$11565,'diff expr Varroa+DWV'!J$7,FALSE)</f>
        <v>9.1481392404634398</v>
      </c>
      <c r="K163" s="12">
        <f>VLOOKUP($B163,data!$B$3:$Q$11565,'diff expr Varroa+DWV'!K$7,FALSE)</f>
        <v>9.3892907438401298</v>
      </c>
      <c r="L163" s="12">
        <f>VLOOKUP($B163,data!$B$3:$Q$11565,'diff expr Varroa+DWV'!L$7,FALSE)</f>
        <v>9.0623876523432507</v>
      </c>
      <c r="M163" s="12">
        <f>VLOOKUP($B163,data!$B$3:$Q$11565,'diff expr Varroa+DWV'!M$7,FALSE)</f>
        <v>9.97953181704138</v>
      </c>
      <c r="N163" s="12">
        <f>VLOOKUP($B163,data!$B$3:$Q$11565,'diff expr Varroa+DWV'!N$7,FALSE)</f>
        <v>9.8325143460905409</v>
      </c>
      <c r="O163" s="12">
        <f>VLOOKUP($B163,data!$B$3:$Q$11565,'diff expr Varroa+DWV'!O$7,FALSE)</f>
        <v>9.9192255685567599</v>
      </c>
      <c r="P163" s="12">
        <f>VLOOKUP($B163,data!$B$3:$Q$11565,'diff expr Varroa+DWV'!P$7,FALSE)</f>
        <v>9.9887255819218108</v>
      </c>
      <c r="Q163" s="12">
        <f>VLOOKUP($B163,data!$B$3:$Q$11565,'diff expr Varroa+DWV'!Q$7,FALSE)</f>
        <v>6.6375058506955904</v>
      </c>
      <c r="S163" s="40" t="str">
        <f>IF(COUNTIF(H163:L163,"&gt;"&amp;'reference parameters'!$B$2)&gt;='reference parameters'!$B$3,IF(COUNTIF('diff expr Varroa+DWV'!M163:Q163,"&gt;"&amp;'reference parameters'!$B$2)&gt;='reference parameters'!$B$4,"OK"))</f>
        <v>OK</v>
      </c>
      <c r="U163" s="3">
        <f t="shared" si="89"/>
        <v>3</v>
      </c>
      <c r="V163" s="3">
        <f t="shared" si="90"/>
        <v>4</v>
      </c>
      <c r="W163" s="3">
        <f t="shared" si="91"/>
        <v>5</v>
      </c>
      <c r="X163" s="3">
        <f t="shared" si="92"/>
        <v>6</v>
      </c>
      <c r="Y163" s="3">
        <f t="shared" si="93"/>
        <v>2</v>
      </c>
      <c r="Z163" s="3">
        <f t="shared" si="94"/>
        <v>9</v>
      </c>
      <c r="AA163" s="3">
        <f t="shared" si="95"/>
        <v>7</v>
      </c>
      <c r="AB163" s="3">
        <f t="shared" si="96"/>
        <v>8</v>
      </c>
      <c r="AC163" s="3">
        <f t="shared" si="97"/>
        <v>10</v>
      </c>
      <c r="AD163" s="3">
        <f t="shared" si="98"/>
        <v>1</v>
      </c>
      <c r="AE163" s="3"/>
      <c r="AF163" s="3">
        <f t="shared" si="99"/>
        <v>0</v>
      </c>
      <c r="AG163" s="3">
        <f t="shared" si="100"/>
        <v>0</v>
      </c>
      <c r="AH163" s="3">
        <f t="shared" si="101"/>
        <v>0</v>
      </c>
      <c r="AI163" s="3">
        <f t="shared" si="102"/>
        <v>0</v>
      </c>
      <c r="AJ163" s="3">
        <f t="shared" si="103"/>
        <v>0</v>
      </c>
      <c r="AK163" s="3">
        <f t="shared" si="104"/>
        <v>0</v>
      </c>
      <c r="AL163" s="3">
        <f t="shared" si="105"/>
        <v>0</v>
      </c>
      <c r="AM163" s="3">
        <f t="shared" si="106"/>
        <v>0</v>
      </c>
      <c r="AN163" s="3">
        <f t="shared" si="107"/>
        <v>0</v>
      </c>
      <c r="AO163" s="3">
        <f t="shared" si="108"/>
        <v>0</v>
      </c>
      <c r="AP163" s="3"/>
      <c r="AQ163" s="3">
        <f t="shared" si="109"/>
        <v>3</v>
      </c>
      <c r="AR163" s="3">
        <f t="shared" si="110"/>
        <v>4</v>
      </c>
      <c r="AS163" s="3">
        <f t="shared" si="111"/>
        <v>5</v>
      </c>
      <c r="AT163" s="3">
        <f t="shared" si="112"/>
        <v>6</v>
      </c>
      <c r="AU163" s="3">
        <f t="shared" si="113"/>
        <v>2</v>
      </c>
      <c r="AV163" s="3">
        <f t="shared" si="114"/>
        <v>9</v>
      </c>
      <c r="AW163" s="3">
        <f t="shared" si="115"/>
        <v>7</v>
      </c>
      <c r="AX163" s="3">
        <f t="shared" si="116"/>
        <v>8</v>
      </c>
      <c r="AY163" s="3">
        <f t="shared" si="117"/>
        <v>10</v>
      </c>
      <c r="AZ163" s="3">
        <f t="shared" si="118"/>
        <v>1</v>
      </c>
      <c r="BA163" s="3"/>
      <c r="BB163" s="6">
        <f t="shared" si="119"/>
        <v>5</v>
      </c>
      <c r="BC163" s="3">
        <f t="shared" si="120"/>
        <v>5</v>
      </c>
      <c r="BD163" s="3">
        <f t="shared" si="123"/>
        <v>20</v>
      </c>
      <c r="BE163" s="3">
        <f t="shared" si="124"/>
        <v>35</v>
      </c>
      <c r="BF163" s="3">
        <f t="shared" si="125"/>
        <v>20</v>
      </c>
      <c r="BG163" s="3">
        <f t="shared" si="126"/>
        <v>5</v>
      </c>
      <c r="BH163" s="3">
        <f t="shared" si="127"/>
        <v>5</v>
      </c>
      <c r="BI163" s="28">
        <f t="shared" si="128"/>
        <v>12.5</v>
      </c>
      <c r="BJ163" s="28">
        <f t="shared" si="129"/>
        <v>4.7871355387816905</v>
      </c>
      <c r="BK163" s="44">
        <f t="shared" si="130"/>
        <v>-1.5666989036012806</v>
      </c>
      <c r="BL163" s="45">
        <f t="shared" si="121"/>
        <v>5.8592543599068986E-2</v>
      </c>
      <c r="BM163" s="39"/>
      <c r="BN163" s="39" t="str">
        <f t="shared" si="131"/>
        <v/>
      </c>
      <c r="BP163" s="12">
        <f t="shared" si="132"/>
        <v>5.1086154573644661E-3</v>
      </c>
    </row>
    <row r="164" spans="1:68">
      <c r="A164" s="43" t="s">
        <v>580</v>
      </c>
      <c r="B164" s="43" t="s">
        <v>581</v>
      </c>
      <c r="C164" s="43" t="s">
        <v>582</v>
      </c>
      <c r="D164" s="43" t="s">
        <v>583</v>
      </c>
      <c r="E164" s="43" t="s">
        <v>584</v>
      </c>
      <c r="F164" s="12" t="str">
        <f t="shared" si="122"/>
        <v>Immune syst</v>
      </c>
      <c r="H164" s="12">
        <f>VLOOKUP($B164,data!$B$3:$Q$11565,'diff expr Varroa+DWV'!H$7,FALSE)</f>
        <v>9.5830135456168897</v>
      </c>
      <c r="I164" s="12">
        <f>VLOOKUP($B164,data!$B$3:$Q$11565,'diff expr Varroa+DWV'!I$7,FALSE)</f>
        <v>9.6011795729916702</v>
      </c>
      <c r="J164" s="12">
        <f>VLOOKUP($B164,data!$B$3:$Q$11565,'diff expr Varroa+DWV'!J$7,FALSE)</f>
        <v>8.9954808436971891</v>
      </c>
      <c r="K164" s="12">
        <f>VLOOKUP($B164,data!$B$3:$Q$11565,'diff expr Varroa+DWV'!K$7,FALSE)</f>
        <v>10.047309013369301</v>
      </c>
      <c r="L164" s="12">
        <f>VLOOKUP($B164,data!$B$3:$Q$11565,'diff expr Varroa+DWV'!L$7,FALSE)</f>
        <v>9.0841010347828508</v>
      </c>
      <c r="M164" s="12">
        <f>VLOOKUP($B164,data!$B$3:$Q$11565,'diff expr Varroa+DWV'!M$7,FALSE)</f>
        <v>8.9544003343968797</v>
      </c>
      <c r="N164" s="12">
        <f>VLOOKUP($B164,data!$B$3:$Q$11565,'diff expr Varroa+DWV'!N$7,FALSE)</f>
        <v>9.7162585505224506</v>
      </c>
      <c r="O164" s="12">
        <f>VLOOKUP($B164,data!$B$3:$Q$11565,'diff expr Varroa+DWV'!O$7,FALSE)</f>
        <v>8.3487061914870999</v>
      </c>
      <c r="P164" s="12">
        <f>VLOOKUP($B164,data!$B$3:$Q$11565,'diff expr Varroa+DWV'!P$7,FALSE)</f>
        <v>9.1247555232944499</v>
      </c>
      <c r="Q164" s="12">
        <f>VLOOKUP($B164,data!$B$3:$Q$11565,'diff expr Varroa+DWV'!Q$7,FALSE)</f>
        <v>8.8614637697687808</v>
      </c>
      <c r="S164" s="40" t="str">
        <f>IF(COUNTIF(H164:L164,"&gt;"&amp;'reference parameters'!$B$2)&gt;='reference parameters'!$B$3,IF(COUNTIF('diff expr Varroa+DWV'!M164:Q164,"&gt;"&amp;'reference parameters'!$B$2)&gt;='reference parameters'!$B$4,"OK"))</f>
        <v>OK</v>
      </c>
      <c r="U164" s="3">
        <f t="shared" si="89"/>
        <v>7</v>
      </c>
      <c r="V164" s="3">
        <f t="shared" si="90"/>
        <v>8</v>
      </c>
      <c r="W164" s="3">
        <f t="shared" si="91"/>
        <v>4</v>
      </c>
      <c r="X164" s="3">
        <f t="shared" si="92"/>
        <v>10</v>
      </c>
      <c r="Y164" s="3">
        <f t="shared" si="93"/>
        <v>5</v>
      </c>
      <c r="Z164" s="3">
        <f t="shared" si="94"/>
        <v>3</v>
      </c>
      <c r="AA164" s="3">
        <f t="shared" si="95"/>
        <v>9</v>
      </c>
      <c r="AB164" s="3">
        <f t="shared" si="96"/>
        <v>1</v>
      </c>
      <c r="AC164" s="3">
        <f t="shared" si="97"/>
        <v>6</v>
      </c>
      <c r="AD164" s="3">
        <f t="shared" si="98"/>
        <v>2</v>
      </c>
      <c r="AE164" s="3"/>
      <c r="AF164" s="3">
        <f t="shared" si="99"/>
        <v>0</v>
      </c>
      <c r="AG164" s="3">
        <f t="shared" si="100"/>
        <v>0</v>
      </c>
      <c r="AH164" s="3">
        <f t="shared" si="101"/>
        <v>0</v>
      </c>
      <c r="AI164" s="3">
        <f t="shared" si="102"/>
        <v>0</v>
      </c>
      <c r="AJ164" s="3">
        <f t="shared" si="103"/>
        <v>0</v>
      </c>
      <c r="AK164" s="3">
        <f t="shared" si="104"/>
        <v>0</v>
      </c>
      <c r="AL164" s="3">
        <f t="shared" si="105"/>
        <v>0</v>
      </c>
      <c r="AM164" s="3">
        <f t="shared" si="106"/>
        <v>0</v>
      </c>
      <c r="AN164" s="3">
        <f t="shared" si="107"/>
        <v>0</v>
      </c>
      <c r="AO164" s="3">
        <f t="shared" si="108"/>
        <v>0</v>
      </c>
      <c r="AP164" s="3"/>
      <c r="AQ164" s="3">
        <f t="shared" si="109"/>
        <v>7</v>
      </c>
      <c r="AR164" s="3">
        <f t="shared" si="110"/>
        <v>8</v>
      </c>
      <c r="AS164" s="3">
        <f t="shared" si="111"/>
        <v>4</v>
      </c>
      <c r="AT164" s="3">
        <f t="shared" si="112"/>
        <v>10</v>
      </c>
      <c r="AU164" s="3">
        <f t="shared" si="113"/>
        <v>5</v>
      </c>
      <c r="AV164" s="3">
        <f t="shared" si="114"/>
        <v>3</v>
      </c>
      <c r="AW164" s="3">
        <f t="shared" si="115"/>
        <v>9</v>
      </c>
      <c r="AX164" s="3">
        <f t="shared" si="116"/>
        <v>1</v>
      </c>
      <c r="AY164" s="3">
        <f t="shared" si="117"/>
        <v>6</v>
      </c>
      <c r="AZ164" s="3">
        <f t="shared" si="118"/>
        <v>2</v>
      </c>
      <c r="BA164" s="3"/>
      <c r="BB164" s="6">
        <f t="shared" si="119"/>
        <v>5</v>
      </c>
      <c r="BC164" s="3">
        <f t="shared" si="120"/>
        <v>5</v>
      </c>
      <c r="BD164" s="3">
        <f t="shared" si="123"/>
        <v>34</v>
      </c>
      <c r="BE164" s="3">
        <f t="shared" si="124"/>
        <v>21</v>
      </c>
      <c r="BF164" s="3">
        <f t="shared" si="125"/>
        <v>6</v>
      </c>
      <c r="BG164" s="3">
        <f t="shared" si="126"/>
        <v>19</v>
      </c>
      <c r="BH164" s="3">
        <f t="shared" si="127"/>
        <v>6</v>
      </c>
      <c r="BI164" s="28">
        <f t="shared" si="128"/>
        <v>12.5</v>
      </c>
      <c r="BJ164" s="28">
        <f t="shared" si="129"/>
        <v>4.7871355387816905</v>
      </c>
      <c r="BK164" s="44">
        <f t="shared" si="130"/>
        <v>-1.3578057164544433</v>
      </c>
      <c r="BL164" s="45">
        <f t="shared" si="121"/>
        <v>8.7262670284291577E-2</v>
      </c>
      <c r="BM164" s="39"/>
      <c r="BN164" s="39" t="str">
        <f t="shared" si="131"/>
        <v/>
      </c>
      <c r="BP164" s="12">
        <f t="shared" si="132"/>
        <v>-2.1696493774246445E-2</v>
      </c>
    </row>
    <row r="165" spans="1:68">
      <c r="A165" s="43" t="s">
        <v>585</v>
      </c>
      <c r="B165" s="43" t="s">
        <v>586</v>
      </c>
      <c r="C165" s="43" t="s">
        <v>587</v>
      </c>
      <c r="D165" s="43" t="s">
        <v>588</v>
      </c>
      <c r="E165" s="43" t="s">
        <v>584</v>
      </c>
      <c r="F165" s="12" t="str">
        <f t="shared" si="122"/>
        <v>Immune syst</v>
      </c>
      <c r="H165" s="12">
        <f>VLOOKUP($B165,data!$B$3:$Q$11565,'diff expr Varroa+DWV'!H$7,FALSE)</f>
        <v>9.2993465988300308</v>
      </c>
      <c r="I165" s="12">
        <f>VLOOKUP($B165,data!$B$3:$Q$11565,'diff expr Varroa+DWV'!I$7,FALSE)</f>
        <v>9.3351019091515006</v>
      </c>
      <c r="J165" s="12">
        <f>VLOOKUP($B165,data!$B$3:$Q$11565,'diff expr Varroa+DWV'!J$7,FALSE)</f>
        <v>9.3848086789195904</v>
      </c>
      <c r="K165" s="12">
        <f>VLOOKUP($B165,data!$B$3:$Q$11565,'diff expr Varroa+DWV'!K$7,FALSE)</f>
        <v>9.2989151851370497</v>
      </c>
      <c r="L165" s="12">
        <f>VLOOKUP($B165,data!$B$3:$Q$11565,'diff expr Varroa+DWV'!L$7,FALSE)</f>
        <v>8.9772758969648301</v>
      </c>
      <c r="M165" s="12">
        <f>VLOOKUP($B165,data!$B$3:$Q$11565,'diff expr Varroa+DWV'!M$7,FALSE)</f>
        <v>9.4041307462600692</v>
      </c>
      <c r="N165" s="12">
        <f>VLOOKUP($B165,data!$B$3:$Q$11565,'diff expr Varroa+DWV'!N$7,FALSE)</f>
        <v>9.1642844403181307</v>
      </c>
      <c r="O165" s="12">
        <f>VLOOKUP($B165,data!$B$3:$Q$11565,'diff expr Varroa+DWV'!O$7,FALSE)</f>
        <v>9.4317170950352995</v>
      </c>
      <c r="P165" s="12">
        <f>VLOOKUP($B165,data!$B$3:$Q$11565,'diff expr Varroa+DWV'!P$7,FALSE)</f>
        <v>9.2897043979397793</v>
      </c>
      <c r="Q165" s="12">
        <f>VLOOKUP($B165,data!$B$3:$Q$11565,'diff expr Varroa+DWV'!Q$7,FALSE)</f>
        <v>9.3151344269335699</v>
      </c>
      <c r="S165" s="40" t="str">
        <f>IF(COUNTIF(H165:L165,"&gt;"&amp;'reference parameters'!$B$2)&gt;='reference parameters'!$B$3,IF(COUNTIF('diff expr Varroa+DWV'!M165:Q165,"&gt;"&amp;'reference parameters'!$B$2)&gt;='reference parameters'!$B$4,"OK"))</f>
        <v>OK</v>
      </c>
      <c r="U165" s="3">
        <f t="shared" si="89"/>
        <v>5</v>
      </c>
      <c r="V165" s="3">
        <f t="shared" si="90"/>
        <v>7</v>
      </c>
      <c r="W165" s="3">
        <f t="shared" si="91"/>
        <v>8</v>
      </c>
      <c r="X165" s="3">
        <f t="shared" si="92"/>
        <v>4</v>
      </c>
      <c r="Y165" s="3">
        <f t="shared" si="93"/>
        <v>1</v>
      </c>
      <c r="Z165" s="3">
        <f t="shared" si="94"/>
        <v>9</v>
      </c>
      <c r="AA165" s="3">
        <f t="shared" si="95"/>
        <v>2</v>
      </c>
      <c r="AB165" s="3">
        <f t="shared" si="96"/>
        <v>10</v>
      </c>
      <c r="AC165" s="3">
        <f t="shared" si="97"/>
        <v>3</v>
      </c>
      <c r="AD165" s="3">
        <f t="shared" si="98"/>
        <v>6</v>
      </c>
      <c r="AE165" s="3"/>
      <c r="AF165" s="3">
        <f t="shared" si="99"/>
        <v>0</v>
      </c>
      <c r="AG165" s="3">
        <f t="shared" si="100"/>
        <v>0</v>
      </c>
      <c r="AH165" s="3">
        <f t="shared" si="101"/>
        <v>0</v>
      </c>
      <c r="AI165" s="3">
        <f t="shared" si="102"/>
        <v>0</v>
      </c>
      <c r="AJ165" s="3">
        <f t="shared" si="103"/>
        <v>0</v>
      </c>
      <c r="AK165" s="3">
        <f t="shared" si="104"/>
        <v>0</v>
      </c>
      <c r="AL165" s="3">
        <f t="shared" si="105"/>
        <v>0</v>
      </c>
      <c r="AM165" s="3">
        <f t="shared" si="106"/>
        <v>0</v>
      </c>
      <c r="AN165" s="3">
        <f t="shared" si="107"/>
        <v>0</v>
      </c>
      <c r="AO165" s="3">
        <f t="shared" si="108"/>
        <v>0</v>
      </c>
      <c r="AP165" s="3"/>
      <c r="AQ165" s="3">
        <f t="shared" si="109"/>
        <v>5</v>
      </c>
      <c r="AR165" s="3">
        <f t="shared" si="110"/>
        <v>7</v>
      </c>
      <c r="AS165" s="3">
        <f t="shared" si="111"/>
        <v>8</v>
      </c>
      <c r="AT165" s="3">
        <f t="shared" si="112"/>
        <v>4</v>
      </c>
      <c r="AU165" s="3">
        <f t="shared" si="113"/>
        <v>1</v>
      </c>
      <c r="AV165" s="3">
        <f t="shared" si="114"/>
        <v>9</v>
      </c>
      <c r="AW165" s="3">
        <f t="shared" si="115"/>
        <v>2</v>
      </c>
      <c r="AX165" s="3">
        <f t="shared" si="116"/>
        <v>10</v>
      </c>
      <c r="AY165" s="3">
        <f t="shared" si="117"/>
        <v>3</v>
      </c>
      <c r="AZ165" s="3">
        <f t="shared" si="118"/>
        <v>6</v>
      </c>
      <c r="BA165" s="3"/>
      <c r="BB165" s="6">
        <f t="shared" si="119"/>
        <v>5</v>
      </c>
      <c r="BC165" s="3">
        <f t="shared" si="120"/>
        <v>5</v>
      </c>
      <c r="BD165" s="3">
        <f t="shared" si="123"/>
        <v>25</v>
      </c>
      <c r="BE165" s="3">
        <f t="shared" si="124"/>
        <v>30</v>
      </c>
      <c r="BF165" s="3">
        <f t="shared" si="125"/>
        <v>15</v>
      </c>
      <c r="BG165" s="3">
        <f t="shared" si="126"/>
        <v>10</v>
      </c>
      <c r="BH165" s="3">
        <f t="shared" si="127"/>
        <v>10</v>
      </c>
      <c r="BI165" s="28">
        <f t="shared" si="128"/>
        <v>12.5</v>
      </c>
      <c r="BJ165" s="28">
        <f t="shared" si="129"/>
        <v>4.7871355387816905</v>
      </c>
      <c r="BK165" s="44">
        <f t="shared" si="130"/>
        <v>-0.5222329678670935</v>
      </c>
      <c r="BL165" s="45">
        <f t="shared" si="121"/>
        <v>0.30075406722029491</v>
      </c>
      <c r="BM165" s="39"/>
      <c r="BN165" s="39" t="str">
        <f t="shared" si="131"/>
        <v/>
      </c>
      <c r="BP165" s="12">
        <f t="shared" si="132"/>
        <v>2.8939494277691329E-3</v>
      </c>
    </row>
    <row r="166" spans="1:68">
      <c r="A166" s="43" t="s">
        <v>589</v>
      </c>
      <c r="B166" s="43" t="s">
        <v>590</v>
      </c>
      <c r="C166" s="43" t="s">
        <v>591</v>
      </c>
      <c r="D166" s="43" t="s">
        <v>592</v>
      </c>
      <c r="E166" s="43" t="s">
        <v>584</v>
      </c>
      <c r="F166" s="12" t="str">
        <f t="shared" si="122"/>
        <v>Immune syst</v>
      </c>
      <c r="H166" s="12">
        <f>VLOOKUP($B166,data!$B$3:$Q$11565,'diff expr Varroa+DWV'!H$7,FALSE)</f>
        <v>10.7322198534952</v>
      </c>
      <c r="I166" s="12">
        <f>VLOOKUP($B166,data!$B$3:$Q$11565,'diff expr Varroa+DWV'!I$7,FALSE)</f>
        <v>10.8561898000263</v>
      </c>
      <c r="J166" s="12">
        <f>VLOOKUP($B166,data!$B$3:$Q$11565,'diff expr Varroa+DWV'!J$7,FALSE)</f>
        <v>11.090692840526501</v>
      </c>
      <c r="K166" s="12">
        <f>VLOOKUP($B166,data!$B$3:$Q$11565,'diff expr Varroa+DWV'!K$7,FALSE)</f>
        <v>10.853240654832</v>
      </c>
      <c r="L166" s="12">
        <f>VLOOKUP($B166,data!$B$3:$Q$11565,'diff expr Varroa+DWV'!L$7,FALSE)</f>
        <v>10.9189475967812</v>
      </c>
      <c r="M166" s="12">
        <f>VLOOKUP($B166,data!$B$3:$Q$11565,'diff expr Varroa+DWV'!M$7,FALSE)</f>
        <v>11.3786288508729</v>
      </c>
      <c r="N166" s="12">
        <f>VLOOKUP($B166,data!$B$3:$Q$11565,'diff expr Varroa+DWV'!N$7,FALSE)</f>
        <v>11.5608335933936</v>
      </c>
      <c r="O166" s="12">
        <f>VLOOKUP($B166,data!$B$3:$Q$11565,'diff expr Varroa+DWV'!O$7,FALSE)</f>
        <v>11.4111895499643</v>
      </c>
      <c r="P166" s="12">
        <f>VLOOKUP($B166,data!$B$3:$Q$11565,'diff expr Varroa+DWV'!P$7,FALSE)</f>
        <v>12.005890770353</v>
      </c>
      <c r="Q166" s="12">
        <f>VLOOKUP($B166,data!$B$3:$Q$11565,'diff expr Varroa+DWV'!Q$7,FALSE)</f>
        <v>10.526275924513399</v>
      </c>
      <c r="S166" s="40" t="str">
        <f>IF(COUNTIF(H166:L166,"&gt;"&amp;'reference parameters'!$B$2)&gt;='reference parameters'!$B$3,IF(COUNTIF('diff expr Varroa+DWV'!M166:Q166,"&gt;"&amp;'reference parameters'!$B$2)&gt;='reference parameters'!$B$4,"OK"))</f>
        <v>OK</v>
      </c>
      <c r="U166" s="3">
        <f t="shared" si="89"/>
        <v>2</v>
      </c>
      <c r="V166" s="3">
        <f t="shared" si="90"/>
        <v>4</v>
      </c>
      <c r="W166" s="3">
        <f t="shared" si="91"/>
        <v>6</v>
      </c>
      <c r="X166" s="3">
        <f t="shared" si="92"/>
        <v>3</v>
      </c>
      <c r="Y166" s="3">
        <f t="shared" si="93"/>
        <v>5</v>
      </c>
      <c r="Z166" s="3">
        <f t="shared" si="94"/>
        <v>7</v>
      </c>
      <c r="AA166" s="3">
        <f t="shared" si="95"/>
        <v>9</v>
      </c>
      <c r="AB166" s="3">
        <f t="shared" si="96"/>
        <v>8</v>
      </c>
      <c r="AC166" s="3">
        <f t="shared" si="97"/>
        <v>10</v>
      </c>
      <c r="AD166" s="3">
        <f t="shared" si="98"/>
        <v>1</v>
      </c>
      <c r="AE166" s="3"/>
      <c r="AF166" s="3">
        <f t="shared" si="99"/>
        <v>0</v>
      </c>
      <c r="AG166" s="3">
        <f t="shared" si="100"/>
        <v>0</v>
      </c>
      <c r="AH166" s="3">
        <f t="shared" si="101"/>
        <v>0</v>
      </c>
      <c r="AI166" s="3">
        <f t="shared" si="102"/>
        <v>0</v>
      </c>
      <c r="AJ166" s="3">
        <f t="shared" si="103"/>
        <v>0</v>
      </c>
      <c r="AK166" s="3">
        <f t="shared" si="104"/>
        <v>0</v>
      </c>
      <c r="AL166" s="3">
        <f t="shared" si="105"/>
        <v>0</v>
      </c>
      <c r="AM166" s="3">
        <f t="shared" si="106"/>
        <v>0</v>
      </c>
      <c r="AN166" s="3">
        <f t="shared" si="107"/>
        <v>0</v>
      </c>
      <c r="AO166" s="3">
        <f t="shared" si="108"/>
        <v>0</v>
      </c>
      <c r="AP166" s="3"/>
      <c r="AQ166" s="3">
        <f t="shared" si="109"/>
        <v>2</v>
      </c>
      <c r="AR166" s="3">
        <f t="shared" si="110"/>
        <v>4</v>
      </c>
      <c r="AS166" s="3">
        <f t="shared" si="111"/>
        <v>6</v>
      </c>
      <c r="AT166" s="3">
        <f t="shared" si="112"/>
        <v>3</v>
      </c>
      <c r="AU166" s="3">
        <f t="shared" si="113"/>
        <v>5</v>
      </c>
      <c r="AV166" s="3">
        <f t="shared" si="114"/>
        <v>7</v>
      </c>
      <c r="AW166" s="3">
        <f t="shared" si="115"/>
        <v>9</v>
      </c>
      <c r="AX166" s="3">
        <f t="shared" si="116"/>
        <v>8</v>
      </c>
      <c r="AY166" s="3">
        <f t="shared" si="117"/>
        <v>10</v>
      </c>
      <c r="AZ166" s="3">
        <f t="shared" si="118"/>
        <v>1</v>
      </c>
      <c r="BA166" s="3"/>
      <c r="BB166" s="6">
        <f t="shared" si="119"/>
        <v>5</v>
      </c>
      <c r="BC166" s="3">
        <f t="shared" si="120"/>
        <v>5</v>
      </c>
      <c r="BD166" s="3">
        <f t="shared" si="123"/>
        <v>20</v>
      </c>
      <c r="BE166" s="3">
        <f t="shared" si="124"/>
        <v>35</v>
      </c>
      <c r="BF166" s="3">
        <f t="shared" si="125"/>
        <v>20</v>
      </c>
      <c r="BG166" s="3">
        <f t="shared" si="126"/>
        <v>5</v>
      </c>
      <c r="BH166" s="3">
        <f t="shared" si="127"/>
        <v>5</v>
      </c>
      <c r="BI166" s="28">
        <f t="shared" si="128"/>
        <v>12.5</v>
      </c>
      <c r="BJ166" s="28">
        <f t="shared" si="129"/>
        <v>4.7871355387816905</v>
      </c>
      <c r="BK166" s="44">
        <f t="shared" si="130"/>
        <v>-1.5666989036012806</v>
      </c>
      <c r="BL166" s="45">
        <f t="shared" si="121"/>
        <v>5.8592543599068986E-2</v>
      </c>
      <c r="BM166" s="39"/>
      <c r="BN166" s="39" t="str">
        <f t="shared" si="131"/>
        <v/>
      </c>
      <c r="BP166" s="12">
        <f t="shared" si="132"/>
        <v>1.8972929669298619E-2</v>
      </c>
    </row>
    <row r="167" spans="1:68">
      <c r="A167" s="43" t="s">
        <v>593</v>
      </c>
      <c r="B167" s="43" t="s">
        <v>594</v>
      </c>
      <c r="C167" s="43" t="s">
        <v>595</v>
      </c>
      <c r="D167" s="43" t="s">
        <v>596</v>
      </c>
      <c r="E167" s="43" t="s">
        <v>584</v>
      </c>
      <c r="F167" s="12" t="str">
        <f t="shared" si="122"/>
        <v>Immune syst</v>
      </c>
      <c r="H167" s="12">
        <f>VLOOKUP($B167,data!$B$3:$Q$11565,'diff expr Varroa+DWV'!H$7,FALSE)</f>
        <v>5.8263624218194501</v>
      </c>
      <c r="I167" s="12">
        <f>VLOOKUP($B167,data!$B$3:$Q$11565,'diff expr Varroa+DWV'!I$7,FALSE)</f>
        <v>5.59370084060415</v>
      </c>
      <c r="J167" s="12">
        <f>VLOOKUP($B167,data!$B$3:$Q$11565,'diff expr Varroa+DWV'!J$7,FALSE)</f>
        <v>5.0693649437607</v>
      </c>
      <c r="K167" s="12">
        <f>VLOOKUP($B167,data!$B$3:$Q$11565,'diff expr Varroa+DWV'!K$7,FALSE)</f>
        <v>4.5147692553613297</v>
      </c>
      <c r="L167" s="12">
        <f>VLOOKUP($B167,data!$B$3:$Q$11565,'diff expr Varroa+DWV'!L$7,FALSE)</f>
        <v>5.1001215892442602</v>
      </c>
      <c r="M167" s="12">
        <f>VLOOKUP($B167,data!$B$3:$Q$11565,'diff expr Varroa+DWV'!M$7,FALSE)</f>
        <v>5.3498610950685297</v>
      </c>
      <c r="N167" s="12">
        <f>VLOOKUP($B167,data!$B$3:$Q$11565,'diff expr Varroa+DWV'!N$7,FALSE)</f>
        <v>4.8146980941494002</v>
      </c>
      <c r="O167" s="12">
        <f>VLOOKUP($B167,data!$B$3:$Q$11565,'diff expr Varroa+DWV'!O$7,FALSE)</f>
        <v>4.9374682048982903</v>
      </c>
      <c r="P167" s="12">
        <f>VLOOKUP($B167,data!$B$3:$Q$11565,'diff expr Varroa+DWV'!P$7,FALSE)</f>
        <v>5.6679384115998896</v>
      </c>
      <c r="Q167" s="12">
        <f>VLOOKUP($B167,data!$B$3:$Q$11565,'diff expr Varroa+DWV'!Q$7,FALSE)</f>
        <v>5.81282804418474</v>
      </c>
      <c r="S167" s="40" t="str">
        <f>IF(COUNTIF(H167:L167,"&gt;"&amp;'reference parameters'!$B$2)&gt;='reference parameters'!$B$3,IF(COUNTIF('diff expr Varroa+DWV'!M167:Q167,"&gt;"&amp;'reference parameters'!$B$2)&gt;='reference parameters'!$B$4,"OK"))</f>
        <v>OK</v>
      </c>
      <c r="U167" s="3">
        <f t="shared" si="89"/>
        <v>10</v>
      </c>
      <c r="V167" s="3">
        <f t="shared" si="90"/>
        <v>7</v>
      </c>
      <c r="W167" s="3">
        <f t="shared" si="91"/>
        <v>4</v>
      </c>
      <c r="X167" s="3">
        <f t="shared" si="92"/>
        <v>1</v>
      </c>
      <c r="Y167" s="3">
        <f t="shared" si="93"/>
        <v>5</v>
      </c>
      <c r="Z167" s="3">
        <f t="shared" si="94"/>
        <v>6</v>
      </c>
      <c r="AA167" s="3">
        <f t="shared" si="95"/>
        <v>2</v>
      </c>
      <c r="AB167" s="3">
        <f t="shared" si="96"/>
        <v>3</v>
      </c>
      <c r="AC167" s="3">
        <f t="shared" si="97"/>
        <v>8</v>
      </c>
      <c r="AD167" s="3">
        <f t="shared" si="98"/>
        <v>9</v>
      </c>
      <c r="AE167" s="3"/>
      <c r="AF167" s="3">
        <f t="shared" si="99"/>
        <v>0</v>
      </c>
      <c r="AG167" s="3">
        <f t="shared" si="100"/>
        <v>0</v>
      </c>
      <c r="AH167" s="3">
        <f t="shared" si="101"/>
        <v>0</v>
      </c>
      <c r="AI167" s="3">
        <f t="shared" si="102"/>
        <v>0</v>
      </c>
      <c r="AJ167" s="3">
        <f t="shared" si="103"/>
        <v>0</v>
      </c>
      <c r="AK167" s="3">
        <f t="shared" si="104"/>
        <v>0</v>
      </c>
      <c r="AL167" s="3">
        <f t="shared" si="105"/>
        <v>0</v>
      </c>
      <c r="AM167" s="3">
        <f t="shared" si="106"/>
        <v>0</v>
      </c>
      <c r="AN167" s="3">
        <f t="shared" si="107"/>
        <v>0</v>
      </c>
      <c r="AO167" s="3">
        <f t="shared" si="108"/>
        <v>0</v>
      </c>
      <c r="AP167" s="3"/>
      <c r="AQ167" s="3">
        <f t="shared" si="109"/>
        <v>10</v>
      </c>
      <c r="AR167" s="3">
        <f t="shared" si="110"/>
        <v>7</v>
      </c>
      <c r="AS167" s="3">
        <f t="shared" si="111"/>
        <v>4</v>
      </c>
      <c r="AT167" s="3">
        <f t="shared" si="112"/>
        <v>1</v>
      </c>
      <c r="AU167" s="3">
        <f t="shared" si="113"/>
        <v>5</v>
      </c>
      <c r="AV167" s="3">
        <f t="shared" si="114"/>
        <v>6</v>
      </c>
      <c r="AW167" s="3">
        <f t="shared" si="115"/>
        <v>2</v>
      </c>
      <c r="AX167" s="3">
        <f t="shared" si="116"/>
        <v>3</v>
      </c>
      <c r="AY167" s="3">
        <f t="shared" si="117"/>
        <v>8</v>
      </c>
      <c r="AZ167" s="3">
        <f t="shared" si="118"/>
        <v>9</v>
      </c>
      <c r="BA167" s="3"/>
      <c r="BB167" s="6">
        <f t="shared" si="119"/>
        <v>5</v>
      </c>
      <c r="BC167" s="3">
        <f t="shared" si="120"/>
        <v>5</v>
      </c>
      <c r="BD167" s="3">
        <f t="shared" si="123"/>
        <v>27</v>
      </c>
      <c r="BE167" s="3">
        <f t="shared" si="124"/>
        <v>28</v>
      </c>
      <c r="BF167" s="3">
        <f t="shared" si="125"/>
        <v>13</v>
      </c>
      <c r="BG167" s="3">
        <f t="shared" si="126"/>
        <v>12</v>
      </c>
      <c r="BH167" s="3">
        <f t="shared" si="127"/>
        <v>12</v>
      </c>
      <c r="BI167" s="28">
        <f t="shared" si="128"/>
        <v>12.5</v>
      </c>
      <c r="BJ167" s="28">
        <f t="shared" si="129"/>
        <v>4.7871355387816905</v>
      </c>
      <c r="BK167" s="44">
        <f t="shared" si="130"/>
        <v>-0.10444659357341871</v>
      </c>
      <c r="BL167" s="45">
        <f t="shared" si="121"/>
        <v>0.45840747426404427</v>
      </c>
      <c r="BM167" s="39"/>
      <c r="BN167" s="39" t="str">
        <f t="shared" si="131"/>
        <v/>
      </c>
      <c r="BP167" s="12">
        <f t="shared" si="132"/>
        <v>7.8882545045528014E-3</v>
      </c>
    </row>
    <row r="168" spans="1:68">
      <c r="A168" s="43" t="s">
        <v>597</v>
      </c>
      <c r="B168" s="43" t="s">
        <v>598</v>
      </c>
      <c r="C168" s="43" t="s">
        <v>599</v>
      </c>
      <c r="D168" s="43"/>
      <c r="E168" s="43" t="s">
        <v>584</v>
      </c>
      <c r="F168" s="12" t="str">
        <f t="shared" si="122"/>
        <v>Immune syst</v>
      </c>
      <c r="H168" s="12">
        <f>VLOOKUP($B168,data!$B$3:$Q$11565,'diff expr Varroa+DWV'!H$7,FALSE)</f>
        <v>8.3505692338177795</v>
      </c>
      <c r="I168" s="12">
        <f>VLOOKUP($B168,data!$B$3:$Q$11565,'diff expr Varroa+DWV'!I$7,FALSE)</f>
        <v>8.4152006479511208</v>
      </c>
      <c r="J168" s="12">
        <f>VLOOKUP($B168,data!$B$3:$Q$11565,'diff expr Varroa+DWV'!J$7,FALSE)</f>
        <v>8.5793132591852306</v>
      </c>
      <c r="K168" s="12">
        <f>VLOOKUP($B168,data!$B$3:$Q$11565,'diff expr Varroa+DWV'!K$7,FALSE)</f>
        <v>8.3610727756212295</v>
      </c>
      <c r="L168" s="12">
        <f>VLOOKUP($B168,data!$B$3:$Q$11565,'diff expr Varroa+DWV'!L$7,FALSE)</f>
        <v>8.3510083920980893</v>
      </c>
      <c r="M168" s="12">
        <f>VLOOKUP($B168,data!$B$3:$Q$11565,'diff expr Varroa+DWV'!M$7,FALSE)</f>
        <v>8.5047126323998494</v>
      </c>
      <c r="N168" s="12">
        <f>VLOOKUP($B168,data!$B$3:$Q$11565,'diff expr Varroa+DWV'!N$7,FALSE)</f>
        <v>8.1104622847137993</v>
      </c>
      <c r="O168" s="12">
        <f>VLOOKUP($B168,data!$B$3:$Q$11565,'diff expr Varroa+DWV'!O$7,FALSE)</f>
        <v>8.5059176210278409</v>
      </c>
      <c r="P168" s="12">
        <f>VLOOKUP($B168,data!$B$3:$Q$11565,'diff expr Varroa+DWV'!P$7,FALSE)</f>
        <v>8.6022561904341206</v>
      </c>
      <c r="Q168" s="12">
        <f>VLOOKUP($B168,data!$B$3:$Q$11565,'diff expr Varroa+DWV'!Q$7,FALSE)</f>
        <v>7.9670857749043096</v>
      </c>
      <c r="S168" s="40" t="str">
        <f>IF(COUNTIF(H168:L168,"&gt;"&amp;'reference parameters'!$B$2)&gt;='reference parameters'!$B$3,IF(COUNTIF('diff expr Varroa+DWV'!M168:Q168,"&gt;"&amp;'reference parameters'!$B$2)&gt;='reference parameters'!$B$4,"OK"))</f>
        <v>OK</v>
      </c>
      <c r="U168" s="3">
        <f t="shared" si="89"/>
        <v>3</v>
      </c>
      <c r="V168" s="3">
        <f t="shared" si="90"/>
        <v>6</v>
      </c>
      <c r="W168" s="3">
        <f t="shared" si="91"/>
        <v>9</v>
      </c>
      <c r="X168" s="3">
        <f t="shared" si="92"/>
        <v>5</v>
      </c>
      <c r="Y168" s="3">
        <f t="shared" si="93"/>
        <v>4</v>
      </c>
      <c r="Z168" s="3">
        <f t="shared" si="94"/>
        <v>7</v>
      </c>
      <c r="AA168" s="3">
        <f t="shared" si="95"/>
        <v>2</v>
      </c>
      <c r="AB168" s="3">
        <f t="shared" si="96"/>
        <v>8</v>
      </c>
      <c r="AC168" s="3">
        <f t="shared" si="97"/>
        <v>10</v>
      </c>
      <c r="AD168" s="3">
        <f t="shared" si="98"/>
        <v>1</v>
      </c>
      <c r="AE168" s="3"/>
      <c r="AF168" s="3">
        <f t="shared" si="99"/>
        <v>0</v>
      </c>
      <c r="AG168" s="3">
        <f t="shared" si="100"/>
        <v>0</v>
      </c>
      <c r="AH168" s="3">
        <f t="shared" si="101"/>
        <v>0</v>
      </c>
      <c r="AI168" s="3">
        <f t="shared" si="102"/>
        <v>0</v>
      </c>
      <c r="AJ168" s="3">
        <f t="shared" si="103"/>
        <v>0</v>
      </c>
      <c r="AK168" s="3">
        <f t="shared" si="104"/>
        <v>0</v>
      </c>
      <c r="AL168" s="3">
        <f t="shared" si="105"/>
        <v>0</v>
      </c>
      <c r="AM168" s="3">
        <f t="shared" si="106"/>
        <v>0</v>
      </c>
      <c r="AN168" s="3">
        <f t="shared" si="107"/>
        <v>0</v>
      </c>
      <c r="AO168" s="3">
        <f t="shared" si="108"/>
        <v>0</v>
      </c>
      <c r="AP168" s="3"/>
      <c r="AQ168" s="3">
        <f t="shared" si="109"/>
        <v>3</v>
      </c>
      <c r="AR168" s="3">
        <f t="shared" si="110"/>
        <v>6</v>
      </c>
      <c r="AS168" s="3">
        <f t="shared" si="111"/>
        <v>9</v>
      </c>
      <c r="AT168" s="3">
        <f t="shared" si="112"/>
        <v>5</v>
      </c>
      <c r="AU168" s="3">
        <f t="shared" si="113"/>
        <v>4</v>
      </c>
      <c r="AV168" s="3">
        <f t="shared" si="114"/>
        <v>7</v>
      </c>
      <c r="AW168" s="3">
        <f t="shared" si="115"/>
        <v>2</v>
      </c>
      <c r="AX168" s="3">
        <f t="shared" si="116"/>
        <v>8</v>
      </c>
      <c r="AY168" s="3">
        <f t="shared" si="117"/>
        <v>10</v>
      </c>
      <c r="AZ168" s="3">
        <f t="shared" si="118"/>
        <v>1</v>
      </c>
      <c r="BA168" s="3"/>
      <c r="BB168" s="6">
        <f t="shared" si="119"/>
        <v>5</v>
      </c>
      <c r="BC168" s="3">
        <f t="shared" si="120"/>
        <v>5</v>
      </c>
      <c r="BD168" s="3">
        <f t="shared" si="123"/>
        <v>27</v>
      </c>
      <c r="BE168" s="3">
        <f t="shared" si="124"/>
        <v>28</v>
      </c>
      <c r="BF168" s="3">
        <f t="shared" si="125"/>
        <v>13</v>
      </c>
      <c r="BG168" s="3">
        <f t="shared" si="126"/>
        <v>12</v>
      </c>
      <c r="BH168" s="3">
        <f t="shared" si="127"/>
        <v>12</v>
      </c>
      <c r="BI168" s="28">
        <f t="shared" si="128"/>
        <v>12.5</v>
      </c>
      <c r="BJ168" s="28">
        <f t="shared" si="129"/>
        <v>4.7871355387816905</v>
      </c>
      <c r="BK168" s="44">
        <f t="shared" si="130"/>
        <v>-0.10444659357341871</v>
      </c>
      <c r="BL168" s="45">
        <f t="shared" si="121"/>
        <v>0.45840747426404427</v>
      </c>
      <c r="BM168" s="39"/>
      <c r="BN168" s="39" t="str">
        <f t="shared" si="131"/>
        <v/>
      </c>
      <c r="BP168" s="12">
        <f t="shared" si="132"/>
        <v>-3.8035657388927916E-3</v>
      </c>
    </row>
    <row r="169" spans="1:68">
      <c r="A169" s="43" t="s">
        <v>600</v>
      </c>
      <c r="B169" s="43" t="s">
        <v>601</v>
      </c>
      <c r="C169" s="43" t="s">
        <v>602</v>
      </c>
      <c r="D169" s="43" t="s">
        <v>603</v>
      </c>
      <c r="E169" s="43" t="s">
        <v>584</v>
      </c>
      <c r="F169" s="12" t="str">
        <f t="shared" si="122"/>
        <v>Immune syst</v>
      </c>
      <c r="H169" s="12">
        <f>VLOOKUP($B169,data!$B$3:$Q$11565,'diff expr Varroa+DWV'!H$7,FALSE)</f>
        <v>7.5958066555574204</v>
      </c>
      <c r="I169" s="12">
        <f>VLOOKUP($B169,data!$B$3:$Q$11565,'diff expr Varroa+DWV'!I$7,FALSE)</f>
        <v>7.5566823580389499</v>
      </c>
      <c r="J169" s="12">
        <f>VLOOKUP($B169,data!$B$3:$Q$11565,'diff expr Varroa+DWV'!J$7,FALSE)</f>
        <v>7.0606604978116003</v>
      </c>
      <c r="K169" s="12">
        <f>VLOOKUP($B169,data!$B$3:$Q$11565,'diff expr Varroa+DWV'!K$7,FALSE)</f>
        <v>7.6544346110104096</v>
      </c>
      <c r="L169" s="12">
        <f>VLOOKUP($B169,data!$B$3:$Q$11565,'diff expr Varroa+DWV'!L$7,FALSE)</f>
        <v>7.4666060504256997</v>
      </c>
      <c r="M169" s="12">
        <f>VLOOKUP($B169,data!$B$3:$Q$11565,'diff expr Varroa+DWV'!M$7,FALSE)</f>
        <v>8.0709447881792702</v>
      </c>
      <c r="N169" s="12">
        <f>VLOOKUP($B169,data!$B$3:$Q$11565,'diff expr Varroa+DWV'!N$7,FALSE)</f>
        <v>7.8548286932646798</v>
      </c>
      <c r="O169" s="12">
        <f>VLOOKUP($B169,data!$B$3:$Q$11565,'diff expr Varroa+DWV'!O$7,FALSE)</f>
        <v>8.0515315784510708</v>
      </c>
      <c r="P169" s="12">
        <f>VLOOKUP($B169,data!$B$3:$Q$11565,'diff expr Varroa+DWV'!P$7,FALSE)</f>
        <v>7.5790440883133003</v>
      </c>
      <c r="Q169" s="12">
        <f>VLOOKUP($B169,data!$B$3:$Q$11565,'diff expr Varroa+DWV'!Q$7,FALSE)</f>
        <v>6.9204191934356096</v>
      </c>
      <c r="S169" s="40" t="str">
        <f>IF(COUNTIF(H169:L169,"&gt;"&amp;'reference parameters'!$B$2)&gt;='reference parameters'!$B$3,IF(COUNTIF('diff expr Varroa+DWV'!M169:Q169,"&gt;"&amp;'reference parameters'!$B$2)&gt;='reference parameters'!$B$4,"OK"))</f>
        <v>OK</v>
      </c>
      <c r="U169" s="3">
        <f t="shared" si="89"/>
        <v>6</v>
      </c>
      <c r="V169" s="3">
        <f t="shared" si="90"/>
        <v>4</v>
      </c>
      <c r="W169" s="3">
        <f t="shared" si="91"/>
        <v>2</v>
      </c>
      <c r="X169" s="3">
        <f t="shared" si="92"/>
        <v>7</v>
      </c>
      <c r="Y169" s="3">
        <f t="shared" si="93"/>
        <v>3</v>
      </c>
      <c r="Z169" s="3">
        <f t="shared" si="94"/>
        <v>10</v>
      </c>
      <c r="AA169" s="3">
        <f t="shared" si="95"/>
        <v>8</v>
      </c>
      <c r="AB169" s="3">
        <f t="shared" si="96"/>
        <v>9</v>
      </c>
      <c r="AC169" s="3">
        <f t="shared" si="97"/>
        <v>5</v>
      </c>
      <c r="AD169" s="3">
        <f t="shared" si="98"/>
        <v>1</v>
      </c>
      <c r="AE169" s="3"/>
      <c r="AF169" s="3">
        <f t="shared" si="99"/>
        <v>0</v>
      </c>
      <c r="AG169" s="3">
        <f t="shared" si="100"/>
        <v>0</v>
      </c>
      <c r="AH169" s="3">
        <f t="shared" si="101"/>
        <v>0</v>
      </c>
      <c r="AI169" s="3">
        <f t="shared" si="102"/>
        <v>0</v>
      </c>
      <c r="AJ169" s="3">
        <f t="shared" si="103"/>
        <v>0</v>
      </c>
      <c r="AK169" s="3">
        <f t="shared" si="104"/>
        <v>0</v>
      </c>
      <c r="AL169" s="3">
        <f t="shared" si="105"/>
        <v>0</v>
      </c>
      <c r="AM169" s="3">
        <f t="shared" si="106"/>
        <v>0</v>
      </c>
      <c r="AN169" s="3">
        <f t="shared" si="107"/>
        <v>0</v>
      </c>
      <c r="AO169" s="3">
        <f t="shared" si="108"/>
        <v>0</v>
      </c>
      <c r="AP169" s="3"/>
      <c r="AQ169" s="3">
        <f t="shared" si="109"/>
        <v>6</v>
      </c>
      <c r="AR169" s="3">
        <f t="shared" si="110"/>
        <v>4</v>
      </c>
      <c r="AS169" s="3">
        <f t="shared" si="111"/>
        <v>2</v>
      </c>
      <c r="AT169" s="3">
        <f t="shared" si="112"/>
        <v>7</v>
      </c>
      <c r="AU169" s="3">
        <f t="shared" si="113"/>
        <v>3</v>
      </c>
      <c r="AV169" s="3">
        <f t="shared" si="114"/>
        <v>10</v>
      </c>
      <c r="AW169" s="3">
        <f t="shared" si="115"/>
        <v>8</v>
      </c>
      <c r="AX169" s="3">
        <f t="shared" si="116"/>
        <v>9</v>
      </c>
      <c r="AY169" s="3">
        <f t="shared" si="117"/>
        <v>5</v>
      </c>
      <c r="AZ169" s="3">
        <f t="shared" si="118"/>
        <v>1</v>
      </c>
      <c r="BA169" s="3"/>
      <c r="BB169" s="6">
        <f t="shared" si="119"/>
        <v>5</v>
      </c>
      <c r="BC169" s="3">
        <f t="shared" si="120"/>
        <v>5</v>
      </c>
      <c r="BD169" s="3">
        <f t="shared" si="123"/>
        <v>22</v>
      </c>
      <c r="BE169" s="3">
        <f t="shared" si="124"/>
        <v>33</v>
      </c>
      <c r="BF169" s="3">
        <f t="shared" si="125"/>
        <v>18</v>
      </c>
      <c r="BG169" s="3">
        <f t="shared" si="126"/>
        <v>7</v>
      </c>
      <c r="BH169" s="3">
        <f t="shared" si="127"/>
        <v>7</v>
      </c>
      <c r="BI169" s="28">
        <f t="shared" si="128"/>
        <v>12.5</v>
      </c>
      <c r="BJ169" s="28">
        <f t="shared" si="129"/>
        <v>4.7871355387816905</v>
      </c>
      <c r="BK169" s="44">
        <f t="shared" si="130"/>
        <v>-1.1489125293076057</v>
      </c>
      <c r="BL169" s="45">
        <f t="shared" si="121"/>
        <v>0.12529602534284204</v>
      </c>
      <c r="BM169" s="39"/>
      <c r="BN169" s="39" t="str">
        <f t="shared" si="131"/>
        <v/>
      </c>
      <c r="BP169" s="12">
        <f t="shared" si="132"/>
        <v>1.3091853210995565E-2</v>
      </c>
    </row>
    <row r="170" spans="1:68">
      <c r="A170" s="43" t="s">
        <v>604</v>
      </c>
      <c r="B170" s="43" t="s">
        <v>605</v>
      </c>
      <c r="C170" s="43" t="s">
        <v>606</v>
      </c>
      <c r="D170" s="43"/>
      <c r="E170" s="43" t="s">
        <v>584</v>
      </c>
      <c r="F170" s="12" t="str">
        <f t="shared" si="122"/>
        <v>Immune syst</v>
      </c>
      <c r="H170" s="12">
        <f>VLOOKUP($B170,data!$B$3:$Q$11565,'diff expr Varroa+DWV'!H$7,FALSE)</f>
        <v>11.594560936451501</v>
      </c>
      <c r="I170" s="12">
        <f>VLOOKUP($B170,data!$B$3:$Q$11565,'diff expr Varroa+DWV'!I$7,FALSE)</f>
        <v>11.540921772326101</v>
      </c>
      <c r="J170" s="12">
        <f>VLOOKUP($B170,data!$B$3:$Q$11565,'diff expr Varroa+DWV'!J$7,FALSE)</f>
        <v>11.1286381879</v>
      </c>
      <c r="K170" s="12">
        <f>VLOOKUP($B170,data!$B$3:$Q$11565,'diff expr Varroa+DWV'!K$7,FALSE)</f>
        <v>11.056029194164999</v>
      </c>
      <c r="L170" s="12">
        <f>VLOOKUP($B170,data!$B$3:$Q$11565,'diff expr Varroa+DWV'!L$7,FALSE)</f>
        <v>11.3680339541497</v>
      </c>
      <c r="M170" s="12">
        <f>VLOOKUP($B170,data!$B$3:$Q$11565,'diff expr Varroa+DWV'!M$7,FALSE)</f>
        <v>11.0056750572023</v>
      </c>
      <c r="N170" s="12">
        <f>VLOOKUP($B170,data!$B$3:$Q$11565,'diff expr Varroa+DWV'!N$7,FALSE)</f>
        <v>10.9340230235989</v>
      </c>
      <c r="O170" s="12">
        <f>VLOOKUP($B170,data!$B$3:$Q$11565,'diff expr Varroa+DWV'!O$7,FALSE)</f>
        <v>11.134547253158001</v>
      </c>
      <c r="P170" s="12">
        <f>VLOOKUP($B170,data!$B$3:$Q$11565,'diff expr Varroa+DWV'!P$7,FALSE)</f>
        <v>11.0414990170573</v>
      </c>
      <c r="Q170" s="12">
        <f>VLOOKUP($B170,data!$B$3:$Q$11565,'diff expr Varroa+DWV'!Q$7,FALSE)</f>
        <v>12.2365316146065</v>
      </c>
      <c r="S170" s="40" t="str">
        <f>IF(COUNTIF(H170:L170,"&gt;"&amp;'reference parameters'!$B$2)&gt;='reference parameters'!$B$3,IF(COUNTIF('diff expr Varroa+DWV'!M170:Q170,"&gt;"&amp;'reference parameters'!$B$2)&gt;='reference parameters'!$B$4,"OK"))</f>
        <v>OK</v>
      </c>
      <c r="U170" s="3">
        <f t="shared" si="89"/>
        <v>9</v>
      </c>
      <c r="V170" s="3">
        <f t="shared" si="90"/>
        <v>8</v>
      </c>
      <c r="W170" s="3">
        <f t="shared" si="91"/>
        <v>5</v>
      </c>
      <c r="X170" s="3">
        <f t="shared" si="92"/>
        <v>4</v>
      </c>
      <c r="Y170" s="3">
        <f t="shared" si="93"/>
        <v>7</v>
      </c>
      <c r="Z170" s="3">
        <f t="shared" si="94"/>
        <v>2</v>
      </c>
      <c r="AA170" s="3">
        <f t="shared" si="95"/>
        <v>1</v>
      </c>
      <c r="AB170" s="3">
        <f t="shared" si="96"/>
        <v>6</v>
      </c>
      <c r="AC170" s="3">
        <f t="shared" si="97"/>
        <v>3</v>
      </c>
      <c r="AD170" s="3">
        <f t="shared" si="98"/>
        <v>10</v>
      </c>
      <c r="AE170" s="3"/>
      <c r="AF170" s="3">
        <f t="shared" si="99"/>
        <v>0</v>
      </c>
      <c r="AG170" s="3">
        <f t="shared" si="100"/>
        <v>0</v>
      </c>
      <c r="AH170" s="3">
        <f t="shared" si="101"/>
        <v>0</v>
      </c>
      <c r="AI170" s="3">
        <f t="shared" si="102"/>
        <v>0</v>
      </c>
      <c r="AJ170" s="3">
        <f t="shared" si="103"/>
        <v>0</v>
      </c>
      <c r="AK170" s="3">
        <f t="shared" si="104"/>
        <v>0</v>
      </c>
      <c r="AL170" s="3">
        <f t="shared" si="105"/>
        <v>0</v>
      </c>
      <c r="AM170" s="3">
        <f t="shared" si="106"/>
        <v>0</v>
      </c>
      <c r="AN170" s="3">
        <f t="shared" si="107"/>
        <v>0</v>
      </c>
      <c r="AO170" s="3">
        <f t="shared" si="108"/>
        <v>0</v>
      </c>
      <c r="AP170" s="3"/>
      <c r="AQ170" s="3">
        <f t="shared" si="109"/>
        <v>9</v>
      </c>
      <c r="AR170" s="3">
        <f t="shared" si="110"/>
        <v>8</v>
      </c>
      <c r="AS170" s="3">
        <f t="shared" si="111"/>
        <v>5</v>
      </c>
      <c r="AT170" s="3">
        <f t="shared" si="112"/>
        <v>4</v>
      </c>
      <c r="AU170" s="3">
        <f t="shared" si="113"/>
        <v>7</v>
      </c>
      <c r="AV170" s="3">
        <f t="shared" si="114"/>
        <v>2</v>
      </c>
      <c r="AW170" s="3">
        <f t="shared" si="115"/>
        <v>1</v>
      </c>
      <c r="AX170" s="3">
        <f t="shared" si="116"/>
        <v>6</v>
      </c>
      <c r="AY170" s="3">
        <f t="shared" si="117"/>
        <v>3</v>
      </c>
      <c r="AZ170" s="3">
        <f t="shared" si="118"/>
        <v>10</v>
      </c>
      <c r="BA170" s="3"/>
      <c r="BB170" s="6">
        <f t="shared" si="119"/>
        <v>5</v>
      </c>
      <c r="BC170" s="3">
        <f t="shared" si="120"/>
        <v>5</v>
      </c>
      <c r="BD170" s="3">
        <f t="shared" si="123"/>
        <v>33</v>
      </c>
      <c r="BE170" s="3">
        <f t="shared" si="124"/>
        <v>22</v>
      </c>
      <c r="BF170" s="3">
        <f t="shared" si="125"/>
        <v>7</v>
      </c>
      <c r="BG170" s="3">
        <f t="shared" si="126"/>
        <v>18</v>
      </c>
      <c r="BH170" s="3">
        <f t="shared" si="127"/>
        <v>7</v>
      </c>
      <c r="BI170" s="28">
        <f t="shared" si="128"/>
        <v>12.5</v>
      </c>
      <c r="BJ170" s="28">
        <f t="shared" si="129"/>
        <v>4.7871355387816905</v>
      </c>
      <c r="BK170" s="44">
        <f t="shared" si="130"/>
        <v>-1.1489125293076057</v>
      </c>
      <c r="BL170" s="45">
        <f t="shared" si="121"/>
        <v>0.12529602534284204</v>
      </c>
      <c r="BM170" s="39"/>
      <c r="BN170" s="39" t="str">
        <f t="shared" si="131"/>
        <v/>
      </c>
      <c r="BP170" s="12">
        <f t="shared" si="132"/>
        <v>-2.5810838823546985E-3</v>
      </c>
    </row>
    <row r="171" spans="1:68">
      <c r="A171" s="43" t="s">
        <v>607</v>
      </c>
      <c r="B171" s="43" t="s">
        <v>608</v>
      </c>
      <c r="C171" s="43" t="s">
        <v>609</v>
      </c>
      <c r="D171" s="43" t="s">
        <v>610</v>
      </c>
      <c r="E171" s="43" t="s">
        <v>584</v>
      </c>
      <c r="F171" s="12" t="str">
        <f t="shared" si="122"/>
        <v>Immune syst</v>
      </c>
      <c r="H171" s="12">
        <f>VLOOKUP($B171,data!$B$3:$Q$11565,'diff expr Varroa+DWV'!H$7,FALSE)</f>
        <v>10.5427405276199</v>
      </c>
      <c r="I171" s="12">
        <f>VLOOKUP($B171,data!$B$3:$Q$11565,'diff expr Varroa+DWV'!I$7,FALSE)</f>
        <v>10.5678614002146</v>
      </c>
      <c r="J171" s="12">
        <f>VLOOKUP($B171,data!$B$3:$Q$11565,'diff expr Varroa+DWV'!J$7,FALSE)</f>
        <v>9.9755644249504307</v>
      </c>
      <c r="K171" s="12">
        <f>VLOOKUP($B171,data!$B$3:$Q$11565,'diff expr Varroa+DWV'!K$7,FALSE)</f>
        <v>9.5518522961887005</v>
      </c>
      <c r="L171" s="12">
        <f>VLOOKUP($B171,data!$B$3:$Q$11565,'diff expr Varroa+DWV'!L$7,FALSE)</f>
        <v>9.6182738126792096</v>
      </c>
      <c r="M171" s="12">
        <f>VLOOKUP($B171,data!$B$3:$Q$11565,'diff expr Varroa+DWV'!M$7,FALSE)</f>
        <v>9.7070899092602794</v>
      </c>
      <c r="N171" s="12">
        <f>VLOOKUP($B171,data!$B$3:$Q$11565,'diff expr Varroa+DWV'!N$7,FALSE)</f>
        <v>9.5725999575752603</v>
      </c>
      <c r="O171" s="12">
        <f>VLOOKUP($B171,data!$B$3:$Q$11565,'diff expr Varroa+DWV'!O$7,FALSE)</f>
        <v>9.7132675630018408</v>
      </c>
      <c r="P171" s="12">
        <f>VLOOKUP($B171,data!$B$3:$Q$11565,'diff expr Varroa+DWV'!P$7,FALSE)</f>
        <v>9.7119843966651196</v>
      </c>
      <c r="Q171" s="12">
        <f>VLOOKUP($B171,data!$B$3:$Q$11565,'diff expr Varroa+DWV'!Q$7,FALSE)</f>
        <v>11.049299013344999</v>
      </c>
      <c r="S171" s="40" t="str">
        <f>IF(COUNTIF(H171:L171,"&gt;"&amp;'reference parameters'!$B$2)&gt;='reference parameters'!$B$3,IF(COUNTIF('diff expr Varroa+DWV'!M171:Q171,"&gt;"&amp;'reference parameters'!$B$2)&gt;='reference parameters'!$B$4,"OK"))</f>
        <v>OK</v>
      </c>
      <c r="U171" s="3">
        <f t="shared" si="89"/>
        <v>8</v>
      </c>
      <c r="V171" s="3">
        <f t="shared" si="90"/>
        <v>9</v>
      </c>
      <c r="W171" s="3">
        <f t="shared" si="91"/>
        <v>7</v>
      </c>
      <c r="X171" s="3">
        <f t="shared" si="92"/>
        <v>1</v>
      </c>
      <c r="Y171" s="3">
        <f t="shared" si="93"/>
        <v>3</v>
      </c>
      <c r="Z171" s="3">
        <f t="shared" si="94"/>
        <v>4</v>
      </c>
      <c r="AA171" s="3">
        <f t="shared" si="95"/>
        <v>2</v>
      </c>
      <c r="AB171" s="3">
        <f t="shared" si="96"/>
        <v>6</v>
      </c>
      <c r="AC171" s="3">
        <f t="shared" si="97"/>
        <v>5</v>
      </c>
      <c r="AD171" s="3">
        <f t="shared" si="98"/>
        <v>10</v>
      </c>
      <c r="AE171" s="3"/>
      <c r="AF171" s="3">
        <f t="shared" si="99"/>
        <v>0</v>
      </c>
      <c r="AG171" s="3">
        <f t="shared" si="100"/>
        <v>0</v>
      </c>
      <c r="AH171" s="3">
        <f t="shared" si="101"/>
        <v>0</v>
      </c>
      <c r="AI171" s="3">
        <f t="shared" si="102"/>
        <v>0</v>
      </c>
      <c r="AJ171" s="3">
        <f t="shared" si="103"/>
        <v>0</v>
      </c>
      <c r="AK171" s="3">
        <f t="shared" si="104"/>
        <v>0</v>
      </c>
      <c r="AL171" s="3">
        <f t="shared" si="105"/>
        <v>0</v>
      </c>
      <c r="AM171" s="3">
        <f t="shared" si="106"/>
        <v>0</v>
      </c>
      <c r="AN171" s="3">
        <f t="shared" si="107"/>
        <v>0</v>
      </c>
      <c r="AO171" s="3">
        <f t="shared" si="108"/>
        <v>0</v>
      </c>
      <c r="AP171" s="3"/>
      <c r="AQ171" s="3">
        <f t="shared" si="109"/>
        <v>8</v>
      </c>
      <c r="AR171" s="3">
        <f t="shared" si="110"/>
        <v>9</v>
      </c>
      <c r="AS171" s="3">
        <f t="shared" si="111"/>
        <v>7</v>
      </c>
      <c r="AT171" s="3">
        <f t="shared" si="112"/>
        <v>1</v>
      </c>
      <c r="AU171" s="3">
        <f t="shared" si="113"/>
        <v>3</v>
      </c>
      <c r="AV171" s="3">
        <f t="shared" si="114"/>
        <v>4</v>
      </c>
      <c r="AW171" s="3">
        <f t="shared" si="115"/>
        <v>2</v>
      </c>
      <c r="AX171" s="3">
        <f t="shared" si="116"/>
        <v>6</v>
      </c>
      <c r="AY171" s="3">
        <f t="shared" si="117"/>
        <v>5</v>
      </c>
      <c r="AZ171" s="3">
        <f t="shared" si="118"/>
        <v>10</v>
      </c>
      <c r="BA171" s="3"/>
      <c r="BB171" s="6">
        <f t="shared" si="119"/>
        <v>5</v>
      </c>
      <c r="BC171" s="3">
        <f t="shared" si="120"/>
        <v>5</v>
      </c>
      <c r="BD171" s="3">
        <f t="shared" si="123"/>
        <v>28</v>
      </c>
      <c r="BE171" s="3">
        <f t="shared" si="124"/>
        <v>27</v>
      </c>
      <c r="BF171" s="3">
        <f t="shared" si="125"/>
        <v>12</v>
      </c>
      <c r="BG171" s="3">
        <f t="shared" si="126"/>
        <v>13</v>
      </c>
      <c r="BH171" s="3">
        <f t="shared" si="127"/>
        <v>12</v>
      </c>
      <c r="BI171" s="28">
        <f t="shared" si="128"/>
        <v>12.5</v>
      </c>
      <c r="BJ171" s="28">
        <f t="shared" si="129"/>
        <v>4.7871355387816905</v>
      </c>
      <c r="BK171" s="44">
        <f t="shared" si="130"/>
        <v>-0.10444659357341871</v>
      </c>
      <c r="BL171" s="45">
        <f t="shared" si="121"/>
        <v>0.45840747426404427</v>
      </c>
      <c r="BM171" s="39"/>
      <c r="BN171" s="39" t="str">
        <f t="shared" si="131"/>
        <v/>
      </c>
      <c r="BP171" s="12">
        <f t="shared" si="132"/>
        <v>-4.3603423229874377E-3</v>
      </c>
    </row>
    <row r="172" spans="1:68">
      <c r="A172" s="43" t="s">
        <v>611</v>
      </c>
      <c r="B172" s="43" t="s">
        <v>612</v>
      </c>
      <c r="C172" s="43" t="s">
        <v>613</v>
      </c>
      <c r="D172" s="43" t="s">
        <v>614</v>
      </c>
      <c r="E172" s="43" t="s">
        <v>584</v>
      </c>
      <c r="F172" s="12" t="str">
        <f t="shared" si="122"/>
        <v>Immune syst</v>
      </c>
      <c r="H172" s="12">
        <f>VLOOKUP($B172,data!$B$3:$Q$11565,'diff expr Varroa+DWV'!H$7,FALSE)</f>
        <v>11.1384380023697</v>
      </c>
      <c r="I172" s="12">
        <f>VLOOKUP($B172,data!$B$3:$Q$11565,'diff expr Varroa+DWV'!I$7,FALSE)</f>
        <v>11.1044221597381</v>
      </c>
      <c r="J172" s="12">
        <f>VLOOKUP($B172,data!$B$3:$Q$11565,'diff expr Varroa+DWV'!J$7,FALSE)</f>
        <v>10.6777351024389</v>
      </c>
      <c r="K172" s="12">
        <f>VLOOKUP($B172,data!$B$3:$Q$11565,'diff expr Varroa+DWV'!K$7,FALSE)</f>
        <v>11.014547827827</v>
      </c>
      <c r="L172" s="12">
        <f>VLOOKUP($B172,data!$B$3:$Q$11565,'diff expr Varroa+DWV'!L$7,FALSE)</f>
        <v>11.2255397364411</v>
      </c>
      <c r="M172" s="12">
        <f>VLOOKUP($B172,data!$B$3:$Q$11565,'diff expr Varroa+DWV'!M$7,FALSE)</f>
        <v>11.157562761471899</v>
      </c>
      <c r="N172" s="12">
        <f>VLOOKUP($B172,data!$B$3:$Q$11565,'diff expr Varroa+DWV'!N$7,FALSE)</f>
        <v>11.1696537972903</v>
      </c>
      <c r="O172" s="12">
        <f>VLOOKUP($B172,data!$B$3:$Q$11565,'diff expr Varroa+DWV'!O$7,FALSE)</f>
        <v>11.1954370021241</v>
      </c>
      <c r="P172" s="12">
        <f>VLOOKUP($B172,data!$B$3:$Q$11565,'diff expr Varroa+DWV'!P$7,FALSE)</f>
        <v>10.629924144409101</v>
      </c>
      <c r="Q172" s="12">
        <f>VLOOKUP($B172,data!$B$3:$Q$11565,'diff expr Varroa+DWV'!Q$7,FALSE)</f>
        <v>11.540328386016601</v>
      </c>
      <c r="S172" s="40" t="str">
        <f>IF(COUNTIF(H172:L172,"&gt;"&amp;'reference parameters'!$B$2)&gt;='reference parameters'!$B$3,IF(COUNTIF('diff expr Varroa+DWV'!M172:Q172,"&gt;"&amp;'reference parameters'!$B$2)&gt;='reference parameters'!$B$4,"OK"))</f>
        <v>OK</v>
      </c>
      <c r="U172" s="3">
        <f t="shared" si="89"/>
        <v>5</v>
      </c>
      <c r="V172" s="3">
        <f t="shared" si="90"/>
        <v>4</v>
      </c>
      <c r="W172" s="3">
        <f t="shared" si="91"/>
        <v>2</v>
      </c>
      <c r="X172" s="3">
        <f t="shared" si="92"/>
        <v>3</v>
      </c>
      <c r="Y172" s="3">
        <f t="shared" si="93"/>
        <v>9</v>
      </c>
      <c r="Z172" s="3">
        <f t="shared" si="94"/>
        <v>6</v>
      </c>
      <c r="AA172" s="3">
        <f t="shared" si="95"/>
        <v>7</v>
      </c>
      <c r="AB172" s="3">
        <f t="shared" si="96"/>
        <v>8</v>
      </c>
      <c r="AC172" s="3">
        <f t="shared" si="97"/>
        <v>1</v>
      </c>
      <c r="AD172" s="3">
        <f t="shared" si="98"/>
        <v>10</v>
      </c>
      <c r="AE172" s="3"/>
      <c r="AF172" s="3">
        <f t="shared" si="99"/>
        <v>0</v>
      </c>
      <c r="AG172" s="3">
        <f t="shared" si="100"/>
        <v>0</v>
      </c>
      <c r="AH172" s="3">
        <f t="shared" si="101"/>
        <v>0</v>
      </c>
      <c r="AI172" s="3">
        <f t="shared" si="102"/>
        <v>0</v>
      </c>
      <c r="AJ172" s="3">
        <f t="shared" si="103"/>
        <v>0</v>
      </c>
      <c r="AK172" s="3">
        <f t="shared" si="104"/>
        <v>0</v>
      </c>
      <c r="AL172" s="3">
        <f t="shared" si="105"/>
        <v>0</v>
      </c>
      <c r="AM172" s="3">
        <f t="shared" si="106"/>
        <v>0</v>
      </c>
      <c r="AN172" s="3">
        <f t="shared" si="107"/>
        <v>0</v>
      </c>
      <c r="AO172" s="3">
        <f t="shared" si="108"/>
        <v>0</v>
      </c>
      <c r="AP172" s="3"/>
      <c r="AQ172" s="3">
        <f t="shared" si="109"/>
        <v>5</v>
      </c>
      <c r="AR172" s="3">
        <f t="shared" si="110"/>
        <v>4</v>
      </c>
      <c r="AS172" s="3">
        <f t="shared" si="111"/>
        <v>2</v>
      </c>
      <c r="AT172" s="3">
        <f t="shared" si="112"/>
        <v>3</v>
      </c>
      <c r="AU172" s="3">
        <f t="shared" si="113"/>
        <v>9</v>
      </c>
      <c r="AV172" s="3">
        <f t="shared" si="114"/>
        <v>6</v>
      </c>
      <c r="AW172" s="3">
        <f t="shared" si="115"/>
        <v>7</v>
      </c>
      <c r="AX172" s="3">
        <f t="shared" si="116"/>
        <v>8</v>
      </c>
      <c r="AY172" s="3">
        <f t="shared" si="117"/>
        <v>1</v>
      </c>
      <c r="AZ172" s="3">
        <f t="shared" si="118"/>
        <v>10</v>
      </c>
      <c r="BA172" s="3"/>
      <c r="BB172" s="6">
        <f t="shared" si="119"/>
        <v>5</v>
      </c>
      <c r="BC172" s="3">
        <f t="shared" si="120"/>
        <v>5</v>
      </c>
      <c r="BD172" s="3">
        <f t="shared" si="123"/>
        <v>23</v>
      </c>
      <c r="BE172" s="3">
        <f t="shared" si="124"/>
        <v>32</v>
      </c>
      <c r="BF172" s="3">
        <f t="shared" si="125"/>
        <v>17</v>
      </c>
      <c r="BG172" s="3">
        <f t="shared" si="126"/>
        <v>8</v>
      </c>
      <c r="BH172" s="3">
        <f t="shared" si="127"/>
        <v>8</v>
      </c>
      <c r="BI172" s="28">
        <f t="shared" si="128"/>
        <v>12.5</v>
      </c>
      <c r="BJ172" s="28">
        <f t="shared" si="129"/>
        <v>4.7871355387816905</v>
      </c>
      <c r="BK172" s="44">
        <f t="shared" si="130"/>
        <v>-0.94001934216076832</v>
      </c>
      <c r="BL172" s="45">
        <f t="shared" si="121"/>
        <v>0.17360381967471225</v>
      </c>
      <c r="BM172" s="39"/>
      <c r="BN172" s="39" t="str">
        <f t="shared" si="131"/>
        <v/>
      </c>
      <c r="BP172" s="12">
        <f t="shared" si="132"/>
        <v>4.1702466167861758E-3</v>
      </c>
    </row>
    <row r="173" spans="1:68">
      <c r="A173" s="43" t="s">
        <v>615</v>
      </c>
      <c r="B173" s="43" t="s">
        <v>616</v>
      </c>
      <c r="C173" s="43" t="s">
        <v>617</v>
      </c>
      <c r="D173" s="43" t="s">
        <v>618</v>
      </c>
      <c r="E173" s="43" t="s">
        <v>584</v>
      </c>
      <c r="F173" s="12" t="str">
        <f t="shared" si="122"/>
        <v>Immune syst</v>
      </c>
      <c r="H173" s="12">
        <f>VLOOKUP($B173,data!$B$3:$Q$11565,'diff expr Varroa+DWV'!H$7,FALSE)</f>
        <v>9.2486784800637896</v>
      </c>
      <c r="I173" s="12">
        <f>VLOOKUP($B173,data!$B$3:$Q$11565,'diff expr Varroa+DWV'!I$7,FALSE)</f>
        <v>9.31618182274328</v>
      </c>
      <c r="J173" s="12">
        <f>VLOOKUP($B173,data!$B$3:$Q$11565,'diff expr Varroa+DWV'!J$7,FALSE)</f>
        <v>9.1628452979671895</v>
      </c>
      <c r="K173" s="12">
        <f>VLOOKUP($B173,data!$B$3:$Q$11565,'diff expr Varroa+DWV'!K$7,FALSE)</f>
        <v>9.2989151851370497</v>
      </c>
      <c r="L173" s="12">
        <f>VLOOKUP($B173,data!$B$3:$Q$11565,'diff expr Varroa+DWV'!L$7,FALSE)</f>
        <v>9.3738185873505397</v>
      </c>
      <c r="M173" s="12">
        <f>VLOOKUP($B173,data!$B$3:$Q$11565,'diff expr Varroa+DWV'!M$7,FALSE)</f>
        <v>9.4598589653285607</v>
      </c>
      <c r="N173" s="12">
        <f>VLOOKUP($B173,data!$B$3:$Q$11565,'diff expr Varroa+DWV'!N$7,FALSE)</f>
        <v>9.3846364457369305</v>
      </c>
      <c r="O173" s="12">
        <f>VLOOKUP($B173,data!$B$3:$Q$11565,'diff expr Varroa+DWV'!O$7,FALSE)</f>
        <v>9.3386405777214101</v>
      </c>
      <c r="P173" s="12">
        <f>VLOOKUP($B173,data!$B$3:$Q$11565,'diff expr Varroa+DWV'!P$7,FALSE)</f>
        <v>9.3349796028896197</v>
      </c>
      <c r="Q173" s="12">
        <f>VLOOKUP($B173,data!$B$3:$Q$11565,'diff expr Varroa+DWV'!Q$7,FALSE)</f>
        <v>9.1612412986063401</v>
      </c>
      <c r="S173" s="40" t="str">
        <f>IF(COUNTIF(H173:L173,"&gt;"&amp;'reference parameters'!$B$2)&gt;='reference parameters'!$B$3,IF(COUNTIF('diff expr Varroa+DWV'!M173:Q173,"&gt;"&amp;'reference parameters'!$B$2)&gt;='reference parameters'!$B$4,"OK"))</f>
        <v>OK</v>
      </c>
      <c r="U173" s="3">
        <f t="shared" si="89"/>
        <v>3</v>
      </c>
      <c r="V173" s="3">
        <f t="shared" si="90"/>
        <v>5</v>
      </c>
      <c r="W173" s="3">
        <f t="shared" si="91"/>
        <v>2</v>
      </c>
      <c r="X173" s="3">
        <f t="shared" si="92"/>
        <v>4</v>
      </c>
      <c r="Y173" s="3">
        <f t="shared" si="93"/>
        <v>8</v>
      </c>
      <c r="Z173" s="3">
        <f t="shared" si="94"/>
        <v>10</v>
      </c>
      <c r="AA173" s="3">
        <f t="shared" si="95"/>
        <v>9</v>
      </c>
      <c r="AB173" s="3">
        <f t="shared" si="96"/>
        <v>7</v>
      </c>
      <c r="AC173" s="3">
        <f t="shared" si="97"/>
        <v>6</v>
      </c>
      <c r="AD173" s="3">
        <f t="shared" si="98"/>
        <v>1</v>
      </c>
      <c r="AE173" s="3"/>
      <c r="AF173" s="3">
        <f t="shared" si="99"/>
        <v>0</v>
      </c>
      <c r="AG173" s="3">
        <f t="shared" si="100"/>
        <v>0</v>
      </c>
      <c r="AH173" s="3">
        <f t="shared" si="101"/>
        <v>0</v>
      </c>
      <c r="AI173" s="3">
        <f t="shared" si="102"/>
        <v>0</v>
      </c>
      <c r="AJ173" s="3">
        <f t="shared" si="103"/>
        <v>0</v>
      </c>
      <c r="AK173" s="3">
        <f t="shared" si="104"/>
        <v>0</v>
      </c>
      <c r="AL173" s="3">
        <f t="shared" si="105"/>
        <v>0</v>
      </c>
      <c r="AM173" s="3">
        <f t="shared" si="106"/>
        <v>0</v>
      </c>
      <c r="AN173" s="3">
        <f t="shared" si="107"/>
        <v>0</v>
      </c>
      <c r="AO173" s="3">
        <f t="shared" si="108"/>
        <v>0</v>
      </c>
      <c r="AP173" s="3"/>
      <c r="AQ173" s="3">
        <f t="shared" si="109"/>
        <v>3</v>
      </c>
      <c r="AR173" s="3">
        <f t="shared" si="110"/>
        <v>5</v>
      </c>
      <c r="AS173" s="3">
        <f t="shared" si="111"/>
        <v>2</v>
      </c>
      <c r="AT173" s="3">
        <f t="shared" si="112"/>
        <v>4</v>
      </c>
      <c r="AU173" s="3">
        <f t="shared" si="113"/>
        <v>8</v>
      </c>
      <c r="AV173" s="3">
        <f t="shared" si="114"/>
        <v>10</v>
      </c>
      <c r="AW173" s="3">
        <f t="shared" si="115"/>
        <v>9</v>
      </c>
      <c r="AX173" s="3">
        <f t="shared" si="116"/>
        <v>7</v>
      </c>
      <c r="AY173" s="3">
        <f t="shared" si="117"/>
        <v>6</v>
      </c>
      <c r="AZ173" s="3">
        <f t="shared" si="118"/>
        <v>1</v>
      </c>
      <c r="BA173" s="3"/>
      <c r="BB173" s="6">
        <f t="shared" si="119"/>
        <v>5</v>
      </c>
      <c r="BC173" s="3">
        <f t="shared" si="120"/>
        <v>5</v>
      </c>
      <c r="BD173" s="3">
        <f t="shared" si="123"/>
        <v>22</v>
      </c>
      <c r="BE173" s="3">
        <f t="shared" si="124"/>
        <v>33</v>
      </c>
      <c r="BF173" s="3">
        <f t="shared" si="125"/>
        <v>18</v>
      </c>
      <c r="BG173" s="3">
        <f t="shared" si="126"/>
        <v>7</v>
      </c>
      <c r="BH173" s="3">
        <f t="shared" si="127"/>
        <v>7</v>
      </c>
      <c r="BI173" s="28">
        <f t="shared" si="128"/>
        <v>12.5</v>
      </c>
      <c r="BJ173" s="28">
        <f t="shared" si="129"/>
        <v>4.7871355387816905</v>
      </c>
      <c r="BK173" s="44">
        <f t="shared" si="130"/>
        <v>-1.1489125293076057</v>
      </c>
      <c r="BL173" s="45">
        <f t="shared" si="121"/>
        <v>0.12529602534284204</v>
      </c>
      <c r="BM173" s="39"/>
      <c r="BN173" s="39" t="str">
        <f t="shared" si="131"/>
        <v/>
      </c>
      <c r="BP173" s="12">
        <f t="shared" si="132"/>
        <v>2.602771084008468E-3</v>
      </c>
    </row>
    <row r="174" spans="1:68">
      <c r="A174" s="43" t="s">
        <v>619</v>
      </c>
      <c r="B174" s="43" t="s">
        <v>620</v>
      </c>
      <c r="C174" s="43" t="s">
        <v>621</v>
      </c>
      <c r="D174" s="43"/>
      <c r="E174" s="43" t="s">
        <v>584</v>
      </c>
      <c r="F174" s="12" t="str">
        <f t="shared" si="122"/>
        <v>Immune syst</v>
      </c>
      <c r="H174" s="12" t="e">
        <f>VLOOKUP($B174,data!$B$3:$Q$11565,'diff expr Varroa+DWV'!H$7,FALSE)</f>
        <v>#N/A</v>
      </c>
      <c r="I174" s="12" t="e">
        <f>VLOOKUP($B174,data!$B$3:$Q$11565,'diff expr Varroa+DWV'!I$7,FALSE)</f>
        <v>#N/A</v>
      </c>
      <c r="J174" s="12" t="e">
        <f>VLOOKUP($B174,data!$B$3:$Q$11565,'diff expr Varroa+DWV'!J$7,FALSE)</f>
        <v>#N/A</v>
      </c>
      <c r="K174" s="12" t="e">
        <f>VLOOKUP($B174,data!$B$3:$Q$11565,'diff expr Varroa+DWV'!K$7,FALSE)</f>
        <v>#N/A</v>
      </c>
      <c r="L174" s="12" t="e">
        <f>VLOOKUP($B174,data!$B$3:$Q$11565,'diff expr Varroa+DWV'!L$7,FALSE)</f>
        <v>#N/A</v>
      </c>
      <c r="M174" s="12" t="e">
        <f>VLOOKUP($B174,data!$B$3:$Q$11565,'diff expr Varroa+DWV'!M$7,FALSE)</f>
        <v>#N/A</v>
      </c>
      <c r="N174" s="12" t="e">
        <f>VLOOKUP($B174,data!$B$3:$Q$11565,'diff expr Varroa+DWV'!N$7,FALSE)</f>
        <v>#N/A</v>
      </c>
      <c r="O174" s="12" t="e">
        <f>VLOOKUP($B174,data!$B$3:$Q$11565,'diff expr Varroa+DWV'!O$7,FALSE)</f>
        <v>#N/A</v>
      </c>
      <c r="P174" s="12" t="e">
        <f>VLOOKUP($B174,data!$B$3:$Q$11565,'diff expr Varroa+DWV'!P$7,FALSE)</f>
        <v>#N/A</v>
      </c>
      <c r="Q174" s="12" t="e">
        <f>VLOOKUP($B174,data!$B$3:$Q$11565,'diff expr Varroa+DWV'!Q$7,FALSE)</f>
        <v>#N/A</v>
      </c>
      <c r="S174" s="40" t="b">
        <f>IF(COUNTIF(H174:L174,"&gt;"&amp;'reference parameters'!$B$2)&gt;='reference parameters'!$B$3,IF(COUNTIF('diff expr Varroa+DWV'!M174:Q174,"&gt;"&amp;'reference parameters'!$B$2)&gt;='reference parameters'!$B$4,"OK"))</f>
        <v>0</v>
      </c>
      <c r="U174" s="3" t="b">
        <f t="shared" si="89"/>
        <v>0</v>
      </c>
      <c r="V174" s="3" t="b">
        <f t="shared" si="90"/>
        <v>0</v>
      </c>
      <c r="W174" s="3" t="b">
        <f t="shared" si="91"/>
        <v>0</v>
      </c>
      <c r="X174" s="3" t="b">
        <f t="shared" si="92"/>
        <v>0</v>
      </c>
      <c r="Y174" s="3" t="b">
        <f t="shared" si="93"/>
        <v>0</v>
      </c>
      <c r="Z174" s="3" t="b">
        <f t="shared" si="94"/>
        <v>0</v>
      </c>
      <c r="AA174" s="3" t="b">
        <f t="shared" si="95"/>
        <v>0</v>
      </c>
      <c r="AB174" s="3" t="b">
        <f t="shared" si="96"/>
        <v>0</v>
      </c>
      <c r="AC174" s="3" t="b">
        <f t="shared" si="97"/>
        <v>0</v>
      </c>
      <c r="AD174" s="3" t="b">
        <f t="shared" si="98"/>
        <v>0</v>
      </c>
      <c r="AE174" s="3"/>
      <c r="AF174" s="3" t="str">
        <f t="shared" si="99"/>
        <v/>
      </c>
      <c r="AG174" s="3" t="str">
        <f t="shared" si="100"/>
        <v/>
      </c>
      <c r="AH174" s="3" t="str">
        <f t="shared" si="101"/>
        <v/>
      </c>
      <c r="AI174" s="3" t="str">
        <f t="shared" si="102"/>
        <v/>
      </c>
      <c r="AJ174" s="3" t="str">
        <f t="shared" si="103"/>
        <v/>
      </c>
      <c r="AK174" s="3" t="str">
        <f t="shared" si="104"/>
        <v/>
      </c>
      <c r="AL174" s="3" t="str">
        <f t="shared" si="105"/>
        <v/>
      </c>
      <c r="AM174" s="3" t="str">
        <f t="shared" si="106"/>
        <v/>
      </c>
      <c r="AN174" s="3" t="str">
        <f t="shared" si="107"/>
        <v/>
      </c>
      <c r="AO174" s="3" t="str">
        <f t="shared" si="108"/>
        <v/>
      </c>
      <c r="AP174" s="3"/>
      <c r="AQ174" s="3" t="str">
        <f t="shared" si="109"/>
        <v/>
      </c>
      <c r="AR174" s="3" t="str">
        <f t="shared" si="110"/>
        <v/>
      </c>
      <c r="AS174" s="3" t="str">
        <f t="shared" si="111"/>
        <v/>
      </c>
      <c r="AT174" s="3" t="str">
        <f t="shared" si="112"/>
        <v/>
      </c>
      <c r="AU174" s="3" t="str">
        <f t="shared" si="113"/>
        <v/>
      </c>
      <c r="AV174" s="3" t="str">
        <f t="shared" si="114"/>
        <v/>
      </c>
      <c r="AW174" s="3" t="str">
        <f t="shared" si="115"/>
        <v/>
      </c>
      <c r="AX174" s="3" t="str">
        <f t="shared" si="116"/>
        <v/>
      </c>
      <c r="AY174" s="3" t="str">
        <f t="shared" si="117"/>
        <v/>
      </c>
      <c r="AZ174" s="3" t="str">
        <f t="shared" si="118"/>
        <v/>
      </c>
      <c r="BA174" s="3"/>
      <c r="BB174" s="6">
        <f t="shared" si="119"/>
        <v>0</v>
      </c>
      <c r="BC174" s="3">
        <f t="shared" si="120"/>
        <v>0</v>
      </c>
      <c r="BD174" s="3">
        <f t="shared" si="123"/>
        <v>0</v>
      </c>
      <c r="BE174" s="3">
        <f t="shared" si="124"/>
        <v>0</v>
      </c>
      <c r="BF174" s="3">
        <f t="shared" si="125"/>
        <v>0</v>
      </c>
      <c r="BG174" s="3">
        <f t="shared" si="126"/>
        <v>0</v>
      </c>
      <c r="BH174" s="3">
        <f t="shared" si="127"/>
        <v>0</v>
      </c>
      <c r="BI174" s="28">
        <f t="shared" si="128"/>
        <v>0</v>
      </c>
      <c r="BJ174" s="28">
        <f t="shared" si="129"/>
        <v>0</v>
      </c>
      <c r="BK174" s="44" t="e">
        <f t="shared" si="130"/>
        <v>#DIV/0!</v>
      </c>
      <c r="BL174" s="45" t="str">
        <f t="shared" si="121"/>
        <v/>
      </c>
      <c r="BM174" s="39"/>
      <c r="BN174" s="39" t="str">
        <f t="shared" si="131"/>
        <v/>
      </c>
      <c r="BP174" s="12" t="e">
        <f t="shared" si="132"/>
        <v>#N/A</v>
      </c>
    </row>
    <row r="175" spans="1:68">
      <c r="A175" s="43" t="s">
        <v>622</v>
      </c>
      <c r="B175" s="43" t="s">
        <v>623</v>
      </c>
      <c r="C175" s="43" t="s">
        <v>624</v>
      </c>
      <c r="D175" s="43" t="s">
        <v>625</v>
      </c>
      <c r="E175" s="43" t="s">
        <v>584</v>
      </c>
      <c r="F175" s="12" t="str">
        <f t="shared" si="122"/>
        <v>Immune syst</v>
      </c>
      <c r="H175" s="12">
        <f>VLOOKUP($B175,data!$B$3:$Q$11565,'diff expr Varroa+DWV'!H$7,FALSE)</f>
        <v>6.1906908419129296</v>
      </c>
      <c r="I175" s="12">
        <f>VLOOKUP($B175,data!$B$3:$Q$11565,'diff expr Varroa+DWV'!I$7,FALSE)</f>
        <v>6.3230695120548104</v>
      </c>
      <c r="J175" s="12">
        <f>VLOOKUP($B175,data!$B$3:$Q$11565,'diff expr Varroa+DWV'!J$7,FALSE)</f>
        <v>6.3595865741919599</v>
      </c>
      <c r="K175" s="12">
        <f>VLOOKUP($B175,data!$B$3:$Q$11565,'diff expr Varroa+DWV'!K$7,FALSE)</f>
        <v>6.7079714790222598</v>
      </c>
      <c r="L175" s="12">
        <f>VLOOKUP($B175,data!$B$3:$Q$11565,'diff expr Varroa+DWV'!L$7,FALSE)</f>
        <v>6.8056277865875003</v>
      </c>
      <c r="M175" s="12">
        <f>VLOOKUP($B175,data!$B$3:$Q$11565,'diff expr Varroa+DWV'!M$7,FALSE)</f>
        <v>6.9818229059285004</v>
      </c>
      <c r="N175" s="12">
        <f>VLOOKUP($B175,data!$B$3:$Q$11565,'diff expr Varroa+DWV'!N$7,FALSE)</f>
        <v>7.17992813759657</v>
      </c>
      <c r="O175" s="12">
        <f>VLOOKUP($B175,data!$B$3:$Q$11565,'diff expr Varroa+DWV'!O$7,FALSE)</f>
        <v>7.0160187592410503</v>
      </c>
      <c r="P175" s="12">
        <f>VLOOKUP($B175,data!$B$3:$Q$11565,'diff expr Varroa+DWV'!P$7,FALSE)</f>
        <v>6.47486360288885</v>
      </c>
      <c r="Q175" s="12">
        <f>VLOOKUP($B175,data!$B$3:$Q$11565,'diff expr Varroa+DWV'!Q$7,FALSE)</f>
        <v>6.2843132996066204</v>
      </c>
      <c r="S175" s="40" t="str">
        <f>IF(COUNTIF(H175:L175,"&gt;"&amp;'reference parameters'!$B$2)&gt;='reference parameters'!$B$3,IF(COUNTIF('diff expr Varroa+DWV'!M175:Q175,"&gt;"&amp;'reference parameters'!$B$2)&gt;='reference parameters'!$B$4,"OK"))</f>
        <v>OK</v>
      </c>
      <c r="U175" s="3">
        <f t="shared" si="89"/>
        <v>1</v>
      </c>
      <c r="V175" s="3">
        <f t="shared" si="90"/>
        <v>3</v>
      </c>
      <c r="W175" s="3">
        <f t="shared" si="91"/>
        <v>4</v>
      </c>
      <c r="X175" s="3">
        <f t="shared" si="92"/>
        <v>6</v>
      </c>
      <c r="Y175" s="3">
        <f t="shared" si="93"/>
        <v>7</v>
      </c>
      <c r="Z175" s="3">
        <f t="shared" si="94"/>
        <v>8</v>
      </c>
      <c r="AA175" s="3">
        <f t="shared" si="95"/>
        <v>10</v>
      </c>
      <c r="AB175" s="3">
        <f t="shared" si="96"/>
        <v>9</v>
      </c>
      <c r="AC175" s="3">
        <f t="shared" si="97"/>
        <v>5</v>
      </c>
      <c r="AD175" s="3">
        <f t="shared" si="98"/>
        <v>2</v>
      </c>
      <c r="AE175" s="3"/>
      <c r="AF175" s="3">
        <f t="shared" si="99"/>
        <v>0</v>
      </c>
      <c r="AG175" s="3">
        <f t="shared" si="100"/>
        <v>0</v>
      </c>
      <c r="AH175" s="3">
        <f t="shared" si="101"/>
        <v>0</v>
      </c>
      <c r="AI175" s="3">
        <f t="shared" si="102"/>
        <v>0</v>
      </c>
      <c r="AJ175" s="3">
        <f t="shared" si="103"/>
        <v>0</v>
      </c>
      <c r="AK175" s="3">
        <f t="shared" si="104"/>
        <v>0</v>
      </c>
      <c r="AL175" s="3">
        <f t="shared" si="105"/>
        <v>0</v>
      </c>
      <c r="AM175" s="3">
        <f t="shared" si="106"/>
        <v>0</v>
      </c>
      <c r="AN175" s="3">
        <f t="shared" si="107"/>
        <v>0</v>
      </c>
      <c r="AO175" s="3">
        <f t="shared" si="108"/>
        <v>0</v>
      </c>
      <c r="AP175" s="3"/>
      <c r="AQ175" s="3">
        <f t="shared" si="109"/>
        <v>1</v>
      </c>
      <c r="AR175" s="3">
        <f t="shared" si="110"/>
        <v>3</v>
      </c>
      <c r="AS175" s="3">
        <f t="shared" si="111"/>
        <v>4</v>
      </c>
      <c r="AT175" s="3">
        <f t="shared" si="112"/>
        <v>6</v>
      </c>
      <c r="AU175" s="3">
        <f t="shared" si="113"/>
        <v>7</v>
      </c>
      <c r="AV175" s="3">
        <f t="shared" si="114"/>
        <v>8</v>
      </c>
      <c r="AW175" s="3">
        <f t="shared" si="115"/>
        <v>10</v>
      </c>
      <c r="AX175" s="3">
        <f t="shared" si="116"/>
        <v>9</v>
      </c>
      <c r="AY175" s="3">
        <f t="shared" si="117"/>
        <v>5</v>
      </c>
      <c r="AZ175" s="3">
        <f t="shared" si="118"/>
        <v>2</v>
      </c>
      <c r="BA175" s="3"/>
      <c r="BB175" s="6">
        <f t="shared" si="119"/>
        <v>5</v>
      </c>
      <c r="BC175" s="3">
        <f t="shared" si="120"/>
        <v>5</v>
      </c>
      <c r="BD175" s="3">
        <f t="shared" si="123"/>
        <v>21</v>
      </c>
      <c r="BE175" s="3">
        <f t="shared" si="124"/>
        <v>34</v>
      </c>
      <c r="BF175" s="3">
        <f t="shared" si="125"/>
        <v>19</v>
      </c>
      <c r="BG175" s="3">
        <f t="shared" si="126"/>
        <v>6</v>
      </c>
      <c r="BH175" s="3">
        <f t="shared" si="127"/>
        <v>6</v>
      </c>
      <c r="BI175" s="28">
        <f t="shared" si="128"/>
        <v>12.5</v>
      </c>
      <c r="BJ175" s="28">
        <f t="shared" si="129"/>
        <v>4.7871355387816905</v>
      </c>
      <c r="BK175" s="44">
        <f t="shared" si="130"/>
        <v>-1.3578057164544433</v>
      </c>
      <c r="BL175" s="45">
        <f t="shared" si="121"/>
        <v>8.7262670284291577E-2</v>
      </c>
      <c r="BM175" s="39"/>
      <c r="BN175" s="39" t="str">
        <f t="shared" si="131"/>
        <v/>
      </c>
      <c r="BP175" s="12">
        <f t="shared" si="132"/>
        <v>2.0302766659654286E-2</v>
      </c>
    </row>
    <row r="176" spans="1:68">
      <c r="A176" s="43" t="s">
        <v>626</v>
      </c>
      <c r="B176" s="43" t="s">
        <v>627</v>
      </c>
      <c r="C176" s="43" t="s">
        <v>628</v>
      </c>
      <c r="D176" s="43" t="s">
        <v>629</v>
      </c>
      <c r="E176" s="43" t="s">
        <v>584</v>
      </c>
      <c r="F176" s="12" t="str">
        <f t="shared" si="122"/>
        <v>Immune syst</v>
      </c>
      <c r="H176" s="12">
        <f>VLOOKUP($B176,data!$B$3:$Q$11565,'diff expr Varroa+DWV'!H$7,FALSE)</f>
        <v>8.0812129199333906</v>
      </c>
      <c r="I176" s="12">
        <f>VLOOKUP($B176,data!$B$3:$Q$11565,'diff expr Varroa+DWV'!I$7,FALSE)</f>
        <v>8.0981627286770799</v>
      </c>
      <c r="J176" s="12">
        <f>VLOOKUP($B176,data!$B$3:$Q$11565,'diff expr Varroa+DWV'!J$7,FALSE)</f>
        <v>8.8467560081831405</v>
      </c>
      <c r="K176" s="12">
        <f>VLOOKUP($B176,data!$B$3:$Q$11565,'diff expr Varroa+DWV'!K$7,FALSE)</f>
        <v>8.4833955150333704</v>
      </c>
      <c r="L176" s="12">
        <f>VLOOKUP($B176,data!$B$3:$Q$11565,'diff expr Varroa+DWV'!L$7,FALSE)</f>
        <v>8.4803906059092196</v>
      </c>
      <c r="M176" s="12">
        <f>VLOOKUP($B176,data!$B$3:$Q$11565,'diff expr Varroa+DWV'!M$7,FALSE)</f>
        <v>8.9070662060825594</v>
      </c>
      <c r="N176" s="12">
        <f>VLOOKUP($B176,data!$B$3:$Q$11565,'diff expr Varroa+DWV'!N$7,FALSE)</f>
        <v>8.9580917188460596</v>
      </c>
      <c r="O176" s="12">
        <f>VLOOKUP($B176,data!$B$3:$Q$11565,'diff expr Varroa+DWV'!O$7,FALSE)</f>
        <v>9.0272433309257192</v>
      </c>
      <c r="P176" s="12">
        <f>VLOOKUP($B176,data!$B$3:$Q$11565,'diff expr Varroa+DWV'!P$7,FALSE)</f>
        <v>7.9203680110028296</v>
      </c>
      <c r="Q176" s="12">
        <f>VLOOKUP($B176,data!$B$3:$Q$11565,'diff expr Varroa+DWV'!Q$7,FALSE)</f>
        <v>10.587978282891401</v>
      </c>
      <c r="S176" s="40" t="str">
        <f>IF(COUNTIF(H176:L176,"&gt;"&amp;'reference parameters'!$B$2)&gt;='reference parameters'!$B$3,IF(COUNTIF('diff expr Varroa+DWV'!M176:Q176,"&gt;"&amp;'reference parameters'!$B$2)&gt;='reference parameters'!$B$4,"OK"))</f>
        <v>OK</v>
      </c>
      <c r="U176" s="3">
        <f t="shared" si="89"/>
        <v>2</v>
      </c>
      <c r="V176" s="3">
        <f t="shared" si="90"/>
        <v>3</v>
      </c>
      <c r="W176" s="3">
        <f t="shared" si="91"/>
        <v>6</v>
      </c>
      <c r="X176" s="3">
        <f t="shared" si="92"/>
        <v>5</v>
      </c>
      <c r="Y176" s="3">
        <f t="shared" si="93"/>
        <v>4</v>
      </c>
      <c r="Z176" s="3">
        <f t="shared" si="94"/>
        <v>7</v>
      </c>
      <c r="AA176" s="3">
        <f t="shared" si="95"/>
        <v>8</v>
      </c>
      <c r="AB176" s="3">
        <f t="shared" si="96"/>
        <v>9</v>
      </c>
      <c r="AC176" s="3">
        <f t="shared" si="97"/>
        <v>1</v>
      </c>
      <c r="AD176" s="3">
        <f t="shared" si="98"/>
        <v>10</v>
      </c>
      <c r="AE176" s="3"/>
      <c r="AF176" s="3">
        <f t="shared" si="99"/>
        <v>0</v>
      </c>
      <c r="AG176" s="3">
        <f t="shared" si="100"/>
        <v>0</v>
      </c>
      <c r="AH176" s="3">
        <f t="shared" si="101"/>
        <v>0</v>
      </c>
      <c r="AI176" s="3">
        <f t="shared" si="102"/>
        <v>0</v>
      </c>
      <c r="AJ176" s="3">
        <f t="shared" si="103"/>
        <v>0</v>
      </c>
      <c r="AK176" s="3">
        <f t="shared" si="104"/>
        <v>0</v>
      </c>
      <c r="AL176" s="3">
        <f t="shared" si="105"/>
        <v>0</v>
      </c>
      <c r="AM176" s="3">
        <f t="shared" si="106"/>
        <v>0</v>
      </c>
      <c r="AN176" s="3">
        <f t="shared" si="107"/>
        <v>0</v>
      </c>
      <c r="AO176" s="3">
        <f t="shared" si="108"/>
        <v>0</v>
      </c>
      <c r="AP176" s="3"/>
      <c r="AQ176" s="3">
        <f t="shared" si="109"/>
        <v>2</v>
      </c>
      <c r="AR176" s="3">
        <f t="shared" si="110"/>
        <v>3</v>
      </c>
      <c r="AS176" s="3">
        <f t="shared" si="111"/>
        <v>6</v>
      </c>
      <c r="AT176" s="3">
        <f t="shared" si="112"/>
        <v>5</v>
      </c>
      <c r="AU176" s="3">
        <f t="shared" si="113"/>
        <v>4</v>
      </c>
      <c r="AV176" s="3">
        <f t="shared" si="114"/>
        <v>7</v>
      </c>
      <c r="AW176" s="3">
        <f t="shared" si="115"/>
        <v>8</v>
      </c>
      <c r="AX176" s="3">
        <f t="shared" si="116"/>
        <v>9</v>
      </c>
      <c r="AY176" s="3">
        <f t="shared" si="117"/>
        <v>1</v>
      </c>
      <c r="AZ176" s="3">
        <f t="shared" si="118"/>
        <v>10</v>
      </c>
      <c r="BA176" s="3"/>
      <c r="BB176" s="6">
        <f t="shared" si="119"/>
        <v>5</v>
      </c>
      <c r="BC176" s="3">
        <f t="shared" si="120"/>
        <v>5</v>
      </c>
      <c r="BD176" s="3">
        <f t="shared" si="123"/>
        <v>20</v>
      </c>
      <c r="BE176" s="3">
        <f t="shared" si="124"/>
        <v>35</v>
      </c>
      <c r="BF176" s="3">
        <f t="shared" si="125"/>
        <v>20</v>
      </c>
      <c r="BG176" s="3">
        <f t="shared" si="126"/>
        <v>5</v>
      </c>
      <c r="BH176" s="3">
        <f t="shared" si="127"/>
        <v>5</v>
      </c>
      <c r="BI176" s="28">
        <f t="shared" si="128"/>
        <v>12.5</v>
      </c>
      <c r="BJ176" s="28">
        <f t="shared" si="129"/>
        <v>4.7871355387816905</v>
      </c>
      <c r="BK176" s="44">
        <f t="shared" si="130"/>
        <v>-1.5666989036012806</v>
      </c>
      <c r="BL176" s="45">
        <f t="shared" si="121"/>
        <v>5.8592543599068986E-2</v>
      </c>
      <c r="BM176" s="39"/>
      <c r="BN176" s="39" t="str">
        <f t="shared" si="131"/>
        <v/>
      </c>
      <c r="BP176" s="12">
        <f t="shared" si="132"/>
        <v>3.3917979599472133E-2</v>
      </c>
    </row>
    <row r="177" spans="1:68">
      <c r="A177" s="43" t="s">
        <v>630</v>
      </c>
      <c r="B177" s="43" t="s">
        <v>631</v>
      </c>
      <c r="C177" s="43" t="s">
        <v>632</v>
      </c>
      <c r="D177" s="43" t="s">
        <v>633</v>
      </c>
      <c r="E177" s="43" t="s">
        <v>584</v>
      </c>
      <c r="F177" s="12" t="str">
        <f t="shared" si="122"/>
        <v>Immune syst</v>
      </c>
      <c r="H177" s="12" t="e">
        <f>VLOOKUP($B177,data!$B$3:$Q$11565,'diff expr Varroa+DWV'!H$7,FALSE)</f>
        <v>#N/A</v>
      </c>
      <c r="I177" s="12" t="e">
        <f>VLOOKUP($B177,data!$B$3:$Q$11565,'diff expr Varroa+DWV'!I$7,FALSE)</f>
        <v>#N/A</v>
      </c>
      <c r="J177" s="12" t="e">
        <f>VLOOKUP($B177,data!$B$3:$Q$11565,'diff expr Varroa+DWV'!J$7,FALSE)</f>
        <v>#N/A</v>
      </c>
      <c r="K177" s="12" t="e">
        <f>VLOOKUP($B177,data!$B$3:$Q$11565,'diff expr Varroa+DWV'!K$7,FALSE)</f>
        <v>#N/A</v>
      </c>
      <c r="L177" s="12" t="e">
        <f>VLOOKUP($B177,data!$B$3:$Q$11565,'diff expr Varroa+DWV'!L$7,FALSE)</f>
        <v>#N/A</v>
      </c>
      <c r="M177" s="12" t="e">
        <f>VLOOKUP($B177,data!$B$3:$Q$11565,'diff expr Varroa+DWV'!M$7,FALSE)</f>
        <v>#N/A</v>
      </c>
      <c r="N177" s="12" t="e">
        <f>VLOOKUP($B177,data!$B$3:$Q$11565,'diff expr Varroa+DWV'!N$7,FALSE)</f>
        <v>#N/A</v>
      </c>
      <c r="O177" s="12" t="e">
        <f>VLOOKUP($B177,data!$B$3:$Q$11565,'diff expr Varroa+DWV'!O$7,FALSE)</f>
        <v>#N/A</v>
      </c>
      <c r="P177" s="12" t="e">
        <f>VLOOKUP($B177,data!$B$3:$Q$11565,'diff expr Varroa+DWV'!P$7,FALSE)</f>
        <v>#N/A</v>
      </c>
      <c r="Q177" s="12" t="e">
        <f>VLOOKUP($B177,data!$B$3:$Q$11565,'diff expr Varroa+DWV'!Q$7,FALSE)</f>
        <v>#N/A</v>
      </c>
      <c r="S177" s="40" t="b">
        <f>IF(COUNTIF(H177:L177,"&gt;"&amp;'reference parameters'!$B$2)&gt;='reference parameters'!$B$3,IF(COUNTIF('diff expr Varroa+DWV'!M177:Q177,"&gt;"&amp;'reference parameters'!$B$2)&gt;='reference parameters'!$B$4,"OK"))</f>
        <v>0</v>
      </c>
      <c r="U177" s="3" t="b">
        <f t="shared" si="89"/>
        <v>0</v>
      </c>
      <c r="V177" s="3" t="b">
        <f t="shared" si="90"/>
        <v>0</v>
      </c>
      <c r="W177" s="3" t="b">
        <f t="shared" si="91"/>
        <v>0</v>
      </c>
      <c r="X177" s="3" t="b">
        <f t="shared" si="92"/>
        <v>0</v>
      </c>
      <c r="Y177" s="3" t="b">
        <f t="shared" si="93"/>
        <v>0</v>
      </c>
      <c r="Z177" s="3" t="b">
        <f t="shared" si="94"/>
        <v>0</v>
      </c>
      <c r="AA177" s="3" t="b">
        <f t="shared" si="95"/>
        <v>0</v>
      </c>
      <c r="AB177" s="3" t="b">
        <f t="shared" si="96"/>
        <v>0</v>
      </c>
      <c r="AC177" s="3" t="b">
        <f t="shared" si="97"/>
        <v>0</v>
      </c>
      <c r="AD177" s="3" t="b">
        <f t="shared" si="98"/>
        <v>0</v>
      </c>
      <c r="AE177" s="3"/>
      <c r="AF177" s="3" t="str">
        <f t="shared" si="99"/>
        <v/>
      </c>
      <c r="AG177" s="3" t="str">
        <f t="shared" si="100"/>
        <v/>
      </c>
      <c r="AH177" s="3" t="str">
        <f t="shared" si="101"/>
        <v/>
      </c>
      <c r="AI177" s="3" t="str">
        <f t="shared" si="102"/>
        <v/>
      </c>
      <c r="AJ177" s="3" t="str">
        <f t="shared" si="103"/>
        <v/>
      </c>
      <c r="AK177" s="3" t="str">
        <f t="shared" si="104"/>
        <v/>
      </c>
      <c r="AL177" s="3" t="str">
        <f t="shared" si="105"/>
        <v/>
      </c>
      <c r="AM177" s="3" t="str">
        <f t="shared" si="106"/>
        <v/>
      </c>
      <c r="AN177" s="3" t="str">
        <f t="shared" si="107"/>
        <v/>
      </c>
      <c r="AO177" s="3" t="str">
        <f t="shared" si="108"/>
        <v/>
      </c>
      <c r="AP177" s="3"/>
      <c r="AQ177" s="3" t="str">
        <f t="shared" si="109"/>
        <v/>
      </c>
      <c r="AR177" s="3" t="str">
        <f t="shared" si="110"/>
        <v/>
      </c>
      <c r="AS177" s="3" t="str">
        <f t="shared" si="111"/>
        <v/>
      </c>
      <c r="AT177" s="3" t="str">
        <f t="shared" si="112"/>
        <v/>
      </c>
      <c r="AU177" s="3" t="str">
        <f t="shared" si="113"/>
        <v/>
      </c>
      <c r="AV177" s="3" t="str">
        <f t="shared" si="114"/>
        <v/>
      </c>
      <c r="AW177" s="3" t="str">
        <f t="shared" si="115"/>
        <v/>
      </c>
      <c r="AX177" s="3" t="str">
        <f t="shared" si="116"/>
        <v/>
      </c>
      <c r="AY177" s="3" t="str">
        <f t="shared" si="117"/>
        <v/>
      </c>
      <c r="AZ177" s="3" t="str">
        <f t="shared" si="118"/>
        <v/>
      </c>
      <c r="BA177" s="3"/>
      <c r="BB177" s="6">
        <f t="shared" si="119"/>
        <v>0</v>
      </c>
      <c r="BC177" s="3">
        <f t="shared" si="120"/>
        <v>0</v>
      </c>
      <c r="BD177" s="3">
        <f t="shared" si="123"/>
        <v>0</v>
      </c>
      <c r="BE177" s="3">
        <f t="shared" si="124"/>
        <v>0</v>
      </c>
      <c r="BF177" s="3">
        <f t="shared" si="125"/>
        <v>0</v>
      </c>
      <c r="BG177" s="3">
        <f t="shared" si="126"/>
        <v>0</v>
      </c>
      <c r="BH177" s="3">
        <f t="shared" si="127"/>
        <v>0</v>
      </c>
      <c r="BI177" s="28">
        <f t="shared" si="128"/>
        <v>0</v>
      </c>
      <c r="BJ177" s="28">
        <f t="shared" si="129"/>
        <v>0</v>
      </c>
      <c r="BK177" s="44" t="e">
        <f t="shared" si="130"/>
        <v>#DIV/0!</v>
      </c>
      <c r="BL177" s="45" t="str">
        <f t="shared" si="121"/>
        <v/>
      </c>
      <c r="BM177" s="39"/>
      <c r="BN177" s="39" t="str">
        <f t="shared" si="131"/>
        <v/>
      </c>
      <c r="BP177" s="12" t="e">
        <f t="shared" si="132"/>
        <v>#N/A</v>
      </c>
    </row>
    <row r="178" spans="1:68">
      <c r="A178" s="43" t="s">
        <v>634</v>
      </c>
      <c r="B178" s="43" t="s">
        <v>635</v>
      </c>
      <c r="C178" s="43" t="s">
        <v>636</v>
      </c>
      <c r="D178" s="43" t="s">
        <v>637</v>
      </c>
      <c r="E178" s="43" t="s">
        <v>584</v>
      </c>
      <c r="F178" s="12" t="str">
        <f t="shared" si="122"/>
        <v>Immune syst</v>
      </c>
      <c r="H178" s="12">
        <f>VLOOKUP($B178,data!$B$3:$Q$11565,'diff expr Varroa+DWV'!H$7,FALSE)</f>
        <v>7.7974702032345302</v>
      </c>
      <c r="I178" s="12">
        <f>VLOOKUP($B178,data!$B$3:$Q$11565,'diff expr Varroa+DWV'!I$7,FALSE)</f>
        <v>7.8857928710934697</v>
      </c>
      <c r="J178" s="12">
        <f>VLOOKUP($B178,data!$B$3:$Q$11565,'diff expr Varroa+DWV'!J$7,FALSE)</f>
        <v>7.6843872809925298</v>
      </c>
      <c r="K178" s="12">
        <f>VLOOKUP($B178,data!$B$3:$Q$11565,'diff expr Varroa+DWV'!K$7,FALSE)</f>
        <v>7.99207830986792</v>
      </c>
      <c r="L178" s="12">
        <f>VLOOKUP($B178,data!$B$3:$Q$11565,'diff expr Varroa+DWV'!L$7,FALSE)</f>
        <v>7.8289416707684198</v>
      </c>
      <c r="M178" s="12">
        <f>VLOOKUP($B178,data!$B$3:$Q$11565,'diff expr Varroa+DWV'!M$7,FALSE)</f>
        <v>8.7940353759250804</v>
      </c>
      <c r="N178" s="12">
        <f>VLOOKUP($B178,data!$B$3:$Q$11565,'diff expr Varroa+DWV'!N$7,FALSE)</f>
        <v>8.9937867091291501</v>
      </c>
      <c r="O178" s="12">
        <f>VLOOKUP($B178,data!$B$3:$Q$11565,'diff expr Varroa+DWV'!O$7,FALSE)</f>
        <v>8.3788415419643307</v>
      </c>
      <c r="P178" s="12">
        <f>VLOOKUP($B178,data!$B$3:$Q$11565,'diff expr Varroa+DWV'!P$7,FALSE)</f>
        <v>8.7093079681670797</v>
      </c>
      <c r="Q178" s="12">
        <f>VLOOKUP($B178,data!$B$3:$Q$11565,'diff expr Varroa+DWV'!Q$7,FALSE)</f>
        <v>7.6950435514148801</v>
      </c>
      <c r="S178" s="40" t="str">
        <f>IF(COUNTIF(H178:L178,"&gt;"&amp;'reference parameters'!$B$2)&gt;='reference parameters'!$B$3,IF(COUNTIF('diff expr Varroa+DWV'!M178:Q178,"&gt;"&amp;'reference parameters'!$B$2)&gt;='reference parameters'!$B$4,"OK"))</f>
        <v>OK</v>
      </c>
      <c r="U178" s="3">
        <f t="shared" si="89"/>
        <v>3</v>
      </c>
      <c r="V178" s="3">
        <f t="shared" si="90"/>
        <v>5</v>
      </c>
      <c r="W178" s="3">
        <f t="shared" si="91"/>
        <v>1</v>
      </c>
      <c r="X178" s="3">
        <f t="shared" si="92"/>
        <v>6</v>
      </c>
      <c r="Y178" s="3">
        <f t="shared" si="93"/>
        <v>4</v>
      </c>
      <c r="Z178" s="3">
        <f t="shared" si="94"/>
        <v>9</v>
      </c>
      <c r="AA178" s="3">
        <f t="shared" si="95"/>
        <v>10</v>
      </c>
      <c r="AB178" s="3">
        <f t="shared" si="96"/>
        <v>7</v>
      </c>
      <c r="AC178" s="3">
        <f t="shared" si="97"/>
        <v>8</v>
      </c>
      <c r="AD178" s="3">
        <f t="shared" si="98"/>
        <v>2</v>
      </c>
      <c r="AE178" s="3"/>
      <c r="AF178" s="3">
        <f t="shared" si="99"/>
        <v>0</v>
      </c>
      <c r="AG178" s="3">
        <f t="shared" si="100"/>
        <v>0</v>
      </c>
      <c r="AH178" s="3">
        <f t="shared" si="101"/>
        <v>0</v>
      </c>
      <c r="AI178" s="3">
        <f t="shared" si="102"/>
        <v>0</v>
      </c>
      <c r="AJ178" s="3">
        <f t="shared" si="103"/>
        <v>0</v>
      </c>
      <c r="AK178" s="3">
        <f t="shared" si="104"/>
        <v>0</v>
      </c>
      <c r="AL178" s="3">
        <f t="shared" si="105"/>
        <v>0</v>
      </c>
      <c r="AM178" s="3">
        <f t="shared" si="106"/>
        <v>0</v>
      </c>
      <c r="AN178" s="3">
        <f t="shared" si="107"/>
        <v>0</v>
      </c>
      <c r="AO178" s="3">
        <f t="shared" si="108"/>
        <v>0</v>
      </c>
      <c r="AP178" s="3"/>
      <c r="AQ178" s="3">
        <f t="shared" si="109"/>
        <v>3</v>
      </c>
      <c r="AR178" s="3">
        <f t="shared" si="110"/>
        <v>5</v>
      </c>
      <c r="AS178" s="3">
        <f t="shared" si="111"/>
        <v>1</v>
      </c>
      <c r="AT178" s="3">
        <f t="shared" si="112"/>
        <v>6</v>
      </c>
      <c r="AU178" s="3">
        <f t="shared" si="113"/>
        <v>4</v>
      </c>
      <c r="AV178" s="3">
        <f t="shared" si="114"/>
        <v>9</v>
      </c>
      <c r="AW178" s="3">
        <f t="shared" si="115"/>
        <v>10</v>
      </c>
      <c r="AX178" s="3">
        <f t="shared" si="116"/>
        <v>7</v>
      </c>
      <c r="AY178" s="3">
        <f t="shared" si="117"/>
        <v>8</v>
      </c>
      <c r="AZ178" s="3">
        <f t="shared" si="118"/>
        <v>2</v>
      </c>
      <c r="BA178" s="3"/>
      <c r="BB178" s="6">
        <f t="shared" si="119"/>
        <v>5</v>
      </c>
      <c r="BC178" s="3">
        <f t="shared" si="120"/>
        <v>5</v>
      </c>
      <c r="BD178" s="3">
        <f t="shared" si="123"/>
        <v>19</v>
      </c>
      <c r="BE178" s="3">
        <f t="shared" si="124"/>
        <v>36</v>
      </c>
      <c r="BF178" s="3">
        <f t="shared" si="125"/>
        <v>21</v>
      </c>
      <c r="BG178" s="3">
        <f t="shared" si="126"/>
        <v>4</v>
      </c>
      <c r="BH178" s="3">
        <f t="shared" si="127"/>
        <v>4</v>
      </c>
      <c r="BI178" s="28">
        <f t="shared" si="128"/>
        <v>12.5</v>
      </c>
      <c r="BJ178" s="28">
        <f t="shared" si="129"/>
        <v>4.7871355387816905</v>
      </c>
      <c r="BK178" s="44">
        <f t="shared" si="130"/>
        <v>-1.775592090748118</v>
      </c>
      <c r="BL178" s="45">
        <f t="shared" si="121"/>
        <v>3.7900087291180634E-2</v>
      </c>
      <c r="BM178" s="39"/>
      <c r="BN178" s="39" t="str">
        <f t="shared" si="131"/>
        <v/>
      </c>
      <c r="BP178" s="12">
        <f t="shared" si="132"/>
        <v>3.5953478268307852E-2</v>
      </c>
    </row>
    <row r="179" spans="1:68">
      <c r="A179" s="43" t="s">
        <v>638</v>
      </c>
      <c r="B179" s="43" t="s">
        <v>639</v>
      </c>
      <c r="C179" s="43" t="s">
        <v>632</v>
      </c>
      <c r="D179" s="43" t="s">
        <v>633</v>
      </c>
      <c r="E179" s="43" t="s">
        <v>584</v>
      </c>
      <c r="F179" s="12" t="str">
        <f t="shared" si="122"/>
        <v>Immune syst</v>
      </c>
      <c r="H179" s="12" t="e">
        <f>VLOOKUP($B179,data!$B$3:$Q$11565,'diff expr Varroa+DWV'!H$7,FALSE)</f>
        <v>#N/A</v>
      </c>
      <c r="I179" s="12" t="e">
        <f>VLOOKUP($B179,data!$B$3:$Q$11565,'diff expr Varroa+DWV'!I$7,FALSE)</f>
        <v>#N/A</v>
      </c>
      <c r="J179" s="12" t="e">
        <f>VLOOKUP($B179,data!$B$3:$Q$11565,'diff expr Varroa+DWV'!J$7,FALSE)</f>
        <v>#N/A</v>
      </c>
      <c r="K179" s="12" t="e">
        <f>VLOOKUP($B179,data!$B$3:$Q$11565,'diff expr Varroa+DWV'!K$7,FALSE)</f>
        <v>#N/A</v>
      </c>
      <c r="L179" s="12" t="e">
        <f>VLOOKUP($B179,data!$B$3:$Q$11565,'diff expr Varroa+DWV'!L$7,FALSE)</f>
        <v>#N/A</v>
      </c>
      <c r="M179" s="12" t="e">
        <f>VLOOKUP($B179,data!$B$3:$Q$11565,'diff expr Varroa+DWV'!M$7,FALSE)</f>
        <v>#N/A</v>
      </c>
      <c r="N179" s="12" t="e">
        <f>VLOOKUP($B179,data!$B$3:$Q$11565,'diff expr Varroa+DWV'!N$7,FALSE)</f>
        <v>#N/A</v>
      </c>
      <c r="O179" s="12" t="e">
        <f>VLOOKUP($B179,data!$B$3:$Q$11565,'diff expr Varroa+DWV'!O$7,FALSE)</f>
        <v>#N/A</v>
      </c>
      <c r="P179" s="12" t="e">
        <f>VLOOKUP($B179,data!$B$3:$Q$11565,'diff expr Varroa+DWV'!P$7,FALSE)</f>
        <v>#N/A</v>
      </c>
      <c r="Q179" s="12" t="e">
        <f>VLOOKUP($B179,data!$B$3:$Q$11565,'diff expr Varroa+DWV'!Q$7,FALSE)</f>
        <v>#N/A</v>
      </c>
      <c r="S179" s="40" t="b">
        <f>IF(COUNTIF(H179:L179,"&gt;"&amp;'reference parameters'!$B$2)&gt;='reference parameters'!$B$3,IF(COUNTIF('diff expr Varroa+DWV'!M179:Q179,"&gt;"&amp;'reference parameters'!$B$2)&gt;='reference parameters'!$B$4,"OK"))</f>
        <v>0</v>
      </c>
      <c r="U179" s="3" t="b">
        <f t="shared" si="89"/>
        <v>0</v>
      </c>
      <c r="V179" s="3" t="b">
        <f t="shared" si="90"/>
        <v>0</v>
      </c>
      <c r="W179" s="3" t="b">
        <f t="shared" si="91"/>
        <v>0</v>
      </c>
      <c r="X179" s="3" t="b">
        <f t="shared" si="92"/>
        <v>0</v>
      </c>
      <c r="Y179" s="3" t="b">
        <f t="shared" si="93"/>
        <v>0</v>
      </c>
      <c r="Z179" s="3" t="b">
        <f t="shared" si="94"/>
        <v>0</v>
      </c>
      <c r="AA179" s="3" t="b">
        <f t="shared" si="95"/>
        <v>0</v>
      </c>
      <c r="AB179" s="3" t="b">
        <f t="shared" si="96"/>
        <v>0</v>
      </c>
      <c r="AC179" s="3" t="b">
        <f t="shared" si="97"/>
        <v>0</v>
      </c>
      <c r="AD179" s="3" t="b">
        <f t="shared" si="98"/>
        <v>0</v>
      </c>
      <c r="AE179" s="3"/>
      <c r="AF179" s="3" t="str">
        <f t="shared" si="99"/>
        <v/>
      </c>
      <c r="AG179" s="3" t="str">
        <f t="shared" si="100"/>
        <v/>
      </c>
      <c r="AH179" s="3" t="str">
        <f t="shared" si="101"/>
        <v/>
      </c>
      <c r="AI179" s="3" t="str">
        <f t="shared" si="102"/>
        <v/>
      </c>
      <c r="AJ179" s="3" t="str">
        <f t="shared" si="103"/>
        <v/>
      </c>
      <c r="AK179" s="3" t="str">
        <f t="shared" si="104"/>
        <v/>
      </c>
      <c r="AL179" s="3" t="str">
        <f t="shared" si="105"/>
        <v/>
      </c>
      <c r="AM179" s="3" t="str">
        <f t="shared" si="106"/>
        <v/>
      </c>
      <c r="AN179" s="3" t="str">
        <f t="shared" si="107"/>
        <v/>
      </c>
      <c r="AO179" s="3" t="str">
        <f t="shared" si="108"/>
        <v/>
      </c>
      <c r="AP179" s="3"/>
      <c r="AQ179" s="3" t="str">
        <f t="shared" si="109"/>
        <v/>
      </c>
      <c r="AR179" s="3" t="str">
        <f t="shared" si="110"/>
        <v/>
      </c>
      <c r="AS179" s="3" t="str">
        <f t="shared" si="111"/>
        <v/>
      </c>
      <c r="AT179" s="3" t="str">
        <f t="shared" si="112"/>
        <v/>
      </c>
      <c r="AU179" s="3" t="str">
        <f t="shared" si="113"/>
        <v/>
      </c>
      <c r="AV179" s="3" t="str">
        <f t="shared" si="114"/>
        <v/>
      </c>
      <c r="AW179" s="3" t="str">
        <f t="shared" si="115"/>
        <v/>
      </c>
      <c r="AX179" s="3" t="str">
        <f t="shared" si="116"/>
        <v/>
      </c>
      <c r="AY179" s="3" t="str">
        <f t="shared" si="117"/>
        <v/>
      </c>
      <c r="AZ179" s="3" t="str">
        <f t="shared" si="118"/>
        <v/>
      </c>
      <c r="BA179" s="3"/>
      <c r="BB179" s="6">
        <f t="shared" si="119"/>
        <v>0</v>
      </c>
      <c r="BC179" s="3">
        <f t="shared" si="120"/>
        <v>0</v>
      </c>
      <c r="BD179" s="3">
        <f t="shared" si="123"/>
        <v>0</v>
      </c>
      <c r="BE179" s="3">
        <f t="shared" si="124"/>
        <v>0</v>
      </c>
      <c r="BF179" s="3">
        <f t="shared" si="125"/>
        <v>0</v>
      </c>
      <c r="BG179" s="3">
        <f t="shared" si="126"/>
        <v>0</v>
      </c>
      <c r="BH179" s="3">
        <f t="shared" si="127"/>
        <v>0</v>
      </c>
      <c r="BI179" s="28">
        <f t="shared" si="128"/>
        <v>0</v>
      </c>
      <c r="BJ179" s="28">
        <f t="shared" si="129"/>
        <v>0</v>
      </c>
      <c r="BK179" s="44" t="e">
        <f t="shared" si="130"/>
        <v>#DIV/0!</v>
      </c>
      <c r="BL179" s="45" t="str">
        <f t="shared" si="121"/>
        <v/>
      </c>
      <c r="BM179" s="39"/>
      <c r="BN179" s="39" t="str">
        <f t="shared" si="131"/>
        <v/>
      </c>
      <c r="BP179" s="12" t="e">
        <f t="shared" si="132"/>
        <v>#N/A</v>
      </c>
    </row>
    <row r="180" spans="1:68">
      <c r="A180" s="43" t="s">
        <v>640</v>
      </c>
      <c r="B180" s="43" t="s">
        <v>641</v>
      </c>
      <c r="C180" s="43" t="s">
        <v>642</v>
      </c>
      <c r="D180" s="43" t="s">
        <v>643</v>
      </c>
      <c r="E180" s="43" t="s">
        <v>584</v>
      </c>
      <c r="F180" s="12" t="str">
        <f t="shared" si="122"/>
        <v>Immune syst</v>
      </c>
      <c r="H180" s="12">
        <f>VLOOKUP($B180,data!$B$3:$Q$11565,'diff expr Varroa+DWV'!H$7,FALSE)</f>
        <v>6.7960272589149602</v>
      </c>
      <c r="I180" s="12">
        <f>VLOOKUP($B180,data!$B$3:$Q$11565,'diff expr Varroa+DWV'!I$7,FALSE)</f>
        <v>6.7619284265220703</v>
      </c>
      <c r="J180" s="12">
        <f>VLOOKUP($B180,data!$B$3:$Q$11565,'diff expr Varroa+DWV'!J$7,FALSE)</f>
        <v>6.8434447610936902</v>
      </c>
      <c r="K180" s="12">
        <f>VLOOKUP($B180,data!$B$3:$Q$11565,'diff expr Varroa+DWV'!K$7,FALSE)</f>
        <v>6.8516920086169799</v>
      </c>
      <c r="L180" s="12">
        <f>VLOOKUP($B180,data!$B$3:$Q$11565,'diff expr Varroa+DWV'!L$7,FALSE)</f>
        <v>6.5510027220463503</v>
      </c>
      <c r="M180" s="12">
        <f>VLOOKUP($B180,data!$B$3:$Q$11565,'diff expr Varroa+DWV'!M$7,FALSE)</f>
        <v>7.2531658149708198</v>
      </c>
      <c r="N180" s="12">
        <f>VLOOKUP($B180,data!$B$3:$Q$11565,'diff expr Varroa+DWV'!N$7,FALSE)</f>
        <v>7.26044683579084</v>
      </c>
      <c r="O180" s="12">
        <f>VLOOKUP($B180,data!$B$3:$Q$11565,'diff expr Varroa+DWV'!O$7,FALSE)</f>
        <v>7.1172200311726304</v>
      </c>
      <c r="P180" s="12">
        <f>VLOOKUP($B180,data!$B$3:$Q$11565,'diff expr Varroa+DWV'!P$7,FALSE)</f>
        <v>7.0238399023873797</v>
      </c>
      <c r="Q180" s="12">
        <f>VLOOKUP($B180,data!$B$3:$Q$11565,'diff expr Varroa+DWV'!Q$7,FALSE)</f>
        <v>5.09416193408443</v>
      </c>
      <c r="S180" s="40" t="str">
        <f>IF(COUNTIF(H180:L180,"&gt;"&amp;'reference parameters'!$B$2)&gt;='reference parameters'!$B$3,IF(COUNTIF('diff expr Varroa+DWV'!M180:Q180,"&gt;"&amp;'reference parameters'!$B$2)&gt;='reference parameters'!$B$4,"OK"))</f>
        <v>OK</v>
      </c>
      <c r="U180" s="3">
        <f t="shared" si="89"/>
        <v>4</v>
      </c>
      <c r="V180" s="3">
        <f t="shared" si="90"/>
        <v>3</v>
      </c>
      <c r="W180" s="3">
        <f t="shared" si="91"/>
        <v>5</v>
      </c>
      <c r="X180" s="3">
        <f t="shared" si="92"/>
        <v>6</v>
      </c>
      <c r="Y180" s="3">
        <f t="shared" si="93"/>
        <v>2</v>
      </c>
      <c r="Z180" s="3">
        <f t="shared" si="94"/>
        <v>9</v>
      </c>
      <c r="AA180" s="3">
        <f t="shared" si="95"/>
        <v>10</v>
      </c>
      <c r="AB180" s="3">
        <f t="shared" si="96"/>
        <v>8</v>
      </c>
      <c r="AC180" s="3">
        <f t="shared" si="97"/>
        <v>7</v>
      </c>
      <c r="AD180" s="3">
        <f t="shared" si="98"/>
        <v>1</v>
      </c>
      <c r="AE180" s="3"/>
      <c r="AF180" s="3">
        <f t="shared" si="99"/>
        <v>0</v>
      </c>
      <c r="AG180" s="3">
        <f t="shared" si="100"/>
        <v>0</v>
      </c>
      <c r="AH180" s="3">
        <f t="shared" si="101"/>
        <v>0</v>
      </c>
      <c r="AI180" s="3">
        <f t="shared" si="102"/>
        <v>0</v>
      </c>
      <c r="AJ180" s="3">
        <f t="shared" si="103"/>
        <v>0</v>
      </c>
      <c r="AK180" s="3">
        <f t="shared" si="104"/>
        <v>0</v>
      </c>
      <c r="AL180" s="3">
        <f t="shared" si="105"/>
        <v>0</v>
      </c>
      <c r="AM180" s="3">
        <f t="shared" si="106"/>
        <v>0</v>
      </c>
      <c r="AN180" s="3">
        <f t="shared" si="107"/>
        <v>0</v>
      </c>
      <c r="AO180" s="3">
        <f t="shared" si="108"/>
        <v>0</v>
      </c>
      <c r="AP180" s="3"/>
      <c r="AQ180" s="3">
        <f t="shared" si="109"/>
        <v>4</v>
      </c>
      <c r="AR180" s="3">
        <f t="shared" si="110"/>
        <v>3</v>
      </c>
      <c r="AS180" s="3">
        <f t="shared" si="111"/>
        <v>5</v>
      </c>
      <c r="AT180" s="3">
        <f t="shared" si="112"/>
        <v>6</v>
      </c>
      <c r="AU180" s="3">
        <f t="shared" si="113"/>
        <v>2</v>
      </c>
      <c r="AV180" s="3">
        <f t="shared" si="114"/>
        <v>9</v>
      </c>
      <c r="AW180" s="3">
        <f t="shared" si="115"/>
        <v>10</v>
      </c>
      <c r="AX180" s="3">
        <f t="shared" si="116"/>
        <v>8</v>
      </c>
      <c r="AY180" s="3">
        <f t="shared" si="117"/>
        <v>7</v>
      </c>
      <c r="AZ180" s="3">
        <f t="shared" si="118"/>
        <v>1</v>
      </c>
      <c r="BA180" s="3"/>
      <c r="BB180" s="6">
        <f t="shared" si="119"/>
        <v>5</v>
      </c>
      <c r="BC180" s="3">
        <f t="shared" si="120"/>
        <v>5</v>
      </c>
      <c r="BD180" s="3">
        <f t="shared" si="123"/>
        <v>20</v>
      </c>
      <c r="BE180" s="3">
        <f t="shared" si="124"/>
        <v>35</v>
      </c>
      <c r="BF180" s="3">
        <f t="shared" si="125"/>
        <v>20</v>
      </c>
      <c r="BG180" s="3">
        <f t="shared" si="126"/>
        <v>5</v>
      </c>
      <c r="BH180" s="3">
        <f t="shared" si="127"/>
        <v>5</v>
      </c>
      <c r="BI180" s="28">
        <f t="shared" si="128"/>
        <v>12.5</v>
      </c>
      <c r="BJ180" s="28">
        <f t="shared" si="129"/>
        <v>4.7871355387816905</v>
      </c>
      <c r="BK180" s="44">
        <f t="shared" si="130"/>
        <v>-1.5666989036012806</v>
      </c>
      <c r="BL180" s="45">
        <f t="shared" si="121"/>
        <v>5.8592543599068986E-2</v>
      </c>
      <c r="BM180" s="39"/>
      <c r="BN180" s="39" t="str">
        <f t="shared" si="131"/>
        <v/>
      </c>
      <c r="BP180" s="12">
        <f t="shared" si="132"/>
        <v>-7.1053630506941309E-4</v>
      </c>
    </row>
    <row r="181" spans="1:68">
      <c r="A181" s="43" t="s">
        <v>644</v>
      </c>
      <c r="B181" s="43" t="s">
        <v>645</v>
      </c>
      <c r="C181" s="43" t="s">
        <v>646</v>
      </c>
      <c r="D181" s="43" t="s">
        <v>647</v>
      </c>
      <c r="E181" s="43" t="s">
        <v>584</v>
      </c>
      <c r="F181" s="12" t="str">
        <f t="shared" si="122"/>
        <v>Immune syst</v>
      </c>
      <c r="H181" s="12">
        <f>VLOOKUP($B181,data!$B$3:$Q$11565,'diff expr Varroa+DWV'!H$7,FALSE)</f>
        <v>10.452767609803599</v>
      </c>
      <c r="I181" s="12">
        <f>VLOOKUP($B181,data!$B$3:$Q$11565,'diff expr Varroa+DWV'!I$7,FALSE)</f>
        <v>10.403233611791901</v>
      </c>
      <c r="J181" s="12">
        <f>VLOOKUP($B181,data!$B$3:$Q$11565,'diff expr Varroa+DWV'!J$7,FALSE)</f>
        <v>10.450917810473699</v>
      </c>
      <c r="K181" s="12">
        <f>VLOOKUP($B181,data!$B$3:$Q$11565,'diff expr Varroa+DWV'!K$7,FALSE)</f>
        <v>10.514110132731201</v>
      </c>
      <c r="L181" s="12">
        <f>VLOOKUP($B181,data!$B$3:$Q$11565,'diff expr Varroa+DWV'!L$7,FALSE)</f>
        <v>10.4439880923688</v>
      </c>
      <c r="M181" s="12">
        <f>VLOOKUP($B181,data!$B$3:$Q$11565,'diff expr Varroa+DWV'!M$7,FALSE)</f>
        <v>10.142029183129599</v>
      </c>
      <c r="N181" s="12">
        <f>VLOOKUP($B181,data!$B$3:$Q$11565,'diff expr Varroa+DWV'!N$7,FALSE)</f>
        <v>10.2025369157617</v>
      </c>
      <c r="O181" s="12">
        <f>VLOOKUP($B181,data!$B$3:$Q$11565,'diff expr Varroa+DWV'!O$7,FALSE)</f>
        <v>10.424880285033399</v>
      </c>
      <c r="P181" s="12">
        <f>VLOOKUP($B181,data!$B$3:$Q$11565,'diff expr Varroa+DWV'!P$7,FALSE)</f>
        <v>9.8690014632533103</v>
      </c>
      <c r="Q181" s="12">
        <f>VLOOKUP($B181,data!$B$3:$Q$11565,'diff expr Varroa+DWV'!Q$7,FALSE)</f>
        <v>11.0638488631648</v>
      </c>
      <c r="S181" s="40" t="str">
        <f>IF(COUNTIF(H181:L181,"&gt;"&amp;'reference parameters'!$B$2)&gt;='reference parameters'!$B$3,IF(COUNTIF('diff expr Varroa+DWV'!M181:Q181,"&gt;"&amp;'reference parameters'!$B$2)&gt;='reference parameters'!$B$4,"OK"))</f>
        <v>OK</v>
      </c>
      <c r="U181" s="3">
        <f t="shared" si="89"/>
        <v>8</v>
      </c>
      <c r="V181" s="3">
        <f t="shared" si="90"/>
        <v>4</v>
      </c>
      <c r="W181" s="3">
        <f t="shared" si="91"/>
        <v>7</v>
      </c>
      <c r="X181" s="3">
        <f t="shared" si="92"/>
        <v>9</v>
      </c>
      <c r="Y181" s="3">
        <f t="shared" si="93"/>
        <v>6</v>
      </c>
      <c r="Z181" s="3">
        <f t="shared" si="94"/>
        <v>2</v>
      </c>
      <c r="AA181" s="3">
        <f t="shared" si="95"/>
        <v>3</v>
      </c>
      <c r="AB181" s="3">
        <f t="shared" si="96"/>
        <v>5</v>
      </c>
      <c r="AC181" s="3">
        <f t="shared" si="97"/>
        <v>1</v>
      </c>
      <c r="AD181" s="3">
        <f t="shared" si="98"/>
        <v>10</v>
      </c>
      <c r="AE181" s="3"/>
      <c r="AF181" s="3">
        <f t="shared" si="99"/>
        <v>0</v>
      </c>
      <c r="AG181" s="3">
        <f t="shared" si="100"/>
        <v>0</v>
      </c>
      <c r="AH181" s="3">
        <f t="shared" si="101"/>
        <v>0</v>
      </c>
      <c r="AI181" s="3">
        <f t="shared" si="102"/>
        <v>0</v>
      </c>
      <c r="AJ181" s="3">
        <f t="shared" si="103"/>
        <v>0</v>
      </c>
      <c r="AK181" s="3">
        <f t="shared" si="104"/>
        <v>0</v>
      </c>
      <c r="AL181" s="3">
        <f t="shared" si="105"/>
        <v>0</v>
      </c>
      <c r="AM181" s="3">
        <f t="shared" si="106"/>
        <v>0</v>
      </c>
      <c r="AN181" s="3">
        <f t="shared" si="107"/>
        <v>0</v>
      </c>
      <c r="AO181" s="3">
        <f t="shared" si="108"/>
        <v>0</v>
      </c>
      <c r="AP181" s="3"/>
      <c r="AQ181" s="3">
        <f t="shared" si="109"/>
        <v>8</v>
      </c>
      <c r="AR181" s="3">
        <f t="shared" si="110"/>
        <v>4</v>
      </c>
      <c r="AS181" s="3">
        <f t="shared" si="111"/>
        <v>7</v>
      </c>
      <c r="AT181" s="3">
        <f t="shared" si="112"/>
        <v>9</v>
      </c>
      <c r="AU181" s="3">
        <f t="shared" si="113"/>
        <v>6</v>
      </c>
      <c r="AV181" s="3">
        <f t="shared" si="114"/>
        <v>2</v>
      </c>
      <c r="AW181" s="3">
        <f t="shared" si="115"/>
        <v>3</v>
      </c>
      <c r="AX181" s="3">
        <f t="shared" si="116"/>
        <v>5</v>
      </c>
      <c r="AY181" s="3">
        <f t="shared" si="117"/>
        <v>1</v>
      </c>
      <c r="AZ181" s="3">
        <f t="shared" si="118"/>
        <v>10</v>
      </c>
      <c r="BA181" s="3"/>
      <c r="BB181" s="6">
        <f t="shared" si="119"/>
        <v>5</v>
      </c>
      <c r="BC181" s="3">
        <f t="shared" si="120"/>
        <v>5</v>
      </c>
      <c r="BD181" s="3">
        <f t="shared" si="123"/>
        <v>34</v>
      </c>
      <c r="BE181" s="3">
        <f t="shared" si="124"/>
        <v>21</v>
      </c>
      <c r="BF181" s="3">
        <f t="shared" si="125"/>
        <v>6</v>
      </c>
      <c r="BG181" s="3">
        <f t="shared" si="126"/>
        <v>19</v>
      </c>
      <c r="BH181" s="3">
        <f t="shared" si="127"/>
        <v>6</v>
      </c>
      <c r="BI181" s="28">
        <f t="shared" si="128"/>
        <v>12.5</v>
      </c>
      <c r="BJ181" s="28">
        <f t="shared" si="129"/>
        <v>4.7871355387816905</v>
      </c>
      <c r="BK181" s="44">
        <f t="shared" si="130"/>
        <v>-1.3578057164544433</v>
      </c>
      <c r="BL181" s="45">
        <f t="shared" si="121"/>
        <v>8.7262670284291577E-2</v>
      </c>
      <c r="BM181" s="39"/>
      <c r="BN181" s="39" t="str">
        <f t="shared" si="131"/>
        <v/>
      </c>
      <c r="BP181" s="12">
        <f t="shared" si="132"/>
        <v>-4.7012624541449806E-3</v>
      </c>
    </row>
    <row r="182" spans="1:68">
      <c r="A182" s="43" t="s">
        <v>648</v>
      </c>
      <c r="B182" s="43" t="s">
        <v>649</v>
      </c>
      <c r="C182" s="43" t="s">
        <v>628</v>
      </c>
      <c r="D182" s="43" t="s">
        <v>629</v>
      </c>
      <c r="E182" s="43" t="s">
        <v>584</v>
      </c>
      <c r="F182" s="12" t="str">
        <f t="shared" si="122"/>
        <v>Immune syst</v>
      </c>
      <c r="H182" s="12">
        <f>VLOOKUP($B182,data!$B$3:$Q$11565,'diff expr Varroa+DWV'!H$7,FALSE)</f>
        <v>4.6454443926476303</v>
      </c>
      <c r="I182" s="12">
        <f>VLOOKUP($B182,data!$B$3:$Q$11565,'diff expr Varroa+DWV'!I$7,FALSE)</f>
        <v>4.2618677800425697</v>
      </c>
      <c r="J182" s="12">
        <f>VLOOKUP($B182,data!$B$3:$Q$11565,'diff expr Varroa+DWV'!J$7,FALSE)</f>
        <v>7.5384713863363499</v>
      </c>
      <c r="K182" s="12">
        <f>VLOOKUP($B182,data!$B$3:$Q$11565,'diff expr Varroa+DWV'!K$7,FALSE)</f>
        <v>4.2917886290068799</v>
      </c>
      <c r="L182" s="12">
        <f>VLOOKUP($B182,data!$B$3:$Q$11565,'diff expr Varroa+DWV'!L$7,FALSE)</f>
        <v>4.8382239915511303</v>
      </c>
      <c r="M182" s="12">
        <f>VLOOKUP($B182,data!$B$3:$Q$11565,'diff expr Varroa+DWV'!M$7,FALSE)</f>
        <v>4.21436379980989</v>
      </c>
      <c r="N182" s="12">
        <f>VLOOKUP($B182,data!$B$3:$Q$11565,'diff expr Varroa+DWV'!N$7,FALSE)</f>
        <v>4.1706164353931596</v>
      </c>
      <c r="O182" s="12">
        <f>VLOOKUP($B182,data!$B$3:$Q$11565,'diff expr Varroa+DWV'!O$7,FALSE)</f>
        <v>4.2491040476565001</v>
      </c>
      <c r="P182" s="12">
        <f>VLOOKUP($B182,data!$B$3:$Q$11565,'diff expr Varroa+DWV'!P$7,FALSE)</f>
        <v>3.6194497939779602</v>
      </c>
      <c r="Q182" s="12">
        <f>VLOOKUP($B182,data!$B$3:$Q$11565,'diff expr Varroa+DWV'!Q$7,FALSE)</f>
        <v>5.09416193408443</v>
      </c>
      <c r="S182" s="40" t="str">
        <f>IF(COUNTIF(H182:L182,"&gt;"&amp;'reference parameters'!$B$2)&gt;='reference parameters'!$B$3,IF(COUNTIF('diff expr Varroa+DWV'!M182:Q182,"&gt;"&amp;'reference parameters'!$B$2)&gt;='reference parameters'!$B$4,"OK"))</f>
        <v>OK</v>
      </c>
      <c r="U182" s="3">
        <f t="shared" si="89"/>
        <v>7</v>
      </c>
      <c r="V182" s="3">
        <f t="shared" si="90"/>
        <v>5</v>
      </c>
      <c r="W182" s="3">
        <f t="shared" si="91"/>
        <v>10</v>
      </c>
      <c r="X182" s="3">
        <f t="shared" si="92"/>
        <v>6</v>
      </c>
      <c r="Y182" s="3">
        <f t="shared" si="93"/>
        <v>8</v>
      </c>
      <c r="Z182" s="3">
        <f t="shared" si="94"/>
        <v>3</v>
      </c>
      <c r="AA182" s="3">
        <f t="shared" si="95"/>
        <v>2</v>
      </c>
      <c r="AB182" s="3">
        <f t="shared" si="96"/>
        <v>4</v>
      </c>
      <c r="AC182" s="3">
        <f t="shared" si="97"/>
        <v>1</v>
      </c>
      <c r="AD182" s="3">
        <f t="shared" si="98"/>
        <v>9</v>
      </c>
      <c r="AE182" s="3"/>
      <c r="AF182" s="3">
        <f t="shared" si="99"/>
        <v>0</v>
      </c>
      <c r="AG182" s="3">
        <f t="shared" si="100"/>
        <v>0</v>
      </c>
      <c r="AH182" s="3">
        <f t="shared" si="101"/>
        <v>0</v>
      </c>
      <c r="AI182" s="3">
        <f t="shared" si="102"/>
        <v>0</v>
      </c>
      <c r="AJ182" s="3">
        <f t="shared" si="103"/>
        <v>0</v>
      </c>
      <c r="AK182" s="3">
        <f t="shared" si="104"/>
        <v>0</v>
      </c>
      <c r="AL182" s="3">
        <f t="shared" si="105"/>
        <v>0</v>
      </c>
      <c r="AM182" s="3">
        <f t="shared" si="106"/>
        <v>0</v>
      </c>
      <c r="AN182" s="3">
        <f t="shared" si="107"/>
        <v>0</v>
      </c>
      <c r="AO182" s="3">
        <f t="shared" si="108"/>
        <v>0</v>
      </c>
      <c r="AP182" s="3"/>
      <c r="AQ182" s="3">
        <f t="shared" si="109"/>
        <v>7</v>
      </c>
      <c r="AR182" s="3">
        <f t="shared" si="110"/>
        <v>5</v>
      </c>
      <c r="AS182" s="3">
        <f t="shared" si="111"/>
        <v>10</v>
      </c>
      <c r="AT182" s="3">
        <f t="shared" si="112"/>
        <v>6</v>
      </c>
      <c r="AU182" s="3">
        <f t="shared" si="113"/>
        <v>8</v>
      </c>
      <c r="AV182" s="3">
        <f t="shared" si="114"/>
        <v>3</v>
      </c>
      <c r="AW182" s="3">
        <f t="shared" si="115"/>
        <v>2</v>
      </c>
      <c r="AX182" s="3">
        <f t="shared" si="116"/>
        <v>4</v>
      </c>
      <c r="AY182" s="3">
        <f t="shared" si="117"/>
        <v>1</v>
      </c>
      <c r="AZ182" s="3">
        <f t="shared" si="118"/>
        <v>9</v>
      </c>
      <c r="BA182" s="3"/>
      <c r="BB182" s="6">
        <f t="shared" si="119"/>
        <v>5</v>
      </c>
      <c r="BC182" s="3">
        <f t="shared" si="120"/>
        <v>5</v>
      </c>
      <c r="BD182" s="3">
        <f t="shared" si="123"/>
        <v>36</v>
      </c>
      <c r="BE182" s="3">
        <f t="shared" si="124"/>
        <v>19</v>
      </c>
      <c r="BF182" s="3">
        <f t="shared" si="125"/>
        <v>4</v>
      </c>
      <c r="BG182" s="3">
        <f t="shared" si="126"/>
        <v>21</v>
      </c>
      <c r="BH182" s="3">
        <f t="shared" si="127"/>
        <v>4</v>
      </c>
      <c r="BI182" s="28">
        <f t="shared" si="128"/>
        <v>12.5</v>
      </c>
      <c r="BJ182" s="28">
        <f t="shared" si="129"/>
        <v>4.7871355387816905</v>
      </c>
      <c r="BK182" s="44">
        <f t="shared" si="130"/>
        <v>-1.775592090748118</v>
      </c>
      <c r="BL182" s="45">
        <f t="shared" si="121"/>
        <v>3.7900087291180634E-2</v>
      </c>
      <c r="BM182" s="39"/>
      <c r="BN182" s="39" t="str">
        <f t="shared" si="131"/>
        <v/>
      </c>
      <c r="BP182" s="12">
        <f t="shared" si="132"/>
        <v>-7.8478152402454218E-2</v>
      </c>
    </row>
    <row r="183" spans="1:68">
      <c r="A183" s="43" t="s">
        <v>650</v>
      </c>
      <c r="B183" s="43" t="s">
        <v>651</v>
      </c>
      <c r="C183" s="43" t="s">
        <v>652</v>
      </c>
      <c r="D183" s="43" t="s">
        <v>653</v>
      </c>
      <c r="E183" s="43" t="s">
        <v>584</v>
      </c>
      <c r="F183" s="12" t="str">
        <f t="shared" si="122"/>
        <v>Immune syst</v>
      </c>
      <c r="H183" s="12" t="e">
        <f>VLOOKUP($B183,data!$B$3:$Q$11565,'diff expr Varroa+DWV'!H$7,FALSE)</f>
        <v>#N/A</v>
      </c>
      <c r="I183" s="12" t="e">
        <f>VLOOKUP($B183,data!$B$3:$Q$11565,'diff expr Varroa+DWV'!I$7,FALSE)</f>
        <v>#N/A</v>
      </c>
      <c r="J183" s="12" t="e">
        <f>VLOOKUP($B183,data!$B$3:$Q$11565,'diff expr Varroa+DWV'!J$7,FALSE)</f>
        <v>#N/A</v>
      </c>
      <c r="K183" s="12" t="e">
        <f>VLOOKUP($B183,data!$B$3:$Q$11565,'diff expr Varroa+DWV'!K$7,FALSE)</f>
        <v>#N/A</v>
      </c>
      <c r="L183" s="12" t="e">
        <f>VLOOKUP($B183,data!$B$3:$Q$11565,'diff expr Varroa+DWV'!L$7,FALSE)</f>
        <v>#N/A</v>
      </c>
      <c r="M183" s="12" t="e">
        <f>VLOOKUP($B183,data!$B$3:$Q$11565,'diff expr Varroa+DWV'!M$7,FALSE)</f>
        <v>#N/A</v>
      </c>
      <c r="N183" s="12" t="e">
        <f>VLOOKUP($B183,data!$B$3:$Q$11565,'diff expr Varroa+DWV'!N$7,FALSE)</f>
        <v>#N/A</v>
      </c>
      <c r="O183" s="12" t="e">
        <f>VLOOKUP($B183,data!$B$3:$Q$11565,'diff expr Varroa+DWV'!O$7,FALSE)</f>
        <v>#N/A</v>
      </c>
      <c r="P183" s="12" t="e">
        <f>VLOOKUP($B183,data!$B$3:$Q$11565,'diff expr Varroa+DWV'!P$7,FALSE)</f>
        <v>#N/A</v>
      </c>
      <c r="Q183" s="12" t="e">
        <f>VLOOKUP($B183,data!$B$3:$Q$11565,'diff expr Varroa+DWV'!Q$7,FALSE)</f>
        <v>#N/A</v>
      </c>
      <c r="S183" s="40" t="b">
        <f>IF(COUNTIF(H183:L183,"&gt;"&amp;'reference parameters'!$B$2)&gt;='reference parameters'!$B$3,IF(COUNTIF('diff expr Varroa+DWV'!M183:Q183,"&gt;"&amp;'reference parameters'!$B$2)&gt;='reference parameters'!$B$4,"OK"))</f>
        <v>0</v>
      </c>
      <c r="U183" s="3" t="b">
        <f t="shared" si="89"/>
        <v>0</v>
      </c>
      <c r="V183" s="3" t="b">
        <f t="shared" si="90"/>
        <v>0</v>
      </c>
      <c r="W183" s="3" t="b">
        <f t="shared" si="91"/>
        <v>0</v>
      </c>
      <c r="X183" s="3" t="b">
        <f t="shared" si="92"/>
        <v>0</v>
      </c>
      <c r="Y183" s="3" t="b">
        <f t="shared" si="93"/>
        <v>0</v>
      </c>
      <c r="Z183" s="3" t="b">
        <f t="shared" si="94"/>
        <v>0</v>
      </c>
      <c r="AA183" s="3" t="b">
        <f t="shared" si="95"/>
        <v>0</v>
      </c>
      <c r="AB183" s="3" t="b">
        <f t="shared" si="96"/>
        <v>0</v>
      </c>
      <c r="AC183" s="3" t="b">
        <f t="shared" si="97"/>
        <v>0</v>
      </c>
      <c r="AD183" s="3" t="b">
        <f t="shared" si="98"/>
        <v>0</v>
      </c>
      <c r="AE183" s="3"/>
      <c r="AF183" s="3" t="str">
        <f t="shared" si="99"/>
        <v/>
      </c>
      <c r="AG183" s="3" t="str">
        <f t="shared" si="100"/>
        <v/>
      </c>
      <c r="AH183" s="3" t="str">
        <f t="shared" si="101"/>
        <v/>
      </c>
      <c r="AI183" s="3" t="str">
        <f t="shared" si="102"/>
        <v/>
      </c>
      <c r="AJ183" s="3" t="str">
        <f t="shared" si="103"/>
        <v/>
      </c>
      <c r="AK183" s="3" t="str">
        <f t="shared" si="104"/>
        <v/>
      </c>
      <c r="AL183" s="3" t="str">
        <f t="shared" si="105"/>
        <v/>
      </c>
      <c r="AM183" s="3" t="str">
        <f t="shared" si="106"/>
        <v/>
      </c>
      <c r="AN183" s="3" t="str">
        <f t="shared" si="107"/>
        <v/>
      </c>
      <c r="AO183" s="3" t="str">
        <f t="shared" si="108"/>
        <v/>
      </c>
      <c r="AP183" s="3"/>
      <c r="AQ183" s="3" t="str">
        <f t="shared" si="109"/>
        <v/>
      </c>
      <c r="AR183" s="3" t="str">
        <f t="shared" si="110"/>
        <v/>
      </c>
      <c r="AS183" s="3" t="str">
        <f t="shared" si="111"/>
        <v/>
      </c>
      <c r="AT183" s="3" t="str">
        <f t="shared" si="112"/>
        <v/>
      </c>
      <c r="AU183" s="3" t="str">
        <f t="shared" si="113"/>
        <v/>
      </c>
      <c r="AV183" s="3" t="str">
        <f t="shared" si="114"/>
        <v/>
      </c>
      <c r="AW183" s="3" t="str">
        <f t="shared" si="115"/>
        <v/>
      </c>
      <c r="AX183" s="3" t="str">
        <f t="shared" si="116"/>
        <v/>
      </c>
      <c r="AY183" s="3" t="str">
        <f t="shared" si="117"/>
        <v/>
      </c>
      <c r="AZ183" s="3" t="str">
        <f t="shared" si="118"/>
        <v/>
      </c>
      <c r="BA183" s="3"/>
      <c r="BB183" s="6">
        <f t="shared" si="119"/>
        <v>0</v>
      </c>
      <c r="BC183" s="3">
        <f t="shared" si="120"/>
        <v>0</v>
      </c>
      <c r="BD183" s="3">
        <f t="shared" si="123"/>
        <v>0</v>
      </c>
      <c r="BE183" s="3">
        <f t="shared" si="124"/>
        <v>0</v>
      </c>
      <c r="BF183" s="3">
        <f t="shared" si="125"/>
        <v>0</v>
      </c>
      <c r="BG183" s="3">
        <f t="shared" si="126"/>
        <v>0</v>
      </c>
      <c r="BH183" s="3">
        <f t="shared" si="127"/>
        <v>0</v>
      </c>
      <c r="BI183" s="28">
        <f t="shared" si="128"/>
        <v>0</v>
      </c>
      <c r="BJ183" s="28">
        <f t="shared" si="129"/>
        <v>0</v>
      </c>
      <c r="BK183" s="44" t="e">
        <f t="shared" si="130"/>
        <v>#DIV/0!</v>
      </c>
      <c r="BL183" s="45" t="str">
        <f t="shared" si="121"/>
        <v/>
      </c>
      <c r="BM183" s="39"/>
      <c r="BN183" s="39" t="str">
        <f t="shared" si="131"/>
        <v/>
      </c>
      <c r="BP183" s="12" t="e">
        <f t="shared" si="132"/>
        <v>#N/A</v>
      </c>
    </row>
    <row r="184" spans="1:68">
      <c r="A184" s="43" t="s">
        <v>654</v>
      </c>
      <c r="B184" s="43" t="s">
        <v>655</v>
      </c>
      <c r="C184" s="43" t="s">
        <v>656</v>
      </c>
      <c r="D184" s="43" t="s">
        <v>657</v>
      </c>
      <c r="E184" s="43" t="s">
        <v>584</v>
      </c>
      <c r="F184" s="12" t="str">
        <f t="shared" si="122"/>
        <v>Immune syst</v>
      </c>
      <c r="H184" s="12">
        <f>VLOOKUP($B184,data!$B$3:$Q$11565,'diff expr Varroa+DWV'!H$7,FALSE)</f>
        <v>9.53056841483291</v>
      </c>
      <c r="I184" s="12">
        <f>VLOOKUP($B184,data!$B$3:$Q$11565,'diff expr Varroa+DWV'!I$7,FALSE)</f>
        <v>9.5072471313134805</v>
      </c>
      <c r="J184" s="12">
        <f>VLOOKUP($B184,data!$B$3:$Q$11565,'diff expr Varroa+DWV'!J$7,FALSE)</f>
        <v>10.2901148652356</v>
      </c>
      <c r="K184" s="12">
        <f>VLOOKUP($B184,data!$B$3:$Q$11565,'diff expr Varroa+DWV'!K$7,FALSE)</f>
        <v>9.70800349350956</v>
      </c>
      <c r="L184" s="12">
        <f>VLOOKUP($B184,data!$B$3:$Q$11565,'diff expr Varroa+DWV'!L$7,FALSE)</f>
        <v>9.7463423298024807</v>
      </c>
      <c r="M184" s="12">
        <f>VLOOKUP($B184,data!$B$3:$Q$11565,'diff expr Varroa+DWV'!M$7,FALSE)</f>
        <v>10.7747121178292</v>
      </c>
      <c r="N184" s="12">
        <f>VLOOKUP($B184,data!$B$3:$Q$11565,'diff expr Varroa+DWV'!N$7,FALSE)</f>
        <v>11.337382376733499</v>
      </c>
      <c r="O184" s="12">
        <f>VLOOKUP($B184,data!$B$3:$Q$11565,'diff expr Varroa+DWV'!O$7,FALSE)</f>
        <v>9.8119122110715509</v>
      </c>
      <c r="P184" s="12">
        <f>VLOOKUP($B184,data!$B$3:$Q$11565,'diff expr Varroa+DWV'!P$7,FALSE)</f>
        <v>10.671695216311701</v>
      </c>
      <c r="Q184" s="12">
        <f>VLOOKUP($B184,data!$B$3:$Q$11565,'diff expr Varroa+DWV'!Q$7,FALSE)</f>
        <v>10.8285044680522</v>
      </c>
      <c r="S184" s="40" t="str">
        <f>IF(COUNTIF(H184:L184,"&gt;"&amp;'reference parameters'!$B$2)&gt;='reference parameters'!$B$3,IF(COUNTIF('diff expr Varroa+DWV'!M184:Q184,"&gt;"&amp;'reference parameters'!$B$2)&gt;='reference parameters'!$B$4,"OK"))</f>
        <v>OK</v>
      </c>
      <c r="U184" s="3">
        <f t="shared" si="89"/>
        <v>2</v>
      </c>
      <c r="V184" s="3">
        <f t="shared" si="90"/>
        <v>1</v>
      </c>
      <c r="W184" s="3">
        <f t="shared" si="91"/>
        <v>6</v>
      </c>
      <c r="X184" s="3">
        <f t="shared" si="92"/>
        <v>3</v>
      </c>
      <c r="Y184" s="3">
        <f t="shared" si="93"/>
        <v>4</v>
      </c>
      <c r="Z184" s="3">
        <f t="shared" si="94"/>
        <v>8</v>
      </c>
      <c r="AA184" s="3">
        <f t="shared" si="95"/>
        <v>10</v>
      </c>
      <c r="AB184" s="3">
        <f t="shared" si="96"/>
        <v>5</v>
      </c>
      <c r="AC184" s="3">
        <f t="shared" si="97"/>
        <v>7</v>
      </c>
      <c r="AD184" s="3">
        <f t="shared" si="98"/>
        <v>9</v>
      </c>
      <c r="AE184" s="3"/>
      <c r="AF184" s="3">
        <f t="shared" si="99"/>
        <v>0</v>
      </c>
      <c r="AG184" s="3">
        <f t="shared" si="100"/>
        <v>0</v>
      </c>
      <c r="AH184" s="3">
        <f t="shared" si="101"/>
        <v>0</v>
      </c>
      <c r="AI184" s="3">
        <f t="shared" si="102"/>
        <v>0</v>
      </c>
      <c r="AJ184" s="3">
        <f t="shared" si="103"/>
        <v>0</v>
      </c>
      <c r="AK184" s="3">
        <f t="shared" si="104"/>
        <v>0</v>
      </c>
      <c r="AL184" s="3">
        <f t="shared" si="105"/>
        <v>0</v>
      </c>
      <c r="AM184" s="3">
        <f t="shared" si="106"/>
        <v>0</v>
      </c>
      <c r="AN184" s="3">
        <f t="shared" si="107"/>
        <v>0</v>
      </c>
      <c r="AO184" s="3">
        <f t="shared" si="108"/>
        <v>0</v>
      </c>
      <c r="AP184" s="3"/>
      <c r="AQ184" s="3">
        <f t="shared" si="109"/>
        <v>2</v>
      </c>
      <c r="AR184" s="3">
        <f t="shared" si="110"/>
        <v>1</v>
      </c>
      <c r="AS184" s="3">
        <f t="shared" si="111"/>
        <v>6</v>
      </c>
      <c r="AT184" s="3">
        <f t="shared" si="112"/>
        <v>3</v>
      </c>
      <c r="AU184" s="3">
        <f t="shared" si="113"/>
        <v>4</v>
      </c>
      <c r="AV184" s="3">
        <f t="shared" si="114"/>
        <v>8</v>
      </c>
      <c r="AW184" s="3">
        <f t="shared" si="115"/>
        <v>10</v>
      </c>
      <c r="AX184" s="3">
        <f t="shared" si="116"/>
        <v>5</v>
      </c>
      <c r="AY184" s="3">
        <f t="shared" si="117"/>
        <v>7</v>
      </c>
      <c r="AZ184" s="3">
        <f t="shared" si="118"/>
        <v>9</v>
      </c>
      <c r="BA184" s="3"/>
      <c r="BB184" s="6">
        <f t="shared" si="119"/>
        <v>5</v>
      </c>
      <c r="BC184" s="3">
        <f t="shared" si="120"/>
        <v>5</v>
      </c>
      <c r="BD184" s="3">
        <f t="shared" si="123"/>
        <v>16</v>
      </c>
      <c r="BE184" s="3">
        <f t="shared" si="124"/>
        <v>39</v>
      </c>
      <c r="BF184" s="3">
        <f t="shared" si="125"/>
        <v>24</v>
      </c>
      <c r="BG184" s="3">
        <f t="shared" si="126"/>
        <v>1</v>
      </c>
      <c r="BH184" s="3">
        <f t="shared" si="127"/>
        <v>1</v>
      </c>
      <c r="BI184" s="28">
        <f t="shared" si="128"/>
        <v>12.5</v>
      </c>
      <c r="BJ184" s="28">
        <f t="shared" si="129"/>
        <v>4.7871355387816905</v>
      </c>
      <c r="BK184" s="44">
        <f t="shared" si="130"/>
        <v>-2.40227165218863</v>
      </c>
      <c r="BL184" s="45">
        <f t="shared" si="121"/>
        <v>8.1468018105142637E-3</v>
      </c>
      <c r="BM184" s="39"/>
      <c r="BN184" s="39" t="str">
        <f t="shared" si="131"/>
        <v>sign</v>
      </c>
      <c r="BP184" s="12">
        <f t="shared" si="132"/>
        <v>3.9476018384039149E-2</v>
      </c>
    </row>
    <row r="185" spans="1:68">
      <c r="A185" s="43" t="s">
        <v>658</v>
      </c>
      <c r="B185" s="43" t="s">
        <v>659</v>
      </c>
      <c r="C185" s="43" t="s">
        <v>660</v>
      </c>
      <c r="D185" s="43" t="s">
        <v>661</v>
      </c>
      <c r="E185" s="43" t="s">
        <v>584</v>
      </c>
      <c r="F185" s="12" t="str">
        <f t="shared" si="122"/>
        <v>Immune syst</v>
      </c>
      <c r="H185" s="12" t="e">
        <f>VLOOKUP($B185,data!$B$3:$Q$11565,'diff expr Varroa+DWV'!H$7,FALSE)</f>
        <v>#N/A</v>
      </c>
      <c r="I185" s="12" t="e">
        <f>VLOOKUP($B185,data!$B$3:$Q$11565,'diff expr Varroa+DWV'!I$7,FALSE)</f>
        <v>#N/A</v>
      </c>
      <c r="J185" s="12" t="e">
        <f>VLOOKUP($B185,data!$B$3:$Q$11565,'diff expr Varroa+DWV'!J$7,FALSE)</f>
        <v>#N/A</v>
      </c>
      <c r="K185" s="12" t="e">
        <f>VLOOKUP($B185,data!$B$3:$Q$11565,'diff expr Varroa+DWV'!K$7,FALSE)</f>
        <v>#N/A</v>
      </c>
      <c r="L185" s="12" t="e">
        <f>VLOOKUP($B185,data!$B$3:$Q$11565,'diff expr Varroa+DWV'!L$7,FALSE)</f>
        <v>#N/A</v>
      </c>
      <c r="M185" s="12" t="e">
        <f>VLOOKUP($B185,data!$B$3:$Q$11565,'diff expr Varroa+DWV'!M$7,FALSE)</f>
        <v>#N/A</v>
      </c>
      <c r="N185" s="12" t="e">
        <f>VLOOKUP($B185,data!$B$3:$Q$11565,'diff expr Varroa+DWV'!N$7,FALSE)</f>
        <v>#N/A</v>
      </c>
      <c r="O185" s="12" t="e">
        <f>VLOOKUP($B185,data!$B$3:$Q$11565,'diff expr Varroa+DWV'!O$7,FALSE)</f>
        <v>#N/A</v>
      </c>
      <c r="P185" s="12" t="e">
        <f>VLOOKUP($B185,data!$B$3:$Q$11565,'diff expr Varroa+DWV'!P$7,FALSE)</f>
        <v>#N/A</v>
      </c>
      <c r="Q185" s="12" t="e">
        <f>VLOOKUP($B185,data!$B$3:$Q$11565,'diff expr Varroa+DWV'!Q$7,FALSE)</f>
        <v>#N/A</v>
      </c>
      <c r="S185" s="40" t="b">
        <f>IF(COUNTIF(H185:L185,"&gt;"&amp;'reference parameters'!$B$2)&gt;='reference parameters'!$B$3,IF(COUNTIF('diff expr Varroa+DWV'!M185:Q185,"&gt;"&amp;'reference parameters'!$B$2)&gt;='reference parameters'!$B$4,"OK"))</f>
        <v>0</v>
      </c>
      <c r="U185" s="3" t="b">
        <f t="shared" si="89"/>
        <v>0</v>
      </c>
      <c r="V185" s="3" t="b">
        <f t="shared" si="90"/>
        <v>0</v>
      </c>
      <c r="W185" s="3" t="b">
        <f t="shared" si="91"/>
        <v>0</v>
      </c>
      <c r="X185" s="3" t="b">
        <f t="shared" si="92"/>
        <v>0</v>
      </c>
      <c r="Y185" s="3" t="b">
        <f t="shared" si="93"/>
        <v>0</v>
      </c>
      <c r="Z185" s="3" t="b">
        <f t="shared" si="94"/>
        <v>0</v>
      </c>
      <c r="AA185" s="3" t="b">
        <f t="shared" si="95"/>
        <v>0</v>
      </c>
      <c r="AB185" s="3" t="b">
        <f t="shared" si="96"/>
        <v>0</v>
      </c>
      <c r="AC185" s="3" t="b">
        <f t="shared" si="97"/>
        <v>0</v>
      </c>
      <c r="AD185" s="3" t="b">
        <f t="shared" si="98"/>
        <v>0</v>
      </c>
      <c r="AE185" s="3"/>
      <c r="AF185" s="3" t="str">
        <f t="shared" si="99"/>
        <v/>
      </c>
      <c r="AG185" s="3" t="str">
        <f t="shared" si="100"/>
        <v/>
      </c>
      <c r="AH185" s="3" t="str">
        <f t="shared" si="101"/>
        <v/>
      </c>
      <c r="AI185" s="3" t="str">
        <f t="shared" si="102"/>
        <v/>
      </c>
      <c r="AJ185" s="3" t="str">
        <f t="shared" si="103"/>
        <v/>
      </c>
      <c r="AK185" s="3" t="str">
        <f t="shared" si="104"/>
        <v/>
      </c>
      <c r="AL185" s="3" t="str">
        <f t="shared" si="105"/>
        <v/>
      </c>
      <c r="AM185" s="3" t="str">
        <f t="shared" si="106"/>
        <v/>
      </c>
      <c r="AN185" s="3" t="str">
        <f t="shared" si="107"/>
        <v/>
      </c>
      <c r="AO185" s="3" t="str">
        <f t="shared" si="108"/>
        <v/>
      </c>
      <c r="AP185" s="3"/>
      <c r="AQ185" s="3" t="str">
        <f t="shared" si="109"/>
        <v/>
      </c>
      <c r="AR185" s="3" t="str">
        <f t="shared" si="110"/>
        <v/>
      </c>
      <c r="AS185" s="3" t="str">
        <f t="shared" si="111"/>
        <v/>
      </c>
      <c r="AT185" s="3" t="str">
        <f t="shared" si="112"/>
        <v/>
      </c>
      <c r="AU185" s="3" t="str">
        <f t="shared" si="113"/>
        <v/>
      </c>
      <c r="AV185" s="3" t="str">
        <f t="shared" si="114"/>
        <v/>
      </c>
      <c r="AW185" s="3" t="str">
        <f t="shared" si="115"/>
        <v/>
      </c>
      <c r="AX185" s="3" t="str">
        <f t="shared" si="116"/>
        <v/>
      </c>
      <c r="AY185" s="3" t="str">
        <f t="shared" si="117"/>
        <v/>
      </c>
      <c r="AZ185" s="3" t="str">
        <f t="shared" si="118"/>
        <v/>
      </c>
      <c r="BA185" s="3"/>
      <c r="BB185" s="6">
        <f t="shared" si="119"/>
        <v>0</v>
      </c>
      <c r="BC185" s="3">
        <f t="shared" si="120"/>
        <v>0</v>
      </c>
      <c r="BD185" s="3">
        <f t="shared" si="123"/>
        <v>0</v>
      </c>
      <c r="BE185" s="3">
        <f t="shared" si="124"/>
        <v>0</v>
      </c>
      <c r="BF185" s="3">
        <f t="shared" si="125"/>
        <v>0</v>
      </c>
      <c r="BG185" s="3">
        <f t="shared" si="126"/>
        <v>0</v>
      </c>
      <c r="BH185" s="3">
        <f t="shared" si="127"/>
        <v>0</v>
      </c>
      <c r="BI185" s="28">
        <f t="shared" si="128"/>
        <v>0</v>
      </c>
      <c r="BJ185" s="28">
        <f t="shared" si="129"/>
        <v>0</v>
      </c>
      <c r="BK185" s="44" t="e">
        <f t="shared" si="130"/>
        <v>#DIV/0!</v>
      </c>
      <c r="BL185" s="45" t="str">
        <f t="shared" si="121"/>
        <v/>
      </c>
      <c r="BM185" s="39"/>
      <c r="BN185" s="39" t="str">
        <f t="shared" si="131"/>
        <v/>
      </c>
      <c r="BP185" s="12" t="e">
        <f t="shared" si="132"/>
        <v>#N/A</v>
      </c>
    </row>
    <row r="186" spans="1:68">
      <c r="A186" s="43" t="s">
        <v>662</v>
      </c>
      <c r="B186" s="43" t="s">
        <v>663</v>
      </c>
      <c r="C186" s="43" t="s">
        <v>602</v>
      </c>
      <c r="D186" s="43" t="s">
        <v>603</v>
      </c>
      <c r="E186" s="43" t="s">
        <v>584</v>
      </c>
      <c r="F186" s="12" t="str">
        <f t="shared" si="122"/>
        <v>Immune syst</v>
      </c>
      <c r="H186" s="12">
        <f>VLOOKUP($B186,data!$B$3:$Q$11565,'diff expr Varroa+DWV'!H$7,FALSE)</f>
        <v>8.9761918389152004</v>
      </c>
      <c r="I186" s="12">
        <f>VLOOKUP($B186,data!$B$3:$Q$11565,'diff expr Varroa+DWV'!I$7,FALSE)</f>
        <v>8.9956630552794294</v>
      </c>
      <c r="J186" s="12">
        <f>VLOOKUP($B186,data!$B$3:$Q$11565,'diff expr Varroa+DWV'!J$7,FALSE)</f>
        <v>8.8612563188973201</v>
      </c>
      <c r="K186" s="12">
        <f>VLOOKUP($B186,data!$B$3:$Q$11565,'diff expr Varroa+DWV'!K$7,FALSE)</f>
        <v>8.7696464400348706</v>
      </c>
      <c r="L186" s="12">
        <f>VLOOKUP($B186,data!$B$3:$Q$11565,'diff expr Varroa+DWV'!L$7,FALSE)</f>
        <v>9.12657101701204</v>
      </c>
      <c r="M186" s="12">
        <f>VLOOKUP($B186,data!$B$3:$Q$11565,'diff expr Varroa+DWV'!M$7,FALSE)</f>
        <v>8.8432997326473597</v>
      </c>
      <c r="N186" s="12">
        <f>VLOOKUP($B186,data!$B$3:$Q$11565,'diff expr Varroa+DWV'!N$7,FALSE)</f>
        <v>8.94112679496887</v>
      </c>
      <c r="O186" s="12">
        <f>VLOOKUP($B186,data!$B$3:$Q$11565,'diff expr Varroa+DWV'!O$7,FALSE)</f>
        <v>8.9490776743726403</v>
      </c>
      <c r="P186" s="12">
        <f>VLOOKUP($B186,data!$B$3:$Q$11565,'diff expr Varroa+DWV'!P$7,FALSE)</f>
        <v>8.5940010267859304</v>
      </c>
      <c r="Q186" s="12">
        <f>VLOOKUP($B186,data!$B$3:$Q$11565,'diff expr Varroa+DWV'!Q$7,FALSE)</f>
        <v>9.9995340544913205</v>
      </c>
      <c r="S186" s="40" t="str">
        <f>IF(COUNTIF(H186:L186,"&gt;"&amp;'reference parameters'!$B$2)&gt;='reference parameters'!$B$3,IF(COUNTIF('diff expr Varroa+DWV'!M186:Q186,"&gt;"&amp;'reference parameters'!$B$2)&gt;='reference parameters'!$B$4,"OK"))</f>
        <v>OK</v>
      </c>
      <c r="U186" s="3">
        <f t="shared" si="89"/>
        <v>7</v>
      </c>
      <c r="V186" s="3">
        <f t="shared" si="90"/>
        <v>8</v>
      </c>
      <c r="W186" s="3">
        <f t="shared" si="91"/>
        <v>4</v>
      </c>
      <c r="X186" s="3">
        <f t="shared" si="92"/>
        <v>2</v>
      </c>
      <c r="Y186" s="3">
        <f t="shared" si="93"/>
        <v>9</v>
      </c>
      <c r="Z186" s="3">
        <f t="shared" si="94"/>
        <v>3</v>
      </c>
      <c r="AA186" s="3">
        <f t="shared" si="95"/>
        <v>5</v>
      </c>
      <c r="AB186" s="3">
        <f t="shared" si="96"/>
        <v>6</v>
      </c>
      <c r="AC186" s="3">
        <f t="shared" si="97"/>
        <v>1</v>
      </c>
      <c r="AD186" s="3">
        <f t="shared" si="98"/>
        <v>10</v>
      </c>
      <c r="AE186" s="3"/>
      <c r="AF186" s="3">
        <f t="shared" si="99"/>
        <v>0</v>
      </c>
      <c r="AG186" s="3">
        <f t="shared" si="100"/>
        <v>0</v>
      </c>
      <c r="AH186" s="3">
        <f t="shared" si="101"/>
        <v>0</v>
      </c>
      <c r="AI186" s="3">
        <f t="shared" si="102"/>
        <v>0</v>
      </c>
      <c r="AJ186" s="3">
        <f t="shared" si="103"/>
        <v>0</v>
      </c>
      <c r="AK186" s="3">
        <f t="shared" si="104"/>
        <v>0</v>
      </c>
      <c r="AL186" s="3">
        <f t="shared" si="105"/>
        <v>0</v>
      </c>
      <c r="AM186" s="3">
        <f t="shared" si="106"/>
        <v>0</v>
      </c>
      <c r="AN186" s="3">
        <f t="shared" si="107"/>
        <v>0</v>
      </c>
      <c r="AO186" s="3">
        <f t="shared" si="108"/>
        <v>0</v>
      </c>
      <c r="AP186" s="3"/>
      <c r="AQ186" s="3">
        <f t="shared" si="109"/>
        <v>7</v>
      </c>
      <c r="AR186" s="3">
        <f t="shared" si="110"/>
        <v>8</v>
      </c>
      <c r="AS186" s="3">
        <f t="shared" si="111"/>
        <v>4</v>
      </c>
      <c r="AT186" s="3">
        <f t="shared" si="112"/>
        <v>2</v>
      </c>
      <c r="AU186" s="3">
        <f t="shared" si="113"/>
        <v>9</v>
      </c>
      <c r="AV186" s="3">
        <f t="shared" si="114"/>
        <v>3</v>
      </c>
      <c r="AW186" s="3">
        <f t="shared" si="115"/>
        <v>5</v>
      </c>
      <c r="AX186" s="3">
        <f t="shared" si="116"/>
        <v>6</v>
      </c>
      <c r="AY186" s="3">
        <f t="shared" si="117"/>
        <v>1</v>
      </c>
      <c r="AZ186" s="3">
        <f t="shared" si="118"/>
        <v>10</v>
      </c>
      <c r="BA186" s="3"/>
      <c r="BB186" s="6">
        <f t="shared" si="119"/>
        <v>5</v>
      </c>
      <c r="BC186" s="3">
        <f t="shared" si="120"/>
        <v>5</v>
      </c>
      <c r="BD186" s="3">
        <f t="shared" si="123"/>
        <v>30</v>
      </c>
      <c r="BE186" s="3">
        <f t="shared" si="124"/>
        <v>25</v>
      </c>
      <c r="BF186" s="3">
        <f t="shared" si="125"/>
        <v>10</v>
      </c>
      <c r="BG186" s="3">
        <f t="shared" si="126"/>
        <v>15</v>
      </c>
      <c r="BH186" s="3">
        <f t="shared" si="127"/>
        <v>10</v>
      </c>
      <c r="BI186" s="28">
        <f t="shared" si="128"/>
        <v>12.5</v>
      </c>
      <c r="BJ186" s="28">
        <f t="shared" si="129"/>
        <v>4.7871355387816905</v>
      </c>
      <c r="BK186" s="44">
        <f t="shared" si="130"/>
        <v>-0.5222329678670935</v>
      </c>
      <c r="BL186" s="45">
        <f t="shared" si="121"/>
        <v>0.30075406722029491</v>
      </c>
      <c r="BM186" s="39"/>
      <c r="BN186" s="39" t="str">
        <f t="shared" si="131"/>
        <v/>
      </c>
      <c r="BP186" s="12">
        <f t="shared" si="132"/>
        <v>5.7649722868982241E-3</v>
      </c>
    </row>
    <row r="187" spans="1:68">
      <c r="A187" s="43" t="s">
        <v>664</v>
      </c>
      <c r="B187" s="43" t="s">
        <v>665</v>
      </c>
      <c r="C187" s="43" t="s">
        <v>666</v>
      </c>
      <c r="D187" s="43" t="s">
        <v>667</v>
      </c>
      <c r="E187" s="43" t="s">
        <v>584</v>
      </c>
      <c r="F187" s="12" t="str">
        <f t="shared" si="122"/>
        <v>Immune syst</v>
      </c>
      <c r="H187" s="12" t="e">
        <f>VLOOKUP($B187,data!$B$3:$Q$11565,'diff expr Varroa+DWV'!H$7,FALSE)</f>
        <v>#N/A</v>
      </c>
      <c r="I187" s="12" t="e">
        <f>VLOOKUP($B187,data!$B$3:$Q$11565,'diff expr Varroa+DWV'!I$7,FALSE)</f>
        <v>#N/A</v>
      </c>
      <c r="J187" s="12" t="e">
        <f>VLOOKUP($B187,data!$B$3:$Q$11565,'diff expr Varroa+DWV'!J$7,FALSE)</f>
        <v>#N/A</v>
      </c>
      <c r="K187" s="12" t="e">
        <f>VLOOKUP($B187,data!$B$3:$Q$11565,'diff expr Varroa+DWV'!K$7,FALSE)</f>
        <v>#N/A</v>
      </c>
      <c r="L187" s="12" t="e">
        <f>VLOOKUP($B187,data!$B$3:$Q$11565,'diff expr Varroa+DWV'!L$7,FALSE)</f>
        <v>#N/A</v>
      </c>
      <c r="M187" s="12" t="e">
        <f>VLOOKUP($B187,data!$B$3:$Q$11565,'diff expr Varroa+DWV'!M$7,FALSE)</f>
        <v>#N/A</v>
      </c>
      <c r="N187" s="12" t="e">
        <f>VLOOKUP($B187,data!$B$3:$Q$11565,'diff expr Varroa+DWV'!N$7,FALSE)</f>
        <v>#N/A</v>
      </c>
      <c r="O187" s="12" t="e">
        <f>VLOOKUP($B187,data!$B$3:$Q$11565,'diff expr Varroa+DWV'!O$7,FALSE)</f>
        <v>#N/A</v>
      </c>
      <c r="P187" s="12" t="e">
        <f>VLOOKUP($B187,data!$B$3:$Q$11565,'diff expr Varroa+DWV'!P$7,FALSE)</f>
        <v>#N/A</v>
      </c>
      <c r="Q187" s="12" t="e">
        <f>VLOOKUP($B187,data!$B$3:$Q$11565,'diff expr Varroa+DWV'!Q$7,FALSE)</f>
        <v>#N/A</v>
      </c>
      <c r="S187" s="40" t="b">
        <f>IF(COUNTIF(H187:L187,"&gt;"&amp;'reference parameters'!$B$2)&gt;='reference parameters'!$B$3,IF(COUNTIF('diff expr Varroa+DWV'!M187:Q187,"&gt;"&amp;'reference parameters'!$B$2)&gt;='reference parameters'!$B$4,"OK"))</f>
        <v>0</v>
      </c>
      <c r="U187" s="3" t="b">
        <f t="shared" si="89"/>
        <v>0</v>
      </c>
      <c r="V187" s="3" t="b">
        <f t="shared" si="90"/>
        <v>0</v>
      </c>
      <c r="W187" s="3" t="b">
        <f t="shared" si="91"/>
        <v>0</v>
      </c>
      <c r="X187" s="3" t="b">
        <f t="shared" si="92"/>
        <v>0</v>
      </c>
      <c r="Y187" s="3" t="b">
        <f t="shared" si="93"/>
        <v>0</v>
      </c>
      <c r="Z187" s="3" t="b">
        <f t="shared" si="94"/>
        <v>0</v>
      </c>
      <c r="AA187" s="3" t="b">
        <f t="shared" si="95"/>
        <v>0</v>
      </c>
      <c r="AB187" s="3" t="b">
        <f t="shared" si="96"/>
        <v>0</v>
      </c>
      <c r="AC187" s="3" t="b">
        <f t="shared" si="97"/>
        <v>0</v>
      </c>
      <c r="AD187" s="3" t="b">
        <f t="shared" si="98"/>
        <v>0</v>
      </c>
      <c r="AE187" s="3"/>
      <c r="AF187" s="3" t="str">
        <f t="shared" si="99"/>
        <v/>
      </c>
      <c r="AG187" s="3" t="str">
        <f t="shared" si="100"/>
        <v/>
      </c>
      <c r="AH187" s="3" t="str">
        <f t="shared" si="101"/>
        <v/>
      </c>
      <c r="AI187" s="3" t="str">
        <f t="shared" si="102"/>
        <v/>
      </c>
      <c r="AJ187" s="3" t="str">
        <f t="shared" si="103"/>
        <v/>
      </c>
      <c r="AK187" s="3" t="str">
        <f t="shared" si="104"/>
        <v/>
      </c>
      <c r="AL187" s="3" t="str">
        <f t="shared" si="105"/>
        <v/>
      </c>
      <c r="AM187" s="3" t="str">
        <f t="shared" si="106"/>
        <v/>
      </c>
      <c r="AN187" s="3" t="str">
        <f t="shared" si="107"/>
        <v/>
      </c>
      <c r="AO187" s="3" t="str">
        <f t="shared" si="108"/>
        <v/>
      </c>
      <c r="AP187" s="3"/>
      <c r="AQ187" s="3" t="str">
        <f t="shared" si="109"/>
        <v/>
      </c>
      <c r="AR187" s="3" t="str">
        <f t="shared" si="110"/>
        <v/>
      </c>
      <c r="AS187" s="3" t="str">
        <f t="shared" si="111"/>
        <v/>
      </c>
      <c r="AT187" s="3" t="str">
        <f t="shared" si="112"/>
        <v/>
      </c>
      <c r="AU187" s="3" t="str">
        <f t="shared" si="113"/>
        <v/>
      </c>
      <c r="AV187" s="3" t="str">
        <f t="shared" si="114"/>
        <v/>
      </c>
      <c r="AW187" s="3" t="str">
        <f t="shared" si="115"/>
        <v/>
      </c>
      <c r="AX187" s="3" t="str">
        <f t="shared" si="116"/>
        <v/>
      </c>
      <c r="AY187" s="3" t="str">
        <f t="shared" si="117"/>
        <v/>
      </c>
      <c r="AZ187" s="3" t="str">
        <f t="shared" si="118"/>
        <v/>
      </c>
      <c r="BA187" s="3"/>
      <c r="BB187" s="6">
        <f t="shared" si="119"/>
        <v>0</v>
      </c>
      <c r="BC187" s="3">
        <f t="shared" si="120"/>
        <v>0</v>
      </c>
      <c r="BD187" s="3">
        <f t="shared" si="123"/>
        <v>0</v>
      </c>
      <c r="BE187" s="3">
        <f t="shared" si="124"/>
        <v>0</v>
      </c>
      <c r="BF187" s="3">
        <f t="shared" si="125"/>
        <v>0</v>
      </c>
      <c r="BG187" s="3">
        <f t="shared" si="126"/>
        <v>0</v>
      </c>
      <c r="BH187" s="3">
        <f t="shared" si="127"/>
        <v>0</v>
      </c>
      <c r="BI187" s="28">
        <f t="shared" si="128"/>
        <v>0</v>
      </c>
      <c r="BJ187" s="28">
        <f t="shared" si="129"/>
        <v>0</v>
      </c>
      <c r="BK187" s="44" t="e">
        <f t="shared" si="130"/>
        <v>#DIV/0!</v>
      </c>
      <c r="BL187" s="45" t="str">
        <f t="shared" si="121"/>
        <v/>
      </c>
      <c r="BM187" s="39"/>
      <c r="BN187" s="39" t="str">
        <f t="shared" si="131"/>
        <v/>
      </c>
      <c r="BP187" s="12" t="e">
        <f t="shared" si="132"/>
        <v>#N/A</v>
      </c>
    </row>
    <row r="188" spans="1:68">
      <c r="A188" s="43" t="s">
        <v>668</v>
      </c>
      <c r="B188" s="43" t="s">
        <v>669</v>
      </c>
      <c r="C188" s="43" t="s">
        <v>670</v>
      </c>
      <c r="D188" s="43" t="s">
        <v>671</v>
      </c>
      <c r="E188" s="43" t="s">
        <v>584</v>
      </c>
      <c r="F188" s="12" t="str">
        <f t="shared" si="122"/>
        <v>Immune syst</v>
      </c>
      <c r="H188" s="12">
        <f>VLOOKUP($B188,data!$B$3:$Q$11565,'diff expr Varroa+DWV'!H$7,FALSE)</f>
        <v>7.34696895994397</v>
      </c>
      <c r="I188" s="12">
        <f>VLOOKUP($B188,data!$B$3:$Q$11565,'diff expr Varroa+DWV'!I$7,FALSE)</f>
        <v>7.0809906254396298</v>
      </c>
      <c r="J188" s="12">
        <f>VLOOKUP($B188,data!$B$3:$Q$11565,'diff expr Varroa+DWV'!J$7,FALSE)</f>
        <v>7.6260848552768703</v>
      </c>
      <c r="K188" s="12">
        <f>VLOOKUP($B188,data!$B$3:$Q$11565,'diff expr Varroa+DWV'!K$7,FALSE)</f>
        <v>7.4107746827052701</v>
      </c>
      <c r="L188" s="12">
        <f>VLOOKUP($B188,data!$B$3:$Q$11565,'diff expr Varroa+DWV'!L$7,FALSE)</f>
        <v>7.30313917801982</v>
      </c>
      <c r="M188" s="12">
        <f>VLOOKUP($B188,data!$B$3:$Q$11565,'diff expr Varroa+DWV'!M$7,FALSE)</f>
        <v>7.1543150960569202</v>
      </c>
      <c r="N188" s="12">
        <f>VLOOKUP($B188,data!$B$3:$Q$11565,'diff expr Varroa+DWV'!N$7,FALSE)</f>
        <v>7.5373565448664799</v>
      </c>
      <c r="O188" s="12">
        <f>VLOOKUP($B188,data!$B$3:$Q$11565,'diff expr Varroa+DWV'!O$7,FALSE)</f>
        <v>7.4160808464778301</v>
      </c>
      <c r="P188" s="12">
        <f>VLOOKUP($B188,data!$B$3:$Q$11565,'diff expr Varroa+DWV'!P$7,FALSE)</f>
        <v>6.7828384161901099</v>
      </c>
      <c r="Q188" s="12">
        <f>VLOOKUP($B188,data!$B$3:$Q$11565,'diff expr Varroa+DWV'!Q$7,FALSE)</f>
        <v>8.1958182219819093</v>
      </c>
      <c r="S188" s="40" t="str">
        <f>IF(COUNTIF(H188:L188,"&gt;"&amp;'reference parameters'!$B$2)&gt;='reference parameters'!$B$3,IF(COUNTIF('diff expr Varroa+DWV'!M188:Q188,"&gt;"&amp;'reference parameters'!$B$2)&gt;='reference parameters'!$B$4,"OK"))</f>
        <v>OK</v>
      </c>
      <c r="U188" s="3">
        <f t="shared" si="89"/>
        <v>5</v>
      </c>
      <c r="V188" s="3">
        <f t="shared" si="90"/>
        <v>2</v>
      </c>
      <c r="W188" s="3">
        <f t="shared" si="91"/>
        <v>9</v>
      </c>
      <c r="X188" s="3">
        <f t="shared" si="92"/>
        <v>6</v>
      </c>
      <c r="Y188" s="3">
        <f t="shared" si="93"/>
        <v>4</v>
      </c>
      <c r="Z188" s="3">
        <f t="shared" si="94"/>
        <v>3</v>
      </c>
      <c r="AA188" s="3">
        <f t="shared" si="95"/>
        <v>8</v>
      </c>
      <c r="AB188" s="3">
        <f t="shared" si="96"/>
        <v>7</v>
      </c>
      <c r="AC188" s="3">
        <f t="shared" si="97"/>
        <v>1</v>
      </c>
      <c r="AD188" s="3">
        <f t="shared" si="98"/>
        <v>10</v>
      </c>
      <c r="AE188" s="3"/>
      <c r="AF188" s="3">
        <f t="shared" si="99"/>
        <v>0</v>
      </c>
      <c r="AG188" s="3">
        <f t="shared" si="100"/>
        <v>0</v>
      </c>
      <c r="AH188" s="3">
        <f t="shared" si="101"/>
        <v>0</v>
      </c>
      <c r="AI188" s="3">
        <f t="shared" si="102"/>
        <v>0</v>
      </c>
      <c r="AJ188" s="3">
        <f t="shared" si="103"/>
        <v>0</v>
      </c>
      <c r="AK188" s="3">
        <f t="shared" si="104"/>
        <v>0</v>
      </c>
      <c r="AL188" s="3">
        <f t="shared" si="105"/>
        <v>0</v>
      </c>
      <c r="AM188" s="3">
        <f t="shared" si="106"/>
        <v>0</v>
      </c>
      <c r="AN188" s="3">
        <f t="shared" si="107"/>
        <v>0</v>
      </c>
      <c r="AO188" s="3">
        <f t="shared" si="108"/>
        <v>0</v>
      </c>
      <c r="AP188" s="3"/>
      <c r="AQ188" s="3">
        <f t="shared" si="109"/>
        <v>5</v>
      </c>
      <c r="AR188" s="3">
        <f t="shared" si="110"/>
        <v>2</v>
      </c>
      <c r="AS188" s="3">
        <f t="shared" si="111"/>
        <v>9</v>
      </c>
      <c r="AT188" s="3">
        <f t="shared" si="112"/>
        <v>6</v>
      </c>
      <c r="AU188" s="3">
        <f t="shared" si="113"/>
        <v>4</v>
      </c>
      <c r="AV188" s="3">
        <f t="shared" si="114"/>
        <v>3</v>
      </c>
      <c r="AW188" s="3">
        <f t="shared" si="115"/>
        <v>8</v>
      </c>
      <c r="AX188" s="3">
        <f t="shared" si="116"/>
        <v>7</v>
      </c>
      <c r="AY188" s="3">
        <f t="shared" si="117"/>
        <v>1</v>
      </c>
      <c r="AZ188" s="3">
        <f t="shared" si="118"/>
        <v>10</v>
      </c>
      <c r="BA188" s="3"/>
      <c r="BB188" s="6">
        <f t="shared" si="119"/>
        <v>5</v>
      </c>
      <c r="BC188" s="3">
        <f t="shared" si="120"/>
        <v>5</v>
      </c>
      <c r="BD188" s="3">
        <f t="shared" si="123"/>
        <v>26</v>
      </c>
      <c r="BE188" s="3">
        <f t="shared" si="124"/>
        <v>29</v>
      </c>
      <c r="BF188" s="3">
        <f t="shared" si="125"/>
        <v>14</v>
      </c>
      <c r="BG188" s="3">
        <f t="shared" si="126"/>
        <v>11</v>
      </c>
      <c r="BH188" s="3">
        <f t="shared" si="127"/>
        <v>11</v>
      </c>
      <c r="BI188" s="28">
        <f t="shared" si="128"/>
        <v>12.5</v>
      </c>
      <c r="BJ188" s="28">
        <f t="shared" si="129"/>
        <v>4.7871355387816905</v>
      </c>
      <c r="BK188" s="44">
        <f t="shared" si="130"/>
        <v>-0.31333978072025609</v>
      </c>
      <c r="BL188" s="45">
        <f t="shared" si="121"/>
        <v>0.37701126503103738</v>
      </c>
      <c r="BM188" s="39"/>
      <c r="BN188" s="39" t="str">
        <f t="shared" si="131"/>
        <v/>
      </c>
      <c r="BP188" s="12">
        <f t="shared" si="132"/>
        <v>3.7452705274628787E-3</v>
      </c>
    </row>
    <row r="189" spans="1:68">
      <c r="A189" s="43" t="s">
        <v>672</v>
      </c>
      <c r="B189" s="43" t="s">
        <v>673</v>
      </c>
      <c r="C189" s="43" t="s">
        <v>674</v>
      </c>
      <c r="D189" s="43"/>
      <c r="E189" s="43" t="s">
        <v>584</v>
      </c>
      <c r="F189" s="12" t="str">
        <f t="shared" si="122"/>
        <v>Immune syst</v>
      </c>
      <c r="H189" s="12">
        <f>VLOOKUP($B189,data!$B$3:$Q$11565,'diff expr Varroa+DWV'!H$7,FALSE)</f>
        <v>7.89350948884357</v>
      </c>
      <c r="I189" s="12">
        <f>VLOOKUP($B189,data!$B$3:$Q$11565,'diff expr Varroa+DWV'!I$7,FALSE)</f>
        <v>7.9272203020126</v>
      </c>
      <c r="J189" s="12">
        <f>VLOOKUP($B189,data!$B$3:$Q$11565,'diff expr Varroa+DWV'!J$7,FALSE)</f>
        <v>8.1300980002261394</v>
      </c>
      <c r="K189" s="12">
        <f>VLOOKUP($B189,data!$B$3:$Q$11565,'diff expr Varroa+DWV'!K$7,FALSE)</f>
        <v>8.1629463640282296</v>
      </c>
      <c r="L189" s="12">
        <f>VLOOKUP($B189,data!$B$3:$Q$11565,'diff expr Varroa+DWV'!L$7,FALSE)</f>
        <v>7.8684360662305703</v>
      </c>
      <c r="M189" s="12">
        <f>VLOOKUP($B189,data!$B$3:$Q$11565,'diff expr Varroa+DWV'!M$7,FALSE)</f>
        <v>7.9165304623469304</v>
      </c>
      <c r="N189" s="12">
        <f>VLOOKUP($B189,data!$B$3:$Q$11565,'diff expr Varroa+DWV'!N$7,FALSE)</f>
        <v>7.9403022398048799</v>
      </c>
      <c r="O189" s="12">
        <f>VLOOKUP($B189,data!$B$3:$Q$11565,'diff expr Varroa+DWV'!O$7,FALSE)</f>
        <v>7.8549777622216004</v>
      </c>
      <c r="P189" s="12">
        <f>VLOOKUP($B189,data!$B$3:$Q$11565,'diff expr Varroa+DWV'!P$7,FALSE)</f>
        <v>7.4198202750926399</v>
      </c>
      <c r="Q189" s="12">
        <f>VLOOKUP($B189,data!$B$3:$Q$11565,'diff expr Varroa+DWV'!Q$7,FALSE)</f>
        <v>9.0486929182374407</v>
      </c>
      <c r="S189" s="40" t="str">
        <f>IF(COUNTIF(H189:L189,"&gt;"&amp;'reference parameters'!$B$2)&gt;='reference parameters'!$B$3,IF(COUNTIF('diff expr Varroa+DWV'!M189:Q189,"&gt;"&amp;'reference parameters'!$B$2)&gt;='reference parameters'!$B$4,"OK"))</f>
        <v>OK</v>
      </c>
      <c r="U189" s="3">
        <f t="shared" si="89"/>
        <v>4</v>
      </c>
      <c r="V189" s="3">
        <f t="shared" si="90"/>
        <v>6</v>
      </c>
      <c r="W189" s="3">
        <f t="shared" si="91"/>
        <v>8</v>
      </c>
      <c r="X189" s="3">
        <f t="shared" si="92"/>
        <v>9</v>
      </c>
      <c r="Y189" s="3">
        <f t="shared" si="93"/>
        <v>3</v>
      </c>
      <c r="Z189" s="3">
        <f t="shared" si="94"/>
        <v>5</v>
      </c>
      <c r="AA189" s="3">
        <f t="shared" si="95"/>
        <v>7</v>
      </c>
      <c r="AB189" s="3">
        <f t="shared" si="96"/>
        <v>2</v>
      </c>
      <c r="AC189" s="3">
        <f t="shared" si="97"/>
        <v>1</v>
      </c>
      <c r="AD189" s="3">
        <f t="shared" si="98"/>
        <v>10</v>
      </c>
      <c r="AE189" s="3"/>
      <c r="AF189" s="3">
        <f t="shared" si="99"/>
        <v>0</v>
      </c>
      <c r="AG189" s="3">
        <f t="shared" si="100"/>
        <v>0</v>
      </c>
      <c r="AH189" s="3">
        <f t="shared" si="101"/>
        <v>0</v>
      </c>
      <c r="AI189" s="3">
        <f t="shared" si="102"/>
        <v>0</v>
      </c>
      <c r="AJ189" s="3">
        <f t="shared" si="103"/>
        <v>0</v>
      </c>
      <c r="AK189" s="3">
        <f t="shared" si="104"/>
        <v>0</v>
      </c>
      <c r="AL189" s="3">
        <f t="shared" si="105"/>
        <v>0</v>
      </c>
      <c r="AM189" s="3">
        <f t="shared" si="106"/>
        <v>0</v>
      </c>
      <c r="AN189" s="3">
        <f t="shared" si="107"/>
        <v>0</v>
      </c>
      <c r="AO189" s="3">
        <f t="shared" si="108"/>
        <v>0</v>
      </c>
      <c r="AP189" s="3"/>
      <c r="AQ189" s="3">
        <f t="shared" si="109"/>
        <v>4</v>
      </c>
      <c r="AR189" s="3">
        <f t="shared" si="110"/>
        <v>6</v>
      </c>
      <c r="AS189" s="3">
        <f t="shared" si="111"/>
        <v>8</v>
      </c>
      <c r="AT189" s="3">
        <f t="shared" si="112"/>
        <v>9</v>
      </c>
      <c r="AU189" s="3">
        <f t="shared" si="113"/>
        <v>3</v>
      </c>
      <c r="AV189" s="3">
        <f t="shared" si="114"/>
        <v>5</v>
      </c>
      <c r="AW189" s="3">
        <f t="shared" si="115"/>
        <v>7</v>
      </c>
      <c r="AX189" s="3">
        <f t="shared" si="116"/>
        <v>2</v>
      </c>
      <c r="AY189" s="3">
        <f t="shared" si="117"/>
        <v>1</v>
      </c>
      <c r="AZ189" s="3">
        <f t="shared" si="118"/>
        <v>10</v>
      </c>
      <c r="BA189" s="3"/>
      <c r="BB189" s="6">
        <f t="shared" si="119"/>
        <v>5</v>
      </c>
      <c r="BC189" s="3">
        <f t="shared" si="120"/>
        <v>5</v>
      </c>
      <c r="BD189" s="3">
        <f t="shared" si="123"/>
        <v>30</v>
      </c>
      <c r="BE189" s="3">
        <f t="shared" si="124"/>
        <v>25</v>
      </c>
      <c r="BF189" s="3">
        <f t="shared" si="125"/>
        <v>10</v>
      </c>
      <c r="BG189" s="3">
        <f t="shared" si="126"/>
        <v>15</v>
      </c>
      <c r="BH189" s="3">
        <f t="shared" si="127"/>
        <v>10</v>
      </c>
      <c r="BI189" s="28">
        <f t="shared" si="128"/>
        <v>12.5</v>
      </c>
      <c r="BJ189" s="28">
        <f t="shared" si="129"/>
        <v>4.7871355387816905</v>
      </c>
      <c r="BK189" s="44">
        <f t="shared" si="130"/>
        <v>-0.5222329678670935</v>
      </c>
      <c r="BL189" s="45">
        <f t="shared" si="121"/>
        <v>0.30075406722029491</v>
      </c>
      <c r="BM189" s="39"/>
      <c r="BN189" s="39" t="str">
        <f t="shared" si="131"/>
        <v/>
      </c>
      <c r="BP189" s="12">
        <f t="shared" si="132"/>
        <v>2.1466324281725641E-3</v>
      </c>
    </row>
    <row r="190" spans="1:68">
      <c r="A190" s="43" t="s">
        <v>675</v>
      </c>
      <c r="B190" s="43" t="s">
        <v>676</v>
      </c>
      <c r="C190" s="43" t="s">
        <v>677</v>
      </c>
      <c r="D190" s="43" t="s">
        <v>678</v>
      </c>
      <c r="E190" s="43" t="s">
        <v>584</v>
      </c>
      <c r="F190" s="12" t="str">
        <f t="shared" si="122"/>
        <v>Immune syst</v>
      </c>
      <c r="H190" s="12">
        <f>VLOOKUP($B190,data!$B$3:$Q$11565,'diff expr Varroa+DWV'!H$7,FALSE)</f>
        <v>8.4798935295772697</v>
      </c>
      <c r="I190" s="12">
        <f>VLOOKUP($B190,data!$B$3:$Q$11565,'diff expr Varroa+DWV'!I$7,FALSE)</f>
        <v>8.3078102977405095</v>
      </c>
      <c r="J190" s="12">
        <f>VLOOKUP($B190,data!$B$3:$Q$11565,'diff expr Varroa+DWV'!J$7,FALSE)</f>
        <v>8.3047561282345796</v>
      </c>
      <c r="K190" s="12">
        <f>VLOOKUP($B190,data!$B$3:$Q$11565,'diff expr Varroa+DWV'!K$7,FALSE)</f>
        <v>8.0367324427647908</v>
      </c>
      <c r="L190" s="12">
        <f>VLOOKUP($B190,data!$B$3:$Q$11565,'diff expr Varroa+DWV'!L$7,FALSE)</f>
        <v>8.2478703011938208</v>
      </c>
      <c r="M190" s="12">
        <f>VLOOKUP($B190,data!$B$3:$Q$11565,'diff expr Varroa+DWV'!M$7,FALSE)</f>
        <v>7.7355360811979796</v>
      </c>
      <c r="N190" s="12">
        <f>VLOOKUP($B190,data!$B$3:$Q$11565,'diff expr Varroa+DWV'!N$7,FALSE)</f>
        <v>8.0529388761267597</v>
      </c>
      <c r="O190" s="12">
        <f>VLOOKUP($B190,data!$B$3:$Q$11565,'diff expr Varroa+DWV'!O$7,FALSE)</f>
        <v>7.5761391334623696</v>
      </c>
      <c r="P190" s="12">
        <f>VLOOKUP($B190,data!$B$3:$Q$11565,'diff expr Varroa+DWV'!P$7,FALSE)</f>
        <v>7.6284293940590304</v>
      </c>
      <c r="Q190" s="12">
        <f>VLOOKUP($B190,data!$B$3:$Q$11565,'diff expr Varroa+DWV'!Q$7,FALSE)</f>
        <v>7.8374797051227896</v>
      </c>
      <c r="S190" s="40" t="str">
        <f>IF(COUNTIF(H190:L190,"&gt;"&amp;'reference parameters'!$B$2)&gt;='reference parameters'!$B$3,IF(COUNTIF('diff expr Varroa+DWV'!M190:Q190,"&gt;"&amp;'reference parameters'!$B$2)&gt;='reference parameters'!$B$4,"OK"))</f>
        <v>OK</v>
      </c>
      <c r="U190" s="3">
        <f t="shared" si="89"/>
        <v>10</v>
      </c>
      <c r="V190" s="3">
        <f t="shared" si="90"/>
        <v>9</v>
      </c>
      <c r="W190" s="3">
        <f t="shared" si="91"/>
        <v>8</v>
      </c>
      <c r="X190" s="3">
        <f t="shared" si="92"/>
        <v>5</v>
      </c>
      <c r="Y190" s="3">
        <f t="shared" si="93"/>
        <v>7</v>
      </c>
      <c r="Z190" s="3">
        <f t="shared" si="94"/>
        <v>3</v>
      </c>
      <c r="AA190" s="3">
        <f t="shared" si="95"/>
        <v>6</v>
      </c>
      <c r="AB190" s="3">
        <f t="shared" si="96"/>
        <v>1</v>
      </c>
      <c r="AC190" s="3">
        <f t="shared" si="97"/>
        <v>2</v>
      </c>
      <c r="AD190" s="3">
        <f t="shared" si="98"/>
        <v>4</v>
      </c>
      <c r="AE190" s="3"/>
      <c r="AF190" s="3">
        <f t="shared" si="99"/>
        <v>0</v>
      </c>
      <c r="AG190" s="3">
        <f t="shared" si="100"/>
        <v>0</v>
      </c>
      <c r="AH190" s="3">
        <f t="shared" si="101"/>
        <v>0</v>
      </c>
      <c r="AI190" s="3">
        <f t="shared" si="102"/>
        <v>0</v>
      </c>
      <c r="AJ190" s="3">
        <f t="shared" si="103"/>
        <v>0</v>
      </c>
      <c r="AK190" s="3">
        <f t="shared" si="104"/>
        <v>0</v>
      </c>
      <c r="AL190" s="3">
        <f t="shared" si="105"/>
        <v>0</v>
      </c>
      <c r="AM190" s="3">
        <f t="shared" si="106"/>
        <v>0</v>
      </c>
      <c r="AN190" s="3">
        <f t="shared" si="107"/>
        <v>0</v>
      </c>
      <c r="AO190" s="3">
        <f t="shared" si="108"/>
        <v>0</v>
      </c>
      <c r="AP190" s="3"/>
      <c r="AQ190" s="3">
        <f t="shared" si="109"/>
        <v>10</v>
      </c>
      <c r="AR190" s="3">
        <f t="shared" si="110"/>
        <v>9</v>
      </c>
      <c r="AS190" s="3">
        <f t="shared" si="111"/>
        <v>8</v>
      </c>
      <c r="AT190" s="3">
        <f t="shared" si="112"/>
        <v>5</v>
      </c>
      <c r="AU190" s="3">
        <f t="shared" si="113"/>
        <v>7</v>
      </c>
      <c r="AV190" s="3">
        <f t="shared" si="114"/>
        <v>3</v>
      </c>
      <c r="AW190" s="3">
        <f t="shared" si="115"/>
        <v>6</v>
      </c>
      <c r="AX190" s="3">
        <f t="shared" si="116"/>
        <v>1</v>
      </c>
      <c r="AY190" s="3">
        <f t="shared" si="117"/>
        <v>2</v>
      </c>
      <c r="AZ190" s="3">
        <f t="shared" si="118"/>
        <v>4</v>
      </c>
      <c r="BA190" s="3"/>
      <c r="BB190" s="6">
        <f t="shared" si="119"/>
        <v>5</v>
      </c>
      <c r="BC190" s="3">
        <f t="shared" si="120"/>
        <v>5</v>
      </c>
      <c r="BD190" s="3">
        <f t="shared" si="123"/>
        <v>39</v>
      </c>
      <c r="BE190" s="3">
        <f t="shared" si="124"/>
        <v>16</v>
      </c>
      <c r="BF190" s="3">
        <f t="shared" si="125"/>
        <v>1</v>
      </c>
      <c r="BG190" s="3">
        <f t="shared" si="126"/>
        <v>24</v>
      </c>
      <c r="BH190" s="3">
        <f t="shared" si="127"/>
        <v>1</v>
      </c>
      <c r="BI190" s="28">
        <f t="shared" si="128"/>
        <v>12.5</v>
      </c>
      <c r="BJ190" s="28">
        <f t="shared" si="129"/>
        <v>4.7871355387816905</v>
      </c>
      <c r="BK190" s="44">
        <f t="shared" si="130"/>
        <v>-2.40227165218863</v>
      </c>
      <c r="BL190" s="45">
        <f t="shared" si="121"/>
        <v>8.1468018105142637E-3</v>
      </c>
      <c r="BM190" s="39"/>
      <c r="BN190" s="39" t="str">
        <f t="shared" si="131"/>
        <v>sign</v>
      </c>
      <c r="BP190" s="12">
        <f t="shared" si="132"/>
        <v>-2.758641532946279E-2</v>
      </c>
    </row>
    <row r="191" spans="1:68">
      <c r="A191" s="43" t="s">
        <v>679</v>
      </c>
      <c r="B191" s="43" t="s">
        <v>680</v>
      </c>
      <c r="C191" s="43" t="s">
        <v>681</v>
      </c>
      <c r="D191" s="43" t="s">
        <v>682</v>
      </c>
      <c r="E191" s="43" t="s">
        <v>584</v>
      </c>
      <c r="F191" s="12" t="str">
        <f t="shared" si="122"/>
        <v>Immune syst</v>
      </c>
      <c r="H191" s="12">
        <f>VLOOKUP($B191,data!$B$3:$Q$11565,'diff expr Varroa+DWV'!H$7,FALSE)</f>
        <v>6.7316197386997496</v>
      </c>
      <c r="I191" s="12">
        <f>VLOOKUP($B191,data!$B$3:$Q$11565,'diff expr Varroa+DWV'!I$7,FALSE)</f>
        <v>6.55341663957745</v>
      </c>
      <c r="J191" s="12">
        <f>VLOOKUP($B191,data!$B$3:$Q$11565,'diff expr Varroa+DWV'!J$7,FALSE)</f>
        <v>7.1929456960548803</v>
      </c>
      <c r="K191" s="12">
        <f>VLOOKUP($B191,data!$B$3:$Q$11565,'diff expr Varroa+DWV'!K$7,FALSE)</f>
        <v>6.2199992020099701</v>
      </c>
      <c r="L191" s="12">
        <f>VLOOKUP($B191,data!$B$3:$Q$11565,'diff expr Varroa+DWV'!L$7,FALSE)</f>
        <v>6.4795586196785599</v>
      </c>
      <c r="M191" s="12">
        <f>VLOOKUP($B191,data!$B$3:$Q$11565,'diff expr Varroa+DWV'!M$7,FALSE)</f>
        <v>5.83646315568744</v>
      </c>
      <c r="N191" s="12">
        <f>VLOOKUP($B191,data!$B$3:$Q$11565,'diff expr Varroa+DWV'!N$7,FALSE)</f>
        <v>6.1781245315310702</v>
      </c>
      <c r="O191" s="12">
        <f>VLOOKUP($B191,data!$B$3:$Q$11565,'diff expr Varroa+DWV'!O$7,FALSE)</f>
        <v>6.2117448150254297</v>
      </c>
      <c r="P191" s="12">
        <f>VLOOKUP($B191,data!$B$3:$Q$11565,'diff expr Varroa+DWV'!P$7,FALSE)</f>
        <v>5.4975049655279902</v>
      </c>
      <c r="Q191" s="12">
        <f>VLOOKUP($B191,data!$B$3:$Q$11565,'diff expr Varroa+DWV'!Q$7,FALSE)</f>
        <v>8.7932323857913595</v>
      </c>
      <c r="S191" s="40" t="str">
        <f>IF(COUNTIF(H191:L191,"&gt;"&amp;'reference parameters'!$B$2)&gt;='reference parameters'!$B$3,IF(COUNTIF('diff expr Varroa+DWV'!M191:Q191,"&gt;"&amp;'reference parameters'!$B$2)&gt;='reference parameters'!$B$4,"OK"))</f>
        <v>OK</v>
      </c>
      <c r="U191" s="3">
        <f t="shared" si="89"/>
        <v>8</v>
      </c>
      <c r="V191" s="3">
        <f t="shared" si="90"/>
        <v>7</v>
      </c>
      <c r="W191" s="3">
        <f t="shared" si="91"/>
        <v>9</v>
      </c>
      <c r="X191" s="3">
        <f t="shared" si="92"/>
        <v>5</v>
      </c>
      <c r="Y191" s="3">
        <f t="shared" si="93"/>
        <v>6</v>
      </c>
      <c r="Z191" s="3">
        <f t="shared" si="94"/>
        <v>2</v>
      </c>
      <c r="AA191" s="3">
        <f t="shared" si="95"/>
        <v>3</v>
      </c>
      <c r="AB191" s="3">
        <f t="shared" si="96"/>
        <v>4</v>
      </c>
      <c r="AC191" s="3">
        <f t="shared" si="97"/>
        <v>1</v>
      </c>
      <c r="AD191" s="3">
        <f t="shared" si="98"/>
        <v>10</v>
      </c>
      <c r="AE191" s="3"/>
      <c r="AF191" s="3">
        <f t="shared" si="99"/>
        <v>0</v>
      </c>
      <c r="AG191" s="3">
        <f t="shared" si="100"/>
        <v>0</v>
      </c>
      <c r="AH191" s="3">
        <f t="shared" si="101"/>
        <v>0</v>
      </c>
      <c r="AI191" s="3">
        <f t="shared" si="102"/>
        <v>0</v>
      </c>
      <c r="AJ191" s="3">
        <f t="shared" si="103"/>
        <v>0</v>
      </c>
      <c r="AK191" s="3">
        <f t="shared" si="104"/>
        <v>0</v>
      </c>
      <c r="AL191" s="3">
        <f t="shared" si="105"/>
        <v>0</v>
      </c>
      <c r="AM191" s="3">
        <f t="shared" si="106"/>
        <v>0</v>
      </c>
      <c r="AN191" s="3">
        <f t="shared" si="107"/>
        <v>0</v>
      </c>
      <c r="AO191" s="3">
        <f t="shared" si="108"/>
        <v>0</v>
      </c>
      <c r="AP191" s="3"/>
      <c r="AQ191" s="3">
        <f t="shared" si="109"/>
        <v>8</v>
      </c>
      <c r="AR191" s="3">
        <f t="shared" si="110"/>
        <v>7</v>
      </c>
      <c r="AS191" s="3">
        <f t="shared" si="111"/>
        <v>9</v>
      </c>
      <c r="AT191" s="3">
        <f t="shared" si="112"/>
        <v>5</v>
      </c>
      <c r="AU191" s="3">
        <f t="shared" si="113"/>
        <v>6</v>
      </c>
      <c r="AV191" s="3">
        <f t="shared" si="114"/>
        <v>2</v>
      </c>
      <c r="AW191" s="3">
        <f t="shared" si="115"/>
        <v>3</v>
      </c>
      <c r="AX191" s="3">
        <f t="shared" si="116"/>
        <v>4</v>
      </c>
      <c r="AY191" s="3">
        <f t="shared" si="117"/>
        <v>1</v>
      </c>
      <c r="AZ191" s="3">
        <f t="shared" si="118"/>
        <v>10</v>
      </c>
      <c r="BA191" s="3"/>
      <c r="BB191" s="6">
        <f t="shared" si="119"/>
        <v>5</v>
      </c>
      <c r="BC191" s="3">
        <f t="shared" si="120"/>
        <v>5</v>
      </c>
      <c r="BD191" s="3">
        <f t="shared" si="123"/>
        <v>35</v>
      </c>
      <c r="BE191" s="3">
        <f t="shared" si="124"/>
        <v>20</v>
      </c>
      <c r="BF191" s="3">
        <f t="shared" si="125"/>
        <v>5</v>
      </c>
      <c r="BG191" s="3">
        <f t="shared" si="126"/>
        <v>20</v>
      </c>
      <c r="BH191" s="3">
        <f t="shared" si="127"/>
        <v>5</v>
      </c>
      <c r="BI191" s="28">
        <f t="shared" si="128"/>
        <v>12.5</v>
      </c>
      <c r="BJ191" s="28">
        <f t="shared" si="129"/>
        <v>4.7871355387816905</v>
      </c>
      <c r="BK191" s="44">
        <f t="shared" si="130"/>
        <v>-1.5666989036012806</v>
      </c>
      <c r="BL191" s="45">
        <f t="shared" si="121"/>
        <v>5.8592543599068986E-2</v>
      </c>
      <c r="BM191" s="39"/>
      <c r="BN191" s="39" t="str">
        <f t="shared" si="131"/>
        <v/>
      </c>
      <c r="BP191" s="12">
        <f t="shared" si="132"/>
        <v>-8.7327761201531975E-3</v>
      </c>
    </row>
    <row r="192" spans="1:68">
      <c r="A192" s="43" t="s">
        <v>683</v>
      </c>
      <c r="B192" s="43" t="s">
        <v>684</v>
      </c>
      <c r="C192" s="43" t="s">
        <v>582</v>
      </c>
      <c r="D192" s="43" t="s">
        <v>583</v>
      </c>
      <c r="E192" s="43" t="s">
        <v>584</v>
      </c>
      <c r="F192" s="12" t="str">
        <f t="shared" si="122"/>
        <v>Immune syst</v>
      </c>
      <c r="H192" s="12">
        <f>VLOOKUP($B192,data!$B$3:$Q$11565,'diff expr Varroa+DWV'!H$7,FALSE)</f>
        <v>4.1513583524311999</v>
      </c>
      <c r="I192" s="12">
        <f>VLOOKUP($B192,data!$B$3:$Q$11565,'diff expr Varroa+DWV'!I$7,FALSE)</f>
        <v>4.5009317243298002</v>
      </c>
      <c r="J192" s="12">
        <f>VLOOKUP($B192,data!$B$3:$Q$11565,'diff expr Varroa+DWV'!J$7,FALSE)</f>
        <v>4.2015349465393896</v>
      </c>
      <c r="K192" s="12">
        <f>VLOOKUP($B192,data!$B$3:$Q$11565,'diff expr Varroa+DWV'!K$7,FALSE)</f>
        <v>4.0118215330109104</v>
      </c>
      <c r="L192" s="12">
        <f>VLOOKUP($B192,data!$B$3:$Q$11565,'diff expr Varroa+DWV'!L$7,FALSE)</f>
        <v>4.37414671474383</v>
      </c>
      <c r="M192" s="12">
        <f>VLOOKUP($B192,data!$B$3:$Q$11565,'diff expr Varroa+DWV'!M$7,FALSE)</f>
        <v>4.10067942601317</v>
      </c>
      <c r="N192" s="12">
        <f>VLOOKUP($B192,data!$B$3:$Q$11565,'diff expr Varroa+DWV'!N$7,FALSE)</f>
        <v>3.9019995236038798</v>
      </c>
      <c r="O192" s="12">
        <f>VLOOKUP($B192,data!$B$3:$Q$11565,'diff expr Varroa+DWV'!O$7,FALSE)</f>
        <v>3.8507909364900099</v>
      </c>
      <c r="P192" s="12">
        <f>VLOOKUP($B192,data!$B$3:$Q$11565,'diff expr Varroa+DWV'!P$7,FALSE)</f>
        <v>3.9363215208704698</v>
      </c>
      <c r="Q192" s="12">
        <f>VLOOKUP($B192,data!$B$3:$Q$11565,'diff expr Varroa+DWV'!Q$7,FALSE)</f>
        <v>5.09416193408443</v>
      </c>
      <c r="S192" s="40" t="str">
        <f>IF(COUNTIF(H192:L192,"&gt;"&amp;'reference parameters'!$B$2)&gt;='reference parameters'!$B$3,IF(COUNTIF('diff expr Varroa+DWV'!M192:Q192,"&gt;"&amp;'reference parameters'!$B$2)&gt;='reference parameters'!$B$4,"OK"))</f>
        <v>OK</v>
      </c>
      <c r="U192" s="3">
        <f t="shared" si="89"/>
        <v>6</v>
      </c>
      <c r="V192" s="3">
        <f t="shared" si="90"/>
        <v>9</v>
      </c>
      <c r="W192" s="3">
        <f t="shared" si="91"/>
        <v>7</v>
      </c>
      <c r="X192" s="3">
        <f t="shared" si="92"/>
        <v>4</v>
      </c>
      <c r="Y192" s="3">
        <f t="shared" si="93"/>
        <v>8</v>
      </c>
      <c r="Z192" s="3">
        <f t="shared" si="94"/>
        <v>5</v>
      </c>
      <c r="AA192" s="3">
        <f t="shared" si="95"/>
        <v>2</v>
      </c>
      <c r="AB192" s="3">
        <f t="shared" si="96"/>
        <v>1</v>
      </c>
      <c r="AC192" s="3">
        <f t="shared" si="97"/>
        <v>3</v>
      </c>
      <c r="AD192" s="3">
        <f t="shared" si="98"/>
        <v>10</v>
      </c>
      <c r="AE192" s="3"/>
      <c r="AF192" s="3">
        <f t="shared" si="99"/>
        <v>0</v>
      </c>
      <c r="AG192" s="3">
        <f t="shared" si="100"/>
        <v>0</v>
      </c>
      <c r="AH192" s="3">
        <f t="shared" si="101"/>
        <v>0</v>
      </c>
      <c r="AI192" s="3">
        <f t="shared" si="102"/>
        <v>0</v>
      </c>
      <c r="AJ192" s="3">
        <f t="shared" si="103"/>
        <v>0</v>
      </c>
      <c r="AK192" s="3">
        <f t="shared" si="104"/>
        <v>0</v>
      </c>
      <c r="AL192" s="3">
        <f t="shared" si="105"/>
        <v>0</v>
      </c>
      <c r="AM192" s="3">
        <f t="shared" si="106"/>
        <v>0</v>
      </c>
      <c r="AN192" s="3">
        <f t="shared" si="107"/>
        <v>0</v>
      </c>
      <c r="AO192" s="3">
        <f t="shared" si="108"/>
        <v>0</v>
      </c>
      <c r="AP192" s="3"/>
      <c r="AQ192" s="3">
        <f t="shared" si="109"/>
        <v>6</v>
      </c>
      <c r="AR192" s="3">
        <f t="shared" si="110"/>
        <v>9</v>
      </c>
      <c r="AS192" s="3">
        <f t="shared" si="111"/>
        <v>7</v>
      </c>
      <c r="AT192" s="3">
        <f t="shared" si="112"/>
        <v>4</v>
      </c>
      <c r="AU192" s="3">
        <f t="shared" si="113"/>
        <v>8</v>
      </c>
      <c r="AV192" s="3">
        <f t="shared" si="114"/>
        <v>5</v>
      </c>
      <c r="AW192" s="3">
        <f t="shared" si="115"/>
        <v>2</v>
      </c>
      <c r="AX192" s="3">
        <f t="shared" si="116"/>
        <v>1</v>
      </c>
      <c r="AY192" s="3">
        <f t="shared" si="117"/>
        <v>3</v>
      </c>
      <c r="AZ192" s="3">
        <f t="shared" si="118"/>
        <v>10</v>
      </c>
      <c r="BA192" s="3"/>
      <c r="BB192" s="6">
        <f t="shared" si="119"/>
        <v>5</v>
      </c>
      <c r="BC192" s="3">
        <f t="shared" si="120"/>
        <v>5</v>
      </c>
      <c r="BD192" s="3">
        <f t="shared" si="123"/>
        <v>34</v>
      </c>
      <c r="BE192" s="3">
        <f t="shared" si="124"/>
        <v>21</v>
      </c>
      <c r="BF192" s="3">
        <f t="shared" si="125"/>
        <v>6</v>
      </c>
      <c r="BG192" s="3">
        <f t="shared" si="126"/>
        <v>19</v>
      </c>
      <c r="BH192" s="3">
        <f t="shared" si="127"/>
        <v>6</v>
      </c>
      <c r="BI192" s="28">
        <f t="shared" si="128"/>
        <v>12.5</v>
      </c>
      <c r="BJ192" s="28">
        <f t="shared" si="129"/>
        <v>4.7871355387816905</v>
      </c>
      <c r="BK192" s="44">
        <f t="shared" si="130"/>
        <v>-1.3578057164544433</v>
      </c>
      <c r="BL192" s="45">
        <f t="shared" si="121"/>
        <v>8.7262670284291577E-2</v>
      </c>
      <c r="BM192" s="39"/>
      <c r="BN192" s="39" t="str">
        <f t="shared" si="131"/>
        <v/>
      </c>
      <c r="BP192" s="12">
        <f t="shared" si="132"/>
        <v>-7.3375711613265955E-3</v>
      </c>
    </row>
    <row r="193" spans="1:68">
      <c r="A193" s="43" t="s">
        <v>685</v>
      </c>
      <c r="B193" s="43" t="s">
        <v>686</v>
      </c>
      <c r="C193" s="43" t="s">
        <v>687</v>
      </c>
      <c r="D193" s="43" t="s">
        <v>688</v>
      </c>
      <c r="E193" s="43" t="s">
        <v>584</v>
      </c>
      <c r="F193" s="12" t="str">
        <f t="shared" si="122"/>
        <v>Immune syst</v>
      </c>
      <c r="H193" s="12" t="e">
        <f>VLOOKUP($B193,data!$B$3:$Q$11565,'diff expr Varroa+DWV'!H$7,FALSE)</f>
        <v>#N/A</v>
      </c>
      <c r="I193" s="12" t="e">
        <f>VLOOKUP($B193,data!$B$3:$Q$11565,'diff expr Varroa+DWV'!I$7,FALSE)</f>
        <v>#N/A</v>
      </c>
      <c r="J193" s="12" t="e">
        <f>VLOOKUP($B193,data!$B$3:$Q$11565,'diff expr Varroa+DWV'!J$7,FALSE)</f>
        <v>#N/A</v>
      </c>
      <c r="K193" s="12" t="e">
        <f>VLOOKUP($B193,data!$B$3:$Q$11565,'diff expr Varroa+DWV'!K$7,FALSE)</f>
        <v>#N/A</v>
      </c>
      <c r="L193" s="12" t="e">
        <f>VLOOKUP($B193,data!$B$3:$Q$11565,'diff expr Varroa+DWV'!L$7,FALSE)</f>
        <v>#N/A</v>
      </c>
      <c r="M193" s="12" t="e">
        <f>VLOOKUP($B193,data!$B$3:$Q$11565,'diff expr Varroa+DWV'!M$7,FALSE)</f>
        <v>#N/A</v>
      </c>
      <c r="N193" s="12" t="e">
        <f>VLOOKUP($B193,data!$B$3:$Q$11565,'diff expr Varroa+DWV'!N$7,FALSE)</f>
        <v>#N/A</v>
      </c>
      <c r="O193" s="12" t="e">
        <f>VLOOKUP($B193,data!$B$3:$Q$11565,'diff expr Varroa+DWV'!O$7,FALSE)</f>
        <v>#N/A</v>
      </c>
      <c r="P193" s="12" t="e">
        <f>VLOOKUP($B193,data!$B$3:$Q$11565,'diff expr Varroa+DWV'!P$7,FALSE)</f>
        <v>#N/A</v>
      </c>
      <c r="Q193" s="12" t="e">
        <f>VLOOKUP($B193,data!$B$3:$Q$11565,'diff expr Varroa+DWV'!Q$7,FALSE)</f>
        <v>#N/A</v>
      </c>
      <c r="S193" s="40" t="b">
        <f>IF(COUNTIF(H193:L193,"&gt;"&amp;'reference parameters'!$B$2)&gt;='reference parameters'!$B$3,IF(COUNTIF('diff expr Varroa+DWV'!M193:Q193,"&gt;"&amp;'reference parameters'!$B$2)&gt;='reference parameters'!$B$4,"OK"))</f>
        <v>0</v>
      </c>
      <c r="U193" s="3" t="b">
        <f t="shared" si="89"/>
        <v>0</v>
      </c>
      <c r="V193" s="3" t="b">
        <f t="shared" si="90"/>
        <v>0</v>
      </c>
      <c r="W193" s="3" t="b">
        <f t="shared" si="91"/>
        <v>0</v>
      </c>
      <c r="X193" s="3" t="b">
        <f t="shared" si="92"/>
        <v>0</v>
      </c>
      <c r="Y193" s="3" t="b">
        <f t="shared" si="93"/>
        <v>0</v>
      </c>
      <c r="Z193" s="3" t="b">
        <f t="shared" si="94"/>
        <v>0</v>
      </c>
      <c r="AA193" s="3" t="b">
        <f t="shared" si="95"/>
        <v>0</v>
      </c>
      <c r="AB193" s="3" t="b">
        <f t="shared" si="96"/>
        <v>0</v>
      </c>
      <c r="AC193" s="3" t="b">
        <f t="shared" si="97"/>
        <v>0</v>
      </c>
      <c r="AD193" s="3" t="b">
        <f t="shared" si="98"/>
        <v>0</v>
      </c>
      <c r="AE193" s="3"/>
      <c r="AF193" s="3" t="str">
        <f t="shared" si="99"/>
        <v/>
      </c>
      <c r="AG193" s="3" t="str">
        <f t="shared" si="100"/>
        <v/>
      </c>
      <c r="AH193" s="3" t="str">
        <f t="shared" si="101"/>
        <v/>
      </c>
      <c r="AI193" s="3" t="str">
        <f t="shared" si="102"/>
        <v/>
      </c>
      <c r="AJ193" s="3" t="str">
        <f t="shared" si="103"/>
        <v/>
      </c>
      <c r="AK193" s="3" t="str">
        <f t="shared" si="104"/>
        <v/>
      </c>
      <c r="AL193" s="3" t="str">
        <f t="shared" si="105"/>
        <v/>
      </c>
      <c r="AM193" s="3" t="str">
        <f t="shared" si="106"/>
        <v/>
      </c>
      <c r="AN193" s="3" t="str">
        <f t="shared" si="107"/>
        <v/>
      </c>
      <c r="AO193" s="3" t="str">
        <f t="shared" si="108"/>
        <v/>
      </c>
      <c r="AP193" s="3"/>
      <c r="AQ193" s="3" t="str">
        <f t="shared" si="109"/>
        <v/>
      </c>
      <c r="AR193" s="3" t="str">
        <f t="shared" si="110"/>
        <v/>
      </c>
      <c r="AS193" s="3" t="str">
        <f t="shared" si="111"/>
        <v/>
      </c>
      <c r="AT193" s="3" t="str">
        <f t="shared" si="112"/>
        <v/>
      </c>
      <c r="AU193" s="3" t="str">
        <f t="shared" si="113"/>
        <v/>
      </c>
      <c r="AV193" s="3" t="str">
        <f t="shared" si="114"/>
        <v/>
      </c>
      <c r="AW193" s="3" t="str">
        <f t="shared" si="115"/>
        <v/>
      </c>
      <c r="AX193" s="3" t="str">
        <f t="shared" si="116"/>
        <v/>
      </c>
      <c r="AY193" s="3" t="str">
        <f t="shared" si="117"/>
        <v/>
      </c>
      <c r="AZ193" s="3" t="str">
        <f t="shared" si="118"/>
        <v/>
      </c>
      <c r="BA193" s="3"/>
      <c r="BB193" s="6">
        <f t="shared" si="119"/>
        <v>0</v>
      </c>
      <c r="BC193" s="3">
        <f t="shared" si="120"/>
        <v>0</v>
      </c>
      <c r="BD193" s="3">
        <f t="shared" si="123"/>
        <v>0</v>
      </c>
      <c r="BE193" s="3">
        <f t="shared" si="124"/>
        <v>0</v>
      </c>
      <c r="BF193" s="3">
        <f t="shared" si="125"/>
        <v>0</v>
      </c>
      <c r="BG193" s="3">
        <f t="shared" si="126"/>
        <v>0</v>
      </c>
      <c r="BH193" s="3">
        <f t="shared" si="127"/>
        <v>0</v>
      </c>
      <c r="BI193" s="28">
        <f t="shared" si="128"/>
        <v>0</v>
      </c>
      <c r="BJ193" s="28">
        <f t="shared" si="129"/>
        <v>0</v>
      </c>
      <c r="BK193" s="44" t="e">
        <f t="shared" si="130"/>
        <v>#DIV/0!</v>
      </c>
      <c r="BL193" s="45" t="str">
        <f t="shared" si="121"/>
        <v/>
      </c>
      <c r="BM193" s="39"/>
      <c r="BN193" s="39" t="str">
        <f t="shared" si="131"/>
        <v/>
      </c>
      <c r="BP193" s="12" t="e">
        <f t="shared" si="132"/>
        <v>#N/A</v>
      </c>
    </row>
    <row r="194" spans="1:68">
      <c r="A194" s="43" t="s">
        <v>689</v>
      </c>
      <c r="B194" s="43" t="s">
        <v>690</v>
      </c>
      <c r="C194" s="43" t="s">
        <v>632</v>
      </c>
      <c r="D194" s="43" t="s">
        <v>633</v>
      </c>
      <c r="E194" s="43" t="s">
        <v>584</v>
      </c>
      <c r="F194" s="12" t="str">
        <f t="shared" si="122"/>
        <v>Immune syst</v>
      </c>
      <c r="H194" s="12" t="e">
        <f>VLOOKUP($B194,data!$B$3:$Q$11565,'diff expr Varroa+DWV'!H$7,FALSE)</f>
        <v>#N/A</v>
      </c>
      <c r="I194" s="12" t="e">
        <f>VLOOKUP($B194,data!$B$3:$Q$11565,'diff expr Varroa+DWV'!I$7,FALSE)</f>
        <v>#N/A</v>
      </c>
      <c r="J194" s="12" t="e">
        <f>VLOOKUP($B194,data!$B$3:$Q$11565,'diff expr Varroa+DWV'!J$7,FALSE)</f>
        <v>#N/A</v>
      </c>
      <c r="K194" s="12" t="e">
        <f>VLOOKUP($B194,data!$B$3:$Q$11565,'diff expr Varroa+DWV'!K$7,FALSE)</f>
        <v>#N/A</v>
      </c>
      <c r="L194" s="12" t="e">
        <f>VLOOKUP($B194,data!$B$3:$Q$11565,'diff expr Varroa+DWV'!L$7,FALSE)</f>
        <v>#N/A</v>
      </c>
      <c r="M194" s="12" t="e">
        <f>VLOOKUP($B194,data!$B$3:$Q$11565,'diff expr Varroa+DWV'!M$7,FALSE)</f>
        <v>#N/A</v>
      </c>
      <c r="N194" s="12" t="e">
        <f>VLOOKUP($B194,data!$B$3:$Q$11565,'diff expr Varroa+DWV'!N$7,FALSE)</f>
        <v>#N/A</v>
      </c>
      <c r="O194" s="12" t="e">
        <f>VLOOKUP($B194,data!$B$3:$Q$11565,'diff expr Varroa+DWV'!O$7,FALSE)</f>
        <v>#N/A</v>
      </c>
      <c r="P194" s="12" t="e">
        <f>VLOOKUP($B194,data!$B$3:$Q$11565,'diff expr Varroa+DWV'!P$7,FALSE)</f>
        <v>#N/A</v>
      </c>
      <c r="Q194" s="12" t="e">
        <f>VLOOKUP($B194,data!$B$3:$Q$11565,'diff expr Varroa+DWV'!Q$7,FALSE)</f>
        <v>#N/A</v>
      </c>
      <c r="S194" s="40" t="b">
        <f>IF(COUNTIF(H194:L194,"&gt;"&amp;'reference parameters'!$B$2)&gt;='reference parameters'!$B$3,IF(COUNTIF('diff expr Varroa+DWV'!M194:Q194,"&gt;"&amp;'reference parameters'!$B$2)&gt;='reference parameters'!$B$4,"OK"))</f>
        <v>0</v>
      </c>
      <c r="U194" s="3" t="b">
        <f t="shared" si="89"/>
        <v>0</v>
      </c>
      <c r="V194" s="3" t="b">
        <f t="shared" si="90"/>
        <v>0</v>
      </c>
      <c r="W194" s="3" t="b">
        <f t="shared" si="91"/>
        <v>0</v>
      </c>
      <c r="X194" s="3" t="b">
        <f t="shared" si="92"/>
        <v>0</v>
      </c>
      <c r="Y194" s="3" t="b">
        <f t="shared" si="93"/>
        <v>0</v>
      </c>
      <c r="Z194" s="3" t="b">
        <f t="shared" si="94"/>
        <v>0</v>
      </c>
      <c r="AA194" s="3" t="b">
        <f t="shared" si="95"/>
        <v>0</v>
      </c>
      <c r="AB194" s="3" t="b">
        <f t="shared" si="96"/>
        <v>0</v>
      </c>
      <c r="AC194" s="3" t="b">
        <f t="shared" si="97"/>
        <v>0</v>
      </c>
      <c r="AD194" s="3" t="b">
        <f t="shared" si="98"/>
        <v>0</v>
      </c>
      <c r="AE194" s="3"/>
      <c r="AF194" s="3" t="str">
        <f t="shared" si="99"/>
        <v/>
      </c>
      <c r="AG194" s="3" t="str">
        <f t="shared" si="100"/>
        <v/>
      </c>
      <c r="AH194" s="3" t="str">
        <f t="shared" si="101"/>
        <v/>
      </c>
      <c r="AI194" s="3" t="str">
        <f t="shared" si="102"/>
        <v/>
      </c>
      <c r="AJ194" s="3" t="str">
        <f t="shared" si="103"/>
        <v/>
      </c>
      <c r="AK194" s="3" t="str">
        <f t="shared" si="104"/>
        <v/>
      </c>
      <c r="AL194" s="3" t="str">
        <f t="shared" si="105"/>
        <v/>
      </c>
      <c r="AM194" s="3" t="str">
        <f t="shared" si="106"/>
        <v/>
      </c>
      <c r="AN194" s="3" t="str">
        <f t="shared" si="107"/>
        <v/>
      </c>
      <c r="AO194" s="3" t="str">
        <f t="shared" si="108"/>
        <v/>
      </c>
      <c r="AP194" s="3"/>
      <c r="AQ194" s="3" t="str">
        <f t="shared" si="109"/>
        <v/>
      </c>
      <c r="AR194" s="3" t="str">
        <f t="shared" si="110"/>
        <v/>
      </c>
      <c r="AS194" s="3" t="str">
        <f t="shared" si="111"/>
        <v/>
      </c>
      <c r="AT194" s="3" t="str">
        <f t="shared" si="112"/>
        <v/>
      </c>
      <c r="AU194" s="3" t="str">
        <f t="shared" si="113"/>
        <v/>
      </c>
      <c r="AV194" s="3" t="str">
        <f t="shared" si="114"/>
        <v/>
      </c>
      <c r="AW194" s="3" t="str">
        <f t="shared" si="115"/>
        <v/>
      </c>
      <c r="AX194" s="3" t="str">
        <f t="shared" si="116"/>
        <v/>
      </c>
      <c r="AY194" s="3" t="str">
        <f t="shared" si="117"/>
        <v/>
      </c>
      <c r="AZ194" s="3" t="str">
        <f t="shared" si="118"/>
        <v/>
      </c>
      <c r="BA194" s="3"/>
      <c r="BB194" s="6">
        <f t="shared" si="119"/>
        <v>0</v>
      </c>
      <c r="BC194" s="3">
        <f t="shared" si="120"/>
        <v>0</v>
      </c>
      <c r="BD194" s="3">
        <f t="shared" si="123"/>
        <v>0</v>
      </c>
      <c r="BE194" s="3">
        <f t="shared" si="124"/>
        <v>0</v>
      </c>
      <c r="BF194" s="3">
        <f t="shared" si="125"/>
        <v>0</v>
      </c>
      <c r="BG194" s="3">
        <f t="shared" si="126"/>
        <v>0</v>
      </c>
      <c r="BH194" s="3">
        <f t="shared" si="127"/>
        <v>0</v>
      </c>
      <c r="BI194" s="28">
        <f t="shared" si="128"/>
        <v>0</v>
      </c>
      <c r="BJ194" s="28">
        <f t="shared" si="129"/>
        <v>0</v>
      </c>
      <c r="BK194" s="44" t="e">
        <f t="shared" si="130"/>
        <v>#DIV/0!</v>
      </c>
      <c r="BL194" s="45" t="str">
        <f t="shared" si="121"/>
        <v/>
      </c>
      <c r="BM194" s="39"/>
      <c r="BN194" s="39" t="str">
        <f t="shared" si="131"/>
        <v/>
      </c>
      <c r="BP194" s="12" t="e">
        <f t="shared" si="132"/>
        <v>#N/A</v>
      </c>
    </row>
    <row r="195" spans="1:68">
      <c r="A195" s="43" t="s">
        <v>691</v>
      </c>
      <c r="B195" s="43" t="s">
        <v>692</v>
      </c>
      <c r="C195" s="43" t="s">
        <v>693</v>
      </c>
      <c r="D195" s="43" t="s">
        <v>694</v>
      </c>
      <c r="E195" s="43" t="s">
        <v>584</v>
      </c>
      <c r="F195" s="12" t="str">
        <f t="shared" si="122"/>
        <v>Immune syst</v>
      </c>
      <c r="H195" s="12">
        <f>VLOOKUP($B195,data!$B$3:$Q$11565,'diff expr Varroa+DWV'!H$7,FALSE)</f>
        <v>7.8588673413397396</v>
      </c>
      <c r="I195" s="12">
        <f>VLOOKUP($B195,data!$B$3:$Q$11565,'diff expr Varroa+DWV'!I$7,FALSE)</f>
        <v>7.8997348432982699</v>
      </c>
      <c r="J195" s="12">
        <f>VLOOKUP($B195,data!$B$3:$Q$11565,'diff expr Varroa+DWV'!J$7,FALSE)</f>
        <v>7.9719857448739999</v>
      </c>
      <c r="K195" s="12">
        <f>VLOOKUP($B195,data!$B$3:$Q$11565,'diff expr Varroa+DWV'!K$7,FALSE)</f>
        <v>7.9879493569872304</v>
      </c>
      <c r="L195" s="12">
        <f>VLOOKUP($B195,data!$B$3:$Q$11565,'diff expr Varroa+DWV'!L$7,FALSE)</f>
        <v>7.84600064815635</v>
      </c>
      <c r="M195" s="12">
        <f>VLOOKUP($B195,data!$B$3:$Q$11565,'diff expr Varroa+DWV'!M$7,FALSE)</f>
        <v>8.3242522616886205</v>
      </c>
      <c r="N195" s="12">
        <f>VLOOKUP($B195,data!$B$3:$Q$11565,'diff expr Varroa+DWV'!N$7,FALSE)</f>
        <v>8.37881384078681</v>
      </c>
      <c r="O195" s="12">
        <f>VLOOKUP($B195,data!$B$3:$Q$11565,'diff expr Varroa+DWV'!O$7,FALSE)</f>
        <v>8.2424526401078406</v>
      </c>
      <c r="P195" s="12">
        <f>VLOOKUP($B195,data!$B$3:$Q$11565,'diff expr Varroa+DWV'!P$7,FALSE)</f>
        <v>8.3705776148277202</v>
      </c>
      <c r="Q195" s="12">
        <f>VLOOKUP($B195,data!$B$3:$Q$11565,'diff expr Varroa+DWV'!Q$7,FALSE)</f>
        <v>6.2843132996066204</v>
      </c>
      <c r="S195" s="40" t="str">
        <f>IF(COUNTIF(H195:L195,"&gt;"&amp;'reference parameters'!$B$2)&gt;='reference parameters'!$B$3,IF(COUNTIF('diff expr Varroa+DWV'!M195:Q195,"&gt;"&amp;'reference parameters'!$B$2)&gt;='reference parameters'!$B$4,"OK"))</f>
        <v>OK</v>
      </c>
      <c r="U195" s="3">
        <f t="shared" si="89"/>
        <v>3</v>
      </c>
      <c r="V195" s="3">
        <f t="shared" si="90"/>
        <v>4</v>
      </c>
      <c r="W195" s="3">
        <f t="shared" si="91"/>
        <v>5</v>
      </c>
      <c r="X195" s="3">
        <f t="shared" si="92"/>
        <v>6</v>
      </c>
      <c r="Y195" s="3">
        <f t="shared" si="93"/>
        <v>2</v>
      </c>
      <c r="Z195" s="3">
        <f t="shared" si="94"/>
        <v>8</v>
      </c>
      <c r="AA195" s="3">
        <f t="shared" si="95"/>
        <v>10</v>
      </c>
      <c r="AB195" s="3">
        <f t="shared" si="96"/>
        <v>7</v>
      </c>
      <c r="AC195" s="3">
        <f t="shared" si="97"/>
        <v>9</v>
      </c>
      <c r="AD195" s="3">
        <f t="shared" si="98"/>
        <v>1</v>
      </c>
      <c r="AE195" s="3"/>
      <c r="AF195" s="3">
        <f t="shared" si="99"/>
        <v>0</v>
      </c>
      <c r="AG195" s="3">
        <f t="shared" si="100"/>
        <v>0</v>
      </c>
      <c r="AH195" s="3">
        <f t="shared" si="101"/>
        <v>0</v>
      </c>
      <c r="AI195" s="3">
        <f t="shared" si="102"/>
        <v>0</v>
      </c>
      <c r="AJ195" s="3">
        <f t="shared" si="103"/>
        <v>0</v>
      </c>
      <c r="AK195" s="3">
        <f t="shared" si="104"/>
        <v>0</v>
      </c>
      <c r="AL195" s="3">
        <f t="shared" si="105"/>
        <v>0</v>
      </c>
      <c r="AM195" s="3">
        <f t="shared" si="106"/>
        <v>0</v>
      </c>
      <c r="AN195" s="3">
        <f t="shared" si="107"/>
        <v>0</v>
      </c>
      <c r="AO195" s="3">
        <f t="shared" si="108"/>
        <v>0</v>
      </c>
      <c r="AP195" s="3"/>
      <c r="AQ195" s="3">
        <f t="shared" si="109"/>
        <v>3</v>
      </c>
      <c r="AR195" s="3">
        <f t="shared" si="110"/>
        <v>4</v>
      </c>
      <c r="AS195" s="3">
        <f t="shared" si="111"/>
        <v>5</v>
      </c>
      <c r="AT195" s="3">
        <f t="shared" si="112"/>
        <v>6</v>
      </c>
      <c r="AU195" s="3">
        <f t="shared" si="113"/>
        <v>2</v>
      </c>
      <c r="AV195" s="3">
        <f t="shared" si="114"/>
        <v>8</v>
      </c>
      <c r="AW195" s="3">
        <f t="shared" si="115"/>
        <v>10</v>
      </c>
      <c r="AX195" s="3">
        <f t="shared" si="116"/>
        <v>7</v>
      </c>
      <c r="AY195" s="3">
        <f t="shared" si="117"/>
        <v>9</v>
      </c>
      <c r="AZ195" s="3">
        <f t="shared" si="118"/>
        <v>1</v>
      </c>
      <c r="BA195" s="3"/>
      <c r="BB195" s="6">
        <f t="shared" si="119"/>
        <v>5</v>
      </c>
      <c r="BC195" s="3">
        <f t="shared" si="120"/>
        <v>5</v>
      </c>
      <c r="BD195" s="3">
        <f t="shared" si="123"/>
        <v>20</v>
      </c>
      <c r="BE195" s="3">
        <f t="shared" si="124"/>
        <v>35</v>
      </c>
      <c r="BF195" s="3">
        <f t="shared" si="125"/>
        <v>20</v>
      </c>
      <c r="BG195" s="3">
        <f t="shared" si="126"/>
        <v>5</v>
      </c>
      <c r="BH195" s="3">
        <f t="shared" si="127"/>
        <v>5</v>
      </c>
      <c r="BI195" s="28">
        <f t="shared" si="128"/>
        <v>12.5</v>
      </c>
      <c r="BJ195" s="28">
        <f t="shared" si="129"/>
        <v>4.7871355387816905</v>
      </c>
      <c r="BK195" s="44">
        <f t="shared" si="130"/>
        <v>-1.5666989036012806</v>
      </c>
      <c r="BL195" s="45">
        <f t="shared" si="121"/>
        <v>5.8592543599068986E-2</v>
      </c>
      <c r="BM195" s="39"/>
      <c r="BN195" s="39" t="str">
        <f t="shared" si="131"/>
        <v/>
      </c>
      <c r="BP195" s="12">
        <f t="shared" si="132"/>
        <v>3.9358055852673466E-4</v>
      </c>
    </row>
    <row r="196" spans="1:68">
      <c r="A196" s="43" t="s">
        <v>695</v>
      </c>
      <c r="B196" s="43" t="s">
        <v>696</v>
      </c>
      <c r="C196" s="43" t="s">
        <v>697</v>
      </c>
      <c r="D196" s="43" t="s">
        <v>698</v>
      </c>
      <c r="E196" s="43" t="s">
        <v>584</v>
      </c>
      <c r="F196" s="12" t="str">
        <f t="shared" si="122"/>
        <v>Immune syst</v>
      </c>
      <c r="H196" s="12">
        <f>VLOOKUP($B196,data!$B$3:$Q$11565,'diff expr Varroa+DWV'!H$7,FALSE)</f>
        <v>9.5647204495057494</v>
      </c>
      <c r="I196" s="12">
        <f>VLOOKUP($B196,data!$B$3:$Q$11565,'diff expr Varroa+DWV'!I$7,FALSE)</f>
        <v>9.4421034093309295</v>
      </c>
      <c r="J196" s="12">
        <f>VLOOKUP($B196,data!$B$3:$Q$11565,'diff expr Varroa+DWV'!J$7,FALSE)</f>
        <v>9.4865101644164405</v>
      </c>
      <c r="K196" s="12">
        <f>VLOOKUP($B196,data!$B$3:$Q$11565,'diff expr Varroa+DWV'!K$7,FALSE)</f>
        <v>9.4846224951090097</v>
      </c>
      <c r="L196" s="12">
        <f>VLOOKUP($B196,data!$B$3:$Q$11565,'diff expr Varroa+DWV'!L$7,FALSE)</f>
        <v>9.4257586549019603</v>
      </c>
      <c r="M196" s="12">
        <f>VLOOKUP($B196,data!$B$3:$Q$11565,'diff expr Varroa+DWV'!M$7,FALSE)</f>
        <v>9.2270201244482895</v>
      </c>
      <c r="N196" s="12">
        <f>VLOOKUP($B196,data!$B$3:$Q$11565,'diff expr Varroa+DWV'!N$7,FALSE)</f>
        <v>10.080599277881699</v>
      </c>
      <c r="O196" s="12">
        <f>VLOOKUP($B196,data!$B$3:$Q$11565,'diff expr Varroa+DWV'!O$7,FALSE)</f>
        <v>9.2759893186700904</v>
      </c>
      <c r="P196" s="12">
        <f>VLOOKUP($B196,data!$B$3:$Q$11565,'diff expr Varroa+DWV'!P$7,FALSE)</f>
        <v>9.6889207977819893</v>
      </c>
      <c r="Q196" s="12">
        <f>VLOOKUP($B196,data!$B$3:$Q$11565,'diff expr Varroa+DWV'!Q$7,FALSE)</f>
        <v>10.740674867653601</v>
      </c>
      <c r="S196" s="40" t="str">
        <f>IF(COUNTIF(H196:L196,"&gt;"&amp;'reference parameters'!$B$2)&gt;='reference parameters'!$B$3,IF(COUNTIF('diff expr Varroa+DWV'!M196:Q196,"&gt;"&amp;'reference parameters'!$B$2)&gt;='reference parameters'!$B$4,"OK"))</f>
        <v>OK</v>
      </c>
      <c r="U196" s="3">
        <f t="shared" si="89"/>
        <v>7</v>
      </c>
      <c r="V196" s="3">
        <f t="shared" si="90"/>
        <v>4</v>
      </c>
      <c r="W196" s="3">
        <f t="shared" si="91"/>
        <v>6</v>
      </c>
      <c r="X196" s="3">
        <f t="shared" si="92"/>
        <v>5</v>
      </c>
      <c r="Y196" s="3">
        <f t="shared" si="93"/>
        <v>3</v>
      </c>
      <c r="Z196" s="3">
        <f t="shared" si="94"/>
        <v>1</v>
      </c>
      <c r="AA196" s="3">
        <f t="shared" si="95"/>
        <v>9</v>
      </c>
      <c r="AB196" s="3">
        <f t="shared" si="96"/>
        <v>2</v>
      </c>
      <c r="AC196" s="3">
        <f t="shared" si="97"/>
        <v>8</v>
      </c>
      <c r="AD196" s="3">
        <f t="shared" si="98"/>
        <v>10</v>
      </c>
      <c r="AE196" s="3"/>
      <c r="AF196" s="3">
        <f t="shared" si="99"/>
        <v>0</v>
      </c>
      <c r="AG196" s="3">
        <f t="shared" si="100"/>
        <v>0</v>
      </c>
      <c r="AH196" s="3">
        <f t="shared" si="101"/>
        <v>0</v>
      </c>
      <c r="AI196" s="3">
        <f t="shared" si="102"/>
        <v>0</v>
      </c>
      <c r="AJ196" s="3">
        <f t="shared" si="103"/>
        <v>0</v>
      </c>
      <c r="AK196" s="3">
        <f t="shared" si="104"/>
        <v>0</v>
      </c>
      <c r="AL196" s="3">
        <f t="shared" si="105"/>
        <v>0</v>
      </c>
      <c r="AM196" s="3">
        <f t="shared" si="106"/>
        <v>0</v>
      </c>
      <c r="AN196" s="3">
        <f t="shared" si="107"/>
        <v>0</v>
      </c>
      <c r="AO196" s="3">
        <f t="shared" si="108"/>
        <v>0</v>
      </c>
      <c r="AP196" s="3"/>
      <c r="AQ196" s="3">
        <f t="shared" si="109"/>
        <v>7</v>
      </c>
      <c r="AR196" s="3">
        <f t="shared" si="110"/>
        <v>4</v>
      </c>
      <c r="AS196" s="3">
        <f t="shared" si="111"/>
        <v>6</v>
      </c>
      <c r="AT196" s="3">
        <f t="shared" si="112"/>
        <v>5</v>
      </c>
      <c r="AU196" s="3">
        <f t="shared" si="113"/>
        <v>3</v>
      </c>
      <c r="AV196" s="3">
        <f t="shared" si="114"/>
        <v>1</v>
      </c>
      <c r="AW196" s="3">
        <f t="shared" si="115"/>
        <v>9</v>
      </c>
      <c r="AX196" s="3">
        <f t="shared" si="116"/>
        <v>2</v>
      </c>
      <c r="AY196" s="3">
        <f t="shared" si="117"/>
        <v>8</v>
      </c>
      <c r="AZ196" s="3">
        <f t="shared" si="118"/>
        <v>10</v>
      </c>
      <c r="BA196" s="3"/>
      <c r="BB196" s="6">
        <f t="shared" si="119"/>
        <v>5</v>
      </c>
      <c r="BC196" s="3">
        <f t="shared" si="120"/>
        <v>5</v>
      </c>
      <c r="BD196" s="3">
        <f t="shared" si="123"/>
        <v>25</v>
      </c>
      <c r="BE196" s="3">
        <f t="shared" si="124"/>
        <v>30</v>
      </c>
      <c r="BF196" s="3">
        <f t="shared" si="125"/>
        <v>15</v>
      </c>
      <c r="BG196" s="3">
        <f t="shared" si="126"/>
        <v>10</v>
      </c>
      <c r="BH196" s="3">
        <f t="shared" si="127"/>
        <v>10</v>
      </c>
      <c r="BI196" s="28">
        <f t="shared" si="128"/>
        <v>12.5</v>
      </c>
      <c r="BJ196" s="28">
        <f t="shared" si="129"/>
        <v>4.7871355387816905</v>
      </c>
      <c r="BK196" s="44">
        <f t="shared" si="130"/>
        <v>-0.5222329678670935</v>
      </c>
      <c r="BL196" s="45">
        <f t="shared" si="121"/>
        <v>0.30075406722029491</v>
      </c>
      <c r="BM196" s="39"/>
      <c r="BN196" s="39" t="str">
        <f t="shared" si="131"/>
        <v/>
      </c>
      <c r="BP196" s="12">
        <f t="shared" si="132"/>
        <v>1.4500716768994398E-2</v>
      </c>
    </row>
    <row r="197" spans="1:68">
      <c r="A197" s="43" t="s">
        <v>699</v>
      </c>
      <c r="B197" s="43" t="s">
        <v>700</v>
      </c>
      <c r="C197" s="43" t="s">
        <v>701</v>
      </c>
      <c r="D197" s="43" t="s">
        <v>702</v>
      </c>
      <c r="E197" s="43" t="s">
        <v>584</v>
      </c>
      <c r="F197" s="12" t="str">
        <f t="shared" si="122"/>
        <v>Immune syst</v>
      </c>
      <c r="H197" s="12">
        <f>VLOOKUP($B197,data!$B$3:$Q$11565,'diff expr Varroa+DWV'!H$7,FALSE)</f>
        <v>7.96505030637449</v>
      </c>
      <c r="I197" s="12">
        <f>VLOOKUP($B197,data!$B$3:$Q$11565,'diff expr Varroa+DWV'!I$7,FALSE)</f>
        <v>7.9362667822467703</v>
      </c>
      <c r="J197" s="12">
        <f>VLOOKUP($B197,data!$B$3:$Q$11565,'diff expr Varroa+DWV'!J$7,FALSE)</f>
        <v>7.93130901064099</v>
      </c>
      <c r="K197" s="12">
        <f>VLOOKUP($B197,data!$B$3:$Q$11565,'diff expr Varroa+DWV'!K$7,FALSE)</f>
        <v>8.1296061977141303</v>
      </c>
      <c r="L197" s="12">
        <f>VLOOKUP($B197,data!$B$3:$Q$11565,'diff expr Varroa+DWV'!L$7,FALSE)</f>
        <v>7.8058773585549703</v>
      </c>
      <c r="M197" s="12">
        <f>VLOOKUP($B197,data!$B$3:$Q$11565,'diff expr Varroa+DWV'!M$7,FALSE)</f>
        <v>8.2973013483822804</v>
      </c>
      <c r="N197" s="12">
        <f>VLOOKUP($B197,data!$B$3:$Q$11565,'diff expr Varroa+DWV'!N$7,FALSE)</f>
        <v>8.3200192121652208</v>
      </c>
      <c r="O197" s="12">
        <f>VLOOKUP($B197,data!$B$3:$Q$11565,'diff expr Varroa+DWV'!O$7,FALSE)</f>
        <v>8.2660993942148906</v>
      </c>
      <c r="P197" s="12">
        <f>VLOOKUP($B197,data!$B$3:$Q$11565,'diff expr Varroa+DWV'!P$7,FALSE)</f>
        <v>8.1960952337861599</v>
      </c>
      <c r="Q197" s="12">
        <f>VLOOKUP($B197,data!$B$3:$Q$11565,'diff expr Varroa+DWV'!Q$7,FALSE)</f>
        <v>6.9204191934356096</v>
      </c>
      <c r="S197" s="40" t="str">
        <f>IF(COUNTIF(H197:L197,"&gt;"&amp;'reference parameters'!$B$2)&gt;='reference parameters'!$B$3,IF(COUNTIF('diff expr Varroa+DWV'!M197:Q197,"&gt;"&amp;'reference parameters'!$B$2)&gt;='reference parameters'!$B$4,"OK"))</f>
        <v>OK</v>
      </c>
      <c r="U197" s="3">
        <f t="shared" si="89"/>
        <v>5</v>
      </c>
      <c r="V197" s="3">
        <f t="shared" si="90"/>
        <v>4</v>
      </c>
      <c r="W197" s="3">
        <f t="shared" si="91"/>
        <v>3</v>
      </c>
      <c r="X197" s="3">
        <f t="shared" si="92"/>
        <v>6</v>
      </c>
      <c r="Y197" s="3">
        <f t="shared" si="93"/>
        <v>2</v>
      </c>
      <c r="Z197" s="3">
        <f t="shared" si="94"/>
        <v>9</v>
      </c>
      <c r="AA197" s="3">
        <f t="shared" si="95"/>
        <v>10</v>
      </c>
      <c r="AB197" s="3">
        <f t="shared" si="96"/>
        <v>8</v>
      </c>
      <c r="AC197" s="3">
        <f t="shared" si="97"/>
        <v>7</v>
      </c>
      <c r="AD197" s="3">
        <f t="shared" si="98"/>
        <v>1</v>
      </c>
      <c r="AE197" s="3"/>
      <c r="AF197" s="3">
        <f t="shared" si="99"/>
        <v>0</v>
      </c>
      <c r="AG197" s="3">
        <f t="shared" si="100"/>
        <v>0</v>
      </c>
      <c r="AH197" s="3">
        <f t="shared" si="101"/>
        <v>0</v>
      </c>
      <c r="AI197" s="3">
        <f t="shared" si="102"/>
        <v>0</v>
      </c>
      <c r="AJ197" s="3">
        <f t="shared" si="103"/>
        <v>0</v>
      </c>
      <c r="AK197" s="3">
        <f t="shared" si="104"/>
        <v>0</v>
      </c>
      <c r="AL197" s="3">
        <f t="shared" si="105"/>
        <v>0</v>
      </c>
      <c r="AM197" s="3">
        <f t="shared" si="106"/>
        <v>0</v>
      </c>
      <c r="AN197" s="3">
        <f t="shared" si="107"/>
        <v>0</v>
      </c>
      <c r="AO197" s="3">
        <f t="shared" si="108"/>
        <v>0</v>
      </c>
      <c r="AP197" s="3"/>
      <c r="AQ197" s="3">
        <f t="shared" si="109"/>
        <v>5</v>
      </c>
      <c r="AR197" s="3">
        <f t="shared" si="110"/>
        <v>4</v>
      </c>
      <c r="AS197" s="3">
        <f t="shared" si="111"/>
        <v>3</v>
      </c>
      <c r="AT197" s="3">
        <f t="shared" si="112"/>
        <v>6</v>
      </c>
      <c r="AU197" s="3">
        <f t="shared" si="113"/>
        <v>2</v>
      </c>
      <c r="AV197" s="3">
        <f t="shared" si="114"/>
        <v>9</v>
      </c>
      <c r="AW197" s="3">
        <f t="shared" si="115"/>
        <v>10</v>
      </c>
      <c r="AX197" s="3">
        <f t="shared" si="116"/>
        <v>8</v>
      </c>
      <c r="AY197" s="3">
        <f t="shared" si="117"/>
        <v>7</v>
      </c>
      <c r="AZ197" s="3">
        <f t="shared" si="118"/>
        <v>1</v>
      </c>
      <c r="BA197" s="3"/>
      <c r="BB197" s="6">
        <f t="shared" si="119"/>
        <v>5</v>
      </c>
      <c r="BC197" s="3">
        <f t="shared" si="120"/>
        <v>5</v>
      </c>
      <c r="BD197" s="3">
        <f t="shared" si="123"/>
        <v>20</v>
      </c>
      <c r="BE197" s="3">
        <f t="shared" si="124"/>
        <v>35</v>
      </c>
      <c r="BF197" s="3">
        <f t="shared" si="125"/>
        <v>20</v>
      </c>
      <c r="BG197" s="3">
        <f t="shared" si="126"/>
        <v>5</v>
      </c>
      <c r="BH197" s="3">
        <f t="shared" si="127"/>
        <v>5</v>
      </c>
      <c r="BI197" s="28">
        <f t="shared" si="128"/>
        <v>12.5</v>
      </c>
      <c r="BJ197" s="28">
        <f t="shared" si="129"/>
        <v>4.7871355387816905</v>
      </c>
      <c r="BK197" s="44">
        <f t="shared" si="130"/>
        <v>-1.5666989036012806</v>
      </c>
      <c r="BL197" s="45">
        <f t="shared" si="121"/>
        <v>5.8592543599068986E-2</v>
      </c>
      <c r="BM197" s="39"/>
      <c r="BN197" s="39" t="str">
        <f t="shared" si="131"/>
        <v/>
      </c>
      <c r="BP197" s="12">
        <f t="shared" si="132"/>
        <v>2.5243312441376856E-3</v>
      </c>
    </row>
    <row r="198" spans="1:68">
      <c r="A198" s="43" t="s">
        <v>703</v>
      </c>
      <c r="B198" s="43" t="s">
        <v>704</v>
      </c>
      <c r="C198" s="43" t="s">
        <v>595</v>
      </c>
      <c r="D198" s="43" t="s">
        <v>596</v>
      </c>
      <c r="E198" s="43" t="s">
        <v>584</v>
      </c>
      <c r="F198" s="12" t="str">
        <f t="shared" si="122"/>
        <v>Immune syst</v>
      </c>
      <c r="H198" s="12">
        <f>VLOOKUP($B198,data!$B$3:$Q$11565,'diff expr Varroa+DWV'!H$7,FALSE)</f>
        <v>8.4798935295772697</v>
      </c>
      <c r="I198" s="12">
        <f>VLOOKUP($B198,data!$B$3:$Q$11565,'diff expr Varroa+DWV'!I$7,FALSE)</f>
        <v>8.3857969599743605</v>
      </c>
      <c r="J198" s="12">
        <f>VLOOKUP($B198,data!$B$3:$Q$11565,'diff expr Varroa+DWV'!J$7,FALSE)</f>
        <v>8.4413400854483704</v>
      </c>
      <c r="K198" s="12">
        <f>VLOOKUP($B198,data!$B$3:$Q$11565,'diff expr Varroa+DWV'!K$7,FALSE)</f>
        <v>8.4567638176214999</v>
      </c>
      <c r="L198" s="12">
        <f>VLOOKUP($B198,data!$B$3:$Q$11565,'diff expr Varroa+DWV'!L$7,FALSE)</f>
        <v>8.6994452668471993</v>
      </c>
      <c r="M198" s="12">
        <f>VLOOKUP($B198,data!$B$3:$Q$11565,'diff expr Varroa+DWV'!M$7,FALSE)</f>
        <v>8.3507084526529098</v>
      </c>
      <c r="N198" s="12">
        <f>VLOOKUP($B198,data!$B$3:$Q$11565,'diff expr Varroa+DWV'!N$7,FALSE)</f>
        <v>8.7567358672684694</v>
      </c>
      <c r="O198" s="12">
        <f>VLOOKUP($B198,data!$B$3:$Q$11565,'diff expr Varroa+DWV'!O$7,FALSE)</f>
        <v>8.3761278518482207</v>
      </c>
      <c r="P198" s="12">
        <f>VLOOKUP($B198,data!$B$3:$Q$11565,'diff expr Varroa+DWV'!P$7,FALSE)</f>
        <v>7.3914806888363103</v>
      </c>
      <c r="Q198" s="12">
        <f>VLOOKUP($B198,data!$B$3:$Q$11565,'diff expr Varroa+DWV'!Q$7,FALSE)</f>
        <v>10.323554046550599</v>
      </c>
      <c r="S198" s="40" t="str">
        <f>IF(COUNTIF(H198:L198,"&gt;"&amp;'reference parameters'!$B$2)&gt;='reference parameters'!$B$3,IF(COUNTIF('diff expr Varroa+DWV'!M198:Q198,"&gt;"&amp;'reference parameters'!$B$2)&gt;='reference parameters'!$B$4,"OK"))</f>
        <v>OK</v>
      </c>
      <c r="U198" s="3">
        <f t="shared" si="89"/>
        <v>7</v>
      </c>
      <c r="V198" s="3">
        <f t="shared" si="90"/>
        <v>4</v>
      </c>
      <c r="W198" s="3">
        <f t="shared" si="91"/>
        <v>5</v>
      </c>
      <c r="X198" s="3">
        <f t="shared" si="92"/>
        <v>6</v>
      </c>
      <c r="Y198" s="3">
        <f t="shared" si="93"/>
        <v>8</v>
      </c>
      <c r="Z198" s="3">
        <f t="shared" si="94"/>
        <v>2</v>
      </c>
      <c r="AA198" s="3">
        <f t="shared" si="95"/>
        <v>9</v>
      </c>
      <c r="AB198" s="3">
        <f t="shared" si="96"/>
        <v>3</v>
      </c>
      <c r="AC198" s="3">
        <f t="shared" si="97"/>
        <v>1</v>
      </c>
      <c r="AD198" s="3">
        <f t="shared" si="98"/>
        <v>10</v>
      </c>
      <c r="AE198" s="3"/>
      <c r="AF198" s="3">
        <f t="shared" si="99"/>
        <v>0</v>
      </c>
      <c r="AG198" s="3">
        <f t="shared" si="100"/>
        <v>0</v>
      </c>
      <c r="AH198" s="3">
        <f t="shared" si="101"/>
        <v>0</v>
      </c>
      <c r="AI198" s="3">
        <f t="shared" si="102"/>
        <v>0</v>
      </c>
      <c r="AJ198" s="3">
        <f t="shared" si="103"/>
        <v>0</v>
      </c>
      <c r="AK198" s="3">
        <f t="shared" si="104"/>
        <v>0</v>
      </c>
      <c r="AL198" s="3">
        <f t="shared" si="105"/>
        <v>0</v>
      </c>
      <c r="AM198" s="3">
        <f t="shared" si="106"/>
        <v>0</v>
      </c>
      <c r="AN198" s="3">
        <f t="shared" si="107"/>
        <v>0</v>
      </c>
      <c r="AO198" s="3">
        <f t="shared" si="108"/>
        <v>0</v>
      </c>
      <c r="AP198" s="3"/>
      <c r="AQ198" s="3">
        <f t="shared" si="109"/>
        <v>7</v>
      </c>
      <c r="AR198" s="3">
        <f t="shared" si="110"/>
        <v>4</v>
      </c>
      <c r="AS198" s="3">
        <f t="shared" si="111"/>
        <v>5</v>
      </c>
      <c r="AT198" s="3">
        <f t="shared" si="112"/>
        <v>6</v>
      </c>
      <c r="AU198" s="3">
        <f t="shared" si="113"/>
        <v>8</v>
      </c>
      <c r="AV198" s="3">
        <f t="shared" si="114"/>
        <v>2</v>
      </c>
      <c r="AW198" s="3">
        <f t="shared" si="115"/>
        <v>9</v>
      </c>
      <c r="AX198" s="3">
        <f t="shared" si="116"/>
        <v>3</v>
      </c>
      <c r="AY198" s="3">
        <f t="shared" si="117"/>
        <v>1</v>
      </c>
      <c r="AZ198" s="3">
        <f t="shared" si="118"/>
        <v>10</v>
      </c>
      <c r="BA198" s="3"/>
      <c r="BB198" s="6">
        <f t="shared" si="119"/>
        <v>5</v>
      </c>
      <c r="BC198" s="3">
        <f t="shared" si="120"/>
        <v>5</v>
      </c>
      <c r="BD198" s="3">
        <f t="shared" si="123"/>
        <v>30</v>
      </c>
      <c r="BE198" s="3">
        <f t="shared" si="124"/>
        <v>25</v>
      </c>
      <c r="BF198" s="3">
        <f t="shared" si="125"/>
        <v>10</v>
      </c>
      <c r="BG198" s="3">
        <f t="shared" si="126"/>
        <v>15</v>
      </c>
      <c r="BH198" s="3">
        <f t="shared" si="127"/>
        <v>10</v>
      </c>
      <c r="BI198" s="28">
        <f t="shared" si="128"/>
        <v>12.5</v>
      </c>
      <c r="BJ198" s="28">
        <f t="shared" si="129"/>
        <v>4.7871355387816905</v>
      </c>
      <c r="BK198" s="44">
        <f t="shared" si="130"/>
        <v>-0.5222329678670935</v>
      </c>
      <c r="BL198" s="45">
        <f t="shared" si="121"/>
        <v>0.30075406722029491</v>
      </c>
      <c r="BM198" s="39"/>
      <c r="BN198" s="39" t="str">
        <f t="shared" si="131"/>
        <v/>
      </c>
      <c r="BP198" s="12">
        <f t="shared" si="132"/>
        <v>7.4566168285410831E-3</v>
      </c>
    </row>
    <row r="199" spans="1:68">
      <c r="A199" s="43" t="s">
        <v>705</v>
      </c>
      <c r="B199" s="43" t="s">
        <v>706</v>
      </c>
      <c r="C199" s="43" t="s">
        <v>707</v>
      </c>
      <c r="D199" s="43" t="s">
        <v>708</v>
      </c>
      <c r="E199" s="43" t="s">
        <v>584</v>
      </c>
      <c r="F199" s="12" t="str">
        <f t="shared" si="122"/>
        <v>Immune syst</v>
      </c>
      <c r="H199" s="12">
        <f>VLOOKUP($B199,data!$B$3:$Q$11565,'diff expr Varroa+DWV'!H$7,FALSE)</f>
        <v>5.1742671949623604</v>
      </c>
      <c r="I199" s="12">
        <f>VLOOKUP($B199,data!$B$3:$Q$11565,'diff expr Varroa+DWV'!I$7,FALSE)</f>
        <v>5.1573505347490602</v>
      </c>
      <c r="J199" s="12">
        <f>VLOOKUP($B199,data!$B$3:$Q$11565,'diff expr Varroa+DWV'!J$7,FALSE)</f>
        <v>4.7777046060070401</v>
      </c>
      <c r="K199" s="12">
        <f>VLOOKUP($B199,data!$B$3:$Q$11565,'diff expr Varroa+DWV'!K$7,FALSE)</f>
        <v>5.3675615656199103</v>
      </c>
      <c r="L199" s="12">
        <f>VLOOKUP($B199,data!$B$3:$Q$11565,'diff expr Varroa+DWV'!L$7,FALSE)</f>
        <v>5.9535011800267901</v>
      </c>
      <c r="M199" s="12">
        <f>VLOOKUP($B199,data!$B$3:$Q$11565,'diff expr Varroa+DWV'!M$7,FALSE)</f>
        <v>6.2083104757069396</v>
      </c>
      <c r="N199" s="12">
        <f>VLOOKUP($B199,data!$B$3:$Q$11565,'diff expr Varroa+DWV'!N$7,FALSE)</f>
        <v>5.8610534549687996</v>
      </c>
      <c r="O199" s="12">
        <f>VLOOKUP($B199,data!$B$3:$Q$11565,'diff expr Varroa+DWV'!O$7,FALSE)</f>
        <v>5.9269450576343701</v>
      </c>
      <c r="P199" s="12">
        <f>VLOOKUP($B199,data!$B$3:$Q$11565,'diff expr Varroa+DWV'!P$7,FALSE)</f>
        <v>5.5682221171507997</v>
      </c>
      <c r="Q199" s="12">
        <f>VLOOKUP($B199,data!$B$3:$Q$11565,'diff expr Varroa+DWV'!Q$7,FALSE)</f>
        <v>5.09416193408443</v>
      </c>
      <c r="S199" s="40" t="str">
        <f>IF(COUNTIF(H199:L199,"&gt;"&amp;'reference parameters'!$B$2)&gt;='reference parameters'!$B$3,IF(COUNTIF('diff expr Varroa+DWV'!M199:Q199,"&gt;"&amp;'reference parameters'!$B$2)&gt;='reference parameters'!$B$4,"OK"))</f>
        <v>OK</v>
      </c>
      <c r="U199" s="3">
        <f t="shared" si="89"/>
        <v>4</v>
      </c>
      <c r="V199" s="3">
        <f t="shared" si="90"/>
        <v>3</v>
      </c>
      <c r="W199" s="3">
        <f t="shared" si="91"/>
        <v>1</v>
      </c>
      <c r="X199" s="3">
        <f t="shared" si="92"/>
        <v>5</v>
      </c>
      <c r="Y199" s="3">
        <f t="shared" si="93"/>
        <v>9</v>
      </c>
      <c r="Z199" s="3">
        <f t="shared" si="94"/>
        <v>10</v>
      </c>
      <c r="AA199" s="3">
        <f t="shared" si="95"/>
        <v>7</v>
      </c>
      <c r="AB199" s="3">
        <f t="shared" si="96"/>
        <v>8</v>
      </c>
      <c r="AC199" s="3">
        <f t="shared" si="97"/>
        <v>6</v>
      </c>
      <c r="AD199" s="3">
        <f t="shared" si="98"/>
        <v>2</v>
      </c>
      <c r="AE199" s="3"/>
      <c r="AF199" s="3">
        <f t="shared" si="99"/>
        <v>0</v>
      </c>
      <c r="AG199" s="3">
        <f t="shared" si="100"/>
        <v>0</v>
      </c>
      <c r="AH199" s="3">
        <f t="shared" si="101"/>
        <v>0</v>
      </c>
      <c r="AI199" s="3">
        <f t="shared" si="102"/>
        <v>0</v>
      </c>
      <c r="AJ199" s="3">
        <f t="shared" si="103"/>
        <v>0</v>
      </c>
      <c r="AK199" s="3">
        <f t="shared" si="104"/>
        <v>0</v>
      </c>
      <c r="AL199" s="3">
        <f t="shared" si="105"/>
        <v>0</v>
      </c>
      <c r="AM199" s="3">
        <f t="shared" si="106"/>
        <v>0</v>
      </c>
      <c r="AN199" s="3">
        <f t="shared" si="107"/>
        <v>0</v>
      </c>
      <c r="AO199" s="3">
        <f t="shared" si="108"/>
        <v>0</v>
      </c>
      <c r="AP199" s="3"/>
      <c r="AQ199" s="3">
        <f t="shared" si="109"/>
        <v>4</v>
      </c>
      <c r="AR199" s="3">
        <f t="shared" si="110"/>
        <v>3</v>
      </c>
      <c r="AS199" s="3">
        <f t="shared" si="111"/>
        <v>1</v>
      </c>
      <c r="AT199" s="3">
        <f t="shared" si="112"/>
        <v>5</v>
      </c>
      <c r="AU199" s="3">
        <f t="shared" si="113"/>
        <v>9</v>
      </c>
      <c r="AV199" s="3">
        <f t="shared" si="114"/>
        <v>10</v>
      </c>
      <c r="AW199" s="3">
        <f t="shared" si="115"/>
        <v>7</v>
      </c>
      <c r="AX199" s="3">
        <f t="shared" si="116"/>
        <v>8</v>
      </c>
      <c r="AY199" s="3">
        <f t="shared" si="117"/>
        <v>6</v>
      </c>
      <c r="AZ199" s="3">
        <f t="shared" si="118"/>
        <v>2</v>
      </c>
      <c r="BA199" s="3"/>
      <c r="BB199" s="6">
        <f t="shared" si="119"/>
        <v>5</v>
      </c>
      <c r="BC199" s="3">
        <f t="shared" si="120"/>
        <v>5</v>
      </c>
      <c r="BD199" s="3">
        <f t="shared" si="123"/>
        <v>22</v>
      </c>
      <c r="BE199" s="3">
        <f t="shared" si="124"/>
        <v>33</v>
      </c>
      <c r="BF199" s="3">
        <f t="shared" si="125"/>
        <v>18</v>
      </c>
      <c r="BG199" s="3">
        <f t="shared" si="126"/>
        <v>7</v>
      </c>
      <c r="BH199" s="3">
        <f t="shared" si="127"/>
        <v>7</v>
      </c>
      <c r="BI199" s="28">
        <f t="shared" si="128"/>
        <v>12.5</v>
      </c>
      <c r="BJ199" s="28">
        <f t="shared" si="129"/>
        <v>4.7871355387816905</v>
      </c>
      <c r="BK199" s="44">
        <f t="shared" si="130"/>
        <v>-1.1489125293076057</v>
      </c>
      <c r="BL199" s="45">
        <f t="shared" si="121"/>
        <v>0.12529602534284204</v>
      </c>
      <c r="BM199" s="39"/>
      <c r="BN199" s="39" t="str">
        <f t="shared" si="131"/>
        <v/>
      </c>
      <c r="BP199" s="12">
        <f t="shared" si="132"/>
        <v>3.5152890109816905E-2</v>
      </c>
    </row>
    <row r="200" spans="1:68">
      <c r="A200" s="43" t="s">
        <v>709</v>
      </c>
      <c r="B200" s="43" t="s">
        <v>710</v>
      </c>
      <c r="C200" s="43" t="s">
        <v>711</v>
      </c>
      <c r="D200" s="43" t="s">
        <v>712</v>
      </c>
      <c r="E200" s="43" t="s">
        <v>584</v>
      </c>
      <c r="F200" s="12" t="str">
        <f t="shared" si="122"/>
        <v>Immune syst</v>
      </c>
      <c r="H200" s="12">
        <f>VLOOKUP($B200,data!$B$3:$Q$11565,'diff expr Varroa+DWV'!H$7,FALSE)</f>
        <v>4.8324495657597604</v>
      </c>
      <c r="I200" s="12">
        <f>VLOOKUP($B200,data!$B$3:$Q$11565,'diff expr Varroa+DWV'!I$7,FALSE)</f>
        <v>4.9103330586210001</v>
      </c>
      <c r="J200" s="12">
        <f>VLOOKUP($B200,data!$B$3:$Q$11565,'diff expr Varroa+DWV'!J$7,FALSE)</f>
        <v>5.7834864418304504</v>
      </c>
      <c r="K200" s="12">
        <f>VLOOKUP($B200,data!$B$3:$Q$11565,'diff expr Varroa+DWV'!K$7,FALSE)</f>
        <v>5.0098915733122702</v>
      </c>
      <c r="L200" s="12">
        <f>VLOOKUP($B200,data!$B$3:$Q$11565,'diff expr Varroa+DWV'!L$7,FALSE)</f>
        <v>5.3842376496302498</v>
      </c>
      <c r="M200" s="12">
        <f>VLOOKUP($B200,data!$B$3:$Q$11565,'diff expr Varroa+DWV'!M$7,FALSE)</f>
        <v>5.2134656239442299</v>
      </c>
      <c r="N200" s="12">
        <f>VLOOKUP($B200,data!$B$3:$Q$11565,'diff expr Varroa+DWV'!N$7,FALSE)</f>
        <v>5.4219024728581404</v>
      </c>
      <c r="O200" s="12">
        <f>VLOOKUP($B200,data!$B$3:$Q$11565,'diff expr Varroa+DWV'!O$7,FALSE)</f>
        <v>5.73387004536246</v>
      </c>
      <c r="P200" s="12">
        <f>VLOOKUP($B200,data!$B$3:$Q$11565,'diff expr Varroa+DWV'!P$7,FALSE)</f>
        <v>4.8003293124776603</v>
      </c>
      <c r="Q200" s="12">
        <f>VLOOKUP($B200,data!$B$3:$Q$11565,'diff expr Varroa+DWV'!Q$7,FALSE)</f>
        <v>5.09416193408443</v>
      </c>
      <c r="S200" s="40" t="str">
        <f>IF(COUNTIF(H200:L200,"&gt;"&amp;'reference parameters'!$B$2)&gt;='reference parameters'!$B$3,IF(COUNTIF('diff expr Varroa+DWV'!M200:Q200,"&gt;"&amp;'reference parameters'!$B$2)&gt;='reference parameters'!$B$4,"OK"))</f>
        <v>OK</v>
      </c>
      <c r="U200" s="3">
        <f t="shared" si="89"/>
        <v>2</v>
      </c>
      <c r="V200" s="3">
        <f t="shared" si="90"/>
        <v>3</v>
      </c>
      <c r="W200" s="3">
        <f t="shared" si="91"/>
        <v>10</v>
      </c>
      <c r="X200" s="3">
        <f t="shared" si="92"/>
        <v>4</v>
      </c>
      <c r="Y200" s="3">
        <f t="shared" si="93"/>
        <v>7</v>
      </c>
      <c r="Z200" s="3">
        <f t="shared" si="94"/>
        <v>6</v>
      </c>
      <c r="AA200" s="3">
        <f t="shared" si="95"/>
        <v>8</v>
      </c>
      <c r="AB200" s="3">
        <f t="shared" si="96"/>
        <v>9</v>
      </c>
      <c r="AC200" s="3">
        <f t="shared" si="97"/>
        <v>1</v>
      </c>
      <c r="AD200" s="3">
        <f t="shared" si="98"/>
        <v>5</v>
      </c>
      <c r="AE200" s="3"/>
      <c r="AF200" s="3">
        <f t="shared" si="99"/>
        <v>0</v>
      </c>
      <c r="AG200" s="3">
        <f t="shared" si="100"/>
        <v>0</v>
      </c>
      <c r="AH200" s="3">
        <f t="shared" si="101"/>
        <v>0</v>
      </c>
      <c r="AI200" s="3">
        <f t="shared" si="102"/>
        <v>0</v>
      </c>
      <c r="AJ200" s="3">
        <f t="shared" si="103"/>
        <v>0</v>
      </c>
      <c r="AK200" s="3">
        <f t="shared" si="104"/>
        <v>0</v>
      </c>
      <c r="AL200" s="3">
        <f t="shared" si="105"/>
        <v>0</v>
      </c>
      <c r="AM200" s="3">
        <f t="shared" si="106"/>
        <v>0</v>
      </c>
      <c r="AN200" s="3">
        <f t="shared" si="107"/>
        <v>0</v>
      </c>
      <c r="AO200" s="3">
        <f t="shared" si="108"/>
        <v>0</v>
      </c>
      <c r="AP200" s="3"/>
      <c r="AQ200" s="3">
        <f t="shared" si="109"/>
        <v>2</v>
      </c>
      <c r="AR200" s="3">
        <f t="shared" si="110"/>
        <v>3</v>
      </c>
      <c r="AS200" s="3">
        <f t="shared" si="111"/>
        <v>10</v>
      </c>
      <c r="AT200" s="3">
        <f t="shared" si="112"/>
        <v>4</v>
      </c>
      <c r="AU200" s="3">
        <f t="shared" si="113"/>
        <v>7</v>
      </c>
      <c r="AV200" s="3">
        <f t="shared" si="114"/>
        <v>6</v>
      </c>
      <c r="AW200" s="3">
        <f t="shared" si="115"/>
        <v>8</v>
      </c>
      <c r="AX200" s="3">
        <f t="shared" si="116"/>
        <v>9</v>
      </c>
      <c r="AY200" s="3">
        <f t="shared" si="117"/>
        <v>1</v>
      </c>
      <c r="AZ200" s="3">
        <f t="shared" si="118"/>
        <v>5</v>
      </c>
      <c r="BA200" s="3"/>
      <c r="BB200" s="6">
        <f t="shared" si="119"/>
        <v>5</v>
      </c>
      <c r="BC200" s="3">
        <f t="shared" si="120"/>
        <v>5</v>
      </c>
      <c r="BD200" s="3">
        <f t="shared" si="123"/>
        <v>26</v>
      </c>
      <c r="BE200" s="3">
        <f t="shared" si="124"/>
        <v>29</v>
      </c>
      <c r="BF200" s="3">
        <f t="shared" si="125"/>
        <v>14</v>
      </c>
      <c r="BG200" s="3">
        <f t="shared" si="126"/>
        <v>11</v>
      </c>
      <c r="BH200" s="3">
        <f t="shared" si="127"/>
        <v>11</v>
      </c>
      <c r="BI200" s="28">
        <f t="shared" si="128"/>
        <v>12.5</v>
      </c>
      <c r="BJ200" s="28">
        <f t="shared" si="129"/>
        <v>4.7871355387816905</v>
      </c>
      <c r="BK200" s="44">
        <f t="shared" si="130"/>
        <v>-0.31333978072025609</v>
      </c>
      <c r="BL200" s="45">
        <f t="shared" si="121"/>
        <v>0.37701126503103738</v>
      </c>
      <c r="BM200" s="39"/>
      <c r="BN200" s="39" t="str">
        <f t="shared" si="131"/>
        <v/>
      </c>
      <c r="BP200" s="12">
        <f t="shared" si="132"/>
        <v>5.7147243855006904E-3</v>
      </c>
    </row>
    <row r="201" spans="1:68">
      <c r="A201" s="43" t="s">
        <v>713</v>
      </c>
      <c r="B201" s="43" t="s">
        <v>714</v>
      </c>
      <c r="C201" s="43" t="s">
        <v>687</v>
      </c>
      <c r="D201" s="43" t="s">
        <v>688</v>
      </c>
      <c r="E201" s="43" t="s">
        <v>584</v>
      </c>
      <c r="F201" s="12" t="str">
        <f t="shared" si="122"/>
        <v>Immune syst</v>
      </c>
      <c r="H201" s="12">
        <f>VLOOKUP($B201,data!$B$3:$Q$11565,'diff expr Varroa+DWV'!H$7,FALSE)</f>
        <v>7.66621443377828</v>
      </c>
      <c r="I201" s="12">
        <f>VLOOKUP($B201,data!$B$3:$Q$11565,'diff expr Varroa+DWV'!I$7,FALSE)</f>
        <v>7.8237674693952703</v>
      </c>
      <c r="J201" s="12">
        <f>VLOOKUP($B201,data!$B$3:$Q$11565,'diff expr Varroa+DWV'!J$7,FALSE)</f>
        <v>7.0352413670756002</v>
      </c>
      <c r="K201" s="12">
        <f>VLOOKUP($B201,data!$B$3:$Q$11565,'diff expr Varroa+DWV'!K$7,FALSE)</f>
        <v>7.5959218196393197</v>
      </c>
      <c r="L201" s="12">
        <f>VLOOKUP($B201,data!$B$3:$Q$11565,'diff expr Varroa+DWV'!L$7,FALSE)</f>
        <v>8.4546857263421007</v>
      </c>
      <c r="M201" s="12">
        <f>VLOOKUP($B201,data!$B$3:$Q$11565,'diff expr Varroa+DWV'!M$7,FALSE)</f>
        <v>7.8475819702733904</v>
      </c>
      <c r="N201" s="12">
        <f>VLOOKUP($B201,data!$B$3:$Q$11565,'diff expr Varroa+DWV'!N$7,FALSE)</f>
        <v>8.3497162969568404</v>
      </c>
      <c r="O201" s="12">
        <f>VLOOKUP($B201,data!$B$3:$Q$11565,'diff expr Varroa+DWV'!O$7,FALSE)</f>
        <v>7.8471566530082004</v>
      </c>
      <c r="P201" s="12">
        <f>VLOOKUP($B201,data!$B$3:$Q$11565,'diff expr Varroa+DWV'!P$7,FALSE)</f>
        <v>7.8869526179151004</v>
      </c>
      <c r="Q201" s="12">
        <f>VLOOKUP($B201,data!$B$3:$Q$11565,'diff expr Varroa+DWV'!Q$7,FALSE)</f>
        <v>8.3931679398307004</v>
      </c>
      <c r="S201" s="40" t="str">
        <f>IF(COUNTIF(H201:L201,"&gt;"&amp;'reference parameters'!$B$2)&gt;='reference parameters'!$B$3,IF(COUNTIF('diff expr Varroa+DWV'!M201:Q201,"&gt;"&amp;'reference parameters'!$B$2)&gt;='reference parameters'!$B$4,"OK"))</f>
        <v>OK</v>
      </c>
      <c r="U201" s="3">
        <f t="shared" si="89"/>
        <v>3</v>
      </c>
      <c r="V201" s="3">
        <f t="shared" si="90"/>
        <v>4</v>
      </c>
      <c r="W201" s="3">
        <f t="shared" si="91"/>
        <v>1</v>
      </c>
      <c r="X201" s="3">
        <f t="shared" si="92"/>
        <v>2</v>
      </c>
      <c r="Y201" s="3">
        <f t="shared" si="93"/>
        <v>10</v>
      </c>
      <c r="Z201" s="3">
        <f t="shared" si="94"/>
        <v>6</v>
      </c>
      <c r="AA201" s="3">
        <f t="shared" si="95"/>
        <v>8</v>
      </c>
      <c r="AB201" s="3">
        <f t="shared" si="96"/>
        <v>5</v>
      </c>
      <c r="AC201" s="3">
        <f t="shared" si="97"/>
        <v>7</v>
      </c>
      <c r="AD201" s="3">
        <f t="shared" si="98"/>
        <v>9</v>
      </c>
      <c r="AE201" s="3"/>
      <c r="AF201" s="3">
        <f t="shared" si="99"/>
        <v>0</v>
      </c>
      <c r="AG201" s="3">
        <f t="shared" si="100"/>
        <v>0</v>
      </c>
      <c r="AH201" s="3">
        <f t="shared" si="101"/>
        <v>0</v>
      </c>
      <c r="AI201" s="3">
        <f t="shared" si="102"/>
        <v>0</v>
      </c>
      <c r="AJ201" s="3">
        <f t="shared" si="103"/>
        <v>0</v>
      </c>
      <c r="AK201" s="3">
        <f t="shared" si="104"/>
        <v>0</v>
      </c>
      <c r="AL201" s="3">
        <f t="shared" si="105"/>
        <v>0</v>
      </c>
      <c r="AM201" s="3">
        <f t="shared" si="106"/>
        <v>0</v>
      </c>
      <c r="AN201" s="3">
        <f t="shared" si="107"/>
        <v>0</v>
      </c>
      <c r="AO201" s="3">
        <f t="shared" si="108"/>
        <v>0</v>
      </c>
      <c r="AP201" s="3"/>
      <c r="AQ201" s="3">
        <f t="shared" si="109"/>
        <v>3</v>
      </c>
      <c r="AR201" s="3">
        <f t="shared" si="110"/>
        <v>4</v>
      </c>
      <c r="AS201" s="3">
        <f t="shared" si="111"/>
        <v>1</v>
      </c>
      <c r="AT201" s="3">
        <f t="shared" si="112"/>
        <v>2</v>
      </c>
      <c r="AU201" s="3">
        <f t="shared" si="113"/>
        <v>10</v>
      </c>
      <c r="AV201" s="3">
        <f t="shared" si="114"/>
        <v>6</v>
      </c>
      <c r="AW201" s="3">
        <f t="shared" si="115"/>
        <v>8</v>
      </c>
      <c r="AX201" s="3">
        <f t="shared" si="116"/>
        <v>5</v>
      </c>
      <c r="AY201" s="3">
        <f t="shared" si="117"/>
        <v>7</v>
      </c>
      <c r="AZ201" s="3">
        <f t="shared" si="118"/>
        <v>9</v>
      </c>
      <c r="BA201" s="3"/>
      <c r="BB201" s="6">
        <f t="shared" si="119"/>
        <v>5</v>
      </c>
      <c r="BC201" s="3">
        <f t="shared" si="120"/>
        <v>5</v>
      </c>
      <c r="BD201" s="3">
        <f t="shared" si="123"/>
        <v>20</v>
      </c>
      <c r="BE201" s="3">
        <f t="shared" si="124"/>
        <v>35</v>
      </c>
      <c r="BF201" s="3">
        <f t="shared" si="125"/>
        <v>20</v>
      </c>
      <c r="BG201" s="3">
        <f t="shared" si="126"/>
        <v>5</v>
      </c>
      <c r="BH201" s="3">
        <f t="shared" si="127"/>
        <v>5</v>
      </c>
      <c r="BI201" s="28">
        <f t="shared" si="128"/>
        <v>12.5</v>
      </c>
      <c r="BJ201" s="28">
        <f t="shared" si="129"/>
        <v>4.7871355387816905</v>
      </c>
      <c r="BK201" s="44">
        <f t="shared" si="130"/>
        <v>-1.5666989036012806</v>
      </c>
      <c r="BL201" s="45">
        <f t="shared" si="121"/>
        <v>5.8592543599068986E-2</v>
      </c>
      <c r="BM201" s="39"/>
      <c r="BN201" s="39" t="str">
        <f t="shared" si="131"/>
        <v/>
      </c>
      <c r="BP201" s="12">
        <f t="shared" si="132"/>
        <v>1.9254515662982547E-2</v>
      </c>
    </row>
    <row r="202" spans="1:68">
      <c r="A202" s="43" t="s">
        <v>715</v>
      </c>
      <c r="B202" s="43" t="s">
        <v>716</v>
      </c>
      <c r="C202" s="43" t="s">
        <v>717</v>
      </c>
      <c r="D202" s="43" t="s">
        <v>718</v>
      </c>
      <c r="E202" s="43" t="s">
        <v>584</v>
      </c>
      <c r="F202" s="12" t="str">
        <f t="shared" si="122"/>
        <v>Immune syst</v>
      </c>
      <c r="H202" s="12">
        <f>VLOOKUP($B202,data!$B$3:$Q$11565,'diff expr Varroa+DWV'!H$7,FALSE)</f>
        <v>11.7687984520313</v>
      </c>
      <c r="I202" s="12">
        <f>VLOOKUP($B202,data!$B$3:$Q$11565,'diff expr Varroa+DWV'!I$7,FALSE)</f>
        <v>11.764189689189299</v>
      </c>
      <c r="J202" s="12">
        <f>VLOOKUP($B202,data!$B$3:$Q$11565,'diff expr Varroa+DWV'!J$7,FALSE)</f>
        <v>11.3113123553535</v>
      </c>
      <c r="K202" s="12">
        <f>VLOOKUP($B202,data!$B$3:$Q$11565,'diff expr Varroa+DWV'!K$7,FALSE)</f>
        <v>11.863862643696001</v>
      </c>
      <c r="L202" s="12">
        <f>VLOOKUP($B202,data!$B$3:$Q$11565,'diff expr Varroa+DWV'!L$7,FALSE)</f>
        <v>11.617513374950599</v>
      </c>
      <c r="M202" s="12">
        <f>VLOOKUP($B202,data!$B$3:$Q$11565,'diff expr Varroa+DWV'!M$7,FALSE)</f>
        <v>11.6178668355911</v>
      </c>
      <c r="N202" s="12">
        <f>VLOOKUP($B202,data!$B$3:$Q$11565,'diff expr Varroa+DWV'!N$7,FALSE)</f>
        <v>11.3811592617072</v>
      </c>
      <c r="O202" s="12">
        <f>VLOOKUP($B202,data!$B$3:$Q$11565,'diff expr Varroa+DWV'!O$7,FALSE)</f>
        <v>11.6005781971855</v>
      </c>
      <c r="P202" s="12">
        <f>VLOOKUP($B202,data!$B$3:$Q$11565,'diff expr Varroa+DWV'!P$7,FALSE)</f>
        <v>11.292252257143801</v>
      </c>
      <c r="Q202" s="12">
        <f>VLOOKUP($B202,data!$B$3:$Q$11565,'diff expr Varroa+DWV'!Q$7,FALSE)</f>
        <v>11.214901564222499</v>
      </c>
      <c r="S202" s="40" t="str">
        <f>IF(COUNTIF(H202:L202,"&gt;"&amp;'reference parameters'!$B$2)&gt;='reference parameters'!$B$3,IF(COUNTIF('diff expr Varroa+DWV'!M202:Q202,"&gt;"&amp;'reference parameters'!$B$2)&gt;='reference parameters'!$B$4,"OK"))</f>
        <v>OK</v>
      </c>
      <c r="U202" s="3">
        <f t="shared" ref="U202:U265" si="133">IF(ISNUMBER(H202)=TRUE,RANK(H202,$H202:$Q202,1))</f>
        <v>9</v>
      </c>
      <c r="V202" s="3">
        <f t="shared" ref="V202:V265" si="134">IF(ISNUMBER(I202)=TRUE,RANK(I202,$H202:$Q202,1))</f>
        <v>8</v>
      </c>
      <c r="W202" s="3">
        <f t="shared" ref="W202:W265" si="135">IF(ISNUMBER(J202)=TRUE,RANK(J202,$H202:$Q202,1))</f>
        <v>3</v>
      </c>
      <c r="X202" s="3">
        <f t="shared" ref="X202:X265" si="136">IF(ISNUMBER(K202)=TRUE,RANK(K202,$H202:$Q202,1))</f>
        <v>10</v>
      </c>
      <c r="Y202" s="3">
        <f t="shared" ref="Y202:Y265" si="137">IF(ISNUMBER(L202)=TRUE,RANK(L202,$H202:$Q202,1))</f>
        <v>6</v>
      </c>
      <c r="Z202" s="3">
        <f t="shared" ref="Z202:Z265" si="138">IF(ISNUMBER(M202)=TRUE,RANK(M202,$H202:$Q202,1))</f>
        <v>7</v>
      </c>
      <c r="AA202" s="3">
        <f t="shared" ref="AA202:AA265" si="139">IF(ISNUMBER(N202)=TRUE,RANK(N202,$H202:$Q202,1))</f>
        <v>4</v>
      </c>
      <c r="AB202" s="3">
        <f t="shared" ref="AB202:AB265" si="140">IF(ISNUMBER(O202)=TRUE,RANK(O202,$H202:$Q202,1))</f>
        <v>5</v>
      </c>
      <c r="AC202" s="3">
        <f t="shared" ref="AC202:AC265" si="141">IF(ISNUMBER(P202)=TRUE,RANK(P202,$H202:$Q202,1))</f>
        <v>2</v>
      </c>
      <c r="AD202" s="3">
        <f t="shared" ref="AD202:AD265" si="142">IF(ISNUMBER(Q202)=TRUE,RANK(Q202,$H202:$Q202,1))</f>
        <v>1</v>
      </c>
      <c r="AE202" s="3"/>
      <c r="AF202" s="3">
        <f t="shared" ref="AF202:AF265" si="143">IF(ISNUMBER(H202)=TRUE,((COUNT($H202:$Q202)+1-RANK(H202,$H202:$Q202,0)-RANK(H202,$H202:$Q202,1))/2),"")</f>
        <v>0</v>
      </c>
      <c r="AG202" s="3">
        <f t="shared" ref="AG202:AG265" si="144">IF(ISNUMBER(I202)=TRUE,((COUNT($H202:$Q202)+1-RANK(I202,$H202:$Q202,0)-RANK(I202,$H202:$Q202,1))/2),"")</f>
        <v>0</v>
      </c>
      <c r="AH202" s="3">
        <f t="shared" ref="AH202:AH265" si="145">IF(ISNUMBER(J202)=TRUE,((COUNT($H202:$Q202)+1-RANK(J202,$H202:$Q202,0)-RANK(J202,$H202:$Q202,1))/2),"")</f>
        <v>0</v>
      </c>
      <c r="AI202" s="3">
        <f t="shared" ref="AI202:AI265" si="146">IF(ISNUMBER(K202)=TRUE,((COUNT($H202:$Q202)+1-RANK(K202,$H202:$Q202,0)-RANK(K202,$H202:$Q202,1))/2),"")</f>
        <v>0</v>
      </c>
      <c r="AJ202" s="3">
        <f t="shared" ref="AJ202:AJ265" si="147">IF(ISNUMBER(L202)=TRUE,((COUNT($H202:$Q202)+1-RANK(L202,$H202:$Q202,0)-RANK(L202,$H202:$Q202,1))/2),"")</f>
        <v>0</v>
      </c>
      <c r="AK202" s="3">
        <f t="shared" ref="AK202:AK265" si="148">IF(ISNUMBER(M202)=TRUE,((COUNT($H202:$Q202)+1-RANK(M202,$H202:$Q202,0)-RANK(M202,$H202:$Q202,1))/2),"")</f>
        <v>0</v>
      </c>
      <c r="AL202" s="3">
        <f t="shared" ref="AL202:AL265" si="149">IF(ISNUMBER(N202)=TRUE,((COUNT($H202:$Q202)+1-RANK(N202,$H202:$Q202,0)-RANK(N202,$H202:$Q202,1))/2),"")</f>
        <v>0</v>
      </c>
      <c r="AM202" s="3">
        <f t="shared" ref="AM202:AM265" si="150">IF(ISNUMBER(O202)=TRUE,((COUNT($H202:$Q202)+1-RANK(O202,$H202:$Q202,0)-RANK(O202,$H202:$Q202,1))/2),"")</f>
        <v>0</v>
      </c>
      <c r="AN202" s="3">
        <f t="shared" ref="AN202:AN265" si="151">IF(ISNUMBER(P202)=TRUE,((COUNT($H202:$Q202)+1-RANK(P202,$H202:$Q202,0)-RANK(P202,$H202:$Q202,1))/2),"")</f>
        <v>0</v>
      </c>
      <c r="AO202" s="3">
        <f t="shared" ref="AO202:AO265" si="152">IF(ISNUMBER(Q202)=TRUE,((COUNT($H202:$Q202)+1-RANK(Q202,$H202:$Q202,0)-RANK(Q202,$H202:$Q202,1))/2),"")</f>
        <v>0</v>
      </c>
      <c r="AP202" s="3"/>
      <c r="AQ202" s="3">
        <f t="shared" ref="AQ202:AQ265" si="153">IF(ISNUMBER(H202)=TRUE,(U202+AF202),"")</f>
        <v>9</v>
      </c>
      <c r="AR202" s="3">
        <f t="shared" ref="AR202:AR265" si="154">IF(ISNUMBER(I202)=TRUE,(V202+AG202),"")</f>
        <v>8</v>
      </c>
      <c r="AS202" s="3">
        <f t="shared" ref="AS202:AS265" si="155">IF(ISNUMBER(J202)=TRUE,(W202+AH202),"")</f>
        <v>3</v>
      </c>
      <c r="AT202" s="3">
        <f t="shared" ref="AT202:AT265" si="156">IF(ISNUMBER(K202)=TRUE,(X202+AI202),"")</f>
        <v>10</v>
      </c>
      <c r="AU202" s="3">
        <f t="shared" ref="AU202:AU265" si="157">IF(ISNUMBER(L202)=TRUE,(Y202+AJ202),"")</f>
        <v>6</v>
      </c>
      <c r="AV202" s="3">
        <f t="shared" ref="AV202:AV265" si="158">IF(ISNUMBER(M202)=TRUE,(Z202+AK202),"")</f>
        <v>7</v>
      </c>
      <c r="AW202" s="3">
        <f t="shared" ref="AW202:AW265" si="159">IF(ISNUMBER(N202)=TRUE,(AA202+AL202),"")</f>
        <v>4</v>
      </c>
      <c r="AX202" s="3">
        <f t="shared" ref="AX202:AX265" si="160">IF(ISNUMBER(O202)=TRUE,(AB202+AM202),"")</f>
        <v>5</v>
      </c>
      <c r="AY202" s="3">
        <f t="shared" ref="AY202:AY265" si="161">IF(ISNUMBER(P202)=TRUE,(AC202+AN202),"")</f>
        <v>2</v>
      </c>
      <c r="AZ202" s="3">
        <f t="shared" ref="AZ202:AZ265" si="162">IF(ISNUMBER(Q202)=TRUE,(AD202+AO202),"")</f>
        <v>1</v>
      </c>
      <c r="BA202" s="3"/>
      <c r="BB202" s="6">
        <f t="shared" ref="BB202:BB265" si="163">COUNT(H202:L202)</f>
        <v>5</v>
      </c>
      <c r="BC202" s="3">
        <f t="shared" ref="BC202:BC265" si="164">COUNT(M202:Q202)</f>
        <v>5</v>
      </c>
      <c r="BD202" s="3">
        <f t="shared" si="123"/>
        <v>36</v>
      </c>
      <c r="BE202" s="3">
        <f t="shared" si="124"/>
        <v>19</v>
      </c>
      <c r="BF202" s="3">
        <f t="shared" si="125"/>
        <v>4</v>
      </c>
      <c r="BG202" s="3">
        <f t="shared" si="126"/>
        <v>21</v>
      </c>
      <c r="BH202" s="3">
        <f t="shared" si="127"/>
        <v>4</v>
      </c>
      <c r="BI202" s="28">
        <f t="shared" si="128"/>
        <v>12.5</v>
      </c>
      <c r="BJ202" s="28">
        <f t="shared" si="129"/>
        <v>4.7871355387816905</v>
      </c>
      <c r="BK202" s="44">
        <f t="shared" si="130"/>
        <v>-1.775592090748118</v>
      </c>
      <c r="BL202" s="45">
        <f t="shared" ref="BL202:BL265" si="165">IF(S202="OK",_xlfn.NORM.S.DIST(BK202,TRUE),"")</f>
        <v>3.7900087291180634E-2</v>
      </c>
      <c r="BM202" s="39"/>
      <c r="BN202" s="39" t="str">
        <f t="shared" si="131"/>
        <v/>
      </c>
      <c r="BP202" s="12">
        <f t="shared" si="132"/>
        <v>-9.1722783720720128E-3</v>
      </c>
    </row>
    <row r="203" spans="1:68">
      <c r="A203" s="43" t="s">
        <v>719</v>
      </c>
      <c r="B203" s="43" t="s">
        <v>720</v>
      </c>
      <c r="C203" s="43" t="s">
        <v>624</v>
      </c>
      <c r="D203" s="43" t="s">
        <v>625</v>
      </c>
      <c r="E203" s="43" t="s">
        <v>584</v>
      </c>
      <c r="F203" s="12" t="str">
        <f t="shared" ref="F203:F266" si="166">MID(E203,1,11)</f>
        <v>Immune syst</v>
      </c>
      <c r="H203" s="12">
        <f>VLOOKUP($B203,data!$B$3:$Q$11565,'diff expr Varroa+DWV'!H$7,FALSE)</f>
        <v>7.4767631232300502</v>
      </c>
      <c r="I203" s="12">
        <f>VLOOKUP($B203,data!$B$3:$Q$11565,'diff expr Varroa+DWV'!I$7,FALSE)</f>
        <v>7.4658296828705604</v>
      </c>
      <c r="J203" s="12">
        <f>VLOOKUP($B203,data!$B$3:$Q$11565,'diff expr Varroa+DWV'!J$7,FALSE)</f>
        <v>7.6925266921822599</v>
      </c>
      <c r="K203" s="12">
        <f>VLOOKUP($B203,data!$B$3:$Q$11565,'diff expr Varroa+DWV'!K$7,FALSE)</f>
        <v>7.6699882148714096</v>
      </c>
      <c r="L203" s="12">
        <f>VLOOKUP($B203,data!$B$3:$Q$11565,'diff expr Varroa+DWV'!L$7,FALSE)</f>
        <v>7.4217666447414699</v>
      </c>
      <c r="M203" s="12">
        <f>VLOOKUP($B203,data!$B$3:$Q$11565,'diff expr Varroa+DWV'!M$7,FALSE)</f>
        <v>7.5050780063628402</v>
      </c>
      <c r="N203" s="12">
        <f>VLOOKUP($B203,data!$B$3:$Q$11565,'diff expr Varroa+DWV'!N$7,FALSE)</f>
        <v>7.48473824893557</v>
      </c>
      <c r="O203" s="12">
        <f>VLOOKUP($B203,data!$B$3:$Q$11565,'diff expr Varroa+DWV'!O$7,FALSE)</f>
        <v>7.6810893333439996</v>
      </c>
      <c r="P203" s="12">
        <f>VLOOKUP($B203,data!$B$3:$Q$11565,'diff expr Varroa+DWV'!P$7,FALSE)</f>
        <v>7.6604357769062297</v>
      </c>
      <c r="Q203" s="12">
        <f>VLOOKUP($B203,data!$B$3:$Q$11565,'diff expr Varroa+DWV'!Q$7,FALSE)</f>
        <v>7.8374797051227896</v>
      </c>
      <c r="S203" s="40" t="str">
        <f>IF(COUNTIF(H203:L203,"&gt;"&amp;'reference parameters'!$B$2)&gt;='reference parameters'!$B$3,IF(COUNTIF('diff expr Varroa+DWV'!M203:Q203,"&gt;"&amp;'reference parameters'!$B$2)&gt;='reference parameters'!$B$4,"OK"))</f>
        <v>OK</v>
      </c>
      <c r="U203" s="3">
        <f t="shared" si="133"/>
        <v>3</v>
      </c>
      <c r="V203" s="3">
        <f t="shared" si="134"/>
        <v>2</v>
      </c>
      <c r="W203" s="3">
        <f t="shared" si="135"/>
        <v>9</v>
      </c>
      <c r="X203" s="3">
        <f t="shared" si="136"/>
        <v>7</v>
      </c>
      <c r="Y203" s="3">
        <f t="shared" si="137"/>
        <v>1</v>
      </c>
      <c r="Z203" s="3">
        <f t="shared" si="138"/>
        <v>5</v>
      </c>
      <c r="AA203" s="3">
        <f t="shared" si="139"/>
        <v>4</v>
      </c>
      <c r="AB203" s="3">
        <f t="shared" si="140"/>
        <v>8</v>
      </c>
      <c r="AC203" s="3">
        <f t="shared" si="141"/>
        <v>6</v>
      </c>
      <c r="AD203" s="3">
        <f t="shared" si="142"/>
        <v>10</v>
      </c>
      <c r="AE203" s="3"/>
      <c r="AF203" s="3">
        <f t="shared" si="143"/>
        <v>0</v>
      </c>
      <c r="AG203" s="3">
        <f t="shared" si="144"/>
        <v>0</v>
      </c>
      <c r="AH203" s="3">
        <f t="shared" si="145"/>
        <v>0</v>
      </c>
      <c r="AI203" s="3">
        <f t="shared" si="146"/>
        <v>0</v>
      </c>
      <c r="AJ203" s="3">
        <f t="shared" si="147"/>
        <v>0</v>
      </c>
      <c r="AK203" s="3">
        <f t="shared" si="148"/>
        <v>0</v>
      </c>
      <c r="AL203" s="3">
        <f t="shared" si="149"/>
        <v>0</v>
      </c>
      <c r="AM203" s="3">
        <f t="shared" si="150"/>
        <v>0</v>
      </c>
      <c r="AN203" s="3">
        <f t="shared" si="151"/>
        <v>0</v>
      </c>
      <c r="AO203" s="3">
        <f t="shared" si="152"/>
        <v>0</v>
      </c>
      <c r="AP203" s="3"/>
      <c r="AQ203" s="3">
        <f t="shared" si="153"/>
        <v>3</v>
      </c>
      <c r="AR203" s="3">
        <f t="shared" si="154"/>
        <v>2</v>
      </c>
      <c r="AS203" s="3">
        <f t="shared" si="155"/>
        <v>9</v>
      </c>
      <c r="AT203" s="3">
        <f t="shared" si="156"/>
        <v>7</v>
      </c>
      <c r="AU203" s="3">
        <f t="shared" si="157"/>
        <v>1</v>
      </c>
      <c r="AV203" s="3">
        <f t="shared" si="158"/>
        <v>5</v>
      </c>
      <c r="AW203" s="3">
        <f t="shared" si="159"/>
        <v>4</v>
      </c>
      <c r="AX203" s="3">
        <f t="shared" si="160"/>
        <v>8</v>
      </c>
      <c r="AY203" s="3">
        <f t="shared" si="161"/>
        <v>6</v>
      </c>
      <c r="AZ203" s="3">
        <f t="shared" si="162"/>
        <v>10</v>
      </c>
      <c r="BA203" s="3"/>
      <c r="BB203" s="6">
        <f t="shared" si="163"/>
        <v>5</v>
      </c>
      <c r="BC203" s="3">
        <f t="shared" si="164"/>
        <v>5</v>
      </c>
      <c r="BD203" s="3">
        <f t="shared" ref="BD203:BD266" si="167">SUM(AQ203:AU203)</f>
        <v>22</v>
      </c>
      <c r="BE203" s="3">
        <f t="shared" ref="BE203:BE266" si="168">SUM(AV203:AZ203)</f>
        <v>33</v>
      </c>
      <c r="BF203" s="3">
        <f t="shared" ref="BF203:BF266" si="169">BB203*BC203+(BB203*(BB203+1))/2-BD203</f>
        <v>18</v>
      </c>
      <c r="BG203" s="3">
        <f t="shared" ref="BG203:BG266" si="170">BB203*BC203+(BC203*(BC203+1)/2-BE203)</f>
        <v>7</v>
      </c>
      <c r="BH203" s="3">
        <f t="shared" ref="BH203:BH266" si="171">MIN(BF203:BG203)</f>
        <v>7</v>
      </c>
      <c r="BI203" s="28">
        <f t="shared" ref="BI203:BI266" si="172">BB203*BC203/2</f>
        <v>12.5</v>
      </c>
      <c r="BJ203" s="28">
        <f t="shared" ref="BJ203:BJ266" si="173">SQRT((BB203*BC203*(BB203+BC203+1))/12)</f>
        <v>4.7871355387816905</v>
      </c>
      <c r="BK203" s="44">
        <f t="shared" ref="BK203:BK266" si="174">(BH203-BI203)/BJ203</f>
        <v>-1.1489125293076057</v>
      </c>
      <c r="BL203" s="45">
        <f t="shared" si="165"/>
        <v>0.12529602534284204</v>
      </c>
      <c r="BM203" s="39"/>
      <c r="BN203" s="39" t="str">
        <f t="shared" ref="BN203:BN266" si="175">IF(BL203&lt;$BN$8,"sign","")</f>
        <v/>
      </c>
      <c r="BP203" s="12">
        <f t="shared" ref="BP203:BP266" si="176">LOG(AVERAGE(M203:Q203)/AVERAGE(H203:L203))</f>
        <v>5.0579202682932613E-3</v>
      </c>
    </row>
    <row r="204" spans="1:68">
      <c r="A204" s="43" t="s">
        <v>721</v>
      </c>
      <c r="B204" s="43" t="s">
        <v>722</v>
      </c>
      <c r="C204" s="43" t="s">
        <v>599</v>
      </c>
      <c r="D204" s="43" t="s">
        <v>723</v>
      </c>
      <c r="E204" s="43" t="s">
        <v>584</v>
      </c>
      <c r="F204" s="12" t="str">
        <f t="shared" si="166"/>
        <v>Immune syst</v>
      </c>
      <c r="H204" s="12">
        <f>VLOOKUP($B204,data!$B$3:$Q$11565,'diff expr Varroa+DWV'!H$7,FALSE)</f>
        <v>6.9734988154558204</v>
      </c>
      <c r="I204" s="12">
        <f>VLOOKUP($B204,data!$B$3:$Q$11565,'diff expr Varroa+DWV'!I$7,FALSE)</f>
        <v>7.0140709002794299</v>
      </c>
      <c r="J204" s="12">
        <f>VLOOKUP($B204,data!$B$3:$Q$11565,'diff expr Varroa+DWV'!J$7,FALSE)</f>
        <v>6.7682062103183904</v>
      </c>
      <c r="K204" s="12">
        <f>VLOOKUP($B204,data!$B$3:$Q$11565,'diff expr Varroa+DWV'!K$7,FALSE)</f>
        <v>7.0152002163899203</v>
      </c>
      <c r="L204" s="12">
        <f>VLOOKUP($B204,data!$B$3:$Q$11565,'diff expr Varroa+DWV'!L$7,FALSE)</f>
        <v>6.6966202244190196</v>
      </c>
      <c r="M204" s="12">
        <f>VLOOKUP($B204,data!$B$3:$Q$11565,'diff expr Varroa+DWV'!M$7,FALSE)</f>
        <v>7.1300325981917103</v>
      </c>
      <c r="N204" s="12">
        <f>VLOOKUP($B204,data!$B$3:$Q$11565,'diff expr Varroa+DWV'!N$7,FALSE)</f>
        <v>7.2682559144452803</v>
      </c>
      <c r="O204" s="12">
        <f>VLOOKUP($B204,data!$B$3:$Q$11565,'diff expr Varroa+DWV'!O$7,FALSE)</f>
        <v>7.4107802996702796</v>
      </c>
      <c r="P204" s="12">
        <f>VLOOKUP($B204,data!$B$3:$Q$11565,'diff expr Varroa+DWV'!P$7,FALSE)</f>
        <v>7.3722724284253296</v>
      </c>
      <c r="Q204" s="12">
        <f>VLOOKUP($B204,data!$B$3:$Q$11565,'diff expr Varroa+DWV'!Q$7,FALSE)</f>
        <v>5.09416193408443</v>
      </c>
      <c r="S204" s="40" t="str">
        <f>IF(COUNTIF(H204:L204,"&gt;"&amp;'reference parameters'!$B$2)&gt;='reference parameters'!$B$3,IF(COUNTIF('diff expr Varroa+DWV'!M204:Q204,"&gt;"&amp;'reference parameters'!$B$2)&gt;='reference parameters'!$B$4,"OK"))</f>
        <v>OK</v>
      </c>
      <c r="U204" s="3">
        <f t="shared" si="133"/>
        <v>4</v>
      </c>
      <c r="V204" s="3">
        <f t="shared" si="134"/>
        <v>5</v>
      </c>
      <c r="W204" s="3">
        <f t="shared" si="135"/>
        <v>3</v>
      </c>
      <c r="X204" s="3">
        <f t="shared" si="136"/>
        <v>6</v>
      </c>
      <c r="Y204" s="3">
        <f t="shared" si="137"/>
        <v>2</v>
      </c>
      <c r="Z204" s="3">
        <f t="shared" si="138"/>
        <v>7</v>
      </c>
      <c r="AA204" s="3">
        <f t="shared" si="139"/>
        <v>8</v>
      </c>
      <c r="AB204" s="3">
        <f t="shared" si="140"/>
        <v>10</v>
      </c>
      <c r="AC204" s="3">
        <f t="shared" si="141"/>
        <v>9</v>
      </c>
      <c r="AD204" s="3">
        <f t="shared" si="142"/>
        <v>1</v>
      </c>
      <c r="AE204" s="3"/>
      <c r="AF204" s="3">
        <f t="shared" si="143"/>
        <v>0</v>
      </c>
      <c r="AG204" s="3">
        <f t="shared" si="144"/>
        <v>0</v>
      </c>
      <c r="AH204" s="3">
        <f t="shared" si="145"/>
        <v>0</v>
      </c>
      <c r="AI204" s="3">
        <f t="shared" si="146"/>
        <v>0</v>
      </c>
      <c r="AJ204" s="3">
        <f t="shared" si="147"/>
        <v>0</v>
      </c>
      <c r="AK204" s="3">
        <f t="shared" si="148"/>
        <v>0</v>
      </c>
      <c r="AL204" s="3">
        <f t="shared" si="149"/>
        <v>0</v>
      </c>
      <c r="AM204" s="3">
        <f t="shared" si="150"/>
        <v>0</v>
      </c>
      <c r="AN204" s="3">
        <f t="shared" si="151"/>
        <v>0</v>
      </c>
      <c r="AO204" s="3">
        <f t="shared" si="152"/>
        <v>0</v>
      </c>
      <c r="AP204" s="3"/>
      <c r="AQ204" s="3">
        <f t="shared" si="153"/>
        <v>4</v>
      </c>
      <c r="AR204" s="3">
        <f t="shared" si="154"/>
        <v>5</v>
      </c>
      <c r="AS204" s="3">
        <f t="shared" si="155"/>
        <v>3</v>
      </c>
      <c r="AT204" s="3">
        <f t="shared" si="156"/>
        <v>6</v>
      </c>
      <c r="AU204" s="3">
        <f t="shared" si="157"/>
        <v>2</v>
      </c>
      <c r="AV204" s="3">
        <f t="shared" si="158"/>
        <v>7</v>
      </c>
      <c r="AW204" s="3">
        <f t="shared" si="159"/>
        <v>8</v>
      </c>
      <c r="AX204" s="3">
        <f t="shared" si="160"/>
        <v>10</v>
      </c>
      <c r="AY204" s="3">
        <f t="shared" si="161"/>
        <v>9</v>
      </c>
      <c r="AZ204" s="3">
        <f t="shared" si="162"/>
        <v>1</v>
      </c>
      <c r="BA204" s="3"/>
      <c r="BB204" s="6">
        <f t="shared" si="163"/>
        <v>5</v>
      </c>
      <c r="BC204" s="3">
        <f t="shared" si="164"/>
        <v>5</v>
      </c>
      <c r="BD204" s="3">
        <f t="shared" si="167"/>
        <v>20</v>
      </c>
      <c r="BE204" s="3">
        <f t="shared" si="168"/>
        <v>35</v>
      </c>
      <c r="BF204" s="3">
        <f t="shared" si="169"/>
        <v>20</v>
      </c>
      <c r="BG204" s="3">
        <f t="shared" si="170"/>
        <v>5</v>
      </c>
      <c r="BH204" s="3">
        <f t="shared" si="171"/>
        <v>5</v>
      </c>
      <c r="BI204" s="28">
        <f t="shared" si="172"/>
        <v>12.5</v>
      </c>
      <c r="BJ204" s="28">
        <f t="shared" si="173"/>
        <v>4.7871355387816905</v>
      </c>
      <c r="BK204" s="44">
        <f t="shared" si="174"/>
        <v>-1.5666989036012806</v>
      </c>
      <c r="BL204" s="45">
        <f t="shared" si="165"/>
        <v>5.8592543599068986E-2</v>
      </c>
      <c r="BM204" s="39"/>
      <c r="BN204" s="39" t="str">
        <f t="shared" si="175"/>
        <v/>
      </c>
      <c r="BP204" s="12">
        <f t="shared" si="176"/>
        <v>-2.4271594098680739E-3</v>
      </c>
    </row>
    <row r="205" spans="1:68">
      <c r="A205" s="43" t="s">
        <v>724</v>
      </c>
      <c r="B205" s="43" t="s">
        <v>725</v>
      </c>
      <c r="C205" s="43" t="s">
        <v>726</v>
      </c>
      <c r="D205" s="43" t="s">
        <v>727</v>
      </c>
      <c r="E205" s="43" t="s">
        <v>584</v>
      </c>
      <c r="F205" s="12" t="str">
        <f t="shared" si="166"/>
        <v>Immune syst</v>
      </c>
      <c r="H205" s="12">
        <f>VLOOKUP($B205,data!$B$3:$Q$11565,'diff expr Varroa+DWV'!H$7,FALSE)</f>
        <v>5.2395597656514097</v>
      </c>
      <c r="I205" s="12">
        <f>VLOOKUP($B205,data!$B$3:$Q$11565,'diff expr Varroa+DWV'!I$7,FALSE)</f>
        <v>4.9486052131722396</v>
      </c>
      <c r="J205" s="12">
        <f>VLOOKUP($B205,data!$B$3:$Q$11565,'diff expr Varroa+DWV'!J$7,FALSE)</f>
        <v>4.9023702390828996</v>
      </c>
      <c r="K205" s="12">
        <f>VLOOKUP($B205,data!$B$3:$Q$11565,'diff expr Varroa+DWV'!K$7,FALSE)</f>
        <v>5.2006385452395101</v>
      </c>
      <c r="L205" s="12">
        <f>VLOOKUP($B205,data!$B$3:$Q$11565,'diff expr Varroa+DWV'!L$7,FALSE)</f>
        <v>5.5640625942373703</v>
      </c>
      <c r="M205" s="12">
        <f>VLOOKUP($B205,data!$B$3:$Q$11565,'diff expr Varroa+DWV'!M$7,FALSE)</f>
        <v>5.4539067964059598</v>
      </c>
      <c r="N205" s="12">
        <f>VLOOKUP($B205,data!$B$3:$Q$11565,'diff expr Varroa+DWV'!N$7,FALSE)</f>
        <v>5.6343956717740804</v>
      </c>
      <c r="O205" s="12">
        <f>VLOOKUP($B205,data!$B$3:$Q$11565,'diff expr Varroa+DWV'!O$7,FALSE)</f>
        <v>5.4042348522540298</v>
      </c>
      <c r="P205" s="12">
        <f>VLOOKUP($B205,data!$B$3:$Q$11565,'diff expr Varroa+DWV'!P$7,FALSE)</f>
        <v>4.86023234540618</v>
      </c>
      <c r="Q205" s="12">
        <f>VLOOKUP($B205,data!$B$3:$Q$11565,'diff expr Varroa+DWV'!Q$7,FALSE)</f>
        <v>6.6375058506955904</v>
      </c>
      <c r="S205" s="40" t="str">
        <f>IF(COUNTIF(H205:L205,"&gt;"&amp;'reference parameters'!$B$2)&gt;='reference parameters'!$B$3,IF(COUNTIF('diff expr Varroa+DWV'!M205:Q205,"&gt;"&amp;'reference parameters'!$B$2)&gt;='reference parameters'!$B$4,"OK"))</f>
        <v>OK</v>
      </c>
      <c r="U205" s="3">
        <f t="shared" si="133"/>
        <v>5</v>
      </c>
      <c r="V205" s="3">
        <f t="shared" si="134"/>
        <v>3</v>
      </c>
      <c r="W205" s="3">
        <f t="shared" si="135"/>
        <v>2</v>
      </c>
      <c r="X205" s="3">
        <f t="shared" si="136"/>
        <v>4</v>
      </c>
      <c r="Y205" s="3">
        <f t="shared" si="137"/>
        <v>8</v>
      </c>
      <c r="Z205" s="3">
        <f t="shared" si="138"/>
        <v>7</v>
      </c>
      <c r="AA205" s="3">
        <f t="shared" si="139"/>
        <v>9</v>
      </c>
      <c r="AB205" s="3">
        <f t="shared" si="140"/>
        <v>6</v>
      </c>
      <c r="AC205" s="3">
        <f t="shared" si="141"/>
        <v>1</v>
      </c>
      <c r="AD205" s="3">
        <f t="shared" si="142"/>
        <v>10</v>
      </c>
      <c r="AE205" s="3"/>
      <c r="AF205" s="3">
        <f t="shared" si="143"/>
        <v>0</v>
      </c>
      <c r="AG205" s="3">
        <f t="shared" si="144"/>
        <v>0</v>
      </c>
      <c r="AH205" s="3">
        <f t="shared" si="145"/>
        <v>0</v>
      </c>
      <c r="AI205" s="3">
        <f t="shared" si="146"/>
        <v>0</v>
      </c>
      <c r="AJ205" s="3">
        <f t="shared" si="147"/>
        <v>0</v>
      </c>
      <c r="AK205" s="3">
        <f t="shared" si="148"/>
        <v>0</v>
      </c>
      <c r="AL205" s="3">
        <f t="shared" si="149"/>
        <v>0</v>
      </c>
      <c r="AM205" s="3">
        <f t="shared" si="150"/>
        <v>0</v>
      </c>
      <c r="AN205" s="3">
        <f t="shared" si="151"/>
        <v>0</v>
      </c>
      <c r="AO205" s="3">
        <f t="shared" si="152"/>
        <v>0</v>
      </c>
      <c r="AP205" s="3"/>
      <c r="AQ205" s="3">
        <f t="shared" si="153"/>
        <v>5</v>
      </c>
      <c r="AR205" s="3">
        <f t="shared" si="154"/>
        <v>3</v>
      </c>
      <c r="AS205" s="3">
        <f t="shared" si="155"/>
        <v>2</v>
      </c>
      <c r="AT205" s="3">
        <f t="shared" si="156"/>
        <v>4</v>
      </c>
      <c r="AU205" s="3">
        <f t="shared" si="157"/>
        <v>8</v>
      </c>
      <c r="AV205" s="3">
        <f t="shared" si="158"/>
        <v>7</v>
      </c>
      <c r="AW205" s="3">
        <f t="shared" si="159"/>
        <v>9</v>
      </c>
      <c r="AX205" s="3">
        <f t="shared" si="160"/>
        <v>6</v>
      </c>
      <c r="AY205" s="3">
        <f t="shared" si="161"/>
        <v>1</v>
      </c>
      <c r="AZ205" s="3">
        <f t="shared" si="162"/>
        <v>10</v>
      </c>
      <c r="BA205" s="3"/>
      <c r="BB205" s="6">
        <f t="shared" si="163"/>
        <v>5</v>
      </c>
      <c r="BC205" s="3">
        <f t="shared" si="164"/>
        <v>5</v>
      </c>
      <c r="BD205" s="3">
        <f t="shared" si="167"/>
        <v>22</v>
      </c>
      <c r="BE205" s="3">
        <f t="shared" si="168"/>
        <v>33</v>
      </c>
      <c r="BF205" s="3">
        <f t="shared" si="169"/>
        <v>18</v>
      </c>
      <c r="BG205" s="3">
        <f t="shared" si="170"/>
        <v>7</v>
      </c>
      <c r="BH205" s="3">
        <f t="shared" si="171"/>
        <v>7</v>
      </c>
      <c r="BI205" s="28">
        <f t="shared" si="172"/>
        <v>12.5</v>
      </c>
      <c r="BJ205" s="28">
        <f t="shared" si="173"/>
        <v>4.7871355387816905</v>
      </c>
      <c r="BK205" s="44">
        <f t="shared" si="174"/>
        <v>-1.1489125293076057</v>
      </c>
      <c r="BL205" s="45">
        <f t="shared" si="165"/>
        <v>0.12529602534284204</v>
      </c>
      <c r="BM205" s="39"/>
      <c r="BN205" s="39" t="str">
        <f t="shared" si="175"/>
        <v/>
      </c>
      <c r="BP205" s="12">
        <f t="shared" si="176"/>
        <v>3.4458661117381412E-2</v>
      </c>
    </row>
    <row r="206" spans="1:68">
      <c r="A206" s="43" t="s">
        <v>728</v>
      </c>
      <c r="B206" s="43" t="s">
        <v>729</v>
      </c>
      <c r="C206" s="43" t="s">
        <v>674</v>
      </c>
      <c r="D206" s="43" t="s">
        <v>730</v>
      </c>
      <c r="E206" s="43" t="s">
        <v>584</v>
      </c>
      <c r="F206" s="12" t="str">
        <f t="shared" si="166"/>
        <v>Immune syst</v>
      </c>
      <c r="H206" s="12">
        <f>VLOOKUP($B206,data!$B$3:$Q$11565,'diff expr Varroa+DWV'!H$7,FALSE)</f>
        <v>7.66621443377828</v>
      </c>
      <c r="I206" s="12">
        <f>VLOOKUP($B206,data!$B$3:$Q$11565,'diff expr Varroa+DWV'!I$7,FALSE)</f>
        <v>7.5448951314599997</v>
      </c>
      <c r="J206" s="12">
        <f>VLOOKUP($B206,data!$B$3:$Q$11565,'diff expr Varroa+DWV'!J$7,FALSE)</f>
        <v>7.5294092821253802</v>
      </c>
      <c r="K206" s="12">
        <f>VLOOKUP($B206,data!$B$3:$Q$11565,'diff expr Varroa+DWV'!K$7,FALSE)</f>
        <v>7.6751356192948998</v>
      </c>
      <c r="L206" s="12">
        <f>VLOOKUP($B206,data!$B$3:$Q$11565,'diff expr Varroa+DWV'!L$7,FALSE)</f>
        <v>7.3988114298928798</v>
      </c>
      <c r="M206" s="12">
        <f>VLOOKUP($B206,data!$B$3:$Q$11565,'diff expr Varroa+DWV'!M$7,FALSE)</f>
        <v>7.55148020756479</v>
      </c>
      <c r="N206" s="12">
        <f>VLOOKUP($B206,data!$B$3:$Q$11565,'diff expr Varroa+DWV'!N$7,FALSE)</f>
        <v>7.3587971557348997</v>
      </c>
      <c r="O206" s="12">
        <f>VLOOKUP($B206,data!$B$3:$Q$11565,'diff expr Varroa+DWV'!O$7,FALSE)</f>
        <v>7.5522743953364202</v>
      </c>
      <c r="P206" s="12">
        <f>VLOOKUP($B206,data!$B$3:$Q$11565,'diff expr Varroa+DWV'!P$7,FALSE)</f>
        <v>7.6445215638579098</v>
      </c>
      <c r="Q206" s="12">
        <f>VLOOKUP($B206,data!$B$3:$Q$11565,'diff expr Varroa+DWV'!Q$7,FALSE)</f>
        <v>8.48255560796823</v>
      </c>
      <c r="S206" s="40" t="str">
        <f>IF(COUNTIF(H206:L206,"&gt;"&amp;'reference parameters'!$B$2)&gt;='reference parameters'!$B$3,IF(COUNTIF('diff expr Varroa+DWV'!M206:Q206,"&gt;"&amp;'reference parameters'!$B$2)&gt;='reference parameters'!$B$4,"OK"))</f>
        <v>OK</v>
      </c>
      <c r="U206" s="3">
        <f t="shared" si="133"/>
        <v>8</v>
      </c>
      <c r="V206" s="3">
        <f t="shared" si="134"/>
        <v>4</v>
      </c>
      <c r="W206" s="3">
        <f t="shared" si="135"/>
        <v>3</v>
      </c>
      <c r="X206" s="3">
        <f t="shared" si="136"/>
        <v>9</v>
      </c>
      <c r="Y206" s="3">
        <f t="shared" si="137"/>
        <v>2</v>
      </c>
      <c r="Z206" s="3">
        <f t="shared" si="138"/>
        <v>5</v>
      </c>
      <c r="AA206" s="3">
        <f t="shared" si="139"/>
        <v>1</v>
      </c>
      <c r="AB206" s="3">
        <f t="shared" si="140"/>
        <v>6</v>
      </c>
      <c r="AC206" s="3">
        <f t="shared" si="141"/>
        <v>7</v>
      </c>
      <c r="AD206" s="3">
        <f t="shared" si="142"/>
        <v>10</v>
      </c>
      <c r="AE206" s="3"/>
      <c r="AF206" s="3">
        <f t="shared" si="143"/>
        <v>0</v>
      </c>
      <c r="AG206" s="3">
        <f t="shared" si="144"/>
        <v>0</v>
      </c>
      <c r="AH206" s="3">
        <f t="shared" si="145"/>
        <v>0</v>
      </c>
      <c r="AI206" s="3">
        <f t="shared" si="146"/>
        <v>0</v>
      </c>
      <c r="AJ206" s="3">
        <f t="shared" si="147"/>
        <v>0</v>
      </c>
      <c r="AK206" s="3">
        <f t="shared" si="148"/>
        <v>0</v>
      </c>
      <c r="AL206" s="3">
        <f t="shared" si="149"/>
        <v>0</v>
      </c>
      <c r="AM206" s="3">
        <f t="shared" si="150"/>
        <v>0</v>
      </c>
      <c r="AN206" s="3">
        <f t="shared" si="151"/>
        <v>0</v>
      </c>
      <c r="AO206" s="3">
        <f t="shared" si="152"/>
        <v>0</v>
      </c>
      <c r="AP206" s="3"/>
      <c r="AQ206" s="3">
        <f t="shared" si="153"/>
        <v>8</v>
      </c>
      <c r="AR206" s="3">
        <f t="shared" si="154"/>
        <v>4</v>
      </c>
      <c r="AS206" s="3">
        <f t="shared" si="155"/>
        <v>3</v>
      </c>
      <c r="AT206" s="3">
        <f t="shared" si="156"/>
        <v>9</v>
      </c>
      <c r="AU206" s="3">
        <f t="shared" si="157"/>
        <v>2</v>
      </c>
      <c r="AV206" s="3">
        <f t="shared" si="158"/>
        <v>5</v>
      </c>
      <c r="AW206" s="3">
        <f t="shared" si="159"/>
        <v>1</v>
      </c>
      <c r="AX206" s="3">
        <f t="shared" si="160"/>
        <v>6</v>
      </c>
      <c r="AY206" s="3">
        <f t="shared" si="161"/>
        <v>7</v>
      </c>
      <c r="AZ206" s="3">
        <f t="shared" si="162"/>
        <v>10</v>
      </c>
      <c r="BA206" s="3"/>
      <c r="BB206" s="6">
        <f t="shared" si="163"/>
        <v>5</v>
      </c>
      <c r="BC206" s="3">
        <f t="shared" si="164"/>
        <v>5</v>
      </c>
      <c r="BD206" s="3">
        <f t="shared" si="167"/>
        <v>26</v>
      </c>
      <c r="BE206" s="3">
        <f t="shared" si="168"/>
        <v>29</v>
      </c>
      <c r="BF206" s="3">
        <f t="shared" si="169"/>
        <v>14</v>
      </c>
      <c r="BG206" s="3">
        <f t="shared" si="170"/>
        <v>11</v>
      </c>
      <c r="BH206" s="3">
        <f t="shared" si="171"/>
        <v>11</v>
      </c>
      <c r="BI206" s="28">
        <f t="shared" si="172"/>
        <v>12.5</v>
      </c>
      <c r="BJ206" s="28">
        <f t="shared" si="173"/>
        <v>4.7871355387816905</v>
      </c>
      <c r="BK206" s="44">
        <f t="shared" si="174"/>
        <v>-0.31333978072025609</v>
      </c>
      <c r="BL206" s="45">
        <f t="shared" si="165"/>
        <v>0.37701126503103738</v>
      </c>
      <c r="BM206" s="39"/>
      <c r="BN206" s="39" t="str">
        <f t="shared" si="175"/>
        <v/>
      </c>
      <c r="BP206" s="12">
        <f t="shared" si="176"/>
        <v>8.812631846385352E-3</v>
      </c>
    </row>
    <row r="207" spans="1:68">
      <c r="A207" s="43" t="s">
        <v>731</v>
      </c>
      <c r="B207" s="43" t="s">
        <v>732</v>
      </c>
      <c r="C207" s="43" t="s">
        <v>733</v>
      </c>
      <c r="D207" s="43" t="s">
        <v>734</v>
      </c>
      <c r="E207" s="43" t="s">
        <v>584</v>
      </c>
      <c r="F207" s="12" t="str">
        <f t="shared" si="166"/>
        <v>Immune syst</v>
      </c>
      <c r="H207" s="12">
        <f>VLOOKUP($B207,data!$B$3:$Q$11565,'diff expr Varroa+DWV'!H$7,FALSE)</f>
        <v>7.1062601366847904</v>
      </c>
      <c r="I207" s="12">
        <f>VLOOKUP($B207,data!$B$3:$Q$11565,'diff expr Varroa+DWV'!I$7,FALSE)</f>
        <v>7.2933241178891697</v>
      </c>
      <c r="J207" s="12">
        <f>VLOOKUP($B207,data!$B$3:$Q$11565,'diff expr Varroa+DWV'!J$7,FALSE)</f>
        <v>7.0223608587950404</v>
      </c>
      <c r="K207" s="12">
        <f>VLOOKUP($B207,data!$B$3:$Q$11565,'diff expr Varroa+DWV'!K$7,FALSE)</f>
        <v>7.3858608538148998</v>
      </c>
      <c r="L207" s="12">
        <f>VLOOKUP($B207,data!$B$3:$Q$11565,'diff expr Varroa+DWV'!L$7,FALSE)</f>
        <v>7.2094661594368903</v>
      </c>
      <c r="M207" s="12">
        <f>VLOOKUP($B207,data!$B$3:$Q$11565,'diff expr Varroa+DWV'!M$7,FALSE)</f>
        <v>7.6096486160500998</v>
      </c>
      <c r="N207" s="12">
        <f>VLOOKUP($B207,data!$B$3:$Q$11565,'diff expr Varroa+DWV'!N$7,FALSE)</f>
        <v>7.5046963614255704</v>
      </c>
      <c r="O207" s="12">
        <f>VLOOKUP($B207,data!$B$3:$Q$11565,'diff expr Varroa+DWV'!O$7,FALSE)</f>
        <v>7.6810893333439996</v>
      </c>
      <c r="P207" s="12">
        <f>VLOOKUP($B207,data!$B$3:$Q$11565,'diff expr Varroa+DWV'!P$7,FALSE)</f>
        <v>7.1076120005007501</v>
      </c>
      <c r="Q207" s="12">
        <f>VLOOKUP($B207,data!$B$3:$Q$11565,'diff expr Varroa+DWV'!Q$7,FALSE)</f>
        <v>6.6375058506955904</v>
      </c>
      <c r="S207" s="40" t="str">
        <f>IF(COUNTIF(H207:L207,"&gt;"&amp;'reference parameters'!$B$2)&gt;='reference parameters'!$B$3,IF(COUNTIF('diff expr Varroa+DWV'!M207:Q207,"&gt;"&amp;'reference parameters'!$B$2)&gt;='reference parameters'!$B$4,"OK"))</f>
        <v>OK</v>
      </c>
      <c r="U207" s="3">
        <f t="shared" si="133"/>
        <v>3</v>
      </c>
      <c r="V207" s="3">
        <f t="shared" si="134"/>
        <v>6</v>
      </c>
      <c r="W207" s="3">
        <f t="shared" si="135"/>
        <v>2</v>
      </c>
      <c r="X207" s="3">
        <f t="shared" si="136"/>
        <v>7</v>
      </c>
      <c r="Y207" s="3">
        <f t="shared" si="137"/>
        <v>5</v>
      </c>
      <c r="Z207" s="3">
        <f t="shared" si="138"/>
        <v>9</v>
      </c>
      <c r="AA207" s="3">
        <f t="shared" si="139"/>
        <v>8</v>
      </c>
      <c r="AB207" s="3">
        <f t="shared" si="140"/>
        <v>10</v>
      </c>
      <c r="AC207" s="3">
        <f t="shared" si="141"/>
        <v>4</v>
      </c>
      <c r="AD207" s="3">
        <f t="shared" si="142"/>
        <v>1</v>
      </c>
      <c r="AE207" s="3"/>
      <c r="AF207" s="3">
        <f t="shared" si="143"/>
        <v>0</v>
      </c>
      <c r="AG207" s="3">
        <f t="shared" si="144"/>
        <v>0</v>
      </c>
      <c r="AH207" s="3">
        <f t="shared" si="145"/>
        <v>0</v>
      </c>
      <c r="AI207" s="3">
        <f t="shared" si="146"/>
        <v>0</v>
      </c>
      <c r="AJ207" s="3">
        <f t="shared" si="147"/>
        <v>0</v>
      </c>
      <c r="AK207" s="3">
        <f t="shared" si="148"/>
        <v>0</v>
      </c>
      <c r="AL207" s="3">
        <f t="shared" si="149"/>
        <v>0</v>
      </c>
      <c r="AM207" s="3">
        <f t="shared" si="150"/>
        <v>0</v>
      </c>
      <c r="AN207" s="3">
        <f t="shared" si="151"/>
        <v>0</v>
      </c>
      <c r="AO207" s="3">
        <f t="shared" si="152"/>
        <v>0</v>
      </c>
      <c r="AP207" s="3"/>
      <c r="AQ207" s="3">
        <f t="shared" si="153"/>
        <v>3</v>
      </c>
      <c r="AR207" s="3">
        <f t="shared" si="154"/>
        <v>6</v>
      </c>
      <c r="AS207" s="3">
        <f t="shared" si="155"/>
        <v>2</v>
      </c>
      <c r="AT207" s="3">
        <f t="shared" si="156"/>
        <v>7</v>
      </c>
      <c r="AU207" s="3">
        <f t="shared" si="157"/>
        <v>5</v>
      </c>
      <c r="AV207" s="3">
        <f t="shared" si="158"/>
        <v>9</v>
      </c>
      <c r="AW207" s="3">
        <f t="shared" si="159"/>
        <v>8</v>
      </c>
      <c r="AX207" s="3">
        <f t="shared" si="160"/>
        <v>10</v>
      </c>
      <c r="AY207" s="3">
        <f t="shared" si="161"/>
        <v>4</v>
      </c>
      <c r="AZ207" s="3">
        <f t="shared" si="162"/>
        <v>1</v>
      </c>
      <c r="BA207" s="3"/>
      <c r="BB207" s="6">
        <f t="shared" si="163"/>
        <v>5</v>
      </c>
      <c r="BC207" s="3">
        <f t="shared" si="164"/>
        <v>5</v>
      </c>
      <c r="BD207" s="3">
        <f t="shared" si="167"/>
        <v>23</v>
      </c>
      <c r="BE207" s="3">
        <f t="shared" si="168"/>
        <v>32</v>
      </c>
      <c r="BF207" s="3">
        <f t="shared" si="169"/>
        <v>17</v>
      </c>
      <c r="BG207" s="3">
        <f t="shared" si="170"/>
        <v>8</v>
      </c>
      <c r="BH207" s="3">
        <f t="shared" si="171"/>
        <v>8</v>
      </c>
      <c r="BI207" s="28">
        <f t="shared" si="172"/>
        <v>12.5</v>
      </c>
      <c r="BJ207" s="28">
        <f t="shared" si="173"/>
        <v>4.7871355387816905</v>
      </c>
      <c r="BK207" s="44">
        <f t="shared" si="174"/>
        <v>-0.94001934216076832</v>
      </c>
      <c r="BL207" s="45">
        <f t="shared" si="165"/>
        <v>0.17360381967471225</v>
      </c>
      <c r="BM207" s="39"/>
      <c r="BN207" s="39" t="str">
        <f t="shared" si="175"/>
        <v/>
      </c>
      <c r="BP207" s="12">
        <f t="shared" si="176"/>
        <v>6.2642884959919539E-3</v>
      </c>
    </row>
    <row r="208" spans="1:68">
      <c r="A208" s="43" t="s">
        <v>735</v>
      </c>
      <c r="B208" s="43" t="s">
        <v>736</v>
      </c>
      <c r="C208" s="43" t="s">
        <v>737</v>
      </c>
      <c r="D208" s="43" t="s">
        <v>738</v>
      </c>
      <c r="E208" s="43" t="s">
        <v>584</v>
      </c>
      <c r="F208" s="12" t="str">
        <f t="shared" si="166"/>
        <v>Immune syst</v>
      </c>
      <c r="H208" s="12">
        <f>VLOOKUP($B208,data!$B$3:$Q$11565,'diff expr Varroa+DWV'!H$7,FALSE)</f>
        <v>10.254007258801501</v>
      </c>
      <c r="I208" s="12">
        <f>VLOOKUP($B208,data!$B$3:$Q$11565,'diff expr Varroa+DWV'!I$7,FALSE)</f>
        <v>10.180757461191201</v>
      </c>
      <c r="J208" s="12">
        <f>VLOOKUP($B208,data!$B$3:$Q$11565,'diff expr Varroa+DWV'!J$7,FALSE)</f>
        <v>10.196031324380799</v>
      </c>
      <c r="K208" s="12">
        <f>VLOOKUP($B208,data!$B$3:$Q$11565,'diff expr Varroa+DWV'!K$7,FALSE)</f>
        <v>9.5107416293057607</v>
      </c>
      <c r="L208" s="12">
        <f>VLOOKUP($B208,data!$B$3:$Q$11565,'diff expr Varroa+DWV'!L$7,FALSE)</f>
        <v>10.136357044647101</v>
      </c>
      <c r="M208" s="12">
        <f>VLOOKUP($B208,data!$B$3:$Q$11565,'diff expr Varroa+DWV'!M$7,FALSE)</f>
        <v>11.011487747128101</v>
      </c>
      <c r="N208" s="12">
        <f>VLOOKUP($B208,data!$B$3:$Q$11565,'diff expr Varroa+DWV'!N$7,FALSE)</f>
        <v>11.3285584776745</v>
      </c>
      <c r="O208" s="12">
        <f>VLOOKUP($B208,data!$B$3:$Q$11565,'diff expr Varroa+DWV'!O$7,FALSE)</f>
        <v>10.6973430863994</v>
      </c>
      <c r="P208" s="12">
        <f>VLOOKUP($B208,data!$B$3:$Q$11565,'diff expr Varroa+DWV'!P$7,FALSE)</f>
        <v>11.330630364498001</v>
      </c>
      <c r="Q208" s="12">
        <f>VLOOKUP($B208,data!$B$3:$Q$11565,'diff expr Varroa+DWV'!Q$7,FALSE)</f>
        <v>11.398298657742901</v>
      </c>
      <c r="S208" s="40" t="str">
        <f>IF(COUNTIF(H208:L208,"&gt;"&amp;'reference parameters'!$B$2)&gt;='reference parameters'!$B$3,IF(COUNTIF('diff expr Varroa+DWV'!M208:Q208,"&gt;"&amp;'reference parameters'!$B$2)&gt;='reference parameters'!$B$4,"OK"))</f>
        <v>OK</v>
      </c>
      <c r="U208" s="3">
        <f t="shared" si="133"/>
        <v>5</v>
      </c>
      <c r="V208" s="3">
        <f t="shared" si="134"/>
        <v>3</v>
      </c>
      <c r="W208" s="3">
        <f t="shared" si="135"/>
        <v>4</v>
      </c>
      <c r="X208" s="3">
        <f t="shared" si="136"/>
        <v>1</v>
      </c>
      <c r="Y208" s="3">
        <f t="shared" si="137"/>
        <v>2</v>
      </c>
      <c r="Z208" s="3">
        <f t="shared" si="138"/>
        <v>7</v>
      </c>
      <c r="AA208" s="3">
        <f t="shared" si="139"/>
        <v>8</v>
      </c>
      <c r="AB208" s="3">
        <f t="shared" si="140"/>
        <v>6</v>
      </c>
      <c r="AC208" s="3">
        <f t="shared" si="141"/>
        <v>9</v>
      </c>
      <c r="AD208" s="3">
        <f t="shared" si="142"/>
        <v>10</v>
      </c>
      <c r="AE208" s="3"/>
      <c r="AF208" s="3">
        <f t="shared" si="143"/>
        <v>0</v>
      </c>
      <c r="AG208" s="3">
        <f t="shared" si="144"/>
        <v>0</v>
      </c>
      <c r="AH208" s="3">
        <f t="shared" si="145"/>
        <v>0</v>
      </c>
      <c r="AI208" s="3">
        <f t="shared" si="146"/>
        <v>0</v>
      </c>
      <c r="AJ208" s="3">
        <f t="shared" si="147"/>
        <v>0</v>
      </c>
      <c r="AK208" s="3">
        <f t="shared" si="148"/>
        <v>0</v>
      </c>
      <c r="AL208" s="3">
        <f t="shared" si="149"/>
        <v>0</v>
      </c>
      <c r="AM208" s="3">
        <f t="shared" si="150"/>
        <v>0</v>
      </c>
      <c r="AN208" s="3">
        <f t="shared" si="151"/>
        <v>0</v>
      </c>
      <c r="AO208" s="3">
        <f t="shared" si="152"/>
        <v>0</v>
      </c>
      <c r="AP208" s="3"/>
      <c r="AQ208" s="3">
        <f t="shared" si="153"/>
        <v>5</v>
      </c>
      <c r="AR208" s="3">
        <f t="shared" si="154"/>
        <v>3</v>
      </c>
      <c r="AS208" s="3">
        <f t="shared" si="155"/>
        <v>4</v>
      </c>
      <c r="AT208" s="3">
        <f t="shared" si="156"/>
        <v>1</v>
      </c>
      <c r="AU208" s="3">
        <f t="shared" si="157"/>
        <v>2</v>
      </c>
      <c r="AV208" s="3">
        <f t="shared" si="158"/>
        <v>7</v>
      </c>
      <c r="AW208" s="3">
        <f t="shared" si="159"/>
        <v>8</v>
      </c>
      <c r="AX208" s="3">
        <f t="shared" si="160"/>
        <v>6</v>
      </c>
      <c r="AY208" s="3">
        <f t="shared" si="161"/>
        <v>9</v>
      </c>
      <c r="AZ208" s="3">
        <f t="shared" si="162"/>
        <v>10</v>
      </c>
      <c r="BA208" s="3"/>
      <c r="BB208" s="6">
        <f t="shared" si="163"/>
        <v>5</v>
      </c>
      <c r="BC208" s="3">
        <f t="shared" si="164"/>
        <v>5</v>
      </c>
      <c r="BD208" s="3">
        <f t="shared" si="167"/>
        <v>15</v>
      </c>
      <c r="BE208" s="3">
        <f t="shared" si="168"/>
        <v>40</v>
      </c>
      <c r="BF208" s="3">
        <f t="shared" si="169"/>
        <v>25</v>
      </c>
      <c r="BG208" s="3">
        <f t="shared" si="170"/>
        <v>0</v>
      </c>
      <c r="BH208" s="3">
        <f t="shared" si="171"/>
        <v>0</v>
      </c>
      <c r="BI208" s="28">
        <f t="shared" si="172"/>
        <v>12.5</v>
      </c>
      <c r="BJ208" s="28">
        <f t="shared" si="173"/>
        <v>4.7871355387816905</v>
      </c>
      <c r="BK208" s="44">
        <f t="shared" si="174"/>
        <v>-2.6111648393354674</v>
      </c>
      <c r="BL208" s="45">
        <f t="shared" si="165"/>
        <v>4.5117194090401637E-3</v>
      </c>
      <c r="BM208" s="39"/>
      <c r="BN208" s="39" t="str">
        <f t="shared" si="175"/>
        <v>sign</v>
      </c>
      <c r="BP208" s="12">
        <f t="shared" si="176"/>
        <v>4.4994889295401394E-2</v>
      </c>
    </row>
    <row r="209" spans="1:68">
      <c r="A209" s="43" t="s">
        <v>739</v>
      </c>
      <c r="B209" s="43" t="s">
        <v>740</v>
      </c>
      <c r="C209" s="43" t="s">
        <v>741</v>
      </c>
      <c r="D209" s="43" t="s">
        <v>742</v>
      </c>
      <c r="E209" s="43" t="s">
        <v>584</v>
      </c>
      <c r="F209" s="12" t="str">
        <f t="shared" si="166"/>
        <v>Immune syst</v>
      </c>
      <c r="H209" s="12">
        <f>VLOOKUP($B209,data!$B$3:$Q$11565,'diff expr Varroa+DWV'!H$7,FALSE)</f>
        <v>9.9872482519252692</v>
      </c>
      <c r="I209" s="12">
        <f>VLOOKUP($B209,data!$B$3:$Q$11565,'diff expr Varroa+DWV'!I$7,FALSE)</f>
        <v>9.9735555270088199</v>
      </c>
      <c r="J209" s="12">
        <f>VLOOKUP($B209,data!$B$3:$Q$11565,'diff expr Varroa+DWV'!J$7,FALSE)</f>
        <v>9.8950682768973106</v>
      </c>
      <c r="K209" s="12">
        <f>VLOOKUP($B209,data!$B$3:$Q$11565,'diff expr Varroa+DWV'!K$7,FALSE)</f>
        <v>9.6280683081601808</v>
      </c>
      <c r="L209" s="12">
        <f>VLOOKUP($B209,data!$B$3:$Q$11565,'diff expr Varroa+DWV'!L$7,FALSE)</f>
        <v>9.9119609803124007</v>
      </c>
      <c r="M209" s="12">
        <f>VLOOKUP($B209,data!$B$3:$Q$11565,'diff expr Varroa+DWV'!M$7,FALSE)</f>
        <v>9.5629842789607196</v>
      </c>
      <c r="N209" s="12">
        <f>VLOOKUP($B209,data!$B$3:$Q$11565,'diff expr Varroa+DWV'!N$7,FALSE)</f>
        <v>9.7388698499977604</v>
      </c>
      <c r="O209" s="12">
        <f>VLOOKUP($B209,data!$B$3:$Q$11565,'diff expr Varroa+DWV'!O$7,FALSE)</f>
        <v>9.8957429270675199</v>
      </c>
      <c r="P209" s="12">
        <f>VLOOKUP($B209,data!$B$3:$Q$11565,'diff expr Varroa+DWV'!P$7,FALSE)</f>
        <v>9.7459027766025592</v>
      </c>
      <c r="Q209" s="12">
        <f>VLOOKUP($B209,data!$B$3:$Q$11565,'diff expr Varroa+DWV'!Q$7,FALSE)</f>
        <v>10.2743564196501</v>
      </c>
      <c r="S209" s="40" t="str">
        <f>IF(COUNTIF(H209:L209,"&gt;"&amp;'reference parameters'!$B$2)&gt;='reference parameters'!$B$3,IF(COUNTIF('diff expr Varroa+DWV'!M209:Q209,"&gt;"&amp;'reference parameters'!$B$2)&gt;='reference parameters'!$B$4,"OK"))</f>
        <v>OK</v>
      </c>
      <c r="U209" s="3">
        <f t="shared" si="133"/>
        <v>9</v>
      </c>
      <c r="V209" s="3">
        <f t="shared" si="134"/>
        <v>8</v>
      </c>
      <c r="W209" s="3">
        <f t="shared" si="135"/>
        <v>5</v>
      </c>
      <c r="X209" s="3">
        <f t="shared" si="136"/>
        <v>2</v>
      </c>
      <c r="Y209" s="3">
        <f t="shared" si="137"/>
        <v>7</v>
      </c>
      <c r="Z209" s="3">
        <f t="shared" si="138"/>
        <v>1</v>
      </c>
      <c r="AA209" s="3">
        <f t="shared" si="139"/>
        <v>3</v>
      </c>
      <c r="AB209" s="3">
        <f t="shared" si="140"/>
        <v>6</v>
      </c>
      <c r="AC209" s="3">
        <f t="shared" si="141"/>
        <v>4</v>
      </c>
      <c r="AD209" s="3">
        <f t="shared" si="142"/>
        <v>10</v>
      </c>
      <c r="AE209" s="3"/>
      <c r="AF209" s="3">
        <f t="shared" si="143"/>
        <v>0</v>
      </c>
      <c r="AG209" s="3">
        <f t="shared" si="144"/>
        <v>0</v>
      </c>
      <c r="AH209" s="3">
        <f t="shared" si="145"/>
        <v>0</v>
      </c>
      <c r="AI209" s="3">
        <f t="shared" si="146"/>
        <v>0</v>
      </c>
      <c r="AJ209" s="3">
        <f t="shared" si="147"/>
        <v>0</v>
      </c>
      <c r="AK209" s="3">
        <f t="shared" si="148"/>
        <v>0</v>
      </c>
      <c r="AL209" s="3">
        <f t="shared" si="149"/>
        <v>0</v>
      </c>
      <c r="AM209" s="3">
        <f t="shared" si="150"/>
        <v>0</v>
      </c>
      <c r="AN209" s="3">
        <f t="shared" si="151"/>
        <v>0</v>
      </c>
      <c r="AO209" s="3">
        <f t="shared" si="152"/>
        <v>0</v>
      </c>
      <c r="AP209" s="3"/>
      <c r="AQ209" s="3">
        <f t="shared" si="153"/>
        <v>9</v>
      </c>
      <c r="AR209" s="3">
        <f t="shared" si="154"/>
        <v>8</v>
      </c>
      <c r="AS209" s="3">
        <f t="shared" si="155"/>
        <v>5</v>
      </c>
      <c r="AT209" s="3">
        <f t="shared" si="156"/>
        <v>2</v>
      </c>
      <c r="AU209" s="3">
        <f t="shared" si="157"/>
        <v>7</v>
      </c>
      <c r="AV209" s="3">
        <f t="shared" si="158"/>
        <v>1</v>
      </c>
      <c r="AW209" s="3">
        <f t="shared" si="159"/>
        <v>3</v>
      </c>
      <c r="AX209" s="3">
        <f t="shared" si="160"/>
        <v>6</v>
      </c>
      <c r="AY209" s="3">
        <f t="shared" si="161"/>
        <v>4</v>
      </c>
      <c r="AZ209" s="3">
        <f t="shared" si="162"/>
        <v>10</v>
      </c>
      <c r="BA209" s="3"/>
      <c r="BB209" s="6">
        <f t="shared" si="163"/>
        <v>5</v>
      </c>
      <c r="BC209" s="3">
        <f t="shared" si="164"/>
        <v>5</v>
      </c>
      <c r="BD209" s="3">
        <f t="shared" si="167"/>
        <v>31</v>
      </c>
      <c r="BE209" s="3">
        <f t="shared" si="168"/>
        <v>24</v>
      </c>
      <c r="BF209" s="3">
        <f t="shared" si="169"/>
        <v>9</v>
      </c>
      <c r="BG209" s="3">
        <f t="shared" si="170"/>
        <v>16</v>
      </c>
      <c r="BH209" s="3">
        <f t="shared" si="171"/>
        <v>9</v>
      </c>
      <c r="BI209" s="28">
        <f t="shared" si="172"/>
        <v>12.5</v>
      </c>
      <c r="BJ209" s="28">
        <f t="shared" si="173"/>
        <v>4.7871355387816905</v>
      </c>
      <c r="BK209" s="44">
        <f t="shared" si="174"/>
        <v>-0.73112615501393097</v>
      </c>
      <c r="BL209" s="45">
        <f t="shared" si="165"/>
        <v>0.23235104997023245</v>
      </c>
      <c r="BM209" s="39"/>
      <c r="BN209" s="39" t="str">
        <f t="shared" si="175"/>
        <v/>
      </c>
      <c r="BP209" s="12">
        <f t="shared" si="176"/>
        <v>-1.568221045427491E-3</v>
      </c>
    </row>
    <row r="210" spans="1:68">
      <c r="A210" s="43" t="s">
        <v>743</v>
      </c>
      <c r="B210" s="43" t="s">
        <v>744</v>
      </c>
      <c r="C210" s="43" t="s">
        <v>745</v>
      </c>
      <c r="D210" s="43" t="s">
        <v>746</v>
      </c>
      <c r="E210" s="43" t="s">
        <v>584</v>
      </c>
      <c r="F210" s="12" t="str">
        <f t="shared" si="166"/>
        <v>Immune syst</v>
      </c>
      <c r="H210" s="12">
        <f>VLOOKUP($B210,data!$B$3:$Q$11565,'diff expr Varroa+DWV'!H$7,FALSE)</f>
        <v>9.4761442581736404</v>
      </c>
      <c r="I210" s="12">
        <f>VLOOKUP($B210,data!$B$3:$Q$11565,'diff expr Varroa+DWV'!I$7,FALSE)</f>
        <v>9.4373357405957101</v>
      </c>
      <c r="J210" s="12">
        <f>VLOOKUP($B210,data!$B$3:$Q$11565,'diff expr Varroa+DWV'!J$7,FALSE)</f>
        <v>9.31015213433394</v>
      </c>
      <c r="K210" s="12">
        <f>VLOOKUP($B210,data!$B$3:$Q$11565,'diff expr Varroa+DWV'!K$7,FALSE)</f>
        <v>9.2376759337609204</v>
      </c>
      <c r="L210" s="12">
        <f>VLOOKUP($B210,data!$B$3:$Q$11565,'diff expr Varroa+DWV'!L$7,FALSE)</f>
        <v>9.2911869402210208</v>
      </c>
      <c r="M210" s="12">
        <f>VLOOKUP($B210,data!$B$3:$Q$11565,'diff expr Varroa+DWV'!M$7,FALSE)</f>
        <v>9.2678376179422504</v>
      </c>
      <c r="N210" s="12">
        <f>VLOOKUP($B210,data!$B$3:$Q$11565,'diff expr Varroa+DWV'!N$7,FALSE)</f>
        <v>9.1132716567883705</v>
      </c>
      <c r="O210" s="12">
        <f>VLOOKUP($B210,data!$B$3:$Q$11565,'diff expr Varroa+DWV'!O$7,FALSE)</f>
        <v>9.1545997403458408</v>
      </c>
      <c r="P210" s="12">
        <f>VLOOKUP($B210,data!$B$3:$Q$11565,'diff expr Varroa+DWV'!P$7,FALSE)</f>
        <v>8.7801432408921691</v>
      </c>
      <c r="Q210" s="12">
        <f>VLOOKUP($B210,data!$B$3:$Q$11565,'diff expr Varroa+DWV'!Q$7,FALSE)</f>
        <v>11.240743943668701</v>
      </c>
      <c r="S210" s="40" t="str">
        <f>IF(COUNTIF(H210:L210,"&gt;"&amp;'reference parameters'!$B$2)&gt;='reference parameters'!$B$3,IF(COUNTIF('diff expr Varroa+DWV'!M210:Q210,"&gt;"&amp;'reference parameters'!$B$2)&gt;='reference parameters'!$B$4,"OK"))</f>
        <v>OK</v>
      </c>
      <c r="U210" s="3">
        <f t="shared" si="133"/>
        <v>9</v>
      </c>
      <c r="V210" s="3">
        <f t="shared" si="134"/>
        <v>8</v>
      </c>
      <c r="W210" s="3">
        <f t="shared" si="135"/>
        <v>7</v>
      </c>
      <c r="X210" s="3">
        <f t="shared" si="136"/>
        <v>4</v>
      </c>
      <c r="Y210" s="3">
        <f t="shared" si="137"/>
        <v>6</v>
      </c>
      <c r="Z210" s="3">
        <f t="shared" si="138"/>
        <v>5</v>
      </c>
      <c r="AA210" s="3">
        <f t="shared" si="139"/>
        <v>2</v>
      </c>
      <c r="AB210" s="3">
        <f t="shared" si="140"/>
        <v>3</v>
      </c>
      <c r="AC210" s="3">
        <f t="shared" si="141"/>
        <v>1</v>
      </c>
      <c r="AD210" s="3">
        <f t="shared" si="142"/>
        <v>10</v>
      </c>
      <c r="AE210" s="3"/>
      <c r="AF210" s="3">
        <f t="shared" si="143"/>
        <v>0</v>
      </c>
      <c r="AG210" s="3">
        <f t="shared" si="144"/>
        <v>0</v>
      </c>
      <c r="AH210" s="3">
        <f t="shared" si="145"/>
        <v>0</v>
      </c>
      <c r="AI210" s="3">
        <f t="shared" si="146"/>
        <v>0</v>
      </c>
      <c r="AJ210" s="3">
        <f t="shared" si="147"/>
        <v>0</v>
      </c>
      <c r="AK210" s="3">
        <f t="shared" si="148"/>
        <v>0</v>
      </c>
      <c r="AL210" s="3">
        <f t="shared" si="149"/>
        <v>0</v>
      </c>
      <c r="AM210" s="3">
        <f t="shared" si="150"/>
        <v>0</v>
      </c>
      <c r="AN210" s="3">
        <f t="shared" si="151"/>
        <v>0</v>
      </c>
      <c r="AO210" s="3">
        <f t="shared" si="152"/>
        <v>0</v>
      </c>
      <c r="AP210" s="3"/>
      <c r="AQ210" s="3">
        <f t="shared" si="153"/>
        <v>9</v>
      </c>
      <c r="AR210" s="3">
        <f t="shared" si="154"/>
        <v>8</v>
      </c>
      <c r="AS210" s="3">
        <f t="shared" si="155"/>
        <v>7</v>
      </c>
      <c r="AT210" s="3">
        <f t="shared" si="156"/>
        <v>4</v>
      </c>
      <c r="AU210" s="3">
        <f t="shared" si="157"/>
        <v>6</v>
      </c>
      <c r="AV210" s="3">
        <f t="shared" si="158"/>
        <v>5</v>
      </c>
      <c r="AW210" s="3">
        <f t="shared" si="159"/>
        <v>2</v>
      </c>
      <c r="AX210" s="3">
        <f t="shared" si="160"/>
        <v>3</v>
      </c>
      <c r="AY210" s="3">
        <f t="shared" si="161"/>
        <v>1</v>
      </c>
      <c r="AZ210" s="3">
        <f t="shared" si="162"/>
        <v>10</v>
      </c>
      <c r="BA210" s="3"/>
      <c r="BB210" s="6">
        <f t="shared" si="163"/>
        <v>5</v>
      </c>
      <c r="BC210" s="3">
        <f t="shared" si="164"/>
        <v>5</v>
      </c>
      <c r="BD210" s="3">
        <f t="shared" si="167"/>
        <v>34</v>
      </c>
      <c r="BE210" s="3">
        <f t="shared" si="168"/>
        <v>21</v>
      </c>
      <c r="BF210" s="3">
        <f t="shared" si="169"/>
        <v>6</v>
      </c>
      <c r="BG210" s="3">
        <f t="shared" si="170"/>
        <v>19</v>
      </c>
      <c r="BH210" s="3">
        <f t="shared" si="171"/>
        <v>6</v>
      </c>
      <c r="BI210" s="28">
        <f t="shared" si="172"/>
        <v>12.5</v>
      </c>
      <c r="BJ210" s="28">
        <f t="shared" si="173"/>
        <v>4.7871355387816905</v>
      </c>
      <c r="BK210" s="44">
        <f t="shared" si="174"/>
        <v>-1.3578057164544433</v>
      </c>
      <c r="BL210" s="45">
        <f t="shared" si="165"/>
        <v>8.7262670284291577E-2</v>
      </c>
      <c r="BM210" s="39"/>
      <c r="BN210" s="39" t="str">
        <f t="shared" si="175"/>
        <v/>
      </c>
      <c r="BP210" s="12">
        <f t="shared" si="176"/>
        <v>7.4059704957559602E-3</v>
      </c>
    </row>
    <row r="211" spans="1:68">
      <c r="A211" s="43" t="s">
        <v>747</v>
      </c>
      <c r="B211" s="43" t="s">
        <v>748</v>
      </c>
      <c r="C211" s="43" t="s">
        <v>749</v>
      </c>
      <c r="D211" s="43" t="s">
        <v>750</v>
      </c>
      <c r="E211" s="43" t="s">
        <v>584</v>
      </c>
      <c r="F211" s="12" t="str">
        <f t="shared" si="166"/>
        <v>Immune syst</v>
      </c>
      <c r="H211" s="12" t="e">
        <f>VLOOKUP($B211,data!$B$3:$Q$11565,'diff expr Varroa+DWV'!H$7,FALSE)</f>
        <v>#N/A</v>
      </c>
      <c r="I211" s="12" t="e">
        <f>VLOOKUP($B211,data!$B$3:$Q$11565,'diff expr Varroa+DWV'!I$7,FALSE)</f>
        <v>#N/A</v>
      </c>
      <c r="J211" s="12" t="e">
        <f>VLOOKUP($B211,data!$B$3:$Q$11565,'diff expr Varroa+DWV'!J$7,FALSE)</f>
        <v>#N/A</v>
      </c>
      <c r="K211" s="12" t="e">
        <f>VLOOKUP($B211,data!$B$3:$Q$11565,'diff expr Varroa+DWV'!K$7,FALSE)</f>
        <v>#N/A</v>
      </c>
      <c r="L211" s="12" t="e">
        <f>VLOOKUP($B211,data!$B$3:$Q$11565,'diff expr Varroa+DWV'!L$7,FALSE)</f>
        <v>#N/A</v>
      </c>
      <c r="M211" s="12" t="e">
        <f>VLOOKUP($B211,data!$B$3:$Q$11565,'diff expr Varroa+DWV'!M$7,FALSE)</f>
        <v>#N/A</v>
      </c>
      <c r="N211" s="12" t="e">
        <f>VLOOKUP($B211,data!$B$3:$Q$11565,'diff expr Varroa+DWV'!N$7,FALSE)</f>
        <v>#N/A</v>
      </c>
      <c r="O211" s="12" t="e">
        <f>VLOOKUP($B211,data!$B$3:$Q$11565,'diff expr Varroa+DWV'!O$7,FALSE)</f>
        <v>#N/A</v>
      </c>
      <c r="P211" s="12" t="e">
        <f>VLOOKUP($B211,data!$B$3:$Q$11565,'diff expr Varroa+DWV'!P$7,FALSE)</f>
        <v>#N/A</v>
      </c>
      <c r="Q211" s="12" t="e">
        <f>VLOOKUP($B211,data!$B$3:$Q$11565,'diff expr Varroa+DWV'!Q$7,FALSE)</f>
        <v>#N/A</v>
      </c>
      <c r="S211" s="40" t="b">
        <f>IF(COUNTIF(H211:L211,"&gt;"&amp;'reference parameters'!$B$2)&gt;='reference parameters'!$B$3,IF(COUNTIF('diff expr Varroa+DWV'!M211:Q211,"&gt;"&amp;'reference parameters'!$B$2)&gt;='reference parameters'!$B$4,"OK"))</f>
        <v>0</v>
      </c>
      <c r="U211" s="3" t="b">
        <f t="shared" si="133"/>
        <v>0</v>
      </c>
      <c r="V211" s="3" t="b">
        <f t="shared" si="134"/>
        <v>0</v>
      </c>
      <c r="W211" s="3" t="b">
        <f t="shared" si="135"/>
        <v>0</v>
      </c>
      <c r="X211" s="3" t="b">
        <f t="shared" si="136"/>
        <v>0</v>
      </c>
      <c r="Y211" s="3" t="b">
        <f t="shared" si="137"/>
        <v>0</v>
      </c>
      <c r="Z211" s="3" t="b">
        <f t="shared" si="138"/>
        <v>0</v>
      </c>
      <c r="AA211" s="3" t="b">
        <f t="shared" si="139"/>
        <v>0</v>
      </c>
      <c r="AB211" s="3" t="b">
        <f t="shared" si="140"/>
        <v>0</v>
      </c>
      <c r="AC211" s="3" t="b">
        <f t="shared" si="141"/>
        <v>0</v>
      </c>
      <c r="AD211" s="3" t="b">
        <f t="shared" si="142"/>
        <v>0</v>
      </c>
      <c r="AE211" s="3"/>
      <c r="AF211" s="3" t="str">
        <f t="shared" si="143"/>
        <v/>
      </c>
      <c r="AG211" s="3" t="str">
        <f t="shared" si="144"/>
        <v/>
      </c>
      <c r="AH211" s="3" t="str">
        <f t="shared" si="145"/>
        <v/>
      </c>
      <c r="AI211" s="3" t="str">
        <f t="shared" si="146"/>
        <v/>
      </c>
      <c r="AJ211" s="3" t="str">
        <f t="shared" si="147"/>
        <v/>
      </c>
      <c r="AK211" s="3" t="str">
        <f t="shared" si="148"/>
        <v/>
      </c>
      <c r="AL211" s="3" t="str">
        <f t="shared" si="149"/>
        <v/>
      </c>
      <c r="AM211" s="3" t="str">
        <f t="shared" si="150"/>
        <v/>
      </c>
      <c r="AN211" s="3" t="str">
        <f t="shared" si="151"/>
        <v/>
      </c>
      <c r="AO211" s="3" t="str">
        <f t="shared" si="152"/>
        <v/>
      </c>
      <c r="AP211" s="3"/>
      <c r="AQ211" s="3" t="str">
        <f t="shared" si="153"/>
        <v/>
      </c>
      <c r="AR211" s="3" t="str">
        <f t="shared" si="154"/>
        <v/>
      </c>
      <c r="AS211" s="3" t="str">
        <f t="shared" si="155"/>
        <v/>
      </c>
      <c r="AT211" s="3" t="str">
        <f t="shared" si="156"/>
        <v/>
      </c>
      <c r="AU211" s="3" t="str">
        <f t="shared" si="157"/>
        <v/>
      </c>
      <c r="AV211" s="3" t="str">
        <f t="shared" si="158"/>
        <v/>
      </c>
      <c r="AW211" s="3" t="str">
        <f t="shared" si="159"/>
        <v/>
      </c>
      <c r="AX211" s="3" t="str">
        <f t="shared" si="160"/>
        <v/>
      </c>
      <c r="AY211" s="3" t="str">
        <f t="shared" si="161"/>
        <v/>
      </c>
      <c r="AZ211" s="3" t="str">
        <f t="shared" si="162"/>
        <v/>
      </c>
      <c r="BA211" s="3"/>
      <c r="BB211" s="6">
        <f t="shared" si="163"/>
        <v>0</v>
      </c>
      <c r="BC211" s="3">
        <f t="shared" si="164"/>
        <v>0</v>
      </c>
      <c r="BD211" s="3">
        <f t="shared" si="167"/>
        <v>0</v>
      </c>
      <c r="BE211" s="3">
        <f t="shared" si="168"/>
        <v>0</v>
      </c>
      <c r="BF211" s="3">
        <f t="shared" si="169"/>
        <v>0</v>
      </c>
      <c r="BG211" s="3">
        <f t="shared" si="170"/>
        <v>0</v>
      </c>
      <c r="BH211" s="3">
        <f t="shared" si="171"/>
        <v>0</v>
      </c>
      <c r="BI211" s="28">
        <f t="shared" si="172"/>
        <v>0</v>
      </c>
      <c r="BJ211" s="28">
        <f t="shared" si="173"/>
        <v>0</v>
      </c>
      <c r="BK211" s="44" t="e">
        <f t="shared" si="174"/>
        <v>#DIV/0!</v>
      </c>
      <c r="BL211" s="45" t="str">
        <f t="shared" si="165"/>
        <v/>
      </c>
      <c r="BM211" s="39"/>
      <c r="BN211" s="39" t="str">
        <f t="shared" si="175"/>
        <v/>
      </c>
      <c r="BP211" s="12" t="e">
        <f t="shared" si="176"/>
        <v>#N/A</v>
      </c>
    </row>
    <row r="212" spans="1:68">
      <c r="A212" s="43" t="s">
        <v>751</v>
      </c>
      <c r="B212" s="43" t="s">
        <v>752</v>
      </c>
      <c r="C212" s="43" t="s">
        <v>753</v>
      </c>
      <c r="D212" s="43" t="s">
        <v>754</v>
      </c>
      <c r="E212" s="43" t="s">
        <v>584</v>
      </c>
      <c r="F212" s="12" t="str">
        <f t="shared" si="166"/>
        <v>Immune syst</v>
      </c>
      <c r="H212" s="12">
        <f>VLOOKUP($B212,data!$B$3:$Q$11565,'diff expr Varroa+DWV'!H$7,FALSE)</f>
        <v>9.1354834185756104</v>
      </c>
      <c r="I212" s="12">
        <f>VLOOKUP($B212,data!$B$3:$Q$11565,'diff expr Varroa+DWV'!I$7,FALSE)</f>
        <v>9.2027626790822108</v>
      </c>
      <c r="J212" s="12">
        <f>VLOOKUP($B212,data!$B$3:$Q$11565,'diff expr Varroa+DWV'!J$7,FALSE)</f>
        <v>8.8173104875205599</v>
      </c>
      <c r="K212" s="12">
        <f>VLOOKUP($B212,data!$B$3:$Q$11565,'diff expr Varroa+DWV'!K$7,FALSE)</f>
        <v>8.5464962012963408</v>
      </c>
      <c r="L212" s="12">
        <f>VLOOKUP($B212,data!$B$3:$Q$11565,'diff expr Varroa+DWV'!L$7,FALSE)</f>
        <v>8.6517674263876199</v>
      </c>
      <c r="M212" s="12">
        <f>VLOOKUP($B212,data!$B$3:$Q$11565,'diff expr Varroa+DWV'!M$7,FALSE)</f>
        <v>8.3269198409640701</v>
      </c>
      <c r="N212" s="12">
        <f>VLOOKUP($B212,data!$B$3:$Q$11565,'diff expr Varroa+DWV'!N$7,FALSE)</f>
        <v>8.1319892077847893</v>
      </c>
      <c r="O212" s="12">
        <f>VLOOKUP($B212,data!$B$3:$Q$11565,'diff expr Varroa+DWV'!O$7,FALSE)</f>
        <v>8.50094431680097</v>
      </c>
      <c r="P212" s="12">
        <f>VLOOKUP($B212,data!$B$3:$Q$11565,'diff expr Varroa+DWV'!P$7,FALSE)</f>
        <v>9.0633044230541202</v>
      </c>
      <c r="Q212" s="12">
        <f>VLOOKUP($B212,data!$B$3:$Q$11565,'diff expr Varroa+DWV'!Q$7,FALSE)</f>
        <v>8.6462459446333604</v>
      </c>
      <c r="S212" s="40" t="str">
        <f>IF(COUNTIF(H212:L212,"&gt;"&amp;'reference parameters'!$B$2)&gt;='reference parameters'!$B$3,IF(COUNTIF('diff expr Varroa+DWV'!M212:Q212,"&gt;"&amp;'reference parameters'!$B$2)&gt;='reference parameters'!$B$4,"OK"))</f>
        <v>OK</v>
      </c>
      <c r="U212" s="3">
        <f t="shared" si="133"/>
        <v>9</v>
      </c>
      <c r="V212" s="3">
        <f t="shared" si="134"/>
        <v>10</v>
      </c>
      <c r="W212" s="3">
        <f t="shared" si="135"/>
        <v>7</v>
      </c>
      <c r="X212" s="3">
        <f t="shared" si="136"/>
        <v>4</v>
      </c>
      <c r="Y212" s="3">
        <f t="shared" si="137"/>
        <v>6</v>
      </c>
      <c r="Z212" s="3">
        <f t="shared" si="138"/>
        <v>2</v>
      </c>
      <c r="AA212" s="3">
        <f t="shared" si="139"/>
        <v>1</v>
      </c>
      <c r="AB212" s="3">
        <f t="shared" si="140"/>
        <v>3</v>
      </c>
      <c r="AC212" s="3">
        <f t="shared" si="141"/>
        <v>8</v>
      </c>
      <c r="AD212" s="3">
        <f t="shared" si="142"/>
        <v>5</v>
      </c>
      <c r="AE212" s="3"/>
      <c r="AF212" s="3">
        <f t="shared" si="143"/>
        <v>0</v>
      </c>
      <c r="AG212" s="3">
        <f t="shared" si="144"/>
        <v>0</v>
      </c>
      <c r="AH212" s="3">
        <f t="shared" si="145"/>
        <v>0</v>
      </c>
      <c r="AI212" s="3">
        <f t="shared" si="146"/>
        <v>0</v>
      </c>
      <c r="AJ212" s="3">
        <f t="shared" si="147"/>
        <v>0</v>
      </c>
      <c r="AK212" s="3">
        <f t="shared" si="148"/>
        <v>0</v>
      </c>
      <c r="AL212" s="3">
        <f t="shared" si="149"/>
        <v>0</v>
      </c>
      <c r="AM212" s="3">
        <f t="shared" si="150"/>
        <v>0</v>
      </c>
      <c r="AN212" s="3">
        <f t="shared" si="151"/>
        <v>0</v>
      </c>
      <c r="AO212" s="3">
        <f t="shared" si="152"/>
        <v>0</v>
      </c>
      <c r="AP212" s="3"/>
      <c r="AQ212" s="3">
        <f t="shared" si="153"/>
        <v>9</v>
      </c>
      <c r="AR212" s="3">
        <f t="shared" si="154"/>
        <v>10</v>
      </c>
      <c r="AS212" s="3">
        <f t="shared" si="155"/>
        <v>7</v>
      </c>
      <c r="AT212" s="3">
        <f t="shared" si="156"/>
        <v>4</v>
      </c>
      <c r="AU212" s="3">
        <f t="shared" si="157"/>
        <v>6</v>
      </c>
      <c r="AV212" s="3">
        <f t="shared" si="158"/>
        <v>2</v>
      </c>
      <c r="AW212" s="3">
        <f t="shared" si="159"/>
        <v>1</v>
      </c>
      <c r="AX212" s="3">
        <f t="shared" si="160"/>
        <v>3</v>
      </c>
      <c r="AY212" s="3">
        <f t="shared" si="161"/>
        <v>8</v>
      </c>
      <c r="AZ212" s="3">
        <f t="shared" si="162"/>
        <v>5</v>
      </c>
      <c r="BA212" s="3"/>
      <c r="BB212" s="6">
        <f t="shared" si="163"/>
        <v>5</v>
      </c>
      <c r="BC212" s="3">
        <f t="shared" si="164"/>
        <v>5</v>
      </c>
      <c r="BD212" s="3">
        <f t="shared" si="167"/>
        <v>36</v>
      </c>
      <c r="BE212" s="3">
        <f t="shared" si="168"/>
        <v>19</v>
      </c>
      <c r="BF212" s="3">
        <f t="shared" si="169"/>
        <v>4</v>
      </c>
      <c r="BG212" s="3">
        <f t="shared" si="170"/>
        <v>21</v>
      </c>
      <c r="BH212" s="3">
        <f t="shared" si="171"/>
        <v>4</v>
      </c>
      <c r="BI212" s="28">
        <f t="shared" si="172"/>
        <v>12.5</v>
      </c>
      <c r="BJ212" s="28">
        <f t="shared" si="173"/>
        <v>4.7871355387816905</v>
      </c>
      <c r="BK212" s="44">
        <f t="shared" si="174"/>
        <v>-1.775592090748118</v>
      </c>
      <c r="BL212" s="45">
        <f t="shared" si="165"/>
        <v>3.7900087291180634E-2</v>
      </c>
      <c r="BM212" s="39"/>
      <c r="BN212" s="39" t="str">
        <f t="shared" si="175"/>
        <v/>
      </c>
      <c r="BP212" s="12">
        <f t="shared" si="176"/>
        <v>-1.6814457717242524E-2</v>
      </c>
    </row>
    <row r="213" spans="1:68">
      <c r="A213" s="43" t="s">
        <v>755</v>
      </c>
      <c r="B213" s="43" t="s">
        <v>756</v>
      </c>
      <c r="C213" s="43" t="s">
        <v>757</v>
      </c>
      <c r="D213" s="43" t="s">
        <v>758</v>
      </c>
      <c r="E213" s="43" t="s">
        <v>584</v>
      </c>
      <c r="F213" s="12" t="str">
        <f t="shared" si="166"/>
        <v>Immune syst</v>
      </c>
      <c r="H213" s="12">
        <f>VLOOKUP($B213,data!$B$3:$Q$11565,'diff expr Varroa+DWV'!H$7,FALSE)</f>
        <v>9.5995808280483601</v>
      </c>
      <c r="I213" s="12">
        <f>VLOOKUP($B213,data!$B$3:$Q$11565,'diff expr Varroa+DWV'!I$7,FALSE)</f>
        <v>9.48277612082091</v>
      </c>
      <c r="J213" s="12">
        <f>VLOOKUP($B213,data!$B$3:$Q$11565,'diff expr Varroa+DWV'!J$7,FALSE)</f>
        <v>9.5257195528773408</v>
      </c>
      <c r="K213" s="12">
        <f>VLOOKUP($B213,data!$B$3:$Q$11565,'diff expr Varroa+DWV'!K$7,FALSE)</f>
        <v>8.7429575248588893</v>
      </c>
      <c r="L213" s="12">
        <f>VLOOKUP($B213,data!$B$3:$Q$11565,'diff expr Varroa+DWV'!L$7,FALSE)</f>
        <v>9.8805993260673404</v>
      </c>
      <c r="M213" s="12">
        <f>VLOOKUP($B213,data!$B$3:$Q$11565,'diff expr Varroa+DWV'!M$7,FALSE)</f>
        <v>9.5595873780685494</v>
      </c>
      <c r="N213" s="12">
        <f>VLOOKUP($B213,data!$B$3:$Q$11565,'diff expr Varroa+DWV'!N$7,FALSE)</f>
        <v>9.8390696915922398</v>
      </c>
      <c r="O213" s="12">
        <f>VLOOKUP($B213,data!$B$3:$Q$11565,'diff expr Varroa+DWV'!O$7,FALSE)</f>
        <v>9.39198485936185</v>
      </c>
      <c r="P213" s="12">
        <f>VLOOKUP($B213,data!$B$3:$Q$11565,'diff expr Varroa+DWV'!P$7,FALSE)</f>
        <v>9.9161050311951495</v>
      </c>
      <c r="Q213" s="12">
        <f>VLOOKUP($B213,data!$B$3:$Q$11565,'diff expr Varroa+DWV'!Q$7,FALSE)</f>
        <v>10.4171850831034</v>
      </c>
      <c r="S213" s="40" t="str">
        <f>IF(COUNTIF(H213:L213,"&gt;"&amp;'reference parameters'!$B$2)&gt;='reference parameters'!$B$3,IF(COUNTIF('diff expr Varroa+DWV'!M213:Q213,"&gt;"&amp;'reference parameters'!$B$2)&gt;='reference parameters'!$B$4,"OK"))</f>
        <v>OK</v>
      </c>
      <c r="U213" s="3">
        <f t="shared" si="133"/>
        <v>6</v>
      </c>
      <c r="V213" s="3">
        <f t="shared" si="134"/>
        <v>3</v>
      </c>
      <c r="W213" s="3">
        <f t="shared" si="135"/>
        <v>4</v>
      </c>
      <c r="X213" s="3">
        <f t="shared" si="136"/>
        <v>1</v>
      </c>
      <c r="Y213" s="3">
        <f t="shared" si="137"/>
        <v>8</v>
      </c>
      <c r="Z213" s="3">
        <f t="shared" si="138"/>
        <v>5</v>
      </c>
      <c r="AA213" s="3">
        <f t="shared" si="139"/>
        <v>7</v>
      </c>
      <c r="AB213" s="3">
        <f t="shared" si="140"/>
        <v>2</v>
      </c>
      <c r="AC213" s="3">
        <f t="shared" si="141"/>
        <v>9</v>
      </c>
      <c r="AD213" s="3">
        <f t="shared" si="142"/>
        <v>10</v>
      </c>
      <c r="AE213" s="3"/>
      <c r="AF213" s="3">
        <f t="shared" si="143"/>
        <v>0</v>
      </c>
      <c r="AG213" s="3">
        <f t="shared" si="144"/>
        <v>0</v>
      </c>
      <c r="AH213" s="3">
        <f t="shared" si="145"/>
        <v>0</v>
      </c>
      <c r="AI213" s="3">
        <f t="shared" si="146"/>
        <v>0</v>
      </c>
      <c r="AJ213" s="3">
        <f t="shared" si="147"/>
        <v>0</v>
      </c>
      <c r="AK213" s="3">
        <f t="shared" si="148"/>
        <v>0</v>
      </c>
      <c r="AL213" s="3">
        <f t="shared" si="149"/>
        <v>0</v>
      </c>
      <c r="AM213" s="3">
        <f t="shared" si="150"/>
        <v>0</v>
      </c>
      <c r="AN213" s="3">
        <f t="shared" si="151"/>
        <v>0</v>
      </c>
      <c r="AO213" s="3">
        <f t="shared" si="152"/>
        <v>0</v>
      </c>
      <c r="AP213" s="3"/>
      <c r="AQ213" s="3">
        <f t="shared" si="153"/>
        <v>6</v>
      </c>
      <c r="AR213" s="3">
        <f t="shared" si="154"/>
        <v>3</v>
      </c>
      <c r="AS213" s="3">
        <f t="shared" si="155"/>
        <v>4</v>
      </c>
      <c r="AT213" s="3">
        <f t="shared" si="156"/>
        <v>1</v>
      </c>
      <c r="AU213" s="3">
        <f t="shared" si="157"/>
        <v>8</v>
      </c>
      <c r="AV213" s="3">
        <f t="shared" si="158"/>
        <v>5</v>
      </c>
      <c r="AW213" s="3">
        <f t="shared" si="159"/>
        <v>7</v>
      </c>
      <c r="AX213" s="3">
        <f t="shared" si="160"/>
        <v>2</v>
      </c>
      <c r="AY213" s="3">
        <f t="shared" si="161"/>
        <v>9</v>
      </c>
      <c r="AZ213" s="3">
        <f t="shared" si="162"/>
        <v>10</v>
      </c>
      <c r="BA213" s="3"/>
      <c r="BB213" s="6">
        <f t="shared" si="163"/>
        <v>5</v>
      </c>
      <c r="BC213" s="3">
        <f t="shared" si="164"/>
        <v>5</v>
      </c>
      <c r="BD213" s="3">
        <f t="shared" si="167"/>
        <v>22</v>
      </c>
      <c r="BE213" s="3">
        <f t="shared" si="168"/>
        <v>33</v>
      </c>
      <c r="BF213" s="3">
        <f t="shared" si="169"/>
        <v>18</v>
      </c>
      <c r="BG213" s="3">
        <f t="shared" si="170"/>
        <v>7</v>
      </c>
      <c r="BH213" s="3">
        <f t="shared" si="171"/>
        <v>7</v>
      </c>
      <c r="BI213" s="28">
        <f t="shared" si="172"/>
        <v>12.5</v>
      </c>
      <c r="BJ213" s="28">
        <f t="shared" si="173"/>
        <v>4.7871355387816905</v>
      </c>
      <c r="BK213" s="44">
        <f t="shared" si="174"/>
        <v>-1.1489125293076057</v>
      </c>
      <c r="BL213" s="45">
        <f t="shared" si="165"/>
        <v>0.12529602534284204</v>
      </c>
      <c r="BM213" s="39"/>
      <c r="BN213" s="39" t="str">
        <f t="shared" si="175"/>
        <v/>
      </c>
      <c r="BP213" s="12">
        <f t="shared" si="176"/>
        <v>1.7060157402047901E-2</v>
      </c>
    </row>
    <row r="214" spans="1:68">
      <c r="A214" s="43" t="s">
        <v>759</v>
      </c>
      <c r="B214" s="43" t="s">
        <v>760</v>
      </c>
      <c r="C214" s="43" t="s">
        <v>761</v>
      </c>
      <c r="D214" s="43" t="s">
        <v>762</v>
      </c>
      <c r="E214" s="43" t="s">
        <v>584</v>
      </c>
      <c r="F214" s="12" t="str">
        <f t="shared" si="166"/>
        <v>Immune syst</v>
      </c>
      <c r="H214" s="12">
        <f>VLOOKUP($B214,data!$B$3:$Q$11565,'diff expr Varroa+DWV'!H$7,FALSE)</f>
        <v>8.7654026335781996</v>
      </c>
      <c r="I214" s="12">
        <f>VLOOKUP($B214,data!$B$3:$Q$11565,'diff expr Varroa+DWV'!I$7,FALSE)</f>
        <v>8.3319951862025707</v>
      </c>
      <c r="J214" s="12">
        <f>VLOOKUP($B214,data!$B$3:$Q$11565,'diff expr Varroa+DWV'!J$7,FALSE)</f>
        <v>9.6951248407668995</v>
      </c>
      <c r="K214" s="12">
        <f>VLOOKUP($B214,data!$B$3:$Q$11565,'diff expr Varroa+DWV'!K$7,FALSE)</f>
        <v>8.9837191114441204</v>
      </c>
      <c r="L214" s="12">
        <f>VLOOKUP($B214,data!$B$3:$Q$11565,'diff expr Varroa+DWV'!L$7,FALSE)</f>
        <v>9.6099830083098698</v>
      </c>
      <c r="M214" s="12">
        <f>VLOOKUP($B214,data!$B$3:$Q$11565,'diff expr Varroa+DWV'!M$7,FALSE)</f>
        <v>9.1523102560552303</v>
      </c>
      <c r="N214" s="12">
        <f>VLOOKUP($B214,data!$B$3:$Q$11565,'diff expr Varroa+DWV'!N$7,FALSE)</f>
        <v>9.4883657428274795</v>
      </c>
      <c r="O214" s="12">
        <f>VLOOKUP($B214,data!$B$3:$Q$11565,'diff expr Varroa+DWV'!O$7,FALSE)</f>
        <v>9.1482535806716996</v>
      </c>
      <c r="P214" s="12">
        <f>VLOOKUP($B214,data!$B$3:$Q$11565,'diff expr Varroa+DWV'!P$7,FALSE)</f>
        <v>6.2813702146298303</v>
      </c>
      <c r="Q214" s="12">
        <f>VLOOKUP($B214,data!$B$3:$Q$11565,'diff expr Varroa+DWV'!Q$7,FALSE)</f>
        <v>12.2931997590437</v>
      </c>
      <c r="S214" s="40" t="str">
        <f>IF(COUNTIF(H214:L214,"&gt;"&amp;'reference parameters'!$B$2)&gt;='reference parameters'!$B$3,IF(COUNTIF('diff expr Varroa+DWV'!M214:Q214,"&gt;"&amp;'reference parameters'!$B$2)&gt;='reference parameters'!$B$4,"OK"))</f>
        <v>OK</v>
      </c>
      <c r="U214" s="3">
        <f t="shared" si="133"/>
        <v>3</v>
      </c>
      <c r="V214" s="3">
        <f t="shared" si="134"/>
        <v>2</v>
      </c>
      <c r="W214" s="3">
        <f t="shared" si="135"/>
        <v>9</v>
      </c>
      <c r="X214" s="3">
        <f t="shared" si="136"/>
        <v>4</v>
      </c>
      <c r="Y214" s="3">
        <f t="shared" si="137"/>
        <v>8</v>
      </c>
      <c r="Z214" s="3">
        <f t="shared" si="138"/>
        <v>6</v>
      </c>
      <c r="AA214" s="3">
        <f t="shared" si="139"/>
        <v>7</v>
      </c>
      <c r="AB214" s="3">
        <f t="shared" si="140"/>
        <v>5</v>
      </c>
      <c r="AC214" s="3">
        <f t="shared" si="141"/>
        <v>1</v>
      </c>
      <c r="AD214" s="3">
        <f t="shared" si="142"/>
        <v>10</v>
      </c>
      <c r="AE214" s="3"/>
      <c r="AF214" s="3">
        <f t="shared" si="143"/>
        <v>0</v>
      </c>
      <c r="AG214" s="3">
        <f t="shared" si="144"/>
        <v>0</v>
      </c>
      <c r="AH214" s="3">
        <f t="shared" si="145"/>
        <v>0</v>
      </c>
      <c r="AI214" s="3">
        <f t="shared" si="146"/>
        <v>0</v>
      </c>
      <c r="AJ214" s="3">
        <f t="shared" si="147"/>
        <v>0</v>
      </c>
      <c r="AK214" s="3">
        <f t="shared" si="148"/>
        <v>0</v>
      </c>
      <c r="AL214" s="3">
        <f t="shared" si="149"/>
        <v>0</v>
      </c>
      <c r="AM214" s="3">
        <f t="shared" si="150"/>
        <v>0</v>
      </c>
      <c r="AN214" s="3">
        <f t="shared" si="151"/>
        <v>0</v>
      </c>
      <c r="AO214" s="3">
        <f t="shared" si="152"/>
        <v>0</v>
      </c>
      <c r="AP214" s="3"/>
      <c r="AQ214" s="3">
        <f t="shared" si="153"/>
        <v>3</v>
      </c>
      <c r="AR214" s="3">
        <f t="shared" si="154"/>
        <v>2</v>
      </c>
      <c r="AS214" s="3">
        <f t="shared" si="155"/>
        <v>9</v>
      </c>
      <c r="AT214" s="3">
        <f t="shared" si="156"/>
        <v>4</v>
      </c>
      <c r="AU214" s="3">
        <f t="shared" si="157"/>
        <v>8</v>
      </c>
      <c r="AV214" s="3">
        <f t="shared" si="158"/>
        <v>6</v>
      </c>
      <c r="AW214" s="3">
        <f t="shared" si="159"/>
        <v>7</v>
      </c>
      <c r="AX214" s="3">
        <f t="shared" si="160"/>
        <v>5</v>
      </c>
      <c r="AY214" s="3">
        <f t="shared" si="161"/>
        <v>1</v>
      </c>
      <c r="AZ214" s="3">
        <f t="shared" si="162"/>
        <v>10</v>
      </c>
      <c r="BA214" s="3"/>
      <c r="BB214" s="6">
        <f t="shared" si="163"/>
        <v>5</v>
      </c>
      <c r="BC214" s="3">
        <f t="shared" si="164"/>
        <v>5</v>
      </c>
      <c r="BD214" s="3">
        <f t="shared" si="167"/>
        <v>26</v>
      </c>
      <c r="BE214" s="3">
        <f t="shared" si="168"/>
        <v>29</v>
      </c>
      <c r="BF214" s="3">
        <f t="shared" si="169"/>
        <v>14</v>
      </c>
      <c r="BG214" s="3">
        <f t="shared" si="170"/>
        <v>11</v>
      </c>
      <c r="BH214" s="3">
        <f t="shared" si="171"/>
        <v>11</v>
      </c>
      <c r="BI214" s="28">
        <f t="shared" si="172"/>
        <v>12.5</v>
      </c>
      <c r="BJ214" s="28">
        <f t="shared" si="173"/>
        <v>4.7871355387816905</v>
      </c>
      <c r="BK214" s="44">
        <f t="shared" si="174"/>
        <v>-0.31333978072025609</v>
      </c>
      <c r="BL214" s="45">
        <f t="shared" si="165"/>
        <v>0.37701126503103738</v>
      </c>
      <c r="BM214" s="39"/>
      <c r="BN214" s="39" t="str">
        <f t="shared" si="175"/>
        <v/>
      </c>
      <c r="BP214" s="12">
        <f t="shared" si="176"/>
        <v>9.2521497239602922E-3</v>
      </c>
    </row>
    <row r="215" spans="1:68">
      <c r="A215" s="43" t="s">
        <v>763</v>
      </c>
      <c r="B215" s="43" t="s">
        <v>764</v>
      </c>
      <c r="C215" s="43" t="s">
        <v>765</v>
      </c>
      <c r="D215" s="43" t="s">
        <v>766</v>
      </c>
      <c r="E215" s="43" t="s">
        <v>584</v>
      </c>
      <c r="F215" s="12" t="str">
        <f t="shared" si="166"/>
        <v>Immune syst</v>
      </c>
      <c r="H215" s="12">
        <f>VLOOKUP($B215,data!$B$3:$Q$11565,'diff expr Varroa+DWV'!H$7,FALSE)</f>
        <v>6.8676794743352501</v>
      </c>
      <c r="I215" s="12">
        <f>VLOOKUP($B215,data!$B$3:$Q$11565,'diff expr Varroa+DWV'!I$7,FALSE)</f>
        <v>6.6338206543565796</v>
      </c>
      <c r="J215" s="12">
        <f>VLOOKUP($B215,data!$B$3:$Q$11565,'diff expr Varroa+DWV'!J$7,FALSE)</f>
        <v>7.1814110226186303</v>
      </c>
      <c r="K215" s="12">
        <f>VLOOKUP($B215,data!$B$3:$Q$11565,'diff expr Varroa+DWV'!K$7,FALSE)</f>
        <v>6.7079714790222598</v>
      </c>
      <c r="L215" s="12">
        <f>VLOOKUP($B215,data!$B$3:$Q$11565,'diff expr Varroa+DWV'!L$7,FALSE)</f>
        <v>7.1186589192248002</v>
      </c>
      <c r="M215" s="12">
        <f>VLOOKUP($B215,data!$B$3:$Q$11565,'diff expr Varroa+DWV'!M$7,FALSE)</f>
        <v>7.0351285415578602</v>
      </c>
      <c r="N215" s="12">
        <f>VLOOKUP($B215,data!$B$3:$Q$11565,'diff expr Varroa+DWV'!N$7,FALSE)</f>
        <v>7.79668997923301</v>
      </c>
      <c r="O215" s="12">
        <f>VLOOKUP($B215,data!$B$3:$Q$11565,'diff expr Varroa+DWV'!O$7,FALSE)</f>
        <v>7.4213619236459403</v>
      </c>
      <c r="P215" s="12">
        <f>VLOOKUP($B215,data!$B$3:$Q$11565,'diff expr Varroa+DWV'!P$7,FALSE)</f>
        <v>6.2392952426732498</v>
      </c>
      <c r="Q215" s="12">
        <f>VLOOKUP($B215,data!$B$3:$Q$11565,'diff expr Varroa+DWV'!Q$7,FALSE)</f>
        <v>7.8374797051227896</v>
      </c>
      <c r="S215" s="40" t="str">
        <f>IF(COUNTIF(H215:L215,"&gt;"&amp;'reference parameters'!$B$2)&gt;='reference parameters'!$B$3,IF(COUNTIF('diff expr Varroa+DWV'!M215:Q215,"&gt;"&amp;'reference parameters'!$B$2)&gt;='reference parameters'!$B$4,"OK"))</f>
        <v>OK</v>
      </c>
      <c r="U215" s="3">
        <f t="shared" si="133"/>
        <v>4</v>
      </c>
      <c r="V215" s="3">
        <f t="shared" si="134"/>
        <v>2</v>
      </c>
      <c r="W215" s="3">
        <f t="shared" si="135"/>
        <v>7</v>
      </c>
      <c r="X215" s="3">
        <f t="shared" si="136"/>
        <v>3</v>
      </c>
      <c r="Y215" s="3">
        <f t="shared" si="137"/>
        <v>6</v>
      </c>
      <c r="Z215" s="3">
        <f t="shared" si="138"/>
        <v>5</v>
      </c>
      <c r="AA215" s="3">
        <f t="shared" si="139"/>
        <v>9</v>
      </c>
      <c r="AB215" s="3">
        <f t="shared" si="140"/>
        <v>8</v>
      </c>
      <c r="AC215" s="3">
        <f t="shared" si="141"/>
        <v>1</v>
      </c>
      <c r="AD215" s="3">
        <f t="shared" si="142"/>
        <v>10</v>
      </c>
      <c r="AE215" s="3"/>
      <c r="AF215" s="3">
        <f t="shared" si="143"/>
        <v>0</v>
      </c>
      <c r="AG215" s="3">
        <f t="shared" si="144"/>
        <v>0</v>
      </c>
      <c r="AH215" s="3">
        <f t="shared" si="145"/>
        <v>0</v>
      </c>
      <c r="AI215" s="3">
        <f t="shared" si="146"/>
        <v>0</v>
      </c>
      <c r="AJ215" s="3">
        <f t="shared" si="147"/>
        <v>0</v>
      </c>
      <c r="AK215" s="3">
        <f t="shared" si="148"/>
        <v>0</v>
      </c>
      <c r="AL215" s="3">
        <f t="shared" si="149"/>
        <v>0</v>
      </c>
      <c r="AM215" s="3">
        <f t="shared" si="150"/>
        <v>0</v>
      </c>
      <c r="AN215" s="3">
        <f t="shared" si="151"/>
        <v>0</v>
      </c>
      <c r="AO215" s="3">
        <f t="shared" si="152"/>
        <v>0</v>
      </c>
      <c r="AP215" s="3"/>
      <c r="AQ215" s="3">
        <f t="shared" si="153"/>
        <v>4</v>
      </c>
      <c r="AR215" s="3">
        <f t="shared" si="154"/>
        <v>2</v>
      </c>
      <c r="AS215" s="3">
        <f t="shared" si="155"/>
        <v>7</v>
      </c>
      <c r="AT215" s="3">
        <f t="shared" si="156"/>
        <v>3</v>
      </c>
      <c r="AU215" s="3">
        <f t="shared" si="157"/>
        <v>6</v>
      </c>
      <c r="AV215" s="3">
        <f t="shared" si="158"/>
        <v>5</v>
      </c>
      <c r="AW215" s="3">
        <f t="shared" si="159"/>
        <v>9</v>
      </c>
      <c r="AX215" s="3">
        <f t="shared" si="160"/>
        <v>8</v>
      </c>
      <c r="AY215" s="3">
        <f t="shared" si="161"/>
        <v>1</v>
      </c>
      <c r="AZ215" s="3">
        <f t="shared" si="162"/>
        <v>10</v>
      </c>
      <c r="BA215" s="3"/>
      <c r="BB215" s="6">
        <f t="shared" si="163"/>
        <v>5</v>
      </c>
      <c r="BC215" s="3">
        <f t="shared" si="164"/>
        <v>5</v>
      </c>
      <c r="BD215" s="3">
        <f t="shared" si="167"/>
        <v>22</v>
      </c>
      <c r="BE215" s="3">
        <f t="shared" si="168"/>
        <v>33</v>
      </c>
      <c r="BF215" s="3">
        <f t="shared" si="169"/>
        <v>18</v>
      </c>
      <c r="BG215" s="3">
        <f t="shared" si="170"/>
        <v>7</v>
      </c>
      <c r="BH215" s="3">
        <f t="shared" si="171"/>
        <v>7</v>
      </c>
      <c r="BI215" s="28">
        <f t="shared" si="172"/>
        <v>12.5</v>
      </c>
      <c r="BJ215" s="28">
        <f t="shared" si="173"/>
        <v>4.7871355387816905</v>
      </c>
      <c r="BK215" s="44">
        <f t="shared" si="174"/>
        <v>-1.1489125293076057</v>
      </c>
      <c r="BL215" s="45">
        <f t="shared" si="165"/>
        <v>0.12529602534284204</v>
      </c>
      <c r="BM215" s="39"/>
      <c r="BN215" s="39" t="str">
        <f t="shared" si="175"/>
        <v/>
      </c>
      <c r="BP215" s="12">
        <f t="shared" si="176"/>
        <v>2.2325674775609483E-2</v>
      </c>
    </row>
    <row r="216" spans="1:68">
      <c r="A216" s="43" t="s">
        <v>767</v>
      </c>
      <c r="B216" s="43" t="s">
        <v>768</v>
      </c>
      <c r="C216" s="43" t="s">
        <v>769</v>
      </c>
      <c r="D216" s="43" t="s">
        <v>770</v>
      </c>
      <c r="E216" s="43" t="s">
        <v>584</v>
      </c>
      <c r="F216" s="12" t="str">
        <f t="shared" si="166"/>
        <v>Immune syst</v>
      </c>
      <c r="H216" s="12">
        <f>VLOOKUP($B216,data!$B$3:$Q$11565,'diff expr Varroa+DWV'!H$7,FALSE)</f>
        <v>9.3921826909563002</v>
      </c>
      <c r="I216" s="12">
        <f>VLOOKUP($B216,data!$B$3:$Q$11565,'diff expr Varroa+DWV'!I$7,FALSE)</f>
        <v>9.2775804043192007</v>
      </c>
      <c r="J216" s="12">
        <f>VLOOKUP($B216,data!$B$3:$Q$11565,'diff expr Varroa+DWV'!J$7,FALSE)</f>
        <v>8.9282090506560294</v>
      </c>
      <c r="K216" s="12">
        <f>VLOOKUP($B216,data!$B$3:$Q$11565,'diff expr Varroa+DWV'!K$7,FALSE)</f>
        <v>9.0662749226305195</v>
      </c>
      <c r="L216" s="12">
        <f>VLOOKUP($B216,data!$B$3:$Q$11565,'diff expr Varroa+DWV'!L$7,FALSE)</f>
        <v>9.4667395381904509</v>
      </c>
      <c r="M216" s="12">
        <f>VLOOKUP($B216,data!$B$3:$Q$11565,'diff expr Varroa+DWV'!M$7,FALSE)</f>
        <v>9.4707508179212496</v>
      </c>
      <c r="N216" s="12">
        <f>VLOOKUP($B216,data!$B$3:$Q$11565,'diff expr Varroa+DWV'!N$7,FALSE)</f>
        <v>9.3464939701842802</v>
      </c>
      <c r="O216" s="12">
        <f>VLOOKUP($B216,data!$B$3:$Q$11565,'diff expr Varroa+DWV'!O$7,FALSE)</f>
        <v>9.5934328672506002</v>
      </c>
      <c r="P216" s="12">
        <f>VLOOKUP($B216,data!$B$3:$Q$11565,'diff expr Varroa+DWV'!P$7,FALSE)</f>
        <v>8.8887305774980394</v>
      </c>
      <c r="Q216" s="12">
        <f>VLOOKUP($B216,data!$B$3:$Q$11565,'diff expr Varroa+DWV'!Q$7,FALSE)</f>
        <v>10.2743564196501</v>
      </c>
      <c r="S216" s="40" t="str">
        <f>IF(COUNTIF(H216:L216,"&gt;"&amp;'reference parameters'!$B$2)&gt;='reference parameters'!$B$3,IF(COUNTIF('diff expr Varroa+DWV'!M216:Q216,"&gt;"&amp;'reference parameters'!$B$2)&gt;='reference parameters'!$B$4,"OK"))</f>
        <v>OK</v>
      </c>
      <c r="U216" s="3">
        <f t="shared" si="133"/>
        <v>6</v>
      </c>
      <c r="V216" s="3">
        <f t="shared" si="134"/>
        <v>4</v>
      </c>
      <c r="W216" s="3">
        <f t="shared" si="135"/>
        <v>2</v>
      </c>
      <c r="X216" s="3">
        <f t="shared" si="136"/>
        <v>3</v>
      </c>
      <c r="Y216" s="3">
        <f t="shared" si="137"/>
        <v>7</v>
      </c>
      <c r="Z216" s="3">
        <f t="shared" si="138"/>
        <v>8</v>
      </c>
      <c r="AA216" s="3">
        <f t="shared" si="139"/>
        <v>5</v>
      </c>
      <c r="AB216" s="3">
        <f t="shared" si="140"/>
        <v>9</v>
      </c>
      <c r="AC216" s="3">
        <f t="shared" si="141"/>
        <v>1</v>
      </c>
      <c r="AD216" s="3">
        <f t="shared" si="142"/>
        <v>10</v>
      </c>
      <c r="AE216" s="3"/>
      <c r="AF216" s="3">
        <f t="shared" si="143"/>
        <v>0</v>
      </c>
      <c r="AG216" s="3">
        <f t="shared" si="144"/>
        <v>0</v>
      </c>
      <c r="AH216" s="3">
        <f t="shared" si="145"/>
        <v>0</v>
      </c>
      <c r="AI216" s="3">
        <f t="shared" si="146"/>
        <v>0</v>
      </c>
      <c r="AJ216" s="3">
        <f t="shared" si="147"/>
        <v>0</v>
      </c>
      <c r="AK216" s="3">
        <f t="shared" si="148"/>
        <v>0</v>
      </c>
      <c r="AL216" s="3">
        <f t="shared" si="149"/>
        <v>0</v>
      </c>
      <c r="AM216" s="3">
        <f t="shared" si="150"/>
        <v>0</v>
      </c>
      <c r="AN216" s="3">
        <f t="shared" si="151"/>
        <v>0</v>
      </c>
      <c r="AO216" s="3">
        <f t="shared" si="152"/>
        <v>0</v>
      </c>
      <c r="AP216" s="3"/>
      <c r="AQ216" s="3">
        <f t="shared" si="153"/>
        <v>6</v>
      </c>
      <c r="AR216" s="3">
        <f t="shared" si="154"/>
        <v>4</v>
      </c>
      <c r="AS216" s="3">
        <f t="shared" si="155"/>
        <v>2</v>
      </c>
      <c r="AT216" s="3">
        <f t="shared" si="156"/>
        <v>3</v>
      </c>
      <c r="AU216" s="3">
        <f t="shared" si="157"/>
        <v>7</v>
      </c>
      <c r="AV216" s="3">
        <f t="shared" si="158"/>
        <v>8</v>
      </c>
      <c r="AW216" s="3">
        <f t="shared" si="159"/>
        <v>5</v>
      </c>
      <c r="AX216" s="3">
        <f t="shared" si="160"/>
        <v>9</v>
      </c>
      <c r="AY216" s="3">
        <f t="shared" si="161"/>
        <v>1</v>
      </c>
      <c r="AZ216" s="3">
        <f t="shared" si="162"/>
        <v>10</v>
      </c>
      <c r="BA216" s="3"/>
      <c r="BB216" s="6">
        <f t="shared" si="163"/>
        <v>5</v>
      </c>
      <c r="BC216" s="3">
        <f t="shared" si="164"/>
        <v>5</v>
      </c>
      <c r="BD216" s="3">
        <f t="shared" si="167"/>
        <v>22</v>
      </c>
      <c r="BE216" s="3">
        <f t="shared" si="168"/>
        <v>33</v>
      </c>
      <c r="BF216" s="3">
        <f t="shared" si="169"/>
        <v>18</v>
      </c>
      <c r="BG216" s="3">
        <f t="shared" si="170"/>
        <v>7</v>
      </c>
      <c r="BH216" s="3">
        <f t="shared" si="171"/>
        <v>7</v>
      </c>
      <c r="BI216" s="28">
        <f t="shared" si="172"/>
        <v>12.5</v>
      </c>
      <c r="BJ216" s="28">
        <f t="shared" si="173"/>
        <v>4.7871355387816905</v>
      </c>
      <c r="BK216" s="44">
        <f t="shared" si="174"/>
        <v>-1.1489125293076057</v>
      </c>
      <c r="BL216" s="45">
        <f t="shared" si="165"/>
        <v>0.12529602534284204</v>
      </c>
      <c r="BM216" s="39"/>
      <c r="BN216" s="39" t="str">
        <f t="shared" si="175"/>
        <v/>
      </c>
      <c r="BP216" s="12">
        <f t="shared" si="176"/>
        <v>1.3374776789640549E-2</v>
      </c>
    </row>
    <row r="217" spans="1:68">
      <c r="A217" s="43" t="s">
        <v>771</v>
      </c>
      <c r="B217" s="43" t="s">
        <v>772</v>
      </c>
      <c r="C217" s="43" t="s">
        <v>773</v>
      </c>
      <c r="D217" s="43" t="s">
        <v>774</v>
      </c>
      <c r="E217" s="43" t="s">
        <v>584</v>
      </c>
      <c r="F217" s="12" t="str">
        <f t="shared" si="166"/>
        <v>Immune syst</v>
      </c>
      <c r="H217" s="12">
        <f>VLOOKUP($B217,data!$B$3:$Q$11565,'diff expr Varroa+DWV'!H$7,FALSE)</f>
        <v>10.052152598098299</v>
      </c>
      <c r="I217" s="12">
        <f>VLOOKUP($B217,data!$B$3:$Q$11565,'diff expr Varroa+DWV'!I$7,FALSE)</f>
        <v>10.039004292082501</v>
      </c>
      <c r="J217" s="12">
        <f>VLOOKUP($B217,data!$B$3:$Q$11565,'diff expr Varroa+DWV'!J$7,FALSE)</f>
        <v>9.4935073708411597</v>
      </c>
      <c r="K217" s="12">
        <f>VLOOKUP($B217,data!$B$3:$Q$11565,'diff expr Varroa+DWV'!K$7,FALSE)</f>
        <v>9.5822763363852506</v>
      </c>
      <c r="L217" s="12">
        <f>VLOOKUP($B217,data!$B$3:$Q$11565,'diff expr Varroa+DWV'!L$7,FALSE)</f>
        <v>10.118934412845199</v>
      </c>
      <c r="M217" s="12">
        <f>VLOOKUP($B217,data!$B$3:$Q$11565,'diff expr Varroa+DWV'!M$7,FALSE)</f>
        <v>9.4537722076927704</v>
      </c>
      <c r="N217" s="12">
        <f>VLOOKUP($B217,data!$B$3:$Q$11565,'diff expr Varroa+DWV'!N$7,FALSE)</f>
        <v>9.2316051363217806</v>
      </c>
      <c r="O217" s="12">
        <f>VLOOKUP($B217,data!$B$3:$Q$11565,'diff expr Varroa+DWV'!O$7,FALSE)</f>
        <v>9.4716553586942798</v>
      </c>
      <c r="P217" s="12">
        <f>VLOOKUP($B217,data!$B$3:$Q$11565,'diff expr Varroa+DWV'!P$7,FALSE)</f>
        <v>9.4808718330823201</v>
      </c>
      <c r="Q217" s="12">
        <f>VLOOKUP($B217,data!$B$3:$Q$11565,'diff expr Varroa+DWV'!Q$7,FALSE)</f>
        <v>10.5471379838792</v>
      </c>
      <c r="S217" s="40" t="str">
        <f>IF(COUNTIF(H217:L217,"&gt;"&amp;'reference parameters'!$B$2)&gt;='reference parameters'!$B$3,IF(COUNTIF('diff expr Varroa+DWV'!M217:Q217,"&gt;"&amp;'reference parameters'!$B$2)&gt;='reference parameters'!$B$4,"OK"))</f>
        <v>OK</v>
      </c>
      <c r="U217" s="3">
        <f t="shared" si="133"/>
        <v>8</v>
      </c>
      <c r="V217" s="3">
        <f t="shared" si="134"/>
        <v>7</v>
      </c>
      <c r="W217" s="3">
        <f t="shared" si="135"/>
        <v>5</v>
      </c>
      <c r="X217" s="3">
        <f t="shared" si="136"/>
        <v>6</v>
      </c>
      <c r="Y217" s="3">
        <f t="shared" si="137"/>
        <v>9</v>
      </c>
      <c r="Z217" s="3">
        <f t="shared" si="138"/>
        <v>2</v>
      </c>
      <c r="AA217" s="3">
        <f t="shared" si="139"/>
        <v>1</v>
      </c>
      <c r="AB217" s="3">
        <f t="shared" si="140"/>
        <v>3</v>
      </c>
      <c r="AC217" s="3">
        <f t="shared" si="141"/>
        <v>4</v>
      </c>
      <c r="AD217" s="3">
        <f t="shared" si="142"/>
        <v>10</v>
      </c>
      <c r="AE217" s="3"/>
      <c r="AF217" s="3">
        <f t="shared" si="143"/>
        <v>0</v>
      </c>
      <c r="AG217" s="3">
        <f t="shared" si="144"/>
        <v>0</v>
      </c>
      <c r="AH217" s="3">
        <f t="shared" si="145"/>
        <v>0</v>
      </c>
      <c r="AI217" s="3">
        <f t="shared" si="146"/>
        <v>0</v>
      </c>
      <c r="AJ217" s="3">
        <f t="shared" si="147"/>
        <v>0</v>
      </c>
      <c r="AK217" s="3">
        <f t="shared" si="148"/>
        <v>0</v>
      </c>
      <c r="AL217" s="3">
        <f t="shared" si="149"/>
        <v>0</v>
      </c>
      <c r="AM217" s="3">
        <f t="shared" si="150"/>
        <v>0</v>
      </c>
      <c r="AN217" s="3">
        <f t="shared" si="151"/>
        <v>0</v>
      </c>
      <c r="AO217" s="3">
        <f t="shared" si="152"/>
        <v>0</v>
      </c>
      <c r="AP217" s="3"/>
      <c r="AQ217" s="3">
        <f t="shared" si="153"/>
        <v>8</v>
      </c>
      <c r="AR217" s="3">
        <f t="shared" si="154"/>
        <v>7</v>
      </c>
      <c r="AS217" s="3">
        <f t="shared" si="155"/>
        <v>5</v>
      </c>
      <c r="AT217" s="3">
        <f t="shared" si="156"/>
        <v>6</v>
      </c>
      <c r="AU217" s="3">
        <f t="shared" si="157"/>
        <v>9</v>
      </c>
      <c r="AV217" s="3">
        <f t="shared" si="158"/>
        <v>2</v>
      </c>
      <c r="AW217" s="3">
        <f t="shared" si="159"/>
        <v>1</v>
      </c>
      <c r="AX217" s="3">
        <f t="shared" si="160"/>
        <v>3</v>
      </c>
      <c r="AY217" s="3">
        <f t="shared" si="161"/>
        <v>4</v>
      </c>
      <c r="AZ217" s="3">
        <f t="shared" si="162"/>
        <v>10</v>
      </c>
      <c r="BA217" s="3"/>
      <c r="BB217" s="6">
        <f t="shared" si="163"/>
        <v>5</v>
      </c>
      <c r="BC217" s="3">
        <f t="shared" si="164"/>
        <v>5</v>
      </c>
      <c r="BD217" s="3">
        <f t="shared" si="167"/>
        <v>35</v>
      </c>
      <c r="BE217" s="3">
        <f t="shared" si="168"/>
        <v>20</v>
      </c>
      <c r="BF217" s="3">
        <f t="shared" si="169"/>
        <v>5</v>
      </c>
      <c r="BG217" s="3">
        <f t="shared" si="170"/>
        <v>20</v>
      </c>
      <c r="BH217" s="3">
        <f t="shared" si="171"/>
        <v>5</v>
      </c>
      <c r="BI217" s="28">
        <f t="shared" si="172"/>
        <v>12.5</v>
      </c>
      <c r="BJ217" s="28">
        <f t="shared" si="173"/>
        <v>4.7871355387816905</v>
      </c>
      <c r="BK217" s="44">
        <f t="shared" si="174"/>
        <v>-1.5666989036012806</v>
      </c>
      <c r="BL217" s="45">
        <f t="shared" si="165"/>
        <v>5.8592543599068986E-2</v>
      </c>
      <c r="BM217" s="39"/>
      <c r="BN217" s="39" t="str">
        <f t="shared" si="175"/>
        <v/>
      </c>
      <c r="BP217" s="12">
        <f t="shared" si="176"/>
        <v>-9.8102247724663593E-3</v>
      </c>
    </row>
    <row r="218" spans="1:68">
      <c r="A218" s="43" t="s">
        <v>775</v>
      </c>
      <c r="B218" s="43" t="s">
        <v>776</v>
      </c>
      <c r="C218" s="43" t="s">
        <v>777</v>
      </c>
      <c r="D218" s="43"/>
      <c r="E218" s="43" t="s">
        <v>584</v>
      </c>
      <c r="F218" s="12" t="str">
        <f t="shared" si="166"/>
        <v>Immune syst</v>
      </c>
      <c r="H218" s="12">
        <f>VLOOKUP($B218,data!$B$3:$Q$11565,'diff expr Varroa+DWV'!H$7,FALSE)</f>
        <v>5.8470053502229398</v>
      </c>
      <c r="I218" s="12">
        <f>VLOOKUP($B218,data!$B$3:$Q$11565,'diff expr Varroa+DWV'!I$7,FALSE)</f>
        <v>5.8489556220091004</v>
      </c>
      <c r="J218" s="12">
        <f>VLOOKUP($B218,data!$B$3:$Q$11565,'diff expr Varroa+DWV'!J$7,FALSE)</f>
        <v>5.4332085476316498</v>
      </c>
      <c r="K218" s="12">
        <f>VLOOKUP($B218,data!$B$3:$Q$11565,'diff expr Varroa+DWV'!K$7,FALSE)</f>
        <v>6.0222063443531901</v>
      </c>
      <c r="L218" s="12">
        <f>VLOOKUP($B218,data!$B$3:$Q$11565,'diff expr Varroa+DWV'!L$7,FALSE)</f>
        <v>6.2057061458969898</v>
      </c>
      <c r="M218" s="12">
        <f>VLOOKUP($B218,data!$B$3:$Q$11565,'diff expr Varroa+DWV'!M$7,FALSE)</f>
        <v>6.6032779300687601</v>
      </c>
      <c r="N218" s="12">
        <f>VLOOKUP($B218,data!$B$3:$Q$11565,'diff expr Varroa+DWV'!N$7,FALSE)</f>
        <v>7.1293565844791704</v>
      </c>
      <c r="O218" s="12">
        <f>VLOOKUP($B218,data!$B$3:$Q$11565,'diff expr Varroa+DWV'!O$7,FALSE)</f>
        <v>6.7222181891453801</v>
      </c>
      <c r="P218" s="12">
        <f>VLOOKUP($B218,data!$B$3:$Q$11565,'diff expr Varroa+DWV'!P$7,FALSE)</f>
        <v>5.5333174813669999</v>
      </c>
      <c r="Q218" s="12">
        <f>VLOOKUP($B218,data!$B$3:$Q$11565,'diff expr Varroa+DWV'!Q$7,FALSE)</f>
        <v>7.1565710053807701</v>
      </c>
      <c r="S218" s="40" t="str">
        <f>IF(COUNTIF(H218:L218,"&gt;"&amp;'reference parameters'!$B$2)&gt;='reference parameters'!$B$3,IF(COUNTIF('diff expr Varroa+DWV'!M218:Q218,"&gt;"&amp;'reference parameters'!$B$2)&gt;='reference parameters'!$B$4,"OK"))</f>
        <v>OK</v>
      </c>
      <c r="U218" s="3">
        <f t="shared" si="133"/>
        <v>3</v>
      </c>
      <c r="V218" s="3">
        <f t="shared" si="134"/>
        <v>4</v>
      </c>
      <c r="W218" s="3">
        <f t="shared" si="135"/>
        <v>1</v>
      </c>
      <c r="X218" s="3">
        <f t="shared" si="136"/>
        <v>5</v>
      </c>
      <c r="Y218" s="3">
        <f t="shared" si="137"/>
        <v>6</v>
      </c>
      <c r="Z218" s="3">
        <f t="shared" si="138"/>
        <v>7</v>
      </c>
      <c r="AA218" s="3">
        <f t="shared" si="139"/>
        <v>9</v>
      </c>
      <c r="AB218" s="3">
        <f t="shared" si="140"/>
        <v>8</v>
      </c>
      <c r="AC218" s="3">
        <f t="shared" si="141"/>
        <v>2</v>
      </c>
      <c r="AD218" s="3">
        <f t="shared" si="142"/>
        <v>10</v>
      </c>
      <c r="AE218" s="3"/>
      <c r="AF218" s="3">
        <f t="shared" si="143"/>
        <v>0</v>
      </c>
      <c r="AG218" s="3">
        <f t="shared" si="144"/>
        <v>0</v>
      </c>
      <c r="AH218" s="3">
        <f t="shared" si="145"/>
        <v>0</v>
      </c>
      <c r="AI218" s="3">
        <f t="shared" si="146"/>
        <v>0</v>
      </c>
      <c r="AJ218" s="3">
        <f t="shared" si="147"/>
        <v>0</v>
      </c>
      <c r="AK218" s="3">
        <f t="shared" si="148"/>
        <v>0</v>
      </c>
      <c r="AL218" s="3">
        <f t="shared" si="149"/>
        <v>0</v>
      </c>
      <c r="AM218" s="3">
        <f t="shared" si="150"/>
        <v>0</v>
      </c>
      <c r="AN218" s="3">
        <f t="shared" si="151"/>
        <v>0</v>
      </c>
      <c r="AO218" s="3">
        <f t="shared" si="152"/>
        <v>0</v>
      </c>
      <c r="AP218" s="3"/>
      <c r="AQ218" s="3">
        <f t="shared" si="153"/>
        <v>3</v>
      </c>
      <c r="AR218" s="3">
        <f t="shared" si="154"/>
        <v>4</v>
      </c>
      <c r="AS218" s="3">
        <f t="shared" si="155"/>
        <v>1</v>
      </c>
      <c r="AT218" s="3">
        <f t="shared" si="156"/>
        <v>5</v>
      </c>
      <c r="AU218" s="3">
        <f t="shared" si="157"/>
        <v>6</v>
      </c>
      <c r="AV218" s="3">
        <f t="shared" si="158"/>
        <v>7</v>
      </c>
      <c r="AW218" s="3">
        <f t="shared" si="159"/>
        <v>9</v>
      </c>
      <c r="AX218" s="3">
        <f t="shared" si="160"/>
        <v>8</v>
      </c>
      <c r="AY218" s="3">
        <f t="shared" si="161"/>
        <v>2</v>
      </c>
      <c r="AZ218" s="3">
        <f t="shared" si="162"/>
        <v>10</v>
      </c>
      <c r="BA218" s="3"/>
      <c r="BB218" s="6">
        <f t="shared" si="163"/>
        <v>5</v>
      </c>
      <c r="BC218" s="3">
        <f t="shared" si="164"/>
        <v>5</v>
      </c>
      <c r="BD218" s="3">
        <f t="shared" si="167"/>
        <v>19</v>
      </c>
      <c r="BE218" s="3">
        <f t="shared" si="168"/>
        <v>36</v>
      </c>
      <c r="BF218" s="3">
        <f t="shared" si="169"/>
        <v>21</v>
      </c>
      <c r="BG218" s="3">
        <f t="shared" si="170"/>
        <v>4</v>
      </c>
      <c r="BH218" s="3">
        <f t="shared" si="171"/>
        <v>4</v>
      </c>
      <c r="BI218" s="28">
        <f t="shared" si="172"/>
        <v>12.5</v>
      </c>
      <c r="BJ218" s="28">
        <f t="shared" si="173"/>
        <v>4.7871355387816905</v>
      </c>
      <c r="BK218" s="44">
        <f t="shared" si="174"/>
        <v>-1.775592090748118</v>
      </c>
      <c r="BL218" s="45">
        <f t="shared" si="165"/>
        <v>3.7900087291180634E-2</v>
      </c>
      <c r="BM218" s="39"/>
      <c r="BN218" s="39" t="str">
        <f t="shared" si="175"/>
        <v/>
      </c>
      <c r="BP218" s="12">
        <f t="shared" si="176"/>
        <v>5.2701746136203549E-2</v>
      </c>
    </row>
    <row r="219" spans="1:68">
      <c r="A219" s="43" t="s">
        <v>778</v>
      </c>
      <c r="B219" s="43" t="s">
        <v>779</v>
      </c>
      <c r="C219" s="43" t="s">
        <v>636</v>
      </c>
      <c r="D219" s="43" t="s">
        <v>637</v>
      </c>
      <c r="E219" s="43" t="s">
        <v>584</v>
      </c>
      <c r="F219" s="12" t="str">
        <f t="shared" si="166"/>
        <v>Immune syst</v>
      </c>
      <c r="H219" s="12">
        <f>VLOOKUP($B219,data!$B$3:$Q$11565,'diff expr Varroa+DWV'!H$7,FALSE)</f>
        <v>3.6535616636188299</v>
      </c>
      <c r="I219" s="12">
        <f>VLOOKUP($B219,data!$B$3:$Q$11565,'diff expr Varroa+DWV'!I$7,FALSE)</f>
        <v>3.6330127529723502</v>
      </c>
      <c r="J219" s="12">
        <f>VLOOKUP($B219,data!$B$3:$Q$11565,'diff expr Varroa+DWV'!J$7,FALSE)</f>
        <v>3.4028894668404299</v>
      </c>
      <c r="K219" s="12">
        <f>VLOOKUP($B219,data!$B$3:$Q$11565,'diff expr Varroa+DWV'!K$7,FALSE)</f>
        <v>3.2825265482838799</v>
      </c>
      <c r="L219" s="12">
        <f>VLOOKUP($B219,data!$B$3:$Q$11565,'diff expr Varroa+DWV'!L$7,FALSE)</f>
        <v>3.8309652426265099</v>
      </c>
      <c r="M219" s="12">
        <f>VLOOKUP($B219,data!$B$3:$Q$11565,'diff expr Varroa+DWV'!M$7,FALSE)</f>
        <v>4.1590575299716699</v>
      </c>
      <c r="N219" s="12">
        <f>VLOOKUP($B219,data!$B$3:$Q$11565,'diff expr Varroa+DWV'!N$7,FALSE)</f>
        <v>3.99991931403749</v>
      </c>
      <c r="O219" s="12">
        <f>VLOOKUP($B219,data!$B$3:$Q$11565,'diff expr Varroa+DWV'!O$7,FALSE)</f>
        <v>3.9295289699043701</v>
      </c>
      <c r="P219" s="12">
        <f>VLOOKUP($B219,data!$B$3:$Q$11565,'diff expr Varroa+DWV'!P$7,FALSE)</f>
        <v>2.8218677180984102</v>
      </c>
      <c r="Q219" s="12">
        <f>VLOOKUP($B219,data!$B$3:$Q$11565,'diff expr Varroa+DWV'!Q$7,FALSE)</f>
        <v>2.8218677180984102</v>
      </c>
      <c r="S219" s="40" t="str">
        <f>IF(COUNTIF(H219:L219,"&gt;"&amp;'reference parameters'!$B$2)&gt;='reference parameters'!$B$3,IF(COUNTIF('diff expr Varroa+DWV'!M219:Q219,"&gt;"&amp;'reference parameters'!$B$2)&gt;='reference parameters'!$B$4,"OK"))</f>
        <v>OK</v>
      </c>
      <c r="U219" s="3">
        <f t="shared" si="133"/>
        <v>6</v>
      </c>
      <c r="V219" s="3">
        <f t="shared" si="134"/>
        <v>5</v>
      </c>
      <c r="W219" s="3">
        <f t="shared" si="135"/>
        <v>4</v>
      </c>
      <c r="X219" s="3">
        <f t="shared" si="136"/>
        <v>3</v>
      </c>
      <c r="Y219" s="3">
        <f t="shared" si="137"/>
        <v>7</v>
      </c>
      <c r="Z219" s="3">
        <f t="shared" si="138"/>
        <v>10</v>
      </c>
      <c r="AA219" s="3">
        <f t="shared" si="139"/>
        <v>9</v>
      </c>
      <c r="AB219" s="3">
        <f t="shared" si="140"/>
        <v>8</v>
      </c>
      <c r="AC219" s="3">
        <f t="shared" si="141"/>
        <v>1</v>
      </c>
      <c r="AD219" s="3">
        <f t="shared" si="142"/>
        <v>1</v>
      </c>
      <c r="AE219" s="3"/>
      <c r="AF219" s="3">
        <f t="shared" si="143"/>
        <v>0</v>
      </c>
      <c r="AG219" s="3">
        <f t="shared" si="144"/>
        <v>0</v>
      </c>
      <c r="AH219" s="3">
        <f t="shared" si="145"/>
        <v>0</v>
      </c>
      <c r="AI219" s="3">
        <f t="shared" si="146"/>
        <v>0</v>
      </c>
      <c r="AJ219" s="3">
        <f t="shared" si="147"/>
        <v>0</v>
      </c>
      <c r="AK219" s="3">
        <f t="shared" si="148"/>
        <v>0</v>
      </c>
      <c r="AL219" s="3">
        <f t="shared" si="149"/>
        <v>0</v>
      </c>
      <c r="AM219" s="3">
        <f t="shared" si="150"/>
        <v>0</v>
      </c>
      <c r="AN219" s="3">
        <f t="shared" si="151"/>
        <v>0.5</v>
      </c>
      <c r="AO219" s="3">
        <f t="shared" si="152"/>
        <v>0.5</v>
      </c>
      <c r="AP219" s="3"/>
      <c r="AQ219" s="3">
        <f t="shared" si="153"/>
        <v>6</v>
      </c>
      <c r="AR219" s="3">
        <f t="shared" si="154"/>
        <v>5</v>
      </c>
      <c r="AS219" s="3">
        <f t="shared" si="155"/>
        <v>4</v>
      </c>
      <c r="AT219" s="3">
        <f t="shared" si="156"/>
        <v>3</v>
      </c>
      <c r="AU219" s="3">
        <f t="shared" si="157"/>
        <v>7</v>
      </c>
      <c r="AV219" s="3">
        <f t="shared" si="158"/>
        <v>10</v>
      </c>
      <c r="AW219" s="3">
        <f t="shared" si="159"/>
        <v>9</v>
      </c>
      <c r="AX219" s="3">
        <f t="shared" si="160"/>
        <v>8</v>
      </c>
      <c r="AY219" s="3">
        <f t="shared" si="161"/>
        <v>1.5</v>
      </c>
      <c r="AZ219" s="3">
        <f t="shared" si="162"/>
        <v>1.5</v>
      </c>
      <c r="BA219" s="3"/>
      <c r="BB219" s="6">
        <f t="shared" si="163"/>
        <v>5</v>
      </c>
      <c r="BC219" s="3">
        <f t="shared" si="164"/>
        <v>5</v>
      </c>
      <c r="BD219" s="3">
        <f t="shared" si="167"/>
        <v>25</v>
      </c>
      <c r="BE219" s="3">
        <f t="shared" si="168"/>
        <v>30</v>
      </c>
      <c r="BF219" s="3">
        <f t="shared" si="169"/>
        <v>15</v>
      </c>
      <c r="BG219" s="3">
        <f t="shared" si="170"/>
        <v>10</v>
      </c>
      <c r="BH219" s="3">
        <f t="shared" si="171"/>
        <v>10</v>
      </c>
      <c r="BI219" s="28">
        <f t="shared" si="172"/>
        <v>12.5</v>
      </c>
      <c r="BJ219" s="28">
        <f t="shared" si="173"/>
        <v>4.7871355387816905</v>
      </c>
      <c r="BK219" s="44">
        <f t="shared" si="174"/>
        <v>-0.5222329678670935</v>
      </c>
      <c r="BL219" s="45">
        <f t="shared" si="165"/>
        <v>0.30075406722029491</v>
      </c>
      <c r="BM219" s="39"/>
      <c r="BN219" s="39" t="str">
        <f t="shared" si="175"/>
        <v/>
      </c>
      <c r="BP219" s="12">
        <f t="shared" si="176"/>
        <v>-1.7284792223801989E-3</v>
      </c>
    </row>
    <row r="220" spans="1:68">
      <c r="A220" s="43" t="s">
        <v>780</v>
      </c>
      <c r="B220" s="43" t="s">
        <v>781</v>
      </c>
      <c r="C220" s="43" t="s">
        <v>782</v>
      </c>
      <c r="D220" s="43" t="s">
        <v>783</v>
      </c>
      <c r="E220" s="43" t="s">
        <v>584</v>
      </c>
      <c r="F220" s="12" t="str">
        <f t="shared" si="166"/>
        <v>Immune syst</v>
      </c>
      <c r="H220" s="12">
        <f>VLOOKUP($B220,data!$B$3:$Q$11565,'diff expr Varroa+DWV'!H$7,FALSE)</f>
        <v>10.5466292397541</v>
      </c>
      <c r="I220" s="12">
        <f>VLOOKUP($B220,data!$B$3:$Q$11565,'diff expr Varroa+DWV'!I$7,FALSE)</f>
        <v>10.580168056542099</v>
      </c>
      <c r="J220" s="12">
        <f>VLOOKUP($B220,data!$B$3:$Q$11565,'diff expr Varroa+DWV'!J$7,FALSE)</f>
        <v>10.3670525879003</v>
      </c>
      <c r="K220" s="12">
        <f>VLOOKUP($B220,data!$B$3:$Q$11565,'diff expr Varroa+DWV'!K$7,FALSE)</f>
        <v>10.2555656849855</v>
      </c>
      <c r="L220" s="12">
        <f>VLOOKUP($B220,data!$B$3:$Q$11565,'diff expr Varroa+DWV'!L$7,FALSE)</f>
        <v>10.550061894584999</v>
      </c>
      <c r="M220" s="12">
        <f>VLOOKUP($B220,data!$B$3:$Q$11565,'diff expr Varroa+DWV'!M$7,FALSE)</f>
        <v>10.468535027725499</v>
      </c>
      <c r="N220" s="12">
        <f>VLOOKUP($B220,data!$B$3:$Q$11565,'diff expr Varroa+DWV'!N$7,FALSE)</f>
        <v>10.3838346500463</v>
      </c>
      <c r="O220" s="12">
        <f>VLOOKUP($B220,data!$B$3:$Q$11565,'diff expr Varroa+DWV'!O$7,FALSE)</f>
        <v>10.593747151488699</v>
      </c>
      <c r="P220" s="12">
        <f>VLOOKUP($B220,data!$B$3:$Q$11565,'diff expr Varroa+DWV'!P$7,FALSE)</f>
        <v>10.5133280789655</v>
      </c>
      <c r="Q220" s="12">
        <f>VLOOKUP($B220,data!$B$3:$Q$11565,'diff expr Varroa+DWV'!Q$7,FALSE)</f>
        <v>11.1481947941479</v>
      </c>
      <c r="S220" s="40" t="str">
        <f>IF(COUNTIF(H220:L220,"&gt;"&amp;'reference parameters'!$B$2)&gt;='reference parameters'!$B$3,IF(COUNTIF('diff expr Varroa+DWV'!M220:Q220,"&gt;"&amp;'reference parameters'!$B$2)&gt;='reference parameters'!$B$4,"OK"))</f>
        <v>OK</v>
      </c>
      <c r="U220" s="3">
        <f t="shared" si="133"/>
        <v>6</v>
      </c>
      <c r="V220" s="3">
        <f t="shared" si="134"/>
        <v>8</v>
      </c>
      <c r="W220" s="3">
        <f t="shared" si="135"/>
        <v>2</v>
      </c>
      <c r="X220" s="3">
        <f t="shared" si="136"/>
        <v>1</v>
      </c>
      <c r="Y220" s="3">
        <f t="shared" si="137"/>
        <v>7</v>
      </c>
      <c r="Z220" s="3">
        <f t="shared" si="138"/>
        <v>4</v>
      </c>
      <c r="AA220" s="3">
        <f t="shared" si="139"/>
        <v>3</v>
      </c>
      <c r="AB220" s="3">
        <f t="shared" si="140"/>
        <v>9</v>
      </c>
      <c r="AC220" s="3">
        <f t="shared" si="141"/>
        <v>5</v>
      </c>
      <c r="AD220" s="3">
        <f t="shared" si="142"/>
        <v>10</v>
      </c>
      <c r="AE220" s="3"/>
      <c r="AF220" s="3">
        <f t="shared" si="143"/>
        <v>0</v>
      </c>
      <c r="AG220" s="3">
        <f t="shared" si="144"/>
        <v>0</v>
      </c>
      <c r="AH220" s="3">
        <f t="shared" si="145"/>
        <v>0</v>
      </c>
      <c r="AI220" s="3">
        <f t="shared" si="146"/>
        <v>0</v>
      </c>
      <c r="AJ220" s="3">
        <f t="shared" si="147"/>
        <v>0</v>
      </c>
      <c r="AK220" s="3">
        <f t="shared" si="148"/>
        <v>0</v>
      </c>
      <c r="AL220" s="3">
        <f t="shared" si="149"/>
        <v>0</v>
      </c>
      <c r="AM220" s="3">
        <f t="shared" si="150"/>
        <v>0</v>
      </c>
      <c r="AN220" s="3">
        <f t="shared" si="151"/>
        <v>0</v>
      </c>
      <c r="AO220" s="3">
        <f t="shared" si="152"/>
        <v>0</v>
      </c>
      <c r="AP220" s="3"/>
      <c r="AQ220" s="3">
        <f t="shared" si="153"/>
        <v>6</v>
      </c>
      <c r="AR220" s="3">
        <f t="shared" si="154"/>
        <v>8</v>
      </c>
      <c r="AS220" s="3">
        <f t="shared" si="155"/>
        <v>2</v>
      </c>
      <c r="AT220" s="3">
        <f t="shared" si="156"/>
        <v>1</v>
      </c>
      <c r="AU220" s="3">
        <f t="shared" si="157"/>
        <v>7</v>
      </c>
      <c r="AV220" s="3">
        <f t="shared" si="158"/>
        <v>4</v>
      </c>
      <c r="AW220" s="3">
        <f t="shared" si="159"/>
        <v>3</v>
      </c>
      <c r="AX220" s="3">
        <f t="shared" si="160"/>
        <v>9</v>
      </c>
      <c r="AY220" s="3">
        <f t="shared" si="161"/>
        <v>5</v>
      </c>
      <c r="AZ220" s="3">
        <f t="shared" si="162"/>
        <v>10</v>
      </c>
      <c r="BA220" s="3"/>
      <c r="BB220" s="6">
        <f t="shared" si="163"/>
        <v>5</v>
      </c>
      <c r="BC220" s="3">
        <f t="shared" si="164"/>
        <v>5</v>
      </c>
      <c r="BD220" s="3">
        <f t="shared" si="167"/>
        <v>24</v>
      </c>
      <c r="BE220" s="3">
        <f t="shared" si="168"/>
        <v>31</v>
      </c>
      <c r="BF220" s="3">
        <f t="shared" si="169"/>
        <v>16</v>
      </c>
      <c r="BG220" s="3">
        <f t="shared" si="170"/>
        <v>9</v>
      </c>
      <c r="BH220" s="3">
        <f t="shared" si="171"/>
        <v>9</v>
      </c>
      <c r="BI220" s="28">
        <f t="shared" si="172"/>
        <v>12.5</v>
      </c>
      <c r="BJ220" s="28">
        <f t="shared" si="173"/>
        <v>4.7871355387816905</v>
      </c>
      <c r="BK220" s="44">
        <f t="shared" si="174"/>
        <v>-0.73112615501393097</v>
      </c>
      <c r="BL220" s="45">
        <f t="shared" si="165"/>
        <v>0.23235104997023245</v>
      </c>
      <c r="BM220" s="39"/>
      <c r="BN220" s="39" t="str">
        <f t="shared" si="175"/>
        <v/>
      </c>
      <c r="BP220" s="12">
        <f t="shared" si="176"/>
        <v>6.6596504619857218E-3</v>
      </c>
    </row>
    <row r="221" spans="1:68">
      <c r="A221" s="43" t="s">
        <v>784</v>
      </c>
      <c r="B221" s="43" t="s">
        <v>785</v>
      </c>
      <c r="C221" s="43" t="s">
        <v>786</v>
      </c>
      <c r="D221" s="43" t="s">
        <v>787</v>
      </c>
      <c r="E221" s="43" t="s">
        <v>584</v>
      </c>
      <c r="F221" s="12" t="str">
        <f t="shared" si="166"/>
        <v>Immune syst</v>
      </c>
      <c r="H221" s="12">
        <f>VLOOKUP($B221,data!$B$3:$Q$11565,'diff expr Varroa+DWV'!H$7,FALSE)</f>
        <v>7.61966073771534</v>
      </c>
      <c r="I221" s="12">
        <f>VLOOKUP($B221,data!$B$3:$Q$11565,'diff expr Varroa+DWV'!I$7,FALSE)</f>
        <v>7.4844651280120704</v>
      </c>
      <c r="J221" s="12">
        <f>VLOOKUP($B221,data!$B$3:$Q$11565,'diff expr Varroa+DWV'!J$7,FALSE)</f>
        <v>7.0223608587950404</v>
      </c>
      <c r="K221" s="12">
        <f>VLOOKUP($B221,data!$B$3:$Q$11565,'diff expr Varroa+DWV'!K$7,FALSE)</f>
        <v>7.4045865845999801</v>
      </c>
      <c r="L221" s="12">
        <f>VLOOKUP($B221,data!$B$3:$Q$11565,'diff expr Varroa+DWV'!L$7,FALSE)</f>
        <v>7.4141555573024602</v>
      </c>
      <c r="M221" s="12">
        <f>VLOOKUP($B221,data!$B$3:$Q$11565,'diff expr Varroa+DWV'!M$7,FALSE)</f>
        <v>7.57861967460983</v>
      </c>
      <c r="N221" s="12">
        <f>VLOOKUP($B221,data!$B$3:$Q$11565,'diff expr Varroa+DWV'!N$7,FALSE)</f>
        <v>7.7019505713410101</v>
      </c>
      <c r="O221" s="12">
        <f>VLOOKUP($B221,data!$B$3:$Q$11565,'diff expr Varroa+DWV'!O$7,FALSE)</f>
        <v>7.7456300499590904</v>
      </c>
      <c r="P221" s="12">
        <f>VLOOKUP($B221,data!$B$3:$Q$11565,'diff expr Varroa+DWV'!P$7,FALSE)</f>
        <v>6.9736775772595898</v>
      </c>
      <c r="Q221" s="12">
        <f>VLOOKUP($B221,data!$B$3:$Q$11565,'diff expr Varroa+DWV'!Q$7,FALSE)</f>
        <v>8.5667227177791094</v>
      </c>
      <c r="S221" s="40" t="str">
        <f>IF(COUNTIF(H221:L221,"&gt;"&amp;'reference parameters'!$B$2)&gt;='reference parameters'!$B$3,IF(COUNTIF('diff expr Varroa+DWV'!M221:Q221,"&gt;"&amp;'reference parameters'!$B$2)&gt;='reference parameters'!$B$4,"OK"))</f>
        <v>OK</v>
      </c>
      <c r="U221" s="3">
        <f t="shared" si="133"/>
        <v>7</v>
      </c>
      <c r="V221" s="3">
        <f t="shared" si="134"/>
        <v>5</v>
      </c>
      <c r="W221" s="3">
        <f t="shared" si="135"/>
        <v>2</v>
      </c>
      <c r="X221" s="3">
        <f t="shared" si="136"/>
        <v>3</v>
      </c>
      <c r="Y221" s="3">
        <f t="shared" si="137"/>
        <v>4</v>
      </c>
      <c r="Z221" s="3">
        <f t="shared" si="138"/>
        <v>6</v>
      </c>
      <c r="AA221" s="3">
        <f t="shared" si="139"/>
        <v>8</v>
      </c>
      <c r="AB221" s="3">
        <f t="shared" si="140"/>
        <v>9</v>
      </c>
      <c r="AC221" s="3">
        <f t="shared" si="141"/>
        <v>1</v>
      </c>
      <c r="AD221" s="3">
        <f t="shared" si="142"/>
        <v>10</v>
      </c>
      <c r="AE221" s="3"/>
      <c r="AF221" s="3">
        <f t="shared" si="143"/>
        <v>0</v>
      </c>
      <c r="AG221" s="3">
        <f t="shared" si="144"/>
        <v>0</v>
      </c>
      <c r="AH221" s="3">
        <f t="shared" si="145"/>
        <v>0</v>
      </c>
      <c r="AI221" s="3">
        <f t="shared" si="146"/>
        <v>0</v>
      </c>
      <c r="AJ221" s="3">
        <f t="shared" si="147"/>
        <v>0</v>
      </c>
      <c r="AK221" s="3">
        <f t="shared" si="148"/>
        <v>0</v>
      </c>
      <c r="AL221" s="3">
        <f t="shared" si="149"/>
        <v>0</v>
      </c>
      <c r="AM221" s="3">
        <f t="shared" si="150"/>
        <v>0</v>
      </c>
      <c r="AN221" s="3">
        <f t="shared" si="151"/>
        <v>0</v>
      </c>
      <c r="AO221" s="3">
        <f t="shared" si="152"/>
        <v>0</v>
      </c>
      <c r="AP221" s="3"/>
      <c r="AQ221" s="3">
        <f t="shared" si="153"/>
        <v>7</v>
      </c>
      <c r="AR221" s="3">
        <f t="shared" si="154"/>
        <v>5</v>
      </c>
      <c r="AS221" s="3">
        <f t="shared" si="155"/>
        <v>2</v>
      </c>
      <c r="AT221" s="3">
        <f t="shared" si="156"/>
        <v>3</v>
      </c>
      <c r="AU221" s="3">
        <f t="shared" si="157"/>
        <v>4</v>
      </c>
      <c r="AV221" s="3">
        <f t="shared" si="158"/>
        <v>6</v>
      </c>
      <c r="AW221" s="3">
        <f t="shared" si="159"/>
        <v>8</v>
      </c>
      <c r="AX221" s="3">
        <f t="shared" si="160"/>
        <v>9</v>
      </c>
      <c r="AY221" s="3">
        <f t="shared" si="161"/>
        <v>1</v>
      </c>
      <c r="AZ221" s="3">
        <f t="shared" si="162"/>
        <v>10</v>
      </c>
      <c r="BA221" s="3"/>
      <c r="BB221" s="6">
        <f t="shared" si="163"/>
        <v>5</v>
      </c>
      <c r="BC221" s="3">
        <f t="shared" si="164"/>
        <v>5</v>
      </c>
      <c r="BD221" s="3">
        <f t="shared" si="167"/>
        <v>21</v>
      </c>
      <c r="BE221" s="3">
        <f t="shared" si="168"/>
        <v>34</v>
      </c>
      <c r="BF221" s="3">
        <f t="shared" si="169"/>
        <v>19</v>
      </c>
      <c r="BG221" s="3">
        <f t="shared" si="170"/>
        <v>6</v>
      </c>
      <c r="BH221" s="3">
        <f t="shared" si="171"/>
        <v>6</v>
      </c>
      <c r="BI221" s="28">
        <f t="shared" si="172"/>
        <v>12.5</v>
      </c>
      <c r="BJ221" s="28">
        <f t="shared" si="173"/>
        <v>4.7871355387816905</v>
      </c>
      <c r="BK221" s="44">
        <f t="shared" si="174"/>
        <v>-1.3578057164544433</v>
      </c>
      <c r="BL221" s="45">
        <f t="shared" si="165"/>
        <v>8.7262670284291577E-2</v>
      </c>
      <c r="BM221" s="39"/>
      <c r="BN221" s="39" t="str">
        <f t="shared" si="175"/>
        <v/>
      </c>
      <c r="BP221" s="12">
        <f t="shared" si="176"/>
        <v>1.8652998912442018E-2</v>
      </c>
    </row>
    <row r="222" spans="1:68">
      <c r="A222" s="43" t="s">
        <v>788</v>
      </c>
      <c r="B222" s="43" t="s">
        <v>789</v>
      </c>
      <c r="C222" s="43" t="s">
        <v>790</v>
      </c>
      <c r="D222" s="43" t="s">
        <v>791</v>
      </c>
      <c r="E222" s="43" t="s">
        <v>584</v>
      </c>
      <c r="F222" s="12" t="str">
        <f t="shared" si="166"/>
        <v>Immune syst</v>
      </c>
      <c r="H222" s="12">
        <f>VLOOKUP($B222,data!$B$3:$Q$11565,'diff expr Varroa+DWV'!H$7,FALSE)</f>
        <v>10.565917103054799</v>
      </c>
      <c r="I222" s="12">
        <f>VLOOKUP($B222,data!$B$3:$Q$11565,'diff expr Varroa+DWV'!I$7,FALSE)</f>
        <v>10.4993756002624</v>
      </c>
      <c r="J222" s="12">
        <f>VLOOKUP($B222,data!$B$3:$Q$11565,'diff expr Varroa+DWV'!J$7,FALSE)</f>
        <v>10.124218054841201</v>
      </c>
      <c r="K222" s="12">
        <f>VLOOKUP($B222,data!$B$3:$Q$11565,'diff expr Varroa+DWV'!K$7,FALSE)</f>
        <v>9.9456699023590804</v>
      </c>
      <c r="L222" s="12">
        <f>VLOOKUP($B222,data!$B$3:$Q$11565,'diff expr Varroa+DWV'!L$7,FALSE)</f>
        <v>9.8457189912551204</v>
      </c>
      <c r="M222" s="12">
        <f>VLOOKUP($B222,data!$B$3:$Q$11565,'diff expr Varroa+DWV'!M$7,FALSE)</f>
        <v>9.6581678209155903</v>
      </c>
      <c r="N222" s="12">
        <f>VLOOKUP($B222,data!$B$3:$Q$11565,'diff expr Varroa+DWV'!N$7,FALSE)</f>
        <v>9.5407816355117507</v>
      </c>
      <c r="O222" s="12">
        <f>VLOOKUP($B222,data!$B$3:$Q$11565,'diff expr Varroa+DWV'!O$7,FALSE)</f>
        <v>9.99543928702027</v>
      </c>
      <c r="P222" s="12">
        <f>VLOOKUP($B222,data!$B$3:$Q$11565,'diff expr Varroa+DWV'!P$7,FALSE)</f>
        <v>9.4964534391323596</v>
      </c>
      <c r="Q222" s="12">
        <f>VLOOKUP($B222,data!$B$3:$Q$11565,'diff expr Varroa+DWV'!Q$7,FALSE)</f>
        <v>11.8733325152922</v>
      </c>
      <c r="S222" s="40" t="str">
        <f>IF(COUNTIF(H222:L222,"&gt;"&amp;'reference parameters'!$B$2)&gt;='reference parameters'!$B$3,IF(COUNTIF('diff expr Varroa+DWV'!M222:Q222,"&gt;"&amp;'reference parameters'!$B$2)&gt;='reference parameters'!$B$4,"OK"))</f>
        <v>OK</v>
      </c>
      <c r="U222" s="3">
        <f t="shared" si="133"/>
        <v>9</v>
      </c>
      <c r="V222" s="3">
        <f t="shared" si="134"/>
        <v>8</v>
      </c>
      <c r="W222" s="3">
        <f t="shared" si="135"/>
        <v>7</v>
      </c>
      <c r="X222" s="3">
        <f t="shared" si="136"/>
        <v>5</v>
      </c>
      <c r="Y222" s="3">
        <f t="shared" si="137"/>
        <v>4</v>
      </c>
      <c r="Z222" s="3">
        <f t="shared" si="138"/>
        <v>3</v>
      </c>
      <c r="AA222" s="3">
        <f t="shared" si="139"/>
        <v>2</v>
      </c>
      <c r="AB222" s="3">
        <f t="shared" si="140"/>
        <v>6</v>
      </c>
      <c r="AC222" s="3">
        <f t="shared" si="141"/>
        <v>1</v>
      </c>
      <c r="AD222" s="3">
        <f t="shared" si="142"/>
        <v>10</v>
      </c>
      <c r="AE222" s="3"/>
      <c r="AF222" s="3">
        <f t="shared" si="143"/>
        <v>0</v>
      </c>
      <c r="AG222" s="3">
        <f t="shared" si="144"/>
        <v>0</v>
      </c>
      <c r="AH222" s="3">
        <f t="shared" si="145"/>
        <v>0</v>
      </c>
      <c r="AI222" s="3">
        <f t="shared" si="146"/>
        <v>0</v>
      </c>
      <c r="AJ222" s="3">
        <f t="shared" si="147"/>
        <v>0</v>
      </c>
      <c r="AK222" s="3">
        <f t="shared" si="148"/>
        <v>0</v>
      </c>
      <c r="AL222" s="3">
        <f t="shared" si="149"/>
        <v>0</v>
      </c>
      <c r="AM222" s="3">
        <f t="shared" si="150"/>
        <v>0</v>
      </c>
      <c r="AN222" s="3">
        <f t="shared" si="151"/>
        <v>0</v>
      </c>
      <c r="AO222" s="3">
        <f t="shared" si="152"/>
        <v>0</v>
      </c>
      <c r="AP222" s="3"/>
      <c r="AQ222" s="3">
        <f t="shared" si="153"/>
        <v>9</v>
      </c>
      <c r="AR222" s="3">
        <f t="shared" si="154"/>
        <v>8</v>
      </c>
      <c r="AS222" s="3">
        <f t="shared" si="155"/>
        <v>7</v>
      </c>
      <c r="AT222" s="3">
        <f t="shared" si="156"/>
        <v>5</v>
      </c>
      <c r="AU222" s="3">
        <f t="shared" si="157"/>
        <v>4</v>
      </c>
      <c r="AV222" s="3">
        <f t="shared" si="158"/>
        <v>3</v>
      </c>
      <c r="AW222" s="3">
        <f t="shared" si="159"/>
        <v>2</v>
      </c>
      <c r="AX222" s="3">
        <f t="shared" si="160"/>
        <v>6</v>
      </c>
      <c r="AY222" s="3">
        <f t="shared" si="161"/>
        <v>1</v>
      </c>
      <c r="AZ222" s="3">
        <f t="shared" si="162"/>
        <v>10</v>
      </c>
      <c r="BA222" s="3"/>
      <c r="BB222" s="6">
        <f t="shared" si="163"/>
        <v>5</v>
      </c>
      <c r="BC222" s="3">
        <f t="shared" si="164"/>
        <v>5</v>
      </c>
      <c r="BD222" s="3">
        <f t="shared" si="167"/>
        <v>33</v>
      </c>
      <c r="BE222" s="3">
        <f t="shared" si="168"/>
        <v>22</v>
      </c>
      <c r="BF222" s="3">
        <f t="shared" si="169"/>
        <v>7</v>
      </c>
      <c r="BG222" s="3">
        <f t="shared" si="170"/>
        <v>18</v>
      </c>
      <c r="BH222" s="3">
        <f t="shared" si="171"/>
        <v>7</v>
      </c>
      <c r="BI222" s="28">
        <f t="shared" si="172"/>
        <v>12.5</v>
      </c>
      <c r="BJ222" s="28">
        <f t="shared" si="173"/>
        <v>4.7871355387816905</v>
      </c>
      <c r="BK222" s="44">
        <f t="shared" si="174"/>
        <v>-1.1489125293076057</v>
      </c>
      <c r="BL222" s="45">
        <f t="shared" si="165"/>
        <v>0.12529602534284204</v>
      </c>
      <c r="BM222" s="39"/>
      <c r="BN222" s="39" t="str">
        <f t="shared" si="175"/>
        <v/>
      </c>
      <c r="BP222" s="12">
        <f t="shared" si="176"/>
        <v>-3.564571991700659E-3</v>
      </c>
    </row>
    <row r="223" spans="1:68">
      <c r="A223" s="43" t="s">
        <v>792</v>
      </c>
      <c r="B223" s="43" t="s">
        <v>793</v>
      </c>
      <c r="C223" s="43" t="s">
        <v>632</v>
      </c>
      <c r="D223" s="43" t="s">
        <v>633</v>
      </c>
      <c r="E223" s="43" t="s">
        <v>584</v>
      </c>
      <c r="F223" s="12" t="str">
        <f t="shared" si="166"/>
        <v>Immune syst</v>
      </c>
      <c r="H223" s="12" t="e">
        <f>VLOOKUP($B223,data!$B$3:$Q$11565,'diff expr Varroa+DWV'!H$7,FALSE)</f>
        <v>#N/A</v>
      </c>
      <c r="I223" s="12" t="e">
        <f>VLOOKUP($B223,data!$B$3:$Q$11565,'diff expr Varroa+DWV'!I$7,FALSE)</f>
        <v>#N/A</v>
      </c>
      <c r="J223" s="12" t="e">
        <f>VLOOKUP($B223,data!$B$3:$Q$11565,'diff expr Varroa+DWV'!J$7,FALSE)</f>
        <v>#N/A</v>
      </c>
      <c r="K223" s="12" t="e">
        <f>VLOOKUP($B223,data!$B$3:$Q$11565,'diff expr Varroa+DWV'!K$7,FALSE)</f>
        <v>#N/A</v>
      </c>
      <c r="L223" s="12" t="e">
        <f>VLOOKUP($B223,data!$B$3:$Q$11565,'diff expr Varroa+DWV'!L$7,FALSE)</f>
        <v>#N/A</v>
      </c>
      <c r="M223" s="12" t="e">
        <f>VLOOKUP($B223,data!$B$3:$Q$11565,'diff expr Varroa+DWV'!M$7,FALSE)</f>
        <v>#N/A</v>
      </c>
      <c r="N223" s="12" t="e">
        <f>VLOOKUP($B223,data!$B$3:$Q$11565,'diff expr Varroa+DWV'!N$7,FALSE)</f>
        <v>#N/A</v>
      </c>
      <c r="O223" s="12" t="e">
        <f>VLOOKUP($B223,data!$B$3:$Q$11565,'diff expr Varroa+DWV'!O$7,FALSE)</f>
        <v>#N/A</v>
      </c>
      <c r="P223" s="12" t="e">
        <f>VLOOKUP($B223,data!$B$3:$Q$11565,'diff expr Varroa+DWV'!P$7,FALSE)</f>
        <v>#N/A</v>
      </c>
      <c r="Q223" s="12" t="e">
        <f>VLOOKUP($B223,data!$B$3:$Q$11565,'diff expr Varroa+DWV'!Q$7,FALSE)</f>
        <v>#N/A</v>
      </c>
      <c r="S223" s="40" t="b">
        <f>IF(COUNTIF(H223:L223,"&gt;"&amp;'reference parameters'!$B$2)&gt;='reference parameters'!$B$3,IF(COUNTIF('diff expr Varroa+DWV'!M223:Q223,"&gt;"&amp;'reference parameters'!$B$2)&gt;='reference parameters'!$B$4,"OK"))</f>
        <v>0</v>
      </c>
      <c r="U223" s="3" t="b">
        <f t="shared" si="133"/>
        <v>0</v>
      </c>
      <c r="V223" s="3" t="b">
        <f t="shared" si="134"/>
        <v>0</v>
      </c>
      <c r="W223" s="3" t="b">
        <f t="shared" si="135"/>
        <v>0</v>
      </c>
      <c r="X223" s="3" t="b">
        <f t="shared" si="136"/>
        <v>0</v>
      </c>
      <c r="Y223" s="3" t="b">
        <f t="shared" si="137"/>
        <v>0</v>
      </c>
      <c r="Z223" s="3" t="b">
        <f t="shared" si="138"/>
        <v>0</v>
      </c>
      <c r="AA223" s="3" t="b">
        <f t="shared" si="139"/>
        <v>0</v>
      </c>
      <c r="AB223" s="3" t="b">
        <f t="shared" si="140"/>
        <v>0</v>
      </c>
      <c r="AC223" s="3" t="b">
        <f t="shared" si="141"/>
        <v>0</v>
      </c>
      <c r="AD223" s="3" t="b">
        <f t="shared" si="142"/>
        <v>0</v>
      </c>
      <c r="AE223" s="3"/>
      <c r="AF223" s="3" t="str">
        <f t="shared" si="143"/>
        <v/>
      </c>
      <c r="AG223" s="3" t="str">
        <f t="shared" si="144"/>
        <v/>
      </c>
      <c r="AH223" s="3" t="str">
        <f t="shared" si="145"/>
        <v/>
      </c>
      <c r="AI223" s="3" t="str">
        <f t="shared" si="146"/>
        <v/>
      </c>
      <c r="AJ223" s="3" t="str">
        <f t="shared" si="147"/>
        <v/>
      </c>
      <c r="AK223" s="3" t="str">
        <f t="shared" si="148"/>
        <v/>
      </c>
      <c r="AL223" s="3" t="str">
        <f t="shared" si="149"/>
        <v/>
      </c>
      <c r="AM223" s="3" t="str">
        <f t="shared" si="150"/>
        <v/>
      </c>
      <c r="AN223" s="3" t="str">
        <f t="shared" si="151"/>
        <v/>
      </c>
      <c r="AO223" s="3" t="str">
        <f t="shared" si="152"/>
        <v/>
      </c>
      <c r="AP223" s="3"/>
      <c r="AQ223" s="3" t="str">
        <f t="shared" si="153"/>
        <v/>
      </c>
      <c r="AR223" s="3" t="str">
        <f t="shared" si="154"/>
        <v/>
      </c>
      <c r="AS223" s="3" t="str">
        <f t="shared" si="155"/>
        <v/>
      </c>
      <c r="AT223" s="3" t="str">
        <f t="shared" si="156"/>
        <v/>
      </c>
      <c r="AU223" s="3" t="str">
        <f t="shared" si="157"/>
        <v/>
      </c>
      <c r="AV223" s="3" t="str">
        <f t="shared" si="158"/>
        <v/>
      </c>
      <c r="AW223" s="3" t="str">
        <f t="shared" si="159"/>
        <v/>
      </c>
      <c r="AX223" s="3" t="str">
        <f t="shared" si="160"/>
        <v/>
      </c>
      <c r="AY223" s="3" t="str">
        <f t="shared" si="161"/>
        <v/>
      </c>
      <c r="AZ223" s="3" t="str">
        <f t="shared" si="162"/>
        <v/>
      </c>
      <c r="BA223" s="3"/>
      <c r="BB223" s="6">
        <f t="shared" si="163"/>
        <v>0</v>
      </c>
      <c r="BC223" s="3">
        <f t="shared" si="164"/>
        <v>0</v>
      </c>
      <c r="BD223" s="3">
        <f t="shared" si="167"/>
        <v>0</v>
      </c>
      <c r="BE223" s="3">
        <f t="shared" si="168"/>
        <v>0</v>
      </c>
      <c r="BF223" s="3">
        <f t="shared" si="169"/>
        <v>0</v>
      </c>
      <c r="BG223" s="3">
        <f t="shared" si="170"/>
        <v>0</v>
      </c>
      <c r="BH223" s="3">
        <f t="shared" si="171"/>
        <v>0</v>
      </c>
      <c r="BI223" s="28">
        <f t="shared" si="172"/>
        <v>0</v>
      </c>
      <c r="BJ223" s="28">
        <f t="shared" si="173"/>
        <v>0</v>
      </c>
      <c r="BK223" s="44" t="e">
        <f t="shared" si="174"/>
        <v>#DIV/0!</v>
      </c>
      <c r="BL223" s="45" t="str">
        <f t="shared" si="165"/>
        <v/>
      </c>
      <c r="BM223" s="39"/>
      <c r="BN223" s="39" t="str">
        <f t="shared" si="175"/>
        <v/>
      </c>
      <c r="BP223" s="12" t="e">
        <f t="shared" si="176"/>
        <v>#N/A</v>
      </c>
    </row>
    <row r="224" spans="1:68">
      <c r="A224" s="43" t="s">
        <v>794</v>
      </c>
      <c r="B224" s="43" t="s">
        <v>795</v>
      </c>
      <c r="C224" s="43" t="s">
        <v>796</v>
      </c>
      <c r="D224" s="43" t="s">
        <v>797</v>
      </c>
      <c r="E224" s="43" t="s">
        <v>584</v>
      </c>
      <c r="F224" s="12" t="str">
        <f t="shared" si="166"/>
        <v>Immune syst</v>
      </c>
      <c r="H224" s="12">
        <f>VLOOKUP($B224,data!$B$3:$Q$11565,'diff expr Varroa+DWV'!H$7,FALSE)</f>
        <v>10.2173950065411</v>
      </c>
      <c r="I224" s="12">
        <f>VLOOKUP($B224,data!$B$3:$Q$11565,'diff expr Varroa+DWV'!I$7,FALSE)</f>
        <v>10.192121977122801</v>
      </c>
      <c r="J224" s="12">
        <f>VLOOKUP($B224,data!$B$3:$Q$11565,'diff expr Varroa+DWV'!J$7,FALSE)</f>
        <v>10.845711699324401</v>
      </c>
      <c r="K224" s="12">
        <f>VLOOKUP($B224,data!$B$3:$Q$11565,'diff expr Varroa+DWV'!K$7,FALSE)</f>
        <v>10.3348618847381</v>
      </c>
      <c r="L224" s="12">
        <f>VLOOKUP($B224,data!$B$3:$Q$11565,'diff expr Varroa+DWV'!L$7,FALSE)</f>
        <v>10.5491949566662</v>
      </c>
      <c r="M224" s="12">
        <f>VLOOKUP($B224,data!$B$3:$Q$11565,'diff expr Varroa+DWV'!M$7,FALSE)</f>
        <v>10.457627191273399</v>
      </c>
      <c r="N224" s="12">
        <f>VLOOKUP($B224,data!$B$3:$Q$11565,'diff expr Varroa+DWV'!N$7,FALSE)</f>
        <v>10.7184487016223</v>
      </c>
      <c r="O224" s="12">
        <f>VLOOKUP($B224,data!$B$3:$Q$11565,'diff expr Varroa+DWV'!O$7,FALSE)</f>
        <v>10.5878980159242</v>
      </c>
      <c r="P224" s="12">
        <f>VLOOKUP($B224,data!$B$3:$Q$11565,'diff expr Varroa+DWV'!P$7,FALSE)</f>
        <v>10.2500073011431</v>
      </c>
      <c r="Q224" s="12">
        <f>VLOOKUP($B224,data!$B$3:$Q$11565,'diff expr Varroa+DWV'!Q$7,FALSE)</f>
        <v>11.049299013344999</v>
      </c>
      <c r="S224" s="40" t="str">
        <f>IF(COUNTIF(H224:L224,"&gt;"&amp;'reference parameters'!$B$2)&gt;='reference parameters'!$B$3,IF(COUNTIF('diff expr Varroa+DWV'!M224:Q224,"&gt;"&amp;'reference parameters'!$B$2)&gt;='reference parameters'!$B$4,"OK"))</f>
        <v>OK</v>
      </c>
      <c r="U224" s="3">
        <f t="shared" si="133"/>
        <v>2</v>
      </c>
      <c r="V224" s="3">
        <f t="shared" si="134"/>
        <v>1</v>
      </c>
      <c r="W224" s="3">
        <f t="shared" si="135"/>
        <v>9</v>
      </c>
      <c r="X224" s="3">
        <f t="shared" si="136"/>
        <v>4</v>
      </c>
      <c r="Y224" s="3">
        <f t="shared" si="137"/>
        <v>6</v>
      </c>
      <c r="Z224" s="3">
        <f t="shared" si="138"/>
        <v>5</v>
      </c>
      <c r="AA224" s="3">
        <f t="shared" si="139"/>
        <v>8</v>
      </c>
      <c r="AB224" s="3">
        <f t="shared" si="140"/>
        <v>7</v>
      </c>
      <c r="AC224" s="3">
        <f t="shared" si="141"/>
        <v>3</v>
      </c>
      <c r="AD224" s="3">
        <f t="shared" si="142"/>
        <v>10</v>
      </c>
      <c r="AE224" s="3"/>
      <c r="AF224" s="3">
        <f t="shared" si="143"/>
        <v>0</v>
      </c>
      <c r="AG224" s="3">
        <f t="shared" si="144"/>
        <v>0</v>
      </c>
      <c r="AH224" s="3">
        <f t="shared" si="145"/>
        <v>0</v>
      </c>
      <c r="AI224" s="3">
        <f t="shared" si="146"/>
        <v>0</v>
      </c>
      <c r="AJ224" s="3">
        <f t="shared" si="147"/>
        <v>0</v>
      </c>
      <c r="AK224" s="3">
        <f t="shared" si="148"/>
        <v>0</v>
      </c>
      <c r="AL224" s="3">
        <f t="shared" si="149"/>
        <v>0</v>
      </c>
      <c r="AM224" s="3">
        <f t="shared" si="150"/>
        <v>0</v>
      </c>
      <c r="AN224" s="3">
        <f t="shared" si="151"/>
        <v>0</v>
      </c>
      <c r="AO224" s="3">
        <f t="shared" si="152"/>
        <v>0</v>
      </c>
      <c r="AP224" s="3"/>
      <c r="AQ224" s="3">
        <f t="shared" si="153"/>
        <v>2</v>
      </c>
      <c r="AR224" s="3">
        <f t="shared" si="154"/>
        <v>1</v>
      </c>
      <c r="AS224" s="3">
        <f t="shared" si="155"/>
        <v>9</v>
      </c>
      <c r="AT224" s="3">
        <f t="shared" si="156"/>
        <v>4</v>
      </c>
      <c r="AU224" s="3">
        <f t="shared" si="157"/>
        <v>6</v>
      </c>
      <c r="AV224" s="3">
        <f t="shared" si="158"/>
        <v>5</v>
      </c>
      <c r="AW224" s="3">
        <f t="shared" si="159"/>
        <v>8</v>
      </c>
      <c r="AX224" s="3">
        <f t="shared" si="160"/>
        <v>7</v>
      </c>
      <c r="AY224" s="3">
        <f t="shared" si="161"/>
        <v>3</v>
      </c>
      <c r="AZ224" s="3">
        <f t="shared" si="162"/>
        <v>10</v>
      </c>
      <c r="BA224" s="3"/>
      <c r="BB224" s="6">
        <f t="shared" si="163"/>
        <v>5</v>
      </c>
      <c r="BC224" s="3">
        <f t="shared" si="164"/>
        <v>5</v>
      </c>
      <c r="BD224" s="3">
        <f t="shared" si="167"/>
        <v>22</v>
      </c>
      <c r="BE224" s="3">
        <f t="shared" si="168"/>
        <v>33</v>
      </c>
      <c r="BF224" s="3">
        <f t="shared" si="169"/>
        <v>18</v>
      </c>
      <c r="BG224" s="3">
        <f t="shared" si="170"/>
        <v>7</v>
      </c>
      <c r="BH224" s="3">
        <f t="shared" si="171"/>
        <v>7</v>
      </c>
      <c r="BI224" s="28">
        <f t="shared" si="172"/>
        <v>12.5</v>
      </c>
      <c r="BJ224" s="28">
        <f t="shared" si="173"/>
        <v>4.7871355387816905</v>
      </c>
      <c r="BK224" s="44">
        <f t="shared" si="174"/>
        <v>-1.1489125293076057</v>
      </c>
      <c r="BL224" s="45">
        <f t="shared" si="165"/>
        <v>0.12529602534284204</v>
      </c>
      <c r="BM224" s="39"/>
      <c r="BN224" s="39" t="str">
        <f t="shared" si="175"/>
        <v/>
      </c>
      <c r="BP224" s="12">
        <f t="shared" si="176"/>
        <v>7.6290176998269899E-3</v>
      </c>
    </row>
    <row r="225" spans="1:68">
      <c r="A225" s="43" t="s">
        <v>798</v>
      </c>
      <c r="B225" s="43" t="s">
        <v>799</v>
      </c>
      <c r="C225" s="43" t="s">
        <v>800</v>
      </c>
      <c r="D225" s="43" t="s">
        <v>801</v>
      </c>
      <c r="E225" s="43" t="s">
        <v>584</v>
      </c>
      <c r="F225" s="12" t="str">
        <f t="shared" si="166"/>
        <v>Immune syst</v>
      </c>
      <c r="H225" s="12">
        <f>VLOOKUP($B225,data!$B$3:$Q$11565,'diff expr Varroa+DWV'!H$7,FALSE)</f>
        <v>9.4728779782364096</v>
      </c>
      <c r="I225" s="12">
        <f>VLOOKUP($B225,data!$B$3:$Q$11565,'diff expr Varroa+DWV'!I$7,FALSE)</f>
        <v>9.5954846388361297</v>
      </c>
      <c r="J225" s="12">
        <f>VLOOKUP($B225,data!$B$3:$Q$11565,'diff expr Varroa+DWV'!J$7,FALSE)</f>
        <v>9.5527687663601206</v>
      </c>
      <c r="K225" s="12">
        <f>VLOOKUP($B225,data!$B$3:$Q$11565,'diff expr Varroa+DWV'!K$7,FALSE)</f>
        <v>9.5434422373881596</v>
      </c>
      <c r="L225" s="12">
        <f>VLOOKUP($B225,data!$B$3:$Q$11565,'diff expr Varroa+DWV'!L$7,FALSE)</f>
        <v>9.6829386568506095</v>
      </c>
      <c r="M225" s="12">
        <f>VLOOKUP($B225,data!$B$3:$Q$11565,'diff expr Varroa+DWV'!M$7,FALSE)</f>
        <v>9.7799307451747701</v>
      </c>
      <c r="N225" s="12">
        <f>VLOOKUP($B225,data!$B$3:$Q$11565,'diff expr Varroa+DWV'!N$7,FALSE)</f>
        <v>9.6918392322174594</v>
      </c>
      <c r="O225" s="12">
        <f>VLOOKUP($B225,data!$B$3:$Q$11565,'diff expr Varroa+DWV'!O$7,FALSE)</f>
        <v>10.115771237988</v>
      </c>
      <c r="P225" s="12">
        <f>VLOOKUP($B225,data!$B$3:$Q$11565,'diff expr Varroa+DWV'!P$7,FALSE)</f>
        <v>9.4514802755966301</v>
      </c>
      <c r="Q225" s="12">
        <f>VLOOKUP($B225,data!$B$3:$Q$11565,'diff expr Varroa+DWV'!Q$7,FALSE)</f>
        <v>9.8396161242928208</v>
      </c>
      <c r="S225" s="40" t="str">
        <f>IF(COUNTIF(H225:L225,"&gt;"&amp;'reference parameters'!$B$2)&gt;='reference parameters'!$B$3,IF(COUNTIF('diff expr Varroa+DWV'!M225:Q225,"&gt;"&amp;'reference parameters'!$B$2)&gt;='reference parameters'!$B$4,"OK"))</f>
        <v>OK</v>
      </c>
      <c r="U225" s="3">
        <f t="shared" si="133"/>
        <v>2</v>
      </c>
      <c r="V225" s="3">
        <f t="shared" si="134"/>
        <v>5</v>
      </c>
      <c r="W225" s="3">
        <f t="shared" si="135"/>
        <v>4</v>
      </c>
      <c r="X225" s="3">
        <f t="shared" si="136"/>
        <v>3</v>
      </c>
      <c r="Y225" s="3">
        <f t="shared" si="137"/>
        <v>6</v>
      </c>
      <c r="Z225" s="3">
        <f t="shared" si="138"/>
        <v>8</v>
      </c>
      <c r="AA225" s="3">
        <f t="shared" si="139"/>
        <v>7</v>
      </c>
      <c r="AB225" s="3">
        <f t="shared" si="140"/>
        <v>10</v>
      </c>
      <c r="AC225" s="3">
        <f t="shared" si="141"/>
        <v>1</v>
      </c>
      <c r="AD225" s="3">
        <f t="shared" si="142"/>
        <v>9</v>
      </c>
      <c r="AE225" s="3"/>
      <c r="AF225" s="3">
        <f t="shared" si="143"/>
        <v>0</v>
      </c>
      <c r="AG225" s="3">
        <f t="shared" si="144"/>
        <v>0</v>
      </c>
      <c r="AH225" s="3">
        <f t="shared" si="145"/>
        <v>0</v>
      </c>
      <c r="AI225" s="3">
        <f t="shared" si="146"/>
        <v>0</v>
      </c>
      <c r="AJ225" s="3">
        <f t="shared" si="147"/>
        <v>0</v>
      </c>
      <c r="AK225" s="3">
        <f t="shared" si="148"/>
        <v>0</v>
      </c>
      <c r="AL225" s="3">
        <f t="shared" si="149"/>
        <v>0</v>
      </c>
      <c r="AM225" s="3">
        <f t="shared" si="150"/>
        <v>0</v>
      </c>
      <c r="AN225" s="3">
        <f t="shared" si="151"/>
        <v>0</v>
      </c>
      <c r="AO225" s="3">
        <f t="shared" si="152"/>
        <v>0</v>
      </c>
      <c r="AP225" s="3"/>
      <c r="AQ225" s="3">
        <f t="shared" si="153"/>
        <v>2</v>
      </c>
      <c r="AR225" s="3">
        <f t="shared" si="154"/>
        <v>5</v>
      </c>
      <c r="AS225" s="3">
        <f t="shared" si="155"/>
        <v>4</v>
      </c>
      <c r="AT225" s="3">
        <f t="shared" si="156"/>
        <v>3</v>
      </c>
      <c r="AU225" s="3">
        <f t="shared" si="157"/>
        <v>6</v>
      </c>
      <c r="AV225" s="3">
        <f t="shared" si="158"/>
        <v>8</v>
      </c>
      <c r="AW225" s="3">
        <f t="shared" si="159"/>
        <v>7</v>
      </c>
      <c r="AX225" s="3">
        <f t="shared" si="160"/>
        <v>10</v>
      </c>
      <c r="AY225" s="3">
        <f t="shared" si="161"/>
        <v>1</v>
      </c>
      <c r="AZ225" s="3">
        <f t="shared" si="162"/>
        <v>9</v>
      </c>
      <c r="BA225" s="3"/>
      <c r="BB225" s="6">
        <f t="shared" si="163"/>
        <v>5</v>
      </c>
      <c r="BC225" s="3">
        <f t="shared" si="164"/>
        <v>5</v>
      </c>
      <c r="BD225" s="3">
        <f t="shared" si="167"/>
        <v>20</v>
      </c>
      <c r="BE225" s="3">
        <f t="shared" si="168"/>
        <v>35</v>
      </c>
      <c r="BF225" s="3">
        <f t="shared" si="169"/>
        <v>20</v>
      </c>
      <c r="BG225" s="3">
        <f t="shared" si="170"/>
        <v>5</v>
      </c>
      <c r="BH225" s="3">
        <f t="shared" si="171"/>
        <v>5</v>
      </c>
      <c r="BI225" s="28">
        <f t="shared" si="172"/>
        <v>12.5</v>
      </c>
      <c r="BJ225" s="28">
        <f t="shared" si="173"/>
        <v>4.7871355387816905</v>
      </c>
      <c r="BK225" s="44">
        <f t="shared" si="174"/>
        <v>-1.5666989036012806</v>
      </c>
      <c r="BL225" s="45">
        <f t="shared" si="165"/>
        <v>5.8592543599068986E-2</v>
      </c>
      <c r="BM225" s="39"/>
      <c r="BN225" s="39" t="str">
        <f t="shared" si="175"/>
        <v/>
      </c>
      <c r="BP225" s="12">
        <f t="shared" si="176"/>
        <v>9.2597298495621823E-3</v>
      </c>
    </row>
    <row r="226" spans="1:68">
      <c r="A226" s="43" t="s">
        <v>802</v>
      </c>
      <c r="B226" s="43" t="s">
        <v>803</v>
      </c>
      <c r="C226" s="43" t="s">
        <v>628</v>
      </c>
      <c r="D226" s="43" t="s">
        <v>629</v>
      </c>
      <c r="E226" s="43" t="s">
        <v>584</v>
      </c>
      <c r="F226" s="12" t="str">
        <f t="shared" si="166"/>
        <v>Immune syst</v>
      </c>
      <c r="H226" s="12" t="e">
        <f>VLOOKUP($B226,data!$B$3:$Q$11565,'diff expr Varroa+DWV'!H$7,FALSE)</f>
        <v>#N/A</v>
      </c>
      <c r="I226" s="12" t="e">
        <f>VLOOKUP($B226,data!$B$3:$Q$11565,'diff expr Varroa+DWV'!I$7,FALSE)</f>
        <v>#N/A</v>
      </c>
      <c r="J226" s="12" t="e">
        <f>VLOOKUP($B226,data!$B$3:$Q$11565,'diff expr Varroa+DWV'!J$7,FALSE)</f>
        <v>#N/A</v>
      </c>
      <c r="K226" s="12" t="e">
        <f>VLOOKUP($B226,data!$B$3:$Q$11565,'diff expr Varroa+DWV'!K$7,FALSE)</f>
        <v>#N/A</v>
      </c>
      <c r="L226" s="12" t="e">
        <f>VLOOKUP($B226,data!$B$3:$Q$11565,'diff expr Varroa+DWV'!L$7,FALSE)</f>
        <v>#N/A</v>
      </c>
      <c r="M226" s="12" t="e">
        <f>VLOOKUP($B226,data!$B$3:$Q$11565,'diff expr Varroa+DWV'!M$7,FALSE)</f>
        <v>#N/A</v>
      </c>
      <c r="N226" s="12" t="e">
        <f>VLOOKUP($B226,data!$B$3:$Q$11565,'diff expr Varroa+DWV'!N$7,FALSE)</f>
        <v>#N/A</v>
      </c>
      <c r="O226" s="12" t="e">
        <f>VLOOKUP($B226,data!$B$3:$Q$11565,'diff expr Varroa+DWV'!O$7,FALSE)</f>
        <v>#N/A</v>
      </c>
      <c r="P226" s="12" t="e">
        <f>VLOOKUP($B226,data!$B$3:$Q$11565,'diff expr Varroa+DWV'!P$7,FALSE)</f>
        <v>#N/A</v>
      </c>
      <c r="Q226" s="12" t="e">
        <f>VLOOKUP($B226,data!$B$3:$Q$11565,'diff expr Varroa+DWV'!Q$7,FALSE)</f>
        <v>#N/A</v>
      </c>
      <c r="S226" s="40" t="b">
        <f>IF(COUNTIF(H226:L226,"&gt;"&amp;'reference parameters'!$B$2)&gt;='reference parameters'!$B$3,IF(COUNTIF('diff expr Varroa+DWV'!M226:Q226,"&gt;"&amp;'reference parameters'!$B$2)&gt;='reference parameters'!$B$4,"OK"))</f>
        <v>0</v>
      </c>
      <c r="U226" s="3" t="b">
        <f t="shared" si="133"/>
        <v>0</v>
      </c>
      <c r="V226" s="3" t="b">
        <f t="shared" si="134"/>
        <v>0</v>
      </c>
      <c r="W226" s="3" t="b">
        <f t="shared" si="135"/>
        <v>0</v>
      </c>
      <c r="X226" s="3" t="b">
        <f t="shared" si="136"/>
        <v>0</v>
      </c>
      <c r="Y226" s="3" t="b">
        <f t="shared" si="137"/>
        <v>0</v>
      </c>
      <c r="Z226" s="3" t="b">
        <f t="shared" si="138"/>
        <v>0</v>
      </c>
      <c r="AA226" s="3" t="b">
        <f t="shared" si="139"/>
        <v>0</v>
      </c>
      <c r="AB226" s="3" t="b">
        <f t="shared" si="140"/>
        <v>0</v>
      </c>
      <c r="AC226" s="3" t="b">
        <f t="shared" si="141"/>
        <v>0</v>
      </c>
      <c r="AD226" s="3" t="b">
        <f t="shared" si="142"/>
        <v>0</v>
      </c>
      <c r="AE226" s="3"/>
      <c r="AF226" s="3" t="str">
        <f t="shared" si="143"/>
        <v/>
      </c>
      <c r="AG226" s="3" t="str">
        <f t="shared" si="144"/>
        <v/>
      </c>
      <c r="AH226" s="3" t="str">
        <f t="shared" si="145"/>
        <v/>
      </c>
      <c r="AI226" s="3" t="str">
        <f t="shared" si="146"/>
        <v/>
      </c>
      <c r="AJ226" s="3" t="str">
        <f t="shared" si="147"/>
        <v/>
      </c>
      <c r="AK226" s="3" t="str">
        <f t="shared" si="148"/>
        <v/>
      </c>
      <c r="AL226" s="3" t="str">
        <f t="shared" si="149"/>
        <v/>
      </c>
      <c r="AM226" s="3" t="str">
        <f t="shared" si="150"/>
        <v/>
      </c>
      <c r="AN226" s="3" t="str">
        <f t="shared" si="151"/>
        <v/>
      </c>
      <c r="AO226" s="3" t="str">
        <f t="shared" si="152"/>
        <v/>
      </c>
      <c r="AP226" s="3"/>
      <c r="AQ226" s="3" t="str">
        <f t="shared" si="153"/>
        <v/>
      </c>
      <c r="AR226" s="3" t="str">
        <f t="shared" si="154"/>
        <v/>
      </c>
      <c r="AS226" s="3" t="str">
        <f t="shared" si="155"/>
        <v/>
      </c>
      <c r="AT226" s="3" t="str">
        <f t="shared" si="156"/>
        <v/>
      </c>
      <c r="AU226" s="3" t="str">
        <f t="shared" si="157"/>
        <v/>
      </c>
      <c r="AV226" s="3" t="str">
        <f t="shared" si="158"/>
        <v/>
      </c>
      <c r="AW226" s="3" t="str">
        <f t="shared" si="159"/>
        <v/>
      </c>
      <c r="AX226" s="3" t="str">
        <f t="shared" si="160"/>
        <v/>
      </c>
      <c r="AY226" s="3" t="str">
        <f t="shared" si="161"/>
        <v/>
      </c>
      <c r="AZ226" s="3" t="str">
        <f t="shared" si="162"/>
        <v/>
      </c>
      <c r="BA226" s="3"/>
      <c r="BB226" s="6">
        <f t="shared" si="163"/>
        <v>0</v>
      </c>
      <c r="BC226" s="3">
        <f t="shared" si="164"/>
        <v>0</v>
      </c>
      <c r="BD226" s="3">
        <f t="shared" si="167"/>
        <v>0</v>
      </c>
      <c r="BE226" s="3">
        <f t="shared" si="168"/>
        <v>0</v>
      </c>
      <c r="BF226" s="3">
        <f t="shared" si="169"/>
        <v>0</v>
      </c>
      <c r="BG226" s="3">
        <f t="shared" si="170"/>
        <v>0</v>
      </c>
      <c r="BH226" s="3">
        <f t="shared" si="171"/>
        <v>0</v>
      </c>
      <c r="BI226" s="28">
        <f t="shared" si="172"/>
        <v>0</v>
      </c>
      <c r="BJ226" s="28">
        <f t="shared" si="173"/>
        <v>0</v>
      </c>
      <c r="BK226" s="44" t="e">
        <f t="shared" si="174"/>
        <v>#DIV/0!</v>
      </c>
      <c r="BL226" s="45" t="str">
        <f t="shared" si="165"/>
        <v/>
      </c>
      <c r="BM226" s="39"/>
      <c r="BN226" s="39" t="str">
        <f t="shared" si="175"/>
        <v/>
      </c>
      <c r="BP226" s="12" t="e">
        <f t="shared" si="176"/>
        <v>#N/A</v>
      </c>
    </row>
    <row r="227" spans="1:68">
      <c r="A227" s="43" t="s">
        <v>804</v>
      </c>
      <c r="B227" s="43" t="s">
        <v>805</v>
      </c>
      <c r="C227" s="43" t="s">
        <v>806</v>
      </c>
      <c r="D227" s="43" t="s">
        <v>807</v>
      </c>
      <c r="E227" s="43" t="s">
        <v>584</v>
      </c>
      <c r="F227" s="12" t="str">
        <f t="shared" si="166"/>
        <v>Immune syst</v>
      </c>
      <c r="H227" s="12">
        <f>VLOOKUP($B227,data!$B$3:$Q$11565,'diff expr Varroa+DWV'!H$7,FALSE)</f>
        <v>7.7922336118688396</v>
      </c>
      <c r="I227" s="12">
        <f>VLOOKUP($B227,data!$B$3:$Q$11565,'diff expr Varroa+DWV'!I$7,FALSE)</f>
        <v>7.50286219085078</v>
      </c>
      <c r="J227" s="12">
        <f>VLOOKUP($B227,data!$B$3:$Q$11565,'diff expr Varroa+DWV'!J$7,FALSE)</f>
        <v>7.7637815616834702</v>
      </c>
      <c r="K227" s="12">
        <f>VLOOKUP($B227,data!$B$3:$Q$11565,'diff expr Varroa+DWV'!K$7,FALSE)</f>
        <v>8.0916336506484594</v>
      </c>
      <c r="L227" s="12">
        <f>VLOOKUP($B227,data!$B$3:$Q$11565,'diff expr Varroa+DWV'!L$7,FALSE)</f>
        <v>7.8850361846766903</v>
      </c>
      <c r="M227" s="12">
        <f>VLOOKUP($B227,data!$B$3:$Q$11565,'diff expr Varroa+DWV'!M$7,FALSE)</f>
        <v>8.0484884049567107</v>
      </c>
      <c r="N227" s="12">
        <f>VLOOKUP($B227,data!$B$3:$Q$11565,'diff expr Varroa+DWV'!N$7,FALSE)</f>
        <v>8.0708842512470103</v>
      </c>
      <c r="O227" s="12">
        <f>VLOOKUP($B227,data!$B$3:$Q$11565,'diff expr Varroa+DWV'!O$7,FALSE)</f>
        <v>8.1341769005479296</v>
      </c>
      <c r="P227" s="12">
        <f>VLOOKUP($B227,data!$B$3:$Q$11565,'diff expr Varroa+DWV'!P$7,FALSE)</f>
        <v>7.4384076816199602</v>
      </c>
      <c r="Q227" s="12">
        <f>VLOOKUP($B227,data!$B$3:$Q$11565,'diff expr Varroa+DWV'!Q$7,FALSE)</f>
        <v>7.8374797051227896</v>
      </c>
      <c r="S227" s="40" t="str">
        <f>IF(COUNTIF(H227:L227,"&gt;"&amp;'reference parameters'!$B$2)&gt;='reference parameters'!$B$3,IF(COUNTIF('diff expr Varroa+DWV'!M227:Q227,"&gt;"&amp;'reference parameters'!$B$2)&gt;='reference parameters'!$B$4,"OK"))</f>
        <v>OK</v>
      </c>
      <c r="U227" s="3">
        <f t="shared" si="133"/>
        <v>4</v>
      </c>
      <c r="V227" s="3">
        <f t="shared" si="134"/>
        <v>2</v>
      </c>
      <c r="W227" s="3">
        <f t="shared" si="135"/>
        <v>3</v>
      </c>
      <c r="X227" s="3">
        <f t="shared" si="136"/>
        <v>9</v>
      </c>
      <c r="Y227" s="3">
        <f t="shared" si="137"/>
        <v>6</v>
      </c>
      <c r="Z227" s="3">
        <f t="shared" si="138"/>
        <v>7</v>
      </c>
      <c r="AA227" s="3">
        <f t="shared" si="139"/>
        <v>8</v>
      </c>
      <c r="AB227" s="3">
        <f t="shared" si="140"/>
        <v>10</v>
      </c>
      <c r="AC227" s="3">
        <f t="shared" si="141"/>
        <v>1</v>
      </c>
      <c r="AD227" s="3">
        <f t="shared" si="142"/>
        <v>5</v>
      </c>
      <c r="AE227" s="3"/>
      <c r="AF227" s="3">
        <f t="shared" si="143"/>
        <v>0</v>
      </c>
      <c r="AG227" s="3">
        <f t="shared" si="144"/>
        <v>0</v>
      </c>
      <c r="AH227" s="3">
        <f t="shared" si="145"/>
        <v>0</v>
      </c>
      <c r="AI227" s="3">
        <f t="shared" si="146"/>
        <v>0</v>
      </c>
      <c r="AJ227" s="3">
        <f t="shared" si="147"/>
        <v>0</v>
      </c>
      <c r="AK227" s="3">
        <f t="shared" si="148"/>
        <v>0</v>
      </c>
      <c r="AL227" s="3">
        <f t="shared" si="149"/>
        <v>0</v>
      </c>
      <c r="AM227" s="3">
        <f t="shared" si="150"/>
        <v>0</v>
      </c>
      <c r="AN227" s="3">
        <f t="shared" si="151"/>
        <v>0</v>
      </c>
      <c r="AO227" s="3">
        <f t="shared" si="152"/>
        <v>0</v>
      </c>
      <c r="AP227" s="3"/>
      <c r="AQ227" s="3">
        <f t="shared" si="153"/>
        <v>4</v>
      </c>
      <c r="AR227" s="3">
        <f t="shared" si="154"/>
        <v>2</v>
      </c>
      <c r="AS227" s="3">
        <f t="shared" si="155"/>
        <v>3</v>
      </c>
      <c r="AT227" s="3">
        <f t="shared" si="156"/>
        <v>9</v>
      </c>
      <c r="AU227" s="3">
        <f t="shared" si="157"/>
        <v>6</v>
      </c>
      <c r="AV227" s="3">
        <f t="shared" si="158"/>
        <v>7</v>
      </c>
      <c r="AW227" s="3">
        <f t="shared" si="159"/>
        <v>8</v>
      </c>
      <c r="AX227" s="3">
        <f t="shared" si="160"/>
        <v>10</v>
      </c>
      <c r="AY227" s="3">
        <f t="shared" si="161"/>
        <v>1</v>
      </c>
      <c r="AZ227" s="3">
        <f t="shared" si="162"/>
        <v>5</v>
      </c>
      <c r="BA227" s="3"/>
      <c r="BB227" s="6">
        <f t="shared" si="163"/>
        <v>5</v>
      </c>
      <c r="BC227" s="3">
        <f t="shared" si="164"/>
        <v>5</v>
      </c>
      <c r="BD227" s="3">
        <f t="shared" si="167"/>
        <v>24</v>
      </c>
      <c r="BE227" s="3">
        <f t="shared" si="168"/>
        <v>31</v>
      </c>
      <c r="BF227" s="3">
        <f t="shared" si="169"/>
        <v>16</v>
      </c>
      <c r="BG227" s="3">
        <f t="shared" si="170"/>
        <v>9</v>
      </c>
      <c r="BH227" s="3">
        <f t="shared" si="171"/>
        <v>9</v>
      </c>
      <c r="BI227" s="28">
        <f t="shared" si="172"/>
        <v>12.5</v>
      </c>
      <c r="BJ227" s="28">
        <f t="shared" si="173"/>
        <v>4.7871355387816905</v>
      </c>
      <c r="BK227" s="44">
        <f t="shared" si="174"/>
        <v>-0.73112615501393097</v>
      </c>
      <c r="BL227" s="45">
        <f t="shared" si="165"/>
        <v>0.23235104997023245</v>
      </c>
      <c r="BM227" s="39"/>
      <c r="BN227" s="39" t="str">
        <f t="shared" si="175"/>
        <v/>
      </c>
      <c r="BP227" s="12">
        <f t="shared" si="176"/>
        <v>5.4603566280969316E-3</v>
      </c>
    </row>
    <row r="228" spans="1:68">
      <c r="A228" s="43" t="s">
        <v>808</v>
      </c>
      <c r="B228" s="43" t="s">
        <v>809</v>
      </c>
      <c r="C228" s="43" t="s">
        <v>810</v>
      </c>
      <c r="D228" s="43" t="s">
        <v>811</v>
      </c>
      <c r="E228" s="43" t="s">
        <v>584</v>
      </c>
      <c r="F228" s="12" t="str">
        <f t="shared" si="166"/>
        <v>Immune syst</v>
      </c>
      <c r="H228" s="12">
        <f>VLOOKUP($B228,data!$B$3:$Q$11565,'diff expr Varroa+DWV'!H$7,FALSE)</f>
        <v>5.7405986380477696</v>
      </c>
      <c r="I228" s="12">
        <f>VLOOKUP($B228,data!$B$3:$Q$11565,'diff expr Varroa+DWV'!I$7,FALSE)</f>
        <v>5.6620405777712897</v>
      </c>
      <c r="J228" s="12">
        <f>VLOOKUP($B228,data!$B$3:$Q$11565,'diff expr Varroa+DWV'!J$7,FALSE)</f>
        <v>5.2175717649130604</v>
      </c>
      <c r="K228" s="12">
        <f>VLOOKUP($B228,data!$B$3:$Q$11565,'diff expr Varroa+DWV'!K$7,FALSE)</f>
        <v>5.2866768958500598</v>
      </c>
      <c r="L228" s="12">
        <f>VLOOKUP($B228,data!$B$3:$Q$11565,'diff expr Varroa+DWV'!L$7,FALSE)</f>
        <v>5.5356797135327902</v>
      </c>
      <c r="M228" s="12">
        <f>VLOOKUP($B228,data!$B$3:$Q$11565,'diff expr Varroa+DWV'!M$7,FALSE)</f>
        <v>5.305907987925</v>
      </c>
      <c r="N228" s="12">
        <f>VLOOKUP($B228,data!$B$3:$Q$11565,'diff expr Varroa+DWV'!N$7,FALSE)</f>
        <v>5.3632034605234802</v>
      </c>
      <c r="O228" s="12">
        <f>VLOOKUP($B228,data!$B$3:$Q$11565,'diff expr Varroa+DWV'!O$7,FALSE)</f>
        <v>5.16522943914973</v>
      </c>
      <c r="P228" s="12">
        <f>VLOOKUP($B228,data!$B$3:$Q$11565,'diff expr Varroa+DWV'!P$7,FALSE)</f>
        <v>5.8760773296446898</v>
      </c>
      <c r="Q228" s="12">
        <f>VLOOKUP($B228,data!$B$3:$Q$11565,'diff expr Varroa+DWV'!Q$7,FALSE)</f>
        <v>5.09416193408443</v>
      </c>
      <c r="S228" s="40" t="str">
        <f>IF(COUNTIF(H228:L228,"&gt;"&amp;'reference parameters'!$B$2)&gt;='reference parameters'!$B$3,IF(COUNTIF('diff expr Varroa+DWV'!M228:Q228,"&gt;"&amp;'reference parameters'!$B$2)&gt;='reference parameters'!$B$4,"OK"))</f>
        <v>OK</v>
      </c>
      <c r="U228" s="3">
        <f t="shared" si="133"/>
        <v>9</v>
      </c>
      <c r="V228" s="3">
        <f t="shared" si="134"/>
        <v>8</v>
      </c>
      <c r="W228" s="3">
        <f t="shared" si="135"/>
        <v>3</v>
      </c>
      <c r="X228" s="3">
        <f t="shared" si="136"/>
        <v>4</v>
      </c>
      <c r="Y228" s="3">
        <f t="shared" si="137"/>
        <v>7</v>
      </c>
      <c r="Z228" s="3">
        <f t="shared" si="138"/>
        <v>5</v>
      </c>
      <c r="AA228" s="3">
        <f t="shared" si="139"/>
        <v>6</v>
      </c>
      <c r="AB228" s="3">
        <f t="shared" si="140"/>
        <v>2</v>
      </c>
      <c r="AC228" s="3">
        <f t="shared" si="141"/>
        <v>10</v>
      </c>
      <c r="AD228" s="3">
        <f t="shared" si="142"/>
        <v>1</v>
      </c>
      <c r="AE228" s="3"/>
      <c r="AF228" s="3">
        <f t="shared" si="143"/>
        <v>0</v>
      </c>
      <c r="AG228" s="3">
        <f t="shared" si="144"/>
        <v>0</v>
      </c>
      <c r="AH228" s="3">
        <f t="shared" si="145"/>
        <v>0</v>
      </c>
      <c r="AI228" s="3">
        <f t="shared" si="146"/>
        <v>0</v>
      </c>
      <c r="AJ228" s="3">
        <f t="shared" si="147"/>
        <v>0</v>
      </c>
      <c r="AK228" s="3">
        <f t="shared" si="148"/>
        <v>0</v>
      </c>
      <c r="AL228" s="3">
        <f t="shared" si="149"/>
        <v>0</v>
      </c>
      <c r="AM228" s="3">
        <f t="shared" si="150"/>
        <v>0</v>
      </c>
      <c r="AN228" s="3">
        <f t="shared" si="151"/>
        <v>0</v>
      </c>
      <c r="AO228" s="3">
        <f t="shared" si="152"/>
        <v>0</v>
      </c>
      <c r="AP228" s="3"/>
      <c r="AQ228" s="3">
        <f t="shared" si="153"/>
        <v>9</v>
      </c>
      <c r="AR228" s="3">
        <f t="shared" si="154"/>
        <v>8</v>
      </c>
      <c r="AS228" s="3">
        <f t="shared" si="155"/>
        <v>3</v>
      </c>
      <c r="AT228" s="3">
        <f t="shared" si="156"/>
        <v>4</v>
      </c>
      <c r="AU228" s="3">
        <f t="shared" si="157"/>
        <v>7</v>
      </c>
      <c r="AV228" s="3">
        <f t="shared" si="158"/>
        <v>5</v>
      </c>
      <c r="AW228" s="3">
        <f t="shared" si="159"/>
        <v>6</v>
      </c>
      <c r="AX228" s="3">
        <f t="shared" si="160"/>
        <v>2</v>
      </c>
      <c r="AY228" s="3">
        <f t="shared" si="161"/>
        <v>10</v>
      </c>
      <c r="AZ228" s="3">
        <f t="shared" si="162"/>
        <v>1</v>
      </c>
      <c r="BA228" s="3"/>
      <c r="BB228" s="6">
        <f t="shared" si="163"/>
        <v>5</v>
      </c>
      <c r="BC228" s="3">
        <f t="shared" si="164"/>
        <v>5</v>
      </c>
      <c r="BD228" s="3">
        <f t="shared" si="167"/>
        <v>31</v>
      </c>
      <c r="BE228" s="3">
        <f t="shared" si="168"/>
        <v>24</v>
      </c>
      <c r="BF228" s="3">
        <f t="shared" si="169"/>
        <v>9</v>
      </c>
      <c r="BG228" s="3">
        <f t="shared" si="170"/>
        <v>16</v>
      </c>
      <c r="BH228" s="3">
        <f t="shared" si="171"/>
        <v>9</v>
      </c>
      <c r="BI228" s="28">
        <f t="shared" si="172"/>
        <v>12.5</v>
      </c>
      <c r="BJ228" s="28">
        <f t="shared" si="173"/>
        <v>4.7871355387816905</v>
      </c>
      <c r="BK228" s="44">
        <f t="shared" si="174"/>
        <v>-0.73112615501393097</v>
      </c>
      <c r="BL228" s="45">
        <f t="shared" si="165"/>
        <v>0.23235104997023245</v>
      </c>
      <c r="BM228" s="39"/>
      <c r="BN228" s="39" t="str">
        <f t="shared" si="175"/>
        <v/>
      </c>
      <c r="BP228" s="12">
        <f t="shared" si="176"/>
        <v>-1.0215733410368088E-2</v>
      </c>
    </row>
    <row r="229" spans="1:68">
      <c r="A229" s="43" t="s">
        <v>812</v>
      </c>
      <c r="B229" s="43" t="s">
        <v>813</v>
      </c>
      <c r="C229" s="43" t="s">
        <v>814</v>
      </c>
      <c r="D229" s="43"/>
      <c r="E229" s="43" t="s">
        <v>584</v>
      </c>
      <c r="F229" s="12" t="str">
        <f t="shared" si="166"/>
        <v>Immune syst</v>
      </c>
      <c r="H229" s="12">
        <f>VLOOKUP($B229,data!$B$3:$Q$11565,'diff expr Varroa+DWV'!H$7,FALSE)</f>
        <v>8.25488638708776</v>
      </c>
      <c r="I229" s="12">
        <f>VLOOKUP($B229,data!$B$3:$Q$11565,'diff expr Varroa+DWV'!I$7,FALSE)</f>
        <v>8.2030537350437793</v>
      </c>
      <c r="J229" s="12">
        <f>VLOOKUP($B229,data!$B$3:$Q$11565,'diff expr Varroa+DWV'!J$7,FALSE)</f>
        <v>7.9105315763097002</v>
      </c>
      <c r="K229" s="12">
        <f>VLOOKUP($B229,data!$B$3:$Q$11565,'diff expr Varroa+DWV'!K$7,FALSE)</f>
        <v>8.2857312665949507</v>
      </c>
      <c r="L229" s="12">
        <f>VLOOKUP($B229,data!$B$3:$Q$11565,'diff expr Varroa+DWV'!L$7,FALSE)</f>
        <v>8.2775006945755205</v>
      </c>
      <c r="M229" s="12">
        <f>VLOOKUP($B229,data!$B$3:$Q$11565,'diff expr Varroa+DWV'!M$7,FALSE)</f>
        <v>8.7147966398310608</v>
      </c>
      <c r="N229" s="12">
        <f>VLOOKUP($B229,data!$B$3:$Q$11565,'diff expr Varroa+DWV'!N$7,FALSE)</f>
        <v>8.6533839447869099</v>
      </c>
      <c r="O229" s="12">
        <f>VLOOKUP($B229,data!$B$3:$Q$11565,'diff expr Varroa+DWV'!O$7,FALSE)</f>
        <v>8.4783496525784496</v>
      </c>
      <c r="P229" s="12">
        <f>VLOOKUP($B229,data!$B$3:$Q$11565,'diff expr Varroa+DWV'!P$7,FALSE)</f>
        <v>7.8665247740047004</v>
      </c>
      <c r="Q229" s="12">
        <f>VLOOKUP($B229,data!$B$3:$Q$11565,'diff expr Varroa+DWV'!Q$7,FALSE)</f>
        <v>9.6208993709487292</v>
      </c>
      <c r="S229" s="40" t="str">
        <f>IF(COUNTIF(H229:L229,"&gt;"&amp;'reference parameters'!$B$2)&gt;='reference parameters'!$B$3,IF(COUNTIF('diff expr Varroa+DWV'!M229:Q229,"&gt;"&amp;'reference parameters'!$B$2)&gt;='reference parameters'!$B$4,"OK"))</f>
        <v>OK</v>
      </c>
      <c r="U229" s="3">
        <f t="shared" si="133"/>
        <v>4</v>
      </c>
      <c r="V229" s="3">
        <f t="shared" si="134"/>
        <v>3</v>
      </c>
      <c r="W229" s="3">
        <f t="shared" si="135"/>
        <v>2</v>
      </c>
      <c r="X229" s="3">
        <f t="shared" si="136"/>
        <v>6</v>
      </c>
      <c r="Y229" s="3">
        <f t="shared" si="137"/>
        <v>5</v>
      </c>
      <c r="Z229" s="3">
        <f t="shared" si="138"/>
        <v>9</v>
      </c>
      <c r="AA229" s="3">
        <f t="shared" si="139"/>
        <v>8</v>
      </c>
      <c r="AB229" s="3">
        <f t="shared" si="140"/>
        <v>7</v>
      </c>
      <c r="AC229" s="3">
        <f t="shared" si="141"/>
        <v>1</v>
      </c>
      <c r="AD229" s="3">
        <f t="shared" si="142"/>
        <v>10</v>
      </c>
      <c r="AE229" s="3"/>
      <c r="AF229" s="3">
        <f t="shared" si="143"/>
        <v>0</v>
      </c>
      <c r="AG229" s="3">
        <f t="shared" si="144"/>
        <v>0</v>
      </c>
      <c r="AH229" s="3">
        <f t="shared" si="145"/>
        <v>0</v>
      </c>
      <c r="AI229" s="3">
        <f t="shared" si="146"/>
        <v>0</v>
      </c>
      <c r="AJ229" s="3">
        <f t="shared" si="147"/>
        <v>0</v>
      </c>
      <c r="AK229" s="3">
        <f t="shared" si="148"/>
        <v>0</v>
      </c>
      <c r="AL229" s="3">
        <f t="shared" si="149"/>
        <v>0</v>
      </c>
      <c r="AM229" s="3">
        <f t="shared" si="150"/>
        <v>0</v>
      </c>
      <c r="AN229" s="3">
        <f t="shared" si="151"/>
        <v>0</v>
      </c>
      <c r="AO229" s="3">
        <f t="shared" si="152"/>
        <v>0</v>
      </c>
      <c r="AP229" s="3"/>
      <c r="AQ229" s="3">
        <f t="shared" si="153"/>
        <v>4</v>
      </c>
      <c r="AR229" s="3">
        <f t="shared" si="154"/>
        <v>3</v>
      </c>
      <c r="AS229" s="3">
        <f t="shared" si="155"/>
        <v>2</v>
      </c>
      <c r="AT229" s="3">
        <f t="shared" si="156"/>
        <v>6</v>
      </c>
      <c r="AU229" s="3">
        <f t="shared" si="157"/>
        <v>5</v>
      </c>
      <c r="AV229" s="3">
        <f t="shared" si="158"/>
        <v>9</v>
      </c>
      <c r="AW229" s="3">
        <f t="shared" si="159"/>
        <v>8</v>
      </c>
      <c r="AX229" s="3">
        <f t="shared" si="160"/>
        <v>7</v>
      </c>
      <c r="AY229" s="3">
        <f t="shared" si="161"/>
        <v>1</v>
      </c>
      <c r="AZ229" s="3">
        <f t="shared" si="162"/>
        <v>10</v>
      </c>
      <c r="BA229" s="3"/>
      <c r="BB229" s="6">
        <f t="shared" si="163"/>
        <v>5</v>
      </c>
      <c r="BC229" s="3">
        <f t="shared" si="164"/>
        <v>5</v>
      </c>
      <c r="BD229" s="3">
        <f t="shared" si="167"/>
        <v>20</v>
      </c>
      <c r="BE229" s="3">
        <f t="shared" si="168"/>
        <v>35</v>
      </c>
      <c r="BF229" s="3">
        <f t="shared" si="169"/>
        <v>20</v>
      </c>
      <c r="BG229" s="3">
        <f t="shared" si="170"/>
        <v>5</v>
      </c>
      <c r="BH229" s="3">
        <f t="shared" si="171"/>
        <v>5</v>
      </c>
      <c r="BI229" s="28">
        <f t="shared" si="172"/>
        <v>12.5</v>
      </c>
      <c r="BJ229" s="28">
        <f t="shared" si="173"/>
        <v>4.7871355387816905</v>
      </c>
      <c r="BK229" s="44">
        <f t="shared" si="174"/>
        <v>-1.5666989036012806</v>
      </c>
      <c r="BL229" s="45">
        <f t="shared" si="165"/>
        <v>5.8592543599068986E-2</v>
      </c>
      <c r="BM229" s="39"/>
      <c r="BN229" s="39" t="str">
        <f t="shared" si="175"/>
        <v/>
      </c>
      <c r="BP229" s="12">
        <f t="shared" si="176"/>
        <v>2.4768500576860929E-2</v>
      </c>
    </row>
    <row r="230" spans="1:68">
      <c r="A230" s="43" t="s">
        <v>815</v>
      </c>
      <c r="B230" s="43" t="s">
        <v>816</v>
      </c>
      <c r="C230" s="43" t="s">
        <v>817</v>
      </c>
      <c r="D230" s="43" t="s">
        <v>818</v>
      </c>
      <c r="E230" s="43" t="s">
        <v>584</v>
      </c>
      <c r="F230" s="12" t="str">
        <f t="shared" si="166"/>
        <v>Immune syst</v>
      </c>
      <c r="H230" s="12">
        <f>VLOOKUP($B230,data!$B$3:$Q$11565,'diff expr Varroa+DWV'!H$7,FALSE)</f>
        <v>7.8538497262402798</v>
      </c>
      <c r="I230" s="12">
        <f>VLOOKUP($B230,data!$B$3:$Q$11565,'diff expr Varroa+DWV'!I$7,FALSE)</f>
        <v>7.9317506448125501</v>
      </c>
      <c r="J230" s="12">
        <f>VLOOKUP($B230,data!$B$3:$Q$11565,'diff expr Varroa+DWV'!J$7,FALSE)</f>
        <v>7.4060911410733103</v>
      </c>
      <c r="K230" s="12">
        <f>VLOOKUP($B230,data!$B$3:$Q$11565,'diff expr Varroa+DWV'!K$7,FALSE)</f>
        <v>7.7453307463346599</v>
      </c>
      <c r="L230" s="12">
        <f>VLOOKUP($B230,data!$B$3:$Q$11565,'diff expr Varroa+DWV'!L$7,FALSE)</f>
        <v>7.8289416707684198</v>
      </c>
      <c r="M230" s="12">
        <f>VLOOKUP($B230,data!$B$3:$Q$11565,'diff expr Varroa+DWV'!M$7,FALSE)</f>
        <v>8.0867734251620202</v>
      </c>
      <c r="N230" s="12">
        <f>VLOOKUP($B230,data!$B$3:$Q$11565,'diff expr Varroa+DWV'!N$7,FALSE)</f>
        <v>8.0664188199424096</v>
      </c>
      <c r="O230" s="12">
        <f>VLOOKUP($B230,data!$B$3:$Q$11565,'diff expr Varroa+DWV'!O$7,FALSE)</f>
        <v>8.1405881914443992</v>
      </c>
      <c r="P230" s="12">
        <f>VLOOKUP($B230,data!$B$3:$Q$11565,'diff expr Varroa+DWV'!P$7,FALSE)</f>
        <v>8.0826347707077897</v>
      </c>
      <c r="Q230" s="12">
        <f>VLOOKUP($B230,data!$B$3:$Q$11565,'diff expr Varroa+DWV'!Q$7,FALSE)</f>
        <v>6.9204191934356096</v>
      </c>
      <c r="S230" s="40" t="str">
        <f>IF(COUNTIF(H230:L230,"&gt;"&amp;'reference parameters'!$B$2)&gt;='reference parameters'!$B$3,IF(COUNTIF('diff expr Varroa+DWV'!M230:Q230,"&gt;"&amp;'reference parameters'!$B$2)&gt;='reference parameters'!$B$4,"OK"))</f>
        <v>OK</v>
      </c>
      <c r="U230" s="3">
        <f t="shared" si="133"/>
        <v>5</v>
      </c>
      <c r="V230" s="3">
        <f t="shared" si="134"/>
        <v>6</v>
      </c>
      <c r="W230" s="3">
        <f t="shared" si="135"/>
        <v>2</v>
      </c>
      <c r="X230" s="3">
        <f t="shared" si="136"/>
        <v>3</v>
      </c>
      <c r="Y230" s="3">
        <f t="shared" si="137"/>
        <v>4</v>
      </c>
      <c r="Z230" s="3">
        <f t="shared" si="138"/>
        <v>9</v>
      </c>
      <c r="AA230" s="3">
        <f t="shared" si="139"/>
        <v>7</v>
      </c>
      <c r="AB230" s="3">
        <f t="shared" si="140"/>
        <v>10</v>
      </c>
      <c r="AC230" s="3">
        <f t="shared" si="141"/>
        <v>8</v>
      </c>
      <c r="AD230" s="3">
        <f t="shared" si="142"/>
        <v>1</v>
      </c>
      <c r="AE230" s="3"/>
      <c r="AF230" s="3">
        <f t="shared" si="143"/>
        <v>0</v>
      </c>
      <c r="AG230" s="3">
        <f t="shared" si="144"/>
        <v>0</v>
      </c>
      <c r="AH230" s="3">
        <f t="shared" si="145"/>
        <v>0</v>
      </c>
      <c r="AI230" s="3">
        <f t="shared" si="146"/>
        <v>0</v>
      </c>
      <c r="AJ230" s="3">
        <f t="shared" si="147"/>
        <v>0</v>
      </c>
      <c r="AK230" s="3">
        <f t="shared" si="148"/>
        <v>0</v>
      </c>
      <c r="AL230" s="3">
        <f t="shared" si="149"/>
        <v>0</v>
      </c>
      <c r="AM230" s="3">
        <f t="shared" si="150"/>
        <v>0</v>
      </c>
      <c r="AN230" s="3">
        <f t="shared" si="151"/>
        <v>0</v>
      </c>
      <c r="AO230" s="3">
        <f t="shared" si="152"/>
        <v>0</v>
      </c>
      <c r="AP230" s="3"/>
      <c r="AQ230" s="3">
        <f t="shared" si="153"/>
        <v>5</v>
      </c>
      <c r="AR230" s="3">
        <f t="shared" si="154"/>
        <v>6</v>
      </c>
      <c r="AS230" s="3">
        <f t="shared" si="155"/>
        <v>2</v>
      </c>
      <c r="AT230" s="3">
        <f t="shared" si="156"/>
        <v>3</v>
      </c>
      <c r="AU230" s="3">
        <f t="shared" si="157"/>
        <v>4</v>
      </c>
      <c r="AV230" s="3">
        <f t="shared" si="158"/>
        <v>9</v>
      </c>
      <c r="AW230" s="3">
        <f t="shared" si="159"/>
        <v>7</v>
      </c>
      <c r="AX230" s="3">
        <f t="shared" si="160"/>
        <v>10</v>
      </c>
      <c r="AY230" s="3">
        <f t="shared" si="161"/>
        <v>8</v>
      </c>
      <c r="AZ230" s="3">
        <f t="shared" si="162"/>
        <v>1</v>
      </c>
      <c r="BA230" s="3"/>
      <c r="BB230" s="6">
        <f t="shared" si="163"/>
        <v>5</v>
      </c>
      <c r="BC230" s="3">
        <f t="shared" si="164"/>
        <v>5</v>
      </c>
      <c r="BD230" s="3">
        <f t="shared" si="167"/>
        <v>20</v>
      </c>
      <c r="BE230" s="3">
        <f t="shared" si="168"/>
        <v>35</v>
      </c>
      <c r="BF230" s="3">
        <f t="shared" si="169"/>
        <v>20</v>
      </c>
      <c r="BG230" s="3">
        <f t="shared" si="170"/>
        <v>5</v>
      </c>
      <c r="BH230" s="3">
        <f t="shared" si="171"/>
        <v>5</v>
      </c>
      <c r="BI230" s="28">
        <f t="shared" si="172"/>
        <v>12.5</v>
      </c>
      <c r="BJ230" s="28">
        <f t="shared" si="173"/>
        <v>4.7871355387816905</v>
      </c>
      <c r="BK230" s="44">
        <f t="shared" si="174"/>
        <v>-1.5666989036012806</v>
      </c>
      <c r="BL230" s="45">
        <f t="shared" si="165"/>
        <v>5.8592543599068986E-2</v>
      </c>
      <c r="BM230" s="39"/>
      <c r="BN230" s="39" t="str">
        <f t="shared" si="175"/>
        <v/>
      </c>
      <c r="BP230" s="12">
        <f t="shared" si="176"/>
        <v>5.9069793956167335E-3</v>
      </c>
    </row>
    <row r="231" spans="1:68">
      <c r="A231" s="43" t="s">
        <v>819</v>
      </c>
      <c r="B231" s="43" t="s">
        <v>820</v>
      </c>
      <c r="C231" s="43" t="s">
        <v>821</v>
      </c>
      <c r="D231" s="43" t="s">
        <v>822</v>
      </c>
      <c r="E231" s="43" t="s">
        <v>584</v>
      </c>
      <c r="F231" s="12" t="str">
        <f t="shared" si="166"/>
        <v>Immune syst</v>
      </c>
      <c r="H231" s="12" t="e">
        <f>VLOOKUP($B231,data!$B$3:$Q$11565,'diff expr Varroa+DWV'!H$7,FALSE)</f>
        <v>#N/A</v>
      </c>
      <c r="I231" s="12" t="e">
        <f>VLOOKUP($B231,data!$B$3:$Q$11565,'diff expr Varroa+DWV'!I$7,FALSE)</f>
        <v>#N/A</v>
      </c>
      <c r="J231" s="12" t="e">
        <f>VLOOKUP($B231,data!$B$3:$Q$11565,'diff expr Varroa+DWV'!J$7,FALSE)</f>
        <v>#N/A</v>
      </c>
      <c r="K231" s="12" t="e">
        <f>VLOOKUP($B231,data!$B$3:$Q$11565,'diff expr Varroa+DWV'!K$7,FALSE)</f>
        <v>#N/A</v>
      </c>
      <c r="L231" s="12" t="e">
        <f>VLOOKUP($B231,data!$B$3:$Q$11565,'diff expr Varroa+DWV'!L$7,FALSE)</f>
        <v>#N/A</v>
      </c>
      <c r="M231" s="12" t="e">
        <f>VLOOKUP($B231,data!$B$3:$Q$11565,'diff expr Varroa+DWV'!M$7,FALSE)</f>
        <v>#N/A</v>
      </c>
      <c r="N231" s="12" t="e">
        <f>VLOOKUP($B231,data!$B$3:$Q$11565,'diff expr Varroa+DWV'!N$7,FALSE)</f>
        <v>#N/A</v>
      </c>
      <c r="O231" s="12" t="e">
        <f>VLOOKUP($B231,data!$B$3:$Q$11565,'diff expr Varroa+DWV'!O$7,FALSE)</f>
        <v>#N/A</v>
      </c>
      <c r="P231" s="12" t="e">
        <f>VLOOKUP($B231,data!$B$3:$Q$11565,'diff expr Varroa+DWV'!P$7,FALSE)</f>
        <v>#N/A</v>
      </c>
      <c r="Q231" s="12" t="e">
        <f>VLOOKUP($B231,data!$B$3:$Q$11565,'diff expr Varroa+DWV'!Q$7,FALSE)</f>
        <v>#N/A</v>
      </c>
      <c r="S231" s="40" t="b">
        <f>IF(COUNTIF(H231:L231,"&gt;"&amp;'reference parameters'!$B$2)&gt;='reference parameters'!$B$3,IF(COUNTIF('diff expr Varroa+DWV'!M231:Q231,"&gt;"&amp;'reference parameters'!$B$2)&gt;='reference parameters'!$B$4,"OK"))</f>
        <v>0</v>
      </c>
      <c r="U231" s="3" t="b">
        <f t="shared" si="133"/>
        <v>0</v>
      </c>
      <c r="V231" s="3" t="b">
        <f t="shared" si="134"/>
        <v>0</v>
      </c>
      <c r="W231" s="3" t="b">
        <f t="shared" si="135"/>
        <v>0</v>
      </c>
      <c r="X231" s="3" t="b">
        <f t="shared" si="136"/>
        <v>0</v>
      </c>
      <c r="Y231" s="3" t="b">
        <f t="shared" si="137"/>
        <v>0</v>
      </c>
      <c r="Z231" s="3" t="b">
        <f t="shared" si="138"/>
        <v>0</v>
      </c>
      <c r="AA231" s="3" t="b">
        <f t="shared" si="139"/>
        <v>0</v>
      </c>
      <c r="AB231" s="3" t="b">
        <f t="shared" si="140"/>
        <v>0</v>
      </c>
      <c r="AC231" s="3" t="b">
        <f t="shared" si="141"/>
        <v>0</v>
      </c>
      <c r="AD231" s="3" t="b">
        <f t="shared" si="142"/>
        <v>0</v>
      </c>
      <c r="AE231" s="3"/>
      <c r="AF231" s="3" t="str">
        <f t="shared" si="143"/>
        <v/>
      </c>
      <c r="AG231" s="3" t="str">
        <f t="shared" si="144"/>
        <v/>
      </c>
      <c r="AH231" s="3" t="str">
        <f t="shared" si="145"/>
        <v/>
      </c>
      <c r="AI231" s="3" t="str">
        <f t="shared" si="146"/>
        <v/>
      </c>
      <c r="AJ231" s="3" t="str">
        <f t="shared" si="147"/>
        <v/>
      </c>
      <c r="AK231" s="3" t="str">
        <f t="shared" si="148"/>
        <v/>
      </c>
      <c r="AL231" s="3" t="str">
        <f t="shared" si="149"/>
        <v/>
      </c>
      <c r="AM231" s="3" t="str">
        <f t="shared" si="150"/>
        <v/>
      </c>
      <c r="AN231" s="3" t="str">
        <f t="shared" si="151"/>
        <v/>
      </c>
      <c r="AO231" s="3" t="str">
        <f t="shared" si="152"/>
        <v/>
      </c>
      <c r="AP231" s="3"/>
      <c r="AQ231" s="3" t="str">
        <f t="shared" si="153"/>
        <v/>
      </c>
      <c r="AR231" s="3" t="str">
        <f t="shared" si="154"/>
        <v/>
      </c>
      <c r="AS231" s="3" t="str">
        <f t="shared" si="155"/>
        <v/>
      </c>
      <c r="AT231" s="3" t="str">
        <f t="shared" si="156"/>
        <v/>
      </c>
      <c r="AU231" s="3" t="str">
        <f t="shared" si="157"/>
        <v/>
      </c>
      <c r="AV231" s="3" t="str">
        <f t="shared" si="158"/>
        <v/>
      </c>
      <c r="AW231" s="3" t="str">
        <f t="shared" si="159"/>
        <v/>
      </c>
      <c r="AX231" s="3" t="str">
        <f t="shared" si="160"/>
        <v/>
      </c>
      <c r="AY231" s="3" t="str">
        <f t="shared" si="161"/>
        <v/>
      </c>
      <c r="AZ231" s="3" t="str">
        <f t="shared" si="162"/>
        <v/>
      </c>
      <c r="BA231" s="3"/>
      <c r="BB231" s="6">
        <f t="shared" si="163"/>
        <v>0</v>
      </c>
      <c r="BC231" s="3">
        <f t="shared" si="164"/>
        <v>0</v>
      </c>
      <c r="BD231" s="3">
        <f t="shared" si="167"/>
        <v>0</v>
      </c>
      <c r="BE231" s="3">
        <f t="shared" si="168"/>
        <v>0</v>
      </c>
      <c r="BF231" s="3">
        <f t="shared" si="169"/>
        <v>0</v>
      </c>
      <c r="BG231" s="3">
        <f t="shared" si="170"/>
        <v>0</v>
      </c>
      <c r="BH231" s="3">
        <f t="shared" si="171"/>
        <v>0</v>
      </c>
      <c r="BI231" s="28">
        <f t="shared" si="172"/>
        <v>0</v>
      </c>
      <c r="BJ231" s="28">
        <f t="shared" si="173"/>
        <v>0</v>
      </c>
      <c r="BK231" s="44" t="e">
        <f t="shared" si="174"/>
        <v>#DIV/0!</v>
      </c>
      <c r="BL231" s="45" t="str">
        <f t="shared" si="165"/>
        <v/>
      </c>
      <c r="BM231" s="39"/>
      <c r="BN231" s="39" t="str">
        <f t="shared" si="175"/>
        <v/>
      </c>
      <c r="BP231" s="12" t="e">
        <f t="shared" si="176"/>
        <v>#N/A</v>
      </c>
    </row>
    <row r="232" spans="1:68">
      <c r="A232" s="43" t="s">
        <v>823</v>
      </c>
      <c r="B232" s="43" t="s">
        <v>824</v>
      </c>
      <c r="C232" s="43" t="s">
        <v>825</v>
      </c>
      <c r="D232" s="43" t="s">
        <v>826</v>
      </c>
      <c r="E232" s="43" t="s">
        <v>584</v>
      </c>
      <c r="F232" s="12" t="str">
        <f t="shared" si="166"/>
        <v>Immune syst</v>
      </c>
      <c r="H232" s="12" t="e">
        <f>VLOOKUP($B232,data!$B$3:$Q$11565,'diff expr Varroa+DWV'!H$7,FALSE)</f>
        <v>#N/A</v>
      </c>
      <c r="I232" s="12" t="e">
        <f>VLOOKUP($B232,data!$B$3:$Q$11565,'diff expr Varroa+DWV'!I$7,FALSE)</f>
        <v>#N/A</v>
      </c>
      <c r="J232" s="12" t="e">
        <f>VLOOKUP($B232,data!$B$3:$Q$11565,'diff expr Varroa+DWV'!J$7,FALSE)</f>
        <v>#N/A</v>
      </c>
      <c r="K232" s="12" t="e">
        <f>VLOOKUP($B232,data!$B$3:$Q$11565,'diff expr Varroa+DWV'!K$7,FALSE)</f>
        <v>#N/A</v>
      </c>
      <c r="L232" s="12" t="e">
        <f>VLOOKUP($B232,data!$B$3:$Q$11565,'diff expr Varroa+DWV'!L$7,FALSE)</f>
        <v>#N/A</v>
      </c>
      <c r="M232" s="12" t="e">
        <f>VLOOKUP($B232,data!$B$3:$Q$11565,'diff expr Varroa+DWV'!M$7,FALSE)</f>
        <v>#N/A</v>
      </c>
      <c r="N232" s="12" t="e">
        <f>VLOOKUP($B232,data!$B$3:$Q$11565,'diff expr Varroa+DWV'!N$7,FALSE)</f>
        <v>#N/A</v>
      </c>
      <c r="O232" s="12" t="e">
        <f>VLOOKUP($B232,data!$B$3:$Q$11565,'diff expr Varroa+DWV'!O$7,FALSE)</f>
        <v>#N/A</v>
      </c>
      <c r="P232" s="12" t="e">
        <f>VLOOKUP($B232,data!$B$3:$Q$11565,'diff expr Varroa+DWV'!P$7,FALSE)</f>
        <v>#N/A</v>
      </c>
      <c r="Q232" s="12" t="e">
        <f>VLOOKUP($B232,data!$B$3:$Q$11565,'diff expr Varroa+DWV'!Q$7,FALSE)</f>
        <v>#N/A</v>
      </c>
      <c r="S232" s="40" t="b">
        <f>IF(COUNTIF(H232:L232,"&gt;"&amp;'reference parameters'!$B$2)&gt;='reference parameters'!$B$3,IF(COUNTIF('diff expr Varroa+DWV'!M232:Q232,"&gt;"&amp;'reference parameters'!$B$2)&gt;='reference parameters'!$B$4,"OK"))</f>
        <v>0</v>
      </c>
      <c r="U232" s="3" t="b">
        <f t="shared" si="133"/>
        <v>0</v>
      </c>
      <c r="V232" s="3" t="b">
        <f t="shared" si="134"/>
        <v>0</v>
      </c>
      <c r="W232" s="3" t="b">
        <f t="shared" si="135"/>
        <v>0</v>
      </c>
      <c r="X232" s="3" t="b">
        <f t="shared" si="136"/>
        <v>0</v>
      </c>
      <c r="Y232" s="3" t="b">
        <f t="shared" si="137"/>
        <v>0</v>
      </c>
      <c r="Z232" s="3" t="b">
        <f t="shared" si="138"/>
        <v>0</v>
      </c>
      <c r="AA232" s="3" t="b">
        <f t="shared" si="139"/>
        <v>0</v>
      </c>
      <c r="AB232" s="3" t="b">
        <f t="shared" si="140"/>
        <v>0</v>
      </c>
      <c r="AC232" s="3" t="b">
        <f t="shared" si="141"/>
        <v>0</v>
      </c>
      <c r="AD232" s="3" t="b">
        <f t="shared" si="142"/>
        <v>0</v>
      </c>
      <c r="AE232" s="3"/>
      <c r="AF232" s="3" t="str">
        <f t="shared" si="143"/>
        <v/>
      </c>
      <c r="AG232" s="3" t="str">
        <f t="shared" si="144"/>
        <v/>
      </c>
      <c r="AH232" s="3" t="str">
        <f t="shared" si="145"/>
        <v/>
      </c>
      <c r="AI232" s="3" t="str">
        <f t="shared" si="146"/>
        <v/>
      </c>
      <c r="AJ232" s="3" t="str">
        <f t="shared" si="147"/>
        <v/>
      </c>
      <c r="AK232" s="3" t="str">
        <f t="shared" si="148"/>
        <v/>
      </c>
      <c r="AL232" s="3" t="str">
        <f t="shared" si="149"/>
        <v/>
      </c>
      <c r="AM232" s="3" t="str">
        <f t="shared" si="150"/>
        <v/>
      </c>
      <c r="AN232" s="3" t="str">
        <f t="shared" si="151"/>
        <v/>
      </c>
      <c r="AO232" s="3" t="str">
        <f t="shared" si="152"/>
        <v/>
      </c>
      <c r="AP232" s="3"/>
      <c r="AQ232" s="3" t="str">
        <f t="shared" si="153"/>
        <v/>
      </c>
      <c r="AR232" s="3" t="str">
        <f t="shared" si="154"/>
        <v/>
      </c>
      <c r="AS232" s="3" t="str">
        <f t="shared" si="155"/>
        <v/>
      </c>
      <c r="AT232" s="3" t="str">
        <f t="shared" si="156"/>
        <v/>
      </c>
      <c r="AU232" s="3" t="str">
        <f t="shared" si="157"/>
        <v/>
      </c>
      <c r="AV232" s="3" t="str">
        <f t="shared" si="158"/>
        <v/>
      </c>
      <c r="AW232" s="3" t="str">
        <f t="shared" si="159"/>
        <v/>
      </c>
      <c r="AX232" s="3" t="str">
        <f t="shared" si="160"/>
        <v/>
      </c>
      <c r="AY232" s="3" t="str">
        <f t="shared" si="161"/>
        <v/>
      </c>
      <c r="AZ232" s="3" t="str">
        <f t="shared" si="162"/>
        <v/>
      </c>
      <c r="BA232" s="3"/>
      <c r="BB232" s="6">
        <f t="shared" si="163"/>
        <v>0</v>
      </c>
      <c r="BC232" s="3">
        <f t="shared" si="164"/>
        <v>0</v>
      </c>
      <c r="BD232" s="3">
        <f t="shared" si="167"/>
        <v>0</v>
      </c>
      <c r="BE232" s="3">
        <f t="shared" si="168"/>
        <v>0</v>
      </c>
      <c r="BF232" s="3">
        <f t="shared" si="169"/>
        <v>0</v>
      </c>
      <c r="BG232" s="3">
        <f t="shared" si="170"/>
        <v>0</v>
      </c>
      <c r="BH232" s="3">
        <f t="shared" si="171"/>
        <v>0</v>
      </c>
      <c r="BI232" s="28">
        <f t="shared" si="172"/>
        <v>0</v>
      </c>
      <c r="BJ232" s="28">
        <f t="shared" si="173"/>
        <v>0</v>
      </c>
      <c r="BK232" s="44" t="e">
        <f t="shared" si="174"/>
        <v>#DIV/0!</v>
      </c>
      <c r="BL232" s="45" t="str">
        <f t="shared" si="165"/>
        <v/>
      </c>
      <c r="BM232" s="39"/>
      <c r="BN232" s="39" t="str">
        <f t="shared" si="175"/>
        <v/>
      </c>
      <c r="BP232" s="12" t="e">
        <f t="shared" si="176"/>
        <v>#N/A</v>
      </c>
    </row>
    <row r="233" spans="1:68">
      <c r="A233" s="43" t="s">
        <v>827</v>
      </c>
      <c r="B233" s="43" t="s">
        <v>828</v>
      </c>
      <c r="C233" s="43" t="s">
        <v>829</v>
      </c>
      <c r="D233" s="43" t="s">
        <v>830</v>
      </c>
      <c r="E233" s="43" t="s">
        <v>584</v>
      </c>
      <c r="F233" s="12" t="str">
        <f t="shared" si="166"/>
        <v>Immune syst</v>
      </c>
      <c r="H233" s="12">
        <f>VLOOKUP($B233,data!$B$3:$Q$11565,'diff expr Varroa+DWV'!H$7,FALSE)</f>
        <v>10.817733353727601</v>
      </c>
      <c r="I233" s="12">
        <f>VLOOKUP($B233,data!$B$3:$Q$11565,'diff expr Varroa+DWV'!I$7,FALSE)</f>
        <v>10.8388215558734</v>
      </c>
      <c r="J233" s="12">
        <f>VLOOKUP($B233,data!$B$3:$Q$11565,'diff expr Varroa+DWV'!J$7,FALSE)</f>
        <v>10.323217872327399</v>
      </c>
      <c r="K233" s="12">
        <f>VLOOKUP($B233,data!$B$3:$Q$11565,'diff expr Varroa+DWV'!K$7,FALSE)</f>
        <v>10.209356054041599</v>
      </c>
      <c r="L233" s="12">
        <f>VLOOKUP($B233,data!$B$3:$Q$11565,'diff expr Varroa+DWV'!L$7,FALSE)</f>
        <v>10.4634451743895</v>
      </c>
      <c r="M233" s="12">
        <f>VLOOKUP($B233,data!$B$3:$Q$11565,'diff expr Varroa+DWV'!M$7,FALSE)</f>
        <v>10.177917036204301</v>
      </c>
      <c r="N233" s="12">
        <f>VLOOKUP($B233,data!$B$3:$Q$11565,'diff expr Varroa+DWV'!N$7,FALSE)</f>
        <v>9.8298838439170595</v>
      </c>
      <c r="O233" s="12">
        <f>VLOOKUP($B233,data!$B$3:$Q$11565,'diff expr Varroa+DWV'!O$7,FALSE)</f>
        <v>10.162172503715199</v>
      </c>
      <c r="P233" s="12">
        <f>VLOOKUP($B233,data!$B$3:$Q$11565,'diff expr Varroa+DWV'!P$7,FALSE)</f>
        <v>9.9981378645499301</v>
      </c>
      <c r="Q233" s="12">
        <f>VLOOKUP($B233,data!$B$3:$Q$11565,'diff expr Varroa+DWV'!Q$7,FALSE)</f>
        <v>11.1344751587799</v>
      </c>
      <c r="S233" s="40" t="str">
        <f>IF(COUNTIF(H233:L233,"&gt;"&amp;'reference parameters'!$B$2)&gt;='reference parameters'!$B$3,IF(COUNTIF('diff expr Varroa+DWV'!M233:Q233,"&gt;"&amp;'reference parameters'!$B$2)&gt;='reference parameters'!$B$4,"OK"))</f>
        <v>OK</v>
      </c>
      <c r="U233" s="3">
        <f t="shared" si="133"/>
        <v>8</v>
      </c>
      <c r="V233" s="3">
        <f t="shared" si="134"/>
        <v>9</v>
      </c>
      <c r="W233" s="3">
        <f t="shared" si="135"/>
        <v>6</v>
      </c>
      <c r="X233" s="3">
        <f t="shared" si="136"/>
        <v>5</v>
      </c>
      <c r="Y233" s="3">
        <f t="shared" si="137"/>
        <v>7</v>
      </c>
      <c r="Z233" s="3">
        <f t="shared" si="138"/>
        <v>4</v>
      </c>
      <c r="AA233" s="3">
        <f t="shared" si="139"/>
        <v>1</v>
      </c>
      <c r="AB233" s="3">
        <f t="shared" si="140"/>
        <v>3</v>
      </c>
      <c r="AC233" s="3">
        <f t="shared" si="141"/>
        <v>2</v>
      </c>
      <c r="AD233" s="3">
        <f t="shared" si="142"/>
        <v>10</v>
      </c>
      <c r="AE233" s="3"/>
      <c r="AF233" s="3">
        <f t="shared" si="143"/>
        <v>0</v>
      </c>
      <c r="AG233" s="3">
        <f t="shared" si="144"/>
        <v>0</v>
      </c>
      <c r="AH233" s="3">
        <f t="shared" si="145"/>
        <v>0</v>
      </c>
      <c r="AI233" s="3">
        <f t="shared" si="146"/>
        <v>0</v>
      </c>
      <c r="AJ233" s="3">
        <f t="shared" si="147"/>
        <v>0</v>
      </c>
      <c r="AK233" s="3">
        <f t="shared" si="148"/>
        <v>0</v>
      </c>
      <c r="AL233" s="3">
        <f t="shared" si="149"/>
        <v>0</v>
      </c>
      <c r="AM233" s="3">
        <f t="shared" si="150"/>
        <v>0</v>
      </c>
      <c r="AN233" s="3">
        <f t="shared" si="151"/>
        <v>0</v>
      </c>
      <c r="AO233" s="3">
        <f t="shared" si="152"/>
        <v>0</v>
      </c>
      <c r="AP233" s="3"/>
      <c r="AQ233" s="3">
        <f t="shared" si="153"/>
        <v>8</v>
      </c>
      <c r="AR233" s="3">
        <f t="shared" si="154"/>
        <v>9</v>
      </c>
      <c r="AS233" s="3">
        <f t="shared" si="155"/>
        <v>6</v>
      </c>
      <c r="AT233" s="3">
        <f t="shared" si="156"/>
        <v>5</v>
      </c>
      <c r="AU233" s="3">
        <f t="shared" si="157"/>
        <v>7</v>
      </c>
      <c r="AV233" s="3">
        <f t="shared" si="158"/>
        <v>4</v>
      </c>
      <c r="AW233" s="3">
        <f t="shared" si="159"/>
        <v>1</v>
      </c>
      <c r="AX233" s="3">
        <f t="shared" si="160"/>
        <v>3</v>
      </c>
      <c r="AY233" s="3">
        <f t="shared" si="161"/>
        <v>2</v>
      </c>
      <c r="AZ233" s="3">
        <f t="shared" si="162"/>
        <v>10</v>
      </c>
      <c r="BA233" s="3"/>
      <c r="BB233" s="6">
        <f t="shared" si="163"/>
        <v>5</v>
      </c>
      <c r="BC233" s="3">
        <f t="shared" si="164"/>
        <v>5</v>
      </c>
      <c r="BD233" s="3">
        <f t="shared" si="167"/>
        <v>35</v>
      </c>
      <c r="BE233" s="3">
        <f t="shared" si="168"/>
        <v>20</v>
      </c>
      <c r="BF233" s="3">
        <f t="shared" si="169"/>
        <v>5</v>
      </c>
      <c r="BG233" s="3">
        <f t="shared" si="170"/>
        <v>20</v>
      </c>
      <c r="BH233" s="3">
        <f t="shared" si="171"/>
        <v>5</v>
      </c>
      <c r="BI233" s="28">
        <f t="shared" si="172"/>
        <v>12.5</v>
      </c>
      <c r="BJ233" s="28">
        <f t="shared" si="173"/>
        <v>4.7871355387816905</v>
      </c>
      <c r="BK233" s="44">
        <f t="shared" si="174"/>
        <v>-1.5666989036012806</v>
      </c>
      <c r="BL233" s="45">
        <f t="shared" si="165"/>
        <v>5.8592543599068986E-2</v>
      </c>
      <c r="BM233" s="39"/>
      <c r="BN233" s="39" t="str">
        <f t="shared" si="175"/>
        <v/>
      </c>
      <c r="BP233" s="12">
        <f t="shared" si="176"/>
        <v>-1.1280346750322334E-2</v>
      </c>
    </row>
    <row r="234" spans="1:68">
      <c r="A234" s="43" t="s">
        <v>831</v>
      </c>
      <c r="B234" s="43" t="s">
        <v>832</v>
      </c>
      <c r="C234" s="43" t="s">
        <v>761</v>
      </c>
      <c r="D234" s="43" t="s">
        <v>762</v>
      </c>
      <c r="E234" s="43" t="s">
        <v>584</v>
      </c>
      <c r="F234" s="12" t="str">
        <f t="shared" si="166"/>
        <v>Immune syst</v>
      </c>
      <c r="H234" s="12">
        <f>VLOOKUP($B234,data!$B$3:$Q$11565,'diff expr Varroa+DWV'!H$7,FALSE)</f>
        <v>5.5513602268050501</v>
      </c>
      <c r="I234" s="12">
        <f>VLOOKUP($B234,data!$B$3:$Q$11565,'diff expr Varroa+DWV'!I$7,FALSE)</f>
        <v>5.8873020194211696</v>
      </c>
      <c r="J234" s="12">
        <f>VLOOKUP($B234,data!$B$3:$Q$11565,'diff expr Varroa+DWV'!J$7,FALSE)</f>
        <v>6.0883257756658304</v>
      </c>
      <c r="K234" s="12">
        <f>VLOOKUP($B234,data!$B$3:$Q$11565,'diff expr Varroa+DWV'!K$7,FALSE)</f>
        <v>5.9206345092620696</v>
      </c>
      <c r="L234" s="12">
        <f>VLOOKUP($B234,data!$B$3:$Q$11565,'diff expr Varroa+DWV'!L$7,FALSE)</f>
        <v>6.0158323298688998</v>
      </c>
      <c r="M234" s="12">
        <f>VLOOKUP($B234,data!$B$3:$Q$11565,'diff expr Varroa+DWV'!M$7,FALSE)</f>
        <v>5.8813428890481303</v>
      </c>
      <c r="N234" s="12">
        <f>VLOOKUP($B234,data!$B$3:$Q$11565,'diff expr Varroa+DWV'!N$7,FALSE)</f>
        <v>6.1443152006371102</v>
      </c>
      <c r="O234" s="12">
        <f>VLOOKUP($B234,data!$B$3:$Q$11565,'diff expr Varroa+DWV'!O$7,FALSE)</f>
        <v>5.8337360312954001</v>
      </c>
      <c r="P234" s="12">
        <f>VLOOKUP($B234,data!$B$3:$Q$11565,'diff expr Varroa+DWV'!P$7,FALSE)</f>
        <v>4.6712581716948103</v>
      </c>
      <c r="Q234" s="12">
        <f>VLOOKUP($B234,data!$B$3:$Q$11565,'diff expr Varroa+DWV'!Q$7,FALSE)</f>
        <v>7.1565710053807701</v>
      </c>
      <c r="S234" s="40" t="str">
        <f>IF(COUNTIF(H234:L234,"&gt;"&amp;'reference parameters'!$B$2)&gt;='reference parameters'!$B$3,IF(COUNTIF('diff expr Varroa+DWV'!M234:Q234,"&gt;"&amp;'reference parameters'!$B$2)&gt;='reference parameters'!$B$4,"OK"))</f>
        <v>OK</v>
      </c>
      <c r="U234" s="3">
        <f t="shared" si="133"/>
        <v>2</v>
      </c>
      <c r="V234" s="3">
        <f t="shared" si="134"/>
        <v>5</v>
      </c>
      <c r="W234" s="3">
        <f t="shared" si="135"/>
        <v>8</v>
      </c>
      <c r="X234" s="3">
        <f t="shared" si="136"/>
        <v>6</v>
      </c>
      <c r="Y234" s="3">
        <f t="shared" si="137"/>
        <v>7</v>
      </c>
      <c r="Z234" s="3">
        <f t="shared" si="138"/>
        <v>4</v>
      </c>
      <c r="AA234" s="3">
        <f t="shared" si="139"/>
        <v>9</v>
      </c>
      <c r="AB234" s="3">
        <f t="shared" si="140"/>
        <v>3</v>
      </c>
      <c r="AC234" s="3">
        <f t="shared" si="141"/>
        <v>1</v>
      </c>
      <c r="AD234" s="3">
        <f t="shared" si="142"/>
        <v>10</v>
      </c>
      <c r="AE234" s="3"/>
      <c r="AF234" s="3">
        <f t="shared" si="143"/>
        <v>0</v>
      </c>
      <c r="AG234" s="3">
        <f t="shared" si="144"/>
        <v>0</v>
      </c>
      <c r="AH234" s="3">
        <f t="shared" si="145"/>
        <v>0</v>
      </c>
      <c r="AI234" s="3">
        <f t="shared" si="146"/>
        <v>0</v>
      </c>
      <c r="AJ234" s="3">
        <f t="shared" si="147"/>
        <v>0</v>
      </c>
      <c r="AK234" s="3">
        <f t="shared" si="148"/>
        <v>0</v>
      </c>
      <c r="AL234" s="3">
        <f t="shared" si="149"/>
        <v>0</v>
      </c>
      <c r="AM234" s="3">
        <f t="shared" si="150"/>
        <v>0</v>
      </c>
      <c r="AN234" s="3">
        <f t="shared" si="151"/>
        <v>0</v>
      </c>
      <c r="AO234" s="3">
        <f t="shared" si="152"/>
        <v>0</v>
      </c>
      <c r="AP234" s="3"/>
      <c r="AQ234" s="3">
        <f t="shared" si="153"/>
        <v>2</v>
      </c>
      <c r="AR234" s="3">
        <f t="shared" si="154"/>
        <v>5</v>
      </c>
      <c r="AS234" s="3">
        <f t="shared" si="155"/>
        <v>8</v>
      </c>
      <c r="AT234" s="3">
        <f t="shared" si="156"/>
        <v>6</v>
      </c>
      <c r="AU234" s="3">
        <f t="shared" si="157"/>
        <v>7</v>
      </c>
      <c r="AV234" s="3">
        <f t="shared" si="158"/>
        <v>4</v>
      </c>
      <c r="AW234" s="3">
        <f t="shared" si="159"/>
        <v>9</v>
      </c>
      <c r="AX234" s="3">
        <f t="shared" si="160"/>
        <v>3</v>
      </c>
      <c r="AY234" s="3">
        <f t="shared" si="161"/>
        <v>1</v>
      </c>
      <c r="AZ234" s="3">
        <f t="shared" si="162"/>
        <v>10</v>
      </c>
      <c r="BA234" s="3"/>
      <c r="BB234" s="6">
        <f t="shared" si="163"/>
        <v>5</v>
      </c>
      <c r="BC234" s="3">
        <f t="shared" si="164"/>
        <v>5</v>
      </c>
      <c r="BD234" s="3">
        <f t="shared" si="167"/>
        <v>28</v>
      </c>
      <c r="BE234" s="3">
        <f t="shared" si="168"/>
        <v>27</v>
      </c>
      <c r="BF234" s="3">
        <f t="shared" si="169"/>
        <v>12</v>
      </c>
      <c r="BG234" s="3">
        <f t="shared" si="170"/>
        <v>13</v>
      </c>
      <c r="BH234" s="3">
        <f t="shared" si="171"/>
        <v>12</v>
      </c>
      <c r="BI234" s="28">
        <f t="shared" si="172"/>
        <v>12.5</v>
      </c>
      <c r="BJ234" s="28">
        <f t="shared" si="173"/>
        <v>4.7871355387816905</v>
      </c>
      <c r="BK234" s="44">
        <f t="shared" si="174"/>
        <v>-0.10444659357341871</v>
      </c>
      <c r="BL234" s="45">
        <f t="shared" si="165"/>
        <v>0.45840747426404427</v>
      </c>
      <c r="BM234" s="39"/>
      <c r="BN234" s="39" t="str">
        <f t="shared" si="175"/>
        <v/>
      </c>
      <c r="BP234" s="12">
        <f t="shared" si="176"/>
        <v>3.2859085999551022E-3</v>
      </c>
    </row>
    <row r="235" spans="1:68">
      <c r="A235" s="43" t="s">
        <v>833</v>
      </c>
      <c r="B235" s="43" t="s">
        <v>834</v>
      </c>
      <c r="C235" s="43" t="s">
        <v>835</v>
      </c>
      <c r="D235" s="43" t="s">
        <v>836</v>
      </c>
      <c r="E235" s="43" t="s">
        <v>584</v>
      </c>
      <c r="F235" s="12" t="str">
        <f t="shared" si="166"/>
        <v>Immune syst</v>
      </c>
      <c r="H235" s="12">
        <f>VLOOKUP($B235,data!$B$3:$Q$11565,'diff expr Varroa+DWV'!H$7,FALSE)</f>
        <v>8.0639401472335095</v>
      </c>
      <c r="I235" s="12">
        <f>VLOOKUP($B235,data!$B$3:$Q$11565,'diff expr Varroa+DWV'!I$7,FALSE)</f>
        <v>7.8237674693952703</v>
      </c>
      <c r="J235" s="12">
        <f>VLOOKUP($B235,data!$B$3:$Q$11565,'diff expr Varroa+DWV'!J$7,FALSE)</f>
        <v>7.9852933282812497</v>
      </c>
      <c r="K235" s="12">
        <f>VLOOKUP($B235,data!$B$3:$Q$11565,'diff expr Varroa+DWV'!K$7,FALSE)</f>
        <v>7.3084187231861604</v>
      </c>
      <c r="L235" s="12">
        <f>VLOOKUP($B235,data!$B$3:$Q$11565,'diff expr Varroa+DWV'!L$7,FALSE)</f>
        <v>7.9283898693121699</v>
      </c>
      <c r="M235" s="12">
        <f>VLOOKUP($B235,data!$B$3:$Q$11565,'diff expr Varroa+DWV'!M$7,FALSE)</f>
        <v>7.1238972423552296</v>
      </c>
      <c r="N235" s="12">
        <f>VLOOKUP($B235,data!$B$3:$Q$11565,'diff expr Varroa+DWV'!N$7,FALSE)</f>
        <v>7.1293565844791704</v>
      </c>
      <c r="O235" s="12">
        <f>VLOOKUP($B235,data!$B$3:$Q$11565,'diff expr Varroa+DWV'!O$7,FALSE)</f>
        <v>7.1041318853629001</v>
      </c>
      <c r="P235" s="12">
        <f>VLOOKUP($B235,data!$B$3:$Q$11565,'diff expr Varroa+DWV'!P$7,FALSE)</f>
        <v>6.4566563684026503</v>
      </c>
      <c r="Q235" s="12">
        <f>VLOOKUP($B235,data!$B$3:$Q$11565,'diff expr Varroa+DWV'!Q$7,FALSE)</f>
        <v>9.58099084698482</v>
      </c>
      <c r="S235" s="40" t="str">
        <f>IF(COUNTIF(H235:L235,"&gt;"&amp;'reference parameters'!$B$2)&gt;='reference parameters'!$B$3,IF(COUNTIF('diff expr Varroa+DWV'!M235:Q235,"&gt;"&amp;'reference parameters'!$B$2)&gt;='reference parameters'!$B$4,"OK"))</f>
        <v>OK</v>
      </c>
      <c r="U235" s="3">
        <f t="shared" si="133"/>
        <v>9</v>
      </c>
      <c r="V235" s="3">
        <f t="shared" si="134"/>
        <v>6</v>
      </c>
      <c r="W235" s="3">
        <f t="shared" si="135"/>
        <v>8</v>
      </c>
      <c r="X235" s="3">
        <f t="shared" si="136"/>
        <v>5</v>
      </c>
      <c r="Y235" s="3">
        <f t="shared" si="137"/>
        <v>7</v>
      </c>
      <c r="Z235" s="3">
        <f t="shared" si="138"/>
        <v>3</v>
      </c>
      <c r="AA235" s="3">
        <f t="shared" si="139"/>
        <v>4</v>
      </c>
      <c r="AB235" s="3">
        <f t="shared" si="140"/>
        <v>2</v>
      </c>
      <c r="AC235" s="3">
        <f t="shared" si="141"/>
        <v>1</v>
      </c>
      <c r="AD235" s="3">
        <f t="shared" si="142"/>
        <v>10</v>
      </c>
      <c r="AE235" s="3"/>
      <c r="AF235" s="3">
        <f t="shared" si="143"/>
        <v>0</v>
      </c>
      <c r="AG235" s="3">
        <f t="shared" si="144"/>
        <v>0</v>
      </c>
      <c r="AH235" s="3">
        <f t="shared" si="145"/>
        <v>0</v>
      </c>
      <c r="AI235" s="3">
        <f t="shared" si="146"/>
        <v>0</v>
      </c>
      <c r="AJ235" s="3">
        <f t="shared" si="147"/>
        <v>0</v>
      </c>
      <c r="AK235" s="3">
        <f t="shared" si="148"/>
        <v>0</v>
      </c>
      <c r="AL235" s="3">
        <f t="shared" si="149"/>
        <v>0</v>
      </c>
      <c r="AM235" s="3">
        <f t="shared" si="150"/>
        <v>0</v>
      </c>
      <c r="AN235" s="3">
        <f t="shared" si="151"/>
        <v>0</v>
      </c>
      <c r="AO235" s="3">
        <f t="shared" si="152"/>
        <v>0</v>
      </c>
      <c r="AP235" s="3"/>
      <c r="AQ235" s="3">
        <f t="shared" si="153"/>
        <v>9</v>
      </c>
      <c r="AR235" s="3">
        <f t="shared" si="154"/>
        <v>6</v>
      </c>
      <c r="AS235" s="3">
        <f t="shared" si="155"/>
        <v>8</v>
      </c>
      <c r="AT235" s="3">
        <f t="shared" si="156"/>
        <v>5</v>
      </c>
      <c r="AU235" s="3">
        <f t="shared" si="157"/>
        <v>7</v>
      </c>
      <c r="AV235" s="3">
        <f t="shared" si="158"/>
        <v>3</v>
      </c>
      <c r="AW235" s="3">
        <f t="shared" si="159"/>
        <v>4</v>
      </c>
      <c r="AX235" s="3">
        <f t="shared" si="160"/>
        <v>2</v>
      </c>
      <c r="AY235" s="3">
        <f t="shared" si="161"/>
        <v>1</v>
      </c>
      <c r="AZ235" s="3">
        <f t="shared" si="162"/>
        <v>10</v>
      </c>
      <c r="BA235" s="3"/>
      <c r="BB235" s="6">
        <f t="shared" si="163"/>
        <v>5</v>
      </c>
      <c r="BC235" s="3">
        <f t="shared" si="164"/>
        <v>5</v>
      </c>
      <c r="BD235" s="3">
        <f t="shared" si="167"/>
        <v>35</v>
      </c>
      <c r="BE235" s="3">
        <f t="shared" si="168"/>
        <v>20</v>
      </c>
      <c r="BF235" s="3">
        <f t="shared" si="169"/>
        <v>5</v>
      </c>
      <c r="BG235" s="3">
        <f t="shared" si="170"/>
        <v>20</v>
      </c>
      <c r="BH235" s="3">
        <f t="shared" si="171"/>
        <v>5</v>
      </c>
      <c r="BI235" s="28">
        <f t="shared" si="172"/>
        <v>12.5</v>
      </c>
      <c r="BJ235" s="28">
        <f t="shared" si="173"/>
        <v>4.7871355387816905</v>
      </c>
      <c r="BK235" s="44">
        <f t="shared" si="174"/>
        <v>-1.5666989036012806</v>
      </c>
      <c r="BL235" s="45">
        <f t="shared" si="165"/>
        <v>5.8592543599068986E-2</v>
      </c>
      <c r="BM235" s="39"/>
      <c r="BN235" s="39" t="str">
        <f t="shared" si="175"/>
        <v/>
      </c>
      <c r="BP235" s="12">
        <f t="shared" si="176"/>
        <v>-1.9471780996842995E-2</v>
      </c>
    </row>
    <row r="236" spans="1:68">
      <c r="A236" s="43" t="s">
        <v>837</v>
      </c>
      <c r="B236" s="43" t="s">
        <v>838</v>
      </c>
      <c r="C236" s="43" t="s">
        <v>839</v>
      </c>
      <c r="D236" s="43" t="s">
        <v>840</v>
      </c>
      <c r="E236" s="43" t="s">
        <v>584</v>
      </c>
      <c r="F236" s="12" t="str">
        <f t="shared" si="166"/>
        <v>Immune syst</v>
      </c>
      <c r="H236" s="12">
        <f>VLOOKUP($B236,data!$B$3:$Q$11565,'diff expr Varroa+DWV'!H$7,FALSE)</f>
        <v>9.1941832496003002</v>
      </c>
      <c r="I236" s="12">
        <f>VLOOKUP($B236,data!$B$3:$Q$11565,'diff expr Varroa+DWV'!I$7,FALSE)</f>
        <v>9.2324233077016906</v>
      </c>
      <c r="J236" s="12">
        <f>VLOOKUP($B236,data!$B$3:$Q$11565,'diff expr Varroa+DWV'!J$7,FALSE)</f>
        <v>9.1000460927445008</v>
      </c>
      <c r="K236" s="12">
        <f>VLOOKUP($B236,data!$B$3:$Q$11565,'diff expr Varroa+DWV'!K$7,FALSE)</f>
        <v>9.50642115280613</v>
      </c>
      <c r="L236" s="12">
        <f>VLOOKUP($B236,data!$B$3:$Q$11565,'diff expr Varroa+DWV'!L$7,FALSE)</f>
        <v>9.1031311456664792</v>
      </c>
      <c r="M236" s="12">
        <f>VLOOKUP($B236,data!$B$3:$Q$11565,'diff expr Varroa+DWV'!M$7,FALSE)</f>
        <v>9.4707508179212496</v>
      </c>
      <c r="N236" s="12">
        <f>VLOOKUP($B236,data!$B$3:$Q$11565,'diff expr Varroa+DWV'!N$7,FALSE)</f>
        <v>9.7019443589096603</v>
      </c>
      <c r="O236" s="12">
        <f>VLOOKUP($B236,data!$B$3:$Q$11565,'diff expr Varroa+DWV'!O$7,FALSE)</f>
        <v>9.5005883733263801</v>
      </c>
      <c r="P236" s="12">
        <f>VLOOKUP($B236,data!$B$3:$Q$11565,'diff expr Varroa+DWV'!P$7,FALSE)</f>
        <v>9.6356385626685608</v>
      </c>
      <c r="Q236" s="12">
        <f>VLOOKUP($B236,data!$B$3:$Q$11565,'diff expr Varroa+DWV'!Q$7,FALSE)</f>
        <v>7.5369478347710803</v>
      </c>
      <c r="S236" s="40" t="str">
        <f>IF(COUNTIF(H236:L236,"&gt;"&amp;'reference parameters'!$B$2)&gt;='reference parameters'!$B$3,IF(COUNTIF('diff expr Varroa+DWV'!M236:Q236,"&gt;"&amp;'reference parameters'!$B$2)&gt;='reference parameters'!$B$4,"OK"))</f>
        <v>OK</v>
      </c>
      <c r="U236" s="3">
        <f t="shared" si="133"/>
        <v>4</v>
      </c>
      <c r="V236" s="3">
        <f t="shared" si="134"/>
        <v>5</v>
      </c>
      <c r="W236" s="3">
        <f t="shared" si="135"/>
        <v>2</v>
      </c>
      <c r="X236" s="3">
        <f t="shared" si="136"/>
        <v>8</v>
      </c>
      <c r="Y236" s="3">
        <f t="shared" si="137"/>
        <v>3</v>
      </c>
      <c r="Z236" s="3">
        <f t="shared" si="138"/>
        <v>6</v>
      </c>
      <c r="AA236" s="3">
        <f t="shared" si="139"/>
        <v>10</v>
      </c>
      <c r="AB236" s="3">
        <f t="shared" si="140"/>
        <v>7</v>
      </c>
      <c r="AC236" s="3">
        <f t="shared" si="141"/>
        <v>9</v>
      </c>
      <c r="AD236" s="3">
        <f t="shared" si="142"/>
        <v>1</v>
      </c>
      <c r="AE236" s="3"/>
      <c r="AF236" s="3">
        <f t="shared" si="143"/>
        <v>0</v>
      </c>
      <c r="AG236" s="3">
        <f t="shared" si="144"/>
        <v>0</v>
      </c>
      <c r="AH236" s="3">
        <f t="shared" si="145"/>
        <v>0</v>
      </c>
      <c r="AI236" s="3">
        <f t="shared" si="146"/>
        <v>0</v>
      </c>
      <c r="AJ236" s="3">
        <f t="shared" si="147"/>
        <v>0</v>
      </c>
      <c r="AK236" s="3">
        <f t="shared" si="148"/>
        <v>0</v>
      </c>
      <c r="AL236" s="3">
        <f t="shared" si="149"/>
        <v>0</v>
      </c>
      <c r="AM236" s="3">
        <f t="shared" si="150"/>
        <v>0</v>
      </c>
      <c r="AN236" s="3">
        <f t="shared" si="151"/>
        <v>0</v>
      </c>
      <c r="AO236" s="3">
        <f t="shared" si="152"/>
        <v>0</v>
      </c>
      <c r="AP236" s="3"/>
      <c r="AQ236" s="3">
        <f t="shared" si="153"/>
        <v>4</v>
      </c>
      <c r="AR236" s="3">
        <f t="shared" si="154"/>
        <v>5</v>
      </c>
      <c r="AS236" s="3">
        <f t="shared" si="155"/>
        <v>2</v>
      </c>
      <c r="AT236" s="3">
        <f t="shared" si="156"/>
        <v>8</v>
      </c>
      <c r="AU236" s="3">
        <f t="shared" si="157"/>
        <v>3</v>
      </c>
      <c r="AV236" s="3">
        <f t="shared" si="158"/>
        <v>6</v>
      </c>
      <c r="AW236" s="3">
        <f t="shared" si="159"/>
        <v>10</v>
      </c>
      <c r="AX236" s="3">
        <f t="shared" si="160"/>
        <v>7</v>
      </c>
      <c r="AY236" s="3">
        <f t="shared" si="161"/>
        <v>9</v>
      </c>
      <c r="AZ236" s="3">
        <f t="shared" si="162"/>
        <v>1</v>
      </c>
      <c r="BA236" s="3"/>
      <c r="BB236" s="6">
        <f t="shared" si="163"/>
        <v>5</v>
      </c>
      <c r="BC236" s="3">
        <f t="shared" si="164"/>
        <v>5</v>
      </c>
      <c r="BD236" s="3">
        <f t="shared" si="167"/>
        <v>22</v>
      </c>
      <c r="BE236" s="3">
        <f t="shared" si="168"/>
        <v>33</v>
      </c>
      <c r="BF236" s="3">
        <f t="shared" si="169"/>
        <v>18</v>
      </c>
      <c r="BG236" s="3">
        <f t="shared" si="170"/>
        <v>7</v>
      </c>
      <c r="BH236" s="3">
        <f t="shared" si="171"/>
        <v>7</v>
      </c>
      <c r="BI236" s="28">
        <f t="shared" si="172"/>
        <v>12.5</v>
      </c>
      <c r="BJ236" s="28">
        <f t="shared" si="173"/>
        <v>4.7871355387816905</v>
      </c>
      <c r="BK236" s="44">
        <f t="shared" si="174"/>
        <v>-1.1489125293076057</v>
      </c>
      <c r="BL236" s="45">
        <f t="shared" si="165"/>
        <v>0.12529602534284204</v>
      </c>
      <c r="BM236" s="39"/>
      <c r="BN236" s="39" t="str">
        <f t="shared" si="175"/>
        <v/>
      </c>
      <c r="BP236" s="12">
        <f t="shared" si="176"/>
        <v>-2.7416495594124817E-3</v>
      </c>
    </row>
    <row r="237" spans="1:68">
      <c r="A237" s="43" t="s">
        <v>841</v>
      </c>
      <c r="B237" s="43" t="s">
        <v>842</v>
      </c>
      <c r="C237" s="43" t="s">
        <v>843</v>
      </c>
      <c r="D237" s="43" t="s">
        <v>844</v>
      </c>
      <c r="E237" s="43" t="s">
        <v>584</v>
      </c>
      <c r="F237" s="12" t="str">
        <f t="shared" si="166"/>
        <v>Immune syst</v>
      </c>
      <c r="H237" s="12">
        <f>VLOOKUP($B237,data!$B$3:$Q$11565,'diff expr Varroa+DWV'!H$7,FALSE)</f>
        <v>8.2961453404256194</v>
      </c>
      <c r="I237" s="12">
        <f>VLOOKUP($B237,data!$B$3:$Q$11565,'diff expr Varroa+DWV'!I$7,FALSE)</f>
        <v>8.2327208624416208</v>
      </c>
      <c r="J237" s="12">
        <f>VLOOKUP($B237,data!$B$3:$Q$11565,'diff expr Varroa+DWV'!J$7,FALSE)</f>
        <v>8.2941046597179096</v>
      </c>
      <c r="K237" s="12">
        <f>VLOOKUP($B237,data!$B$3:$Q$11565,'diff expr Varroa+DWV'!K$7,FALSE)</f>
        <v>8.2203774830864695</v>
      </c>
      <c r="L237" s="12">
        <f>VLOOKUP($B237,data!$B$3:$Q$11565,'diff expr Varroa+DWV'!L$7,FALSE)</f>
        <v>8.4133428158245902</v>
      </c>
      <c r="M237" s="12">
        <f>VLOOKUP($B237,data!$B$3:$Q$11565,'diff expr Varroa+DWV'!M$7,FALSE)</f>
        <v>8.4047343872981894</v>
      </c>
      <c r="N237" s="12">
        <f>VLOOKUP($B237,data!$B$3:$Q$11565,'diff expr Varroa+DWV'!N$7,FALSE)</f>
        <v>8.4318374141485002</v>
      </c>
      <c r="O237" s="12">
        <f>VLOOKUP($B237,data!$B$3:$Q$11565,'diff expr Varroa+DWV'!O$7,FALSE)</f>
        <v>8.4758171334365002</v>
      </c>
      <c r="P237" s="12">
        <f>VLOOKUP($B237,data!$B$3:$Q$11565,'diff expr Varroa+DWV'!P$7,FALSE)</f>
        <v>8.3657361276807904</v>
      </c>
      <c r="Q237" s="12">
        <f>VLOOKUP($B237,data!$B$3:$Q$11565,'diff expr Varroa+DWV'!Q$7,FALSE)</f>
        <v>8.1958182219819093</v>
      </c>
      <c r="S237" s="40" t="str">
        <f>IF(COUNTIF(H237:L237,"&gt;"&amp;'reference parameters'!$B$2)&gt;='reference parameters'!$B$3,IF(COUNTIF('diff expr Varroa+DWV'!M237:Q237,"&gt;"&amp;'reference parameters'!$B$2)&gt;='reference parameters'!$B$4,"OK"))</f>
        <v>OK</v>
      </c>
      <c r="U237" s="3">
        <f t="shared" si="133"/>
        <v>5</v>
      </c>
      <c r="V237" s="3">
        <f t="shared" si="134"/>
        <v>3</v>
      </c>
      <c r="W237" s="3">
        <f t="shared" si="135"/>
        <v>4</v>
      </c>
      <c r="X237" s="3">
        <f t="shared" si="136"/>
        <v>2</v>
      </c>
      <c r="Y237" s="3">
        <f t="shared" si="137"/>
        <v>8</v>
      </c>
      <c r="Z237" s="3">
        <f t="shared" si="138"/>
        <v>7</v>
      </c>
      <c r="AA237" s="3">
        <f t="shared" si="139"/>
        <v>9</v>
      </c>
      <c r="AB237" s="3">
        <f t="shared" si="140"/>
        <v>10</v>
      </c>
      <c r="AC237" s="3">
        <f t="shared" si="141"/>
        <v>6</v>
      </c>
      <c r="AD237" s="3">
        <f t="shared" si="142"/>
        <v>1</v>
      </c>
      <c r="AE237" s="3"/>
      <c r="AF237" s="3">
        <f t="shared" si="143"/>
        <v>0</v>
      </c>
      <c r="AG237" s="3">
        <f t="shared" si="144"/>
        <v>0</v>
      </c>
      <c r="AH237" s="3">
        <f t="shared" si="145"/>
        <v>0</v>
      </c>
      <c r="AI237" s="3">
        <f t="shared" si="146"/>
        <v>0</v>
      </c>
      <c r="AJ237" s="3">
        <f t="shared" si="147"/>
        <v>0</v>
      </c>
      <c r="AK237" s="3">
        <f t="shared" si="148"/>
        <v>0</v>
      </c>
      <c r="AL237" s="3">
        <f t="shared" si="149"/>
        <v>0</v>
      </c>
      <c r="AM237" s="3">
        <f t="shared" si="150"/>
        <v>0</v>
      </c>
      <c r="AN237" s="3">
        <f t="shared" si="151"/>
        <v>0</v>
      </c>
      <c r="AO237" s="3">
        <f t="shared" si="152"/>
        <v>0</v>
      </c>
      <c r="AP237" s="3"/>
      <c r="AQ237" s="3">
        <f t="shared" si="153"/>
        <v>5</v>
      </c>
      <c r="AR237" s="3">
        <f t="shared" si="154"/>
        <v>3</v>
      </c>
      <c r="AS237" s="3">
        <f t="shared" si="155"/>
        <v>4</v>
      </c>
      <c r="AT237" s="3">
        <f t="shared" si="156"/>
        <v>2</v>
      </c>
      <c r="AU237" s="3">
        <f t="shared" si="157"/>
        <v>8</v>
      </c>
      <c r="AV237" s="3">
        <f t="shared" si="158"/>
        <v>7</v>
      </c>
      <c r="AW237" s="3">
        <f t="shared" si="159"/>
        <v>9</v>
      </c>
      <c r="AX237" s="3">
        <f t="shared" si="160"/>
        <v>10</v>
      </c>
      <c r="AY237" s="3">
        <f t="shared" si="161"/>
        <v>6</v>
      </c>
      <c r="AZ237" s="3">
        <f t="shared" si="162"/>
        <v>1</v>
      </c>
      <c r="BA237" s="3"/>
      <c r="BB237" s="6">
        <f t="shared" si="163"/>
        <v>5</v>
      </c>
      <c r="BC237" s="3">
        <f t="shared" si="164"/>
        <v>5</v>
      </c>
      <c r="BD237" s="3">
        <f t="shared" si="167"/>
        <v>22</v>
      </c>
      <c r="BE237" s="3">
        <f t="shared" si="168"/>
        <v>33</v>
      </c>
      <c r="BF237" s="3">
        <f t="shared" si="169"/>
        <v>18</v>
      </c>
      <c r="BG237" s="3">
        <f t="shared" si="170"/>
        <v>7</v>
      </c>
      <c r="BH237" s="3">
        <f t="shared" si="171"/>
        <v>7</v>
      </c>
      <c r="BI237" s="28">
        <f t="shared" si="172"/>
        <v>12.5</v>
      </c>
      <c r="BJ237" s="28">
        <f t="shared" si="173"/>
        <v>4.7871355387816905</v>
      </c>
      <c r="BK237" s="44">
        <f t="shared" si="174"/>
        <v>-1.1489125293076057</v>
      </c>
      <c r="BL237" s="45">
        <f t="shared" si="165"/>
        <v>0.12529602534284204</v>
      </c>
      <c r="BM237" s="39"/>
      <c r="BN237" s="39" t="str">
        <f t="shared" si="175"/>
        <v/>
      </c>
      <c r="BP237" s="12">
        <f t="shared" si="176"/>
        <v>4.3492242741414557E-3</v>
      </c>
    </row>
    <row r="238" spans="1:68">
      <c r="A238" s="43" t="s">
        <v>845</v>
      </c>
      <c r="B238" s="43" t="s">
        <v>846</v>
      </c>
      <c r="C238" s="43" t="s">
        <v>796</v>
      </c>
      <c r="D238" s="43" t="s">
        <v>797</v>
      </c>
      <c r="E238" s="43" t="s">
        <v>584</v>
      </c>
      <c r="F238" s="12" t="str">
        <f t="shared" si="166"/>
        <v>Immune syst</v>
      </c>
      <c r="H238" s="12">
        <f>VLOOKUP($B238,data!$B$3:$Q$11565,'diff expr Varroa+DWV'!H$7,FALSE)</f>
        <v>7.0720410640917404</v>
      </c>
      <c r="I238" s="12">
        <f>VLOOKUP($B238,data!$B$3:$Q$11565,'diff expr Varroa+DWV'!I$7,FALSE)</f>
        <v>6.8316797689911999</v>
      </c>
      <c r="J238" s="12">
        <f>VLOOKUP($B238,data!$B$3:$Q$11565,'diff expr Varroa+DWV'!J$7,FALSE)</f>
        <v>6.9288042288224601</v>
      </c>
      <c r="K238" s="12">
        <f>VLOOKUP($B238,data!$B$3:$Q$11565,'diff expr Varroa+DWV'!K$7,FALSE)</f>
        <v>6.7574999540373799</v>
      </c>
      <c r="L238" s="12">
        <f>VLOOKUP($B238,data!$B$3:$Q$11565,'diff expr Varroa+DWV'!L$7,FALSE)</f>
        <v>7.2442399160463804</v>
      </c>
      <c r="M238" s="12">
        <f>VLOOKUP($B238,data!$B$3:$Q$11565,'diff expr Varroa+DWV'!M$7,FALSE)</f>
        <v>6.7700452893327698</v>
      </c>
      <c r="N238" s="12">
        <f>VLOOKUP($B238,data!$B$3:$Q$11565,'diff expr Varroa+DWV'!N$7,FALSE)</f>
        <v>7.0858084553801799</v>
      </c>
      <c r="O238" s="12">
        <f>VLOOKUP($B238,data!$B$3:$Q$11565,'diff expr Varroa+DWV'!O$7,FALSE)</f>
        <v>6.9221352887737302</v>
      </c>
      <c r="P238" s="12">
        <f>VLOOKUP($B238,data!$B$3:$Q$11565,'diff expr Varroa+DWV'!P$7,FALSE)</f>
        <v>6.1512012767569502</v>
      </c>
      <c r="Q238" s="12">
        <f>VLOOKUP($B238,data!$B$3:$Q$11565,'diff expr Varroa+DWV'!Q$7,FALSE)</f>
        <v>8.48255560796823</v>
      </c>
      <c r="S238" s="40" t="str">
        <f>IF(COUNTIF(H238:L238,"&gt;"&amp;'reference parameters'!$B$2)&gt;='reference parameters'!$B$3,IF(COUNTIF('diff expr Varroa+DWV'!M238:Q238,"&gt;"&amp;'reference parameters'!$B$2)&gt;='reference parameters'!$B$4,"OK"))</f>
        <v>OK</v>
      </c>
      <c r="U238" s="3">
        <f t="shared" si="133"/>
        <v>7</v>
      </c>
      <c r="V238" s="3">
        <f t="shared" si="134"/>
        <v>4</v>
      </c>
      <c r="W238" s="3">
        <f t="shared" si="135"/>
        <v>6</v>
      </c>
      <c r="X238" s="3">
        <f t="shared" si="136"/>
        <v>2</v>
      </c>
      <c r="Y238" s="3">
        <f t="shared" si="137"/>
        <v>9</v>
      </c>
      <c r="Z238" s="3">
        <f t="shared" si="138"/>
        <v>3</v>
      </c>
      <c r="AA238" s="3">
        <f t="shared" si="139"/>
        <v>8</v>
      </c>
      <c r="AB238" s="3">
        <f t="shared" si="140"/>
        <v>5</v>
      </c>
      <c r="AC238" s="3">
        <f t="shared" si="141"/>
        <v>1</v>
      </c>
      <c r="AD238" s="3">
        <f t="shared" si="142"/>
        <v>10</v>
      </c>
      <c r="AE238" s="3"/>
      <c r="AF238" s="3">
        <f t="shared" si="143"/>
        <v>0</v>
      </c>
      <c r="AG238" s="3">
        <f t="shared" si="144"/>
        <v>0</v>
      </c>
      <c r="AH238" s="3">
        <f t="shared" si="145"/>
        <v>0</v>
      </c>
      <c r="AI238" s="3">
        <f t="shared" si="146"/>
        <v>0</v>
      </c>
      <c r="AJ238" s="3">
        <f t="shared" si="147"/>
        <v>0</v>
      </c>
      <c r="AK238" s="3">
        <f t="shared" si="148"/>
        <v>0</v>
      </c>
      <c r="AL238" s="3">
        <f t="shared" si="149"/>
        <v>0</v>
      </c>
      <c r="AM238" s="3">
        <f t="shared" si="150"/>
        <v>0</v>
      </c>
      <c r="AN238" s="3">
        <f t="shared" si="151"/>
        <v>0</v>
      </c>
      <c r="AO238" s="3">
        <f t="shared" si="152"/>
        <v>0</v>
      </c>
      <c r="AP238" s="3"/>
      <c r="AQ238" s="3">
        <f t="shared" si="153"/>
        <v>7</v>
      </c>
      <c r="AR238" s="3">
        <f t="shared" si="154"/>
        <v>4</v>
      </c>
      <c r="AS238" s="3">
        <f t="shared" si="155"/>
        <v>6</v>
      </c>
      <c r="AT238" s="3">
        <f t="shared" si="156"/>
        <v>2</v>
      </c>
      <c r="AU238" s="3">
        <f t="shared" si="157"/>
        <v>9</v>
      </c>
      <c r="AV238" s="3">
        <f t="shared" si="158"/>
        <v>3</v>
      </c>
      <c r="AW238" s="3">
        <f t="shared" si="159"/>
        <v>8</v>
      </c>
      <c r="AX238" s="3">
        <f t="shared" si="160"/>
        <v>5</v>
      </c>
      <c r="AY238" s="3">
        <f t="shared" si="161"/>
        <v>1</v>
      </c>
      <c r="AZ238" s="3">
        <f t="shared" si="162"/>
        <v>10</v>
      </c>
      <c r="BA238" s="3"/>
      <c r="BB238" s="6">
        <f t="shared" si="163"/>
        <v>5</v>
      </c>
      <c r="BC238" s="3">
        <f t="shared" si="164"/>
        <v>5</v>
      </c>
      <c r="BD238" s="3">
        <f t="shared" si="167"/>
        <v>28</v>
      </c>
      <c r="BE238" s="3">
        <f t="shared" si="168"/>
        <v>27</v>
      </c>
      <c r="BF238" s="3">
        <f t="shared" si="169"/>
        <v>12</v>
      </c>
      <c r="BG238" s="3">
        <f t="shared" si="170"/>
        <v>13</v>
      </c>
      <c r="BH238" s="3">
        <f t="shared" si="171"/>
        <v>12</v>
      </c>
      <c r="BI238" s="28">
        <f t="shared" si="172"/>
        <v>12.5</v>
      </c>
      <c r="BJ238" s="28">
        <f t="shared" si="173"/>
        <v>4.7871355387816905</v>
      </c>
      <c r="BK238" s="44">
        <f t="shared" si="174"/>
        <v>-0.10444659357341871</v>
      </c>
      <c r="BL238" s="45">
        <f t="shared" si="165"/>
        <v>0.45840747426404427</v>
      </c>
      <c r="BM238" s="39"/>
      <c r="BN238" s="39" t="str">
        <f t="shared" si="175"/>
        <v/>
      </c>
      <c r="BP238" s="12">
        <f t="shared" si="176"/>
        <v>7.1406889219898786E-3</v>
      </c>
    </row>
    <row r="239" spans="1:68">
      <c r="A239" s="43" t="s">
        <v>847</v>
      </c>
      <c r="B239" s="43" t="s">
        <v>848</v>
      </c>
      <c r="C239" s="43" t="s">
        <v>849</v>
      </c>
      <c r="D239" s="43" t="s">
        <v>850</v>
      </c>
      <c r="E239" s="43" t="s">
        <v>584</v>
      </c>
      <c r="F239" s="12" t="str">
        <f t="shared" si="166"/>
        <v>Immune syst</v>
      </c>
      <c r="H239" s="12">
        <f>VLOOKUP($B239,data!$B$3:$Q$11565,'diff expr Varroa+DWV'!H$7,FALSE)</f>
        <v>10.3425629870745</v>
      </c>
      <c r="I239" s="12">
        <f>VLOOKUP($B239,data!$B$3:$Q$11565,'diff expr Varroa+DWV'!I$7,FALSE)</f>
        <v>10.182657775298599</v>
      </c>
      <c r="J239" s="12">
        <f>VLOOKUP($B239,data!$B$3:$Q$11565,'diff expr Varroa+DWV'!J$7,FALSE)</f>
        <v>9.9655349875248902</v>
      </c>
      <c r="K239" s="12">
        <f>VLOOKUP($B239,data!$B$3:$Q$11565,'diff expr Varroa+DWV'!K$7,FALSE)</f>
        <v>9.4639754975980708</v>
      </c>
      <c r="L239" s="12">
        <f>VLOOKUP($B239,data!$B$3:$Q$11565,'diff expr Varroa+DWV'!L$7,FALSE)</f>
        <v>9.8215092566920603</v>
      </c>
      <c r="M239" s="12">
        <f>VLOOKUP($B239,data!$B$3:$Q$11565,'diff expr Varroa+DWV'!M$7,FALSE)</f>
        <v>7.6008512731656497</v>
      </c>
      <c r="N239" s="12">
        <f>VLOOKUP($B239,data!$B$3:$Q$11565,'diff expr Varroa+DWV'!N$7,FALSE)</f>
        <v>7.5046963614255704</v>
      </c>
      <c r="O239" s="12">
        <f>VLOOKUP($B239,data!$B$3:$Q$11565,'diff expr Varroa+DWV'!O$7,FALSE)</f>
        <v>8.0784973832545308</v>
      </c>
      <c r="P239" s="12">
        <f>VLOOKUP($B239,data!$B$3:$Q$11565,'diff expr Varroa+DWV'!P$7,FALSE)</f>
        <v>9.1670994484586199</v>
      </c>
      <c r="Q239" s="12">
        <f>VLOOKUP($B239,data!$B$3:$Q$11565,'diff expr Varroa+DWV'!Q$7,FALSE)</f>
        <v>10.9587766965595</v>
      </c>
      <c r="S239" s="40" t="str">
        <f>IF(COUNTIF(H239:L239,"&gt;"&amp;'reference parameters'!$B$2)&gt;='reference parameters'!$B$3,IF(COUNTIF('diff expr Varroa+DWV'!M239:Q239,"&gt;"&amp;'reference parameters'!$B$2)&gt;='reference parameters'!$B$4,"OK"))</f>
        <v>OK</v>
      </c>
      <c r="U239" s="3">
        <f t="shared" si="133"/>
        <v>9</v>
      </c>
      <c r="V239" s="3">
        <f t="shared" si="134"/>
        <v>8</v>
      </c>
      <c r="W239" s="3">
        <f t="shared" si="135"/>
        <v>7</v>
      </c>
      <c r="X239" s="3">
        <f t="shared" si="136"/>
        <v>5</v>
      </c>
      <c r="Y239" s="3">
        <f t="shared" si="137"/>
        <v>6</v>
      </c>
      <c r="Z239" s="3">
        <f t="shared" si="138"/>
        <v>2</v>
      </c>
      <c r="AA239" s="3">
        <f t="shared" si="139"/>
        <v>1</v>
      </c>
      <c r="AB239" s="3">
        <f t="shared" si="140"/>
        <v>3</v>
      </c>
      <c r="AC239" s="3">
        <f t="shared" si="141"/>
        <v>4</v>
      </c>
      <c r="AD239" s="3">
        <f t="shared" si="142"/>
        <v>10</v>
      </c>
      <c r="AE239" s="3"/>
      <c r="AF239" s="3">
        <f t="shared" si="143"/>
        <v>0</v>
      </c>
      <c r="AG239" s="3">
        <f t="shared" si="144"/>
        <v>0</v>
      </c>
      <c r="AH239" s="3">
        <f t="shared" si="145"/>
        <v>0</v>
      </c>
      <c r="AI239" s="3">
        <f t="shared" si="146"/>
        <v>0</v>
      </c>
      <c r="AJ239" s="3">
        <f t="shared" si="147"/>
        <v>0</v>
      </c>
      <c r="AK239" s="3">
        <f t="shared" si="148"/>
        <v>0</v>
      </c>
      <c r="AL239" s="3">
        <f t="shared" si="149"/>
        <v>0</v>
      </c>
      <c r="AM239" s="3">
        <f t="shared" si="150"/>
        <v>0</v>
      </c>
      <c r="AN239" s="3">
        <f t="shared" si="151"/>
        <v>0</v>
      </c>
      <c r="AO239" s="3">
        <f t="shared" si="152"/>
        <v>0</v>
      </c>
      <c r="AP239" s="3"/>
      <c r="AQ239" s="3">
        <f t="shared" si="153"/>
        <v>9</v>
      </c>
      <c r="AR239" s="3">
        <f t="shared" si="154"/>
        <v>8</v>
      </c>
      <c r="AS239" s="3">
        <f t="shared" si="155"/>
        <v>7</v>
      </c>
      <c r="AT239" s="3">
        <f t="shared" si="156"/>
        <v>5</v>
      </c>
      <c r="AU239" s="3">
        <f t="shared" si="157"/>
        <v>6</v>
      </c>
      <c r="AV239" s="3">
        <f t="shared" si="158"/>
        <v>2</v>
      </c>
      <c r="AW239" s="3">
        <f t="shared" si="159"/>
        <v>1</v>
      </c>
      <c r="AX239" s="3">
        <f t="shared" si="160"/>
        <v>3</v>
      </c>
      <c r="AY239" s="3">
        <f t="shared" si="161"/>
        <v>4</v>
      </c>
      <c r="AZ239" s="3">
        <f t="shared" si="162"/>
        <v>10</v>
      </c>
      <c r="BA239" s="3"/>
      <c r="BB239" s="6">
        <f t="shared" si="163"/>
        <v>5</v>
      </c>
      <c r="BC239" s="3">
        <f t="shared" si="164"/>
        <v>5</v>
      </c>
      <c r="BD239" s="3">
        <f t="shared" si="167"/>
        <v>35</v>
      </c>
      <c r="BE239" s="3">
        <f t="shared" si="168"/>
        <v>20</v>
      </c>
      <c r="BF239" s="3">
        <f t="shared" si="169"/>
        <v>5</v>
      </c>
      <c r="BG239" s="3">
        <f t="shared" si="170"/>
        <v>20</v>
      </c>
      <c r="BH239" s="3">
        <f t="shared" si="171"/>
        <v>5</v>
      </c>
      <c r="BI239" s="28">
        <f t="shared" si="172"/>
        <v>12.5</v>
      </c>
      <c r="BJ239" s="28">
        <f t="shared" si="173"/>
        <v>4.7871355387816905</v>
      </c>
      <c r="BK239" s="44">
        <f t="shared" si="174"/>
        <v>-1.5666989036012806</v>
      </c>
      <c r="BL239" s="45">
        <f t="shared" si="165"/>
        <v>5.8592543599068986E-2</v>
      </c>
      <c r="BM239" s="39"/>
      <c r="BN239" s="39" t="str">
        <f t="shared" si="175"/>
        <v/>
      </c>
      <c r="BP239" s="12">
        <f t="shared" si="176"/>
        <v>-6.0434698969750102E-2</v>
      </c>
    </row>
    <row r="240" spans="1:68">
      <c r="A240" s="43" t="s">
        <v>851</v>
      </c>
      <c r="B240" s="43" t="s">
        <v>852</v>
      </c>
      <c r="C240" s="43" t="s">
        <v>853</v>
      </c>
      <c r="D240" s="43" t="s">
        <v>854</v>
      </c>
      <c r="E240" s="43" t="s">
        <v>584</v>
      </c>
      <c r="F240" s="12" t="str">
        <f t="shared" si="166"/>
        <v>Immune syst</v>
      </c>
      <c r="H240" s="12">
        <f>VLOOKUP($B240,data!$B$3:$Q$11565,'diff expr Varroa+DWV'!H$7,FALSE)</f>
        <v>7.2585116198467396</v>
      </c>
      <c r="I240" s="12">
        <f>VLOOKUP($B240,data!$B$3:$Q$11565,'diff expr Varroa+DWV'!I$7,FALSE)</f>
        <v>7.2061383105772503</v>
      </c>
      <c r="J240" s="12">
        <f>VLOOKUP($B240,data!$B$3:$Q$11565,'diff expr Varroa+DWV'!J$7,FALSE)</f>
        <v>7.3034669724419903</v>
      </c>
      <c r="K240" s="12">
        <f>VLOOKUP($B240,data!$B$3:$Q$11565,'diff expr Varroa+DWV'!K$7,FALSE)</f>
        <v>7.0070440488476997</v>
      </c>
      <c r="L240" s="12">
        <f>VLOOKUP($B240,data!$B$3:$Q$11565,'diff expr Varroa+DWV'!L$7,FALSE)</f>
        <v>7.1186589192248002</v>
      </c>
      <c r="M240" s="12">
        <f>VLOOKUP($B240,data!$B$3:$Q$11565,'diff expr Varroa+DWV'!M$7,FALSE)</f>
        <v>7.0674657490229604</v>
      </c>
      <c r="N240" s="12">
        <f>VLOOKUP($B240,data!$B$3:$Q$11565,'diff expr Varroa+DWV'!N$7,FALSE)</f>
        <v>6.9269991755545401</v>
      </c>
      <c r="O240" s="12">
        <f>VLOOKUP($B240,data!$B$3:$Q$11565,'diff expr Varroa+DWV'!O$7,FALSE)</f>
        <v>7.1041318853629001</v>
      </c>
      <c r="P240" s="12">
        <f>VLOOKUP($B240,data!$B$3:$Q$11565,'diff expr Varroa+DWV'!P$7,FALSE)</f>
        <v>7.53655392200218</v>
      </c>
      <c r="Q240" s="12">
        <f>VLOOKUP($B240,data!$B$3:$Q$11565,'diff expr Varroa+DWV'!Q$7,FALSE)</f>
        <v>8.2978683598244807</v>
      </c>
      <c r="S240" s="40" t="str">
        <f>IF(COUNTIF(H240:L240,"&gt;"&amp;'reference parameters'!$B$2)&gt;='reference parameters'!$B$3,IF(COUNTIF('diff expr Varroa+DWV'!M240:Q240,"&gt;"&amp;'reference parameters'!$B$2)&gt;='reference parameters'!$B$4,"OK"))</f>
        <v>OK</v>
      </c>
      <c r="U240" s="3">
        <f t="shared" si="133"/>
        <v>7</v>
      </c>
      <c r="V240" s="3">
        <f t="shared" si="134"/>
        <v>6</v>
      </c>
      <c r="W240" s="3">
        <f t="shared" si="135"/>
        <v>8</v>
      </c>
      <c r="X240" s="3">
        <f t="shared" si="136"/>
        <v>2</v>
      </c>
      <c r="Y240" s="3">
        <f t="shared" si="137"/>
        <v>5</v>
      </c>
      <c r="Z240" s="3">
        <f t="shared" si="138"/>
        <v>3</v>
      </c>
      <c r="AA240" s="3">
        <f t="shared" si="139"/>
        <v>1</v>
      </c>
      <c r="AB240" s="3">
        <f t="shared" si="140"/>
        <v>4</v>
      </c>
      <c r="AC240" s="3">
        <f t="shared" si="141"/>
        <v>9</v>
      </c>
      <c r="AD240" s="3">
        <f t="shared" si="142"/>
        <v>10</v>
      </c>
      <c r="AE240" s="3"/>
      <c r="AF240" s="3">
        <f t="shared" si="143"/>
        <v>0</v>
      </c>
      <c r="AG240" s="3">
        <f t="shared" si="144"/>
        <v>0</v>
      </c>
      <c r="AH240" s="3">
        <f t="shared" si="145"/>
        <v>0</v>
      </c>
      <c r="AI240" s="3">
        <f t="shared" si="146"/>
        <v>0</v>
      </c>
      <c r="AJ240" s="3">
        <f t="shared" si="147"/>
        <v>0</v>
      </c>
      <c r="AK240" s="3">
        <f t="shared" si="148"/>
        <v>0</v>
      </c>
      <c r="AL240" s="3">
        <f t="shared" si="149"/>
        <v>0</v>
      </c>
      <c r="AM240" s="3">
        <f t="shared" si="150"/>
        <v>0</v>
      </c>
      <c r="AN240" s="3">
        <f t="shared" si="151"/>
        <v>0</v>
      </c>
      <c r="AO240" s="3">
        <f t="shared" si="152"/>
        <v>0</v>
      </c>
      <c r="AP240" s="3"/>
      <c r="AQ240" s="3">
        <f t="shared" si="153"/>
        <v>7</v>
      </c>
      <c r="AR240" s="3">
        <f t="shared" si="154"/>
        <v>6</v>
      </c>
      <c r="AS240" s="3">
        <f t="shared" si="155"/>
        <v>8</v>
      </c>
      <c r="AT240" s="3">
        <f t="shared" si="156"/>
        <v>2</v>
      </c>
      <c r="AU240" s="3">
        <f t="shared" si="157"/>
        <v>5</v>
      </c>
      <c r="AV240" s="3">
        <f t="shared" si="158"/>
        <v>3</v>
      </c>
      <c r="AW240" s="3">
        <f t="shared" si="159"/>
        <v>1</v>
      </c>
      <c r="AX240" s="3">
        <f t="shared" si="160"/>
        <v>4</v>
      </c>
      <c r="AY240" s="3">
        <f t="shared" si="161"/>
        <v>9</v>
      </c>
      <c r="AZ240" s="3">
        <f t="shared" si="162"/>
        <v>10</v>
      </c>
      <c r="BA240" s="3"/>
      <c r="BB240" s="6">
        <f t="shared" si="163"/>
        <v>5</v>
      </c>
      <c r="BC240" s="3">
        <f t="shared" si="164"/>
        <v>5</v>
      </c>
      <c r="BD240" s="3">
        <f t="shared" si="167"/>
        <v>28</v>
      </c>
      <c r="BE240" s="3">
        <f t="shared" si="168"/>
        <v>27</v>
      </c>
      <c r="BF240" s="3">
        <f t="shared" si="169"/>
        <v>12</v>
      </c>
      <c r="BG240" s="3">
        <f t="shared" si="170"/>
        <v>13</v>
      </c>
      <c r="BH240" s="3">
        <f t="shared" si="171"/>
        <v>12</v>
      </c>
      <c r="BI240" s="28">
        <f t="shared" si="172"/>
        <v>12.5</v>
      </c>
      <c r="BJ240" s="28">
        <f t="shared" si="173"/>
        <v>4.7871355387816905</v>
      </c>
      <c r="BK240" s="44">
        <f t="shared" si="174"/>
        <v>-0.10444659357341871</v>
      </c>
      <c r="BL240" s="45">
        <f t="shared" si="165"/>
        <v>0.45840747426404427</v>
      </c>
      <c r="BM240" s="39"/>
      <c r="BN240" s="39" t="str">
        <f t="shared" si="175"/>
        <v/>
      </c>
      <c r="BP240" s="12">
        <f t="shared" si="176"/>
        <v>1.239513150540922E-2</v>
      </c>
    </row>
    <row r="241" spans="1:68">
      <c r="A241" s="43" t="s">
        <v>855</v>
      </c>
      <c r="B241" s="43" t="s">
        <v>856</v>
      </c>
      <c r="C241" s="43" t="s">
        <v>857</v>
      </c>
      <c r="D241" s="43" t="s">
        <v>858</v>
      </c>
      <c r="E241" s="43" t="s">
        <v>584</v>
      </c>
      <c r="F241" s="12" t="str">
        <f t="shared" si="166"/>
        <v>Immune syst</v>
      </c>
      <c r="H241" s="12">
        <f>VLOOKUP($B241,data!$B$3:$Q$11565,'diff expr Varroa+DWV'!H$7,FALSE)</f>
        <v>8.43022138913852</v>
      </c>
      <c r="I241" s="12">
        <f>VLOOKUP($B241,data!$B$3:$Q$11565,'diff expr Varroa+DWV'!I$7,FALSE)</f>
        <v>8.3989393703786508</v>
      </c>
      <c r="J241" s="12">
        <f>VLOOKUP($B241,data!$B$3:$Q$11565,'diff expr Varroa+DWV'!J$7,FALSE)</f>
        <v>8.3517369601033504</v>
      </c>
      <c r="K241" s="12">
        <f>VLOOKUP($B241,data!$B$3:$Q$11565,'diff expr Varroa+DWV'!K$7,FALSE)</f>
        <v>8.2238920523872192</v>
      </c>
      <c r="L241" s="12">
        <f>VLOOKUP($B241,data!$B$3:$Q$11565,'diff expr Varroa+DWV'!L$7,FALSE)</f>
        <v>8.1181805203670496</v>
      </c>
      <c r="M241" s="12">
        <f>VLOOKUP($B241,data!$B$3:$Q$11565,'diff expr Varroa+DWV'!M$7,FALSE)</f>
        <v>7.7907165685691702</v>
      </c>
      <c r="N241" s="12">
        <f>VLOOKUP($B241,data!$B$3:$Q$11565,'diff expr Varroa+DWV'!N$7,FALSE)</f>
        <v>7.4020149515182698</v>
      </c>
      <c r="O241" s="12">
        <f>VLOOKUP($B241,data!$B$3:$Q$11565,'diff expr Varroa+DWV'!O$7,FALSE)</f>
        <v>7.8194433121759603</v>
      </c>
      <c r="P241" s="12">
        <f>VLOOKUP($B241,data!$B$3:$Q$11565,'diff expr Varroa+DWV'!P$7,FALSE)</f>
        <v>8.4821469917618106</v>
      </c>
      <c r="Q241" s="12">
        <f>VLOOKUP($B241,data!$B$3:$Q$11565,'diff expr Varroa+DWV'!Q$7,FALSE)</f>
        <v>7.6950435514148801</v>
      </c>
      <c r="S241" s="40" t="str">
        <f>IF(COUNTIF(H241:L241,"&gt;"&amp;'reference parameters'!$B$2)&gt;='reference parameters'!$B$3,IF(COUNTIF('diff expr Varroa+DWV'!M241:Q241,"&gt;"&amp;'reference parameters'!$B$2)&gt;='reference parameters'!$B$4,"OK"))</f>
        <v>OK</v>
      </c>
      <c r="U241" s="3">
        <f t="shared" si="133"/>
        <v>9</v>
      </c>
      <c r="V241" s="3">
        <f t="shared" si="134"/>
        <v>8</v>
      </c>
      <c r="W241" s="3">
        <f t="shared" si="135"/>
        <v>7</v>
      </c>
      <c r="X241" s="3">
        <f t="shared" si="136"/>
        <v>6</v>
      </c>
      <c r="Y241" s="3">
        <f t="shared" si="137"/>
        <v>5</v>
      </c>
      <c r="Z241" s="3">
        <f t="shared" si="138"/>
        <v>3</v>
      </c>
      <c r="AA241" s="3">
        <f t="shared" si="139"/>
        <v>1</v>
      </c>
      <c r="AB241" s="3">
        <f t="shared" si="140"/>
        <v>4</v>
      </c>
      <c r="AC241" s="3">
        <f t="shared" si="141"/>
        <v>10</v>
      </c>
      <c r="AD241" s="3">
        <f t="shared" si="142"/>
        <v>2</v>
      </c>
      <c r="AE241" s="3"/>
      <c r="AF241" s="3">
        <f t="shared" si="143"/>
        <v>0</v>
      </c>
      <c r="AG241" s="3">
        <f t="shared" si="144"/>
        <v>0</v>
      </c>
      <c r="AH241" s="3">
        <f t="shared" si="145"/>
        <v>0</v>
      </c>
      <c r="AI241" s="3">
        <f t="shared" si="146"/>
        <v>0</v>
      </c>
      <c r="AJ241" s="3">
        <f t="shared" si="147"/>
        <v>0</v>
      </c>
      <c r="AK241" s="3">
        <f t="shared" si="148"/>
        <v>0</v>
      </c>
      <c r="AL241" s="3">
        <f t="shared" si="149"/>
        <v>0</v>
      </c>
      <c r="AM241" s="3">
        <f t="shared" si="150"/>
        <v>0</v>
      </c>
      <c r="AN241" s="3">
        <f t="shared" si="151"/>
        <v>0</v>
      </c>
      <c r="AO241" s="3">
        <f t="shared" si="152"/>
        <v>0</v>
      </c>
      <c r="AP241" s="3"/>
      <c r="AQ241" s="3">
        <f t="shared" si="153"/>
        <v>9</v>
      </c>
      <c r="AR241" s="3">
        <f t="shared" si="154"/>
        <v>8</v>
      </c>
      <c r="AS241" s="3">
        <f t="shared" si="155"/>
        <v>7</v>
      </c>
      <c r="AT241" s="3">
        <f t="shared" si="156"/>
        <v>6</v>
      </c>
      <c r="AU241" s="3">
        <f t="shared" si="157"/>
        <v>5</v>
      </c>
      <c r="AV241" s="3">
        <f t="shared" si="158"/>
        <v>3</v>
      </c>
      <c r="AW241" s="3">
        <f t="shared" si="159"/>
        <v>1</v>
      </c>
      <c r="AX241" s="3">
        <f t="shared" si="160"/>
        <v>4</v>
      </c>
      <c r="AY241" s="3">
        <f t="shared" si="161"/>
        <v>10</v>
      </c>
      <c r="AZ241" s="3">
        <f t="shared" si="162"/>
        <v>2</v>
      </c>
      <c r="BA241" s="3"/>
      <c r="BB241" s="6">
        <f t="shared" si="163"/>
        <v>5</v>
      </c>
      <c r="BC241" s="3">
        <f t="shared" si="164"/>
        <v>5</v>
      </c>
      <c r="BD241" s="3">
        <f t="shared" si="167"/>
        <v>35</v>
      </c>
      <c r="BE241" s="3">
        <f t="shared" si="168"/>
        <v>20</v>
      </c>
      <c r="BF241" s="3">
        <f t="shared" si="169"/>
        <v>5</v>
      </c>
      <c r="BG241" s="3">
        <f t="shared" si="170"/>
        <v>20</v>
      </c>
      <c r="BH241" s="3">
        <f t="shared" si="171"/>
        <v>5</v>
      </c>
      <c r="BI241" s="28">
        <f t="shared" si="172"/>
        <v>12.5</v>
      </c>
      <c r="BJ241" s="28">
        <f t="shared" si="173"/>
        <v>4.7871355387816905</v>
      </c>
      <c r="BK241" s="44">
        <f t="shared" si="174"/>
        <v>-1.5666989036012806</v>
      </c>
      <c r="BL241" s="45">
        <f t="shared" si="165"/>
        <v>5.8592543599068986E-2</v>
      </c>
      <c r="BM241" s="39"/>
      <c r="BN241" s="39" t="str">
        <f t="shared" si="175"/>
        <v/>
      </c>
      <c r="BP241" s="12">
        <f t="shared" si="176"/>
        <v>-2.5120181990733695E-2</v>
      </c>
    </row>
    <row r="242" spans="1:68">
      <c r="A242" s="43" t="s">
        <v>859</v>
      </c>
      <c r="B242" s="43" t="s">
        <v>860</v>
      </c>
      <c r="C242" s="43" t="s">
        <v>861</v>
      </c>
      <c r="D242" s="43"/>
      <c r="E242" s="43" t="s">
        <v>584</v>
      </c>
      <c r="F242" s="12" t="str">
        <f t="shared" si="166"/>
        <v>Immune syst</v>
      </c>
      <c r="H242" s="12">
        <f>VLOOKUP($B242,data!$B$3:$Q$11565,'diff expr Varroa+DWV'!H$7,FALSE)</f>
        <v>8.5279109677462692</v>
      </c>
      <c r="I242" s="12">
        <f>VLOOKUP($B242,data!$B$3:$Q$11565,'diff expr Varroa+DWV'!I$7,FALSE)</f>
        <v>8.2436904457044093</v>
      </c>
      <c r="J242" s="12">
        <f>VLOOKUP($B242,data!$B$3:$Q$11565,'diff expr Varroa+DWV'!J$7,FALSE)</f>
        <v>7.82428779508641</v>
      </c>
      <c r="K242" s="12">
        <f>VLOOKUP($B242,data!$B$3:$Q$11565,'diff expr Varroa+DWV'!K$7,FALSE)</f>
        <v>7.4593434605271902</v>
      </c>
      <c r="L242" s="12">
        <f>VLOOKUP($B242,data!$B$3:$Q$11565,'diff expr Varroa+DWV'!L$7,FALSE)</f>
        <v>8.7273131160028399</v>
      </c>
      <c r="M242" s="12">
        <f>VLOOKUP($B242,data!$B$3:$Q$11565,'diff expr Varroa+DWV'!M$7,FALSE)</f>
        <v>8.2046085821340604</v>
      </c>
      <c r="N242" s="12">
        <f>VLOOKUP($B242,data!$B$3:$Q$11565,'diff expr Varroa+DWV'!N$7,FALSE)</f>
        <v>8.95326492828063</v>
      </c>
      <c r="O242" s="12">
        <f>VLOOKUP($B242,data!$B$3:$Q$11565,'diff expr Varroa+DWV'!O$7,FALSE)</f>
        <v>8.0205792114905901</v>
      </c>
      <c r="P242" s="12">
        <f>VLOOKUP($B242,data!$B$3:$Q$11565,'diff expr Varroa+DWV'!P$7,FALSE)</f>
        <v>9.1218878970782207</v>
      </c>
      <c r="Q242" s="12">
        <f>VLOOKUP($B242,data!$B$3:$Q$11565,'diff expr Varroa+DWV'!Q$7,FALSE)</f>
        <v>8.7216113394761106</v>
      </c>
      <c r="S242" s="40" t="str">
        <f>IF(COUNTIF(H242:L242,"&gt;"&amp;'reference parameters'!$B$2)&gt;='reference parameters'!$B$3,IF(COUNTIF('diff expr Varroa+DWV'!M242:Q242,"&gt;"&amp;'reference parameters'!$B$2)&gt;='reference parameters'!$B$4,"OK"))</f>
        <v>OK</v>
      </c>
      <c r="U242" s="3">
        <f t="shared" si="133"/>
        <v>6</v>
      </c>
      <c r="V242" s="3">
        <f t="shared" si="134"/>
        <v>5</v>
      </c>
      <c r="W242" s="3">
        <f t="shared" si="135"/>
        <v>2</v>
      </c>
      <c r="X242" s="3">
        <f t="shared" si="136"/>
        <v>1</v>
      </c>
      <c r="Y242" s="3">
        <f t="shared" si="137"/>
        <v>8</v>
      </c>
      <c r="Z242" s="3">
        <f t="shared" si="138"/>
        <v>4</v>
      </c>
      <c r="AA242" s="3">
        <f t="shared" si="139"/>
        <v>9</v>
      </c>
      <c r="AB242" s="3">
        <f t="shared" si="140"/>
        <v>3</v>
      </c>
      <c r="AC242" s="3">
        <f t="shared" si="141"/>
        <v>10</v>
      </c>
      <c r="AD242" s="3">
        <f t="shared" si="142"/>
        <v>7</v>
      </c>
      <c r="AE242" s="3"/>
      <c r="AF242" s="3">
        <f t="shared" si="143"/>
        <v>0</v>
      </c>
      <c r="AG242" s="3">
        <f t="shared" si="144"/>
        <v>0</v>
      </c>
      <c r="AH242" s="3">
        <f t="shared" si="145"/>
        <v>0</v>
      </c>
      <c r="AI242" s="3">
        <f t="shared" si="146"/>
        <v>0</v>
      </c>
      <c r="AJ242" s="3">
        <f t="shared" si="147"/>
        <v>0</v>
      </c>
      <c r="AK242" s="3">
        <f t="shared" si="148"/>
        <v>0</v>
      </c>
      <c r="AL242" s="3">
        <f t="shared" si="149"/>
        <v>0</v>
      </c>
      <c r="AM242" s="3">
        <f t="shared" si="150"/>
        <v>0</v>
      </c>
      <c r="AN242" s="3">
        <f t="shared" si="151"/>
        <v>0</v>
      </c>
      <c r="AO242" s="3">
        <f t="shared" si="152"/>
        <v>0</v>
      </c>
      <c r="AP242" s="3"/>
      <c r="AQ242" s="3">
        <f t="shared" si="153"/>
        <v>6</v>
      </c>
      <c r="AR242" s="3">
        <f t="shared" si="154"/>
        <v>5</v>
      </c>
      <c r="AS242" s="3">
        <f t="shared" si="155"/>
        <v>2</v>
      </c>
      <c r="AT242" s="3">
        <f t="shared" si="156"/>
        <v>1</v>
      </c>
      <c r="AU242" s="3">
        <f t="shared" si="157"/>
        <v>8</v>
      </c>
      <c r="AV242" s="3">
        <f t="shared" si="158"/>
        <v>4</v>
      </c>
      <c r="AW242" s="3">
        <f t="shared" si="159"/>
        <v>9</v>
      </c>
      <c r="AX242" s="3">
        <f t="shared" si="160"/>
        <v>3</v>
      </c>
      <c r="AY242" s="3">
        <f t="shared" si="161"/>
        <v>10</v>
      </c>
      <c r="AZ242" s="3">
        <f t="shared" si="162"/>
        <v>7</v>
      </c>
      <c r="BA242" s="3"/>
      <c r="BB242" s="6">
        <f t="shared" si="163"/>
        <v>5</v>
      </c>
      <c r="BC242" s="3">
        <f t="shared" si="164"/>
        <v>5</v>
      </c>
      <c r="BD242" s="3">
        <f t="shared" si="167"/>
        <v>22</v>
      </c>
      <c r="BE242" s="3">
        <f t="shared" si="168"/>
        <v>33</v>
      </c>
      <c r="BF242" s="3">
        <f t="shared" si="169"/>
        <v>18</v>
      </c>
      <c r="BG242" s="3">
        <f t="shared" si="170"/>
        <v>7</v>
      </c>
      <c r="BH242" s="3">
        <f t="shared" si="171"/>
        <v>7</v>
      </c>
      <c r="BI242" s="28">
        <f t="shared" si="172"/>
        <v>12.5</v>
      </c>
      <c r="BJ242" s="28">
        <f t="shared" si="173"/>
        <v>4.7871355387816905</v>
      </c>
      <c r="BK242" s="44">
        <f t="shared" si="174"/>
        <v>-1.1489125293076057</v>
      </c>
      <c r="BL242" s="45">
        <f t="shared" si="165"/>
        <v>0.12529602534284204</v>
      </c>
      <c r="BM242" s="39"/>
      <c r="BN242" s="39" t="str">
        <f t="shared" si="175"/>
        <v/>
      </c>
      <c r="BP242" s="12">
        <f t="shared" si="176"/>
        <v>2.3215778543683084E-2</v>
      </c>
    </row>
    <row r="243" spans="1:68">
      <c r="A243" s="43" t="s">
        <v>862</v>
      </c>
      <c r="B243" s="43" t="s">
        <v>863</v>
      </c>
      <c r="C243" s="43" t="s">
        <v>864</v>
      </c>
      <c r="D243" s="43" t="s">
        <v>865</v>
      </c>
      <c r="E243" s="43" t="s">
        <v>584</v>
      </c>
      <c r="F243" s="12" t="str">
        <f t="shared" si="166"/>
        <v>Immune syst</v>
      </c>
      <c r="H243" s="12">
        <f>VLOOKUP($B243,data!$B$3:$Q$11565,'diff expr Varroa+DWV'!H$7,FALSE)</f>
        <v>8.6340978850184502</v>
      </c>
      <c r="I243" s="12">
        <f>VLOOKUP($B243,data!$B$3:$Q$11565,'diff expr Varroa+DWV'!I$7,FALSE)</f>
        <v>8.1379069867990292</v>
      </c>
      <c r="J243" s="12">
        <f>VLOOKUP($B243,data!$B$3:$Q$11565,'diff expr Varroa+DWV'!J$7,FALSE)</f>
        <v>8.9247616565462309</v>
      </c>
      <c r="K243" s="12">
        <f>VLOOKUP($B243,data!$B$3:$Q$11565,'diff expr Varroa+DWV'!K$7,FALSE)</f>
        <v>8.3514661078639794</v>
      </c>
      <c r="L243" s="12">
        <f>VLOOKUP($B243,data!$B$3:$Q$11565,'diff expr Varroa+DWV'!L$7,FALSE)</f>
        <v>8.9300971715261692</v>
      </c>
      <c r="M243" s="12">
        <f>VLOOKUP($B243,data!$B$3:$Q$11565,'diff expr Varroa+DWV'!M$7,FALSE)</f>
        <v>8.1782585631300702</v>
      </c>
      <c r="N243" s="12">
        <f>VLOOKUP($B243,data!$B$3:$Q$11565,'diff expr Varroa+DWV'!N$7,FALSE)</f>
        <v>8.7787305540148495</v>
      </c>
      <c r="O243" s="12">
        <f>VLOOKUP($B243,data!$B$3:$Q$11565,'diff expr Varroa+DWV'!O$7,FALSE)</f>
        <v>8.4294540807362495</v>
      </c>
      <c r="P243" s="12">
        <f>VLOOKUP($B243,data!$B$3:$Q$11565,'diff expr Varroa+DWV'!P$7,FALSE)</f>
        <v>7.7890411059862004</v>
      </c>
      <c r="Q243" s="12">
        <f>VLOOKUP($B243,data!$B$3:$Q$11565,'diff expr Varroa+DWV'!Q$7,FALSE)</f>
        <v>11.3867714787645</v>
      </c>
      <c r="S243" s="40" t="str">
        <f>IF(COUNTIF(H243:L243,"&gt;"&amp;'reference parameters'!$B$2)&gt;='reference parameters'!$B$3,IF(COUNTIF('diff expr Varroa+DWV'!M243:Q243,"&gt;"&amp;'reference parameters'!$B$2)&gt;='reference parameters'!$B$4,"OK"))</f>
        <v>OK</v>
      </c>
      <c r="U243" s="3">
        <f t="shared" si="133"/>
        <v>6</v>
      </c>
      <c r="V243" s="3">
        <f t="shared" si="134"/>
        <v>2</v>
      </c>
      <c r="W243" s="3">
        <f t="shared" si="135"/>
        <v>8</v>
      </c>
      <c r="X243" s="3">
        <f t="shared" si="136"/>
        <v>4</v>
      </c>
      <c r="Y243" s="3">
        <f t="shared" si="137"/>
        <v>9</v>
      </c>
      <c r="Z243" s="3">
        <f t="shared" si="138"/>
        <v>3</v>
      </c>
      <c r="AA243" s="3">
        <f t="shared" si="139"/>
        <v>7</v>
      </c>
      <c r="AB243" s="3">
        <f t="shared" si="140"/>
        <v>5</v>
      </c>
      <c r="AC243" s="3">
        <f t="shared" si="141"/>
        <v>1</v>
      </c>
      <c r="AD243" s="3">
        <f t="shared" si="142"/>
        <v>10</v>
      </c>
      <c r="AE243" s="3"/>
      <c r="AF243" s="3">
        <f t="shared" si="143"/>
        <v>0</v>
      </c>
      <c r="AG243" s="3">
        <f t="shared" si="144"/>
        <v>0</v>
      </c>
      <c r="AH243" s="3">
        <f t="shared" si="145"/>
        <v>0</v>
      </c>
      <c r="AI243" s="3">
        <f t="shared" si="146"/>
        <v>0</v>
      </c>
      <c r="AJ243" s="3">
        <f t="shared" si="147"/>
        <v>0</v>
      </c>
      <c r="AK243" s="3">
        <f t="shared" si="148"/>
        <v>0</v>
      </c>
      <c r="AL243" s="3">
        <f t="shared" si="149"/>
        <v>0</v>
      </c>
      <c r="AM243" s="3">
        <f t="shared" si="150"/>
        <v>0</v>
      </c>
      <c r="AN243" s="3">
        <f t="shared" si="151"/>
        <v>0</v>
      </c>
      <c r="AO243" s="3">
        <f t="shared" si="152"/>
        <v>0</v>
      </c>
      <c r="AP243" s="3"/>
      <c r="AQ243" s="3">
        <f t="shared" si="153"/>
        <v>6</v>
      </c>
      <c r="AR243" s="3">
        <f t="shared" si="154"/>
        <v>2</v>
      </c>
      <c r="AS243" s="3">
        <f t="shared" si="155"/>
        <v>8</v>
      </c>
      <c r="AT243" s="3">
        <f t="shared" si="156"/>
        <v>4</v>
      </c>
      <c r="AU243" s="3">
        <f t="shared" si="157"/>
        <v>9</v>
      </c>
      <c r="AV243" s="3">
        <f t="shared" si="158"/>
        <v>3</v>
      </c>
      <c r="AW243" s="3">
        <f t="shared" si="159"/>
        <v>7</v>
      </c>
      <c r="AX243" s="3">
        <f t="shared" si="160"/>
        <v>5</v>
      </c>
      <c r="AY243" s="3">
        <f t="shared" si="161"/>
        <v>1</v>
      </c>
      <c r="AZ243" s="3">
        <f t="shared" si="162"/>
        <v>10</v>
      </c>
      <c r="BA243" s="3"/>
      <c r="BB243" s="6">
        <f t="shared" si="163"/>
        <v>5</v>
      </c>
      <c r="BC243" s="3">
        <f t="shared" si="164"/>
        <v>5</v>
      </c>
      <c r="BD243" s="3">
        <f t="shared" si="167"/>
        <v>29</v>
      </c>
      <c r="BE243" s="3">
        <f t="shared" si="168"/>
        <v>26</v>
      </c>
      <c r="BF243" s="3">
        <f t="shared" si="169"/>
        <v>11</v>
      </c>
      <c r="BG243" s="3">
        <f t="shared" si="170"/>
        <v>14</v>
      </c>
      <c r="BH243" s="3">
        <f t="shared" si="171"/>
        <v>11</v>
      </c>
      <c r="BI243" s="28">
        <f t="shared" si="172"/>
        <v>12.5</v>
      </c>
      <c r="BJ243" s="28">
        <f t="shared" si="173"/>
        <v>4.7871355387816905</v>
      </c>
      <c r="BK243" s="44">
        <f t="shared" si="174"/>
        <v>-0.31333978072025609</v>
      </c>
      <c r="BL243" s="45">
        <f t="shared" si="165"/>
        <v>0.37701126503103738</v>
      </c>
      <c r="BM243" s="39"/>
      <c r="BN243" s="39" t="str">
        <f t="shared" si="175"/>
        <v/>
      </c>
      <c r="BP243" s="12">
        <f t="shared" si="176"/>
        <v>1.5717632860175624E-2</v>
      </c>
    </row>
    <row r="244" spans="1:68">
      <c r="A244" s="43" t="s">
        <v>866</v>
      </c>
      <c r="B244" s="43" t="s">
        <v>867</v>
      </c>
      <c r="C244" s="43" t="s">
        <v>632</v>
      </c>
      <c r="D244" s="43" t="s">
        <v>633</v>
      </c>
      <c r="E244" s="43" t="s">
        <v>584</v>
      </c>
      <c r="F244" s="12" t="str">
        <f t="shared" si="166"/>
        <v>Immune syst</v>
      </c>
      <c r="H244" s="12" t="e">
        <f>VLOOKUP($B244,data!$B$3:$Q$11565,'diff expr Varroa+DWV'!H$7,FALSE)</f>
        <v>#N/A</v>
      </c>
      <c r="I244" s="12" t="e">
        <f>VLOOKUP($B244,data!$B$3:$Q$11565,'diff expr Varroa+DWV'!I$7,FALSE)</f>
        <v>#N/A</v>
      </c>
      <c r="J244" s="12" t="e">
        <f>VLOOKUP($B244,data!$B$3:$Q$11565,'diff expr Varroa+DWV'!J$7,FALSE)</f>
        <v>#N/A</v>
      </c>
      <c r="K244" s="12" t="e">
        <f>VLOOKUP($B244,data!$B$3:$Q$11565,'diff expr Varroa+DWV'!K$7,FALSE)</f>
        <v>#N/A</v>
      </c>
      <c r="L244" s="12" t="e">
        <f>VLOOKUP($B244,data!$B$3:$Q$11565,'diff expr Varroa+DWV'!L$7,FALSE)</f>
        <v>#N/A</v>
      </c>
      <c r="M244" s="12" t="e">
        <f>VLOOKUP($B244,data!$B$3:$Q$11565,'diff expr Varroa+DWV'!M$7,FALSE)</f>
        <v>#N/A</v>
      </c>
      <c r="N244" s="12" t="e">
        <f>VLOOKUP($B244,data!$B$3:$Q$11565,'diff expr Varroa+DWV'!N$7,FALSE)</f>
        <v>#N/A</v>
      </c>
      <c r="O244" s="12" t="e">
        <f>VLOOKUP($B244,data!$B$3:$Q$11565,'diff expr Varroa+DWV'!O$7,FALSE)</f>
        <v>#N/A</v>
      </c>
      <c r="P244" s="12" t="e">
        <f>VLOOKUP($B244,data!$B$3:$Q$11565,'diff expr Varroa+DWV'!P$7,FALSE)</f>
        <v>#N/A</v>
      </c>
      <c r="Q244" s="12" t="e">
        <f>VLOOKUP($B244,data!$B$3:$Q$11565,'diff expr Varroa+DWV'!Q$7,FALSE)</f>
        <v>#N/A</v>
      </c>
      <c r="S244" s="40" t="b">
        <f>IF(COUNTIF(H244:L244,"&gt;"&amp;'reference parameters'!$B$2)&gt;='reference parameters'!$B$3,IF(COUNTIF('diff expr Varroa+DWV'!M244:Q244,"&gt;"&amp;'reference parameters'!$B$2)&gt;='reference parameters'!$B$4,"OK"))</f>
        <v>0</v>
      </c>
      <c r="U244" s="3" t="b">
        <f t="shared" si="133"/>
        <v>0</v>
      </c>
      <c r="V244" s="3" t="b">
        <f t="shared" si="134"/>
        <v>0</v>
      </c>
      <c r="W244" s="3" t="b">
        <f t="shared" si="135"/>
        <v>0</v>
      </c>
      <c r="X244" s="3" t="b">
        <f t="shared" si="136"/>
        <v>0</v>
      </c>
      <c r="Y244" s="3" t="b">
        <f t="shared" si="137"/>
        <v>0</v>
      </c>
      <c r="Z244" s="3" t="b">
        <f t="shared" si="138"/>
        <v>0</v>
      </c>
      <c r="AA244" s="3" t="b">
        <f t="shared" si="139"/>
        <v>0</v>
      </c>
      <c r="AB244" s="3" t="b">
        <f t="shared" si="140"/>
        <v>0</v>
      </c>
      <c r="AC244" s="3" t="b">
        <f t="shared" si="141"/>
        <v>0</v>
      </c>
      <c r="AD244" s="3" t="b">
        <f t="shared" si="142"/>
        <v>0</v>
      </c>
      <c r="AE244" s="3"/>
      <c r="AF244" s="3" t="str">
        <f t="shared" si="143"/>
        <v/>
      </c>
      <c r="AG244" s="3" t="str">
        <f t="shared" si="144"/>
        <v/>
      </c>
      <c r="AH244" s="3" t="str">
        <f t="shared" si="145"/>
        <v/>
      </c>
      <c r="AI244" s="3" t="str">
        <f t="shared" si="146"/>
        <v/>
      </c>
      <c r="AJ244" s="3" t="str">
        <f t="shared" si="147"/>
        <v/>
      </c>
      <c r="AK244" s="3" t="str">
        <f t="shared" si="148"/>
        <v/>
      </c>
      <c r="AL244" s="3" t="str">
        <f t="shared" si="149"/>
        <v/>
      </c>
      <c r="AM244" s="3" t="str">
        <f t="shared" si="150"/>
        <v/>
      </c>
      <c r="AN244" s="3" t="str">
        <f t="shared" si="151"/>
        <v/>
      </c>
      <c r="AO244" s="3" t="str">
        <f t="shared" si="152"/>
        <v/>
      </c>
      <c r="AP244" s="3"/>
      <c r="AQ244" s="3" t="str">
        <f t="shared" si="153"/>
        <v/>
      </c>
      <c r="AR244" s="3" t="str">
        <f t="shared" si="154"/>
        <v/>
      </c>
      <c r="AS244" s="3" t="str">
        <f t="shared" si="155"/>
        <v/>
      </c>
      <c r="AT244" s="3" t="str">
        <f t="shared" si="156"/>
        <v/>
      </c>
      <c r="AU244" s="3" t="str">
        <f t="shared" si="157"/>
        <v/>
      </c>
      <c r="AV244" s="3" t="str">
        <f t="shared" si="158"/>
        <v/>
      </c>
      <c r="AW244" s="3" t="str">
        <f t="shared" si="159"/>
        <v/>
      </c>
      <c r="AX244" s="3" t="str">
        <f t="shared" si="160"/>
        <v/>
      </c>
      <c r="AY244" s="3" t="str">
        <f t="shared" si="161"/>
        <v/>
      </c>
      <c r="AZ244" s="3" t="str">
        <f t="shared" si="162"/>
        <v/>
      </c>
      <c r="BA244" s="3"/>
      <c r="BB244" s="6">
        <f t="shared" si="163"/>
        <v>0</v>
      </c>
      <c r="BC244" s="3">
        <f t="shared" si="164"/>
        <v>0</v>
      </c>
      <c r="BD244" s="3">
        <f t="shared" si="167"/>
        <v>0</v>
      </c>
      <c r="BE244" s="3">
        <f t="shared" si="168"/>
        <v>0</v>
      </c>
      <c r="BF244" s="3">
        <f t="shared" si="169"/>
        <v>0</v>
      </c>
      <c r="BG244" s="3">
        <f t="shared" si="170"/>
        <v>0</v>
      </c>
      <c r="BH244" s="3">
        <f t="shared" si="171"/>
        <v>0</v>
      </c>
      <c r="BI244" s="28">
        <f t="shared" si="172"/>
        <v>0</v>
      </c>
      <c r="BJ244" s="28">
        <f t="shared" si="173"/>
        <v>0</v>
      </c>
      <c r="BK244" s="44" t="e">
        <f t="shared" si="174"/>
        <v>#DIV/0!</v>
      </c>
      <c r="BL244" s="45" t="str">
        <f t="shared" si="165"/>
        <v/>
      </c>
      <c r="BM244" s="39"/>
      <c r="BN244" s="39" t="str">
        <f t="shared" si="175"/>
        <v/>
      </c>
      <c r="BP244" s="12" t="e">
        <f t="shared" si="176"/>
        <v>#N/A</v>
      </c>
    </row>
    <row r="245" spans="1:68">
      <c r="A245" s="43" t="s">
        <v>868</v>
      </c>
      <c r="B245" s="43" t="s">
        <v>869</v>
      </c>
      <c r="C245" s="43" t="s">
        <v>870</v>
      </c>
      <c r="D245" s="43" t="s">
        <v>871</v>
      </c>
      <c r="E245" s="43" t="s">
        <v>584</v>
      </c>
      <c r="F245" s="12" t="str">
        <f t="shared" si="166"/>
        <v>Immune syst</v>
      </c>
      <c r="H245" s="12">
        <f>VLOOKUP($B245,data!$B$3:$Q$11565,'diff expr Varroa+DWV'!H$7,FALSE)</f>
        <v>6.7748786480461201</v>
      </c>
      <c r="I245" s="12">
        <f>VLOOKUP($B245,data!$B$3:$Q$11565,'diff expr Varroa+DWV'!I$7,FALSE)</f>
        <v>6.8120952747762598</v>
      </c>
      <c r="J245" s="12">
        <f>VLOOKUP($B245,data!$B$3:$Q$11565,'diff expr Varroa+DWV'!J$7,FALSE)</f>
        <v>5.98496325541152</v>
      </c>
      <c r="K245" s="12">
        <f>VLOOKUP($B245,data!$B$3:$Q$11565,'diff expr Varroa+DWV'!K$7,FALSE)</f>
        <v>6.49066084484285</v>
      </c>
      <c r="L245" s="12">
        <f>VLOOKUP($B245,data!$B$3:$Q$11565,'diff expr Varroa+DWV'!L$7,FALSE)</f>
        <v>7.0317103077074501</v>
      </c>
      <c r="M245" s="12">
        <f>VLOOKUP($B245,data!$B$3:$Q$11565,'diff expr Varroa+DWV'!M$7,FALSE)</f>
        <v>6.7301417845111002</v>
      </c>
      <c r="N245" s="12">
        <f>VLOOKUP($B245,data!$B$3:$Q$11565,'diff expr Varroa+DWV'!N$7,FALSE)</f>
        <v>6.8767338364790396</v>
      </c>
      <c r="O245" s="12">
        <f>VLOOKUP($B245,data!$B$3:$Q$11565,'diff expr Varroa+DWV'!O$7,FALSE)</f>
        <v>6.90712985101651</v>
      </c>
      <c r="P245" s="12">
        <f>VLOOKUP($B245,data!$B$3:$Q$11565,'diff expr Varroa+DWV'!P$7,FALSE)</f>
        <v>7.2407411986024197</v>
      </c>
      <c r="Q245" s="12">
        <f>VLOOKUP($B245,data!$B$3:$Q$11565,'diff expr Varroa+DWV'!Q$7,FALSE)</f>
        <v>2.8218677180984102</v>
      </c>
      <c r="S245" s="40" t="str">
        <f>IF(COUNTIF(H245:L245,"&gt;"&amp;'reference parameters'!$B$2)&gt;='reference parameters'!$B$3,IF(COUNTIF('diff expr Varroa+DWV'!M245:Q245,"&gt;"&amp;'reference parameters'!$B$2)&gt;='reference parameters'!$B$4,"OK"))</f>
        <v>OK</v>
      </c>
      <c r="U245" s="3">
        <f t="shared" si="133"/>
        <v>5</v>
      </c>
      <c r="V245" s="3">
        <f t="shared" si="134"/>
        <v>6</v>
      </c>
      <c r="W245" s="3">
        <f t="shared" si="135"/>
        <v>2</v>
      </c>
      <c r="X245" s="3">
        <f t="shared" si="136"/>
        <v>3</v>
      </c>
      <c r="Y245" s="3">
        <f t="shared" si="137"/>
        <v>9</v>
      </c>
      <c r="Z245" s="3">
        <f t="shared" si="138"/>
        <v>4</v>
      </c>
      <c r="AA245" s="3">
        <f t="shared" si="139"/>
        <v>7</v>
      </c>
      <c r="AB245" s="3">
        <f t="shared" si="140"/>
        <v>8</v>
      </c>
      <c r="AC245" s="3">
        <f t="shared" si="141"/>
        <v>10</v>
      </c>
      <c r="AD245" s="3">
        <f t="shared" si="142"/>
        <v>1</v>
      </c>
      <c r="AE245" s="3"/>
      <c r="AF245" s="3">
        <f t="shared" si="143"/>
        <v>0</v>
      </c>
      <c r="AG245" s="3">
        <f t="shared" si="144"/>
        <v>0</v>
      </c>
      <c r="AH245" s="3">
        <f t="shared" si="145"/>
        <v>0</v>
      </c>
      <c r="AI245" s="3">
        <f t="shared" si="146"/>
        <v>0</v>
      </c>
      <c r="AJ245" s="3">
        <f t="shared" si="147"/>
        <v>0</v>
      </c>
      <c r="AK245" s="3">
        <f t="shared" si="148"/>
        <v>0</v>
      </c>
      <c r="AL245" s="3">
        <f t="shared" si="149"/>
        <v>0</v>
      </c>
      <c r="AM245" s="3">
        <f t="shared" si="150"/>
        <v>0</v>
      </c>
      <c r="AN245" s="3">
        <f t="shared" si="151"/>
        <v>0</v>
      </c>
      <c r="AO245" s="3">
        <f t="shared" si="152"/>
        <v>0</v>
      </c>
      <c r="AP245" s="3"/>
      <c r="AQ245" s="3">
        <f t="shared" si="153"/>
        <v>5</v>
      </c>
      <c r="AR245" s="3">
        <f t="shared" si="154"/>
        <v>6</v>
      </c>
      <c r="AS245" s="3">
        <f t="shared" si="155"/>
        <v>2</v>
      </c>
      <c r="AT245" s="3">
        <f t="shared" si="156"/>
        <v>3</v>
      </c>
      <c r="AU245" s="3">
        <f t="shared" si="157"/>
        <v>9</v>
      </c>
      <c r="AV245" s="3">
        <f t="shared" si="158"/>
        <v>4</v>
      </c>
      <c r="AW245" s="3">
        <f t="shared" si="159"/>
        <v>7</v>
      </c>
      <c r="AX245" s="3">
        <f t="shared" si="160"/>
        <v>8</v>
      </c>
      <c r="AY245" s="3">
        <f t="shared" si="161"/>
        <v>10</v>
      </c>
      <c r="AZ245" s="3">
        <f t="shared" si="162"/>
        <v>1</v>
      </c>
      <c r="BA245" s="3"/>
      <c r="BB245" s="6">
        <f t="shared" si="163"/>
        <v>5</v>
      </c>
      <c r="BC245" s="3">
        <f t="shared" si="164"/>
        <v>5</v>
      </c>
      <c r="BD245" s="3">
        <f t="shared" si="167"/>
        <v>25</v>
      </c>
      <c r="BE245" s="3">
        <f t="shared" si="168"/>
        <v>30</v>
      </c>
      <c r="BF245" s="3">
        <f t="shared" si="169"/>
        <v>15</v>
      </c>
      <c r="BG245" s="3">
        <f t="shared" si="170"/>
        <v>10</v>
      </c>
      <c r="BH245" s="3">
        <f t="shared" si="171"/>
        <v>10</v>
      </c>
      <c r="BI245" s="28">
        <f t="shared" si="172"/>
        <v>12.5</v>
      </c>
      <c r="BJ245" s="28">
        <f t="shared" si="173"/>
        <v>4.7871355387816905</v>
      </c>
      <c r="BK245" s="44">
        <f t="shared" si="174"/>
        <v>-0.5222329678670935</v>
      </c>
      <c r="BL245" s="45">
        <f t="shared" si="165"/>
        <v>0.30075406722029491</v>
      </c>
      <c r="BM245" s="39"/>
      <c r="BN245" s="39" t="str">
        <f t="shared" si="175"/>
        <v/>
      </c>
      <c r="BP245" s="12">
        <f t="shared" si="176"/>
        <v>-3.4363912529030483E-2</v>
      </c>
    </row>
    <row r="246" spans="1:68">
      <c r="A246" s="43" t="s">
        <v>872</v>
      </c>
      <c r="B246" s="43" t="s">
        <v>873</v>
      </c>
      <c r="C246" s="43" t="s">
        <v>711</v>
      </c>
      <c r="D246" s="43" t="s">
        <v>712</v>
      </c>
      <c r="E246" s="43" t="s">
        <v>584</v>
      </c>
      <c r="F246" s="12" t="str">
        <f t="shared" si="166"/>
        <v>Immune syst</v>
      </c>
      <c r="H246" s="12" t="e">
        <f>VLOOKUP($B246,data!$B$3:$Q$11565,'diff expr Varroa+DWV'!H$7,FALSE)</f>
        <v>#N/A</v>
      </c>
      <c r="I246" s="12" t="e">
        <f>VLOOKUP($B246,data!$B$3:$Q$11565,'diff expr Varroa+DWV'!I$7,FALSE)</f>
        <v>#N/A</v>
      </c>
      <c r="J246" s="12" t="e">
        <f>VLOOKUP($B246,data!$B$3:$Q$11565,'diff expr Varroa+DWV'!J$7,FALSE)</f>
        <v>#N/A</v>
      </c>
      <c r="K246" s="12" t="e">
        <f>VLOOKUP($B246,data!$B$3:$Q$11565,'diff expr Varroa+DWV'!K$7,FALSE)</f>
        <v>#N/A</v>
      </c>
      <c r="L246" s="12" t="e">
        <f>VLOOKUP($B246,data!$B$3:$Q$11565,'diff expr Varroa+DWV'!L$7,FALSE)</f>
        <v>#N/A</v>
      </c>
      <c r="M246" s="12" t="e">
        <f>VLOOKUP($B246,data!$B$3:$Q$11565,'diff expr Varroa+DWV'!M$7,FALSE)</f>
        <v>#N/A</v>
      </c>
      <c r="N246" s="12" t="e">
        <f>VLOOKUP($B246,data!$B$3:$Q$11565,'diff expr Varroa+DWV'!N$7,FALSE)</f>
        <v>#N/A</v>
      </c>
      <c r="O246" s="12" t="e">
        <f>VLOOKUP($B246,data!$B$3:$Q$11565,'diff expr Varroa+DWV'!O$7,FALSE)</f>
        <v>#N/A</v>
      </c>
      <c r="P246" s="12" t="e">
        <f>VLOOKUP($B246,data!$B$3:$Q$11565,'diff expr Varroa+DWV'!P$7,FALSE)</f>
        <v>#N/A</v>
      </c>
      <c r="Q246" s="12" t="e">
        <f>VLOOKUP($B246,data!$B$3:$Q$11565,'diff expr Varroa+DWV'!Q$7,FALSE)</f>
        <v>#N/A</v>
      </c>
      <c r="S246" s="40" t="b">
        <f>IF(COUNTIF(H246:L246,"&gt;"&amp;'reference parameters'!$B$2)&gt;='reference parameters'!$B$3,IF(COUNTIF('diff expr Varroa+DWV'!M246:Q246,"&gt;"&amp;'reference parameters'!$B$2)&gt;='reference parameters'!$B$4,"OK"))</f>
        <v>0</v>
      </c>
      <c r="U246" s="3" t="b">
        <f t="shared" si="133"/>
        <v>0</v>
      </c>
      <c r="V246" s="3" t="b">
        <f t="shared" si="134"/>
        <v>0</v>
      </c>
      <c r="W246" s="3" t="b">
        <f t="shared" si="135"/>
        <v>0</v>
      </c>
      <c r="X246" s="3" t="b">
        <f t="shared" si="136"/>
        <v>0</v>
      </c>
      <c r="Y246" s="3" t="b">
        <f t="shared" si="137"/>
        <v>0</v>
      </c>
      <c r="Z246" s="3" t="b">
        <f t="shared" si="138"/>
        <v>0</v>
      </c>
      <c r="AA246" s="3" t="b">
        <f t="shared" si="139"/>
        <v>0</v>
      </c>
      <c r="AB246" s="3" t="b">
        <f t="shared" si="140"/>
        <v>0</v>
      </c>
      <c r="AC246" s="3" t="b">
        <f t="shared" si="141"/>
        <v>0</v>
      </c>
      <c r="AD246" s="3" t="b">
        <f t="shared" si="142"/>
        <v>0</v>
      </c>
      <c r="AE246" s="3"/>
      <c r="AF246" s="3" t="str">
        <f t="shared" si="143"/>
        <v/>
      </c>
      <c r="AG246" s="3" t="str">
        <f t="shared" si="144"/>
        <v/>
      </c>
      <c r="AH246" s="3" t="str">
        <f t="shared" si="145"/>
        <v/>
      </c>
      <c r="AI246" s="3" t="str">
        <f t="shared" si="146"/>
        <v/>
      </c>
      <c r="AJ246" s="3" t="str">
        <f t="shared" si="147"/>
        <v/>
      </c>
      <c r="AK246" s="3" t="str">
        <f t="shared" si="148"/>
        <v/>
      </c>
      <c r="AL246" s="3" t="str">
        <f t="shared" si="149"/>
        <v/>
      </c>
      <c r="AM246" s="3" t="str">
        <f t="shared" si="150"/>
        <v/>
      </c>
      <c r="AN246" s="3" t="str">
        <f t="shared" si="151"/>
        <v/>
      </c>
      <c r="AO246" s="3" t="str">
        <f t="shared" si="152"/>
        <v/>
      </c>
      <c r="AP246" s="3"/>
      <c r="AQ246" s="3" t="str">
        <f t="shared" si="153"/>
        <v/>
      </c>
      <c r="AR246" s="3" t="str">
        <f t="shared" si="154"/>
        <v/>
      </c>
      <c r="AS246" s="3" t="str">
        <f t="shared" si="155"/>
        <v/>
      </c>
      <c r="AT246" s="3" t="str">
        <f t="shared" si="156"/>
        <v/>
      </c>
      <c r="AU246" s="3" t="str">
        <f t="shared" si="157"/>
        <v/>
      </c>
      <c r="AV246" s="3" t="str">
        <f t="shared" si="158"/>
        <v/>
      </c>
      <c r="AW246" s="3" t="str">
        <f t="shared" si="159"/>
        <v/>
      </c>
      <c r="AX246" s="3" t="str">
        <f t="shared" si="160"/>
        <v/>
      </c>
      <c r="AY246" s="3" t="str">
        <f t="shared" si="161"/>
        <v/>
      </c>
      <c r="AZ246" s="3" t="str">
        <f t="shared" si="162"/>
        <v/>
      </c>
      <c r="BA246" s="3"/>
      <c r="BB246" s="6">
        <f t="shared" si="163"/>
        <v>0</v>
      </c>
      <c r="BC246" s="3">
        <f t="shared" si="164"/>
        <v>0</v>
      </c>
      <c r="BD246" s="3">
        <f t="shared" si="167"/>
        <v>0</v>
      </c>
      <c r="BE246" s="3">
        <f t="shared" si="168"/>
        <v>0</v>
      </c>
      <c r="BF246" s="3">
        <f t="shared" si="169"/>
        <v>0</v>
      </c>
      <c r="BG246" s="3">
        <f t="shared" si="170"/>
        <v>0</v>
      </c>
      <c r="BH246" s="3">
        <f t="shared" si="171"/>
        <v>0</v>
      </c>
      <c r="BI246" s="28">
        <f t="shared" si="172"/>
        <v>0</v>
      </c>
      <c r="BJ246" s="28">
        <f t="shared" si="173"/>
        <v>0</v>
      </c>
      <c r="BK246" s="44" t="e">
        <f t="shared" si="174"/>
        <v>#DIV/0!</v>
      </c>
      <c r="BL246" s="45" t="str">
        <f t="shared" si="165"/>
        <v/>
      </c>
      <c r="BM246" s="39"/>
      <c r="BN246" s="39" t="str">
        <f t="shared" si="175"/>
        <v/>
      </c>
      <c r="BP246" s="12" t="e">
        <f t="shared" si="176"/>
        <v>#N/A</v>
      </c>
    </row>
    <row r="247" spans="1:68">
      <c r="A247" s="43" t="s">
        <v>874</v>
      </c>
      <c r="B247" s="43" t="s">
        <v>875</v>
      </c>
      <c r="C247" s="43" t="s">
        <v>876</v>
      </c>
      <c r="D247" s="43"/>
      <c r="E247" s="43" t="s">
        <v>584</v>
      </c>
      <c r="F247" s="12" t="str">
        <f t="shared" si="166"/>
        <v>Immune syst</v>
      </c>
      <c r="H247" s="12">
        <f>VLOOKUP($B247,data!$B$3:$Q$11565,'diff expr Varroa+DWV'!H$7,FALSE)</f>
        <v>8.7707333449616893</v>
      </c>
      <c r="I247" s="12">
        <f>VLOOKUP($B247,data!$B$3:$Q$11565,'diff expr Varroa+DWV'!I$7,FALSE)</f>
        <v>8.6749238198837109</v>
      </c>
      <c r="J247" s="12">
        <f>VLOOKUP($B247,data!$B$3:$Q$11565,'diff expr Varroa+DWV'!J$7,FALSE)</f>
        <v>8.5836924836464004</v>
      </c>
      <c r="K247" s="12">
        <f>VLOOKUP($B247,data!$B$3:$Q$11565,'diff expr Varroa+DWV'!K$7,FALSE)</f>
        <v>8.71825860408617</v>
      </c>
      <c r="L247" s="12">
        <f>VLOOKUP($B247,data!$B$3:$Q$11565,'diff expr Varroa+DWV'!L$7,FALSE)</f>
        <v>8.5686240070536801</v>
      </c>
      <c r="M247" s="12">
        <f>VLOOKUP($B247,data!$B$3:$Q$11565,'diff expr Varroa+DWV'!M$7,FALSE)</f>
        <v>8.6135777911916893</v>
      </c>
      <c r="N247" s="12">
        <f>VLOOKUP($B247,data!$B$3:$Q$11565,'diff expr Varroa+DWV'!N$7,FALSE)</f>
        <v>8.5706979596082302</v>
      </c>
      <c r="O247" s="12">
        <f>VLOOKUP($B247,data!$B$3:$Q$11565,'diff expr Varroa+DWV'!O$7,FALSE)</f>
        <v>8.4398866144422104</v>
      </c>
      <c r="P247" s="12">
        <f>VLOOKUP($B247,data!$B$3:$Q$11565,'diff expr Varroa+DWV'!P$7,FALSE)</f>
        <v>8.6587555712540691</v>
      </c>
      <c r="Q247" s="12">
        <f>VLOOKUP($B247,data!$B$3:$Q$11565,'diff expr Varroa+DWV'!Q$7,FALSE)</f>
        <v>7.6950435514148801</v>
      </c>
      <c r="S247" s="40" t="str">
        <f>IF(COUNTIF(H247:L247,"&gt;"&amp;'reference parameters'!$B$2)&gt;='reference parameters'!$B$3,IF(COUNTIF('diff expr Varroa+DWV'!M247:Q247,"&gt;"&amp;'reference parameters'!$B$2)&gt;='reference parameters'!$B$4,"OK"))</f>
        <v>OK</v>
      </c>
      <c r="U247" s="3">
        <f t="shared" si="133"/>
        <v>10</v>
      </c>
      <c r="V247" s="3">
        <f t="shared" si="134"/>
        <v>8</v>
      </c>
      <c r="W247" s="3">
        <f t="shared" si="135"/>
        <v>5</v>
      </c>
      <c r="X247" s="3">
        <f t="shared" si="136"/>
        <v>9</v>
      </c>
      <c r="Y247" s="3">
        <f t="shared" si="137"/>
        <v>3</v>
      </c>
      <c r="Z247" s="3">
        <f t="shared" si="138"/>
        <v>6</v>
      </c>
      <c r="AA247" s="3">
        <f t="shared" si="139"/>
        <v>4</v>
      </c>
      <c r="AB247" s="3">
        <f t="shared" si="140"/>
        <v>2</v>
      </c>
      <c r="AC247" s="3">
        <f t="shared" si="141"/>
        <v>7</v>
      </c>
      <c r="AD247" s="3">
        <f t="shared" si="142"/>
        <v>1</v>
      </c>
      <c r="AE247" s="3"/>
      <c r="AF247" s="3">
        <f t="shared" si="143"/>
        <v>0</v>
      </c>
      <c r="AG247" s="3">
        <f t="shared" si="144"/>
        <v>0</v>
      </c>
      <c r="AH247" s="3">
        <f t="shared" si="145"/>
        <v>0</v>
      </c>
      <c r="AI247" s="3">
        <f t="shared" si="146"/>
        <v>0</v>
      </c>
      <c r="AJ247" s="3">
        <f t="shared" si="147"/>
        <v>0</v>
      </c>
      <c r="AK247" s="3">
        <f t="shared" si="148"/>
        <v>0</v>
      </c>
      <c r="AL247" s="3">
        <f t="shared" si="149"/>
        <v>0</v>
      </c>
      <c r="AM247" s="3">
        <f t="shared" si="150"/>
        <v>0</v>
      </c>
      <c r="AN247" s="3">
        <f t="shared" si="151"/>
        <v>0</v>
      </c>
      <c r="AO247" s="3">
        <f t="shared" si="152"/>
        <v>0</v>
      </c>
      <c r="AP247" s="3"/>
      <c r="AQ247" s="3">
        <f t="shared" si="153"/>
        <v>10</v>
      </c>
      <c r="AR247" s="3">
        <f t="shared" si="154"/>
        <v>8</v>
      </c>
      <c r="AS247" s="3">
        <f t="shared" si="155"/>
        <v>5</v>
      </c>
      <c r="AT247" s="3">
        <f t="shared" si="156"/>
        <v>9</v>
      </c>
      <c r="AU247" s="3">
        <f t="shared" si="157"/>
        <v>3</v>
      </c>
      <c r="AV247" s="3">
        <f t="shared" si="158"/>
        <v>6</v>
      </c>
      <c r="AW247" s="3">
        <f t="shared" si="159"/>
        <v>4</v>
      </c>
      <c r="AX247" s="3">
        <f t="shared" si="160"/>
        <v>2</v>
      </c>
      <c r="AY247" s="3">
        <f t="shared" si="161"/>
        <v>7</v>
      </c>
      <c r="AZ247" s="3">
        <f t="shared" si="162"/>
        <v>1</v>
      </c>
      <c r="BA247" s="3"/>
      <c r="BB247" s="6">
        <f t="shared" si="163"/>
        <v>5</v>
      </c>
      <c r="BC247" s="3">
        <f t="shared" si="164"/>
        <v>5</v>
      </c>
      <c r="BD247" s="3">
        <f t="shared" si="167"/>
        <v>35</v>
      </c>
      <c r="BE247" s="3">
        <f t="shared" si="168"/>
        <v>20</v>
      </c>
      <c r="BF247" s="3">
        <f t="shared" si="169"/>
        <v>5</v>
      </c>
      <c r="BG247" s="3">
        <f t="shared" si="170"/>
        <v>20</v>
      </c>
      <c r="BH247" s="3">
        <f t="shared" si="171"/>
        <v>5</v>
      </c>
      <c r="BI247" s="28">
        <f t="shared" si="172"/>
        <v>12.5</v>
      </c>
      <c r="BJ247" s="28">
        <f t="shared" si="173"/>
        <v>4.7871355387816905</v>
      </c>
      <c r="BK247" s="44">
        <f t="shared" si="174"/>
        <v>-1.5666989036012806</v>
      </c>
      <c r="BL247" s="45">
        <f t="shared" si="165"/>
        <v>5.8592543599068986E-2</v>
      </c>
      <c r="BM247" s="39"/>
      <c r="BN247" s="39" t="str">
        <f t="shared" si="175"/>
        <v/>
      </c>
      <c r="BP247" s="12">
        <f t="shared" si="176"/>
        <v>-1.362932894065301E-2</v>
      </c>
    </row>
    <row r="248" spans="1:68">
      <c r="A248" s="43" t="s">
        <v>877</v>
      </c>
      <c r="B248" s="43" t="s">
        <v>878</v>
      </c>
      <c r="C248" s="43" t="s">
        <v>879</v>
      </c>
      <c r="D248" s="43" t="s">
        <v>880</v>
      </c>
      <c r="E248" s="43" t="s">
        <v>584</v>
      </c>
      <c r="F248" s="12" t="str">
        <f t="shared" si="166"/>
        <v>Immune syst</v>
      </c>
      <c r="H248" s="12">
        <f>VLOOKUP($B248,data!$B$3:$Q$11565,'diff expr Varroa+DWV'!H$7,FALSE)</f>
        <v>6.7960272589149602</v>
      </c>
      <c r="I248" s="12">
        <f>VLOOKUP($B248,data!$B$3:$Q$11565,'diff expr Varroa+DWV'!I$7,FALSE)</f>
        <v>7.0809906254396298</v>
      </c>
      <c r="J248" s="12">
        <f>VLOOKUP($B248,data!$B$3:$Q$11565,'diff expr Varroa+DWV'!J$7,FALSE)</f>
        <v>6.4589126547399403</v>
      </c>
      <c r="K248" s="12">
        <f>VLOOKUP($B248,data!$B$3:$Q$11565,'diff expr Varroa+DWV'!K$7,FALSE)</f>
        <v>6.9228239744450697</v>
      </c>
      <c r="L248" s="12">
        <f>VLOOKUP($B248,data!$B$3:$Q$11565,'diff expr Varroa+DWV'!L$7,FALSE)</f>
        <v>6.64536989626367</v>
      </c>
      <c r="M248" s="12">
        <f>VLOOKUP($B248,data!$B$3:$Q$11565,'diff expr Varroa+DWV'!M$7,FALSE)</f>
        <v>7.1238972423552296</v>
      </c>
      <c r="N248" s="12">
        <f>VLOOKUP($B248,data!$B$3:$Q$11565,'diff expr Varroa+DWV'!N$7,FALSE)</f>
        <v>7.1379098648342296</v>
      </c>
      <c r="O248" s="12">
        <f>VLOOKUP($B248,data!$B$3:$Q$11565,'diff expr Varroa+DWV'!O$7,FALSE)</f>
        <v>6.8689138875479303</v>
      </c>
      <c r="P248" s="12">
        <f>VLOOKUP($B248,data!$B$3:$Q$11565,'diff expr Varroa+DWV'!P$7,FALSE)</f>
        <v>7.3130577291766397</v>
      </c>
      <c r="Q248" s="12">
        <f>VLOOKUP($B248,data!$B$3:$Q$11565,'diff expr Varroa+DWV'!Q$7,FALSE)</f>
        <v>5.09416193408443</v>
      </c>
      <c r="S248" s="40" t="str">
        <f>IF(COUNTIF(H248:L248,"&gt;"&amp;'reference parameters'!$B$2)&gt;='reference parameters'!$B$3,IF(COUNTIF('diff expr Varroa+DWV'!M248:Q248,"&gt;"&amp;'reference parameters'!$B$2)&gt;='reference parameters'!$B$4,"OK"))</f>
        <v>OK</v>
      </c>
      <c r="U248" s="3">
        <f t="shared" si="133"/>
        <v>4</v>
      </c>
      <c r="V248" s="3">
        <f t="shared" si="134"/>
        <v>7</v>
      </c>
      <c r="W248" s="3">
        <f t="shared" si="135"/>
        <v>2</v>
      </c>
      <c r="X248" s="3">
        <f t="shared" si="136"/>
        <v>6</v>
      </c>
      <c r="Y248" s="3">
        <f t="shared" si="137"/>
        <v>3</v>
      </c>
      <c r="Z248" s="3">
        <f t="shared" si="138"/>
        <v>8</v>
      </c>
      <c r="AA248" s="3">
        <f t="shared" si="139"/>
        <v>9</v>
      </c>
      <c r="AB248" s="3">
        <f t="shared" si="140"/>
        <v>5</v>
      </c>
      <c r="AC248" s="3">
        <f t="shared" si="141"/>
        <v>10</v>
      </c>
      <c r="AD248" s="3">
        <f t="shared" si="142"/>
        <v>1</v>
      </c>
      <c r="AE248" s="3"/>
      <c r="AF248" s="3">
        <f t="shared" si="143"/>
        <v>0</v>
      </c>
      <c r="AG248" s="3">
        <f t="shared" si="144"/>
        <v>0</v>
      </c>
      <c r="AH248" s="3">
        <f t="shared" si="145"/>
        <v>0</v>
      </c>
      <c r="AI248" s="3">
        <f t="shared" si="146"/>
        <v>0</v>
      </c>
      <c r="AJ248" s="3">
        <f t="shared" si="147"/>
        <v>0</v>
      </c>
      <c r="AK248" s="3">
        <f t="shared" si="148"/>
        <v>0</v>
      </c>
      <c r="AL248" s="3">
        <f t="shared" si="149"/>
        <v>0</v>
      </c>
      <c r="AM248" s="3">
        <f t="shared" si="150"/>
        <v>0</v>
      </c>
      <c r="AN248" s="3">
        <f t="shared" si="151"/>
        <v>0</v>
      </c>
      <c r="AO248" s="3">
        <f t="shared" si="152"/>
        <v>0</v>
      </c>
      <c r="AP248" s="3"/>
      <c r="AQ248" s="3">
        <f t="shared" si="153"/>
        <v>4</v>
      </c>
      <c r="AR248" s="3">
        <f t="shared" si="154"/>
        <v>7</v>
      </c>
      <c r="AS248" s="3">
        <f t="shared" si="155"/>
        <v>2</v>
      </c>
      <c r="AT248" s="3">
        <f t="shared" si="156"/>
        <v>6</v>
      </c>
      <c r="AU248" s="3">
        <f t="shared" si="157"/>
        <v>3</v>
      </c>
      <c r="AV248" s="3">
        <f t="shared" si="158"/>
        <v>8</v>
      </c>
      <c r="AW248" s="3">
        <f t="shared" si="159"/>
        <v>9</v>
      </c>
      <c r="AX248" s="3">
        <f t="shared" si="160"/>
        <v>5</v>
      </c>
      <c r="AY248" s="3">
        <f t="shared" si="161"/>
        <v>10</v>
      </c>
      <c r="AZ248" s="3">
        <f t="shared" si="162"/>
        <v>1</v>
      </c>
      <c r="BA248" s="3"/>
      <c r="BB248" s="6">
        <f t="shared" si="163"/>
        <v>5</v>
      </c>
      <c r="BC248" s="3">
        <f t="shared" si="164"/>
        <v>5</v>
      </c>
      <c r="BD248" s="3">
        <f t="shared" si="167"/>
        <v>22</v>
      </c>
      <c r="BE248" s="3">
        <f t="shared" si="168"/>
        <v>33</v>
      </c>
      <c r="BF248" s="3">
        <f t="shared" si="169"/>
        <v>18</v>
      </c>
      <c r="BG248" s="3">
        <f t="shared" si="170"/>
        <v>7</v>
      </c>
      <c r="BH248" s="3">
        <f t="shared" si="171"/>
        <v>7</v>
      </c>
      <c r="BI248" s="28">
        <f t="shared" si="172"/>
        <v>12.5</v>
      </c>
      <c r="BJ248" s="28">
        <f t="shared" si="173"/>
        <v>4.7871355387816905</v>
      </c>
      <c r="BK248" s="44">
        <f t="shared" si="174"/>
        <v>-1.1489125293076057</v>
      </c>
      <c r="BL248" s="45">
        <f t="shared" si="165"/>
        <v>0.12529602534284204</v>
      </c>
      <c r="BM248" s="39"/>
      <c r="BN248" s="39" t="str">
        <f t="shared" si="175"/>
        <v/>
      </c>
      <c r="BP248" s="12">
        <f t="shared" si="176"/>
        <v>-4.7161410440723891E-3</v>
      </c>
    </row>
    <row r="249" spans="1:68">
      <c r="A249" s="43" t="s">
        <v>881</v>
      </c>
      <c r="B249" s="43" t="s">
        <v>882</v>
      </c>
      <c r="C249" s="43" t="s">
        <v>769</v>
      </c>
      <c r="D249" s="43" t="s">
        <v>770</v>
      </c>
      <c r="E249" s="43" t="s">
        <v>584</v>
      </c>
      <c r="F249" s="12" t="str">
        <f t="shared" si="166"/>
        <v>Immune syst</v>
      </c>
      <c r="H249" s="12" t="e">
        <f>VLOOKUP($B249,data!$B$3:$Q$11565,'diff expr Varroa+DWV'!H$7,FALSE)</f>
        <v>#N/A</v>
      </c>
      <c r="I249" s="12" t="e">
        <f>VLOOKUP($B249,data!$B$3:$Q$11565,'diff expr Varroa+DWV'!I$7,FALSE)</f>
        <v>#N/A</v>
      </c>
      <c r="J249" s="12" t="e">
        <f>VLOOKUP($B249,data!$B$3:$Q$11565,'diff expr Varroa+DWV'!J$7,FALSE)</f>
        <v>#N/A</v>
      </c>
      <c r="K249" s="12" t="e">
        <f>VLOOKUP($B249,data!$B$3:$Q$11565,'diff expr Varroa+DWV'!K$7,FALSE)</f>
        <v>#N/A</v>
      </c>
      <c r="L249" s="12" t="e">
        <f>VLOOKUP($B249,data!$B$3:$Q$11565,'diff expr Varroa+DWV'!L$7,FALSE)</f>
        <v>#N/A</v>
      </c>
      <c r="M249" s="12" t="e">
        <f>VLOOKUP($B249,data!$B$3:$Q$11565,'diff expr Varroa+DWV'!M$7,FALSE)</f>
        <v>#N/A</v>
      </c>
      <c r="N249" s="12" t="e">
        <f>VLOOKUP($B249,data!$B$3:$Q$11565,'diff expr Varroa+DWV'!N$7,FALSE)</f>
        <v>#N/A</v>
      </c>
      <c r="O249" s="12" t="e">
        <f>VLOOKUP($B249,data!$B$3:$Q$11565,'diff expr Varroa+DWV'!O$7,FALSE)</f>
        <v>#N/A</v>
      </c>
      <c r="P249" s="12" t="e">
        <f>VLOOKUP($B249,data!$B$3:$Q$11565,'diff expr Varroa+DWV'!P$7,FALSE)</f>
        <v>#N/A</v>
      </c>
      <c r="Q249" s="12" t="e">
        <f>VLOOKUP($B249,data!$B$3:$Q$11565,'diff expr Varroa+DWV'!Q$7,FALSE)</f>
        <v>#N/A</v>
      </c>
      <c r="S249" s="40" t="b">
        <f>IF(COUNTIF(H249:L249,"&gt;"&amp;'reference parameters'!$B$2)&gt;='reference parameters'!$B$3,IF(COUNTIF('diff expr Varroa+DWV'!M249:Q249,"&gt;"&amp;'reference parameters'!$B$2)&gt;='reference parameters'!$B$4,"OK"))</f>
        <v>0</v>
      </c>
      <c r="U249" s="3" t="b">
        <f t="shared" si="133"/>
        <v>0</v>
      </c>
      <c r="V249" s="3" t="b">
        <f t="shared" si="134"/>
        <v>0</v>
      </c>
      <c r="W249" s="3" t="b">
        <f t="shared" si="135"/>
        <v>0</v>
      </c>
      <c r="X249" s="3" t="b">
        <f t="shared" si="136"/>
        <v>0</v>
      </c>
      <c r="Y249" s="3" t="b">
        <f t="shared" si="137"/>
        <v>0</v>
      </c>
      <c r="Z249" s="3" t="b">
        <f t="shared" si="138"/>
        <v>0</v>
      </c>
      <c r="AA249" s="3" t="b">
        <f t="shared" si="139"/>
        <v>0</v>
      </c>
      <c r="AB249" s="3" t="b">
        <f t="shared" si="140"/>
        <v>0</v>
      </c>
      <c r="AC249" s="3" t="b">
        <f t="shared" si="141"/>
        <v>0</v>
      </c>
      <c r="AD249" s="3" t="b">
        <f t="shared" si="142"/>
        <v>0</v>
      </c>
      <c r="AE249" s="3"/>
      <c r="AF249" s="3" t="str">
        <f t="shared" si="143"/>
        <v/>
      </c>
      <c r="AG249" s="3" t="str">
        <f t="shared" si="144"/>
        <v/>
      </c>
      <c r="AH249" s="3" t="str">
        <f t="shared" si="145"/>
        <v/>
      </c>
      <c r="AI249" s="3" t="str">
        <f t="shared" si="146"/>
        <v/>
      </c>
      <c r="AJ249" s="3" t="str">
        <f t="shared" si="147"/>
        <v/>
      </c>
      <c r="AK249" s="3" t="str">
        <f t="shared" si="148"/>
        <v/>
      </c>
      <c r="AL249" s="3" t="str">
        <f t="shared" si="149"/>
        <v/>
      </c>
      <c r="AM249" s="3" t="str">
        <f t="shared" si="150"/>
        <v/>
      </c>
      <c r="AN249" s="3" t="str">
        <f t="shared" si="151"/>
        <v/>
      </c>
      <c r="AO249" s="3" t="str">
        <f t="shared" si="152"/>
        <v/>
      </c>
      <c r="AP249" s="3"/>
      <c r="AQ249" s="3" t="str">
        <f t="shared" si="153"/>
        <v/>
      </c>
      <c r="AR249" s="3" t="str">
        <f t="shared" si="154"/>
        <v/>
      </c>
      <c r="AS249" s="3" t="str">
        <f t="shared" si="155"/>
        <v/>
      </c>
      <c r="AT249" s="3" t="str">
        <f t="shared" si="156"/>
        <v/>
      </c>
      <c r="AU249" s="3" t="str">
        <f t="shared" si="157"/>
        <v/>
      </c>
      <c r="AV249" s="3" t="str">
        <f t="shared" si="158"/>
        <v/>
      </c>
      <c r="AW249" s="3" t="str">
        <f t="shared" si="159"/>
        <v/>
      </c>
      <c r="AX249" s="3" t="str">
        <f t="shared" si="160"/>
        <v/>
      </c>
      <c r="AY249" s="3" t="str">
        <f t="shared" si="161"/>
        <v/>
      </c>
      <c r="AZ249" s="3" t="str">
        <f t="shared" si="162"/>
        <v/>
      </c>
      <c r="BA249" s="3"/>
      <c r="BB249" s="6">
        <f t="shared" si="163"/>
        <v>0</v>
      </c>
      <c r="BC249" s="3">
        <f t="shared" si="164"/>
        <v>0</v>
      </c>
      <c r="BD249" s="3">
        <f t="shared" si="167"/>
        <v>0</v>
      </c>
      <c r="BE249" s="3">
        <f t="shared" si="168"/>
        <v>0</v>
      </c>
      <c r="BF249" s="3">
        <f t="shared" si="169"/>
        <v>0</v>
      </c>
      <c r="BG249" s="3">
        <f t="shared" si="170"/>
        <v>0</v>
      </c>
      <c r="BH249" s="3">
        <f t="shared" si="171"/>
        <v>0</v>
      </c>
      <c r="BI249" s="28">
        <f t="shared" si="172"/>
        <v>0</v>
      </c>
      <c r="BJ249" s="28">
        <f t="shared" si="173"/>
        <v>0</v>
      </c>
      <c r="BK249" s="44" t="e">
        <f t="shared" si="174"/>
        <v>#DIV/0!</v>
      </c>
      <c r="BL249" s="45" t="str">
        <f t="shared" si="165"/>
        <v/>
      </c>
      <c r="BM249" s="39"/>
      <c r="BN249" s="39" t="str">
        <f t="shared" si="175"/>
        <v/>
      </c>
      <c r="BP249" s="12" t="e">
        <f t="shared" si="176"/>
        <v>#N/A</v>
      </c>
    </row>
    <row r="250" spans="1:68">
      <c r="A250" s="43" t="s">
        <v>883</v>
      </c>
      <c r="B250" s="43" t="s">
        <v>884</v>
      </c>
      <c r="C250" s="43" t="s">
        <v>632</v>
      </c>
      <c r="D250" s="43" t="s">
        <v>633</v>
      </c>
      <c r="E250" s="43" t="s">
        <v>584</v>
      </c>
      <c r="F250" s="12" t="str">
        <f t="shared" si="166"/>
        <v>Immune syst</v>
      </c>
      <c r="H250" s="12" t="e">
        <f>VLOOKUP($B250,data!$B$3:$Q$11565,'diff expr Varroa+DWV'!H$7,FALSE)</f>
        <v>#N/A</v>
      </c>
      <c r="I250" s="12" t="e">
        <f>VLOOKUP($B250,data!$B$3:$Q$11565,'diff expr Varroa+DWV'!I$7,FALSE)</f>
        <v>#N/A</v>
      </c>
      <c r="J250" s="12" t="e">
        <f>VLOOKUP($B250,data!$B$3:$Q$11565,'diff expr Varroa+DWV'!J$7,FALSE)</f>
        <v>#N/A</v>
      </c>
      <c r="K250" s="12" t="e">
        <f>VLOOKUP($B250,data!$B$3:$Q$11565,'diff expr Varroa+DWV'!K$7,FALSE)</f>
        <v>#N/A</v>
      </c>
      <c r="L250" s="12" t="e">
        <f>VLOOKUP($B250,data!$B$3:$Q$11565,'diff expr Varroa+DWV'!L$7,FALSE)</f>
        <v>#N/A</v>
      </c>
      <c r="M250" s="12" t="e">
        <f>VLOOKUP($B250,data!$B$3:$Q$11565,'diff expr Varroa+DWV'!M$7,FALSE)</f>
        <v>#N/A</v>
      </c>
      <c r="N250" s="12" t="e">
        <f>VLOOKUP($B250,data!$B$3:$Q$11565,'diff expr Varroa+DWV'!N$7,FALSE)</f>
        <v>#N/A</v>
      </c>
      <c r="O250" s="12" t="e">
        <f>VLOOKUP($B250,data!$B$3:$Q$11565,'diff expr Varroa+DWV'!O$7,FALSE)</f>
        <v>#N/A</v>
      </c>
      <c r="P250" s="12" t="e">
        <f>VLOOKUP($B250,data!$B$3:$Q$11565,'diff expr Varroa+DWV'!P$7,FALSE)</f>
        <v>#N/A</v>
      </c>
      <c r="Q250" s="12" t="e">
        <f>VLOOKUP($B250,data!$B$3:$Q$11565,'diff expr Varroa+DWV'!Q$7,FALSE)</f>
        <v>#N/A</v>
      </c>
      <c r="S250" s="40" t="b">
        <f>IF(COUNTIF(H250:L250,"&gt;"&amp;'reference parameters'!$B$2)&gt;='reference parameters'!$B$3,IF(COUNTIF('diff expr Varroa+DWV'!M250:Q250,"&gt;"&amp;'reference parameters'!$B$2)&gt;='reference parameters'!$B$4,"OK"))</f>
        <v>0</v>
      </c>
      <c r="U250" s="3" t="b">
        <f t="shared" si="133"/>
        <v>0</v>
      </c>
      <c r="V250" s="3" t="b">
        <f t="shared" si="134"/>
        <v>0</v>
      </c>
      <c r="W250" s="3" t="b">
        <f t="shared" si="135"/>
        <v>0</v>
      </c>
      <c r="X250" s="3" t="b">
        <f t="shared" si="136"/>
        <v>0</v>
      </c>
      <c r="Y250" s="3" t="b">
        <f t="shared" si="137"/>
        <v>0</v>
      </c>
      <c r="Z250" s="3" t="b">
        <f t="shared" si="138"/>
        <v>0</v>
      </c>
      <c r="AA250" s="3" t="b">
        <f t="shared" si="139"/>
        <v>0</v>
      </c>
      <c r="AB250" s="3" t="b">
        <f t="shared" si="140"/>
        <v>0</v>
      </c>
      <c r="AC250" s="3" t="b">
        <f t="shared" si="141"/>
        <v>0</v>
      </c>
      <c r="AD250" s="3" t="b">
        <f t="shared" si="142"/>
        <v>0</v>
      </c>
      <c r="AE250" s="3"/>
      <c r="AF250" s="3" t="str">
        <f t="shared" si="143"/>
        <v/>
      </c>
      <c r="AG250" s="3" t="str">
        <f t="shared" si="144"/>
        <v/>
      </c>
      <c r="AH250" s="3" t="str">
        <f t="shared" si="145"/>
        <v/>
      </c>
      <c r="AI250" s="3" t="str">
        <f t="shared" si="146"/>
        <v/>
      </c>
      <c r="AJ250" s="3" t="str">
        <f t="shared" si="147"/>
        <v/>
      </c>
      <c r="AK250" s="3" t="str">
        <f t="shared" si="148"/>
        <v/>
      </c>
      <c r="AL250" s="3" t="str">
        <f t="shared" si="149"/>
        <v/>
      </c>
      <c r="AM250" s="3" t="str">
        <f t="shared" si="150"/>
        <v/>
      </c>
      <c r="AN250" s="3" t="str">
        <f t="shared" si="151"/>
        <v/>
      </c>
      <c r="AO250" s="3" t="str">
        <f t="shared" si="152"/>
        <v/>
      </c>
      <c r="AP250" s="3"/>
      <c r="AQ250" s="3" t="str">
        <f t="shared" si="153"/>
        <v/>
      </c>
      <c r="AR250" s="3" t="str">
        <f t="shared" si="154"/>
        <v/>
      </c>
      <c r="AS250" s="3" t="str">
        <f t="shared" si="155"/>
        <v/>
      </c>
      <c r="AT250" s="3" t="str">
        <f t="shared" si="156"/>
        <v/>
      </c>
      <c r="AU250" s="3" t="str">
        <f t="shared" si="157"/>
        <v/>
      </c>
      <c r="AV250" s="3" t="str">
        <f t="shared" si="158"/>
        <v/>
      </c>
      <c r="AW250" s="3" t="str">
        <f t="shared" si="159"/>
        <v/>
      </c>
      <c r="AX250" s="3" t="str">
        <f t="shared" si="160"/>
        <v/>
      </c>
      <c r="AY250" s="3" t="str">
        <f t="shared" si="161"/>
        <v/>
      </c>
      <c r="AZ250" s="3" t="str">
        <f t="shared" si="162"/>
        <v/>
      </c>
      <c r="BA250" s="3"/>
      <c r="BB250" s="6">
        <f t="shared" si="163"/>
        <v>0</v>
      </c>
      <c r="BC250" s="3">
        <f t="shared" si="164"/>
        <v>0</v>
      </c>
      <c r="BD250" s="3">
        <f t="shared" si="167"/>
        <v>0</v>
      </c>
      <c r="BE250" s="3">
        <f t="shared" si="168"/>
        <v>0</v>
      </c>
      <c r="BF250" s="3">
        <f t="shared" si="169"/>
        <v>0</v>
      </c>
      <c r="BG250" s="3">
        <f t="shared" si="170"/>
        <v>0</v>
      </c>
      <c r="BH250" s="3">
        <f t="shared" si="171"/>
        <v>0</v>
      </c>
      <c r="BI250" s="28">
        <f t="shared" si="172"/>
        <v>0</v>
      </c>
      <c r="BJ250" s="28">
        <f t="shared" si="173"/>
        <v>0</v>
      </c>
      <c r="BK250" s="44" t="e">
        <f t="shared" si="174"/>
        <v>#DIV/0!</v>
      </c>
      <c r="BL250" s="45" t="str">
        <f t="shared" si="165"/>
        <v/>
      </c>
      <c r="BM250" s="39"/>
      <c r="BN250" s="39" t="str">
        <f t="shared" si="175"/>
        <v/>
      </c>
      <c r="BP250" s="12" t="e">
        <f t="shared" si="176"/>
        <v>#N/A</v>
      </c>
    </row>
    <row r="251" spans="1:68">
      <c r="A251" s="43" t="s">
        <v>885</v>
      </c>
      <c r="B251" s="43" t="s">
        <v>886</v>
      </c>
      <c r="C251" s="43" t="s">
        <v>887</v>
      </c>
      <c r="D251" s="43" t="s">
        <v>888</v>
      </c>
      <c r="E251" s="43" t="s">
        <v>584</v>
      </c>
      <c r="F251" s="12" t="str">
        <f t="shared" si="166"/>
        <v>Immune syst</v>
      </c>
      <c r="H251" s="12">
        <f>VLOOKUP($B251,data!$B$3:$Q$11565,'diff expr Varroa+DWV'!H$7,FALSE)</f>
        <v>6.1249699100370201</v>
      </c>
      <c r="I251" s="12">
        <f>VLOOKUP($B251,data!$B$3:$Q$11565,'diff expr Varroa+DWV'!I$7,FALSE)</f>
        <v>5.5701495124768599</v>
      </c>
      <c r="J251" s="12">
        <f>VLOOKUP($B251,data!$B$3:$Q$11565,'diff expr Varroa+DWV'!J$7,FALSE)</f>
        <v>6.4001528211462198</v>
      </c>
      <c r="K251" s="12">
        <f>VLOOKUP($B251,data!$B$3:$Q$11565,'diff expr Varroa+DWV'!K$7,FALSE)</f>
        <v>5.9029685313311697</v>
      </c>
      <c r="L251" s="12">
        <f>VLOOKUP($B251,data!$B$3:$Q$11565,'diff expr Varroa+DWV'!L$7,FALSE)</f>
        <v>6.3084947633379898</v>
      </c>
      <c r="M251" s="12">
        <f>VLOOKUP($B251,data!$B$3:$Q$11565,'diff expr Varroa+DWV'!M$7,FALSE)</f>
        <v>6.0991295039876796</v>
      </c>
      <c r="N251" s="12">
        <f>VLOOKUP($B251,data!$B$3:$Q$11565,'diff expr Varroa+DWV'!N$7,FALSE)</f>
        <v>6.8139899586284596</v>
      </c>
      <c r="O251" s="12">
        <f>VLOOKUP($B251,data!$B$3:$Q$11565,'diff expr Varroa+DWV'!O$7,FALSE)</f>
        <v>6.48972680942338</v>
      </c>
      <c r="P251" s="12">
        <f>VLOOKUP($B251,data!$B$3:$Q$11565,'diff expr Varroa+DWV'!P$7,FALSE)</f>
        <v>6.0078251400104499</v>
      </c>
      <c r="Q251" s="12">
        <f>VLOOKUP($B251,data!$B$3:$Q$11565,'diff expr Varroa+DWV'!Q$7,FALSE)</f>
        <v>7.6950435514148801</v>
      </c>
      <c r="S251" s="40" t="str">
        <f>IF(COUNTIF(H251:L251,"&gt;"&amp;'reference parameters'!$B$2)&gt;='reference parameters'!$B$3,IF(COUNTIF('diff expr Varroa+DWV'!M251:Q251,"&gt;"&amp;'reference parameters'!$B$2)&gt;='reference parameters'!$B$4,"OK"))</f>
        <v>OK</v>
      </c>
      <c r="U251" s="3">
        <f t="shared" si="133"/>
        <v>5</v>
      </c>
      <c r="V251" s="3">
        <f t="shared" si="134"/>
        <v>1</v>
      </c>
      <c r="W251" s="3">
        <f t="shared" si="135"/>
        <v>7</v>
      </c>
      <c r="X251" s="3">
        <f t="shared" si="136"/>
        <v>2</v>
      </c>
      <c r="Y251" s="3">
        <f t="shared" si="137"/>
        <v>6</v>
      </c>
      <c r="Z251" s="3">
        <f t="shared" si="138"/>
        <v>4</v>
      </c>
      <c r="AA251" s="3">
        <f t="shared" si="139"/>
        <v>9</v>
      </c>
      <c r="AB251" s="3">
        <f t="shared" si="140"/>
        <v>8</v>
      </c>
      <c r="AC251" s="3">
        <f t="shared" si="141"/>
        <v>3</v>
      </c>
      <c r="AD251" s="3">
        <f t="shared" si="142"/>
        <v>10</v>
      </c>
      <c r="AE251" s="3"/>
      <c r="AF251" s="3">
        <f t="shared" si="143"/>
        <v>0</v>
      </c>
      <c r="AG251" s="3">
        <f t="shared" si="144"/>
        <v>0</v>
      </c>
      <c r="AH251" s="3">
        <f t="shared" si="145"/>
        <v>0</v>
      </c>
      <c r="AI251" s="3">
        <f t="shared" si="146"/>
        <v>0</v>
      </c>
      <c r="AJ251" s="3">
        <f t="shared" si="147"/>
        <v>0</v>
      </c>
      <c r="AK251" s="3">
        <f t="shared" si="148"/>
        <v>0</v>
      </c>
      <c r="AL251" s="3">
        <f t="shared" si="149"/>
        <v>0</v>
      </c>
      <c r="AM251" s="3">
        <f t="shared" si="150"/>
        <v>0</v>
      </c>
      <c r="AN251" s="3">
        <f t="shared" si="151"/>
        <v>0</v>
      </c>
      <c r="AO251" s="3">
        <f t="shared" si="152"/>
        <v>0</v>
      </c>
      <c r="AP251" s="3"/>
      <c r="AQ251" s="3">
        <f t="shared" si="153"/>
        <v>5</v>
      </c>
      <c r="AR251" s="3">
        <f t="shared" si="154"/>
        <v>1</v>
      </c>
      <c r="AS251" s="3">
        <f t="shared" si="155"/>
        <v>7</v>
      </c>
      <c r="AT251" s="3">
        <f t="shared" si="156"/>
        <v>2</v>
      </c>
      <c r="AU251" s="3">
        <f t="shared" si="157"/>
        <v>6</v>
      </c>
      <c r="AV251" s="3">
        <f t="shared" si="158"/>
        <v>4</v>
      </c>
      <c r="AW251" s="3">
        <f t="shared" si="159"/>
        <v>9</v>
      </c>
      <c r="AX251" s="3">
        <f t="shared" si="160"/>
        <v>8</v>
      </c>
      <c r="AY251" s="3">
        <f t="shared" si="161"/>
        <v>3</v>
      </c>
      <c r="AZ251" s="3">
        <f t="shared" si="162"/>
        <v>10</v>
      </c>
      <c r="BA251" s="3"/>
      <c r="BB251" s="6">
        <f t="shared" si="163"/>
        <v>5</v>
      </c>
      <c r="BC251" s="3">
        <f t="shared" si="164"/>
        <v>5</v>
      </c>
      <c r="BD251" s="3">
        <f t="shared" si="167"/>
        <v>21</v>
      </c>
      <c r="BE251" s="3">
        <f t="shared" si="168"/>
        <v>34</v>
      </c>
      <c r="BF251" s="3">
        <f t="shared" si="169"/>
        <v>19</v>
      </c>
      <c r="BG251" s="3">
        <f t="shared" si="170"/>
        <v>6</v>
      </c>
      <c r="BH251" s="3">
        <f t="shared" si="171"/>
        <v>6</v>
      </c>
      <c r="BI251" s="28">
        <f t="shared" si="172"/>
        <v>12.5</v>
      </c>
      <c r="BJ251" s="28">
        <f t="shared" si="173"/>
        <v>4.7871355387816905</v>
      </c>
      <c r="BK251" s="44">
        <f t="shared" si="174"/>
        <v>-1.3578057164544433</v>
      </c>
      <c r="BL251" s="45">
        <f t="shared" si="165"/>
        <v>8.7262670284291577E-2</v>
      </c>
      <c r="BM251" s="39"/>
      <c r="BN251" s="39" t="str">
        <f t="shared" si="175"/>
        <v/>
      </c>
      <c r="BP251" s="12">
        <f t="shared" si="176"/>
        <v>3.836381224254181E-2</v>
      </c>
    </row>
    <row r="252" spans="1:68">
      <c r="A252" s="43" t="s">
        <v>889</v>
      </c>
      <c r="B252" s="43" t="s">
        <v>890</v>
      </c>
      <c r="C252" s="43" t="s">
        <v>632</v>
      </c>
      <c r="D252" s="43" t="s">
        <v>633</v>
      </c>
      <c r="E252" s="43" t="s">
        <v>584</v>
      </c>
      <c r="F252" s="12" t="str">
        <f t="shared" si="166"/>
        <v>Immune syst</v>
      </c>
      <c r="H252" s="12">
        <f>VLOOKUP($B252,data!$B$3:$Q$11565,'diff expr Varroa+DWV'!H$7,FALSE)</f>
        <v>4.7424302842105197</v>
      </c>
      <c r="I252" s="12">
        <f>VLOOKUP($B252,data!$B$3:$Q$11565,'diff expr Varroa+DWV'!I$7,FALSE)</f>
        <v>4.9486052131722396</v>
      </c>
      <c r="J252" s="12">
        <f>VLOOKUP($B252,data!$B$3:$Q$11565,'diff expr Varroa+DWV'!J$7,FALSE)</f>
        <v>5.0160351149716202</v>
      </c>
      <c r="K252" s="12">
        <f>VLOOKUP($B252,data!$B$3:$Q$11565,'diff expr Varroa+DWV'!K$7,FALSE)</f>
        <v>4.4629136307985604</v>
      </c>
      <c r="L252" s="12">
        <f>VLOOKUP($B252,data!$B$3:$Q$11565,'diff expr Varroa+DWV'!L$7,FALSE)</f>
        <v>4.8382239915511303</v>
      </c>
      <c r="M252" s="12">
        <f>VLOOKUP($B252,data!$B$3:$Q$11565,'diff expr Varroa+DWV'!M$7,FALSE)</f>
        <v>4.72701506955603</v>
      </c>
      <c r="N252" s="12">
        <f>VLOOKUP($B252,data!$B$3:$Q$11565,'diff expr Varroa+DWV'!N$7,FALSE)</f>
        <v>4.6704332416218497</v>
      </c>
      <c r="O252" s="12">
        <f>VLOOKUP($B252,data!$B$3:$Q$11565,'diff expr Varroa+DWV'!O$7,FALSE)</f>
        <v>5.0275607712213803</v>
      </c>
      <c r="P252" s="12">
        <f>VLOOKUP($B252,data!$B$3:$Q$11565,'diff expr Varroa+DWV'!P$7,FALSE)</f>
        <v>4.6712581716948103</v>
      </c>
      <c r="Q252" s="12">
        <f>VLOOKUP($B252,data!$B$3:$Q$11565,'diff expr Varroa+DWV'!Q$7,FALSE)</f>
        <v>6.2843132996066204</v>
      </c>
      <c r="S252" s="40" t="str">
        <f>IF(COUNTIF(H252:L252,"&gt;"&amp;'reference parameters'!$B$2)&gt;='reference parameters'!$B$3,IF(COUNTIF('diff expr Varroa+DWV'!M252:Q252,"&gt;"&amp;'reference parameters'!$B$2)&gt;='reference parameters'!$B$4,"OK"))</f>
        <v>OK</v>
      </c>
      <c r="U252" s="3">
        <f t="shared" si="133"/>
        <v>5</v>
      </c>
      <c r="V252" s="3">
        <f t="shared" si="134"/>
        <v>7</v>
      </c>
      <c r="W252" s="3">
        <f t="shared" si="135"/>
        <v>8</v>
      </c>
      <c r="X252" s="3">
        <f t="shared" si="136"/>
        <v>1</v>
      </c>
      <c r="Y252" s="3">
        <f t="shared" si="137"/>
        <v>6</v>
      </c>
      <c r="Z252" s="3">
        <f t="shared" si="138"/>
        <v>4</v>
      </c>
      <c r="AA252" s="3">
        <f t="shared" si="139"/>
        <v>2</v>
      </c>
      <c r="AB252" s="3">
        <f t="shared" si="140"/>
        <v>9</v>
      </c>
      <c r="AC252" s="3">
        <f t="shared" si="141"/>
        <v>3</v>
      </c>
      <c r="AD252" s="3">
        <f t="shared" si="142"/>
        <v>10</v>
      </c>
      <c r="AE252" s="3"/>
      <c r="AF252" s="3">
        <f t="shared" si="143"/>
        <v>0</v>
      </c>
      <c r="AG252" s="3">
        <f t="shared" si="144"/>
        <v>0</v>
      </c>
      <c r="AH252" s="3">
        <f t="shared" si="145"/>
        <v>0</v>
      </c>
      <c r="AI252" s="3">
        <f t="shared" si="146"/>
        <v>0</v>
      </c>
      <c r="AJ252" s="3">
        <f t="shared" si="147"/>
        <v>0</v>
      </c>
      <c r="AK252" s="3">
        <f t="shared" si="148"/>
        <v>0</v>
      </c>
      <c r="AL252" s="3">
        <f t="shared" si="149"/>
        <v>0</v>
      </c>
      <c r="AM252" s="3">
        <f t="shared" si="150"/>
        <v>0</v>
      </c>
      <c r="AN252" s="3">
        <f t="shared" si="151"/>
        <v>0</v>
      </c>
      <c r="AO252" s="3">
        <f t="shared" si="152"/>
        <v>0</v>
      </c>
      <c r="AP252" s="3"/>
      <c r="AQ252" s="3">
        <f t="shared" si="153"/>
        <v>5</v>
      </c>
      <c r="AR252" s="3">
        <f t="shared" si="154"/>
        <v>7</v>
      </c>
      <c r="AS252" s="3">
        <f t="shared" si="155"/>
        <v>8</v>
      </c>
      <c r="AT252" s="3">
        <f t="shared" si="156"/>
        <v>1</v>
      </c>
      <c r="AU252" s="3">
        <f t="shared" si="157"/>
        <v>6</v>
      </c>
      <c r="AV252" s="3">
        <f t="shared" si="158"/>
        <v>4</v>
      </c>
      <c r="AW252" s="3">
        <f t="shared" si="159"/>
        <v>2</v>
      </c>
      <c r="AX252" s="3">
        <f t="shared" si="160"/>
        <v>9</v>
      </c>
      <c r="AY252" s="3">
        <f t="shared" si="161"/>
        <v>3</v>
      </c>
      <c r="AZ252" s="3">
        <f t="shared" si="162"/>
        <v>10</v>
      </c>
      <c r="BA252" s="3"/>
      <c r="BB252" s="6">
        <f t="shared" si="163"/>
        <v>5</v>
      </c>
      <c r="BC252" s="3">
        <f t="shared" si="164"/>
        <v>5</v>
      </c>
      <c r="BD252" s="3">
        <f t="shared" si="167"/>
        <v>27</v>
      </c>
      <c r="BE252" s="3">
        <f t="shared" si="168"/>
        <v>28</v>
      </c>
      <c r="BF252" s="3">
        <f t="shared" si="169"/>
        <v>13</v>
      </c>
      <c r="BG252" s="3">
        <f t="shared" si="170"/>
        <v>12</v>
      </c>
      <c r="BH252" s="3">
        <f t="shared" si="171"/>
        <v>12</v>
      </c>
      <c r="BI252" s="28">
        <f t="shared" si="172"/>
        <v>12.5</v>
      </c>
      <c r="BJ252" s="28">
        <f t="shared" si="173"/>
        <v>4.7871355387816905</v>
      </c>
      <c r="BK252" s="44">
        <f t="shared" si="174"/>
        <v>-0.10444659357341871</v>
      </c>
      <c r="BL252" s="45">
        <f t="shared" si="165"/>
        <v>0.45840747426404427</v>
      </c>
      <c r="BM252" s="39"/>
      <c r="BN252" s="39" t="str">
        <f t="shared" si="175"/>
        <v/>
      </c>
      <c r="BP252" s="12">
        <f t="shared" si="176"/>
        <v>2.4141802617755385E-2</v>
      </c>
    </row>
    <row r="253" spans="1:68">
      <c r="A253" s="43" t="s">
        <v>891</v>
      </c>
      <c r="B253" s="43" t="s">
        <v>892</v>
      </c>
      <c r="C253" s="43" t="s">
        <v>893</v>
      </c>
      <c r="D253" s="43" t="s">
        <v>894</v>
      </c>
      <c r="E253" s="43" t="s">
        <v>584</v>
      </c>
      <c r="F253" s="12" t="str">
        <f t="shared" si="166"/>
        <v>Immune syst</v>
      </c>
      <c r="H253" s="12">
        <f>VLOOKUP($B253,data!$B$3:$Q$11565,'diff expr Varroa+DWV'!H$7,FALSE)</f>
        <v>10.4895944580904</v>
      </c>
      <c r="I253" s="12">
        <f>VLOOKUP($B253,data!$B$3:$Q$11565,'diff expr Varroa+DWV'!I$7,FALSE)</f>
        <v>10.4129794377309</v>
      </c>
      <c r="J253" s="12">
        <f>VLOOKUP($B253,data!$B$3:$Q$11565,'diff expr Varroa+DWV'!J$7,FALSE)</f>
        <v>10.390980495589201</v>
      </c>
      <c r="K253" s="12">
        <f>VLOOKUP($B253,data!$B$3:$Q$11565,'diff expr Varroa+DWV'!K$7,FALSE)</f>
        <v>10.516976381988</v>
      </c>
      <c r="L253" s="12">
        <f>VLOOKUP($B253,data!$B$3:$Q$11565,'diff expr Varroa+DWV'!L$7,FALSE)</f>
        <v>10.709875844655601</v>
      </c>
      <c r="M253" s="12">
        <f>VLOOKUP($B253,data!$B$3:$Q$11565,'diff expr Varroa+DWV'!M$7,FALSE)</f>
        <v>10.655680488323799</v>
      </c>
      <c r="N253" s="12">
        <f>VLOOKUP($B253,data!$B$3:$Q$11565,'diff expr Varroa+DWV'!N$7,FALSE)</f>
        <v>10.898689453008201</v>
      </c>
      <c r="O253" s="12">
        <f>VLOOKUP($B253,data!$B$3:$Q$11565,'diff expr Varroa+DWV'!O$7,FALSE)</f>
        <v>10.8251573491104</v>
      </c>
      <c r="P253" s="12">
        <f>VLOOKUP($B253,data!$B$3:$Q$11565,'diff expr Varroa+DWV'!P$7,FALSE)</f>
        <v>10.4934998915131</v>
      </c>
      <c r="Q253" s="12">
        <f>VLOOKUP($B253,data!$B$3:$Q$11565,'diff expr Varroa+DWV'!Q$7,FALSE)</f>
        <v>11.5087713745489</v>
      </c>
      <c r="S253" s="40" t="str">
        <f>IF(COUNTIF(H253:L253,"&gt;"&amp;'reference parameters'!$B$2)&gt;='reference parameters'!$B$3,IF(COUNTIF('diff expr Varroa+DWV'!M253:Q253,"&gt;"&amp;'reference parameters'!$B$2)&gt;='reference parameters'!$B$4,"OK"))</f>
        <v>OK</v>
      </c>
      <c r="U253" s="3">
        <f t="shared" si="133"/>
        <v>3</v>
      </c>
      <c r="V253" s="3">
        <f t="shared" si="134"/>
        <v>2</v>
      </c>
      <c r="W253" s="3">
        <f t="shared" si="135"/>
        <v>1</v>
      </c>
      <c r="X253" s="3">
        <f t="shared" si="136"/>
        <v>5</v>
      </c>
      <c r="Y253" s="3">
        <f t="shared" si="137"/>
        <v>7</v>
      </c>
      <c r="Z253" s="3">
        <f t="shared" si="138"/>
        <v>6</v>
      </c>
      <c r="AA253" s="3">
        <f t="shared" si="139"/>
        <v>9</v>
      </c>
      <c r="AB253" s="3">
        <f t="shared" si="140"/>
        <v>8</v>
      </c>
      <c r="AC253" s="3">
        <f t="shared" si="141"/>
        <v>4</v>
      </c>
      <c r="AD253" s="3">
        <f t="shared" si="142"/>
        <v>10</v>
      </c>
      <c r="AE253" s="3"/>
      <c r="AF253" s="3">
        <f t="shared" si="143"/>
        <v>0</v>
      </c>
      <c r="AG253" s="3">
        <f t="shared" si="144"/>
        <v>0</v>
      </c>
      <c r="AH253" s="3">
        <f t="shared" si="145"/>
        <v>0</v>
      </c>
      <c r="AI253" s="3">
        <f t="shared" si="146"/>
        <v>0</v>
      </c>
      <c r="AJ253" s="3">
        <f t="shared" si="147"/>
        <v>0</v>
      </c>
      <c r="AK253" s="3">
        <f t="shared" si="148"/>
        <v>0</v>
      </c>
      <c r="AL253" s="3">
        <f t="shared" si="149"/>
        <v>0</v>
      </c>
      <c r="AM253" s="3">
        <f t="shared" si="150"/>
        <v>0</v>
      </c>
      <c r="AN253" s="3">
        <f t="shared" si="151"/>
        <v>0</v>
      </c>
      <c r="AO253" s="3">
        <f t="shared" si="152"/>
        <v>0</v>
      </c>
      <c r="AP253" s="3"/>
      <c r="AQ253" s="3">
        <f t="shared" si="153"/>
        <v>3</v>
      </c>
      <c r="AR253" s="3">
        <f t="shared" si="154"/>
        <v>2</v>
      </c>
      <c r="AS253" s="3">
        <f t="shared" si="155"/>
        <v>1</v>
      </c>
      <c r="AT253" s="3">
        <f t="shared" si="156"/>
        <v>5</v>
      </c>
      <c r="AU253" s="3">
        <f t="shared" si="157"/>
        <v>7</v>
      </c>
      <c r="AV253" s="3">
        <f t="shared" si="158"/>
        <v>6</v>
      </c>
      <c r="AW253" s="3">
        <f t="shared" si="159"/>
        <v>9</v>
      </c>
      <c r="AX253" s="3">
        <f t="shared" si="160"/>
        <v>8</v>
      </c>
      <c r="AY253" s="3">
        <f t="shared" si="161"/>
        <v>4</v>
      </c>
      <c r="AZ253" s="3">
        <f t="shared" si="162"/>
        <v>10</v>
      </c>
      <c r="BA253" s="3"/>
      <c r="BB253" s="6">
        <f t="shared" si="163"/>
        <v>5</v>
      </c>
      <c r="BC253" s="3">
        <f t="shared" si="164"/>
        <v>5</v>
      </c>
      <c r="BD253" s="3">
        <f t="shared" si="167"/>
        <v>18</v>
      </c>
      <c r="BE253" s="3">
        <f t="shared" si="168"/>
        <v>37</v>
      </c>
      <c r="BF253" s="3">
        <f t="shared" si="169"/>
        <v>22</v>
      </c>
      <c r="BG253" s="3">
        <f t="shared" si="170"/>
        <v>3</v>
      </c>
      <c r="BH253" s="3">
        <f t="shared" si="171"/>
        <v>3</v>
      </c>
      <c r="BI253" s="28">
        <f t="shared" si="172"/>
        <v>12.5</v>
      </c>
      <c r="BJ253" s="28">
        <f t="shared" si="173"/>
        <v>4.7871355387816905</v>
      </c>
      <c r="BK253" s="44">
        <f t="shared" si="174"/>
        <v>-1.9844852778949553</v>
      </c>
      <c r="BL253" s="45">
        <f t="shared" si="165"/>
        <v>2.3600883845071103E-2</v>
      </c>
      <c r="BM253" s="39"/>
      <c r="BN253" s="39" t="str">
        <f t="shared" si="175"/>
        <v/>
      </c>
      <c r="BP253" s="12">
        <f t="shared" si="176"/>
        <v>1.5125487028599411E-2</v>
      </c>
    </row>
    <row r="254" spans="1:68">
      <c r="A254" s="43" t="s">
        <v>895</v>
      </c>
      <c r="B254" s="43" t="s">
        <v>896</v>
      </c>
      <c r="C254" s="43" t="s">
        <v>897</v>
      </c>
      <c r="D254" s="43" t="s">
        <v>898</v>
      </c>
      <c r="E254" s="43" t="s">
        <v>584</v>
      </c>
      <c r="F254" s="12" t="str">
        <f t="shared" si="166"/>
        <v>Immune syst</v>
      </c>
      <c r="H254" s="12">
        <f>VLOOKUP($B254,data!$B$3:$Q$11565,'diff expr Varroa+DWV'!H$7,FALSE)</f>
        <v>9.7515225034428692</v>
      </c>
      <c r="I254" s="12">
        <f>VLOOKUP($B254,data!$B$3:$Q$11565,'diff expr Varroa+DWV'!I$7,FALSE)</f>
        <v>9.8135234527386608</v>
      </c>
      <c r="J254" s="12">
        <f>VLOOKUP($B254,data!$B$3:$Q$11565,'diff expr Varroa+DWV'!J$7,FALSE)</f>
        <v>10.399696947553901</v>
      </c>
      <c r="K254" s="12">
        <f>VLOOKUP($B254,data!$B$3:$Q$11565,'diff expr Varroa+DWV'!K$7,FALSE)</f>
        <v>10.0313599786537</v>
      </c>
      <c r="L254" s="12">
        <f>VLOOKUP($B254,data!$B$3:$Q$11565,'diff expr Varroa+DWV'!L$7,FALSE)</f>
        <v>9.9970741932325407</v>
      </c>
      <c r="M254" s="12">
        <f>VLOOKUP($B254,data!$B$3:$Q$11565,'diff expr Varroa+DWV'!M$7,FALSE)</f>
        <v>9.4970341500778108</v>
      </c>
      <c r="N254" s="12">
        <f>VLOOKUP($B254,data!$B$3:$Q$11565,'diff expr Varroa+DWV'!N$7,FALSE)</f>
        <v>9.6205717664377595</v>
      </c>
      <c r="O254" s="12">
        <f>VLOOKUP($B254,data!$B$3:$Q$11565,'diff expr Varroa+DWV'!O$7,FALSE)</f>
        <v>9.7335435410674904</v>
      </c>
      <c r="P254" s="12">
        <f>VLOOKUP($B254,data!$B$3:$Q$11565,'diff expr Varroa+DWV'!P$7,FALSE)</f>
        <v>10.2850326274417</v>
      </c>
      <c r="Q254" s="12">
        <f>VLOOKUP($B254,data!$B$3:$Q$11565,'diff expr Varroa+DWV'!Q$7,FALSE)</f>
        <v>10.0294952513164</v>
      </c>
      <c r="S254" s="40" t="str">
        <f>IF(COUNTIF(H254:L254,"&gt;"&amp;'reference parameters'!$B$2)&gt;='reference parameters'!$B$3,IF(COUNTIF('diff expr Varroa+DWV'!M254:Q254,"&gt;"&amp;'reference parameters'!$B$2)&gt;='reference parameters'!$B$4,"OK"))</f>
        <v>OK</v>
      </c>
      <c r="U254" s="3">
        <f t="shared" si="133"/>
        <v>4</v>
      </c>
      <c r="V254" s="3">
        <f t="shared" si="134"/>
        <v>5</v>
      </c>
      <c r="W254" s="3">
        <f t="shared" si="135"/>
        <v>10</v>
      </c>
      <c r="X254" s="3">
        <f t="shared" si="136"/>
        <v>8</v>
      </c>
      <c r="Y254" s="3">
        <f t="shared" si="137"/>
        <v>6</v>
      </c>
      <c r="Z254" s="3">
        <f t="shared" si="138"/>
        <v>1</v>
      </c>
      <c r="AA254" s="3">
        <f t="shared" si="139"/>
        <v>2</v>
      </c>
      <c r="AB254" s="3">
        <f t="shared" si="140"/>
        <v>3</v>
      </c>
      <c r="AC254" s="3">
        <f t="shared" si="141"/>
        <v>9</v>
      </c>
      <c r="AD254" s="3">
        <f t="shared" si="142"/>
        <v>7</v>
      </c>
      <c r="AE254" s="3"/>
      <c r="AF254" s="3">
        <f t="shared" si="143"/>
        <v>0</v>
      </c>
      <c r="AG254" s="3">
        <f t="shared" si="144"/>
        <v>0</v>
      </c>
      <c r="AH254" s="3">
        <f t="shared" si="145"/>
        <v>0</v>
      </c>
      <c r="AI254" s="3">
        <f t="shared" si="146"/>
        <v>0</v>
      </c>
      <c r="AJ254" s="3">
        <f t="shared" si="147"/>
        <v>0</v>
      </c>
      <c r="AK254" s="3">
        <f t="shared" si="148"/>
        <v>0</v>
      </c>
      <c r="AL254" s="3">
        <f t="shared" si="149"/>
        <v>0</v>
      </c>
      <c r="AM254" s="3">
        <f t="shared" si="150"/>
        <v>0</v>
      </c>
      <c r="AN254" s="3">
        <f t="shared" si="151"/>
        <v>0</v>
      </c>
      <c r="AO254" s="3">
        <f t="shared" si="152"/>
        <v>0</v>
      </c>
      <c r="AP254" s="3"/>
      <c r="AQ254" s="3">
        <f t="shared" si="153"/>
        <v>4</v>
      </c>
      <c r="AR254" s="3">
        <f t="shared" si="154"/>
        <v>5</v>
      </c>
      <c r="AS254" s="3">
        <f t="shared" si="155"/>
        <v>10</v>
      </c>
      <c r="AT254" s="3">
        <f t="shared" si="156"/>
        <v>8</v>
      </c>
      <c r="AU254" s="3">
        <f t="shared" si="157"/>
        <v>6</v>
      </c>
      <c r="AV254" s="3">
        <f t="shared" si="158"/>
        <v>1</v>
      </c>
      <c r="AW254" s="3">
        <f t="shared" si="159"/>
        <v>2</v>
      </c>
      <c r="AX254" s="3">
        <f t="shared" si="160"/>
        <v>3</v>
      </c>
      <c r="AY254" s="3">
        <f t="shared" si="161"/>
        <v>9</v>
      </c>
      <c r="AZ254" s="3">
        <f t="shared" si="162"/>
        <v>7</v>
      </c>
      <c r="BA254" s="3"/>
      <c r="BB254" s="6">
        <f t="shared" si="163"/>
        <v>5</v>
      </c>
      <c r="BC254" s="3">
        <f t="shared" si="164"/>
        <v>5</v>
      </c>
      <c r="BD254" s="3">
        <f t="shared" si="167"/>
        <v>33</v>
      </c>
      <c r="BE254" s="3">
        <f t="shared" si="168"/>
        <v>22</v>
      </c>
      <c r="BF254" s="3">
        <f t="shared" si="169"/>
        <v>7</v>
      </c>
      <c r="BG254" s="3">
        <f t="shared" si="170"/>
        <v>18</v>
      </c>
      <c r="BH254" s="3">
        <f t="shared" si="171"/>
        <v>7</v>
      </c>
      <c r="BI254" s="28">
        <f t="shared" si="172"/>
        <v>12.5</v>
      </c>
      <c r="BJ254" s="28">
        <f t="shared" si="173"/>
        <v>4.7871355387816905</v>
      </c>
      <c r="BK254" s="44">
        <f t="shared" si="174"/>
        <v>-1.1489125293076057</v>
      </c>
      <c r="BL254" s="45">
        <f t="shared" si="165"/>
        <v>0.12529602534284204</v>
      </c>
      <c r="BM254" s="39"/>
      <c r="BN254" s="39" t="str">
        <f t="shared" si="175"/>
        <v/>
      </c>
      <c r="BP254" s="12">
        <f t="shared" si="176"/>
        <v>-7.2487104791323564E-3</v>
      </c>
    </row>
    <row r="255" spans="1:68">
      <c r="A255" s="43" t="s">
        <v>899</v>
      </c>
      <c r="B255" s="43" t="s">
        <v>900</v>
      </c>
      <c r="C255" s="43" t="s">
        <v>901</v>
      </c>
      <c r="D255" s="43" t="s">
        <v>902</v>
      </c>
      <c r="E255" s="43" t="s">
        <v>584</v>
      </c>
      <c r="F255" s="12" t="str">
        <f t="shared" si="166"/>
        <v>Immune syst</v>
      </c>
      <c r="H255" s="12">
        <f>VLOOKUP($B255,data!$B$3:$Q$11565,'diff expr Varroa+DWV'!H$7,FALSE)</f>
        <v>9.8263704712499607</v>
      </c>
      <c r="I255" s="12">
        <f>VLOOKUP($B255,data!$B$3:$Q$11565,'diff expr Varroa+DWV'!I$7,FALSE)</f>
        <v>9.7800240217415304</v>
      </c>
      <c r="J255" s="12">
        <f>VLOOKUP($B255,data!$B$3:$Q$11565,'diff expr Varroa+DWV'!J$7,FALSE)</f>
        <v>9.6931001806715802</v>
      </c>
      <c r="K255" s="12">
        <f>VLOOKUP($B255,data!$B$3:$Q$11565,'diff expr Varroa+DWV'!K$7,FALSE)</f>
        <v>9.7353354280633297</v>
      </c>
      <c r="L255" s="12">
        <f>VLOOKUP($B255,data!$B$3:$Q$11565,'diff expr Varroa+DWV'!L$7,FALSE)</f>
        <v>9.8667482355645895</v>
      </c>
      <c r="M255" s="12">
        <f>VLOOKUP($B255,data!$B$3:$Q$11565,'diff expr Varroa+DWV'!M$7,FALSE)</f>
        <v>9.4993999648358596</v>
      </c>
      <c r="N255" s="12">
        <f>VLOOKUP($B255,data!$B$3:$Q$11565,'diff expr Varroa+DWV'!N$7,FALSE)</f>
        <v>9.7500439608543203</v>
      </c>
      <c r="O255" s="12">
        <f>VLOOKUP($B255,data!$B$3:$Q$11565,'diff expr Varroa+DWV'!O$7,FALSE)</f>
        <v>9.5301730813541994</v>
      </c>
      <c r="P255" s="12">
        <f>VLOOKUP($B255,data!$B$3:$Q$11565,'diff expr Varroa+DWV'!P$7,FALSE)</f>
        <v>9.4261339853429593</v>
      </c>
      <c r="Q255" s="12">
        <f>VLOOKUP($B255,data!$B$3:$Q$11565,'diff expr Varroa+DWV'!Q$7,FALSE)</f>
        <v>10.5471379838792</v>
      </c>
      <c r="S255" s="40" t="str">
        <f>IF(COUNTIF(H255:L255,"&gt;"&amp;'reference parameters'!$B$2)&gt;='reference parameters'!$B$3,IF(COUNTIF('diff expr Varroa+DWV'!M255:Q255,"&gt;"&amp;'reference parameters'!$B$2)&gt;='reference parameters'!$B$4,"OK"))</f>
        <v>OK</v>
      </c>
      <c r="U255" s="3">
        <f t="shared" si="133"/>
        <v>8</v>
      </c>
      <c r="V255" s="3">
        <f t="shared" si="134"/>
        <v>7</v>
      </c>
      <c r="W255" s="3">
        <f t="shared" si="135"/>
        <v>4</v>
      </c>
      <c r="X255" s="3">
        <f t="shared" si="136"/>
        <v>5</v>
      </c>
      <c r="Y255" s="3">
        <f t="shared" si="137"/>
        <v>9</v>
      </c>
      <c r="Z255" s="3">
        <f t="shared" si="138"/>
        <v>2</v>
      </c>
      <c r="AA255" s="3">
        <f t="shared" si="139"/>
        <v>6</v>
      </c>
      <c r="AB255" s="3">
        <f t="shared" si="140"/>
        <v>3</v>
      </c>
      <c r="AC255" s="3">
        <f t="shared" si="141"/>
        <v>1</v>
      </c>
      <c r="AD255" s="3">
        <f t="shared" si="142"/>
        <v>10</v>
      </c>
      <c r="AE255" s="3"/>
      <c r="AF255" s="3">
        <f t="shared" si="143"/>
        <v>0</v>
      </c>
      <c r="AG255" s="3">
        <f t="shared" si="144"/>
        <v>0</v>
      </c>
      <c r="AH255" s="3">
        <f t="shared" si="145"/>
        <v>0</v>
      </c>
      <c r="AI255" s="3">
        <f t="shared" si="146"/>
        <v>0</v>
      </c>
      <c r="AJ255" s="3">
        <f t="shared" si="147"/>
        <v>0</v>
      </c>
      <c r="AK255" s="3">
        <f t="shared" si="148"/>
        <v>0</v>
      </c>
      <c r="AL255" s="3">
        <f t="shared" si="149"/>
        <v>0</v>
      </c>
      <c r="AM255" s="3">
        <f t="shared" si="150"/>
        <v>0</v>
      </c>
      <c r="AN255" s="3">
        <f t="shared" si="151"/>
        <v>0</v>
      </c>
      <c r="AO255" s="3">
        <f t="shared" si="152"/>
        <v>0</v>
      </c>
      <c r="AP255" s="3"/>
      <c r="AQ255" s="3">
        <f t="shared" si="153"/>
        <v>8</v>
      </c>
      <c r="AR255" s="3">
        <f t="shared" si="154"/>
        <v>7</v>
      </c>
      <c r="AS255" s="3">
        <f t="shared" si="155"/>
        <v>4</v>
      </c>
      <c r="AT255" s="3">
        <f t="shared" si="156"/>
        <v>5</v>
      </c>
      <c r="AU255" s="3">
        <f t="shared" si="157"/>
        <v>9</v>
      </c>
      <c r="AV255" s="3">
        <f t="shared" si="158"/>
        <v>2</v>
      </c>
      <c r="AW255" s="3">
        <f t="shared" si="159"/>
        <v>6</v>
      </c>
      <c r="AX255" s="3">
        <f t="shared" si="160"/>
        <v>3</v>
      </c>
      <c r="AY255" s="3">
        <f t="shared" si="161"/>
        <v>1</v>
      </c>
      <c r="AZ255" s="3">
        <f t="shared" si="162"/>
        <v>10</v>
      </c>
      <c r="BA255" s="3"/>
      <c r="BB255" s="6">
        <f t="shared" si="163"/>
        <v>5</v>
      </c>
      <c r="BC255" s="3">
        <f t="shared" si="164"/>
        <v>5</v>
      </c>
      <c r="BD255" s="3">
        <f t="shared" si="167"/>
        <v>33</v>
      </c>
      <c r="BE255" s="3">
        <f t="shared" si="168"/>
        <v>22</v>
      </c>
      <c r="BF255" s="3">
        <f t="shared" si="169"/>
        <v>7</v>
      </c>
      <c r="BG255" s="3">
        <f t="shared" si="170"/>
        <v>18</v>
      </c>
      <c r="BH255" s="3">
        <f t="shared" si="171"/>
        <v>7</v>
      </c>
      <c r="BI255" s="28">
        <f t="shared" si="172"/>
        <v>12.5</v>
      </c>
      <c r="BJ255" s="28">
        <f t="shared" si="173"/>
        <v>4.7871355387816905</v>
      </c>
      <c r="BK255" s="44">
        <f t="shared" si="174"/>
        <v>-1.1489125293076057</v>
      </c>
      <c r="BL255" s="45">
        <f t="shared" si="165"/>
        <v>0.12529602534284204</v>
      </c>
      <c r="BM255" s="39"/>
      <c r="BN255" s="39" t="str">
        <f t="shared" si="175"/>
        <v/>
      </c>
      <c r="BP255" s="12">
        <f t="shared" si="176"/>
        <v>-1.3225205295612384E-3</v>
      </c>
    </row>
    <row r="256" spans="1:68">
      <c r="A256" s="43" t="s">
        <v>903</v>
      </c>
      <c r="B256" s="43" t="s">
        <v>904</v>
      </c>
      <c r="C256" s="43" t="s">
        <v>905</v>
      </c>
      <c r="D256" s="43" t="s">
        <v>906</v>
      </c>
      <c r="E256" s="43" t="s">
        <v>584</v>
      </c>
      <c r="F256" s="12" t="str">
        <f t="shared" si="166"/>
        <v>Immune syst</v>
      </c>
      <c r="H256" s="12" t="e">
        <f>VLOOKUP($B256,data!$B$3:$Q$11565,'diff expr Varroa+DWV'!H$7,FALSE)</f>
        <v>#N/A</v>
      </c>
      <c r="I256" s="12" t="e">
        <f>VLOOKUP($B256,data!$B$3:$Q$11565,'diff expr Varroa+DWV'!I$7,FALSE)</f>
        <v>#N/A</v>
      </c>
      <c r="J256" s="12" t="e">
        <f>VLOOKUP($B256,data!$B$3:$Q$11565,'diff expr Varroa+DWV'!J$7,FALSE)</f>
        <v>#N/A</v>
      </c>
      <c r="K256" s="12" t="e">
        <f>VLOOKUP($B256,data!$B$3:$Q$11565,'diff expr Varroa+DWV'!K$7,FALSE)</f>
        <v>#N/A</v>
      </c>
      <c r="L256" s="12" t="e">
        <f>VLOOKUP($B256,data!$B$3:$Q$11565,'diff expr Varroa+DWV'!L$7,FALSE)</f>
        <v>#N/A</v>
      </c>
      <c r="M256" s="12" t="e">
        <f>VLOOKUP($B256,data!$B$3:$Q$11565,'diff expr Varroa+DWV'!M$7,FALSE)</f>
        <v>#N/A</v>
      </c>
      <c r="N256" s="12" t="e">
        <f>VLOOKUP($B256,data!$B$3:$Q$11565,'diff expr Varroa+DWV'!N$7,FALSE)</f>
        <v>#N/A</v>
      </c>
      <c r="O256" s="12" t="e">
        <f>VLOOKUP($B256,data!$B$3:$Q$11565,'diff expr Varroa+DWV'!O$7,FALSE)</f>
        <v>#N/A</v>
      </c>
      <c r="P256" s="12" t="e">
        <f>VLOOKUP($B256,data!$B$3:$Q$11565,'diff expr Varroa+DWV'!P$7,FALSE)</f>
        <v>#N/A</v>
      </c>
      <c r="Q256" s="12" t="e">
        <f>VLOOKUP($B256,data!$B$3:$Q$11565,'diff expr Varroa+DWV'!Q$7,FALSE)</f>
        <v>#N/A</v>
      </c>
      <c r="S256" s="40" t="b">
        <f>IF(COUNTIF(H256:L256,"&gt;"&amp;'reference parameters'!$B$2)&gt;='reference parameters'!$B$3,IF(COUNTIF('diff expr Varroa+DWV'!M256:Q256,"&gt;"&amp;'reference parameters'!$B$2)&gt;='reference parameters'!$B$4,"OK"))</f>
        <v>0</v>
      </c>
      <c r="U256" s="3" t="b">
        <f t="shared" si="133"/>
        <v>0</v>
      </c>
      <c r="V256" s="3" t="b">
        <f t="shared" si="134"/>
        <v>0</v>
      </c>
      <c r="W256" s="3" t="b">
        <f t="shared" si="135"/>
        <v>0</v>
      </c>
      <c r="X256" s="3" t="b">
        <f t="shared" si="136"/>
        <v>0</v>
      </c>
      <c r="Y256" s="3" t="b">
        <f t="shared" si="137"/>
        <v>0</v>
      </c>
      <c r="Z256" s="3" t="b">
        <f t="shared" si="138"/>
        <v>0</v>
      </c>
      <c r="AA256" s="3" t="b">
        <f t="shared" si="139"/>
        <v>0</v>
      </c>
      <c r="AB256" s="3" t="b">
        <f t="shared" si="140"/>
        <v>0</v>
      </c>
      <c r="AC256" s="3" t="b">
        <f t="shared" si="141"/>
        <v>0</v>
      </c>
      <c r="AD256" s="3" t="b">
        <f t="shared" si="142"/>
        <v>0</v>
      </c>
      <c r="AE256" s="3"/>
      <c r="AF256" s="3" t="str">
        <f t="shared" si="143"/>
        <v/>
      </c>
      <c r="AG256" s="3" t="str">
        <f t="shared" si="144"/>
        <v/>
      </c>
      <c r="AH256" s="3" t="str">
        <f t="shared" si="145"/>
        <v/>
      </c>
      <c r="AI256" s="3" t="str">
        <f t="shared" si="146"/>
        <v/>
      </c>
      <c r="AJ256" s="3" t="str">
        <f t="shared" si="147"/>
        <v/>
      </c>
      <c r="AK256" s="3" t="str">
        <f t="shared" si="148"/>
        <v/>
      </c>
      <c r="AL256" s="3" t="str">
        <f t="shared" si="149"/>
        <v/>
      </c>
      <c r="AM256" s="3" t="str">
        <f t="shared" si="150"/>
        <v/>
      </c>
      <c r="AN256" s="3" t="str">
        <f t="shared" si="151"/>
        <v/>
      </c>
      <c r="AO256" s="3" t="str">
        <f t="shared" si="152"/>
        <v/>
      </c>
      <c r="AP256" s="3"/>
      <c r="AQ256" s="3" t="str">
        <f t="shared" si="153"/>
        <v/>
      </c>
      <c r="AR256" s="3" t="str">
        <f t="shared" si="154"/>
        <v/>
      </c>
      <c r="AS256" s="3" t="str">
        <f t="shared" si="155"/>
        <v/>
      </c>
      <c r="AT256" s="3" t="str">
        <f t="shared" si="156"/>
        <v/>
      </c>
      <c r="AU256" s="3" t="str">
        <f t="shared" si="157"/>
        <v/>
      </c>
      <c r="AV256" s="3" t="str">
        <f t="shared" si="158"/>
        <v/>
      </c>
      <c r="AW256" s="3" t="str">
        <f t="shared" si="159"/>
        <v/>
      </c>
      <c r="AX256" s="3" t="str">
        <f t="shared" si="160"/>
        <v/>
      </c>
      <c r="AY256" s="3" t="str">
        <f t="shared" si="161"/>
        <v/>
      </c>
      <c r="AZ256" s="3" t="str">
        <f t="shared" si="162"/>
        <v/>
      </c>
      <c r="BA256" s="3"/>
      <c r="BB256" s="6">
        <f t="shared" si="163"/>
        <v>0</v>
      </c>
      <c r="BC256" s="3">
        <f t="shared" si="164"/>
        <v>0</v>
      </c>
      <c r="BD256" s="3">
        <f t="shared" si="167"/>
        <v>0</v>
      </c>
      <c r="BE256" s="3">
        <f t="shared" si="168"/>
        <v>0</v>
      </c>
      <c r="BF256" s="3">
        <f t="shared" si="169"/>
        <v>0</v>
      </c>
      <c r="BG256" s="3">
        <f t="shared" si="170"/>
        <v>0</v>
      </c>
      <c r="BH256" s="3">
        <f t="shared" si="171"/>
        <v>0</v>
      </c>
      <c r="BI256" s="28">
        <f t="shared" si="172"/>
        <v>0</v>
      </c>
      <c r="BJ256" s="28">
        <f t="shared" si="173"/>
        <v>0</v>
      </c>
      <c r="BK256" s="44" t="e">
        <f t="shared" si="174"/>
        <v>#DIV/0!</v>
      </c>
      <c r="BL256" s="45" t="str">
        <f t="shared" si="165"/>
        <v/>
      </c>
      <c r="BM256" s="39"/>
      <c r="BN256" s="39" t="str">
        <f t="shared" si="175"/>
        <v/>
      </c>
      <c r="BP256" s="12" t="e">
        <f t="shared" si="176"/>
        <v>#N/A</v>
      </c>
    </row>
    <row r="257" spans="1:68">
      <c r="A257" s="43" t="s">
        <v>907</v>
      </c>
      <c r="B257" s="43" t="s">
        <v>908</v>
      </c>
      <c r="C257" s="43" t="s">
        <v>909</v>
      </c>
      <c r="D257" s="43" t="s">
        <v>910</v>
      </c>
      <c r="E257" s="43" t="s">
        <v>584</v>
      </c>
      <c r="F257" s="12" t="str">
        <f t="shared" si="166"/>
        <v>Immune syst</v>
      </c>
      <c r="H257" s="12">
        <f>VLOOKUP($B257,data!$B$3:$Q$11565,'diff expr Varroa+DWV'!H$7,FALSE)</f>
        <v>7.9696956834284798</v>
      </c>
      <c r="I257" s="12">
        <f>VLOOKUP($B257,data!$B$3:$Q$11565,'diff expr Varroa+DWV'!I$7,FALSE)</f>
        <v>8.0696746781631301</v>
      </c>
      <c r="J257" s="12">
        <f>VLOOKUP($B257,data!$B$3:$Q$11565,'diff expr Varroa+DWV'!J$7,FALSE)</f>
        <v>8.1538601930408205</v>
      </c>
      <c r="K257" s="12">
        <f>VLOOKUP($B257,data!$B$3:$Q$11565,'diff expr Varroa+DWV'!K$7,FALSE)</f>
        <v>8.1811406841559897</v>
      </c>
      <c r="L257" s="12">
        <f>VLOOKUP($B257,data!$B$3:$Q$11565,'diff expr Varroa+DWV'!L$7,FALSE)</f>
        <v>7.9068761537441397</v>
      </c>
      <c r="M257" s="12">
        <f>VLOOKUP($B257,data!$B$3:$Q$11565,'diff expr Varroa+DWV'!M$7,FALSE)</f>
        <v>8.3081422645750607</v>
      </c>
      <c r="N257" s="12">
        <f>VLOOKUP($B257,data!$B$3:$Q$11565,'diff expr Varroa+DWV'!N$7,FALSE)</f>
        <v>8.0393316103284906</v>
      </c>
      <c r="O257" s="12">
        <f>VLOOKUP($B257,data!$B$3:$Q$11565,'diff expr Varroa+DWV'!O$7,FALSE)</f>
        <v>8.3950172611237992</v>
      </c>
      <c r="P257" s="12">
        <f>VLOOKUP($B257,data!$B$3:$Q$11565,'diff expr Varroa+DWV'!P$7,FALSE)</f>
        <v>8.7765005643214096</v>
      </c>
      <c r="Q257" s="12">
        <f>VLOOKUP($B257,data!$B$3:$Q$11565,'diff expr Varroa+DWV'!Q$7,FALSE)</f>
        <v>6.2843132996066204</v>
      </c>
      <c r="S257" s="40" t="str">
        <f>IF(COUNTIF(H257:L257,"&gt;"&amp;'reference parameters'!$B$2)&gt;='reference parameters'!$B$3,IF(COUNTIF('diff expr Varroa+DWV'!M257:Q257,"&gt;"&amp;'reference parameters'!$B$2)&gt;='reference parameters'!$B$4,"OK"))</f>
        <v>OK</v>
      </c>
      <c r="U257" s="3">
        <f t="shared" si="133"/>
        <v>3</v>
      </c>
      <c r="V257" s="3">
        <f t="shared" si="134"/>
        <v>5</v>
      </c>
      <c r="W257" s="3">
        <f t="shared" si="135"/>
        <v>6</v>
      </c>
      <c r="X257" s="3">
        <f t="shared" si="136"/>
        <v>7</v>
      </c>
      <c r="Y257" s="3">
        <f t="shared" si="137"/>
        <v>2</v>
      </c>
      <c r="Z257" s="3">
        <f t="shared" si="138"/>
        <v>8</v>
      </c>
      <c r="AA257" s="3">
        <f t="shared" si="139"/>
        <v>4</v>
      </c>
      <c r="AB257" s="3">
        <f t="shared" si="140"/>
        <v>9</v>
      </c>
      <c r="AC257" s="3">
        <f t="shared" si="141"/>
        <v>10</v>
      </c>
      <c r="AD257" s="3">
        <f t="shared" si="142"/>
        <v>1</v>
      </c>
      <c r="AE257" s="3"/>
      <c r="AF257" s="3">
        <f t="shared" si="143"/>
        <v>0</v>
      </c>
      <c r="AG257" s="3">
        <f t="shared" si="144"/>
        <v>0</v>
      </c>
      <c r="AH257" s="3">
        <f t="shared" si="145"/>
        <v>0</v>
      </c>
      <c r="AI257" s="3">
        <f t="shared" si="146"/>
        <v>0</v>
      </c>
      <c r="AJ257" s="3">
        <f t="shared" si="147"/>
        <v>0</v>
      </c>
      <c r="AK257" s="3">
        <f t="shared" si="148"/>
        <v>0</v>
      </c>
      <c r="AL257" s="3">
        <f t="shared" si="149"/>
        <v>0</v>
      </c>
      <c r="AM257" s="3">
        <f t="shared" si="150"/>
        <v>0</v>
      </c>
      <c r="AN257" s="3">
        <f t="shared" si="151"/>
        <v>0</v>
      </c>
      <c r="AO257" s="3">
        <f t="shared" si="152"/>
        <v>0</v>
      </c>
      <c r="AP257" s="3"/>
      <c r="AQ257" s="3">
        <f t="shared" si="153"/>
        <v>3</v>
      </c>
      <c r="AR257" s="3">
        <f t="shared" si="154"/>
        <v>5</v>
      </c>
      <c r="AS257" s="3">
        <f t="shared" si="155"/>
        <v>6</v>
      </c>
      <c r="AT257" s="3">
        <f t="shared" si="156"/>
        <v>7</v>
      </c>
      <c r="AU257" s="3">
        <f t="shared" si="157"/>
        <v>2</v>
      </c>
      <c r="AV257" s="3">
        <f t="shared" si="158"/>
        <v>8</v>
      </c>
      <c r="AW257" s="3">
        <f t="shared" si="159"/>
        <v>4</v>
      </c>
      <c r="AX257" s="3">
        <f t="shared" si="160"/>
        <v>9</v>
      </c>
      <c r="AY257" s="3">
        <f t="shared" si="161"/>
        <v>10</v>
      </c>
      <c r="AZ257" s="3">
        <f t="shared" si="162"/>
        <v>1</v>
      </c>
      <c r="BA257" s="3"/>
      <c r="BB257" s="6">
        <f t="shared" si="163"/>
        <v>5</v>
      </c>
      <c r="BC257" s="3">
        <f t="shared" si="164"/>
        <v>5</v>
      </c>
      <c r="BD257" s="3">
        <f t="shared" si="167"/>
        <v>23</v>
      </c>
      <c r="BE257" s="3">
        <f t="shared" si="168"/>
        <v>32</v>
      </c>
      <c r="BF257" s="3">
        <f t="shared" si="169"/>
        <v>17</v>
      </c>
      <c r="BG257" s="3">
        <f t="shared" si="170"/>
        <v>8</v>
      </c>
      <c r="BH257" s="3">
        <f t="shared" si="171"/>
        <v>8</v>
      </c>
      <c r="BI257" s="28">
        <f t="shared" si="172"/>
        <v>12.5</v>
      </c>
      <c r="BJ257" s="28">
        <f t="shared" si="173"/>
        <v>4.7871355387816905</v>
      </c>
      <c r="BK257" s="44">
        <f t="shared" si="174"/>
        <v>-0.94001934216076832</v>
      </c>
      <c r="BL257" s="45">
        <f t="shared" si="165"/>
        <v>0.17360381967471225</v>
      </c>
      <c r="BM257" s="39"/>
      <c r="BN257" s="39" t="str">
        <f t="shared" si="175"/>
        <v/>
      </c>
      <c r="BP257" s="12">
        <f t="shared" si="176"/>
        <v>-5.1837764439648269E-3</v>
      </c>
    </row>
    <row r="258" spans="1:68">
      <c r="A258" s="43" t="s">
        <v>911</v>
      </c>
      <c r="B258" s="43" t="s">
        <v>912</v>
      </c>
      <c r="C258" s="43" t="s">
        <v>913</v>
      </c>
      <c r="D258" s="43" t="s">
        <v>914</v>
      </c>
      <c r="E258" s="43" t="s">
        <v>584</v>
      </c>
      <c r="F258" s="12" t="str">
        <f t="shared" si="166"/>
        <v>Immune syst</v>
      </c>
      <c r="H258" s="12">
        <f>VLOOKUP($B258,data!$B$3:$Q$11565,'diff expr Varroa+DWV'!H$7,FALSE)</f>
        <v>7.2508883405074904</v>
      </c>
      <c r="I258" s="12">
        <f>VLOOKUP($B258,data!$B$3:$Q$11565,'diff expr Varroa+DWV'!I$7,FALSE)</f>
        <v>7.1834890738267099</v>
      </c>
      <c r="J258" s="12">
        <f>VLOOKUP($B258,data!$B$3:$Q$11565,'diff expr Varroa+DWV'!J$7,FALSE)</f>
        <v>7.1929456960548803</v>
      </c>
      <c r="K258" s="12">
        <f>VLOOKUP($B258,data!$B$3:$Q$11565,'diff expr Varroa+DWV'!K$7,FALSE)</f>
        <v>7.1982087148309599</v>
      </c>
      <c r="L258" s="12">
        <f>VLOOKUP($B258,data!$B$3:$Q$11565,'diff expr Varroa+DWV'!L$7,FALSE)</f>
        <v>7.8739907276269099</v>
      </c>
      <c r="M258" s="12">
        <f>VLOOKUP($B258,data!$B$3:$Q$11565,'diff expr Varroa+DWV'!M$7,FALSE)</f>
        <v>7.0674657490229604</v>
      </c>
      <c r="N258" s="12">
        <f>VLOOKUP($B258,data!$B$3:$Q$11565,'diff expr Varroa+DWV'!N$7,FALSE)</f>
        <v>7.3660909581450102</v>
      </c>
      <c r="O258" s="12">
        <f>VLOOKUP($B258,data!$B$3:$Q$11565,'diff expr Varroa+DWV'!O$7,FALSE)</f>
        <v>7.1366311506881104</v>
      </c>
      <c r="P258" s="12">
        <f>VLOOKUP($B258,data!$B$3:$Q$11565,'diff expr Varroa+DWV'!P$7,FALSE)</f>
        <v>6.3422324803325996</v>
      </c>
      <c r="Q258" s="12">
        <f>VLOOKUP($B258,data!$B$3:$Q$11565,'diff expr Varroa+DWV'!Q$7,FALSE)</f>
        <v>8.9889439006726093</v>
      </c>
      <c r="S258" s="40" t="str">
        <f>IF(COUNTIF(H258:L258,"&gt;"&amp;'reference parameters'!$B$2)&gt;='reference parameters'!$B$3,IF(COUNTIF('diff expr Varroa+DWV'!M258:Q258,"&gt;"&amp;'reference parameters'!$B$2)&gt;='reference parameters'!$B$4,"OK"))</f>
        <v>OK</v>
      </c>
      <c r="U258" s="3">
        <f t="shared" si="133"/>
        <v>7</v>
      </c>
      <c r="V258" s="3">
        <f t="shared" si="134"/>
        <v>4</v>
      </c>
      <c r="W258" s="3">
        <f t="shared" si="135"/>
        <v>5</v>
      </c>
      <c r="X258" s="3">
        <f t="shared" si="136"/>
        <v>6</v>
      </c>
      <c r="Y258" s="3">
        <f t="shared" si="137"/>
        <v>9</v>
      </c>
      <c r="Z258" s="3">
        <f t="shared" si="138"/>
        <v>2</v>
      </c>
      <c r="AA258" s="3">
        <f t="shared" si="139"/>
        <v>8</v>
      </c>
      <c r="AB258" s="3">
        <f t="shared" si="140"/>
        <v>3</v>
      </c>
      <c r="AC258" s="3">
        <f t="shared" si="141"/>
        <v>1</v>
      </c>
      <c r="AD258" s="3">
        <f t="shared" si="142"/>
        <v>10</v>
      </c>
      <c r="AE258" s="3"/>
      <c r="AF258" s="3">
        <f t="shared" si="143"/>
        <v>0</v>
      </c>
      <c r="AG258" s="3">
        <f t="shared" si="144"/>
        <v>0</v>
      </c>
      <c r="AH258" s="3">
        <f t="shared" si="145"/>
        <v>0</v>
      </c>
      <c r="AI258" s="3">
        <f t="shared" si="146"/>
        <v>0</v>
      </c>
      <c r="AJ258" s="3">
        <f t="shared" si="147"/>
        <v>0</v>
      </c>
      <c r="AK258" s="3">
        <f t="shared" si="148"/>
        <v>0</v>
      </c>
      <c r="AL258" s="3">
        <f t="shared" si="149"/>
        <v>0</v>
      </c>
      <c r="AM258" s="3">
        <f t="shared" si="150"/>
        <v>0</v>
      </c>
      <c r="AN258" s="3">
        <f t="shared" si="151"/>
        <v>0</v>
      </c>
      <c r="AO258" s="3">
        <f t="shared" si="152"/>
        <v>0</v>
      </c>
      <c r="AP258" s="3"/>
      <c r="AQ258" s="3">
        <f t="shared" si="153"/>
        <v>7</v>
      </c>
      <c r="AR258" s="3">
        <f t="shared" si="154"/>
        <v>4</v>
      </c>
      <c r="AS258" s="3">
        <f t="shared" si="155"/>
        <v>5</v>
      </c>
      <c r="AT258" s="3">
        <f t="shared" si="156"/>
        <v>6</v>
      </c>
      <c r="AU258" s="3">
        <f t="shared" si="157"/>
        <v>9</v>
      </c>
      <c r="AV258" s="3">
        <f t="shared" si="158"/>
        <v>2</v>
      </c>
      <c r="AW258" s="3">
        <f t="shared" si="159"/>
        <v>8</v>
      </c>
      <c r="AX258" s="3">
        <f t="shared" si="160"/>
        <v>3</v>
      </c>
      <c r="AY258" s="3">
        <f t="shared" si="161"/>
        <v>1</v>
      </c>
      <c r="AZ258" s="3">
        <f t="shared" si="162"/>
        <v>10</v>
      </c>
      <c r="BA258" s="3"/>
      <c r="BB258" s="6">
        <f t="shared" si="163"/>
        <v>5</v>
      </c>
      <c r="BC258" s="3">
        <f t="shared" si="164"/>
        <v>5</v>
      </c>
      <c r="BD258" s="3">
        <f t="shared" si="167"/>
        <v>31</v>
      </c>
      <c r="BE258" s="3">
        <f t="shared" si="168"/>
        <v>24</v>
      </c>
      <c r="BF258" s="3">
        <f t="shared" si="169"/>
        <v>9</v>
      </c>
      <c r="BG258" s="3">
        <f t="shared" si="170"/>
        <v>16</v>
      </c>
      <c r="BH258" s="3">
        <f t="shared" si="171"/>
        <v>9</v>
      </c>
      <c r="BI258" s="28">
        <f t="shared" si="172"/>
        <v>12.5</v>
      </c>
      <c r="BJ258" s="28">
        <f t="shared" si="173"/>
        <v>4.7871355387816905</v>
      </c>
      <c r="BK258" s="44">
        <f t="shared" si="174"/>
        <v>-0.73112615501393097</v>
      </c>
      <c r="BL258" s="45">
        <f t="shared" si="165"/>
        <v>0.23235104997023245</v>
      </c>
      <c r="BM258" s="39"/>
      <c r="BN258" s="39" t="str">
        <f t="shared" si="175"/>
        <v/>
      </c>
      <c r="BP258" s="12">
        <f t="shared" si="176"/>
        <v>2.3820079900255956E-3</v>
      </c>
    </row>
    <row r="259" spans="1:68">
      <c r="A259" s="43" t="s">
        <v>915</v>
      </c>
      <c r="B259" s="43" t="s">
        <v>916</v>
      </c>
      <c r="C259" s="43" t="s">
        <v>917</v>
      </c>
      <c r="D259" s="43" t="s">
        <v>918</v>
      </c>
      <c r="E259" s="43" t="s">
        <v>584</v>
      </c>
      <c r="F259" s="12" t="str">
        <f t="shared" si="166"/>
        <v>Immune syst</v>
      </c>
      <c r="H259" s="12">
        <f>VLOOKUP($B259,data!$B$3:$Q$11565,'diff expr Varroa+DWV'!H$7,FALSE)</f>
        <v>10.634024387778499</v>
      </c>
      <c r="I259" s="12">
        <f>VLOOKUP($B259,data!$B$3:$Q$11565,'diff expr Varroa+DWV'!I$7,FALSE)</f>
        <v>10.7083751974798</v>
      </c>
      <c r="J259" s="12">
        <f>VLOOKUP($B259,data!$B$3:$Q$11565,'diff expr Varroa+DWV'!J$7,FALSE)</f>
        <v>10.7437732124683</v>
      </c>
      <c r="K259" s="12">
        <f>VLOOKUP($B259,data!$B$3:$Q$11565,'diff expr Varroa+DWV'!K$7,FALSE)</f>
        <v>10.4207785200046</v>
      </c>
      <c r="L259" s="12">
        <f>VLOOKUP($B259,data!$B$3:$Q$11565,'diff expr Varroa+DWV'!L$7,FALSE)</f>
        <v>10.4289854865451</v>
      </c>
      <c r="M259" s="12">
        <f>VLOOKUP($B259,data!$B$3:$Q$11565,'diff expr Varroa+DWV'!M$7,FALSE)</f>
        <v>10.6959431672676</v>
      </c>
      <c r="N259" s="12">
        <f>VLOOKUP($B259,data!$B$3:$Q$11565,'diff expr Varroa+DWV'!N$7,FALSE)</f>
        <v>10.850190192825901</v>
      </c>
      <c r="O259" s="12">
        <f>VLOOKUP($B259,data!$B$3:$Q$11565,'diff expr Varroa+DWV'!O$7,FALSE)</f>
        <v>10.681501261819101</v>
      </c>
      <c r="P259" s="12">
        <f>VLOOKUP($B259,data!$B$3:$Q$11565,'diff expr Varroa+DWV'!P$7,FALSE)</f>
        <v>10.965969000957999</v>
      </c>
      <c r="Q259" s="12">
        <f>VLOOKUP($B259,data!$B$3:$Q$11565,'diff expr Varroa+DWV'!Q$7,FALSE)</f>
        <v>11.214901564222499</v>
      </c>
      <c r="S259" s="40" t="str">
        <f>IF(COUNTIF(H259:L259,"&gt;"&amp;'reference parameters'!$B$2)&gt;='reference parameters'!$B$3,IF(COUNTIF('diff expr Varroa+DWV'!M259:Q259,"&gt;"&amp;'reference parameters'!$B$2)&gt;='reference parameters'!$B$4,"OK"))</f>
        <v>OK</v>
      </c>
      <c r="U259" s="3">
        <f t="shared" si="133"/>
        <v>3</v>
      </c>
      <c r="V259" s="3">
        <f t="shared" si="134"/>
        <v>6</v>
      </c>
      <c r="W259" s="3">
        <f t="shared" si="135"/>
        <v>7</v>
      </c>
      <c r="X259" s="3">
        <f t="shared" si="136"/>
        <v>1</v>
      </c>
      <c r="Y259" s="3">
        <f t="shared" si="137"/>
        <v>2</v>
      </c>
      <c r="Z259" s="3">
        <f t="shared" si="138"/>
        <v>5</v>
      </c>
      <c r="AA259" s="3">
        <f t="shared" si="139"/>
        <v>8</v>
      </c>
      <c r="AB259" s="3">
        <f t="shared" si="140"/>
        <v>4</v>
      </c>
      <c r="AC259" s="3">
        <f t="shared" si="141"/>
        <v>9</v>
      </c>
      <c r="AD259" s="3">
        <f t="shared" si="142"/>
        <v>10</v>
      </c>
      <c r="AE259" s="3"/>
      <c r="AF259" s="3">
        <f t="shared" si="143"/>
        <v>0</v>
      </c>
      <c r="AG259" s="3">
        <f t="shared" si="144"/>
        <v>0</v>
      </c>
      <c r="AH259" s="3">
        <f t="shared" si="145"/>
        <v>0</v>
      </c>
      <c r="AI259" s="3">
        <f t="shared" si="146"/>
        <v>0</v>
      </c>
      <c r="AJ259" s="3">
        <f t="shared" si="147"/>
        <v>0</v>
      </c>
      <c r="AK259" s="3">
        <f t="shared" si="148"/>
        <v>0</v>
      </c>
      <c r="AL259" s="3">
        <f t="shared" si="149"/>
        <v>0</v>
      </c>
      <c r="AM259" s="3">
        <f t="shared" si="150"/>
        <v>0</v>
      </c>
      <c r="AN259" s="3">
        <f t="shared" si="151"/>
        <v>0</v>
      </c>
      <c r="AO259" s="3">
        <f t="shared" si="152"/>
        <v>0</v>
      </c>
      <c r="AP259" s="3"/>
      <c r="AQ259" s="3">
        <f t="shared" si="153"/>
        <v>3</v>
      </c>
      <c r="AR259" s="3">
        <f t="shared" si="154"/>
        <v>6</v>
      </c>
      <c r="AS259" s="3">
        <f t="shared" si="155"/>
        <v>7</v>
      </c>
      <c r="AT259" s="3">
        <f t="shared" si="156"/>
        <v>1</v>
      </c>
      <c r="AU259" s="3">
        <f t="shared" si="157"/>
        <v>2</v>
      </c>
      <c r="AV259" s="3">
        <f t="shared" si="158"/>
        <v>5</v>
      </c>
      <c r="AW259" s="3">
        <f t="shared" si="159"/>
        <v>8</v>
      </c>
      <c r="AX259" s="3">
        <f t="shared" si="160"/>
        <v>4</v>
      </c>
      <c r="AY259" s="3">
        <f t="shared" si="161"/>
        <v>9</v>
      </c>
      <c r="AZ259" s="3">
        <f t="shared" si="162"/>
        <v>10</v>
      </c>
      <c r="BA259" s="3"/>
      <c r="BB259" s="6">
        <f t="shared" si="163"/>
        <v>5</v>
      </c>
      <c r="BC259" s="3">
        <f t="shared" si="164"/>
        <v>5</v>
      </c>
      <c r="BD259" s="3">
        <f t="shared" si="167"/>
        <v>19</v>
      </c>
      <c r="BE259" s="3">
        <f t="shared" si="168"/>
        <v>36</v>
      </c>
      <c r="BF259" s="3">
        <f t="shared" si="169"/>
        <v>21</v>
      </c>
      <c r="BG259" s="3">
        <f t="shared" si="170"/>
        <v>4</v>
      </c>
      <c r="BH259" s="3">
        <f t="shared" si="171"/>
        <v>4</v>
      </c>
      <c r="BI259" s="28">
        <f t="shared" si="172"/>
        <v>12.5</v>
      </c>
      <c r="BJ259" s="28">
        <f t="shared" si="173"/>
        <v>4.7871355387816905</v>
      </c>
      <c r="BK259" s="44">
        <f t="shared" si="174"/>
        <v>-1.775592090748118</v>
      </c>
      <c r="BL259" s="45">
        <f t="shared" si="165"/>
        <v>3.7900087291180634E-2</v>
      </c>
      <c r="BM259" s="39"/>
      <c r="BN259" s="39" t="str">
        <f t="shared" si="175"/>
        <v/>
      </c>
      <c r="BP259" s="12">
        <f t="shared" si="176"/>
        <v>1.1916191145501067E-2</v>
      </c>
    </row>
    <row r="260" spans="1:68">
      <c r="A260" s="43" t="s">
        <v>919</v>
      </c>
      <c r="B260" s="43" t="s">
        <v>920</v>
      </c>
      <c r="C260" s="43" t="s">
        <v>921</v>
      </c>
      <c r="D260" s="43" t="s">
        <v>922</v>
      </c>
      <c r="E260" s="43" t="s">
        <v>584</v>
      </c>
      <c r="F260" s="12" t="str">
        <f t="shared" si="166"/>
        <v>Immune syst</v>
      </c>
      <c r="H260" s="12">
        <f>VLOOKUP($B260,data!$B$3:$Q$11565,'diff expr Varroa+DWV'!H$7,FALSE)</f>
        <v>8.1276722546102995</v>
      </c>
      <c r="I260" s="12">
        <f>VLOOKUP($B260,data!$B$3:$Q$11565,'diff expr Varroa+DWV'!I$7,FALSE)</f>
        <v>8.1379069867990292</v>
      </c>
      <c r="J260" s="12">
        <f>VLOOKUP($B260,data!$B$3:$Q$11565,'diff expr Varroa+DWV'!J$7,FALSE)</f>
        <v>7.9517909669453397</v>
      </c>
      <c r="K260" s="12">
        <f>VLOOKUP($B260,data!$B$3:$Q$11565,'diff expr Varroa+DWV'!K$7,FALSE)</f>
        <v>7.8851281056233304</v>
      </c>
      <c r="L260" s="12">
        <f>VLOOKUP($B260,data!$B$3:$Q$11565,'diff expr Varroa+DWV'!L$7,FALSE)</f>
        <v>8.1275092336118995</v>
      </c>
      <c r="M260" s="12">
        <f>VLOOKUP($B260,data!$B$3:$Q$11565,'diff expr Varroa+DWV'!M$7,FALSE)</f>
        <v>7.9515353077633701</v>
      </c>
      <c r="N260" s="12">
        <f>VLOOKUP($B260,data!$B$3:$Q$11565,'diff expr Varroa+DWV'!N$7,FALSE)</f>
        <v>7.7134254758055496</v>
      </c>
      <c r="O260" s="12">
        <f>VLOOKUP($B260,data!$B$3:$Q$11565,'diff expr Varroa+DWV'!O$7,FALSE)</f>
        <v>7.9889471590135299</v>
      </c>
      <c r="P260" s="12">
        <f>VLOOKUP($B260,data!$B$3:$Q$11565,'diff expr Varroa+DWV'!P$7,FALSE)</f>
        <v>7.6604357769062297</v>
      </c>
      <c r="Q260" s="12">
        <f>VLOOKUP($B260,data!$B$3:$Q$11565,'diff expr Varroa+DWV'!Q$7,FALSE)</f>
        <v>8.2978683598244807</v>
      </c>
      <c r="S260" s="40" t="str">
        <f>IF(COUNTIF(H260:L260,"&gt;"&amp;'reference parameters'!$B$2)&gt;='reference parameters'!$B$3,IF(COUNTIF('diff expr Varroa+DWV'!M260:Q260,"&gt;"&amp;'reference parameters'!$B$2)&gt;='reference parameters'!$B$4,"OK"))</f>
        <v>OK</v>
      </c>
      <c r="U260" s="3">
        <f t="shared" si="133"/>
        <v>8</v>
      </c>
      <c r="V260" s="3">
        <f t="shared" si="134"/>
        <v>9</v>
      </c>
      <c r="W260" s="3">
        <f t="shared" si="135"/>
        <v>5</v>
      </c>
      <c r="X260" s="3">
        <f t="shared" si="136"/>
        <v>3</v>
      </c>
      <c r="Y260" s="3">
        <f t="shared" si="137"/>
        <v>7</v>
      </c>
      <c r="Z260" s="3">
        <f t="shared" si="138"/>
        <v>4</v>
      </c>
      <c r="AA260" s="3">
        <f t="shared" si="139"/>
        <v>2</v>
      </c>
      <c r="AB260" s="3">
        <f t="shared" si="140"/>
        <v>6</v>
      </c>
      <c r="AC260" s="3">
        <f t="shared" si="141"/>
        <v>1</v>
      </c>
      <c r="AD260" s="3">
        <f t="shared" si="142"/>
        <v>10</v>
      </c>
      <c r="AE260" s="3"/>
      <c r="AF260" s="3">
        <f t="shared" si="143"/>
        <v>0</v>
      </c>
      <c r="AG260" s="3">
        <f t="shared" si="144"/>
        <v>0</v>
      </c>
      <c r="AH260" s="3">
        <f t="shared" si="145"/>
        <v>0</v>
      </c>
      <c r="AI260" s="3">
        <f t="shared" si="146"/>
        <v>0</v>
      </c>
      <c r="AJ260" s="3">
        <f t="shared" si="147"/>
        <v>0</v>
      </c>
      <c r="AK260" s="3">
        <f t="shared" si="148"/>
        <v>0</v>
      </c>
      <c r="AL260" s="3">
        <f t="shared" si="149"/>
        <v>0</v>
      </c>
      <c r="AM260" s="3">
        <f t="shared" si="150"/>
        <v>0</v>
      </c>
      <c r="AN260" s="3">
        <f t="shared" si="151"/>
        <v>0</v>
      </c>
      <c r="AO260" s="3">
        <f t="shared" si="152"/>
        <v>0</v>
      </c>
      <c r="AP260" s="3"/>
      <c r="AQ260" s="3">
        <f t="shared" si="153"/>
        <v>8</v>
      </c>
      <c r="AR260" s="3">
        <f t="shared" si="154"/>
        <v>9</v>
      </c>
      <c r="AS260" s="3">
        <f t="shared" si="155"/>
        <v>5</v>
      </c>
      <c r="AT260" s="3">
        <f t="shared" si="156"/>
        <v>3</v>
      </c>
      <c r="AU260" s="3">
        <f t="shared" si="157"/>
        <v>7</v>
      </c>
      <c r="AV260" s="3">
        <f t="shared" si="158"/>
        <v>4</v>
      </c>
      <c r="AW260" s="3">
        <f t="shared" si="159"/>
        <v>2</v>
      </c>
      <c r="AX260" s="3">
        <f t="shared" si="160"/>
        <v>6</v>
      </c>
      <c r="AY260" s="3">
        <f t="shared" si="161"/>
        <v>1</v>
      </c>
      <c r="AZ260" s="3">
        <f t="shared" si="162"/>
        <v>10</v>
      </c>
      <c r="BA260" s="3"/>
      <c r="BB260" s="6">
        <f t="shared" si="163"/>
        <v>5</v>
      </c>
      <c r="BC260" s="3">
        <f t="shared" si="164"/>
        <v>5</v>
      </c>
      <c r="BD260" s="3">
        <f t="shared" si="167"/>
        <v>32</v>
      </c>
      <c r="BE260" s="3">
        <f t="shared" si="168"/>
        <v>23</v>
      </c>
      <c r="BF260" s="3">
        <f t="shared" si="169"/>
        <v>8</v>
      </c>
      <c r="BG260" s="3">
        <f t="shared" si="170"/>
        <v>17</v>
      </c>
      <c r="BH260" s="3">
        <f t="shared" si="171"/>
        <v>8</v>
      </c>
      <c r="BI260" s="28">
        <f t="shared" si="172"/>
        <v>12.5</v>
      </c>
      <c r="BJ260" s="28">
        <f t="shared" si="173"/>
        <v>4.7871355387816905</v>
      </c>
      <c r="BK260" s="44">
        <f t="shared" si="174"/>
        <v>-0.94001934216076832</v>
      </c>
      <c r="BL260" s="45">
        <f t="shared" si="165"/>
        <v>0.17360381967471225</v>
      </c>
      <c r="BM260" s="39"/>
      <c r="BN260" s="39" t="str">
        <f t="shared" si="175"/>
        <v/>
      </c>
      <c r="BP260" s="12">
        <f t="shared" si="176"/>
        <v>-6.7210185018630273E-3</v>
      </c>
    </row>
    <row r="261" spans="1:68">
      <c r="A261" s="43" t="s">
        <v>923</v>
      </c>
      <c r="B261" s="43" t="s">
        <v>924</v>
      </c>
      <c r="C261" s="43" t="s">
        <v>925</v>
      </c>
      <c r="D261" s="43" t="s">
        <v>926</v>
      </c>
      <c r="E261" s="43" t="s">
        <v>584</v>
      </c>
      <c r="F261" s="12" t="str">
        <f t="shared" si="166"/>
        <v>Immune syst</v>
      </c>
      <c r="H261" s="12">
        <f>VLOOKUP($B261,data!$B$3:$Q$11565,'diff expr Varroa+DWV'!H$7,FALSE)</f>
        <v>4.5401401503132401</v>
      </c>
      <c r="I261" s="12">
        <f>VLOOKUP($B261,data!$B$3:$Q$11565,'diff expr Varroa+DWV'!I$7,FALSE)</f>
        <v>3.7545556144430101</v>
      </c>
      <c r="J261" s="12">
        <f>VLOOKUP($B261,data!$B$3:$Q$11565,'diff expr Varroa+DWV'!J$7,FALSE)</f>
        <v>5.0160351149716202</v>
      </c>
      <c r="K261" s="12">
        <f>VLOOKUP($B261,data!$B$3:$Q$11565,'diff expr Varroa+DWV'!K$7,FALSE)</f>
        <v>4.5644600677645304</v>
      </c>
      <c r="L261" s="12">
        <f>VLOOKUP($B261,data!$B$3:$Q$11565,'diff expr Varroa+DWV'!L$7,FALSE)</f>
        <v>5.2845830866371397</v>
      </c>
      <c r="M261" s="12">
        <f>VLOOKUP($B261,data!$B$3:$Q$11565,'diff expr Varroa+DWV'!M$7,FALSE)</f>
        <v>4.10067942601317</v>
      </c>
      <c r="N261" s="12">
        <f>VLOOKUP($B261,data!$B$3:$Q$11565,'diff expr Varroa+DWV'!N$7,FALSE)</f>
        <v>4.6704332416218497</v>
      </c>
      <c r="O261" s="12">
        <f>VLOOKUP($B261,data!$B$3:$Q$11565,'diff expr Varroa+DWV'!O$7,FALSE)</f>
        <v>4.1329497517715001</v>
      </c>
      <c r="P261" s="12">
        <f>VLOOKUP($B261,data!$B$3:$Q$11565,'diff expr Varroa+DWV'!P$7,FALSE)</f>
        <v>3.7927642367557501</v>
      </c>
      <c r="Q261" s="12">
        <f>VLOOKUP($B261,data!$B$3:$Q$11565,'diff expr Varroa+DWV'!Q$7,FALSE)</f>
        <v>7.6950435514148801</v>
      </c>
      <c r="S261" s="40" t="str">
        <f>IF(COUNTIF(H261:L261,"&gt;"&amp;'reference parameters'!$B$2)&gt;='reference parameters'!$B$3,IF(COUNTIF('diff expr Varroa+DWV'!M261:Q261,"&gt;"&amp;'reference parameters'!$B$2)&gt;='reference parameters'!$B$4,"OK"))</f>
        <v>OK</v>
      </c>
      <c r="U261" s="3">
        <f t="shared" si="133"/>
        <v>5</v>
      </c>
      <c r="V261" s="3">
        <f t="shared" si="134"/>
        <v>1</v>
      </c>
      <c r="W261" s="3">
        <f t="shared" si="135"/>
        <v>8</v>
      </c>
      <c r="X261" s="3">
        <f t="shared" si="136"/>
        <v>6</v>
      </c>
      <c r="Y261" s="3">
        <f t="shared" si="137"/>
        <v>9</v>
      </c>
      <c r="Z261" s="3">
        <f t="shared" si="138"/>
        <v>3</v>
      </c>
      <c r="AA261" s="3">
        <f t="shared" si="139"/>
        <v>7</v>
      </c>
      <c r="AB261" s="3">
        <f t="shared" si="140"/>
        <v>4</v>
      </c>
      <c r="AC261" s="3">
        <f t="shared" si="141"/>
        <v>2</v>
      </c>
      <c r="AD261" s="3">
        <f t="shared" si="142"/>
        <v>10</v>
      </c>
      <c r="AE261" s="3"/>
      <c r="AF261" s="3">
        <f t="shared" si="143"/>
        <v>0</v>
      </c>
      <c r="AG261" s="3">
        <f t="shared" si="144"/>
        <v>0</v>
      </c>
      <c r="AH261" s="3">
        <f t="shared" si="145"/>
        <v>0</v>
      </c>
      <c r="AI261" s="3">
        <f t="shared" si="146"/>
        <v>0</v>
      </c>
      <c r="AJ261" s="3">
        <f t="shared" si="147"/>
        <v>0</v>
      </c>
      <c r="AK261" s="3">
        <f t="shared" si="148"/>
        <v>0</v>
      </c>
      <c r="AL261" s="3">
        <f t="shared" si="149"/>
        <v>0</v>
      </c>
      <c r="AM261" s="3">
        <f t="shared" si="150"/>
        <v>0</v>
      </c>
      <c r="AN261" s="3">
        <f t="shared" si="151"/>
        <v>0</v>
      </c>
      <c r="AO261" s="3">
        <f t="shared" si="152"/>
        <v>0</v>
      </c>
      <c r="AP261" s="3"/>
      <c r="AQ261" s="3">
        <f t="shared" si="153"/>
        <v>5</v>
      </c>
      <c r="AR261" s="3">
        <f t="shared" si="154"/>
        <v>1</v>
      </c>
      <c r="AS261" s="3">
        <f t="shared" si="155"/>
        <v>8</v>
      </c>
      <c r="AT261" s="3">
        <f t="shared" si="156"/>
        <v>6</v>
      </c>
      <c r="AU261" s="3">
        <f t="shared" si="157"/>
        <v>9</v>
      </c>
      <c r="AV261" s="3">
        <f t="shared" si="158"/>
        <v>3</v>
      </c>
      <c r="AW261" s="3">
        <f t="shared" si="159"/>
        <v>7</v>
      </c>
      <c r="AX261" s="3">
        <f t="shared" si="160"/>
        <v>4</v>
      </c>
      <c r="AY261" s="3">
        <f t="shared" si="161"/>
        <v>2</v>
      </c>
      <c r="AZ261" s="3">
        <f t="shared" si="162"/>
        <v>10</v>
      </c>
      <c r="BA261" s="3"/>
      <c r="BB261" s="6">
        <f t="shared" si="163"/>
        <v>5</v>
      </c>
      <c r="BC261" s="3">
        <f t="shared" si="164"/>
        <v>5</v>
      </c>
      <c r="BD261" s="3">
        <f t="shared" si="167"/>
        <v>29</v>
      </c>
      <c r="BE261" s="3">
        <f t="shared" si="168"/>
        <v>26</v>
      </c>
      <c r="BF261" s="3">
        <f t="shared" si="169"/>
        <v>11</v>
      </c>
      <c r="BG261" s="3">
        <f t="shared" si="170"/>
        <v>14</v>
      </c>
      <c r="BH261" s="3">
        <f t="shared" si="171"/>
        <v>11</v>
      </c>
      <c r="BI261" s="28">
        <f t="shared" si="172"/>
        <v>12.5</v>
      </c>
      <c r="BJ261" s="28">
        <f t="shared" si="173"/>
        <v>4.7871355387816905</v>
      </c>
      <c r="BK261" s="44">
        <f t="shared" si="174"/>
        <v>-0.31333978072025609</v>
      </c>
      <c r="BL261" s="45">
        <f t="shared" si="165"/>
        <v>0.37701126503103738</v>
      </c>
      <c r="BM261" s="39"/>
      <c r="BN261" s="39" t="str">
        <f t="shared" si="175"/>
        <v/>
      </c>
      <c r="BP261" s="12">
        <f t="shared" si="176"/>
        <v>2.2510782683449873E-2</v>
      </c>
    </row>
    <row r="262" spans="1:68">
      <c r="A262" s="43" t="s">
        <v>927</v>
      </c>
      <c r="B262" s="43" t="s">
        <v>928</v>
      </c>
      <c r="C262" s="43" t="s">
        <v>929</v>
      </c>
      <c r="D262" s="43" t="s">
        <v>930</v>
      </c>
      <c r="E262" s="43" t="s">
        <v>584</v>
      </c>
      <c r="F262" s="12" t="str">
        <f t="shared" si="166"/>
        <v>Immune syst</v>
      </c>
      <c r="H262" s="12">
        <f>VLOOKUP($B262,data!$B$3:$Q$11565,'diff expr Varroa+DWV'!H$7,FALSE)</f>
        <v>7.2736378812628697</v>
      </c>
      <c r="I262" s="12">
        <f>VLOOKUP($B262,data!$B$3:$Q$11565,'diff expr Varroa+DWV'!I$7,FALSE)</f>
        <v>7.1449278423562896</v>
      </c>
      <c r="J262" s="12">
        <f>VLOOKUP($B262,data!$B$3:$Q$11565,'diff expr Varroa+DWV'!J$7,FALSE)</f>
        <v>8.1240957126821698</v>
      </c>
      <c r="K262" s="12">
        <f>VLOOKUP($B262,data!$B$3:$Q$11565,'diff expr Varroa+DWV'!K$7,FALSE)</f>
        <v>7.0070440488476997</v>
      </c>
      <c r="L262" s="12">
        <f>VLOOKUP($B262,data!$B$3:$Q$11565,'diff expr Varroa+DWV'!L$7,FALSE)</f>
        <v>7.3910775129397202</v>
      </c>
      <c r="M262" s="12">
        <f>VLOOKUP($B262,data!$B$3:$Q$11565,'diff expr Varroa+DWV'!M$7,FALSE)</f>
        <v>6.9405014020759301</v>
      </c>
      <c r="N262" s="12">
        <f>VLOOKUP($B262,data!$B$3:$Q$11565,'diff expr Varroa+DWV'!N$7,FALSE)</f>
        <v>7.06801230014318</v>
      </c>
      <c r="O262" s="12">
        <f>VLOOKUP($B262,data!$B$3:$Q$11565,'diff expr Varroa+DWV'!O$7,FALSE)</f>
        <v>7.2359448050440296</v>
      </c>
      <c r="P262" s="12">
        <f>VLOOKUP($B262,data!$B$3:$Q$11565,'diff expr Varroa+DWV'!P$7,FALSE)</f>
        <v>6.4928410672808097</v>
      </c>
      <c r="Q262" s="12">
        <f>VLOOKUP($B262,data!$B$3:$Q$11565,'diff expr Varroa+DWV'!Q$7,FALSE)</f>
        <v>8.8614637697687808</v>
      </c>
      <c r="S262" s="40" t="str">
        <f>IF(COUNTIF(H262:L262,"&gt;"&amp;'reference parameters'!$B$2)&gt;='reference parameters'!$B$3,IF(COUNTIF('diff expr Varroa+DWV'!M262:Q262,"&gt;"&amp;'reference parameters'!$B$2)&gt;='reference parameters'!$B$4,"OK"))</f>
        <v>OK</v>
      </c>
      <c r="U262" s="3">
        <f t="shared" si="133"/>
        <v>7</v>
      </c>
      <c r="V262" s="3">
        <f t="shared" si="134"/>
        <v>5</v>
      </c>
      <c r="W262" s="3">
        <f t="shared" si="135"/>
        <v>9</v>
      </c>
      <c r="X262" s="3">
        <f t="shared" si="136"/>
        <v>3</v>
      </c>
      <c r="Y262" s="3">
        <f t="shared" si="137"/>
        <v>8</v>
      </c>
      <c r="Z262" s="3">
        <f t="shared" si="138"/>
        <v>2</v>
      </c>
      <c r="AA262" s="3">
        <f t="shared" si="139"/>
        <v>4</v>
      </c>
      <c r="AB262" s="3">
        <f t="shared" si="140"/>
        <v>6</v>
      </c>
      <c r="AC262" s="3">
        <f t="shared" si="141"/>
        <v>1</v>
      </c>
      <c r="AD262" s="3">
        <f t="shared" si="142"/>
        <v>10</v>
      </c>
      <c r="AE262" s="3"/>
      <c r="AF262" s="3">
        <f t="shared" si="143"/>
        <v>0</v>
      </c>
      <c r="AG262" s="3">
        <f t="shared" si="144"/>
        <v>0</v>
      </c>
      <c r="AH262" s="3">
        <f t="shared" si="145"/>
        <v>0</v>
      </c>
      <c r="AI262" s="3">
        <f t="shared" si="146"/>
        <v>0</v>
      </c>
      <c r="AJ262" s="3">
        <f t="shared" si="147"/>
        <v>0</v>
      </c>
      <c r="AK262" s="3">
        <f t="shared" si="148"/>
        <v>0</v>
      </c>
      <c r="AL262" s="3">
        <f t="shared" si="149"/>
        <v>0</v>
      </c>
      <c r="AM262" s="3">
        <f t="shared" si="150"/>
        <v>0</v>
      </c>
      <c r="AN262" s="3">
        <f t="shared" si="151"/>
        <v>0</v>
      </c>
      <c r="AO262" s="3">
        <f t="shared" si="152"/>
        <v>0</v>
      </c>
      <c r="AP262" s="3"/>
      <c r="AQ262" s="3">
        <f t="shared" si="153"/>
        <v>7</v>
      </c>
      <c r="AR262" s="3">
        <f t="shared" si="154"/>
        <v>5</v>
      </c>
      <c r="AS262" s="3">
        <f t="shared" si="155"/>
        <v>9</v>
      </c>
      <c r="AT262" s="3">
        <f t="shared" si="156"/>
        <v>3</v>
      </c>
      <c r="AU262" s="3">
        <f t="shared" si="157"/>
        <v>8</v>
      </c>
      <c r="AV262" s="3">
        <f t="shared" si="158"/>
        <v>2</v>
      </c>
      <c r="AW262" s="3">
        <f t="shared" si="159"/>
        <v>4</v>
      </c>
      <c r="AX262" s="3">
        <f t="shared" si="160"/>
        <v>6</v>
      </c>
      <c r="AY262" s="3">
        <f t="shared" si="161"/>
        <v>1</v>
      </c>
      <c r="AZ262" s="3">
        <f t="shared" si="162"/>
        <v>10</v>
      </c>
      <c r="BA262" s="3"/>
      <c r="BB262" s="6">
        <f t="shared" si="163"/>
        <v>5</v>
      </c>
      <c r="BC262" s="3">
        <f t="shared" si="164"/>
        <v>5</v>
      </c>
      <c r="BD262" s="3">
        <f t="shared" si="167"/>
        <v>32</v>
      </c>
      <c r="BE262" s="3">
        <f t="shared" si="168"/>
        <v>23</v>
      </c>
      <c r="BF262" s="3">
        <f t="shared" si="169"/>
        <v>8</v>
      </c>
      <c r="BG262" s="3">
        <f t="shared" si="170"/>
        <v>17</v>
      </c>
      <c r="BH262" s="3">
        <f t="shared" si="171"/>
        <v>8</v>
      </c>
      <c r="BI262" s="28">
        <f t="shared" si="172"/>
        <v>12.5</v>
      </c>
      <c r="BJ262" s="28">
        <f t="shared" si="173"/>
        <v>4.7871355387816905</v>
      </c>
      <c r="BK262" s="44">
        <f t="shared" si="174"/>
        <v>-0.94001934216076832</v>
      </c>
      <c r="BL262" s="45">
        <f t="shared" si="165"/>
        <v>0.17360381967471225</v>
      </c>
      <c r="BM262" s="39"/>
      <c r="BN262" s="39" t="str">
        <f t="shared" si="175"/>
        <v/>
      </c>
      <c r="BP262" s="12">
        <f t="shared" si="176"/>
        <v>-4.0396854944523448E-3</v>
      </c>
    </row>
    <row r="263" spans="1:68">
      <c r="A263" s="43" t="s">
        <v>931</v>
      </c>
      <c r="B263" s="43" t="s">
        <v>932</v>
      </c>
      <c r="C263" s="43" t="s">
        <v>933</v>
      </c>
      <c r="D263" s="43" t="s">
        <v>934</v>
      </c>
      <c r="E263" s="43" t="s">
        <v>584</v>
      </c>
      <c r="F263" s="12" t="str">
        <f t="shared" si="166"/>
        <v>Immune syst</v>
      </c>
      <c r="H263" s="12">
        <f>VLOOKUP($B263,data!$B$3:$Q$11565,'diff expr Varroa+DWV'!H$7,FALSE)</f>
        <v>6.9827423167201097</v>
      </c>
      <c r="I263" s="12">
        <f>VLOOKUP($B263,data!$B$3:$Q$11565,'diff expr Varroa+DWV'!I$7,FALSE)</f>
        <v>6.9257753318330604</v>
      </c>
      <c r="J263" s="12">
        <f>VLOOKUP($B263,data!$B$3:$Q$11565,'diff expr Varroa+DWV'!J$7,FALSE)</f>
        <v>6.6887898835754704</v>
      </c>
      <c r="K263" s="12">
        <f>VLOOKUP($B263,data!$B$3:$Q$11565,'diff expr Varroa+DWV'!K$7,FALSE)</f>
        <v>6.8147556724582197</v>
      </c>
      <c r="L263" s="12">
        <f>VLOOKUP($B263,data!$B$3:$Q$11565,'diff expr Varroa+DWV'!L$7,FALSE)</f>
        <v>6.9391485542025597</v>
      </c>
      <c r="M263" s="12">
        <f>VLOOKUP($B263,data!$B$3:$Q$11565,'diff expr Varroa+DWV'!M$7,FALSE)</f>
        <v>7.0285726910881596</v>
      </c>
      <c r="N263" s="12">
        <f>VLOOKUP($B263,data!$B$3:$Q$11565,'diff expr Varroa+DWV'!N$7,FALSE)</f>
        <v>7.4780235210135499</v>
      </c>
      <c r="O263" s="12">
        <f>VLOOKUP($B263,data!$B$3:$Q$11565,'diff expr Varroa+DWV'!O$7,FALSE)</f>
        <v>7.0708795500031796</v>
      </c>
      <c r="P263" s="12">
        <f>VLOOKUP($B263,data!$B$3:$Q$11565,'diff expr Varroa+DWV'!P$7,FALSE)</f>
        <v>7.1076120005007501</v>
      </c>
      <c r="Q263" s="12">
        <f>VLOOKUP($B263,data!$B$3:$Q$11565,'diff expr Varroa+DWV'!Q$7,FALSE)</f>
        <v>6.2843132996066204</v>
      </c>
      <c r="S263" s="40" t="str">
        <f>IF(COUNTIF(H263:L263,"&gt;"&amp;'reference parameters'!$B$2)&gt;='reference parameters'!$B$3,IF(COUNTIF('diff expr Varroa+DWV'!M263:Q263,"&gt;"&amp;'reference parameters'!$B$2)&gt;='reference parameters'!$B$4,"OK"))</f>
        <v>OK</v>
      </c>
      <c r="U263" s="3">
        <f t="shared" si="133"/>
        <v>6</v>
      </c>
      <c r="V263" s="3">
        <f t="shared" si="134"/>
        <v>4</v>
      </c>
      <c r="W263" s="3">
        <f t="shared" si="135"/>
        <v>2</v>
      </c>
      <c r="X263" s="3">
        <f t="shared" si="136"/>
        <v>3</v>
      </c>
      <c r="Y263" s="3">
        <f t="shared" si="137"/>
        <v>5</v>
      </c>
      <c r="Z263" s="3">
        <f t="shared" si="138"/>
        <v>7</v>
      </c>
      <c r="AA263" s="3">
        <f t="shared" si="139"/>
        <v>10</v>
      </c>
      <c r="AB263" s="3">
        <f t="shared" si="140"/>
        <v>8</v>
      </c>
      <c r="AC263" s="3">
        <f t="shared" si="141"/>
        <v>9</v>
      </c>
      <c r="AD263" s="3">
        <f t="shared" si="142"/>
        <v>1</v>
      </c>
      <c r="AE263" s="3"/>
      <c r="AF263" s="3">
        <f t="shared" si="143"/>
        <v>0</v>
      </c>
      <c r="AG263" s="3">
        <f t="shared" si="144"/>
        <v>0</v>
      </c>
      <c r="AH263" s="3">
        <f t="shared" si="145"/>
        <v>0</v>
      </c>
      <c r="AI263" s="3">
        <f t="shared" si="146"/>
        <v>0</v>
      </c>
      <c r="AJ263" s="3">
        <f t="shared" si="147"/>
        <v>0</v>
      </c>
      <c r="AK263" s="3">
        <f t="shared" si="148"/>
        <v>0</v>
      </c>
      <c r="AL263" s="3">
        <f t="shared" si="149"/>
        <v>0</v>
      </c>
      <c r="AM263" s="3">
        <f t="shared" si="150"/>
        <v>0</v>
      </c>
      <c r="AN263" s="3">
        <f t="shared" si="151"/>
        <v>0</v>
      </c>
      <c r="AO263" s="3">
        <f t="shared" si="152"/>
        <v>0</v>
      </c>
      <c r="AP263" s="3"/>
      <c r="AQ263" s="3">
        <f t="shared" si="153"/>
        <v>6</v>
      </c>
      <c r="AR263" s="3">
        <f t="shared" si="154"/>
        <v>4</v>
      </c>
      <c r="AS263" s="3">
        <f t="shared" si="155"/>
        <v>2</v>
      </c>
      <c r="AT263" s="3">
        <f t="shared" si="156"/>
        <v>3</v>
      </c>
      <c r="AU263" s="3">
        <f t="shared" si="157"/>
        <v>5</v>
      </c>
      <c r="AV263" s="3">
        <f t="shared" si="158"/>
        <v>7</v>
      </c>
      <c r="AW263" s="3">
        <f t="shared" si="159"/>
        <v>10</v>
      </c>
      <c r="AX263" s="3">
        <f t="shared" si="160"/>
        <v>8</v>
      </c>
      <c r="AY263" s="3">
        <f t="shared" si="161"/>
        <v>9</v>
      </c>
      <c r="AZ263" s="3">
        <f t="shared" si="162"/>
        <v>1</v>
      </c>
      <c r="BA263" s="3"/>
      <c r="BB263" s="6">
        <f t="shared" si="163"/>
        <v>5</v>
      </c>
      <c r="BC263" s="3">
        <f t="shared" si="164"/>
        <v>5</v>
      </c>
      <c r="BD263" s="3">
        <f t="shared" si="167"/>
        <v>20</v>
      </c>
      <c r="BE263" s="3">
        <f t="shared" si="168"/>
        <v>35</v>
      </c>
      <c r="BF263" s="3">
        <f t="shared" si="169"/>
        <v>20</v>
      </c>
      <c r="BG263" s="3">
        <f t="shared" si="170"/>
        <v>5</v>
      </c>
      <c r="BH263" s="3">
        <f t="shared" si="171"/>
        <v>5</v>
      </c>
      <c r="BI263" s="28">
        <f t="shared" si="172"/>
        <v>12.5</v>
      </c>
      <c r="BJ263" s="28">
        <f t="shared" si="173"/>
        <v>4.7871355387816905</v>
      </c>
      <c r="BK263" s="44">
        <f t="shared" si="174"/>
        <v>-1.5666989036012806</v>
      </c>
      <c r="BL263" s="45">
        <f t="shared" si="165"/>
        <v>5.8592543599068986E-2</v>
      </c>
      <c r="BM263" s="39"/>
      <c r="BN263" s="39" t="str">
        <f t="shared" si="175"/>
        <v/>
      </c>
      <c r="BP263" s="12">
        <f t="shared" si="176"/>
        <v>7.7461323481223124E-3</v>
      </c>
    </row>
    <row r="264" spans="1:68">
      <c r="A264" s="43" t="s">
        <v>935</v>
      </c>
      <c r="B264" s="43" t="s">
        <v>936</v>
      </c>
      <c r="C264" s="43" t="s">
        <v>711</v>
      </c>
      <c r="D264" s="43" t="s">
        <v>712</v>
      </c>
      <c r="E264" s="43" t="s">
        <v>584</v>
      </c>
      <c r="F264" s="12" t="str">
        <f t="shared" si="166"/>
        <v>Immune syst</v>
      </c>
      <c r="H264" s="12">
        <f>VLOOKUP($B264,data!$B$3:$Q$11565,'diff expr Varroa+DWV'!H$7,FALSE)</f>
        <v>7.65471643132829</v>
      </c>
      <c r="I264" s="12">
        <f>VLOOKUP($B264,data!$B$3:$Q$11565,'diff expr Varroa+DWV'!I$7,FALSE)</f>
        <v>7.7017277505002504</v>
      </c>
      <c r="J264" s="12">
        <f>VLOOKUP($B264,data!$B$3:$Q$11565,'diff expr Varroa+DWV'!J$7,FALSE)</f>
        <v>7.9517909669453397</v>
      </c>
      <c r="K264" s="12">
        <f>VLOOKUP($B264,data!$B$3:$Q$11565,'diff expr Varroa+DWV'!K$7,FALSE)</f>
        <v>7.4169362607178204</v>
      </c>
      <c r="L264" s="12">
        <f>VLOOKUP($B264,data!$B$3:$Q$11565,'diff expr Varroa+DWV'!L$7,FALSE)</f>
        <v>7.1280025223572601</v>
      </c>
      <c r="M264" s="12">
        <f>VLOOKUP($B264,data!$B$3:$Q$11565,'diff expr Varroa+DWV'!M$7,FALSE)</f>
        <v>7.4956151938415303</v>
      </c>
      <c r="N264" s="12">
        <f>VLOOKUP($B264,data!$B$3:$Q$11565,'diff expr Varroa+DWV'!N$7,FALSE)</f>
        <v>7.3587971557348997</v>
      </c>
      <c r="O264" s="12">
        <f>VLOOKUP($B264,data!$B$3:$Q$11565,'diff expr Varroa+DWV'!O$7,FALSE)</f>
        <v>7.6363961245384901</v>
      </c>
      <c r="P264" s="12">
        <f>VLOOKUP($B264,data!$B$3:$Q$11565,'diff expr Varroa+DWV'!P$7,FALSE)</f>
        <v>7.9004119547792602</v>
      </c>
      <c r="Q264" s="12">
        <f>VLOOKUP($B264,data!$B$3:$Q$11565,'diff expr Varroa+DWV'!Q$7,FALSE)</f>
        <v>6.6375058506955904</v>
      </c>
      <c r="S264" s="40" t="str">
        <f>IF(COUNTIF(H264:L264,"&gt;"&amp;'reference parameters'!$B$2)&gt;='reference parameters'!$B$3,IF(COUNTIF('diff expr Varroa+DWV'!M264:Q264,"&gt;"&amp;'reference parameters'!$B$2)&gt;='reference parameters'!$B$4,"OK"))</f>
        <v>OK</v>
      </c>
      <c r="U264" s="3">
        <f t="shared" si="133"/>
        <v>7</v>
      </c>
      <c r="V264" s="3">
        <f t="shared" si="134"/>
        <v>8</v>
      </c>
      <c r="W264" s="3">
        <f t="shared" si="135"/>
        <v>10</v>
      </c>
      <c r="X264" s="3">
        <f t="shared" si="136"/>
        <v>4</v>
      </c>
      <c r="Y264" s="3">
        <f t="shared" si="137"/>
        <v>2</v>
      </c>
      <c r="Z264" s="3">
        <f t="shared" si="138"/>
        <v>5</v>
      </c>
      <c r="AA264" s="3">
        <f t="shared" si="139"/>
        <v>3</v>
      </c>
      <c r="AB264" s="3">
        <f t="shared" si="140"/>
        <v>6</v>
      </c>
      <c r="AC264" s="3">
        <f t="shared" si="141"/>
        <v>9</v>
      </c>
      <c r="AD264" s="3">
        <f t="shared" si="142"/>
        <v>1</v>
      </c>
      <c r="AE264" s="3"/>
      <c r="AF264" s="3">
        <f t="shared" si="143"/>
        <v>0</v>
      </c>
      <c r="AG264" s="3">
        <f t="shared" si="144"/>
        <v>0</v>
      </c>
      <c r="AH264" s="3">
        <f t="shared" si="145"/>
        <v>0</v>
      </c>
      <c r="AI264" s="3">
        <f t="shared" si="146"/>
        <v>0</v>
      </c>
      <c r="AJ264" s="3">
        <f t="shared" si="147"/>
        <v>0</v>
      </c>
      <c r="AK264" s="3">
        <f t="shared" si="148"/>
        <v>0</v>
      </c>
      <c r="AL264" s="3">
        <f t="shared" si="149"/>
        <v>0</v>
      </c>
      <c r="AM264" s="3">
        <f t="shared" si="150"/>
        <v>0</v>
      </c>
      <c r="AN264" s="3">
        <f t="shared" si="151"/>
        <v>0</v>
      </c>
      <c r="AO264" s="3">
        <f t="shared" si="152"/>
        <v>0</v>
      </c>
      <c r="AP264" s="3"/>
      <c r="AQ264" s="3">
        <f t="shared" si="153"/>
        <v>7</v>
      </c>
      <c r="AR264" s="3">
        <f t="shared" si="154"/>
        <v>8</v>
      </c>
      <c r="AS264" s="3">
        <f t="shared" si="155"/>
        <v>10</v>
      </c>
      <c r="AT264" s="3">
        <f t="shared" si="156"/>
        <v>4</v>
      </c>
      <c r="AU264" s="3">
        <f t="shared" si="157"/>
        <v>2</v>
      </c>
      <c r="AV264" s="3">
        <f t="shared" si="158"/>
        <v>5</v>
      </c>
      <c r="AW264" s="3">
        <f t="shared" si="159"/>
        <v>3</v>
      </c>
      <c r="AX264" s="3">
        <f t="shared" si="160"/>
        <v>6</v>
      </c>
      <c r="AY264" s="3">
        <f t="shared" si="161"/>
        <v>9</v>
      </c>
      <c r="AZ264" s="3">
        <f t="shared" si="162"/>
        <v>1</v>
      </c>
      <c r="BA264" s="3"/>
      <c r="BB264" s="6">
        <f t="shared" si="163"/>
        <v>5</v>
      </c>
      <c r="BC264" s="3">
        <f t="shared" si="164"/>
        <v>5</v>
      </c>
      <c r="BD264" s="3">
        <f t="shared" si="167"/>
        <v>31</v>
      </c>
      <c r="BE264" s="3">
        <f t="shared" si="168"/>
        <v>24</v>
      </c>
      <c r="BF264" s="3">
        <f t="shared" si="169"/>
        <v>9</v>
      </c>
      <c r="BG264" s="3">
        <f t="shared" si="170"/>
        <v>16</v>
      </c>
      <c r="BH264" s="3">
        <f t="shared" si="171"/>
        <v>9</v>
      </c>
      <c r="BI264" s="28">
        <f t="shared" si="172"/>
        <v>12.5</v>
      </c>
      <c r="BJ264" s="28">
        <f t="shared" si="173"/>
        <v>4.7871355387816905</v>
      </c>
      <c r="BK264" s="44">
        <f t="shared" si="174"/>
        <v>-0.73112615501393097</v>
      </c>
      <c r="BL264" s="45">
        <f t="shared" si="165"/>
        <v>0.23235104997023245</v>
      </c>
      <c r="BM264" s="39"/>
      <c r="BN264" s="39" t="str">
        <f t="shared" si="175"/>
        <v/>
      </c>
      <c r="BP264" s="12">
        <f t="shared" si="176"/>
        <v>-9.5635269325634095E-3</v>
      </c>
    </row>
    <row r="265" spans="1:68">
      <c r="A265" s="43" t="s">
        <v>937</v>
      </c>
      <c r="B265" s="43" t="s">
        <v>938</v>
      </c>
      <c r="C265" s="43" t="s">
        <v>810</v>
      </c>
      <c r="D265" s="43" t="s">
        <v>811</v>
      </c>
      <c r="E265" s="43" t="s">
        <v>584</v>
      </c>
      <c r="F265" s="12" t="str">
        <f t="shared" si="166"/>
        <v>Immune syst</v>
      </c>
      <c r="H265" s="12" t="e">
        <f>VLOOKUP($B265,data!$B$3:$Q$11565,'diff expr Varroa+DWV'!H$7,FALSE)</f>
        <v>#N/A</v>
      </c>
      <c r="I265" s="12" t="e">
        <f>VLOOKUP($B265,data!$B$3:$Q$11565,'diff expr Varroa+DWV'!I$7,FALSE)</f>
        <v>#N/A</v>
      </c>
      <c r="J265" s="12" t="e">
        <f>VLOOKUP($B265,data!$B$3:$Q$11565,'diff expr Varroa+DWV'!J$7,FALSE)</f>
        <v>#N/A</v>
      </c>
      <c r="K265" s="12" t="e">
        <f>VLOOKUP($B265,data!$B$3:$Q$11565,'diff expr Varroa+DWV'!K$7,FALSE)</f>
        <v>#N/A</v>
      </c>
      <c r="L265" s="12" t="e">
        <f>VLOOKUP($B265,data!$B$3:$Q$11565,'diff expr Varroa+DWV'!L$7,FALSE)</f>
        <v>#N/A</v>
      </c>
      <c r="M265" s="12" t="e">
        <f>VLOOKUP($B265,data!$B$3:$Q$11565,'diff expr Varroa+DWV'!M$7,FALSE)</f>
        <v>#N/A</v>
      </c>
      <c r="N265" s="12" t="e">
        <f>VLOOKUP($B265,data!$B$3:$Q$11565,'diff expr Varroa+DWV'!N$7,FALSE)</f>
        <v>#N/A</v>
      </c>
      <c r="O265" s="12" t="e">
        <f>VLOOKUP($B265,data!$B$3:$Q$11565,'diff expr Varroa+DWV'!O$7,FALSE)</f>
        <v>#N/A</v>
      </c>
      <c r="P265" s="12" t="e">
        <f>VLOOKUP($B265,data!$B$3:$Q$11565,'diff expr Varroa+DWV'!P$7,FALSE)</f>
        <v>#N/A</v>
      </c>
      <c r="Q265" s="12" t="e">
        <f>VLOOKUP($B265,data!$B$3:$Q$11565,'diff expr Varroa+DWV'!Q$7,FALSE)</f>
        <v>#N/A</v>
      </c>
      <c r="S265" s="40" t="b">
        <f>IF(COUNTIF(H265:L265,"&gt;"&amp;'reference parameters'!$B$2)&gt;='reference parameters'!$B$3,IF(COUNTIF('diff expr Varroa+DWV'!M265:Q265,"&gt;"&amp;'reference parameters'!$B$2)&gt;='reference parameters'!$B$4,"OK"))</f>
        <v>0</v>
      </c>
      <c r="U265" s="3" t="b">
        <f t="shared" si="133"/>
        <v>0</v>
      </c>
      <c r="V265" s="3" t="b">
        <f t="shared" si="134"/>
        <v>0</v>
      </c>
      <c r="W265" s="3" t="b">
        <f t="shared" si="135"/>
        <v>0</v>
      </c>
      <c r="X265" s="3" t="b">
        <f t="shared" si="136"/>
        <v>0</v>
      </c>
      <c r="Y265" s="3" t="b">
        <f t="shared" si="137"/>
        <v>0</v>
      </c>
      <c r="Z265" s="3" t="b">
        <f t="shared" si="138"/>
        <v>0</v>
      </c>
      <c r="AA265" s="3" t="b">
        <f t="shared" si="139"/>
        <v>0</v>
      </c>
      <c r="AB265" s="3" t="b">
        <f t="shared" si="140"/>
        <v>0</v>
      </c>
      <c r="AC265" s="3" t="b">
        <f t="shared" si="141"/>
        <v>0</v>
      </c>
      <c r="AD265" s="3" t="b">
        <f t="shared" si="142"/>
        <v>0</v>
      </c>
      <c r="AE265" s="3"/>
      <c r="AF265" s="3" t="str">
        <f t="shared" si="143"/>
        <v/>
      </c>
      <c r="AG265" s="3" t="str">
        <f t="shared" si="144"/>
        <v/>
      </c>
      <c r="AH265" s="3" t="str">
        <f t="shared" si="145"/>
        <v/>
      </c>
      <c r="AI265" s="3" t="str">
        <f t="shared" si="146"/>
        <v/>
      </c>
      <c r="AJ265" s="3" t="str">
        <f t="shared" si="147"/>
        <v/>
      </c>
      <c r="AK265" s="3" t="str">
        <f t="shared" si="148"/>
        <v/>
      </c>
      <c r="AL265" s="3" t="str">
        <f t="shared" si="149"/>
        <v/>
      </c>
      <c r="AM265" s="3" t="str">
        <f t="shared" si="150"/>
        <v/>
      </c>
      <c r="AN265" s="3" t="str">
        <f t="shared" si="151"/>
        <v/>
      </c>
      <c r="AO265" s="3" t="str">
        <f t="shared" si="152"/>
        <v/>
      </c>
      <c r="AP265" s="3"/>
      <c r="AQ265" s="3" t="str">
        <f t="shared" si="153"/>
        <v/>
      </c>
      <c r="AR265" s="3" t="str">
        <f t="shared" si="154"/>
        <v/>
      </c>
      <c r="AS265" s="3" t="str">
        <f t="shared" si="155"/>
        <v/>
      </c>
      <c r="AT265" s="3" t="str">
        <f t="shared" si="156"/>
        <v/>
      </c>
      <c r="AU265" s="3" t="str">
        <f t="shared" si="157"/>
        <v/>
      </c>
      <c r="AV265" s="3" t="str">
        <f t="shared" si="158"/>
        <v/>
      </c>
      <c r="AW265" s="3" t="str">
        <f t="shared" si="159"/>
        <v/>
      </c>
      <c r="AX265" s="3" t="str">
        <f t="shared" si="160"/>
        <v/>
      </c>
      <c r="AY265" s="3" t="str">
        <f t="shared" si="161"/>
        <v/>
      </c>
      <c r="AZ265" s="3" t="str">
        <f t="shared" si="162"/>
        <v/>
      </c>
      <c r="BA265" s="3"/>
      <c r="BB265" s="6">
        <f t="shared" si="163"/>
        <v>0</v>
      </c>
      <c r="BC265" s="3">
        <f t="shared" si="164"/>
        <v>0</v>
      </c>
      <c r="BD265" s="3">
        <f t="shared" si="167"/>
        <v>0</v>
      </c>
      <c r="BE265" s="3">
        <f t="shared" si="168"/>
        <v>0</v>
      </c>
      <c r="BF265" s="3">
        <f t="shared" si="169"/>
        <v>0</v>
      </c>
      <c r="BG265" s="3">
        <f t="shared" si="170"/>
        <v>0</v>
      </c>
      <c r="BH265" s="3">
        <f t="shared" si="171"/>
        <v>0</v>
      </c>
      <c r="BI265" s="28">
        <f t="shared" si="172"/>
        <v>0</v>
      </c>
      <c r="BJ265" s="28">
        <f t="shared" si="173"/>
        <v>0</v>
      </c>
      <c r="BK265" s="44" t="e">
        <f t="shared" si="174"/>
        <v>#DIV/0!</v>
      </c>
      <c r="BL265" s="45" t="str">
        <f t="shared" si="165"/>
        <v/>
      </c>
      <c r="BM265" s="39"/>
      <c r="BN265" s="39" t="str">
        <f t="shared" si="175"/>
        <v/>
      </c>
      <c r="BP265" s="12" t="e">
        <f t="shared" si="176"/>
        <v>#N/A</v>
      </c>
    </row>
    <row r="266" spans="1:68">
      <c r="A266" s="43" t="s">
        <v>939</v>
      </c>
      <c r="B266" s="43" t="s">
        <v>940</v>
      </c>
      <c r="C266" s="43" t="s">
        <v>941</v>
      </c>
      <c r="D266" s="43" t="s">
        <v>942</v>
      </c>
      <c r="E266" s="43" t="s">
        <v>584</v>
      </c>
      <c r="F266" s="12" t="str">
        <f t="shared" si="166"/>
        <v>Immune syst</v>
      </c>
      <c r="H266" s="12">
        <f>VLOOKUP($B266,data!$B$3:$Q$11565,'diff expr Varroa+DWV'!H$7,FALSE)</f>
        <v>6.5315893522846098</v>
      </c>
      <c r="I266" s="12">
        <f>VLOOKUP($B266,data!$B$3:$Q$11565,'diff expr Varroa+DWV'!I$7,FALSE)</f>
        <v>6.2950113593511103</v>
      </c>
      <c r="J266" s="12">
        <f>VLOOKUP($B266,data!$B$3:$Q$11565,'diff expr Varroa+DWV'!J$7,FALSE)</f>
        <v>4.0887687455453801</v>
      </c>
      <c r="K266" s="12">
        <f>VLOOKUP($B266,data!$B$3:$Q$11565,'diff expr Varroa+DWV'!K$7,FALSE)</f>
        <v>5.3934871370174804</v>
      </c>
      <c r="L266" s="12">
        <f>VLOOKUP($B266,data!$B$3:$Q$11565,'diff expr Varroa+DWV'!L$7,FALSE)</f>
        <v>8.0657641319644195</v>
      </c>
      <c r="M266" s="12">
        <f>VLOOKUP($B266,data!$B$3:$Q$11565,'diff expr Varroa+DWV'!M$7,FALSE)</f>
        <v>6.4737476800511802</v>
      </c>
      <c r="N266" s="12">
        <f>VLOOKUP($B266,data!$B$3:$Q$11565,'diff expr Varroa+DWV'!N$7,FALSE)</f>
        <v>7.1881862179008804</v>
      </c>
      <c r="O266" s="12">
        <f>VLOOKUP($B266,data!$B$3:$Q$11565,'diff expr Varroa+DWV'!O$7,FALSE)</f>
        <v>5.6989257412374803</v>
      </c>
      <c r="P266" s="12">
        <f>VLOOKUP($B266,data!$B$3:$Q$11565,'diff expr Varroa+DWV'!P$7,FALSE)</f>
        <v>4.3630835021106398</v>
      </c>
      <c r="Q266" s="12">
        <f>VLOOKUP($B266,data!$B$3:$Q$11565,'diff expr Varroa+DWV'!Q$7,FALSE)</f>
        <v>5.81282804418474</v>
      </c>
      <c r="S266" s="40" t="str">
        <f>IF(COUNTIF(H266:L266,"&gt;"&amp;'reference parameters'!$B$2)&gt;='reference parameters'!$B$3,IF(COUNTIF('diff expr Varroa+DWV'!M266:Q266,"&gt;"&amp;'reference parameters'!$B$2)&gt;='reference parameters'!$B$4,"OK"))</f>
        <v>OK</v>
      </c>
      <c r="U266" s="3">
        <f t="shared" ref="U266:U329" si="177">IF(ISNUMBER(H266)=TRUE,RANK(H266,$H266:$Q266,1))</f>
        <v>8</v>
      </c>
      <c r="V266" s="3">
        <f t="shared" ref="V266:V329" si="178">IF(ISNUMBER(I266)=TRUE,RANK(I266,$H266:$Q266,1))</f>
        <v>6</v>
      </c>
      <c r="W266" s="3">
        <f t="shared" ref="W266:W329" si="179">IF(ISNUMBER(J266)=TRUE,RANK(J266,$H266:$Q266,1))</f>
        <v>1</v>
      </c>
      <c r="X266" s="3">
        <f t="shared" ref="X266:X329" si="180">IF(ISNUMBER(K266)=TRUE,RANK(K266,$H266:$Q266,1))</f>
        <v>3</v>
      </c>
      <c r="Y266" s="3">
        <f t="shared" ref="Y266:Y329" si="181">IF(ISNUMBER(L266)=TRUE,RANK(L266,$H266:$Q266,1))</f>
        <v>10</v>
      </c>
      <c r="Z266" s="3">
        <f t="shared" ref="Z266:Z329" si="182">IF(ISNUMBER(M266)=TRUE,RANK(M266,$H266:$Q266,1))</f>
        <v>7</v>
      </c>
      <c r="AA266" s="3">
        <f t="shared" ref="AA266:AA329" si="183">IF(ISNUMBER(N266)=TRUE,RANK(N266,$H266:$Q266,1))</f>
        <v>9</v>
      </c>
      <c r="AB266" s="3">
        <f t="shared" ref="AB266:AB329" si="184">IF(ISNUMBER(O266)=TRUE,RANK(O266,$H266:$Q266,1))</f>
        <v>4</v>
      </c>
      <c r="AC266" s="3">
        <f t="shared" ref="AC266:AC329" si="185">IF(ISNUMBER(P266)=TRUE,RANK(P266,$H266:$Q266,1))</f>
        <v>2</v>
      </c>
      <c r="AD266" s="3">
        <f t="shared" ref="AD266:AD329" si="186">IF(ISNUMBER(Q266)=TRUE,RANK(Q266,$H266:$Q266,1))</f>
        <v>5</v>
      </c>
      <c r="AE266" s="3"/>
      <c r="AF266" s="3">
        <f t="shared" ref="AF266:AF329" si="187">IF(ISNUMBER(H266)=TRUE,((COUNT($H266:$Q266)+1-RANK(H266,$H266:$Q266,0)-RANK(H266,$H266:$Q266,1))/2),"")</f>
        <v>0</v>
      </c>
      <c r="AG266" s="3">
        <f t="shared" ref="AG266:AG329" si="188">IF(ISNUMBER(I266)=TRUE,((COUNT($H266:$Q266)+1-RANK(I266,$H266:$Q266,0)-RANK(I266,$H266:$Q266,1))/2),"")</f>
        <v>0</v>
      </c>
      <c r="AH266" s="3">
        <f t="shared" ref="AH266:AH329" si="189">IF(ISNUMBER(J266)=TRUE,((COUNT($H266:$Q266)+1-RANK(J266,$H266:$Q266,0)-RANK(J266,$H266:$Q266,1))/2),"")</f>
        <v>0</v>
      </c>
      <c r="AI266" s="3">
        <f t="shared" ref="AI266:AI329" si="190">IF(ISNUMBER(K266)=TRUE,((COUNT($H266:$Q266)+1-RANK(K266,$H266:$Q266,0)-RANK(K266,$H266:$Q266,1))/2),"")</f>
        <v>0</v>
      </c>
      <c r="AJ266" s="3">
        <f t="shared" ref="AJ266:AJ329" si="191">IF(ISNUMBER(L266)=TRUE,((COUNT($H266:$Q266)+1-RANK(L266,$H266:$Q266,0)-RANK(L266,$H266:$Q266,1))/2),"")</f>
        <v>0</v>
      </c>
      <c r="AK266" s="3">
        <f t="shared" ref="AK266:AK329" si="192">IF(ISNUMBER(M266)=TRUE,((COUNT($H266:$Q266)+1-RANK(M266,$H266:$Q266,0)-RANK(M266,$H266:$Q266,1))/2),"")</f>
        <v>0</v>
      </c>
      <c r="AL266" s="3">
        <f t="shared" ref="AL266:AL329" si="193">IF(ISNUMBER(N266)=TRUE,((COUNT($H266:$Q266)+1-RANK(N266,$H266:$Q266,0)-RANK(N266,$H266:$Q266,1))/2),"")</f>
        <v>0</v>
      </c>
      <c r="AM266" s="3">
        <f t="shared" ref="AM266:AM329" si="194">IF(ISNUMBER(O266)=TRUE,((COUNT($H266:$Q266)+1-RANK(O266,$H266:$Q266,0)-RANK(O266,$H266:$Q266,1))/2),"")</f>
        <v>0</v>
      </c>
      <c r="AN266" s="3">
        <f t="shared" ref="AN266:AN329" si="195">IF(ISNUMBER(P266)=TRUE,((COUNT($H266:$Q266)+1-RANK(P266,$H266:$Q266,0)-RANK(P266,$H266:$Q266,1))/2),"")</f>
        <v>0</v>
      </c>
      <c r="AO266" s="3">
        <f t="shared" ref="AO266:AO329" si="196">IF(ISNUMBER(Q266)=TRUE,((COUNT($H266:$Q266)+1-RANK(Q266,$H266:$Q266,0)-RANK(Q266,$H266:$Q266,1))/2),"")</f>
        <v>0</v>
      </c>
      <c r="AP266" s="3"/>
      <c r="AQ266" s="3">
        <f t="shared" ref="AQ266:AQ329" si="197">IF(ISNUMBER(H266)=TRUE,(U266+AF266),"")</f>
        <v>8</v>
      </c>
      <c r="AR266" s="3">
        <f t="shared" ref="AR266:AR329" si="198">IF(ISNUMBER(I266)=TRUE,(V266+AG266),"")</f>
        <v>6</v>
      </c>
      <c r="AS266" s="3">
        <f t="shared" ref="AS266:AS329" si="199">IF(ISNUMBER(J266)=TRUE,(W266+AH266),"")</f>
        <v>1</v>
      </c>
      <c r="AT266" s="3">
        <f t="shared" ref="AT266:AT329" si="200">IF(ISNUMBER(K266)=TRUE,(X266+AI266),"")</f>
        <v>3</v>
      </c>
      <c r="AU266" s="3">
        <f t="shared" ref="AU266:AU329" si="201">IF(ISNUMBER(L266)=TRUE,(Y266+AJ266),"")</f>
        <v>10</v>
      </c>
      <c r="AV266" s="3">
        <f t="shared" ref="AV266:AV329" si="202">IF(ISNUMBER(M266)=TRUE,(Z266+AK266),"")</f>
        <v>7</v>
      </c>
      <c r="AW266" s="3">
        <f t="shared" ref="AW266:AW329" si="203">IF(ISNUMBER(N266)=TRUE,(AA266+AL266),"")</f>
        <v>9</v>
      </c>
      <c r="AX266" s="3">
        <f t="shared" ref="AX266:AX329" si="204">IF(ISNUMBER(O266)=TRUE,(AB266+AM266),"")</f>
        <v>4</v>
      </c>
      <c r="AY266" s="3">
        <f t="shared" ref="AY266:AY329" si="205">IF(ISNUMBER(P266)=TRUE,(AC266+AN266),"")</f>
        <v>2</v>
      </c>
      <c r="AZ266" s="3">
        <f t="shared" ref="AZ266:AZ329" si="206">IF(ISNUMBER(Q266)=TRUE,(AD266+AO266),"")</f>
        <v>5</v>
      </c>
      <c r="BA266" s="3"/>
      <c r="BB266" s="6">
        <f t="shared" ref="BB266:BB329" si="207">COUNT(H266:L266)</f>
        <v>5</v>
      </c>
      <c r="BC266" s="3">
        <f t="shared" ref="BC266:BC329" si="208">COUNT(M266:Q266)</f>
        <v>5</v>
      </c>
      <c r="BD266" s="3">
        <f t="shared" si="167"/>
        <v>28</v>
      </c>
      <c r="BE266" s="3">
        <f t="shared" si="168"/>
        <v>27</v>
      </c>
      <c r="BF266" s="3">
        <f t="shared" si="169"/>
        <v>12</v>
      </c>
      <c r="BG266" s="3">
        <f t="shared" si="170"/>
        <v>13</v>
      </c>
      <c r="BH266" s="3">
        <f t="shared" si="171"/>
        <v>12</v>
      </c>
      <c r="BI266" s="28">
        <f t="shared" si="172"/>
        <v>12.5</v>
      </c>
      <c r="BJ266" s="28">
        <f t="shared" si="173"/>
        <v>4.7871355387816905</v>
      </c>
      <c r="BK266" s="44">
        <f t="shared" si="174"/>
        <v>-0.10444659357341871</v>
      </c>
      <c r="BL266" s="45">
        <f t="shared" ref="BL266:BL329" si="209">IF(S266="OK",_xlfn.NORM.S.DIST(BK266,TRUE),"")</f>
        <v>0.45840747426404427</v>
      </c>
      <c r="BM266" s="39"/>
      <c r="BN266" s="39" t="str">
        <f t="shared" si="175"/>
        <v/>
      </c>
      <c r="BP266" s="12">
        <f t="shared" si="176"/>
        <v>-1.2147845171518727E-2</v>
      </c>
    </row>
    <row r="267" spans="1:68">
      <c r="A267" s="43" t="s">
        <v>943</v>
      </c>
      <c r="B267" s="43" t="s">
        <v>944</v>
      </c>
      <c r="C267" s="43" t="s">
        <v>945</v>
      </c>
      <c r="D267" s="43" t="s">
        <v>946</v>
      </c>
      <c r="E267" s="43" t="s">
        <v>584</v>
      </c>
      <c r="F267" s="12" t="str">
        <f t="shared" ref="F267:F330" si="210">MID(E267,1,11)</f>
        <v>Immune syst</v>
      </c>
      <c r="H267" s="12">
        <f>VLOOKUP($B267,data!$B$3:$Q$11565,'diff expr Varroa+DWV'!H$7,FALSE)</f>
        <v>8.3108604966479298</v>
      </c>
      <c r="I267" s="12">
        <f>VLOOKUP($B267,data!$B$3:$Q$11565,'diff expr Varroa+DWV'!I$7,FALSE)</f>
        <v>8.2761069351205805</v>
      </c>
      <c r="J267" s="12">
        <f>VLOOKUP($B267,data!$B$3:$Q$11565,'diff expr Varroa+DWV'!J$7,FALSE)</f>
        <v>8.45096068795036</v>
      </c>
      <c r="K267" s="12">
        <f>VLOOKUP($B267,data!$B$3:$Q$11565,'diff expr Varroa+DWV'!K$7,FALSE)</f>
        <v>8.6467622320954103</v>
      </c>
      <c r="L267" s="12">
        <f>VLOOKUP($B267,data!$B$3:$Q$11565,'diff expr Varroa+DWV'!L$7,FALSE)</f>
        <v>8.4767464238469099</v>
      </c>
      <c r="M267" s="12">
        <f>VLOOKUP($B267,data!$B$3:$Q$11565,'diff expr Varroa+DWV'!M$7,FALSE)</f>
        <v>8.5601725543950007</v>
      </c>
      <c r="N267" s="12">
        <f>VLOOKUP($B267,data!$B$3:$Q$11565,'diff expr Varroa+DWV'!N$7,FALSE)</f>
        <v>8.6886641566656397</v>
      </c>
      <c r="O267" s="12">
        <f>VLOOKUP($B267,data!$B$3:$Q$11565,'diff expr Varroa+DWV'!O$7,FALSE)</f>
        <v>8.5855929219827107</v>
      </c>
      <c r="P267" s="12">
        <f>VLOOKUP($B267,data!$B$3:$Q$11565,'diff expr Varroa+DWV'!P$7,FALSE)</f>
        <v>7.7671649027854004</v>
      </c>
      <c r="Q267" s="12">
        <f>VLOOKUP($B267,data!$B$3:$Q$11565,'diff expr Varroa+DWV'!Q$7,FALSE)</f>
        <v>8.5667227177791094</v>
      </c>
      <c r="S267" s="40" t="str">
        <f>IF(COUNTIF(H267:L267,"&gt;"&amp;'reference parameters'!$B$2)&gt;='reference parameters'!$B$3,IF(COUNTIF('diff expr Varroa+DWV'!M267:Q267,"&gt;"&amp;'reference parameters'!$B$2)&gt;='reference parameters'!$B$4,"OK"))</f>
        <v>OK</v>
      </c>
      <c r="U267" s="3">
        <f t="shared" si="177"/>
        <v>3</v>
      </c>
      <c r="V267" s="3">
        <f t="shared" si="178"/>
        <v>2</v>
      </c>
      <c r="W267" s="3">
        <f t="shared" si="179"/>
        <v>4</v>
      </c>
      <c r="X267" s="3">
        <f t="shared" si="180"/>
        <v>9</v>
      </c>
      <c r="Y267" s="3">
        <f t="shared" si="181"/>
        <v>5</v>
      </c>
      <c r="Z267" s="3">
        <f t="shared" si="182"/>
        <v>6</v>
      </c>
      <c r="AA267" s="3">
        <f t="shared" si="183"/>
        <v>10</v>
      </c>
      <c r="AB267" s="3">
        <f t="shared" si="184"/>
        <v>8</v>
      </c>
      <c r="AC267" s="3">
        <f t="shared" si="185"/>
        <v>1</v>
      </c>
      <c r="AD267" s="3">
        <f t="shared" si="186"/>
        <v>7</v>
      </c>
      <c r="AE267" s="3"/>
      <c r="AF267" s="3">
        <f t="shared" si="187"/>
        <v>0</v>
      </c>
      <c r="AG267" s="3">
        <f t="shared" si="188"/>
        <v>0</v>
      </c>
      <c r="AH267" s="3">
        <f t="shared" si="189"/>
        <v>0</v>
      </c>
      <c r="AI267" s="3">
        <f t="shared" si="190"/>
        <v>0</v>
      </c>
      <c r="AJ267" s="3">
        <f t="shared" si="191"/>
        <v>0</v>
      </c>
      <c r="AK267" s="3">
        <f t="shared" si="192"/>
        <v>0</v>
      </c>
      <c r="AL267" s="3">
        <f t="shared" si="193"/>
        <v>0</v>
      </c>
      <c r="AM267" s="3">
        <f t="shared" si="194"/>
        <v>0</v>
      </c>
      <c r="AN267" s="3">
        <f t="shared" si="195"/>
        <v>0</v>
      </c>
      <c r="AO267" s="3">
        <f t="shared" si="196"/>
        <v>0</v>
      </c>
      <c r="AP267" s="3"/>
      <c r="AQ267" s="3">
        <f t="shared" si="197"/>
        <v>3</v>
      </c>
      <c r="AR267" s="3">
        <f t="shared" si="198"/>
        <v>2</v>
      </c>
      <c r="AS267" s="3">
        <f t="shared" si="199"/>
        <v>4</v>
      </c>
      <c r="AT267" s="3">
        <f t="shared" si="200"/>
        <v>9</v>
      </c>
      <c r="AU267" s="3">
        <f t="shared" si="201"/>
        <v>5</v>
      </c>
      <c r="AV267" s="3">
        <f t="shared" si="202"/>
        <v>6</v>
      </c>
      <c r="AW267" s="3">
        <f t="shared" si="203"/>
        <v>10</v>
      </c>
      <c r="AX267" s="3">
        <f t="shared" si="204"/>
        <v>8</v>
      </c>
      <c r="AY267" s="3">
        <f t="shared" si="205"/>
        <v>1</v>
      </c>
      <c r="AZ267" s="3">
        <f t="shared" si="206"/>
        <v>7</v>
      </c>
      <c r="BA267" s="3"/>
      <c r="BB267" s="6">
        <f t="shared" si="207"/>
        <v>5</v>
      </c>
      <c r="BC267" s="3">
        <f t="shared" si="208"/>
        <v>5</v>
      </c>
      <c r="BD267" s="3">
        <f t="shared" ref="BD267:BD330" si="211">SUM(AQ267:AU267)</f>
        <v>23</v>
      </c>
      <c r="BE267" s="3">
        <f t="shared" ref="BE267:BE330" si="212">SUM(AV267:AZ267)</f>
        <v>32</v>
      </c>
      <c r="BF267" s="3">
        <f t="shared" ref="BF267:BF330" si="213">BB267*BC267+(BB267*(BB267+1))/2-BD267</f>
        <v>17</v>
      </c>
      <c r="BG267" s="3">
        <f t="shared" ref="BG267:BG330" si="214">BB267*BC267+(BC267*(BC267+1)/2-BE267)</f>
        <v>8</v>
      </c>
      <c r="BH267" s="3">
        <f t="shared" ref="BH267:BH330" si="215">MIN(BF267:BG267)</f>
        <v>8</v>
      </c>
      <c r="BI267" s="28">
        <f t="shared" ref="BI267:BI330" si="216">BB267*BC267/2</f>
        <v>12.5</v>
      </c>
      <c r="BJ267" s="28">
        <f t="shared" ref="BJ267:BJ330" si="217">SQRT((BB267*BC267*(BB267+BC267+1))/12)</f>
        <v>4.7871355387816905</v>
      </c>
      <c r="BK267" s="44">
        <f t="shared" ref="BK267:BK330" si="218">(BH267-BI267)/BJ267</f>
        <v>-0.94001934216076832</v>
      </c>
      <c r="BL267" s="45">
        <f t="shared" si="209"/>
        <v>0.17360381967471225</v>
      </c>
      <c r="BM267" s="39"/>
      <c r="BN267" s="39" t="str">
        <f t="shared" ref="BN267:BN330" si="219">IF(BL267&lt;$BN$8,"sign","")</f>
        <v/>
      </c>
      <c r="BP267" s="12">
        <f t="shared" ref="BP267:BP330" si="220">LOG(AVERAGE(M267:Q267)/AVERAGE(H267:L267))</f>
        <v>7.0868310861767642E-5</v>
      </c>
    </row>
    <row r="268" spans="1:68">
      <c r="A268" s="43" t="s">
        <v>947</v>
      </c>
      <c r="B268" s="43" t="s">
        <v>948</v>
      </c>
      <c r="C268" s="43" t="s">
        <v>949</v>
      </c>
      <c r="D268" s="43" t="s">
        <v>950</v>
      </c>
      <c r="E268" s="43" t="s">
        <v>584</v>
      </c>
      <c r="F268" s="12" t="str">
        <f t="shared" si="210"/>
        <v>Immune syst</v>
      </c>
      <c r="H268" s="12">
        <f>VLOOKUP($B268,data!$B$3:$Q$11565,'diff expr Varroa+DWV'!H$7,FALSE)</f>
        <v>8.5713286799353003</v>
      </c>
      <c r="I268" s="12">
        <f>VLOOKUP($B268,data!$B$3:$Q$11565,'diff expr Varroa+DWV'!I$7,FALSE)</f>
        <v>8.5090946159718399</v>
      </c>
      <c r="J268" s="12">
        <f>VLOOKUP($B268,data!$B$3:$Q$11565,'diff expr Varroa+DWV'!J$7,FALSE)</f>
        <v>8.1655959374263993</v>
      </c>
      <c r="K268" s="12">
        <f>VLOOKUP($B268,data!$B$3:$Q$11565,'diff expr Varroa+DWV'!K$7,FALSE)</f>
        <v>8.4716199038631395</v>
      </c>
      <c r="L268" s="12">
        <f>VLOOKUP($B268,data!$B$3:$Q$11565,'diff expr Varroa+DWV'!L$7,FALSE)</f>
        <v>8.5548645424224699</v>
      </c>
      <c r="M268" s="12">
        <f>VLOOKUP($B268,data!$B$3:$Q$11565,'diff expr Varroa+DWV'!M$7,FALSE)</f>
        <v>8.4616710428135793</v>
      </c>
      <c r="N268" s="12">
        <f>VLOOKUP($B268,data!$B$3:$Q$11565,'diff expr Varroa+DWV'!N$7,FALSE)</f>
        <v>8.3237649831522695</v>
      </c>
      <c r="O268" s="12">
        <f>VLOOKUP($B268,data!$B$3:$Q$11565,'diff expr Varroa+DWV'!O$7,FALSE)</f>
        <v>8.4884354713569401</v>
      </c>
      <c r="P268" s="12">
        <f>VLOOKUP($B268,data!$B$3:$Q$11565,'diff expr Varroa+DWV'!P$7,FALSE)</f>
        <v>8.5815289712361196</v>
      </c>
      <c r="Q268" s="12">
        <f>VLOOKUP($B268,data!$B$3:$Q$11565,'diff expr Varroa+DWV'!Q$7,FALSE)</f>
        <v>7.8374797051227896</v>
      </c>
      <c r="S268" s="40" t="str">
        <f>IF(COUNTIF(H268:L268,"&gt;"&amp;'reference parameters'!$B$2)&gt;='reference parameters'!$B$3,IF(COUNTIF('diff expr Varroa+DWV'!M268:Q268,"&gt;"&amp;'reference parameters'!$B$2)&gt;='reference parameters'!$B$4,"OK"))</f>
        <v>OK</v>
      </c>
      <c r="U268" s="3">
        <f t="shared" si="177"/>
        <v>9</v>
      </c>
      <c r="V268" s="3">
        <f t="shared" si="178"/>
        <v>7</v>
      </c>
      <c r="W268" s="3">
        <f t="shared" si="179"/>
        <v>2</v>
      </c>
      <c r="X268" s="3">
        <f t="shared" si="180"/>
        <v>5</v>
      </c>
      <c r="Y268" s="3">
        <f t="shared" si="181"/>
        <v>8</v>
      </c>
      <c r="Z268" s="3">
        <f t="shared" si="182"/>
        <v>4</v>
      </c>
      <c r="AA268" s="3">
        <f t="shared" si="183"/>
        <v>3</v>
      </c>
      <c r="AB268" s="3">
        <f t="shared" si="184"/>
        <v>6</v>
      </c>
      <c r="AC268" s="3">
        <f t="shared" si="185"/>
        <v>10</v>
      </c>
      <c r="AD268" s="3">
        <f t="shared" si="186"/>
        <v>1</v>
      </c>
      <c r="AE268" s="3"/>
      <c r="AF268" s="3">
        <f t="shared" si="187"/>
        <v>0</v>
      </c>
      <c r="AG268" s="3">
        <f t="shared" si="188"/>
        <v>0</v>
      </c>
      <c r="AH268" s="3">
        <f t="shared" si="189"/>
        <v>0</v>
      </c>
      <c r="AI268" s="3">
        <f t="shared" si="190"/>
        <v>0</v>
      </c>
      <c r="AJ268" s="3">
        <f t="shared" si="191"/>
        <v>0</v>
      </c>
      <c r="AK268" s="3">
        <f t="shared" si="192"/>
        <v>0</v>
      </c>
      <c r="AL268" s="3">
        <f t="shared" si="193"/>
        <v>0</v>
      </c>
      <c r="AM268" s="3">
        <f t="shared" si="194"/>
        <v>0</v>
      </c>
      <c r="AN268" s="3">
        <f t="shared" si="195"/>
        <v>0</v>
      </c>
      <c r="AO268" s="3">
        <f t="shared" si="196"/>
        <v>0</v>
      </c>
      <c r="AP268" s="3"/>
      <c r="AQ268" s="3">
        <f t="shared" si="197"/>
        <v>9</v>
      </c>
      <c r="AR268" s="3">
        <f t="shared" si="198"/>
        <v>7</v>
      </c>
      <c r="AS268" s="3">
        <f t="shared" si="199"/>
        <v>2</v>
      </c>
      <c r="AT268" s="3">
        <f t="shared" si="200"/>
        <v>5</v>
      </c>
      <c r="AU268" s="3">
        <f t="shared" si="201"/>
        <v>8</v>
      </c>
      <c r="AV268" s="3">
        <f t="shared" si="202"/>
        <v>4</v>
      </c>
      <c r="AW268" s="3">
        <f t="shared" si="203"/>
        <v>3</v>
      </c>
      <c r="AX268" s="3">
        <f t="shared" si="204"/>
        <v>6</v>
      </c>
      <c r="AY268" s="3">
        <f t="shared" si="205"/>
        <v>10</v>
      </c>
      <c r="AZ268" s="3">
        <f t="shared" si="206"/>
        <v>1</v>
      </c>
      <c r="BA268" s="3"/>
      <c r="BB268" s="6">
        <f t="shared" si="207"/>
        <v>5</v>
      </c>
      <c r="BC268" s="3">
        <f t="shared" si="208"/>
        <v>5</v>
      </c>
      <c r="BD268" s="3">
        <f t="shared" si="211"/>
        <v>31</v>
      </c>
      <c r="BE268" s="3">
        <f t="shared" si="212"/>
        <v>24</v>
      </c>
      <c r="BF268" s="3">
        <f t="shared" si="213"/>
        <v>9</v>
      </c>
      <c r="BG268" s="3">
        <f t="shared" si="214"/>
        <v>16</v>
      </c>
      <c r="BH268" s="3">
        <f t="shared" si="215"/>
        <v>9</v>
      </c>
      <c r="BI268" s="28">
        <f t="shared" si="216"/>
        <v>12.5</v>
      </c>
      <c r="BJ268" s="28">
        <f t="shared" si="217"/>
        <v>4.7871355387816905</v>
      </c>
      <c r="BK268" s="44">
        <f t="shared" si="218"/>
        <v>-0.73112615501393097</v>
      </c>
      <c r="BL268" s="45">
        <f t="shared" si="209"/>
        <v>0.23235104997023245</v>
      </c>
      <c r="BM268" s="39"/>
      <c r="BN268" s="39" t="str">
        <f t="shared" si="219"/>
        <v/>
      </c>
      <c r="BP268" s="12">
        <f t="shared" si="220"/>
        <v>-5.9960730792396515E-3</v>
      </c>
    </row>
    <row r="269" spans="1:68">
      <c r="A269" s="43" t="s">
        <v>951</v>
      </c>
      <c r="B269" s="43" t="s">
        <v>952</v>
      </c>
      <c r="C269" s="43" t="s">
        <v>953</v>
      </c>
      <c r="D269" s="43" t="s">
        <v>954</v>
      </c>
      <c r="E269" s="43" t="s">
        <v>584</v>
      </c>
      <c r="F269" s="12" t="str">
        <f t="shared" si="210"/>
        <v>Immune syst</v>
      </c>
      <c r="H269" s="12">
        <f>VLOOKUP($B269,data!$B$3:$Q$11565,'diff expr Varroa+DWV'!H$7,FALSE)</f>
        <v>11.0125090637839</v>
      </c>
      <c r="I269" s="12">
        <f>VLOOKUP($B269,data!$B$3:$Q$11565,'diff expr Varroa+DWV'!I$7,FALSE)</f>
        <v>10.952331376438901</v>
      </c>
      <c r="J269" s="12">
        <f>VLOOKUP($B269,data!$B$3:$Q$11565,'diff expr Varroa+DWV'!J$7,FALSE)</f>
        <v>10.8264463492348</v>
      </c>
      <c r="K269" s="12">
        <f>VLOOKUP($B269,data!$B$3:$Q$11565,'diff expr Varroa+DWV'!K$7,FALSE)</f>
        <v>10.621211818655899</v>
      </c>
      <c r="L269" s="12">
        <f>VLOOKUP($B269,data!$B$3:$Q$11565,'diff expr Varroa+DWV'!L$7,FALSE)</f>
        <v>10.766171811611301</v>
      </c>
      <c r="M269" s="12">
        <f>VLOOKUP($B269,data!$B$3:$Q$11565,'diff expr Varroa+DWV'!M$7,FALSE)</f>
        <v>10.331196091128501</v>
      </c>
      <c r="N269" s="12">
        <f>VLOOKUP($B269,data!$B$3:$Q$11565,'diff expr Varroa+DWV'!N$7,FALSE)</f>
        <v>9.9253854287350407</v>
      </c>
      <c r="O269" s="12">
        <f>VLOOKUP($B269,data!$B$3:$Q$11565,'diff expr Varroa+DWV'!O$7,FALSE)</f>
        <v>10.467553248429001</v>
      </c>
      <c r="P269" s="12">
        <f>VLOOKUP($B269,data!$B$3:$Q$11565,'diff expr Varroa+DWV'!P$7,FALSE)</f>
        <v>10.6409816243008</v>
      </c>
      <c r="Q269" s="12">
        <f>VLOOKUP($B269,data!$B$3:$Q$11565,'diff expr Varroa+DWV'!Q$7,FALSE)</f>
        <v>11.8056899963272</v>
      </c>
      <c r="S269" s="40" t="str">
        <f>IF(COUNTIF(H269:L269,"&gt;"&amp;'reference parameters'!$B$2)&gt;='reference parameters'!$B$3,IF(COUNTIF('diff expr Varroa+DWV'!M269:Q269,"&gt;"&amp;'reference parameters'!$B$2)&gt;='reference parameters'!$B$4,"OK"))</f>
        <v>OK</v>
      </c>
      <c r="U269" s="3">
        <f t="shared" si="177"/>
        <v>9</v>
      </c>
      <c r="V269" s="3">
        <f t="shared" si="178"/>
        <v>8</v>
      </c>
      <c r="W269" s="3">
        <f t="shared" si="179"/>
        <v>7</v>
      </c>
      <c r="X269" s="3">
        <f t="shared" si="180"/>
        <v>4</v>
      </c>
      <c r="Y269" s="3">
        <f t="shared" si="181"/>
        <v>6</v>
      </c>
      <c r="Z269" s="3">
        <f t="shared" si="182"/>
        <v>2</v>
      </c>
      <c r="AA269" s="3">
        <f t="shared" si="183"/>
        <v>1</v>
      </c>
      <c r="AB269" s="3">
        <f t="shared" si="184"/>
        <v>3</v>
      </c>
      <c r="AC269" s="3">
        <f t="shared" si="185"/>
        <v>5</v>
      </c>
      <c r="AD269" s="3">
        <f t="shared" si="186"/>
        <v>10</v>
      </c>
      <c r="AE269" s="3"/>
      <c r="AF269" s="3">
        <f t="shared" si="187"/>
        <v>0</v>
      </c>
      <c r="AG269" s="3">
        <f t="shared" si="188"/>
        <v>0</v>
      </c>
      <c r="AH269" s="3">
        <f t="shared" si="189"/>
        <v>0</v>
      </c>
      <c r="AI269" s="3">
        <f t="shared" si="190"/>
        <v>0</v>
      </c>
      <c r="AJ269" s="3">
        <f t="shared" si="191"/>
        <v>0</v>
      </c>
      <c r="AK269" s="3">
        <f t="shared" si="192"/>
        <v>0</v>
      </c>
      <c r="AL269" s="3">
        <f t="shared" si="193"/>
        <v>0</v>
      </c>
      <c r="AM269" s="3">
        <f t="shared" si="194"/>
        <v>0</v>
      </c>
      <c r="AN269" s="3">
        <f t="shared" si="195"/>
        <v>0</v>
      </c>
      <c r="AO269" s="3">
        <f t="shared" si="196"/>
        <v>0</v>
      </c>
      <c r="AP269" s="3"/>
      <c r="AQ269" s="3">
        <f t="shared" si="197"/>
        <v>9</v>
      </c>
      <c r="AR269" s="3">
        <f t="shared" si="198"/>
        <v>8</v>
      </c>
      <c r="AS269" s="3">
        <f t="shared" si="199"/>
        <v>7</v>
      </c>
      <c r="AT269" s="3">
        <f t="shared" si="200"/>
        <v>4</v>
      </c>
      <c r="AU269" s="3">
        <f t="shared" si="201"/>
        <v>6</v>
      </c>
      <c r="AV269" s="3">
        <f t="shared" si="202"/>
        <v>2</v>
      </c>
      <c r="AW269" s="3">
        <f t="shared" si="203"/>
        <v>1</v>
      </c>
      <c r="AX269" s="3">
        <f t="shared" si="204"/>
        <v>3</v>
      </c>
      <c r="AY269" s="3">
        <f t="shared" si="205"/>
        <v>5</v>
      </c>
      <c r="AZ269" s="3">
        <f t="shared" si="206"/>
        <v>10</v>
      </c>
      <c r="BA269" s="3"/>
      <c r="BB269" s="6">
        <f t="shared" si="207"/>
        <v>5</v>
      </c>
      <c r="BC269" s="3">
        <f t="shared" si="208"/>
        <v>5</v>
      </c>
      <c r="BD269" s="3">
        <f t="shared" si="211"/>
        <v>34</v>
      </c>
      <c r="BE269" s="3">
        <f t="shared" si="212"/>
        <v>21</v>
      </c>
      <c r="BF269" s="3">
        <f t="shared" si="213"/>
        <v>6</v>
      </c>
      <c r="BG269" s="3">
        <f t="shared" si="214"/>
        <v>19</v>
      </c>
      <c r="BH269" s="3">
        <f t="shared" si="215"/>
        <v>6</v>
      </c>
      <c r="BI269" s="28">
        <f t="shared" si="216"/>
        <v>12.5</v>
      </c>
      <c r="BJ269" s="28">
        <f t="shared" si="217"/>
        <v>4.7871355387816905</v>
      </c>
      <c r="BK269" s="44">
        <f t="shared" si="218"/>
        <v>-1.3578057164544433</v>
      </c>
      <c r="BL269" s="45">
        <f t="shared" si="209"/>
        <v>8.7262670284291577E-2</v>
      </c>
      <c r="BM269" s="39"/>
      <c r="BN269" s="39" t="str">
        <f t="shared" si="219"/>
        <v/>
      </c>
      <c r="BP269" s="12">
        <f t="shared" si="220"/>
        <v>-8.155096077059075E-3</v>
      </c>
    </row>
    <row r="270" spans="1:68">
      <c r="A270" s="43" t="s">
        <v>955</v>
      </c>
      <c r="B270" s="43" t="s">
        <v>956</v>
      </c>
      <c r="C270" s="43" t="s">
        <v>870</v>
      </c>
      <c r="D270" s="43" t="s">
        <v>871</v>
      </c>
      <c r="E270" s="43" t="s">
        <v>584</v>
      </c>
      <c r="F270" s="12" t="str">
        <f t="shared" si="210"/>
        <v>Immune syst</v>
      </c>
      <c r="H270" s="12">
        <f>VLOOKUP($B270,data!$B$3:$Q$11565,'diff expr Varroa+DWV'!H$7,FALSE)</f>
        <v>8.1523961586017109</v>
      </c>
      <c r="I270" s="12">
        <f>VLOOKUP($B270,data!$B$3:$Q$11565,'diff expr Varroa+DWV'!I$7,FALSE)</f>
        <v>8.1457259556737203</v>
      </c>
      <c r="J270" s="12">
        <f>VLOOKUP($B270,data!$B$3:$Q$11565,'diff expr Varroa+DWV'!J$7,FALSE)</f>
        <v>8.0626560793255209</v>
      </c>
      <c r="K270" s="12">
        <f>VLOOKUP($B270,data!$B$3:$Q$11565,'diff expr Varroa+DWV'!K$7,FALSE)</f>
        <v>7.89838942043591</v>
      </c>
      <c r="L270" s="12">
        <f>VLOOKUP($B270,data!$B$3:$Q$11565,'diff expr Varroa+DWV'!L$7,FALSE)</f>
        <v>8.02640848532719</v>
      </c>
      <c r="M270" s="12">
        <f>VLOOKUP($B270,data!$B$3:$Q$11565,'diff expr Varroa+DWV'!M$7,FALSE)</f>
        <v>8.1086453701514802</v>
      </c>
      <c r="N270" s="12">
        <f>VLOOKUP($B270,data!$B$3:$Q$11565,'diff expr Varroa+DWV'!N$7,FALSE)</f>
        <v>7.9883089262039002</v>
      </c>
      <c r="O270" s="12">
        <f>VLOOKUP($B270,data!$B$3:$Q$11565,'diff expr Varroa+DWV'!O$7,FALSE)</f>
        <v>8.2184113946843897</v>
      </c>
      <c r="P270" s="12">
        <f>VLOOKUP($B270,data!$B$3:$Q$11565,'diff expr Varroa+DWV'!P$7,FALSE)</f>
        <v>8.2284615464917206</v>
      </c>
      <c r="Q270" s="12">
        <f>VLOOKUP($B270,data!$B$3:$Q$11565,'diff expr Varroa+DWV'!Q$7,FALSE)</f>
        <v>8.1958182219819093</v>
      </c>
      <c r="S270" s="40" t="str">
        <f>IF(COUNTIF(H270:L270,"&gt;"&amp;'reference parameters'!$B$2)&gt;='reference parameters'!$B$3,IF(COUNTIF('diff expr Varroa+DWV'!M270:Q270,"&gt;"&amp;'reference parameters'!$B$2)&gt;='reference parameters'!$B$4,"OK"))</f>
        <v>OK</v>
      </c>
      <c r="U270" s="3">
        <f t="shared" si="177"/>
        <v>7</v>
      </c>
      <c r="V270" s="3">
        <f t="shared" si="178"/>
        <v>6</v>
      </c>
      <c r="W270" s="3">
        <f t="shared" si="179"/>
        <v>4</v>
      </c>
      <c r="X270" s="3">
        <f t="shared" si="180"/>
        <v>1</v>
      </c>
      <c r="Y270" s="3">
        <f t="shared" si="181"/>
        <v>3</v>
      </c>
      <c r="Z270" s="3">
        <f t="shared" si="182"/>
        <v>5</v>
      </c>
      <c r="AA270" s="3">
        <f t="shared" si="183"/>
        <v>2</v>
      </c>
      <c r="AB270" s="3">
        <f t="shared" si="184"/>
        <v>9</v>
      </c>
      <c r="AC270" s="3">
        <f t="shared" si="185"/>
        <v>10</v>
      </c>
      <c r="AD270" s="3">
        <f t="shared" si="186"/>
        <v>8</v>
      </c>
      <c r="AE270" s="3"/>
      <c r="AF270" s="3">
        <f t="shared" si="187"/>
        <v>0</v>
      </c>
      <c r="AG270" s="3">
        <f t="shared" si="188"/>
        <v>0</v>
      </c>
      <c r="AH270" s="3">
        <f t="shared" si="189"/>
        <v>0</v>
      </c>
      <c r="AI270" s="3">
        <f t="shared" si="190"/>
        <v>0</v>
      </c>
      <c r="AJ270" s="3">
        <f t="shared" si="191"/>
        <v>0</v>
      </c>
      <c r="AK270" s="3">
        <f t="shared" si="192"/>
        <v>0</v>
      </c>
      <c r="AL270" s="3">
        <f t="shared" si="193"/>
        <v>0</v>
      </c>
      <c r="AM270" s="3">
        <f t="shared" si="194"/>
        <v>0</v>
      </c>
      <c r="AN270" s="3">
        <f t="shared" si="195"/>
        <v>0</v>
      </c>
      <c r="AO270" s="3">
        <f t="shared" si="196"/>
        <v>0</v>
      </c>
      <c r="AP270" s="3"/>
      <c r="AQ270" s="3">
        <f t="shared" si="197"/>
        <v>7</v>
      </c>
      <c r="AR270" s="3">
        <f t="shared" si="198"/>
        <v>6</v>
      </c>
      <c r="AS270" s="3">
        <f t="shared" si="199"/>
        <v>4</v>
      </c>
      <c r="AT270" s="3">
        <f t="shared" si="200"/>
        <v>1</v>
      </c>
      <c r="AU270" s="3">
        <f t="shared" si="201"/>
        <v>3</v>
      </c>
      <c r="AV270" s="3">
        <f t="shared" si="202"/>
        <v>5</v>
      </c>
      <c r="AW270" s="3">
        <f t="shared" si="203"/>
        <v>2</v>
      </c>
      <c r="AX270" s="3">
        <f t="shared" si="204"/>
        <v>9</v>
      </c>
      <c r="AY270" s="3">
        <f t="shared" si="205"/>
        <v>10</v>
      </c>
      <c r="AZ270" s="3">
        <f t="shared" si="206"/>
        <v>8</v>
      </c>
      <c r="BA270" s="3"/>
      <c r="BB270" s="6">
        <f t="shared" si="207"/>
        <v>5</v>
      </c>
      <c r="BC270" s="3">
        <f t="shared" si="208"/>
        <v>5</v>
      </c>
      <c r="BD270" s="3">
        <f t="shared" si="211"/>
        <v>21</v>
      </c>
      <c r="BE270" s="3">
        <f t="shared" si="212"/>
        <v>34</v>
      </c>
      <c r="BF270" s="3">
        <f t="shared" si="213"/>
        <v>19</v>
      </c>
      <c r="BG270" s="3">
        <f t="shared" si="214"/>
        <v>6</v>
      </c>
      <c r="BH270" s="3">
        <f t="shared" si="215"/>
        <v>6</v>
      </c>
      <c r="BI270" s="28">
        <f t="shared" si="216"/>
        <v>12.5</v>
      </c>
      <c r="BJ270" s="28">
        <f t="shared" si="217"/>
        <v>4.7871355387816905</v>
      </c>
      <c r="BK270" s="44">
        <f t="shared" si="218"/>
        <v>-1.3578057164544433</v>
      </c>
      <c r="BL270" s="45">
        <f t="shared" si="209"/>
        <v>8.7262670284291577E-2</v>
      </c>
      <c r="BM270" s="39"/>
      <c r="BN270" s="39" t="str">
        <f t="shared" si="219"/>
        <v/>
      </c>
      <c r="BP270" s="12">
        <f t="shared" si="220"/>
        <v>4.8676665891663569E-3</v>
      </c>
    </row>
    <row r="271" spans="1:68">
      <c r="A271" s="43" t="s">
        <v>957</v>
      </c>
      <c r="B271" s="43" t="s">
        <v>958</v>
      </c>
      <c r="C271" s="43" t="s">
        <v>959</v>
      </c>
      <c r="D271" s="43" t="s">
        <v>960</v>
      </c>
      <c r="E271" s="43" t="s">
        <v>584</v>
      </c>
      <c r="F271" s="12" t="str">
        <f t="shared" si="210"/>
        <v>Immune syst</v>
      </c>
      <c r="H271" s="12">
        <f>VLOOKUP($B271,data!$B$3:$Q$11565,'diff expr Varroa+DWV'!H$7,FALSE)</f>
        <v>8.5184345784072004</v>
      </c>
      <c r="I271" s="12">
        <f>VLOOKUP($B271,data!$B$3:$Q$11565,'diff expr Varroa+DWV'!I$7,FALSE)</f>
        <v>8.5271612275875395</v>
      </c>
      <c r="J271" s="12">
        <f>VLOOKUP($B271,data!$B$3:$Q$11565,'diff expr Varroa+DWV'!J$7,FALSE)</f>
        <v>8.6010775625510991</v>
      </c>
      <c r="K271" s="12">
        <f>VLOOKUP($B271,data!$B$3:$Q$11565,'diff expr Varroa+DWV'!K$7,FALSE)</f>
        <v>8.8146129933448503</v>
      </c>
      <c r="L271" s="12">
        <f>VLOOKUP($B271,data!$B$3:$Q$11565,'diff expr Varroa+DWV'!L$7,FALSE)</f>
        <v>8.5583167394662496</v>
      </c>
      <c r="M271" s="12">
        <f>VLOOKUP($B271,data!$B$3:$Q$11565,'diff expr Varroa+DWV'!M$7,FALSE)</f>
        <v>8.4640962568285598</v>
      </c>
      <c r="N271" s="12">
        <f>VLOOKUP($B271,data!$B$3:$Q$11565,'diff expr Varroa+DWV'!N$7,FALSE)</f>
        <v>8.5128160223733396</v>
      </c>
      <c r="O271" s="12">
        <f>VLOOKUP($B271,data!$B$3:$Q$11565,'diff expr Varroa+DWV'!O$7,FALSE)</f>
        <v>8.4834013825232102</v>
      </c>
      <c r="P271" s="12">
        <f>VLOOKUP($B271,data!$B$3:$Q$11565,'diff expr Varroa+DWV'!P$7,FALSE)</f>
        <v>8.1796353197039107</v>
      </c>
      <c r="Q271" s="12">
        <f>VLOOKUP($B271,data!$B$3:$Q$11565,'diff expr Varroa+DWV'!Q$7,FALSE)</f>
        <v>7.6950435514148801</v>
      </c>
      <c r="S271" s="40" t="str">
        <f>IF(COUNTIF(H271:L271,"&gt;"&amp;'reference parameters'!$B$2)&gt;='reference parameters'!$B$3,IF(COUNTIF('diff expr Varroa+DWV'!M271:Q271,"&gt;"&amp;'reference parameters'!$B$2)&gt;='reference parameters'!$B$4,"OK"))</f>
        <v>OK</v>
      </c>
      <c r="U271" s="3">
        <f t="shared" si="177"/>
        <v>6</v>
      </c>
      <c r="V271" s="3">
        <f t="shared" si="178"/>
        <v>7</v>
      </c>
      <c r="W271" s="3">
        <f t="shared" si="179"/>
        <v>9</v>
      </c>
      <c r="X271" s="3">
        <f t="shared" si="180"/>
        <v>10</v>
      </c>
      <c r="Y271" s="3">
        <f t="shared" si="181"/>
        <v>8</v>
      </c>
      <c r="Z271" s="3">
        <f t="shared" si="182"/>
        <v>3</v>
      </c>
      <c r="AA271" s="3">
        <f t="shared" si="183"/>
        <v>5</v>
      </c>
      <c r="AB271" s="3">
        <f t="shared" si="184"/>
        <v>4</v>
      </c>
      <c r="AC271" s="3">
        <f t="shared" si="185"/>
        <v>2</v>
      </c>
      <c r="AD271" s="3">
        <f t="shared" si="186"/>
        <v>1</v>
      </c>
      <c r="AE271" s="3"/>
      <c r="AF271" s="3">
        <f t="shared" si="187"/>
        <v>0</v>
      </c>
      <c r="AG271" s="3">
        <f t="shared" si="188"/>
        <v>0</v>
      </c>
      <c r="AH271" s="3">
        <f t="shared" si="189"/>
        <v>0</v>
      </c>
      <c r="AI271" s="3">
        <f t="shared" si="190"/>
        <v>0</v>
      </c>
      <c r="AJ271" s="3">
        <f t="shared" si="191"/>
        <v>0</v>
      </c>
      <c r="AK271" s="3">
        <f t="shared" si="192"/>
        <v>0</v>
      </c>
      <c r="AL271" s="3">
        <f t="shared" si="193"/>
        <v>0</v>
      </c>
      <c r="AM271" s="3">
        <f t="shared" si="194"/>
        <v>0</v>
      </c>
      <c r="AN271" s="3">
        <f t="shared" si="195"/>
        <v>0</v>
      </c>
      <c r="AO271" s="3">
        <f t="shared" si="196"/>
        <v>0</v>
      </c>
      <c r="AP271" s="3"/>
      <c r="AQ271" s="3">
        <f t="shared" si="197"/>
        <v>6</v>
      </c>
      <c r="AR271" s="3">
        <f t="shared" si="198"/>
        <v>7</v>
      </c>
      <c r="AS271" s="3">
        <f t="shared" si="199"/>
        <v>9</v>
      </c>
      <c r="AT271" s="3">
        <f t="shared" si="200"/>
        <v>10</v>
      </c>
      <c r="AU271" s="3">
        <f t="shared" si="201"/>
        <v>8</v>
      </c>
      <c r="AV271" s="3">
        <f t="shared" si="202"/>
        <v>3</v>
      </c>
      <c r="AW271" s="3">
        <f t="shared" si="203"/>
        <v>5</v>
      </c>
      <c r="AX271" s="3">
        <f t="shared" si="204"/>
        <v>4</v>
      </c>
      <c r="AY271" s="3">
        <f t="shared" si="205"/>
        <v>2</v>
      </c>
      <c r="AZ271" s="3">
        <f t="shared" si="206"/>
        <v>1</v>
      </c>
      <c r="BA271" s="3"/>
      <c r="BB271" s="6">
        <f t="shared" si="207"/>
        <v>5</v>
      </c>
      <c r="BC271" s="3">
        <f t="shared" si="208"/>
        <v>5</v>
      </c>
      <c r="BD271" s="3">
        <f t="shared" si="211"/>
        <v>40</v>
      </c>
      <c r="BE271" s="3">
        <f t="shared" si="212"/>
        <v>15</v>
      </c>
      <c r="BF271" s="3">
        <f t="shared" si="213"/>
        <v>0</v>
      </c>
      <c r="BG271" s="3">
        <f t="shared" si="214"/>
        <v>25</v>
      </c>
      <c r="BH271" s="3">
        <f t="shared" si="215"/>
        <v>0</v>
      </c>
      <c r="BI271" s="28">
        <f t="shared" si="216"/>
        <v>12.5</v>
      </c>
      <c r="BJ271" s="28">
        <f t="shared" si="217"/>
        <v>4.7871355387816905</v>
      </c>
      <c r="BK271" s="44">
        <f t="shared" si="218"/>
        <v>-2.6111648393354674</v>
      </c>
      <c r="BL271" s="45">
        <f t="shared" si="209"/>
        <v>4.5117194090401637E-3</v>
      </c>
      <c r="BM271" s="39"/>
      <c r="BN271" s="39" t="str">
        <f t="shared" si="219"/>
        <v>sign</v>
      </c>
      <c r="BP271" s="12">
        <f t="shared" si="220"/>
        <v>-1.7348535762601456E-2</v>
      </c>
    </row>
    <row r="272" spans="1:68">
      <c r="A272" s="43" t="s">
        <v>961</v>
      </c>
      <c r="B272" s="43" t="s">
        <v>962</v>
      </c>
      <c r="C272" s="43" t="s">
        <v>646</v>
      </c>
      <c r="D272" s="43" t="s">
        <v>647</v>
      </c>
      <c r="E272" s="43" t="s">
        <v>584</v>
      </c>
      <c r="F272" s="12" t="str">
        <f t="shared" si="210"/>
        <v>Immune syst</v>
      </c>
      <c r="H272" s="12" t="e">
        <f>VLOOKUP($B272,data!$B$3:$Q$11565,'diff expr Varroa+DWV'!H$7,FALSE)</f>
        <v>#N/A</v>
      </c>
      <c r="I272" s="12" t="e">
        <f>VLOOKUP($B272,data!$B$3:$Q$11565,'diff expr Varroa+DWV'!I$7,FALSE)</f>
        <v>#N/A</v>
      </c>
      <c r="J272" s="12" t="e">
        <f>VLOOKUP($B272,data!$B$3:$Q$11565,'diff expr Varroa+DWV'!J$7,FALSE)</f>
        <v>#N/A</v>
      </c>
      <c r="K272" s="12" t="e">
        <f>VLOOKUP($B272,data!$B$3:$Q$11565,'diff expr Varroa+DWV'!K$7,FALSE)</f>
        <v>#N/A</v>
      </c>
      <c r="L272" s="12" t="e">
        <f>VLOOKUP($B272,data!$B$3:$Q$11565,'diff expr Varroa+DWV'!L$7,FALSE)</f>
        <v>#N/A</v>
      </c>
      <c r="M272" s="12" t="e">
        <f>VLOOKUP($B272,data!$B$3:$Q$11565,'diff expr Varroa+DWV'!M$7,FALSE)</f>
        <v>#N/A</v>
      </c>
      <c r="N272" s="12" t="e">
        <f>VLOOKUP($B272,data!$B$3:$Q$11565,'diff expr Varroa+DWV'!N$7,FALSE)</f>
        <v>#N/A</v>
      </c>
      <c r="O272" s="12" t="e">
        <f>VLOOKUP($B272,data!$B$3:$Q$11565,'diff expr Varroa+DWV'!O$7,FALSE)</f>
        <v>#N/A</v>
      </c>
      <c r="P272" s="12" t="e">
        <f>VLOOKUP($B272,data!$B$3:$Q$11565,'diff expr Varroa+DWV'!P$7,FALSE)</f>
        <v>#N/A</v>
      </c>
      <c r="Q272" s="12" t="e">
        <f>VLOOKUP($B272,data!$B$3:$Q$11565,'diff expr Varroa+DWV'!Q$7,FALSE)</f>
        <v>#N/A</v>
      </c>
      <c r="S272" s="40" t="b">
        <f>IF(COUNTIF(H272:L272,"&gt;"&amp;'reference parameters'!$B$2)&gt;='reference parameters'!$B$3,IF(COUNTIF('diff expr Varroa+DWV'!M272:Q272,"&gt;"&amp;'reference parameters'!$B$2)&gt;='reference parameters'!$B$4,"OK"))</f>
        <v>0</v>
      </c>
      <c r="U272" s="3" t="b">
        <f t="shared" si="177"/>
        <v>0</v>
      </c>
      <c r="V272" s="3" t="b">
        <f t="shared" si="178"/>
        <v>0</v>
      </c>
      <c r="W272" s="3" t="b">
        <f t="shared" si="179"/>
        <v>0</v>
      </c>
      <c r="X272" s="3" t="b">
        <f t="shared" si="180"/>
        <v>0</v>
      </c>
      <c r="Y272" s="3" t="b">
        <f t="shared" si="181"/>
        <v>0</v>
      </c>
      <c r="Z272" s="3" t="b">
        <f t="shared" si="182"/>
        <v>0</v>
      </c>
      <c r="AA272" s="3" t="b">
        <f t="shared" si="183"/>
        <v>0</v>
      </c>
      <c r="AB272" s="3" t="b">
        <f t="shared" si="184"/>
        <v>0</v>
      </c>
      <c r="AC272" s="3" t="b">
        <f t="shared" si="185"/>
        <v>0</v>
      </c>
      <c r="AD272" s="3" t="b">
        <f t="shared" si="186"/>
        <v>0</v>
      </c>
      <c r="AE272" s="3"/>
      <c r="AF272" s="3" t="str">
        <f t="shared" si="187"/>
        <v/>
      </c>
      <c r="AG272" s="3" t="str">
        <f t="shared" si="188"/>
        <v/>
      </c>
      <c r="AH272" s="3" t="str">
        <f t="shared" si="189"/>
        <v/>
      </c>
      <c r="AI272" s="3" t="str">
        <f t="shared" si="190"/>
        <v/>
      </c>
      <c r="AJ272" s="3" t="str">
        <f t="shared" si="191"/>
        <v/>
      </c>
      <c r="AK272" s="3" t="str">
        <f t="shared" si="192"/>
        <v/>
      </c>
      <c r="AL272" s="3" t="str">
        <f t="shared" si="193"/>
        <v/>
      </c>
      <c r="AM272" s="3" t="str">
        <f t="shared" si="194"/>
        <v/>
      </c>
      <c r="AN272" s="3" t="str">
        <f t="shared" si="195"/>
        <v/>
      </c>
      <c r="AO272" s="3" t="str">
        <f t="shared" si="196"/>
        <v/>
      </c>
      <c r="AP272" s="3"/>
      <c r="AQ272" s="3" t="str">
        <f t="shared" si="197"/>
        <v/>
      </c>
      <c r="AR272" s="3" t="str">
        <f t="shared" si="198"/>
        <v/>
      </c>
      <c r="AS272" s="3" t="str">
        <f t="shared" si="199"/>
        <v/>
      </c>
      <c r="AT272" s="3" t="str">
        <f t="shared" si="200"/>
        <v/>
      </c>
      <c r="AU272" s="3" t="str">
        <f t="shared" si="201"/>
        <v/>
      </c>
      <c r="AV272" s="3" t="str">
        <f t="shared" si="202"/>
        <v/>
      </c>
      <c r="AW272" s="3" t="str">
        <f t="shared" si="203"/>
        <v/>
      </c>
      <c r="AX272" s="3" t="str">
        <f t="shared" si="204"/>
        <v/>
      </c>
      <c r="AY272" s="3" t="str">
        <f t="shared" si="205"/>
        <v/>
      </c>
      <c r="AZ272" s="3" t="str">
        <f t="shared" si="206"/>
        <v/>
      </c>
      <c r="BA272" s="3"/>
      <c r="BB272" s="6">
        <f t="shared" si="207"/>
        <v>0</v>
      </c>
      <c r="BC272" s="3">
        <f t="shared" si="208"/>
        <v>0</v>
      </c>
      <c r="BD272" s="3">
        <f t="shared" si="211"/>
        <v>0</v>
      </c>
      <c r="BE272" s="3">
        <f t="shared" si="212"/>
        <v>0</v>
      </c>
      <c r="BF272" s="3">
        <f t="shared" si="213"/>
        <v>0</v>
      </c>
      <c r="BG272" s="3">
        <f t="shared" si="214"/>
        <v>0</v>
      </c>
      <c r="BH272" s="3">
        <f t="shared" si="215"/>
        <v>0</v>
      </c>
      <c r="BI272" s="28">
        <f t="shared" si="216"/>
        <v>0</v>
      </c>
      <c r="BJ272" s="28">
        <f t="shared" si="217"/>
        <v>0</v>
      </c>
      <c r="BK272" s="44" t="e">
        <f t="shared" si="218"/>
        <v>#DIV/0!</v>
      </c>
      <c r="BL272" s="45" t="str">
        <f t="shared" si="209"/>
        <v/>
      </c>
      <c r="BM272" s="39"/>
      <c r="BN272" s="39" t="str">
        <f t="shared" si="219"/>
        <v/>
      </c>
      <c r="BP272" s="12" t="e">
        <f t="shared" si="220"/>
        <v>#N/A</v>
      </c>
    </row>
    <row r="273" spans="1:68">
      <c r="A273" s="43" t="s">
        <v>963</v>
      </c>
      <c r="B273" s="43" t="s">
        <v>964</v>
      </c>
      <c r="C273" s="43" t="s">
        <v>965</v>
      </c>
      <c r="D273" s="43" t="s">
        <v>966</v>
      </c>
      <c r="E273" s="43" t="s">
        <v>584</v>
      </c>
      <c r="F273" s="12" t="str">
        <f t="shared" si="210"/>
        <v>Immune syst</v>
      </c>
      <c r="H273" s="12">
        <f>VLOOKUP($B273,data!$B$3:$Q$11565,'diff expr Varroa+DWV'!H$7,FALSE)</f>
        <v>8.1847149898534592</v>
      </c>
      <c r="I273" s="12">
        <f>VLOOKUP($B273,data!$B$3:$Q$11565,'diff expr Varroa+DWV'!I$7,FALSE)</f>
        <v>8.0237375527181207</v>
      </c>
      <c r="J273" s="12">
        <f>VLOOKUP($B273,data!$B$3:$Q$11565,'diff expr Varroa+DWV'!J$7,FALSE)</f>
        <v>7.8390252449847297</v>
      </c>
      <c r="K273" s="12">
        <f>VLOOKUP($B273,data!$B$3:$Q$11565,'diff expr Varroa+DWV'!K$7,FALSE)</f>
        <v>7.7156652707773601</v>
      </c>
      <c r="L273" s="12">
        <f>VLOOKUP($B273,data!$B$3:$Q$11565,'diff expr Varroa+DWV'!L$7,FALSE)</f>
        <v>8.1596921565314506</v>
      </c>
      <c r="M273" s="12">
        <f>VLOOKUP($B273,data!$B$3:$Q$11565,'diff expr Varroa+DWV'!M$7,FALSE)</f>
        <v>8.0709447881792702</v>
      </c>
      <c r="N273" s="12">
        <f>VLOOKUP($B273,data!$B$3:$Q$11565,'diff expr Varroa+DWV'!N$7,FALSE)</f>
        <v>8.2109783336780495</v>
      </c>
      <c r="O273" s="12">
        <f>VLOOKUP($B273,data!$B$3:$Q$11565,'diff expr Varroa+DWV'!O$7,FALSE)</f>
        <v>8.0412878378065304</v>
      </c>
      <c r="P273" s="12">
        <f>VLOOKUP($B273,data!$B$3:$Q$11565,'diff expr Varroa+DWV'!P$7,FALSE)</f>
        <v>7.4104356790652197</v>
      </c>
      <c r="Q273" s="12">
        <f>VLOOKUP($B273,data!$B$3:$Q$11565,'diff expr Varroa+DWV'!Q$7,FALSE)</f>
        <v>9.1060647157263492</v>
      </c>
      <c r="S273" s="40" t="str">
        <f>IF(COUNTIF(H273:L273,"&gt;"&amp;'reference parameters'!$B$2)&gt;='reference parameters'!$B$3,IF(COUNTIF('diff expr Varroa+DWV'!M273:Q273,"&gt;"&amp;'reference parameters'!$B$2)&gt;='reference parameters'!$B$4,"OK"))</f>
        <v>OK</v>
      </c>
      <c r="U273" s="3">
        <f t="shared" si="177"/>
        <v>8</v>
      </c>
      <c r="V273" s="3">
        <f t="shared" si="178"/>
        <v>4</v>
      </c>
      <c r="W273" s="3">
        <f t="shared" si="179"/>
        <v>3</v>
      </c>
      <c r="X273" s="3">
        <f t="shared" si="180"/>
        <v>2</v>
      </c>
      <c r="Y273" s="3">
        <f t="shared" si="181"/>
        <v>7</v>
      </c>
      <c r="Z273" s="3">
        <f t="shared" si="182"/>
        <v>6</v>
      </c>
      <c r="AA273" s="3">
        <f t="shared" si="183"/>
        <v>9</v>
      </c>
      <c r="AB273" s="3">
        <f t="shared" si="184"/>
        <v>5</v>
      </c>
      <c r="AC273" s="3">
        <f t="shared" si="185"/>
        <v>1</v>
      </c>
      <c r="AD273" s="3">
        <f t="shared" si="186"/>
        <v>10</v>
      </c>
      <c r="AE273" s="3"/>
      <c r="AF273" s="3">
        <f t="shared" si="187"/>
        <v>0</v>
      </c>
      <c r="AG273" s="3">
        <f t="shared" si="188"/>
        <v>0</v>
      </c>
      <c r="AH273" s="3">
        <f t="shared" si="189"/>
        <v>0</v>
      </c>
      <c r="AI273" s="3">
        <f t="shared" si="190"/>
        <v>0</v>
      </c>
      <c r="AJ273" s="3">
        <f t="shared" si="191"/>
        <v>0</v>
      </c>
      <c r="AK273" s="3">
        <f t="shared" si="192"/>
        <v>0</v>
      </c>
      <c r="AL273" s="3">
        <f t="shared" si="193"/>
        <v>0</v>
      </c>
      <c r="AM273" s="3">
        <f t="shared" si="194"/>
        <v>0</v>
      </c>
      <c r="AN273" s="3">
        <f t="shared" si="195"/>
        <v>0</v>
      </c>
      <c r="AO273" s="3">
        <f t="shared" si="196"/>
        <v>0</v>
      </c>
      <c r="AP273" s="3"/>
      <c r="AQ273" s="3">
        <f t="shared" si="197"/>
        <v>8</v>
      </c>
      <c r="AR273" s="3">
        <f t="shared" si="198"/>
        <v>4</v>
      </c>
      <c r="AS273" s="3">
        <f t="shared" si="199"/>
        <v>3</v>
      </c>
      <c r="AT273" s="3">
        <f t="shared" si="200"/>
        <v>2</v>
      </c>
      <c r="AU273" s="3">
        <f t="shared" si="201"/>
        <v>7</v>
      </c>
      <c r="AV273" s="3">
        <f t="shared" si="202"/>
        <v>6</v>
      </c>
      <c r="AW273" s="3">
        <f t="shared" si="203"/>
        <v>9</v>
      </c>
      <c r="AX273" s="3">
        <f t="shared" si="204"/>
        <v>5</v>
      </c>
      <c r="AY273" s="3">
        <f t="shared" si="205"/>
        <v>1</v>
      </c>
      <c r="AZ273" s="3">
        <f t="shared" si="206"/>
        <v>10</v>
      </c>
      <c r="BA273" s="3"/>
      <c r="BB273" s="6">
        <f t="shared" si="207"/>
        <v>5</v>
      </c>
      <c r="BC273" s="3">
        <f t="shared" si="208"/>
        <v>5</v>
      </c>
      <c r="BD273" s="3">
        <f t="shared" si="211"/>
        <v>24</v>
      </c>
      <c r="BE273" s="3">
        <f t="shared" si="212"/>
        <v>31</v>
      </c>
      <c r="BF273" s="3">
        <f t="shared" si="213"/>
        <v>16</v>
      </c>
      <c r="BG273" s="3">
        <f t="shared" si="214"/>
        <v>9</v>
      </c>
      <c r="BH273" s="3">
        <f t="shared" si="215"/>
        <v>9</v>
      </c>
      <c r="BI273" s="28">
        <f t="shared" si="216"/>
        <v>12.5</v>
      </c>
      <c r="BJ273" s="28">
        <f t="shared" si="217"/>
        <v>4.7871355387816905</v>
      </c>
      <c r="BK273" s="44">
        <f t="shared" si="218"/>
        <v>-0.73112615501393097</v>
      </c>
      <c r="BL273" s="45">
        <f t="shared" si="209"/>
        <v>0.23235104997023245</v>
      </c>
      <c r="BM273" s="39"/>
      <c r="BN273" s="39" t="str">
        <f t="shared" si="219"/>
        <v/>
      </c>
      <c r="BP273" s="12">
        <f t="shared" si="220"/>
        <v>9.8612877701057585E-3</v>
      </c>
    </row>
    <row r="274" spans="1:68">
      <c r="A274" s="43" t="s">
        <v>967</v>
      </c>
      <c r="B274" s="43" t="s">
        <v>968</v>
      </c>
      <c r="C274" s="43" t="s">
        <v>969</v>
      </c>
      <c r="D274" s="43"/>
      <c r="E274" s="43" t="s">
        <v>584</v>
      </c>
      <c r="F274" s="12" t="str">
        <f t="shared" si="210"/>
        <v>Immune syst</v>
      </c>
      <c r="H274" s="12" t="e">
        <f>VLOOKUP($B274,data!$B$3:$Q$11565,'diff expr Varroa+DWV'!H$7,FALSE)</f>
        <v>#N/A</v>
      </c>
      <c r="I274" s="12" t="e">
        <f>VLOOKUP($B274,data!$B$3:$Q$11565,'diff expr Varroa+DWV'!I$7,FALSE)</f>
        <v>#N/A</v>
      </c>
      <c r="J274" s="12" t="e">
        <f>VLOOKUP($B274,data!$B$3:$Q$11565,'diff expr Varroa+DWV'!J$7,FALSE)</f>
        <v>#N/A</v>
      </c>
      <c r="K274" s="12" t="e">
        <f>VLOOKUP($B274,data!$B$3:$Q$11565,'diff expr Varroa+DWV'!K$7,FALSE)</f>
        <v>#N/A</v>
      </c>
      <c r="L274" s="12" t="e">
        <f>VLOOKUP($B274,data!$B$3:$Q$11565,'diff expr Varroa+DWV'!L$7,FALSE)</f>
        <v>#N/A</v>
      </c>
      <c r="M274" s="12" t="e">
        <f>VLOOKUP($B274,data!$B$3:$Q$11565,'diff expr Varroa+DWV'!M$7,FALSE)</f>
        <v>#N/A</v>
      </c>
      <c r="N274" s="12" t="e">
        <f>VLOOKUP($B274,data!$B$3:$Q$11565,'diff expr Varroa+DWV'!N$7,FALSE)</f>
        <v>#N/A</v>
      </c>
      <c r="O274" s="12" t="e">
        <f>VLOOKUP($B274,data!$B$3:$Q$11565,'diff expr Varroa+DWV'!O$7,FALSE)</f>
        <v>#N/A</v>
      </c>
      <c r="P274" s="12" t="e">
        <f>VLOOKUP($B274,data!$B$3:$Q$11565,'diff expr Varroa+DWV'!P$7,FALSE)</f>
        <v>#N/A</v>
      </c>
      <c r="Q274" s="12" t="e">
        <f>VLOOKUP($B274,data!$B$3:$Q$11565,'diff expr Varroa+DWV'!Q$7,FALSE)</f>
        <v>#N/A</v>
      </c>
      <c r="S274" s="40" t="b">
        <f>IF(COUNTIF(H274:L274,"&gt;"&amp;'reference parameters'!$B$2)&gt;='reference parameters'!$B$3,IF(COUNTIF('diff expr Varroa+DWV'!M274:Q274,"&gt;"&amp;'reference parameters'!$B$2)&gt;='reference parameters'!$B$4,"OK"))</f>
        <v>0</v>
      </c>
      <c r="U274" s="3" t="b">
        <f t="shared" si="177"/>
        <v>0</v>
      </c>
      <c r="V274" s="3" t="b">
        <f t="shared" si="178"/>
        <v>0</v>
      </c>
      <c r="W274" s="3" t="b">
        <f t="shared" si="179"/>
        <v>0</v>
      </c>
      <c r="X274" s="3" t="b">
        <f t="shared" si="180"/>
        <v>0</v>
      </c>
      <c r="Y274" s="3" t="b">
        <f t="shared" si="181"/>
        <v>0</v>
      </c>
      <c r="Z274" s="3" t="b">
        <f t="shared" si="182"/>
        <v>0</v>
      </c>
      <c r="AA274" s="3" t="b">
        <f t="shared" si="183"/>
        <v>0</v>
      </c>
      <c r="AB274" s="3" t="b">
        <f t="shared" si="184"/>
        <v>0</v>
      </c>
      <c r="AC274" s="3" t="b">
        <f t="shared" si="185"/>
        <v>0</v>
      </c>
      <c r="AD274" s="3" t="b">
        <f t="shared" si="186"/>
        <v>0</v>
      </c>
      <c r="AE274" s="3"/>
      <c r="AF274" s="3" t="str">
        <f t="shared" si="187"/>
        <v/>
      </c>
      <c r="AG274" s="3" t="str">
        <f t="shared" si="188"/>
        <v/>
      </c>
      <c r="AH274" s="3" t="str">
        <f t="shared" si="189"/>
        <v/>
      </c>
      <c r="AI274" s="3" t="str">
        <f t="shared" si="190"/>
        <v/>
      </c>
      <c r="AJ274" s="3" t="str">
        <f t="shared" si="191"/>
        <v/>
      </c>
      <c r="AK274" s="3" t="str">
        <f t="shared" si="192"/>
        <v/>
      </c>
      <c r="AL274" s="3" t="str">
        <f t="shared" si="193"/>
        <v/>
      </c>
      <c r="AM274" s="3" t="str">
        <f t="shared" si="194"/>
        <v/>
      </c>
      <c r="AN274" s="3" t="str">
        <f t="shared" si="195"/>
        <v/>
      </c>
      <c r="AO274" s="3" t="str">
        <f t="shared" si="196"/>
        <v/>
      </c>
      <c r="AP274" s="3"/>
      <c r="AQ274" s="3" t="str">
        <f t="shared" si="197"/>
        <v/>
      </c>
      <c r="AR274" s="3" t="str">
        <f t="shared" si="198"/>
        <v/>
      </c>
      <c r="AS274" s="3" t="str">
        <f t="shared" si="199"/>
        <v/>
      </c>
      <c r="AT274" s="3" t="str">
        <f t="shared" si="200"/>
        <v/>
      </c>
      <c r="AU274" s="3" t="str">
        <f t="shared" si="201"/>
        <v/>
      </c>
      <c r="AV274" s="3" t="str">
        <f t="shared" si="202"/>
        <v/>
      </c>
      <c r="AW274" s="3" t="str">
        <f t="shared" si="203"/>
        <v/>
      </c>
      <c r="AX274" s="3" t="str">
        <f t="shared" si="204"/>
        <v/>
      </c>
      <c r="AY274" s="3" t="str">
        <f t="shared" si="205"/>
        <v/>
      </c>
      <c r="AZ274" s="3" t="str">
        <f t="shared" si="206"/>
        <v/>
      </c>
      <c r="BA274" s="3"/>
      <c r="BB274" s="6">
        <f t="shared" si="207"/>
        <v>0</v>
      </c>
      <c r="BC274" s="3">
        <f t="shared" si="208"/>
        <v>0</v>
      </c>
      <c r="BD274" s="3">
        <f t="shared" si="211"/>
        <v>0</v>
      </c>
      <c r="BE274" s="3">
        <f t="shared" si="212"/>
        <v>0</v>
      </c>
      <c r="BF274" s="3">
        <f t="shared" si="213"/>
        <v>0</v>
      </c>
      <c r="BG274" s="3">
        <f t="shared" si="214"/>
        <v>0</v>
      </c>
      <c r="BH274" s="3">
        <f t="shared" si="215"/>
        <v>0</v>
      </c>
      <c r="BI274" s="28">
        <f t="shared" si="216"/>
        <v>0</v>
      </c>
      <c r="BJ274" s="28">
        <f t="shared" si="217"/>
        <v>0</v>
      </c>
      <c r="BK274" s="44" t="e">
        <f t="shared" si="218"/>
        <v>#DIV/0!</v>
      </c>
      <c r="BL274" s="45" t="str">
        <f t="shared" si="209"/>
        <v/>
      </c>
      <c r="BM274" s="39"/>
      <c r="BN274" s="39" t="str">
        <f t="shared" si="219"/>
        <v/>
      </c>
      <c r="BP274" s="12" t="e">
        <f t="shared" si="220"/>
        <v>#N/A</v>
      </c>
    </row>
    <row r="275" spans="1:68">
      <c r="A275" s="43" t="s">
        <v>970</v>
      </c>
      <c r="B275" s="43" t="s">
        <v>971</v>
      </c>
      <c r="C275" s="43" t="s">
        <v>972</v>
      </c>
      <c r="D275" s="43" t="s">
        <v>973</v>
      </c>
      <c r="E275" s="43" t="s">
        <v>584</v>
      </c>
      <c r="F275" s="12" t="str">
        <f t="shared" si="210"/>
        <v>Immune syst</v>
      </c>
      <c r="H275" s="12">
        <f>VLOOKUP($B275,data!$B$3:$Q$11565,'diff expr Varroa+DWV'!H$7,FALSE)</f>
        <v>12.4203868233088</v>
      </c>
      <c r="I275" s="12">
        <f>VLOOKUP($B275,data!$B$3:$Q$11565,'diff expr Varroa+DWV'!I$7,FALSE)</f>
        <v>12.444149094340901</v>
      </c>
      <c r="J275" s="12">
        <f>VLOOKUP($B275,data!$B$3:$Q$11565,'diff expr Varroa+DWV'!J$7,FALSE)</f>
        <v>11.982072395097999</v>
      </c>
      <c r="K275" s="12">
        <f>VLOOKUP($B275,data!$B$3:$Q$11565,'diff expr Varroa+DWV'!K$7,FALSE)</f>
        <v>11.7167421686694</v>
      </c>
      <c r="L275" s="12">
        <f>VLOOKUP($B275,data!$B$3:$Q$11565,'diff expr Varroa+DWV'!L$7,FALSE)</f>
        <v>12.344574241470699</v>
      </c>
      <c r="M275" s="12">
        <f>VLOOKUP($B275,data!$B$3:$Q$11565,'diff expr Varroa+DWV'!M$7,FALSE)</f>
        <v>12.024113589906801</v>
      </c>
      <c r="N275" s="12">
        <f>VLOOKUP($B275,data!$B$3:$Q$11565,'diff expr Varroa+DWV'!N$7,FALSE)</f>
        <v>11.806045674808599</v>
      </c>
      <c r="O275" s="12">
        <f>VLOOKUP($B275,data!$B$3:$Q$11565,'diff expr Varroa+DWV'!O$7,FALSE)</f>
        <v>12.1105626362433</v>
      </c>
      <c r="P275" s="12">
        <f>VLOOKUP($B275,data!$B$3:$Q$11565,'diff expr Varroa+DWV'!P$7,FALSE)</f>
        <v>12.322932113503301</v>
      </c>
      <c r="Q275" s="12">
        <f>VLOOKUP($B275,data!$B$3:$Q$11565,'diff expr Varroa+DWV'!Q$7,FALSE)</f>
        <v>13.134574541730901</v>
      </c>
      <c r="S275" s="40" t="str">
        <f>IF(COUNTIF(H275:L275,"&gt;"&amp;'reference parameters'!$B$2)&gt;='reference parameters'!$B$3,IF(COUNTIF('diff expr Varroa+DWV'!M275:Q275,"&gt;"&amp;'reference parameters'!$B$2)&gt;='reference parameters'!$B$4,"OK"))</f>
        <v>OK</v>
      </c>
      <c r="U275" s="3">
        <f t="shared" si="177"/>
        <v>8</v>
      </c>
      <c r="V275" s="3">
        <f t="shared" si="178"/>
        <v>9</v>
      </c>
      <c r="W275" s="3">
        <f t="shared" si="179"/>
        <v>3</v>
      </c>
      <c r="X275" s="3">
        <f t="shared" si="180"/>
        <v>1</v>
      </c>
      <c r="Y275" s="3">
        <f t="shared" si="181"/>
        <v>7</v>
      </c>
      <c r="Z275" s="3">
        <f t="shared" si="182"/>
        <v>4</v>
      </c>
      <c r="AA275" s="3">
        <f t="shared" si="183"/>
        <v>2</v>
      </c>
      <c r="AB275" s="3">
        <f t="shared" si="184"/>
        <v>5</v>
      </c>
      <c r="AC275" s="3">
        <f t="shared" si="185"/>
        <v>6</v>
      </c>
      <c r="AD275" s="3">
        <f t="shared" si="186"/>
        <v>10</v>
      </c>
      <c r="AE275" s="3"/>
      <c r="AF275" s="3">
        <f t="shared" si="187"/>
        <v>0</v>
      </c>
      <c r="AG275" s="3">
        <f t="shared" si="188"/>
        <v>0</v>
      </c>
      <c r="AH275" s="3">
        <f t="shared" si="189"/>
        <v>0</v>
      </c>
      <c r="AI275" s="3">
        <f t="shared" si="190"/>
        <v>0</v>
      </c>
      <c r="AJ275" s="3">
        <f t="shared" si="191"/>
        <v>0</v>
      </c>
      <c r="AK275" s="3">
        <f t="shared" si="192"/>
        <v>0</v>
      </c>
      <c r="AL275" s="3">
        <f t="shared" si="193"/>
        <v>0</v>
      </c>
      <c r="AM275" s="3">
        <f t="shared" si="194"/>
        <v>0</v>
      </c>
      <c r="AN275" s="3">
        <f t="shared" si="195"/>
        <v>0</v>
      </c>
      <c r="AO275" s="3">
        <f t="shared" si="196"/>
        <v>0</v>
      </c>
      <c r="AP275" s="3"/>
      <c r="AQ275" s="3">
        <f t="shared" si="197"/>
        <v>8</v>
      </c>
      <c r="AR275" s="3">
        <f t="shared" si="198"/>
        <v>9</v>
      </c>
      <c r="AS275" s="3">
        <f t="shared" si="199"/>
        <v>3</v>
      </c>
      <c r="AT275" s="3">
        <f t="shared" si="200"/>
        <v>1</v>
      </c>
      <c r="AU275" s="3">
        <f t="shared" si="201"/>
        <v>7</v>
      </c>
      <c r="AV275" s="3">
        <f t="shared" si="202"/>
        <v>4</v>
      </c>
      <c r="AW275" s="3">
        <f t="shared" si="203"/>
        <v>2</v>
      </c>
      <c r="AX275" s="3">
        <f t="shared" si="204"/>
        <v>5</v>
      </c>
      <c r="AY275" s="3">
        <f t="shared" si="205"/>
        <v>6</v>
      </c>
      <c r="AZ275" s="3">
        <f t="shared" si="206"/>
        <v>10</v>
      </c>
      <c r="BA275" s="3"/>
      <c r="BB275" s="6">
        <f t="shared" si="207"/>
        <v>5</v>
      </c>
      <c r="BC275" s="3">
        <f t="shared" si="208"/>
        <v>5</v>
      </c>
      <c r="BD275" s="3">
        <f t="shared" si="211"/>
        <v>28</v>
      </c>
      <c r="BE275" s="3">
        <f t="shared" si="212"/>
        <v>27</v>
      </c>
      <c r="BF275" s="3">
        <f t="shared" si="213"/>
        <v>12</v>
      </c>
      <c r="BG275" s="3">
        <f t="shared" si="214"/>
        <v>13</v>
      </c>
      <c r="BH275" s="3">
        <f t="shared" si="215"/>
        <v>12</v>
      </c>
      <c r="BI275" s="28">
        <f t="shared" si="216"/>
        <v>12.5</v>
      </c>
      <c r="BJ275" s="28">
        <f t="shared" si="217"/>
        <v>4.7871355387816905</v>
      </c>
      <c r="BK275" s="44">
        <f t="shared" si="218"/>
        <v>-0.10444659357341871</v>
      </c>
      <c r="BL275" s="45">
        <f t="shared" si="209"/>
        <v>0.45840747426404427</v>
      </c>
      <c r="BM275" s="39"/>
      <c r="BN275" s="39" t="str">
        <f t="shared" si="219"/>
        <v/>
      </c>
      <c r="BP275" s="12">
        <f t="shared" si="220"/>
        <v>3.4820388711194858E-3</v>
      </c>
    </row>
    <row r="276" spans="1:68">
      <c r="A276" s="43" t="s">
        <v>974</v>
      </c>
      <c r="B276" s="43" t="s">
        <v>975</v>
      </c>
      <c r="C276" s="43" t="s">
        <v>976</v>
      </c>
      <c r="D276" s="43" t="s">
        <v>977</v>
      </c>
      <c r="E276" s="43" t="s">
        <v>584</v>
      </c>
      <c r="F276" s="12" t="str">
        <f t="shared" si="210"/>
        <v>Immune syst</v>
      </c>
      <c r="H276" s="12">
        <f>VLOOKUP($B276,data!$B$3:$Q$11565,'diff expr Varroa+DWV'!H$7,FALSE)</f>
        <v>8.9269091726341205</v>
      </c>
      <c r="I276" s="12">
        <f>VLOOKUP($B276,data!$B$3:$Q$11565,'diff expr Varroa+DWV'!I$7,FALSE)</f>
        <v>8.9495264749102201</v>
      </c>
      <c r="J276" s="12">
        <f>VLOOKUP($B276,data!$B$3:$Q$11565,'diff expr Varroa+DWV'!J$7,FALSE)</f>
        <v>8.6849909506970207</v>
      </c>
      <c r="K276" s="12">
        <f>VLOOKUP($B276,data!$B$3:$Q$11565,'diff expr Varroa+DWV'!K$7,FALSE)</f>
        <v>8.9201701170622396</v>
      </c>
      <c r="L276" s="12">
        <f>VLOOKUP($B276,data!$B$3:$Q$11565,'diff expr Varroa+DWV'!L$7,FALSE)</f>
        <v>8.8674761293092903</v>
      </c>
      <c r="M276" s="12">
        <f>VLOOKUP($B276,data!$B$3:$Q$11565,'diff expr Varroa+DWV'!M$7,FALSE)</f>
        <v>9.2636682871793603</v>
      </c>
      <c r="N276" s="12">
        <f>VLOOKUP($B276,data!$B$3:$Q$11565,'diff expr Varroa+DWV'!N$7,FALSE)</f>
        <v>9.2155711988493394</v>
      </c>
      <c r="O276" s="12">
        <f>VLOOKUP($B276,data!$B$3:$Q$11565,'diff expr Varroa+DWV'!O$7,FALSE)</f>
        <v>9.5663205644813996</v>
      </c>
      <c r="P276" s="12">
        <f>VLOOKUP($B276,data!$B$3:$Q$11565,'diff expr Varroa+DWV'!P$7,FALSE)</f>
        <v>9.4284566867226491</v>
      </c>
      <c r="Q276" s="12">
        <f>VLOOKUP($B276,data!$B$3:$Q$11565,'diff expr Varroa+DWV'!Q$7,FALSE)</f>
        <v>7.8374797051227896</v>
      </c>
      <c r="S276" s="40" t="str">
        <f>IF(COUNTIF(H276:L276,"&gt;"&amp;'reference parameters'!$B$2)&gt;='reference parameters'!$B$3,IF(COUNTIF('diff expr Varroa+DWV'!M276:Q276,"&gt;"&amp;'reference parameters'!$B$2)&gt;='reference parameters'!$B$4,"OK"))</f>
        <v>OK</v>
      </c>
      <c r="U276" s="3">
        <f t="shared" si="177"/>
        <v>5</v>
      </c>
      <c r="V276" s="3">
        <f t="shared" si="178"/>
        <v>6</v>
      </c>
      <c r="W276" s="3">
        <f t="shared" si="179"/>
        <v>2</v>
      </c>
      <c r="X276" s="3">
        <f t="shared" si="180"/>
        <v>4</v>
      </c>
      <c r="Y276" s="3">
        <f t="shared" si="181"/>
        <v>3</v>
      </c>
      <c r="Z276" s="3">
        <f t="shared" si="182"/>
        <v>8</v>
      </c>
      <c r="AA276" s="3">
        <f t="shared" si="183"/>
        <v>7</v>
      </c>
      <c r="AB276" s="3">
        <f t="shared" si="184"/>
        <v>10</v>
      </c>
      <c r="AC276" s="3">
        <f t="shared" si="185"/>
        <v>9</v>
      </c>
      <c r="AD276" s="3">
        <f t="shared" si="186"/>
        <v>1</v>
      </c>
      <c r="AE276" s="3"/>
      <c r="AF276" s="3">
        <f t="shared" si="187"/>
        <v>0</v>
      </c>
      <c r="AG276" s="3">
        <f t="shared" si="188"/>
        <v>0</v>
      </c>
      <c r="AH276" s="3">
        <f t="shared" si="189"/>
        <v>0</v>
      </c>
      <c r="AI276" s="3">
        <f t="shared" si="190"/>
        <v>0</v>
      </c>
      <c r="AJ276" s="3">
        <f t="shared" si="191"/>
        <v>0</v>
      </c>
      <c r="AK276" s="3">
        <f t="shared" si="192"/>
        <v>0</v>
      </c>
      <c r="AL276" s="3">
        <f t="shared" si="193"/>
        <v>0</v>
      </c>
      <c r="AM276" s="3">
        <f t="shared" si="194"/>
        <v>0</v>
      </c>
      <c r="AN276" s="3">
        <f t="shared" si="195"/>
        <v>0</v>
      </c>
      <c r="AO276" s="3">
        <f t="shared" si="196"/>
        <v>0</v>
      </c>
      <c r="AP276" s="3"/>
      <c r="AQ276" s="3">
        <f t="shared" si="197"/>
        <v>5</v>
      </c>
      <c r="AR276" s="3">
        <f t="shared" si="198"/>
        <v>6</v>
      </c>
      <c r="AS276" s="3">
        <f t="shared" si="199"/>
        <v>2</v>
      </c>
      <c r="AT276" s="3">
        <f t="shared" si="200"/>
        <v>4</v>
      </c>
      <c r="AU276" s="3">
        <f t="shared" si="201"/>
        <v>3</v>
      </c>
      <c r="AV276" s="3">
        <f t="shared" si="202"/>
        <v>8</v>
      </c>
      <c r="AW276" s="3">
        <f t="shared" si="203"/>
        <v>7</v>
      </c>
      <c r="AX276" s="3">
        <f t="shared" si="204"/>
        <v>10</v>
      </c>
      <c r="AY276" s="3">
        <f t="shared" si="205"/>
        <v>9</v>
      </c>
      <c r="AZ276" s="3">
        <f t="shared" si="206"/>
        <v>1</v>
      </c>
      <c r="BA276" s="3"/>
      <c r="BB276" s="6">
        <f t="shared" si="207"/>
        <v>5</v>
      </c>
      <c r="BC276" s="3">
        <f t="shared" si="208"/>
        <v>5</v>
      </c>
      <c r="BD276" s="3">
        <f t="shared" si="211"/>
        <v>20</v>
      </c>
      <c r="BE276" s="3">
        <f t="shared" si="212"/>
        <v>35</v>
      </c>
      <c r="BF276" s="3">
        <f t="shared" si="213"/>
        <v>20</v>
      </c>
      <c r="BG276" s="3">
        <f t="shared" si="214"/>
        <v>5</v>
      </c>
      <c r="BH276" s="3">
        <f t="shared" si="215"/>
        <v>5</v>
      </c>
      <c r="BI276" s="28">
        <f t="shared" si="216"/>
        <v>12.5</v>
      </c>
      <c r="BJ276" s="28">
        <f t="shared" si="217"/>
        <v>4.7871355387816905</v>
      </c>
      <c r="BK276" s="44">
        <f t="shared" si="218"/>
        <v>-1.5666989036012806</v>
      </c>
      <c r="BL276" s="45">
        <f t="shared" si="209"/>
        <v>5.8592543599068986E-2</v>
      </c>
      <c r="BM276" s="39"/>
      <c r="BN276" s="39" t="str">
        <f t="shared" si="219"/>
        <v/>
      </c>
      <c r="BP276" s="12">
        <f t="shared" si="220"/>
        <v>9.3238603164189238E-3</v>
      </c>
    </row>
    <row r="277" spans="1:68">
      <c r="A277" s="43" t="s">
        <v>978</v>
      </c>
      <c r="B277" s="43" t="s">
        <v>979</v>
      </c>
      <c r="C277" s="43" t="s">
        <v>980</v>
      </c>
      <c r="D277" s="43" t="s">
        <v>981</v>
      </c>
      <c r="E277" s="43" t="s">
        <v>584</v>
      </c>
      <c r="F277" s="12" t="str">
        <f t="shared" si="210"/>
        <v>Immune syst</v>
      </c>
      <c r="H277" s="12">
        <f>VLOOKUP($B277,data!$B$3:$Q$11565,'diff expr Varroa+DWV'!H$7,FALSE)</f>
        <v>7.8130666640351603</v>
      </c>
      <c r="I277" s="12">
        <f>VLOOKUP($B277,data!$B$3:$Q$11565,'diff expr Varroa+DWV'!I$7,FALSE)</f>
        <v>7.8904552081381496</v>
      </c>
      <c r="J277" s="12">
        <f>VLOOKUP($B277,data!$B$3:$Q$11565,'diff expr Varroa+DWV'!J$7,FALSE)</f>
        <v>7.8390252449847297</v>
      </c>
      <c r="K277" s="12">
        <f>VLOOKUP($B277,data!$B$3:$Q$11565,'diff expr Varroa+DWV'!K$7,FALSE)</f>
        <v>8.2273980710635595</v>
      </c>
      <c r="L277" s="12">
        <f>VLOOKUP($B277,data!$B$3:$Q$11565,'diff expr Varroa+DWV'!L$7,FALSE)</f>
        <v>7.9961697092942901</v>
      </c>
      <c r="M277" s="12">
        <f>VLOOKUP($B277,data!$B$3:$Q$11565,'diff expr Varroa+DWV'!M$7,FALSE)</f>
        <v>8.1929569068586598</v>
      </c>
      <c r="N277" s="12">
        <f>VLOOKUP($B277,data!$B$3:$Q$11565,'diff expr Varroa+DWV'!N$7,FALSE)</f>
        <v>8.3162636808702501</v>
      </c>
      <c r="O277" s="12">
        <f>VLOOKUP($B277,data!$B$3:$Q$11565,'diff expr Varroa+DWV'!O$7,FALSE)</f>
        <v>8.08516070314103</v>
      </c>
      <c r="P277" s="12">
        <f>VLOOKUP($B277,data!$B$3:$Q$11565,'diff expr Varroa+DWV'!P$7,FALSE)</f>
        <v>7.3914806888363103</v>
      </c>
      <c r="Q277" s="12">
        <f>VLOOKUP($B277,data!$B$3:$Q$11565,'diff expr Varroa+DWV'!Q$7,FALSE)</f>
        <v>8.3931679398307004</v>
      </c>
      <c r="S277" s="40" t="str">
        <f>IF(COUNTIF(H277:L277,"&gt;"&amp;'reference parameters'!$B$2)&gt;='reference parameters'!$B$3,IF(COUNTIF('diff expr Varroa+DWV'!M277:Q277,"&gt;"&amp;'reference parameters'!$B$2)&gt;='reference parameters'!$B$4,"OK"))</f>
        <v>OK</v>
      </c>
      <c r="U277" s="3">
        <f t="shared" si="177"/>
        <v>2</v>
      </c>
      <c r="V277" s="3">
        <f t="shared" si="178"/>
        <v>4</v>
      </c>
      <c r="W277" s="3">
        <f t="shared" si="179"/>
        <v>3</v>
      </c>
      <c r="X277" s="3">
        <f t="shared" si="180"/>
        <v>8</v>
      </c>
      <c r="Y277" s="3">
        <f t="shared" si="181"/>
        <v>5</v>
      </c>
      <c r="Z277" s="3">
        <f t="shared" si="182"/>
        <v>7</v>
      </c>
      <c r="AA277" s="3">
        <f t="shared" si="183"/>
        <v>9</v>
      </c>
      <c r="AB277" s="3">
        <f t="shared" si="184"/>
        <v>6</v>
      </c>
      <c r="AC277" s="3">
        <f t="shared" si="185"/>
        <v>1</v>
      </c>
      <c r="AD277" s="3">
        <f t="shared" si="186"/>
        <v>10</v>
      </c>
      <c r="AE277" s="3"/>
      <c r="AF277" s="3">
        <f t="shared" si="187"/>
        <v>0</v>
      </c>
      <c r="AG277" s="3">
        <f t="shared" si="188"/>
        <v>0</v>
      </c>
      <c r="AH277" s="3">
        <f t="shared" si="189"/>
        <v>0</v>
      </c>
      <c r="AI277" s="3">
        <f t="shared" si="190"/>
        <v>0</v>
      </c>
      <c r="AJ277" s="3">
        <f t="shared" si="191"/>
        <v>0</v>
      </c>
      <c r="AK277" s="3">
        <f t="shared" si="192"/>
        <v>0</v>
      </c>
      <c r="AL277" s="3">
        <f t="shared" si="193"/>
        <v>0</v>
      </c>
      <c r="AM277" s="3">
        <f t="shared" si="194"/>
        <v>0</v>
      </c>
      <c r="AN277" s="3">
        <f t="shared" si="195"/>
        <v>0</v>
      </c>
      <c r="AO277" s="3">
        <f t="shared" si="196"/>
        <v>0</v>
      </c>
      <c r="AP277" s="3"/>
      <c r="AQ277" s="3">
        <f t="shared" si="197"/>
        <v>2</v>
      </c>
      <c r="AR277" s="3">
        <f t="shared" si="198"/>
        <v>4</v>
      </c>
      <c r="AS277" s="3">
        <f t="shared" si="199"/>
        <v>3</v>
      </c>
      <c r="AT277" s="3">
        <f t="shared" si="200"/>
        <v>8</v>
      </c>
      <c r="AU277" s="3">
        <f t="shared" si="201"/>
        <v>5</v>
      </c>
      <c r="AV277" s="3">
        <f t="shared" si="202"/>
        <v>7</v>
      </c>
      <c r="AW277" s="3">
        <f t="shared" si="203"/>
        <v>9</v>
      </c>
      <c r="AX277" s="3">
        <f t="shared" si="204"/>
        <v>6</v>
      </c>
      <c r="AY277" s="3">
        <f t="shared" si="205"/>
        <v>1</v>
      </c>
      <c r="AZ277" s="3">
        <f t="shared" si="206"/>
        <v>10</v>
      </c>
      <c r="BA277" s="3"/>
      <c r="BB277" s="6">
        <f t="shared" si="207"/>
        <v>5</v>
      </c>
      <c r="BC277" s="3">
        <f t="shared" si="208"/>
        <v>5</v>
      </c>
      <c r="BD277" s="3">
        <f t="shared" si="211"/>
        <v>22</v>
      </c>
      <c r="BE277" s="3">
        <f t="shared" si="212"/>
        <v>33</v>
      </c>
      <c r="BF277" s="3">
        <f t="shared" si="213"/>
        <v>18</v>
      </c>
      <c r="BG277" s="3">
        <f t="shared" si="214"/>
        <v>7</v>
      </c>
      <c r="BH277" s="3">
        <f t="shared" si="215"/>
        <v>7</v>
      </c>
      <c r="BI277" s="28">
        <f t="shared" si="216"/>
        <v>12.5</v>
      </c>
      <c r="BJ277" s="28">
        <f t="shared" si="217"/>
        <v>4.7871355387816905</v>
      </c>
      <c r="BK277" s="44">
        <f t="shared" si="218"/>
        <v>-1.1489125293076057</v>
      </c>
      <c r="BL277" s="45">
        <f t="shared" si="209"/>
        <v>0.12529602534284204</v>
      </c>
      <c r="BM277" s="39"/>
      <c r="BN277" s="39" t="str">
        <f t="shared" si="219"/>
        <v/>
      </c>
      <c r="BP277" s="12">
        <f t="shared" si="220"/>
        <v>6.6427180844636996E-3</v>
      </c>
    </row>
    <row r="278" spans="1:68">
      <c r="A278" s="43" t="s">
        <v>982</v>
      </c>
      <c r="B278" s="43" t="s">
        <v>983</v>
      </c>
      <c r="C278" s="43" t="s">
        <v>800</v>
      </c>
      <c r="D278" s="43" t="s">
        <v>801</v>
      </c>
      <c r="E278" s="43" t="s">
        <v>584</v>
      </c>
      <c r="F278" s="12" t="str">
        <f t="shared" si="210"/>
        <v>Immune syst</v>
      </c>
      <c r="H278" s="12" t="e">
        <f>VLOOKUP($B278,data!$B$3:$Q$11565,'diff expr Varroa+DWV'!H$7,FALSE)</f>
        <v>#N/A</v>
      </c>
      <c r="I278" s="12" t="e">
        <f>VLOOKUP($B278,data!$B$3:$Q$11565,'diff expr Varroa+DWV'!I$7,FALSE)</f>
        <v>#N/A</v>
      </c>
      <c r="J278" s="12" t="e">
        <f>VLOOKUP($B278,data!$B$3:$Q$11565,'diff expr Varroa+DWV'!J$7,FALSE)</f>
        <v>#N/A</v>
      </c>
      <c r="K278" s="12" t="e">
        <f>VLOOKUP($B278,data!$B$3:$Q$11565,'diff expr Varroa+DWV'!K$7,FALSE)</f>
        <v>#N/A</v>
      </c>
      <c r="L278" s="12" t="e">
        <f>VLOOKUP($B278,data!$B$3:$Q$11565,'diff expr Varroa+DWV'!L$7,FALSE)</f>
        <v>#N/A</v>
      </c>
      <c r="M278" s="12" t="e">
        <f>VLOOKUP($B278,data!$B$3:$Q$11565,'diff expr Varroa+DWV'!M$7,FALSE)</f>
        <v>#N/A</v>
      </c>
      <c r="N278" s="12" t="e">
        <f>VLOOKUP($B278,data!$B$3:$Q$11565,'diff expr Varroa+DWV'!N$7,FALSE)</f>
        <v>#N/A</v>
      </c>
      <c r="O278" s="12" t="e">
        <f>VLOOKUP($B278,data!$B$3:$Q$11565,'diff expr Varroa+DWV'!O$7,FALSE)</f>
        <v>#N/A</v>
      </c>
      <c r="P278" s="12" t="e">
        <f>VLOOKUP($B278,data!$B$3:$Q$11565,'diff expr Varroa+DWV'!P$7,FALSE)</f>
        <v>#N/A</v>
      </c>
      <c r="Q278" s="12" t="e">
        <f>VLOOKUP($B278,data!$B$3:$Q$11565,'diff expr Varroa+DWV'!Q$7,FALSE)</f>
        <v>#N/A</v>
      </c>
      <c r="S278" s="40" t="b">
        <f>IF(COUNTIF(H278:L278,"&gt;"&amp;'reference parameters'!$B$2)&gt;='reference parameters'!$B$3,IF(COUNTIF('diff expr Varroa+DWV'!M278:Q278,"&gt;"&amp;'reference parameters'!$B$2)&gt;='reference parameters'!$B$4,"OK"))</f>
        <v>0</v>
      </c>
      <c r="U278" s="3" t="b">
        <f t="shared" si="177"/>
        <v>0</v>
      </c>
      <c r="V278" s="3" t="b">
        <f t="shared" si="178"/>
        <v>0</v>
      </c>
      <c r="W278" s="3" t="b">
        <f t="shared" si="179"/>
        <v>0</v>
      </c>
      <c r="X278" s="3" t="b">
        <f t="shared" si="180"/>
        <v>0</v>
      </c>
      <c r="Y278" s="3" t="b">
        <f t="shared" si="181"/>
        <v>0</v>
      </c>
      <c r="Z278" s="3" t="b">
        <f t="shared" si="182"/>
        <v>0</v>
      </c>
      <c r="AA278" s="3" t="b">
        <f t="shared" si="183"/>
        <v>0</v>
      </c>
      <c r="AB278" s="3" t="b">
        <f t="shared" si="184"/>
        <v>0</v>
      </c>
      <c r="AC278" s="3" t="b">
        <f t="shared" si="185"/>
        <v>0</v>
      </c>
      <c r="AD278" s="3" t="b">
        <f t="shared" si="186"/>
        <v>0</v>
      </c>
      <c r="AE278" s="3"/>
      <c r="AF278" s="3" t="str">
        <f t="shared" si="187"/>
        <v/>
      </c>
      <c r="AG278" s="3" t="str">
        <f t="shared" si="188"/>
        <v/>
      </c>
      <c r="AH278" s="3" t="str">
        <f t="shared" si="189"/>
        <v/>
      </c>
      <c r="AI278" s="3" t="str">
        <f t="shared" si="190"/>
        <v/>
      </c>
      <c r="AJ278" s="3" t="str">
        <f t="shared" si="191"/>
        <v/>
      </c>
      <c r="AK278" s="3" t="str">
        <f t="shared" si="192"/>
        <v/>
      </c>
      <c r="AL278" s="3" t="str">
        <f t="shared" si="193"/>
        <v/>
      </c>
      <c r="AM278" s="3" t="str">
        <f t="shared" si="194"/>
        <v/>
      </c>
      <c r="AN278" s="3" t="str">
        <f t="shared" si="195"/>
        <v/>
      </c>
      <c r="AO278" s="3" t="str">
        <f t="shared" si="196"/>
        <v/>
      </c>
      <c r="AP278" s="3"/>
      <c r="AQ278" s="3" t="str">
        <f t="shared" si="197"/>
        <v/>
      </c>
      <c r="AR278" s="3" t="str">
        <f t="shared" si="198"/>
        <v/>
      </c>
      <c r="AS278" s="3" t="str">
        <f t="shared" si="199"/>
        <v/>
      </c>
      <c r="AT278" s="3" t="str">
        <f t="shared" si="200"/>
        <v/>
      </c>
      <c r="AU278" s="3" t="str">
        <f t="shared" si="201"/>
        <v/>
      </c>
      <c r="AV278" s="3" t="str">
        <f t="shared" si="202"/>
        <v/>
      </c>
      <c r="AW278" s="3" t="str">
        <f t="shared" si="203"/>
        <v/>
      </c>
      <c r="AX278" s="3" t="str">
        <f t="shared" si="204"/>
        <v/>
      </c>
      <c r="AY278" s="3" t="str">
        <f t="shared" si="205"/>
        <v/>
      </c>
      <c r="AZ278" s="3" t="str">
        <f t="shared" si="206"/>
        <v/>
      </c>
      <c r="BA278" s="3"/>
      <c r="BB278" s="6">
        <f t="shared" si="207"/>
        <v>0</v>
      </c>
      <c r="BC278" s="3">
        <f t="shared" si="208"/>
        <v>0</v>
      </c>
      <c r="BD278" s="3">
        <f t="shared" si="211"/>
        <v>0</v>
      </c>
      <c r="BE278" s="3">
        <f t="shared" si="212"/>
        <v>0</v>
      </c>
      <c r="BF278" s="3">
        <f t="shared" si="213"/>
        <v>0</v>
      </c>
      <c r="BG278" s="3">
        <f t="shared" si="214"/>
        <v>0</v>
      </c>
      <c r="BH278" s="3">
        <f t="shared" si="215"/>
        <v>0</v>
      </c>
      <c r="BI278" s="28">
        <f t="shared" si="216"/>
        <v>0</v>
      </c>
      <c r="BJ278" s="28">
        <f t="shared" si="217"/>
        <v>0</v>
      </c>
      <c r="BK278" s="44" t="e">
        <f t="shared" si="218"/>
        <v>#DIV/0!</v>
      </c>
      <c r="BL278" s="45" t="str">
        <f t="shared" si="209"/>
        <v/>
      </c>
      <c r="BM278" s="39"/>
      <c r="BN278" s="39" t="str">
        <f t="shared" si="219"/>
        <v/>
      </c>
      <c r="BP278" s="12" t="e">
        <f t="shared" si="220"/>
        <v>#N/A</v>
      </c>
    </row>
    <row r="279" spans="1:68">
      <c r="A279" s="43" t="s">
        <v>984</v>
      </c>
      <c r="B279" s="43" t="s">
        <v>985</v>
      </c>
      <c r="C279" s="43" t="s">
        <v>864</v>
      </c>
      <c r="D279" s="43" t="s">
        <v>865</v>
      </c>
      <c r="E279" s="43" t="s">
        <v>584</v>
      </c>
      <c r="F279" s="12" t="str">
        <f t="shared" si="210"/>
        <v>Immune syst</v>
      </c>
      <c r="H279" s="12">
        <f>VLOOKUP($B279,data!$B$3:$Q$11565,'diff expr Varroa+DWV'!H$7,FALSE)</f>
        <v>7.89839103550299</v>
      </c>
      <c r="I279" s="12">
        <f>VLOOKUP($B279,data!$B$3:$Q$11565,'diff expr Varroa+DWV'!I$7,FALSE)</f>
        <v>7.9181166402653496</v>
      </c>
      <c r="J279" s="12">
        <f>VLOOKUP($B279,data!$B$3:$Q$11565,'diff expr Varroa+DWV'!J$7,FALSE)</f>
        <v>7.7006203336366701</v>
      </c>
      <c r="K279" s="12">
        <f>VLOOKUP($B279,data!$B$3:$Q$11565,'diff expr Varroa+DWV'!K$7,FALSE)</f>
        <v>7.7934538836603604</v>
      </c>
      <c r="L279" s="12">
        <f>VLOOKUP($B279,data!$B$3:$Q$11565,'diff expr Varroa+DWV'!L$7,FALSE)</f>
        <v>8.1040732145649308</v>
      </c>
      <c r="M279" s="12">
        <f>VLOOKUP($B279,data!$B$3:$Q$11565,'diff expr Varroa+DWV'!M$7,FALSE)</f>
        <v>6.7462370240257101</v>
      </c>
      <c r="N279" s="12">
        <f>VLOOKUP($B279,data!$B$3:$Q$11565,'diff expr Varroa+DWV'!N$7,FALSE)</f>
        <v>6.7143940400426896</v>
      </c>
      <c r="O279" s="12">
        <f>VLOOKUP($B279,data!$B$3:$Q$11565,'diff expr Varroa+DWV'!O$7,FALSE)</f>
        <v>6.4065420915920201</v>
      </c>
      <c r="P279" s="12">
        <f>VLOOKUP($B279,data!$B$3:$Q$11565,'diff expr Varroa+DWV'!P$7,FALSE)</f>
        <v>7.78178590968332</v>
      </c>
      <c r="Q279" s="12">
        <f>VLOOKUP($B279,data!$B$3:$Q$11565,'diff expr Varroa+DWV'!Q$7,FALSE)</f>
        <v>8.7932323857913595</v>
      </c>
      <c r="S279" s="40" t="str">
        <f>IF(COUNTIF(H279:L279,"&gt;"&amp;'reference parameters'!$B$2)&gt;='reference parameters'!$B$3,IF(COUNTIF('diff expr Varroa+DWV'!M279:Q279,"&gt;"&amp;'reference parameters'!$B$2)&gt;='reference parameters'!$B$4,"OK"))</f>
        <v>OK</v>
      </c>
      <c r="U279" s="3">
        <f t="shared" si="177"/>
        <v>7</v>
      </c>
      <c r="V279" s="3">
        <f t="shared" si="178"/>
        <v>8</v>
      </c>
      <c r="W279" s="3">
        <f t="shared" si="179"/>
        <v>4</v>
      </c>
      <c r="X279" s="3">
        <f t="shared" si="180"/>
        <v>6</v>
      </c>
      <c r="Y279" s="3">
        <f t="shared" si="181"/>
        <v>9</v>
      </c>
      <c r="Z279" s="3">
        <f t="shared" si="182"/>
        <v>3</v>
      </c>
      <c r="AA279" s="3">
        <f t="shared" si="183"/>
        <v>2</v>
      </c>
      <c r="AB279" s="3">
        <f t="shared" si="184"/>
        <v>1</v>
      </c>
      <c r="AC279" s="3">
        <f t="shared" si="185"/>
        <v>5</v>
      </c>
      <c r="AD279" s="3">
        <f t="shared" si="186"/>
        <v>10</v>
      </c>
      <c r="AE279" s="3"/>
      <c r="AF279" s="3">
        <f t="shared" si="187"/>
        <v>0</v>
      </c>
      <c r="AG279" s="3">
        <f t="shared" si="188"/>
        <v>0</v>
      </c>
      <c r="AH279" s="3">
        <f t="shared" si="189"/>
        <v>0</v>
      </c>
      <c r="AI279" s="3">
        <f t="shared" si="190"/>
        <v>0</v>
      </c>
      <c r="AJ279" s="3">
        <f t="shared" si="191"/>
        <v>0</v>
      </c>
      <c r="AK279" s="3">
        <f t="shared" si="192"/>
        <v>0</v>
      </c>
      <c r="AL279" s="3">
        <f t="shared" si="193"/>
        <v>0</v>
      </c>
      <c r="AM279" s="3">
        <f t="shared" si="194"/>
        <v>0</v>
      </c>
      <c r="AN279" s="3">
        <f t="shared" si="195"/>
        <v>0</v>
      </c>
      <c r="AO279" s="3">
        <f t="shared" si="196"/>
        <v>0</v>
      </c>
      <c r="AP279" s="3"/>
      <c r="AQ279" s="3">
        <f t="shared" si="197"/>
        <v>7</v>
      </c>
      <c r="AR279" s="3">
        <f t="shared" si="198"/>
        <v>8</v>
      </c>
      <c r="AS279" s="3">
        <f t="shared" si="199"/>
        <v>4</v>
      </c>
      <c r="AT279" s="3">
        <f t="shared" si="200"/>
        <v>6</v>
      </c>
      <c r="AU279" s="3">
        <f t="shared" si="201"/>
        <v>9</v>
      </c>
      <c r="AV279" s="3">
        <f t="shared" si="202"/>
        <v>3</v>
      </c>
      <c r="AW279" s="3">
        <f t="shared" si="203"/>
        <v>2</v>
      </c>
      <c r="AX279" s="3">
        <f t="shared" si="204"/>
        <v>1</v>
      </c>
      <c r="AY279" s="3">
        <f t="shared" si="205"/>
        <v>5</v>
      </c>
      <c r="AZ279" s="3">
        <f t="shared" si="206"/>
        <v>10</v>
      </c>
      <c r="BA279" s="3"/>
      <c r="BB279" s="6">
        <f t="shared" si="207"/>
        <v>5</v>
      </c>
      <c r="BC279" s="3">
        <f t="shared" si="208"/>
        <v>5</v>
      </c>
      <c r="BD279" s="3">
        <f t="shared" si="211"/>
        <v>34</v>
      </c>
      <c r="BE279" s="3">
        <f t="shared" si="212"/>
        <v>21</v>
      </c>
      <c r="BF279" s="3">
        <f t="shared" si="213"/>
        <v>6</v>
      </c>
      <c r="BG279" s="3">
        <f t="shared" si="214"/>
        <v>19</v>
      </c>
      <c r="BH279" s="3">
        <f t="shared" si="215"/>
        <v>6</v>
      </c>
      <c r="BI279" s="28">
        <f t="shared" si="216"/>
        <v>12.5</v>
      </c>
      <c r="BJ279" s="28">
        <f t="shared" si="217"/>
        <v>4.7871355387816905</v>
      </c>
      <c r="BK279" s="44">
        <f t="shared" si="218"/>
        <v>-1.3578057164544433</v>
      </c>
      <c r="BL279" s="45">
        <f t="shared" si="209"/>
        <v>8.7262670284291577E-2</v>
      </c>
      <c r="BM279" s="39"/>
      <c r="BN279" s="39" t="str">
        <f t="shared" si="219"/>
        <v/>
      </c>
      <c r="BP279" s="12">
        <f t="shared" si="220"/>
        <v>-3.4053245298693829E-2</v>
      </c>
    </row>
    <row r="280" spans="1:68">
      <c r="A280" s="43" t="s">
        <v>986</v>
      </c>
      <c r="B280" s="43" t="s">
        <v>987</v>
      </c>
      <c r="C280" s="43" t="s">
        <v>988</v>
      </c>
      <c r="D280" s="43" t="s">
        <v>989</v>
      </c>
      <c r="E280" s="43" t="s">
        <v>584</v>
      </c>
      <c r="F280" s="12" t="str">
        <f t="shared" si="210"/>
        <v>Immune syst</v>
      </c>
      <c r="H280" s="12">
        <f>VLOOKUP($B280,data!$B$3:$Q$11565,'diff expr Varroa+DWV'!H$7,FALSE)</f>
        <v>8.1025166897275707</v>
      </c>
      <c r="I280" s="12">
        <f>VLOOKUP($B280,data!$B$3:$Q$11565,'diff expr Varroa+DWV'!I$7,FALSE)</f>
        <v>7.9181166402653496</v>
      </c>
      <c r="J280" s="12">
        <f>VLOOKUP($B280,data!$B$3:$Q$11565,'diff expr Varroa+DWV'!J$7,FALSE)</f>
        <v>8.0998333460772791</v>
      </c>
      <c r="K280" s="12">
        <f>VLOOKUP($B280,data!$B$3:$Q$11565,'diff expr Varroa+DWV'!K$7,FALSE)</f>
        <v>8.0800439517428106</v>
      </c>
      <c r="L280" s="12">
        <f>VLOOKUP($B280,data!$B$3:$Q$11565,'diff expr Varroa+DWV'!L$7,FALSE)</f>
        <v>8.1551383715909598</v>
      </c>
      <c r="M280" s="12">
        <f>VLOOKUP($B280,data!$B$3:$Q$11565,'diff expr Varroa+DWV'!M$7,FALSE)</f>
        <v>8.0709447881792702</v>
      </c>
      <c r="N280" s="12">
        <f>VLOOKUP($B280,data!$B$3:$Q$11565,'diff expr Varroa+DWV'!N$7,FALSE)</f>
        <v>8.3752086096526401</v>
      </c>
      <c r="O280" s="12">
        <f>VLOOKUP($B280,data!$B$3:$Q$11565,'diff expr Varroa+DWV'!O$7,FALSE)</f>
        <v>8.1180227421100692</v>
      </c>
      <c r="P280" s="12">
        <f>VLOOKUP($B280,data!$B$3:$Q$11565,'diff expr Varroa+DWV'!P$7,FALSE)</f>
        <v>8.1233700265902193</v>
      </c>
      <c r="Q280" s="12">
        <f>VLOOKUP($B280,data!$B$3:$Q$11565,'diff expr Varroa+DWV'!Q$7,FALSE)</f>
        <v>7.1565710053807701</v>
      </c>
      <c r="S280" s="40" t="str">
        <f>IF(COUNTIF(H280:L280,"&gt;"&amp;'reference parameters'!$B$2)&gt;='reference parameters'!$B$3,IF(COUNTIF('diff expr Varroa+DWV'!M280:Q280,"&gt;"&amp;'reference parameters'!$B$2)&gt;='reference parameters'!$B$4,"OK"))</f>
        <v>OK</v>
      </c>
      <c r="U280" s="3">
        <f t="shared" si="177"/>
        <v>6</v>
      </c>
      <c r="V280" s="3">
        <f t="shared" si="178"/>
        <v>2</v>
      </c>
      <c r="W280" s="3">
        <f t="shared" si="179"/>
        <v>5</v>
      </c>
      <c r="X280" s="3">
        <f t="shared" si="180"/>
        <v>4</v>
      </c>
      <c r="Y280" s="3">
        <f t="shared" si="181"/>
        <v>9</v>
      </c>
      <c r="Z280" s="3">
        <f t="shared" si="182"/>
        <v>3</v>
      </c>
      <c r="AA280" s="3">
        <f t="shared" si="183"/>
        <v>10</v>
      </c>
      <c r="AB280" s="3">
        <f t="shared" si="184"/>
        <v>7</v>
      </c>
      <c r="AC280" s="3">
        <f t="shared" si="185"/>
        <v>8</v>
      </c>
      <c r="AD280" s="3">
        <f t="shared" si="186"/>
        <v>1</v>
      </c>
      <c r="AE280" s="3"/>
      <c r="AF280" s="3">
        <f t="shared" si="187"/>
        <v>0</v>
      </c>
      <c r="AG280" s="3">
        <f t="shared" si="188"/>
        <v>0</v>
      </c>
      <c r="AH280" s="3">
        <f t="shared" si="189"/>
        <v>0</v>
      </c>
      <c r="AI280" s="3">
        <f t="shared" si="190"/>
        <v>0</v>
      </c>
      <c r="AJ280" s="3">
        <f t="shared" si="191"/>
        <v>0</v>
      </c>
      <c r="AK280" s="3">
        <f t="shared" si="192"/>
        <v>0</v>
      </c>
      <c r="AL280" s="3">
        <f t="shared" si="193"/>
        <v>0</v>
      </c>
      <c r="AM280" s="3">
        <f t="shared" si="194"/>
        <v>0</v>
      </c>
      <c r="AN280" s="3">
        <f t="shared" si="195"/>
        <v>0</v>
      </c>
      <c r="AO280" s="3">
        <f t="shared" si="196"/>
        <v>0</v>
      </c>
      <c r="AP280" s="3"/>
      <c r="AQ280" s="3">
        <f t="shared" si="197"/>
        <v>6</v>
      </c>
      <c r="AR280" s="3">
        <f t="shared" si="198"/>
        <v>2</v>
      </c>
      <c r="AS280" s="3">
        <f t="shared" si="199"/>
        <v>5</v>
      </c>
      <c r="AT280" s="3">
        <f t="shared" si="200"/>
        <v>4</v>
      </c>
      <c r="AU280" s="3">
        <f t="shared" si="201"/>
        <v>9</v>
      </c>
      <c r="AV280" s="3">
        <f t="shared" si="202"/>
        <v>3</v>
      </c>
      <c r="AW280" s="3">
        <f t="shared" si="203"/>
        <v>10</v>
      </c>
      <c r="AX280" s="3">
        <f t="shared" si="204"/>
        <v>7</v>
      </c>
      <c r="AY280" s="3">
        <f t="shared" si="205"/>
        <v>8</v>
      </c>
      <c r="AZ280" s="3">
        <f t="shared" si="206"/>
        <v>1</v>
      </c>
      <c r="BA280" s="3"/>
      <c r="BB280" s="6">
        <f t="shared" si="207"/>
        <v>5</v>
      </c>
      <c r="BC280" s="3">
        <f t="shared" si="208"/>
        <v>5</v>
      </c>
      <c r="BD280" s="3">
        <f t="shared" si="211"/>
        <v>26</v>
      </c>
      <c r="BE280" s="3">
        <f t="shared" si="212"/>
        <v>29</v>
      </c>
      <c r="BF280" s="3">
        <f t="shared" si="213"/>
        <v>14</v>
      </c>
      <c r="BG280" s="3">
        <f t="shared" si="214"/>
        <v>11</v>
      </c>
      <c r="BH280" s="3">
        <f t="shared" si="215"/>
        <v>11</v>
      </c>
      <c r="BI280" s="28">
        <f t="shared" si="216"/>
        <v>12.5</v>
      </c>
      <c r="BJ280" s="28">
        <f t="shared" si="217"/>
        <v>4.7871355387816905</v>
      </c>
      <c r="BK280" s="44">
        <f t="shared" si="218"/>
        <v>-0.31333978072025609</v>
      </c>
      <c r="BL280" s="45">
        <f t="shared" si="209"/>
        <v>0.37701126503103738</v>
      </c>
      <c r="BM280" s="39"/>
      <c r="BN280" s="39" t="str">
        <f t="shared" si="219"/>
        <v/>
      </c>
      <c r="BP280" s="12">
        <f t="shared" si="220"/>
        <v>-5.5401274400267439E-3</v>
      </c>
    </row>
    <row r="281" spans="1:68">
      <c r="A281" s="43" t="s">
        <v>990</v>
      </c>
      <c r="B281" s="43" t="s">
        <v>991</v>
      </c>
      <c r="C281" s="43" t="s">
        <v>992</v>
      </c>
      <c r="D281" s="43" t="s">
        <v>993</v>
      </c>
      <c r="E281" s="43" t="s">
        <v>584</v>
      </c>
      <c r="F281" s="12" t="str">
        <f t="shared" si="210"/>
        <v>Immune syst</v>
      </c>
      <c r="H281" s="12">
        <f>VLOOKUP($B281,data!$B$3:$Q$11565,'diff expr Varroa+DWV'!H$7,FALSE)</f>
        <v>9.7501740869669593</v>
      </c>
      <c r="I281" s="12">
        <f>VLOOKUP($B281,data!$B$3:$Q$11565,'diff expr Varroa+DWV'!I$7,FALSE)</f>
        <v>9.85463055498548</v>
      </c>
      <c r="J281" s="12">
        <f>VLOOKUP($B281,data!$B$3:$Q$11565,'diff expr Varroa+DWV'!J$7,FALSE)</f>
        <v>9.8737754510934597</v>
      </c>
      <c r="K281" s="12">
        <f>VLOOKUP($B281,data!$B$3:$Q$11565,'diff expr Varroa+DWV'!K$7,FALSE)</f>
        <v>10.346993296492</v>
      </c>
      <c r="L281" s="12">
        <f>VLOOKUP($B281,data!$B$3:$Q$11565,'diff expr Varroa+DWV'!L$7,FALSE)</f>
        <v>10.03224541937</v>
      </c>
      <c r="M281" s="12">
        <f>VLOOKUP($B281,data!$B$3:$Q$11565,'diff expr Varroa+DWV'!M$7,FALSE)</f>
        <v>9.9972164037696505</v>
      </c>
      <c r="N281" s="12">
        <f>VLOOKUP($B281,data!$B$3:$Q$11565,'diff expr Varroa+DWV'!N$7,FALSE)</f>
        <v>10.049281725206299</v>
      </c>
      <c r="O281" s="12">
        <f>VLOOKUP($B281,data!$B$3:$Q$11565,'diff expr Varroa+DWV'!O$7,FALSE)</f>
        <v>9.9614595161628898</v>
      </c>
      <c r="P281" s="12">
        <f>VLOOKUP($B281,data!$B$3:$Q$11565,'diff expr Varroa+DWV'!P$7,FALSE)</f>
        <v>9.3546545703394308</v>
      </c>
      <c r="Q281" s="12">
        <f>VLOOKUP($B281,data!$B$3:$Q$11565,'diff expr Varroa+DWV'!Q$7,FALSE)</f>
        <v>10.666345908434501</v>
      </c>
      <c r="S281" s="40" t="str">
        <f>IF(COUNTIF(H281:L281,"&gt;"&amp;'reference parameters'!$B$2)&gt;='reference parameters'!$B$3,IF(COUNTIF('diff expr Varroa+DWV'!M281:Q281,"&gt;"&amp;'reference parameters'!$B$2)&gt;='reference parameters'!$B$4,"OK"))</f>
        <v>OK</v>
      </c>
      <c r="U281" s="3">
        <f t="shared" si="177"/>
        <v>2</v>
      </c>
      <c r="V281" s="3">
        <f t="shared" si="178"/>
        <v>3</v>
      </c>
      <c r="W281" s="3">
        <f t="shared" si="179"/>
        <v>4</v>
      </c>
      <c r="X281" s="3">
        <f t="shared" si="180"/>
        <v>9</v>
      </c>
      <c r="Y281" s="3">
        <f t="shared" si="181"/>
        <v>7</v>
      </c>
      <c r="Z281" s="3">
        <f t="shared" si="182"/>
        <v>6</v>
      </c>
      <c r="AA281" s="3">
        <f t="shared" si="183"/>
        <v>8</v>
      </c>
      <c r="AB281" s="3">
        <f t="shared" si="184"/>
        <v>5</v>
      </c>
      <c r="AC281" s="3">
        <f t="shared" si="185"/>
        <v>1</v>
      </c>
      <c r="AD281" s="3">
        <f t="shared" si="186"/>
        <v>10</v>
      </c>
      <c r="AE281" s="3"/>
      <c r="AF281" s="3">
        <f t="shared" si="187"/>
        <v>0</v>
      </c>
      <c r="AG281" s="3">
        <f t="shared" si="188"/>
        <v>0</v>
      </c>
      <c r="AH281" s="3">
        <f t="shared" si="189"/>
        <v>0</v>
      </c>
      <c r="AI281" s="3">
        <f t="shared" si="190"/>
        <v>0</v>
      </c>
      <c r="AJ281" s="3">
        <f t="shared" si="191"/>
        <v>0</v>
      </c>
      <c r="AK281" s="3">
        <f t="shared" si="192"/>
        <v>0</v>
      </c>
      <c r="AL281" s="3">
        <f t="shared" si="193"/>
        <v>0</v>
      </c>
      <c r="AM281" s="3">
        <f t="shared" si="194"/>
        <v>0</v>
      </c>
      <c r="AN281" s="3">
        <f t="shared" si="195"/>
        <v>0</v>
      </c>
      <c r="AO281" s="3">
        <f t="shared" si="196"/>
        <v>0</v>
      </c>
      <c r="AP281" s="3"/>
      <c r="AQ281" s="3">
        <f t="shared" si="197"/>
        <v>2</v>
      </c>
      <c r="AR281" s="3">
        <f t="shared" si="198"/>
        <v>3</v>
      </c>
      <c r="AS281" s="3">
        <f t="shared" si="199"/>
        <v>4</v>
      </c>
      <c r="AT281" s="3">
        <f t="shared" si="200"/>
        <v>9</v>
      </c>
      <c r="AU281" s="3">
        <f t="shared" si="201"/>
        <v>7</v>
      </c>
      <c r="AV281" s="3">
        <f t="shared" si="202"/>
        <v>6</v>
      </c>
      <c r="AW281" s="3">
        <f t="shared" si="203"/>
        <v>8</v>
      </c>
      <c r="AX281" s="3">
        <f t="shared" si="204"/>
        <v>5</v>
      </c>
      <c r="AY281" s="3">
        <f t="shared" si="205"/>
        <v>1</v>
      </c>
      <c r="AZ281" s="3">
        <f t="shared" si="206"/>
        <v>10</v>
      </c>
      <c r="BA281" s="3"/>
      <c r="BB281" s="6">
        <f t="shared" si="207"/>
        <v>5</v>
      </c>
      <c r="BC281" s="3">
        <f t="shared" si="208"/>
        <v>5</v>
      </c>
      <c r="BD281" s="3">
        <f t="shared" si="211"/>
        <v>25</v>
      </c>
      <c r="BE281" s="3">
        <f t="shared" si="212"/>
        <v>30</v>
      </c>
      <c r="BF281" s="3">
        <f t="shared" si="213"/>
        <v>15</v>
      </c>
      <c r="BG281" s="3">
        <f t="shared" si="214"/>
        <v>10</v>
      </c>
      <c r="BH281" s="3">
        <f t="shared" si="215"/>
        <v>10</v>
      </c>
      <c r="BI281" s="28">
        <f t="shared" si="216"/>
        <v>12.5</v>
      </c>
      <c r="BJ281" s="28">
        <f t="shared" si="217"/>
        <v>4.7871355387816905</v>
      </c>
      <c r="BK281" s="44">
        <f t="shared" si="218"/>
        <v>-0.5222329678670935</v>
      </c>
      <c r="BL281" s="45">
        <f t="shared" si="209"/>
        <v>0.30075406722029491</v>
      </c>
      <c r="BM281" s="39"/>
      <c r="BN281" s="39" t="str">
        <f t="shared" si="219"/>
        <v/>
      </c>
      <c r="BP281" s="12">
        <f t="shared" si="220"/>
        <v>1.4881836245563911E-3</v>
      </c>
    </row>
    <row r="282" spans="1:68">
      <c r="A282" s="43" t="s">
        <v>994</v>
      </c>
      <c r="B282" s="43" t="s">
        <v>995</v>
      </c>
      <c r="C282" s="43" t="s">
        <v>821</v>
      </c>
      <c r="D282" s="43" t="s">
        <v>822</v>
      </c>
      <c r="E282" s="43" t="s">
        <v>584</v>
      </c>
      <c r="F282" s="12" t="str">
        <f t="shared" si="210"/>
        <v>Immune syst</v>
      </c>
      <c r="H282" s="12">
        <f>VLOOKUP($B282,data!$B$3:$Q$11565,'diff expr Varroa+DWV'!H$7,FALSE)</f>
        <v>7.6137341878680003</v>
      </c>
      <c r="I282" s="12">
        <f>VLOOKUP($B282,data!$B$3:$Q$11565,'diff expr Varroa+DWV'!I$7,FALSE)</f>
        <v>7.3621436993521101</v>
      </c>
      <c r="J282" s="12">
        <f>VLOOKUP($B282,data!$B$3:$Q$11565,'diff expr Varroa+DWV'!J$7,FALSE)</f>
        <v>7.2043884532365698</v>
      </c>
      <c r="K282" s="12">
        <f>VLOOKUP($B282,data!$B$3:$Q$11565,'diff expr Varroa+DWV'!K$7,FALSE)</f>
        <v>7.6492124965412103</v>
      </c>
      <c r="L282" s="12">
        <f>VLOOKUP($B282,data!$B$3:$Q$11565,'diff expr Varroa+DWV'!L$7,FALSE)</f>
        <v>7.3910775129397202</v>
      </c>
      <c r="M282" s="12">
        <f>VLOOKUP($B282,data!$B$3:$Q$11565,'diff expr Varroa+DWV'!M$7,FALSE)</f>
        <v>7.9755421555982604</v>
      </c>
      <c r="N282" s="12">
        <f>VLOOKUP($B282,data!$B$3:$Q$11565,'diff expr Varroa+DWV'!N$7,FALSE)</f>
        <v>8.1864989905390608</v>
      </c>
      <c r="O282" s="12">
        <f>VLOOKUP($B282,data!$B$3:$Q$11565,'diff expr Varroa+DWV'!O$7,FALSE)</f>
        <v>7.9419940413778702</v>
      </c>
      <c r="P282" s="12">
        <f>VLOOKUP($B282,data!$B$3:$Q$11565,'diff expr Varroa+DWV'!P$7,FALSE)</f>
        <v>7.1757190377558198</v>
      </c>
      <c r="Q282" s="12">
        <f>VLOOKUP($B282,data!$B$3:$Q$11565,'diff expr Varroa+DWV'!Q$7,FALSE)</f>
        <v>5.09416193408443</v>
      </c>
      <c r="S282" s="40" t="str">
        <f>IF(COUNTIF(H282:L282,"&gt;"&amp;'reference parameters'!$B$2)&gt;='reference parameters'!$B$3,IF(COUNTIF('diff expr Varroa+DWV'!M282:Q282,"&gt;"&amp;'reference parameters'!$B$2)&gt;='reference parameters'!$B$4,"OK"))</f>
        <v>OK</v>
      </c>
      <c r="U282" s="3">
        <f t="shared" si="177"/>
        <v>6</v>
      </c>
      <c r="V282" s="3">
        <f t="shared" si="178"/>
        <v>4</v>
      </c>
      <c r="W282" s="3">
        <f t="shared" si="179"/>
        <v>3</v>
      </c>
      <c r="X282" s="3">
        <f t="shared" si="180"/>
        <v>7</v>
      </c>
      <c r="Y282" s="3">
        <f t="shared" si="181"/>
        <v>5</v>
      </c>
      <c r="Z282" s="3">
        <f t="shared" si="182"/>
        <v>9</v>
      </c>
      <c r="AA282" s="3">
        <f t="shared" si="183"/>
        <v>10</v>
      </c>
      <c r="AB282" s="3">
        <f t="shared" si="184"/>
        <v>8</v>
      </c>
      <c r="AC282" s="3">
        <f t="shared" si="185"/>
        <v>2</v>
      </c>
      <c r="AD282" s="3">
        <f t="shared" si="186"/>
        <v>1</v>
      </c>
      <c r="AE282" s="3"/>
      <c r="AF282" s="3">
        <f t="shared" si="187"/>
        <v>0</v>
      </c>
      <c r="AG282" s="3">
        <f t="shared" si="188"/>
        <v>0</v>
      </c>
      <c r="AH282" s="3">
        <f t="shared" si="189"/>
        <v>0</v>
      </c>
      <c r="AI282" s="3">
        <f t="shared" si="190"/>
        <v>0</v>
      </c>
      <c r="AJ282" s="3">
        <f t="shared" si="191"/>
        <v>0</v>
      </c>
      <c r="AK282" s="3">
        <f t="shared" si="192"/>
        <v>0</v>
      </c>
      <c r="AL282" s="3">
        <f t="shared" si="193"/>
        <v>0</v>
      </c>
      <c r="AM282" s="3">
        <f t="shared" si="194"/>
        <v>0</v>
      </c>
      <c r="AN282" s="3">
        <f t="shared" si="195"/>
        <v>0</v>
      </c>
      <c r="AO282" s="3">
        <f t="shared" si="196"/>
        <v>0</v>
      </c>
      <c r="AP282" s="3"/>
      <c r="AQ282" s="3">
        <f t="shared" si="197"/>
        <v>6</v>
      </c>
      <c r="AR282" s="3">
        <f t="shared" si="198"/>
        <v>4</v>
      </c>
      <c r="AS282" s="3">
        <f t="shared" si="199"/>
        <v>3</v>
      </c>
      <c r="AT282" s="3">
        <f t="shared" si="200"/>
        <v>7</v>
      </c>
      <c r="AU282" s="3">
        <f t="shared" si="201"/>
        <v>5</v>
      </c>
      <c r="AV282" s="3">
        <f t="shared" si="202"/>
        <v>9</v>
      </c>
      <c r="AW282" s="3">
        <f t="shared" si="203"/>
        <v>10</v>
      </c>
      <c r="AX282" s="3">
        <f t="shared" si="204"/>
        <v>8</v>
      </c>
      <c r="AY282" s="3">
        <f t="shared" si="205"/>
        <v>2</v>
      </c>
      <c r="AZ282" s="3">
        <f t="shared" si="206"/>
        <v>1</v>
      </c>
      <c r="BA282" s="3"/>
      <c r="BB282" s="6">
        <f t="shared" si="207"/>
        <v>5</v>
      </c>
      <c r="BC282" s="3">
        <f t="shared" si="208"/>
        <v>5</v>
      </c>
      <c r="BD282" s="3">
        <f t="shared" si="211"/>
        <v>25</v>
      </c>
      <c r="BE282" s="3">
        <f t="shared" si="212"/>
        <v>30</v>
      </c>
      <c r="BF282" s="3">
        <f t="shared" si="213"/>
        <v>15</v>
      </c>
      <c r="BG282" s="3">
        <f t="shared" si="214"/>
        <v>10</v>
      </c>
      <c r="BH282" s="3">
        <f t="shared" si="215"/>
        <v>10</v>
      </c>
      <c r="BI282" s="28">
        <f t="shared" si="216"/>
        <v>12.5</v>
      </c>
      <c r="BJ282" s="28">
        <f t="shared" si="217"/>
        <v>4.7871355387816905</v>
      </c>
      <c r="BK282" s="44">
        <f t="shared" si="218"/>
        <v>-0.5222329678670935</v>
      </c>
      <c r="BL282" s="45">
        <f t="shared" si="209"/>
        <v>0.30075406722029491</v>
      </c>
      <c r="BM282" s="39"/>
      <c r="BN282" s="39" t="str">
        <f t="shared" si="219"/>
        <v/>
      </c>
      <c r="BP282" s="12">
        <f t="shared" si="220"/>
        <v>-9.9927989797977228E-3</v>
      </c>
    </row>
    <row r="283" spans="1:68">
      <c r="A283" s="43" t="s">
        <v>996</v>
      </c>
      <c r="B283" s="43" t="s">
        <v>997</v>
      </c>
      <c r="C283" s="43" t="s">
        <v>998</v>
      </c>
      <c r="D283" s="43" t="s">
        <v>999</v>
      </c>
      <c r="E283" s="43" t="s">
        <v>584</v>
      </c>
      <c r="F283" s="12" t="str">
        <f t="shared" si="210"/>
        <v>Immune syst</v>
      </c>
      <c r="H283" s="12">
        <f>VLOOKUP($B283,data!$B$3:$Q$11565,'diff expr Varroa+DWV'!H$7,FALSE)</f>
        <v>8.3647417747855499</v>
      </c>
      <c r="I283" s="12">
        <f>VLOOKUP($B283,data!$B$3:$Q$11565,'diff expr Varroa+DWV'!I$7,FALSE)</f>
        <v>8.3490249725250401</v>
      </c>
      <c r="J283" s="12">
        <f>VLOOKUP($B283,data!$B$3:$Q$11565,'diff expr Varroa+DWV'!J$7,FALSE)</f>
        <v>8.00502698976495</v>
      </c>
      <c r="K283" s="12">
        <f>VLOOKUP($B283,data!$B$3:$Q$11565,'diff expr Varroa+DWV'!K$7,FALSE)</f>
        <v>8.7527198365611394</v>
      </c>
      <c r="L283" s="12">
        <f>VLOOKUP($B283,data!$B$3:$Q$11565,'diff expr Varroa+DWV'!L$7,FALSE)</f>
        <v>8.1911719556340898</v>
      </c>
      <c r="M283" s="12">
        <f>VLOOKUP($B283,data!$B$3:$Q$11565,'diff expr Varroa+DWV'!M$7,FALSE)</f>
        <v>8.5211100064466798</v>
      </c>
      <c r="N283" s="12">
        <f>VLOOKUP($B283,data!$B$3:$Q$11565,'diff expr Varroa+DWV'!N$7,FALSE)</f>
        <v>8.2626320731716092</v>
      </c>
      <c r="O283" s="12">
        <f>VLOOKUP($B283,data!$B$3:$Q$11565,'diff expr Varroa+DWV'!O$7,FALSE)</f>
        <v>8.2334841076790894</v>
      </c>
      <c r="P283" s="12">
        <f>VLOOKUP($B283,data!$B$3:$Q$11565,'diff expr Varroa+DWV'!P$7,FALSE)</f>
        <v>8.3705776148277202</v>
      </c>
      <c r="Q283" s="12">
        <f>VLOOKUP($B283,data!$B$3:$Q$11565,'diff expr Varroa+DWV'!Q$7,FALSE)</f>
        <v>8.7216113394761106</v>
      </c>
      <c r="S283" s="40" t="str">
        <f>IF(COUNTIF(H283:L283,"&gt;"&amp;'reference parameters'!$B$2)&gt;='reference parameters'!$B$3,IF(COUNTIF('diff expr Varroa+DWV'!M283:Q283,"&gt;"&amp;'reference parameters'!$B$2)&gt;='reference parameters'!$B$4,"OK"))</f>
        <v>OK</v>
      </c>
      <c r="U283" s="3">
        <f t="shared" si="177"/>
        <v>6</v>
      </c>
      <c r="V283" s="3">
        <f t="shared" si="178"/>
        <v>5</v>
      </c>
      <c r="W283" s="3">
        <f t="shared" si="179"/>
        <v>1</v>
      </c>
      <c r="X283" s="3">
        <f t="shared" si="180"/>
        <v>10</v>
      </c>
      <c r="Y283" s="3">
        <f t="shared" si="181"/>
        <v>2</v>
      </c>
      <c r="Z283" s="3">
        <f t="shared" si="182"/>
        <v>8</v>
      </c>
      <c r="AA283" s="3">
        <f t="shared" si="183"/>
        <v>4</v>
      </c>
      <c r="AB283" s="3">
        <f t="shared" si="184"/>
        <v>3</v>
      </c>
      <c r="AC283" s="3">
        <f t="shared" si="185"/>
        <v>7</v>
      </c>
      <c r="AD283" s="3">
        <f t="shared" si="186"/>
        <v>9</v>
      </c>
      <c r="AE283" s="3"/>
      <c r="AF283" s="3">
        <f t="shared" si="187"/>
        <v>0</v>
      </c>
      <c r="AG283" s="3">
        <f t="shared" si="188"/>
        <v>0</v>
      </c>
      <c r="AH283" s="3">
        <f t="shared" si="189"/>
        <v>0</v>
      </c>
      <c r="AI283" s="3">
        <f t="shared" si="190"/>
        <v>0</v>
      </c>
      <c r="AJ283" s="3">
        <f t="shared" si="191"/>
        <v>0</v>
      </c>
      <c r="AK283" s="3">
        <f t="shared" si="192"/>
        <v>0</v>
      </c>
      <c r="AL283" s="3">
        <f t="shared" si="193"/>
        <v>0</v>
      </c>
      <c r="AM283" s="3">
        <f t="shared" si="194"/>
        <v>0</v>
      </c>
      <c r="AN283" s="3">
        <f t="shared" si="195"/>
        <v>0</v>
      </c>
      <c r="AO283" s="3">
        <f t="shared" si="196"/>
        <v>0</v>
      </c>
      <c r="AP283" s="3"/>
      <c r="AQ283" s="3">
        <f t="shared" si="197"/>
        <v>6</v>
      </c>
      <c r="AR283" s="3">
        <f t="shared" si="198"/>
        <v>5</v>
      </c>
      <c r="AS283" s="3">
        <f t="shared" si="199"/>
        <v>1</v>
      </c>
      <c r="AT283" s="3">
        <f t="shared" si="200"/>
        <v>10</v>
      </c>
      <c r="AU283" s="3">
        <f t="shared" si="201"/>
        <v>2</v>
      </c>
      <c r="AV283" s="3">
        <f t="shared" si="202"/>
        <v>8</v>
      </c>
      <c r="AW283" s="3">
        <f t="shared" si="203"/>
        <v>4</v>
      </c>
      <c r="AX283" s="3">
        <f t="shared" si="204"/>
        <v>3</v>
      </c>
      <c r="AY283" s="3">
        <f t="shared" si="205"/>
        <v>7</v>
      </c>
      <c r="AZ283" s="3">
        <f t="shared" si="206"/>
        <v>9</v>
      </c>
      <c r="BA283" s="3"/>
      <c r="BB283" s="6">
        <f t="shared" si="207"/>
        <v>5</v>
      </c>
      <c r="BC283" s="3">
        <f t="shared" si="208"/>
        <v>5</v>
      </c>
      <c r="BD283" s="3">
        <f t="shared" si="211"/>
        <v>24</v>
      </c>
      <c r="BE283" s="3">
        <f t="shared" si="212"/>
        <v>31</v>
      </c>
      <c r="BF283" s="3">
        <f t="shared" si="213"/>
        <v>16</v>
      </c>
      <c r="BG283" s="3">
        <f t="shared" si="214"/>
        <v>9</v>
      </c>
      <c r="BH283" s="3">
        <f t="shared" si="215"/>
        <v>9</v>
      </c>
      <c r="BI283" s="28">
        <f t="shared" si="216"/>
        <v>12.5</v>
      </c>
      <c r="BJ283" s="28">
        <f t="shared" si="217"/>
        <v>4.7871355387816905</v>
      </c>
      <c r="BK283" s="44">
        <f t="shared" si="218"/>
        <v>-0.73112615501393097</v>
      </c>
      <c r="BL283" s="45">
        <f t="shared" si="209"/>
        <v>0.23235104997023245</v>
      </c>
      <c r="BM283" s="39"/>
      <c r="BN283" s="39" t="str">
        <f t="shared" si="219"/>
        <v/>
      </c>
      <c r="BP283" s="12">
        <f t="shared" si="220"/>
        <v>4.6319488967431609E-3</v>
      </c>
    </row>
    <row r="284" spans="1:68">
      <c r="A284" s="43" t="s">
        <v>1000</v>
      </c>
      <c r="B284" s="43" t="s">
        <v>1001</v>
      </c>
      <c r="C284" s="43" t="s">
        <v>1002</v>
      </c>
      <c r="D284" s="43" t="s">
        <v>1003</v>
      </c>
      <c r="E284" s="43" t="s">
        <v>584</v>
      </c>
      <c r="F284" s="12" t="str">
        <f t="shared" si="210"/>
        <v>Immune syst</v>
      </c>
      <c r="H284" s="12">
        <f>VLOOKUP($B284,data!$B$3:$Q$11565,'diff expr Varroa+DWV'!H$7,FALSE)</f>
        <v>9.2619865346042793</v>
      </c>
      <c r="I284" s="12">
        <f>VLOOKUP($B284,data!$B$3:$Q$11565,'diff expr Varroa+DWV'!I$7,FALSE)</f>
        <v>9.2158143221085407</v>
      </c>
      <c r="J284" s="12">
        <f>VLOOKUP($B284,data!$B$3:$Q$11565,'diff expr Varroa+DWV'!J$7,FALSE)</f>
        <v>8.9954808436971891</v>
      </c>
      <c r="K284" s="12">
        <f>VLOOKUP($B284,data!$B$3:$Q$11565,'diff expr Varroa+DWV'!K$7,FALSE)</f>
        <v>9.1124945297025697</v>
      </c>
      <c r="L284" s="12">
        <f>VLOOKUP($B284,data!$B$3:$Q$11565,'diff expr Varroa+DWV'!L$7,FALSE)</f>
        <v>9.20793376942982</v>
      </c>
      <c r="M284" s="12">
        <f>VLOOKUP($B284,data!$B$3:$Q$11565,'diff expr Varroa+DWV'!M$7,FALSE)</f>
        <v>8.8945364953980892</v>
      </c>
      <c r="N284" s="12">
        <f>VLOOKUP($B284,data!$B$3:$Q$11565,'diff expr Varroa+DWV'!N$7,FALSE)</f>
        <v>8.9090810246233101</v>
      </c>
      <c r="O284" s="12">
        <f>VLOOKUP($B284,data!$B$3:$Q$11565,'diff expr Varroa+DWV'!O$7,FALSE)</f>
        <v>8.9744111082433609</v>
      </c>
      <c r="P284" s="12">
        <f>VLOOKUP($B284,data!$B$3:$Q$11565,'diff expr Varroa+DWV'!P$7,FALSE)</f>
        <v>9.1190145577206199</v>
      </c>
      <c r="Q284" s="12">
        <f>VLOOKUP($B284,data!$B$3:$Q$11565,'diff expr Varroa+DWV'!Q$7,FALSE)</f>
        <v>8.7216113394761106</v>
      </c>
      <c r="S284" s="40" t="str">
        <f>IF(COUNTIF(H284:L284,"&gt;"&amp;'reference parameters'!$B$2)&gt;='reference parameters'!$B$3,IF(COUNTIF('diff expr Varroa+DWV'!M284:Q284,"&gt;"&amp;'reference parameters'!$B$2)&gt;='reference parameters'!$B$4,"OK"))</f>
        <v>OK</v>
      </c>
      <c r="U284" s="3">
        <f t="shared" si="177"/>
        <v>10</v>
      </c>
      <c r="V284" s="3">
        <f t="shared" si="178"/>
        <v>9</v>
      </c>
      <c r="W284" s="3">
        <f t="shared" si="179"/>
        <v>5</v>
      </c>
      <c r="X284" s="3">
        <f t="shared" si="180"/>
        <v>6</v>
      </c>
      <c r="Y284" s="3">
        <f t="shared" si="181"/>
        <v>8</v>
      </c>
      <c r="Z284" s="3">
        <f t="shared" si="182"/>
        <v>2</v>
      </c>
      <c r="AA284" s="3">
        <f t="shared" si="183"/>
        <v>3</v>
      </c>
      <c r="AB284" s="3">
        <f t="shared" si="184"/>
        <v>4</v>
      </c>
      <c r="AC284" s="3">
        <f t="shared" si="185"/>
        <v>7</v>
      </c>
      <c r="AD284" s="3">
        <f t="shared" si="186"/>
        <v>1</v>
      </c>
      <c r="AE284" s="3"/>
      <c r="AF284" s="3">
        <f t="shared" si="187"/>
        <v>0</v>
      </c>
      <c r="AG284" s="3">
        <f t="shared" si="188"/>
        <v>0</v>
      </c>
      <c r="AH284" s="3">
        <f t="shared" si="189"/>
        <v>0</v>
      </c>
      <c r="AI284" s="3">
        <f t="shared" si="190"/>
        <v>0</v>
      </c>
      <c r="AJ284" s="3">
        <f t="shared" si="191"/>
        <v>0</v>
      </c>
      <c r="AK284" s="3">
        <f t="shared" si="192"/>
        <v>0</v>
      </c>
      <c r="AL284" s="3">
        <f t="shared" si="193"/>
        <v>0</v>
      </c>
      <c r="AM284" s="3">
        <f t="shared" si="194"/>
        <v>0</v>
      </c>
      <c r="AN284" s="3">
        <f t="shared" si="195"/>
        <v>0</v>
      </c>
      <c r="AO284" s="3">
        <f t="shared" si="196"/>
        <v>0</v>
      </c>
      <c r="AP284" s="3"/>
      <c r="AQ284" s="3">
        <f t="shared" si="197"/>
        <v>10</v>
      </c>
      <c r="AR284" s="3">
        <f t="shared" si="198"/>
        <v>9</v>
      </c>
      <c r="AS284" s="3">
        <f t="shared" si="199"/>
        <v>5</v>
      </c>
      <c r="AT284" s="3">
        <f t="shared" si="200"/>
        <v>6</v>
      </c>
      <c r="AU284" s="3">
        <f t="shared" si="201"/>
        <v>8</v>
      </c>
      <c r="AV284" s="3">
        <f t="shared" si="202"/>
        <v>2</v>
      </c>
      <c r="AW284" s="3">
        <f t="shared" si="203"/>
        <v>3</v>
      </c>
      <c r="AX284" s="3">
        <f t="shared" si="204"/>
        <v>4</v>
      </c>
      <c r="AY284" s="3">
        <f t="shared" si="205"/>
        <v>7</v>
      </c>
      <c r="AZ284" s="3">
        <f t="shared" si="206"/>
        <v>1</v>
      </c>
      <c r="BA284" s="3"/>
      <c r="BB284" s="6">
        <f t="shared" si="207"/>
        <v>5</v>
      </c>
      <c r="BC284" s="3">
        <f t="shared" si="208"/>
        <v>5</v>
      </c>
      <c r="BD284" s="3">
        <f t="shared" si="211"/>
        <v>38</v>
      </c>
      <c r="BE284" s="3">
        <f t="shared" si="212"/>
        <v>17</v>
      </c>
      <c r="BF284" s="3">
        <f t="shared" si="213"/>
        <v>2</v>
      </c>
      <c r="BG284" s="3">
        <f t="shared" si="214"/>
        <v>23</v>
      </c>
      <c r="BH284" s="3">
        <f t="shared" si="215"/>
        <v>2</v>
      </c>
      <c r="BI284" s="28">
        <f t="shared" si="216"/>
        <v>12.5</v>
      </c>
      <c r="BJ284" s="28">
        <f t="shared" si="217"/>
        <v>4.7871355387816905</v>
      </c>
      <c r="BK284" s="44">
        <f t="shared" si="218"/>
        <v>-2.1933784650417927</v>
      </c>
      <c r="BL284" s="45">
        <f t="shared" si="209"/>
        <v>1.4140061284138474E-2</v>
      </c>
      <c r="BM284" s="39"/>
      <c r="BN284" s="39" t="str">
        <f t="shared" si="219"/>
        <v/>
      </c>
      <c r="BP284" s="12">
        <f t="shared" si="220"/>
        <v>-1.1289359525523988E-2</v>
      </c>
    </row>
    <row r="285" spans="1:68">
      <c r="A285" s="43" t="s">
        <v>1004</v>
      </c>
      <c r="B285" s="43" t="s">
        <v>1005</v>
      </c>
      <c r="C285" s="43" t="s">
        <v>1006</v>
      </c>
      <c r="D285" s="43" t="s">
        <v>1007</v>
      </c>
      <c r="E285" s="43" t="s">
        <v>584</v>
      </c>
      <c r="F285" s="12" t="str">
        <f t="shared" si="210"/>
        <v>Immune syst</v>
      </c>
      <c r="H285" s="12">
        <f>VLOOKUP($B285,data!$B$3:$Q$11565,'diff expr Varroa+DWV'!H$7,FALSE)</f>
        <v>7.7974702032345302</v>
      </c>
      <c r="I285" s="12">
        <f>VLOOKUP($B285,data!$B$3:$Q$11565,'diff expr Varroa+DWV'!I$7,FALSE)</f>
        <v>7.4720683673797401</v>
      </c>
      <c r="J285" s="12">
        <f>VLOOKUP($B285,data!$B$3:$Q$11565,'diff expr Varroa+DWV'!J$7,FALSE)</f>
        <v>7.04800723539954</v>
      </c>
      <c r="K285" s="12">
        <f>VLOOKUP($B285,data!$B$3:$Q$11565,'diff expr Varroa+DWV'!K$7,FALSE)</f>
        <v>7.7256218456342802</v>
      </c>
      <c r="L285" s="12">
        <f>VLOOKUP($B285,data!$B$3:$Q$11565,'diff expr Varroa+DWV'!L$7,FALSE)</f>
        <v>8.2176178815576009</v>
      </c>
      <c r="M285" s="12">
        <f>VLOOKUP($B285,data!$B$3:$Q$11565,'diff expr Varroa+DWV'!M$7,FALSE)</f>
        <v>8.1024300500325008</v>
      </c>
      <c r="N285" s="12">
        <f>VLOOKUP($B285,data!$B$3:$Q$11565,'diff expr Varroa+DWV'!N$7,FALSE)</f>
        <v>8.4695180873299094</v>
      </c>
      <c r="O285" s="12">
        <f>VLOOKUP($B285,data!$B$3:$Q$11565,'diff expr Varroa+DWV'!O$7,FALSE)</f>
        <v>8.1469710812969698</v>
      </c>
      <c r="P285" s="12">
        <f>VLOOKUP($B285,data!$B$3:$Q$11565,'diff expr Varroa+DWV'!P$7,FALSE)</f>
        <v>7.9658841845297497</v>
      </c>
      <c r="Q285" s="12">
        <f>VLOOKUP($B285,data!$B$3:$Q$11565,'diff expr Varroa+DWV'!Q$7,FALSE)</f>
        <v>7.6950435514148801</v>
      </c>
      <c r="S285" s="40" t="str">
        <f>IF(COUNTIF(H285:L285,"&gt;"&amp;'reference parameters'!$B$2)&gt;='reference parameters'!$B$3,IF(COUNTIF('diff expr Varroa+DWV'!M285:Q285,"&gt;"&amp;'reference parameters'!$B$2)&gt;='reference parameters'!$B$4,"OK"))</f>
        <v>OK</v>
      </c>
      <c r="U285" s="3">
        <f t="shared" si="177"/>
        <v>5</v>
      </c>
      <c r="V285" s="3">
        <f t="shared" si="178"/>
        <v>2</v>
      </c>
      <c r="W285" s="3">
        <f t="shared" si="179"/>
        <v>1</v>
      </c>
      <c r="X285" s="3">
        <f t="shared" si="180"/>
        <v>4</v>
      </c>
      <c r="Y285" s="3">
        <f t="shared" si="181"/>
        <v>9</v>
      </c>
      <c r="Z285" s="3">
        <f t="shared" si="182"/>
        <v>7</v>
      </c>
      <c r="AA285" s="3">
        <f t="shared" si="183"/>
        <v>10</v>
      </c>
      <c r="AB285" s="3">
        <f t="shared" si="184"/>
        <v>8</v>
      </c>
      <c r="AC285" s="3">
        <f t="shared" si="185"/>
        <v>6</v>
      </c>
      <c r="AD285" s="3">
        <f t="shared" si="186"/>
        <v>3</v>
      </c>
      <c r="AE285" s="3"/>
      <c r="AF285" s="3">
        <f t="shared" si="187"/>
        <v>0</v>
      </c>
      <c r="AG285" s="3">
        <f t="shared" si="188"/>
        <v>0</v>
      </c>
      <c r="AH285" s="3">
        <f t="shared" si="189"/>
        <v>0</v>
      </c>
      <c r="AI285" s="3">
        <f t="shared" si="190"/>
        <v>0</v>
      </c>
      <c r="AJ285" s="3">
        <f t="shared" si="191"/>
        <v>0</v>
      </c>
      <c r="AK285" s="3">
        <f t="shared" si="192"/>
        <v>0</v>
      </c>
      <c r="AL285" s="3">
        <f t="shared" si="193"/>
        <v>0</v>
      </c>
      <c r="AM285" s="3">
        <f t="shared" si="194"/>
        <v>0</v>
      </c>
      <c r="AN285" s="3">
        <f t="shared" si="195"/>
        <v>0</v>
      </c>
      <c r="AO285" s="3">
        <f t="shared" si="196"/>
        <v>0</v>
      </c>
      <c r="AP285" s="3"/>
      <c r="AQ285" s="3">
        <f t="shared" si="197"/>
        <v>5</v>
      </c>
      <c r="AR285" s="3">
        <f t="shared" si="198"/>
        <v>2</v>
      </c>
      <c r="AS285" s="3">
        <f t="shared" si="199"/>
        <v>1</v>
      </c>
      <c r="AT285" s="3">
        <f t="shared" si="200"/>
        <v>4</v>
      </c>
      <c r="AU285" s="3">
        <f t="shared" si="201"/>
        <v>9</v>
      </c>
      <c r="AV285" s="3">
        <f t="shared" si="202"/>
        <v>7</v>
      </c>
      <c r="AW285" s="3">
        <f t="shared" si="203"/>
        <v>10</v>
      </c>
      <c r="AX285" s="3">
        <f t="shared" si="204"/>
        <v>8</v>
      </c>
      <c r="AY285" s="3">
        <f t="shared" si="205"/>
        <v>6</v>
      </c>
      <c r="AZ285" s="3">
        <f t="shared" si="206"/>
        <v>3</v>
      </c>
      <c r="BA285" s="3"/>
      <c r="BB285" s="6">
        <f t="shared" si="207"/>
        <v>5</v>
      </c>
      <c r="BC285" s="3">
        <f t="shared" si="208"/>
        <v>5</v>
      </c>
      <c r="BD285" s="3">
        <f t="shared" si="211"/>
        <v>21</v>
      </c>
      <c r="BE285" s="3">
        <f t="shared" si="212"/>
        <v>34</v>
      </c>
      <c r="BF285" s="3">
        <f t="shared" si="213"/>
        <v>19</v>
      </c>
      <c r="BG285" s="3">
        <f t="shared" si="214"/>
        <v>6</v>
      </c>
      <c r="BH285" s="3">
        <f t="shared" si="215"/>
        <v>6</v>
      </c>
      <c r="BI285" s="28">
        <f t="shared" si="216"/>
        <v>12.5</v>
      </c>
      <c r="BJ285" s="28">
        <f t="shared" si="217"/>
        <v>4.7871355387816905</v>
      </c>
      <c r="BK285" s="44">
        <f t="shared" si="218"/>
        <v>-1.3578057164544433</v>
      </c>
      <c r="BL285" s="45">
        <f t="shared" si="209"/>
        <v>8.7262670284291577E-2</v>
      </c>
      <c r="BM285" s="39"/>
      <c r="BN285" s="39" t="str">
        <f t="shared" si="219"/>
        <v/>
      </c>
      <c r="BP285" s="12">
        <f t="shared" si="220"/>
        <v>2.3410786278157725E-2</v>
      </c>
    </row>
    <row r="286" spans="1:68">
      <c r="A286" s="43" t="s">
        <v>1008</v>
      </c>
      <c r="B286" s="43" t="s">
        <v>1009</v>
      </c>
      <c r="C286" s="43" t="s">
        <v>1010</v>
      </c>
      <c r="D286" s="43" t="s">
        <v>1011</v>
      </c>
      <c r="E286" s="43" t="s">
        <v>584</v>
      </c>
      <c r="F286" s="12" t="str">
        <f t="shared" si="210"/>
        <v>Immune syst</v>
      </c>
      <c r="H286" s="12">
        <f>VLOOKUP($B286,data!$B$3:$Q$11565,'diff expr Varroa+DWV'!H$7,FALSE)</f>
        <v>7.0369858748898499</v>
      </c>
      <c r="I286" s="12">
        <f>VLOOKUP($B286,data!$B$3:$Q$11565,'diff expr Varroa+DWV'!I$7,FALSE)</f>
        <v>7.1053021002472896</v>
      </c>
      <c r="J286" s="12">
        <f>VLOOKUP($B286,data!$B$3:$Q$11565,'diff expr Varroa+DWV'!J$7,FALSE)</f>
        <v>7.4451736993824396</v>
      </c>
      <c r="K286" s="12">
        <f>VLOOKUP($B286,data!$B$3:$Q$11565,'diff expr Varroa+DWV'!K$7,FALSE)</f>
        <v>7.1838182968242599</v>
      </c>
      <c r="L286" s="12">
        <f>VLOOKUP($B286,data!$B$3:$Q$11565,'diff expr Varroa+DWV'!L$7,FALSE)</f>
        <v>7.5522969472107997</v>
      </c>
      <c r="M286" s="12">
        <f>VLOOKUP($B286,data!$B$3:$Q$11565,'diff expr Varroa+DWV'!M$7,FALSE)</f>
        <v>8.5094166588323397</v>
      </c>
      <c r="N286" s="12">
        <f>VLOOKUP($B286,data!$B$3:$Q$11565,'diff expr Varroa+DWV'!N$7,FALSE)</f>
        <v>9.0581420067648004</v>
      </c>
      <c r="O286" s="12">
        <f>VLOOKUP($B286,data!$B$3:$Q$11565,'diff expr Varroa+DWV'!O$7,FALSE)</f>
        <v>7.9818224758641101</v>
      </c>
      <c r="P286" s="12">
        <f>VLOOKUP($B286,data!$B$3:$Q$11565,'diff expr Varroa+DWV'!P$7,FALSE)</f>
        <v>9.1103600319404006</v>
      </c>
      <c r="Q286" s="12">
        <f>VLOOKUP($B286,data!$B$3:$Q$11565,'diff expr Varroa+DWV'!Q$7,FALSE)</f>
        <v>9.9057254354815303</v>
      </c>
      <c r="S286" s="40" t="str">
        <f>IF(COUNTIF(H286:L286,"&gt;"&amp;'reference parameters'!$B$2)&gt;='reference parameters'!$B$3,IF(COUNTIF('diff expr Varroa+DWV'!M286:Q286,"&gt;"&amp;'reference parameters'!$B$2)&gt;='reference parameters'!$B$4,"OK"))</f>
        <v>OK</v>
      </c>
      <c r="U286" s="3">
        <f t="shared" si="177"/>
        <v>1</v>
      </c>
      <c r="V286" s="3">
        <f t="shared" si="178"/>
        <v>2</v>
      </c>
      <c r="W286" s="3">
        <f t="shared" si="179"/>
        <v>4</v>
      </c>
      <c r="X286" s="3">
        <f t="shared" si="180"/>
        <v>3</v>
      </c>
      <c r="Y286" s="3">
        <f t="shared" si="181"/>
        <v>5</v>
      </c>
      <c r="Z286" s="3">
        <f t="shared" si="182"/>
        <v>7</v>
      </c>
      <c r="AA286" s="3">
        <f t="shared" si="183"/>
        <v>8</v>
      </c>
      <c r="AB286" s="3">
        <f t="shared" si="184"/>
        <v>6</v>
      </c>
      <c r="AC286" s="3">
        <f t="shared" si="185"/>
        <v>9</v>
      </c>
      <c r="AD286" s="3">
        <f t="shared" si="186"/>
        <v>10</v>
      </c>
      <c r="AE286" s="3"/>
      <c r="AF286" s="3">
        <f t="shared" si="187"/>
        <v>0</v>
      </c>
      <c r="AG286" s="3">
        <f t="shared" si="188"/>
        <v>0</v>
      </c>
      <c r="AH286" s="3">
        <f t="shared" si="189"/>
        <v>0</v>
      </c>
      <c r="AI286" s="3">
        <f t="shared" si="190"/>
        <v>0</v>
      </c>
      <c r="AJ286" s="3">
        <f t="shared" si="191"/>
        <v>0</v>
      </c>
      <c r="AK286" s="3">
        <f t="shared" si="192"/>
        <v>0</v>
      </c>
      <c r="AL286" s="3">
        <f t="shared" si="193"/>
        <v>0</v>
      </c>
      <c r="AM286" s="3">
        <f t="shared" si="194"/>
        <v>0</v>
      </c>
      <c r="AN286" s="3">
        <f t="shared" si="195"/>
        <v>0</v>
      </c>
      <c r="AO286" s="3">
        <f t="shared" si="196"/>
        <v>0</v>
      </c>
      <c r="AP286" s="3"/>
      <c r="AQ286" s="3">
        <f t="shared" si="197"/>
        <v>1</v>
      </c>
      <c r="AR286" s="3">
        <f t="shared" si="198"/>
        <v>2</v>
      </c>
      <c r="AS286" s="3">
        <f t="shared" si="199"/>
        <v>4</v>
      </c>
      <c r="AT286" s="3">
        <f t="shared" si="200"/>
        <v>3</v>
      </c>
      <c r="AU286" s="3">
        <f t="shared" si="201"/>
        <v>5</v>
      </c>
      <c r="AV286" s="3">
        <f t="shared" si="202"/>
        <v>7</v>
      </c>
      <c r="AW286" s="3">
        <f t="shared" si="203"/>
        <v>8</v>
      </c>
      <c r="AX286" s="3">
        <f t="shared" si="204"/>
        <v>6</v>
      </c>
      <c r="AY286" s="3">
        <f t="shared" si="205"/>
        <v>9</v>
      </c>
      <c r="AZ286" s="3">
        <f t="shared" si="206"/>
        <v>10</v>
      </c>
      <c r="BA286" s="3"/>
      <c r="BB286" s="6">
        <f t="shared" si="207"/>
        <v>5</v>
      </c>
      <c r="BC286" s="3">
        <f t="shared" si="208"/>
        <v>5</v>
      </c>
      <c r="BD286" s="3">
        <f t="shared" si="211"/>
        <v>15</v>
      </c>
      <c r="BE286" s="3">
        <f t="shared" si="212"/>
        <v>40</v>
      </c>
      <c r="BF286" s="3">
        <f t="shared" si="213"/>
        <v>25</v>
      </c>
      <c r="BG286" s="3">
        <f t="shared" si="214"/>
        <v>0</v>
      </c>
      <c r="BH286" s="3">
        <f t="shared" si="215"/>
        <v>0</v>
      </c>
      <c r="BI286" s="28">
        <f t="shared" si="216"/>
        <v>12.5</v>
      </c>
      <c r="BJ286" s="28">
        <f t="shared" si="217"/>
        <v>4.7871355387816905</v>
      </c>
      <c r="BK286" s="44">
        <f t="shared" si="218"/>
        <v>-2.6111648393354674</v>
      </c>
      <c r="BL286" s="45">
        <f t="shared" si="209"/>
        <v>4.5117194090401637E-3</v>
      </c>
      <c r="BM286" s="39"/>
      <c r="BN286" s="39" t="str">
        <f t="shared" si="219"/>
        <v>sign</v>
      </c>
      <c r="BP286" s="12">
        <f t="shared" si="220"/>
        <v>8.8809849470906504E-2</v>
      </c>
    </row>
    <row r="287" spans="1:68">
      <c r="A287" s="43" t="s">
        <v>1012</v>
      </c>
      <c r="B287" s="43" t="s">
        <v>1013</v>
      </c>
      <c r="C287" s="43" t="s">
        <v>1014</v>
      </c>
      <c r="D287" s="43" t="s">
        <v>1015</v>
      </c>
      <c r="E287" s="43" t="s">
        <v>584</v>
      </c>
      <c r="F287" s="12" t="str">
        <f t="shared" si="210"/>
        <v>Immune syst</v>
      </c>
      <c r="H287" s="12">
        <f>VLOOKUP($B287,data!$B$3:$Q$11565,'diff expr Varroa+DWV'!H$7,FALSE)</f>
        <v>13.092947910238699</v>
      </c>
      <c r="I287" s="12">
        <f>VLOOKUP($B287,data!$B$3:$Q$11565,'diff expr Varroa+DWV'!I$7,FALSE)</f>
        <v>13.072194146188499</v>
      </c>
      <c r="J287" s="12">
        <f>VLOOKUP($B287,data!$B$3:$Q$11565,'diff expr Varroa+DWV'!J$7,FALSE)</f>
        <v>13.2331023084314</v>
      </c>
      <c r="K287" s="12">
        <f>VLOOKUP($B287,data!$B$3:$Q$11565,'diff expr Varroa+DWV'!K$7,FALSE)</f>
        <v>12.8704017305826</v>
      </c>
      <c r="L287" s="12">
        <f>VLOOKUP($B287,data!$B$3:$Q$11565,'diff expr Varroa+DWV'!L$7,FALSE)</f>
        <v>12.6575465262812</v>
      </c>
      <c r="M287" s="12">
        <f>VLOOKUP($B287,data!$B$3:$Q$11565,'diff expr Varroa+DWV'!M$7,FALSE)</f>
        <v>12.3608826344663</v>
      </c>
      <c r="N287" s="12">
        <f>VLOOKUP($B287,data!$B$3:$Q$11565,'diff expr Varroa+DWV'!N$7,FALSE)</f>
        <v>12.7478412476737</v>
      </c>
      <c r="O287" s="12">
        <f>VLOOKUP($B287,data!$B$3:$Q$11565,'diff expr Varroa+DWV'!O$7,FALSE)</f>
        <v>12.2666278054113</v>
      </c>
      <c r="P287" s="12">
        <f>VLOOKUP($B287,data!$B$3:$Q$11565,'diff expr Varroa+DWV'!P$7,FALSE)</f>
        <v>12.231792524179101</v>
      </c>
      <c r="Q287" s="12">
        <f>VLOOKUP($B287,data!$B$3:$Q$11565,'diff expr Varroa+DWV'!Q$7,FALSE)</f>
        <v>14.5013048538385</v>
      </c>
      <c r="S287" s="40" t="str">
        <f>IF(COUNTIF(H287:L287,"&gt;"&amp;'reference parameters'!$B$2)&gt;='reference parameters'!$B$3,IF(COUNTIF('diff expr Varroa+DWV'!M287:Q287,"&gt;"&amp;'reference parameters'!$B$2)&gt;='reference parameters'!$B$4,"OK"))</f>
        <v>OK</v>
      </c>
      <c r="U287" s="3">
        <f t="shared" si="177"/>
        <v>8</v>
      </c>
      <c r="V287" s="3">
        <f t="shared" si="178"/>
        <v>7</v>
      </c>
      <c r="W287" s="3">
        <f t="shared" si="179"/>
        <v>9</v>
      </c>
      <c r="X287" s="3">
        <f t="shared" si="180"/>
        <v>6</v>
      </c>
      <c r="Y287" s="3">
        <f t="shared" si="181"/>
        <v>4</v>
      </c>
      <c r="Z287" s="3">
        <f t="shared" si="182"/>
        <v>3</v>
      </c>
      <c r="AA287" s="3">
        <f t="shared" si="183"/>
        <v>5</v>
      </c>
      <c r="AB287" s="3">
        <f t="shared" si="184"/>
        <v>2</v>
      </c>
      <c r="AC287" s="3">
        <f t="shared" si="185"/>
        <v>1</v>
      </c>
      <c r="AD287" s="3">
        <f t="shared" si="186"/>
        <v>10</v>
      </c>
      <c r="AE287" s="3"/>
      <c r="AF287" s="3">
        <f t="shared" si="187"/>
        <v>0</v>
      </c>
      <c r="AG287" s="3">
        <f t="shared" si="188"/>
        <v>0</v>
      </c>
      <c r="AH287" s="3">
        <f t="shared" si="189"/>
        <v>0</v>
      </c>
      <c r="AI287" s="3">
        <f t="shared" si="190"/>
        <v>0</v>
      </c>
      <c r="AJ287" s="3">
        <f t="shared" si="191"/>
        <v>0</v>
      </c>
      <c r="AK287" s="3">
        <f t="shared" si="192"/>
        <v>0</v>
      </c>
      <c r="AL287" s="3">
        <f t="shared" si="193"/>
        <v>0</v>
      </c>
      <c r="AM287" s="3">
        <f t="shared" si="194"/>
        <v>0</v>
      </c>
      <c r="AN287" s="3">
        <f t="shared" si="195"/>
        <v>0</v>
      </c>
      <c r="AO287" s="3">
        <f t="shared" si="196"/>
        <v>0</v>
      </c>
      <c r="AP287" s="3"/>
      <c r="AQ287" s="3">
        <f t="shared" si="197"/>
        <v>8</v>
      </c>
      <c r="AR287" s="3">
        <f t="shared" si="198"/>
        <v>7</v>
      </c>
      <c r="AS287" s="3">
        <f t="shared" si="199"/>
        <v>9</v>
      </c>
      <c r="AT287" s="3">
        <f t="shared" si="200"/>
        <v>6</v>
      </c>
      <c r="AU287" s="3">
        <f t="shared" si="201"/>
        <v>4</v>
      </c>
      <c r="AV287" s="3">
        <f t="shared" si="202"/>
        <v>3</v>
      </c>
      <c r="AW287" s="3">
        <f t="shared" si="203"/>
        <v>5</v>
      </c>
      <c r="AX287" s="3">
        <f t="shared" si="204"/>
        <v>2</v>
      </c>
      <c r="AY287" s="3">
        <f t="shared" si="205"/>
        <v>1</v>
      </c>
      <c r="AZ287" s="3">
        <f t="shared" si="206"/>
        <v>10</v>
      </c>
      <c r="BA287" s="3"/>
      <c r="BB287" s="6">
        <f t="shared" si="207"/>
        <v>5</v>
      </c>
      <c r="BC287" s="3">
        <f t="shared" si="208"/>
        <v>5</v>
      </c>
      <c r="BD287" s="3">
        <f t="shared" si="211"/>
        <v>34</v>
      </c>
      <c r="BE287" s="3">
        <f t="shared" si="212"/>
        <v>21</v>
      </c>
      <c r="BF287" s="3">
        <f t="shared" si="213"/>
        <v>6</v>
      </c>
      <c r="BG287" s="3">
        <f t="shared" si="214"/>
        <v>19</v>
      </c>
      <c r="BH287" s="3">
        <f t="shared" si="215"/>
        <v>6</v>
      </c>
      <c r="BI287" s="28">
        <f t="shared" si="216"/>
        <v>12.5</v>
      </c>
      <c r="BJ287" s="28">
        <f t="shared" si="217"/>
        <v>4.7871355387816905</v>
      </c>
      <c r="BK287" s="44">
        <f t="shared" si="218"/>
        <v>-1.3578057164544433</v>
      </c>
      <c r="BL287" s="45">
        <f t="shared" si="209"/>
        <v>8.7262670284291577E-2</v>
      </c>
      <c r="BM287" s="39"/>
      <c r="BN287" s="39" t="str">
        <f t="shared" si="219"/>
        <v/>
      </c>
      <c r="BP287" s="12">
        <f t="shared" si="220"/>
        <v>-5.5046654756685902E-3</v>
      </c>
    </row>
    <row r="288" spans="1:68">
      <c r="A288" s="43" t="s">
        <v>1016</v>
      </c>
      <c r="B288" s="43" t="s">
        <v>1017</v>
      </c>
      <c r="C288" s="43" t="s">
        <v>1018</v>
      </c>
      <c r="D288" s="43" t="s">
        <v>1019</v>
      </c>
      <c r="E288" s="43" t="s">
        <v>584</v>
      </c>
      <c r="F288" s="12" t="str">
        <f t="shared" si="210"/>
        <v>Immune syst</v>
      </c>
      <c r="H288" s="12">
        <f>VLOOKUP($B288,data!$B$3:$Q$11565,'diff expr Varroa+DWV'!H$7,FALSE)</f>
        <v>5.9458908722802599</v>
      </c>
      <c r="I288" s="12">
        <f>VLOOKUP($B288,data!$B$3:$Q$11565,'diff expr Varroa+DWV'!I$7,FALSE)</f>
        <v>6.0138206961500202</v>
      </c>
      <c r="J288" s="12">
        <f>VLOOKUP($B288,data!$B$3:$Q$11565,'diff expr Varroa+DWV'!J$7,FALSE)</f>
        <v>5.2635360024135203</v>
      </c>
      <c r="K288" s="12">
        <f>VLOOKUP($B288,data!$B$3:$Q$11565,'diff expr Varroa+DWV'!K$7,FALSE)</f>
        <v>5.2866768958500598</v>
      </c>
      <c r="L288" s="12">
        <f>VLOOKUP($B288,data!$B$3:$Q$11565,'diff expr Varroa+DWV'!L$7,FALSE)</f>
        <v>6.1327887893196404</v>
      </c>
      <c r="M288" s="12">
        <f>VLOOKUP($B288,data!$B$3:$Q$11565,'diff expr Varroa+DWV'!M$7,FALSE)</f>
        <v>5.72577556549476</v>
      </c>
      <c r="N288" s="12">
        <f>VLOOKUP($B288,data!$B$3:$Q$11565,'diff expr Varroa+DWV'!N$7,FALSE)</f>
        <v>6.0191735598337202</v>
      </c>
      <c r="O288" s="12">
        <f>VLOOKUP($B288,data!$B$3:$Q$11565,'diff expr Varroa+DWV'!O$7,FALSE)</f>
        <v>5.6811186853724998</v>
      </c>
      <c r="P288" s="12">
        <f>VLOOKUP($B288,data!$B$3:$Q$11565,'diff expr Varroa+DWV'!P$7,FALSE)</f>
        <v>6.2813702146298303</v>
      </c>
      <c r="Q288" s="12">
        <f>VLOOKUP($B288,data!$B$3:$Q$11565,'diff expr Varroa+DWV'!Q$7,FALSE)</f>
        <v>5.09416193408443</v>
      </c>
      <c r="S288" s="40" t="str">
        <f>IF(COUNTIF(H288:L288,"&gt;"&amp;'reference parameters'!$B$2)&gt;='reference parameters'!$B$3,IF(COUNTIF('diff expr Varroa+DWV'!M288:Q288,"&gt;"&amp;'reference parameters'!$B$2)&gt;='reference parameters'!$B$4,"OK"))</f>
        <v>OK</v>
      </c>
      <c r="U288" s="3">
        <f t="shared" si="177"/>
        <v>6</v>
      </c>
      <c r="V288" s="3">
        <f t="shared" si="178"/>
        <v>7</v>
      </c>
      <c r="W288" s="3">
        <f t="shared" si="179"/>
        <v>2</v>
      </c>
      <c r="X288" s="3">
        <f t="shared" si="180"/>
        <v>3</v>
      </c>
      <c r="Y288" s="3">
        <f t="shared" si="181"/>
        <v>9</v>
      </c>
      <c r="Z288" s="3">
        <f t="shared" si="182"/>
        <v>5</v>
      </c>
      <c r="AA288" s="3">
        <f t="shared" si="183"/>
        <v>8</v>
      </c>
      <c r="AB288" s="3">
        <f t="shared" si="184"/>
        <v>4</v>
      </c>
      <c r="AC288" s="3">
        <f t="shared" si="185"/>
        <v>10</v>
      </c>
      <c r="AD288" s="3">
        <f t="shared" si="186"/>
        <v>1</v>
      </c>
      <c r="AE288" s="3"/>
      <c r="AF288" s="3">
        <f t="shared" si="187"/>
        <v>0</v>
      </c>
      <c r="AG288" s="3">
        <f t="shared" si="188"/>
        <v>0</v>
      </c>
      <c r="AH288" s="3">
        <f t="shared" si="189"/>
        <v>0</v>
      </c>
      <c r="AI288" s="3">
        <f t="shared" si="190"/>
        <v>0</v>
      </c>
      <c r="AJ288" s="3">
        <f t="shared" si="191"/>
        <v>0</v>
      </c>
      <c r="AK288" s="3">
        <f t="shared" si="192"/>
        <v>0</v>
      </c>
      <c r="AL288" s="3">
        <f t="shared" si="193"/>
        <v>0</v>
      </c>
      <c r="AM288" s="3">
        <f t="shared" si="194"/>
        <v>0</v>
      </c>
      <c r="AN288" s="3">
        <f t="shared" si="195"/>
        <v>0</v>
      </c>
      <c r="AO288" s="3">
        <f t="shared" si="196"/>
        <v>0</v>
      </c>
      <c r="AP288" s="3"/>
      <c r="AQ288" s="3">
        <f t="shared" si="197"/>
        <v>6</v>
      </c>
      <c r="AR288" s="3">
        <f t="shared" si="198"/>
        <v>7</v>
      </c>
      <c r="AS288" s="3">
        <f t="shared" si="199"/>
        <v>2</v>
      </c>
      <c r="AT288" s="3">
        <f t="shared" si="200"/>
        <v>3</v>
      </c>
      <c r="AU288" s="3">
        <f t="shared" si="201"/>
        <v>9</v>
      </c>
      <c r="AV288" s="3">
        <f t="shared" si="202"/>
        <v>5</v>
      </c>
      <c r="AW288" s="3">
        <f t="shared" si="203"/>
        <v>8</v>
      </c>
      <c r="AX288" s="3">
        <f t="shared" si="204"/>
        <v>4</v>
      </c>
      <c r="AY288" s="3">
        <f t="shared" si="205"/>
        <v>10</v>
      </c>
      <c r="AZ288" s="3">
        <f t="shared" si="206"/>
        <v>1</v>
      </c>
      <c r="BA288" s="3"/>
      <c r="BB288" s="6">
        <f t="shared" si="207"/>
        <v>5</v>
      </c>
      <c r="BC288" s="3">
        <f t="shared" si="208"/>
        <v>5</v>
      </c>
      <c r="BD288" s="3">
        <f t="shared" si="211"/>
        <v>27</v>
      </c>
      <c r="BE288" s="3">
        <f t="shared" si="212"/>
        <v>28</v>
      </c>
      <c r="BF288" s="3">
        <f t="shared" si="213"/>
        <v>13</v>
      </c>
      <c r="BG288" s="3">
        <f t="shared" si="214"/>
        <v>12</v>
      </c>
      <c r="BH288" s="3">
        <f t="shared" si="215"/>
        <v>12</v>
      </c>
      <c r="BI288" s="28">
        <f t="shared" si="216"/>
        <v>12.5</v>
      </c>
      <c r="BJ288" s="28">
        <f t="shared" si="217"/>
        <v>4.7871355387816905</v>
      </c>
      <c r="BK288" s="44">
        <f t="shared" si="218"/>
        <v>-0.10444659357341871</v>
      </c>
      <c r="BL288" s="45">
        <f t="shared" si="209"/>
        <v>0.45840747426404427</v>
      </c>
      <c r="BM288" s="39"/>
      <c r="BN288" s="39" t="str">
        <f t="shared" si="219"/>
        <v/>
      </c>
      <c r="BP288" s="12">
        <f t="shared" si="220"/>
        <v>2.4024586818321334E-3</v>
      </c>
    </row>
    <row r="289" spans="1:68">
      <c r="A289" s="43" t="s">
        <v>1020</v>
      </c>
      <c r="B289" s="43" t="s">
        <v>1021</v>
      </c>
      <c r="C289" s="43" t="s">
        <v>613</v>
      </c>
      <c r="D289" s="43" t="s">
        <v>614</v>
      </c>
      <c r="E289" s="43" t="s">
        <v>584</v>
      </c>
      <c r="F289" s="12" t="str">
        <f t="shared" si="210"/>
        <v>Immune syst</v>
      </c>
      <c r="H289" s="12" t="e">
        <f>VLOOKUP($B289,data!$B$3:$Q$11565,'diff expr Varroa+DWV'!H$7,FALSE)</f>
        <v>#N/A</v>
      </c>
      <c r="I289" s="12" t="e">
        <f>VLOOKUP($B289,data!$B$3:$Q$11565,'diff expr Varroa+DWV'!I$7,FALSE)</f>
        <v>#N/A</v>
      </c>
      <c r="J289" s="12" t="e">
        <f>VLOOKUP($B289,data!$B$3:$Q$11565,'diff expr Varroa+DWV'!J$7,FALSE)</f>
        <v>#N/A</v>
      </c>
      <c r="K289" s="12" t="e">
        <f>VLOOKUP($B289,data!$B$3:$Q$11565,'diff expr Varroa+DWV'!K$7,FALSE)</f>
        <v>#N/A</v>
      </c>
      <c r="L289" s="12" t="e">
        <f>VLOOKUP($B289,data!$B$3:$Q$11565,'diff expr Varroa+DWV'!L$7,FALSE)</f>
        <v>#N/A</v>
      </c>
      <c r="M289" s="12" t="e">
        <f>VLOOKUP($B289,data!$B$3:$Q$11565,'diff expr Varroa+DWV'!M$7,FALSE)</f>
        <v>#N/A</v>
      </c>
      <c r="N289" s="12" t="e">
        <f>VLOOKUP($B289,data!$B$3:$Q$11565,'diff expr Varroa+DWV'!N$7,FALSE)</f>
        <v>#N/A</v>
      </c>
      <c r="O289" s="12" t="e">
        <f>VLOOKUP($B289,data!$B$3:$Q$11565,'diff expr Varroa+DWV'!O$7,FALSE)</f>
        <v>#N/A</v>
      </c>
      <c r="P289" s="12" t="e">
        <f>VLOOKUP($B289,data!$B$3:$Q$11565,'diff expr Varroa+DWV'!P$7,FALSE)</f>
        <v>#N/A</v>
      </c>
      <c r="Q289" s="12" t="e">
        <f>VLOOKUP($B289,data!$B$3:$Q$11565,'diff expr Varroa+DWV'!Q$7,FALSE)</f>
        <v>#N/A</v>
      </c>
      <c r="S289" s="40" t="b">
        <f>IF(COUNTIF(H289:L289,"&gt;"&amp;'reference parameters'!$B$2)&gt;='reference parameters'!$B$3,IF(COUNTIF('diff expr Varroa+DWV'!M289:Q289,"&gt;"&amp;'reference parameters'!$B$2)&gt;='reference parameters'!$B$4,"OK"))</f>
        <v>0</v>
      </c>
      <c r="U289" s="3" t="b">
        <f t="shared" si="177"/>
        <v>0</v>
      </c>
      <c r="V289" s="3" t="b">
        <f t="shared" si="178"/>
        <v>0</v>
      </c>
      <c r="W289" s="3" t="b">
        <f t="shared" si="179"/>
        <v>0</v>
      </c>
      <c r="X289" s="3" t="b">
        <f t="shared" si="180"/>
        <v>0</v>
      </c>
      <c r="Y289" s="3" t="b">
        <f t="shared" si="181"/>
        <v>0</v>
      </c>
      <c r="Z289" s="3" t="b">
        <f t="shared" si="182"/>
        <v>0</v>
      </c>
      <c r="AA289" s="3" t="b">
        <f t="shared" si="183"/>
        <v>0</v>
      </c>
      <c r="AB289" s="3" t="b">
        <f t="shared" si="184"/>
        <v>0</v>
      </c>
      <c r="AC289" s="3" t="b">
        <f t="shared" si="185"/>
        <v>0</v>
      </c>
      <c r="AD289" s="3" t="b">
        <f t="shared" si="186"/>
        <v>0</v>
      </c>
      <c r="AE289" s="3"/>
      <c r="AF289" s="3" t="str">
        <f t="shared" si="187"/>
        <v/>
      </c>
      <c r="AG289" s="3" t="str">
        <f t="shared" si="188"/>
        <v/>
      </c>
      <c r="AH289" s="3" t="str">
        <f t="shared" si="189"/>
        <v/>
      </c>
      <c r="AI289" s="3" t="str">
        <f t="shared" si="190"/>
        <v/>
      </c>
      <c r="AJ289" s="3" t="str">
        <f t="shared" si="191"/>
        <v/>
      </c>
      <c r="AK289" s="3" t="str">
        <f t="shared" si="192"/>
        <v/>
      </c>
      <c r="AL289" s="3" t="str">
        <f t="shared" si="193"/>
        <v/>
      </c>
      <c r="AM289" s="3" t="str">
        <f t="shared" si="194"/>
        <v/>
      </c>
      <c r="AN289" s="3" t="str">
        <f t="shared" si="195"/>
        <v/>
      </c>
      <c r="AO289" s="3" t="str">
        <f t="shared" si="196"/>
        <v/>
      </c>
      <c r="AP289" s="3"/>
      <c r="AQ289" s="3" t="str">
        <f t="shared" si="197"/>
        <v/>
      </c>
      <c r="AR289" s="3" t="str">
        <f t="shared" si="198"/>
        <v/>
      </c>
      <c r="AS289" s="3" t="str">
        <f t="shared" si="199"/>
        <v/>
      </c>
      <c r="AT289" s="3" t="str">
        <f t="shared" si="200"/>
        <v/>
      </c>
      <c r="AU289" s="3" t="str">
        <f t="shared" si="201"/>
        <v/>
      </c>
      <c r="AV289" s="3" t="str">
        <f t="shared" si="202"/>
        <v/>
      </c>
      <c r="AW289" s="3" t="str">
        <f t="shared" si="203"/>
        <v/>
      </c>
      <c r="AX289" s="3" t="str">
        <f t="shared" si="204"/>
        <v/>
      </c>
      <c r="AY289" s="3" t="str">
        <f t="shared" si="205"/>
        <v/>
      </c>
      <c r="AZ289" s="3" t="str">
        <f t="shared" si="206"/>
        <v/>
      </c>
      <c r="BA289" s="3"/>
      <c r="BB289" s="6">
        <f t="shared" si="207"/>
        <v>0</v>
      </c>
      <c r="BC289" s="3">
        <f t="shared" si="208"/>
        <v>0</v>
      </c>
      <c r="BD289" s="3">
        <f t="shared" si="211"/>
        <v>0</v>
      </c>
      <c r="BE289" s="3">
        <f t="shared" si="212"/>
        <v>0</v>
      </c>
      <c r="BF289" s="3">
        <f t="shared" si="213"/>
        <v>0</v>
      </c>
      <c r="BG289" s="3">
        <f t="shared" si="214"/>
        <v>0</v>
      </c>
      <c r="BH289" s="3">
        <f t="shared" si="215"/>
        <v>0</v>
      </c>
      <c r="BI289" s="28">
        <f t="shared" si="216"/>
        <v>0</v>
      </c>
      <c r="BJ289" s="28">
        <f t="shared" si="217"/>
        <v>0</v>
      </c>
      <c r="BK289" s="44" t="e">
        <f t="shared" si="218"/>
        <v>#DIV/0!</v>
      </c>
      <c r="BL289" s="45" t="str">
        <f t="shared" si="209"/>
        <v/>
      </c>
      <c r="BM289" s="39"/>
      <c r="BN289" s="39" t="str">
        <f t="shared" si="219"/>
        <v/>
      </c>
      <c r="BP289" s="12" t="e">
        <f t="shared" si="220"/>
        <v>#N/A</v>
      </c>
    </row>
    <row r="290" spans="1:68">
      <c r="A290" s="43" t="s">
        <v>1022</v>
      </c>
      <c r="B290" s="43" t="s">
        <v>1023</v>
      </c>
      <c r="C290" s="43" t="s">
        <v>1024</v>
      </c>
      <c r="D290" s="43" t="s">
        <v>1025</v>
      </c>
      <c r="E290" s="43" t="s">
        <v>584</v>
      </c>
      <c r="F290" s="12" t="str">
        <f t="shared" si="210"/>
        <v>Immune syst</v>
      </c>
      <c r="H290" s="12">
        <f>VLOOKUP($B290,data!$B$3:$Q$11565,'diff expr Varroa+DWV'!H$7,FALSE)</f>
        <v>7.2432243894076596</v>
      </c>
      <c r="I290" s="12">
        <f>VLOOKUP($B290,data!$B$3:$Q$11565,'diff expr Varroa+DWV'!I$7,FALSE)</f>
        <v>7.2576375141296099</v>
      </c>
      <c r="J290" s="12">
        <f>VLOOKUP($B290,data!$B$3:$Q$11565,'diff expr Varroa+DWV'!J$7,FALSE)</f>
        <v>7.1697829372000497</v>
      </c>
      <c r="K290" s="12">
        <f>VLOOKUP($B290,data!$B$3:$Q$11565,'diff expr Varroa+DWV'!K$7,FALSE)</f>
        <v>7.1545974215495898</v>
      </c>
      <c r="L290" s="12">
        <f>VLOOKUP($B290,data!$B$3:$Q$11565,'diff expr Varroa+DWV'!L$7,FALSE)</f>
        <v>7.0997872208927699</v>
      </c>
      <c r="M290" s="12">
        <f>VLOOKUP($B290,data!$B$3:$Q$11565,'diff expr Varroa+DWV'!M$7,FALSE)</f>
        <v>7.3665724435608801</v>
      </c>
      <c r="N290" s="12">
        <f>VLOOKUP($B290,data!$B$3:$Q$11565,'diff expr Varroa+DWV'!N$7,FALSE)</f>
        <v>7.4231462068533096</v>
      </c>
      <c r="O290" s="12">
        <f>VLOOKUP($B290,data!$B$3:$Q$11565,'diff expr Varroa+DWV'!O$7,FALSE)</f>
        <v>7.4680385681900097</v>
      </c>
      <c r="P290" s="12">
        <f>VLOOKUP($B290,data!$B$3:$Q$11565,'diff expr Varroa+DWV'!P$7,FALSE)</f>
        <v>7.5621983133254398</v>
      </c>
      <c r="Q290" s="12">
        <f>VLOOKUP($B290,data!$B$3:$Q$11565,'diff expr Varroa+DWV'!Q$7,FALSE)</f>
        <v>2.8218677180984102</v>
      </c>
      <c r="S290" s="40" t="str">
        <f>IF(COUNTIF(H290:L290,"&gt;"&amp;'reference parameters'!$B$2)&gt;='reference parameters'!$B$3,IF(COUNTIF('diff expr Varroa+DWV'!M290:Q290,"&gt;"&amp;'reference parameters'!$B$2)&gt;='reference parameters'!$B$4,"OK"))</f>
        <v>OK</v>
      </c>
      <c r="U290" s="3">
        <f t="shared" si="177"/>
        <v>5</v>
      </c>
      <c r="V290" s="3">
        <f t="shared" si="178"/>
        <v>6</v>
      </c>
      <c r="W290" s="3">
        <f t="shared" si="179"/>
        <v>4</v>
      </c>
      <c r="X290" s="3">
        <f t="shared" si="180"/>
        <v>3</v>
      </c>
      <c r="Y290" s="3">
        <f t="shared" si="181"/>
        <v>2</v>
      </c>
      <c r="Z290" s="3">
        <f t="shared" si="182"/>
        <v>7</v>
      </c>
      <c r="AA290" s="3">
        <f t="shared" si="183"/>
        <v>8</v>
      </c>
      <c r="AB290" s="3">
        <f t="shared" si="184"/>
        <v>9</v>
      </c>
      <c r="AC290" s="3">
        <f t="shared" si="185"/>
        <v>10</v>
      </c>
      <c r="AD290" s="3">
        <f t="shared" si="186"/>
        <v>1</v>
      </c>
      <c r="AE290" s="3"/>
      <c r="AF290" s="3">
        <f t="shared" si="187"/>
        <v>0</v>
      </c>
      <c r="AG290" s="3">
        <f t="shared" si="188"/>
        <v>0</v>
      </c>
      <c r="AH290" s="3">
        <f t="shared" si="189"/>
        <v>0</v>
      </c>
      <c r="AI290" s="3">
        <f t="shared" si="190"/>
        <v>0</v>
      </c>
      <c r="AJ290" s="3">
        <f t="shared" si="191"/>
        <v>0</v>
      </c>
      <c r="AK290" s="3">
        <f t="shared" si="192"/>
        <v>0</v>
      </c>
      <c r="AL290" s="3">
        <f t="shared" si="193"/>
        <v>0</v>
      </c>
      <c r="AM290" s="3">
        <f t="shared" si="194"/>
        <v>0</v>
      </c>
      <c r="AN290" s="3">
        <f t="shared" si="195"/>
        <v>0</v>
      </c>
      <c r="AO290" s="3">
        <f t="shared" si="196"/>
        <v>0</v>
      </c>
      <c r="AP290" s="3"/>
      <c r="AQ290" s="3">
        <f t="shared" si="197"/>
        <v>5</v>
      </c>
      <c r="AR290" s="3">
        <f t="shared" si="198"/>
        <v>6</v>
      </c>
      <c r="AS290" s="3">
        <f t="shared" si="199"/>
        <v>4</v>
      </c>
      <c r="AT290" s="3">
        <f t="shared" si="200"/>
        <v>3</v>
      </c>
      <c r="AU290" s="3">
        <f t="shared" si="201"/>
        <v>2</v>
      </c>
      <c r="AV290" s="3">
        <f t="shared" si="202"/>
        <v>7</v>
      </c>
      <c r="AW290" s="3">
        <f t="shared" si="203"/>
        <v>8</v>
      </c>
      <c r="AX290" s="3">
        <f t="shared" si="204"/>
        <v>9</v>
      </c>
      <c r="AY290" s="3">
        <f t="shared" si="205"/>
        <v>10</v>
      </c>
      <c r="AZ290" s="3">
        <f t="shared" si="206"/>
        <v>1</v>
      </c>
      <c r="BA290" s="3"/>
      <c r="BB290" s="6">
        <f t="shared" si="207"/>
        <v>5</v>
      </c>
      <c r="BC290" s="3">
        <f t="shared" si="208"/>
        <v>5</v>
      </c>
      <c r="BD290" s="3">
        <f t="shared" si="211"/>
        <v>20</v>
      </c>
      <c r="BE290" s="3">
        <f t="shared" si="212"/>
        <v>35</v>
      </c>
      <c r="BF290" s="3">
        <f t="shared" si="213"/>
        <v>20</v>
      </c>
      <c r="BG290" s="3">
        <f t="shared" si="214"/>
        <v>5</v>
      </c>
      <c r="BH290" s="3">
        <f t="shared" si="215"/>
        <v>5</v>
      </c>
      <c r="BI290" s="28">
        <f t="shared" si="216"/>
        <v>12.5</v>
      </c>
      <c r="BJ290" s="28">
        <f t="shared" si="217"/>
        <v>4.7871355387816905</v>
      </c>
      <c r="BK290" s="44">
        <f t="shared" si="218"/>
        <v>-1.5666989036012806</v>
      </c>
      <c r="BL290" s="45">
        <f t="shared" si="209"/>
        <v>5.8592543599068986E-2</v>
      </c>
      <c r="BM290" s="39"/>
      <c r="BN290" s="39" t="str">
        <f t="shared" si="219"/>
        <v/>
      </c>
      <c r="BP290" s="12">
        <f t="shared" si="220"/>
        <v>-4.1622724402953726E-2</v>
      </c>
    </row>
    <row r="291" spans="1:68">
      <c r="A291" s="43" t="s">
        <v>1026</v>
      </c>
      <c r="B291" s="43" t="s">
        <v>1027</v>
      </c>
      <c r="C291" s="43" t="s">
        <v>1028</v>
      </c>
      <c r="D291" s="43" t="s">
        <v>1029</v>
      </c>
      <c r="E291" s="43" t="s">
        <v>584</v>
      </c>
      <c r="F291" s="12" t="str">
        <f t="shared" si="210"/>
        <v>Immune syst</v>
      </c>
      <c r="H291" s="12">
        <f>VLOOKUP($B291,data!$B$3:$Q$11565,'diff expr Varroa+DWV'!H$7,FALSE)</f>
        <v>6.2066550544559398</v>
      </c>
      <c r="I291" s="12">
        <f>VLOOKUP($B291,data!$B$3:$Q$11565,'diff expr Varroa+DWV'!I$7,FALSE)</f>
        <v>6.55341663957745</v>
      </c>
      <c r="J291" s="12">
        <f>VLOOKUP($B291,data!$B$3:$Q$11565,'diff expr Varroa+DWV'!J$7,FALSE)</f>
        <v>6.2748053550712104</v>
      </c>
      <c r="K291" s="12">
        <f>VLOOKUP($B291,data!$B$3:$Q$11565,'diff expr Varroa+DWV'!K$7,FALSE)</f>
        <v>6.7574999540373799</v>
      </c>
      <c r="L291" s="12">
        <f>VLOOKUP($B291,data!$B$3:$Q$11565,'diff expr Varroa+DWV'!L$7,FALSE)</f>
        <v>6.4349069561294803</v>
      </c>
      <c r="M291" s="12">
        <f>VLOOKUP($B291,data!$B$3:$Q$11565,'diff expr Varroa+DWV'!M$7,FALSE)</f>
        <v>6.1608227199956103</v>
      </c>
      <c r="N291" s="12">
        <f>VLOOKUP($B291,data!$B$3:$Q$11565,'diff expr Varroa+DWV'!N$7,FALSE)</f>
        <v>6.0560748478416198</v>
      </c>
      <c r="O291" s="12">
        <f>VLOOKUP($B291,data!$B$3:$Q$11565,'diff expr Varroa+DWV'!O$7,FALSE)</f>
        <v>6.0832592218723196</v>
      </c>
      <c r="P291" s="12">
        <f>VLOOKUP($B291,data!$B$3:$Q$11565,'diff expr Varroa+DWV'!P$7,FALSE)</f>
        <v>6.3019488648261204</v>
      </c>
      <c r="Q291" s="12">
        <f>VLOOKUP($B291,data!$B$3:$Q$11565,'diff expr Varroa+DWV'!Q$7,FALSE)</f>
        <v>5.09416193408443</v>
      </c>
      <c r="S291" s="40" t="str">
        <f>IF(COUNTIF(H291:L291,"&gt;"&amp;'reference parameters'!$B$2)&gt;='reference parameters'!$B$3,IF(COUNTIF('diff expr Varroa+DWV'!M291:Q291,"&gt;"&amp;'reference parameters'!$B$2)&gt;='reference parameters'!$B$4,"OK"))</f>
        <v>OK</v>
      </c>
      <c r="U291" s="3">
        <f t="shared" si="177"/>
        <v>5</v>
      </c>
      <c r="V291" s="3">
        <f t="shared" si="178"/>
        <v>9</v>
      </c>
      <c r="W291" s="3">
        <f t="shared" si="179"/>
        <v>6</v>
      </c>
      <c r="X291" s="3">
        <f t="shared" si="180"/>
        <v>10</v>
      </c>
      <c r="Y291" s="3">
        <f t="shared" si="181"/>
        <v>8</v>
      </c>
      <c r="Z291" s="3">
        <f t="shared" si="182"/>
        <v>4</v>
      </c>
      <c r="AA291" s="3">
        <f t="shared" si="183"/>
        <v>2</v>
      </c>
      <c r="AB291" s="3">
        <f t="shared" si="184"/>
        <v>3</v>
      </c>
      <c r="AC291" s="3">
        <f t="shared" si="185"/>
        <v>7</v>
      </c>
      <c r="AD291" s="3">
        <f t="shared" si="186"/>
        <v>1</v>
      </c>
      <c r="AE291" s="3"/>
      <c r="AF291" s="3">
        <f t="shared" si="187"/>
        <v>0</v>
      </c>
      <c r="AG291" s="3">
        <f t="shared" si="188"/>
        <v>0</v>
      </c>
      <c r="AH291" s="3">
        <f t="shared" si="189"/>
        <v>0</v>
      </c>
      <c r="AI291" s="3">
        <f t="shared" si="190"/>
        <v>0</v>
      </c>
      <c r="AJ291" s="3">
        <f t="shared" si="191"/>
        <v>0</v>
      </c>
      <c r="AK291" s="3">
        <f t="shared" si="192"/>
        <v>0</v>
      </c>
      <c r="AL291" s="3">
        <f t="shared" si="193"/>
        <v>0</v>
      </c>
      <c r="AM291" s="3">
        <f t="shared" si="194"/>
        <v>0</v>
      </c>
      <c r="AN291" s="3">
        <f t="shared" si="195"/>
        <v>0</v>
      </c>
      <c r="AO291" s="3">
        <f t="shared" si="196"/>
        <v>0</v>
      </c>
      <c r="AP291" s="3"/>
      <c r="AQ291" s="3">
        <f t="shared" si="197"/>
        <v>5</v>
      </c>
      <c r="AR291" s="3">
        <f t="shared" si="198"/>
        <v>9</v>
      </c>
      <c r="AS291" s="3">
        <f t="shared" si="199"/>
        <v>6</v>
      </c>
      <c r="AT291" s="3">
        <f t="shared" si="200"/>
        <v>10</v>
      </c>
      <c r="AU291" s="3">
        <f t="shared" si="201"/>
        <v>8</v>
      </c>
      <c r="AV291" s="3">
        <f t="shared" si="202"/>
        <v>4</v>
      </c>
      <c r="AW291" s="3">
        <f t="shared" si="203"/>
        <v>2</v>
      </c>
      <c r="AX291" s="3">
        <f t="shared" si="204"/>
        <v>3</v>
      </c>
      <c r="AY291" s="3">
        <f t="shared" si="205"/>
        <v>7</v>
      </c>
      <c r="AZ291" s="3">
        <f t="shared" si="206"/>
        <v>1</v>
      </c>
      <c r="BA291" s="3"/>
      <c r="BB291" s="6">
        <f t="shared" si="207"/>
        <v>5</v>
      </c>
      <c r="BC291" s="3">
        <f t="shared" si="208"/>
        <v>5</v>
      </c>
      <c r="BD291" s="3">
        <f t="shared" si="211"/>
        <v>38</v>
      </c>
      <c r="BE291" s="3">
        <f t="shared" si="212"/>
        <v>17</v>
      </c>
      <c r="BF291" s="3">
        <f t="shared" si="213"/>
        <v>2</v>
      </c>
      <c r="BG291" s="3">
        <f t="shared" si="214"/>
        <v>23</v>
      </c>
      <c r="BH291" s="3">
        <f t="shared" si="215"/>
        <v>2</v>
      </c>
      <c r="BI291" s="28">
        <f t="shared" si="216"/>
        <v>12.5</v>
      </c>
      <c r="BJ291" s="28">
        <f t="shared" si="217"/>
        <v>4.7871355387816905</v>
      </c>
      <c r="BK291" s="44">
        <f t="shared" si="218"/>
        <v>-2.1933784650417927</v>
      </c>
      <c r="BL291" s="45">
        <f t="shared" si="209"/>
        <v>1.4140061284138474E-2</v>
      </c>
      <c r="BM291" s="39"/>
      <c r="BN291" s="39" t="str">
        <f t="shared" si="219"/>
        <v/>
      </c>
      <c r="BP291" s="12">
        <f t="shared" si="220"/>
        <v>-3.5521837804224903E-2</v>
      </c>
    </row>
    <row r="292" spans="1:68">
      <c r="A292" s="43" t="s">
        <v>1030</v>
      </c>
      <c r="B292" s="43" t="s">
        <v>1031</v>
      </c>
      <c r="C292" s="43" t="s">
        <v>1032</v>
      </c>
      <c r="D292" s="43" t="s">
        <v>1033</v>
      </c>
      <c r="E292" s="43" t="s">
        <v>584</v>
      </c>
      <c r="F292" s="12" t="str">
        <f t="shared" si="210"/>
        <v>Immune syst</v>
      </c>
      <c r="H292" s="12">
        <f>VLOOKUP($B292,data!$B$3:$Q$11565,'diff expr Varroa+DWV'!H$7,FALSE)</f>
        <v>4.3623517865106702</v>
      </c>
      <c r="I292" s="12">
        <f>VLOOKUP($B292,data!$B$3:$Q$11565,'diff expr Varroa+DWV'!I$7,FALSE)</f>
        <v>4.6996493033489397</v>
      </c>
      <c r="J292" s="12">
        <f>VLOOKUP($B292,data!$B$3:$Q$11565,'diff expr Varroa+DWV'!J$7,FALSE)</f>
        <v>5.3510197543661198</v>
      </c>
      <c r="K292" s="12">
        <f>VLOOKUP($B292,data!$B$3:$Q$11565,'diff expr Varroa+DWV'!K$7,FALSE)</f>
        <v>4.9396319138350204</v>
      </c>
      <c r="L292" s="12">
        <f>VLOOKUP($B292,data!$B$3:$Q$11565,'diff expr Varroa+DWV'!L$7,FALSE)</f>
        <v>4.9315086277172604</v>
      </c>
      <c r="M292" s="12">
        <f>VLOOKUP($B292,data!$B$3:$Q$11565,'diff expr Varroa+DWV'!M$7,FALSE)</f>
        <v>5.3713152984476196</v>
      </c>
      <c r="N292" s="12">
        <f>VLOOKUP($B292,data!$B$3:$Q$11565,'diff expr Varroa+DWV'!N$7,FALSE)</f>
        <v>5.5054798817117598</v>
      </c>
      <c r="O292" s="12">
        <f>VLOOKUP($B292,data!$B$3:$Q$11565,'diff expr Varroa+DWV'!O$7,FALSE)</f>
        <v>4.8737348553695998</v>
      </c>
      <c r="P292" s="12">
        <f>VLOOKUP($B292,data!$B$3:$Q$11565,'diff expr Varroa+DWV'!P$7,FALSE)</f>
        <v>4.4479700090536403</v>
      </c>
      <c r="Q292" s="12">
        <f>VLOOKUP($B292,data!$B$3:$Q$11565,'diff expr Varroa+DWV'!Q$7,FALSE)</f>
        <v>6.6375058506955904</v>
      </c>
      <c r="S292" s="40" t="str">
        <f>IF(COUNTIF(H292:L292,"&gt;"&amp;'reference parameters'!$B$2)&gt;='reference parameters'!$B$3,IF(COUNTIF('diff expr Varroa+DWV'!M292:Q292,"&gt;"&amp;'reference parameters'!$B$2)&gt;='reference parameters'!$B$4,"OK"))</f>
        <v>OK</v>
      </c>
      <c r="U292" s="3">
        <f t="shared" si="177"/>
        <v>1</v>
      </c>
      <c r="V292" s="3">
        <f t="shared" si="178"/>
        <v>3</v>
      </c>
      <c r="W292" s="3">
        <f t="shared" si="179"/>
        <v>7</v>
      </c>
      <c r="X292" s="3">
        <f t="shared" si="180"/>
        <v>6</v>
      </c>
      <c r="Y292" s="3">
        <f t="shared" si="181"/>
        <v>5</v>
      </c>
      <c r="Z292" s="3">
        <f t="shared" si="182"/>
        <v>8</v>
      </c>
      <c r="AA292" s="3">
        <f t="shared" si="183"/>
        <v>9</v>
      </c>
      <c r="AB292" s="3">
        <f t="shared" si="184"/>
        <v>4</v>
      </c>
      <c r="AC292" s="3">
        <f t="shared" si="185"/>
        <v>2</v>
      </c>
      <c r="AD292" s="3">
        <f t="shared" si="186"/>
        <v>10</v>
      </c>
      <c r="AE292" s="3"/>
      <c r="AF292" s="3">
        <f t="shared" si="187"/>
        <v>0</v>
      </c>
      <c r="AG292" s="3">
        <f t="shared" si="188"/>
        <v>0</v>
      </c>
      <c r="AH292" s="3">
        <f t="shared" si="189"/>
        <v>0</v>
      </c>
      <c r="AI292" s="3">
        <f t="shared" si="190"/>
        <v>0</v>
      </c>
      <c r="AJ292" s="3">
        <f t="shared" si="191"/>
        <v>0</v>
      </c>
      <c r="AK292" s="3">
        <f t="shared" si="192"/>
        <v>0</v>
      </c>
      <c r="AL292" s="3">
        <f t="shared" si="193"/>
        <v>0</v>
      </c>
      <c r="AM292" s="3">
        <f t="shared" si="194"/>
        <v>0</v>
      </c>
      <c r="AN292" s="3">
        <f t="shared" si="195"/>
        <v>0</v>
      </c>
      <c r="AO292" s="3">
        <f t="shared" si="196"/>
        <v>0</v>
      </c>
      <c r="AP292" s="3"/>
      <c r="AQ292" s="3">
        <f t="shared" si="197"/>
        <v>1</v>
      </c>
      <c r="AR292" s="3">
        <f t="shared" si="198"/>
        <v>3</v>
      </c>
      <c r="AS292" s="3">
        <f t="shared" si="199"/>
        <v>7</v>
      </c>
      <c r="AT292" s="3">
        <f t="shared" si="200"/>
        <v>6</v>
      </c>
      <c r="AU292" s="3">
        <f t="shared" si="201"/>
        <v>5</v>
      </c>
      <c r="AV292" s="3">
        <f t="shared" si="202"/>
        <v>8</v>
      </c>
      <c r="AW292" s="3">
        <f t="shared" si="203"/>
        <v>9</v>
      </c>
      <c r="AX292" s="3">
        <f t="shared" si="204"/>
        <v>4</v>
      </c>
      <c r="AY292" s="3">
        <f t="shared" si="205"/>
        <v>2</v>
      </c>
      <c r="AZ292" s="3">
        <f t="shared" si="206"/>
        <v>10</v>
      </c>
      <c r="BA292" s="3"/>
      <c r="BB292" s="6">
        <f t="shared" si="207"/>
        <v>5</v>
      </c>
      <c r="BC292" s="3">
        <f t="shared" si="208"/>
        <v>5</v>
      </c>
      <c r="BD292" s="3">
        <f t="shared" si="211"/>
        <v>22</v>
      </c>
      <c r="BE292" s="3">
        <f t="shared" si="212"/>
        <v>33</v>
      </c>
      <c r="BF292" s="3">
        <f t="shared" si="213"/>
        <v>18</v>
      </c>
      <c r="BG292" s="3">
        <f t="shared" si="214"/>
        <v>7</v>
      </c>
      <c r="BH292" s="3">
        <f t="shared" si="215"/>
        <v>7</v>
      </c>
      <c r="BI292" s="28">
        <f t="shared" si="216"/>
        <v>12.5</v>
      </c>
      <c r="BJ292" s="28">
        <f t="shared" si="217"/>
        <v>4.7871355387816905</v>
      </c>
      <c r="BK292" s="44">
        <f t="shared" si="218"/>
        <v>-1.1489125293076057</v>
      </c>
      <c r="BL292" s="45">
        <f t="shared" si="209"/>
        <v>0.12529602534284204</v>
      </c>
      <c r="BM292" s="39"/>
      <c r="BN292" s="39" t="str">
        <f t="shared" si="219"/>
        <v/>
      </c>
      <c r="BP292" s="12">
        <f t="shared" si="220"/>
        <v>4.3394768197995308E-2</v>
      </c>
    </row>
    <row r="293" spans="1:68">
      <c r="A293" s="43" t="s">
        <v>1034</v>
      </c>
      <c r="B293" s="43" t="s">
        <v>1035</v>
      </c>
      <c r="C293" s="43" t="s">
        <v>879</v>
      </c>
      <c r="D293" s="43"/>
      <c r="E293" s="43" t="s">
        <v>584</v>
      </c>
      <c r="F293" s="12" t="str">
        <f t="shared" si="210"/>
        <v>Immune syst</v>
      </c>
      <c r="H293" s="12">
        <f>VLOOKUP($B293,data!$B$3:$Q$11565,'diff expr Varroa+DWV'!H$7,FALSE)</f>
        <v>5.7841390782753797</v>
      </c>
      <c r="I293" s="12">
        <f>VLOOKUP($B293,data!$B$3:$Q$11565,'diff expr Varroa+DWV'!I$7,FALSE)</f>
        <v>5.7271715246175301</v>
      </c>
      <c r="J293" s="12">
        <f>VLOOKUP($B293,data!$B$3:$Q$11565,'diff expr Varroa+DWV'!J$7,FALSE)</f>
        <v>5.8141048855267101</v>
      </c>
      <c r="K293" s="12">
        <f>VLOOKUP($B293,data!$B$3:$Q$11565,'diff expr Varroa+DWV'!K$7,FALSE)</f>
        <v>5.7920231273194096</v>
      </c>
      <c r="L293" s="12">
        <f>VLOOKUP($B293,data!$B$3:$Q$11565,'diff expr Varroa+DWV'!L$7,FALSE)</f>
        <v>6.0360109043049102</v>
      </c>
      <c r="M293" s="12">
        <f>VLOOKUP($B293,data!$B$3:$Q$11565,'diff expr Varroa+DWV'!M$7,FALSE)</f>
        <v>6.0079632501692499</v>
      </c>
      <c r="N293" s="12">
        <f>VLOOKUP($B293,data!$B$3:$Q$11565,'diff expr Varroa+DWV'!N$7,FALSE)</f>
        <v>6.2749637290068296</v>
      </c>
      <c r="O293" s="12">
        <f>VLOOKUP($B293,data!$B$3:$Q$11565,'diff expr Varroa+DWV'!O$7,FALSE)</f>
        <v>6.1489606103488104</v>
      </c>
      <c r="P293" s="12">
        <f>VLOOKUP($B293,data!$B$3:$Q$11565,'diff expr Varroa+DWV'!P$7,FALSE)</f>
        <v>5.2603607125134104</v>
      </c>
      <c r="Q293" s="12">
        <f>VLOOKUP($B293,data!$B$3:$Q$11565,'diff expr Varroa+DWV'!Q$7,FALSE)</f>
        <v>7.5369478347710803</v>
      </c>
      <c r="S293" s="40" t="str">
        <f>IF(COUNTIF(H293:L293,"&gt;"&amp;'reference parameters'!$B$2)&gt;='reference parameters'!$B$3,IF(COUNTIF('diff expr Varroa+DWV'!M293:Q293,"&gt;"&amp;'reference parameters'!$B$2)&gt;='reference parameters'!$B$4,"OK"))</f>
        <v>OK</v>
      </c>
      <c r="U293" s="3">
        <f t="shared" si="177"/>
        <v>3</v>
      </c>
      <c r="V293" s="3">
        <f t="shared" si="178"/>
        <v>2</v>
      </c>
      <c r="W293" s="3">
        <f t="shared" si="179"/>
        <v>5</v>
      </c>
      <c r="X293" s="3">
        <f t="shared" si="180"/>
        <v>4</v>
      </c>
      <c r="Y293" s="3">
        <f t="shared" si="181"/>
        <v>7</v>
      </c>
      <c r="Z293" s="3">
        <f t="shared" si="182"/>
        <v>6</v>
      </c>
      <c r="AA293" s="3">
        <f t="shared" si="183"/>
        <v>9</v>
      </c>
      <c r="AB293" s="3">
        <f t="shared" si="184"/>
        <v>8</v>
      </c>
      <c r="AC293" s="3">
        <f t="shared" si="185"/>
        <v>1</v>
      </c>
      <c r="AD293" s="3">
        <f t="shared" si="186"/>
        <v>10</v>
      </c>
      <c r="AE293" s="3"/>
      <c r="AF293" s="3">
        <f t="shared" si="187"/>
        <v>0</v>
      </c>
      <c r="AG293" s="3">
        <f t="shared" si="188"/>
        <v>0</v>
      </c>
      <c r="AH293" s="3">
        <f t="shared" si="189"/>
        <v>0</v>
      </c>
      <c r="AI293" s="3">
        <f t="shared" si="190"/>
        <v>0</v>
      </c>
      <c r="AJ293" s="3">
        <f t="shared" si="191"/>
        <v>0</v>
      </c>
      <c r="AK293" s="3">
        <f t="shared" si="192"/>
        <v>0</v>
      </c>
      <c r="AL293" s="3">
        <f t="shared" si="193"/>
        <v>0</v>
      </c>
      <c r="AM293" s="3">
        <f t="shared" si="194"/>
        <v>0</v>
      </c>
      <c r="AN293" s="3">
        <f t="shared" si="195"/>
        <v>0</v>
      </c>
      <c r="AO293" s="3">
        <f t="shared" si="196"/>
        <v>0</v>
      </c>
      <c r="AP293" s="3"/>
      <c r="AQ293" s="3">
        <f t="shared" si="197"/>
        <v>3</v>
      </c>
      <c r="AR293" s="3">
        <f t="shared" si="198"/>
        <v>2</v>
      </c>
      <c r="AS293" s="3">
        <f t="shared" si="199"/>
        <v>5</v>
      </c>
      <c r="AT293" s="3">
        <f t="shared" si="200"/>
        <v>4</v>
      </c>
      <c r="AU293" s="3">
        <f t="shared" si="201"/>
        <v>7</v>
      </c>
      <c r="AV293" s="3">
        <f t="shared" si="202"/>
        <v>6</v>
      </c>
      <c r="AW293" s="3">
        <f t="shared" si="203"/>
        <v>9</v>
      </c>
      <c r="AX293" s="3">
        <f t="shared" si="204"/>
        <v>8</v>
      </c>
      <c r="AY293" s="3">
        <f t="shared" si="205"/>
        <v>1</v>
      </c>
      <c r="AZ293" s="3">
        <f t="shared" si="206"/>
        <v>10</v>
      </c>
      <c r="BA293" s="3"/>
      <c r="BB293" s="6">
        <f t="shared" si="207"/>
        <v>5</v>
      </c>
      <c r="BC293" s="3">
        <f t="shared" si="208"/>
        <v>5</v>
      </c>
      <c r="BD293" s="3">
        <f t="shared" si="211"/>
        <v>21</v>
      </c>
      <c r="BE293" s="3">
        <f t="shared" si="212"/>
        <v>34</v>
      </c>
      <c r="BF293" s="3">
        <f t="shared" si="213"/>
        <v>19</v>
      </c>
      <c r="BG293" s="3">
        <f t="shared" si="214"/>
        <v>6</v>
      </c>
      <c r="BH293" s="3">
        <f t="shared" si="215"/>
        <v>6</v>
      </c>
      <c r="BI293" s="28">
        <f t="shared" si="216"/>
        <v>12.5</v>
      </c>
      <c r="BJ293" s="28">
        <f t="shared" si="217"/>
        <v>4.7871355387816905</v>
      </c>
      <c r="BK293" s="44">
        <f t="shared" si="218"/>
        <v>-1.3578057164544433</v>
      </c>
      <c r="BL293" s="45">
        <f t="shared" si="209"/>
        <v>8.7262670284291577E-2</v>
      </c>
      <c r="BM293" s="39"/>
      <c r="BN293" s="39" t="str">
        <f t="shared" si="219"/>
        <v/>
      </c>
      <c r="BP293" s="12">
        <f t="shared" si="220"/>
        <v>2.9870856196476465E-2</v>
      </c>
    </row>
    <row r="294" spans="1:68">
      <c r="A294" s="43" t="s">
        <v>1036</v>
      </c>
      <c r="B294" s="43" t="s">
        <v>1037</v>
      </c>
      <c r="C294" s="43" t="s">
        <v>1038</v>
      </c>
      <c r="D294" s="43" t="s">
        <v>1039</v>
      </c>
      <c r="E294" s="43" t="s">
        <v>584</v>
      </c>
      <c r="F294" s="12" t="str">
        <f t="shared" si="210"/>
        <v>Immune syst</v>
      </c>
      <c r="H294" s="12" t="e">
        <f>VLOOKUP($B294,data!$B$3:$Q$11565,'diff expr Varroa+DWV'!H$7,FALSE)</f>
        <v>#N/A</v>
      </c>
      <c r="I294" s="12" t="e">
        <f>VLOOKUP($B294,data!$B$3:$Q$11565,'diff expr Varroa+DWV'!I$7,FALSE)</f>
        <v>#N/A</v>
      </c>
      <c r="J294" s="12" t="e">
        <f>VLOOKUP($B294,data!$B$3:$Q$11565,'diff expr Varroa+DWV'!J$7,FALSE)</f>
        <v>#N/A</v>
      </c>
      <c r="K294" s="12" t="e">
        <f>VLOOKUP($B294,data!$B$3:$Q$11565,'diff expr Varroa+DWV'!K$7,FALSE)</f>
        <v>#N/A</v>
      </c>
      <c r="L294" s="12" t="e">
        <f>VLOOKUP($B294,data!$B$3:$Q$11565,'diff expr Varroa+DWV'!L$7,FALSE)</f>
        <v>#N/A</v>
      </c>
      <c r="M294" s="12" t="e">
        <f>VLOOKUP($B294,data!$B$3:$Q$11565,'diff expr Varroa+DWV'!M$7,FALSE)</f>
        <v>#N/A</v>
      </c>
      <c r="N294" s="12" t="e">
        <f>VLOOKUP($B294,data!$B$3:$Q$11565,'diff expr Varroa+DWV'!N$7,FALSE)</f>
        <v>#N/A</v>
      </c>
      <c r="O294" s="12" t="e">
        <f>VLOOKUP($B294,data!$B$3:$Q$11565,'diff expr Varroa+DWV'!O$7,FALSE)</f>
        <v>#N/A</v>
      </c>
      <c r="P294" s="12" t="e">
        <f>VLOOKUP($B294,data!$B$3:$Q$11565,'diff expr Varroa+DWV'!P$7,FALSE)</f>
        <v>#N/A</v>
      </c>
      <c r="Q294" s="12" t="e">
        <f>VLOOKUP($B294,data!$B$3:$Q$11565,'diff expr Varroa+DWV'!Q$7,FALSE)</f>
        <v>#N/A</v>
      </c>
      <c r="S294" s="40" t="b">
        <f>IF(COUNTIF(H294:L294,"&gt;"&amp;'reference parameters'!$B$2)&gt;='reference parameters'!$B$3,IF(COUNTIF('diff expr Varroa+DWV'!M294:Q294,"&gt;"&amp;'reference parameters'!$B$2)&gt;='reference parameters'!$B$4,"OK"))</f>
        <v>0</v>
      </c>
      <c r="U294" s="3" t="b">
        <f t="shared" si="177"/>
        <v>0</v>
      </c>
      <c r="V294" s="3" t="b">
        <f t="shared" si="178"/>
        <v>0</v>
      </c>
      <c r="W294" s="3" t="b">
        <f t="shared" si="179"/>
        <v>0</v>
      </c>
      <c r="X294" s="3" t="b">
        <f t="shared" si="180"/>
        <v>0</v>
      </c>
      <c r="Y294" s="3" t="b">
        <f t="shared" si="181"/>
        <v>0</v>
      </c>
      <c r="Z294" s="3" t="b">
        <f t="shared" si="182"/>
        <v>0</v>
      </c>
      <c r="AA294" s="3" t="b">
        <f t="shared" si="183"/>
        <v>0</v>
      </c>
      <c r="AB294" s="3" t="b">
        <f t="shared" si="184"/>
        <v>0</v>
      </c>
      <c r="AC294" s="3" t="b">
        <f t="shared" si="185"/>
        <v>0</v>
      </c>
      <c r="AD294" s="3" t="b">
        <f t="shared" si="186"/>
        <v>0</v>
      </c>
      <c r="AE294" s="3"/>
      <c r="AF294" s="3" t="str">
        <f t="shared" si="187"/>
        <v/>
      </c>
      <c r="AG294" s="3" t="str">
        <f t="shared" si="188"/>
        <v/>
      </c>
      <c r="AH294" s="3" t="str">
        <f t="shared" si="189"/>
        <v/>
      </c>
      <c r="AI294" s="3" t="str">
        <f t="shared" si="190"/>
        <v/>
      </c>
      <c r="AJ294" s="3" t="str">
        <f t="shared" si="191"/>
        <v/>
      </c>
      <c r="AK294" s="3" t="str">
        <f t="shared" si="192"/>
        <v/>
      </c>
      <c r="AL294" s="3" t="str">
        <f t="shared" si="193"/>
        <v/>
      </c>
      <c r="AM294" s="3" t="str">
        <f t="shared" si="194"/>
        <v/>
      </c>
      <c r="AN294" s="3" t="str">
        <f t="shared" si="195"/>
        <v/>
      </c>
      <c r="AO294" s="3" t="str">
        <f t="shared" si="196"/>
        <v/>
      </c>
      <c r="AP294" s="3"/>
      <c r="AQ294" s="3" t="str">
        <f t="shared" si="197"/>
        <v/>
      </c>
      <c r="AR294" s="3" t="str">
        <f t="shared" si="198"/>
        <v/>
      </c>
      <c r="AS294" s="3" t="str">
        <f t="shared" si="199"/>
        <v/>
      </c>
      <c r="AT294" s="3" t="str">
        <f t="shared" si="200"/>
        <v/>
      </c>
      <c r="AU294" s="3" t="str">
        <f t="shared" si="201"/>
        <v/>
      </c>
      <c r="AV294" s="3" t="str">
        <f t="shared" si="202"/>
        <v/>
      </c>
      <c r="AW294" s="3" t="str">
        <f t="shared" si="203"/>
        <v/>
      </c>
      <c r="AX294" s="3" t="str">
        <f t="shared" si="204"/>
        <v/>
      </c>
      <c r="AY294" s="3" t="str">
        <f t="shared" si="205"/>
        <v/>
      </c>
      <c r="AZ294" s="3" t="str">
        <f t="shared" si="206"/>
        <v/>
      </c>
      <c r="BA294" s="3"/>
      <c r="BB294" s="6">
        <f t="shared" si="207"/>
        <v>0</v>
      </c>
      <c r="BC294" s="3">
        <f t="shared" si="208"/>
        <v>0</v>
      </c>
      <c r="BD294" s="3">
        <f t="shared" si="211"/>
        <v>0</v>
      </c>
      <c r="BE294" s="3">
        <f t="shared" si="212"/>
        <v>0</v>
      </c>
      <c r="BF294" s="3">
        <f t="shared" si="213"/>
        <v>0</v>
      </c>
      <c r="BG294" s="3">
        <f t="shared" si="214"/>
        <v>0</v>
      </c>
      <c r="BH294" s="3">
        <f t="shared" si="215"/>
        <v>0</v>
      </c>
      <c r="BI294" s="28">
        <f t="shared" si="216"/>
        <v>0</v>
      </c>
      <c r="BJ294" s="28">
        <f t="shared" si="217"/>
        <v>0</v>
      </c>
      <c r="BK294" s="44" t="e">
        <f t="shared" si="218"/>
        <v>#DIV/0!</v>
      </c>
      <c r="BL294" s="45" t="str">
        <f t="shared" si="209"/>
        <v/>
      </c>
      <c r="BM294" s="39"/>
      <c r="BN294" s="39" t="str">
        <f t="shared" si="219"/>
        <v/>
      </c>
      <c r="BP294" s="12" t="e">
        <f t="shared" si="220"/>
        <v>#N/A</v>
      </c>
    </row>
    <row r="295" spans="1:68">
      <c r="A295" s="43" t="s">
        <v>1040</v>
      </c>
      <c r="B295" s="43" t="s">
        <v>1041</v>
      </c>
      <c r="C295" s="43" t="s">
        <v>1042</v>
      </c>
      <c r="D295" s="43" t="s">
        <v>1043</v>
      </c>
      <c r="E295" s="43" t="s">
        <v>584</v>
      </c>
      <c r="F295" s="12" t="str">
        <f t="shared" si="210"/>
        <v>Immune syst</v>
      </c>
      <c r="H295" s="12">
        <f>VLOOKUP($B295,data!$B$3:$Q$11565,'diff expr Varroa+DWV'!H$7,FALSE)</f>
        <v>8.1359607826231297</v>
      </c>
      <c r="I295" s="12">
        <f>VLOOKUP($B295,data!$B$3:$Q$11565,'diff expr Varroa+DWV'!I$7,FALSE)</f>
        <v>8.2689660213155491</v>
      </c>
      <c r="J295" s="12">
        <f>VLOOKUP($B295,data!$B$3:$Q$11565,'diff expr Varroa+DWV'!J$7,FALSE)</f>
        <v>8.0751553989247302</v>
      </c>
      <c r="K295" s="12">
        <f>VLOOKUP($B295,data!$B$3:$Q$11565,'diff expr Varroa+DWV'!K$7,FALSE)</f>
        <v>8.5124204652147704</v>
      </c>
      <c r="L295" s="12">
        <f>VLOOKUP($B295,data!$B$3:$Q$11565,'diff expr Varroa+DWV'!L$7,FALSE)</f>
        <v>8.1040732145649308</v>
      </c>
      <c r="M295" s="12">
        <f>VLOOKUP($B295,data!$B$3:$Q$11565,'diff expr Varroa+DWV'!M$7,FALSE)</f>
        <v>8.4445793299875795</v>
      </c>
      <c r="N295" s="12">
        <f>VLOOKUP($B295,data!$B$3:$Q$11565,'diff expr Varroa+DWV'!N$7,FALSE)</f>
        <v>8.5706979596082302</v>
      </c>
      <c r="O295" s="12">
        <f>VLOOKUP($B295,data!$B$3:$Q$11565,'diff expr Varroa+DWV'!O$7,FALSE)</f>
        <v>8.4783496525784496</v>
      </c>
      <c r="P295" s="12">
        <f>VLOOKUP($B295,data!$B$3:$Q$11565,'diff expr Varroa+DWV'!P$7,FALSE)</f>
        <v>8.6977983539115709</v>
      </c>
      <c r="Q295" s="12">
        <f>VLOOKUP($B295,data!$B$3:$Q$11565,'diff expr Varroa+DWV'!Q$7,FALSE)</f>
        <v>7.1565710053807701</v>
      </c>
      <c r="S295" s="40" t="str">
        <f>IF(COUNTIF(H295:L295,"&gt;"&amp;'reference parameters'!$B$2)&gt;='reference parameters'!$B$3,IF(COUNTIF('diff expr Varroa+DWV'!M295:Q295,"&gt;"&amp;'reference parameters'!$B$2)&gt;='reference parameters'!$B$4,"OK"))</f>
        <v>OK</v>
      </c>
      <c r="U295" s="3">
        <f t="shared" si="177"/>
        <v>4</v>
      </c>
      <c r="V295" s="3">
        <f t="shared" si="178"/>
        <v>5</v>
      </c>
      <c r="W295" s="3">
        <f t="shared" si="179"/>
        <v>2</v>
      </c>
      <c r="X295" s="3">
        <f t="shared" si="180"/>
        <v>8</v>
      </c>
      <c r="Y295" s="3">
        <f t="shared" si="181"/>
        <v>3</v>
      </c>
      <c r="Z295" s="3">
        <f t="shared" si="182"/>
        <v>6</v>
      </c>
      <c r="AA295" s="3">
        <f t="shared" si="183"/>
        <v>9</v>
      </c>
      <c r="AB295" s="3">
        <f t="shared" si="184"/>
        <v>7</v>
      </c>
      <c r="AC295" s="3">
        <f t="shared" si="185"/>
        <v>10</v>
      </c>
      <c r="AD295" s="3">
        <f t="shared" si="186"/>
        <v>1</v>
      </c>
      <c r="AE295" s="3"/>
      <c r="AF295" s="3">
        <f t="shared" si="187"/>
        <v>0</v>
      </c>
      <c r="AG295" s="3">
        <f t="shared" si="188"/>
        <v>0</v>
      </c>
      <c r="AH295" s="3">
        <f t="shared" si="189"/>
        <v>0</v>
      </c>
      <c r="AI295" s="3">
        <f t="shared" si="190"/>
        <v>0</v>
      </c>
      <c r="AJ295" s="3">
        <f t="shared" si="191"/>
        <v>0</v>
      </c>
      <c r="AK295" s="3">
        <f t="shared" si="192"/>
        <v>0</v>
      </c>
      <c r="AL295" s="3">
        <f t="shared" si="193"/>
        <v>0</v>
      </c>
      <c r="AM295" s="3">
        <f t="shared" si="194"/>
        <v>0</v>
      </c>
      <c r="AN295" s="3">
        <f t="shared" si="195"/>
        <v>0</v>
      </c>
      <c r="AO295" s="3">
        <f t="shared" si="196"/>
        <v>0</v>
      </c>
      <c r="AP295" s="3"/>
      <c r="AQ295" s="3">
        <f t="shared" si="197"/>
        <v>4</v>
      </c>
      <c r="AR295" s="3">
        <f t="shared" si="198"/>
        <v>5</v>
      </c>
      <c r="AS295" s="3">
        <f t="shared" si="199"/>
        <v>2</v>
      </c>
      <c r="AT295" s="3">
        <f t="shared" si="200"/>
        <v>8</v>
      </c>
      <c r="AU295" s="3">
        <f t="shared" si="201"/>
        <v>3</v>
      </c>
      <c r="AV295" s="3">
        <f t="shared" si="202"/>
        <v>6</v>
      </c>
      <c r="AW295" s="3">
        <f t="shared" si="203"/>
        <v>9</v>
      </c>
      <c r="AX295" s="3">
        <f t="shared" si="204"/>
        <v>7</v>
      </c>
      <c r="AY295" s="3">
        <f t="shared" si="205"/>
        <v>10</v>
      </c>
      <c r="AZ295" s="3">
        <f t="shared" si="206"/>
        <v>1</v>
      </c>
      <c r="BA295" s="3"/>
      <c r="BB295" s="6">
        <f t="shared" si="207"/>
        <v>5</v>
      </c>
      <c r="BC295" s="3">
        <f t="shared" si="208"/>
        <v>5</v>
      </c>
      <c r="BD295" s="3">
        <f t="shared" si="211"/>
        <v>22</v>
      </c>
      <c r="BE295" s="3">
        <f t="shared" si="212"/>
        <v>33</v>
      </c>
      <c r="BF295" s="3">
        <f t="shared" si="213"/>
        <v>18</v>
      </c>
      <c r="BG295" s="3">
        <f t="shared" si="214"/>
        <v>7</v>
      </c>
      <c r="BH295" s="3">
        <f t="shared" si="215"/>
        <v>7</v>
      </c>
      <c r="BI295" s="28">
        <f t="shared" si="216"/>
        <v>12.5</v>
      </c>
      <c r="BJ295" s="28">
        <f t="shared" si="217"/>
        <v>4.7871355387816905</v>
      </c>
      <c r="BK295" s="44">
        <f t="shared" si="218"/>
        <v>-1.1489125293076057</v>
      </c>
      <c r="BL295" s="45">
        <f t="shared" si="209"/>
        <v>0.12529602534284204</v>
      </c>
      <c r="BM295" s="39"/>
      <c r="BN295" s="39" t="str">
        <f t="shared" si="219"/>
        <v/>
      </c>
      <c r="BP295" s="12">
        <f t="shared" si="220"/>
        <v>2.6488302656669858E-3</v>
      </c>
    </row>
    <row r="296" spans="1:68">
      <c r="A296" s="43" t="s">
        <v>1044</v>
      </c>
      <c r="B296" s="43" t="s">
        <v>1045</v>
      </c>
      <c r="C296" s="43" t="s">
        <v>1046</v>
      </c>
      <c r="D296" s="43" t="s">
        <v>1047</v>
      </c>
      <c r="E296" s="43" t="s">
        <v>584</v>
      </c>
      <c r="F296" s="12" t="str">
        <f t="shared" si="210"/>
        <v>Immune syst</v>
      </c>
      <c r="H296" s="12">
        <f>VLOOKUP($B296,data!$B$3:$Q$11565,'diff expr Varroa+DWV'!H$7,FALSE)</f>
        <v>6.2988391187184796</v>
      </c>
      <c r="I296" s="12">
        <f>VLOOKUP($B296,data!$B$3:$Q$11565,'diff expr Varroa+DWV'!I$7,FALSE)</f>
        <v>6.3091097390471402</v>
      </c>
      <c r="J296" s="12">
        <f>VLOOKUP($B296,data!$B$3:$Q$11565,'diff expr Varroa+DWV'!J$7,FALSE)</f>
        <v>5.8734011200307696</v>
      </c>
      <c r="K296" s="12">
        <f>VLOOKUP($B296,data!$B$3:$Q$11565,'diff expr Varroa+DWV'!K$7,FALSE)</f>
        <v>6.4788754961203097</v>
      </c>
      <c r="L296" s="12">
        <f>VLOOKUP($B296,data!$B$3:$Q$11565,'diff expr Varroa+DWV'!L$7,FALSE)</f>
        <v>5.5918733105197997</v>
      </c>
      <c r="M296" s="12">
        <f>VLOOKUP($B296,data!$B$3:$Q$11565,'diff expr Varroa+DWV'!M$7,FALSE)</f>
        <v>6.2199377007149002</v>
      </c>
      <c r="N296" s="12">
        <f>VLOOKUP($B296,data!$B$3:$Q$11565,'diff expr Varroa+DWV'!N$7,FALSE)</f>
        <v>6.0741695914303397</v>
      </c>
      <c r="O296" s="12">
        <f>VLOOKUP($B296,data!$B$3:$Q$11565,'diff expr Varroa+DWV'!O$7,FALSE)</f>
        <v>6.3407982234503599</v>
      </c>
      <c r="P296" s="12">
        <f>VLOOKUP($B296,data!$B$3:$Q$11565,'diff expr Varroa+DWV'!P$7,FALSE)</f>
        <v>5.8197066879617596</v>
      </c>
      <c r="Q296" s="12">
        <f>VLOOKUP($B296,data!$B$3:$Q$11565,'diff expr Varroa+DWV'!Q$7,FALSE)</f>
        <v>5.09416193408443</v>
      </c>
      <c r="S296" s="40" t="str">
        <f>IF(COUNTIF(H296:L296,"&gt;"&amp;'reference parameters'!$B$2)&gt;='reference parameters'!$B$3,IF(COUNTIF('diff expr Varroa+DWV'!M296:Q296,"&gt;"&amp;'reference parameters'!$B$2)&gt;='reference parameters'!$B$4,"OK"))</f>
        <v>OK</v>
      </c>
      <c r="U296" s="3">
        <f t="shared" si="177"/>
        <v>7</v>
      </c>
      <c r="V296" s="3">
        <f t="shared" si="178"/>
        <v>8</v>
      </c>
      <c r="W296" s="3">
        <f t="shared" si="179"/>
        <v>4</v>
      </c>
      <c r="X296" s="3">
        <f t="shared" si="180"/>
        <v>10</v>
      </c>
      <c r="Y296" s="3">
        <f t="shared" si="181"/>
        <v>2</v>
      </c>
      <c r="Z296" s="3">
        <f t="shared" si="182"/>
        <v>6</v>
      </c>
      <c r="AA296" s="3">
        <f t="shared" si="183"/>
        <v>5</v>
      </c>
      <c r="AB296" s="3">
        <f t="shared" si="184"/>
        <v>9</v>
      </c>
      <c r="AC296" s="3">
        <f t="shared" si="185"/>
        <v>3</v>
      </c>
      <c r="AD296" s="3">
        <f t="shared" si="186"/>
        <v>1</v>
      </c>
      <c r="AE296" s="3"/>
      <c r="AF296" s="3">
        <f t="shared" si="187"/>
        <v>0</v>
      </c>
      <c r="AG296" s="3">
        <f t="shared" si="188"/>
        <v>0</v>
      </c>
      <c r="AH296" s="3">
        <f t="shared" si="189"/>
        <v>0</v>
      </c>
      <c r="AI296" s="3">
        <f t="shared" si="190"/>
        <v>0</v>
      </c>
      <c r="AJ296" s="3">
        <f t="shared" si="191"/>
        <v>0</v>
      </c>
      <c r="AK296" s="3">
        <f t="shared" si="192"/>
        <v>0</v>
      </c>
      <c r="AL296" s="3">
        <f t="shared" si="193"/>
        <v>0</v>
      </c>
      <c r="AM296" s="3">
        <f t="shared" si="194"/>
        <v>0</v>
      </c>
      <c r="AN296" s="3">
        <f t="shared" si="195"/>
        <v>0</v>
      </c>
      <c r="AO296" s="3">
        <f t="shared" si="196"/>
        <v>0</v>
      </c>
      <c r="AP296" s="3"/>
      <c r="AQ296" s="3">
        <f t="shared" si="197"/>
        <v>7</v>
      </c>
      <c r="AR296" s="3">
        <f t="shared" si="198"/>
        <v>8</v>
      </c>
      <c r="AS296" s="3">
        <f t="shared" si="199"/>
        <v>4</v>
      </c>
      <c r="AT296" s="3">
        <f t="shared" si="200"/>
        <v>10</v>
      </c>
      <c r="AU296" s="3">
        <f t="shared" si="201"/>
        <v>2</v>
      </c>
      <c r="AV296" s="3">
        <f t="shared" si="202"/>
        <v>6</v>
      </c>
      <c r="AW296" s="3">
        <f t="shared" si="203"/>
        <v>5</v>
      </c>
      <c r="AX296" s="3">
        <f t="shared" si="204"/>
        <v>9</v>
      </c>
      <c r="AY296" s="3">
        <f t="shared" si="205"/>
        <v>3</v>
      </c>
      <c r="AZ296" s="3">
        <f t="shared" si="206"/>
        <v>1</v>
      </c>
      <c r="BA296" s="3"/>
      <c r="BB296" s="6">
        <f t="shared" si="207"/>
        <v>5</v>
      </c>
      <c r="BC296" s="3">
        <f t="shared" si="208"/>
        <v>5</v>
      </c>
      <c r="BD296" s="3">
        <f t="shared" si="211"/>
        <v>31</v>
      </c>
      <c r="BE296" s="3">
        <f t="shared" si="212"/>
        <v>24</v>
      </c>
      <c r="BF296" s="3">
        <f t="shared" si="213"/>
        <v>9</v>
      </c>
      <c r="BG296" s="3">
        <f t="shared" si="214"/>
        <v>16</v>
      </c>
      <c r="BH296" s="3">
        <f t="shared" si="215"/>
        <v>9</v>
      </c>
      <c r="BI296" s="28">
        <f t="shared" si="216"/>
        <v>12.5</v>
      </c>
      <c r="BJ296" s="28">
        <f t="shared" si="217"/>
        <v>4.7871355387816905</v>
      </c>
      <c r="BK296" s="44">
        <f t="shared" si="218"/>
        <v>-0.73112615501393097</v>
      </c>
      <c r="BL296" s="45">
        <f t="shared" si="209"/>
        <v>0.23235104997023245</v>
      </c>
      <c r="BM296" s="39"/>
      <c r="BN296" s="39" t="str">
        <f t="shared" si="219"/>
        <v/>
      </c>
      <c r="BP296" s="12">
        <f t="shared" si="220"/>
        <v>-1.4501581154666791E-2</v>
      </c>
    </row>
    <row r="297" spans="1:68">
      <c r="A297" s="43" t="s">
        <v>1048</v>
      </c>
      <c r="B297" s="43" t="s">
        <v>1049</v>
      </c>
      <c r="C297" s="43" t="s">
        <v>1050</v>
      </c>
      <c r="D297" s="43" t="s">
        <v>1051</v>
      </c>
      <c r="E297" s="43" t="s">
        <v>584</v>
      </c>
      <c r="F297" s="12" t="str">
        <f t="shared" si="210"/>
        <v>Immune syst</v>
      </c>
      <c r="H297" s="12">
        <f>VLOOKUP($B297,data!$B$3:$Q$11565,'diff expr Varroa+DWV'!H$7,FALSE)</f>
        <v>9.7582457433566798</v>
      </c>
      <c r="I297" s="12">
        <f>VLOOKUP($B297,data!$B$3:$Q$11565,'diff expr Varroa+DWV'!I$7,FALSE)</f>
        <v>9.7623427624438204</v>
      </c>
      <c r="J297" s="12">
        <f>VLOOKUP($B297,data!$B$3:$Q$11565,'diff expr Varroa+DWV'!J$7,FALSE)</f>
        <v>9.3048581241928296</v>
      </c>
      <c r="K297" s="12">
        <f>VLOOKUP($B297,data!$B$3:$Q$11565,'diff expr Varroa+DWV'!K$7,FALSE)</f>
        <v>9.8026569781725499</v>
      </c>
      <c r="L297" s="12">
        <f>VLOOKUP($B297,data!$B$3:$Q$11565,'diff expr Varroa+DWV'!L$7,FALSE)</f>
        <v>9.7792487528544907</v>
      </c>
      <c r="M297" s="12">
        <f>VLOOKUP($B297,data!$B$3:$Q$11565,'diff expr Varroa+DWV'!M$7,FALSE)</f>
        <v>10.5472447961979</v>
      </c>
      <c r="N297" s="12">
        <f>VLOOKUP($B297,data!$B$3:$Q$11565,'diff expr Varroa+DWV'!N$7,FALSE)</f>
        <v>10.2893458792721</v>
      </c>
      <c r="O297" s="12">
        <f>VLOOKUP($B297,data!$B$3:$Q$11565,'diff expr Varroa+DWV'!O$7,FALSE)</f>
        <v>10.6134586708655</v>
      </c>
      <c r="P297" s="12">
        <f>VLOOKUP($B297,data!$B$3:$Q$11565,'diff expr Varroa+DWV'!P$7,FALSE)</f>
        <v>9.9078056977906108</v>
      </c>
      <c r="Q297" s="12">
        <f>VLOOKUP($B297,data!$B$3:$Q$11565,'diff expr Varroa+DWV'!Q$7,FALSE)</f>
        <v>9.4977003000167599</v>
      </c>
      <c r="S297" s="40" t="str">
        <f>IF(COUNTIF(H297:L297,"&gt;"&amp;'reference parameters'!$B$2)&gt;='reference parameters'!$B$3,IF(COUNTIF('diff expr Varroa+DWV'!M297:Q297,"&gt;"&amp;'reference parameters'!$B$2)&gt;='reference parameters'!$B$4,"OK"))</f>
        <v>OK</v>
      </c>
      <c r="U297" s="3">
        <f t="shared" si="177"/>
        <v>3</v>
      </c>
      <c r="V297" s="3">
        <f t="shared" si="178"/>
        <v>4</v>
      </c>
      <c r="W297" s="3">
        <f t="shared" si="179"/>
        <v>1</v>
      </c>
      <c r="X297" s="3">
        <f t="shared" si="180"/>
        <v>6</v>
      </c>
      <c r="Y297" s="3">
        <f t="shared" si="181"/>
        <v>5</v>
      </c>
      <c r="Z297" s="3">
        <f t="shared" si="182"/>
        <v>9</v>
      </c>
      <c r="AA297" s="3">
        <f t="shared" si="183"/>
        <v>8</v>
      </c>
      <c r="AB297" s="3">
        <f t="shared" si="184"/>
        <v>10</v>
      </c>
      <c r="AC297" s="3">
        <f t="shared" si="185"/>
        <v>7</v>
      </c>
      <c r="AD297" s="3">
        <f t="shared" si="186"/>
        <v>2</v>
      </c>
      <c r="AE297" s="3"/>
      <c r="AF297" s="3">
        <f t="shared" si="187"/>
        <v>0</v>
      </c>
      <c r="AG297" s="3">
        <f t="shared" si="188"/>
        <v>0</v>
      </c>
      <c r="AH297" s="3">
        <f t="shared" si="189"/>
        <v>0</v>
      </c>
      <c r="AI297" s="3">
        <f t="shared" si="190"/>
        <v>0</v>
      </c>
      <c r="AJ297" s="3">
        <f t="shared" si="191"/>
        <v>0</v>
      </c>
      <c r="AK297" s="3">
        <f t="shared" si="192"/>
        <v>0</v>
      </c>
      <c r="AL297" s="3">
        <f t="shared" si="193"/>
        <v>0</v>
      </c>
      <c r="AM297" s="3">
        <f t="shared" si="194"/>
        <v>0</v>
      </c>
      <c r="AN297" s="3">
        <f t="shared" si="195"/>
        <v>0</v>
      </c>
      <c r="AO297" s="3">
        <f t="shared" si="196"/>
        <v>0</v>
      </c>
      <c r="AP297" s="3"/>
      <c r="AQ297" s="3">
        <f t="shared" si="197"/>
        <v>3</v>
      </c>
      <c r="AR297" s="3">
        <f t="shared" si="198"/>
        <v>4</v>
      </c>
      <c r="AS297" s="3">
        <f t="shared" si="199"/>
        <v>1</v>
      </c>
      <c r="AT297" s="3">
        <f t="shared" si="200"/>
        <v>6</v>
      </c>
      <c r="AU297" s="3">
        <f t="shared" si="201"/>
        <v>5</v>
      </c>
      <c r="AV297" s="3">
        <f t="shared" si="202"/>
        <v>9</v>
      </c>
      <c r="AW297" s="3">
        <f t="shared" si="203"/>
        <v>8</v>
      </c>
      <c r="AX297" s="3">
        <f t="shared" si="204"/>
        <v>10</v>
      </c>
      <c r="AY297" s="3">
        <f t="shared" si="205"/>
        <v>7</v>
      </c>
      <c r="AZ297" s="3">
        <f t="shared" si="206"/>
        <v>2</v>
      </c>
      <c r="BA297" s="3"/>
      <c r="BB297" s="6">
        <f t="shared" si="207"/>
        <v>5</v>
      </c>
      <c r="BC297" s="3">
        <f t="shared" si="208"/>
        <v>5</v>
      </c>
      <c r="BD297" s="3">
        <f t="shared" si="211"/>
        <v>19</v>
      </c>
      <c r="BE297" s="3">
        <f t="shared" si="212"/>
        <v>36</v>
      </c>
      <c r="BF297" s="3">
        <f t="shared" si="213"/>
        <v>21</v>
      </c>
      <c r="BG297" s="3">
        <f t="shared" si="214"/>
        <v>4</v>
      </c>
      <c r="BH297" s="3">
        <f t="shared" si="215"/>
        <v>4</v>
      </c>
      <c r="BI297" s="28">
        <f t="shared" si="216"/>
        <v>12.5</v>
      </c>
      <c r="BJ297" s="28">
        <f t="shared" si="217"/>
        <v>4.7871355387816905</v>
      </c>
      <c r="BK297" s="44">
        <f t="shared" si="218"/>
        <v>-1.775592090748118</v>
      </c>
      <c r="BL297" s="45">
        <f t="shared" si="209"/>
        <v>3.7900087291180634E-2</v>
      </c>
      <c r="BM297" s="39"/>
      <c r="BN297" s="39" t="str">
        <f t="shared" si="219"/>
        <v/>
      </c>
      <c r="BP297" s="12">
        <f t="shared" si="220"/>
        <v>2.1427071618390029E-2</v>
      </c>
    </row>
    <row r="298" spans="1:68">
      <c r="A298" s="43" t="s">
        <v>1052</v>
      </c>
      <c r="B298" s="43" t="s">
        <v>1053</v>
      </c>
      <c r="C298" s="43" t="s">
        <v>1054</v>
      </c>
      <c r="D298" s="43" t="s">
        <v>1055</v>
      </c>
      <c r="E298" s="43" t="s">
        <v>584</v>
      </c>
      <c r="F298" s="12" t="str">
        <f t="shared" si="210"/>
        <v>Immune syst</v>
      </c>
      <c r="H298" s="12">
        <f>VLOOKUP($B298,data!$B$3:$Q$11565,'diff expr Varroa+DWV'!H$7,FALSE)</f>
        <v>9.3887204033010292</v>
      </c>
      <c r="I298" s="12">
        <f>VLOOKUP($B298,data!$B$3:$Q$11565,'diff expr Varroa+DWV'!I$7,FALSE)</f>
        <v>9.2704496045955391</v>
      </c>
      <c r="J298" s="12">
        <f>VLOOKUP($B298,data!$B$3:$Q$11565,'diff expr Varroa+DWV'!J$7,FALSE)</f>
        <v>9.0085666683311398</v>
      </c>
      <c r="K298" s="12">
        <f>VLOOKUP($B298,data!$B$3:$Q$11565,'diff expr Varroa+DWV'!K$7,FALSE)</f>
        <v>9.3415804399540097</v>
      </c>
      <c r="L298" s="12">
        <f>VLOOKUP($B298,data!$B$3:$Q$11565,'diff expr Varroa+DWV'!L$7,FALSE)</f>
        <v>9.3421328931983396</v>
      </c>
      <c r="M298" s="12">
        <f>VLOOKUP($B298,data!$B$3:$Q$11565,'diff expr Varroa+DWV'!M$7,FALSE)</f>
        <v>9.0462672599575598</v>
      </c>
      <c r="N298" s="12">
        <f>VLOOKUP($B298,data!$B$3:$Q$11565,'diff expr Varroa+DWV'!N$7,FALSE)</f>
        <v>8.9239599165894905</v>
      </c>
      <c r="O298" s="12">
        <f>VLOOKUP($B298,data!$B$3:$Q$11565,'diff expr Varroa+DWV'!O$7,FALSE)</f>
        <v>9.1322649267014597</v>
      </c>
      <c r="P298" s="12">
        <f>VLOOKUP($B298,data!$B$3:$Q$11565,'diff expr Varroa+DWV'!P$7,FALSE)</f>
        <v>8.9319410347565995</v>
      </c>
      <c r="Q298" s="12">
        <f>VLOOKUP($B298,data!$B$3:$Q$11565,'diff expr Varroa+DWV'!Q$7,FALSE)</f>
        <v>10.170622283119799</v>
      </c>
      <c r="S298" s="40" t="str">
        <f>IF(COUNTIF(H298:L298,"&gt;"&amp;'reference parameters'!$B$2)&gt;='reference parameters'!$B$3,IF(COUNTIF('diff expr Varroa+DWV'!M298:Q298,"&gt;"&amp;'reference parameters'!$B$2)&gt;='reference parameters'!$B$4,"OK"))</f>
        <v>OK</v>
      </c>
      <c r="U298" s="3">
        <f t="shared" si="177"/>
        <v>9</v>
      </c>
      <c r="V298" s="3">
        <f t="shared" si="178"/>
        <v>6</v>
      </c>
      <c r="W298" s="3">
        <f t="shared" si="179"/>
        <v>3</v>
      </c>
      <c r="X298" s="3">
        <f t="shared" si="180"/>
        <v>7</v>
      </c>
      <c r="Y298" s="3">
        <f t="shared" si="181"/>
        <v>8</v>
      </c>
      <c r="Z298" s="3">
        <f t="shared" si="182"/>
        <v>4</v>
      </c>
      <c r="AA298" s="3">
        <f t="shared" si="183"/>
        <v>1</v>
      </c>
      <c r="AB298" s="3">
        <f t="shared" si="184"/>
        <v>5</v>
      </c>
      <c r="AC298" s="3">
        <f t="shared" si="185"/>
        <v>2</v>
      </c>
      <c r="AD298" s="3">
        <f t="shared" si="186"/>
        <v>10</v>
      </c>
      <c r="AE298" s="3"/>
      <c r="AF298" s="3">
        <f t="shared" si="187"/>
        <v>0</v>
      </c>
      <c r="AG298" s="3">
        <f t="shared" si="188"/>
        <v>0</v>
      </c>
      <c r="AH298" s="3">
        <f t="shared" si="189"/>
        <v>0</v>
      </c>
      <c r="AI298" s="3">
        <f t="shared" si="190"/>
        <v>0</v>
      </c>
      <c r="AJ298" s="3">
        <f t="shared" si="191"/>
        <v>0</v>
      </c>
      <c r="AK298" s="3">
        <f t="shared" si="192"/>
        <v>0</v>
      </c>
      <c r="AL298" s="3">
        <f t="shared" si="193"/>
        <v>0</v>
      </c>
      <c r="AM298" s="3">
        <f t="shared" si="194"/>
        <v>0</v>
      </c>
      <c r="AN298" s="3">
        <f t="shared" si="195"/>
        <v>0</v>
      </c>
      <c r="AO298" s="3">
        <f t="shared" si="196"/>
        <v>0</v>
      </c>
      <c r="AP298" s="3"/>
      <c r="AQ298" s="3">
        <f t="shared" si="197"/>
        <v>9</v>
      </c>
      <c r="AR298" s="3">
        <f t="shared" si="198"/>
        <v>6</v>
      </c>
      <c r="AS298" s="3">
        <f t="shared" si="199"/>
        <v>3</v>
      </c>
      <c r="AT298" s="3">
        <f t="shared" si="200"/>
        <v>7</v>
      </c>
      <c r="AU298" s="3">
        <f t="shared" si="201"/>
        <v>8</v>
      </c>
      <c r="AV298" s="3">
        <f t="shared" si="202"/>
        <v>4</v>
      </c>
      <c r="AW298" s="3">
        <f t="shared" si="203"/>
        <v>1</v>
      </c>
      <c r="AX298" s="3">
        <f t="shared" si="204"/>
        <v>5</v>
      </c>
      <c r="AY298" s="3">
        <f t="shared" si="205"/>
        <v>2</v>
      </c>
      <c r="AZ298" s="3">
        <f t="shared" si="206"/>
        <v>10</v>
      </c>
      <c r="BA298" s="3"/>
      <c r="BB298" s="6">
        <f t="shared" si="207"/>
        <v>5</v>
      </c>
      <c r="BC298" s="3">
        <f t="shared" si="208"/>
        <v>5</v>
      </c>
      <c r="BD298" s="3">
        <f t="shared" si="211"/>
        <v>33</v>
      </c>
      <c r="BE298" s="3">
        <f t="shared" si="212"/>
        <v>22</v>
      </c>
      <c r="BF298" s="3">
        <f t="shared" si="213"/>
        <v>7</v>
      </c>
      <c r="BG298" s="3">
        <f t="shared" si="214"/>
        <v>18</v>
      </c>
      <c r="BH298" s="3">
        <f t="shared" si="215"/>
        <v>7</v>
      </c>
      <c r="BI298" s="28">
        <f t="shared" si="216"/>
        <v>12.5</v>
      </c>
      <c r="BJ298" s="28">
        <f t="shared" si="217"/>
        <v>4.7871355387816905</v>
      </c>
      <c r="BK298" s="44">
        <f t="shared" si="218"/>
        <v>-1.1489125293076057</v>
      </c>
      <c r="BL298" s="45">
        <f t="shared" si="209"/>
        <v>0.12529602534284204</v>
      </c>
      <c r="BM298" s="39"/>
      <c r="BN298" s="39" t="str">
        <f t="shared" si="219"/>
        <v/>
      </c>
      <c r="BP298" s="12">
        <f t="shared" si="220"/>
        <v>-1.3738291994101893E-3</v>
      </c>
    </row>
    <row r="299" spans="1:68">
      <c r="A299" s="43" t="s">
        <v>1056</v>
      </c>
      <c r="B299" s="43" t="s">
        <v>1057</v>
      </c>
      <c r="C299" s="43" t="s">
        <v>814</v>
      </c>
      <c r="D299" s="43" t="s">
        <v>1058</v>
      </c>
      <c r="E299" s="43" t="s">
        <v>584</v>
      </c>
      <c r="F299" s="12" t="str">
        <f t="shared" si="210"/>
        <v>Immune syst</v>
      </c>
      <c r="H299" s="12">
        <f>VLOOKUP($B299,data!$B$3:$Q$11565,'diff expr Varroa+DWV'!H$7,FALSE)</f>
        <v>10.8831645001978</v>
      </c>
      <c r="I299" s="12">
        <f>VLOOKUP($B299,data!$B$3:$Q$11565,'diff expr Varroa+DWV'!I$7,FALSE)</f>
        <v>10.860350992763999</v>
      </c>
      <c r="J299" s="12">
        <f>VLOOKUP($B299,data!$B$3:$Q$11565,'diff expr Varroa+DWV'!J$7,FALSE)</f>
        <v>10.8411479920809</v>
      </c>
      <c r="K299" s="12">
        <f>VLOOKUP($B299,data!$B$3:$Q$11565,'diff expr Varroa+DWV'!K$7,FALSE)</f>
        <v>10.968177838885801</v>
      </c>
      <c r="L299" s="12">
        <f>VLOOKUP($B299,data!$B$3:$Q$11565,'diff expr Varroa+DWV'!L$7,FALSE)</f>
        <v>10.795711474986801</v>
      </c>
      <c r="M299" s="12">
        <f>VLOOKUP($B299,data!$B$3:$Q$11565,'diff expr Varroa+DWV'!M$7,FALSE)</f>
        <v>11.0583687371364</v>
      </c>
      <c r="N299" s="12">
        <f>VLOOKUP($B299,data!$B$3:$Q$11565,'diff expr Varroa+DWV'!N$7,FALSE)</f>
        <v>10.856665598914301</v>
      </c>
      <c r="O299" s="12">
        <f>VLOOKUP($B299,data!$B$3:$Q$11565,'diff expr Varroa+DWV'!O$7,FALSE)</f>
        <v>11.024528102926199</v>
      </c>
      <c r="P299" s="12">
        <f>VLOOKUP($B299,data!$B$3:$Q$11565,'diff expr Varroa+DWV'!P$7,FALSE)</f>
        <v>11.047555309829599</v>
      </c>
      <c r="Q299" s="12">
        <f>VLOOKUP($B299,data!$B$3:$Q$11565,'diff expr Varroa+DWV'!Q$7,FALSE)</f>
        <v>9.8396161242928208</v>
      </c>
      <c r="S299" s="40" t="str">
        <f>IF(COUNTIF(H299:L299,"&gt;"&amp;'reference parameters'!$B$2)&gt;='reference parameters'!$B$3,IF(COUNTIF('diff expr Varroa+DWV'!M299:Q299,"&gt;"&amp;'reference parameters'!$B$2)&gt;='reference parameters'!$B$4,"OK"))</f>
        <v>OK</v>
      </c>
      <c r="U299" s="3">
        <f t="shared" si="177"/>
        <v>6</v>
      </c>
      <c r="V299" s="3">
        <f t="shared" si="178"/>
        <v>5</v>
      </c>
      <c r="W299" s="3">
        <f t="shared" si="179"/>
        <v>3</v>
      </c>
      <c r="X299" s="3">
        <f t="shared" si="180"/>
        <v>7</v>
      </c>
      <c r="Y299" s="3">
        <f t="shared" si="181"/>
        <v>2</v>
      </c>
      <c r="Z299" s="3">
        <f t="shared" si="182"/>
        <v>10</v>
      </c>
      <c r="AA299" s="3">
        <f t="shared" si="183"/>
        <v>4</v>
      </c>
      <c r="AB299" s="3">
        <f t="shared" si="184"/>
        <v>8</v>
      </c>
      <c r="AC299" s="3">
        <f t="shared" si="185"/>
        <v>9</v>
      </c>
      <c r="AD299" s="3">
        <f t="shared" si="186"/>
        <v>1</v>
      </c>
      <c r="AE299" s="3"/>
      <c r="AF299" s="3">
        <f t="shared" si="187"/>
        <v>0</v>
      </c>
      <c r="AG299" s="3">
        <f t="shared" si="188"/>
        <v>0</v>
      </c>
      <c r="AH299" s="3">
        <f t="shared" si="189"/>
        <v>0</v>
      </c>
      <c r="AI299" s="3">
        <f t="shared" si="190"/>
        <v>0</v>
      </c>
      <c r="AJ299" s="3">
        <f t="shared" si="191"/>
        <v>0</v>
      </c>
      <c r="AK299" s="3">
        <f t="shared" si="192"/>
        <v>0</v>
      </c>
      <c r="AL299" s="3">
        <f t="shared" si="193"/>
        <v>0</v>
      </c>
      <c r="AM299" s="3">
        <f t="shared" si="194"/>
        <v>0</v>
      </c>
      <c r="AN299" s="3">
        <f t="shared" si="195"/>
        <v>0</v>
      </c>
      <c r="AO299" s="3">
        <f t="shared" si="196"/>
        <v>0</v>
      </c>
      <c r="AP299" s="3"/>
      <c r="AQ299" s="3">
        <f t="shared" si="197"/>
        <v>6</v>
      </c>
      <c r="AR299" s="3">
        <f t="shared" si="198"/>
        <v>5</v>
      </c>
      <c r="AS299" s="3">
        <f t="shared" si="199"/>
        <v>3</v>
      </c>
      <c r="AT299" s="3">
        <f t="shared" si="200"/>
        <v>7</v>
      </c>
      <c r="AU299" s="3">
        <f t="shared" si="201"/>
        <v>2</v>
      </c>
      <c r="AV299" s="3">
        <f t="shared" si="202"/>
        <v>10</v>
      </c>
      <c r="AW299" s="3">
        <f t="shared" si="203"/>
        <v>4</v>
      </c>
      <c r="AX299" s="3">
        <f t="shared" si="204"/>
        <v>8</v>
      </c>
      <c r="AY299" s="3">
        <f t="shared" si="205"/>
        <v>9</v>
      </c>
      <c r="AZ299" s="3">
        <f t="shared" si="206"/>
        <v>1</v>
      </c>
      <c r="BA299" s="3"/>
      <c r="BB299" s="6">
        <f t="shared" si="207"/>
        <v>5</v>
      </c>
      <c r="BC299" s="3">
        <f t="shared" si="208"/>
        <v>5</v>
      </c>
      <c r="BD299" s="3">
        <f t="shared" si="211"/>
        <v>23</v>
      </c>
      <c r="BE299" s="3">
        <f t="shared" si="212"/>
        <v>32</v>
      </c>
      <c r="BF299" s="3">
        <f t="shared" si="213"/>
        <v>17</v>
      </c>
      <c r="BG299" s="3">
        <f t="shared" si="214"/>
        <v>8</v>
      </c>
      <c r="BH299" s="3">
        <f t="shared" si="215"/>
        <v>8</v>
      </c>
      <c r="BI299" s="28">
        <f t="shared" si="216"/>
        <v>12.5</v>
      </c>
      <c r="BJ299" s="28">
        <f t="shared" si="217"/>
        <v>4.7871355387816905</v>
      </c>
      <c r="BK299" s="44">
        <f t="shared" si="218"/>
        <v>-0.94001934216076832</v>
      </c>
      <c r="BL299" s="45">
        <f t="shared" si="209"/>
        <v>0.17360381967471225</v>
      </c>
      <c r="BM299" s="39"/>
      <c r="BN299" s="39" t="str">
        <f t="shared" si="219"/>
        <v/>
      </c>
      <c r="BP299" s="12">
        <f t="shared" si="220"/>
        <v>-4.1899558544078851E-3</v>
      </c>
    </row>
    <row r="300" spans="1:68">
      <c r="A300" s="43" t="s">
        <v>1059</v>
      </c>
      <c r="B300" s="43" t="s">
        <v>1060</v>
      </c>
      <c r="C300" s="43" t="s">
        <v>1061</v>
      </c>
      <c r="D300" s="43" t="s">
        <v>1062</v>
      </c>
      <c r="E300" s="43" t="s">
        <v>584</v>
      </c>
      <c r="F300" s="12" t="str">
        <f t="shared" si="210"/>
        <v>Immune syst</v>
      </c>
      <c r="H300" s="12">
        <f>VLOOKUP($B300,data!$B$3:$Q$11565,'diff expr Varroa+DWV'!H$7,FALSE)</f>
        <v>8.2586863930716792</v>
      </c>
      <c r="I300" s="12">
        <f>VLOOKUP($B300,data!$B$3:$Q$11565,'diff expr Varroa+DWV'!I$7,FALSE)</f>
        <v>8.3890938135742594</v>
      </c>
      <c r="J300" s="12">
        <f>VLOOKUP($B300,data!$B$3:$Q$11565,'diff expr Varroa+DWV'!J$7,FALSE)</f>
        <v>8.2779783860866907</v>
      </c>
      <c r="K300" s="12">
        <f>VLOOKUP($B300,data!$B$3:$Q$11565,'diff expr Varroa+DWV'!K$7,FALSE)</f>
        <v>8.8122809684789996</v>
      </c>
      <c r="L300" s="12">
        <f>VLOOKUP($B300,data!$B$3:$Q$11565,'diff expr Varroa+DWV'!L$7,FALSE)</f>
        <v>8.1732677952203208</v>
      </c>
      <c r="M300" s="12">
        <f>VLOOKUP($B300,data!$B$3:$Q$11565,'diff expr Varroa+DWV'!M$7,FALSE)</f>
        <v>8.3741108116857799</v>
      </c>
      <c r="N300" s="12">
        <f>VLOOKUP($B300,data!$B$3:$Q$11565,'diff expr Varroa+DWV'!N$7,FALSE)</f>
        <v>8.0209863198566005</v>
      </c>
      <c r="O300" s="12">
        <f>VLOOKUP($B300,data!$B$3:$Q$11565,'diff expr Varroa+DWV'!O$7,FALSE)</f>
        <v>8.0983955977643696</v>
      </c>
      <c r="P300" s="12">
        <f>VLOOKUP($B300,data!$B$3:$Q$11565,'diff expr Varroa+DWV'!P$7,FALSE)</f>
        <v>8.5434520656129394</v>
      </c>
      <c r="Q300" s="12">
        <f>VLOOKUP($B300,data!$B$3:$Q$11565,'diff expr Varroa+DWV'!Q$7,FALSE)</f>
        <v>5.81282804418474</v>
      </c>
      <c r="S300" s="40" t="str">
        <f>IF(COUNTIF(H300:L300,"&gt;"&amp;'reference parameters'!$B$2)&gt;='reference parameters'!$B$3,IF(COUNTIF('diff expr Varroa+DWV'!M300:Q300,"&gt;"&amp;'reference parameters'!$B$2)&gt;='reference parameters'!$B$4,"OK"))</f>
        <v>OK</v>
      </c>
      <c r="U300" s="3">
        <f t="shared" si="177"/>
        <v>5</v>
      </c>
      <c r="V300" s="3">
        <f t="shared" si="178"/>
        <v>8</v>
      </c>
      <c r="W300" s="3">
        <f t="shared" si="179"/>
        <v>6</v>
      </c>
      <c r="X300" s="3">
        <f t="shared" si="180"/>
        <v>10</v>
      </c>
      <c r="Y300" s="3">
        <f t="shared" si="181"/>
        <v>4</v>
      </c>
      <c r="Z300" s="3">
        <f t="shared" si="182"/>
        <v>7</v>
      </c>
      <c r="AA300" s="3">
        <f t="shared" si="183"/>
        <v>2</v>
      </c>
      <c r="AB300" s="3">
        <f t="shared" si="184"/>
        <v>3</v>
      </c>
      <c r="AC300" s="3">
        <f t="shared" si="185"/>
        <v>9</v>
      </c>
      <c r="AD300" s="3">
        <f t="shared" si="186"/>
        <v>1</v>
      </c>
      <c r="AE300" s="3"/>
      <c r="AF300" s="3">
        <f t="shared" si="187"/>
        <v>0</v>
      </c>
      <c r="AG300" s="3">
        <f t="shared" si="188"/>
        <v>0</v>
      </c>
      <c r="AH300" s="3">
        <f t="shared" si="189"/>
        <v>0</v>
      </c>
      <c r="AI300" s="3">
        <f t="shared" si="190"/>
        <v>0</v>
      </c>
      <c r="AJ300" s="3">
        <f t="shared" si="191"/>
        <v>0</v>
      </c>
      <c r="AK300" s="3">
        <f t="shared" si="192"/>
        <v>0</v>
      </c>
      <c r="AL300" s="3">
        <f t="shared" si="193"/>
        <v>0</v>
      </c>
      <c r="AM300" s="3">
        <f t="shared" si="194"/>
        <v>0</v>
      </c>
      <c r="AN300" s="3">
        <f t="shared" si="195"/>
        <v>0</v>
      </c>
      <c r="AO300" s="3">
        <f t="shared" si="196"/>
        <v>0</v>
      </c>
      <c r="AP300" s="3"/>
      <c r="AQ300" s="3">
        <f t="shared" si="197"/>
        <v>5</v>
      </c>
      <c r="AR300" s="3">
        <f t="shared" si="198"/>
        <v>8</v>
      </c>
      <c r="AS300" s="3">
        <f t="shared" si="199"/>
        <v>6</v>
      </c>
      <c r="AT300" s="3">
        <f t="shared" si="200"/>
        <v>10</v>
      </c>
      <c r="AU300" s="3">
        <f t="shared" si="201"/>
        <v>4</v>
      </c>
      <c r="AV300" s="3">
        <f t="shared" si="202"/>
        <v>7</v>
      </c>
      <c r="AW300" s="3">
        <f t="shared" si="203"/>
        <v>2</v>
      </c>
      <c r="AX300" s="3">
        <f t="shared" si="204"/>
        <v>3</v>
      </c>
      <c r="AY300" s="3">
        <f t="shared" si="205"/>
        <v>9</v>
      </c>
      <c r="AZ300" s="3">
        <f t="shared" si="206"/>
        <v>1</v>
      </c>
      <c r="BA300" s="3"/>
      <c r="BB300" s="6">
        <f t="shared" si="207"/>
        <v>5</v>
      </c>
      <c r="BC300" s="3">
        <f t="shared" si="208"/>
        <v>5</v>
      </c>
      <c r="BD300" s="3">
        <f t="shared" si="211"/>
        <v>33</v>
      </c>
      <c r="BE300" s="3">
        <f t="shared" si="212"/>
        <v>22</v>
      </c>
      <c r="BF300" s="3">
        <f t="shared" si="213"/>
        <v>7</v>
      </c>
      <c r="BG300" s="3">
        <f t="shared" si="214"/>
        <v>18</v>
      </c>
      <c r="BH300" s="3">
        <f t="shared" si="215"/>
        <v>7</v>
      </c>
      <c r="BI300" s="28">
        <f t="shared" si="216"/>
        <v>12.5</v>
      </c>
      <c r="BJ300" s="28">
        <f t="shared" si="217"/>
        <v>4.7871355387816905</v>
      </c>
      <c r="BK300" s="44">
        <f t="shared" si="218"/>
        <v>-1.1489125293076057</v>
      </c>
      <c r="BL300" s="45">
        <f t="shared" si="209"/>
        <v>0.12529602534284204</v>
      </c>
      <c r="BM300" s="39"/>
      <c r="BN300" s="39" t="str">
        <f t="shared" si="219"/>
        <v/>
      </c>
      <c r="BP300" s="12">
        <f t="shared" si="220"/>
        <v>-3.2942724414906574E-2</v>
      </c>
    </row>
    <row r="301" spans="1:68">
      <c r="A301" s="43" t="s">
        <v>1063</v>
      </c>
      <c r="B301" s="43" t="s">
        <v>1064</v>
      </c>
      <c r="C301" s="43" t="s">
        <v>1065</v>
      </c>
      <c r="D301" s="43" t="s">
        <v>1066</v>
      </c>
      <c r="E301" s="43" t="s">
        <v>584</v>
      </c>
      <c r="F301" s="12" t="str">
        <f t="shared" si="210"/>
        <v>Immune syst</v>
      </c>
      <c r="H301" s="12">
        <f>VLOOKUP($B301,data!$B$3:$Q$11565,'diff expr Varroa+DWV'!H$7,FALSE)</f>
        <v>5.7183074214133596</v>
      </c>
      <c r="I301" s="12">
        <f>VLOOKUP($B301,data!$B$3:$Q$11565,'diff expr Varroa+DWV'!I$7,FALSE)</f>
        <v>5.6840918186943501</v>
      </c>
      <c r="J301" s="12">
        <f>VLOOKUP($B301,data!$B$3:$Q$11565,'diff expr Varroa+DWV'!J$7,FALSE)</f>
        <v>6.60469953054863</v>
      </c>
      <c r="K301" s="12">
        <f>VLOOKUP($B301,data!$B$3:$Q$11565,'diff expr Varroa+DWV'!K$7,FALSE)</f>
        <v>6.5254431797224397</v>
      </c>
      <c r="L301" s="12">
        <f>VLOOKUP($B301,data!$B$3:$Q$11565,'diff expr Varroa+DWV'!L$7,FALSE)</f>
        <v>6.8960099479567596</v>
      </c>
      <c r="M301" s="12">
        <f>VLOOKUP($B301,data!$B$3:$Q$11565,'diff expr Varroa+DWV'!M$7,FALSE)</f>
        <v>6.4144155526236197</v>
      </c>
      <c r="N301" s="12">
        <f>VLOOKUP($B301,data!$B$3:$Q$11565,'diff expr Varroa+DWV'!N$7,FALSE)</f>
        <v>7.0317437104172997</v>
      </c>
      <c r="O301" s="12">
        <f>VLOOKUP($B301,data!$B$3:$Q$11565,'diff expr Varroa+DWV'!O$7,FALSE)</f>
        <v>6.1994087418434098</v>
      </c>
      <c r="P301" s="12">
        <f>VLOOKUP($B301,data!$B$3:$Q$11565,'diff expr Varroa+DWV'!P$7,FALSE)</f>
        <v>5.7906458868778401</v>
      </c>
      <c r="Q301" s="12">
        <f>VLOOKUP($B301,data!$B$3:$Q$11565,'diff expr Varroa+DWV'!Q$7,FALSE)</f>
        <v>6.9204191934356096</v>
      </c>
      <c r="S301" s="40" t="str">
        <f>IF(COUNTIF(H301:L301,"&gt;"&amp;'reference parameters'!$B$2)&gt;='reference parameters'!$B$3,IF(COUNTIF('diff expr Varroa+DWV'!M301:Q301,"&gt;"&amp;'reference parameters'!$B$2)&gt;='reference parameters'!$B$4,"OK"))</f>
        <v>OK</v>
      </c>
      <c r="U301" s="3">
        <f t="shared" si="177"/>
        <v>2</v>
      </c>
      <c r="V301" s="3">
        <f t="shared" si="178"/>
        <v>1</v>
      </c>
      <c r="W301" s="3">
        <f t="shared" si="179"/>
        <v>7</v>
      </c>
      <c r="X301" s="3">
        <f t="shared" si="180"/>
        <v>6</v>
      </c>
      <c r="Y301" s="3">
        <f t="shared" si="181"/>
        <v>8</v>
      </c>
      <c r="Z301" s="3">
        <f t="shared" si="182"/>
        <v>5</v>
      </c>
      <c r="AA301" s="3">
        <f t="shared" si="183"/>
        <v>10</v>
      </c>
      <c r="AB301" s="3">
        <f t="shared" si="184"/>
        <v>4</v>
      </c>
      <c r="AC301" s="3">
        <f t="shared" si="185"/>
        <v>3</v>
      </c>
      <c r="AD301" s="3">
        <f t="shared" si="186"/>
        <v>9</v>
      </c>
      <c r="AE301" s="3"/>
      <c r="AF301" s="3">
        <f t="shared" si="187"/>
        <v>0</v>
      </c>
      <c r="AG301" s="3">
        <f t="shared" si="188"/>
        <v>0</v>
      </c>
      <c r="AH301" s="3">
        <f t="shared" si="189"/>
        <v>0</v>
      </c>
      <c r="AI301" s="3">
        <f t="shared" si="190"/>
        <v>0</v>
      </c>
      <c r="AJ301" s="3">
        <f t="shared" si="191"/>
        <v>0</v>
      </c>
      <c r="AK301" s="3">
        <f t="shared" si="192"/>
        <v>0</v>
      </c>
      <c r="AL301" s="3">
        <f t="shared" si="193"/>
        <v>0</v>
      </c>
      <c r="AM301" s="3">
        <f t="shared" si="194"/>
        <v>0</v>
      </c>
      <c r="AN301" s="3">
        <f t="shared" si="195"/>
        <v>0</v>
      </c>
      <c r="AO301" s="3">
        <f t="shared" si="196"/>
        <v>0</v>
      </c>
      <c r="AP301" s="3"/>
      <c r="AQ301" s="3">
        <f t="shared" si="197"/>
        <v>2</v>
      </c>
      <c r="AR301" s="3">
        <f t="shared" si="198"/>
        <v>1</v>
      </c>
      <c r="AS301" s="3">
        <f t="shared" si="199"/>
        <v>7</v>
      </c>
      <c r="AT301" s="3">
        <f t="shared" si="200"/>
        <v>6</v>
      </c>
      <c r="AU301" s="3">
        <f t="shared" si="201"/>
        <v>8</v>
      </c>
      <c r="AV301" s="3">
        <f t="shared" si="202"/>
        <v>5</v>
      </c>
      <c r="AW301" s="3">
        <f t="shared" si="203"/>
        <v>10</v>
      </c>
      <c r="AX301" s="3">
        <f t="shared" si="204"/>
        <v>4</v>
      </c>
      <c r="AY301" s="3">
        <f t="shared" si="205"/>
        <v>3</v>
      </c>
      <c r="AZ301" s="3">
        <f t="shared" si="206"/>
        <v>9</v>
      </c>
      <c r="BA301" s="3"/>
      <c r="BB301" s="6">
        <f t="shared" si="207"/>
        <v>5</v>
      </c>
      <c r="BC301" s="3">
        <f t="shared" si="208"/>
        <v>5</v>
      </c>
      <c r="BD301" s="3">
        <f t="shared" si="211"/>
        <v>24</v>
      </c>
      <c r="BE301" s="3">
        <f t="shared" si="212"/>
        <v>31</v>
      </c>
      <c r="BF301" s="3">
        <f t="shared" si="213"/>
        <v>16</v>
      </c>
      <c r="BG301" s="3">
        <f t="shared" si="214"/>
        <v>9</v>
      </c>
      <c r="BH301" s="3">
        <f t="shared" si="215"/>
        <v>9</v>
      </c>
      <c r="BI301" s="28">
        <f t="shared" si="216"/>
        <v>12.5</v>
      </c>
      <c r="BJ301" s="28">
        <f t="shared" si="217"/>
        <v>4.7871355387816905</v>
      </c>
      <c r="BK301" s="44">
        <f t="shared" si="218"/>
        <v>-0.73112615501393097</v>
      </c>
      <c r="BL301" s="45">
        <f t="shared" si="209"/>
        <v>0.23235104997023245</v>
      </c>
      <c r="BM301" s="39"/>
      <c r="BN301" s="39" t="str">
        <f t="shared" si="219"/>
        <v/>
      </c>
      <c r="BP301" s="12">
        <f t="shared" si="220"/>
        <v>1.2638953240256677E-2</v>
      </c>
    </row>
    <row r="302" spans="1:68">
      <c r="A302" s="43" t="s">
        <v>1067</v>
      </c>
      <c r="B302" s="43" t="s">
        <v>1068</v>
      </c>
      <c r="C302" s="43" t="s">
        <v>1069</v>
      </c>
      <c r="D302" s="43" t="s">
        <v>1070</v>
      </c>
      <c r="E302" s="43" t="s">
        <v>584</v>
      </c>
      <c r="F302" s="12" t="str">
        <f t="shared" si="210"/>
        <v>Immune syst</v>
      </c>
      <c r="H302" s="12">
        <f>VLOOKUP($B302,data!$B$3:$Q$11565,'diff expr Varroa+DWV'!H$7,FALSE)</f>
        <v>9.3869861378883606</v>
      </c>
      <c r="I302" s="12">
        <f>VLOOKUP($B302,data!$B$3:$Q$11565,'diff expr Varroa+DWV'!I$7,FALSE)</f>
        <v>9.3282505590469693</v>
      </c>
      <c r="J302" s="12">
        <f>VLOOKUP($B302,data!$B$3:$Q$11565,'diff expr Varroa+DWV'!J$7,FALSE)</f>
        <v>9.4413884089396696</v>
      </c>
      <c r="K302" s="12">
        <f>VLOOKUP($B302,data!$B$3:$Q$11565,'diff expr Varroa+DWV'!K$7,FALSE)</f>
        <v>9.6160876692912698</v>
      </c>
      <c r="L302" s="12">
        <f>VLOOKUP($B302,data!$B$3:$Q$11565,'diff expr Varroa+DWV'!L$7,FALSE)</f>
        <v>9.4463946333154691</v>
      </c>
      <c r="M302" s="12">
        <f>VLOOKUP($B302,data!$B$3:$Q$11565,'diff expr Varroa+DWV'!M$7,FALSE)</f>
        <v>9.2468693845931504</v>
      </c>
      <c r="N302" s="12">
        <f>VLOOKUP($B302,data!$B$3:$Q$11565,'diff expr Varroa+DWV'!N$7,FALSE)</f>
        <v>9.3110928537016608</v>
      </c>
      <c r="O302" s="12">
        <f>VLOOKUP($B302,data!$B$3:$Q$11565,'diff expr Varroa+DWV'!O$7,FALSE)</f>
        <v>9.3635063851512292</v>
      </c>
      <c r="P302" s="12">
        <f>VLOOKUP($B302,data!$B$3:$Q$11565,'diff expr Varroa+DWV'!P$7,FALSE)</f>
        <v>8.9579025513304202</v>
      </c>
      <c r="Q302" s="12">
        <f>VLOOKUP($B302,data!$B$3:$Q$11565,'diff expr Varroa+DWV'!Q$7,FALSE)</f>
        <v>10.3475376618719</v>
      </c>
      <c r="S302" s="40" t="str">
        <f>IF(COUNTIF(H302:L302,"&gt;"&amp;'reference parameters'!$B$2)&gt;='reference parameters'!$B$3,IF(COUNTIF('diff expr Varroa+DWV'!M302:Q302,"&gt;"&amp;'reference parameters'!$B$2)&gt;='reference parameters'!$B$4,"OK"))</f>
        <v>OK</v>
      </c>
      <c r="U302" s="3">
        <f t="shared" si="177"/>
        <v>6</v>
      </c>
      <c r="V302" s="3">
        <f t="shared" si="178"/>
        <v>4</v>
      </c>
      <c r="W302" s="3">
        <f t="shared" si="179"/>
        <v>7</v>
      </c>
      <c r="X302" s="3">
        <f t="shared" si="180"/>
        <v>9</v>
      </c>
      <c r="Y302" s="3">
        <f t="shared" si="181"/>
        <v>8</v>
      </c>
      <c r="Z302" s="3">
        <f t="shared" si="182"/>
        <v>2</v>
      </c>
      <c r="AA302" s="3">
        <f t="shared" si="183"/>
        <v>3</v>
      </c>
      <c r="AB302" s="3">
        <f t="shared" si="184"/>
        <v>5</v>
      </c>
      <c r="AC302" s="3">
        <f t="shared" si="185"/>
        <v>1</v>
      </c>
      <c r="AD302" s="3">
        <f t="shared" si="186"/>
        <v>10</v>
      </c>
      <c r="AE302" s="3"/>
      <c r="AF302" s="3">
        <f t="shared" si="187"/>
        <v>0</v>
      </c>
      <c r="AG302" s="3">
        <f t="shared" si="188"/>
        <v>0</v>
      </c>
      <c r="AH302" s="3">
        <f t="shared" si="189"/>
        <v>0</v>
      </c>
      <c r="AI302" s="3">
        <f t="shared" si="190"/>
        <v>0</v>
      </c>
      <c r="AJ302" s="3">
        <f t="shared" si="191"/>
        <v>0</v>
      </c>
      <c r="AK302" s="3">
        <f t="shared" si="192"/>
        <v>0</v>
      </c>
      <c r="AL302" s="3">
        <f t="shared" si="193"/>
        <v>0</v>
      </c>
      <c r="AM302" s="3">
        <f t="shared" si="194"/>
        <v>0</v>
      </c>
      <c r="AN302" s="3">
        <f t="shared" si="195"/>
        <v>0</v>
      </c>
      <c r="AO302" s="3">
        <f t="shared" si="196"/>
        <v>0</v>
      </c>
      <c r="AP302" s="3"/>
      <c r="AQ302" s="3">
        <f t="shared" si="197"/>
        <v>6</v>
      </c>
      <c r="AR302" s="3">
        <f t="shared" si="198"/>
        <v>4</v>
      </c>
      <c r="AS302" s="3">
        <f t="shared" si="199"/>
        <v>7</v>
      </c>
      <c r="AT302" s="3">
        <f t="shared" si="200"/>
        <v>9</v>
      </c>
      <c r="AU302" s="3">
        <f t="shared" si="201"/>
        <v>8</v>
      </c>
      <c r="AV302" s="3">
        <f t="shared" si="202"/>
        <v>2</v>
      </c>
      <c r="AW302" s="3">
        <f t="shared" si="203"/>
        <v>3</v>
      </c>
      <c r="AX302" s="3">
        <f t="shared" si="204"/>
        <v>5</v>
      </c>
      <c r="AY302" s="3">
        <f t="shared" si="205"/>
        <v>1</v>
      </c>
      <c r="AZ302" s="3">
        <f t="shared" si="206"/>
        <v>10</v>
      </c>
      <c r="BA302" s="3"/>
      <c r="BB302" s="6">
        <f t="shared" si="207"/>
        <v>5</v>
      </c>
      <c r="BC302" s="3">
        <f t="shared" si="208"/>
        <v>5</v>
      </c>
      <c r="BD302" s="3">
        <f t="shared" si="211"/>
        <v>34</v>
      </c>
      <c r="BE302" s="3">
        <f t="shared" si="212"/>
        <v>21</v>
      </c>
      <c r="BF302" s="3">
        <f t="shared" si="213"/>
        <v>6</v>
      </c>
      <c r="BG302" s="3">
        <f t="shared" si="214"/>
        <v>19</v>
      </c>
      <c r="BH302" s="3">
        <f t="shared" si="215"/>
        <v>6</v>
      </c>
      <c r="BI302" s="28">
        <f t="shared" si="216"/>
        <v>12.5</v>
      </c>
      <c r="BJ302" s="28">
        <f t="shared" si="217"/>
        <v>4.7871355387816905</v>
      </c>
      <c r="BK302" s="44">
        <f t="shared" si="218"/>
        <v>-1.3578057164544433</v>
      </c>
      <c r="BL302" s="45">
        <f t="shared" si="209"/>
        <v>8.7262670284291577E-2</v>
      </c>
      <c r="BM302" s="39"/>
      <c r="BN302" s="39" t="str">
        <f t="shared" si="219"/>
        <v/>
      </c>
      <c r="BP302" s="12">
        <f t="shared" si="220"/>
        <v>7.1747170418280239E-5</v>
      </c>
    </row>
    <row r="303" spans="1:68">
      <c r="A303" s="43" t="s">
        <v>1073</v>
      </c>
      <c r="B303" s="43" t="s">
        <v>1074</v>
      </c>
      <c r="C303" s="43" t="s">
        <v>1075</v>
      </c>
      <c r="D303" s="43" t="s">
        <v>1076</v>
      </c>
      <c r="E303" s="43" t="s">
        <v>584</v>
      </c>
      <c r="F303" s="12" t="str">
        <f t="shared" si="210"/>
        <v>Immune syst</v>
      </c>
      <c r="H303" s="12">
        <f>VLOOKUP($B303,data!$B$3:$Q$11565,'diff expr Varroa+DWV'!H$7,FALSE)</f>
        <v>8.7680704526648796</v>
      </c>
      <c r="I303" s="12">
        <f>VLOOKUP($B303,data!$B$3:$Q$11565,'diff expr Varroa+DWV'!I$7,FALSE)</f>
        <v>8.7434888749305308</v>
      </c>
      <c r="J303" s="12">
        <f>VLOOKUP($B303,data!$B$3:$Q$11565,'diff expr Varroa+DWV'!J$7,FALSE)</f>
        <v>8.6971671225079596</v>
      </c>
      <c r="K303" s="12">
        <f>VLOOKUP($B303,data!$B$3:$Q$11565,'diff expr Varroa+DWV'!K$7,FALSE)</f>
        <v>8.7816163637209694</v>
      </c>
      <c r="L303" s="12">
        <f>VLOOKUP($B303,data!$B$3:$Q$11565,'diff expr Varroa+DWV'!L$7,FALSE)</f>
        <v>8.6963153275284899</v>
      </c>
      <c r="M303" s="12">
        <f>VLOOKUP($B303,data!$B$3:$Q$11565,'diff expr Varroa+DWV'!M$7,FALSE)</f>
        <v>8.6755762227859599</v>
      </c>
      <c r="N303" s="12">
        <f>VLOOKUP($B303,data!$B$3:$Q$11565,'diff expr Varroa+DWV'!N$7,FALSE)</f>
        <v>8.6828437453422396</v>
      </c>
      <c r="O303" s="12">
        <f>VLOOKUP($B303,data!$B$3:$Q$11565,'diff expr Varroa+DWV'!O$7,FALSE)</f>
        <v>8.7200570326353102</v>
      </c>
      <c r="P303" s="12">
        <f>VLOOKUP($B303,data!$B$3:$Q$11565,'diff expr Varroa+DWV'!P$7,FALSE)</f>
        <v>8.6226896425081208</v>
      </c>
      <c r="Q303" s="12">
        <f>VLOOKUP($B303,data!$B$3:$Q$11565,'diff expr Varroa+DWV'!Q$7,FALSE)</f>
        <v>7.6950435514148801</v>
      </c>
      <c r="S303" s="40" t="str">
        <f>IF(COUNTIF(H303:L303,"&gt;"&amp;'reference parameters'!$B$2)&gt;='reference parameters'!$B$3,IF(COUNTIF('diff expr Varroa+DWV'!M303:Q303,"&gt;"&amp;'reference parameters'!$B$2)&gt;='reference parameters'!$B$4,"OK"))</f>
        <v>OK</v>
      </c>
      <c r="U303" s="3">
        <f t="shared" si="177"/>
        <v>9</v>
      </c>
      <c r="V303" s="3">
        <f t="shared" si="178"/>
        <v>8</v>
      </c>
      <c r="W303" s="3">
        <f t="shared" si="179"/>
        <v>6</v>
      </c>
      <c r="X303" s="3">
        <f t="shared" si="180"/>
        <v>10</v>
      </c>
      <c r="Y303" s="3">
        <f t="shared" si="181"/>
        <v>5</v>
      </c>
      <c r="Z303" s="3">
        <f t="shared" si="182"/>
        <v>3</v>
      </c>
      <c r="AA303" s="3">
        <f t="shared" si="183"/>
        <v>4</v>
      </c>
      <c r="AB303" s="3">
        <f t="shared" si="184"/>
        <v>7</v>
      </c>
      <c r="AC303" s="3">
        <f t="shared" si="185"/>
        <v>2</v>
      </c>
      <c r="AD303" s="3">
        <f t="shared" si="186"/>
        <v>1</v>
      </c>
      <c r="AE303" s="3"/>
      <c r="AF303" s="3">
        <f t="shared" si="187"/>
        <v>0</v>
      </c>
      <c r="AG303" s="3">
        <f t="shared" si="188"/>
        <v>0</v>
      </c>
      <c r="AH303" s="3">
        <f t="shared" si="189"/>
        <v>0</v>
      </c>
      <c r="AI303" s="3">
        <f t="shared" si="190"/>
        <v>0</v>
      </c>
      <c r="AJ303" s="3">
        <f t="shared" si="191"/>
        <v>0</v>
      </c>
      <c r="AK303" s="3">
        <f t="shared" si="192"/>
        <v>0</v>
      </c>
      <c r="AL303" s="3">
        <f t="shared" si="193"/>
        <v>0</v>
      </c>
      <c r="AM303" s="3">
        <f t="shared" si="194"/>
        <v>0</v>
      </c>
      <c r="AN303" s="3">
        <f t="shared" si="195"/>
        <v>0</v>
      </c>
      <c r="AO303" s="3">
        <f t="shared" si="196"/>
        <v>0</v>
      </c>
      <c r="AP303" s="3"/>
      <c r="AQ303" s="3">
        <f t="shared" si="197"/>
        <v>9</v>
      </c>
      <c r="AR303" s="3">
        <f t="shared" si="198"/>
        <v>8</v>
      </c>
      <c r="AS303" s="3">
        <f t="shared" si="199"/>
        <v>6</v>
      </c>
      <c r="AT303" s="3">
        <f t="shared" si="200"/>
        <v>10</v>
      </c>
      <c r="AU303" s="3">
        <f t="shared" si="201"/>
        <v>5</v>
      </c>
      <c r="AV303" s="3">
        <f t="shared" si="202"/>
        <v>3</v>
      </c>
      <c r="AW303" s="3">
        <f t="shared" si="203"/>
        <v>4</v>
      </c>
      <c r="AX303" s="3">
        <f t="shared" si="204"/>
        <v>7</v>
      </c>
      <c r="AY303" s="3">
        <f t="shared" si="205"/>
        <v>2</v>
      </c>
      <c r="AZ303" s="3">
        <f t="shared" si="206"/>
        <v>1</v>
      </c>
      <c r="BA303" s="3"/>
      <c r="BB303" s="6">
        <f t="shared" si="207"/>
        <v>5</v>
      </c>
      <c r="BC303" s="3">
        <f t="shared" si="208"/>
        <v>5</v>
      </c>
      <c r="BD303" s="3">
        <f t="shared" si="211"/>
        <v>38</v>
      </c>
      <c r="BE303" s="3">
        <f t="shared" si="212"/>
        <v>17</v>
      </c>
      <c r="BF303" s="3">
        <f t="shared" si="213"/>
        <v>2</v>
      </c>
      <c r="BG303" s="3">
        <f t="shared" si="214"/>
        <v>23</v>
      </c>
      <c r="BH303" s="3">
        <f t="shared" si="215"/>
        <v>2</v>
      </c>
      <c r="BI303" s="28">
        <f t="shared" si="216"/>
        <v>12.5</v>
      </c>
      <c r="BJ303" s="28">
        <f t="shared" si="217"/>
        <v>4.7871355387816905</v>
      </c>
      <c r="BK303" s="44">
        <f t="shared" si="218"/>
        <v>-2.1933784650417927</v>
      </c>
      <c r="BL303" s="45">
        <f t="shared" si="209"/>
        <v>1.4140061284138474E-2</v>
      </c>
      <c r="BM303" s="39"/>
      <c r="BN303" s="39" t="str">
        <f t="shared" si="219"/>
        <v/>
      </c>
      <c r="BP303" s="12">
        <f t="shared" si="220"/>
        <v>-1.3021787488046395E-2</v>
      </c>
    </row>
    <row r="304" spans="1:68">
      <c r="A304" s="43" t="s">
        <v>1077</v>
      </c>
      <c r="B304" s="43" t="s">
        <v>1078</v>
      </c>
      <c r="C304" s="43" t="s">
        <v>1079</v>
      </c>
      <c r="D304" s="43" t="s">
        <v>1080</v>
      </c>
      <c r="E304" s="43" t="s">
        <v>584</v>
      </c>
      <c r="F304" s="12" t="str">
        <f t="shared" si="210"/>
        <v>Immune syst</v>
      </c>
      <c r="H304" s="12">
        <f>VLOOKUP($B304,data!$B$3:$Q$11565,'diff expr Varroa+DWV'!H$7,FALSE)</f>
        <v>5.44603397655621</v>
      </c>
      <c r="I304" s="12">
        <f>VLOOKUP($B304,data!$B$3:$Q$11565,'diff expr Varroa+DWV'!I$7,FALSE)</f>
        <v>5.47170002431064</v>
      </c>
      <c r="J304" s="12">
        <f>VLOOKUP($B304,data!$B$3:$Q$11565,'diff expr Varroa+DWV'!J$7,FALSE)</f>
        <v>5.12062362366449</v>
      </c>
      <c r="K304" s="12">
        <f>VLOOKUP($B304,data!$B$3:$Q$11565,'diff expr Varroa+DWV'!K$7,FALSE)</f>
        <v>4.5147692553613297</v>
      </c>
      <c r="L304" s="12">
        <f>VLOOKUP($B304,data!$B$3:$Q$11565,'diff expr Varroa+DWV'!L$7,FALSE)</f>
        <v>4.8382239915511303</v>
      </c>
      <c r="M304" s="12">
        <f>VLOOKUP($B304,data!$B$3:$Q$11565,'diff expr Varroa+DWV'!M$7,FALSE)</f>
        <v>4.4556477038402296</v>
      </c>
      <c r="N304" s="12">
        <f>VLOOKUP($B304,data!$B$3:$Q$11565,'diff expr Varroa+DWV'!N$7,FALSE)</f>
        <v>4.5639913292833096</v>
      </c>
      <c r="O304" s="12">
        <f>VLOOKUP($B304,data!$B$3:$Q$11565,'diff expr Varroa+DWV'!O$7,FALSE)</f>
        <v>4.4953341022564199</v>
      </c>
      <c r="P304" s="12">
        <f>VLOOKUP($B304,data!$B$3:$Q$11565,'diff expr Varroa+DWV'!P$7,FALSE)</f>
        <v>4.7374550361106396</v>
      </c>
      <c r="Q304" s="12">
        <f>VLOOKUP($B304,data!$B$3:$Q$11565,'diff expr Varroa+DWV'!Q$7,FALSE)</f>
        <v>5.09416193408443</v>
      </c>
      <c r="S304" s="40" t="str">
        <f>IF(COUNTIF(H304:L304,"&gt;"&amp;'reference parameters'!$B$2)&gt;='reference parameters'!$B$3,IF(COUNTIF('diff expr Varroa+DWV'!M304:Q304,"&gt;"&amp;'reference parameters'!$B$2)&gt;='reference parameters'!$B$4,"OK"))</f>
        <v>OK</v>
      </c>
      <c r="U304" s="3">
        <f t="shared" si="177"/>
        <v>9</v>
      </c>
      <c r="V304" s="3">
        <f t="shared" si="178"/>
        <v>10</v>
      </c>
      <c r="W304" s="3">
        <f t="shared" si="179"/>
        <v>8</v>
      </c>
      <c r="X304" s="3">
        <f t="shared" si="180"/>
        <v>3</v>
      </c>
      <c r="Y304" s="3">
        <f t="shared" si="181"/>
        <v>6</v>
      </c>
      <c r="Z304" s="3">
        <f t="shared" si="182"/>
        <v>1</v>
      </c>
      <c r="AA304" s="3">
        <f t="shared" si="183"/>
        <v>4</v>
      </c>
      <c r="AB304" s="3">
        <f t="shared" si="184"/>
        <v>2</v>
      </c>
      <c r="AC304" s="3">
        <f t="shared" si="185"/>
        <v>5</v>
      </c>
      <c r="AD304" s="3">
        <f t="shared" si="186"/>
        <v>7</v>
      </c>
      <c r="AE304" s="3"/>
      <c r="AF304" s="3">
        <f t="shared" si="187"/>
        <v>0</v>
      </c>
      <c r="AG304" s="3">
        <f t="shared" si="188"/>
        <v>0</v>
      </c>
      <c r="AH304" s="3">
        <f t="shared" si="189"/>
        <v>0</v>
      </c>
      <c r="AI304" s="3">
        <f t="shared" si="190"/>
        <v>0</v>
      </c>
      <c r="AJ304" s="3">
        <f t="shared" si="191"/>
        <v>0</v>
      </c>
      <c r="AK304" s="3">
        <f t="shared" si="192"/>
        <v>0</v>
      </c>
      <c r="AL304" s="3">
        <f t="shared" si="193"/>
        <v>0</v>
      </c>
      <c r="AM304" s="3">
        <f t="shared" si="194"/>
        <v>0</v>
      </c>
      <c r="AN304" s="3">
        <f t="shared" si="195"/>
        <v>0</v>
      </c>
      <c r="AO304" s="3">
        <f t="shared" si="196"/>
        <v>0</v>
      </c>
      <c r="AP304" s="3"/>
      <c r="AQ304" s="3">
        <f t="shared" si="197"/>
        <v>9</v>
      </c>
      <c r="AR304" s="3">
        <f t="shared" si="198"/>
        <v>10</v>
      </c>
      <c r="AS304" s="3">
        <f t="shared" si="199"/>
        <v>8</v>
      </c>
      <c r="AT304" s="3">
        <f t="shared" si="200"/>
        <v>3</v>
      </c>
      <c r="AU304" s="3">
        <f t="shared" si="201"/>
        <v>6</v>
      </c>
      <c r="AV304" s="3">
        <f t="shared" si="202"/>
        <v>1</v>
      </c>
      <c r="AW304" s="3">
        <f t="shared" si="203"/>
        <v>4</v>
      </c>
      <c r="AX304" s="3">
        <f t="shared" si="204"/>
        <v>2</v>
      </c>
      <c r="AY304" s="3">
        <f t="shared" si="205"/>
        <v>5</v>
      </c>
      <c r="AZ304" s="3">
        <f t="shared" si="206"/>
        <v>7</v>
      </c>
      <c r="BA304" s="3"/>
      <c r="BB304" s="6">
        <f t="shared" si="207"/>
        <v>5</v>
      </c>
      <c r="BC304" s="3">
        <f t="shared" si="208"/>
        <v>5</v>
      </c>
      <c r="BD304" s="3">
        <f t="shared" si="211"/>
        <v>36</v>
      </c>
      <c r="BE304" s="3">
        <f t="shared" si="212"/>
        <v>19</v>
      </c>
      <c r="BF304" s="3">
        <f t="shared" si="213"/>
        <v>4</v>
      </c>
      <c r="BG304" s="3">
        <f t="shared" si="214"/>
        <v>21</v>
      </c>
      <c r="BH304" s="3">
        <f t="shared" si="215"/>
        <v>4</v>
      </c>
      <c r="BI304" s="28">
        <f t="shared" si="216"/>
        <v>12.5</v>
      </c>
      <c r="BJ304" s="28">
        <f t="shared" si="217"/>
        <v>4.7871355387816905</v>
      </c>
      <c r="BK304" s="44">
        <f t="shared" si="218"/>
        <v>-1.775592090748118</v>
      </c>
      <c r="BL304" s="45">
        <f t="shared" si="209"/>
        <v>3.7900087291180634E-2</v>
      </c>
      <c r="BM304" s="39"/>
      <c r="BN304" s="39" t="str">
        <f t="shared" si="219"/>
        <v/>
      </c>
      <c r="BP304" s="12">
        <f t="shared" si="220"/>
        <v>-3.6462348336311554E-2</v>
      </c>
    </row>
    <row r="305" spans="1:68">
      <c r="A305" s="43" t="s">
        <v>1081</v>
      </c>
      <c r="B305" s="43" t="s">
        <v>1082</v>
      </c>
      <c r="C305" s="43" t="s">
        <v>1083</v>
      </c>
      <c r="D305" s="43" t="s">
        <v>1084</v>
      </c>
      <c r="E305" s="43" t="s">
        <v>584</v>
      </c>
      <c r="F305" s="12" t="str">
        <f t="shared" si="210"/>
        <v>Immune syst</v>
      </c>
      <c r="H305" s="12">
        <f>VLOOKUP($B305,data!$B$3:$Q$11565,'diff expr Varroa+DWV'!H$7,FALSE)</f>
        <v>7.7657610893078903</v>
      </c>
      <c r="I305" s="12">
        <f>VLOOKUP($B305,data!$B$3:$Q$11565,'diff expr Varroa+DWV'!I$7,FALSE)</f>
        <v>7.5389651014236199</v>
      </c>
      <c r="J305" s="12">
        <f>VLOOKUP($B305,data!$B$3:$Q$11565,'diff expr Varroa+DWV'!J$7,FALSE)</f>
        <v>7.4060911410733103</v>
      </c>
      <c r="K305" s="12">
        <f>VLOOKUP($B305,data!$B$3:$Q$11565,'diff expr Varroa+DWV'!K$7,FALSE)</f>
        <v>7.9374560757847297</v>
      </c>
      <c r="L305" s="12">
        <f>VLOOKUP($B305,data!$B$3:$Q$11565,'diff expr Varroa+DWV'!L$7,FALSE)</f>
        <v>8.2648764762651901</v>
      </c>
      <c r="M305" s="12">
        <f>VLOOKUP($B305,data!$B$3:$Q$11565,'diff expr Varroa+DWV'!M$7,FALSE)</f>
        <v>8.2132859262027402</v>
      </c>
      <c r="N305" s="12">
        <f>VLOOKUP($B305,data!$B$3:$Q$11565,'diff expr Varroa+DWV'!N$7,FALSE)</f>
        <v>8.4762645416124602</v>
      </c>
      <c r="O305" s="12">
        <f>VLOOKUP($B305,data!$B$3:$Q$11565,'diff expr Varroa+DWV'!O$7,FALSE)</f>
        <v>8.2806839793910996</v>
      </c>
      <c r="P305" s="12">
        <f>VLOOKUP($B305,data!$B$3:$Q$11565,'diff expr Varroa+DWV'!P$7,FALSE)</f>
        <v>7.8527434264668097</v>
      </c>
      <c r="Q305" s="12">
        <f>VLOOKUP($B305,data!$B$3:$Q$11565,'diff expr Varroa+DWV'!Q$7,FALSE)</f>
        <v>8.48255560796823</v>
      </c>
      <c r="S305" s="40" t="str">
        <f>IF(COUNTIF(H305:L305,"&gt;"&amp;'reference parameters'!$B$2)&gt;='reference parameters'!$B$3,IF(COUNTIF('diff expr Varroa+DWV'!M305:Q305,"&gt;"&amp;'reference parameters'!$B$2)&gt;='reference parameters'!$B$4,"OK"))</f>
        <v>OK</v>
      </c>
      <c r="U305" s="3">
        <f t="shared" si="177"/>
        <v>3</v>
      </c>
      <c r="V305" s="3">
        <f t="shared" si="178"/>
        <v>2</v>
      </c>
      <c r="W305" s="3">
        <f t="shared" si="179"/>
        <v>1</v>
      </c>
      <c r="X305" s="3">
        <f t="shared" si="180"/>
        <v>5</v>
      </c>
      <c r="Y305" s="3">
        <f t="shared" si="181"/>
        <v>7</v>
      </c>
      <c r="Z305" s="3">
        <f t="shared" si="182"/>
        <v>6</v>
      </c>
      <c r="AA305" s="3">
        <f t="shared" si="183"/>
        <v>9</v>
      </c>
      <c r="AB305" s="3">
        <f t="shared" si="184"/>
        <v>8</v>
      </c>
      <c r="AC305" s="3">
        <f t="shared" si="185"/>
        <v>4</v>
      </c>
      <c r="AD305" s="3">
        <f t="shared" si="186"/>
        <v>10</v>
      </c>
      <c r="AE305" s="3"/>
      <c r="AF305" s="3">
        <f t="shared" si="187"/>
        <v>0</v>
      </c>
      <c r="AG305" s="3">
        <f t="shared" si="188"/>
        <v>0</v>
      </c>
      <c r="AH305" s="3">
        <f t="shared" si="189"/>
        <v>0</v>
      </c>
      <c r="AI305" s="3">
        <f t="shared" si="190"/>
        <v>0</v>
      </c>
      <c r="AJ305" s="3">
        <f t="shared" si="191"/>
        <v>0</v>
      </c>
      <c r="AK305" s="3">
        <f t="shared" si="192"/>
        <v>0</v>
      </c>
      <c r="AL305" s="3">
        <f t="shared" si="193"/>
        <v>0</v>
      </c>
      <c r="AM305" s="3">
        <f t="shared" si="194"/>
        <v>0</v>
      </c>
      <c r="AN305" s="3">
        <f t="shared" si="195"/>
        <v>0</v>
      </c>
      <c r="AO305" s="3">
        <f t="shared" si="196"/>
        <v>0</v>
      </c>
      <c r="AP305" s="3"/>
      <c r="AQ305" s="3">
        <f t="shared" si="197"/>
        <v>3</v>
      </c>
      <c r="AR305" s="3">
        <f t="shared" si="198"/>
        <v>2</v>
      </c>
      <c r="AS305" s="3">
        <f t="shared" si="199"/>
        <v>1</v>
      </c>
      <c r="AT305" s="3">
        <f t="shared" si="200"/>
        <v>5</v>
      </c>
      <c r="AU305" s="3">
        <f t="shared" si="201"/>
        <v>7</v>
      </c>
      <c r="AV305" s="3">
        <f t="shared" si="202"/>
        <v>6</v>
      </c>
      <c r="AW305" s="3">
        <f t="shared" si="203"/>
        <v>9</v>
      </c>
      <c r="AX305" s="3">
        <f t="shared" si="204"/>
        <v>8</v>
      </c>
      <c r="AY305" s="3">
        <f t="shared" si="205"/>
        <v>4</v>
      </c>
      <c r="AZ305" s="3">
        <f t="shared" si="206"/>
        <v>10</v>
      </c>
      <c r="BA305" s="3"/>
      <c r="BB305" s="6">
        <f t="shared" si="207"/>
        <v>5</v>
      </c>
      <c r="BC305" s="3">
        <f t="shared" si="208"/>
        <v>5</v>
      </c>
      <c r="BD305" s="3">
        <f t="shared" si="211"/>
        <v>18</v>
      </c>
      <c r="BE305" s="3">
        <f t="shared" si="212"/>
        <v>37</v>
      </c>
      <c r="BF305" s="3">
        <f t="shared" si="213"/>
        <v>22</v>
      </c>
      <c r="BG305" s="3">
        <f t="shared" si="214"/>
        <v>3</v>
      </c>
      <c r="BH305" s="3">
        <f t="shared" si="215"/>
        <v>3</v>
      </c>
      <c r="BI305" s="28">
        <f t="shared" si="216"/>
        <v>12.5</v>
      </c>
      <c r="BJ305" s="28">
        <f t="shared" si="217"/>
        <v>4.7871355387816905</v>
      </c>
      <c r="BK305" s="44">
        <f t="shared" si="218"/>
        <v>-1.9844852778949553</v>
      </c>
      <c r="BL305" s="45">
        <f t="shared" si="209"/>
        <v>2.3600883845071103E-2</v>
      </c>
      <c r="BM305" s="39"/>
      <c r="BN305" s="39" t="str">
        <f t="shared" si="219"/>
        <v/>
      </c>
      <c r="BP305" s="12">
        <f t="shared" si="220"/>
        <v>2.5911848814008293E-2</v>
      </c>
    </row>
    <row r="306" spans="1:68">
      <c r="A306" s="43" t="s">
        <v>1085</v>
      </c>
      <c r="B306" s="43" t="s">
        <v>1086</v>
      </c>
      <c r="C306" s="43" t="s">
        <v>681</v>
      </c>
      <c r="D306" s="43" t="s">
        <v>682</v>
      </c>
      <c r="E306" s="43" t="s">
        <v>584</v>
      </c>
      <c r="F306" s="12" t="str">
        <f t="shared" si="210"/>
        <v>Immune syst</v>
      </c>
      <c r="H306" s="12">
        <f>VLOOKUP($B306,data!$B$3:$Q$11565,'diff expr Varroa+DWV'!H$7,FALSE)</f>
        <v>11.197011976905801</v>
      </c>
      <c r="I306" s="12">
        <f>VLOOKUP($B306,data!$B$3:$Q$11565,'diff expr Varroa+DWV'!I$7,FALSE)</f>
        <v>11.1119207763433</v>
      </c>
      <c r="J306" s="12">
        <f>VLOOKUP($B306,data!$B$3:$Q$11565,'diff expr Varroa+DWV'!J$7,FALSE)</f>
        <v>11.011670007036599</v>
      </c>
      <c r="K306" s="12">
        <f>VLOOKUP($B306,data!$B$3:$Q$11565,'diff expr Varroa+DWV'!K$7,FALSE)</f>
        <v>11.039679154541</v>
      </c>
      <c r="L306" s="12">
        <f>VLOOKUP($B306,data!$B$3:$Q$11565,'diff expr Varroa+DWV'!L$7,FALSE)</f>
        <v>10.9755402844582</v>
      </c>
      <c r="M306" s="12">
        <f>VLOOKUP($B306,data!$B$3:$Q$11565,'diff expr Varroa+DWV'!M$7,FALSE)</f>
        <v>11.1219273994082</v>
      </c>
      <c r="N306" s="12">
        <f>VLOOKUP($B306,data!$B$3:$Q$11565,'diff expr Varroa+DWV'!N$7,FALSE)</f>
        <v>11.018458014524001</v>
      </c>
      <c r="O306" s="12">
        <f>VLOOKUP($B306,data!$B$3:$Q$11565,'diff expr Varroa+DWV'!O$7,FALSE)</f>
        <v>11.2659994113558</v>
      </c>
      <c r="P306" s="12">
        <f>VLOOKUP($B306,data!$B$3:$Q$11565,'diff expr Varroa+DWV'!P$7,FALSE)</f>
        <v>11.0625857357343</v>
      </c>
      <c r="Q306" s="12">
        <f>VLOOKUP($B306,data!$B$3:$Q$11565,'diff expr Varroa+DWV'!Q$7,FALSE)</f>
        <v>10.758673771778099</v>
      </c>
      <c r="S306" s="40" t="str">
        <f>IF(COUNTIF(H306:L306,"&gt;"&amp;'reference parameters'!$B$2)&gt;='reference parameters'!$B$3,IF(COUNTIF('diff expr Varroa+DWV'!M306:Q306,"&gt;"&amp;'reference parameters'!$B$2)&gt;='reference parameters'!$B$4,"OK"))</f>
        <v>OK</v>
      </c>
      <c r="U306" s="3">
        <f t="shared" si="177"/>
        <v>9</v>
      </c>
      <c r="V306" s="3">
        <f t="shared" si="178"/>
        <v>7</v>
      </c>
      <c r="W306" s="3">
        <f t="shared" si="179"/>
        <v>3</v>
      </c>
      <c r="X306" s="3">
        <f t="shared" si="180"/>
        <v>5</v>
      </c>
      <c r="Y306" s="3">
        <f t="shared" si="181"/>
        <v>2</v>
      </c>
      <c r="Z306" s="3">
        <f t="shared" si="182"/>
        <v>8</v>
      </c>
      <c r="AA306" s="3">
        <f t="shared" si="183"/>
        <v>4</v>
      </c>
      <c r="AB306" s="3">
        <f t="shared" si="184"/>
        <v>10</v>
      </c>
      <c r="AC306" s="3">
        <f t="shared" si="185"/>
        <v>6</v>
      </c>
      <c r="AD306" s="3">
        <f t="shared" si="186"/>
        <v>1</v>
      </c>
      <c r="AE306" s="3"/>
      <c r="AF306" s="3">
        <f t="shared" si="187"/>
        <v>0</v>
      </c>
      <c r="AG306" s="3">
        <f t="shared" si="188"/>
        <v>0</v>
      </c>
      <c r="AH306" s="3">
        <f t="shared" si="189"/>
        <v>0</v>
      </c>
      <c r="AI306" s="3">
        <f t="shared" si="190"/>
        <v>0</v>
      </c>
      <c r="AJ306" s="3">
        <f t="shared" si="191"/>
        <v>0</v>
      </c>
      <c r="AK306" s="3">
        <f t="shared" si="192"/>
        <v>0</v>
      </c>
      <c r="AL306" s="3">
        <f t="shared" si="193"/>
        <v>0</v>
      </c>
      <c r="AM306" s="3">
        <f t="shared" si="194"/>
        <v>0</v>
      </c>
      <c r="AN306" s="3">
        <f t="shared" si="195"/>
        <v>0</v>
      </c>
      <c r="AO306" s="3">
        <f t="shared" si="196"/>
        <v>0</v>
      </c>
      <c r="AP306" s="3"/>
      <c r="AQ306" s="3">
        <f t="shared" si="197"/>
        <v>9</v>
      </c>
      <c r="AR306" s="3">
        <f t="shared" si="198"/>
        <v>7</v>
      </c>
      <c r="AS306" s="3">
        <f t="shared" si="199"/>
        <v>3</v>
      </c>
      <c r="AT306" s="3">
        <f t="shared" si="200"/>
        <v>5</v>
      </c>
      <c r="AU306" s="3">
        <f t="shared" si="201"/>
        <v>2</v>
      </c>
      <c r="AV306" s="3">
        <f t="shared" si="202"/>
        <v>8</v>
      </c>
      <c r="AW306" s="3">
        <f t="shared" si="203"/>
        <v>4</v>
      </c>
      <c r="AX306" s="3">
        <f t="shared" si="204"/>
        <v>10</v>
      </c>
      <c r="AY306" s="3">
        <f t="shared" si="205"/>
        <v>6</v>
      </c>
      <c r="AZ306" s="3">
        <f t="shared" si="206"/>
        <v>1</v>
      </c>
      <c r="BA306" s="3"/>
      <c r="BB306" s="6">
        <f t="shared" si="207"/>
        <v>5</v>
      </c>
      <c r="BC306" s="3">
        <f t="shared" si="208"/>
        <v>5</v>
      </c>
      <c r="BD306" s="3">
        <f t="shared" si="211"/>
        <v>26</v>
      </c>
      <c r="BE306" s="3">
        <f t="shared" si="212"/>
        <v>29</v>
      </c>
      <c r="BF306" s="3">
        <f t="shared" si="213"/>
        <v>14</v>
      </c>
      <c r="BG306" s="3">
        <f t="shared" si="214"/>
        <v>11</v>
      </c>
      <c r="BH306" s="3">
        <f t="shared" si="215"/>
        <v>11</v>
      </c>
      <c r="BI306" s="28">
        <f t="shared" si="216"/>
        <v>12.5</v>
      </c>
      <c r="BJ306" s="28">
        <f t="shared" si="217"/>
        <v>4.7871355387816905</v>
      </c>
      <c r="BK306" s="44">
        <f t="shared" si="218"/>
        <v>-0.31333978072025609</v>
      </c>
      <c r="BL306" s="45">
        <f t="shared" si="209"/>
        <v>0.37701126503103738</v>
      </c>
      <c r="BM306" s="39"/>
      <c r="BN306" s="39" t="str">
        <f t="shared" si="219"/>
        <v/>
      </c>
      <c r="BP306" s="12">
        <f t="shared" si="220"/>
        <v>-8.4984790986994852E-4</v>
      </c>
    </row>
    <row r="307" spans="1:68">
      <c r="A307" s="43" t="s">
        <v>1087</v>
      </c>
      <c r="B307" s="43" t="s">
        <v>1088</v>
      </c>
      <c r="C307" s="43" t="s">
        <v>953</v>
      </c>
      <c r="D307" s="43" t="s">
        <v>954</v>
      </c>
      <c r="E307" s="43" t="s">
        <v>584</v>
      </c>
      <c r="F307" s="12" t="str">
        <f t="shared" si="210"/>
        <v>Immune syst</v>
      </c>
      <c r="H307" s="12" t="e">
        <f>VLOOKUP($B307,data!$B$3:$Q$11565,'diff expr Varroa+DWV'!H$7,FALSE)</f>
        <v>#N/A</v>
      </c>
      <c r="I307" s="12" t="e">
        <f>VLOOKUP($B307,data!$B$3:$Q$11565,'diff expr Varroa+DWV'!I$7,FALSE)</f>
        <v>#N/A</v>
      </c>
      <c r="J307" s="12" t="e">
        <f>VLOOKUP($B307,data!$B$3:$Q$11565,'diff expr Varroa+DWV'!J$7,FALSE)</f>
        <v>#N/A</v>
      </c>
      <c r="K307" s="12" t="e">
        <f>VLOOKUP($B307,data!$B$3:$Q$11565,'diff expr Varroa+DWV'!K$7,FALSE)</f>
        <v>#N/A</v>
      </c>
      <c r="L307" s="12" t="e">
        <f>VLOOKUP($B307,data!$B$3:$Q$11565,'diff expr Varroa+DWV'!L$7,FALSE)</f>
        <v>#N/A</v>
      </c>
      <c r="M307" s="12" t="e">
        <f>VLOOKUP($B307,data!$B$3:$Q$11565,'diff expr Varroa+DWV'!M$7,FALSE)</f>
        <v>#N/A</v>
      </c>
      <c r="N307" s="12" t="e">
        <f>VLOOKUP($B307,data!$B$3:$Q$11565,'diff expr Varroa+DWV'!N$7,FALSE)</f>
        <v>#N/A</v>
      </c>
      <c r="O307" s="12" t="e">
        <f>VLOOKUP($B307,data!$B$3:$Q$11565,'diff expr Varroa+DWV'!O$7,FALSE)</f>
        <v>#N/A</v>
      </c>
      <c r="P307" s="12" t="e">
        <f>VLOOKUP($B307,data!$B$3:$Q$11565,'diff expr Varroa+DWV'!P$7,FALSE)</f>
        <v>#N/A</v>
      </c>
      <c r="Q307" s="12" t="e">
        <f>VLOOKUP($B307,data!$B$3:$Q$11565,'diff expr Varroa+DWV'!Q$7,FALSE)</f>
        <v>#N/A</v>
      </c>
      <c r="S307" s="40" t="b">
        <f>IF(COUNTIF(H307:L307,"&gt;"&amp;'reference parameters'!$B$2)&gt;='reference parameters'!$B$3,IF(COUNTIF('diff expr Varroa+DWV'!M307:Q307,"&gt;"&amp;'reference parameters'!$B$2)&gt;='reference parameters'!$B$4,"OK"))</f>
        <v>0</v>
      </c>
      <c r="U307" s="3" t="b">
        <f t="shared" si="177"/>
        <v>0</v>
      </c>
      <c r="V307" s="3" t="b">
        <f t="shared" si="178"/>
        <v>0</v>
      </c>
      <c r="W307" s="3" t="b">
        <f t="shared" si="179"/>
        <v>0</v>
      </c>
      <c r="X307" s="3" t="b">
        <f t="shared" si="180"/>
        <v>0</v>
      </c>
      <c r="Y307" s="3" t="b">
        <f t="shared" si="181"/>
        <v>0</v>
      </c>
      <c r="Z307" s="3" t="b">
        <f t="shared" si="182"/>
        <v>0</v>
      </c>
      <c r="AA307" s="3" t="b">
        <f t="shared" si="183"/>
        <v>0</v>
      </c>
      <c r="AB307" s="3" t="b">
        <f t="shared" si="184"/>
        <v>0</v>
      </c>
      <c r="AC307" s="3" t="b">
        <f t="shared" si="185"/>
        <v>0</v>
      </c>
      <c r="AD307" s="3" t="b">
        <f t="shared" si="186"/>
        <v>0</v>
      </c>
      <c r="AE307" s="3"/>
      <c r="AF307" s="3" t="str">
        <f t="shared" si="187"/>
        <v/>
      </c>
      <c r="AG307" s="3" t="str">
        <f t="shared" si="188"/>
        <v/>
      </c>
      <c r="AH307" s="3" t="str">
        <f t="shared" si="189"/>
        <v/>
      </c>
      <c r="AI307" s="3" t="str">
        <f t="shared" si="190"/>
        <v/>
      </c>
      <c r="AJ307" s="3" t="str">
        <f t="shared" si="191"/>
        <v/>
      </c>
      <c r="AK307" s="3" t="str">
        <f t="shared" si="192"/>
        <v/>
      </c>
      <c r="AL307" s="3" t="str">
        <f t="shared" si="193"/>
        <v/>
      </c>
      <c r="AM307" s="3" t="str">
        <f t="shared" si="194"/>
        <v/>
      </c>
      <c r="AN307" s="3" t="str">
        <f t="shared" si="195"/>
        <v/>
      </c>
      <c r="AO307" s="3" t="str">
        <f t="shared" si="196"/>
        <v/>
      </c>
      <c r="AP307" s="3"/>
      <c r="AQ307" s="3" t="str">
        <f t="shared" si="197"/>
        <v/>
      </c>
      <c r="AR307" s="3" t="str">
        <f t="shared" si="198"/>
        <v/>
      </c>
      <c r="AS307" s="3" t="str">
        <f t="shared" si="199"/>
        <v/>
      </c>
      <c r="AT307" s="3" t="str">
        <f t="shared" si="200"/>
        <v/>
      </c>
      <c r="AU307" s="3" t="str">
        <f t="shared" si="201"/>
        <v/>
      </c>
      <c r="AV307" s="3" t="str">
        <f t="shared" si="202"/>
        <v/>
      </c>
      <c r="AW307" s="3" t="str">
        <f t="shared" si="203"/>
        <v/>
      </c>
      <c r="AX307" s="3" t="str">
        <f t="shared" si="204"/>
        <v/>
      </c>
      <c r="AY307" s="3" t="str">
        <f t="shared" si="205"/>
        <v/>
      </c>
      <c r="AZ307" s="3" t="str">
        <f t="shared" si="206"/>
        <v/>
      </c>
      <c r="BA307" s="3"/>
      <c r="BB307" s="6">
        <f t="shared" si="207"/>
        <v>0</v>
      </c>
      <c r="BC307" s="3">
        <f t="shared" si="208"/>
        <v>0</v>
      </c>
      <c r="BD307" s="3">
        <f t="shared" si="211"/>
        <v>0</v>
      </c>
      <c r="BE307" s="3">
        <f t="shared" si="212"/>
        <v>0</v>
      </c>
      <c r="BF307" s="3">
        <f t="shared" si="213"/>
        <v>0</v>
      </c>
      <c r="BG307" s="3">
        <f t="shared" si="214"/>
        <v>0</v>
      </c>
      <c r="BH307" s="3">
        <f t="shared" si="215"/>
        <v>0</v>
      </c>
      <c r="BI307" s="28">
        <f t="shared" si="216"/>
        <v>0</v>
      </c>
      <c r="BJ307" s="28">
        <f t="shared" si="217"/>
        <v>0</v>
      </c>
      <c r="BK307" s="44" t="e">
        <f t="shared" si="218"/>
        <v>#DIV/0!</v>
      </c>
      <c r="BL307" s="45" t="str">
        <f t="shared" si="209"/>
        <v/>
      </c>
      <c r="BM307" s="39"/>
      <c r="BN307" s="39" t="str">
        <f t="shared" si="219"/>
        <v/>
      </c>
      <c r="BP307" s="12" t="e">
        <f t="shared" si="220"/>
        <v>#N/A</v>
      </c>
    </row>
    <row r="308" spans="1:68">
      <c r="A308" s="43" t="s">
        <v>1089</v>
      </c>
      <c r="B308" s="43" t="s">
        <v>1090</v>
      </c>
      <c r="C308" s="43" t="s">
        <v>582</v>
      </c>
      <c r="D308" s="43" t="s">
        <v>583</v>
      </c>
      <c r="E308" s="43" t="s">
        <v>584</v>
      </c>
      <c r="F308" s="12" t="str">
        <f t="shared" si="210"/>
        <v>Immune syst</v>
      </c>
      <c r="H308" s="12">
        <f>VLOOKUP($B308,data!$B$3:$Q$11565,'diff expr Varroa+DWV'!H$7,FALSE)</f>
        <v>12.496541717834701</v>
      </c>
      <c r="I308" s="12">
        <f>VLOOKUP($B308,data!$B$3:$Q$11565,'diff expr Varroa+DWV'!I$7,FALSE)</f>
        <v>12.3649850794885</v>
      </c>
      <c r="J308" s="12">
        <f>VLOOKUP($B308,data!$B$3:$Q$11565,'diff expr Varroa+DWV'!J$7,FALSE)</f>
        <v>12.7614150755865</v>
      </c>
      <c r="K308" s="12">
        <f>VLOOKUP($B308,data!$B$3:$Q$11565,'diff expr Varroa+DWV'!K$7,FALSE)</f>
        <v>12.473157045038301</v>
      </c>
      <c r="L308" s="12">
        <f>VLOOKUP($B308,data!$B$3:$Q$11565,'diff expr Varroa+DWV'!L$7,FALSE)</f>
        <v>12.1960279677971</v>
      </c>
      <c r="M308" s="12">
        <f>VLOOKUP($B308,data!$B$3:$Q$11565,'diff expr Varroa+DWV'!M$7,FALSE)</f>
        <v>12.393044555655599</v>
      </c>
      <c r="N308" s="12">
        <f>VLOOKUP($B308,data!$B$3:$Q$11565,'diff expr Varroa+DWV'!N$7,FALSE)</f>
        <v>12.681183249168299</v>
      </c>
      <c r="O308" s="12">
        <f>VLOOKUP($B308,data!$B$3:$Q$11565,'diff expr Varroa+DWV'!O$7,FALSE)</f>
        <v>12.401956390701599</v>
      </c>
      <c r="P308" s="12">
        <f>VLOOKUP($B308,data!$B$3:$Q$11565,'diff expr Varroa+DWV'!P$7,FALSE)</f>
        <v>11.4724324891887</v>
      </c>
      <c r="Q308" s="12">
        <f>VLOOKUP($B308,data!$B$3:$Q$11565,'diff expr Varroa+DWV'!Q$7,FALSE)</f>
        <v>13.357627524614101</v>
      </c>
      <c r="S308" s="40" t="str">
        <f>IF(COUNTIF(H308:L308,"&gt;"&amp;'reference parameters'!$B$2)&gt;='reference parameters'!$B$3,IF(COUNTIF('diff expr Varroa+DWV'!M308:Q308,"&gt;"&amp;'reference parameters'!$B$2)&gt;='reference parameters'!$B$4,"OK"))</f>
        <v>OK</v>
      </c>
      <c r="U308" s="3">
        <f t="shared" si="177"/>
        <v>7</v>
      </c>
      <c r="V308" s="3">
        <f t="shared" si="178"/>
        <v>3</v>
      </c>
      <c r="W308" s="3">
        <f t="shared" si="179"/>
        <v>9</v>
      </c>
      <c r="X308" s="3">
        <f t="shared" si="180"/>
        <v>6</v>
      </c>
      <c r="Y308" s="3">
        <f t="shared" si="181"/>
        <v>2</v>
      </c>
      <c r="Z308" s="3">
        <f t="shared" si="182"/>
        <v>4</v>
      </c>
      <c r="AA308" s="3">
        <f t="shared" si="183"/>
        <v>8</v>
      </c>
      <c r="AB308" s="3">
        <f t="shared" si="184"/>
        <v>5</v>
      </c>
      <c r="AC308" s="3">
        <f t="shared" si="185"/>
        <v>1</v>
      </c>
      <c r="AD308" s="3">
        <f t="shared" si="186"/>
        <v>10</v>
      </c>
      <c r="AE308" s="3"/>
      <c r="AF308" s="3">
        <f t="shared" si="187"/>
        <v>0</v>
      </c>
      <c r="AG308" s="3">
        <f t="shared" si="188"/>
        <v>0</v>
      </c>
      <c r="AH308" s="3">
        <f t="shared" si="189"/>
        <v>0</v>
      </c>
      <c r="AI308" s="3">
        <f t="shared" si="190"/>
        <v>0</v>
      </c>
      <c r="AJ308" s="3">
        <f t="shared" si="191"/>
        <v>0</v>
      </c>
      <c r="AK308" s="3">
        <f t="shared" si="192"/>
        <v>0</v>
      </c>
      <c r="AL308" s="3">
        <f t="shared" si="193"/>
        <v>0</v>
      </c>
      <c r="AM308" s="3">
        <f t="shared" si="194"/>
        <v>0</v>
      </c>
      <c r="AN308" s="3">
        <f t="shared" si="195"/>
        <v>0</v>
      </c>
      <c r="AO308" s="3">
        <f t="shared" si="196"/>
        <v>0</v>
      </c>
      <c r="AP308" s="3"/>
      <c r="AQ308" s="3">
        <f t="shared" si="197"/>
        <v>7</v>
      </c>
      <c r="AR308" s="3">
        <f t="shared" si="198"/>
        <v>3</v>
      </c>
      <c r="AS308" s="3">
        <f t="shared" si="199"/>
        <v>9</v>
      </c>
      <c r="AT308" s="3">
        <f t="shared" si="200"/>
        <v>6</v>
      </c>
      <c r="AU308" s="3">
        <f t="shared" si="201"/>
        <v>2</v>
      </c>
      <c r="AV308" s="3">
        <f t="shared" si="202"/>
        <v>4</v>
      </c>
      <c r="AW308" s="3">
        <f t="shared" si="203"/>
        <v>8</v>
      </c>
      <c r="AX308" s="3">
        <f t="shared" si="204"/>
        <v>5</v>
      </c>
      <c r="AY308" s="3">
        <f t="shared" si="205"/>
        <v>1</v>
      </c>
      <c r="AZ308" s="3">
        <f t="shared" si="206"/>
        <v>10</v>
      </c>
      <c r="BA308" s="3"/>
      <c r="BB308" s="6">
        <f t="shared" si="207"/>
        <v>5</v>
      </c>
      <c r="BC308" s="3">
        <f t="shared" si="208"/>
        <v>5</v>
      </c>
      <c r="BD308" s="3">
        <f t="shared" si="211"/>
        <v>27</v>
      </c>
      <c r="BE308" s="3">
        <f t="shared" si="212"/>
        <v>28</v>
      </c>
      <c r="BF308" s="3">
        <f t="shared" si="213"/>
        <v>13</v>
      </c>
      <c r="BG308" s="3">
        <f t="shared" si="214"/>
        <v>12</v>
      </c>
      <c r="BH308" s="3">
        <f t="shared" si="215"/>
        <v>12</v>
      </c>
      <c r="BI308" s="28">
        <f t="shared" si="216"/>
        <v>12.5</v>
      </c>
      <c r="BJ308" s="28">
        <f t="shared" si="217"/>
        <v>4.7871355387816905</v>
      </c>
      <c r="BK308" s="44">
        <f t="shared" si="218"/>
        <v>-0.10444659357341871</v>
      </c>
      <c r="BL308" s="45">
        <f t="shared" si="209"/>
        <v>0.45840747426404427</v>
      </c>
      <c r="BM308" s="39"/>
      <c r="BN308" s="39" t="str">
        <f t="shared" si="219"/>
        <v/>
      </c>
      <c r="BP308" s="12">
        <f t="shared" si="220"/>
        <v>9.8413417507460402E-5</v>
      </c>
    </row>
    <row r="309" spans="1:68">
      <c r="A309" s="43" t="s">
        <v>1091</v>
      </c>
      <c r="B309" s="43" t="s">
        <v>1092</v>
      </c>
      <c r="C309" s="43" t="s">
        <v>1093</v>
      </c>
      <c r="D309" s="43" t="s">
        <v>1094</v>
      </c>
      <c r="E309" s="43" t="s">
        <v>584</v>
      </c>
      <c r="F309" s="12" t="str">
        <f t="shared" si="210"/>
        <v>Immune syst</v>
      </c>
      <c r="H309" s="12">
        <f>VLOOKUP($B309,data!$B$3:$Q$11565,'diff expr Varroa+DWV'!H$7,FALSE)</f>
        <v>10.8652156511809</v>
      </c>
      <c r="I309" s="12">
        <f>VLOOKUP($B309,data!$B$3:$Q$11565,'diff expr Varroa+DWV'!I$7,FALSE)</f>
        <v>10.857974638244499</v>
      </c>
      <c r="J309" s="12">
        <f>VLOOKUP($B309,data!$B$3:$Q$11565,'diff expr Varroa+DWV'!J$7,FALSE)</f>
        <v>10.761271059213801</v>
      </c>
      <c r="K309" s="12">
        <f>VLOOKUP($B309,data!$B$3:$Q$11565,'diff expr Varroa+DWV'!K$7,FALSE)</f>
        <v>10.948142879295</v>
      </c>
      <c r="L309" s="12">
        <f>VLOOKUP($B309,data!$B$3:$Q$11565,'diff expr Varroa+DWV'!L$7,FALSE)</f>
        <v>10.922968779703099</v>
      </c>
      <c r="M309" s="12">
        <f>VLOOKUP($B309,data!$B$3:$Q$11565,'diff expr Varroa+DWV'!M$7,FALSE)</f>
        <v>10.745114847634399</v>
      </c>
      <c r="N309" s="12">
        <f>VLOOKUP($B309,data!$B$3:$Q$11565,'diff expr Varroa+DWV'!N$7,FALSE)</f>
        <v>10.8586025665783</v>
      </c>
      <c r="O309" s="12">
        <f>VLOOKUP($B309,data!$B$3:$Q$11565,'diff expr Varroa+DWV'!O$7,FALSE)</f>
        <v>10.697886265563801</v>
      </c>
      <c r="P309" s="12">
        <f>VLOOKUP($B309,data!$B$3:$Q$11565,'diff expr Varroa+DWV'!P$7,FALSE)</f>
        <v>10.914706499896001</v>
      </c>
      <c r="Q309" s="12">
        <f>VLOOKUP($B309,data!$B$3:$Q$11565,'diff expr Varroa+DWV'!Q$7,FALSE)</f>
        <v>10.587978282891401</v>
      </c>
      <c r="S309" s="40" t="str">
        <f>IF(COUNTIF(H309:L309,"&gt;"&amp;'reference parameters'!$B$2)&gt;='reference parameters'!$B$3,IF(COUNTIF('diff expr Varroa+DWV'!M309:Q309,"&gt;"&amp;'reference parameters'!$B$2)&gt;='reference parameters'!$B$4,"OK"))</f>
        <v>OK</v>
      </c>
      <c r="U309" s="3">
        <f t="shared" si="177"/>
        <v>7</v>
      </c>
      <c r="V309" s="3">
        <f t="shared" si="178"/>
        <v>5</v>
      </c>
      <c r="W309" s="3">
        <f t="shared" si="179"/>
        <v>4</v>
      </c>
      <c r="X309" s="3">
        <f t="shared" si="180"/>
        <v>10</v>
      </c>
      <c r="Y309" s="3">
        <f t="shared" si="181"/>
        <v>9</v>
      </c>
      <c r="Z309" s="3">
        <f t="shared" si="182"/>
        <v>3</v>
      </c>
      <c r="AA309" s="3">
        <f t="shared" si="183"/>
        <v>6</v>
      </c>
      <c r="AB309" s="3">
        <f t="shared" si="184"/>
        <v>2</v>
      </c>
      <c r="AC309" s="3">
        <f t="shared" si="185"/>
        <v>8</v>
      </c>
      <c r="AD309" s="3">
        <f t="shared" si="186"/>
        <v>1</v>
      </c>
      <c r="AE309" s="3"/>
      <c r="AF309" s="3">
        <f t="shared" si="187"/>
        <v>0</v>
      </c>
      <c r="AG309" s="3">
        <f t="shared" si="188"/>
        <v>0</v>
      </c>
      <c r="AH309" s="3">
        <f t="shared" si="189"/>
        <v>0</v>
      </c>
      <c r="AI309" s="3">
        <f t="shared" si="190"/>
        <v>0</v>
      </c>
      <c r="AJ309" s="3">
        <f t="shared" si="191"/>
        <v>0</v>
      </c>
      <c r="AK309" s="3">
        <f t="shared" si="192"/>
        <v>0</v>
      </c>
      <c r="AL309" s="3">
        <f t="shared" si="193"/>
        <v>0</v>
      </c>
      <c r="AM309" s="3">
        <f t="shared" si="194"/>
        <v>0</v>
      </c>
      <c r="AN309" s="3">
        <f t="shared" si="195"/>
        <v>0</v>
      </c>
      <c r="AO309" s="3">
        <f t="shared" si="196"/>
        <v>0</v>
      </c>
      <c r="AP309" s="3"/>
      <c r="AQ309" s="3">
        <f t="shared" si="197"/>
        <v>7</v>
      </c>
      <c r="AR309" s="3">
        <f t="shared" si="198"/>
        <v>5</v>
      </c>
      <c r="AS309" s="3">
        <f t="shared" si="199"/>
        <v>4</v>
      </c>
      <c r="AT309" s="3">
        <f t="shared" si="200"/>
        <v>10</v>
      </c>
      <c r="AU309" s="3">
        <f t="shared" si="201"/>
        <v>9</v>
      </c>
      <c r="AV309" s="3">
        <f t="shared" si="202"/>
        <v>3</v>
      </c>
      <c r="AW309" s="3">
        <f t="shared" si="203"/>
        <v>6</v>
      </c>
      <c r="AX309" s="3">
        <f t="shared" si="204"/>
        <v>2</v>
      </c>
      <c r="AY309" s="3">
        <f t="shared" si="205"/>
        <v>8</v>
      </c>
      <c r="AZ309" s="3">
        <f t="shared" si="206"/>
        <v>1</v>
      </c>
      <c r="BA309" s="3"/>
      <c r="BB309" s="6">
        <f t="shared" si="207"/>
        <v>5</v>
      </c>
      <c r="BC309" s="3">
        <f t="shared" si="208"/>
        <v>5</v>
      </c>
      <c r="BD309" s="3">
        <f t="shared" si="211"/>
        <v>35</v>
      </c>
      <c r="BE309" s="3">
        <f t="shared" si="212"/>
        <v>20</v>
      </c>
      <c r="BF309" s="3">
        <f t="shared" si="213"/>
        <v>5</v>
      </c>
      <c r="BG309" s="3">
        <f t="shared" si="214"/>
        <v>20</v>
      </c>
      <c r="BH309" s="3">
        <f t="shared" si="215"/>
        <v>5</v>
      </c>
      <c r="BI309" s="28">
        <f t="shared" si="216"/>
        <v>12.5</v>
      </c>
      <c r="BJ309" s="28">
        <f t="shared" si="217"/>
        <v>4.7871355387816905</v>
      </c>
      <c r="BK309" s="44">
        <f t="shared" si="218"/>
        <v>-1.5666989036012806</v>
      </c>
      <c r="BL309" s="45">
        <f t="shared" si="209"/>
        <v>5.8592543599068986E-2</v>
      </c>
      <c r="BM309" s="39"/>
      <c r="BN309" s="39" t="str">
        <f t="shared" si="219"/>
        <v/>
      </c>
      <c r="BP309" s="12">
        <f t="shared" si="220"/>
        <v>-4.4271859439032682E-3</v>
      </c>
    </row>
    <row r="310" spans="1:68">
      <c r="A310" s="43" t="s">
        <v>1095</v>
      </c>
      <c r="B310" s="43" t="s">
        <v>1096</v>
      </c>
      <c r="C310" s="43" t="s">
        <v>1097</v>
      </c>
      <c r="D310" s="43" t="s">
        <v>1098</v>
      </c>
      <c r="E310" s="43" t="s">
        <v>584</v>
      </c>
      <c r="F310" s="12" t="str">
        <f t="shared" si="210"/>
        <v>Immune syst</v>
      </c>
      <c r="H310" s="12">
        <f>VLOOKUP($B310,data!$B$3:$Q$11565,'diff expr Varroa+DWV'!H$7,FALSE)</f>
        <v>7.38923628390895</v>
      </c>
      <c r="I310" s="12">
        <f>VLOOKUP($B310,data!$B$3:$Q$11565,'diff expr Varroa+DWV'!I$7,FALSE)</f>
        <v>7.0395330447340898</v>
      </c>
      <c r="J310" s="12">
        <f>VLOOKUP($B310,data!$B$3:$Q$11565,'diff expr Varroa+DWV'!J$7,FALSE)</f>
        <v>6.6389320012258004</v>
      </c>
      <c r="K310" s="12">
        <f>VLOOKUP($B310,data!$B$3:$Q$11565,'diff expr Varroa+DWV'!K$7,FALSE)</f>
        <v>7.3668879754565504</v>
      </c>
      <c r="L310" s="12">
        <f>VLOOKUP($B310,data!$B$3:$Q$11565,'diff expr Varroa+DWV'!L$7,FALSE)</f>
        <v>7.5029329747582603</v>
      </c>
      <c r="M310" s="12">
        <f>VLOOKUP($B310,data!$B$3:$Q$11565,'diff expr Varroa+DWV'!M$7,FALSE)</f>
        <v>7.7790689267418101</v>
      </c>
      <c r="N310" s="12">
        <f>VLOOKUP($B310,data!$B$3:$Q$11565,'diff expr Varroa+DWV'!N$7,FALSE)</f>
        <v>7.8855783932945203</v>
      </c>
      <c r="O310" s="12">
        <f>VLOOKUP($B310,data!$B$3:$Q$11565,'diff expr Varroa+DWV'!O$7,FALSE)</f>
        <v>7.7540209104091602</v>
      </c>
      <c r="P310" s="12">
        <f>VLOOKUP($B310,data!$B$3:$Q$11565,'diff expr Varroa+DWV'!P$7,FALSE)</f>
        <v>6.64518742594566</v>
      </c>
      <c r="Q310" s="12">
        <f>VLOOKUP($B310,data!$B$3:$Q$11565,'diff expr Varroa+DWV'!Q$7,FALSE)</f>
        <v>7.1565710053807701</v>
      </c>
      <c r="S310" s="40" t="str">
        <f>IF(COUNTIF(H310:L310,"&gt;"&amp;'reference parameters'!$B$2)&gt;='reference parameters'!$B$3,IF(COUNTIF('diff expr Varroa+DWV'!M310:Q310,"&gt;"&amp;'reference parameters'!$B$2)&gt;='reference parameters'!$B$4,"OK"))</f>
        <v>OK</v>
      </c>
      <c r="U310" s="3">
        <f t="shared" si="177"/>
        <v>6</v>
      </c>
      <c r="V310" s="3">
        <f t="shared" si="178"/>
        <v>3</v>
      </c>
      <c r="W310" s="3">
        <f t="shared" si="179"/>
        <v>1</v>
      </c>
      <c r="X310" s="3">
        <f t="shared" si="180"/>
        <v>5</v>
      </c>
      <c r="Y310" s="3">
        <f t="shared" si="181"/>
        <v>7</v>
      </c>
      <c r="Z310" s="3">
        <f t="shared" si="182"/>
        <v>9</v>
      </c>
      <c r="AA310" s="3">
        <f t="shared" si="183"/>
        <v>10</v>
      </c>
      <c r="AB310" s="3">
        <f t="shared" si="184"/>
        <v>8</v>
      </c>
      <c r="AC310" s="3">
        <f t="shared" si="185"/>
        <v>2</v>
      </c>
      <c r="AD310" s="3">
        <f t="shared" si="186"/>
        <v>4</v>
      </c>
      <c r="AE310" s="3"/>
      <c r="AF310" s="3">
        <f t="shared" si="187"/>
        <v>0</v>
      </c>
      <c r="AG310" s="3">
        <f t="shared" si="188"/>
        <v>0</v>
      </c>
      <c r="AH310" s="3">
        <f t="shared" si="189"/>
        <v>0</v>
      </c>
      <c r="AI310" s="3">
        <f t="shared" si="190"/>
        <v>0</v>
      </c>
      <c r="AJ310" s="3">
        <f t="shared" si="191"/>
        <v>0</v>
      </c>
      <c r="AK310" s="3">
        <f t="shared" si="192"/>
        <v>0</v>
      </c>
      <c r="AL310" s="3">
        <f t="shared" si="193"/>
        <v>0</v>
      </c>
      <c r="AM310" s="3">
        <f t="shared" si="194"/>
        <v>0</v>
      </c>
      <c r="AN310" s="3">
        <f t="shared" si="195"/>
        <v>0</v>
      </c>
      <c r="AO310" s="3">
        <f t="shared" si="196"/>
        <v>0</v>
      </c>
      <c r="AP310" s="3"/>
      <c r="AQ310" s="3">
        <f t="shared" si="197"/>
        <v>6</v>
      </c>
      <c r="AR310" s="3">
        <f t="shared" si="198"/>
        <v>3</v>
      </c>
      <c r="AS310" s="3">
        <f t="shared" si="199"/>
        <v>1</v>
      </c>
      <c r="AT310" s="3">
        <f t="shared" si="200"/>
        <v>5</v>
      </c>
      <c r="AU310" s="3">
        <f t="shared" si="201"/>
        <v>7</v>
      </c>
      <c r="AV310" s="3">
        <f t="shared" si="202"/>
        <v>9</v>
      </c>
      <c r="AW310" s="3">
        <f t="shared" si="203"/>
        <v>10</v>
      </c>
      <c r="AX310" s="3">
        <f t="shared" si="204"/>
        <v>8</v>
      </c>
      <c r="AY310" s="3">
        <f t="shared" si="205"/>
        <v>2</v>
      </c>
      <c r="AZ310" s="3">
        <f t="shared" si="206"/>
        <v>4</v>
      </c>
      <c r="BA310" s="3"/>
      <c r="BB310" s="6">
        <f t="shared" si="207"/>
        <v>5</v>
      </c>
      <c r="BC310" s="3">
        <f t="shared" si="208"/>
        <v>5</v>
      </c>
      <c r="BD310" s="3">
        <f t="shared" si="211"/>
        <v>22</v>
      </c>
      <c r="BE310" s="3">
        <f t="shared" si="212"/>
        <v>33</v>
      </c>
      <c r="BF310" s="3">
        <f t="shared" si="213"/>
        <v>18</v>
      </c>
      <c r="BG310" s="3">
        <f t="shared" si="214"/>
        <v>7</v>
      </c>
      <c r="BH310" s="3">
        <f t="shared" si="215"/>
        <v>7</v>
      </c>
      <c r="BI310" s="28">
        <f t="shared" si="216"/>
        <v>12.5</v>
      </c>
      <c r="BJ310" s="28">
        <f t="shared" si="217"/>
        <v>4.7871355387816905</v>
      </c>
      <c r="BK310" s="44">
        <f t="shared" si="218"/>
        <v>-1.1489125293076057</v>
      </c>
      <c r="BL310" s="45">
        <f t="shared" si="209"/>
        <v>0.12529602534284204</v>
      </c>
      <c r="BM310" s="39"/>
      <c r="BN310" s="39" t="str">
        <f t="shared" si="219"/>
        <v/>
      </c>
      <c r="BP310" s="12">
        <f t="shared" si="220"/>
        <v>1.5233215905741122E-2</v>
      </c>
    </row>
    <row r="311" spans="1:68">
      <c r="A311" s="43" t="s">
        <v>1099</v>
      </c>
      <c r="B311" s="43" t="s">
        <v>1100</v>
      </c>
      <c r="C311" s="43" t="s">
        <v>835</v>
      </c>
      <c r="D311" s="43" t="s">
        <v>836</v>
      </c>
      <c r="E311" s="43" t="s">
        <v>584</v>
      </c>
      <c r="F311" s="12" t="str">
        <f t="shared" si="210"/>
        <v>Immune syst</v>
      </c>
      <c r="H311" s="12">
        <f>VLOOKUP($B311,data!$B$3:$Q$11565,'diff expr Varroa+DWV'!H$7,FALSE)</f>
        <v>5.44603397655621</v>
      </c>
      <c r="I311" s="12">
        <f>VLOOKUP($B311,data!$B$3:$Q$11565,'diff expr Varroa+DWV'!I$7,FALSE)</f>
        <v>5.6620405777712897</v>
      </c>
      <c r="J311" s="12">
        <f>VLOOKUP($B311,data!$B$3:$Q$11565,'diff expr Varroa+DWV'!J$7,FALSE)</f>
        <v>5.54791781288802</v>
      </c>
      <c r="K311" s="12">
        <f>VLOOKUP($B311,data!$B$3:$Q$11565,'diff expr Varroa+DWV'!K$7,FALSE)</f>
        <v>5.2006385452395101</v>
      </c>
      <c r="L311" s="12">
        <f>VLOOKUP($B311,data!$B$3:$Q$11565,'diff expr Varroa+DWV'!L$7,FALSE)</f>
        <v>5.5640625942373703</v>
      </c>
      <c r="M311" s="12">
        <f>VLOOKUP($B311,data!$B$3:$Q$11565,'diff expr Varroa+DWV'!M$7,FALSE)</f>
        <v>5.0616059647101501</v>
      </c>
      <c r="N311" s="12">
        <f>VLOOKUP($B311,data!$B$3:$Q$11565,'diff expr Varroa+DWV'!N$7,FALSE)</f>
        <v>5.5585000893321901</v>
      </c>
      <c r="O311" s="12">
        <f>VLOOKUP($B311,data!$B$3:$Q$11565,'diff expr Varroa+DWV'!O$7,FALSE)</f>
        <v>5.0843574666703004</v>
      </c>
      <c r="P311" s="12">
        <f>VLOOKUP($B311,data!$B$3:$Q$11565,'diff expr Varroa+DWV'!P$7,FALSE)</f>
        <v>4.6013142303928598</v>
      </c>
      <c r="Q311" s="12">
        <f>VLOOKUP($B311,data!$B$3:$Q$11565,'diff expr Varroa+DWV'!Q$7,FALSE)</f>
        <v>6.6375058506955904</v>
      </c>
      <c r="S311" s="40" t="str">
        <f>IF(COUNTIF(H311:L311,"&gt;"&amp;'reference parameters'!$B$2)&gt;='reference parameters'!$B$3,IF(COUNTIF('diff expr Varroa+DWV'!M311:Q311,"&gt;"&amp;'reference parameters'!$B$2)&gt;='reference parameters'!$B$4,"OK"))</f>
        <v>OK</v>
      </c>
      <c r="U311" s="3">
        <f t="shared" si="177"/>
        <v>5</v>
      </c>
      <c r="V311" s="3">
        <f t="shared" si="178"/>
        <v>9</v>
      </c>
      <c r="W311" s="3">
        <f t="shared" si="179"/>
        <v>6</v>
      </c>
      <c r="X311" s="3">
        <f t="shared" si="180"/>
        <v>4</v>
      </c>
      <c r="Y311" s="3">
        <f t="shared" si="181"/>
        <v>8</v>
      </c>
      <c r="Z311" s="3">
        <f t="shared" si="182"/>
        <v>2</v>
      </c>
      <c r="AA311" s="3">
        <f t="shared" si="183"/>
        <v>7</v>
      </c>
      <c r="AB311" s="3">
        <f t="shared" si="184"/>
        <v>3</v>
      </c>
      <c r="AC311" s="3">
        <f t="shared" si="185"/>
        <v>1</v>
      </c>
      <c r="AD311" s="3">
        <f t="shared" si="186"/>
        <v>10</v>
      </c>
      <c r="AE311" s="3"/>
      <c r="AF311" s="3">
        <f t="shared" si="187"/>
        <v>0</v>
      </c>
      <c r="AG311" s="3">
        <f t="shared" si="188"/>
        <v>0</v>
      </c>
      <c r="AH311" s="3">
        <f t="shared" si="189"/>
        <v>0</v>
      </c>
      <c r="AI311" s="3">
        <f t="shared" si="190"/>
        <v>0</v>
      </c>
      <c r="AJ311" s="3">
        <f t="shared" si="191"/>
        <v>0</v>
      </c>
      <c r="AK311" s="3">
        <f t="shared" si="192"/>
        <v>0</v>
      </c>
      <c r="AL311" s="3">
        <f t="shared" si="193"/>
        <v>0</v>
      </c>
      <c r="AM311" s="3">
        <f t="shared" si="194"/>
        <v>0</v>
      </c>
      <c r="AN311" s="3">
        <f t="shared" si="195"/>
        <v>0</v>
      </c>
      <c r="AO311" s="3">
        <f t="shared" si="196"/>
        <v>0</v>
      </c>
      <c r="AP311" s="3"/>
      <c r="AQ311" s="3">
        <f t="shared" si="197"/>
        <v>5</v>
      </c>
      <c r="AR311" s="3">
        <f t="shared" si="198"/>
        <v>9</v>
      </c>
      <c r="AS311" s="3">
        <f t="shared" si="199"/>
        <v>6</v>
      </c>
      <c r="AT311" s="3">
        <f t="shared" si="200"/>
        <v>4</v>
      </c>
      <c r="AU311" s="3">
        <f t="shared" si="201"/>
        <v>8</v>
      </c>
      <c r="AV311" s="3">
        <f t="shared" si="202"/>
        <v>2</v>
      </c>
      <c r="AW311" s="3">
        <f t="shared" si="203"/>
        <v>7</v>
      </c>
      <c r="AX311" s="3">
        <f t="shared" si="204"/>
        <v>3</v>
      </c>
      <c r="AY311" s="3">
        <f t="shared" si="205"/>
        <v>1</v>
      </c>
      <c r="AZ311" s="3">
        <f t="shared" si="206"/>
        <v>10</v>
      </c>
      <c r="BA311" s="3"/>
      <c r="BB311" s="6">
        <f t="shared" si="207"/>
        <v>5</v>
      </c>
      <c r="BC311" s="3">
        <f t="shared" si="208"/>
        <v>5</v>
      </c>
      <c r="BD311" s="3">
        <f t="shared" si="211"/>
        <v>32</v>
      </c>
      <c r="BE311" s="3">
        <f t="shared" si="212"/>
        <v>23</v>
      </c>
      <c r="BF311" s="3">
        <f t="shared" si="213"/>
        <v>8</v>
      </c>
      <c r="BG311" s="3">
        <f t="shared" si="214"/>
        <v>17</v>
      </c>
      <c r="BH311" s="3">
        <f t="shared" si="215"/>
        <v>8</v>
      </c>
      <c r="BI311" s="28">
        <f t="shared" si="216"/>
        <v>12.5</v>
      </c>
      <c r="BJ311" s="28">
        <f t="shared" si="217"/>
        <v>4.7871355387816905</v>
      </c>
      <c r="BK311" s="44">
        <f t="shared" si="218"/>
        <v>-0.94001934216076832</v>
      </c>
      <c r="BL311" s="45">
        <f t="shared" si="209"/>
        <v>0.17360381967471225</v>
      </c>
      <c r="BM311" s="39"/>
      <c r="BN311" s="39" t="str">
        <f t="shared" si="219"/>
        <v/>
      </c>
      <c r="BP311" s="12">
        <f t="shared" si="220"/>
        <v>-7.6279120264475938E-3</v>
      </c>
    </row>
    <row r="312" spans="1:68">
      <c r="A312" s="43" t="s">
        <v>1101</v>
      </c>
      <c r="B312" s="43" t="s">
        <v>1102</v>
      </c>
      <c r="C312" s="43" t="s">
        <v>1103</v>
      </c>
      <c r="D312" s="43" t="s">
        <v>1104</v>
      </c>
      <c r="E312" s="43" t="s">
        <v>584</v>
      </c>
      <c r="F312" s="12" t="str">
        <f t="shared" si="210"/>
        <v>Immune syst</v>
      </c>
      <c r="H312" s="12">
        <f>VLOOKUP($B312,data!$B$3:$Q$11565,'diff expr Varroa+DWV'!H$7,FALSE)</f>
        <v>3.8862082974622001</v>
      </c>
      <c r="I312" s="12">
        <f>VLOOKUP($B312,data!$B$3:$Q$11565,'diff expr Varroa+DWV'!I$7,FALSE)</f>
        <v>3.9548310731697001</v>
      </c>
      <c r="J312" s="12">
        <f>VLOOKUP($B312,data!$B$3:$Q$11565,'diff expr Varroa+DWV'!J$7,FALSE)</f>
        <v>4.5638886729124497</v>
      </c>
      <c r="K312" s="12">
        <f>VLOOKUP($B312,data!$B$3:$Q$11565,'diff expr Varroa+DWV'!K$7,FALSE)</f>
        <v>4.0118215330109104</v>
      </c>
      <c r="L312" s="12">
        <f>VLOOKUP($B312,data!$B$3:$Q$11565,'diff expr Varroa+DWV'!L$7,FALSE)</f>
        <v>4.3009286659846602</v>
      </c>
      <c r="M312" s="12">
        <f>VLOOKUP($B312,data!$B$3:$Q$11565,'diff expr Varroa+DWV'!M$7,FALSE)</f>
        <v>4.0387673383778999</v>
      </c>
      <c r="N312" s="12">
        <f>VLOOKUP($B312,data!$B$3:$Q$11565,'diff expr Varroa+DWV'!N$7,FALSE)</f>
        <v>3.99991931403749</v>
      </c>
      <c r="O312" s="12">
        <f>VLOOKUP($B312,data!$B$3:$Q$11565,'diff expr Varroa+DWV'!O$7,FALSE)</f>
        <v>3.6677309644704801</v>
      </c>
      <c r="P312" s="12">
        <f>VLOOKUP($B312,data!$B$3:$Q$11565,'diff expr Varroa+DWV'!P$7,FALSE)</f>
        <v>3.3893867502571098</v>
      </c>
      <c r="Q312" s="12">
        <f>VLOOKUP($B312,data!$B$3:$Q$11565,'diff expr Varroa+DWV'!Q$7,FALSE)</f>
        <v>6.2843132996066204</v>
      </c>
      <c r="S312" s="40" t="str">
        <f>IF(COUNTIF(H312:L312,"&gt;"&amp;'reference parameters'!$B$2)&gt;='reference parameters'!$B$3,IF(COUNTIF('diff expr Varroa+DWV'!M312:Q312,"&gt;"&amp;'reference parameters'!$B$2)&gt;='reference parameters'!$B$4,"OK"))</f>
        <v>OK</v>
      </c>
      <c r="U312" s="3">
        <f t="shared" si="177"/>
        <v>3</v>
      </c>
      <c r="V312" s="3">
        <f t="shared" si="178"/>
        <v>4</v>
      </c>
      <c r="W312" s="3">
        <f t="shared" si="179"/>
        <v>9</v>
      </c>
      <c r="X312" s="3">
        <f t="shared" si="180"/>
        <v>6</v>
      </c>
      <c r="Y312" s="3">
        <f t="shared" si="181"/>
        <v>8</v>
      </c>
      <c r="Z312" s="3">
        <f t="shared" si="182"/>
        <v>7</v>
      </c>
      <c r="AA312" s="3">
        <f t="shared" si="183"/>
        <v>5</v>
      </c>
      <c r="AB312" s="3">
        <f t="shared" si="184"/>
        <v>2</v>
      </c>
      <c r="AC312" s="3">
        <f t="shared" si="185"/>
        <v>1</v>
      </c>
      <c r="AD312" s="3">
        <f t="shared" si="186"/>
        <v>10</v>
      </c>
      <c r="AE312" s="3"/>
      <c r="AF312" s="3">
        <f t="shared" si="187"/>
        <v>0</v>
      </c>
      <c r="AG312" s="3">
        <f t="shared" si="188"/>
        <v>0</v>
      </c>
      <c r="AH312" s="3">
        <f t="shared" si="189"/>
        <v>0</v>
      </c>
      <c r="AI312" s="3">
        <f t="shared" si="190"/>
        <v>0</v>
      </c>
      <c r="AJ312" s="3">
        <f t="shared" si="191"/>
        <v>0</v>
      </c>
      <c r="AK312" s="3">
        <f t="shared" si="192"/>
        <v>0</v>
      </c>
      <c r="AL312" s="3">
        <f t="shared" si="193"/>
        <v>0</v>
      </c>
      <c r="AM312" s="3">
        <f t="shared" si="194"/>
        <v>0</v>
      </c>
      <c r="AN312" s="3">
        <f t="shared" si="195"/>
        <v>0</v>
      </c>
      <c r="AO312" s="3">
        <f t="shared" si="196"/>
        <v>0</v>
      </c>
      <c r="AP312" s="3"/>
      <c r="AQ312" s="3">
        <f t="shared" si="197"/>
        <v>3</v>
      </c>
      <c r="AR312" s="3">
        <f t="shared" si="198"/>
        <v>4</v>
      </c>
      <c r="AS312" s="3">
        <f t="shared" si="199"/>
        <v>9</v>
      </c>
      <c r="AT312" s="3">
        <f t="shared" si="200"/>
        <v>6</v>
      </c>
      <c r="AU312" s="3">
        <f t="shared" si="201"/>
        <v>8</v>
      </c>
      <c r="AV312" s="3">
        <f t="shared" si="202"/>
        <v>7</v>
      </c>
      <c r="AW312" s="3">
        <f t="shared" si="203"/>
        <v>5</v>
      </c>
      <c r="AX312" s="3">
        <f t="shared" si="204"/>
        <v>2</v>
      </c>
      <c r="AY312" s="3">
        <f t="shared" si="205"/>
        <v>1</v>
      </c>
      <c r="AZ312" s="3">
        <f t="shared" si="206"/>
        <v>10</v>
      </c>
      <c r="BA312" s="3"/>
      <c r="BB312" s="6">
        <f t="shared" si="207"/>
        <v>5</v>
      </c>
      <c r="BC312" s="3">
        <f t="shared" si="208"/>
        <v>5</v>
      </c>
      <c r="BD312" s="3">
        <f t="shared" si="211"/>
        <v>30</v>
      </c>
      <c r="BE312" s="3">
        <f t="shared" si="212"/>
        <v>25</v>
      </c>
      <c r="BF312" s="3">
        <f t="shared" si="213"/>
        <v>10</v>
      </c>
      <c r="BG312" s="3">
        <f t="shared" si="214"/>
        <v>15</v>
      </c>
      <c r="BH312" s="3">
        <f t="shared" si="215"/>
        <v>10</v>
      </c>
      <c r="BI312" s="28">
        <f t="shared" si="216"/>
        <v>12.5</v>
      </c>
      <c r="BJ312" s="28">
        <f t="shared" si="217"/>
        <v>4.7871355387816905</v>
      </c>
      <c r="BK312" s="44">
        <f t="shared" si="218"/>
        <v>-0.5222329678670935</v>
      </c>
      <c r="BL312" s="45">
        <f t="shared" si="209"/>
        <v>0.30075406722029491</v>
      </c>
      <c r="BM312" s="39"/>
      <c r="BN312" s="39" t="str">
        <f t="shared" si="219"/>
        <v/>
      </c>
      <c r="BP312" s="12">
        <f t="shared" si="220"/>
        <v>1.3669007102496735E-2</v>
      </c>
    </row>
    <row r="313" spans="1:68">
      <c r="A313" s="43" t="s">
        <v>1105</v>
      </c>
      <c r="B313" s="43" t="s">
        <v>1106</v>
      </c>
      <c r="C313" s="43" t="s">
        <v>1071</v>
      </c>
      <c r="D313" s="43" t="s">
        <v>1072</v>
      </c>
      <c r="E313" s="43" t="s">
        <v>584</v>
      </c>
      <c r="F313" s="12" t="str">
        <f t="shared" si="210"/>
        <v>Immune syst</v>
      </c>
      <c r="H313" s="12">
        <f>VLOOKUP($B313,data!$B$3:$Q$11565,'diff expr Varroa+DWV'!H$7,FALSE)</f>
        <v>7.65471643132829</v>
      </c>
      <c r="I313" s="12">
        <f>VLOOKUP($B313,data!$B$3:$Q$11565,'diff expr Varroa+DWV'!I$7,FALSE)</f>
        <v>7.7435677630348598</v>
      </c>
      <c r="J313" s="12">
        <f>VLOOKUP($B313,data!$B$3:$Q$11565,'diff expr Varroa+DWV'!J$7,FALSE)</f>
        <v>8.2994402338828408</v>
      </c>
      <c r="K313" s="12">
        <f>VLOOKUP($B313,data!$B$3:$Q$11565,'diff expr Varroa+DWV'!K$7,FALSE)</f>
        <v>7.8308268179911398</v>
      </c>
      <c r="L313" s="12">
        <f>VLOOKUP($B313,data!$B$3:$Q$11565,'diff expr Varroa+DWV'!L$7,FALSE)</f>
        <v>7.6719625067096704</v>
      </c>
      <c r="M313" s="12">
        <f>VLOOKUP($B313,data!$B$3:$Q$11565,'diff expr Varroa+DWV'!M$7,FALSE)</f>
        <v>8.6544972484205793</v>
      </c>
      <c r="N313" s="12">
        <f>VLOOKUP($B313,data!$B$3:$Q$11565,'diff expr Varroa+DWV'!N$7,FALSE)</f>
        <v>8.2230638122290305</v>
      </c>
      <c r="O313" s="12">
        <f>VLOOKUP($B313,data!$B$3:$Q$11565,'diff expr Varroa+DWV'!O$7,FALSE)</f>
        <v>8.5426803843284809</v>
      </c>
      <c r="P313" s="12">
        <f>VLOOKUP($B313,data!$B$3:$Q$11565,'diff expr Varroa+DWV'!P$7,FALSE)</f>
        <v>7.5279031862563199</v>
      </c>
      <c r="Q313" s="12">
        <f>VLOOKUP($B313,data!$B$3:$Q$11565,'diff expr Varroa+DWV'!Q$7,FALSE)</f>
        <v>8.3931679398307004</v>
      </c>
      <c r="S313" s="40" t="str">
        <f>IF(COUNTIF(H313:L313,"&gt;"&amp;'reference parameters'!$B$2)&gt;='reference parameters'!$B$3,IF(COUNTIF('diff expr Varroa+DWV'!M313:Q313,"&gt;"&amp;'reference parameters'!$B$2)&gt;='reference parameters'!$B$4,"OK"))</f>
        <v>OK</v>
      </c>
      <c r="U313" s="3">
        <f t="shared" si="177"/>
        <v>2</v>
      </c>
      <c r="V313" s="3">
        <f t="shared" si="178"/>
        <v>4</v>
      </c>
      <c r="W313" s="3">
        <f t="shared" si="179"/>
        <v>7</v>
      </c>
      <c r="X313" s="3">
        <f t="shared" si="180"/>
        <v>5</v>
      </c>
      <c r="Y313" s="3">
        <f t="shared" si="181"/>
        <v>3</v>
      </c>
      <c r="Z313" s="3">
        <f t="shared" si="182"/>
        <v>10</v>
      </c>
      <c r="AA313" s="3">
        <f t="shared" si="183"/>
        <v>6</v>
      </c>
      <c r="AB313" s="3">
        <f t="shared" si="184"/>
        <v>9</v>
      </c>
      <c r="AC313" s="3">
        <f t="shared" si="185"/>
        <v>1</v>
      </c>
      <c r="AD313" s="3">
        <f t="shared" si="186"/>
        <v>8</v>
      </c>
      <c r="AE313" s="3"/>
      <c r="AF313" s="3">
        <f t="shared" si="187"/>
        <v>0</v>
      </c>
      <c r="AG313" s="3">
        <f t="shared" si="188"/>
        <v>0</v>
      </c>
      <c r="AH313" s="3">
        <f t="shared" si="189"/>
        <v>0</v>
      </c>
      <c r="AI313" s="3">
        <f t="shared" si="190"/>
        <v>0</v>
      </c>
      <c r="AJ313" s="3">
        <f t="shared" si="191"/>
        <v>0</v>
      </c>
      <c r="AK313" s="3">
        <f t="shared" si="192"/>
        <v>0</v>
      </c>
      <c r="AL313" s="3">
        <f t="shared" si="193"/>
        <v>0</v>
      </c>
      <c r="AM313" s="3">
        <f t="shared" si="194"/>
        <v>0</v>
      </c>
      <c r="AN313" s="3">
        <f t="shared" si="195"/>
        <v>0</v>
      </c>
      <c r="AO313" s="3">
        <f t="shared" si="196"/>
        <v>0</v>
      </c>
      <c r="AP313" s="3"/>
      <c r="AQ313" s="3">
        <f t="shared" si="197"/>
        <v>2</v>
      </c>
      <c r="AR313" s="3">
        <f t="shared" si="198"/>
        <v>4</v>
      </c>
      <c r="AS313" s="3">
        <f t="shared" si="199"/>
        <v>7</v>
      </c>
      <c r="AT313" s="3">
        <f t="shared" si="200"/>
        <v>5</v>
      </c>
      <c r="AU313" s="3">
        <f t="shared" si="201"/>
        <v>3</v>
      </c>
      <c r="AV313" s="3">
        <f t="shared" si="202"/>
        <v>10</v>
      </c>
      <c r="AW313" s="3">
        <f t="shared" si="203"/>
        <v>6</v>
      </c>
      <c r="AX313" s="3">
        <f t="shared" si="204"/>
        <v>9</v>
      </c>
      <c r="AY313" s="3">
        <f t="shared" si="205"/>
        <v>1</v>
      </c>
      <c r="AZ313" s="3">
        <f t="shared" si="206"/>
        <v>8</v>
      </c>
      <c r="BA313" s="3"/>
      <c r="BB313" s="6">
        <f t="shared" si="207"/>
        <v>5</v>
      </c>
      <c r="BC313" s="3">
        <f t="shared" si="208"/>
        <v>5</v>
      </c>
      <c r="BD313" s="3">
        <f t="shared" si="211"/>
        <v>21</v>
      </c>
      <c r="BE313" s="3">
        <f t="shared" si="212"/>
        <v>34</v>
      </c>
      <c r="BF313" s="3">
        <f t="shared" si="213"/>
        <v>19</v>
      </c>
      <c r="BG313" s="3">
        <f t="shared" si="214"/>
        <v>6</v>
      </c>
      <c r="BH313" s="3">
        <f t="shared" si="215"/>
        <v>6</v>
      </c>
      <c r="BI313" s="28">
        <f t="shared" si="216"/>
        <v>12.5</v>
      </c>
      <c r="BJ313" s="28">
        <f t="shared" si="217"/>
        <v>4.7871355387816905</v>
      </c>
      <c r="BK313" s="44">
        <f t="shared" si="218"/>
        <v>-1.3578057164544433</v>
      </c>
      <c r="BL313" s="45">
        <f t="shared" si="209"/>
        <v>8.7262670284291577E-2</v>
      </c>
      <c r="BM313" s="39"/>
      <c r="BN313" s="39" t="str">
        <f t="shared" si="219"/>
        <v/>
      </c>
      <c r="BP313" s="12">
        <f t="shared" si="220"/>
        <v>2.3092502374317248E-2</v>
      </c>
    </row>
    <row r="314" spans="1:68">
      <c r="A314" s="43" t="s">
        <v>1107</v>
      </c>
      <c r="B314" s="43" t="s">
        <v>1108</v>
      </c>
      <c r="C314" s="43" t="s">
        <v>1109</v>
      </c>
      <c r="D314" s="43" t="s">
        <v>1110</v>
      </c>
      <c r="E314" s="43" t="s">
        <v>584</v>
      </c>
      <c r="F314" s="12" t="str">
        <f t="shared" si="210"/>
        <v>Immune syst</v>
      </c>
      <c r="H314" s="12">
        <f>VLOOKUP($B314,data!$B$3:$Q$11565,'diff expr Varroa+DWV'!H$7,FALSE)</f>
        <v>3.7779852140208301</v>
      </c>
      <c r="I314" s="12">
        <f>VLOOKUP($B314,data!$B$3:$Q$11565,'diff expr Varroa+DWV'!I$7,FALSE)</f>
        <v>3.9548310731697001</v>
      </c>
      <c r="J314" s="12">
        <f>VLOOKUP($B314,data!$B$3:$Q$11565,'diff expr Varroa+DWV'!J$7,FALSE)</f>
        <v>3.6381873987360902</v>
      </c>
      <c r="K314" s="12">
        <f>VLOOKUP($B314,data!$B$3:$Q$11565,'diff expr Varroa+DWV'!K$7,FALSE)</f>
        <v>4.2917886290068799</v>
      </c>
      <c r="L314" s="12">
        <f>VLOOKUP($B314,data!$B$3:$Q$11565,'diff expr Varroa+DWV'!L$7,FALSE)</f>
        <v>3.9446609719593901</v>
      </c>
      <c r="M314" s="12">
        <f>VLOOKUP($B314,data!$B$3:$Q$11565,'diff expr Varroa+DWV'!M$7,FALSE)</f>
        <v>3.6461416973015899</v>
      </c>
      <c r="N314" s="12">
        <f>VLOOKUP($B314,data!$B$3:$Q$11565,'diff expr Varroa+DWV'!N$7,FALSE)</f>
        <v>4.1706164353931596</v>
      </c>
      <c r="O314" s="12">
        <f>VLOOKUP($B314,data!$B$3:$Q$11565,'diff expr Varroa+DWV'!O$7,FALSE)</f>
        <v>3.5569664057961599</v>
      </c>
      <c r="P314" s="12">
        <f>VLOOKUP($B314,data!$B$3:$Q$11565,'diff expr Varroa+DWV'!P$7,FALSE)</f>
        <v>3.7927642367557501</v>
      </c>
      <c r="Q314" s="12">
        <f>VLOOKUP($B314,data!$B$3:$Q$11565,'diff expr Varroa+DWV'!Q$7,FALSE)</f>
        <v>5.81282804418474</v>
      </c>
      <c r="S314" s="40" t="str">
        <f>IF(COUNTIF(H314:L314,"&gt;"&amp;'reference parameters'!$B$2)&gt;='reference parameters'!$B$3,IF(COUNTIF('diff expr Varroa+DWV'!M314:Q314,"&gt;"&amp;'reference parameters'!$B$2)&gt;='reference parameters'!$B$4,"OK"))</f>
        <v>OK</v>
      </c>
      <c r="U314" s="3">
        <f t="shared" si="177"/>
        <v>4</v>
      </c>
      <c r="V314" s="3">
        <f t="shared" si="178"/>
        <v>7</v>
      </c>
      <c r="W314" s="3">
        <f t="shared" si="179"/>
        <v>2</v>
      </c>
      <c r="X314" s="3">
        <f t="shared" si="180"/>
        <v>9</v>
      </c>
      <c r="Y314" s="3">
        <f t="shared" si="181"/>
        <v>6</v>
      </c>
      <c r="Z314" s="3">
        <f t="shared" si="182"/>
        <v>3</v>
      </c>
      <c r="AA314" s="3">
        <f t="shared" si="183"/>
        <v>8</v>
      </c>
      <c r="AB314" s="3">
        <f t="shared" si="184"/>
        <v>1</v>
      </c>
      <c r="AC314" s="3">
        <f t="shared" si="185"/>
        <v>5</v>
      </c>
      <c r="AD314" s="3">
        <f t="shared" si="186"/>
        <v>10</v>
      </c>
      <c r="AE314" s="3"/>
      <c r="AF314" s="3">
        <f t="shared" si="187"/>
        <v>0</v>
      </c>
      <c r="AG314" s="3">
        <f t="shared" si="188"/>
        <v>0</v>
      </c>
      <c r="AH314" s="3">
        <f t="shared" si="189"/>
        <v>0</v>
      </c>
      <c r="AI314" s="3">
        <f t="shared" si="190"/>
        <v>0</v>
      </c>
      <c r="AJ314" s="3">
        <f t="shared" si="191"/>
        <v>0</v>
      </c>
      <c r="AK314" s="3">
        <f t="shared" si="192"/>
        <v>0</v>
      </c>
      <c r="AL314" s="3">
        <f t="shared" si="193"/>
        <v>0</v>
      </c>
      <c r="AM314" s="3">
        <f t="shared" si="194"/>
        <v>0</v>
      </c>
      <c r="AN314" s="3">
        <f t="shared" si="195"/>
        <v>0</v>
      </c>
      <c r="AO314" s="3">
        <f t="shared" si="196"/>
        <v>0</v>
      </c>
      <c r="AP314" s="3"/>
      <c r="AQ314" s="3">
        <f t="shared" si="197"/>
        <v>4</v>
      </c>
      <c r="AR314" s="3">
        <f t="shared" si="198"/>
        <v>7</v>
      </c>
      <c r="AS314" s="3">
        <f t="shared" si="199"/>
        <v>2</v>
      </c>
      <c r="AT314" s="3">
        <f t="shared" si="200"/>
        <v>9</v>
      </c>
      <c r="AU314" s="3">
        <f t="shared" si="201"/>
        <v>6</v>
      </c>
      <c r="AV314" s="3">
        <f t="shared" si="202"/>
        <v>3</v>
      </c>
      <c r="AW314" s="3">
        <f t="shared" si="203"/>
        <v>8</v>
      </c>
      <c r="AX314" s="3">
        <f t="shared" si="204"/>
        <v>1</v>
      </c>
      <c r="AY314" s="3">
        <f t="shared" si="205"/>
        <v>5</v>
      </c>
      <c r="AZ314" s="3">
        <f t="shared" si="206"/>
        <v>10</v>
      </c>
      <c r="BA314" s="3"/>
      <c r="BB314" s="6">
        <f t="shared" si="207"/>
        <v>5</v>
      </c>
      <c r="BC314" s="3">
        <f t="shared" si="208"/>
        <v>5</v>
      </c>
      <c r="BD314" s="3">
        <f t="shared" si="211"/>
        <v>28</v>
      </c>
      <c r="BE314" s="3">
        <f t="shared" si="212"/>
        <v>27</v>
      </c>
      <c r="BF314" s="3">
        <f t="shared" si="213"/>
        <v>12</v>
      </c>
      <c r="BG314" s="3">
        <f t="shared" si="214"/>
        <v>13</v>
      </c>
      <c r="BH314" s="3">
        <f t="shared" si="215"/>
        <v>12</v>
      </c>
      <c r="BI314" s="28">
        <f t="shared" si="216"/>
        <v>12.5</v>
      </c>
      <c r="BJ314" s="28">
        <f t="shared" si="217"/>
        <v>4.7871355387816905</v>
      </c>
      <c r="BK314" s="44">
        <f t="shared" si="218"/>
        <v>-0.10444659357341871</v>
      </c>
      <c r="BL314" s="45">
        <f t="shared" si="209"/>
        <v>0.45840747426404427</v>
      </c>
      <c r="BM314" s="39"/>
      <c r="BN314" s="39" t="str">
        <f t="shared" si="219"/>
        <v/>
      </c>
      <c r="BP314" s="12">
        <f t="shared" si="220"/>
        <v>2.9370152499994601E-2</v>
      </c>
    </row>
    <row r="315" spans="1:68">
      <c r="A315" s="43" t="s">
        <v>1111</v>
      </c>
      <c r="B315" s="43" t="s">
        <v>1112</v>
      </c>
      <c r="C315" s="43" t="s">
        <v>1113</v>
      </c>
      <c r="D315" s="43" t="s">
        <v>1114</v>
      </c>
      <c r="E315" s="43" t="s">
        <v>1115</v>
      </c>
      <c r="F315" s="12" t="str">
        <f t="shared" si="210"/>
        <v>Imd-Pathway</v>
      </c>
      <c r="H315" s="12">
        <f>VLOOKUP($B315,data!$B$3:$Q$11565,'diff expr Varroa+DWV'!H$7,FALSE)</f>
        <v>8.6164409372617996</v>
      </c>
      <c r="I315" s="12">
        <f>VLOOKUP($B315,data!$B$3:$Q$11565,'diff expr Varroa+DWV'!I$7,FALSE)</f>
        <v>8.6170607836477604</v>
      </c>
      <c r="J315" s="12">
        <f>VLOOKUP($B315,data!$B$3:$Q$11565,'diff expr Varroa+DWV'!J$7,FALSE)</f>
        <v>8.6267683233831001</v>
      </c>
      <c r="K315" s="12">
        <f>VLOOKUP($B315,data!$B$3:$Q$11565,'diff expr Varroa+DWV'!K$7,FALSE)</f>
        <v>8.6042568184110504</v>
      </c>
      <c r="L315" s="12">
        <f>VLOOKUP($B315,data!$B$3:$Q$11565,'diff expr Varroa+DWV'!L$7,FALSE)</f>
        <v>8.5339759392679504</v>
      </c>
      <c r="M315" s="12">
        <f>VLOOKUP($B315,data!$B$3:$Q$11565,'diff expr Varroa+DWV'!M$7,FALSE)</f>
        <v>8.4881265999285205</v>
      </c>
      <c r="N315" s="12">
        <f>VLOOKUP($B315,data!$B$3:$Q$11565,'diff expr Varroa+DWV'!N$7,FALSE)</f>
        <v>8.3423491925290403</v>
      </c>
      <c r="O315" s="12">
        <f>VLOOKUP($B315,data!$B$3:$Q$11565,'diff expr Varroa+DWV'!O$7,FALSE)</f>
        <v>8.6019421605313795</v>
      </c>
      <c r="P315" s="12">
        <f>VLOOKUP($B315,data!$B$3:$Q$11565,'diff expr Varroa+DWV'!P$7,FALSE)</f>
        <v>9.0053554994578295</v>
      </c>
      <c r="Q315" s="12">
        <f>VLOOKUP($B315,data!$B$3:$Q$11565,'diff expr Varroa+DWV'!Q$7,FALSE)</f>
        <v>7.5369478347710803</v>
      </c>
      <c r="S315" s="40" t="str">
        <f>IF(COUNTIF(H315:L315,"&gt;"&amp;'reference parameters'!$B$2)&gt;='reference parameters'!$B$3,IF(COUNTIF('diff expr Varroa+DWV'!M315:Q315,"&gt;"&amp;'reference parameters'!$B$2)&gt;='reference parameters'!$B$4,"OK"))</f>
        <v>OK</v>
      </c>
      <c r="U315" s="3">
        <f t="shared" si="177"/>
        <v>7</v>
      </c>
      <c r="V315" s="3">
        <f t="shared" si="178"/>
        <v>8</v>
      </c>
      <c r="W315" s="3">
        <f t="shared" si="179"/>
        <v>9</v>
      </c>
      <c r="X315" s="3">
        <f t="shared" si="180"/>
        <v>6</v>
      </c>
      <c r="Y315" s="3">
        <f t="shared" si="181"/>
        <v>4</v>
      </c>
      <c r="Z315" s="3">
        <f t="shared" si="182"/>
        <v>3</v>
      </c>
      <c r="AA315" s="3">
        <f t="shared" si="183"/>
        <v>2</v>
      </c>
      <c r="AB315" s="3">
        <f t="shared" si="184"/>
        <v>5</v>
      </c>
      <c r="AC315" s="3">
        <f t="shared" si="185"/>
        <v>10</v>
      </c>
      <c r="AD315" s="3">
        <f t="shared" si="186"/>
        <v>1</v>
      </c>
      <c r="AE315" s="3"/>
      <c r="AF315" s="3">
        <f t="shared" si="187"/>
        <v>0</v>
      </c>
      <c r="AG315" s="3">
        <f t="shared" si="188"/>
        <v>0</v>
      </c>
      <c r="AH315" s="3">
        <f t="shared" si="189"/>
        <v>0</v>
      </c>
      <c r="AI315" s="3">
        <f t="shared" si="190"/>
        <v>0</v>
      </c>
      <c r="AJ315" s="3">
        <f t="shared" si="191"/>
        <v>0</v>
      </c>
      <c r="AK315" s="3">
        <f t="shared" si="192"/>
        <v>0</v>
      </c>
      <c r="AL315" s="3">
        <f t="shared" si="193"/>
        <v>0</v>
      </c>
      <c r="AM315" s="3">
        <f t="shared" si="194"/>
        <v>0</v>
      </c>
      <c r="AN315" s="3">
        <f t="shared" si="195"/>
        <v>0</v>
      </c>
      <c r="AO315" s="3">
        <f t="shared" si="196"/>
        <v>0</v>
      </c>
      <c r="AP315" s="3"/>
      <c r="AQ315" s="3">
        <f t="shared" si="197"/>
        <v>7</v>
      </c>
      <c r="AR315" s="3">
        <f t="shared" si="198"/>
        <v>8</v>
      </c>
      <c r="AS315" s="3">
        <f t="shared" si="199"/>
        <v>9</v>
      </c>
      <c r="AT315" s="3">
        <f t="shared" si="200"/>
        <v>6</v>
      </c>
      <c r="AU315" s="3">
        <f t="shared" si="201"/>
        <v>4</v>
      </c>
      <c r="AV315" s="3">
        <f t="shared" si="202"/>
        <v>3</v>
      </c>
      <c r="AW315" s="3">
        <f t="shared" si="203"/>
        <v>2</v>
      </c>
      <c r="AX315" s="3">
        <f t="shared" si="204"/>
        <v>5</v>
      </c>
      <c r="AY315" s="3">
        <f t="shared" si="205"/>
        <v>10</v>
      </c>
      <c r="AZ315" s="3">
        <f t="shared" si="206"/>
        <v>1</v>
      </c>
      <c r="BA315" s="3"/>
      <c r="BB315" s="6">
        <f t="shared" si="207"/>
        <v>5</v>
      </c>
      <c r="BC315" s="3">
        <f t="shared" si="208"/>
        <v>5</v>
      </c>
      <c r="BD315" s="3">
        <f t="shared" si="211"/>
        <v>34</v>
      </c>
      <c r="BE315" s="3">
        <f t="shared" si="212"/>
        <v>21</v>
      </c>
      <c r="BF315" s="3">
        <f t="shared" si="213"/>
        <v>6</v>
      </c>
      <c r="BG315" s="3">
        <f t="shared" si="214"/>
        <v>19</v>
      </c>
      <c r="BH315" s="3">
        <f t="shared" si="215"/>
        <v>6</v>
      </c>
      <c r="BI315" s="28">
        <f t="shared" si="216"/>
        <v>12.5</v>
      </c>
      <c r="BJ315" s="28">
        <f t="shared" si="217"/>
        <v>4.7871355387816905</v>
      </c>
      <c r="BK315" s="44">
        <f t="shared" si="218"/>
        <v>-1.3578057164544433</v>
      </c>
      <c r="BL315" s="45">
        <f t="shared" si="209"/>
        <v>8.7262670284291577E-2</v>
      </c>
      <c r="BM315" s="39"/>
      <c r="BN315" s="39" t="str">
        <f t="shared" si="219"/>
        <v/>
      </c>
      <c r="BP315" s="12">
        <f t="shared" si="220"/>
        <v>-1.0465512710618602E-2</v>
      </c>
    </row>
    <row r="316" spans="1:68">
      <c r="A316" s="43" t="s">
        <v>1116</v>
      </c>
      <c r="B316" s="43" t="s">
        <v>1117</v>
      </c>
      <c r="C316" s="43" t="s">
        <v>1118</v>
      </c>
      <c r="D316" s="43" t="s">
        <v>1119</v>
      </c>
      <c r="E316" s="43" t="s">
        <v>1115</v>
      </c>
      <c r="F316" s="12" t="str">
        <f t="shared" si="210"/>
        <v>Imd-Pathway</v>
      </c>
      <c r="H316" s="12">
        <f>VLOOKUP($B316,data!$B$3:$Q$11565,'diff expr Varroa+DWV'!H$7,FALSE)</f>
        <v>3.8862082974622001</v>
      </c>
      <c r="I316" s="12">
        <f>VLOOKUP($B316,data!$B$3:$Q$11565,'diff expr Varroa+DWV'!I$7,FALSE)</f>
        <v>3.9548310731697001</v>
      </c>
      <c r="J316" s="12">
        <f>VLOOKUP($B316,data!$B$3:$Q$11565,'diff expr Varroa+DWV'!J$7,FALSE)</f>
        <v>3.6381873987360902</v>
      </c>
      <c r="K316" s="12">
        <f>VLOOKUP($B316,data!$B$3:$Q$11565,'diff expr Varroa+DWV'!K$7,FALSE)</f>
        <v>2.8218677180984102</v>
      </c>
      <c r="L316" s="12">
        <f>VLOOKUP($B316,data!$B$3:$Q$11565,'diff expr Varroa+DWV'!L$7,FALSE)</f>
        <v>4.1380367534927496</v>
      </c>
      <c r="M316" s="12">
        <f>VLOOKUP($B316,data!$B$3:$Q$11565,'diff expr Varroa+DWV'!M$7,FALSE)</f>
        <v>3.6461416973015899</v>
      </c>
      <c r="N316" s="12">
        <f>VLOOKUP($B316,data!$B$3:$Q$11565,'diff expr Varroa+DWV'!N$7,FALSE)</f>
        <v>3.9019995236038798</v>
      </c>
      <c r="O316" s="12">
        <f>VLOOKUP($B316,data!$B$3:$Q$11565,'diff expr Varroa+DWV'!O$7,FALSE)</f>
        <v>3.9295289699043701</v>
      </c>
      <c r="P316" s="12">
        <f>VLOOKUP($B316,data!$B$3:$Q$11565,'diff expr Varroa+DWV'!P$7,FALSE)</f>
        <v>3.6194497939779602</v>
      </c>
      <c r="Q316" s="12">
        <f>VLOOKUP($B316,data!$B$3:$Q$11565,'diff expr Varroa+DWV'!Q$7,FALSE)</f>
        <v>6.6375058506955904</v>
      </c>
      <c r="S316" s="40" t="str">
        <f>IF(COUNTIF(H316:L316,"&gt;"&amp;'reference parameters'!$B$2)&gt;='reference parameters'!$B$3,IF(COUNTIF('diff expr Varroa+DWV'!M316:Q316,"&gt;"&amp;'reference parameters'!$B$2)&gt;='reference parameters'!$B$4,"OK"))</f>
        <v>OK</v>
      </c>
      <c r="U316" s="3">
        <f t="shared" si="177"/>
        <v>5</v>
      </c>
      <c r="V316" s="3">
        <f t="shared" si="178"/>
        <v>8</v>
      </c>
      <c r="W316" s="3">
        <f t="shared" si="179"/>
        <v>3</v>
      </c>
      <c r="X316" s="3">
        <f t="shared" si="180"/>
        <v>1</v>
      </c>
      <c r="Y316" s="3">
        <f t="shared" si="181"/>
        <v>9</v>
      </c>
      <c r="Z316" s="3">
        <f t="shared" si="182"/>
        <v>4</v>
      </c>
      <c r="AA316" s="3">
        <f t="shared" si="183"/>
        <v>6</v>
      </c>
      <c r="AB316" s="3">
        <f t="shared" si="184"/>
        <v>7</v>
      </c>
      <c r="AC316" s="3">
        <f t="shared" si="185"/>
        <v>2</v>
      </c>
      <c r="AD316" s="3">
        <f t="shared" si="186"/>
        <v>10</v>
      </c>
      <c r="AE316" s="3"/>
      <c r="AF316" s="3">
        <f t="shared" si="187"/>
        <v>0</v>
      </c>
      <c r="AG316" s="3">
        <f t="shared" si="188"/>
        <v>0</v>
      </c>
      <c r="AH316" s="3">
        <f t="shared" si="189"/>
        <v>0</v>
      </c>
      <c r="AI316" s="3">
        <f t="shared" si="190"/>
        <v>0</v>
      </c>
      <c r="AJ316" s="3">
        <f t="shared" si="191"/>
        <v>0</v>
      </c>
      <c r="AK316" s="3">
        <f t="shared" si="192"/>
        <v>0</v>
      </c>
      <c r="AL316" s="3">
        <f t="shared" si="193"/>
        <v>0</v>
      </c>
      <c r="AM316" s="3">
        <f t="shared" si="194"/>
        <v>0</v>
      </c>
      <c r="AN316" s="3">
        <f t="shared" si="195"/>
        <v>0</v>
      </c>
      <c r="AO316" s="3">
        <f t="shared" si="196"/>
        <v>0</v>
      </c>
      <c r="AP316" s="3"/>
      <c r="AQ316" s="3">
        <f t="shared" si="197"/>
        <v>5</v>
      </c>
      <c r="AR316" s="3">
        <f t="shared" si="198"/>
        <v>8</v>
      </c>
      <c r="AS316" s="3">
        <f t="shared" si="199"/>
        <v>3</v>
      </c>
      <c r="AT316" s="3">
        <f t="shared" si="200"/>
        <v>1</v>
      </c>
      <c r="AU316" s="3">
        <f t="shared" si="201"/>
        <v>9</v>
      </c>
      <c r="AV316" s="3">
        <f t="shared" si="202"/>
        <v>4</v>
      </c>
      <c r="AW316" s="3">
        <f t="shared" si="203"/>
        <v>6</v>
      </c>
      <c r="AX316" s="3">
        <f t="shared" si="204"/>
        <v>7</v>
      </c>
      <c r="AY316" s="3">
        <f t="shared" si="205"/>
        <v>2</v>
      </c>
      <c r="AZ316" s="3">
        <f t="shared" si="206"/>
        <v>10</v>
      </c>
      <c r="BA316" s="3"/>
      <c r="BB316" s="6">
        <f t="shared" si="207"/>
        <v>5</v>
      </c>
      <c r="BC316" s="3">
        <f t="shared" si="208"/>
        <v>5</v>
      </c>
      <c r="BD316" s="3">
        <f t="shared" si="211"/>
        <v>26</v>
      </c>
      <c r="BE316" s="3">
        <f t="shared" si="212"/>
        <v>29</v>
      </c>
      <c r="BF316" s="3">
        <f t="shared" si="213"/>
        <v>14</v>
      </c>
      <c r="BG316" s="3">
        <f t="shared" si="214"/>
        <v>11</v>
      </c>
      <c r="BH316" s="3">
        <f t="shared" si="215"/>
        <v>11</v>
      </c>
      <c r="BI316" s="28">
        <f t="shared" si="216"/>
        <v>12.5</v>
      </c>
      <c r="BJ316" s="28">
        <f t="shared" si="217"/>
        <v>4.7871355387816905</v>
      </c>
      <c r="BK316" s="44">
        <f t="shared" si="218"/>
        <v>-0.31333978072025609</v>
      </c>
      <c r="BL316" s="45">
        <f t="shared" si="209"/>
        <v>0.37701126503103738</v>
      </c>
      <c r="BM316" s="39"/>
      <c r="BN316" s="39" t="str">
        <f t="shared" si="219"/>
        <v/>
      </c>
      <c r="BP316" s="12">
        <f t="shared" si="220"/>
        <v>7.1411712723210341E-2</v>
      </c>
    </row>
    <row r="317" spans="1:68">
      <c r="A317" s="43" t="s">
        <v>1120</v>
      </c>
      <c r="B317" s="43" t="s">
        <v>1121</v>
      </c>
      <c r="C317" s="43" t="s">
        <v>1122</v>
      </c>
      <c r="D317" s="43" t="s">
        <v>1123</v>
      </c>
      <c r="E317" s="43" t="s">
        <v>1115</v>
      </c>
      <c r="F317" s="12" t="str">
        <f t="shared" si="210"/>
        <v>Imd-Pathway</v>
      </c>
      <c r="H317" s="12" t="e">
        <f>VLOOKUP($B317,data!$B$3:$Q$11565,'diff expr Varroa+DWV'!H$7,FALSE)</f>
        <v>#N/A</v>
      </c>
      <c r="I317" s="12" t="e">
        <f>VLOOKUP($B317,data!$B$3:$Q$11565,'diff expr Varroa+DWV'!I$7,FALSE)</f>
        <v>#N/A</v>
      </c>
      <c r="J317" s="12" t="e">
        <f>VLOOKUP($B317,data!$B$3:$Q$11565,'diff expr Varroa+DWV'!J$7,FALSE)</f>
        <v>#N/A</v>
      </c>
      <c r="K317" s="12" t="e">
        <f>VLOOKUP($B317,data!$B$3:$Q$11565,'diff expr Varroa+DWV'!K$7,FALSE)</f>
        <v>#N/A</v>
      </c>
      <c r="L317" s="12" t="e">
        <f>VLOOKUP($B317,data!$B$3:$Q$11565,'diff expr Varroa+DWV'!L$7,FALSE)</f>
        <v>#N/A</v>
      </c>
      <c r="M317" s="12" t="e">
        <f>VLOOKUP($B317,data!$B$3:$Q$11565,'diff expr Varroa+DWV'!M$7,FALSE)</f>
        <v>#N/A</v>
      </c>
      <c r="N317" s="12" t="e">
        <f>VLOOKUP($B317,data!$B$3:$Q$11565,'diff expr Varroa+DWV'!N$7,FALSE)</f>
        <v>#N/A</v>
      </c>
      <c r="O317" s="12" t="e">
        <f>VLOOKUP($B317,data!$B$3:$Q$11565,'diff expr Varroa+DWV'!O$7,FALSE)</f>
        <v>#N/A</v>
      </c>
      <c r="P317" s="12" t="e">
        <f>VLOOKUP($B317,data!$B$3:$Q$11565,'diff expr Varroa+DWV'!P$7,FALSE)</f>
        <v>#N/A</v>
      </c>
      <c r="Q317" s="12" t="e">
        <f>VLOOKUP($B317,data!$B$3:$Q$11565,'diff expr Varroa+DWV'!Q$7,FALSE)</f>
        <v>#N/A</v>
      </c>
      <c r="S317" s="40" t="b">
        <f>IF(COUNTIF(H317:L317,"&gt;"&amp;'reference parameters'!$B$2)&gt;='reference parameters'!$B$3,IF(COUNTIF('diff expr Varroa+DWV'!M317:Q317,"&gt;"&amp;'reference parameters'!$B$2)&gt;='reference parameters'!$B$4,"OK"))</f>
        <v>0</v>
      </c>
      <c r="U317" s="3" t="b">
        <f t="shared" si="177"/>
        <v>0</v>
      </c>
      <c r="V317" s="3" t="b">
        <f t="shared" si="178"/>
        <v>0</v>
      </c>
      <c r="W317" s="3" t="b">
        <f t="shared" si="179"/>
        <v>0</v>
      </c>
      <c r="X317" s="3" t="b">
        <f t="shared" si="180"/>
        <v>0</v>
      </c>
      <c r="Y317" s="3" t="b">
        <f t="shared" si="181"/>
        <v>0</v>
      </c>
      <c r="Z317" s="3" t="b">
        <f t="shared" si="182"/>
        <v>0</v>
      </c>
      <c r="AA317" s="3" t="b">
        <f t="shared" si="183"/>
        <v>0</v>
      </c>
      <c r="AB317" s="3" t="b">
        <f t="shared" si="184"/>
        <v>0</v>
      </c>
      <c r="AC317" s="3" t="b">
        <f t="shared" si="185"/>
        <v>0</v>
      </c>
      <c r="AD317" s="3" t="b">
        <f t="shared" si="186"/>
        <v>0</v>
      </c>
      <c r="AE317" s="3"/>
      <c r="AF317" s="3" t="str">
        <f t="shared" si="187"/>
        <v/>
      </c>
      <c r="AG317" s="3" t="str">
        <f t="shared" si="188"/>
        <v/>
      </c>
      <c r="AH317" s="3" t="str">
        <f t="shared" si="189"/>
        <v/>
      </c>
      <c r="AI317" s="3" t="str">
        <f t="shared" si="190"/>
        <v/>
      </c>
      <c r="AJ317" s="3" t="str">
        <f t="shared" si="191"/>
        <v/>
      </c>
      <c r="AK317" s="3" t="str">
        <f t="shared" si="192"/>
        <v/>
      </c>
      <c r="AL317" s="3" t="str">
        <f t="shared" si="193"/>
        <v/>
      </c>
      <c r="AM317" s="3" t="str">
        <f t="shared" si="194"/>
        <v/>
      </c>
      <c r="AN317" s="3" t="str">
        <f t="shared" si="195"/>
        <v/>
      </c>
      <c r="AO317" s="3" t="str">
        <f t="shared" si="196"/>
        <v/>
      </c>
      <c r="AP317" s="3"/>
      <c r="AQ317" s="3" t="str">
        <f t="shared" si="197"/>
        <v/>
      </c>
      <c r="AR317" s="3" t="str">
        <f t="shared" si="198"/>
        <v/>
      </c>
      <c r="AS317" s="3" t="str">
        <f t="shared" si="199"/>
        <v/>
      </c>
      <c r="AT317" s="3" t="str">
        <f t="shared" si="200"/>
        <v/>
      </c>
      <c r="AU317" s="3" t="str">
        <f t="shared" si="201"/>
        <v/>
      </c>
      <c r="AV317" s="3" t="str">
        <f t="shared" si="202"/>
        <v/>
      </c>
      <c r="AW317" s="3" t="str">
        <f t="shared" si="203"/>
        <v/>
      </c>
      <c r="AX317" s="3" t="str">
        <f t="shared" si="204"/>
        <v/>
      </c>
      <c r="AY317" s="3" t="str">
        <f t="shared" si="205"/>
        <v/>
      </c>
      <c r="AZ317" s="3" t="str">
        <f t="shared" si="206"/>
        <v/>
      </c>
      <c r="BA317" s="3"/>
      <c r="BB317" s="6">
        <f t="shared" si="207"/>
        <v>0</v>
      </c>
      <c r="BC317" s="3">
        <f t="shared" si="208"/>
        <v>0</v>
      </c>
      <c r="BD317" s="3">
        <f t="shared" si="211"/>
        <v>0</v>
      </c>
      <c r="BE317" s="3">
        <f t="shared" si="212"/>
        <v>0</v>
      </c>
      <c r="BF317" s="3">
        <f t="shared" si="213"/>
        <v>0</v>
      </c>
      <c r="BG317" s="3">
        <f t="shared" si="214"/>
        <v>0</v>
      </c>
      <c r="BH317" s="3">
        <f t="shared" si="215"/>
        <v>0</v>
      </c>
      <c r="BI317" s="28">
        <f t="shared" si="216"/>
        <v>0</v>
      </c>
      <c r="BJ317" s="28">
        <f t="shared" si="217"/>
        <v>0</v>
      </c>
      <c r="BK317" s="44" t="e">
        <f t="shared" si="218"/>
        <v>#DIV/0!</v>
      </c>
      <c r="BL317" s="45" t="str">
        <f t="shared" si="209"/>
        <v/>
      </c>
      <c r="BM317" s="39"/>
      <c r="BN317" s="39" t="str">
        <f t="shared" si="219"/>
        <v/>
      </c>
      <c r="BP317" s="12" t="e">
        <f t="shared" si="220"/>
        <v>#N/A</v>
      </c>
    </row>
    <row r="318" spans="1:68">
      <c r="A318" s="43" t="s">
        <v>1124</v>
      </c>
      <c r="B318" s="43" t="s">
        <v>1125</v>
      </c>
      <c r="C318" s="43" t="s">
        <v>1126</v>
      </c>
      <c r="D318" s="43" t="s">
        <v>1127</v>
      </c>
      <c r="E318" s="43" t="s">
        <v>1115</v>
      </c>
      <c r="F318" s="12" t="str">
        <f t="shared" si="210"/>
        <v>Imd-Pathway</v>
      </c>
      <c r="H318" s="12">
        <f>VLOOKUP($B318,data!$B$3:$Q$11565,'diff expr Varroa+DWV'!H$7,FALSE)</f>
        <v>8.2586863930716792</v>
      </c>
      <c r="I318" s="12">
        <f>VLOOKUP($B318,data!$B$3:$Q$11565,'diff expr Varroa+DWV'!I$7,FALSE)</f>
        <v>8.4376625844006501</v>
      </c>
      <c r="J318" s="12">
        <f>VLOOKUP($B318,data!$B$3:$Q$11565,'diff expr Varroa+DWV'!J$7,FALSE)</f>
        <v>8.5027560619880909</v>
      </c>
      <c r="K318" s="12">
        <f>VLOOKUP($B318,data!$B$3:$Q$11565,'diff expr Varroa+DWV'!K$7,FALSE)</f>
        <v>8.2688181739810798</v>
      </c>
      <c r="L318" s="12">
        <f>VLOOKUP($B318,data!$B$3:$Q$11565,'diff expr Varroa+DWV'!L$7,FALSE)</f>
        <v>8.0462206957731297</v>
      </c>
      <c r="M318" s="12">
        <f>VLOOKUP($B318,data!$B$3:$Q$11565,'diff expr Varroa+DWV'!M$7,FALSE)</f>
        <v>8.56469933264788</v>
      </c>
      <c r="N318" s="12">
        <f>VLOOKUP($B318,data!$B$3:$Q$11565,'diff expr Varroa+DWV'!N$7,FALSE)</f>
        <v>8.4002578903774392</v>
      </c>
      <c r="O318" s="12">
        <f>VLOOKUP($B318,data!$B$3:$Q$11565,'diff expr Varroa+DWV'!O$7,FALSE)</f>
        <v>8.4215798301825497</v>
      </c>
      <c r="P318" s="12">
        <f>VLOOKUP($B318,data!$B$3:$Q$11565,'diff expr Varroa+DWV'!P$7,FALSE)</f>
        <v>9.4446117044516509</v>
      </c>
      <c r="Q318" s="12">
        <f>VLOOKUP($B318,data!$B$3:$Q$11565,'diff expr Varroa+DWV'!Q$7,FALSE)</f>
        <v>5.81282804418474</v>
      </c>
      <c r="S318" s="40" t="str">
        <f>IF(COUNTIF(H318:L318,"&gt;"&amp;'reference parameters'!$B$2)&gt;='reference parameters'!$B$3,IF(COUNTIF('diff expr Varroa+DWV'!M318:Q318,"&gt;"&amp;'reference parameters'!$B$2)&gt;='reference parameters'!$B$4,"OK"))</f>
        <v>OK</v>
      </c>
      <c r="U318" s="3">
        <f t="shared" si="177"/>
        <v>3</v>
      </c>
      <c r="V318" s="3">
        <f t="shared" si="178"/>
        <v>7</v>
      </c>
      <c r="W318" s="3">
        <f t="shared" si="179"/>
        <v>8</v>
      </c>
      <c r="X318" s="3">
        <f t="shared" si="180"/>
        <v>4</v>
      </c>
      <c r="Y318" s="3">
        <f t="shared" si="181"/>
        <v>2</v>
      </c>
      <c r="Z318" s="3">
        <f t="shared" si="182"/>
        <v>9</v>
      </c>
      <c r="AA318" s="3">
        <f t="shared" si="183"/>
        <v>5</v>
      </c>
      <c r="AB318" s="3">
        <f t="shared" si="184"/>
        <v>6</v>
      </c>
      <c r="AC318" s="3">
        <f t="shared" si="185"/>
        <v>10</v>
      </c>
      <c r="AD318" s="3">
        <f t="shared" si="186"/>
        <v>1</v>
      </c>
      <c r="AE318" s="3"/>
      <c r="AF318" s="3">
        <f t="shared" si="187"/>
        <v>0</v>
      </c>
      <c r="AG318" s="3">
        <f t="shared" si="188"/>
        <v>0</v>
      </c>
      <c r="AH318" s="3">
        <f t="shared" si="189"/>
        <v>0</v>
      </c>
      <c r="AI318" s="3">
        <f t="shared" si="190"/>
        <v>0</v>
      </c>
      <c r="AJ318" s="3">
        <f t="shared" si="191"/>
        <v>0</v>
      </c>
      <c r="AK318" s="3">
        <f t="shared" si="192"/>
        <v>0</v>
      </c>
      <c r="AL318" s="3">
        <f t="shared" si="193"/>
        <v>0</v>
      </c>
      <c r="AM318" s="3">
        <f t="shared" si="194"/>
        <v>0</v>
      </c>
      <c r="AN318" s="3">
        <f t="shared" si="195"/>
        <v>0</v>
      </c>
      <c r="AO318" s="3">
        <f t="shared" si="196"/>
        <v>0</v>
      </c>
      <c r="AP318" s="3"/>
      <c r="AQ318" s="3">
        <f t="shared" si="197"/>
        <v>3</v>
      </c>
      <c r="AR318" s="3">
        <f t="shared" si="198"/>
        <v>7</v>
      </c>
      <c r="AS318" s="3">
        <f t="shared" si="199"/>
        <v>8</v>
      </c>
      <c r="AT318" s="3">
        <f t="shared" si="200"/>
        <v>4</v>
      </c>
      <c r="AU318" s="3">
        <f t="shared" si="201"/>
        <v>2</v>
      </c>
      <c r="AV318" s="3">
        <f t="shared" si="202"/>
        <v>9</v>
      </c>
      <c r="AW318" s="3">
        <f t="shared" si="203"/>
        <v>5</v>
      </c>
      <c r="AX318" s="3">
        <f t="shared" si="204"/>
        <v>6</v>
      </c>
      <c r="AY318" s="3">
        <f t="shared" si="205"/>
        <v>10</v>
      </c>
      <c r="AZ318" s="3">
        <f t="shared" si="206"/>
        <v>1</v>
      </c>
      <c r="BA318" s="3"/>
      <c r="BB318" s="6">
        <f t="shared" si="207"/>
        <v>5</v>
      </c>
      <c r="BC318" s="3">
        <f t="shared" si="208"/>
        <v>5</v>
      </c>
      <c r="BD318" s="3">
        <f t="shared" si="211"/>
        <v>24</v>
      </c>
      <c r="BE318" s="3">
        <f t="shared" si="212"/>
        <v>31</v>
      </c>
      <c r="BF318" s="3">
        <f t="shared" si="213"/>
        <v>16</v>
      </c>
      <c r="BG318" s="3">
        <f t="shared" si="214"/>
        <v>9</v>
      </c>
      <c r="BH318" s="3">
        <f t="shared" si="215"/>
        <v>9</v>
      </c>
      <c r="BI318" s="28">
        <f t="shared" si="216"/>
        <v>12.5</v>
      </c>
      <c r="BJ318" s="28">
        <f t="shared" si="217"/>
        <v>4.7871355387816905</v>
      </c>
      <c r="BK318" s="44">
        <f t="shared" si="218"/>
        <v>-0.73112615501393097</v>
      </c>
      <c r="BL318" s="45">
        <f t="shared" si="209"/>
        <v>0.23235104997023245</v>
      </c>
      <c r="BM318" s="39"/>
      <c r="BN318" s="39" t="str">
        <f t="shared" si="219"/>
        <v/>
      </c>
      <c r="BP318" s="12">
        <f t="shared" si="220"/>
        <v>-9.1998916638416049E-3</v>
      </c>
    </row>
    <row r="319" spans="1:68">
      <c r="A319" s="43" t="s">
        <v>1128</v>
      </c>
      <c r="B319" s="43" t="s">
        <v>1129</v>
      </c>
      <c r="C319" s="43" t="s">
        <v>1130</v>
      </c>
      <c r="D319" s="43" t="s">
        <v>1131</v>
      </c>
      <c r="E319" s="43" t="s">
        <v>1115</v>
      </c>
      <c r="F319" s="12" t="str">
        <f t="shared" si="210"/>
        <v>Imd-Pathway</v>
      </c>
      <c r="H319" s="12">
        <f>VLOOKUP($B319,data!$B$3:$Q$11565,'diff expr Varroa+DWV'!H$7,FALSE)</f>
        <v>7.7278622081861696</v>
      </c>
      <c r="I319" s="12">
        <f>VLOOKUP($B319,data!$B$3:$Q$11565,'diff expr Varroa+DWV'!I$7,FALSE)</f>
        <v>7.78422598243161</v>
      </c>
      <c r="J319" s="12">
        <f>VLOOKUP($B319,data!$B$3:$Q$11565,'diff expr Varroa+DWV'!J$7,FALSE)</f>
        <v>8.2779783860866907</v>
      </c>
      <c r="K319" s="12">
        <f>VLOOKUP($B319,data!$B$3:$Q$11565,'diff expr Varroa+DWV'!K$7,FALSE)</f>
        <v>8.1145370567023694</v>
      </c>
      <c r="L319" s="12">
        <f>VLOOKUP($B319,data!$B$3:$Q$11565,'diff expr Varroa+DWV'!L$7,FALSE)</f>
        <v>8.1596921565314506</v>
      </c>
      <c r="M319" s="12">
        <f>VLOOKUP($B319,data!$B$3:$Q$11565,'diff expr Varroa+DWV'!M$7,FALSE)</f>
        <v>8.1723369877690306</v>
      </c>
      <c r="N319" s="12">
        <f>VLOOKUP($B319,data!$B$3:$Q$11565,'diff expr Varroa+DWV'!N$7,FALSE)</f>
        <v>8.3200192121652208</v>
      </c>
      <c r="O319" s="12">
        <f>VLOOKUP($B319,data!$B$3:$Q$11565,'diff expr Varroa+DWV'!O$7,FALSE)</f>
        <v>8.4732801573493699</v>
      </c>
      <c r="P319" s="12">
        <f>VLOOKUP($B319,data!$B$3:$Q$11565,'diff expr Varroa+DWV'!P$7,FALSE)</f>
        <v>7.6284293940590304</v>
      </c>
      <c r="Q319" s="12">
        <f>VLOOKUP($B319,data!$B$3:$Q$11565,'diff expr Varroa+DWV'!Q$7,FALSE)</f>
        <v>7.3593062614465703</v>
      </c>
      <c r="S319" s="40" t="str">
        <f>IF(COUNTIF(H319:L319,"&gt;"&amp;'reference parameters'!$B$2)&gt;='reference parameters'!$B$3,IF(COUNTIF('diff expr Varroa+DWV'!M319:Q319,"&gt;"&amp;'reference parameters'!$B$2)&gt;='reference parameters'!$B$4,"OK"))</f>
        <v>OK</v>
      </c>
      <c r="U319" s="3">
        <f t="shared" si="177"/>
        <v>3</v>
      </c>
      <c r="V319" s="3">
        <f t="shared" si="178"/>
        <v>4</v>
      </c>
      <c r="W319" s="3">
        <f t="shared" si="179"/>
        <v>8</v>
      </c>
      <c r="X319" s="3">
        <f t="shared" si="180"/>
        <v>5</v>
      </c>
      <c r="Y319" s="3">
        <f t="shared" si="181"/>
        <v>6</v>
      </c>
      <c r="Z319" s="3">
        <f t="shared" si="182"/>
        <v>7</v>
      </c>
      <c r="AA319" s="3">
        <f t="shared" si="183"/>
        <v>9</v>
      </c>
      <c r="AB319" s="3">
        <f t="shared" si="184"/>
        <v>10</v>
      </c>
      <c r="AC319" s="3">
        <f t="shared" si="185"/>
        <v>2</v>
      </c>
      <c r="AD319" s="3">
        <f t="shared" si="186"/>
        <v>1</v>
      </c>
      <c r="AE319" s="3"/>
      <c r="AF319" s="3">
        <f t="shared" si="187"/>
        <v>0</v>
      </c>
      <c r="AG319" s="3">
        <f t="shared" si="188"/>
        <v>0</v>
      </c>
      <c r="AH319" s="3">
        <f t="shared" si="189"/>
        <v>0</v>
      </c>
      <c r="AI319" s="3">
        <f t="shared" si="190"/>
        <v>0</v>
      </c>
      <c r="AJ319" s="3">
        <f t="shared" si="191"/>
        <v>0</v>
      </c>
      <c r="AK319" s="3">
        <f t="shared" si="192"/>
        <v>0</v>
      </c>
      <c r="AL319" s="3">
        <f t="shared" si="193"/>
        <v>0</v>
      </c>
      <c r="AM319" s="3">
        <f t="shared" si="194"/>
        <v>0</v>
      </c>
      <c r="AN319" s="3">
        <f t="shared" si="195"/>
        <v>0</v>
      </c>
      <c r="AO319" s="3">
        <f t="shared" si="196"/>
        <v>0</v>
      </c>
      <c r="AP319" s="3"/>
      <c r="AQ319" s="3">
        <f t="shared" si="197"/>
        <v>3</v>
      </c>
      <c r="AR319" s="3">
        <f t="shared" si="198"/>
        <v>4</v>
      </c>
      <c r="AS319" s="3">
        <f t="shared" si="199"/>
        <v>8</v>
      </c>
      <c r="AT319" s="3">
        <f t="shared" si="200"/>
        <v>5</v>
      </c>
      <c r="AU319" s="3">
        <f t="shared" si="201"/>
        <v>6</v>
      </c>
      <c r="AV319" s="3">
        <f t="shared" si="202"/>
        <v>7</v>
      </c>
      <c r="AW319" s="3">
        <f t="shared" si="203"/>
        <v>9</v>
      </c>
      <c r="AX319" s="3">
        <f t="shared" si="204"/>
        <v>10</v>
      </c>
      <c r="AY319" s="3">
        <f t="shared" si="205"/>
        <v>2</v>
      </c>
      <c r="AZ319" s="3">
        <f t="shared" si="206"/>
        <v>1</v>
      </c>
      <c r="BA319" s="3"/>
      <c r="BB319" s="6">
        <f t="shared" si="207"/>
        <v>5</v>
      </c>
      <c r="BC319" s="3">
        <f t="shared" si="208"/>
        <v>5</v>
      </c>
      <c r="BD319" s="3">
        <f t="shared" si="211"/>
        <v>26</v>
      </c>
      <c r="BE319" s="3">
        <f t="shared" si="212"/>
        <v>29</v>
      </c>
      <c r="BF319" s="3">
        <f t="shared" si="213"/>
        <v>14</v>
      </c>
      <c r="BG319" s="3">
        <f t="shared" si="214"/>
        <v>11</v>
      </c>
      <c r="BH319" s="3">
        <f t="shared" si="215"/>
        <v>11</v>
      </c>
      <c r="BI319" s="28">
        <f t="shared" si="216"/>
        <v>12.5</v>
      </c>
      <c r="BJ319" s="28">
        <f t="shared" si="217"/>
        <v>4.7871355387816905</v>
      </c>
      <c r="BK319" s="44">
        <f t="shared" si="218"/>
        <v>-0.31333978072025609</v>
      </c>
      <c r="BL319" s="45">
        <f t="shared" si="209"/>
        <v>0.37701126503103738</v>
      </c>
      <c r="BM319" s="39"/>
      <c r="BN319" s="39" t="str">
        <f t="shared" si="219"/>
        <v/>
      </c>
      <c r="BP319" s="12">
        <f t="shared" si="220"/>
        <v>-1.2040744627629734E-3</v>
      </c>
    </row>
    <row r="320" spans="1:68">
      <c r="A320" s="43" t="s">
        <v>1132</v>
      </c>
      <c r="B320" s="43" t="s">
        <v>1133</v>
      </c>
      <c r="C320" s="43" t="s">
        <v>1134</v>
      </c>
      <c r="D320" s="43" t="s">
        <v>1135</v>
      </c>
      <c r="E320" s="43" t="s">
        <v>1115</v>
      </c>
      <c r="F320" s="12" t="str">
        <f t="shared" si="210"/>
        <v>Imd-Pathway</v>
      </c>
      <c r="H320" s="12">
        <f>VLOOKUP($B320,data!$B$3:$Q$11565,'diff expr Varroa+DWV'!H$7,FALSE)</f>
        <v>8.6744754749616995</v>
      </c>
      <c r="I320" s="12">
        <f>VLOOKUP($B320,data!$B$3:$Q$11565,'diff expr Varroa+DWV'!I$7,FALSE)</f>
        <v>8.6990286250400999</v>
      </c>
      <c r="J320" s="12">
        <f>VLOOKUP($B320,data!$B$3:$Q$11565,'diff expr Varroa+DWV'!J$7,FALSE)</f>
        <v>8.6768159994387997</v>
      </c>
      <c r="K320" s="12">
        <f>VLOOKUP($B320,data!$B$3:$Q$11565,'diff expr Varroa+DWV'!K$7,FALSE)</f>
        <v>8.9670446445614402</v>
      </c>
      <c r="L320" s="12">
        <f>VLOOKUP($B320,data!$B$3:$Q$11565,'diff expr Varroa+DWV'!L$7,FALSE)</f>
        <v>8.7149938523839801</v>
      </c>
      <c r="M320" s="12">
        <f>VLOOKUP($B320,data!$B$3:$Q$11565,'diff expr Varroa+DWV'!M$7,FALSE)</f>
        <v>8.8837094065825006</v>
      </c>
      <c r="N320" s="12">
        <f>VLOOKUP($B320,data!$B$3:$Q$11565,'diff expr Varroa+DWV'!N$7,FALSE)</f>
        <v>8.6857568879679796</v>
      </c>
      <c r="O320" s="12">
        <f>VLOOKUP($B320,data!$B$3:$Q$11565,'diff expr Varroa+DWV'!O$7,FALSE)</f>
        <v>8.7725821888159103</v>
      </c>
      <c r="P320" s="12">
        <f>VLOOKUP($B320,data!$B$3:$Q$11565,'diff expr Varroa+DWV'!P$7,FALSE)</f>
        <v>8.8018081448474508</v>
      </c>
      <c r="Q320" s="12">
        <f>VLOOKUP($B320,data!$B$3:$Q$11565,'diff expr Varroa+DWV'!Q$7,FALSE)</f>
        <v>8.9266120302692595</v>
      </c>
      <c r="S320" s="40" t="str">
        <f>IF(COUNTIF(H320:L320,"&gt;"&amp;'reference parameters'!$B$2)&gt;='reference parameters'!$B$3,IF(COUNTIF('diff expr Varroa+DWV'!M320:Q320,"&gt;"&amp;'reference parameters'!$B$2)&gt;='reference parameters'!$B$4,"OK"))</f>
        <v>OK</v>
      </c>
      <c r="U320" s="3">
        <f t="shared" si="177"/>
        <v>1</v>
      </c>
      <c r="V320" s="3">
        <f t="shared" si="178"/>
        <v>4</v>
      </c>
      <c r="W320" s="3">
        <f t="shared" si="179"/>
        <v>2</v>
      </c>
      <c r="X320" s="3">
        <f t="shared" si="180"/>
        <v>10</v>
      </c>
      <c r="Y320" s="3">
        <f t="shared" si="181"/>
        <v>5</v>
      </c>
      <c r="Z320" s="3">
        <f t="shared" si="182"/>
        <v>8</v>
      </c>
      <c r="AA320" s="3">
        <f t="shared" si="183"/>
        <v>3</v>
      </c>
      <c r="AB320" s="3">
        <f t="shared" si="184"/>
        <v>6</v>
      </c>
      <c r="AC320" s="3">
        <f t="shared" si="185"/>
        <v>7</v>
      </c>
      <c r="AD320" s="3">
        <f t="shared" si="186"/>
        <v>9</v>
      </c>
      <c r="AE320" s="3"/>
      <c r="AF320" s="3">
        <f t="shared" si="187"/>
        <v>0</v>
      </c>
      <c r="AG320" s="3">
        <f t="shared" si="188"/>
        <v>0</v>
      </c>
      <c r="AH320" s="3">
        <f t="shared" si="189"/>
        <v>0</v>
      </c>
      <c r="AI320" s="3">
        <f t="shared" si="190"/>
        <v>0</v>
      </c>
      <c r="AJ320" s="3">
        <f t="shared" si="191"/>
        <v>0</v>
      </c>
      <c r="AK320" s="3">
        <f t="shared" si="192"/>
        <v>0</v>
      </c>
      <c r="AL320" s="3">
        <f t="shared" si="193"/>
        <v>0</v>
      </c>
      <c r="AM320" s="3">
        <f t="shared" si="194"/>
        <v>0</v>
      </c>
      <c r="AN320" s="3">
        <f t="shared" si="195"/>
        <v>0</v>
      </c>
      <c r="AO320" s="3">
        <f t="shared" si="196"/>
        <v>0</v>
      </c>
      <c r="AP320" s="3"/>
      <c r="AQ320" s="3">
        <f t="shared" si="197"/>
        <v>1</v>
      </c>
      <c r="AR320" s="3">
        <f t="shared" si="198"/>
        <v>4</v>
      </c>
      <c r="AS320" s="3">
        <f t="shared" si="199"/>
        <v>2</v>
      </c>
      <c r="AT320" s="3">
        <f t="shared" si="200"/>
        <v>10</v>
      </c>
      <c r="AU320" s="3">
        <f t="shared" si="201"/>
        <v>5</v>
      </c>
      <c r="AV320" s="3">
        <f t="shared" si="202"/>
        <v>8</v>
      </c>
      <c r="AW320" s="3">
        <f t="shared" si="203"/>
        <v>3</v>
      </c>
      <c r="AX320" s="3">
        <f t="shared" si="204"/>
        <v>6</v>
      </c>
      <c r="AY320" s="3">
        <f t="shared" si="205"/>
        <v>7</v>
      </c>
      <c r="AZ320" s="3">
        <f t="shared" si="206"/>
        <v>9</v>
      </c>
      <c r="BA320" s="3"/>
      <c r="BB320" s="6">
        <f t="shared" si="207"/>
        <v>5</v>
      </c>
      <c r="BC320" s="3">
        <f t="shared" si="208"/>
        <v>5</v>
      </c>
      <c r="BD320" s="3">
        <f t="shared" si="211"/>
        <v>22</v>
      </c>
      <c r="BE320" s="3">
        <f t="shared" si="212"/>
        <v>33</v>
      </c>
      <c r="BF320" s="3">
        <f t="shared" si="213"/>
        <v>18</v>
      </c>
      <c r="BG320" s="3">
        <f t="shared" si="214"/>
        <v>7</v>
      </c>
      <c r="BH320" s="3">
        <f t="shared" si="215"/>
        <v>7</v>
      </c>
      <c r="BI320" s="28">
        <f t="shared" si="216"/>
        <v>12.5</v>
      </c>
      <c r="BJ320" s="28">
        <f t="shared" si="217"/>
        <v>4.7871355387816905</v>
      </c>
      <c r="BK320" s="44">
        <f t="shared" si="218"/>
        <v>-1.1489125293076057</v>
      </c>
      <c r="BL320" s="45">
        <f t="shared" si="209"/>
        <v>0.12529602534284204</v>
      </c>
      <c r="BM320" s="39"/>
      <c r="BN320" s="39" t="str">
        <f t="shared" si="219"/>
        <v/>
      </c>
      <c r="BP320" s="12">
        <f t="shared" si="220"/>
        <v>3.3447683781431901E-3</v>
      </c>
    </row>
    <row r="321" spans="1:68">
      <c r="A321" s="43" t="s">
        <v>1136</v>
      </c>
      <c r="B321" s="43" t="s">
        <v>1137</v>
      </c>
      <c r="C321" s="43" t="s">
        <v>1138</v>
      </c>
      <c r="D321" s="43" t="s">
        <v>1139</v>
      </c>
      <c r="E321" s="43" t="s">
        <v>1115</v>
      </c>
      <c r="F321" s="12" t="str">
        <f t="shared" si="210"/>
        <v>Imd-Pathway</v>
      </c>
      <c r="H321" s="12" t="e">
        <f>VLOOKUP($B321,data!$B$3:$Q$11565,'diff expr Varroa+DWV'!H$7,FALSE)</f>
        <v>#N/A</v>
      </c>
      <c r="I321" s="12" t="e">
        <f>VLOOKUP($B321,data!$B$3:$Q$11565,'diff expr Varroa+DWV'!I$7,FALSE)</f>
        <v>#N/A</v>
      </c>
      <c r="J321" s="12" t="e">
        <f>VLOOKUP($B321,data!$B$3:$Q$11565,'diff expr Varroa+DWV'!J$7,FALSE)</f>
        <v>#N/A</v>
      </c>
      <c r="K321" s="12" t="e">
        <f>VLOOKUP($B321,data!$B$3:$Q$11565,'diff expr Varroa+DWV'!K$7,FALSE)</f>
        <v>#N/A</v>
      </c>
      <c r="L321" s="12" t="e">
        <f>VLOOKUP($B321,data!$B$3:$Q$11565,'diff expr Varroa+DWV'!L$7,FALSE)</f>
        <v>#N/A</v>
      </c>
      <c r="M321" s="12" t="e">
        <f>VLOOKUP($B321,data!$B$3:$Q$11565,'diff expr Varroa+DWV'!M$7,FALSE)</f>
        <v>#N/A</v>
      </c>
      <c r="N321" s="12" t="e">
        <f>VLOOKUP($B321,data!$B$3:$Q$11565,'diff expr Varroa+DWV'!N$7,FALSE)</f>
        <v>#N/A</v>
      </c>
      <c r="O321" s="12" t="e">
        <f>VLOOKUP($B321,data!$B$3:$Q$11565,'diff expr Varroa+DWV'!O$7,FALSE)</f>
        <v>#N/A</v>
      </c>
      <c r="P321" s="12" t="e">
        <f>VLOOKUP($B321,data!$B$3:$Q$11565,'diff expr Varroa+DWV'!P$7,FALSE)</f>
        <v>#N/A</v>
      </c>
      <c r="Q321" s="12" t="e">
        <f>VLOOKUP($B321,data!$B$3:$Q$11565,'diff expr Varroa+DWV'!Q$7,FALSE)</f>
        <v>#N/A</v>
      </c>
      <c r="S321" s="40" t="b">
        <f>IF(COUNTIF(H321:L321,"&gt;"&amp;'reference parameters'!$B$2)&gt;='reference parameters'!$B$3,IF(COUNTIF('diff expr Varroa+DWV'!M321:Q321,"&gt;"&amp;'reference parameters'!$B$2)&gt;='reference parameters'!$B$4,"OK"))</f>
        <v>0</v>
      </c>
      <c r="U321" s="3" t="b">
        <f t="shared" si="177"/>
        <v>0</v>
      </c>
      <c r="V321" s="3" t="b">
        <f t="shared" si="178"/>
        <v>0</v>
      </c>
      <c r="W321" s="3" t="b">
        <f t="shared" si="179"/>
        <v>0</v>
      </c>
      <c r="X321" s="3" t="b">
        <f t="shared" si="180"/>
        <v>0</v>
      </c>
      <c r="Y321" s="3" t="b">
        <f t="shared" si="181"/>
        <v>0</v>
      </c>
      <c r="Z321" s="3" t="b">
        <f t="shared" si="182"/>
        <v>0</v>
      </c>
      <c r="AA321" s="3" t="b">
        <f t="shared" si="183"/>
        <v>0</v>
      </c>
      <c r="AB321" s="3" t="b">
        <f t="shared" si="184"/>
        <v>0</v>
      </c>
      <c r="AC321" s="3" t="b">
        <f t="shared" si="185"/>
        <v>0</v>
      </c>
      <c r="AD321" s="3" t="b">
        <f t="shared" si="186"/>
        <v>0</v>
      </c>
      <c r="AE321" s="3"/>
      <c r="AF321" s="3" t="str">
        <f t="shared" si="187"/>
        <v/>
      </c>
      <c r="AG321" s="3" t="str">
        <f t="shared" si="188"/>
        <v/>
      </c>
      <c r="AH321" s="3" t="str">
        <f t="shared" si="189"/>
        <v/>
      </c>
      <c r="AI321" s="3" t="str">
        <f t="shared" si="190"/>
        <v/>
      </c>
      <c r="AJ321" s="3" t="str">
        <f t="shared" si="191"/>
        <v/>
      </c>
      <c r="AK321" s="3" t="str">
        <f t="shared" si="192"/>
        <v/>
      </c>
      <c r="AL321" s="3" t="str">
        <f t="shared" si="193"/>
        <v/>
      </c>
      <c r="AM321" s="3" t="str">
        <f t="shared" si="194"/>
        <v/>
      </c>
      <c r="AN321" s="3" t="str">
        <f t="shared" si="195"/>
        <v/>
      </c>
      <c r="AO321" s="3" t="str">
        <f t="shared" si="196"/>
        <v/>
      </c>
      <c r="AP321" s="3"/>
      <c r="AQ321" s="3" t="str">
        <f t="shared" si="197"/>
        <v/>
      </c>
      <c r="AR321" s="3" t="str">
        <f t="shared" si="198"/>
        <v/>
      </c>
      <c r="AS321" s="3" t="str">
        <f t="shared" si="199"/>
        <v/>
      </c>
      <c r="AT321" s="3" t="str">
        <f t="shared" si="200"/>
        <v/>
      </c>
      <c r="AU321" s="3" t="str">
        <f t="shared" si="201"/>
        <v/>
      </c>
      <c r="AV321" s="3" t="str">
        <f t="shared" si="202"/>
        <v/>
      </c>
      <c r="AW321" s="3" t="str">
        <f t="shared" si="203"/>
        <v/>
      </c>
      <c r="AX321" s="3" t="str">
        <f t="shared" si="204"/>
        <v/>
      </c>
      <c r="AY321" s="3" t="str">
        <f t="shared" si="205"/>
        <v/>
      </c>
      <c r="AZ321" s="3" t="str">
        <f t="shared" si="206"/>
        <v/>
      </c>
      <c r="BA321" s="3"/>
      <c r="BB321" s="6">
        <f t="shared" si="207"/>
        <v>0</v>
      </c>
      <c r="BC321" s="3">
        <f t="shared" si="208"/>
        <v>0</v>
      </c>
      <c r="BD321" s="3">
        <f t="shared" si="211"/>
        <v>0</v>
      </c>
      <c r="BE321" s="3">
        <f t="shared" si="212"/>
        <v>0</v>
      </c>
      <c r="BF321" s="3">
        <f t="shared" si="213"/>
        <v>0</v>
      </c>
      <c r="BG321" s="3">
        <f t="shared" si="214"/>
        <v>0</v>
      </c>
      <c r="BH321" s="3">
        <f t="shared" si="215"/>
        <v>0</v>
      </c>
      <c r="BI321" s="28">
        <f t="shared" si="216"/>
        <v>0</v>
      </c>
      <c r="BJ321" s="28">
        <f t="shared" si="217"/>
        <v>0</v>
      </c>
      <c r="BK321" s="44" t="e">
        <f t="shared" si="218"/>
        <v>#DIV/0!</v>
      </c>
      <c r="BL321" s="45" t="str">
        <f t="shared" si="209"/>
        <v/>
      </c>
      <c r="BM321" s="39"/>
      <c r="BN321" s="39" t="str">
        <f t="shared" si="219"/>
        <v/>
      </c>
      <c r="BP321" s="12" t="e">
        <f t="shared" si="220"/>
        <v>#N/A</v>
      </c>
    </row>
    <row r="322" spans="1:68">
      <c r="A322" s="43" t="s">
        <v>1140</v>
      </c>
      <c r="B322" s="43" t="s">
        <v>1141</v>
      </c>
      <c r="C322" s="43" t="s">
        <v>1142</v>
      </c>
      <c r="D322" s="43" t="s">
        <v>1143</v>
      </c>
      <c r="E322" s="43" t="s">
        <v>1144</v>
      </c>
      <c r="F322" s="12" t="str">
        <f t="shared" si="210"/>
        <v>Imd-Pathway</v>
      </c>
      <c r="H322" s="12">
        <f>VLOOKUP($B322,data!$B$3:$Q$11565,'diff expr Varroa+DWV'!H$7,FALSE)</f>
        <v>9.5100009234069809</v>
      </c>
      <c r="I322" s="12">
        <f>VLOOKUP($B322,data!$B$3:$Q$11565,'diff expr Varroa+DWV'!I$7,FALSE)</f>
        <v>9.6025998003159696</v>
      </c>
      <c r="J322" s="12">
        <f>VLOOKUP($B322,data!$B$3:$Q$11565,'diff expr Varroa+DWV'!J$7,FALSE)</f>
        <v>9.3259185658939607</v>
      </c>
      <c r="K322" s="12">
        <f>VLOOKUP($B322,data!$B$3:$Q$11565,'diff expr Varroa+DWV'!K$7,FALSE)</f>
        <v>9.9573232986964193</v>
      </c>
      <c r="L322" s="12">
        <f>VLOOKUP($B322,data!$B$3:$Q$11565,'diff expr Varroa+DWV'!L$7,FALSE)</f>
        <v>9.5695100306505694</v>
      </c>
      <c r="M322" s="12">
        <f>VLOOKUP($B322,data!$B$3:$Q$11565,'diff expr Varroa+DWV'!M$7,FALSE)</f>
        <v>9.9020789973157903</v>
      </c>
      <c r="N322" s="12">
        <f>VLOOKUP($B322,data!$B$3:$Q$11565,'diff expr Varroa+DWV'!N$7,FALSE)</f>
        <v>9.8166588956715497</v>
      </c>
      <c r="O322" s="12">
        <f>VLOOKUP($B322,data!$B$3:$Q$11565,'diff expr Varroa+DWV'!O$7,FALSE)</f>
        <v>9.6685181931638091</v>
      </c>
      <c r="P322" s="12">
        <f>VLOOKUP($B322,data!$B$3:$Q$11565,'diff expr Varroa+DWV'!P$7,FALSE)</f>
        <v>9.8078730633475093</v>
      </c>
      <c r="Q322" s="12">
        <f>VLOOKUP($B322,data!$B$3:$Q$11565,'diff expr Varroa+DWV'!Q$7,FALSE)</f>
        <v>9.1612412986063401</v>
      </c>
      <c r="S322" s="40" t="str">
        <f>IF(COUNTIF(H322:L322,"&gt;"&amp;'reference parameters'!$B$2)&gt;='reference parameters'!$B$3,IF(COUNTIF('diff expr Varroa+DWV'!M322:Q322,"&gt;"&amp;'reference parameters'!$B$2)&gt;='reference parameters'!$B$4,"OK"))</f>
        <v>OK</v>
      </c>
      <c r="U322" s="3">
        <f t="shared" si="177"/>
        <v>3</v>
      </c>
      <c r="V322" s="3">
        <f t="shared" si="178"/>
        <v>5</v>
      </c>
      <c r="W322" s="3">
        <f t="shared" si="179"/>
        <v>2</v>
      </c>
      <c r="X322" s="3">
        <f t="shared" si="180"/>
        <v>10</v>
      </c>
      <c r="Y322" s="3">
        <f t="shared" si="181"/>
        <v>4</v>
      </c>
      <c r="Z322" s="3">
        <f t="shared" si="182"/>
        <v>9</v>
      </c>
      <c r="AA322" s="3">
        <f t="shared" si="183"/>
        <v>8</v>
      </c>
      <c r="AB322" s="3">
        <f t="shared" si="184"/>
        <v>6</v>
      </c>
      <c r="AC322" s="3">
        <f t="shared" si="185"/>
        <v>7</v>
      </c>
      <c r="AD322" s="3">
        <f t="shared" si="186"/>
        <v>1</v>
      </c>
      <c r="AE322" s="3"/>
      <c r="AF322" s="3">
        <f t="shared" si="187"/>
        <v>0</v>
      </c>
      <c r="AG322" s="3">
        <f t="shared" si="188"/>
        <v>0</v>
      </c>
      <c r="AH322" s="3">
        <f t="shared" si="189"/>
        <v>0</v>
      </c>
      <c r="AI322" s="3">
        <f t="shared" si="190"/>
        <v>0</v>
      </c>
      <c r="AJ322" s="3">
        <f t="shared" si="191"/>
        <v>0</v>
      </c>
      <c r="AK322" s="3">
        <f t="shared" si="192"/>
        <v>0</v>
      </c>
      <c r="AL322" s="3">
        <f t="shared" si="193"/>
        <v>0</v>
      </c>
      <c r="AM322" s="3">
        <f t="shared" si="194"/>
        <v>0</v>
      </c>
      <c r="AN322" s="3">
        <f t="shared" si="195"/>
        <v>0</v>
      </c>
      <c r="AO322" s="3">
        <f t="shared" si="196"/>
        <v>0</v>
      </c>
      <c r="AP322" s="3"/>
      <c r="AQ322" s="3">
        <f t="shared" si="197"/>
        <v>3</v>
      </c>
      <c r="AR322" s="3">
        <f t="shared" si="198"/>
        <v>5</v>
      </c>
      <c r="AS322" s="3">
        <f t="shared" si="199"/>
        <v>2</v>
      </c>
      <c r="AT322" s="3">
        <f t="shared" si="200"/>
        <v>10</v>
      </c>
      <c r="AU322" s="3">
        <f t="shared" si="201"/>
        <v>4</v>
      </c>
      <c r="AV322" s="3">
        <f t="shared" si="202"/>
        <v>9</v>
      </c>
      <c r="AW322" s="3">
        <f t="shared" si="203"/>
        <v>8</v>
      </c>
      <c r="AX322" s="3">
        <f t="shared" si="204"/>
        <v>6</v>
      </c>
      <c r="AY322" s="3">
        <f t="shared" si="205"/>
        <v>7</v>
      </c>
      <c r="AZ322" s="3">
        <f t="shared" si="206"/>
        <v>1</v>
      </c>
      <c r="BA322" s="3"/>
      <c r="BB322" s="6">
        <f t="shared" si="207"/>
        <v>5</v>
      </c>
      <c r="BC322" s="3">
        <f t="shared" si="208"/>
        <v>5</v>
      </c>
      <c r="BD322" s="3">
        <f t="shared" si="211"/>
        <v>24</v>
      </c>
      <c r="BE322" s="3">
        <f t="shared" si="212"/>
        <v>31</v>
      </c>
      <c r="BF322" s="3">
        <f t="shared" si="213"/>
        <v>16</v>
      </c>
      <c r="BG322" s="3">
        <f t="shared" si="214"/>
        <v>9</v>
      </c>
      <c r="BH322" s="3">
        <f t="shared" si="215"/>
        <v>9</v>
      </c>
      <c r="BI322" s="28">
        <f t="shared" si="216"/>
        <v>12.5</v>
      </c>
      <c r="BJ322" s="28">
        <f t="shared" si="217"/>
        <v>4.7871355387816905</v>
      </c>
      <c r="BK322" s="44">
        <f t="shared" si="218"/>
        <v>-0.73112615501393097</v>
      </c>
      <c r="BL322" s="45">
        <f t="shared" si="209"/>
        <v>0.23235104997023245</v>
      </c>
      <c r="BM322" s="39"/>
      <c r="BN322" s="39" t="str">
        <f t="shared" si="219"/>
        <v/>
      </c>
      <c r="BP322" s="12">
        <f t="shared" si="220"/>
        <v>3.5260544134266118E-3</v>
      </c>
    </row>
    <row r="323" spans="1:68">
      <c r="A323" s="43" t="s">
        <v>1145</v>
      </c>
      <c r="B323" s="43" t="s">
        <v>1146</v>
      </c>
      <c r="C323" s="43" t="s">
        <v>150</v>
      </c>
      <c r="D323" s="43" t="s">
        <v>1147</v>
      </c>
      <c r="E323" s="43" t="s">
        <v>1144</v>
      </c>
      <c r="F323" s="12" t="str">
        <f t="shared" si="210"/>
        <v>Imd-Pathway</v>
      </c>
      <c r="H323" s="12">
        <f>VLOOKUP($B323,data!$B$3:$Q$11565,'diff expr Varroa+DWV'!H$7,FALSE)</f>
        <v>9.4842777447835793</v>
      </c>
      <c r="I323" s="12">
        <f>VLOOKUP($B323,data!$B$3:$Q$11565,'diff expr Varroa+DWV'!I$7,FALSE)</f>
        <v>9.6167256908788996</v>
      </c>
      <c r="J323" s="12">
        <f>VLOOKUP($B323,data!$B$3:$Q$11565,'diff expr Varroa+DWV'!J$7,FALSE)</f>
        <v>9.4888463401078695</v>
      </c>
      <c r="K323" s="12">
        <f>VLOOKUP($B323,data!$B$3:$Q$11565,'diff expr Varroa+DWV'!K$7,FALSE)</f>
        <v>9.7451472997905704</v>
      </c>
      <c r="L323" s="12">
        <f>VLOOKUP($B323,data!$B$3:$Q$11565,'diff expr Varroa+DWV'!L$7,FALSE)</f>
        <v>9.4722387046698202</v>
      </c>
      <c r="M323" s="12">
        <f>VLOOKUP($B323,data!$B$3:$Q$11565,'diff expr Varroa+DWV'!M$7,FALSE)</f>
        <v>9.6432686688923095</v>
      </c>
      <c r="N323" s="12">
        <f>VLOOKUP($B323,data!$B$3:$Q$11565,'diff expr Varroa+DWV'!N$7,FALSE)</f>
        <v>9.3223663041559508</v>
      </c>
      <c r="O323" s="12">
        <f>VLOOKUP($B323,data!$B$3:$Q$11565,'diff expr Varroa+DWV'!O$7,FALSE)</f>
        <v>9.6937922246401396</v>
      </c>
      <c r="P323" s="12">
        <f>VLOOKUP($B323,data!$B$3:$Q$11565,'diff expr Varroa+DWV'!P$7,FALSE)</f>
        <v>10.1166579453451</v>
      </c>
      <c r="Q323" s="12">
        <f>VLOOKUP($B323,data!$B$3:$Q$11565,'diff expr Varroa+DWV'!Q$7,FALSE)</f>
        <v>7.5369478347710803</v>
      </c>
      <c r="S323" s="40" t="str">
        <f>IF(COUNTIF(H323:L323,"&gt;"&amp;'reference parameters'!$B$2)&gt;='reference parameters'!$B$3,IF(COUNTIF('diff expr Varroa+DWV'!M323:Q323,"&gt;"&amp;'reference parameters'!$B$2)&gt;='reference parameters'!$B$4,"OK"))</f>
        <v>OK</v>
      </c>
      <c r="U323" s="3">
        <f t="shared" si="177"/>
        <v>4</v>
      </c>
      <c r="V323" s="3">
        <f t="shared" si="178"/>
        <v>6</v>
      </c>
      <c r="W323" s="3">
        <f t="shared" si="179"/>
        <v>5</v>
      </c>
      <c r="X323" s="3">
        <f t="shared" si="180"/>
        <v>9</v>
      </c>
      <c r="Y323" s="3">
        <f t="shared" si="181"/>
        <v>3</v>
      </c>
      <c r="Z323" s="3">
        <f t="shared" si="182"/>
        <v>7</v>
      </c>
      <c r="AA323" s="3">
        <f t="shared" si="183"/>
        <v>2</v>
      </c>
      <c r="AB323" s="3">
        <f t="shared" si="184"/>
        <v>8</v>
      </c>
      <c r="AC323" s="3">
        <f t="shared" si="185"/>
        <v>10</v>
      </c>
      <c r="AD323" s="3">
        <f t="shared" si="186"/>
        <v>1</v>
      </c>
      <c r="AE323" s="3"/>
      <c r="AF323" s="3">
        <f t="shared" si="187"/>
        <v>0</v>
      </c>
      <c r="AG323" s="3">
        <f t="shared" si="188"/>
        <v>0</v>
      </c>
      <c r="AH323" s="3">
        <f t="shared" si="189"/>
        <v>0</v>
      </c>
      <c r="AI323" s="3">
        <f t="shared" si="190"/>
        <v>0</v>
      </c>
      <c r="AJ323" s="3">
        <f t="shared" si="191"/>
        <v>0</v>
      </c>
      <c r="AK323" s="3">
        <f t="shared" si="192"/>
        <v>0</v>
      </c>
      <c r="AL323" s="3">
        <f t="shared" si="193"/>
        <v>0</v>
      </c>
      <c r="AM323" s="3">
        <f t="shared" si="194"/>
        <v>0</v>
      </c>
      <c r="AN323" s="3">
        <f t="shared" si="195"/>
        <v>0</v>
      </c>
      <c r="AO323" s="3">
        <f t="shared" si="196"/>
        <v>0</v>
      </c>
      <c r="AP323" s="3"/>
      <c r="AQ323" s="3">
        <f t="shared" si="197"/>
        <v>4</v>
      </c>
      <c r="AR323" s="3">
        <f t="shared" si="198"/>
        <v>6</v>
      </c>
      <c r="AS323" s="3">
        <f t="shared" si="199"/>
        <v>5</v>
      </c>
      <c r="AT323" s="3">
        <f t="shared" si="200"/>
        <v>9</v>
      </c>
      <c r="AU323" s="3">
        <f t="shared" si="201"/>
        <v>3</v>
      </c>
      <c r="AV323" s="3">
        <f t="shared" si="202"/>
        <v>7</v>
      </c>
      <c r="AW323" s="3">
        <f t="shared" si="203"/>
        <v>2</v>
      </c>
      <c r="AX323" s="3">
        <f t="shared" si="204"/>
        <v>8</v>
      </c>
      <c r="AY323" s="3">
        <f t="shared" si="205"/>
        <v>10</v>
      </c>
      <c r="AZ323" s="3">
        <f t="shared" si="206"/>
        <v>1</v>
      </c>
      <c r="BA323" s="3"/>
      <c r="BB323" s="6">
        <f t="shared" si="207"/>
        <v>5</v>
      </c>
      <c r="BC323" s="3">
        <f t="shared" si="208"/>
        <v>5</v>
      </c>
      <c r="BD323" s="3">
        <f t="shared" si="211"/>
        <v>27</v>
      </c>
      <c r="BE323" s="3">
        <f t="shared" si="212"/>
        <v>28</v>
      </c>
      <c r="BF323" s="3">
        <f t="shared" si="213"/>
        <v>13</v>
      </c>
      <c r="BG323" s="3">
        <f t="shared" si="214"/>
        <v>12</v>
      </c>
      <c r="BH323" s="3">
        <f t="shared" si="215"/>
        <v>12</v>
      </c>
      <c r="BI323" s="28">
        <f t="shared" si="216"/>
        <v>12.5</v>
      </c>
      <c r="BJ323" s="28">
        <f t="shared" si="217"/>
        <v>4.7871355387816905</v>
      </c>
      <c r="BK323" s="44">
        <f t="shared" si="218"/>
        <v>-0.10444659357341871</v>
      </c>
      <c r="BL323" s="45">
        <f t="shared" si="209"/>
        <v>0.45840747426404427</v>
      </c>
      <c r="BM323" s="39"/>
      <c r="BN323" s="39" t="str">
        <f t="shared" si="219"/>
        <v/>
      </c>
      <c r="BP323" s="12">
        <f t="shared" si="220"/>
        <v>-1.3790410183104054E-2</v>
      </c>
    </row>
    <row r="324" spans="1:68">
      <c r="A324" s="43" t="s">
        <v>1148</v>
      </c>
      <c r="B324" s="43" t="s">
        <v>1149</v>
      </c>
      <c r="C324" s="43" t="s">
        <v>1150</v>
      </c>
      <c r="D324" s="43" t="s">
        <v>1151</v>
      </c>
      <c r="E324" s="43" t="s">
        <v>1144</v>
      </c>
      <c r="F324" s="12" t="str">
        <f t="shared" si="210"/>
        <v>Imd-Pathway</v>
      </c>
      <c r="H324" s="12">
        <f>VLOOKUP($B324,data!$B$3:$Q$11565,'diff expr Varroa+DWV'!H$7,FALSE)</f>
        <v>8.3961294856282596</v>
      </c>
      <c r="I324" s="12">
        <f>VLOOKUP($B324,data!$B$3:$Q$11565,'diff expr Varroa+DWV'!I$7,FALSE)</f>
        <v>8.0023627652999796</v>
      </c>
      <c r="J324" s="12">
        <f>VLOOKUP($B324,data!$B$3:$Q$11565,'diff expr Varroa+DWV'!J$7,FALSE)</f>
        <v>8.8791790401335096</v>
      </c>
      <c r="K324" s="12">
        <f>VLOOKUP($B324,data!$B$3:$Q$11565,'diff expr Varroa+DWV'!K$7,FALSE)</f>
        <v>8.3287983664232108</v>
      </c>
      <c r="L324" s="12">
        <f>VLOOKUP($B324,data!$B$3:$Q$11565,'diff expr Varroa+DWV'!L$7,FALSE)</f>
        <v>8.6355179002159907</v>
      </c>
      <c r="M324" s="12">
        <f>VLOOKUP($B324,data!$B$3:$Q$11565,'diff expr Varroa+DWV'!M$7,FALSE)</f>
        <v>7.8697138841250904</v>
      </c>
      <c r="N324" s="12">
        <f>VLOOKUP($B324,data!$B$3:$Q$11565,'diff expr Varroa+DWV'!N$7,FALSE)</f>
        <v>8.4387621139333007</v>
      </c>
      <c r="O324" s="12">
        <f>VLOOKUP($B324,data!$B$3:$Q$11565,'diff expr Varroa+DWV'!O$7,FALSE)</f>
        <v>8.0275152162073304</v>
      </c>
      <c r="P324" s="12">
        <f>VLOOKUP($B324,data!$B$3:$Q$11565,'diff expr Varroa+DWV'!P$7,FALSE)</f>
        <v>6.5281296503970099</v>
      </c>
      <c r="Q324" s="12">
        <f>VLOOKUP($B324,data!$B$3:$Q$11565,'diff expr Varroa+DWV'!Q$7,FALSE)</f>
        <v>10.3943408570348</v>
      </c>
      <c r="S324" s="40" t="str">
        <f>IF(COUNTIF(H324:L324,"&gt;"&amp;'reference parameters'!$B$2)&gt;='reference parameters'!$B$3,IF(COUNTIF('diff expr Varroa+DWV'!M324:Q324,"&gt;"&amp;'reference parameters'!$B$2)&gt;='reference parameters'!$B$4,"OK"))</f>
        <v>OK</v>
      </c>
      <c r="U324" s="3">
        <f t="shared" si="177"/>
        <v>6</v>
      </c>
      <c r="V324" s="3">
        <f t="shared" si="178"/>
        <v>3</v>
      </c>
      <c r="W324" s="3">
        <f t="shared" si="179"/>
        <v>9</v>
      </c>
      <c r="X324" s="3">
        <f t="shared" si="180"/>
        <v>5</v>
      </c>
      <c r="Y324" s="3">
        <f t="shared" si="181"/>
        <v>8</v>
      </c>
      <c r="Z324" s="3">
        <f t="shared" si="182"/>
        <v>2</v>
      </c>
      <c r="AA324" s="3">
        <f t="shared" si="183"/>
        <v>7</v>
      </c>
      <c r="AB324" s="3">
        <f t="shared" si="184"/>
        <v>4</v>
      </c>
      <c r="AC324" s="3">
        <f t="shared" si="185"/>
        <v>1</v>
      </c>
      <c r="AD324" s="3">
        <f t="shared" si="186"/>
        <v>10</v>
      </c>
      <c r="AE324" s="3"/>
      <c r="AF324" s="3">
        <f t="shared" si="187"/>
        <v>0</v>
      </c>
      <c r="AG324" s="3">
        <f t="shared" si="188"/>
        <v>0</v>
      </c>
      <c r="AH324" s="3">
        <f t="shared" si="189"/>
        <v>0</v>
      </c>
      <c r="AI324" s="3">
        <f t="shared" si="190"/>
        <v>0</v>
      </c>
      <c r="AJ324" s="3">
        <f t="shared" si="191"/>
        <v>0</v>
      </c>
      <c r="AK324" s="3">
        <f t="shared" si="192"/>
        <v>0</v>
      </c>
      <c r="AL324" s="3">
        <f t="shared" si="193"/>
        <v>0</v>
      </c>
      <c r="AM324" s="3">
        <f t="shared" si="194"/>
        <v>0</v>
      </c>
      <c r="AN324" s="3">
        <f t="shared" si="195"/>
        <v>0</v>
      </c>
      <c r="AO324" s="3">
        <f t="shared" si="196"/>
        <v>0</v>
      </c>
      <c r="AP324" s="3"/>
      <c r="AQ324" s="3">
        <f t="shared" si="197"/>
        <v>6</v>
      </c>
      <c r="AR324" s="3">
        <f t="shared" si="198"/>
        <v>3</v>
      </c>
      <c r="AS324" s="3">
        <f t="shared" si="199"/>
        <v>9</v>
      </c>
      <c r="AT324" s="3">
        <f t="shared" si="200"/>
        <v>5</v>
      </c>
      <c r="AU324" s="3">
        <f t="shared" si="201"/>
        <v>8</v>
      </c>
      <c r="AV324" s="3">
        <f t="shared" si="202"/>
        <v>2</v>
      </c>
      <c r="AW324" s="3">
        <f t="shared" si="203"/>
        <v>7</v>
      </c>
      <c r="AX324" s="3">
        <f t="shared" si="204"/>
        <v>4</v>
      </c>
      <c r="AY324" s="3">
        <f t="shared" si="205"/>
        <v>1</v>
      </c>
      <c r="AZ324" s="3">
        <f t="shared" si="206"/>
        <v>10</v>
      </c>
      <c r="BA324" s="3"/>
      <c r="BB324" s="6">
        <f t="shared" si="207"/>
        <v>5</v>
      </c>
      <c r="BC324" s="3">
        <f t="shared" si="208"/>
        <v>5</v>
      </c>
      <c r="BD324" s="3">
        <f t="shared" si="211"/>
        <v>31</v>
      </c>
      <c r="BE324" s="3">
        <f t="shared" si="212"/>
        <v>24</v>
      </c>
      <c r="BF324" s="3">
        <f t="shared" si="213"/>
        <v>9</v>
      </c>
      <c r="BG324" s="3">
        <f t="shared" si="214"/>
        <v>16</v>
      </c>
      <c r="BH324" s="3">
        <f t="shared" si="215"/>
        <v>9</v>
      </c>
      <c r="BI324" s="28">
        <f t="shared" si="216"/>
        <v>12.5</v>
      </c>
      <c r="BJ324" s="28">
        <f t="shared" si="217"/>
        <v>4.7871355387816905</v>
      </c>
      <c r="BK324" s="44">
        <f t="shared" si="218"/>
        <v>-0.73112615501393097</v>
      </c>
      <c r="BL324" s="45">
        <f t="shared" si="209"/>
        <v>0.23235104997023245</v>
      </c>
      <c r="BM324" s="39"/>
      <c r="BN324" s="39" t="str">
        <f t="shared" si="219"/>
        <v/>
      </c>
      <c r="BP324" s="12">
        <f t="shared" si="220"/>
        <v>-1.0231312577524776E-2</v>
      </c>
    </row>
    <row r="325" spans="1:68">
      <c r="A325" s="43" t="s">
        <v>1152</v>
      </c>
      <c r="B325" s="43" t="s">
        <v>1153</v>
      </c>
      <c r="C325" s="43" t="s">
        <v>1154</v>
      </c>
      <c r="D325" s="43" t="s">
        <v>1155</v>
      </c>
      <c r="E325" s="43" t="s">
        <v>1144</v>
      </c>
      <c r="F325" s="12" t="str">
        <f t="shared" si="210"/>
        <v>Imd-Pathway</v>
      </c>
      <c r="H325" s="12">
        <f>VLOOKUP($B325,data!$B$3:$Q$11565,'diff expr Varroa+DWV'!H$7,FALSE)</f>
        <v>8.2124113206036906</v>
      </c>
      <c r="I325" s="12">
        <f>VLOOKUP($B325,data!$B$3:$Q$11565,'diff expr Varroa+DWV'!I$7,FALSE)</f>
        <v>8.2867523994167307</v>
      </c>
      <c r="J325" s="12">
        <f>VLOOKUP($B325,data!$B$3:$Q$11565,'diff expr Varroa+DWV'!J$7,FALSE)</f>
        <v>8.0875472091364102</v>
      </c>
      <c r="K325" s="12">
        <f>VLOOKUP($B325,data!$B$3:$Q$11565,'diff expr Varroa+DWV'!K$7,FALSE)</f>
        <v>8.5687739666739198</v>
      </c>
      <c r="L325" s="12">
        <f>VLOOKUP($B325,data!$B$3:$Q$11565,'diff expr Varroa+DWV'!L$7,FALSE)</f>
        <v>8.4620768676511808</v>
      </c>
      <c r="M325" s="12">
        <f>VLOOKUP($B325,data!$B$3:$Q$11565,'diff expr Varroa+DWV'!M$7,FALSE)</f>
        <v>8.6566190676415307</v>
      </c>
      <c r="N325" s="12">
        <f>VLOOKUP($B325,data!$B$3:$Q$11565,'diff expr Varroa+DWV'!N$7,FALSE)</f>
        <v>8.9890781161395399</v>
      </c>
      <c r="O325" s="12">
        <f>VLOOKUP($B325,data!$B$3:$Q$11565,'diff expr Varroa+DWV'!O$7,FALSE)</f>
        <v>8.7391872477933106</v>
      </c>
      <c r="P325" s="12">
        <f>VLOOKUP($B325,data!$B$3:$Q$11565,'diff expr Varroa+DWV'!P$7,FALSE)</f>
        <v>8.7358117448320005</v>
      </c>
      <c r="Q325" s="12">
        <f>VLOOKUP($B325,data!$B$3:$Q$11565,'diff expr Varroa+DWV'!Q$7,FALSE)</f>
        <v>7.1565710053807701</v>
      </c>
      <c r="S325" s="40" t="str">
        <f>IF(COUNTIF(H325:L325,"&gt;"&amp;'reference parameters'!$B$2)&gt;='reference parameters'!$B$3,IF(COUNTIF('diff expr Varroa+DWV'!M325:Q325,"&gt;"&amp;'reference parameters'!$B$2)&gt;='reference parameters'!$B$4,"OK"))</f>
        <v>OK</v>
      </c>
      <c r="U325" s="3">
        <f t="shared" si="177"/>
        <v>3</v>
      </c>
      <c r="V325" s="3">
        <f t="shared" si="178"/>
        <v>4</v>
      </c>
      <c r="W325" s="3">
        <f t="shared" si="179"/>
        <v>2</v>
      </c>
      <c r="X325" s="3">
        <f t="shared" si="180"/>
        <v>6</v>
      </c>
      <c r="Y325" s="3">
        <f t="shared" si="181"/>
        <v>5</v>
      </c>
      <c r="Z325" s="3">
        <f t="shared" si="182"/>
        <v>7</v>
      </c>
      <c r="AA325" s="3">
        <f t="shared" si="183"/>
        <v>10</v>
      </c>
      <c r="AB325" s="3">
        <f t="shared" si="184"/>
        <v>9</v>
      </c>
      <c r="AC325" s="3">
        <f t="shared" si="185"/>
        <v>8</v>
      </c>
      <c r="AD325" s="3">
        <f t="shared" si="186"/>
        <v>1</v>
      </c>
      <c r="AE325" s="3"/>
      <c r="AF325" s="3">
        <f t="shared" si="187"/>
        <v>0</v>
      </c>
      <c r="AG325" s="3">
        <f t="shared" si="188"/>
        <v>0</v>
      </c>
      <c r="AH325" s="3">
        <f t="shared" si="189"/>
        <v>0</v>
      </c>
      <c r="AI325" s="3">
        <f t="shared" si="190"/>
        <v>0</v>
      </c>
      <c r="AJ325" s="3">
        <f t="shared" si="191"/>
        <v>0</v>
      </c>
      <c r="AK325" s="3">
        <f t="shared" si="192"/>
        <v>0</v>
      </c>
      <c r="AL325" s="3">
        <f t="shared" si="193"/>
        <v>0</v>
      </c>
      <c r="AM325" s="3">
        <f t="shared" si="194"/>
        <v>0</v>
      </c>
      <c r="AN325" s="3">
        <f t="shared" si="195"/>
        <v>0</v>
      </c>
      <c r="AO325" s="3">
        <f t="shared" si="196"/>
        <v>0</v>
      </c>
      <c r="AP325" s="3"/>
      <c r="AQ325" s="3">
        <f t="shared" si="197"/>
        <v>3</v>
      </c>
      <c r="AR325" s="3">
        <f t="shared" si="198"/>
        <v>4</v>
      </c>
      <c r="AS325" s="3">
        <f t="shared" si="199"/>
        <v>2</v>
      </c>
      <c r="AT325" s="3">
        <f t="shared" si="200"/>
        <v>6</v>
      </c>
      <c r="AU325" s="3">
        <f t="shared" si="201"/>
        <v>5</v>
      </c>
      <c r="AV325" s="3">
        <f t="shared" si="202"/>
        <v>7</v>
      </c>
      <c r="AW325" s="3">
        <f t="shared" si="203"/>
        <v>10</v>
      </c>
      <c r="AX325" s="3">
        <f t="shared" si="204"/>
        <v>9</v>
      </c>
      <c r="AY325" s="3">
        <f t="shared" si="205"/>
        <v>8</v>
      </c>
      <c r="AZ325" s="3">
        <f t="shared" si="206"/>
        <v>1</v>
      </c>
      <c r="BA325" s="3"/>
      <c r="BB325" s="6">
        <f t="shared" si="207"/>
        <v>5</v>
      </c>
      <c r="BC325" s="3">
        <f t="shared" si="208"/>
        <v>5</v>
      </c>
      <c r="BD325" s="3">
        <f t="shared" si="211"/>
        <v>20</v>
      </c>
      <c r="BE325" s="3">
        <f t="shared" si="212"/>
        <v>35</v>
      </c>
      <c r="BF325" s="3">
        <f t="shared" si="213"/>
        <v>20</v>
      </c>
      <c r="BG325" s="3">
        <f t="shared" si="214"/>
        <v>5</v>
      </c>
      <c r="BH325" s="3">
        <f t="shared" si="215"/>
        <v>5</v>
      </c>
      <c r="BI325" s="28">
        <f t="shared" si="216"/>
        <v>12.5</v>
      </c>
      <c r="BJ325" s="28">
        <f t="shared" si="217"/>
        <v>4.7871355387816905</v>
      </c>
      <c r="BK325" s="44">
        <f t="shared" si="218"/>
        <v>-1.5666989036012806</v>
      </c>
      <c r="BL325" s="45">
        <f t="shared" si="209"/>
        <v>5.8592543599068986E-2</v>
      </c>
      <c r="BM325" s="39"/>
      <c r="BN325" s="39" t="str">
        <f t="shared" si="219"/>
        <v/>
      </c>
      <c r="BP325" s="12">
        <f t="shared" si="220"/>
        <v>6.8302738555989298E-3</v>
      </c>
    </row>
    <row r="326" spans="1:68">
      <c r="A326" s="43" t="s">
        <v>1156</v>
      </c>
      <c r="B326" s="43" t="s">
        <v>1157</v>
      </c>
      <c r="C326" s="43" t="s">
        <v>150</v>
      </c>
      <c r="D326" s="43" t="s">
        <v>115</v>
      </c>
      <c r="E326" s="43" t="s">
        <v>1144</v>
      </c>
      <c r="F326" s="12" t="str">
        <f t="shared" si="210"/>
        <v>Imd-Pathway</v>
      </c>
      <c r="H326" s="12">
        <f>VLOOKUP($B326,data!$B$3:$Q$11565,'diff expr Varroa+DWV'!H$7,FALSE)</f>
        <v>6.6870112423050099</v>
      </c>
      <c r="I326" s="12">
        <f>VLOOKUP($B326,data!$B$3:$Q$11565,'diff expr Varroa+DWV'!I$7,FALSE)</f>
        <v>6.8795001080397</v>
      </c>
      <c r="J326" s="12">
        <f>VLOOKUP($B326,data!$B$3:$Q$11565,'diff expr Varroa+DWV'!J$7,FALSE)</f>
        <v>6.9425491442524603</v>
      </c>
      <c r="K326" s="12">
        <f>VLOOKUP($B326,data!$B$3:$Q$11565,'diff expr Varroa+DWV'!K$7,FALSE)</f>
        <v>6.58159230490757</v>
      </c>
      <c r="L326" s="12">
        <f>VLOOKUP($B326,data!$B$3:$Q$11565,'diff expr Varroa+DWV'!L$7,FALSE)</f>
        <v>6.6583558505855196</v>
      </c>
      <c r="M326" s="12">
        <f>VLOOKUP($B326,data!$B$3:$Q$11565,'diff expr Varroa+DWV'!M$7,FALSE)</f>
        <v>6.5399829237807499</v>
      </c>
      <c r="N326" s="12">
        <f>VLOOKUP($B326,data!$B$3:$Q$11565,'diff expr Varroa+DWV'!N$7,FALSE)</f>
        <v>6.8970520926005099</v>
      </c>
      <c r="O326" s="12">
        <f>VLOOKUP($B326,data!$B$3:$Q$11565,'diff expr Varroa+DWV'!O$7,FALSE)</f>
        <v>6.6962367914737397</v>
      </c>
      <c r="P326" s="12">
        <f>VLOOKUP($B326,data!$B$3:$Q$11565,'diff expr Varroa+DWV'!P$7,FALSE)</f>
        <v>7.3722724284253296</v>
      </c>
      <c r="Q326" s="12">
        <f>VLOOKUP($B326,data!$B$3:$Q$11565,'diff expr Varroa+DWV'!Q$7,FALSE)</f>
        <v>2.8218677180984102</v>
      </c>
      <c r="S326" s="40" t="str">
        <f>IF(COUNTIF(H326:L326,"&gt;"&amp;'reference parameters'!$B$2)&gt;='reference parameters'!$B$3,IF(COUNTIF('diff expr Varroa+DWV'!M326:Q326,"&gt;"&amp;'reference parameters'!$B$2)&gt;='reference parameters'!$B$4,"OK"))</f>
        <v>OK</v>
      </c>
      <c r="U326" s="3">
        <f t="shared" si="177"/>
        <v>5</v>
      </c>
      <c r="V326" s="3">
        <f t="shared" si="178"/>
        <v>7</v>
      </c>
      <c r="W326" s="3">
        <f t="shared" si="179"/>
        <v>9</v>
      </c>
      <c r="X326" s="3">
        <f t="shared" si="180"/>
        <v>3</v>
      </c>
      <c r="Y326" s="3">
        <f t="shared" si="181"/>
        <v>4</v>
      </c>
      <c r="Z326" s="3">
        <f t="shared" si="182"/>
        <v>2</v>
      </c>
      <c r="AA326" s="3">
        <f t="shared" si="183"/>
        <v>8</v>
      </c>
      <c r="AB326" s="3">
        <f t="shared" si="184"/>
        <v>6</v>
      </c>
      <c r="AC326" s="3">
        <f t="shared" si="185"/>
        <v>10</v>
      </c>
      <c r="AD326" s="3">
        <f t="shared" si="186"/>
        <v>1</v>
      </c>
      <c r="AE326" s="3"/>
      <c r="AF326" s="3">
        <f t="shared" si="187"/>
        <v>0</v>
      </c>
      <c r="AG326" s="3">
        <f t="shared" si="188"/>
        <v>0</v>
      </c>
      <c r="AH326" s="3">
        <f t="shared" si="189"/>
        <v>0</v>
      </c>
      <c r="AI326" s="3">
        <f t="shared" si="190"/>
        <v>0</v>
      </c>
      <c r="AJ326" s="3">
        <f t="shared" si="191"/>
        <v>0</v>
      </c>
      <c r="AK326" s="3">
        <f t="shared" si="192"/>
        <v>0</v>
      </c>
      <c r="AL326" s="3">
        <f t="shared" si="193"/>
        <v>0</v>
      </c>
      <c r="AM326" s="3">
        <f t="shared" si="194"/>
        <v>0</v>
      </c>
      <c r="AN326" s="3">
        <f t="shared" si="195"/>
        <v>0</v>
      </c>
      <c r="AO326" s="3">
        <f t="shared" si="196"/>
        <v>0</v>
      </c>
      <c r="AP326" s="3"/>
      <c r="AQ326" s="3">
        <f t="shared" si="197"/>
        <v>5</v>
      </c>
      <c r="AR326" s="3">
        <f t="shared" si="198"/>
        <v>7</v>
      </c>
      <c r="AS326" s="3">
        <f t="shared" si="199"/>
        <v>9</v>
      </c>
      <c r="AT326" s="3">
        <f t="shared" si="200"/>
        <v>3</v>
      </c>
      <c r="AU326" s="3">
        <f t="shared" si="201"/>
        <v>4</v>
      </c>
      <c r="AV326" s="3">
        <f t="shared" si="202"/>
        <v>2</v>
      </c>
      <c r="AW326" s="3">
        <f t="shared" si="203"/>
        <v>8</v>
      </c>
      <c r="AX326" s="3">
        <f t="shared" si="204"/>
        <v>6</v>
      </c>
      <c r="AY326" s="3">
        <f t="shared" si="205"/>
        <v>10</v>
      </c>
      <c r="AZ326" s="3">
        <f t="shared" si="206"/>
        <v>1</v>
      </c>
      <c r="BA326" s="3"/>
      <c r="BB326" s="6">
        <f t="shared" si="207"/>
        <v>5</v>
      </c>
      <c r="BC326" s="3">
        <f t="shared" si="208"/>
        <v>5</v>
      </c>
      <c r="BD326" s="3">
        <f t="shared" si="211"/>
        <v>28</v>
      </c>
      <c r="BE326" s="3">
        <f t="shared" si="212"/>
        <v>27</v>
      </c>
      <c r="BF326" s="3">
        <f t="shared" si="213"/>
        <v>12</v>
      </c>
      <c r="BG326" s="3">
        <f t="shared" si="214"/>
        <v>13</v>
      </c>
      <c r="BH326" s="3">
        <f t="shared" si="215"/>
        <v>12</v>
      </c>
      <c r="BI326" s="28">
        <f t="shared" si="216"/>
        <v>12.5</v>
      </c>
      <c r="BJ326" s="28">
        <f t="shared" si="217"/>
        <v>4.7871355387816905</v>
      </c>
      <c r="BK326" s="44">
        <f t="shared" si="218"/>
        <v>-0.10444659357341871</v>
      </c>
      <c r="BL326" s="45">
        <f t="shared" si="209"/>
        <v>0.45840747426404427</v>
      </c>
      <c r="BM326" s="39"/>
      <c r="BN326" s="39" t="str">
        <f t="shared" si="219"/>
        <v/>
      </c>
      <c r="BP326" s="12">
        <f t="shared" si="220"/>
        <v>-4.6425669732774233E-2</v>
      </c>
    </row>
    <row r="327" spans="1:68">
      <c r="A327" s="43" t="s">
        <v>1158</v>
      </c>
      <c r="B327" s="43" t="s">
        <v>1159</v>
      </c>
      <c r="C327" s="43" t="s">
        <v>1160</v>
      </c>
      <c r="D327" s="43"/>
      <c r="E327" s="43" t="s">
        <v>1161</v>
      </c>
      <c r="F327" s="12" t="str">
        <f t="shared" si="210"/>
        <v>IG Superfam</v>
      </c>
      <c r="H327" s="12">
        <f>VLOOKUP($B327,data!$B$3:$Q$11565,'diff expr Varroa+DWV'!H$7,FALSE)</f>
        <v>10.5008625763064</v>
      </c>
      <c r="I327" s="12">
        <f>VLOOKUP($B327,data!$B$3:$Q$11565,'diff expr Varroa+DWV'!I$7,FALSE)</f>
        <v>10.476321461777699</v>
      </c>
      <c r="J327" s="12">
        <f>VLOOKUP($B327,data!$B$3:$Q$11565,'diff expr Varroa+DWV'!J$7,FALSE)</f>
        <v>10.7310025709002</v>
      </c>
      <c r="K327" s="12">
        <f>VLOOKUP($B327,data!$B$3:$Q$11565,'diff expr Varroa+DWV'!K$7,FALSE)</f>
        <v>10.5752010649433</v>
      </c>
      <c r="L327" s="12">
        <f>VLOOKUP($B327,data!$B$3:$Q$11565,'diff expr Varroa+DWV'!L$7,FALSE)</f>
        <v>10.498897947942501</v>
      </c>
      <c r="M327" s="12">
        <f>VLOOKUP($B327,data!$B$3:$Q$11565,'diff expr Varroa+DWV'!M$7,FALSE)</f>
        <v>10.234395230712201</v>
      </c>
      <c r="N327" s="12">
        <f>VLOOKUP($B327,data!$B$3:$Q$11565,'diff expr Varroa+DWV'!N$7,FALSE)</f>
        <v>10.975668774099701</v>
      </c>
      <c r="O327" s="12">
        <f>VLOOKUP($B327,data!$B$3:$Q$11565,'diff expr Varroa+DWV'!O$7,FALSE)</f>
        <v>10.6007349532128</v>
      </c>
      <c r="P327" s="12">
        <f>VLOOKUP($B327,data!$B$3:$Q$11565,'diff expr Varroa+DWV'!P$7,FALSE)</f>
        <v>10.7665371148038</v>
      </c>
      <c r="Q327" s="12">
        <f>VLOOKUP($B327,data!$B$3:$Q$11565,'diff expr Varroa+DWV'!Q$7,FALSE)</f>
        <v>10.323554046550599</v>
      </c>
      <c r="S327" s="40" t="str">
        <f>IF(COUNTIF(H327:L327,"&gt;"&amp;'reference parameters'!$B$2)&gt;='reference parameters'!$B$3,IF(COUNTIF('diff expr Varroa+DWV'!M327:Q327,"&gt;"&amp;'reference parameters'!$B$2)&gt;='reference parameters'!$B$4,"OK"))</f>
        <v>OK</v>
      </c>
      <c r="U327" s="3">
        <f t="shared" si="177"/>
        <v>5</v>
      </c>
      <c r="V327" s="3">
        <f t="shared" si="178"/>
        <v>3</v>
      </c>
      <c r="W327" s="3">
        <f t="shared" si="179"/>
        <v>8</v>
      </c>
      <c r="X327" s="3">
        <f t="shared" si="180"/>
        <v>6</v>
      </c>
      <c r="Y327" s="3">
        <f t="shared" si="181"/>
        <v>4</v>
      </c>
      <c r="Z327" s="3">
        <f t="shared" si="182"/>
        <v>1</v>
      </c>
      <c r="AA327" s="3">
        <f t="shared" si="183"/>
        <v>10</v>
      </c>
      <c r="AB327" s="3">
        <f t="shared" si="184"/>
        <v>7</v>
      </c>
      <c r="AC327" s="3">
        <f t="shared" si="185"/>
        <v>9</v>
      </c>
      <c r="AD327" s="3">
        <f t="shared" si="186"/>
        <v>2</v>
      </c>
      <c r="AE327" s="3"/>
      <c r="AF327" s="3">
        <f t="shared" si="187"/>
        <v>0</v>
      </c>
      <c r="AG327" s="3">
        <f t="shared" si="188"/>
        <v>0</v>
      </c>
      <c r="AH327" s="3">
        <f t="shared" si="189"/>
        <v>0</v>
      </c>
      <c r="AI327" s="3">
        <f t="shared" si="190"/>
        <v>0</v>
      </c>
      <c r="AJ327" s="3">
        <f t="shared" si="191"/>
        <v>0</v>
      </c>
      <c r="AK327" s="3">
        <f t="shared" si="192"/>
        <v>0</v>
      </c>
      <c r="AL327" s="3">
        <f t="shared" si="193"/>
        <v>0</v>
      </c>
      <c r="AM327" s="3">
        <f t="shared" si="194"/>
        <v>0</v>
      </c>
      <c r="AN327" s="3">
        <f t="shared" si="195"/>
        <v>0</v>
      </c>
      <c r="AO327" s="3">
        <f t="shared" si="196"/>
        <v>0</v>
      </c>
      <c r="AP327" s="3"/>
      <c r="AQ327" s="3">
        <f t="shared" si="197"/>
        <v>5</v>
      </c>
      <c r="AR327" s="3">
        <f t="shared" si="198"/>
        <v>3</v>
      </c>
      <c r="AS327" s="3">
        <f t="shared" si="199"/>
        <v>8</v>
      </c>
      <c r="AT327" s="3">
        <f t="shared" si="200"/>
        <v>6</v>
      </c>
      <c r="AU327" s="3">
        <f t="shared" si="201"/>
        <v>4</v>
      </c>
      <c r="AV327" s="3">
        <f t="shared" si="202"/>
        <v>1</v>
      </c>
      <c r="AW327" s="3">
        <f t="shared" si="203"/>
        <v>10</v>
      </c>
      <c r="AX327" s="3">
        <f t="shared" si="204"/>
        <v>7</v>
      </c>
      <c r="AY327" s="3">
        <f t="shared" si="205"/>
        <v>9</v>
      </c>
      <c r="AZ327" s="3">
        <f t="shared" si="206"/>
        <v>2</v>
      </c>
      <c r="BA327" s="3"/>
      <c r="BB327" s="6">
        <f t="shared" si="207"/>
        <v>5</v>
      </c>
      <c r="BC327" s="3">
        <f t="shared" si="208"/>
        <v>5</v>
      </c>
      <c r="BD327" s="3">
        <f t="shared" si="211"/>
        <v>26</v>
      </c>
      <c r="BE327" s="3">
        <f t="shared" si="212"/>
        <v>29</v>
      </c>
      <c r="BF327" s="3">
        <f t="shared" si="213"/>
        <v>14</v>
      </c>
      <c r="BG327" s="3">
        <f t="shared" si="214"/>
        <v>11</v>
      </c>
      <c r="BH327" s="3">
        <f t="shared" si="215"/>
        <v>11</v>
      </c>
      <c r="BI327" s="28">
        <f t="shared" si="216"/>
        <v>12.5</v>
      </c>
      <c r="BJ327" s="28">
        <f t="shared" si="217"/>
        <v>4.7871355387816905</v>
      </c>
      <c r="BK327" s="44">
        <f t="shared" si="218"/>
        <v>-0.31333978072025609</v>
      </c>
      <c r="BL327" s="45">
        <f t="shared" si="209"/>
        <v>0.37701126503103738</v>
      </c>
      <c r="BM327" s="39"/>
      <c r="BN327" s="39" t="str">
        <f t="shared" si="219"/>
        <v/>
      </c>
      <c r="BP327" s="12">
        <f t="shared" si="220"/>
        <v>9.747871420543524E-4</v>
      </c>
    </row>
    <row r="328" spans="1:68">
      <c r="A328" s="43" t="s">
        <v>1162</v>
      </c>
      <c r="B328" s="43" t="s">
        <v>1163</v>
      </c>
      <c r="C328" s="43" t="s">
        <v>150</v>
      </c>
      <c r="D328" s="43"/>
      <c r="E328" s="43" t="s">
        <v>1161</v>
      </c>
      <c r="F328" s="12" t="str">
        <f t="shared" si="210"/>
        <v>IG Superfam</v>
      </c>
      <c r="H328" s="12">
        <f>VLOOKUP($B328,data!$B$3:$Q$11565,'diff expr Varroa+DWV'!H$7,FALSE)</f>
        <v>6.4131208425870598</v>
      </c>
      <c r="I328" s="12">
        <f>VLOOKUP($B328,data!$B$3:$Q$11565,'diff expr Varroa+DWV'!I$7,FALSE)</f>
        <v>6.0647445775560298</v>
      </c>
      <c r="J328" s="12">
        <f>VLOOKUP($B328,data!$B$3:$Q$11565,'diff expr Varroa+DWV'!J$7,FALSE)</f>
        <v>4.6393553598667303</v>
      </c>
      <c r="K328" s="12">
        <f>VLOOKUP($B328,data!$B$3:$Q$11565,'diff expr Varroa+DWV'!K$7,FALSE)</f>
        <v>4.9752349446537503</v>
      </c>
      <c r="L328" s="12">
        <f>VLOOKUP($B328,data!$B$3:$Q$11565,'diff expr Varroa+DWV'!L$7,FALSE)</f>
        <v>6.8172425418901597</v>
      </c>
      <c r="M328" s="12">
        <f>VLOOKUP($B328,data!$B$3:$Q$11565,'diff expr Varroa+DWV'!M$7,FALSE)</f>
        <v>5.83646315568744</v>
      </c>
      <c r="N328" s="12">
        <f>VLOOKUP($B328,data!$B$3:$Q$11565,'diff expr Varroa+DWV'!N$7,FALSE)</f>
        <v>5.6587966909913696</v>
      </c>
      <c r="O328" s="12">
        <f>VLOOKUP($B328,data!$B$3:$Q$11565,'diff expr Varroa+DWV'!O$7,FALSE)</f>
        <v>5.6630803592182</v>
      </c>
      <c r="P328" s="12">
        <f>VLOOKUP($B328,data!$B$3:$Q$11565,'diff expr Varroa+DWV'!P$7,FALSE)</f>
        <v>5.6679384115998896</v>
      </c>
      <c r="Q328" s="12">
        <f>VLOOKUP($B328,data!$B$3:$Q$11565,'diff expr Varroa+DWV'!Q$7,FALSE)</f>
        <v>5.81282804418474</v>
      </c>
      <c r="S328" s="40" t="str">
        <f>IF(COUNTIF(H328:L328,"&gt;"&amp;'reference parameters'!$B$2)&gt;='reference parameters'!$B$3,IF(COUNTIF('diff expr Varroa+DWV'!M328:Q328,"&gt;"&amp;'reference parameters'!$B$2)&gt;='reference parameters'!$B$4,"OK"))</f>
        <v>OK</v>
      </c>
      <c r="U328" s="3">
        <f t="shared" si="177"/>
        <v>9</v>
      </c>
      <c r="V328" s="3">
        <f t="shared" si="178"/>
        <v>8</v>
      </c>
      <c r="W328" s="3">
        <f t="shared" si="179"/>
        <v>1</v>
      </c>
      <c r="X328" s="3">
        <f t="shared" si="180"/>
        <v>2</v>
      </c>
      <c r="Y328" s="3">
        <f t="shared" si="181"/>
        <v>10</v>
      </c>
      <c r="Z328" s="3">
        <f t="shared" si="182"/>
        <v>7</v>
      </c>
      <c r="AA328" s="3">
        <f t="shared" si="183"/>
        <v>3</v>
      </c>
      <c r="AB328" s="3">
        <f t="shared" si="184"/>
        <v>4</v>
      </c>
      <c r="AC328" s="3">
        <f t="shared" si="185"/>
        <v>5</v>
      </c>
      <c r="AD328" s="3">
        <f t="shared" si="186"/>
        <v>6</v>
      </c>
      <c r="AE328" s="3"/>
      <c r="AF328" s="3">
        <f t="shared" si="187"/>
        <v>0</v>
      </c>
      <c r="AG328" s="3">
        <f t="shared" si="188"/>
        <v>0</v>
      </c>
      <c r="AH328" s="3">
        <f t="shared" si="189"/>
        <v>0</v>
      </c>
      <c r="AI328" s="3">
        <f t="shared" si="190"/>
        <v>0</v>
      </c>
      <c r="AJ328" s="3">
        <f t="shared" si="191"/>
        <v>0</v>
      </c>
      <c r="AK328" s="3">
        <f t="shared" si="192"/>
        <v>0</v>
      </c>
      <c r="AL328" s="3">
        <f t="shared" si="193"/>
        <v>0</v>
      </c>
      <c r="AM328" s="3">
        <f t="shared" si="194"/>
        <v>0</v>
      </c>
      <c r="AN328" s="3">
        <f t="shared" si="195"/>
        <v>0</v>
      </c>
      <c r="AO328" s="3">
        <f t="shared" si="196"/>
        <v>0</v>
      </c>
      <c r="AP328" s="3"/>
      <c r="AQ328" s="3">
        <f t="shared" si="197"/>
        <v>9</v>
      </c>
      <c r="AR328" s="3">
        <f t="shared" si="198"/>
        <v>8</v>
      </c>
      <c r="AS328" s="3">
        <f t="shared" si="199"/>
        <v>1</v>
      </c>
      <c r="AT328" s="3">
        <f t="shared" si="200"/>
        <v>2</v>
      </c>
      <c r="AU328" s="3">
        <f t="shared" si="201"/>
        <v>10</v>
      </c>
      <c r="AV328" s="3">
        <f t="shared" si="202"/>
        <v>7</v>
      </c>
      <c r="AW328" s="3">
        <f t="shared" si="203"/>
        <v>3</v>
      </c>
      <c r="AX328" s="3">
        <f t="shared" si="204"/>
        <v>4</v>
      </c>
      <c r="AY328" s="3">
        <f t="shared" si="205"/>
        <v>5</v>
      </c>
      <c r="AZ328" s="3">
        <f t="shared" si="206"/>
        <v>6</v>
      </c>
      <c r="BA328" s="3"/>
      <c r="BB328" s="6">
        <f t="shared" si="207"/>
        <v>5</v>
      </c>
      <c r="BC328" s="3">
        <f t="shared" si="208"/>
        <v>5</v>
      </c>
      <c r="BD328" s="3">
        <f t="shared" si="211"/>
        <v>30</v>
      </c>
      <c r="BE328" s="3">
        <f t="shared" si="212"/>
        <v>25</v>
      </c>
      <c r="BF328" s="3">
        <f t="shared" si="213"/>
        <v>10</v>
      </c>
      <c r="BG328" s="3">
        <f t="shared" si="214"/>
        <v>15</v>
      </c>
      <c r="BH328" s="3">
        <f t="shared" si="215"/>
        <v>10</v>
      </c>
      <c r="BI328" s="28">
        <f t="shared" si="216"/>
        <v>12.5</v>
      </c>
      <c r="BJ328" s="28">
        <f t="shared" si="217"/>
        <v>4.7871355387816905</v>
      </c>
      <c r="BK328" s="44">
        <f t="shared" si="218"/>
        <v>-0.5222329678670935</v>
      </c>
      <c r="BL328" s="45">
        <f t="shared" si="209"/>
        <v>0.30075406722029491</v>
      </c>
      <c r="BM328" s="39"/>
      <c r="BN328" s="39" t="str">
        <f t="shared" si="219"/>
        <v/>
      </c>
      <c r="BP328" s="12">
        <f t="shared" si="220"/>
        <v>-4.0840919992774141E-3</v>
      </c>
    </row>
    <row r="329" spans="1:68">
      <c r="A329" s="43" t="s">
        <v>1164</v>
      </c>
      <c r="B329" s="43" t="s">
        <v>1165</v>
      </c>
      <c r="C329" s="43" t="s">
        <v>1166</v>
      </c>
      <c r="D329" s="43"/>
      <c r="E329" s="43" t="s">
        <v>1161</v>
      </c>
      <c r="F329" s="12" t="str">
        <f t="shared" si="210"/>
        <v>IG Superfam</v>
      </c>
      <c r="H329" s="12">
        <f>VLOOKUP($B329,data!$B$3:$Q$11565,'diff expr Varroa+DWV'!H$7,FALSE)</f>
        <v>9.0216119569464404</v>
      </c>
      <c r="I329" s="12">
        <f>VLOOKUP($B329,data!$B$3:$Q$11565,'diff expr Varroa+DWV'!I$7,FALSE)</f>
        <v>9.0653069500692993</v>
      </c>
      <c r="J329" s="12">
        <f>VLOOKUP($B329,data!$B$3:$Q$11565,'diff expr Varroa+DWV'!J$7,FALSE)</f>
        <v>8.5749206921932899</v>
      </c>
      <c r="K329" s="12">
        <f>VLOOKUP($B329,data!$B$3:$Q$11565,'diff expr Varroa+DWV'!K$7,FALSE)</f>
        <v>8.6015581580368607</v>
      </c>
      <c r="L329" s="12">
        <f>VLOOKUP($B329,data!$B$3:$Q$11565,'diff expr Varroa+DWV'!L$7,FALSE)</f>
        <v>8.6994452668471993</v>
      </c>
      <c r="M329" s="12">
        <f>VLOOKUP($B329,data!$B$3:$Q$11565,'diff expr Varroa+DWV'!M$7,FALSE)</f>
        <v>8.8470204917064397</v>
      </c>
      <c r="N329" s="12">
        <f>VLOOKUP($B329,data!$B$3:$Q$11565,'diff expr Varroa+DWV'!N$7,FALSE)</f>
        <v>8.6652401942009902</v>
      </c>
      <c r="O329" s="12">
        <f>VLOOKUP($B329,data!$B$3:$Q$11565,'diff expr Varroa+DWV'!O$7,FALSE)</f>
        <v>8.8760649419286093</v>
      </c>
      <c r="P329" s="12">
        <f>VLOOKUP($B329,data!$B$3:$Q$11565,'diff expr Varroa+DWV'!P$7,FALSE)</f>
        <v>8.83019745851065</v>
      </c>
      <c r="Q329" s="12">
        <f>VLOOKUP($B329,data!$B$3:$Q$11565,'diff expr Varroa+DWV'!Q$7,FALSE)</f>
        <v>8.7932323857913595</v>
      </c>
      <c r="S329" s="40" t="str">
        <f>IF(COUNTIF(H329:L329,"&gt;"&amp;'reference parameters'!$B$2)&gt;='reference parameters'!$B$3,IF(COUNTIF('diff expr Varroa+DWV'!M329:Q329,"&gt;"&amp;'reference parameters'!$B$2)&gt;='reference parameters'!$B$4,"OK"))</f>
        <v>OK</v>
      </c>
      <c r="U329" s="3">
        <f t="shared" si="177"/>
        <v>9</v>
      </c>
      <c r="V329" s="3">
        <f t="shared" si="178"/>
        <v>10</v>
      </c>
      <c r="W329" s="3">
        <f t="shared" si="179"/>
        <v>1</v>
      </c>
      <c r="X329" s="3">
        <f t="shared" si="180"/>
        <v>2</v>
      </c>
      <c r="Y329" s="3">
        <f t="shared" si="181"/>
        <v>4</v>
      </c>
      <c r="Z329" s="3">
        <f t="shared" si="182"/>
        <v>7</v>
      </c>
      <c r="AA329" s="3">
        <f t="shared" si="183"/>
        <v>3</v>
      </c>
      <c r="AB329" s="3">
        <f t="shared" si="184"/>
        <v>8</v>
      </c>
      <c r="AC329" s="3">
        <f t="shared" si="185"/>
        <v>6</v>
      </c>
      <c r="AD329" s="3">
        <f t="shared" si="186"/>
        <v>5</v>
      </c>
      <c r="AE329" s="3"/>
      <c r="AF329" s="3">
        <f t="shared" si="187"/>
        <v>0</v>
      </c>
      <c r="AG329" s="3">
        <f t="shared" si="188"/>
        <v>0</v>
      </c>
      <c r="AH329" s="3">
        <f t="shared" si="189"/>
        <v>0</v>
      </c>
      <c r="AI329" s="3">
        <f t="shared" si="190"/>
        <v>0</v>
      </c>
      <c r="AJ329" s="3">
        <f t="shared" si="191"/>
        <v>0</v>
      </c>
      <c r="AK329" s="3">
        <f t="shared" si="192"/>
        <v>0</v>
      </c>
      <c r="AL329" s="3">
        <f t="shared" si="193"/>
        <v>0</v>
      </c>
      <c r="AM329" s="3">
        <f t="shared" si="194"/>
        <v>0</v>
      </c>
      <c r="AN329" s="3">
        <f t="shared" si="195"/>
        <v>0</v>
      </c>
      <c r="AO329" s="3">
        <f t="shared" si="196"/>
        <v>0</v>
      </c>
      <c r="AP329" s="3"/>
      <c r="AQ329" s="3">
        <f t="shared" si="197"/>
        <v>9</v>
      </c>
      <c r="AR329" s="3">
        <f t="shared" si="198"/>
        <v>10</v>
      </c>
      <c r="AS329" s="3">
        <f t="shared" si="199"/>
        <v>1</v>
      </c>
      <c r="AT329" s="3">
        <f t="shared" si="200"/>
        <v>2</v>
      </c>
      <c r="AU329" s="3">
        <f t="shared" si="201"/>
        <v>4</v>
      </c>
      <c r="AV329" s="3">
        <f t="shared" si="202"/>
        <v>7</v>
      </c>
      <c r="AW329" s="3">
        <f t="shared" si="203"/>
        <v>3</v>
      </c>
      <c r="AX329" s="3">
        <f t="shared" si="204"/>
        <v>8</v>
      </c>
      <c r="AY329" s="3">
        <f t="shared" si="205"/>
        <v>6</v>
      </c>
      <c r="AZ329" s="3">
        <f t="shared" si="206"/>
        <v>5</v>
      </c>
      <c r="BA329" s="3"/>
      <c r="BB329" s="6">
        <f t="shared" si="207"/>
        <v>5</v>
      </c>
      <c r="BC329" s="3">
        <f t="shared" si="208"/>
        <v>5</v>
      </c>
      <c r="BD329" s="3">
        <f t="shared" si="211"/>
        <v>26</v>
      </c>
      <c r="BE329" s="3">
        <f t="shared" si="212"/>
        <v>29</v>
      </c>
      <c r="BF329" s="3">
        <f t="shared" si="213"/>
        <v>14</v>
      </c>
      <c r="BG329" s="3">
        <f t="shared" si="214"/>
        <v>11</v>
      </c>
      <c r="BH329" s="3">
        <f t="shared" si="215"/>
        <v>11</v>
      </c>
      <c r="BI329" s="28">
        <f t="shared" si="216"/>
        <v>12.5</v>
      </c>
      <c r="BJ329" s="28">
        <f t="shared" si="217"/>
        <v>4.7871355387816905</v>
      </c>
      <c r="BK329" s="44">
        <f t="shared" si="218"/>
        <v>-0.31333978072025609</v>
      </c>
      <c r="BL329" s="45">
        <f t="shared" si="209"/>
        <v>0.37701126503103738</v>
      </c>
      <c r="BM329" s="39"/>
      <c r="BN329" s="39" t="str">
        <f t="shared" si="219"/>
        <v/>
      </c>
      <c r="BP329" s="12">
        <f t="shared" si="220"/>
        <v>4.8292140763837513E-4</v>
      </c>
    </row>
    <row r="330" spans="1:68" ht="15" customHeight="1">
      <c r="A330" s="43" t="s">
        <v>1167</v>
      </c>
      <c r="B330" s="43" t="s">
        <v>1168</v>
      </c>
      <c r="C330" s="43" t="s">
        <v>1169</v>
      </c>
      <c r="D330" s="43"/>
      <c r="E330" s="43" t="s">
        <v>1161</v>
      </c>
      <c r="F330" s="12" t="str">
        <f t="shared" si="210"/>
        <v>IG Superfam</v>
      </c>
      <c r="H330" s="12">
        <f>VLOOKUP($B330,data!$B$3:$Q$11565,'diff expr Varroa+DWV'!H$7,FALSE)</f>
        <v>13.2047123039101</v>
      </c>
      <c r="I330" s="12">
        <f>VLOOKUP($B330,data!$B$3:$Q$11565,'diff expr Varroa+DWV'!I$7,FALSE)</f>
        <v>12.921890957625999</v>
      </c>
      <c r="J330" s="12">
        <f>VLOOKUP($B330,data!$B$3:$Q$11565,'diff expr Varroa+DWV'!J$7,FALSE)</f>
        <v>13.6817030391766</v>
      </c>
      <c r="K330" s="12">
        <f>VLOOKUP($B330,data!$B$3:$Q$11565,'diff expr Varroa+DWV'!K$7,FALSE)</f>
        <v>13.2100539180023</v>
      </c>
      <c r="L330" s="12">
        <f>VLOOKUP($B330,data!$B$3:$Q$11565,'diff expr Varroa+DWV'!L$7,FALSE)</f>
        <v>13.662997484734399</v>
      </c>
      <c r="M330" s="12">
        <f>VLOOKUP($B330,data!$B$3:$Q$11565,'diff expr Varroa+DWV'!M$7,FALSE)</f>
        <v>13.059330473111499</v>
      </c>
      <c r="N330" s="12">
        <f>VLOOKUP($B330,data!$B$3:$Q$11565,'diff expr Varroa+DWV'!N$7,FALSE)</f>
        <v>13.7348929331352</v>
      </c>
      <c r="O330" s="12">
        <f>VLOOKUP($B330,data!$B$3:$Q$11565,'diff expr Varroa+DWV'!O$7,FALSE)</f>
        <v>13.0046115686996</v>
      </c>
      <c r="P330" s="12">
        <f>VLOOKUP($B330,data!$B$3:$Q$11565,'diff expr Varroa+DWV'!P$7,FALSE)</f>
        <v>11.4085765037904</v>
      </c>
      <c r="Q330" s="12">
        <f>VLOOKUP($B330,data!$B$3:$Q$11565,'diff expr Varroa+DWV'!Q$7,FALSE)</f>
        <v>16.262833256950501</v>
      </c>
      <c r="S330" s="40" t="str">
        <f>IF(COUNTIF(H330:L330,"&gt;"&amp;'reference parameters'!$B$2)&gt;='reference parameters'!$B$3,IF(COUNTIF('diff expr Varroa+DWV'!M330:Q330,"&gt;"&amp;'reference parameters'!$B$2)&gt;='reference parameters'!$B$4,"OK"))</f>
        <v>OK</v>
      </c>
      <c r="U330" s="3">
        <f t="shared" ref="U330:U365" si="221">IF(ISNUMBER(H330)=TRUE,RANK(H330,$H330:$Q330,1))</f>
        <v>5</v>
      </c>
      <c r="V330" s="3">
        <f t="shared" ref="V330:V365" si="222">IF(ISNUMBER(I330)=TRUE,RANK(I330,$H330:$Q330,1))</f>
        <v>2</v>
      </c>
      <c r="W330" s="3">
        <f t="shared" ref="W330:W365" si="223">IF(ISNUMBER(J330)=TRUE,RANK(J330,$H330:$Q330,1))</f>
        <v>8</v>
      </c>
      <c r="X330" s="3">
        <f t="shared" ref="X330:X365" si="224">IF(ISNUMBER(K330)=TRUE,RANK(K330,$H330:$Q330,1))</f>
        <v>6</v>
      </c>
      <c r="Y330" s="3">
        <f t="shared" ref="Y330:Y365" si="225">IF(ISNUMBER(L330)=TRUE,RANK(L330,$H330:$Q330,1))</f>
        <v>7</v>
      </c>
      <c r="Z330" s="3">
        <f t="shared" ref="Z330:Z365" si="226">IF(ISNUMBER(M330)=TRUE,RANK(M330,$H330:$Q330,1))</f>
        <v>4</v>
      </c>
      <c r="AA330" s="3">
        <f t="shared" ref="AA330:AA365" si="227">IF(ISNUMBER(N330)=TRUE,RANK(N330,$H330:$Q330,1))</f>
        <v>9</v>
      </c>
      <c r="AB330" s="3">
        <f t="shared" ref="AB330:AB365" si="228">IF(ISNUMBER(O330)=TRUE,RANK(O330,$H330:$Q330,1))</f>
        <v>3</v>
      </c>
      <c r="AC330" s="3">
        <f t="shared" ref="AC330:AC365" si="229">IF(ISNUMBER(P330)=TRUE,RANK(P330,$H330:$Q330,1))</f>
        <v>1</v>
      </c>
      <c r="AD330" s="3">
        <f t="shared" ref="AD330:AD365" si="230">IF(ISNUMBER(Q330)=TRUE,RANK(Q330,$H330:$Q330,1))</f>
        <v>10</v>
      </c>
      <c r="AE330" s="3"/>
      <c r="AF330" s="3">
        <f t="shared" ref="AF330:AF365" si="231">IF(ISNUMBER(H330)=TRUE,((COUNT($H330:$Q330)+1-RANK(H330,$H330:$Q330,0)-RANK(H330,$H330:$Q330,1))/2),"")</f>
        <v>0</v>
      </c>
      <c r="AG330" s="3">
        <f t="shared" ref="AG330:AG365" si="232">IF(ISNUMBER(I330)=TRUE,((COUNT($H330:$Q330)+1-RANK(I330,$H330:$Q330,0)-RANK(I330,$H330:$Q330,1))/2),"")</f>
        <v>0</v>
      </c>
      <c r="AH330" s="3">
        <f t="shared" ref="AH330:AH365" si="233">IF(ISNUMBER(J330)=TRUE,((COUNT($H330:$Q330)+1-RANK(J330,$H330:$Q330,0)-RANK(J330,$H330:$Q330,1))/2),"")</f>
        <v>0</v>
      </c>
      <c r="AI330" s="3">
        <f t="shared" ref="AI330:AI365" si="234">IF(ISNUMBER(K330)=TRUE,((COUNT($H330:$Q330)+1-RANK(K330,$H330:$Q330,0)-RANK(K330,$H330:$Q330,1))/2),"")</f>
        <v>0</v>
      </c>
      <c r="AJ330" s="3">
        <f t="shared" ref="AJ330:AJ365" si="235">IF(ISNUMBER(L330)=TRUE,((COUNT($H330:$Q330)+1-RANK(L330,$H330:$Q330,0)-RANK(L330,$H330:$Q330,1))/2),"")</f>
        <v>0</v>
      </c>
      <c r="AK330" s="3">
        <f t="shared" ref="AK330:AK365" si="236">IF(ISNUMBER(M330)=TRUE,((COUNT($H330:$Q330)+1-RANK(M330,$H330:$Q330,0)-RANK(M330,$H330:$Q330,1))/2),"")</f>
        <v>0</v>
      </c>
      <c r="AL330" s="3">
        <f t="shared" ref="AL330:AL365" si="237">IF(ISNUMBER(N330)=TRUE,((COUNT($H330:$Q330)+1-RANK(N330,$H330:$Q330,0)-RANK(N330,$H330:$Q330,1))/2),"")</f>
        <v>0</v>
      </c>
      <c r="AM330" s="3">
        <f t="shared" ref="AM330:AM365" si="238">IF(ISNUMBER(O330)=TRUE,((COUNT($H330:$Q330)+1-RANK(O330,$H330:$Q330,0)-RANK(O330,$H330:$Q330,1))/2),"")</f>
        <v>0</v>
      </c>
      <c r="AN330" s="3">
        <f t="shared" ref="AN330:AN365" si="239">IF(ISNUMBER(P330)=TRUE,((COUNT($H330:$Q330)+1-RANK(P330,$H330:$Q330,0)-RANK(P330,$H330:$Q330,1))/2),"")</f>
        <v>0</v>
      </c>
      <c r="AO330" s="3">
        <f t="shared" ref="AO330:AO365" si="240">IF(ISNUMBER(Q330)=TRUE,((COUNT($H330:$Q330)+1-RANK(Q330,$H330:$Q330,0)-RANK(Q330,$H330:$Q330,1))/2),"")</f>
        <v>0</v>
      </c>
      <c r="AP330" s="3"/>
      <c r="AQ330" s="3">
        <f t="shared" ref="AQ330:AQ365" si="241">IF(ISNUMBER(H330)=TRUE,(U330+AF330),"")</f>
        <v>5</v>
      </c>
      <c r="AR330" s="3">
        <f t="shared" ref="AR330:AR365" si="242">IF(ISNUMBER(I330)=TRUE,(V330+AG330),"")</f>
        <v>2</v>
      </c>
      <c r="AS330" s="3">
        <f t="shared" ref="AS330:AS365" si="243">IF(ISNUMBER(J330)=TRUE,(W330+AH330),"")</f>
        <v>8</v>
      </c>
      <c r="AT330" s="3">
        <f t="shared" ref="AT330:AT365" si="244">IF(ISNUMBER(K330)=TRUE,(X330+AI330),"")</f>
        <v>6</v>
      </c>
      <c r="AU330" s="3">
        <f t="shared" ref="AU330:AU365" si="245">IF(ISNUMBER(L330)=TRUE,(Y330+AJ330),"")</f>
        <v>7</v>
      </c>
      <c r="AV330" s="3">
        <f t="shared" ref="AV330:AV365" si="246">IF(ISNUMBER(M330)=TRUE,(Z330+AK330),"")</f>
        <v>4</v>
      </c>
      <c r="AW330" s="3">
        <f t="shared" ref="AW330:AW365" si="247">IF(ISNUMBER(N330)=TRUE,(AA330+AL330),"")</f>
        <v>9</v>
      </c>
      <c r="AX330" s="3">
        <f t="shared" ref="AX330:AX365" si="248">IF(ISNUMBER(O330)=TRUE,(AB330+AM330),"")</f>
        <v>3</v>
      </c>
      <c r="AY330" s="3">
        <f t="shared" ref="AY330:AY365" si="249">IF(ISNUMBER(P330)=TRUE,(AC330+AN330),"")</f>
        <v>1</v>
      </c>
      <c r="AZ330" s="3">
        <f t="shared" ref="AZ330:AZ365" si="250">IF(ISNUMBER(Q330)=TRUE,(AD330+AO330),"")</f>
        <v>10</v>
      </c>
      <c r="BA330" s="3"/>
      <c r="BB330" s="6">
        <f t="shared" ref="BB330:BB365" si="251">COUNT(H330:L330)</f>
        <v>5</v>
      </c>
      <c r="BC330" s="3">
        <f t="shared" ref="BC330:BC365" si="252">COUNT(M330:Q330)</f>
        <v>5</v>
      </c>
      <c r="BD330" s="3">
        <f t="shared" si="211"/>
        <v>28</v>
      </c>
      <c r="BE330" s="3">
        <f t="shared" si="212"/>
        <v>27</v>
      </c>
      <c r="BF330" s="3">
        <f t="shared" si="213"/>
        <v>12</v>
      </c>
      <c r="BG330" s="3">
        <f t="shared" si="214"/>
        <v>13</v>
      </c>
      <c r="BH330" s="3">
        <f t="shared" si="215"/>
        <v>12</v>
      </c>
      <c r="BI330" s="28">
        <f t="shared" si="216"/>
        <v>12.5</v>
      </c>
      <c r="BJ330" s="28">
        <f t="shared" si="217"/>
        <v>4.7871355387816905</v>
      </c>
      <c r="BK330" s="44">
        <f t="shared" si="218"/>
        <v>-0.10444659357341871</v>
      </c>
      <c r="BL330" s="45">
        <f t="shared" ref="BL330:BL365" si="253">IF(S330="OK",_xlfn.NORM.S.DIST(BK330,TRUE),"")</f>
        <v>0.45840747426404427</v>
      </c>
      <c r="BM330" s="39"/>
      <c r="BN330" s="39" t="str">
        <f t="shared" si="219"/>
        <v/>
      </c>
      <c r="BP330" s="12">
        <f t="shared" si="220"/>
        <v>5.1078515360077383E-3</v>
      </c>
    </row>
    <row r="331" spans="1:68">
      <c r="A331" s="43" t="s">
        <v>1170</v>
      </c>
      <c r="B331" s="43" t="s">
        <v>1171</v>
      </c>
      <c r="C331" s="43" t="s">
        <v>1172</v>
      </c>
      <c r="D331" s="43"/>
      <c r="E331" s="43" t="s">
        <v>1161</v>
      </c>
      <c r="F331" s="12" t="str">
        <f t="shared" ref="F331:F365" si="254">MID(E331,1,11)</f>
        <v>IG Superfam</v>
      </c>
      <c r="H331" s="12">
        <f>VLOOKUP($B331,data!$B$3:$Q$11565,'diff expr Varroa+DWV'!H$7,FALSE)</f>
        <v>10.285996087538599</v>
      </c>
      <c r="I331" s="12">
        <f>VLOOKUP($B331,data!$B$3:$Q$11565,'diff expr Varroa+DWV'!I$7,FALSE)</f>
        <v>10.1470902247073</v>
      </c>
      <c r="J331" s="12">
        <f>VLOOKUP($B331,data!$B$3:$Q$11565,'diff expr Varroa+DWV'!J$7,FALSE)</f>
        <v>10.5693315008656</v>
      </c>
      <c r="K331" s="12">
        <f>VLOOKUP($B331,data!$B$3:$Q$11565,'diff expr Varroa+DWV'!K$7,FALSE)</f>
        <v>9.1664363472143897</v>
      </c>
      <c r="L331" s="12">
        <f>VLOOKUP($B331,data!$B$3:$Q$11565,'diff expr Varroa+DWV'!L$7,FALSE)</f>
        <v>10.6243818451424</v>
      </c>
      <c r="M331" s="12">
        <f>VLOOKUP($B331,data!$B$3:$Q$11565,'diff expr Varroa+DWV'!M$7,FALSE)</f>
        <v>10.8265035407331</v>
      </c>
      <c r="N331" s="12">
        <f>VLOOKUP($B331,data!$B$3:$Q$11565,'diff expr Varroa+DWV'!N$7,FALSE)</f>
        <v>11.6091880255122</v>
      </c>
      <c r="O331" s="12">
        <f>VLOOKUP($B331,data!$B$3:$Q$11565,'diff expr Varroa+DWV'!O$7,FALSE)</f>
        <v>10.7719812566051</v>
      </c>
      <c r="P331" s="12">
        <f>VLOOKUP($B331,data!$B$3:$Q$11565,'diff expr Varroa+DWV'!P$7,FALSE)</f>
        <v>11.368013934084001</v>
      </c>
      <c r="Q331" s="12">
        <f>VLOOKUP($B331,data!$B$3:$Q$11565,'diff expr Varroa+DWV'!Q$7,FALSE)</f>
        <v>12.1230102853752</v>
      </c>
      <c r="S331" s="40" t="str">
        <f>IF(COUNTIF(H331:L331,"&gt;"&amp;'reference parameters'!$B$2)&gt;='reference parameters'!$B$3,IF(COUNTIF('diff expr Varroa+DWV'!M331:Q331,"&gt;"&amp;'reference parameters'!$B$2)&gt;='reference parameters'!$B$4,"OK"))</f>
        <v>OK</v>
      </c>
      <c r="U331" s="3">
        <f t="shared" si="221"/>
        <v>3</v>
      </c>
      <c r="V331" s="3">
        <f t="shared" si="222"/>
        <v>2</v>
      </c>
      <c r="W331" s="3">
        <f t="shared" si="223"/>
        <v>4</v>
      </c>
      <c r="X331" s="3">
        <f t="shared" si="224"/>
        <v>1</v>
      </c>
      <c r="Y331" s="3">
        <f t="shared" si="225"/>
        <v>5</v>
      </c>
      <c r="Z331" s="3">
        <f t="shared" si="226"/>
        <v>7</v>
      </c>
      <c r="AA331" s="3">
        <f t="shared" si="227"/>
        <v>9</v>
      </c>
      <c r="AB331" s="3">
        <f t="shared" si="228"/>
        <v>6</v>
      </c>
      <c r="AC331" s="3">
        <f t="shared" si="229"/>
        <v>8</v>
      </c>
      <c r="AD331" s="3">
        <f t="shared" si="230"/>
        <v>10</v>
      </c>
      <c r="AE331" s="3"/>
      <c r="AF331" s="3">
        <f t="shared" si="231"/>
        <v>0</v>
      </c>
      <c r="AG331" s="3">
        <f t="shared" si="232"/>
        <v>0</v>
      </c>
      <c r="AH331" s="3">
        <f t="shared" si="233"/>
        <v>0</v>
      </c>
      <c r="AI331" s="3">
        <f t="shared" si="234"/>
        <v>0</v>
      </c>
      <c r="AJ331" s="3">
        <f t="shared" si="235"/>
        <v>0</v>
      </c>
      <c r="AK331" s="3">
        <f t="shared" si="236"/>
        <v>0</v>
      </c>
      <c r="AL331" s="3">
        <f t="shared" si="237"/>
        <v>0</v>
      </c>
      <c r="AM331" s="3">
        <f t="shared" si="238"/>
        <v>0</v>
      </c>
      <c r="AN331" s="3">
        <f t="shared" si="239"/>
        <v>0</v>
      </c>
      <c r="AO331" s="3">
        <f t="shared" si="240"/>
        <v>0</v>
      </c>
      <c r="AP331" s="3"/>
      <c r="AQ331" s="3">
        <f t="shared" si="241"/>
        <v>3</v>
      </c>
      <c r="AR331" s="3">
        <f t="shared" si="242"/>
        <v>2</v>
      </c>
      <c r="AS331" s="3">
        <f t="shared" si="243"/>
        <v>4</v>
      </c>
      <c r="AT331" s="3">
        <f t="shared" si="244"/>
        <v>1</v>
      </c>
      <c r="AU331" s="3">
        <f t="shared" si="245"/>
        <v>5</v>
      </c>
      <c r="AV331" s="3">
        <f t="shared" si="246"/>
        <v>7</v>
      </c>
      <c r="AW331" s="3">
        <f t="shared" si="247"/>
        <v>9</v>
      </c>
      <c r="AX331" s="3">
        <f t="shared" si="248"/>
        <v>6</v>
      </c>
      <c r="AY331" s="3">
        <f t="shared" si="249"/>
        <v>8</v>
      </c>
      <c r="AZ331" s="3">
        <f t="shared" si="250"/>
        <v>10</v>
      </c>
      <c r="BA331" s="3"/>
      <c r="BB331" s="6">
        <f t="shared" si="251"/>
        <v>5</v>
      </c>
      <c r="BC331" s="3">
        <f t="shared" si="252"/>
        <v>5</v>
      </c>
      <c r="BD331" s="3">
        <f t="shared" ref="BD331:BD365" si="255">SUM(AQ331:AU331)</f>
        <v>15</v>
      </c>
      <c r="BE331" s="3">
        <f t="shared" ref="BE331:BE365" si="256">SUM(AV331:AZ331)</f>
        <v>40</v>
      </c>
      <c r="BF331" s="3">
        <f t="shared" ref="BF331:BF365" si="257">BB331*BC331+(BB331*(BB331+1))/2-BD331</f>
        <v>25</v>
      </c>
      <c r="BG331" s="3">
        <f t="shared" ref="BG331:BG365" si="258">BB331*BC331+(BC331*(BC331+1)/2-BE331)</f>
        <v>0</v>
      </c>
      <c r="BH331" s="3">
        <f t="shared" ref="BH331:BH365" si="259">MIN(BF331:BG331)</f>
        <v>0</v>
      </c>
      <c r="BI331" s="28">
        <f t="shared" ref="BI331:BI365" si="260">BB331*BC331/2</f>
        <v>12.5</v>
      </c>
      <c r="BJ331" s="28">
        <f t="shared" ref="BJ331:BJ365" si="261">SQRT((BB331*BC331*(BB331+BC331+1))/12)</f>
        <v>4.7871355387816905</v>
      </c>
      <c r="BK331" s="44">
        <f t="shared" ref="BK331:BK365" si="262">(BH331-BI331)/BJ331</f>
        <v>-2.6111648393354674</v>
      </c>
      <c r="BL331" s="45">
        <f t="shared" si="253"/>
        <v>4.5117194090401637E-3</v>
      </c>
      <c r="BM331" s="39"/>
      <c r="BN331" s="39" t="str">
        <f t="shared" ref="BN331:BN365" si="263">IF(BL331&lt;$BN$8,"sign","")</f>
        <v>sign</v>
      </c>
      <c r="BP331" s="12">
        <f t="shared" ref="BP331:BP365" si="264">LOG(AVERAGE(M331:Q331)/AVERAGE(H331:L331))</f>
        <v>4.7767196413402872E-2</v>
      </c>
    </row>
    <row r="332" spans="1:68">
      <c r="A332" s="43" t="s">
        <v>1173</v>
      </c>
      <c r="B332" s="43" t="s">
        <v>1174</v>
      </c>
      <c r="C332" s="43" t="s">
        <v>1175</v>
      </c>
      <c r="D332" s="43" t="s">
        <v>1176</v>
      </c>
      <c r="E332" s="43" t="s">
        <v>1161</v>
      </c>
      <c r="F332" s="12" t="str">
        <f t="shared" si="254"/>
        <v>IG Superfam</v>
      </c>
      <c r="H332" s="12">
        <f>VLOOKUP($B332,data!$B$3:$Q$11565,'diff expr Varroa+DWV'!H$7,FALSE)</f>
        <v>10.800901128208899</v>
      </c>
      <c r="I332" s="12">
        <f>VLOOKUP($B332,data!$B$3:$Q$11565,'diff expr Varroa+DWV'!I$7,FALSE)</f>
        <v>10.840026102107901</v>
      </c>
      <c r="J332" s="12">
        <f>VLOOKUP($B332,data!$B$3:$Q$11565,'diff expr Varroa+DWV'!J$7,FALSE)</f>
        <v>10.519931150221099</v>
      </c>
      <c r="K332" s="12">
        <f>VLOOKUP($B332,data!$B$3:$Q$11565,'diff expr Varroa+DWV'!K$7,FALSE)</f>
        <v>10.737592055588999</v>
      </c>
      <c r="L332" s="12">
        <f>VLOOKUP($B332,data!$B$3:$Q$11565,'diff expr Varroa+DWV'!L$7,FALSE)</f>
        <v>10.691921301529799</v>
      </c>
      <c r="M332" s="12">
        <f>VLOOKUP($B332,data!$B$3:$Q$11565,'diff expr Varroa+DWV'!M$7,FALSE)</f>
        <v>11.005258967507499</v>
      </c>
      <c r="N332" s="12">
        <f>VLOOKUP($B332,data!$B$3:$Q$11565,'diff expr Varroa+DWV'!N$7,FALSE)</f>
        <v>11.246123208357499</v>
      </c>
      <c r="O332" s="12">
        <f>VLOOKUP($B332,data!$B$3:$Q$11565,'diff expr Varroa+DWV'!O$7,FALSE)</f>
        <v>11.107001275035801</v>
      </c>
      <c r="P332" s="12">
        <f>VLOOKUP($B332,data!$B$3:$Q$11565,'diff expr Varroa+DWV'!P$7,FALSE)</f>
        <v>11.151731132085599</v>
      </c>
      <c r="Q332" s="12">
        <f>VLOOKUP($B332,data!$B$3:$Q$11565,'diff expr Varroa+DWV'!Q$7,FALSE)</f>
        <v>9.4977003000167599</v>
      </c>
      <c r="S332" s="40" t="str">
        <f>IF(COUNTIF(H332:L332,"&gt;"&amp;'reference parameters'!$B$2)&gt;='reference parameters'!$B$3,IF(COUNTIF('diff expr Varroa+DWV'!M332:Q332,"&gt;"&amp;'reference parameters'!$B$2)&gt;='reference parameters'!$B$4,"OK"))</f>
        <v>OK</v>
      </c>
      <c r="U332" s="3">
        <f t="shared" si="221"/>
        <v>5</v>
      </c>
      <c r="V332" s="3">
        <f t="shared" si="222"/>
        <v>6</v>
      </c>
      <c r="W332" s="3">
        <f t="shared" si="223"/>
        <v>2</v>
      </c>
      <c r="X332" s="3">
        <f t="shared" si="224"/>
        <v>4</v>
      </c>
      <c r="Y332" s="3">
        <f t="shared" si="225"/>
        <v>3</v>
      </c>
      <c r="Z332" s="3">
        <f t="shared" si="226"/>
        <v>7</v>
      </c>
      <c r="AA332" s="3">
        <f t="shared" si="227"/>
        <v>10</v>
      </c>
      <c r="AB332" s="3">
        <f t="shared" si="228"/>
        <v>8</v>
      </c>
      <c r="AC332" s="3">
        <f t="shared" si="229"/>
        <v>9</v>
      </c>
      <c r="AD332" s="3">
        <f t="shared" si="230"/>
        <v>1</v>
      </c>
      <c r="AE332" s="3"/>
      <c r="AF332" s="3">
        <f t="shared" si="231"/>
        <v>0</v>
      </c>
      <c r="AG332" s="3">
        <f t="shared" si="232"/>
        <v>0</v>
      </c>
      <c r="AH332" s="3">
        <f t="shared" si="233"/>
        <v>0</v>
      </c>
      <c r="AI332" s="3">
        <f t="shared" si="234"/>
        <v>0</v>
      </c>
      <c r="AJ332" s="3">
        <f t="shared" si="235"/>
        <v>0</v>
      </c>
      <c r="AK332" s="3">
        <f t="shared" si="236"/>
        <v>0</v>
      </c>
      <c r="AL332" s="3">
        <f t="shared" si="237"/>
        <v>0</v>
      </c>
      <c r="AM332" s="3">
        <f t="shared" si="238"/>
        <v>0</v>
      </c>
      <c r="AN332" s="3">
        <f t="shared" si="239"/>
        <v>0</v>
      </c>
      <c r="AO332" s="3">
        <f t="shared" si="240"/>
        <v>0</v>
      </c>
      <c r="AP332" s="3"/>
      <c r="AQ332" s="3">
        <f t="shared" si="241"/>
        <v>5</v>
      </c>
      <c r="AR332" s="3">
        <f t="shared" si="242"/>
        <v>6</v>
      </c>
      <c r="AS332" s="3">
        <f t="shared" si="243"/>
        <v>2</v>
      </c>
      <c r="AT332" s="3">
        <f t="shared" si="244"/>
        <v>4</v>
      </c>
      <c r="AU332" s="3">
        <f t="shared" si="245"/>
        <v>3</v>
      </c>
      <c r="AV332" s="3">
        <f t="shared" si="246"/>
        <v>7</v>
      </c>
      <c r="AW332" s="3">
        <f t="shared" si="247"/>
        <v>10</v>
      </c>
      <c r="AX332" s="3">
        <f t="shared" si="248"/>
        <v>8</v>
      </c>
      <c r="AY332" s="3">
        <f t="shared" si="249"/>
        <v>9</v>
      </c>
      <c r="AZ332" s="3">
        <f t="shared" si="250"/>
        <v>1</v>
      </c>
      <c r="BA332" s="3"/>
      <c r="BB332" s="6">
        <f t="shared" si="251"/>
        <v>5</v>
      </c>
      <c r="BC332" s="3">
        <f t="shared" si="252"/>
        <v>5</v>
      </c>
      <c r="BD332" s="3">
        <f t="shared" si="255"/>
        <v>20</v>
      </c>
      <c r="BE332" s="3">
        <f t="shared" si="256"/>
        <v>35</v>
      </c>
      <c r="BF332" s="3">
        <f t="shared" si="257"/>
        <v>20</v>
      </c>
      <c r="BG332" s="3">
        <f t="shared" si="258"/>
        <v>5</v>
      </c>
      <c r="BH332" s="3">
        <f t="shared" si="259"/>
        <v>5</v>
      </c>
      <c r="BI332" s="28">
        <f t="shared" si="260"/>
        <v>12.5</v>
      </c>
      <c r="BJ332" s="28">
        <f t="shared" si="261"/>
        <v>4.7871355387816905</v>
      </c>
      <c r="BK332" s="44">
        <f t="shared" si="262"/>
        <v>-1.5666989036012806</v>
      </c>
      <c r="BL332" s="45">
        <f t="shared" si="253"/>
        <v>5.8592543599068986E-2</v>
      </c>
      <c r="BM332" s="39"/>
      <c r="BN332" s="39" t="str">
        <f t="shared" si="263"/>
        <v/>
      </c>
      <c r="BP332" s="12">
        <f t="shared" si="264"/>
        <v>3.3698367941568668E-3</v>
      </c>
    </row>
    <row r="333" spans="1:68">
      <c r="A333" s="43" t="s">
        <v>1177</v>
      </c>
      <c r="B333" s="43" t="s">
        <v>1178</v>
      </c>
      <c r="C333" s="43" t="s">
        <v>150</v>
      </c>
      <c r="D333" s="43"/>
      <c r="E333" s="43" t="s">
        <v>1161</v>
      </c>
      <c r="F333" s="12" t="str">
        <f t="shared" si="254"/>
        <v>IG Superfam</v>
      </c>
      <c r="H333" s="12">
        <f>VLOOKUP($B333,data!$B$3:$Q$11565,'diff expr Varroa+DWV'!H$7,FALSE)</f>
        <v>7.5592672169978901</v>
      </c>
      <c r="I333" s="12">
        <f>VLOOKUP($B333,data!$B$3:$Q$11565,'diff expr Varroa+DWV'!I$7,FALSE)</f>
        <v>7.5330105248952304</v>
      </c>
      <c r="J333" s="12">
        <f>VLOOKUP($B333,data!$B$3:$Q$11565,'diff expr Varroa+DWV'!J$7,FALSE)</f>
        <v>7.5384713863363499</v>
      </c>
      <c r="K333" s="12">
        <f>VLOOKUP($B333,data!$B$3:$Q$11565,'diff expr Varroa+DWV'!K$7,FALSE)</f>
        <v>5.9553133736970096</v>
      </c>
      <c r="L333" s="12">
        <f>VLOOKUP($B333,data!$B$3:$Q$11565,'diff expr Varroa+DWV'!L$7,FALSE)</f>
        <v>7.7282595891436099</v>
      </c>
      <c r="M333" s="12">
        <f>VLOOKUP($B333,data!$B$3:$Q$11565,'diff expr Varroa+DWV'!M$7,FALSE)</f>
        <v>7.0610563594260096</v>
      </c>
      <c r="N333" s="12">
        <f>VLOOKUP($B333,data!$B$3:$Q$11565,'diff expr Varroa+DWV'!N$7,FALSE)</f>
        <v>7.6189576860498001</v>
      </c>
      <c r="O333" s="12">
        <f>VLOOKUP($B333,data!$B$3:$Q$11565,'diff expr Varroa+DWV'!O$7,FALSE)</f>
        <v>7.1301899013384098</v>
      </c>
      <c r="P333" s="12">
        <f>VLOOKUP($B333,data!$B$3:$Q$11565,'diff expr Varroa+DWV'!P$7,FALSE)</f>
        <v>7.72238923081082</v>
      </c>
      <c r="Q333" s="12">
        <f>VLOOKUP($B333,data!$B$3:$Q$11565,'diff expr Varroa+DWV'!Q$7,FALSE)</f>
        <v>8.1958182219819093</v>
      </c>
      <c r="S333" s="40" t="str">
        <f>IF(COUNTIF(H333:L333,"&gt;"&amp;'reference parameters'!$B$2)&gt;='reference parameters'!$B$3,IF(COUNTIF('diff expr Varroa+DWV'!M333:Q333,"&gt;"&amp;'reference parameters'!$B$2)&gt;='reference parameters'!$B$4,"OK"))</f>
        <v>OK</v>
      </c>
      <c r="U333" s="3">
        <f t="shared" si="221"/>
        <v>6</v>
      </c>
      <c r="V333" s="3">
        <f t="shared" si="222"/>
        <v>4</v>
      </c>
      <c r="W333" s="3">
        <f t="shared" si="223"/>
        <v>5</v>
      </c>
      <c r="X333" s="3">
        <f t="shared" si="224"/>
        <v>1</v>
      </c>
      <c r="Y333" s="3">
        <f t="shared" si="225"/>
        <v>9</v>
      </c>
      <c r="Z333" s="3">
        <f t="shared" si="226"/>
        <v>2</v>
      </c>
      <c r="AA333" s="3">
        <f t="shared" si="227"/>
        <v>7</v>
      </c>
      <c r="AB333" s="3">
        <f t="shared" si="228"/>
        <v>3</v>
      </c>
      <c r="AC333" s="3">
        <f t="shared" si="229"/>
        <v>8</v>
      </c>
      <c r="AD333" s="3">
        <f t="shared" si="230"/>
        <v>10</v>
      </c>
      <c r="AE333" s="3"/>
      <c r="AF333" s="3">
        <f t="shared" si="231"/>
        <v>0</v>
      </c>
      <c r="AG333" s="3">
        <f t="shared" si="232"/>
        <v>0</v>
      </c>
      <c r="AH333" s="3">
        <f t="shared" si="233"/>
        <v>0</v>
      </c>
      <c r="AI333" s="3">
        <f t="shared" si="234"/>
        <v>0</v>
      </c>
      <c r="AJ333" s="3">
        <f t="shared" si="235"/>
        <v>0</v>
      </c>
      <c r="AK333" s="3">
        <f t="shared" si="236"/>
        <v>0</v>
      </c>
      <c r="AL333" s="3">
        <f t="shared" si="237"/>
        <v>0</v>
      </c>
      <c r="AM333" s="3">
        <f t="shared" si="238"/>
        <v>0</v>
      </c>
      <c r="AN333" s="3">
        <f t="shared" si="239"/>
        <v>0</v>
      </c>
      <c r="AO333" s="3">
        <f t="shared" si="240"/>
        <v>0</v>
      </c>
      <c r="AP333" s="3"/>
      <c r="AQ333" s="3">
        <f t="shared" si="241"/>
        <v>6</v>
      </c>
      <c r="AR333" s="3">
        <f t="shared" si="242"/>
        <v>4</v>
      </c>
      <c r="AS333" s="3">
        <f t="shared" si="243"/>
        <v>5</v>
      </c>
      <c r="AT333" s="3">
        <f t="shared" si="244"/>
        <v>1</v>
      </c>
      <c r="AU333" s="3">
        <f t="shared" si="245"/>
        <v>9</v>
      </c>
      <c r="AV333" s="3">
        <f t="shared" si="246"/>
        <v>2</v>
      </c>
      <c r="AW333" s="3">
        <f t="shared" si="247"/>
        <v>7</v>
      </c>
      <c r="AX333" s="3">
        <f t="shared" si="248"/>
        <v>3</v>
      </c>
      <c r="AY333" s="3">
        <f t="shared" si="249"/>
        <v>8</v>
      </c>
      <c r="AZ333" s="3">
        <f t="shared" si="250"/>
        <v>10</v>
      </c>
      <c r="BA333" s="3"/>
      <c r="BB333" s="6">
        <f t="shared" si="251"/>
        <v>5</v>
      </c>
      <c r="BC333" s="3">
        <f t="shared" si="252"/>
        <v>5</v>
      </c>
      <c r="BD333" s="3">
        <f t="shared" si="255"/>
        <v>25</v>
      </c>
      <c r="BE333" s="3">
        <f t="shared" si="256"/>
        <v>30</v>
      </c>
      <c r="BF333" s="3">
        <f t="shared" si="257"/>
        <v>15</v>
      </c>
      <c r="BG333" s="3">
        <f t="shared" si="258"/>
        <v>10</v>
      </c>
      <c r="BH333" s="3">
        <f t="shared" si="259"/>
        <v>10</v>
      </c>
      <c r="BI333" s="28">
        <f t="shared" si="260"/>
        <v>12.5</v>
      </c>
      <c r="BJ333" s="28">
        <f t="shared" si="261"/>
        <v>4.7871355387816905</v>
      </c>
      <c r="BK333" s="44">
        <f t="shared" si="262"/>
        <v>-0.5222329678670935</v>
      </c>
      <c r="BL333" s="45">
        <f t="shared" si="253"/>
        <v>0.30075406722029491</v>
      </c>
      <c r="BM333" s="39"/>
      <c r="BN333" s="39" t="str">
        <f t="shared" si="263"/>
        <v/>
      </c>
      <c r="BP333" s="12">
        <f t="shared" si="264"/>
        <v>1.6590577846110535E-2</v>
      </c>
    </row>
    <row r="334" spans="1:68">
      <c r="A334" s="43" t="s">
        <v>1179</v>
      </c>
      <c r="B334" s="43" t="s">
        <v>1180</v>
      </c>
      <c r="C334" s="43" t="s">
        <v>1181</v>
      </c>
      <c r="D334" s="43"/>
      <c r="E334" s="43" t="s">
        <v>1161</v>
      </c>
      <c r="F334" s="12" t="str">
        <f t="shared" si="254"/>
        <v>IG Superfam</v>
      </c>
      <c r="H334" s="12">
        <f>VLOOKUP($B334,data!$B$3:$Q$11565,'diff expr Varroa+DWV'!H$7,FALSE)</f>
        <v>9.3429376216126307</v>
      </c>
      <c r="I334" s="12">
        <f>VLOOKUP($B334,data!$B$3:$Q$11565,'diff expr Varroa+DWV'!I$7,FALSE)</f>
        <v>8.80647780247733</v>
      </c>
      <c r="J334" s="12">
        <f>VLOOKUP($B334,data!$B$3:$Q$11565,'diff expr Varroa+DWV'!J$7,FALSE)</f>
        <v>10.075312970673</v>
      </c>
      <c r="K334" s="12">
        <f>VLOOKUP($B334,data!$B$3:$Q$11565,'diff expr Varroa+DWV'!K$7,FALSE)</f>
        <v>9.5490543879889795</v>
      </c>
      <c r="L334" s="12">
        <f>VLOOKUP($B334,data!$B$3:$Q$11565,'diff expr Varroa+DWV'!L$7,FALSE)</f>
        <v>10.1165954153991</v>
      </c>
      <c r="M334" s="12">
        <f>VLOOKUP($B334,data!$B$3:$Q$11565,'diff expr Varroa+DWV'!M$7,FALSE)</f>
        <v>9.0559440389524308</v>
      </c>
      <c r="N334" s="12">
        <f>VLOOKUP($B334,data!$B$3:$Q$11565,'diff expr Varroa+DWV'!N$7,FALSE)</f>
        <v>9.6236126157177004</v>
      </c>
      <c r="O334" s="12">
        <f>VLOOKUP($B334,data!$B$3:$Q$11565,'diff expr Varroa+DWV'!O$7,FALSE)</f>
        <v>8.6810179054699201</v>
      </c>
      <c r="P334" s="12">
        <f>VLOOKUP($B334,data!$B$3:$Q$11565,'diff expr Varroa+DWV'!P$7,FALSE)</f>
        <v>6.5961905188862699</v>
      </c>
      <c r="Q334" s="12">
        <f>VLOOKUP($B334,data!$B$3:$Q$11565,'diff expr Varroa+DWV'!Q$7,FALSE)</f>
        <v>12.1974771998965</v>
      </c>
      <c r="S334" s="40" t="str">
        <f>IF(COUNTIF(H334:L334,"&gt;"&amp;'reference parameters'!$B$2)&gt;='reference parameters'!$B$3,IF(COUNTIF('diff expr Varroa+DWV'!M334:Q334,"&gt;"&amp;'reference parameters'!$B$2)&gt;='reference parameters'!$B$4,"OK"))</f>
        <v>OK</v>
      </c>
      <c r="U334" s="3">
        <f t="shared" si="221"/>
        <v>5</v>
      </c>
      <c r="V334" s="3">
        <f t="shared" si="222"/>
        <v>3</v>
      </c>
      <c r="W334" s="3">
        <f t="shared" si="223"/>
        <v>8</v>
      </c>
      <c r="X334" s="3">
        <f t="shared" si="224"/>
        <v>6</v>
      </c>
      <c r="Y334" s="3">
        <f t="shared" si="225"/>
        <v>9</v>
      </c>
      <c r="Z334" s="3">
        <f t="shared" si="226"/>
        <v>4</v>
      </c>
      <c r="AA334" s="3">
        <f t="shared" si="227"/>
        <v>7</v>
      </c>
      <c r="AB334" s="3">
        <f t="shared" si="228"/>
        <v>2</v>
      </c>
      <c r="AC334" s="3">
        <f t="shared" si="229"/>
        <v>1</v>
      </c>
      <c r="AD334" s="3">
        <f t="shared" si="230"/>
        <v>10</v>
      </c>
      <c r="AE334" s="3"/>
      <c r="AF334" s="3">
        <f t="shared" si="231"/>
        <v>0</v>
      </c>
      <c r="AG334" s="3">
        <f t="shared" si="232"/>
        <v>0</v>
      </c>
      <c r="AH334" s="3">
        <f t="shared" si="233"/>
        <v>0</v>
      </c>
      <c r="AI334" s="3">
        <f t="shared" si="234"/>
        <v>0</v>
      </c>
      <c r="AJ334" s="3">
        <f t="shared" si="235"/>
        <v>0</v>
      </c>
      <c r="AK334" s="3">
        <f t="shared" si="236"/>
        <v>0</v>
      </c>
      <c r="AL334" s="3">
        <f t="shared" si="237"/>
        <v>0</v>
      </c>
      <c r="AM334" s="3">
        <f t="shared" si="238"/>
        <v>0</v>
      </c>
      <c r="AN334" s="3">
        <f t="shared" si="239"/>
        <v>0</v>
      </c>
      <c r="AO334" s="3">
        <f t="shared" si="240"/>
        <v>0</v>
      </c>
      <c r="AP334" s="3"/>
      <c r="AQ334" s="3">
        <f t="shared" si="241"/>
        <v>5</v>
      </c>
      <c r="AR334" s="3">
        <f t="shared" si="242"/>
        <v>3</v>
      </c>
      <c r="AS334" s="3">
        <f t="shared" si="243"/>
        <v>8</v>
      </c>
      <c r="AT334" s="3">
        <f t="shared" si="244"/>
        <v>6</v>
      </c>
      <c r="AU334" s="3">
        <f t="shared" si="245"/>
        <v>9</v>
      </c>
      <c r="AV334" s="3">
        <f t="shared" si="246"/>
        <v>4</v>
      </c>
      <c r="AW334" s="3">
        <f t="shared" si="247"/>
        <v>7</v>
      </c>
      <c r="AX334" s="3">
        <f t="shared" si="248"/>
        <v>2</v>
      </c>
      <c r="AY334" s="3">
        <f t="shared" si="249"/>
        <v>1</v>
      </c>
      <c r="AZ334" s="3">
        <f t="shared" si="250"/>
        <v>10</v>
      </c>
      <c r="BA334" s="3"/>
      <c r="BB334" s="6">
        <f t="shared" si="251"/>
        <v>5</v>
      </c>
      <c r="BC334" s="3">
        <f t="shared" si="252"/>
        <v>5</v>
      </c>
      <c r="BD334" s="3">
        <f t="shared" si="255"/>
        <v>31</v>
      </c>
      <c r="BE334" s="3">
        <f t="shared" si="256"/>
        <v>24</v>
      </c>
      <c r="BF334" s="3">
        <f t="shared" si="257"/>
        <v>9</v>
      </c>
      <c r="BG334" s="3">
        <f t="shared" si="258"/>
        <v>16</v>
      </c>
      <c r="BH334" s="3">
        <f t="shared" si="259"/>
        <v>9</v>
      </c>
      <c r="BI334" s="28">
        <f t="shared" si="260"/>
        <v>12.5</v>
      </c>
      <c r="BJ334" s="28">
        <f t="shared" si="261"/>
        <v>4.7871355387816905</v>
      </c>
      <c r="BK334" s="44">
        <f t="shared" si="262"/>
        <v>-0.73112615501393097</v>
      </c>
      <c r="BL334" s="45">
        <f t="shared" si="253"/>
        <v>0.23235104997023245</v>
      </c>
      <c r="BM334" s="39"/>
      <c r="BN334" s="39" t="str">
        <f t="shared" si="263"/>
        <v/>
      </c>
      <c r="BP334" s="12">
        <f t="shared" si="264"/>
        <v>-1.6036641266318652E-2</v>
      </c>
    </row>
    <row r="335" spans="1:68">
      <c r="A335" s="43" t="s">
        <v>1182</v>
      </c>
      <c r="B335" s="43" t="s">
        <v>1183</v>
      </c>
      <c r="C335" s="43" t="s">
        <v>150</v>
      </c>
      <c r="D335" s="43"/>
      <c r="E335" s="43" t="s">
        <v>1161</v>
      </c>
      <c r="F335" s="12" t="str">
        <f t="shared" si="254"/>
        <v>IG Superfam</v>
      </c>
      <c r="H335" s="12">
        <f>VLOOKUP($B335,data!$B$3:$Q$11565,'diff expr Varroa+DWV'!H$7,FALSE)</f>
        <v>6.6054299362161997</v>
      </c>
      <c r="I335" s="12">
        <f>VLOOKUP($B335,data!$B$3:$Q$11565,'diff expr Varroa+DWV'!I$7,FALSE)</f>
        <v>6.5415513815242896</v>
      </c>
      <c r="J335" s="12">
        <f>VLOOKUP($B335,data!$B$3:$Q$11565,'diff expr Varroa+DWV'!J$7,FALSE)</f>
        <v>5.98496325541152</v>
      </c>
      <c r="K335" s="12">
        <f>VLOOKUP($B335,data!$B$3:$Q$11565,'diff expr Varroa+DWV'!K$7,FALSE)</f>
        <v>5.6288788852098</v>
      </c>
      <c r="L335" s="12">
        <f>VLOOKUP($B335,data!$B$3:$Q$11565,'diff expr Varroa+DWV'!L$7,FALSE)</f>
        <v>6.9913076005737196</v>
      </c>
      <c r="M335" s="12">
        <f>VLOOKUP($B335,data!$B$3:$Q$11565,'diff expr Varroa+DWV'!M$7,FALSE)</f>
        <v>6.1965870223575603</v>
      </c>
      <c r="N335" s="12">
        <f>VLOOKUP($B335,data!$B$3:$Q$11565,'diff expr Varroa+DWV'!N$7,FALSE)</f>
        <v>6.5049286515854696</v>
      </c>
      <c r="O335" s="12">
        <f>VLOOKUP($B335,data!$B$3:$Q$11565,'diff expr Varroa+DWV'!O$7,FALSE)</f>
        <v>6.0560981984445297</v>
      </c>
      <c r="P335" s="12">
        <f>VLOOKUP($B335,data!$B$3:$Q$11565,'diff expr Varroa+DWV'!P$7,FALSE)</f>
        <v>6.6127103465427499</v>
      </c>
      <c r="Q335" s="12">
        <f>VLOOKUP($B335,data!$B$3:$Q$11565,'diff expr Varroa+DWV'!Q$7,FALSE)</f>
        <v>7.1565710053807701</v>
      </c>
      <c r="S335" s="40" t="str">
        <f>IF(COUNTIF(H335:L335,"&gt;"&amp;'reference parameters'!$B$2)&gt;='reference parameters'!$B$3,IF(COUNTIF('diff expr Varroa+DWV'!M335:Q335,"&gt;"&amp;'reference parameters'!$B$2)&gt;='reference parameters'!$B$4,"OK"))</f>
        <v>OK</v>
      </c>
      <c r="U335" s="3">
        <f t="shared" si="221"/>
        <v>7</v>
      </c>
      <c r="V335" s="3">
        <f t="shared" si="222"/>
        <v>6</v>
      </c>
      <c r="W335" s="3">
        <f t="shared" si="223"/>
        <v>2</v>
      </c>
      <c r="X335" s="3">
        <f t="shared" si="224"/>
        <v>1</v>
      </c>
      <c r="Y335" s="3">
        <f t="shared" si="225"/>
        <v>9</v>
      </c>
      <c r="Z335" s="3">
        <f t="shared" si="226"/>
        <v>4</v>
      </c>
      <c r="AA335" s="3">
        <f t="shared" si="227"/>
        <v>5</v>
      </c>
      <c r="AB335" s="3">
        <f t="shared" si="228"/>
        <v>3</v>
      </c>
      <c r="AC335" s="3">
        <f t="shared" si="229"/>
        <v>8</v>
      </c>
      <c r="AD335" s="3">
        <f t="shared" si="230"/>
        <v>10</v>
      </c>
      <c r="AE335" s="3"/>
      <c r="AF335" s="3">
        <f t="shared" si="231"/>
        <v>0</v>
      </c>
      <c r="AG335" s="3">
        <f t="shared" si="232"/>
        <v>0</v>
      </c>
      <c r="AH335" s="3">
        <f t="shared" si="233"/>
        <v>0</v>
      </c>
      <c r="AI335" s="3">
        <f t="shared" si="234"/>
        <v>0</v>
      </c>
      <c r="AJ335" s="3">
        <f t="shared" si="235"/>
        <v>0</v>
      </c>
      <c r="AK335" s="3">
        <f t="shared" si="236"/>
        <v>0</v>
      </c>
      <c r="AL335" s="3">
        <f t="shared" si="237"/>
        <v>0</v>
      </c>
      <c r="AM335" s="3">
        <f t="shared" si="238"/>
        <v>0</v>
      </c>
      <c r="AN335" s="3">
        <f t="shared" si="239"/>
        <v>0</v>
      </c>
      <c r="AO335" s="3">
        <f t="shared" si="240"/>
        <v>0</v>
      </c>
      <c r="AP335" s="3"/>
      <c r="AQ335" s="3">
        <f t="shared" si="241"/>
        <v>7</v>
      </c>
      <c r="AR335" s="3">
        <f t="shared" si="242"/>
        <v>6</v>
      </c>
      <c r="AS335" s="3">
        <f t="shared" si="243"/>
        <v>2</v>
      </c>
      <c r="AT335" s="3">
        <f t="shared" si="244"/>
        <v>1</v>
      </c>
      <c r="AU335" s="3">
        <f t="shared" si="245"/>
        <v>9</v>
      </c>
      <c r="AV335" s="3">
        <f t="shared" si="246"/>
        <v>4</v>
      </c>
      <c r="AW335" s="3">
        <f t="shared" si="247"/>
        <v>5</v>
      </c>
      <c r="AX335" s="3">
        <f t="shared" si="248"/>
        <v>3</v>
      </c>
      <c r="AY335" s="3">
        <f t="shared" si="249"/>
        <v>8</v>
      </c>
      <c r="AZ335" s="3">
        <f t="shared" si="250"/>
        <v>10</v>
      </c>
      <c r="BA335" s="3"/>
      <c r="BB335" s="6">
        <f t="shared" si="251"/>
        <v>5</v>
      </c>
      <c r="BC335" s="3">
        <f t="shared" si="252"/>
        <v>5</v>
      </c>
      <c r="BD335" s="3">
        <f t="shared" si="255"/>
        <v>25</v>
      </c>
      <c r="BE335" s="3">
        <f t="shared" si="256"/>
        <v>30</v>
      </c>
      <c r="BF335" s="3">
        <f t="shared" si="257"/>
        <v>15</v>
      </c>
      <c r="BG335" s="3">
        <f t="shared" si="258"/>
        <v>10</v>
      </c>
      <c r="BH335" s="3">
        <f t="shared" si="259"/>
        <v>10</v>
      </c>
      <c r="BI335" s="28">
        <f t="shared" si="260"/>
        <v>12.5</v>
      </c>
      <c r="BJ335" s="28">
        <f t="shared" si="261"/>
        <v>4.7871355387816905</v>
      </c>
      <c r="BK335" s="44">
        <f t="shared" si="262"/>
        <v>-0.5222329678670935</v>
      </c>
      <c r="BL335" s="45">
        <f t="shared" si="253"/>
        <v>0.30075406722029491</v>
      </c>
      <c r="BM335" s="39"/>
      <c r="BN335" s="39" t="str">
        <f t="shared" si="263"/>
        <v/>
      </c>
      <c r="BP335" s="12">
        <f t="shared" si="264"/>
        <v>1.0469732255653938E-2</v>
      </c>
    </row>
    <row r="336" spans="1:68">
      <c r="A336" s="43" t="s">
        <v>1184</v>
      </c>
      <c r="B336" s="43" t="s">
        <v>1185</v>
      </c>
      <c r="C336" s="43" t="s">
        <v>1186</v>
      </c>
      <c r="D336" s="43"/>
      <c r="E336" s="43" t="s">
        <v>1161</v>
      </c>
      <c r="F336" s="12" t="str">
        <f t="shared" si="254"/>
        <v>IG Superfam</v>
      </c>
      <c r="H336" s="12">
        <f>VLOOKUP($B336,data!$B$3:$Q$11565,'diff expr Varroa+DWV'!H$7,FALSE)</f>
        <v>8.9899687045467704</v>
      </c>
      <c r="I336" s="12">
        <f>VLOOKUP($B336,data!$B$3:$Q$11565,'diff expr Varroa+DWV'!I$7,FALSE)</f>
        <v>8.6776221185329501</v>
      </c>
      <c r="J336" s="12">
        <f>VLOOKUP($B336,data!$B$3:$Q$11565,'diff expr Varroa+DWV'!J$7,FALSE)</f>
        <v>9.0150653213645207</v>
      </c>
      <c r="K336" s="12">
        <f>VLOOKUP($B336,data!$B$3:$Q$11565,'diff expr Varroa+DWV'!K$7,FALSE)</f>
        <v>8.7934877401294393</v>
      </c>
      <c r="L336" s="12">
        <f>VLOOKUP($B336,data!$B$3:$Q$11565,'diff expr Varroa+DWV'!L$7,FALSE)</f>
        <v>9.0428085381847207</v>
      </c>
      <c r="M336" s="12">
        <f>VLOOKUP($B336,data!$B$3:$Q$11565,'diff expr Varroa+DWV'!M$7,FALSE)</f>
        <v>8.9783456260694408</v>
      </c>
      <c r="N336" s="12">
        <f>VLOOKUP($B336,data!$B$3:$Q$11565,'diff expr Varroa+DWV'!N$7,FALSE)</f>
        <v>9.4443291474122599</v>
      </c>
      <c r="O336" s="12">
        <f>VLOOKUP($B336,data!$B$3:$Q$11565,'diff expr Varroa+DWV'!O$7,FALSE)</f>
        <v>8.6854081519040101</v>
      </c>
      <c r="P336" s="12">
        <f>VLOOKUP($B336,data!$B$3:$Q$11565,'diff expr Varroa+DWV'!P$7,FALSE)</f>
        <v>7.4476120505710899</v>
      </c>
      <c r="Q336" s="12">
        <f>VLOOKUP($B336,data!$B$3:$Q$11565,'diff expr Varroa+DWV'!Q$7,FALSE)</f>
        <v>11.278659753695701</v>
      </c>
      <c r="S336" s="40" t="str">
        <f>IF(COUNTIF(H336:L336,"&gt;"&amp;'reference parameters'!$B$2)&gt;='reference parameters'!$B$3,IF(COUNTIF('diff expr Varroa+DWV'!M336:Q336,"&gt;"&amp;'reference parameters'!$B$2)&gt;='reference parameters'!$B$4,"OK"))</f>
        <v>OK</v>
      </c>
      <c r="U336" s="3">
        <f t="shared" si="221"/>
        <v>6</v>
      </c>
      <c r="V336" s="3">
        <f t="shared" si="222"/>
        <v>2</v>
      </c>
      <c r="W336" s="3">
        <f t="shared" si="223"/>
        <v>7</v>
      </c>
      <c r="X336" s="3">
        <f t="shared" si="224"/>
        <v>4</v>
      </c>
      <c r="Y336" s="3">
        <f t="shared" si="225"/>
        <v>8</v>
      </c>
      <c r="Z336" s="3">
        <f t="shared" si="226"/>
        <v>5</v>
      </c>
      <c r="AA336" s="3">
        <f t="shared" si="227"/>
        <v>9</v>
      </c>
      <c r="AB336" s="3">
        <f t="shared" si="228"/>
        <v>3</v>
      </c>
      <c r="AC336" s="3">
        <f t="shared" si="229"/>
        <v>1</v>
      </c>
      <c r="AD336" s="3">
        <f t="shared" si="230"/>
        <v>10</v>
      </c>
      <c r="AE336" s="3"/>
      <c r="AF336" s="3">
        <f t="shared" si="231"/>
        <v>0</v>
      </c>
      <c r="AG336" s="3">
        <f t="shared" si="232"/>
        <v>0</v>
      </c>
      <c r="AH336" s="3">
        <f t="shared" si="233"/>
        <v>0</v>
      </c>
      <c r="AI336" s="3">
        <f t="shared" si="234"/>
        <v>0</v>
      </c>
      <c r="AJ336" s="3">
        <f t="shared" si="235"/>
        <v>0</v>
      </c>
      <c r="AK336" s="3">
        <f t="shared" si="236"/>
        <v>0</v>
      </c>
      <c r="AL336" s="3">
        <f t="shared" si="237"/>
        <v>0</v>
      </c>
      <c r="AM336" s="3">
        <f t="shared" si="238"/>
        <v>0</v>
      </c>
      <c r="AN336" s="3">
        <f t="shared" si="239"/>
        <v>0</v>
      </c>
      <c r="AO336" s="3">
        <f t="shared" si="240"/>
        <v>0</v>
      </c>
      <c r="AP336" s="3"/>
      <c r="AQ336" s="3">
        <f t="shared" si="241"/>
        <v>6</v>
      </c>
      <c r="AR336" s="3">
        <f t="shared" si="242"/>
        <v>2</v>
      </c>
      <c r="AS336" s="3">
        <f t="shared" si="243"/>
        <v>7</v>
      </c>
      <c r="AT336" s="3">
        <f t="shared" si="244"/>
        <v>4</v>
      </c>
      <c r="AU336" s="3">
        <f t="shared" si="245"/>
        <v>8</v>
      </c>
      <c r="AV336" s="3">
        <f t="shared" si="246"/>
        <v>5</v>
      </c>
      <c r="AW336" s="3">
        <f t="shared" si="247"/>
        <v>9</v>
      </c>
      <c r="AX336" s="3">
        <f t="shared" si="248"/>
        <v>3</v>
      </c>
      <c r="AY336" s="3">
        <f t="shared" si="249"/>
        <v>1</v>
      </c>
      <c r="AZ336" s="3">
        <f t="shared" si="250"/>
        <v>10</v>
      </c>
      <c r="BA336" s="3"/>
      <c r="BB336" s="6">
        <f t="shared" si="251"/>
        <v>5</v>
      </c>
      <c r="BC336" s="3">
        <f t="shared" si="252"/>
        <v>5</v>
      </c>
      <c r="BD336" s="3">
        <f t="shared" si="255"/>
        <v>27</v>
      </c>
      <c r="BE336" s="3">
        <f t="shared" si="256"/>
        <v>28</v>
      </c>
      <c r="BF336" s="3">
        <f t="shared" si="257"/>
        <v>13</v>
      </c>
      <c r="BG336" s="3">
        <f t="shared" si="258"/>
        <v>12</v>
      </c>
      <c r="BH336" s="3">
        <f t="shared" si="259"/>
        <v>12</v>
      </c>
      <c r="BI336" s="28">
        <f t="shared" si="260"/>
        <v>12.5</v>
      </c>
      <c r="BJ336" s="28">
        <f t="shared" si="261"/>
        <v>4.7871355387816905</v>
      </c>
      <c r="BK336" s="44">
        <f t="shared" si="262"/>
        <v>-0.10444659357341871</v>
      </c>
      <c r="BL336" s="45">
        <f t="shared" si="253"/>
        <v>0.45840747426404427</v>
      </c>
      <c r="BM336" s="39"/>
      <c r="BN336" s="39" t="str">
        <f t="shared" si="263"/>
        <v/>
      </c>
      <c r="BP336" s="12">
        <f t="shared" si="264"/>
        <v>1.2646185213749321E-2</v>
      </c>
    </row>
    <row r="337" spans="1:68">
      <c r="A337" s="43" t="s">
        <v>1187</v>
      </c>
      <c r="B337" s="43" t="s">
        <v>1188</v>
      </c>
      <c r="C337" s="43" t="s">
        <v>1189</v>
      </c>
      <c r="D337" s="43"/>
      <c r="E337" s="43" t="s">
        <v>1161</v>
      </c>
      <c r="F337" s="12" t="str">
        <f t="shared" si="254"/>
        <v>IG Superfam</v>
      </c>
      <c r="H337" s="12">
        <f>VLOOKUP($B337,data!$B$3:$Q$11565,'diff expr Varroa+DWV'!H$7,FALSE)</f>
        <v>7.9789417330100099</v>
      </c>
      <c r="I337" s="12">
        <f>VLOOKUP($B337,data!$B$3:$Q$11565,'diff expr Varroa+DWV'!I$7,FALSE)</f>
        <v>7.8997348432982699</v>
      </c>
      <c r="J337" s="12">
        <f>VLOOKUP($B337,data!$B$3:$Q$11565,'diff expr Varroa+DWV'!J$7,FALSE)</f>
        <v>7.6175597172309102</v>
      </c>
      <c r="K337" s="12">
        <f>VLOOKUP($B337,data!$B$3:$Q$11565,'diff expr Varroa+DWV'!K$7,FALSE)</f>
        <v>7.6228138365519698</v>
      </c>
      <c r="L337" s="12">
        <f>VLOOKUP($B337,data!$B$3:$Q$11565,'diff expr Varroa+DWV'!L$7,FALSE)</f>
        <v>7.8174556958739299</v>
      </c>
      <c r="M337" s="12">
        <f>VLOOKUP($B337,data!$B$3:$Q$11565,'diff expr Varroa+DWV'!M$7,FALSE)</f>
        <v>7.9235998238720402</v>
      </c>
      <c r="N337" s="12">
        <f>VLOOKUP($B337,data!$B$3:$Q$11565,'diff expr Varroa+DWV'!N$7,FALSE)</f>
        <v>7.9692978188490899</v>
      </c>
      <c r="O337" s="12">
        <f>VLOOKUP($B337,data!$B$3:$Q$11565,'diff expr Varroa+DWV'!O$7,FALSE)</f>
        <v>7.97106893698232</v>
      </c>
      <c r="P337" s="12">
        <f>VLOOKUP($B337,data!$B$3:$Q$11565,'diff expr Varroa+DWV'!P$7,FALSE)</f>
        <v>7.8458029754857996</v>
      </c>
      <c r="Q337" s="12">
        <f>VLOOKUP($B337,data!$B$3:$Q$11565,'diff expr Varroa+DWV'!Q$7,FALSE)</f>
        <v>8.3931679398307004</v>
      </c>
      <c r="S337" s="40" t="str">
        <f>IF(COUNTIF(H337:L337,"&gt;"&amp;'reference parameters'!$B$2)&gt;='reference parameters'!$B$3,IF(COUNTIF('diff expr Varroa+DWV'!M337:Q337,"&gt;"&amp;'reference parameters'!$B$2)&gt;='reference parameters'!$B$4,"OK"))</f>
        <v>OK</v>
      </c>
      <c r="U337" s="3">
        <f t="shared" si="221"/>
        <v>9</v>
      </c>
      <c r="V337" s="3">
        <f t="shared" si="222"/>
        <v>5</v>
      </c>
      <c r="W337" s="3">
        <f t="shared" si="223"/>
        <v>1</v>
      </c>
      <c r="X337" s="3">
        <f t="shared" si="224"/>
        <v>2</v>
      </c>
      <c r="Y337" s="3">
        <f t="shared" si="225"/>
        <v>3</v>
      </c>
      <c r="Z337" s="3">
        <f t="shared" si="226"/>
        <v>6</v>
      </c>
      <c r="AA337" s="3">
        <f t="shared" si="227"/>
        <v>7</v>
      </c>
      <c r="AB337" s="3">
        <f t="shared" si="228"/>
        <v>8</v>
      </c>
      <c r="AC337" s="3">
        <f t="shared" si="229"/>
        <v>4</v>
      </c>
      <c r="AD337" s="3">
        <f t="shared" si="230"/>
        <v>10</v>
      </c>
      <c r="AE337" s="3"/>
      <c r="AF337" s="3">
        <f t="shared" si="231"/>
        <v>0</v>
      </c>
      <c r="AG337" s="3">
        <f t="shared" si="232"/>
        <v>0</v>
      </c>
      <c r="AH337" s="3">
        <f t="shared" si="233"/>
        <v>0</v>
      </c>
      <c r="AI337" s="3">
        <f t="shared" si="234"/>
        <v>0</v>
      </c>
      <c r="AJ337" s="3">
        <f t="shared" si="235"/>
        <v>0</v>
      </c>
      <c r="AK337" s="3">
        <f t="shared" si="236"/>
        <v>0</v>
      </c>
      <c r="AL337" s="3">
        <f t="shared" si="237"/>
        <v>0</v>
      </c>
      <c r="AM337" s="3">
        <f t="shared" si="238"/>
        <v>0</v>
      </c>
      <c r="AN337" s="3">
        <f t="shared" si="239"/>
        <v>0</v>
      </c>
      <c r="AO337" s="3">
        <f t="shared" si="240"/>
        <v>0</v>
      </c>
      <c r="AP337" s="3"/>
      <c r="AQ337" s="3">
        <f t="shared" si="241"/>
        <v>9</v>
      </c>
      <c r="AR337" s="3">
        <f t="shared" si="242"/>
        <v>5</v>
      </c>
      <c r="AS337" s="3">
        <f t="shared" si="243"/>
        <v>1</v>
      </c>
      <c r="AT337" s="3">
        <f t="shared" si="244"/>
        <v>2</v>
      </c>
      <c r="AU337" s="3">
        <f t="shared" si="245"/>
        <v>3</v>
      </c>
      <c r="AV337" s="3">
        <f t="shared" si="246"/>
        <v>6</v>
      </c>
      <c r="AW337" s="3">
        <f t="shared" si="247"/>
        <v>7</v>
      </c>
      <c r="AX337" s="3">
        <f t="shared" si="248"/>
        <v>8</v>
      </c>
      <c r="AY337" s="3">
        <f t="shared" si="249"/>
        <v>4</v>
      </c>
      <c r="AZ337" s="3">
        <f t="shared" si="250"/>
        <v>10</v>
      </c>
      <c r="BA337" s="3"/>
      <c r="BB337" s="6">
        <f t="shared" si="251"/>
        <v>5</v>
      </c>
      <c r="BC337" s="3">
        <f t="shared" si="252"/>
        <v>5</v>
      </c>
      <c r="BD337" s="3">
        <f t="shared" si="255"/>
        <v>20</v>
      </c>
      <c r="BE337" s="3">
        <f t="shared" si="256"/>
        <v>35</v>
      </c>
      <c r="BF337" s="3">
        <f t="shared" si="257"/>
        <v>20</v>
      </c>
      <c r="BG337" s="3">
        <f t="shared" si="258"/>
        <v>5</v>
      </c>
      <c r="BH337" s="3">
        <f t="shared" si="259"/>
        <v>5</v>
      </c>
      <c r="BI337" s="28">
        <f t="shared" si="260"/>
        <v>12.5</v>
      </c>
      <c r="BJ337" s="28">
        <f t="shared" si="261"/>
        <v>4.7871355387816905</v>
      </c>
      <c r="BK337" s="44">
        <f t="shared" si="262"/>
        <v>-1.5666989036012806</v>
      </c>
      <c r="BL337" s="45">
        <f t="shared" si="253"/>
        <v>5.8592543599068986E-2</v>
      </c>
      <c r="BM337" s="39"/>
      <c r="BN337" s="39" t="str">
        <f t="shared" si="263"/>
        <v/>
      </c>
      <c r="BP337" s="12">
        <f t="shared" si="264"/>
        <v>1.281921015516254E-2</v>
      </c>
    </row>
    <row r="338" spans="1:68">
      <c r="A338" s="43" t="s">
        <v>1190</v>
      </c>
      <c r="B338" s="43" t="s">
        <v>1191</v>
      </c>
      <c r="C338" s="43" t="s">
        <v>1192</v>
      </c>
      <c r="D338" s="43"/>
      <c r="E338" s="43" t="s">
        <v>1161</v>
      </c>
      <c r="F338" s="12" t="str">
        <f t="shared" si="254"/>
        <v>IG Superfam</v>
      </c>
      <c r="H338" s="12">
        <f>VLOOKUP($B338,data!$B$3:$Q$11565,'diff expr Varroa+DWV'!H$7,FALSE)</f>
        <v>8.7786926423419693</v>
      </c>
      <c r="I338" s="12">
        <f>VLOOKUP($B338,data!$B$3:$Q$11565,'diff expr Varroa+DWV'!I$7,FALSE)</f>
        <v>8.6640798428834103</v>
      </c>
      <c r="J338" s="12">
        <f>VLOOKUP($B338,data!$B$3:$Q$11565,'diff expr Varroa+DWV'!J$7,FALSE)</f>
        <v>8.5256979587705306</v>
      </c>
      <c r="K338" s="12">
        <f>VLOOKUP($B338,data!$B$3:$Q$11565,'diff expr Varroa+DWV'!K$7,FALSE)</f>
        <v>7.7056393462478701</v>
      </c>
      <c r="L338" s="12">
        <f>VLOOKUP($B338,data!$B$3:$Q$11565,'diff expr Varroa+DWV'!L$7,FALSE)</f>
        <v>8.6485321391509409</v>
      </c>
      <c r="M338" s="12">
        <f>VLOOKUP($B338,data!$B$3:$Q$11565,'diff expr Varroa+DWV'!M$7,FALSE)</f>
        <v>8.7726752070566398</v>
      </c>
      <c r="N338" s="12">
        <f>VLOOKUP($B338,data!$B$3:$Q$11565,'diff expr Varroa+DWV'!N$7,FALSE)</f>
        <v>9.0240234480243604</v>
      </c>
      <c r="O338" s="12">
        <f>VLOOKUP($B338,data!$B$3:$Q$11565,'diff expr Varroa+DWV'!O$7,FALSE)</f>
        <v>8.25136570374125</v>
      </c>
      <c r="P338" s="12">
        <f>VLOOKUP($B338,data!$B$3:$Q$11565,'diff expr Varroa+DWV'!P$7,FALSE)</f>
        <v>9.6153939997600304</v>
      </c>
      <c r="Q338" s="12">
        <f>VLOOKUP($B338,data!$B$3:$Q$11565,'diff expr Varroa+DWV'!Q$7,FALSE)</f>
        <v>8.9266120302692595</v>
      </c>
      <c r="S338" s="40" t="str">
        <f>IF(COUNTIF(H338:L338,"&gt;"&amp;'reference parameters'!$B$2)&gt;='reference parameters'!$B$3,IF(COUNTIF('diff expr Varroa+DWV'!M338:Q338,"&gt;"&amp;'reference parameters'!$B$2)&gt;='reference parameters'!$B$4,"OK"))</f>
        <v>OK</v>
      </c>
      <c r="U338" s="3">
        <f t="shared" si="221"/>
        <v>7</v>
      </c>
      <c r="V338" s="3">
        <f t="shared" si="222"/>
        <v>5</v>
      </c>
      <c r="W338" s="3">
        <f t="shared" si="223"/>
        <v>3</v>
      </c>
      <c r="X338" s="3">
        <f t="shared" si="224"/>
        <v>1</v>
      </c>
      <c r="Y338" s="3">
        <f t="shared" si="225"/>
        <v>4</v>
      </c>
      <c r="Z338" s="3">
        <f t="shared" si="226"/>
        <v>6</v>
      </c>
      <c r="AA338" s="3">
        <f t="shared" si="227"/>
        <v>9</v>
      </c>
      <c r="AB338" s="3">
        <f t="shared" si="228"/>
        <v>2</v>
      </c>
      <c r="AC338" s="3">
        <f t="shared" si="229"/>
        <v>10</v>
      </c>
      <c r="AD338" s="3">
        <f t="shared" si="230"/>
        <v>8</v>
      </c>
      <c r="AE338" s="3"/>
      <c r="AF338" s="3">
        <f t="shared" si="231"/>
        <v>0</v>
      </c>
      <c r="AG338" s="3">
        <f t="shared" si="232"/>
        <v>0</v>
      </c>
      <c r="AH338" s="3">
        <f t="shared" si="233"/>
        <v>0</v>
      </c>
      <c r="AI338" s="3">
        <f t="shared" si="234"/>
        <v>0</v>
      </c>
      <c r="AJ338" s="3">
        <f t="shared" si="235"/>
        <v>0</v>
      </c>
      <c r="AK338" s="3">
        <f t="shared" si="236"/>
        <v>0</v>
      </c>
      <c r="AL338" s="3">
        <f t="shared" si="237"/>
        <v>0</v>
      </c>
      <c r="AM338" s="3">
        <f t="shared" si="238"/>
        <v>0</v>
      </c>
      <c r="AN338" s="3">
        <f t="shared" si="239"/>
        <v>0</v>
      </c>
      <c r="AO338" s="3">
        <f t="shared" si="240"/>
        <v>0</v>
      </c>
      <c r="AP338" s="3"/>
      <c r="AQ338" s="3">
        <f t="shared" si="241"/>
        <v>7</v>
      </c>
      <c r="AR338" s="3">
        <f t="shared" si="242"/>
        <v>5</v>
      </c>
      <c r="AS338" s="3">
        <f t="shared" si="243"/>
        <v>3</v>
      </c>
      <c r="AT338" s="3">
        <f t="shared" si="244"/>
        <v>1</v>
      </c>
      <c r="AU338" s="3">
        <f t="shared" si="245"/>
        <v>4</v>
      </c>
      <c r="AV338" s="3">
        <f t="shared" si="246"/>
        <v>6</v>
      </c>
      <c r="AW338" s="3">
        <f t="shared" si="247"/>
        <v>9</v>
      </c>
      <c r="AX338" s="3">
        <f t="shared" si="248"/>
        <v>2</v>
      </c>
      <c r="AY338" s="3">
        <f t="shared" si="249"/>
        <v>10</v>
      </c>
      <c r="AZ338" s="3">
        <f t="shared" si="250"/>
        <v>8</v>
      </c>
      <c r="BA338" s="3"/>
      <c r="BB338" s="6">
        <f t="shared" si="251"/>
        <v>5</v>
      </c>
      <c r="BC338" s="3">
        <f t="shared" si="252"/>
        <v>5</v>
      </c>
      <c r="BD338" s="3">
        <f t="shared" si="255"/>
        <v>20</v>
      </c>
      <c r="BE338" s="3">
        <f t="shared" si="256"/>
        <v>35</v>
      </c>
      <c r="BF338" s="3">
        <f t="shared" si="257"/>
        <v>20</v>
      </c>
      <c r="BG338" s="3">
        <f t="shared" si="258"/>
        <v>5</v>
      </c>
      <c r="BH338" s="3">
        <f t="shared" si="259"/>
        <v>5</v>
      </c>
      <c r="BI338" s="28">
        <f t="shared" si="260"/>
        <v>12.5</v>
      </c>
      <c r="BJ338" s="28">
        <f t="shared" si="261"/>
        <v>4.7871355387816905</v>
      </c>
      <c r="BK338" s="44">
        <f t="shared" si="262"/>
        <v>-1.5666989036012806</v>
      </c>
      <c r="BL338" s="45">
        <f t="shared" si="253"/>
        <v>5.8592543599068986E-2</v>
      </c>
      <c r="BM338" s="39"/>
      <c r="BN338" s="39" t="str">
        <f t="shared" si="263"/>
        <v/>
      </c>
      <c r="BP338" s="12">
        <f t="shared" si="264"/>
        <v>2.2665387842363664E-2</v>
      </c>
    </row>
    <row r="339" spans="1:68">
      <c r="A339" s="43" t="s">
        <v>1193</v>
      </c>
      <c r="B339" s="43" t="s">
        <v>1194</v>
      </c>
      <c r="C339" s="43" t="s">
        <v>1195</v>
      </c>
      <c r="D339" s="43"/>
      <c r="E339" s="43" t="s">
        <v>1161</v>
      </c>
      <c r="F339" s="12" t="str">
        <f t="shared" si="254"/>
        <v>IG Superfam</v>
      </c>
      <c r="H339" s="12">
        <f>VLOOKUP($B339,data!$B$3:$Q$11565,'diff expr Varroa+DWV'!H$7,FALSE)</f>
        <v>14.836005231221399</v>
      </c>
      <c r="I339" s="12">
        <f>VLOOKUP($B339,data!$B$3:$Q$11565,'diff expr Varroa+DWV'!I$7,FALSE)</f>
        <v>14.7575012500493</v>
      </c>
      <c r="J339" s="12">
        <f>VLOOKUP($B339,data!$B$3:$Q$11565,'diff expr Varroa+DWV'!J$7,FALSE)</f>
        <v>14.5898087624102</v>
      </c>
      <c r="K339" s="12">
        <f>VLOOKUP($B339,data!$B$3:$Q$11565,'diff expr Varroa+DWV'!K$7,FALSE)</f>
        <v>14.3960354699372</v>
      </c>
      <c r="L339" s="12">
        <f>VLOOKUP($B339,data!$B$3:$Q$11565,'diff expr Varroa+DWV'!L$7,FALSE)</f>
        <v>14.5426257421298</v>
      </c>
      <c r="M339" s="12">
        <f>VLOOKUP($B339,data!$B$3:$Q$11565,'diff expr Varroa+DWV'!M$7,FALSE)</f>
        <v>14.9406275953529</v>
      </c>
      <c r="N339" s="12">
        <f>VLOOKUP($B339,data!$B$3:$Q$11565,'diff expr Varroa+DWV'!N$7,FALSE)</f>
        <v>15.0515730539448</v>
      </c>
      <c r="O339" s="12">
        <f>VLOOKUP($B339,data!$B$3:$Q$11565,'diff expr Varroa+DWV'!O$7,FALSE)</f>
        <v>14.762193976147801</v>
      </c>
      <c r="P339" s="12">
        <f>VLOOKUP($B339,data!$B$3:$Q$11565,'diff expr Varroa+DWV'!P$7,FALSE)</f>
        <v>15.1999349070073</v>
      </c>
      <c r="Q339" s="12">
        <f>VLOOKUP($B339,data!$B$3:$Q$11565,'diff expr Varroa+DWV'!Q$7,FALSE)</f>
        <v>16.304015306106599</v>
      </c>
      <c r="S339" s="40" t="str">
        <f>IF(COUNTIF(H339:L339,"&gt;"&amp;'reference parameters'!$B$2)&gt;='reference parameters'!$B$3,IF(COUNTIF('diff expr Varroa+DWV'!M339:Q339,"&gt;"&amp;'reference parameters'!$B$2)&gt;='reference parameters'!$B$4,"OK"))</f>
        <v>OK</v>
      </c>
      <c r="U339" s="3">
        <f t="shared" si="221"/>
        <v>6</v>
      </c>
      <c r="V339" s="3">
        <f t="shared" si="222"/>
        <v>4</v>
      </c>
      <c r="W339" s="3">
        <f t="shared" si="223"/>
        <v>3</v>
      </c>
      <c r="X339" s="3">
        <f t="shared" si="224"/>
        <v>1</v>
      </c>
      <c r="Y339" s="3">
        <f t="shared" si="225"/>
        <v>2</v>
      </c>
      <c r="Z339" s="3">
        <f t="shared" si="226"/>
        <v>7</v>
      </c>
      <c r="AA339" s="3">
        <f t="shared" si="227"/>
        <v>8</v>
      </c>
      <c r="AB339" s="3">
        <f t="shared" si="228"/>
        <v>5</v>
      </c>
      <c r="AC339" s="3">
        <f t="shared" si="229"/>
        <v>9</v>
      </c>
      <c r="AD339" s="3">
        <f t="shared" si="230"/>
        <v>10</v>
      </c>
      <c r="AE339" s="3"/>
      <c r="AF339" s="3">
        <f t="shared" si="231"/>
        <v>0</v>
      </c>
      <c r="AG339" s="3">
        <f t="shared" si="232"/>
        <v>0</v>
      </c>
      <c r="AH339" s="3">
        <f t="shared" si="233"/>
        <v>0</v>
      </c>
      <c r="AI339" s="3">
        <f t="shared" si="234"/>
        <v>0</v>
      </c>
      <c r="AJ339" s="3">
        <f t="shared" si="235"/>
        <v>0</v>
      </c>
      <c r="AK339" s="3">
        <f t="shared" si="236"/>
        <v>0</v>
      </c>
      <c r="AL339" s="3">
        <f t="shared" si="237"/>
        <v>0</v>
      </c>
      <c r="AM339" s="3">
        <f t="shared" si="238"/>
        <v>0</v>
      </c>
      <c r="AN339" s="3">
        <f t="shared" si="239"/>
        <v>0</v>
      </c>
      <c r="AO339" s="3">
        <f t="shared" si="240"/>
        <v>0</v>
      </c>
      <c r="AP339" s="3"/>
      <c r="AQ339" s="3">
        <f t="shared" si="241"/>
        <v>6</v>
      </c>
      <c r="AR339" s="3">
        <f t="shared" si="242"/>
        <v>4</v>
      </c>
      <c r="AS339" s="3">
        <f t="shared" si="243"/>
        <v>3</v>
      </c>
      <c r="AT339" s="3">
        <f t="shared" si="244"/>
        <v>1</v>
      </c>
      <c r="AU339" s="3">
        <f t="shared" si="245"/>
        <v>2</v>
      </c>
      <c r="AV339" s="3">
        <f t="shared" si="246"/>
        <v>7</v>
      </c>
      <c r="AW339" s="3">
        <f t="shared" si="247"/>
        <v>8</v>
      </c>
      <c r="AX339" s="3">
        <f t="shared" si="248"/>
        <v>5</v>
      </c>
      <c r="AY339" s="3">
        <f t="shared" si="249"/>
        <v>9</v>
      </c>
      <c r="AZ339" s="3">
        <f t="shared" si="250"/>
        <v>10</v>
      </c>
      <c r="BA339" s="3"/>
      <c r="BB339" s="6">
        <f t="shared" si="251"/>
        <v>5</v>
      </c>
      <c r="BC339" s="3">
        <f t="shared" si="252"/>
        <v>5</v>
      </c>
      <c r="BD339" s="3">
        <f t="shared" si="255"/>
        <v>16</v>
      </c>
      <c r="BE339" s="3">
        <f t="shared" si="256"/>
        <v>39</v>
      </c>
      <c r="BF339" s="3">
        <f t="shared" si="257"/>
        <v>24</v>
      </c>
      <c r="BG339" s="3">
        <f t="shared" si="258"/>
        <v>1</v>
      </c>
      <c r="BH339" s="3">
        <f t="shared" si="259"/>
        <v>1</v>
      </c>
      <c r="BI339" s="28">
        <f t="shared" si="260"/>
        <v>12.5</v>
      </c>
      <c r="BJ339" s="28">
        <f t="shared" si="261"/>
        <v>4.7871355387816905</v>
      </c>
      <c r="BK339" s="44">
        <f t="shared" si="262"/>
        <v>-2.40227165218863</v>
      </c>
      <c r="BL339" s="45">
        <f t="shared" si="253"/>
        <v>8.1468018105142637E-3</v>
      </c>
      <c r="BM339" s="39"/>
      <c r="BN339" s="39" t="str">
        <f t="shared" si="263"/>
        <v>sign</v>
      </c>
      <c r="BP339" s="12">
        <f t="shared" si="264"/>
        <v>1.8239453147398138E-2</v>
      </c>
    </row>
    <row r="340" spans="1:68">
      <c r="A340" s="43" t="s">
        <v>1196</v>
      </c>
      <c r="B340" s="43" t="s">
        <v>1197</v>
      </c>
      <c r="C340" s="43" t="s">
        <v>1198</v>
      </c>
      <c r="D340" s="43"/>
      <c r="E340" s="43" t="s">
        <v>1161</v>
      </c>
      <c r="F340" s="12" t="str">
        <f t="shared" si="254"/>
        <v>IG Superfam</v>
      </c>
      <c r="H340" s="12">
        <f>VLOOKUP($B340,data!$B$3:$Q$11565,'diff expr Varroa+DWV'!H$7,FALSE)</f>
        <v>9.3782833938059191</v>
      </c>
      <c r="I340" s="12">
        <f>VLOOKUP($B340,data!$B$3:$Q$11565,'diff expr Varroa+DWV'!I$7,FALSE)</f>
        <v>9.2632833750335806</v>
      </c>
      <c r="J340" s="12">
        <f>VLOOKUP($B340,data!$B$3:$Q$11565,'diff expr Varroa+DWV'!J$7,FALSE)</f>
        <v>9.8135458255501806</v>
      </c>
      <c r="K340" s="12">
        <f>VLOOKUP($B340,data!$B$3:$Q$11565,'diff expr Varroa+DWV'!K$7,FALSE)</f>
        <v>8.8672343056744491</v>
      </c>
      <c r="L340" s="12">
        <f>VLOOKUP($B340,data!$B$3:$Q$11565,'diff expr Varroa+DWV'!L$7,FALSE)</f>
        <v>10.0059477178697</v>
      </c>
      <c r="M340" s="12">
        <f>VLOOKUP($B340,data!$B$3:$Q$11565,'diff expr Varroa+DWV'!M$7,FALSE)</f>
        <v>10.0303131068558</v>
      </c>
      <c r="N340" s="12">
        <f>VLOOKUP($B340,data!$B$3:$Q$11565,'diff expr Varroa+DWV'!N$7,FALSE)</f>
        <v>10.320598160014301</v>
      </c>
      <c r="O340" s="12">
        <f>VLOOKUP($B340,data!$B$3:$Q$11565,'diff expr Varroa+DWV'!O$7,FALSE)</f>
        <v>9.6607373662957698</v>
      </c>
      <c r="P340" s="12">
        <f>VLOOKUP($B340,data!$B$3:$Q$11565,'diff expr Varroa+DWV'!P$7,FALSE)</f>
        <v>10.351407460841401</v>
      </c>
      <c r="Q340" s="12">
        <f>VLOOKUP($B340,data!$B$3:$Q$11565,'diff expr Varroa+DWV'!Q$7,FALSE)</f>
        <v>11.7794833977498</v>
      </c>
      <c r="S340" s="40" t="str">
        <f>IF(COUNTIF(H340:L340,"&gt;"&amp;'reference parameters'!$B$2)&gt;='reference parameters'!$B$3,IF(COUNTIF('diff expr Varroa+DWV'!M340:Q340,"&gt;"&amp;'reference parameters'!$B$2)&gt;='reference parameters'!$B$4,"OK"))</f>
        <v>OK</v>
      </c>
      <c r="U340" s="3">
        <f t="shared" si="221"/>
        <v>3</v>
      </c>
      <c r="V340" s="3">
        <f t="shared" si="222"/>
        <v>2</v>
      </c>
      <c r="W340" s="3">
        <f t="shared" si="223"/>
        <v>5</v>
      </c>
      <c r="X340" s="3">
        <f t="shared" si="224"/>
        <v>1</v>
      </c>
      <c r="Y340" s="3">
        <f t="shared" si="225"/>
        <v>6</v>
      </c>
      <c r="Z340" s="3">
        <f t="shared" si="226"/>
        <v>7</v>
      </c>
      <c r="AA340" s="3">
        <f t="shared" si="227"/>
        <v>8</v>
      </c>
      <c r="AB340" s="3">
        <f t="shared" si="228"/>
        <v>4</v>
      </c>
      <c r="AC340" s="3">
        <f t="shared" si="229"/>
        <v>9</v>
      </c>
      <c r="AD340" s="3">
        <f t="shared" si="230"/>
        <v>10</v>
      </c>
      <c r="AE340" s="3"/>
      <c r="AF340" s="3">
        <f t="shared" si="231"/>
        <v>0</v>
      </c>
      <c r="AG340" s="3">
        <f t="shared" si="232"/>
        <v>0</v>
      </c>
      <c r="AH340" s="3">
        <f t="shared" si="233"/>
        <v>0</v>
      </c>
      <c r="AI340" s="3">
        <f t="shared" si="234"/>
        <v>0</v>
      </c>
      <c r="AJ340" s="3">
        <f t="shared" si="235"/>
        <v>0</v>
      </c>
      <c r="AK340" s="3">
        <f t="shared" si="236"/>
        <v>0</v>
      </c>
      <c r="AL340" s="3">
        <f t="shared" si="237"/>
        <v>0</v>
      </c>
      <c r="AM340" s="3">
        <f t="shared" si="238"/>
        <v>0</v>
      </c>
      <c r="AN340" s="3">
        <f t="shared" si="239"/>
        <v>0</v>
      </c>
      <c r="AO340" s="3">
        <f t="shared" si="240"/>
        <v>0</v>
      </c>
      <c r="AP340" s="3"/>
      <c r="AQ340" s="3">
        <f t="shared" si="241"/>
        <v>3</v>
      </c>
      <c r="AR340" s="3">
        <f t="shared" si="242"/>
        <v>2</v>
      </c>
      <c r="AS340" s="3">
        <f t="shared" si="243"/>
        <v>5</v>
      </c>
      <c r="AT340" s="3">
        <f t="shared" si="244"/>
        <v>1</v>
      </c>
      <c r="AU340" s="3">
        <f t="shared" si="245"/>
        <v>6</v>
      </c>
      <c r="AV340" s="3">
        <f t="shared" si="246"/>
        <v>7</v>
      </c>
      <c r="AW340" s="3">
        <f t="shared" si="247"/>
        <v>8</v>
      </c>
      <c r="AX340" s="3">
        <f t="shared" si="248"/>
        <v>4</v>
      </c>
      <c r="AY340" s="3">
        <f t="shared" si="249"/>
        <v>9</v>
      </c>
      <c r="AZ340" s="3">
        <f t="shared" si="250"/>
        <v>10</v>
      </c>
      <c r="BA340" s="3"/>
      <c r="BB340" s="6">
        <f t="shared" si="251"/>
        <v>5</v>
      </c>
      <c r="BC340" s="3">
        <f t="shared" si="252"/>
        <v>5</v>
      </c>
      <c r="BD340" s="3">
        <f t="shared" si="255"/>
        <v>17</v>
      </c>
      <c r="BE340" s="3">
        <f t="shared" si="256"/>
        <v>38</v>
      </c>
      <c r="BF340" s="3">
        <f t="shared" si="257"/>
        <v>23</v>
      </c>
      <c r="BG340" s="3">
        <f t="shared" si="258"/>
        <v>2</v>
      </c>
      <c r="BH340" s="3">
        <f t="shared" si="259"/>
        <v>2</v>
      </c>
      <c r="BI340" s="28">
        <f t="shared" si="260"/>
        <v>12.5</v>
      </c>
      <c r="BJ340" s="28">
        <f t="shared" si="261"/>
        <v>4.7871355387816905</v>
      </c>
      <c r="BK340" s="44">
        <f t="shared" si="262"/>
        <v>-2.1933784650417927</v>
      </c>
      <c r="BL340" s="45">
        <f t="shared" si="253"/>
        <v>1.4140061284138474E-2</v>
      </c>
      <c r="BM340" s="39"/>
      <c r="BN340" s="39" t="str">
        <f t="shared" si="263"/>
        <v/>
      </c>
      <c r="BP340" s="12">
        <f t="shared" si="264"/>
        <v>4.2071322936770385E-2</v>
      </c>
    </row>
    <row r="341" spans="1:68">
      <c r="A341" s="43" t="s">
        <v>1199</v>
      </c>
      <c r="B341" s="43" t="s">
        <v>1200</v>
      </c>
      <c r="C341" s="43" t="s">
        <v>1201</v>
      </c>
      <c r="D341" s="43"/>
      <c r="E341" s="43" t="s">
        <v>1161</v>
      </c>
      <c r="F341" s="12" t="str">
        <f t="shared" si="254"/>
        <v>IG Superfam</v>
      </c>
      <c r="H341" s="12">
        <f>VLOOKUP($B341,data!$B$3:$Q$11565,'diff expr Varroa+DWV'!H$7,FALSE)</f>
        <v>9.2236329442300704</v>
      </c>
      <c r="I341" s="12">
        <f>VLOOKUP($B341,data!$B$3:$Q$11565,'diff expr Varroa+DWV'!I$7,FALSE)</f>
        <v>9.0979002520978103</v>
      </c>
      <c r="J341" s="12">
        <f>VLOOKUP($B341,data!$B$3:$Q$11565,'diff expr Varroa+DWV'!J$7,FALSE)</f>
        <v>8.1059373480444403</v>
      </c>
      <c r="K341" s="12">
        <f>VLOOKUP($B341,data!$B$3:$Q$11565,'diff expr Varroa+DWV'!K$7,FALSE)</f>
        <v>7.2883881017023899</v>
      </c>
      <c r="L341" s="12">
        <f>VLOOKUP($B341,data!$B$3:$Q$11565,'diff expr Varroa+DWV'!L$7,FALSE)</f>
        <v>9.3056341324547294</v>
      </c>
      <c r="M341" s="12">
        <f>VLOOKUP($B341,data!$B$3:$Q$11565,'diff expr Varroa+DWV'!M$7,FALSE)</f>
        <v>8.5826656342951697</v>
      </c>
      <c r="N341" s="12">
        <f>VLOOKUP($B341,data!$B$3:$Q$11565,'diff expr Varroa+DWV'!N$7,FALSE)</f>
        <v>8.8375412026024094</v>
      </c>
      <c r="O341" s="12">
        <f>VLOOKUP($B341,data!$B$3:$Q$11565,'diff expr Varroa+DWV'!O$7,FALSE)</f>
        <v>8.5305299971344102</v>
      </c>
      <c r="P341" s="12">
        <f>VLOOKUP($B341,data!$B$3:$Q$11565,'diff expr Varroa+DWV'!P$7,FALSE)</f>
        <v>9.2613199059943092</v>
      </c>
      <c r="Q341" s="12">
        <f>VLOOKUP($B341,data!$B$3:$Q$11565,'diff expr Varroa+DWV'!Q$7,FALSE)</f>
        <v>7.9670857749043096</v>
      </c>
      <c r="S341" s="40" t="str">
        <f>IF(COUNTIF(H341:L341,"&gt;"&amp;'reference parameters'!$B$2)&gt;='reference parameters'!$B$3,IF(COUNTIF('diff expr Varroa+DWV'!M341:Q341,"&gt;"&amp;'reference parameters'!$B$2)&gt;='reference parameters'!$B$4,"OK"))</f>
        <v>OK</v>
      </c>
      <c r="U341" s="3">
        <f t="shared" si="221"/>
        <v>8</v>
      </c>
      <c r="V341" s="3">
        <f t="shared" si="222"/>
        <v>7</v>
      </c>
      <c r="W341" s="3">
        <f t="shared" si="223"/>
        <v>3</v>
      </c>
      <c r="X341" s="3">
        <f t="shared" si="224"/>
        <v>1</v>
      </c>
      <c r="Y341" s="3">
        <f t="shared" si="225"/>
        <v>10</v>
      </c>
      <c r="Z341" s="3">
        <f t="shared" si="226"/>
        <v>5</v>
      </c>
      <c r="AA341" s="3">
        <f t="shared" si="227"/>
        <v>6</v>
      </c>
      <c r="AB341" s="3">
        <f t="shared" si="228"/>
        <v>4</v>
      </c>
      <c r="AC341" s="3">
        <f t="shared" si="229"/>
        <v>9</v>
      </c>
      <c r="AD341" s="3">
        <f t="shared" si="230"/>
        <v>2</v>
      </c>
      <c r="AE341" s="3"/>
      <c r="AF341" s="3">
        <f t="shared" si="231"/>
        <v>0</v>
      </c>
      <c r="AG341" s="3">
        <f t="shared" si="232"/>
        <v>0</v>
      </c>
      <c r="AH341" s="3">
        <f t="shared" si="233"/>
        <v>0</v>
      </c>
      <c r="AI341" s="3">
        <f t="shared" si="234"/>
        <v>0</v>
      </c>
      <c r="AJ341" s="3">
        <f t="shared" si="235"/>
        <v>0</v>
      </c>
      <c r="AK341" s="3">
        <f t="shared" si="236"/>
        <v>0</v>
      </c>
      <c r="AL341" s="3">
        <f t="shared" si="237"/>
        <v>0</v>
      </c>
      <c r="AM341" s="3">
        <f t="shared" si="238"/>
        <v>0</v>
      </c>
      <c r="AN341" s="3">
        <f t="shared" si="239"/>
        <v>0</v>
      </c>
      <c r="AO341" s="3">
        <f t="shared" si="240"/>
        <v>0</v>
      </c>
      <c r="AP341" s="3"/>
      <c r="AQ341" s="3">
        <f t="shared" si="241"/>
        <v>8</v>
      </c>
      <c r="AR341" s="3">
        <f t="shared" si="242"/>
        <v>7</v>
      </c>
      <c r="AS341" s="3">
        <f t="shared" si="243"/>
        <v>3</v>
      </c>
      <c r="AT341" s="3">
        <f t="shared" si="244"/>
        <v>1</v>
      </c>
      <c r="AU341" s="3">
        <f t="shared" si="245"/>
        <v>10</v>
      </c>
      <c r="AV341" s="3">
        <f t="shared" si="246"/>
        <v>5</v>
      </c>
      <c r="AW341" s="3">
        <f t="shared" si="247"/>
        <v>6</v>
      </c>
      <c r="AX341" s="3">
        <f t="shared" si="248"/>
        <v>4</v>
      </c>
      <c r="AY341" s="3">
        <f t="shared" si="249"/>
        <v>9</v>
      </c>
      <c r="AZ341" s="3">
        <f t="shared" si="250"/>
        <v>2</v>
      </c>
      <c r="BA341" s="3"/>
      <c r="BB341" s="6">
        <f t="shared" si="251"/>
        <v>5</v>
      </c>
      <c r="BC341" s="3">
        <f t="shared" si="252"/>
        <v>5</v>
      </c>
      <c r="BD341" s="3">
        <f t="shared" si="255"/>
        <v>29</v>
      </c>
      <c r="BE341" s="3">
        <f t="shared" si="256"/>
        <v>26</v>
      </c>
      <c r="BF341" s="3">
        <f t="shared" si="257"/>
        <v>11</v>
      </c>
      <c r="BG341" s="3">
        <f t="shared" si="258"/>
        <v>14</v>
      </c>
      <c r="BH341" s="3">
        <f t="shared" si="259"/>
        <v>11</v>
      </c>
      <c r="BI341" s="28">
        <f t="shared" si="260"/>
        <v>12.5</v>
      </c>
      <c r="BJ341" s="28">
        <f t="shared" si="261"/>
        <v>4.7871355387816905</v>
      </c>
      <c r="BK341" s="44">
        <f t="shared" si="262"/>
        <v>-0.31333978072025609</v>
      </c>
      <c r="BL341" s="45">
        <f t="shared" si="253"/>
        <v>0.37701126503103738</v>
      </c>
      <c r="BM341" s="39"/>
      <c r="BN341" s="39" t="str">
        <f t="shared" si="263"/>
        <v/>
      </c>
      <c r="BP341" s="12">
        <f t="shared" si="264"/>
        <v>1.5885378731670923E-3</v>
      </c>
    </row>
    <row r="342" spans="1:68">
      <c r="A342" s="43" t="s">
        <v>1202</v>
      </c>
      <c r="B342" s="43" t="s">
        <v>1203</v>
      </c>
      <c r="C342" s="43" t="s">
        <v>1204</v>
      </c>
      <c r="D342" s="43"/>
      <c r="E342" s="43" t="s">
        <v>1161</v>
      </c>
      <c r="F342" s="12" t="str">
        <f t="shared" si="254"/>
        <v>IG Superfam</v>
      </c>
      <c r="H342" s="12">
        <f>VLOOKUP($B342,data!$B$3:$Q$11565,'diff expr Varroa+DWV'!H$7,FALSE)</f>
        <v>5.9458908722802599</v>
      </c>
      <c r="I342" s="12">
        <f>VLOOKUP($B342,data!$B$3:$Q$11565,'diff expr Varroa+DWV'!I$7,FALSE)</f>
        <v>5.9964287144494701</v>
      </c>
      <c r="J342" s="12">
        <f>VLOOKUP($B342,data!$B$3:$Q$11565,'diff expr Varroa+DWV'!J$7,FALSE)</f>
        <v>4.96044362242744</v>
      </c>
      <c r="K342" s="12">
        <f>VLOOKUP($B342,data!$B$3:$Q$11565,'diff expr Varroa+DWV'!K$7,FALSE)</f>
        <v>4.7023883921396203</v>
      </c>
      <c r="L342" s="12">
        <f>VLOOKUP($B342,data!$B$3:$Q$11565,'diff expr Varroa+DWV'!L$7,FALSE)</f>
        <v>6.4648297334768499</v>
      </c>
      <c r="M342" s="12">
        <f>VLOOKUP($B342,data!$B$3:$Q$11565,'diff expr Varroa+DWV'!M$7,FALSE)</f>
        <v>6.1364675511171898</v>
      </c>
      <c r="N342" s="12">
        <f>VLOOKUP($B342,data!$B$3:$Q$11565,'diff expr Varroa+DWV'!N$7,FALSE)</f>
        <v>6.3945887170643596</v>
      </c>
      <c r="O342" s="12">
        <f>VLOOKUP($B342,data!$B$3:$Q$11565,'diff expr Varroa+DWV'!O$7,FALSE)</f>
        <v>5.8012345763558297</v>
      </c>
      <c r="P342" s="12">
        <f>VLOOKUP($B342,data!$B$3:$Q$11565,'diff expr Varroa+DWV'!P$7,FALSE)</f>
        <v>6.4005945473111199</v>
      </c>
      <c r="Q342" s="12">
        <f>VLOOKUP($B342,data!$B$3:$Q$11565,'diff expr Varroa+DWV'!Q$7,FALSE)</f>
        <v>5.81282804418474</v>
      </c>
      <c r="S342" s="40" t="str">
        <f>IF(COUNTIF(H342:L342,"&gt;"&amp;'reference parameters'!$B$2)&gt;='reference parameters'!$B$3,IF(COUNTIF('diff expr Varroa+DWV'!M342:Q342,"&gt;"&amp;'reference parameters'!$B$2)&gt;='reference parameters'!$B$4,"OK"))</f>
        <v>OK</v>
      </c>
      <c r="U342" s="3">
        <f t="shared" si="221"/>
        <v>5</v>
      </c>
      <c r="V342" s="3">
        <f t="shared" si="222"/>
        <v>6</v>
      </c>
      <c r="W342" s="3">
        <f t="shared" si="223"/>
        <v>2</v>
      </c>
      <c r="X342" s="3">
        <f t="shared" si="224"/>
        <v>1</v>
      </c>
      <c r="Y342" s="3">
        <f t="shared" si="225"/>
        <v>10</v>
      </c>
      <c r="Z342" s="3">
        <f t="shared" si="226"/>
        <v>7</v>
      </c>
      <c r="AA342" s="3">
        <f t="shared" si="227"/>
        <v>8</v>
      </c>
      <c r="AB342" s="3">
        <f t="shared" si="228"/>
        <v>3</v>
      </c>
      <c r="AC342" s="3">
        <f t="shared" si="229"/>
        <v>9</v>
      </c>
      <c r="AD342" s="3">
        <f t="shared" si="230"/>
        <v>4</v>
      </c>
      <c r="AE342" s="3"/>
      <c r="AF342" s="3">
        <f t="shared" si="231"/>
        <v>0</v>
      </c>
      <c r="AG342" s="3">
        <f t="shared" si="232"/>
        <v>0</v>
      </c>
      <c r="AH342" s="3">
        <f t="shared" si="233"/>
        <v>0</v>
      </c>
      <c r="AI342" s="3">
        <f t="shared" si="234"/>
        <v>0</v>
      </c>
      <c r="AJ342" s="3">
        <f t="shared" si="235"/>
        <v>0</v>
      </c>
      <c r="AK342" s="3">
        <f t="shared" si="236"/>
        <v>0</v>
      </c>
      <c r="AL342" s="3">
        <f t="shared" si="237"/>
        <v>0</v>
      </c>
      <c r="AM342" s="3">
        <f t="shared" si="238"/>
        <v>0</v>
      </c>
      <c r="AN342" s="3">
        <f t="shared" si="239"/>
        <v>0</v>
      </c>
      <c r="AO342" s="3">
        <f t="shared" si="240"/>
        <v>0</v>
      </c>
      <c r="AP342" s="3"/>
      <c r="AQ342" s="3">
        <f t="shared" si="241"/>
        <v>5</v>
      </c>
      <c r="AR342" s="3">
        <f t="shared" si="242"/>
        <v>6</v>
      </c>
      <c r="AS342" s="3">
        <f t="shared" si="243"/>
        <v>2</v>
      </c>
      <c r="AT342" s="3">
        <f t="shared" si="244"/>
        <v>1</v>
      </c>
      <c r="AU342" s="3">
        <f t="shared" si="245"/>
        <v>10</v>
      </c>
      <c r="AV342" s="3">
        <f t="shared" si="246"/>
        <v>7</v>
      </c>
      <c r="AW342" s="3">
        <f t="shared" si="247"/>
        <v>8</v>
      </c>
      <c r="AX342" s="3">
        <f t="shared" si="248"/>
        <v>3</v>
      </c>
      <c r="AY342" s="3">
        <f t="shared" si="249"/>
        <v>9</v>
      </c>
      <c r="AZ342" s="3">
        <f t="shared" si="250"/>
        <v>4</v>
      </c>
      <c r="BA342" s="3"/>
      <c r="BB342" s="6">
        <f t="shared" si="251"/>
        <v>5</v>
      </c>
      <c r="BC342" s="3">
        <f t="shared" si="252"/>
        <v>5</v>
      </c>
      <c r="BD342" s="3">
        <f t="shared" si="255"/>
        <v>24</v>
      </c>
      <c r="BE342" s="3">
        <f t="shared" si="256"/>
        <v>31</v>
      </c>
      <c r="BF342" s="3">
        <f t="shared" si="257"/>
        <v>16</v>
      </c>
      <c r="BG342" s="3">
        <f t="shared" si="258"/>
        <v>9</v>
      </c>
      <c r="BH342" s="3">
        <f t="shared" si="259"/>
        <v>9</v>
      </c>
      <c r="BI342" s="28">
        <f t="shared" si="260"/>
        <v>12.5</v>
      </c>
      <c r="BJ342" s="28">
        <f t="shared" si="261"/>
        <v>4.7871355387816905</v>
      </c>
      <c r="BK342" s="44">
        <f t="shared" si="262"/>
        <v>-0.73112615501393097</v>
      </c>
      <c r="BL342" s="45">
        <f t="shared" si="253"/>
        <v>0.23235104997023245</v>
      </c>
      <c r="BM342" s="39"/>
      <c r="BN342" s="39" t="str">
        <f t="shared" si="263"/>
        <v/>
      </c>
      <c r="BP342" s="12">
        <f t="shared" si="264"/>
        <v>3.670814926657346E-2</v>
      </c>
    </row>
    <row r="343" spans="1:68">
      <c r="A343" s="43" t="s">
        <v>1205</v>
      </c>
      <c r="B343" s="43" t="s">
        <v>1206</v>
      </c>
      <c r="C343" s="43" t="s">
        <v>150</v>
      </c>
      <c r="D343" s="43"/>
      <c r="E343" s="43" t="s">
        <v>1207</v>
      </c>
      <c r="F343" s="12" t="str">
        <f t="shared" si="254"/>
        <v>IG superfam</v>
      </c>
      <c r="H343" s="12">
        <f>VLOOKUP($B343,data!$B$3:$Q$11565,'diff expr Varroa+DWV'!H$7,FALSE)</f>
        <v>10.657949208706601</v>
      </c>
      <c r="I343" s="12">
        <f>VLOOKUP($B343,data!$B$3:$Q$11565,'diff expr Varroa+DWV'!I$7,FALSE)</f>
        <v>10.3585438069936</v>
      </c>
      <c r="J343" s="12">
        <f>VLOOKUP($B343,data!$B$3:$Q$11565,'diff expr Varroa+DWV'!J$7,FALSE)</f>
        <v>10.4568961464689</v>
      </c>
      <c r="K343" s="12">
        <f>VLOOKUP($B343,data!$B$3:$Q$11565,'diff expr Varroa+DWV'!K$7,FALSE)</f>
        <v>9.4772824484234306</v>
      </c>
      <c r="L343" s="12">
        <f>VLOOKUP($B343,data!$B$3:$Q$11565,'diff expr Varroa+DWV'!L$7,FALSE)</f>
        <v>10.7758387048895</v>
      </c>
      <c r="M343" s="12">
        <f>VLOOKUP($B343,data!$B$3:$Q$11565,'diff expr Varroa+DWV'!M$7,FALSE)</f>
        <v>10.1675416507946</v>
      </c>
      <c r="N343" s="12">
        <f>VLOOKUP($B343,data!$B$3:$Q$11565,'diff expr Varroa+DWV'!N$7,FALSE)</f>
        <v>10.6758745506507</v>
      </c>
      <c r="O343" s="12">
        <f>VLOOKUP($B343,data!$B$3:$Q$11565,'diff expr Varroa+DWV'!O$7,FALSE)</f>
        <v>10.077043728714701</v>
      </c>
      <c r="P343" s="12">
        <f>VLOOKUP($B343,data!$B$3:$Q$11565,'diff expr Varroa+DWV'!P$7,FALSE)</f>
        <v>9.6376474793152394</v>
      </c>
      <c r="Q343" s="12">
        <f>VLOOKUP($B343,data!$B$3:$Q$11565,'diff expr Varroa+DWV'!Q$7,FALSE)</f>
        <v>12.895230704448601</v>
      </c>
      <c r="S343" s="40" t="str">
        <f>IF(COUNTIF(H343:L343,"&gt;"&amp;'reference parameters'!$B$2)&gt;='reference parameters'!$B$3,IF(COUNTIF('diff expr Varroa+DWV'!M343:Q343,"&gt;"&amp;'reference parameters'!$B$2)&gt;='reference parameters'!$B$4,"OK"))</f>
        <v>OK</v>
      </c>
      <c r="U343" s="3">
        <f t="shared" si="221"/>
        <v>7</v>
      </c>
      <c r="V343" s="3">
        <f t="shared" si="222"/>
        <v>5</v>
      </c>
      <c r="W343" s="3">
        <f t="shared" si="223"/>
        <v>6</v>
      </c>
      <c r="X343" s="3">
        <f t="shared" si="224"/>
        <v>1</v>
      </c>
      <c r="Y343" s="3">
        <f t="shared" si="225"/>
        <v>9</v>
      </c>
      <c r="Z343" s="3">
        <f t="shared" si="226"/>
        <v>4</v>
      </c>
      <c r="AA343" s="3">
        <f t="shared" si="227"/>
        <v>8</v>
      </c>
      <c r="AB343" s="3">
        <f t="shared" si="228"/>
        <v>3</v>
      </c>
      <c r="AC343" s="3">
        <f t="shared" si="229"/>
        <v>2</v>
      </c>
      <c r="AD343" s="3">
        <f t="shared" si="230"/>
        <v>10</v>
      </c>
      <c r="AE343" s="3"/>
      <c r="AF343" s="3">
        <f t="shared" si="231"/>
        <v>0</v>
      </c>
      <c r="AG343" s="3">
        <f t="shared" si="232"/>
        <v>0</v>
      </c>
      <c r="AH343" s="3">
        <f t="shared" si="233"/>
        <v>0</v>
      </c>
      <c r="AI343" s="3">
        <f t="shared" si="234"/>
        <v>0</v>
      </c>
      <c r="AJ343" s="3">
        <f t="shared" si="235"/>
        <v>0</v>
      </c>
      <c r="AK343" s="3">
        <f t="shared" si="236"/>
        <v>0</v>
      </c>
      <c r="AL343" s="3">
        <f t="shared" si="237"/>
        <v>0</v>
      </c>
      <c r="AM343" s="3">
        <f t="shared" si="238"/>
        <v>0</v>
      </c>
      <c r="AN343" s="3">
        <f t="shared" si="239"/>
        <v>0</v>
      </c>
      <c r="AO343" s="3">
        <f t="shared" si="240"/>
        <v>0</v>
      </c>
      <c r="AP343" s="3"/>
      <c r="AQ343" s="3">
        <f t="shared" si="241"/>
        <v>7</v>
      </c>
      <c r="AR343" s="3">
        <f t="shared" si="242"/>
        <v>5</v>
      </c>
      <c r="AS343" s="3">
        <f t="shared" si="243"/>
        <v>6</v>
      </c>
      <c r="AT343" s="3">
        <f t="shared" si="244"/>
        <v>1</v>
      </c>
      <c r="AU343" s="3">
        <f t="shared" si="245"/>
        <v>9</v>
      </c>
      <c r="AV343" s="3">
        <f t="shared" si="246"/>
        <v>4</v>
      </c>
      <c r="AW343" s="3">
        <f t="shared" si="247"/>
        <v>8</v>
      </c>
      <c r="AX343" s="3">
        <f t="shared" si="248"/>
        <v>3</v>
      </c>
      <c r="AY343" s="3">
        <f t="shared" si="249"/>
        <v>2</v>
      </c>
      <c r="AZ343" s="3">
        <f t="shared" si="250"/>
        <v>10</v>
      </c>
      <c r="BA343" s="3"/>
      <c r="BB343" s="6">
        <f t="shared" si="251"/>
        <v>5</v>
      </c>
      <c r="BC343" s="3">
        <f t="shared" si="252"/>
        <v>5</v>
      </c>
      <c r="BD343" s="3">
        <f t="shared" si="255"/>
        <v>28</v>
      </c>
      <c r="BE343" s="3">
        <f t="shared" si="256"/>
        <v>27</v>
      </c>
      <c r="BF343" s="3">
        <f t="shared" si="257"/>
        <v>12</v>
      </c>
      <c r="BG343" s="3">
        <f t="shared" si="258"/>
        <v>13</v>
      </c>
      <c r="BH343" s="3">
        <f t="shared" si="259"/>
        <v>12</v>
      </c>
      <c r="BI343" s="28">
        <f t="shared" si="260"/>
        <v>12.5</v>
      </c>
      <c r="BJ343" s="28">
        <f t="shared" si="261"/>
        <v>4.7871355387816905</v>
      </c>
      <c r="BK343" s="44">
        <f t="shared" si="262"/>
        <v>-0.10444659357341871</v>
      </c>
      <c r="BL343" s="45">
        <f t="shared" si="253"/>
        <v>0.45840747426404427</v>
      </c>
      <c r="BM343" s="39"/>
      <c r="BN343" s="39" t="str">
        <f t="shared" si="263"/>
        <v/>
      </c>
      <c r="BP343" s="12">
        <f t="shared" si="264"/>
        <v>1.4261651606111496E-2</v>
      </c>
    </row>
    <row r="344" spans="1:68">
      <c r="A344" s="43" t="s">
        <v>1208</v>
      </c>
      <c r="B344" s="43" t="s">
        <v>1209</v>
      </c>
      <c r="C344" s="43" t="s">
        <v>1210</v>
      </c>
      <c r="D344" s="43" t="s">
        <v>1211</v>
      </c>
      <c r="E344" s="43" t="s">
        <v>1212</v>
      </c>
      <c r="F344" s="12" t="str">
        <f t="shared" si="254"/>
        <v>C-lectin do</v>
      </c>
      <c r="H344" s="12">
        <f>VLOOKUP($B344,data!$B$3:$Q$11565,'diff expr Varroa+DWV'!H$7,FALSE)</f>
        <v>7.9743261270216497</v>
      </c>
      <c r="I344" s="12">
        <f>VLOOKUP($B344,data!$B$3:$Q$11565,'diff expr Varroa+DWV'!I$7,FALSE)</f>
        <v>7.5625399513807796</v>
      </c>
      <c r="J344" s="12">
        <f>VLOOKUP($B344,data!$B$3:$Q$11565,'diff expr Varroa+DWV'!J$7,FALSE)</f>
        <v>7.9585540685743199</v>
      </c>
      <c r="K344" s="12">
        <f>VLOOKUP($B344,data!$B$3:$Q$11565,'diff expr Varroa+DWV'!K$7,FALSE)</f>
        <v>8.2517042368415598</v>
      </c>
      <c r="L344" s="12">
        <f>VLOOKUP($B344,data!$B$3:$Q$11565,'diff expr Varroa+DWV'!L$7,FALSE)</f>
        <v>7.7035100941681796</v>
      </c>
      <c r="M344" s="12">
        <f>VLOOKUP($B344,data!$B$3:$Q$11565,'diff expr Varroa+DWV'!M$7,FALSE)</f>
        <v>8.0549403120859093</v>
      </c>
      <c r="N344" s="12">
        <f>VLOOKUP($B344,data!$B$3:$Q$11565,'diff expr Varroa+DWV'!N$7,FALSE)</f>
        <v>9.2115347073746108</v>
      </c>
      <c r="O344" s="12">
        <f>VLOOKUP($B344,data!$B$3:$Q$11565,'diff expr Varroa+DWV'!O$7,FALSE)</f>
        <v>8.3788415419643307</v>
      </c>
      <c r="P344" s="12">
        <f>VLOOKUP($B344,data!$B$3:$Q$11565,'diff expr Varroa+DWV'!P$7,FALSE)</f>
        <v>6.0078251400104499</v>
      </c>
      <c r="Q344" s="12">
        <f>VLOOKUP($B344,data!$B$3:$Q$11565,'diff expr Varroa+DWV'!Q$7,FALSE)</f>
        <v>9.8730494596890797</v>
      </c>
      <c r="S344" s="40" t="str">
        <f>IF(COUNTIF(H344:L344,"&gt;"&amp;'reference parameters'!$B$2)&gt;='reference parameters'!$B$3,IF(COUNTIF('diff expr Varroa+DWV'!M344:Q344,"&gt;"&amp;'reference parameters'!$B$2)&gt;='reference parameters'!$B$4,"OK"))</f>
        <v>OK</v>
      </c>
      <c r="U344" s="3">
        <f t="shared" si="221"/>
        <v>5</v>
      </c>
      <c r="V344" s="3">
        <f t="shared" si="222"/>
        <v>2</v>
      </c>
      <c r="W344" s="3">
        <f t="shared" si="223"/>
        <v>4</v>
      </c>
      <c r="X344" s="3">
        <f t="shared" si="224"/>
        <v>7</v>
      </c>
      <c r="Y344" s="3">
        <f t="shared" si="225"/>
        <v>3</v>
      </c>
      <c r="Z344" s="3">
        <f t="shared" si="226"/>
        <v>6</v>
      </c>
      <c r="AA344" s="3">
        <f t="shared" si="227"/>
        <v>9</v>
      </c>
      <c r="AB344" s="3">
        <f t="shared" si="228"/>
        <v>8</v>
      </c>
      <c r="AC344" s="3">
        <f t="shared" si="229"/>
        <v>1</v>
      </c>
      <c r="AD344" s="3">
        <f t="shared" si="230"/>
        <v>10</v>
      </c>
      <c r="AE344" s="3"/>
      <c r="AF344" s="3">
        <f t="shared" si="231"/>
        <v>0</v>
      </c>
      <c r="AG344" s="3">
        <f t="shared" si="232"/>
        <v>0</v>
      </c>
      <c r="AH344" s="3">
        <f t="shared" si="233"/>
        <v>0</v>
      </c>
      <c r="AI344" s="3">
        <f t="shared" si="234"/>
        <v>0</v>
      </c>
      <c r="AJ344" s="3">
        <f t="shared" si="235"/>
        <v>0</v>
      </c>
      <c r="AK344" s="3">
        <f t="shared" si="236"/>
        <v>0</v>
      </c>
      <c r="AL344" s="3">
        <f t="shared" si="237"/>
        <v>0</v>
      </c>
      <c r="AM344" s="3">
        <f t="shared" si="238"/>
        <v>0</v>
      </c>
      <c r="AN344" s="3">
        <f t="shared" si="239"/>
        <v>0</v>
      </c>
      <c r="AO344" s="3">
        <f t="shared" si="240"/>
        <v>0</v>
      </c>
      <c r="AP344" s="3"/>
      <c r="AQ344" s="3">
        <f t="shared" si="241"/>
        <v>5</v>
      </c>
      <c r="AR344" s="3">
        <f t="shared" si="242"/>
        <v>2</v>
      </c>
      <c r="AS344" s="3">
        <f t="shared" si="243"/>
        <v>4</v>
      </c>
      <c r="AT344" s="3">
        <f t="shared" si="244"/>
        <v>7</v>
      </c>
      <c r="AU344" s="3">
        <f t="shared" si="245"/>
        <v>3</v>
      </c>
      <c r="AV344" s="3">
        <f t="shared" si="246"/>
        <v>6</v>
      </c>
      <c r="AW344" s="3">
        <f t="shared" si="247"/>
        <v>9</v>
      </c>
      <c r="AX344" s="3">
        <f t="shared" si="248"/>
        <v>8</v>
      </c>
      <c r="AY344" s="3">
        <f t="shared" si="249"/>
        <v>1</v>
      </c>
      <c r="AZ344" s="3">
        <f t="shared" si="250"/>
        <v>10</v>
      </c>
      <c r="BA344" s="3"/>
      <c r="BB344" s="6">
        <f t="shared" si="251"/>
        <v>5</v>
      </c>
      <c r="BC344" s="3">
        <f t="shared" si="252"/>
        <v>5</v>
      </c>
      <c r="BD344" s="3">
        <f t="shared" si="255"/>
        <v>21</v>
      </c>
      <c r="BE344" s="3">
        <f t="shared" si="256"/>
        <v>34</v>
      </c>
      <c r="BF344" s="3">
        <f t="shared" si="257"/>
        <v>19</v>
      </c>
      <c r="BG344" s="3">
        <f t="shared" si="258"/>
        <v>6</v>
      </c>
      <c r="BH344" s="3">
        <f t="shared" si="259"/>
        <v>6</v>
      </c>
      <c r="BI344" s="28">
        <f t="shared" si="260"/>
        <v>12.5</v>
      </c>
      <c r="BJ344" s="28">
        <f t="shared" si="261"/>
        <v>4.7871355387816905</v>
      </c>
      <c r="BK344" s="44">
        <f t="shared" si="262"/>
        <v>-1.3578057164544433</v>
      </c>
      <c r="BL344" s="45">
        <f t="shared" si="253"/>
        <v>8.7262670284291577E-2</v>
      </c>
      <c r="BM344" s="39"/>
      <c r="BN344" s="39" t="str">
        <f t="shared" si="263"/>
        <v/>
      </c>
      <c r="BP344" s="12">
        <f t="shared" si="264"/>
        <v>2.2268106567073023E-2</v>
      </c>
    </row>
    <row r="345" spans="1:68">
      <c r="A345" s="43" t="s">
        <v>1213</v>
      </c>
      <c r="B345" s="43" t="s">
        <v>1214</v>
      </c>
      <c r="C345" s="43" t="s">
        <v>1215</v>
      </c>
      <c r="D345" s="43" t="s">
        <v>1216</v>
      </c>
      <c r="E345" s="43" t="s">
        <v>1212</v>
      </c>
      <c r="F345" s="12" t="str">
        <f t="shared" si="254"/>
        <v>C-lectin do</v>
      </c>
      <c r="H345" s="12">
        <f>VLOOKUP($B345,data!$B$3:$Q$11565,'diff expr Varroa+DWV'!H$7,FALSE)</f>
        <v>9.3482950219461802</v>
      </c>
      <c r="I345" s="12">
        <f>VLOOKUP($B345,data!$B$3:$Q$11565,'diff expr Varroa+DWV'!I$7,FALSE)</f>
        <v>9.2686613824874193</v>
      </c>
      <c r="J345" s="12">
        <f>VLOOKUP($B345,data!$B$3:$Q$11565,'diff expr Varroa+DWV'!J$7,FALSE)</f>
        <v>8.9689474965421105</v>
      </c>
      <c r="K345" s="12">
        <f>VLOOKUP($B345,data!$B$3:$Q$11565,'diff expr Varroa+DWV'!K$7,FALSE)</f>
        <v>8.3895144839965106</v>
      </c>
      <c r="L345" s="12">
        <f>VLOOKUP($B345,data!$B$3:$Q$11565,'diff expr Varroa+DWV'!L$7,FALSE)</f>
        <v>8.5991109082575097</v>
      </c>
      <c r="M345" s="12">
        <f>VLOOKUP($B345,data!$B$3:$Q$11565,'diff expr Varroa+DWV'!M$7,FALSE)</f>
        <v>8.7450237383406098</v>
      </c>
      <c r="N345" s="12">
        <f>VLOOKUP($B345,data!$B$3:$Q$11565,'diff expr Varroa+DWV'!N$7,FALSE)</f>
        <v>8.5516610315451391</v>
      </c>
      <c r="O345" s="12">
        <f>VLOOKUP($B345,data!$B$3:$Q$11565,'diff expr Varroa+DWV'!O$7,FALSE)</f>
        <v>8.7663792665658207</v>
      </c>
      <c r="P345" s="12">
        <f>VLOOKUP($B345,data!$B$3:$Q$11565,'diff expr Varroa+DWV'!P$7,FALSE)</f>
        <v>8.1685566532673395</v>
      </c>
      <c r="Q345" s="12">
        <f>VLOOKUP($B345,data!$B$3:$Q$11565,'diff expr Varroa+DWV'!Q$7,FALSE)</f>
        <v>10.607972895164099</v>
      </c>
      <c r="S345" s="40" t="str">
        <f>IF(COUNTIF(H345:L345,"&gt;"&amp;'reference parameters'!$B$2)&gt;='reference parameters'!$B$3,IF(COUNTIF('diff expr Varroa+DWV'!M345:Q345,"&gt;"&amp;'reference parameters'!$B$2)&gt;='reference parameters'!$B$4,"OK"))</f>
        <v>OK</v>
      </c>
      <c r="U345" s="3">
        <f t="shared" si="221"/>
        <v>9</v>
      </c>
      <c r="V345" s="3">
        <f t="shared" si="222"/>
        <v>8</v>
      </c>
      <c r="W345" s="3">
        <f t="shared" si="223"/>
        <v>7</v>
      </c>
      <c r="X345" s="3">
        <f t="shared" si="224"/>
        <v>2</v>
      </c>
      <c r="Y345" s="3">
        <f t="shared" si="225"/>
        <v>4</v>
      </c>
      <c r="Z345" s="3">
        <f t="shared" si="226"/>
        <v>5</v>
      </c>
      <c r="AA345" s="3">
        <f t="shared" si="227"/>
        <v>3</v>
      </c>
      <c r="AB345" s="3">
        <f t="shared" si="228"/>
        <v>6</v>
      </c>
      <c r="AC345" s="3">
        <f t="shared" si="229"/>
        <v>1</v>
      </c>
      <c r="AD345" s="3">
        <f t="shared" si="230"/>
        <v>10</v>
      </c>
      <c r="AE345" s="3"/>
      <c r="AF345" s="3">
        <f t="shared" si="231"/>
        <v>0</v>
      </c>
      <c r="AG345" s="3">
        <f t="shared" si="232"/>
        <v>0</v>
      </c>
      <c r="AH345" s="3">
        <f t="shared" si="233"/>
        <v>0</v>
      </c>
      <c r="AI345" s="3">
        <f t="shared" si="234"/>
        <v>0</v>
      </c>
      <c r="AJ345" s="3">
        <f t="shared" si="235"/>
        <v>0</v>
      </c>
      <c r="AK345" s="3">
        <f t="shared" si="236"/>
        <v>0</v>
      </c>
      <c r="AL345" s="3">
        <f t="shared" si="237"/>
        <v>0</v>
      </c>
      <c r="AM345" s="3">
        <f t="shared" si="238"/>
        <v>0</v>
      </c>
      <c r="AN345" s="3">
        <f t="shared" si="239"/>
        <v>0</v>
      </c>
      <c r="AO345" s="3">
        <f t="shared" si="240"/>
        <v>0</v>
      </c>
      <c r="AP345" s="3"/>
      <c r="AQ345" s="3">
        <f t="shared" si="241"/>
        <v>9</v>
      </c>
      <c r="AR345" s="3">
        <f t="shared" si="242"/>
        <v>8</v>
      </c>
      <c r="AS345" s="3">
        <f t="shared" si="243"/>
        <v>7</v>
      </c>
      <c r="AT345" s="3">
        <f t="shared" si="244"/>
        <v>2</v>
      </c>
      <c r="AU345" s="3">
        <f t="shared" si="245"/>
        <v>4</v>
      </c>
      <c r="AV345" s="3">
        <f t="shared" si="246"/>
        <v>5</v>
      </c>
      <c r="AW345" s="3">
        <f t="shared" si="247"/>
        <v>3</v>
      </c>
      <c r="AX345" s="3">
        <f t="shared" si="248"/>
        <v>6</v>
      </c>
      <c r="AY345" s="3">
        <f t="shared" si="249"/>
        <v>1</v>
      </c>
      <c r="AZ345" s="3">
        <f t="shared" si="250"/>
        <v>10</v>
      </c>
      <c r="BA345" s="3"/>
      <c r="BB345" s="6">
        <f t="shared" si="251"/>
        <v>5</v>
      </c>
      <c r="BC345" s="3">
        <f t="shared" si="252"/>
        <v>5</v>
      </c>
      <c r="BD345" s="3">
        <f t="shared" si="255"/>
        <v>30</v>
      </c>
      <c r="BE345" s="3">
        <f t="shared" si="256"/>
        <v>25</v>
      </c>
      <c r="BF345" s="3">
        <f t="shared" si="257"/>
        <v>10</v>
      </c>
      <c r="BG345" s="3">
        <f t="shared" si="258"/>
        <v>15</v>
      </c>
      <c r="BH345" s="3">
        <f t="shared" si="259"/>
        <v>10</v>
      </c>
      <c r="BI345" s="28">
        <f t="shared" si="260"/>
        <v>12.5</v>
      </c>
      <c r="BJ345" s="28">
        <f t="shared" si="261"/>
        <v>4.7871355387816905</v>
      </c>
      <c r="BK345" s="44">
        <f t="shared" si="262"/>
        <v>-0.5222329678670935</v>
      </c>
      <c r="BL345" s="45">
        <f t="shared" si="253"/>
        <v>0.30075406722029491</v>
      </c>
      <c r="BM345" s="39"/>
      <c r="BN345" s="39" t="str">
        <f t="shared" si="263"/>
        <v/>
      </c>
      <c r="BP345" s="12">
        <f t="shared" si="264"/>
        <v>2.5749018773344166E-3</v>
      </c>
    </row>
    <row r="346" spans="1:68">
      <c r="A346" s="43" t="s">
        <v>1217</v>
      </c>
      <c r="B346" s="43" t="s">
        <v>1218</v>
      </c>
      <c r="C346" s="43" t="s">
        <v>1219</v>
      </c>
      <c r="D346" s="43" t="s">
        <v>1220</v>
      </c>
      <c r="E346" s="43" t="s">
        <v>1212</v>
      </c>
      <c r="F346" s="12" t="str">
        <f t="shared" si="254"/>
        <v>C-lectin do</v>
      </c>
      <c r="H346" s="12">
        <f>VLOOKUP($B346,data!$B$3:$Q$11565,'diff expr Varroa+DWV'!H$7,FALSE)</f>
        <v>8.61347697426541</v>
      </c>
      <c r="I346" s="12">
        <f>VLOOKUP($B346,data!$B$3:$Q$11565,'diff expr Varroa+DWV'!I$7,FALSE)</f>
        <v>8.6830036138681805</v>
      </c>
      <c r="J346" s="12">
        <f>VLOOKUP($B346,data!$B$3:$Q$11565,'diff expr Varroa+DWV'!J$7,FALSE)</f>
        <v>8.5749206921932899</v>
      </c>
      <c r="K346" s="12">
        <f>VLOOKUP($B346,data!$B$3:$Q$11565,'diff expr Varroa+DWV'!K$7,FALSE)</f>
        <v>8.4686609095588405</v>
      </c>
      <c r="L346" s="12">
        <f>VLOOKUP($B346,data!$B$3:$Q$11565,'diff expr Varroa+DWV'!L$7,FALSE)</f>
        <v>8.3980101038614805</v>
      </c>
      <c r="M346" s="12">
        <f>VLOOKUP($B346,data!$B$3:$Q$11565,'diff expr Varroa+DWV'!M$7,FALSE)</f>
        <v>8.5303968709108293</v>
      </c>
      <c r="N346" s="12">
        <f>VLOOKUP($B346,data!$B$3:$Q$11565,'diff expr Varroa+DWV'!N$7,FALSE)</f>
        <v>8.8864708222701605</v>
      </c>
      <c r="O346" s="12">
        <f>VLOOKUP($B346,data!$B$3:$Q$11565,'diff expr Varroa+DWV'!O$7,FALSE)</f>
        <v>8.6941487438389107</v>
      </c>
      <c r="P346" s="12">
        <f>VLOOKUP($B346,data!$B$3:$Q$11565,'diff expr Varroa+DWV'!P$7,FALSE)</f>
        <v>8.6226896425081208</v>
      </c>
      <c r="Q346" s="12">
        <f>VLOOKUP($B346,data!$B$3:$Q$11565,'diff expr Varroa+DWV'!Q$7,FALSE)</f>
        <v>8.0859864702427604</v>
      </c>
      <c r="S346" s="40" t="str">
        <f>IF(COUNTIF(H346:L346,"&gt;"&amp;'reference parameters'!$B$2)&gt;='reference parameters'!$B$3,IF(COUNTIF('diff expr Varroa+DWV'!M346:Q346,"&gt;"&amp;'reference parameters'!$B$2)&gt;='reference parameters'!$B$4,"OK"))</f>
        <v>OK</v>
      </c>
      <c r="U346" s="3">
        <f t="shared" si="221"/>
        <v>6</v>
      </c>
      <c r="V346" s="3">
        <f t="shared" si="222"/>
        <v>8</v>
      </c>
      <c r="W346" s="3">
        <f t="shared" si="223"/>
        <v>5</v>
      </c>
      <c r="X346" s="3">
        <f t="shared" si="224"/>
        <v>3</v>
      </c>
      <c r="Y346" s="3">
        <f t="shared" si="225"/>
        <v>2</v>
      </c>
      <c r="Z346" s="3">
        <f t="shared" si="226"/>
        <v>4</v>
      </c>
      <c r="AA346" s="3">
        <f t="shared" si="227"/>
        <v>10</v>
      </c>
      <c r="AB346" s="3">
        <f t="shared" si="228"/>
        <v>9</v>
      </c>
      <c r="AC346" s="3">
        <f t="shared" si="229"/>
        <v>7</v>
      </c>
      <c r="AD346" s="3">
        <f t="shared" si="230"/>
        <v>1</v>
      </c>
      <c r="AE346" s="3"/>
      <c r="AF346" s="3">
        <f t="shared" si="231"/>
        <v>0</v>
      </c>
      <c r="AG346" s="3">
        <f t="shared" si="232"/>
        <v>0</v>
      </c>
      <c r="AH346" s="3">
        <f t="shared" si="233"/>
        <v>0</v>
      </c>
      <c r="AI346" s="3">
        <f t="shared" si="234"/>
        <v>0</v>
      </c>
      <c r="AJ346" s="3">
        <f t="shared" si="235"/>
        <v>0</v>
      </c>
      <c r="AK346" s="3">
        <f t="shared" si="236"/>
        <v>0</v>
      </c>
      <c r="AL346" s="3">
        <f t="shared" si="237"/>
        <v>0</v>
      </c>
      <c r="AM346" s="3">
        <f t="shared" si="238"/>
        <v>0</v>
      </c>
      <c r="AN346" s="3">
        <f t="shared" si="239"/>
        <v>0</v>
      </c>
      <c r="AO346" s="3">
        <f t="shared" si="240"/>
        <v>0</v>
      </c>
      <c r="AP346" s="3"/>
      <c r="AQ346" s="3">
        <f t="shared" si="241"/>
        <v>6</v>
      </c>
      <c r="AR346" s="3">
        <f t="shared" si="242"/>
        <v>8</v>
      </c>
      <c r="AS346" s="3">
        <f t="shared" si="243"/>
        <v>5</v>
      </c>
      <c r="AT346" s="3">
        <f t="shared" si="244"/>
        <v>3</v>
      </c>
      <c r="AU346" s="3">
        <f t="shared" si="245"/>
        <v>2</v>
      </c>
      <c r="AV346" s="3">
        <f t="shared" si="246"/>
        <v>4</v>
      </c>
      <c r="AW346" s="3">
        <f t="shared" si="247"/>
        <v>10</v>
      </c>
      <c r="AX346" s="3">
        <f t="shared" si="248"/>
        <v>9</v>
      </c>
      <c r="AY346" s="3">
        <f t="shared" si="249"/>
        <v>7</v>
      </c>
      <c r="AZ346" s="3">
        <f t="shared" si="250"/>
        <v>1</v>
      </c>
      <c r="BA346" s="3"/>
      <c r="BB346" s="6">
        <f t="shared" si="251"/>
        <v>5</v>
      </c>
      <c r="BC346" s="3">
        <f t="shared" si="252"/>
        <v>5</v>
      </c>
      <c r="BD346" s="3">
        <f t="shared" si="255"/>
        <v>24</v>
      </c>
      <c r="BE346" s="3">
        <f t="shared" si="256"/>
        <v>31</v>
      </c>
      <c r="BF346" s="3">
        <f t="shared" si="257"/>
        <v>16</v>
      </c>
      <c r="BG346" s="3">
        <f t="shared" si="258"/>
        <v>9</v>
      </c>
      <c r="BH346" s="3">
        <f t="shared" si="259"/>
        <v>9</v>
      </c>
      <c r="BI346" s="28">
        <f t="shared" si="260"/>
        <v>12.5</v>
      </c>
      <c r="BJ346" s="28">
        <f t="shared" si="261"/>
        <v>4.7871355387816905</v>
      </c>
      <c r="BK346" s="44">
        <f t="shared" si="262"/>
        <v>-0.73112615501393097</v>
      </c>
      <c r="BL346" s="45">
        <f t="shared" si="253"/>
        <v>0.23235104997023245</v>
      </c>
      <c r="BM346" s="39"/>
      <c r="BN346" s="39" t="str">
        <f t="shared" si="263"/>
        <v/>
      </c>
      <c r="BP346" s="12">
        <f t="shared" si="264"/>
        <v>8.2861532487712661E-4</v>
      </c>
    </row>
    <row r="347" spans="1:68">
      <c r="A347" s="43" t="s">
        <v>1221</v>
      </c>
      <c r="B347" s="43" t="s">
        <v>1222</v>
      </c>
      <c r="C347" s="43" t="s">
        <v>1223</v>
      </c>
      <c r="D347" s="43" t="s">
        <v>1224</v>
      </c>
      <c r="E347" s="43" t="s">
        <v>1212</v>
      </c>
      <c r="F347" s="12" t="str">
        <f t="shared" si="254"/>
        <v>C-lectin do</v>
      </c>
      <c r="H347" s="12">
        <f>VLOOKUP($B347,data!$B$3:$Q$11565,'diff expr Varroa+DWV'!H$7,FALSE)</f>
        <v>8.4200782123343707</v>
      </c>
      <c r="I347" s="12">
        <f>VLOOKUP($B347,data!$B$3:$Q$11565,'diff expr Varroa+DWV'!I$7,FALSE)</f>
        <v>8.2938059404878093</v>
      </c>
      <c r="J347" s="12">
        <f>VLOOKUP($B347,data!$B$3:$Q$11565,'diff expr Varroa+DWV'!J$7,FALSE)</f>
        <v>8.8431080327690399</v>
      </c>
      <c r="K347" s="12">
        <f>VLOOKUP($B347,data!$B$3:$Q$11565,'diff expr Varroa+DWV'!K$7,FALSE)</f>
        <v>8.4567638176214999</v>
      </c>
      <c r="L347" s="12">
        <f>VLOOKUP($B347,data!$B$3:$Q$11565,'diff expr Varroa+DWV'!L$7,FALSE)</f>
        <v>9.0329183926975105</v>
      </c>
      <c r="M347" s="12">
        <f>VLOOKUP($B347,data!$B$3:$Q$11565,'diff expr Varroa+DWV'!M$7,FALSE)</f>
        <v>8.0256764257500492</v>
      </c>
      <c r="N347" s="12">
        <f>VLOOKUP($B347,data!$B$3:$Q$11565,'diff expr Varroa+DWV'!N$7,FALSE)</f>
        <v>8.4143787149558609</v>
      </c>
      <c r="O347" s="12">
        <f>VLOOKUP($B347,data!$B$3:$Q$11565,'diff expr Varroa+DWV'!O$7,FALSE)</f>
        <v>8.38155013265634</v>
      </c>
      <c r="P347" s="12">
        <f>VLOOKUP($B347,data!$B$3:$Q$11565,'diff expr Varroa+DWV'!P$7,FALSE)</f>
        <v>8.5477328367605203</v>
      </c>
      <c r="Q347" s="12">
        <f>VLOOKUP($B347,data!$B$3:$Q$11565,'diff expr Varroa+DWV'!Q$7,FALSE)</f>
        <v>9.65973340900055</v>
      </c>
      <c r="S347" s="40" t="str">
        <f>IF(COUNTIF(H347:L347,"&gt;"&amp;'reference parameters'!$B$2)&gt;='reference parameters'!$B$3,IF(COUNTIF('diff expr Varroa+DWV'!M347:Q347,"&gt;"&amp;'reference parameters'!$B$2)&gt;='reference parameters'!$B$4,"OK"))</f>
        <v>OK</v>
      </c>
      <c r="U347" s="3">
        <f t="shared" si="221"/>
        <v>5</v>
      </c>
      <c r="V347" s="3">
        <f t="shared" si="222"/>
        <v>2</v>
      </c>
      <c r="W347" s="3">
        <f t="shared" si="223"/>
        <v>8</v>
      </c>
      <c r="X347" s="3">
        <f t="shared" si="224"/>
        <v>6</v>
      </c>
      <c r="Y347" s="3">
        <f t="shared" si="225"/>
        <v>9</v>
      </c>
      <c r="Z347" s="3">
        <f t="shared" si="226"/>
        <v>1</v>
      </c>
      <c r="AA347" s="3">
        <f t="shared" si="227"/>
        <v>4</v>
      </c>
      <c r="AB347" s="3">
        <f t="shared" si="228"/>
        <v>3</v>
      </c>
      <c r="AC347" s="3">
        <f t="shared" si="229"/>
        <v>7</v>
      </c>
      <c r="AD347" s="3">
        <f t="shared" si="230"/>
        <v>10</v>
      </c>
      <c r="AE347" s="3"/>
      <c r="AF347" s="3">
        <f t="shared" si="231"/>
        <v>0</v>
      </c>
      <c r="AG347" s="3">
        <f t="shared" si="232"/>
        <v>0</v>
      </c>
      <c r="AH347" s="3">
        <f t="shared" si="233"/>
        <v>0</v>
      </c>
      <c r="AI347" s="3">
        <f t="shared" si="234"/>
        <v>0</v>
      </c>
      <c r="AJ347" s="3">
        <f t="shared" si="235"/>
        <v>0</v>
      </c>
      <c r="AK347" s="3">
        <f t="shared" si="236"/>
        <v>0</v>
      </c>
      <c r="AL347" s="3">
        <f t="shared" si="237"/>
        <v>0</v>
      </c>
      <c r="AM347" s="3">
        <f t="shared" si="238"/>
        <v>0</v>
      </c>
      <c r="AN347" s="3">
        <f t="shared" si="239"/>
        <v>0</v>
      </c>
      <c r="AO347" s="3">
        <f t="shared" si="240"/>
        <v>0</v>
      </c>
      <c r="AP347" s="3"/>
      <c r="AQ347" s="3">
        <f t="shared" si="241"/>
        <v>5</v>
      </c>
      <c r="AR347" s="3">
        <f t="shared" si="242"/>
        <v>2</v>
      </c>
      <c r="AS347" s="3">
        <f t="shared" si="243"/>
        <v>8</v>
      </c>
      <c r="AT347" s="3">
        <f t="shared" si="244"/>
        <v>6</v>
      </c>
      <c r="AU347" s="3">
        <f t="shared" si="245"/>
        <v>9</v>
      </c>
      <c r="AV347" s="3">
        <f t="shared" si="246"/>
        <v>1</v>
      </c>
      <c r="AW347" s="3">
        <f t="shared" si="247"/>
        <v>4</v>
      </c>
      <c r="AX347" s="3">
        <f t="shared" si="248"/>
        <v>3</v>
      </c>
      <c r="AY347" s="3">
        <f t="shared" si="249"/>
        <v>7</v>
      </c>
      <c r="AZ347" s="3">
        <f t="shared" si="250"/>
        <v>10</v>
      </c>
      <c r="BA347" s="3"/>
      <c r="BB347" s="6">
        <f t="shared" si="251"/>
        <v>5</v>
      </c>
      <c r="BC347" s="3">
        <f t="shared" si="252"/>
        <v>5</v>
      </c>
      <c r="BD347" s="3">
        <f t="shared" si="255"/>
        <v>30</v>
      </c>
      <c r="BE347" s="3">
        <f t="shared" si="256"/>
        <v>25</v>
      </c>
      <c r="BF347" s="3">
        <f t="shared" si="257"/>
        <v>10</v>
      </c>
      <c r="BG347" s="3">
        <f t="shared" si="258"/>
        <v>15</v>
      </c>
      <c r="BH347" s="3">
        <f t="shared" si="259"/>
        <v>10</v>
      </c>
      <c r="BI347" s="28">
        <f t="shared" si="260"/>
        <v>12.5</v>
      </c>
      <c r="BJ347" s="28">
        <f t="shared" si="261"/>
        <v>4.7871355387816905</v>
      </c>
      <c r="BK347" s="44">
        <f t="shared" si="262"/>
        <v>-0.5222329678670935</v>
      </c>
      <c r="BL347" s="45">
        <f t="shared" si="253"/>
        <v>0.30075406722029491</v>
      </c>
      <c r="BM347" s="39"/>
      <c r="BN347" s="39" t="str">
        <f t="shared" si="263"/>
        <v/>
      </c>
      <c r="BP347" s="12">
        <f t="shared" si="264"/>
        <v>-1.7763034823541895E-4</v>
      </c>
    </row>
    <row r="348" spans="1:68">
      <c r="A348" s="43" t="s">
        <v>1225</v>
      </c>
      <c r="B348" s="43" t="s">
        <v>1226</v>
      </c>
      <c r="C348" s="43" t="s">
        <v>1227</v>
      </c>
      <c r="D348" s="43" t="s">
        <v>1228</v>
      </c>
      <c r="E348" s="43" t="s">
        <v>1212</v>
      </c>
      <c r="F348" s="12" t="str">
        <f t="shared" si="254"/>
        <v>C-lectin do</v>
      </c>
      <c r="H348" s="12">
        <f>VLOOKUP($B348,data!$B$3:$Q$11565,'diff expr Varroa+DWV'!H$7,FALSE)</f>
        <v>9.1334160496538193</v>
      </c>
      <c r="I348" s="12">
        <f>VLOOKUP($B348,data!$B$3:$Q$11565,'diff expr Varroa+DWV'!I$7,FALSE)</f>
        <v>9.0064337787914699</v>
      </c>
      <c r="J348" s="12">
        <f>VLOOKUP($B348,data!$B$3:$Q$11565,'diff expr Varroa+DWV'!J$7,FALSE)</f>
        <v>8.5924112277062203</v>
      </c>
      <c r="K348" s="12">
        <f>VLOOKUP($B348,data!$B$3:$Q$11565,'diff expr Varroa+DWV'!K$7,FALSE)</f>
        <v>8.0166065363382408</v>
      </c>
      <c r="L348" s="12">
        <f>VLOOKUP($B348,data!$B$3:$Q$11565,'diff expr Varroa+DWV'!L$7,FALSE)</f>
        <v>8.8336918306260603</v>
      </c>
      <c r="M348" s="12">
        <f>VLOOKUP($B348,data!$B$3:$Q$11565,'diff expr Varroa+DWV'!M$7,FALSE)</f>
        <v>7.8879008142986997</v>
      </c>
      <c r="N348" s="12">
        <f>VLOOKUP($B348,data!$B$3:$Q$11565,'diff expr Varroa+DWV'!N$7,FALSE)</f>
        <v>7.9548729914017997</v>
      </c>
      <c r="O348" s="12">
        <f>VLOOKUP($B348,data!$B$3:$Q$11565,'diff expr Varroa+DWV'!O$7,FALSE)</f>
        <v>8.1659518363411792</v>
      </c>
      <c r="P348" s="12">
        <f>VLOOKUP($B348,data!$B$3:$Q$11565,'diff expr Varroa+DWV'!P$7,FALSE)</f>
        <v>7.9594692764471802</v>
      </c>
      <c r="Q348" s="12">
        <f>VLOOKUP($B348,data!$B$3:$Q$11565,'diff expr Varroa+DWV'!Q$7,FALSE)</f>
        <v>9.3629875558906797</v>
      </c>
      <c r="S348" s="40" t="str">
        <f>IF(COUNTIF(H348:L348,"&gt;"&amp;'reference parameters'!$B$2)&gt;='reference parameters'!$B$3,IF(COUNTIF('diff expr Varroa+DWV'!M348:Q348,"&gt;"&amp;'reference parameters'!$B$2)&gt;='reference parameters'!$B$4,"OK"))</f>
        <v>OK</v>
      </c>
      <c r="U348" s="3">
        <f t="shared" si="221"/>
        <v>9</v>
      </c>
      <c r="V348" s="3">
        <f t="shared" si="222"/>
        <v>8</v>
      </c>
      <c r="W348" s="3">
        <f t="shared" si="223"/>
        <v>6</v>
      </c>
      <c r="X348" s="3">
        <f t="shared" si="224"/>
        <v>4</v>
      </c>
      <c r="Y348" s="3">
        <f t="shared" si="225"/>
        <v>7</v>
      </c>
      <c r="Z348" s="3">
        <f t="shared" si="226"/>
        <v>1</v>
      </c>
      <c r="AA348" s="3">
        <f t="shared" si="227"/>
        <v>2</v>
      </c>
      <c r="AB348" s="3">
        <f t="shared" si="228"/>
        <v>5</v>
      </c>
      <c r="AC348" s="3">
        <f t="shared" si="229"/>
        <v>3</v>
      </c>
      <c r="AD348" s="3">
        <f t="shared" si="230"/>
        <v>10</v>
      </c>
      <c r="AE348" s="3"/>
      <c r="AF348" s="3">
        <f t="shared" si="231"/>
        <v>0</v>
      </c>
      <c r="AG348" s="3">
        <f t="shared" si="232"/>
        <v>0</v>
      </c>
      <c r="AH348" s="3">
        <f t="shared" si="233"/>
        <v>0</v>
      </c>
      <c r="AI348" s="3">
        <f t="shared" si="234"/>
        <v>0</v>
      </c>
      <c r="AJ348" s="3">
        <f t="shared" si="235"/>
        <v>0</v>
      </c>
      <c r="AK348" s="3">
        <f t="shared" si="236"/>
        <v>0</v>
      </c>
      <c r="AL348" s="3">
        <f t="shared" si="237"/>
        <v>0</v>
      </c>
      <c r="AM348" s="3">
        <f t="shared" si="238"/>
        <v>0</v>
      </c>
      <c r="AN348" s="3">
        <f t="shared" si="239"/>
        <v>0</v>
      </c>
      <c r="AO348" s="3">
        <f t="shared" si="240"/>
        <v>0</v>
      </c>
      <c r="AP348" s="3"/>
      <c r="AQ348" s="3">
        <f t="shared" si="241"/>
        <v>9</v>
      </c>
      <c r="AR348" s="3">
        <f t="shared" si="242"/>
        <v>8</v>
      </c>
      <c r="AS348" s="3">
        <f t="shared" si="243"/>
        <v>6</v>
      </c>
      <c r="AT348" s="3">
        <f t="shared" si="244"/>
        <v>4</v>
      </c>
      <c r="AU348" s="3">
        <f t="shared" si="245"/>
        <v>7</v>
      </c>
      <c r="AV348" s="3">
        <f t="shared" si="246"/>
        <v>1</v>
      </c>
      <c r="AW348" s="3">
        <f t="shared" si="247"/>
        <v>2</v>
      </c>
      <c r="AX348" s="3">
        <f t="shared" si="248"/>
        <v>5</v>
      </c>
      <c r="AY348" s="3">
        <f t="shared" si="249"/>
        <v>3</v>
      </c>
      <c r="AZ348" s="3">
        <f t="shared" si="250"/>
        <v>10</v>
      </c>
      <c r="BA348" s="3"/>
      <c r="BB348" s="6">
        <f t="shared" si="251"/>
        <v>5</v>
      </c>
      <c r="BC348" s="3">
        <f t="shared" si="252"/>
        <v>5</v>
      </c>
      <c r="BD348" s="3">
        <f t="shared" si="255"/>
        <v>34</v>
      </c>
      <c r="BE348" s="3">
        <f t="shared" si="256"/>
        <v>21</v>
      </c>
      <c r="BF348" s="3">
        <f t="shared" si="257"/>
        <v>6</v>
      </c>
      <c r="BG348" s="3">
        <f t="shared" si="258"/>
        <v>19</v>
      </c>
      <c r="BH348" s="3">
        <f t="shared" si="259"/>
        <v>6</v>
      </c>
      <c r="BI348" s="28">
        <f t="shared" si="260"/>
        <v>12.5</v>
      </c>
      <c r="BJ348" s="28">
        <f t="shared" si="261"/>
        <v>4.7871355387816905</v>
      </c>
      <c r="BK348" s="44">
        <f t="shared" si="262"/>
        <v>-1.3578057164544433</v>
      </c>
      <c r="BL348" s="45">
        <f t="shared" si="253"/>
        <v>8.7262670284291577E-2</v>
      </c>
      <c r="BM348" s="39"/>
      <c r="BN348" s="39" t="str">
        <f t="shared" si="263"/>
        <v/>
      </c>
      <c r="BP348" s="12">
        <f t="shared" si="264"/>
        <v>-2.3034900462814159E-2</v>
      </c>
    </row>
    <row r="349" spans="1:68">
      <c r="A349" s="43" t="s">
        <v>1229</v>
      </c>
      <c r="B349" s="43" t="s">
        <v>1230</v>
      </c>
      <c r="C349" s="43" t="s">
        <v>1231</v>
      </c>
      <c r="D349" s="43" t="s">
        <v>1232</v>
      </c>
      <c r="E349" s="43" t="s">
        <v>1212</v>
      </c>
      <c r="F349" s="12" t="str">
        <f t="shared" si="254"/>
        <v>C-lectin do</v>
      </c>
      <c r="H349" s="12">
        <f>VLOOKUP($B349,data!$B$3:$Q$11565,'diff expr Varroa+DWV'!H$7,FALSE)</f>
        <v>9.6683001354346008</v>
      </c>
      <c r="I349" s="12">
        <f>VLOOKUP($B349,data!$B$3:$Q$11565,'diff expr Varroa+DWV'!I$7,FALSE)</f>
        <v>9.6732375918928408</v>
      </c>
      <c r="J349" s="12">
        <f>VLOOKUP($B349,data!$B$3:$Q$11565,'diff expr Varroa+DWV'!J$7,FALSE)</f>
        <v>9.1657686005300096</v>
      </c>
      <c r="K349" s="12">
        <f>VLOOKUP($B349,data!$B$3:$Q$11565,'diff expr Varroa+DWV'!K$7,FALSE)</f>
        <v>9.4743359392896593</v>
      </c>
      <c r="L349" s="12">
        <f>VLOOKUP($B349,data!$B$3:$Q$11565,'diff expr Varroa+DWV'!L$7,FALSE)</f>
        <v>9.5763348813324107</v>
      </c>
      <c r="M349" s="12">
        <f>VLOOKUP($B349,data!$B$3:$Q$11565,'diff expr Varroa+DWV'!M$7,FALSE)</f>
        <v>9.7701673245696607</v>
      </c>
      <c r="N349" s="12">
        <f>VLOOKUP($B349,data!$B$3:$Q$11565,'diff expr Varroa+DWV'!N$7,FALSE)</f>
        <v>9.8193136027664405</v>
      </c>
      <c r="O349" s="12">
        <f>VLOOKUP($B349,data!$B$3:$Q$11565,'diff expr Varroa+DWV'!O$7,FALSE)</f>
        <v>9.8377740604270905</v>
      </c>
      <c r="P349" s="12">
        <f>VLOOKUP($B349,data!$B$3:$Q$11565,'diff expr Varroa+DWV'!P$7,FALSE)</f>
        <v>9.2482308598746403</v>
      </c>
      <c r="Q349" s="12">
        <f>VLOOKUP($B349,data!$B$3:$Q$11565,'diff expr Varroa+DWV'!Q$7,FALSE)</f>
        <v>9.2656390107680107</v>
      </c>
      <c r="S349" s="40" t="str">
        <f>IF(COUNTIF(H349:L349,"&gt;"&amp;'reference parameters'!$B$2)&gt;='reference parameters'!$B$3,IF(COUNTIF('diff expr Varroa+DWV'!M349:Q349,"&gt;"&amp;'reference parameters'!$B$2)&gt;='reference parameters'!$B$4,"OK"))</f>
        <v>OK</v>
      </c>
      <c r="U349" s="3">
        <f t="shared" si="221"/>
        <v>6</v>
      </c>
      <c r="V349" s="3">
        <f t="shared" si="222"/>
        <v>7</v>
      </c>
      <c r="W349" s="3">
        <f t="shared" si="223"/>
        <v>1</v>
      </c>
      <c r="X349" s="3">
        <f t="shared" si="224"/>
        <v>4</v>
      </c>
      <c r="Y349" s="3">
        <f t="shared" si="225"/>
        <v>5</v>
      </c>
      <c r="Z349" s="3">
        <f t="shared" si="226"/>
        <v>8</v>
      </c>
      <c r="AA349" s="3">
        <f t="shared" si="227"/>
        <v>9</v>
      </c>
      <c r="AB349" s="3">
        <f t="shared" si="228"/>
        <v>10</v>
      </c>
      <c r="AC349" s="3">
        <f t="shared" si="229"/>
        <v>2</v>
      </c>
      <c r="AD349" s="3">
        <f t="shared" si="230"/>
        <v>3</v>
      </c>
      <c r="AE349" s="3"/>
      <c r="AF349" s="3">
        <f t="shared" si="231"/>
        <v>0</v>
      </c>
      <c r="AG349" s="3">
        <f t="shared" si="232"/>
        <v>0</v>
      </c>
      <c r="AH349" s="3">
        <f t="shared" si="233"/>
        <v>0</v>
      </c>
      <c r="AI349" s="3">
        <f t="shared" si="234"/>
        <v>0</v>
      </c>
      <c r="AJ349" s="3">
        <f t="shared" si="235"/>
        <v>0</v>
      </c>
      <c r="AK349" s="3">
        <f t="shared" si="236"/>
        <v>0</v>
      </c>
      <c r="AL349" s="3">
        <f t="shared" si="237"/>
        <v>0</v>
      </c>
      <c r="AM349" s="3">
        <f t="shared" si="238"/>
        <v>0</v>
      </c>
      <c r="AN349" s="3">
        <f t="shared" si="239"/>
        <v>0</v>
      </c>
      <c r="AO349" s="3">
        <f t="shared" si="240"/>
        <v>0</v>
      </c>
      <c r="AP349" s="3"/>
      <c r="AQ349" s="3">
        <f t="shared" si="241"/>
        <v>6</v>
      </c>
      <c r="AR349" s="3">
        <f t="shared" si="242"/>
        <v>7</v>
      </c>
      <c r="AS349" s="3">
        <f t="shared" si="243"/>
        <v>1</v>
      </c>
      <c r="AT349" s="3">
        <f t="shared" si="244"/>
        <v>4</v>
      </c>
      <c r="AU349" s="3">
        <f t="shared" si="245"/>
        <v>5</v>
      </c>
      <c r="AV349" s="3">
        <f t="shared" si="246"/>
        <v>8</v>
      </c>
      <c r="AW349" s="3">
        <f t="shared" si="247"/>
        <v>9</v>
      </c>
      <c r="AX349" s="3">
        <f t="shared" si="248"/>
        <v>10</v>
      </c>
      <c r="AY349" s="3">
        <f t="shared" si="249"/>
        <v>2</v>
      </c>
      <c r="AZ349" s="3">
        <f t="shared" si="250"/>
        <v>3</v>
      </c>
      <c r="BA349" s="3"/>
      <c r="BB349" s="6">
        <f t="shared" si="251"/>
        <v>5</v>
      </c>
      <c r="BC349" s="3">
        <f t="shared" si="252"/>
        <v>5</v>
      </c>
      <c r="BD349" s="3">
        <f t="shared" si="255"/>
        <v>23</v>
      </c>
      <c r="BE349" s="3">
        <f t="shared" si="256"/>
        <v>32</v>
      </c>
      <c r="BF349" s="3">
        <f t="shared" si="257"/>
        <v>17</v>
      </c>
      <c r="BG349" s="3">
        <f t="shared" si="258"/>
        <v>8</v>
      </c>
      <c r="BH349" s="3">
        <f t="shared" si="259"/>
        <v>8</v>
      </c>
      <c r="BI349" s="28">
        <f t="shared" si="260"/>
        <v>12.5</v>
      </c>
      <c r="BJ349" s="28">
        <f t="shared" si="261"/>
        <v>4.7871355387816905</v>
      </c>
      <c r="BK349" s="44">
        <f t="shared" si="262"/>
        <v>-0.94001934216076832</v>
      </c>
      <c r="BL349" s="45">
        <f t="shared" si="253"/>
        <v>0.17360381967471225</v>
      </c>
      <c r="BM349" s="39"/>
      <c r="BN349" s="39" t="str">
        <f t="shared" si="263"/>
        <v/>
      </c>
      <c r="BP349" s="12">
        <f t="shared" si="264"/>
        <v>3.4848459410643405E-3</v>
      </c>
    </row>
    <row r="350" spans="1:68">
      <c r="A350" s="43" t="s">
        <v>1233</v>
      </c>
      <c r="B350" s="43" t="s">
        <v>1234</v>
      </c>
      <c r="C350" s="43" t="s">
        <v>1235</v>
      </c>
      <c r="D350" s="43" t="s">
        <v>1236</v>
      </c>
      <c r="E350" s="43" t="s">
        <v>1212</v>
      </c>
      <c r="F350" s="12" t="str">
        <f t="shared" si="254"/>
        <v>C-lectin do</v>
      </c>
      <c r="H350" s="12">
        <f>VLOOKUP($B350,data!$B$3:$Q$11565,'diff expr Varroa+DWV'!H$7,FALSE)</f>
        <v>13.242122172970699</v>
      </c>
      <c r="I350" s="12">
        <f>VLOOKUP($B350,data!$B$3:$Q$11565,'diff expr Varroa+DWV'!I$7,FALSE)</f>
        <v>13.2262654197137</v>
      </c>
      <c r="J350" s="12">
        <f>VLOOKUP($B350,data!$B$3:$Q$11565,'diff expr Varroa+DWV'!J$7,FALSE)</f>
        <v>13.7386342593047</v>
      </c>
      <c r="K350" s="12">
        <f>VLOOKUP($B350,data!$B$3:$Q$11565,'diff expr Varroa+DWV'!K$7,FALSE)</f>
        <v>13.325212336099399</v>
      </c>
      <c r="L350" s="12">
        <f>VLOOKUP($B350,data!$B$3:$Q$11565,'diff expr Varroa+DWV'!L$7,FALSE)</f>
        <v>13.046830415899899</v>
      </c>
      <c r="M350" s="12">
        <f>VLOOKUP($B350,data!$B$3:$Q$11565,'diff expr Varroa+DWV'!M$7,FALSE)</f>
        <v>13.0603322172883</v>
      </c>
      <c r="N350" s="12">
        <f>VLOOKUP($B350,data!$B$3:$Q$11565,'diff expr Varroa+DWV'!N$7,FALSE)</f>
        <v>13.857557631817199</v>
      </c>
      <c r="O350" s="12">
        <f>VLOOKUP($B350,data!$B$3:$Q$11565,'diff expr Varroa+DWV'!O$7,FALSE)</f>
        <v>13.484505091150499</v>
      </c>
      <c r="P350" s="12">
        <f>VLOOKUP($B350,data!$B$3:$Q$11565,'diff expr Varroa+DWV'!P$7,FALSE)</f>
        <v>13.563577658231999</v>
      </c>
      <c r="Q350" s="12">
        <f>VLOOKUP($B350,data!$B$3:$Q$11565,'diff expr Varroa+DWV'!Q$7,FALSE)</f>
        <v>13.0996963108761</v>
      </c>
      <c r="S350" s="40" t="str">
        <f>IF(COUNTIF(H350:L350,"&gt;"&amp;'reference parameters'!$B$2)&gt;='reference parameters'!$B$3,IF(COUNTIF('diff expr Varroa+DWV'!M350:Q350,"&gt;"&amp;'reference parameters'!$B$2)&gt;='reference parameters'!$B$4,"OK"))</f>
        <v>OK</v>
      </c>
      <c r="U350" s="3">
        <f t="shared" si="221"/>
        <v>5</v>
      </c>
      <c r="V350" s="3">
        <f t="shared" si="222"/>
        <v>4</v>
      </c>
      <c r="W350" s="3">
        <f t="shared" si="223"/>
        <v>9</v>
      </c>
      <c r="X350" s="3">
        <f t="shared" si="224"/>
        <v>6</v>
      </c>
      <c r="Y350" s="3">
        <f t="shared" si="225"/>
        <v>1</v>
      </c>
      <c r="Z350" s="3">
        <f t="shared" si="226"/>
        <v>2</v>
      </c>
      <c r="AA350" s="3">
        <f t="shared" si="227"/>
        <v>10</v>
      </c>
      <c r="AB350" s="3">
        <f t="shared" si="228"/>
        <v>7</v>
      </c>
      <c r="AC350" s="3">
        <f t="shared" si="229"/>
        <v>8</v>
      </c>
      <c r="AD350" s="3">
        <f t="shared" si="230"/>
        <v>3</v>
      </c>
      <c r="AE350" s="3"/>
      <c r="AF350" s="3">
        <f t="shared" si="231"/>
        <v>0</v>
      </c>
      <c r="AG350" s="3">
        <f t="shared" si="232"/>
        <v>0</v>
      </c>
      <c r="AH350" s="3">
        <f t="shared" si="233"/>
        <v>0</v>
      </c>
      <c r="AI350" s="3">
        <f t="shared" si="234"/>
        <v>0</v>
      </c>
      <c r="AJ350" s="3">
        <f t="shared" si="235"/>
        <v>0</v>
      </c>
      <c r="AK350" s="3">
        <f t="shared" si="236"/>
        <v>0</v>
      </c>
      <c r="AL350" s="3">
        <f t="shared" si="237"/>
        <v>0</v>
      </c>
      <c r="AM350" s="3">
        <f t="shared" si="238"/>
        <v>0</v>
      </c>
      <c r="AN350" s="3">
        <f t="shared" si="239"/>
        <v>0</v>
      </c>
      <c r="AO350" s="3">
        <f t="shared" si="240"/>
        <v>0</v>
      </c>
      <c r="AP350" s="3"/>
      <c r="AQ350" s="3">
        <f t="shared" si="241"/>
        <v>5</v>
      </c>
      <c r="AR350" s="3">
        <f t="shared" si="242"/>
        <v>4</v>
      </c>
      <c r="AS350" s="3">
        <f t="shared" si="243"/>
        <v>9</v>
      </c>
      <c r="AT350" s="3">
        <f t="shared" si="244"/>
        <v>6</v>
      </c>
      <c r="AU350" s="3">
        <f t="shared" si="245"/>
        <v>1</v>
      </c>
      <c r="AV350" s="3">
        <f t="shared" si="246"/>
        <v>2</v>
      </c>
      <c r="AW350" s="3">
        <f t="shared" si="247"/>
        <v>10</v>
      </c>
      <c r="AX350" s="3">
        <f t="shared" si="248"/>
        <v>7</v>
      </c>
      <c r="AY350" s="3">
        <f t="shared" si="249"/>
        <v>8</v>
      </c>
      <c r="AZ350" s="3">
        <f t="shared" si="250"/>
        <v>3</v>
      </c>
      <c r="BA350" s="3"/>
      <c r="BB350" s="6">
        <f t="shared" si="251"/>
        <v>5</v>
      </c>
      <c r="BC350" s="3">
        <f t="shared" si="252"/>
        <v>5</v>
      </c>
      <c r="BD350" s="3">
        <f t="shared" si="255"/>
        <v>25</v>
      </c>
      <c r="BE350" s="3">
        <f t="shared" si="256"/>
        <v>30</v>
      </c>
      <c r="BF350" s="3">
        <f t="shared" si="257"/>
        <v>15</v>
      </c>
      <c r="BG350" s="3">
        <f t="shared" si="258"/>
        <v>10</v>
      </c>
      <c r="BH350" s="3">
        <f t="shared" si="259"/>
        <v>10</v>
      </c>
      <c r="BI350" s="28">
        <f t="shared" si="260"/>
        <v>12.5</v>
      </c>
      <c r="BJ350" s="28">
        <f t="shared" si="261"/>
        <v>4.7871355387816905</v>
      </c>
      <c r="BK350" s="44">
        <f t="shared" si="262"/>
        <v>-0.5222329678670935</v>
      </c>
      <c r="BL350" s="45">
        <f t="shared" si="253"/>
        <v>0.30075406722029491</v>
      </c>
      <c r="BM350" s="39"/>
      <c r="BN350" s="39" t="str">
        <f t="shared" si="263"/>
        <v/>
      </c>
      <c r="BP350" s="12">
        <f t="shared" si="264"/>
        <v>3.1625712890963895E-3</v>
      </c>
    </row>
    <row r="351" spans="1:68">
      <c r="A351" s="43" t="s">
        <v>1237</v>
      </c>
      <c r="B351" s="43" t="s">
        <v>1238</v>
      </c>
      <c r="C351" s="43" t="s">
        <v>150</v>
      </c>
      <c r="D351" s="43" t="s">
        <v>1239</v>
      </c>
      <c r="E351" s="43" t="s">
        <v>1212</v>
      </c>
      <c r="F351" s="12" t="str">
        <f t="shared" si="254"/>
        <v>C-lectin do</v>
      </c>
      <c r="H351" s="12">
        <f>VLOOKUP($B351,data!$B$3:$Q$11565,'diff expr Varroa+DWV'!H$7,FALSE)</f>
        <v>5.7841390782753797</v>
      </c>
      <c r="I351" s="12">
        <f>VLOOKUP($B351,data!$B$3:$Q$11565,'diff expr Varroa+DWV'!I$7,FALSE)</f>
        <v>5.9609864132494002</v>
      </c>
      <c r="J351" s="12">
        <f>VLOOKUP($B351,data!$B$3:$Q$11565,'diff expr Varroa+DWV'!J$7,FALSE)</f>
        <v>5.4725199049354796</v>
      </c>
      <c r="K351" s="12">
        <f>VLOOKUP($B351,data!$B$3:$Q$11565,'diff expr Varroa+DWV'!K$7,FALSE)</f>
        <v>5.6923218518529799</v>
      </c>
      <c r="L351" s="12">
        <f>VLOOKUP($B351,data!$B$3:$Q$11565,'diff expr Varroa+DWV'!L$7,FALSE)</f>
        <v>5.9953604944039602</v>
      </c>
      <c r="M351" s="12">
        <f>VLOOKUP($B351,data!$B$3:$Q$11565,'diff expr Varroa+DWV'!M$7,FALSE)</f>
        <v>6.5674538731629699</v>
      </c>
      <c r="N351" s="12">
        <f>VLOOKUP($B351,data!$B$3:$Q$11565,'diff expr Varroa+DWV'!N$7,FALSE)</f>
        <v>6.5312281746119796</v>
      </c>
      <c r="O351" s="12">
        <f>VLOOKUP($B351,data!$B$3:$Q$11565,'diff expr Varroa+DWV'!O$7,FALSE)</f>
        <v>6.5295658361340001</v>
      </c>
      <c r="P351" s="12">
        <f>VLOOKUP($B351,data!$B$3:$Q$11565,'diff expr Varroa+DWV'!P$7,FALSE)</f>
        <v>6.4566563684026503</v>
      </c>
      <c r="Q351" s="12">
        <f>VLOOKUP($B351,data!$B$3:$Q$11565,'diff expr Varroa+DWV'!Q$7,FALSE)</f>
        <v>6.2843132996066204</v>
      </c>
      <c r="S351" s="40" t="str">
        <f>IF(COUNTIF(H351:L351,"&gt;"&amp;'reference parameters'!$B$2)&gt;='reference parameters'!$B$3,IF(COUNTIF('diff expr Varroa+DWV'!M351:Q351,"&gt;"&amp;'reference parameters'!$B$2)&gt;='reference parameters'!$B$4,"OK"))</f>
        <v>OK</v>
      </c>
      <c r="U351" s="3">
        <f t="shared" si="221"/>
        <v>3</v>
      </c>
      <c r="V351" s="3">
        <f t="shared" si="222"/>
        <v>4</v>
      </c>
      <c r="W351" s="3">
        <f t="shared" si="223"/>
        <v>1</v>
      </c>
      <c r="X351" s="3">
        <f t="shared" si="224"/>
        <v>2</v>
      </c>
      <c r="Y351" s="3">
        <f t="shared" si="225"/>
        <v>5</v>
      </c>
      <c r="Z351" s="3">
        <f t="shared" si="226"/>
        <v>10</v>
      </c>
      <c r="AA351" s="3">
        <f t="shared" si="227"/>
        <v>9</v>
      </c>
      <c r="AB351" s="3">
        <f t="shared" si="228"/>
        <v>8</v>
      </c>
      <c r="AC351" s="3">
        <f t="shared" si="229"/>
        <v>7</v>
      </c>
      <c r="AD351" s="3">
        <f t="shared" si="230"/>
        <v>6</v>
      </c>
      <c r="AE351" s="3"/>
      <c r="AF351" s="3">
        <f t="shared" si="231"/>
        <v>0</v>
      </c>
      <c r="AG351" s="3">
        <f t="shared" si="232"/>
        <v>0</v>
      </c>
      <c r="AH351" s="3">
        <f t="shared" si="233"/>
        <v>0</v>
      </c>
      <c r="AI351" s="3">
        <f t="shared" si="234"/>
        <v>0</v>
      </c>
      <c r="AJ351" s="3">
        <f t="shared" si="235"/>
        <v>0</v>
      </c>
      <c r="AK351" s="3">
        <f t="shared" si="236"/>
        <v>0</v>
      </c>
      <c r="AL351" s="3">
        <f t="shared" si="237"/>
        <v>0</v>
      </c>
      <c r="AM351" s="3">
        <f t="shared" si="238"/>
        <v>0</v>
      </c>
      <c r="AN351" s="3">
        <f t="shared" si="239"/>
        <v>0</v>
      </c>
      <c r="AO351" s="3">
        <f t="shared" si="240"/>
        <v>0</v>
      </c>
      <c r="AP351" s="3"/>
      <c r="AQ351" s="3">
        <f t="shared" si="241"/>
        <v>3</v>
      </c>
      <c r="AR351" s="3">
        <f t="shared" si="242"/>
        <v>4</v>
      </c>
      <c r="AS351" s="3">
        <f t="shared" si="243"/>
        <v>1</v>
      </c>
      <c r="AT351" s="3">
        <f t="shared" si="244"/>
        <v>2</v>
      </c>
      <c r="AU351" s="3">
        <f t="shared" si="245"/>
        <v>5</v>
      </c>
      <c r="AV351" s="3">
        <f t="shared" si="246"/>
        <v>10</v>
      </c>
      <c r="AW351" s="3">
        <f t="shared" si="247"/>
        <v>9</v>
      </c>
      <c r="AX351" s="3">
        <f t="shared" si="248"/>
        <v>8</v>
      </c>
      <c r="AY351" s="3">
        <f t="shared" si="249"/>
        <v>7</v>
      </c>
      <c r="AZ351" s="3">
        <f t="shared" si="250"/>
        <v>6</v>
      </c>
      <c r="BA351" s="3"/>
      <c r="BB351" s="6">
        <f t="shared" si="251"/>
        <v>5</v>
      </c>
      <c r="BC351" s="3">
        <f t="shared" si="252"/>
        <v>5</v>
      </c>
      <c r="BD351" s="3">
        <f t="shared" si="255"/>
        <v>15</v>
      </c>
      <c r="BE351" s="3">
        <f t="shared" si="256"/>
        <v>40</v>
      </c>
      <c r="BF351" s="3">
        <f t="shared" si="257"/>
        <v>25</v>
      </c>
      <c r="BG351" s="3">
        <f t="shared" si="258"/>
        <v>0</v>
      </c>
      <c r="BH351" s="3">
        <f t="shared" si="259"/>
        <v>0</v>
      </c>
      <c r="BI351" s="28">
        <f t="shared" si="260"/>
        <v>12.5</v>
      </c>
      <c r="BJ351" s="28">
        <f t="shared" si="261"/>
        <v>4.7871355387816905</v>
      </c>
      <c r="BK351" s="44">
        <f t="shared" si="262"/>
        <v>-2.6111648393354674</v>
      </c>
      <c r="BL351" s="45">
        <f t="shared" si="253"/>
        <v>4.5117194090401637E-3</v>
      </c>
      <c r="BM351" s="39"/>
      <c r="BN351" s="39" t="str">
        <f t="shared" si="263"/>
        <v>sign</v>
      </c>
      <c r="BP351" s="12">
        <f t="shared" si="264"/>
        <v>4.9154303521646667E-2</v>
      </c>
    </row>
    <row r="352" spans="1:68">
      <c r="A352" s="43" t="s">
        <v>1240</v>
      </c>
      <c r="B352" s="43" t="s">
        <v>1241</v>
      </c>
      <c r="C352" s="43" t="s">
        <v>1242</v>
      </c>
      <c r="D352" s="43" t="s">
        <v>1243</v>
      </c>
      <c r="E352" s="43" t="s">
        <v>1212</v>
      </c>
      <c r="F352" s="12" t="str">
        <f t="shared" si="254"/>
        <v>C-lectin do</v>
      </c>
      <c r="H352" s="12">
        <f>VLOOKUP($B352,data!$B$3:$Q$11565,'diff expr Varroa+DWV'!H$7,FALSE)</f>
        <v>11.38162383211</v>
      </c>
      <c r="I352" s="12">
        <f>VLOOKUP($B352,data!$B$3:$Q$11565,'diff expr Varroa+DWV'!I$7,FALSE)</f>
        <v>11.295222085633601</v>
      </c>
      <c r="J352" s="12">
        <f>VLOOKUP($B352,data!$B$3:$Q$11565,'diff expr Varroa+DWV'!J$7,FALSE)</f>
        <v>8.8684521602580109</v>
      </c>
      <c r="K352" s="12">
        <f>VLOOKUP($B352,data!$B$3:$Q$11565,'diff expr Varroa+DWV'!K$7,FALSE)</f>
        <v>9.7920471107974407</v>
      </c>
      <c r="L352" s="12">
        <f>VLOOKUP($B352,data!$B$3:$Q$11565,'diff expr Varroa+DWV'!L$7,FALSE)</f>
        <v>9.20353204034088</v>
      </c>
      <c r="M352" s="12">
        <f>VLOOKUP($B352,data!$B$3:$Q$11565,'diff expr Varroa+DWV'!M$7,FALSE)</f>
        <v>10.191879611998401</v>
      </c>
      <c r="N352" s="12">
        <f>VLOOKUP($B352,data!$B$3:$Q$11565,'diff expr Varroa+DWV'!N$7,FALSE)</f>
        <v>10.4418334971456</v>
      </c>
      <c r="O352" s="12">
        <f>VLOOKUP($B352,data!$B$3:$Q$11565,'diff expr Varroa+DWV'!O$7,FALSE)</f>
        <v>9.6981428576950499</v>
      </c>
      <c r="P352" s="12">
        <f>VLOOKUP($B352,data!$B$3:$Q$11565,'diff expr Varroa+DWV'!P$7,FALSE)</f>
        <v>9.6966497097801092</v>
      </c>
      <c r="Q352" s="12">
        <f>VLOOKUP($B352,data!$B$3:$Q$11565,'diff expr Varroa+DWV'!Q$7,FALSE)</f>
        <v>12.9073829343039</v>
      </c>
      <c r="S352" s="40" t="str">
        <f>IF(COUNTIF(H352:L352,"&gt;"&amp;'reference parameters'!$B$2)&gt;='reference parameters'!$B$3,IF(COUNTIF('diff expr Varroa+DWV'!M352:Q352,"&gt;"&amp;'reference parameters'!$B$2)&gt;='reference parameters'!$B$4,"OK"))</f>
        <v>OK</v>
      </c>
      <c r="U352" s="3">
        <f t="shared" si="221"/>
        <v>9</v>
      </c>
      <c r="V352" s="3">
        <f t="shared" si="222"/>
        <v>8</v>
      </c>
      <c r="W352" s="3">
        <f t="shared" si="223"/>
        <v>1</v>
      </c>
      <c r="X352" s="3">
        <f t="shared" si="224"/>
        <v>5</v>
      </c>
      <c r="Y352" s="3">
        <f t="shared" si="225"/>
        <v>2</v>
      </c>
      <c r="Z352" s="3">
        <f t="shared" si="226"/>
        <v>6</v>
      </c>
      <c r="AA352" s="3">
        <f t="shared" si="227"/>
        <v>7</v>
      </c>
      <c r="AB352" s="3">
        <f t="shared" si="228"/>
        <v>4</v>
      </c>
      <c r="AC352" s="3">
        <f t="shared" si="229"/>
        <v>3</v>
      </c>
      <c r="AD352" s="3">
        <f t="shared" si="230"/>
        <v>10</v>
      </c>
      <c r="AE352" s="3"/>
      <c r="AF352" s="3">
        <f t="shared" si="231"/>
        <v>0</v>
      </c>
      <c r="AG352" s="3">
        <f t="shared" si="232"/>
        <v>0</v>
      </c>
      <c r="AH352" s="3">
        <f t="shared" si="233"/>
        <v>0</v>
      </c>
      <c r="AI352" s="3">
        <f t="shared" si="234"/>
        <v>0</v>
      </c>
      <c r="AJ352" s="3">
        <f t="shared" si="235"/>
        <v>0</v>
      </c>
      <c r="AK352" s="3">
        <f t="shared" si="236"/>
        <v>0</v>
      </c>
      <c r="AL352" s="3">
        <f t="shared" si="237"/>
        <v>0</v>
      </c>
      <c r="AM352" s="3">
        <f t="shared" si="238"/>
        <v>0</v>
      </c>
      <c r="AN352" s="3">
        <f t="shared" si="239"/>
        <v>0</v>
      </c>
      <c r="AO352" s="3">
        <f t="shared" si="240"/>
        <v>0</v>
      </c>
      <c r="AP352" s="3"/>
      <c r="AQ352" s="3">
        <f t="shared" si="241"/>
        <v>9</v>
      </c>
      <c r="AR352" s="3">
        <f t="shared" si="242"/>
        <v>8</v>
      </c>
      <c r="AS352" s="3">
        <f t="shared" si="243"/>
        <v>1</v>
      </c>
      <c r="AT352" s="3">
        <f t="shared" si="244"/>
        <v>5</v>
      </c>
      <c r="AU352" s="3">
        <f t="shared" si="245"/>
        <v>2</v>
      </c>
      <c r="AV352" s="3">
        <f t="shared" si="246"/>
        <v>6</v>
      </c>
      <c r="AW352" s="3">
        <f t="shared" si="247"/>
        <v>7</v>
      </c>
      <c r="AX352" s="3">
        <f t="shared" si="248"/>
        <v>4</v>
      </c>
      <c r="AY352" s="3">
        <f t="shared" si="249"/>
        <v>3</v>
      </c>
      <c r="AZ352" s="3">
        <f t="shared" si="250"/>
        <v>10</v>
      </c>
      <c r="BA352" s="3"/>
      <c r="BB352" s="6">
        <f t="shared" si="251"/>
        <v>5</v>
      </c>
      <c r="BC352" s="3">
        <f t="shared" si="252"/>
        <v>5</v>
      </c>
      <c r="BD352" s="3">
        <f t="shared" si="255"/>
        <v>25</v>
      </c>
      <c r="BE352" s="3">
        <f t="shared" si="256"/>
        <v>30</v>
      </c>
      <c r="BF352" s="3">
        <f t="shared" si="257"/>
        <v>15</v>
      </c>
      <c r="BG352" s="3">
        <f t="shared" si="258"/>
        <v>10</v>
      </c>
      <c r="BH352" s="3">
        <f t="shared" si="259"/>
        <v>10</v>
      </c>
      <c r="BI352" s="28">
        <f t="shared" si="260"/>
        <v>12.5</v>
      </c>
      <c r="BJ352" s="28">
        <f t="shared" si="261"/>
        <v>4.7871355387816905</v>
      </c>
      <c r="BK352" s="44">
        <f t="shared" si="262"/>
        <v>-0.5222329678670935</v>
      </c>
      <c r="BL352" s="45">
        <f t="shared" si="253"/>
        <v>0.30075406722029491</v>
      </c>
      <c r="BM352" s="39"/>
      <c r="BN352" s="39" t="str">
        <f t="shared" si="263"/>
        <v/>
      </c>
      <c r="BP352" s="12">
        <f t="shared" si="264"/>
        <v>2.0107432160278427E-2</v>
      </c>
    </row>
    <row r="353" spans="1:68">
      <c r="A353" s="43" t="s">
        <v>1244</v>
      </c>
      <c r="B353" s="43" t="s">
        <v>1245</v>
      </c>
      <c r="C353" s="43" t="s">
        <v>1246</v>
      </c>
      <c r="D353" s="43" t="s">
        <v>1247</v>
      </c>
      <c r="E353" s="43" t="s">
        <v>1212</v>
      </c>
      <c r="F353" s="12" t="str">
        <f t="shared" si="254"/>
        <v>C-lectin do</v>
      </c>
      <c r="H353" s="12" t="e">
        <f>VLOOKUP($B353,data!$B$3:$Q$11565,'diff expr Varroa+DWV'!H$7,FALSE)</f>
        <v>#N/A</v>
      </c>
      <c r="I353" s="12" t="e">
        <f>VLOOKUP($B353,data!$B$3:$Q$11565,'diff expr Varroa+DWV'!I$7,FALSE)</f>
        <v>#N/A</v>
      </c>
      <c r="J353" s="12" t="e">
        <f>VLOOKUP($B353,data!$B$3:$Q$11565,'diff expr Varroa+DWV'!J$7,FALSE)</f>
        <v>#N/A</v>
      </c>
      <c r="K353" s="12" t="e">
        <f>VLOOKUP($B353,data!$B$3:$Q$11565,'diff expr Varroa+DWV'!K$7,FALSE)</f>
        <v>#N/A</v>
      </c>
      <c r="L353" s="12" t="e">
        <f>VLOOKUP($B353,data!$B$3:$Q$11565,'diff expr Varroa+DWV'!L$7,FALSE)</f>
        <v>#N/A</v>
      </c>
      <c r="M353" s="12" t="e">
        <f>VLOOKUP($B353,data!$B$3:$Q$11565,'diff expr Varroa+DWV'!M$7,FALSE)</f>
        <v>#N/A</v>
      </c>
      <c r="N353" s="12" t="e">
        <f>VLOOKUP($B353,data!$B$3:$Q$11565,'diff expr Varroa+DWV'!N$7,FALSE)</f>
        <v>#N/A</v>
      </c>
      <c r="O353" s="12" t="e">
        <f>VLOOKUP($B353,data!$B$3:$Q$11565,'diff expr Varroa+DWV'!O$7,FALSE)</f>
        <v>#N/A</v>
      </c>
      <c r="P353" s="12" t="e">
        <f>VLOOKUP($B353,data!$B$3:$Q$11565,'diff expr Varroa+DWV'!P$7,FALSE)</f>
        <v>#N/A</v>
      </c>
      <c r="Q353" s="12" t="e">
        <f>VLOOKUP($B353,data!$B$3:$Q$11565,'diff expr Varroa+DWV'!Q$7,FALSE)</f>
        <v>#N/A</v>
      </c>
      <c r="S353" s="40" t="b">
        <f>IF(COUNTIF(H353:L353,"&gt;"&amp;'reference parameters'!$B$2)&gt;='reference parameters'!$B$3,IF(COUNTIF('diff expr Varroa+DWV'!M353:Q353,"&gt;"&amp;'reference parameters'!$B$2)&gt;='reference parameters'!$B$4,"OK"))</f>
        <v>0</v>
      </c>
      <c r="U353" s="3" t="b">
        <f t="shared" si="221"/>
        <v>0</v>
      </c>
      <c r="V353" s="3" t="b">
        <f t="shared" si="222"/>
        <v>0</v>
      </c>
      <c r="W353" s="3" t="b">
        <f t="shared" si="223"/>
        <v>0</v>
      </c>
      <c r="X353" s="3" t="b">
        <f t="shared" si="224"/>
        <v>0</v>
      </c>
      <c r="Y353" s="3" t="b">
        <f t="shared" si="225"/>
        <v>0</v>
      </c>
      <c r="Z353" s="3" t="b">
        <f t="shared" si="226"/>
        <v>0</v>
      </c>
      <c r="AA353" s="3" t="b">
        <f t="shared" si="227"/>
        <v>0</v>
      </c>
      <c r="AB353" s="3" t="b">
        <f t="shared" si="228"/>
        <v>0</v>
      </c>
      <c r="AC353" s="3" t="b">
        <f t="shared" si="229"/>
        <v>0</v>
      </c>
      <c r="AD353" s="3" t="b">
        <f t="shared" si="230"/>
        <v>0</v>
      </c>
      <c r="AE353" s="3"/>
      <c r="AF353" s="3" t="str">
        <f t="shared" si="231"/>
        <v/>
      </c>
      <c r="AG353" s="3" t="str">
        <f t="shared" si="232"/>
        <v/>
      </c>
      <c r="AH353" s="3" t="str">
        <f t="shared" si="233"/>
        <v/>
      </c>
      <c r="AI353" s="3" t="str">
        <f t="shared" si="234"/>
        <v/>
      </c>
      <c r="AJ353" s="3" t="str">
        <f t="shared" si="235"/>
        <v/>
      </c>
      <c r="AK353" s="3" t="str">
        <f t="shared" si="236"/>
        <v/>
      </c>
      <c r="AL353" s="3" t="str">
        <f t="shared" si="237"/>
        <v/>
      </c>
      <c r="AM353" s="3" t="str">
        <f t="shared" si="238"/>
        <v/>
      </c>
      <c r="AN353" s="3" t="str">
        <f t="shared" si="239"/>
        <v/>
      </c>
      <c r="AO353" s="3" t="str">
        <f t="shared" si="240"/>
        <v/>
      </c>
      <c r="AP353" s="3"/>
      <c r="AQ353" s="3" t="str">
        <f t="shared" si="241"/>
        <v/>
      </c>
      <c r="AR353" s="3" t="str">
        <f t="shared" si="242"/>
        <v/>
      </c>
      <c r="AS353" s="3" t="str">
        <f t="shared" si="243"/>
        <v/>
      </c>
      <c r="AT353" s="3" t="str">
        <f t="shared" si="244"/>
        <v/>
      </c>
      <c r="AU353" s="3" t="str">
        <f t="shared" si="245"/>
        <v/>
      </c>
      <c r="AV353" s="3" t="str">
        <f t="shared" si="246"/>
        <v/>
      </c>
      <c r="AW353" s="3" t="str">
        <f t="shared" si="247"/>
        <v/>
      </c>
      <c r="AX353" s="3" t="str">
        <f t="shared" si="248"/>
        <v/>
      </c>
      <c r="AY353" s="3" t="str">
        <f t="shared" si="249"/>
        <v/>
      </c>
      <c r="AZ353" s="3" t="str">
        <f t="shared" si="250"/>
        <v/>
      </c>
      <c r="BA353" s="3"/>
      <c r="BB353" s="6">
        <f t="shared" si="251"/>
        <v>0</v>
      </c>
      <c r="BC353" s="3">
        <f t="shared" si="252"/>
        <v>0</v>
      </c>
      <c r="BD353" s="3">
        <f t="shared" si="255"/>
        <v>0</v>
      </c>
      <c r="BE353" s="3">
        <f t="shared" si="256"/>
        <v>0</v>
      </c>
      <c r="BF353" s="3">
        <f t="shared" si="257"/>
        <v>0</v>
      </c>
      <c r="BG353" s="3">
        <f t="shared" si="258"/>
        <v>0</v>
      </c>
      <c r="BH353" s="3">
        <f t="shared" si="259"/>
        <v>0</v>
      </c>
      <c r="BI353" s="28">
        <f t="shared" si="260"/>
        <v>0</v>
      </c>
      <c r="BJ353" s="28">
        <f t="shared" si="261"/>
        <v>0</v>
      </c>
      <c r="BK353" s="44" t="e">
        <f t="shared" si="262"/>
        <v>#DIV/0!</v>
      </c>
      <c r="BL353" s="45" t="str">
        <f t="shared" si="253"/>
        <v/>
      </c>
      <c r="BM353" s="39"/>
      <c r="BN353" s="39" t="str">
        <f t="shared" si="263"/>
        <v/>
      </c>
      <c r="BP353" s="12" t="e">
        <f t="shared" si="264"/>
        <v>#N/A</v>
      </c>
    </row>
    <row r="354" spans="1:68">
      <c r="A354" s="43" t="s">
        <v>1248</v>
      </c>
      <c r="B354" s="43" t="s">
        <v>1249</v>
      </c>
      <c r="C354" s="43" t="s">
        <v>1250</v>
      </c>
      <c r="D354" s="43" t="s">
        <v>1251</v>
      </c>
      <c r="E354" s="43" t="s">
        <v>1212</v>
      </c>
      <c r="F354" s="12" t="str">
        <f t="shared" si="254"/>
        <v>C-lectin do</v>
      </c>
      <c r="H354" s="12">
        <f>VLOOKUP($B354,data!$B$3:$Q$11565,'diff expr Varroa+DWV'!H$7,FALSE)</f>
        <v>10.6369455867141</v>
      </c>
      <c r="I354" s="12">
        <f>VLOOKUP($B354,data!$B$3:$Q$11565,'diff expr Varroa+DWV'!I$7,FALSE)</f>
        <v>10.685104445994501</v>
      </c>
      <c r="J354" s="12">
        <f>VLOOKUP($B354,data!$B$3:$Q$11565,'diff expr Varroa+DWV'!J$7,FALSE)</f>
        <v>9.1362654657006406</v>
      </c>
      <c r="K354" s="12">
        <f>VLOOKUP($B354,data!$B$3:$Q$11565,'diff expr Varroa+DWV'!K$7,FALSE)</f>
        <v>9.5836441164454307</v>
      </c>
      <c r="L354" s="12">
        <f>VLOOKUP($B354,data!$B$3:$Q$11565,'diff expr Varroa+DWV'!L$7,FALSE)</f>
        <v>9.1790794293753901</v>
      </c>
      <c r="M354" s="12">
        <f>VLOOKUP($B354,data!$B$3:$Q$11565,'diff expr Varroa+DWV'!M$7,FALSE)</f>
        <v>9.1908809837728391</v>
      </c>
      <c r="N354" s="12">
        <f>VLOOKUP($B354,data!$B$3:$Q$11565,'diff expr Varroa+DWV'!N$7,FALSE)</f>
        <v>9.4339730494901399</v>
      </c>
      <c r="O354" s="12">
        <f>VLOOKUP($B354,data!$B$3:$Q$11565,'diff expr Varroa+DWV'!O$7,FALSE)</f>
        <v>9.0948041063848706</v>
      </c>
      <c r="P354" s="12">
        <f>VLOOKUP($B354,data!$B$3:$Q$11565,'diff expr Varroa+DWV'!P$7,FALSE)</f>
        <v>9.1361693483570203</v>
      </c>
      <c r="Q354" s="12">
        <f>VLOOKUP($B354,data!$B$3:$Q$11565,'diff expr Varroa+DWV'!Q$7,FALSE)</f>
        <v>8.6462459446333604</v>
      </c>
      <c r="S354" s="40" t="str">
        <f>IF(COUNTIF(H354:L354,"&gt;"&amp;'reference parameters'!$B$2)&gt;='reference parameters'!$B$3,IF(COUNTIF('diff expr Varroa+DWV'!M354:Q354,"&gt;"&amp;'reference parameters'!$B$2)&gt;='reference parameters'!$B$4,"OK"))</f>
        <v>OK</v>
      </c>
      <c r="U354" s="3">
        <f t="shared" si="221"/>
        <v>9</v>
      </c>
      <c r="V354" s="3">
        <f t="shared" si="222"/>
        <v>10</v>
      </c>
      <c r="W354" s="3">
        <f t="shared" si="223"/>
        <v>4</v>
      </c>
      <c r="X354" s="3">
        <f t="shared" si="224"/>
        <v>8</v>
      </c>
      <c r="Y354" s="3">
        <f t="shared" si="225"/>
        <v>5</v>
      </c>
      <c r="Z354" s="3">
        <f t="shared" si="226"/>
        <v>6</v>
      </c>
      <c r="AA354" s="3">
        <f t="shared" si="227"/>
        <v>7</v>
      </c>
      <c r="AB354" s="3">
        <f t="shared" si="228"/>
        <v>2</v>
      </c>
      <c r="AC354" s="3">
        <f t="shared" si="229"/>
        <v>3</v>
      </c>
      <c r="AD354" s="3">
        <f t="shared" si="230"/>
        <v>1</v>
      </c>
      <c r="AE354" s="3"/>
      <c r="AF354" s="3">
        <f t="shared" si="231"/>
        <v>0</v>
      </c>
      <c r="AG354" s="3">
        <f t="shared" si="232"/>
        <v>0</v>
      </c>
      <c r="AH354" s="3">
        <f t="shared" si="233"/>
        <v>0</v>
      </c>
      <c r="AI354" s="3">
        <f t="shared" si="234"/>
        <v>0</v>
      </c>
      <c r="AJ354" s="3">
        <f t="shared" si="235"/>
        <v>0</v>
      </c>
      <c r="AK354" s="3">
        <f t="shared" si="236"/>
        <v>0</v>
      </c>
      <c r="AL354" s="3">
        <f t="shared" si="237"/>
        <v>0</v>
      </c>
      <c r="AM354" s="3">
        <f t="shared" si="238"/>
        <v>0</v>
      </c>
      <c r="AN354" s="3">
        <f t="shared" si="239"/>
        <v>0</v>
      </c>
      <c r="AO354" s="3">
        <f t="shared" si="240"/>
        <v>0</v>
      </c>
      <c r="AP354" s="3"/>
      <c r="AQ354" s="3">
        <f t="shared" si="241"/>
        <v>9</v>
      </c>
      <c r="AR354" s="3">
        <f t="shared" si="242"/>
        <v>10</v>
      </c>
      <c r="AS354" s="3">
        <f t="shared" si="243"/>
        <v>4</v>
      </c>
      <c r="AT354" s="3">
        <f t="shared" si="244"/>
        <v>8</v>
      </c>
      <c r="AU354" s="3">
        <f t="shared" si="245"/>
        <v>5</v>
      </c>
      <c r="AV354" s="3">
        <f t="shared" si="246"/>
        <v>6</v>
      </c>
      <c r="AW354" s="3">
        <f t="shared" si="247"/>
        <v>7</v>
      </c>
      <c r="AX354" s="3">
        <f t="shared" si="248"/>
        <v>2</v>
      </c>
      <c r="AY354" s="3">
        <f t="shared" si="249"/>
        <v>3</v>
      </c>
      <c r="AZ354" s="3">
        <f t="shared" si="250"/>
        <v>1</v>
      </c>
      <c r="BA354" s="3"/>
      <c r="BB354" s="6">
        <f t="shared" si="251"/>
        <v>5</v>
      </c>
      <c r="BC354" s="3">
        <f t="shared" si="252"/>
        <v>5</v>
      </c>
      <c r="BD354" s="3">
        <f t="shared" si="255"/>
        <v>36</v>
      </c>
      <c r="BE354" s="3">
        <f t="shared" si="256"/>
        <v>19</v>
      </c>
      <c r="BF354" s="3">
        <f t="shared" si="257"/>
        <v>4</v>
      </c>
      <c r="BG354" s="3">
        <f t="shared" si="258"/>
        <v>21</v>
      </c>
      <c r="BH354" s="3">
        <f t="shared" si="259"/>
        <v>4</v>
      </c>
      <c r="BI354" s="28">
        <f t="shared" si="260"/>
        <v>12.5</v>
      </c>
      <c r="BJ354" s="28">
        <f t="shared" si="261"/>
        <v>4.7871355387816905</v>
      </c>
      <c r="BK354" s="44">
        <f t="shared" si="262"/>
        <v>-1.775592090748118</v>
      </c>
      <c r="BL354" s="45">
        <f t="shared" si="253"/>
        <v>3.7900087291180634E-2</v>
      </c>
      <c r="BM354" s="39"/>
      <c r="BN354" s="39" t="str">
        <f t="shared" si="263"/>
        <v/>
      </c>
      <c r="BP354" s="12">
        <f t="shared" si="264"/>
        <v>-3.4119590331837917E-2</v>
      </c>
    </row>
    <row r="355" spans="1:68">
      <c r="A355" s="43" t="s">
        <v>1252</v>
      </c>
      <c r="B355" s="43" t="s">
        <v>1253</v>
      </c>
      <c r="C355" s="43" t="s">
        <v>1254</v>
      </c>
      <c r="D355" s="43" t="s">
        <v>1255</v>
      </c>
      <c r="E355" s="43" t="s">
        <v>1212</v>
      </c>
      <c r="F355" s="12" t="str">
        <f t="shared" si="254"/>
        <v>C-lectin do</v>
      </c>
      <c r="H355" s="12">
        <f>VLOOKUP($B355,data!$B$3:$Q$11565,'diff expr Varroa+DWV'!H$7,FALSE)</f>
        <v>10.6296314684568</v>
      </c>
      <c r="I355" s="12">
        <f>VLOOKUP($B355,data!$B$3:$Q$11565,'diff expr Varroa+DWV'!I$7,FALSE)</f>
        <v>10.367760255145299</v>
      </c>
      <c r="J355" s="12">
        <f>VLOOKUP($B355,data!$B$3:$Q$11565,'diff expr Varroa+DWV'!J$7,FALSE)</f>
        <v>10.7574009485903</v>
      </c>
      <c r="K355" s="12">
        <f>VLOOKUP($B355,data!$B$3:$Q$11565,'diff expr Varroa+DWV'!K$7,FALSE)</f>
        <v>10.532639761356</v>
      </c>
      <c r="L355" s="12">
        <f>VLOOKUP($B355,data!$B$3:$Q$11565,'diff expr Varroa+DWV'!L$7,FALSE)</f>
        <v>10.7237729971191</v>
      </c>
      <c r="M355" s="12">
        <f>VLOOKUP($B355,data!$B$3:$Q$11565,'diff expr Varroa+DWV'!M$7,FALSE)</f>
        <v>10.3171841792275</v>
      </c>
      <c r="N355" s="12">
        <f>VLOOKUP($B355,data!$B$3:$Q$11565,'diff expr Varroa+DWV'!N$7,FALSE)</f>
        <v>10.7290752501924</v>
      </c>
      <c r="O355" s="12">
        <f>VLOOKUP($B355,data!$B$3:$Q$11565,'diff expr Varroa+DWV'!O$7,FALSE)</f>
        <v>10.3795527771814</v>
      </c>
      <c r="P355" s="12">
        <f>VLOOKUP($B355,data!$B$3:$Q$11565,'diff expr Varroa+DWV'!P$7,FALSE)</f>
        <v>8.4866134419292205</v>
      </c>
      <c r="Q355" s="12">
        <f>VLOOKUP($B355,data!$B$3:$Q$11565,'diff expr Varroa+DWV'!Q$7,FALSE)</f>
        <v>13.2818634442799</v>
      </c>
      <c r="S355" s="40" t="str">
        <f>IF(COUNTIF(H355:L355,"&gt;"&amp;'reference parameters'!$B$2)&gt;='reference parameters'!$B$3,IF(COUNTIF('diff expr Varroa+DWV'!M355:Q355,"&gt;"&amp;'reference parameters'!$B$2)&gt;='reference parameters'!$B$4,"OK"))</f>
        <v>OK</v>
      </c>
      <c r="U355" s="3">
        <f t="shared" si="221"/>
        <v>6</v>
      </c>
      <c r="V355" s="3">
        <f t="shared" si="222"/>
        <v>3</v>
      </c>
      <c r="W355" s="3">
        <f t="shared" si="223"/>
        <v>9</v>
      </c>
      <c r="X355" s="3">
        <f t="shared" si="224"/>
        <v>5</v>
      </c>
      <c r="Y355" s="3">
        <f t="shared" si="225"/>
        <v>7</v>
      </c>
      <c r="Z355" s="3">
        <f t="shared" si="226"/>
        <v>2</v>
      </c>
      <c r="AA355" s="3">
        <f t="shared" si="227"/>
        <v>8</v>
      </c>
      <c r="AB355" s="3">
        <f t="shared" si="228"/>
        <v>4</v>
      </c>
      <c r="AC355" s="3">
        <f t="shared" si="229"/>
        <v>1</v>
      </c>
      <c r="AD355" s="3">
        <f t="shared" si="230"/>
        <v>10</v>
      </c>
      <c r="AE355" s="3"/>
      <c r="AF355" s="3">
        <f t="shared" si="231"/>
        <v>0</v>
      </c>
      <c r="AG355" s="3">
        <f t="shared" si="232"/>
        <v>0</v>
      </c>
      <c r="AH355" s="3">
        <f t="shared" si="233"/>
        <v>0</v>
      </c>
      <c r="AI355" s="3">
        <f t="shared" si="234"/>
        <v>0</v>
      </c>
      <c r="AJ355" s="3">
        <f t="shared" si="235"/>
        <v>0</v>
      </c>
      <c r="AK355" s="3">
        <f t="shared" si="236"/>
        <v>0</v>
      </c>
      <c r="AL355" s="3">
        <f t="shared" si="237"/>
        <v>0</v>
      </c>
      <c r="AM355" s="3">
        <f t="shared" si="238"/>
        <v>0</v>
      </c>
      <c r="AN355" s="3">
        <f t="shared" si="239"/>
        <v>0</v>
      </c>
      <c r="AO355" s="3">
        <f t="shared" si="240"/>
        <v>0</v>
      </c>
      <c r="AP355" s="3"/>
      <c r="AQ355" s="3">
        <f t="shared" si="241"/>
        <v>6</v>
      </c>
      <c r="AR355" s="3">
        <f t="shared" si="242"/>
        <v>3</v>
      </c>
      <c r="AS355" s="3">
        <f t="shared" si="243"/>
        <v>9</v>
      </c>
      <c r="AT355" s="3">
        <f t="shared" si="244"/>
        <v>5</v>
      </c>
      <c r="AU355" s="3">
        <f t="shared" si="245"/>
        <v>7</v>
      </c>
      <c r="AV355" s="3">
        <f t="shared" si="246"/>
        <v>2</v>
      </c>
      <c r="AW355" s="3">
        <f t="shared" si="247"/>
        <v>8</v>
      </c>
      <c r="AX355" s="3">
        <f t="shared" si="248"/>
        <v>4</v>
      </c>
      <c r="AY355" s="3">
        <f t="shared" si="249"/>
        <v>1</v>
      </c>
      <c r="AZ355" s="3">
        <f t="shared" si="250"/>
        <v>10</v>
      </c>
      <c r="BA355" s="3"/>
      <c r="BB355" s="6">
        <f t="shared" si="251"/>
        <v>5</v>
      </c>
      <c r="BC355" s="3">
        <f t="shared" si="252"/>
        <v>5</v>
      </c>
      <c r="BD355" s="3">
        <f t="shared" si="255"/>
        <v>30</v>
      </c>
      <c r="BE355" s="3">
        <f t="shared" si="256"/>
        <v>25</v>
      </c>
      <c r="BF355" s="3">
        <f t="shared" si="257"/>
        <v>10</v>
      </c>
      <c r="BG355" s="3">
        <f t="shared" si="258"/>
        <v>15</v>
      </c>
      <c r="BH355" s="3">
        <f t="shared" si="259"/>
        <v>10</v>
      </c>
      <c r="BI355" s="28">
        <f t="shared" si="260"/>
        <v>12.5</v>
      </c>
      <c r="BJ355" s="28">
        <f t="shared" si="261"/>
        <v>4.7871355387816905</v>
      </c>
      <c r="BK355" s="44">
        <f t="shared" si="262"/>
        <v>-0.5222329678670935</v>
      </c>
      <c r="BL355" s="45">
        <f t="shared" si="253"/>
        <v>0.30075406722029491</v>
      </c>
      <c r="BM355" s="39"/>
      <c r="BN355" s="39" t="str">
        <f t="shared" si="263"/>
        <v/>
      </c>
      <c r="BP355" s="12">
        <f t="shared" si="264"/>
        <v>1.4973293672688253E-3</v>
      </c>
    </row>
    <row r="356" spans="1:68">
      <c r="A356" s="43" t="s">
        <v>1256</v>
      </c>
      <c r="B356" s="43" t="s">
        <v>1257</v>
      </c>
      <c r="C356" s="43" t="s">
        <v>1258</v>
      </c>
      <c r="D356" s="43" t="s">
        <v>1259</v>
      </c>
      <c r="E356" s="43" t="s">
        <v>1260</v>
      </c>
      <c r="F356" s="12" t="str">
        <f t="shared" si="254"/>
        <v>Antimicrobi</v>
      </c>
      <c r="H356" s="12" t="e">
        <f>VLOOKUP($B356,data!$B$3:$Q$11565,'diff expr Varroa+DWV'!H$7,FALSE)</f>
        <v>#N/A</v>
      </c>
      <c r="I356" s="12" t="e">
        <f>VLOOKUP($B356,data!$B$3:$Q$11565,'diff expr Varroa+DWV'!I$7,FALSE)</f>
        <v>#N/A</v>
      </c>
      <c r="J356" s="12" t="e">
        <f>VLOOKUP($B356,data!$B$3:$Q$11565,'diff expr Varroa+DWV'!J$7,FALSE)</f>
        <v>#N/A</v>
      </c>
      <c r="K356" s="12" t="e">
        <f>VLOOKUP($B356,data!$B$3:$Q$11565,'diff expr Varroa+DWV'!K$7,FALSE)</f>
        <v>#N/A</v>
      </c>
      <c r="L356" s="12" t="e">
        <f>VLOOKUP($B356,data!$B$3:$Q$11565,'diff expr Varroa+DWV'!L$7,FALSE)</f>
        <v>#N/A</v>
      </c>
      <c r="M356" s="12" t="e">
        <f>VLOOKUP($B356,data!$B$3:$Q$11565,'diff expr Varroa+DWV'!M$7,FALSE)</f>
        <v>#N/A</v>
      </c>
      <c r="N356" s="12" t="e">
        <f>VLOOKUP($B356,data!$B$3:$Q$11565,'diff expr Varroa+DWV'!N$7,FALSE)</f>
        <v>#N/A</v>
      </c>
      <c r="O356" s="12" t="e">
        <f>VLOOKUP($B356,data!$B$3:$Q$11565,'diff expr Varroa+DWV'!O$7,FALSE)</f>
        <v>#N/A</v>
      </c>
      <c r="P356" s="12" t="e">
        <f>VLOOKUP($B356,data!$B$3:$Q$11565,'diff expr Varroa+DWV'!P$7,FALSE)</f>
        <v>#N/A</v>
      </c>
      <c r="Q356" s="12" t="e">
        <f>VLOOKUP($B356,data!$B$3:$Q$11565,'diff expr Varroa+DWV'!Q$7,FALSE)</f>
        <v>#N/A</v>
      </c>
      <c r="S356" s="40" t="b">
        <f>IF(COUNTIF(H356:L356,"&gt;"&amp;'reference parameters'!$B$2)&gt;='reference parameters'!$B$3,IF(COUNTIF('diff expr Varroa+DWV'!M356:Q356,"&gt;"&amp;'reference parameters'!$B$2)&gt;='reference parameters'!$B$4,"OK"))</f>
        <v>0</v>
      </c>
      <c r="U356" s="3" t="b">
        <f t="shared" si="221"/>
        <v>0</v>
      </c>
      <c r="V356" s="3" t="b">
        <f t="shared" si="222"/>
        <v>0</v>
      </c>
      <c r="W356" s="3" t="b">
        <f t="shared" si="223"/>
        <v>0</v>
      </c>
      <c r="X356" s="3" t="b">
        <f t="shared" si="224"/>
        <v>0</v>
      </c>
      <c r="Y356" s="3" t="b">
        <f t="shared" si="225"/>
        <v>0</v>
      </c>
      <c r="Z356" s="3" t="b">
        <f t="shared" si="226"/>
        <v>0</v>
      </c>
      <c r="AA356" s="3" t="b">
        <f t="shared" si="227"/>
        <v>0</v>
      </c>
      <c r="AB356" s="3" t="b">
        <f t="shared" si="228"/>
        <v>0</v>
      </c>
      <c r="AC356" s="3" t="b">
        <f t="shared" si="229"/>
        <v>0</v>
      </c>
      <c r="AD356" s="3" t="b">
        <f t="shared" si="230"/>
        <v>0</v>
      </c>
      <c r="AE356" s="3"/>
      <c r="AF356" s="3" t="str">
        <f t="shared" si="231"/>
        <v/>
      </c>
      <c r="AG356" s="3" t="str">
        <f t="shared" si="232"/>
        <v/>
      </c>
      <c r="AH356" s="3" t="str">
        <f t="shared" si="233"/>
        <v/>
      </c>
      <c r="AI356" s="3" t="str">
        <f t="shared" si="234"/>
        <v/>
      </c>
      <c r="AJ356" s="3" t="str">
        <f t="shared" si="235"/>
        <v/>
      </c>
      <c r="AK356" s="3" t="str">
        <f t="shared" si="236"/>
        <v/>
      </c>
      <c r="AL356" s="3" t="str">
        <f t="shared" si="237"/>
        <v/>
      </c>
      <c r="AM356" s="3" t="str">
        <f t="shared" si="238"/>
        <v/>
      </c>
      <c r="AN356" s="3" t="str">
        <f t="shared" si="239"/>
        <v/>
      </c>
      <c r="AO356" s="3" t="str">
        <f t="shared" si="240"/>
        <v/>
      </c>
      <c r="AP356" s="3"/>
      <c r="AQ356" s="3" t="str">
        <f t="shared" si="241"/>
        <v/>
      </c>
      <c r="AR356" s="3" t="str">
        <f t="shared" si="242"/>
        <v/>
      </c>
      <c r="AS356" s="3" t="str">
        <f t="shared" si="243"/>
        <v/>
      </c>
      <c r="AT356" s="3" t="str">
        <f t="shared" si="244"/>
        <v/>
      </c>
      <c r="AU356" s="3" t="str">
        <f t="shared" si="245"/>
        <v/>
      </c>
      <c r="AV356" s="3" t="str">
        <f t="shared" si="246"/>
        <v/>
      </c>
      <c r="AW356" s="3" t="str">
        <f t="shared" si="247"/>
        <v/>
      </c>
      <c r="AX356" s="3" t="str">
        <f t="shared" si="248"/>
        <v/>
      </c>
      <c r="AY356" s="3" t="str">
        <f t="shared" si="249"/>
        <v/>
      </c>
      <c r="AZ356" s="3" t="str">
        <f t="shared" si="250"/>
        <v/>
      </c>
      <c r="BA356" s="3"/>
      <c r="BB356" s="6">
        <f t="shared" si="251"/>
        <v>0</v>
      </c>
      <c r="BC356" s="3">
        <f t="shared" si="252"/>
        <v>0</v>
      </c>
      <c r="BD356" s="3">
        <f t="shared" si="255"/>
        <v>0</v>
      </c>
      <c r="BE356" s="3">
        <f t="shared" si="256"/>
        <v>0</v>
      </c>
      <c r="BF356" s="3">
        <f t="shared" si="257"/>
        <v>0</v>
      </c>
      <c r="BG356" s="3">
        <f t="shared" si="258"/>
        <v>0</v>
      </c>
      <c r="BH356" s="3">
        <f t="shared" si="259"/>
        <v>0</v>
      </c>
      <c r="BI356" s="28">
        <f t="shared" si="260"/>
        <v>0</v>
      </c>
      <c r="BJ356" s="28">
        <f t="shared" si="261"/>
        <v>0</v>
      </c>
      <c r="BK356" s="44" t="e">
        <f t="shared" si="262"/>
        <v>#DIV/0!</v>
      </c>
      <c r="BL356" s="45" t="str">
        <f t="shared" si="253"/>
        <v/>
      </c>
      <c r="BM356" s="39"/>
      <c r="BN356" s="39" t="str">
        <f t="shared" si="263"/>
        <v/>
      </c>
      <c r="BP356" s="12" t="e">
        <f t="shared" si="264"/>
        <v>#N/A</v>
      </c>
    </row>
    <row r="357" spans="1:68">
      <c r="A357" s="43" t="s">
        <v>1261</v>
      </c>
      <c r="B357" s="43" t="s">
        <v>1262</v>
      </c>
      <c r="C357" s="43" t="s">
        <v>150</v>
      </c>
      <c r="D357" s="43" t="s">
        <v>1263</v>
      </c>
      <c r="E357" s="43" t="s">
        <v>1260</v>
      </c>
      <c r="F357" s="12" t="str">
        <f t="shared" si="254"/>
        <v>Antimicrobi</v>
      </c>
      <c r="H357" s="12">
        <f>VLOOKUP($B357,data!$B$3:$Q$11565,'diff expr Varroa+DWV'!H$7,FALSE)</f>
        <v>5.9648587736005902</v>
      </c>
      <c r="I357" s="12">
        <f>VLOOKUP($B357,data!$B$3:$Q$11565,'diff expr Varroa+DWV'!I$7,FALSE)</f>
        <v>6.4300702959458897</v>
      </c>
      <c r="J357" s="12">
        <f>VLOOKUP($B357,data!$B$3:$Q$11565,'diff expr Varroa+DWV'!J$7,FALSE)</f>
        <v>5.5107356403890702</v>
      </c>
      <c r="K357" s="12">
        <f>VLOOKUP($B357,data!$B$3:$Q$11565,'diff expr Varroa+DWV'!K$7,FALSE)</f>
        <v>5.4439053774776101</v>
      </c>
      <c r="L357" s="12">
        <f>VLOOKUP($B357,data!$B$3:$Q$11565,'diff expr Varroa+DWV'!L$7,FALSE)</f>
        <v>5.9535011800267901</v>
      </c>
      <c r="M357" s="12">
        <f>VLOOKUP($B357,data!$B$3:$Q$11565,'diff expr Varroa+DWV'!M$7,FALSE)</f>
        <v>6.4144155526236197</v>
      </c>
      <c r="N357" s="12">
        <f>VLOOKUP($B357,data!$B$3:$Q$11565,'diff expr Varroa+DWV'!N$7,FALSE)</f>
        <v>5.6095571535837596</v>
      </c>
      <c r="O357" s="12">
        <f>VLOOKUP($B357,data!$B$3:$Q$11565,'diff expr Varroa+DWV'!O$7,FALSE)</f>
        <v>5.5496199544433598</v>
      </c>
      <c r="P357" s="12">
        <f>VLOOKUP($B357,data!$B$3:$Q$11565,'diff expr Varroa+DWV'!P$7,FALSE)</f>
        <v>5.3840883141759397</v>
      </c>
      <c r="Q357" s="12">
        <f>VLOOKUP($B357,data!$B$3:$Q$11565,'diff expr Varroa+DWV'!Q$7,FALSE)</f>
        <v>9.9995340544913205</v>
      </c>
      <c r="S357" s="40" t="str">
        <f>IF(COUNTIF(H357:L357,"&gt;"&amp;'reference parameters'!$B$2)&gt;='reference parameters'!$B$3,IF(COUNTIF('diff expr Varroa+DWV'!M357:Q357,"&gt;"&amp;'reference parameters'!$B$2)&gt;='reference parameters'!$B$4,"OK"))</f>
        <v>OK</v>
      </c>
      <c r="U357" s="3">
        <f t="shared" si="221"/>
        <v>7</v>
      </c>
      <c r="V357" s="3">
        <f t="shared" si="222"/>
        <v>9</v>
      </c>
      <c r="W357" s="3">
        <f t="shared" si="223"/>
        <v>3</v>
      </c>
      <c r="X357" s="3">
        <f t="shared" si="224"/>
        <v>2</v>
      </c>
      <c r="Y357" s="3">
        <f t="shared" si="225"/>
        <v>6</v>
      </c>
      <c r="Z357" s="3">
        <f t="shared" si="226"/>
        <v>8</v>
      </c>
      <c r="AA357" s="3">
        <f t="shared" si="227"/>
        <v>5</v>
      </c>
      <c r="AB357" s="3">
        <f t="shared" si="228"/>
        <v>4</v>
      </c>
      <c r="AC357" s="3">
        <f t="shared" si="229"/>
        <v>1</v>
      </c>
      <c r="AD357" s="3">
        <f t="shared" si="230"/>
        <v>10</v>
      </c>
      <c r="AE357" s="3"/>
      <c r="AF357" s="3">
        <f t="shared" si="231"/>
        <v>0</v>
      </c>
      <c r="AG357" s="3">
        <f t="shared" si="232"/>
        <v>0</v>
      </c>
      <c r="AH357" s="3">
        <f t="shared" si="233"/>
        <v>0</v>
      </c>
      <c r="AI357" s="3">
        <f t="shared" si="234"/>
        <v>0</v>
      </c>
      <c r="AJ357" s="3">
        <f t="shared" si="235"/>
        <v>0</v>
      </c>
      <c r="AK357" s="3">
        <f t="shared" si="236"/>
        <v>0</v>
      </c>
      <c r="AL357" s="3">
        <f t="shared" si="237"/>
        <v>0</v>
      </c>
      <c r="AM357" s="3">
        <f t="shared" si="238"/>
        <v>0</v>
      </c>
      <c r="AN357" s="3">
        <f t="shared" si="239"/>
        <v>0</v>
      </c>
      <c r="AO357" s="3">
        <f t="shared" si="240"/>
        <v>0</v>
      </c>
      <c r="AP357" s="3"/>
      <c r="AQ357" s="3">
        <f t="shared" si="241"/>
        <v>7</v>
      </c>
      <c r="AR357" s="3">
        <f t="shared" si="242"/>
        <v>9</v>
      </c>
      <c r="AS357" s="3">
        <f t="shared" si="243"/>
        <v>3</v>
      </c>
      <c r="AT357" s="3">
        <f t="shared" si="244"/>
        <v>2</v>
      </c>
      <c r="AU357" s="3">
        <f t="shared" si="245"/>
        <v>6</v>
      </c>
      <c r="AV357" s="3">
        <f t="shared" si="246"/>
        <v>8</v>
      </c>
      <c r="AW357" s="3">
        <f t="shared" si="247"/>
        <v>5</v>
      </c>
      <c r="AX357" s="3">
        <f t="shared" si="248"/>
        <v>4</v>
      </c>
      <c r="AY357" s="3">
        <f t="shared" si="249"/>
        <v>1</v>
      </c>
      <c r="AZ357" s="3">
        <f t="shared" si="250"/>
        <v>10</v>
      </c>
      <c r="BA357" s="3"/>
      <c r="BB357" s="6">
        <f t="shared" si="251"/>
        <v>5</v>
      </c>
      <c r="BC357" s="3">
        <f t="shared" si="252"/>
        <v>5</v>
      </c>
      <c r="BD357" s="3">
        <f t="shared" si="255"/>
        <v>27</v>
      </c>
      <c r="BE357" s="3">
        <f t="shared" si="256"/>
        <v>28</v>
      </c>
      <c r="BF357" s="3">
        <f t="shared" si="257"/>
        <v>13</v>
      </c>
      <c r="BG357" s="3">
        <f t="shared" si="258"/>
        <v>12</v>
      </c>
      <c r="BH357" s="3">
        <f t="shared" si="259"/>
        <v>12</v>
      </c>
      <c r="BI357" s="28">
        <f t="shared" si="260"/>
        <v>12.5</v>
      </c>
      <c r="BJ357" s="28">
        <f t="shared" si="261"/>
        <v>4.7871355387816905</v>
      </c>
      <c r="BK357" s="44">
        <f t="shared" si="262"/>
        <v>-0.10444659357341871</v>
      </c>
      <c r="BL357" s="45">
        <f t="shared" si="253"/>
        <v>0.45840747426404427</v>
      </c>
      <c r="BM357" s="39"/>
      <c r="BN357" s="39" t="str">
        <f t="shared" si="263"/>
        <v/>
      </c>
      <c r="BP357" s="12">
        <f t="shared" si="264"/>
        <v>5.1037364228231304E-2</v>
      </c>
    </row>
    <row r="358" spans="1:68">
      <c r="A358" s="43" t="s">
        <v>1264</v>
      </c>
      <c r="B358" s="43" t="s">
        <v>1265</v>
      </c>
      <c r="C358" s="43" t="s">
        <v>150</v>
      </c>
      <c r="D358" s="43" t="s">
        <v>1266</v>
      </c>
      <c r="E358" s="43" t="s">
        <v>1260</v>
      </c>
      <c r="F358" s="12" t="str">
        <f t="shared" si="254"/>
        <v>Antimicrobi</v>
      </c>
      <c r="H358" s="12">
        <f>VLOOKUP($B358,data!$B$3:$Q$11565,'diff expr Varroa+DWV'!H$7,FALSE)</f>
        <v>3.6535616636188299</v>
      </c>
      <c r="I358" s="12">
        <f>VLOOKUP($B358,data!$B$3:$Q$11565,'diff expr Varroa+DWV'!I$7,FALSE)</f>
        <v>3.4870161193063098</v>
      </c>
      <c r="J358" s="12">
        <f>VLOOKUP($B358,data!$B$3:$Q$11565,'diff expr Varroa+DWV'!J$7,FALSE)</f>
        <v>4.6393553598667303</v>
      </c>
      <c r="K358" s="12">
        <f>VLOOKUP($B358,data!$B$3:$Q$11565,'diff expr Varroa+DWV'!K$7,FALSE)</f>
        <v>3.4706286095040801</v>
      </c>
      <c r="L358" s="12">
        <f>VLOOKUP($B358,data!$B$3:$Q$11565,'diff expr Varroa+DWV'!L$7,FALSE)</f>
        <v>3.9446609719593901</v>
      </c>
      <c r="M358" s="12">
        <f>VLOOKUP($B358,data!$B$3:$Q$11565,'diff expr Varroa+DWV'!M$7,FALSE)</f>
        <v>3.4086250003018401</v>
      </c>
      <c r="N358" s="12">
        <f>VLOOKUP($B358,data!$B$3:$Q$11565,'diff expr Varroa+DWV'!N$7,FALSE)</f>
        <v>3.5144020463037902</v>
      </c>
      <c r="O358" s="12">
        <f>VLOOKUP($B358,data!$B$3:$Q$11565,'diff expr Varroa+DWV'!O$7,FALSE)</f>
        <v>3.42420286852819</v>
      </c>
      <c r="P358" s="12">
        <f>VLOOKUP($B358,data!$B$3:$Q$11565,'diff expr Varroa+DWV'!P$7,FALSE)</f>
        <v>2.8218677180984102</v>
      </c>
      <c r="Q358" s="12">
        <f>VLOOKUP($B358,data!$B$3:$Q$11565,'diff expr Varroa+DWV'!Q$7,FALSE)</f>
        <v>5.81282804418474</v>
      </c>
      <c r="S358" s="40" t="str">
        <f>IF(COUNTIF(H358:L358,"&gt;"&amp;'reference parameters'!$B$2)&gt;='reference parameters'!$B$3,IF(COUNTIF('diff expr Varroa+DWV'!M358:Q358,"&gt;"&amp;'reference parameters'!$B$2)&gt;='reference parameters'!$B$4,"OK"))</f>
        <v>OK</v>
      </c>
      <c r="U358" s="3">
        <f t="shared" si="221"/>
        <v>7</v>
      </c>
      <c r="V358" s="3">
        <f t="shared" si="222"/>
        <v>5</v>
      </c>
      <c r="W358" s="3">
        <f t="shared" si="223"/>
        <v>9</v>
      </c>
      <c r="X358" s="3">
        <f t="shared" si="224"/>
        <v>4</v>
      </c>
      <c r="Y358" s="3">
        <f t="shared" si="225"/>
        <v>8</v>
      </c>
      <c r="Z358" s="3">
        <f t="shared" si="226"/>
        <v>2</v>
      </c>
      <c r="AA358" s="3">
        <f t="shared" si="227"/>
        <v>6</v>
      </c>
      <c r="AB358" s="3">
        <f t="shared" si="228"/>
        <v>3</v>
      </c>
      <c r="AC358" s="3">
        <f t="shared" si="229"/>
        <v>1</v>
      </c>
      <c r="AD358" s="3">
        <f t="shared" si="230"/>
        <v>10</v>
      </c>
      <c r="AE358" s="3"/>
      <c r="AF358" s="3">
        <f t="shared" si="231"/>
        <v>0</v>
      </c>
      <c r="AG358" s="3">
        <f t="shared" si="232"/>
        <v>0</v>
      </c>
      <c r="AH358" s="3">
        <f t="shared" si="233"/>
        <v>0</v>
      </c>
      <c r="AI358" s="3">
        <f t="shared" si="234"/>
        <v>0</v>
      </c>
      <c r="AJ358" s="3">
        <f t="shared" si="235"/>
        <v>0</v>
      </c>
      <c r="AK358" s="3">
        <f t="shared" si="236"/>
        <v>0</v>
      </c>
      <c r="AL358" s="3">
        <f t="shared" si="237"/>
        <v>0</v>
      </c>
      <c r="AM358" s="3">
        <f t="shared" si="238"/>
        <v>0</v>
      </c>
      <c r="AN358" s="3">
        <f t="shared" si="239"/>
        <v>0</v>
      </c>
      <c r="AO358" s="3">
        <f t="shared" si="240"/>
        <v>0</v>
      </c>
      <c r="AP358" s="3"/>
      <c r="AQ358" s="3">
        <f t="shared" si="241"/>
        <v>7</v>
      </c>
      <c r="AR358" s="3">
        <f t="shared" si="242"/>
        <v>5</v>
      </c>
      <c r="AS358" s="3">
        <f t="shared" si="243"/>
        <v>9</v>
      </c>
      <c r="AT358" s="3">
        <f t="shared" si="244"/>
        <v>4</v>
      </c>
      <c r="AU358" s="3">
        <f t="shared" si="245"/>
        <v>8</v>
      </c>
      <c r="AV358" s="3">
        <f t="shared" si="246"/>
        <v>2</v>
      </c>
      <c r="AW358" s="3">
        <f t="shared" si="247"/>
        <v>6</v>
      </c>
      <c r="AX358" s="3">
        <f t="shared" si="248"/>
        <v>3</v>
      </c>
      <c r="AY358" s="3">
        <f t="shared" si="249"/>
        <v>1</v>
      </c>
      <c r="AZ358" s="3">
        <f t="shared" si="250"/>
        <v>10</v>
      </c>
      <c r="BA358" s="3"/>
      <c r="BB358" s="6">
        <f t="shared" si="251"/>
        <v>5</v>
      </c>
      <c r="BC358" s="3">
        <f t="shared" si="252"/>
        <v>5</v>
      </c>
      <c r="BD358" s="3">
        <f t="shared" si="255"/>
        <v>33</v>
      </c>
      <c r="BE358" s="3">
        <f t="shared" si="256"/>
        <v>22</v>
      </c>
      <c r="BF358" s="3">
        <f t="shared" si="257"/>
        <v>7</v>
      </c>
      <c r="BG358" s="3">
        <f t="shared" si="258"/>
        <v>18</v>
      </c>
      <c r="BH358" s="3">
        <f t="shared" si="259"/>
        <v>7</v>
      </c>
      <c r="BI358" s="28">
        <f t="shared" si="260"/>
        <v>12.5</v>
      </c>
      <c r="BJ358" s="28">
        <f t="shared" si="261"/>
        <v>4.7871355387816905</v>
      </c>
      <c r="BK358" s="44">
        <f t="shared" si="262"/>
        <v>-1.1489125293076057</v>
      </c>
      <c r="BL358" s="45">
        <f t="shared" si="253"/>
        <v>0.12529602534284204</v>
      </c>
      <c r="BM358" s="39"/>
      <c r="BN358" s="39" t="str">
        <f t="shared" si="263"/>
        <v/>
      </c>
      <c r="BP358" s="12">
        <f t="shared" si="264"/>
        <v>-4.8528870382961043E-3</v>
      </c>
    </row>
    <row r="359" spans="1:68">
      <c r="A359" s="43" t="s">
        <v>1267</v>
      </c>
      <c r="B359" s="43" t="s">
        <v>1268</v>
      </c>
      <c r="C359" s="43" t="s">
        <v>150</v>
      </c>
      <c r="D359" s="43" t="s">
        <v>1269</v>
      </c>
      <c r="E359" s="43" t="s">
        <v>1260</v>
      </c>
      <c r="F359" s="12" t="str">
        <f t="shared" si="254"/>
        <v>Antimicrobi</v>
      </c>
      <c r="H359" s="12" t="e">
        <f>VLOOKUP($B359,data!$B$3:$Q$11565,'diff expr Varroa+DWV'!H$7,FALSE)</f>
        <v>#N/A</v>
      </c>
      <c r="I359" s="12" t="e">
        <f>VLOOKUP($B359,data!$B$3:$Q$11565,'diff expr Varroa+DWV'!I$7,FALSE)</f>
        <v>#N/A</v>
      </c>
      <c r="J359" s="12" t="e">
        <f>VLOOKUP($B359,data!$B$3:$Q$11565,'diff expr Varroa+DWV'!J$7,FALSE)</f>
        <v>#N/A</v>
      </c>
      <c r="K359" s="12" t="e">
        <f>VLOOKUP($B359,data!$B$3:$Q$11565,'diff expr Varroa+DWV'!K$7,FALSE)</f>
        <v>#N/A</v>
      </c>
      <c r="L359" s="12" t="e">
        <f>VLOOKUP($B359,data!$B$3:$Q$11565,'diff expr Varroa+DWV'!L$7,FALSE)</f>
        <v>#N/A</v>
      </c>
      <c r="M359" s="12" t="e">
        <f>VLOOKUP($B359,data!$B$3:$Q$11565,'diff expr Varroa+DWV'!M$7,FALSE)</f>
        <v>#N/A</v>
      </c>
      <c r="N359" s="12" t="e">
        <f>VLOOKUP($B359,data!$B$3:$Q$11565,'diff expr Varroa+DWV'!N$7,FALSE)</f>
        <v>#N/A</v>
      </c>
      <c r="O359" s="12" t="e">
        <f>VLOOKUP($B359,data!$B$3:$Q$11565,'diff expr Varroa+DWV'!O$7,FALSE)</f>
        <v>#N/A</v>
      </c>
      <c r="P359" s="12" t="e">
        <f>VLOOKUP($B359,data!$B$3:$Q$11565,'diff expr Varroa+DWV'!P$7,FALSE)</f>
        <v>#N/A</v>
      </c>
      <c r="Q359" s="12" t="e">
        <f>VLOOKUP($B359,data!$B$3:$Q$11565,'diff expr Varroa+DWV'!Q$7,FALSE)</f>
        <v>#N/A</v>
      </c>
      <c r="S359" s="40" t="b">
        <f>IF(COUNTIF(H359:L359,"&gt;"&amp;'reference parameters'!$B$2)&gt;='reference parameters'!$B$3,IF(COUNTIF('diff expr Varroa+DWV'!M359:Q359,"&gt;"&amp;'reference parameters'!$B$2)&gt;='reference parameters'!$B$4,"OK"))</f>
        <v>0</v>
      </c>
      <c r="U359" s="3" t="b">
        <f t="shared" si="221"/>
        <v>0</v>
      </c>
      <c r="V359" s="3" t="b">
        <f t="shared" si="222"/>
        <v>0</v>
      </c>
      <c r="W359" s="3" t="b">
        <f t="shared" si="223"/>
        <v>0</v>
      </c>
      <c r="X359" s="3" t="b">
        <f t="shared" si="224"/>
        <v>0</v>
      </c>
      <c r="Y359" s="3" t="b">
        <f t="shared" si="225"/>
        <v>0</v>
      </c>
      <c r="Z359" s="3" t="b">
        <f t="shared" si="226"/>
        <v>0</v>
      </c>
      <c r="AA359" s="3" t="b">
        <f t="shared" si="227"/>
        <v>0</v>
      </c>
      <c r="AB359" s="3" t="b">
        <f t="shared" si="228"/>
        <v>0</v>
      </c>
      <c r="AC359" s="3" t="b">
        <f t="shared" si="229"/>
        <v>0</v>
      </c>
      <c r="AD359" s="3" t="b">
        <f t="shared" si="230"/>
        <v>0</v>
      </c>
      <c r="AE359" s="3"/>
      <c r="AF359" s="3" t="str">
        <f t="shared" si="231"/>
        <v/>
      </c>
      <c r="AG359" s="3" t="str">
        <f t="shared" si="232"/>
        <v/>
      </c>
      <c r="AH359" s="3" t="str">
        <f t="shared" si="233"/>
        <v/>
      </c>
      <c r="AI359" s="3" t="str">
        <f t="shared" si="234"/>
        <v/>
      </c>
      <c r="AJ359" s="3" t="str">
        <f t="shared" si="235"/>
        <v/>
      </c>
      <c r="AK359" s="3" t="str">
        <f t="shared" si="236"/>
        <v/>
      </c>
      <c r="AL359" s="3" t="str">
        <f t="shared" si="237"/>
        <v/>
      </c>
      <c r="AM359" s="3" t="str">
        <f t="shared" si="238"/>
        <v/>
      </c>
      <c r="AN359" s="3" t="str">
        <f t="shared" si="239"/>
        <v/>
      </c>
      <c r="AO359" s="3" t="str">
        <f t="shared" si="240"/>
        <v/>
      </c>
      <c r="AP359" s="3"/>
      <c r="AQ359" s="3" t="str">
        <f t="shared" si="241"/>
        <v/>
      </c>
      <c r="AR359" s="3" t="str">
        <f t="shared" si="242"/>
        <v/>
      </c>
      <c r="AS359" s="3" t="str">
        <f t="shared" si="243"/>
        <v/>
      </c>
      <c r="AT359" s="3" t="str">
        <f t="shared" si="244"/>
        <v/>
      </c>
      <c r="AU359" s="3" t="str">
        <f t="shared" si="245"/>
        <v/>
      </c>
      <c r="AV359" s="3" t="str">
        <f t="shared" si="246"/>
        <v/>
      </c>
      <c r="AW359" s="3" t="str">
        <f t="shared" si="247"/>
        <v/>
      </c>
      <c r="AX359" s="3" t="str">
        <f t="shared" si="248"/>
        <v/>
      </c>
      <c r="AY359" s="3" t="str">
        <f t="shared" si="249"/>
        <v/>
      </c>
      <c r="AZ359" s="3" t="str">
        <f t="shared" si="250"/>
        <v/>
      </c>
      <c r="BA359" s="3"/>
      <c r="BB359" s="6">
        <f t="shared" si="251"/>
        <v>0</v>
      </c>
      <c r="BC359" s="3">
        <f t="shared" si="252"/>
        <v>0</v>
      </c>
      <c r="BD359" s="3">
        <f t="shared" si="255"/>
        <v>0</v>
      </c>
      <c r="BE359" s="3">
        <f t="shared" si="256"/>
        <v>0</v>
      </c>
      <c r="BF359" s="3">
        <f t="shared" si="257"/>
        <v>0</v>
      </c>
      <c r="BG359" s="3">
        <f t="shared" si="258"/>
        <v>0</v>
      </c>
      <c r="BH359" s="3">
        <f t="shared" si="259"/>
        <v>0</v>
      </c>
      <c r="BI359" s="28">
        <f t="shared" si="260"/>
        <v>0</v>
      </c>
      <c r="BJ359" s="28">
        <f t="shared" si="261"/>
        <v>0</v>
      </c>
      <c r="BK359" s="44" t="e">
        <f t="shared" si="262"/>
        <v>#DIV/0!</v>
      </c>
      <c r="BL359" s="45" t="str">
        <f t="shared" si="253"/>
        <v/>
      </c>
      <c r="BM359" s="39"/>
      <c r="BN359" s="39" t="str">
        <f t="shared" si="263"/>
        <v/>
      </c>
      <c r="BP359" s="12" t="e">
        <f t="shared" si="264"/>
        <v>#N/A</v>
      </c>
    </row>
    <row r="360" spans="1:68">
      <c r="A360" s="43" t="s">
        <v>1270</v>
      </c>
      <c r="B360" s="43" t="s">
        <v>1271</v>
      </c>
      <c r="C360" s="43" t="s">
        <v>1258</v>
      </c>
      <c r="D360" s="43" t="s">
        <v>1272</v>
      </c>
      <c r="E360" s="43" t="s">
        <v>1260</v>
      </c>
      <c r="F360" s="12" t="str">
        <f t="shared" si="254"/>
        <v>Antimicrobi</v>
      </c>
      <c r="H360" s="12">
        <f>VLOOKUP($B360,data!$B$3:$Q$11565,'diff expr Varroa+DWV'!H$7,FALSE)</f>
        <v>3.5040133865677898</v>
      </c>
      <c r="I360" s="12">
        <f>VLOOKUP($B360,data!$B$3:$Q$11565,'diff expr Varroa+DWV'!I$7,FALSE)</f>
        <v>3.2942621936663499</v>
      </c>
      <c r="J360" s="12">
        <f>VLOOKUP($B360,data!$B$3:$Q$11565,'diff expr Varroa+DWV'!J$7,FALSE)</f>
        <v>3.6381873987360902</v>
      </c>
      <c r="K360" s="12">
        <f>VLOOKUP($B360,data!$B$3:$Q$11565,'diff expr Varroa+DWV'!K$7,FALSE)</f>
        <v>3.7319397910766599</v>
      </c>
      <c r="L360" s="12">
        <f>VLOOKUP($B360,data!$B$3:$Q$11565,'diff expr Varroa+DWV'!L$7,FALSE)</f>
        <v>3.33407035458014</v>
      </c>
      <c r="M360" s="12">
        <f>VLOOKUP($B360,data!$B$3:$Q$11565,'diff expr Varroa+DWV'!M$7,FALSE)</f>
        <v>3.23818724324593</v>
      </c>
      <c r="N360" s="12">
        <f>VLOOKUP($B360,data!$B$3:$Q$11565,'diff expr Varroa+DWV'!N$7,FALSE)</f>
        <v>3.31389066967124</v>
      </c>
      <c r="O360" s="12">
        <f>VLOOKUP($B360,data!$B$3:$Q$11565,'diff expr Varroa+DWV'!O$7,FALSE)</f>
        <v>3.42420286852819</v>
      </c>
      <c r="P360" s="12">
        <f>VLOOKUP($B360,data!$B$3:$Q$11565,'diff expr Varroa+DWV'!P$7,FALSE)</f>
        <v>3.3893867502571098</v>
      </c>
      <c r="Q360" s="12">
        <f>VLOOKUP($B360,data!$B$3:$Q$11565,'diff expr Varroa+DWV'!Q$7,FALSE)</f>
        <v>6.2843132996066204</v>
      </c>
      <c r="S360" s="40" t="str">
        <f>IF(COUNTIF(H360:L360,"&gt;"&amp;'reference parameters'!$B$2)&gt;='reference parameters'!$B$3,IF(COUNTIF('diff expr Varroa+DWV'!M360:Q360,"&gt;"&amp;'reference parameters'!$B$2)&gt;='reference parameters'!$B$4,"OK"))</f>
        <v>OK</v>
      </c>
      <c r="U360" s="3">
        <f t="shared" si="221"/>
        <v>7</v>
      </c>
      <c r="V360" s="3">
        <f t="shared" si="222"/>
        <v>2</v>
      </c>
      <c r="W360" s="3">
        <f t="shared" si="223"/>
        <v>8</v>
      </c>
      <c r="X360" s="3">
        <f t="shared" si="224"/>
        <v>9</v>
      </c>
      <c r="Y360" s="3">
        <f t="shared" si="225"/>
        <v>4</v>
      </c>
      <c r="Z360" s="3">
        <f t="shared" si="226"/>
        <v>1</v>
      </c>
      <c r="AA360" s="3">
        <f t="shared" si="227"/>
        <v>3</v>
      </c>
      <c r="AB360" s="3">
        <f t="shared" si="228"/>
        <v>6</v>
      </c>
      <c r="AC360" s="3">
        <f t="shared" si="229"/>
        <v>5</v>
      </c>
      <c r="AD360" s="3">
        <f t="shared" si="230"/>
        <v>10</v>
      </c>
      <c r="AE360" s="3"/>
      <c r="AF360" s="3">
        <f t="shared" si="231"/>
        <v>0</v>
      </c>
      <c r="AG360" s="3">
        <f t="shared" si="232"/>
        <v>0</v>
      </c>
      <c r="AH360" s="3">
        <f t="shared" si="233"/>
        <v>0</v>
      </c>
      <c r="AI360" s="3">
        <f t="shared" si="234"/>
        <v>0</v>
      </c>
      <c r="AJ360" s="3">
        <f t="shared" si="235"/>
        <v>0</v>
      </c>
      <c r="AK360" s="3">
        <f t="shared" si="236"/>
        <v>0</v>
      </c>
      <c r="AL360" s="3">
        <f t="shared" si="237"/>
        <v>0</v>
      </c>
      <c r="AM360" s="3">
        <f t="shared" si="238"/>
        <v>0</v>
      </c>
      <c r="AN360" s="3">
        <f t="shared" si="239"/>
        <v>0</v>
      </c>
      <c r="AO360" s="3">
        <f t="shared" si="240"/>
        <v>0</v>
      </c>
      <c r="AP360" s="3"/>
      <c r="AQ360" s="3">
        <f t="shared" si="241"/>
        <v>7</v>
      </c>
      <c r="AR360" s="3">
        <f t="shared" si="242"/>
        <v>2</v>
      </c>
      <c r="AS360" s="3">
        <f t="shared" si="243"/>
        <v>8</v>
      </c>
      <c r="AT360" s="3">
        <f t="shared" si="244"/>
        <v>9</v>
      </c>
      <c r="AU360" s="3">
        <f t="shared" si="245"/>
        <v>4</v>
      </c>
      <c r="AV360" s="3">
        <f t="shared" si="246"/>
        <v>1</v>
      </c>
      <c r="AW360" s="3">
        <f t="shared" si="247"/>
        <v>3</v>
      </c>
      <c r="AX360" s="3">
        <f t="shared" si="248"/>
        <v>6</v>
      </c>
      <c r="AY360" s="3">
        <f t="shared" si="249"/>
        <v>5</v>
      </c>
      <c r="AZ360" s="3">
        <f t="shared" si="250"/>
        <v>10</v>
      </c>
      <c r="BA360" s="3"/>
      <c r="BB360" s="6">
        <f t="shared" si="251"/>
        <v>5</v>
      </c>
      <c r="BC360" s="3">
        <f t="shared" si="252"/>
        <v>5</v>
      </c>
      <c r="BD360" s="3">
        <f t="shared" si="255"/>
        <v>30</v>
      </c>
      <c r="BE360" s="3">
        <f t="shared" si="256"/>
        <v>25</v>
      </c>
      <c r="BF360" s="3">
        <f t="shared" si="257"/>
        <v>10</v>
      </c>
      <c r="BG360" s="3">
        <f t="shared" si="258"/>
        <v>15</v>
      </c>
      <c r="BH360" s="3">
        <f t="shared" si="259"/>
        <v>10</v>
      </c>
      <c r="BI360" s="28">
        <f t="shared" si="260"/>
        <v>12.5</v>
      </c>
      <c r="BJ360" s="28">
        <f t="shared" si="261"/>
        <v>4.7871355387816905</v>
      </c>
      <c r="BK360" s="44">
        <f t="shared" si="262"/>
        <v>-0.5222329678670935</v>
      </c>
      <c r="BL360" s="45">
        <f t="shared" si="253"/>
        <v>0.30075406722029491</v>
      </c>
      <c r="BM360" s="39"/>
      <c r="BN360" s="39" t="str">
        <f t="shared" si="263"/>
        <v/>
      </c>
      <c r="BP360" s="12">
        <f t="shared" si="264"/>
        <v>5.0262711597167956E-2</v>
      </c>
    </row>
    <row r="361" spans="1:68">
      <c r="A361" s="43" t="s">
        <v>1273</v>
      </c>
      <c r="B361" s="43" t="s">
        <v>1274</v>
      </c>
      <c r="C361" s="43" t="s">
        <v>150</v>
      </c>
      <c r="D361" s="43" t="s">
        <v>1275</v>
      </c>
      <c r="E361" s="43" t="s">
        <v>1260</v>
      </c>
      <c r="F361" s="12" t="str">
        <f t="shared" si="254"/>
        <v>Antimicrobi</v>
      </c>
      <c r="H361" s="12">
        <f>VLOOKUP($B361,data!$B$3:$Q$11565,'diff expr Varroa+DWV'!H$7,FALSE)</f>
        <v>4.7882403612659497</v>
      </c>
      <c r="I361" s="12">
        <f>VLOOKUP($B361,data!$B$3:$Q$11565,'diff expr Varroa+DWV'!I$7,FALSE)</f>
        <v>4.9486052131722396</v>
      </c>
      <c r="J361" s="12">
        <f>VLOOKUP($B361,data!$B$3:$Q$11565,'diff expr Varroa+DWV'!J$7,FALSE)</f>
        <v>5.3510197543661198</v>
      </c>
      <c r="K361" s="12">
        <f>VLOOKUP($B361,data!$B$3:$Q$11565,'diff expr Varroa+DWV'!K$7,FALSE)</f>
        <v>4.2284225029819602</v>
      </c>
      <c r="L361" s="12">
        <f>VLOOKUP($B361,data!$B$3:$Q$11565,'diff expr Varroa+DWV'!L$7,FALSE)</f>
        <v>4.5079198595814196</v>
      </c>
      <c r="M361" s="12">
        <f>VLOOKUP($B361,data!$B$3:$Q$11565,'diff expr Varroa+DWV'!M$7,FALSE)</f>
        <v>4.5794486673888004</v>
      </c>
      <c r="N361" s="12">
        <f>VLOOKUP($B361,data!$B$3:$Q$11565,'diff expr Varroa+DWV'!N$7,FALSE)</f>
        <v>4.1706164353931596</v>
      </c>
      <c r="O361" s="12">
        <f>VLOOKUP($B361,data!$B$3:$Q$11565,'diff expr Varroa+DWV'!O$7,FALSE)</f>
        <v>4.69890729297832</v>
      </c>
      <c r="P361" s="12">
        <f>VLOOKUP($B361,data!$B$3:$Q$11565,'diff expr Varroa+DWV'!P$7,FALSE)</f>
        <v>5.0754103394275001</v>
      </c>
      <c r="Q361" s="12">
        <f>VLOOKUP($B361,data!$B$3:$Q$11565,'diff expr Varroa+DWV'!Q$7,FALSE)</f>
        <v>2.8218677180984102</v>
      </c>
      <c r="S361" s="40" t="str">
        <f>IF(COUNTIF(H361:L361,"&gt;"&amp;'reference parameters'!$B$2)&gt;='reference parameters'!$B$3,IF(COUNTIF('diff expr Varroa+DWV'!M361:Q361,"&gt;"&amp;'reference parameters'!$B$2)&gt;='reference parameters'!$B$4,"OK"))</f>
        <v>OK</v>
      </c>
      <c r="U361" s="3">
        <f t="shared" si="221"/>
        <v>7</v>
      </c>
      <c r="V361" s="3">
        <f t="shared" si="222"/>
        <v>8</v>
      </c>
      <c r="W361" s="3">
        <f t="shared" si="223"/>
        <v>10</v>
      </c>
      <c r="X361" s="3">
        <f t="shared" si="224"/>
        <v>3</v>
      </c>
      <c r="Y361" s="3">
        <f t="shared" si="225"/>
        <v>4</v>
      </c>
      <c r="Z361" s="3">
        <f t="shared" si="226"/>
        <v>5</v>
      </c>
      <c r="AA361" s="3">
        <f t="shared" si="227"/>
        <v>2</v>
      </c>
      <c r="AB361" s="3">
        <f t="shared" si="228"/>
        <v>6</v>
      </c>
      <c r="AC361" s="3">
        <f t="shared" si="229"/>
        <v>9</v>
      </c>
      <c r="AD361" s="3">
        <f t="shared" si="230"/>
        <v>1</v>
      </c>
      <c r="AE361" s="3"/>
      <c r="AF361" s="3">
        <f t="shared" si="231"/>
        <v>0</v>
      </c>
      <c r="AG361" s="3">
        <f t="shared" si="232"/>
        <v>0</v>
      </c>
      <c r="AH361" s="3">
        <f t="shared" si="233"/>
        <v>0</v>
      </c>
      <c r="AI361" s="3">
        <f t="shared" si="234"/>
        <v>0</v>
      </c>
      <c r="AJ361" s="3">
        <f t="shared" si="235"/>
        <v>0</v>
      </c>
      <c r="AK361" s="3">
        <f t="shared" si="236"/>
        <v>0</v>
      </c>
      <c r="AL361" s="3">
        <f t="shared" si="237"/>
        <v>0</v>
      </c>
      <c r="AM361" s="3">
        <f t="shared" si="238"/>
        <v>0</v>
      </c>
      <c r="AN361" s="3">
        <f t="shared" si="239"/>
        <v>0</v>
      </c>
      <c r="AO361" s="3">
        <f t="shared" si="240"/>
        <v>0</v>
      </c>
      <c r="AP361" s="3"/>
      <c r="AQ361" s="3">
        <f t="shared" si="241"/>
        <v>7</v>
      </c>
      <c r="AR361" s="3">
        <f t="shared" si="242"/>
        <v>8</v>
      </c>
      <c r="AS361" s="3">
        <f t="shared" si="243"/>
        <v>10</v>
      </c>
      <c r="AT361" s="3">
        <f t="shared" si="244"/>
        <v>3</v>
      </c>
      <c r="AU361" s="3">
        <f t="shared" si="245"/>
        <v>4</v>
      </c>
      <c r="AV361" s="3">
        <f t="shared" si="246"/>
        <v>5</v>
      </c>
      <c r="AW361" s="3">
        <f t="shared" si="247"/>
        <v>2</v>
      </c>
      <c r="AX361" s="3">
        <f t="shared" si="248"/>
        <v>6</v>
      </c>
      <c r="AY361" s="3">
        <f t="shared" si="249"/>
        <v>9</v>
      </c>
      <c r="AZ361" s="3">
        <f t="shared" si="250"/>
        <v>1</v>
      </c>
      <c r="BA361" s="3"/>
      <c r="BB361" s="6">
        <f t="shared" si="251"/>
        <v>5</v>
      </c>
      <c r="BC361" s="3">
        <f t="shared" si="252"/>
        <v>5</v>
      </c>
      <c r="BD361" s="3">
        <f t="shared" si="255"/>
        <v>32</v>
      </c>
      <c r="BE361" s="3">
        <f t="shared" si="256"/>
        <v>23</v>
      </c>
      <c r="BF361" s="3">
        <f t="shared" si="257"/>
        <v>8</v>
      </c>
      <c r="BG361" s="3">
        <f t="shared" si="258"/>
        <v>17</v>
      </c>
      <c r="BH361" s="3">
        <f t="shared" si="259"/>
        <v>8</v>
      </c>
      <c r="BI361" s="28">
        <f t="shared" si="260"/>
        <v>12.5</v>
      </c>
      <c r="BJ361" s="28">
        <f t="shared" si="261"/>
        <v>4.7871355387816905</v>
      </c>
      <c r="BK361" s="44">
        <f t="shared" si="262"/>
        <v>-0.94001934216076832</v>
      </c>
      <c r="BL361" s="45">
        <f t="shared" si="253"/>
        <v>0.17360381967471225</v>
      </c>
      <c r="BM361" s="39"/>
      <c r="BN361" s="39" t="str">
        <f t="shared" si="263"/>
        <v/>
      </c>
      <c r="BP361" s="12">
        <f t="shared" si="264"/>
        <v>-4.7696865805581017E-2</v>
      </c>
    </row>
    <row r="362" spans="1:68">
      <c r="A362" s="43" t="s">
        <v>1276</v>
      </c>
      <c r="B362" s="43" t="s">
        <v>1277</v>
      </c>
      <c r="C362" s="43" t="s">
        <v>1278</v>
      </c>
      <c r="D362" s="43" t="s">
        <v>1279</v>
      </c>
      <c r="E362" s="43" t="s">
        <v>1280</v>
      </c>
      <c r="F362" s="12" t="str">
        <f t="shared" si="254"/>
        <v>Vago orthol</v>
      </c>
      <c r="H362" s="12">
        <f>VLOOKUP($B362,data!$B$3:$Q$11565,'diff expr Varroa+DWV'!H$7,FALSE)</f>
        <v>12.9162183693917</v>
      </c>
      <c r="I362" s="12">
        <f>VLOOKUP($B362,data!$B$3:$Q$11565,'diff expr Varroa+DWV'!I$7,FALSE)</f>
        <v>12.941522701813399</v>
      </c>
      <c r="J362" s="12">
        <f>VLOOKUP($B362,data!$B$3:$Q$11565,'diff expr Varroa+DWV'!J$7,FALSE)</f>
        <v>12.817551208146099</v>
      </c>
      <c r="K362" s="12">
        <f>VLOOKUP($B362,data!$B$3:$Q$11565,'diff expr Varroa+DWV'!K$7,FALSE)</f>
        <v>12.431040730785799</v>
      </c>
      <c r="L362" s="12">
        <f>VLOOKUP($B362,data!$B$3:$Q$11565,'diff expr Varroa+DWV'!L$7,FALSE)</f>
        <v>12.3122361130768</v>
      </c>
      <c r="M362" s="12">
        <f>VLOOKUP($B362,data!$B$3:$Q$11565,'diff expr Varroa+DWV'!M$7,FALSE)</f>
        <v>12.172872013352499</v>
      </c>
      <c r="N362" s="12">
        <f>VLOOKUP($B362,data!$B$3:$Q$11565,'diff expr Varroa+DWV'!N$7,FALSE)</f>
        <v>12.8685741585789</v>
      </c>
      <c r="O362" s="12">
        <f>VLOOKUP($B362,data!$B$3:$Q$11565,'diff expr Varroa+DWV'!O$7,FALSE)</f>
        <v>12.071694691325501</v>
      </c>
      <c r="P362" s="12">
        <f>VLOOKUP($B362,data!$B$3:$Q$11565,'diff expr Varroa+DWV'!P$7,FALSE)</f>
        <v>13.055428565839399</v>
      </c>
      <c r="Q362" s="12">
        <f>VLOOKUP($B362,data!$B$3:$Q$11565,'diff expr Varroa+DWV'!Q$7,FALSE)</f>
        <v>13.5738244436497</v>
      </c>
      <c r="S362" s="40" t="str">
        <f>IF(COUNTIF(H362:L362,"&gt;"&amp;'reference parameters'!$B$2)&gt;='reference parameters'!$B$3,IF(COUNTIF('diff expr Varroa+DWV'!M362:Q362,"&gt;"&amp;'reference parameters'!$B$2)&gt;='reference parameters'!$B$4,"OK"))</f>
        <v>OK</v>
      </c>
      <c r="U362" s="3">
        <f t="shared" si="221"/>
        <v>7</v>
      </c>
      <c r="V362" s="3">
        <f t="shared" si="222"/>
        <v>8</v>
      </c>
      <c r="W362" s="3">
        <f t="shared" si="223"/>
        <v>5</v>
      </c>
      <c r="X362" s="3">
        <f t="shared" si="224"/>
        <v>4</v>
      </c>
      <c r="Y362" s="3">
        <f t="shared" si="225"/>
        <v>3</v>
      </c>
      <c r="Z362" s="3">
        <f t="shared" si="226"/>
        <v>2</v>
      </c>
      <c r="AA362" s="3">
        <f t="shared" si="227"/>
        <v>6</v>
      </c>
      <c r="AB362" s="3">
        <f t="shared" si="228"/>
        <v>1</v>
      </c>
      <c r="AC362" s="3">
        <f t="shared" si="229"/>
        <v>9</v>
      </c>
      <c r="AD362" s="3">
        <f t="shared" si="230"/>
        <v>10</v>
      </c>
      <c r="AE362" s="3"/>
      <c r="AF362" s="3">
        <f t="shared" si="231"/>
        <v>0</v>
      </c>
      <c r="AG362" s="3">
        <f t="shared" si="232"/>
        <v>0</v>
      </c>
      <c r="AH362" s="3">
        <f t="shared" si="233"/>
        <v>0</v>
      </c>
      <c r="AI362" s="3">
        <f t="shared" si="234"/>
        <v>0</v>
      </c>
      <c r="AJ362" s="3">
        <f t="shared" si="235"/>
        <v>0</v>
      </c>
      <c r="AK362" s="3">
        <f t="shared" si="236"/>
        <v>0</v>
      </c>
      <c r="AL362" s="3">
        <f t="shared" si="237"/>
        <v>0</v>
      </c>
      <c r="AM362" s="3">
        <f t="shared" si="238"/>
        <v>0</v>
      </c>
      <c r="AN362" s="3">
        <f t="shared" si="239"/>
        <v>0</v>
      </c>
      <c r="AO362" s="3">
        <f t="shared" si="240"/>
        <v>0</v>
      </c>
      <c r="AP362" s="3"/>
      <c r="AQ362" s="3">
        <f t="shared" si="241"/>
        <v>7</v>
      </c>
      <c r="AR362" s="3">
        <f t="shared" si="242"/>
        <v>8</v>
      </c>
      <c r="AS362" s="3">
        <f t="shared" si="243"/>
        <v>5</v>
      </c>
      <c r="AT362" s="3">
        <f t="shared" si="244"/>
        <v>4</v>
      </c>
      <c r="AU362" s="3">
        <f t="shared" si="245"/>
        <v>3</v>
      </c>
      <c r="AV362" s="3">
        <f t="shared" si="246"/>
        <v>2</v>
      </c>
      <c r="AW362" s="3">
        <f t="shared" si="247"/>
        <v>6</v>
      </c>
      <c r="AX362" s="3">
        <f t="shared" si="248"/>
        <v>1</v>
      </c>
      <c r="AY362" s="3">
        <f t="shared" si="249"/>
        <v>9</v>
      </c>
      <c r="AZ362" s="3">
        <f t="shared" si="250"/>
        <v>10</v>
      </c>
      <c r="BA362" s="3"/>
      <c r="BB362" s="6">
        <f t="shared" si="251"/>
        <v>5</v>
      </c>
      <c r="BC362" s="3">
        <f t="shared" si="252"/>
        <v>5</v>
      </c>
      <c r="BD362" s="3">
        <f t="shared" si="255"/>
        <v>27</v>
      </c>
      <c r="BE362" s="3">
        <f t="shared" si="256"/>
        <v>28</v>
      </c>
      <c r="BF362" s="3">
        <f t="shared" si="257"/>
        <v>13</v>
      </c>
      <c r="BG362" s="3">
        <f t="shared" si="258"/>
        <v>12</v>
      </c>
      <c r="BH362" s="3">
        <f t="shared" si="259"/>
        <v>12</v>
      </c>
      <c r="BI362" s="28">
        <f t="shared" si="260"/>
        <v>12.5</v>
      </c>
      <c r="BJ362" s="28">
        <f t="shared" si="261"/>
        <v>4.7871355387816905</v>
      </c>
      <c r="BK362" s="44">
        <f t="shared" si="262"/>
        <v>-0.10444659357341871</v>
      </c>
      <c r="BL362" s="45">
        <f t="shared" si="253"/>
        <v>0.45840747426404427</v>
      </c>
      <c r="BM362" s="39"/>
      <c r="BN362" s="39" t="str">
        <f t="shared" si="263"/>
        <v/>
      </c>
      <c r="BP362" s="12">
        <f t="shared" si="264"/>
        <v>2.2119304937879558E-3</v>
      </c>
    </row>
    <row r="363" spans="1:68">
      <c r="A363" s="43" t="s">
        <v>1281</v>
      </c>
      <c r="B363" s="43" t="s">
        <v>1282</v>
      </c>
      <c r="C363" s="43" t="s">
        <v>1283</v>
      </c>
      <c r="D363" s="43" t="s">
        <v>1284</v>
      </c>
      <c r="E363" s="43" t="s">
        <v>1285</v>
      </c>
      <c r="F363" s="12" t="str">
        <f t="shared" si="254"/>
        <v>RNAi</v>
      </c>
      <c r="H363" s="12" t="e">
        <f>VLOOKUP($B363,data!$B$3:$Q$11565,'diff expr Varroa+DWV'!H$7,FALSE)</f>
        <v>#N/A</v>
      </c>
      <c r="I363" s="12" t="e">
        <f>VLOOKUP($B363,data!$B$3:$Q$11565,'diff expr Varroa+DWV'!I$7,FALSE)</f>
        <v>#N/A</v>
      </c>
      <c r="J363" s="12" t="e">
        <f>VLOOKUP($B363,data!$B$3:$Q$11565,'diff expr Varroa+DWV'!J$7,FALSE)</f>
        <v>#N/A</v>
      </c>
      <c r="K363" s="12" t="e">
        <f>VLOOKUP($B363,data!$B$3:$Q$11565,'diff expr Varroa+DWV'!K$7,FALSE)</f>
        <v>#N/A</v>
      </c>
      <c r="L363" s="12" t="e">
        <f>VLOOKUP($B363,data!$B$3:$Q$11565,'diff expr Varroa+DWV'!L$7,FALSE)</f>
        <v>#N/A</v>
      </c>
      <c r="M363" s="12" t="e">
        <f>VLOOKUP($B363,data!$B$3:$Q$11565,'diff expr Varroa+DWV'!M$7,FALSE)</f>
        <v>#N/A</v>
      </c>
      <c r="N363" s="12" t="e">
        <f>VLOOKUP($B363,data!$B$3:$Q$11565,'diff expr Varroa+DWV'!N$7,FALSE)</f>
        <v>#N/A</v>
      </c>
      <c r="O363" s="12" t="e">
        <f>VLOOKUP($B363,data!$B$3:$Q$11565,'diff expr Varroa+DWV'!O$7,FALSE)</f>
        <v>#N/A</v>
      </c>
      <c r="P363" s="12" t="e">
        <f>VLOOKUP($B363,data!$B$3:$Q$11565,'diff expr Varroa+DWV'!P$7,FALSE)</f>
        <v>#N/A</v>
      </c>
      <c r="Q363" s="12" t="e">
        <f>VLOOKUP($B363,data!$B$3:$Q$11565,'diff expr Varroa+DWV'!Q$7,FALSE)</f>
        <v>#N/A</v>
      </c>
      <c r="S363" s="40" t="b">
        <f>IF(COUNTIF(H363:L363,"&gt;"&amp;'reference parameters'!$B$2)&gt;='reference parameters'!$B$3,IF(COUNTIF('diff expr Varroa+DWV'!M363:Q363,"&gt;"&amp;'reference parameters'!$B$2)&gt;='reference parameters'!$B$4,"OK"))</f>
        <v>0</v>
      </c>
      <c r="U363" s="3" t="b">
        <f t="shared" si="221"/>
        <v>0</v>
      </c>
      <c r="V363" s="3" t="b">
        <f t="shared" si="222"/>
        <v>0</v>
      </c>
      <c r="W363" s="3" t="b">
        <f t="shared" si="223"/>
        <v>0</v>
      </c>
      <c r="X363" s="3" t="b">
        <f t="shared" si="224"/>
        <v>0</v>
      </c>
      <c r="Y363" s="3" t="b">
        <f t="shared" si="225"/>
        <v>0</v>
      </c>
      <c r="Z363" s="3" t="b">
        <f t="shared" si="226"/>
        <v>0</v>
      </c>
      <c r="AA363" s="3" t="b">
        <f t="shared" si="227"/>
        <v>0</v>
      </c>
      <c r="AB363" s="3" t="b">
        <f t="shared" si="228"/>
        <v>0</v>
      </c>
      <c r="AC363" s="3" t="b">
        <f t="shared" si="229"/>
        <v>0</v>
      </c>
      <c r="AD363" s="3" t="b">
        <f t="shared" si="230"/>
        <v>0</v>
      </c>
      <c r="AE363" s="3"/>
      <c r="AF363" s="3" t="str">
        <f t="shared" si="231"/>
        <v/>
      </c>
      <c r="AG363" s="3" t="str">
        <f t="shared" si="232"/>
        <v/>
      </c>
      <c r="AH363" s="3" t="str">
        <f t="shared" si="233"/>
        <v/>
      </c>
      <c r="AI363" s="3" t="str">
        <f t="shared" si="234"/>
        <v/>
      </c>
      <c r="AJ363" s="3" t="str">
        <f t="shared" si="235"/>
        <v/>
      </c>
      <c r="AK363" s="3" t="str">
        <f t="shared" si="236"/>
        <v/>
      </c>
      <c r="AL363" s="3" t="str">
        <f t="shared" si="237"/>
        <v/>
      </c>
      <c r="AM363" s="3" t="str">
        <f t="shared" si="238"/>
        <v/>
      </c>
      <c r="AN363" s="3" t="str">
        <f t="shared" si="239"/>
        <v/>
      </c>
      <c r="AO363" s="3" t="str">
        <f t="shared" si="240"/>
        <v/>
      </c>
      <c r="AP363" s="3"/>
      <c r="AQ363" s="3" t="str">
        <f t="shared" si="241"/>
        <v/>
      </c>
      <c r="AR363" s="3" t="str">
        <f t="shared" si="242"/>
        <v/>
      </c>
      <c r="AS363" s="3" t="str">
        <f t="shared" si="243"/>
        <v/>
      </c>
      <c r="AT363" s="3" t="str">
        <f t="shared" si="244"/>
        <v/>
      </c>
      <c r="AU363" s="3" t="str">
        <f t="shared" si="245"/>
        <v/>
      </c>
      <c r="AV363" s="3" t="str">
        <f t="shared" si="246"/>
        <v/>
      </c>
      <c r="AW363" s="3" t="str">
        <f t="shared" si="247"/>
        <v/>
      </c>
      <c r="AX363" s="3" t="str">
        <f t="shared" si="248"/>
        <v/>
      </c>
      <c r="AY363" s="3" t="str">
        <f t="shared" si="249"/>
        <v/>
      </c>
      <c r="AZ363" s="3" t="str">
        <f t="shared" si="250"/>
        <v/>
      </c>
      <c r="BA363" s="3"/>
      <c r="BB363" s="6">
        <f t="shared" si="251"/>
        <v>0</v>
      </c>
      <c r="BC363" s="3">
        <f t="shared" si="252"/>
        <v>0</v>
      </c>
      <c r="BD363" s="3">
        <f t="shared" si="255"/>
        <v>0</v>
      </c>
      <c r="BE363" s="3">
        <f t="shared" si="256"/>
        <v>0</v>
      </c>
      <c r="BF363" s="3">
        <f t="shared" si="257"/>
        <v>0</v>
      </c>
      <c r="BG363" s="3">
        <f t="shared" si="258"/>
        <v>0</v>
      </c>
      <c r="BH363" s="3">
        <f t="shared" si="259"/>
        <v>0</v>
      </c>
      <c r="BI363" s="28">
        <f t="shared" si="260"/>
        <v>0</v>
      </c>
      <c r="BJ363" s="28">
        <f t="shared" si="261"/>
        <v>0</v>
      </c>
      <c r="BK363" s="44" t="e">
        <f t="shared" si="262"/>
        <v>#DIV/0!</v>
      </c>
      <c r="BL363" s="45" t="str">
        <f t="shared" si="253"/>
        <v/>
      </c>
      <c r="BM363" s="39"/>
      <c r="BN363" s="39" t="str">
        <f t="shared" si="263"/>
        <v/>
      </c>
      <c r="BP363" s="12" t="e">
        <f t="shared" si="264"/>
        <v>#N/A</v>
      </c>
    </row>
    <row r="364" spans="1:68">
      <c r="A364" s="43" t="s">
        <v>1286</v>
      </c>
      <c r="B364" s="43" t="s">
        <v>1287</v>
      </c>
      <c r="C364" s="43" t="s">
        <v>1288</v>
      </c>
      <c r="D364" s="43" t="s">
        <v>1289</v>
      </c>
      <c r="E364" s="43" t="s">
        <v>1285</v>
      </c>
      <c r="F364" s="12" t="str">
        <f t="shared" si="254"/>
        <v>RNAi</v>
      </c>
      <c r="H364" s="12">
        <f>VLOOKUP($B364,data!$B$3:$Q$11565,'diff expr Varroa+DWV'!H$7,FALSE)</f>
        <v>10.878235356640699</v>
      </c>
      <c r="I364" s="12">
        <f>VLOOKUP($B364,data!$B$3:$Q$11565,'diff expr Varroa+DWV'!I$7,FALSE)</f>
        <v>10.931576219717501</v>
      </c>
      <c r="J364" s="12">
        <f>VLOOKUP($B364,data!$B$3:$Q$11565,'diff expr Varroa+DWV'!J$7,FALSE)</f>
        <v>10.617096084852699</v>
      </c>
      <c r="K364" s="12">
        <f>VLOOKUP($B364,data!$B$3:$Q$11565,'diff expr Varroa+DWV'!K$7,FALSE)</f>
        <v>10.4169473710368</v>
      </c>
      <c r="L364" s="12">
        <f>VLOOKUP($B364,data!$B$3:$Q$11565,'diff expr Varroa+DWV'!L$7,FALSE)</f>
        <v>10.582625342808999</v>
      </c>
      <c r="M364" s="12">
        <f>VLOOKUP($B364,data!$B$3:$Q$11565,'diff expr Varroa+DWV'!M$7,FALSE)</f>
        <v>10.4739581727755</v>
      </c>
      <c r="N364" s="12">
        <f>VLOOKUP($B364,data!$B$3:$Q$11565,'diff expr Varroa+DWV'!N$7,FALSE)</f>
        <v>10.0287839445587</v>
      </c>
      <c r="O364" s="12">
        <f>VLOOKUP($B364,data!$B$3:$Q$11565,'diff expr Varroa+DWV'!O$7,FALSE)</f>
        <v>10.6492859796492</v>
      </c>
      <c r="P364" s="12">
        <f>VLOOKUP($B364,data!$B$3:$Q$11565,'diff expr Varroa+DWV'!P$7,FALSE)</f>
        <v>11.152433782238999</v>
      </c>
      <c r="Q364" s="12">
        <f>VLOOKUP($B364,data!$B$3:$Q$11565,'diff expr Varroa+DWV'!Q$7,FALSE)</f>
        <v>8.7932323857913595</v>
      </c>
      <c r="S364" s="40" t="str">
        <f>IF(COUNTIF(H364:L364,"&gt;"&amp;'reference parameters'!$B$2)&gt;='reference parameters'!$B$3,IF(COUNTIF('diff expr Varroa+DWV'!M364:Q364,"&gt;"&amp;'reference parameters'!$B$2)&gt;='reference parameters'!$B$4,"OK"))</f>
        <v>OK</v>
      </c>
      <c r="U364" s="3">
        <f t="shared" si="221"/>
        <v>8</v>
      </c>
      <c r="V364" s="3">
        <f t="shared" si="222"/>
        <v>9</v>
      </c>
      <c r="W364" s="3">
        <f t="shared" si="223"/>
        <v>6</v>
      </c>
      <c r="X364" s="3">
        <f t="shared" si="224"/>
        <v>3</v>
      </c>
      <c r="Y364" s="3">
        <f t="shared" si="225"/>
        <v>5</v>
      </c>
      <c r="Z364" s="3">
        <f t="shared" si="226"/>
        <v>4</v>
      </c>
      <c r="AA364" s="3">
        <f t="shared" si="227"/>
        <v>2</v>
      </c>
      <c r="AB364" s="3">
        <f t="shared" si="228"/>
        <v>7</v>
      </c>
      <c r="AC364" s="3">
        <f t="shared" si="229"/>
        <v>10</v>
      </c>
      <c r="AD364" s="3">
        <f t="shared" si="230"/>
        <v>1</v>
      </c>
      <c r="AE364" s="3"/>
      <c r="AF364" s="3">
        <f t="shared" si="231"/>
        <v>0</v>
      </c>
      <c r="AG364" s="3">
        <f t="shared" si="232"/>
        <v>0</v>
      </c>
      <c r="AH364" s="3">
        <f t="shared" si="233"/>
        <v>0</v>
      </c>
      <c r="AI364" s="3">
        <f t="shared" si="234"/>
        <v>0</v>
      </c>
      <c r="AJ364" s="3">
        <f t="shared" si="235"/>
        <v>0</v>
      </c>
      <c r="AK364" s="3">
        <f t="shared" si="236"/>
        <v>0</v>
      </c>
      <c r="AL364" s="3">
        <f t="shared" si="237"/>
        <v>0</v>
      </c>
      <c r="AM364" s="3">
        <f t="shared" si="238"/>
        <v>0</v>
      </c>
      <c r="AN364" s="3">
        <f t="shared" si="239"/>
        <v>0</v>
      </c>
      <c r="AO364" s="3">
        <f t="shared" si="240"/>
        <v>0</v>
      </c>
      <c r="AP364" s="3"/>
      <c r="AQ364" s="3">
        <f t="shared" si="241"/>
        <v>8</v>
      </c>
      <c r="AR364" s="3">
        <f t="shared" si="242"/>
        <v>9</v>
      </c>
      <c r="AS364" s="3">
        <f t="shared" si="243"/>
        <v>6</v>
      </c>
      <c r="AT364" s="3">
        <f t="shared" si="244"/>
        <v>3</v>
      </c>
      <c r="AU364" s="3">
        <f t="shared" si="245"/>
        <v>5</v>
      </c>
      <c r="AV364" s="3">
        <f t="shared" si="246"/>
        <v>4</v>
      </c>
      <c r="AW364" s="3">
        <f t="shared" si="247"/>
        <v>2</v>
      </c>
      <c r="AX364" s="3">
        <f t="shared" si="248"/>
        <v>7</v>
      </c>
      <c r="AY364" s="3">
        <f t="shared" si="249"/>
        <v>10</v>
      </c>
      <c r="AZ364" s="3">
        <f t="shared" si="250"/>
        <v>1</v>
      </c>
      <c r="BA364" s="3"/>
      <c r="BB364" s="6">
        <f t="shared" si="251"/>
        <v>5</v>
      </c>
      <c r="BC364" s="3">
        <f t="shared" si="252"/>
        <v>5</v>
      </c>
      <c r="BD364" s="3">
        <f t="shared" si="255"/>
        <v>31</v>
      </c>
      <c r="BE364" s="3">
        <f t="shared" si="256"/>
        <v>24</v>
      </c>
      <c r="BF364" s="3">
        <f t="shared" si="257"/>
        <v>9</v>
      </c>
      <c r="BG364" s="3">
        <f t="shared" si="258"/>
        <v>16</v>
      </c>
      <c r="BH364" s="3">
        <f t="shared" si="259"/>
        <v>9</v>
      </c>
      <c r="BI364" s="28">
        <f t="shared" si="260"/>
        <v>12.5</v>
      </c>
      <c r="BJ364" s="28">
        <f t="shared" si="261"/>
        <v>4.7871355387816905</v>
      </c>
      <c r="BK364" s="44">
        <f t="shared" si="262"/>
        <v>-0.73112615501393097</v>
      </c>
      <c r="BL364" s="45">
        <f t="shared" si="253"/>
        <v>0.23235104997023245</v>
      </c>
      <c r="BM364" s="39"/>
      <c r="BN364" s="39" t="str">
        <f t="shared" si="263"/>
        <v/>
      </c>
      <c r="BP364" s="12">
        <f t="shared" si="264"/>
        <v>-1.935526126154534E-2</v>
      </c>
    </row>
    <row r="365" spans="1:68">
      <c r="A365" s="43" t="s">
        <v>1290</v>
      </c>
      <c r="B365" s="43" t="s">
        <v>1291</v>
      </c>
      <c r="C365" s="43" t="s">
        <v>1292</v>
      </c>
      <c r="D365" s="43" t="s">
        <v>1293</v>
      </c>
      <c r="E365" s="43" t="s">
        <v>1285</v>
      </c>
      <c r="F365" s="12" t="str">
        <f t="shared" si="254"/>
        <v>RNAi</v>
      </c>
      <c r="H365" s="12" t="e">
        <f>VLOOKUP($B365,data!$B$3:$Q$11565,'diff expr Varroa+DWV'!H$7,FALSE)</f>
        <v>#N/A</v>
      </c>
      <c r="I365" s="12" t="e">
        <f>VLOOKUP($B365,data!$B$3:$Q$11565,'diff expr Varroa+DWV'!I$7,FALSE)</f>
        <v>#N/A</v>
      </c>
      <c r="J365" s="12" t="e">
        <f>VLOOKUP($B365,data!$B$3:$Q$11565,'diff expr Varroa+DWV'!J$7,FALSE)</f>
        <v>#N/A</v>
      </c>
      <c r="K365" s="12" t="e">
        <f>VLOOKUP($B365,data!$B$3:$Q$11565,'diff expr Varroa+DWV'!K$7,FALSE)</f>
        <v>#N/A</v>
      </c>
      <c r="L365" s="12" t="e">
        <f>VLOOKUP($B365,data!$B$3:$Q$11565,'diff expr Varroa+DWV'!L$7,FALSE)</f>
        <v>#N/A</v>
      </c>
      <c r="M365" s="12" t="e">
        <f>VLOOKUP($B365,data!$B$3:$Q$11565,'diff expr Varroa+DWV'!M$7,FALSE)</f>
        <v>#N/A</v>
      </c>
      <c r="N365" s="12" t="e">
        <f>VLOOKUP($B365,data!$B$3:$Q$11565,'diff expr Varroa+DWV'!N$7,FALSE)</f>
        <v>#N/A</v>
      </c>
      <c r="O365" s="12" t="e">
        <f>VLOOKUP($B365,data!$B$3:$Q$11565,'diff expr Varroa+DWV'!O$7,FALSE)</f>
        <v>#N/A</v>
      </c>
      <c r="P365" s="12" t="e">
        <f>VLOOKUP($B365,data!$B$3:$Q$11565,'diff expr Varroa+DWV'!P$7,FALSE)</f>
        <v>#N/A</v>
      </c>
      <c r="Q365" s="12" t="e">
        <f>VLOOKUP($B365,data!$B$3:$Q$11565,'diff expr Varroa+DWV'!Q$7,FALSE)</f>
        <v>#N/A</v>
      </c>
      <c r="S365" s="40" t="b">
        <f>IF(COUNTIF(H365:L365,"&gt;"&amp;'reference parameters'!$B$2)&gt;='reference parameters'!$B$3,IF(COUNTIF('diff expr Varroa+DWV'!M365:Q365,"&gt;"&amp;'reference parameters'!$B$2)&gt;='reference parameters'!$B$4,"OK"))</f>
        <v>0</v>
      </c>
      <c r="U365" s="3" t="b">
        <f t="shared" si="221"/>
        <v>0</v>
      </c>
      <c r="V365" s="3" t="b">
        <f t="shared" si="222"/>
        <v>0</v>
      </c>
      <c r="W365" s="3" t="b">
        <f t="shared" si="223"/>
        <v>0</v>
      </c>
      <c r="X365" s="3" t="b">
        <f t="shared" si="224"/>
        <v>0</v>
      </c>
      <c r="Y365" s="3" t="b">
        <f t="shared" si="225"/>
        <v>0</v>
      </c>
      <c r="Z365" s="3" t="b">
        <f t="shared" si="226"/>
        <v>0</v>
      </c>
      <c r="AA365" s="3" t="b">
        <f t="shared" si="227"/>
        <v>0</v>
      </c>
      <c r="AB365" s="3" t="b">
        <f t="shared" si="228"/>
        <v>0</v>
      </c>
      <c r="AC365" s="3" t="b">
        <f t="shared" si="229"/>
        <v>0</v>
      </c>
      <c r="AD365" s="3" t="b">
        <f t="shared" si="230"/>
        <v>0</v>
      </c>
      <c r="AE365" s="3"/>
      <c r="AF365" s="3" t="str">
        <f t="shared" si="231"/>
        <v/>
      </c>
      <c r="AG365" s="3" t="str">
        <f t="shared" si="232"/>
        <v/>
      </c>
      <c r="AH365" s="3" t="str">
        <f t="shared" si="233"/>
        <v/>
      </c>
      <c r="AI365" s="3" t="str">
        <f t="shared" si="234"/>
        <v/>
      </c>
      <c r="AJ365" s="3" t="str">
        <f t="shared" si="235"/>
        <v/>
      </c>
      <c r="AK365" s="3" t="str">
        <f t="shared" si="236"/>
        <v/>
      </c>
      <c r="AL365" s="3" t="str">
        <f t="shared" si="237"/>
        <v/>
      </c>
      <c r="AM365" s="3" t="str">
        <f t="shared" si="238"/>
        <v/>
      </c>
      <c r="AN365" s="3" t="str">
        <f t="shared" si="239"/>
        <v/>
      </c>
      <c r="AO365" s="3" t="str">
        <f t="shared" si="240"/>
        <v/>
      </c>
      <c r="AP365" s="3"/>
      <c r="AQ365" s="3" t="str">
        <f t="shared" si="241"/>
        <v/>
      </c>
      <c r="AR365" s="3" t="str">
        <f t="shared" si="242"/>
        <v/>
      </c>
      <c r="AS365" s="3" t="str">
        <f t="shared" si="243"/>
        <v/>
      </c>
      <c r="AT365" s="3" t="str">
        <f t="shared" si="244"/>
        <v/>
      </c>
      <c r="AU365" s="3" t="str">
        <f t="shared" si="245"/>
        <v/>
      </c>
      <c r="AV365" s="3" t="str">
        <f t="shared" si="246"/>
        <v/>
      </c>
      <c r="AW365" s="3" t="str">
        <f t="shared" si="247"/>
        <v/>
      </c>
      <c r="AX365" s="3" t="str">
        <f t="shared" si="248"/>
        <v/>
      </c>
      <c r="AY365" s="3" t="str">
        <f t="shared" si="249"/>
        <v/>
      </c>
      <c r="AZ365" s="3" t="str">
        <f t="shared" si="250"/>
        <v/>
      </c>
      <c r="BA365" s="3"/>
      <c r="BB365" s="6">
        <f t="shared" si="251"/>
        <v>0</v>
      </c>
      <c r="BC365" s="3">
        <f t="shared" si="252"/>
        <v>0</v>
      </c>
      <c r="BD365" s="3">
        <f t="shared" si="255"/>
        <v>0</v>
      </c>
      <c r="BE365" s="3">
        <f t="shared" si="256"/>
        <v>0</v>
      </c>
      <c r="BF365" s="3">
        <f t="shared" si="257"/>
        <v>0</v>
      </c>
      <c r="BG365" s="3">
        <f t="shared" si="258"/>
        <v>0</v>
      </c>
      <c r="BH365" s="3">
        <f t="shared" si="259"/>
        <v>0</v>
      </c>
      <c r="BI365" s="28">
        <f t="shared" si="260"/>
        <v>0</v>
      </c>
      <c r="BJ365" s="28">
        <f t="shared" si="261"/>
        <v>0</v>
      </c>
      <c r="BK365" s="44" t="e">
        <f t="shared" si="262"/>
        <v>#DIV/0!</v>
      </c>
      <c r="BL365" s="45" t="str">
        <f t="shared" si="253"/>
        <v/>
      </c>
      <c r="BM365" s="39"/>
      <c r="BN365" s="39" t="str">
        <f t="shared" si="263"/>
        <v/>
      </c>
      <c r="BP365" s="12" t="e">
        <f t="shared" si="264"/>
        <v>#N/A</v>
      </c>
    </row>
    <row r="366" spans="1:68" s="7" customFormat="1"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2"/>
      <c r="S366" s="4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6"/>
      <c r="BC366" s="3"/>
      <c r="BD366" s="3"/>
      <c r="BE366" s="3"/>
      <c r="BF366" s="3"/>
      <c r="BG366" s="3"/>
      <c r="BH366" s="3"/>
      <c r="BI366" s="28"/>
      <c r="BJ366" s="28"/>
      <c r="BK366" s="44"/>
      <c r="BL366" s="45"/>
      <c r="BM366" s="39"/>
      <c r="BN366" s="39"/>
    </row>
    <row r="367" spans="1:68">
      <c r="D367" s="7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2"/>
      <c r="S367" s="40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6"/>
      <c r="BC367" s="3"/>
      <c r="BD367" s="3"/>
      <c r="BE367" s="3"/>
      <c r="BF367" s="3"/>
      <c r="BG367" s="3"/>
      <c r="BH367" s="3"/>
      <c r="BI367" s="28"/>
      <c r="BJ367" s="28"/>
      <c r="BK367" s="44"/>
      <c r="BL367" s="45"/>
      <c r="BM367" s="39"/>
      <c r="BN367" s="39"/>
    </row>
  </sheetData>
  <autoFilter ref="A9:BP365"/>
  <mergeCells count="13">
    <mergeCell ref="U6:BL6"/>
    <mergeCell ref="H6:Q6"/>
    <mergeCell ref="H8:L8"/>
    <mergeCell ref="M8:Q8"/>
    <mergeCell ref="U7:AD7"/>
    <mergeCell ref="AF7:AO7"/>
    <mergeCell ref="AQ7:AZ7"/>
    <mergeCell ref="U8:Y8"/>
    <mergeCell ref="Z8:AD8"/>
    <mergeCell ref="AF8:AJ8"/>
    <mergeCell ref="AK8:AO8"/>
    <mergeCell ref="AQ8:AU8"/>
    <mergeCell ref="AV8:AZ8"/>
  </mergeCells>
  <conditionalFormatting sqref="BP6:BP8 BP10:BP1048576">
    <cfRule type="cellIs" dxfId="3" priority="3" operator="lessThan">
      <formula>0</formula>
    </cfRule>
    <cfRule type="cellIs" dxfId="2" priority="5" operator="greaterThan">
      <formula>0</formula>
    </cfRule>
  </conditionalFormatting>
  <conditionalFormatting sqref="BP1:BP5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10" sqref="B10:B22"/>
    </sheetView>
  </sheetViews>
  <sheetFormatPr baseColWidth="10" defaultColWidth="8.83203125" defaultRowHeight="14" x14ac:dyDescent="0"/>
  <cols>
    <col min="1" max="1" width="8.83203125" style="28"/>
    <col min="2" max="2" width="21.5" style="51" customWidth="1"/>
    <col min="3" max="3" width="14.1640625" style="38" customWidth="1"/>
    <col min="4" max="4" width="12.5" style="32" customWidth="1"/>
    <col min="5" max="6" width="8.83203125" style="32"/>
    <col min="7" max="16384" width="8.83203125" style="13"/>
  </cols>
  <sheetData>
    <row r="1" spans="1:6">
      <c r="A1" s="28" t="s">
        <v>21078</v>
      </c>
      <c r="B1" s="51" t="s">
        <v>21094</v>
      </c>
      <c r="C1" s="38" t="s">
        <v>21109</v>
      </c>
      <c r="D1" s="32" t="s">
        <v>21079</v>
      </c>
      <c r="E1" s="32" t="s">
        <v>21080</v>
      </c>
      <c r="F1" s="32" t="s">
        <v>21071</v>
      </c>
    </row>
    <row r="2" spans="1:6">
      <c r="A2" s="1" t="s">
        <v>21072</v>
      </c>
      <c r="B2" s="53" t="s">
        <v>21096</v>
      </c>
      <c r="C2" s="58">
        <v>2</v>
      </c>
      <c r="D2" s="49">
        <v>2010.3713398764053</v>
      </c>
      <c r="E2" s="32" t="s">
        <v>21084</v>
      </c>
      <c r="F2" s="32" t="s">
        <v>21083</v>
      </c>
    </row>
    <row r="3" spans="1:6">
      <c r="A3" s="1" t="s">
        <v>21073</v>
      </c>
      <c r="B3" s="53" t="s">
        <v>21097</v>
      </c>
      <c r="C3" s="58">
        <v>3</v>
      </c>
      <c r="D3" s="49">
        <v>1734.1050897342932</v>
      </c>
      <c r="E3" s="32" t="s">
        <v>21084</v>
      </c>
      <c r="F3" s="32" t="s">
        <v>21083</v>
      </c>
    </row>
    <row r="4" spans="1:6">
      <c r="A4" s="1" t="s">
        <v>21074</v>
      </c>
      <c r="B4" s="53" t="s">
        <v>21098</v>
      </c>
      <c r="C4" s="58">
        <v>4</v>
      </c>
      <c r="D4" s="49">
        <v>2603.1060492251017</v>
      </c>
      <c r="E4" s="32" t="s">
        <v>21084</v>
      </c>
      <c r="F4" s="32" t="s">
        <v>21083</v>
      </c>
    </row>
    <row r="5" spans="1:6">
      <c r="A5" s="1" t="s">
        <v>21075</v>
      </c>
      <c r="B5" s="53" t="s">
        <v>21099</v>
      </c>
      <c r="C5" s="58">
        <v>5</v>
      </c>
      <c r="D5" s="49">
        <v>1644.577062831961</v>
      </c>
      <c r="E5" s="32" t="s">
        <v>21084</v>
      </c>
      <c r="F5" s="32" t="s">
        <v>21083</v>
      </c>
    </row>
    <row r="6" spans="1:6">
      <c r="A6" s="1" t="s">
        <v>21076</v>
      </c>
      <c r="B6" s="53" t="s">
        <v>21100</v>
      </c>
      <c r="C6" s="58">
        <v>6</v>
      </c>
      <c r="D6" s="49">
        <v>2195.3952994934552</v>
      </c>
      <c r="E6" s="32" t="s">
        <v>21084</v>
      </c>
      <c r="F6" s="32" t="s">
        <v>21083</v>
      </c>
    </row>
    <row r="7" spans="1:6">
      <c r="A7" s="1" t="s">
        <v>21101</v>
      </c>
      <c r="B7" s="53"/>
      <c r="C7" s="58"/>
      <c r="D7" s="49">
        <f>MEDIAN(D2:D6)</f>
        <v>2010.3713398764053</v>
      </c>
      <c r="E7" s="32" t="s">
        <v>21084</v>
      </c>
      <c r="F7" s="32" t="s">
        <v>21083</v>
      </c>
    </row>
    <row r="8" spans="1:6">
      <c r="A8" s="1" t="s">
        <v>21077</v>
      </c>
      <c r="B8" s="53"/>
      <c r="C8" s="58"/>
      <c r="D8" s="49">
        <f>STDEV(D2:D6)</f>
        <v>384.71222954587893</v>
      </c>
      <c r="E8" s="32" t="s">
        <v>21084</v>
      </c>
      <c r="F8" s="32" t="s">
        <v>21083</v>
      </c>
    </row>
    <row r="9" spans="1:6">
      <c r="A9" s="1"/>
      <c r="B9" s="53"/>
      <c r="C9" s="58"/>
      <c r="D9" s="49"/>
    </row>
    <row r="10" spans="1:6">
      <c r="A10" s="27" t="s">
        <v>11</v>
      </c>
      <c r="B10" s="54" t="s">
        <v>21110</v>
      </c>
      <c r="C10" s="59">
        <v>7</v>
      </c>
      <c r="D10" s="50">
        <v>2124.3652187628309</v>
      </c>
      <c r="E10" s="32" t="s">
        <v>21083</v>
      </c>
      <c r="F10" s="32" t="s">
        <v>21081</v>
      </c>
    </row>
    <row r="11" spans="1:6">
      <c r="A11" s="27" t="s">
        <v>12</v>
      </c>
      <c r="B11" s="54" t="s">
        <v>21111</v>
      </c>
      <c r="C11" s="59">
        <v>8</v>
      </c>
      <c r="D11" s="50">
        <v>3742.9434921571956</v>
      </c>
      <c r="E11" s="32" t="s">
        <v>21083</v>
      </c>
      <c r="F11" s="32" t="s">
        <v>21081</v>
      </c>
    </row>
    <row r="12" spans="1:6">
      <c r="A12" s="27" t="s">
        <v>13</v>
      </c>
      <c r="B12" s="54" t="s">
        <v>21112</v>
      </c>
      <c r="C12" s="59">
        <v>9</v>
      </c>
      <c r="D12" s="50">
        <v>466.94501098520453</v>
      </c>
      <c r="E12" s="32" t="s">
        <v>21083</v>
      </c>
      <c r="F12" s="32" t="s">
        <v>21081</v>
      </c>
    </row>
    <row r="13" spans="1:6">
      <c r="A13" s="27" t="s">
        <v>14</v>
      </c>
      <c r="B13" s="54" t="s">
        <v>21113</v>
      </c>
      <c r="C13" s="59">
        <v>10</v>
      </c>
      <c r="D13" s="50">
        <v>2486.9942499362701</v>
      </c>
      <c r="E13" s="32" t="s">
        <v>21083</v>
      </c>
      <c r="F13" s="32" t="s">
        <v>21081</v>
      </c>
    </row>
    <row r="14" spans="1:6">
      <c r="A14" s="27" t="s">
        <v>15</v>
      </c>
      <c r="B14" s="54" t="s">
        <v>21114</v>
      </c>
      <c r="C14" s="59">
        <v>11</v>
      </c>
      <c r="D14" s="50">
        <v>948.09235414880516</v>
      </c>
      <c r="E14" s="32" t="s">
        <v>21083</v>
      </c>
      <c r="F14" s="32" t="s">
        <v>21081</v>
      </c>
    </row>
    <row r="15" spans="1:6">
      <c r="A15" s="1" t="s">
        <v>21101</v>
      </c>
      <c r="B15" s="53"/>
      <c r="C15" s="58"/>
      <c r="D15" s="49">
        <f>MEDIAN(D10:D14)</f>
        <v>2124.3652187628309</v>
      </c>
      <c r="E15" s="32" t="s">
        <v>21083</v>
      </c>
      <c r="F15" s="32" t="s">
        <v>21081</v>
      </c>
    </row>
    <row r="16" spans="1:6">
      <c r="A16" s="1" t="s">
        <v>21077</v>
      </c>
      <c r="B16" s="53"/>
      <c r="C16" s="58"/>
      <c r="D16" s="49">
        <f>STDEV(D10:D14)</f>
        <v>1297.748881878015</v>
      </c>
      <c r="E16" s="32" t="s">
        <v>21083</v>
      </c>
      <c r="F16" s="32" t="s">
        <v>21081</v>
      </c>
    </row>
    <row r="17" spans="1:6">
      <c r="A17" s="27"/>
      <c r="B17" s="54"/>
      <c r="C17" s="59"/>
      <c r="D17" s="50"/>
    </row>
    <row r="18" spans="1:6">
      <c r="A18" s="27" t="s">
        <v>16</v>
      </c>
      <c r="B18" s="54" t="s">
        <v>21115</v>
      </c>
      <c r="C18" s="59">
        <v>12</v>
      </c>
      <c r="D18" s="50">
        <v>2962847.0122641195</v>
      </c>
      <c r="E18" s="32" t="s">
        <v>21083</v>
      </c>
      <c r="F18" s="32" t="s">
        <v>21082</v>
      </c>
    </row>
    <row r="19" spans="1:6">
      <c r="A19" s="27" t="s">
        <v>17</v>
      </c>
      <c r="B19" s="54" t="s">
        <v>21116</v>
      </c>
      <c r="C19" s="59">
        <v>13</v>
      </c>
      <c r="D19" s="50">
        <v>1380203.1393493854</v>
      </c>
      <c r="E19" s="32" t="s">
        <v>21083</v>
      </c>
      <c r="F19" s="32" t="s">
        <v>21082</v>
      </c>
    </row>
    <row r="20" spans="1:6">
      <c r="A20" s="27" t="s">
        <v>18</v>
      </c>
      <c r="B20" s="54" t="s">
        <v>21117</v>
      </c>
      <c r="C20" s="59">
        <v>14</v>
      </c>
      <c r="D20" s="50">
        <v>56862925.885421023</v>
      </c>
      <c r="E20" s="32" t="s">
        <v>21083</v>
      </c>
      <c r="F20" s="32" t="s">
        <v>21082</v>
      </c>
    </row>
    <row r="21" spans="1:6">
      <c r="A21" s="27" t="s">
        <v>19</v>
      </c>
      <c r="B21" s="54" t="s">
        <v>21118</v>
      </c>
      <c r="C21" s="59">
        <v>15</v>
      </c>
      <c r="D21" s="50">
        <v>1520244.1509945248</v>
      </c>
      <c r="E21" s="32" t="s">
        <v>21083</v>
      </c>
      <c r="F21" s="32" t="s">
        <v>21082</v>
      </c>
    </row>
    <row r="22" spans="1:6">
      <c r="A22" s="27" t="s">
        <v>20</v>
      </c>
      <c r="B22" s="54" t="s">
        <v>21119</v>
      </c>
      <c r="C22" s="59">
        <v>16</v>
      </c>
      <c r="D22" s="50">
        <v>7005856507.0034046</v>
      </c>
      <c r="E22" s="32" t="s">
        <v>21083</v>
      </c>
      <c r="F22" s="32" t="s">
        <v>21082</v>
      </c>
    </row>
    <row r="23" spans="1:6">
      <c r="A23" s="1" t="s">
        <v>21101</v>
      </c>
      <c r="B23" s="53"/>
      <c r="C23" s="58"/>
      <c r="D23" s="49">
        <f>MEDIAN(D18:D22)</f>
        <v>2962847.0122641195</v>
      </c>
      <c r="E23" s="32" t="s">
        <v>21083</v>
      </c>
      <c r="F23" s="32" t="s">
        <v>21082</v>
      </c>
    </row>
    <row r="24" spans="1:6">
      <c r="A24" s="1" t="s">
        <v>21077</v>
      </c>
      <c r="B24" s="53"/>
      <c r="C24" s="58"/>
      <c r="D24" s="49">
        <f>STDEV(D18:D22)</f>
        <v>3126191749.9330463</v>
      </c>
      <c r="E24" s="32" t="s">
        <v>21083</v>
      </c>
      <c r="F24" s="32" t="s">
        <v>21082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6" sqref="B6"/>
    </sheetView>
  </sheetViews>
  <sheetFormatPr baseColWidth="10" defaultColWidth="11.5" defaultRowHeight="14" x14ac:dyDescent="0"/>
  <cols>
    <col min="1" max="1" width="50.6640625" style="24" customWidth="1"/>
  </cols>
  <sheetData>
    <row r="1" spans="1:2">
      <c r="A1" s="14" t="s">
        <v>21062</v>
      </c>
    </row>
    <row r="2" spans="1:2">
      <c r="A2" s="23" t="s">
        <v>21059</v>
      </c>
      <c r="B2" s="19">
        <v>0</v>
      </c>
    </row>
    <row r="3" spans="1:2" ht="15">
      <c r="A3" s="25" t="s">
        <v>21060</v>
      </c>
      <c r="B3" s="20">
        <v>5</v>
      </c>
    </row>
    <row r="4" spans="1:2" ht="15">
      <c r="A4" s="25" t="s">
        <v>21061</v>
      </c>
      <c r="B4" s="21">
        <v>5</v>
      </c>
    </row>
    <row r="6" spans="1:2">
      <c r="A6" s="14" t="s">
        <v>21087</v>
      </c>
      <c r="B6" s="31">
        <v>0.01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12"/>
  <sheetViews>
    <sheetView workbookViewId="0">
      <selection activeCell="C2" sqref="C2:Q2"/>
    </sheetView>
  </sheetViews>
  <sheetFormatPr baseColWidth="10" defaultColWidth="8.83203125" defaultRowHeight="14" x14ac:dyDescent="0"/>
  <cols>
    <col min="1" max="1" width="16.83203125" customWidth="1"/>
    <col min="2" max="2" width="22.1640625" style="18" customWidth="1"/>
    <col min="3" max="3" width="13.33203125" customWidth="1"/>
    <col min="9" max="9" width="14.1640625" customWidth="1"/>
  </cols>
  <sheetData>
    <row r="1" spans="1:17" s="22" customFormat="1">
      <c r="B1" s="22">
        <v>1</v>
      </c>
      <c r="C1" s="22">
        <v>2</v>
      </c>
      <c r="D1" s="22">
        <v>3</v>
      </c>
      <c r="E1" s="22">
        <v>4</v>
      </c>
      <c r="F1" s="22">
        <v>5</v>
      </c>
      <c r="G1" s="22">
        <v>6</v>
      </c>
      <c r="H1" s="22">
        <v>7</v>
      </c>
      <c r="I1" s="22">
        <v>8</v>
      </c>
      <c r="J1" s="22">
        <v>9</v>
      </c>
      <c r="K1" s="22">
        <v>10</v>
      </c>
      <c r="L1" s="22">
        <v>11</v>
      </c>
      <c r="M1" s="22">
        <v>12</v>
      </c>
      <c r="N1" s="22">
        <v>13</v>
      </c>
      <c r="O1" s="22">
        <v>14</v>
      </c>
      <c r="P1" s="22">
        <v>15</v>
      </c>
      <c r="Q1" s="22">
        <v>16</v>
      </c>
    </row>
    <row r="2" spans="1:17" s="15" customFormat="1">
      <c r="A2" t="s">
        <v>1346</v>
      </c>
      <c r="B2" s="14"/>
      <c r="C2" t="s">
        <v>1347</v>
      </c>
      <c r="D2" t="s">
        <v>1348</v>
      </c>
      <c r="E2" t="s">
        <v>1349</v>
      </c>
      <c r="F2" t="s">
        <v>1350</v>
      </c>
      <c r="G2" t="s">
        <v>1351</v>
      </c>
      <c r="H2" t="s">
        <v>1352</v>
      </c>
      <c r="I2" t="s">
        <v>1353</v>
      </c>
      <c r="J2" t="s">
        <v>1354</v>
      </c>
      <c r="K2" t="s">
        <v>1355</v>
      </c>
      <c r="L2" t="s">
        <v>1356</v>
      </c>
      <c r="M2" t="s">
        <v>1357</v>
      </c>
      <c r="N2" t="s">
        <v>1358</v>
      </c>
      <c r="O2" t="s">
        <v>1359</v>
      </c>
      <c r="P2" t="s">
        <v>1360</v>
      </c>
      <c r="Q2" t="s">
        <v>1361</v>
      </c>
    </row>
    <row r="3" spans="1:17">
      <c r="A3" t="s">
        <v>1362</v>
      </c>
      <c r="B3" s="16" t="e">
        <v>#N/A</v>
      </c>
      <c r="C3">
        <v>8.8023102788415102</v>
      </c>
      <c r="D3">
        <v>8.80647780247733</v>
      </c>
      <c r="E3">
        <v>8.8684521602580109</v>
      </c>
      <c r="F3">
        <v>9.0002029835935904</v>
      </c>
      <c r="G3">
        <v>9.2973963221485807</v>
      </c>
      <c r="H3">
        <v>8.3358078513377105</v>
      </c>
      <c r="I3">
        <v>9.7439668177539307</v>
      </c>
      <c r="J3">
        <v>9.4662325545798698</v>
      </c>
      <c r="K3">
        <v>8.9973511587228696</v>
      </c>
      <c r="L3">
        <v>10.013620379666801</v>
      </c>
      <c r="M3">
        <v>9.8759159185948509</v>
      </c>
      <c r="N3">
        <v>10.171707306142901</v>
      </c>
      <c r="O3">
        <v>9.2919091074725806</v>
      </c>
      <c r="P3">
        <v>9.5357642192464294</v>
      </c>
      <c r="Q3">
        <v>10.2234215656334</v>
      </c>
    </row>
    <row r="4" spans="1:17">
      <c r="A4" t="s">
        <v>1343</v>
      </c>
      <c r="B4" s="16" t="s">
        <v>137</v>
      </c>
      <c r="C4">
        <v>5.6492058890955699</v>
      </c>
      <c r="D4">
        <v>4.8708919623886802</v>
      </c>
      <c r="E4">
        <v>5.2175717649130604</v>
      </c>
      <c r="F4">
        <v>4.9396319138350204</v>
      </c>
      <c r="G4">
        <v>6.4197063712653204</v>
      </c>
      <c r="H4">
        <v>3.7814594184883799</v>
      </c>
      <c r="I4">
        <v>4.7549066861635803</v>
      </c>
      <c r="J4">
        <v>4.0085972383706396</v>
      </c>
      <c r="K4">
        <v>5.6790613626604003</v>
      </c>
      <c r="L4">
        <v>5.5241990976608299</v>
      </c>
      <c r="M4">
        <v>5.4337223318735699</v>
      </c>
      <c r="N4">
        <v>5.9022837325360298</v>
      </c>
      <c r="O4">
        <v>5.4042348522540298</v>
      </c>
      <c r="P4">
        <v>3.3893867502571098</v>
      </c>
      <c r="Q4">
        <v>7.1565710053807701</v>
      </c>
    </row>
    <row r="5" spans="1:17">
      <c r="A5" t="s">
        <v>1363</v>
      </c>
      <c r="B5" s="16" t="s">
        <v>1364</v>
      </c>
      <c r="C5">
        <v>8.8100976377929907</v>
      </c>
      <c r="D5">
        <v>8.7791010491555905</v>
      </c>
      <c r="E5">
        <v>9.1628452979671895</v>
      </c>
      <c r="F5">
        <v>8.84687142788251</v>
      </c>
      <c r="G5">
        <v>8.8308404160855591</v>
      </c>
      <c r="H5">
        <v>9.1948191125091707</v>
      </c>
      <c r="I5">
        <v>9.1355218749542697</v>
      </c>
      <c r="J5">
        <v>9.0844008907495795</v>
      </c>
      <c r="K5">
        <v>8.7362082466237698</v>
      </c>
      <c r="L5">
        <v>8.9726535878147899</v>
      </c>
      <c r="M5">
        <v>8.8999197075793806</v>
      </c>
      <c r="N5">
        <v>8.8349193884290695</v>
      </c>
      <c r="O5">
        <v>8.9307059619958693</v>
      </c>
      <c r="P5">
        <v>9.1045613603878905</v>
      </c>
      <c r="Q5">
        <v>9.2143845326617093</v>
      </c>
    </row>
    <row r="6" spans="1:17">
      <c r="A6" t="s">
        <v>1365</v>
      </c>
      <c r="B6" s="16" t="s">
        <v>1366</v>
      </c>
      <c r="C6">
        <v>6.8271754852327504</v>
      </c>
      <c r="D6">
        <v>7.2791556688502101</v>
      </c>
      <c r="E6">
        <v>7.1223052403704799</v>
      </c>
      <c r="F6">
        <v>7.1910315324497596</v>
      </c>
      <c r="G6">
        <v>7.0416356122635104</v>
      </c>
      <c r="H6">
        <v>7.0643756118801804</v>
      </c>
      <c r="I6">
        <v>7.1255674474227</v>
      </c>
      <c r="J6">
        <v>7.2330082819335901</v>
      </c>
      <c r="K6">
        <v>6.9005213252828499</v>
      </c>
      <c r="L6">
        <v>7.1321590078153996</v>
      </c>
      <c r="M6">
        <v>7.1115472855627004</v>
      </c>
      <c r="N6">
        <v>6.7143940400426896</v>
      </c>
      <c r="O6">
        <v>7.1041318853629001</v>
      </c>
      <c r="P6">
        <v>7.0114628697230597</v>
      </c>
      <c r="Q6">
        <v>5.81282804418474</v>
      </c>
    </row>
    <row r="7" spans="1:17">
      <c r="A7" t="s">
        <v>1367</v>
      </c>
      <c r="B7" s="16" t="s">
        <v>1368</v>
      </c>
      <c r="C7">
        <v>6.9263654869163496</v>
      </c>
      <c r="D7">
        <v>6.9617487649123797</v>
      </c>
      <c r="E7">
        <v>6.6219183496940897</v>
      </c>
      <c r="F7">
        <v>5.9380809475840204</v>
      </c>
      <c r="G7">
        <v>7.2006395538590997</v>
      </c>
      <c r="H7">
        <v>5.9157356088873199</v>
      </c>
      <c r="I7">
        <v>6.6477658559454804</v>
      </c>
      <c r="J7">
        <v>5.6387979837976996</v>
      </c>
      <c r="K7">
        <v>7.2139074714105504</v>
      </c>
      <c r="L7">
        <v>6.4709898055546704</v>
      </c>
      <c r="M7">
        <v>6.5213705179323602</v>
      </c>
      <c r="N7">
        <v>7.1963970770845798</v>
      </c>
      <c r="O7">
        <v>6.2117448150254297</v>
      </c>
      <c r="P7">
        <v>6.9084007912347802</v>
      </c>
      <c r="Q7">
        <v>6.9204191934356096</v>
      </c>
    </row>
    <row r="8" spans="1:17">
      <c r="A8" t="s">
        <v>1369</v>
      </c>
      <c r="B8" s="16" t="s">
        <v>1370</v>
      </c>
      <c r="C8">
        <v>5.8263624218194501</v>
      </c>
      <c r="D8">
        <v>5.6620405777712897</v>
      </c>
      <c r="E8">
        <v>5.5841231653957797</v>
      </c>
      <c r="F8">
        <v>5.1086920998035801</v>
      </c>
      <c r="G8">
        <v>6.1327887893196404</v>
      </c>
      <c r="H8">
        <v>5.0402227714917602</v>
      </c>
      <c r="I8">
        <v>5.7570104949229499</v>
      </c>
      <c r="J8">
        <v>5.0383114724192302</v>
      </c>
      <c r="K8">
        <v>6.2656757677686201</v>
      </c>
      <c r="L8">
        <v>5.6865671756845</v>
      </c>
      <c r="M8">
        <v>5.4737980869184701</v>
      </c>
      <c r="N8">
        <v>5.9619430316236501</v>
      </c>
      <c r="O8">
        <v>5.5496199544433598</v>
      </c>
      <c r="P8">
        <v>5.5682221171507997</v>
      </c>
      <c r="Q8">
        <v>6.6375058506955904</v>
      </c>
    </row>
    <row r="9" spans="1:17">
      <c r="A9" t="s">
        <v>1371</v>
      </c>
      <c r="B9" s="16" t="s">
        <v>1372</v>
      </c>
      <c r="C9">
        <v>5.1056188094586403</v>
      </c>
      <c r="D9">
        <v>4.1197647330598102</v>
      </c>
      <c r="E9">
        <v>5.2635360024135203</v>
      </c>
      <c r="F9">
        <v>5.2866768958500598</v>
      </c>
      <c r="G9">
        <v>5.0599536599459096</v>
      </c>
      <c r="H9">
        <v>3.30825032505737</v>
      </c>
      <c r="I9">
        <v>4.49496154099739</v>
      </c>
      <c r="J9">
        <v>4.3621897727349799</v>
      </c>
      <c r="K9">
        <v>4.6332418030731697</v>
      </c>
      <c r="L9">
        <v>4.9506536519942301</v>
      </c>
      <c r="M9">
        <v>4.9785931197958098</v>
      </c>
      <c r="N9">
        <v>4.9024877034329704</v>
      </c>
      <c r="O9">
        <v>5.35969092477659</v>
      </c>
      <c r="P9">
        <v>3.6194497939779602</v>
      </c>
      <c r="Q9">
        <v>2.8218677180984102</v>
      </c>
    </row>
    <row r="10" spans="1:17">
      <c r="A10" t="s">
        <v>1373</v>
      </c>
      <c r="B10" s="16" t="s">
        <v>1374</v>
      </c>
      <c r="C10">
        <v>4.0706176854441196</v>
      </c>
      <c r="D10">
        <v>4.32650596693877</v>
      </c>
      <c r="E10">
        <v>3.6381873987360902</v>
      </c>
      <c r="F10">
        <v>3.9277704709105601</v>
      </c>
      <c r="G10">
        <v>3.8309652426265099</v>
      </c>
      <c r="H10">
        <v>4.1560374762891303</v>
      </c>
      <c r="I10">
        <v>4.0793606969786396</v>
      </c>
      <c r="J10">
        <v>4.2567562628296498</v>
      </c>
      <c r="K10">
        <v>3.7184612093777498</v>
      </c>
      <c r="L10">
        <v>3.7555759297476698</v>
      </c>
      <c r="M10">
        <v>4.0387673383778999</v>
      </c>
      <c r="N10">
        <v>4.1706164353931596</v>
      </c>
      <c r="O10">
        <v>3.9295289699043701</v>
      </c>
      <c r="P10">
        <v>4.3630835021106398</v>
      </c>
      <c r="Q10">
        <v>2.8218677180984102</v>
      </c>
    </row>
    <row r="11" spans="1:17">
      <c r="A11" t="s">
        <v>1375</v>
      </c>
      <c r="B11" s="16" t="s">
        <v>1376</v>
      </c>
      <c r="C11">
        <v>8.5804647653092392</v>
      </c>
      <c r="D11">
        <v>8.5509031539788403</v>
      </c>
      <c r="E11">
        <v>10.075312970673</v>
      </c>
      <c r="F11">
        <v>9.2972487399183308</v>
      </c>
      <c r="G11">
        <v>8.9380682580621098</v>
      </c>
      <c r="H11">
        <v>11.024968635797601</v>
      </c>
      <c r="I11">
        <v>8.9900445204501693</v>
      </c>
      <c r="J11">
        <v>10.747175603038</v>
      </c>
      <c r="K11">
        <v>8.1096550157549796</v>
      </c>
      <c r="L11">
        <v>8.9945067746711196</v>
      </c>
      <c r="M11">
        <v>10.3411219250789</v>
      </c>
      <c r="N11">
        <v>9.7748736555289906</v>
      </c>
      <c r="O11">
        <v>10.093650763264399</v>
      </c>
      <c r="P11">
        <v>8.8545877403983102</v>
      </c>
      <c r="Q11">
        <v>9.2656390107680107</v>
      </c>
    </row>
    <row r="12" spans="1:17">
      <c r="A12" t="s">
        <v>1377</v>
      </c>
      <c r="B12" s="16" t="s">
        <v>1378</v>
      </c>
      <c r="C12">
        <v>10.418375608103799</v>
      </c>
      <c r="D12">
        <v>10.441034390600899</v>
      </c>
      <c r="E12">
        <v>10.4980648549758</v>
      </c>
      <c r="F12">
        <v>10.629181195852199</v>
      </c>
      <c r="G12">
        <v>10.468039388843</v>
      </c>
      <c r="H12">
        <v>10.182510008420101</v>
      </c>
      <c r="I12">
        <v>10.375300987998701</v>
      </c>
      <c r="J12">
        <v>10.3202759265555</v>
      </c>
      <c r="K12">
        <v>10.4535060686131</v>
      </c>
      <c r="L12">
        <v>10.2884951925152</v>
      </c>
      <c r="M12">
        <v>10.3477014082609</v>
      </c>
      <c r="N12">
        <v>10.0650254861816</v>
      </c>
      <c r="O12">
        <v>10.3508278100105</v>
      </c>
      <c r="P12">
        <v>10.528563766599699</v>
      </c>
      <c r="Q12">
        <v>9.9995340544913205</v>
      </c>
    </row>
    <row r="13" spans="1:17">
      <c r="A13" t="s">
        <v>1379</v>
      </c>
      <c r="B13" s="16" t="s">
        <v>1380</v>
      </c>
      <c r="C13">
        <v>9.7021673955281607</v>
      </c>
      <c r="D13">
        <v>9.8024431909749303</v>
      </c>
      <c r="E13">
        <v>9.3873153733674801</v>
      </c>
      <c r="F13">
        <v>9.8061763296732902</v>
      </c>
      <c r="G13">
        <v>9.6428640868307802</v>
      </c>
      <c r="H13">
        <v>9.73497971581439</v>
      </c>
      <c r="I13">
        <v>9.6085456386110604</v>
      </c>
      <c r="J13">
        <v>9.84032308186808</v>
      </c>
      <c r="K13">
        <v>9.8443805715966004</v>
      </c>
      <c r="L13">
        <v>9.6142974837986799</v>
      </c>
      <c r="M13">
        <v>9.5005814186763793</v>
      </c>
      <c r="N13">
        <v>9.3684130204456704</v>
      </c>
      <c r="O13">
        <v>9.47546230585621</v>
      </c>
      <c r="P13">
        <v>9.9439708621177605</v>
      </c>
      <c r="Q13">
        <v>8.1958182219819093</v>
      </c>
    </row>
    <row r="14" spans="1:17">
      <c r="A14" t="s">
        <v>1381</v>
      </c>
      <c r="B14" s="16" t="s">
        <v>1382</v>
      </c>
      <c r="C14">
        <v>11.399795582930899</v>
      </c>
      <c r="D14">
        <v>11.4550885633475</v>
      </c>
      <c r="E14">
        <v>11.222864670219799</v>
      </c>
      <c r="F14">
        <v>10.2547073660935</v>
      </c>
      <c r="G14">
        <v>11.3695080176731</v>
      </c>
      <c r="H14">
        <v>10.5251711976319</v>
      </c>
      <c r="I14">
        <v>11.3042360171053</v>
      </c>
      <c r="J14">
        <v>10.6996798625112</v>
      </c>
      <c r="K14">
        <v>11.6652958159651</v>
      </c>
      <c r="L14">
        <v>10.9393297328358</v>
      </c>
      <c r="M14">
        <v>10.8494020196521</v>
      </c>
      <c r="N14">
        <v>10.1252642780568</v>
      </c>
      <c r="O14">
        <v>10.8216726112428</v>
      </c>
      <c r="P14">
        <v>11.5534017475211</v>
      </c>
      <c r="Q14">
        <v>10.6852902490437</v>
      </c>
    </row>
    <row r="15" spans="1:17">
      <c r="A15" t="s">
        <v>1383</v>
      </c>
      <c r="B15" s="16" t="s">
        <v>1384</v>
      </c>
      <c r="C15">
        <v>8.1646008237611394</v>
      </c>
      <c r="D15">
        <v>8.2796641673518891</v>
      </c>
      <c r="E15">
        <v>8.5027560619880909</v>
      </c>
      <c r="F15">
        <v>8.8285264934256595</v>
      </c>
      <c r="G15">
        <v>8.8895671298915193</v>
      </c>
      <c r="H15">
        <v>8.9036231888139703</v>
      </c>
      <c r="I15">
        <v>8.8385695776068598</v>
      </c>
      <c r="J15">
        <v>8.6949289308481692</v>
      </c>
      <c r="K15">
        <v>8.5721482568678091</v>
      </c>
      <c r="L15">
        <v>8.9988379533415799</v>
      </c>
      <c r="M15">
        <v>8.8837094065825006</v>
      </c>
      <c r="N15">
        <v>9.1911810378215808</v>
      </c>
      <c r="O15">
        <v>8.7684498735885708</v>
      </c>
      <c r="P15">
        <v>8.7245125843651508</v>
      </c>
      <c r="Q15">
        <v>8.48255560796823</v>
      </c>
    </row>
    <row r="16" spans="1:17">
      <c r="A16" t="s">
        <v>1385</v>
      </c>
      <c r="B16" s="16" t="s">
        <v>1386</v>
      </c>
      <c r="C16">
        <v>6.6054299362161997</v>
      </c>
      <c r="D16">
        <v>6.4682081689808504</v>
      </c>
      <c r="E16">
        <v>7.7482491570996297</v>
      </c>
      <c r="F16">
        <v>7.1322847091354804</v>
      </c>
      <c r="G16">
        <v>7.0116512363212404</v>
      </c>
      <c r="H16">
        <v>5.36902745237989</v>
      </c>
      <c r="I16">
        <v>5.5671653310128599</v>
      </c>
      <c r="J16">
        <v>6.8283490522353496</v>
      </c>
      <c r="K16">
        <v>5.8502292656371999</v>
      </c>
      <c r="L16">
        <v>5.8319238793611898</v>
      </c>
      <c r="M16">
        <v>6.2083104757069396</v>
      </c>
      <c r="N16">
        <v>6.6073365936536996</v>
      </c>
      <c r="O16">
        <v>6.5778486671751004</v>
      </c>
      <c r="P16">
        <v>4.9174589054378801</v>
      </c>
      <c r="Q16">
        <v>7.6950435514148801</v>
      </c>
    </row>
    <row r="17" spans="1:17">
      <c r="A17" t="s">
        <v>1387</v>
      </c>
      <c r="B17" s="16" t="s">
        <v>1388</v>
      </c>
      <c r="C17">
        <v>8.9990807030482305</v>
      </c>
      <c r="D17">
        <v>8.9270268549761802</v>
      </c>
      <c r="E17">
        <v>8.5836924836464004</v>
      </c>
      <c r="F17">
        <v>8.1629463640282296</v>
      </c>
      <c r="G17">
        <v>9.1678260610754094</v>
      </c>
      <c r="H17">
        <v>8.7891972985372107</v>
      </c>
      <c r="I17">
        <v>8.9643048688857707</v>
      </c>
      <c r="J17">
        <v>8.5269168517492293</v>
      </c>
      <c r="K17">
        <v>9.3157681337761407</v>
      </c>
      <c r="L17">
        <v>8.7772274698883894</v>
      </c>
      <c r="M17">
        <v>8.8358292885153205</v>
      </c>
      <c r="N17">
        <v>9.4077527550138207</v>
      </c>
      <c r="O17">
        <v>8.6543919407954597</v>
      </c>
      <c r="P17">
        <v>9.2136327788169705</v>
      </c>
      <c r="Q17">
        <v>9.7343991185863192</v>
      </c>
    </row>
    <row r="18" spans="1:17">
      <c r="A18" t="s">
        <v>1389</v>
      </c>
      <c r="B18" s="16" t="s">
        <v>1390</v>
      </c>
      <c r="C18">
        <v>8.61347697426541</v>
      </c>
      <c r="D18">
        <v>8.7460619767396697</v>
      </c>
      <c r="E18">
        <v>8.1360753872999894</v>
      </c>
      <c r="F18">
        <v>7.0473688157521996</v>
      </c>
      <c r="G18">
        <v>9.0599547500879805</v>
      </c>
      <c r="H18">
        <v>8.3358078513377105</v>
      </c>
      <c r="I18">
        <v>10.072158331701001</v>
      </c>
      <c r="J18">
        <v>8.9432021883941708</v>
      </c>
      <c r="K18">
        <v>8.6703112669617006</v>
      </c>
      <c r="L18">
        <v>9.6100575010335305</v>
      </c>
      <c r="M18">
        <v>9.1850137515088903</v>
      </c>
      <c r="N18">
        <v>9.5098899301123208</v>
      </c>
      <c r="O18">
        <v>8.2214385756642496</v>
      </c>
      <c r="P18">
        <v>10.384082118113099</v>
      </c>
      <c r="Q18">
        <v>7.3593062614465703</v>
      </c>
    </row>
    <row r="19" spans="1:17">
      <c r="A19" t="s">
        <v>1391</v>
      </c>
      <c r="B19" s="16" t="s">
        <v>1392</v>
      </c>
      <c r="C19">
        <v>9.1498726143276592</v>
      </c>
      <c r="D19">
        <v>9.1337082569341597</v>
      </c>
      <c r="E19">
        <v>8.9554954805701605</v>
      </c>
      <c r="F19">
        <v>9.0205463514106707</v>
      </c>
      <c r="G19">
        <v>8.9032041046346908</v>
      </c>
      <c r="H19">
        <v>9.3209775682616307</v>
      </c>
      <c r="I19">
        <v>9.0198834139199509</v>
      </c>
      <c r="J19">
        <v>8.87873707241536</v>
      </c>
      <c r="K19">
        <v>8.9154478368602792</v>
      </c>
      <c r="L19">
        <v>9.0602207764774896</v>
      </c>
      <c r="M19">
        <v>9.0018998119491709</v>
      </c>
      <c r="N19">
        <v>9.1850185014621495</v>
      </c>
      <c r="O19">
        <v>9.1306562691579192</v>
      </c>
      <c r="P19">
        <v>9.1045613603878905</v>
      </c>
      <c r="Q19">
        <v>9.0486929182374407</v>
      </c>
    </row>
    <row r="20" spans="1:17">
      <c r="A20" t="s">
        <v>1393</v>
      </c>
      <c r="B20" s="16" t="s">
        <v>1394</v>
      </c>
      <c r="C20">
        <v>4.7424302842105197</v>
      </c>
      <c r="D20">
        <v>5.09137122556535</v>
      </c>
      <c r="E20">
        <v>6.5517604823563804</v>
      </c>
      <c r="F20">
        <v>5.2866768958500598</v>
      </c>
      <c r="G20">
        <v>5.8658439972155101</v>
      </c>
      <c r="H20">
        <v>5.4538604947321296</v>
      </c>
      <c r="I20">
        <v>5.7119264710440998</v>
      </c>
      <c r="J20">
        <v>6.7874642555568698</v>
      </c>
      <c r="K20">
        <v>5.1105762950505103</v>
      </c>
      <c r="L20">
        <v>5.8120628640760099</v>
      </c>
      <c r="M20">
        <v>5.3713152984476196</v>
      </c>
      <c r="N20">
        <v>5.6095571535837596</v>
      </c>
      <c r="O20">
        <v>5.1911313574067002</v>
      </c>
      <c r="P20">
        <v>5.3440870543648904</v>
      </c>
      <c r="Q20">
        <v>5.09416193408443</v>
      </c>
    </row>
    <row r="21" spans="1:17">
      <c r="A21" t="s">
        <v>1395</v>
      </c>
      <c r="B21" s="16" t="s">
        <v>1396</v>
      </c>
      <c r="C21">
        <v>7.3682579752029502</v>
      </c>
      <c r="D21">
        <v>7.1758592373276899</v>
      </c>
      <c r="E21">
        <v>7.1697829372000497</v>
      </c>
      <c r="F21">
        <v>6.54816874345443</v>
      </c>
      <c r="G21">
        <v>5.9953604944039602</v>
      </c>
      <c r="H21">
        <v>5.6808363808980902</v>
      </c>
      <c r="I21">
        <v>6.6477658559454804</v>
      </c>
      <c r="J21">
        <v>5.86275399486005</v>
      </c>
      <c r="K21">
        <v>6.4292012437918196</v>
      </c>
      <c r="L21">
        <v>6.3533280364099998</v>
      </c>
      <c r="M21">
        <v>6.0607774565504204</v>
      </c>
      <c r="N21">
        <v>6.2592763242158096</v>
      </c>
      <c r="O21">
        <v>6.4590991617325901</v>
      </c>
      <c r="P21">
        <v>6.7681820790449301</v>
      </c>
      <c r="Q21">
        <v>5.09416193408443</v>
      </c>
    </row>
    <row r="22" spans="1:17">
      <c r="A22" s="17">
        <v>37104</v>
      </c>
      <c r="B22" s="16" t="e">
        <v>#N/A</v>
      </c>
      <c r="C22">
        <v>5.5764787150916</v>
      </c>
      <c r="D22">
        <v>5.30932736890502</v>
      </c>
      <c r="E22">
        <v>4.96044362242744</v>
      </c>
      <c r="F22">
        <v>5.51621391430335</v>
      </c>
      <c r="G22">
        <v>5.8430458251757198</v>
      </c>
      <c r="H22">
        <v>5.6335213647889502</v>
      </c>
      <c r="I22">
        <v>5.28584498120492</v>
      </c>
      <c r="J22">
        <v>4.8839472618639803</v>
      </c>
      <c r="K22">
        <v>5.6379859859907304</v>
      </c>
      <c r="L22">
        <v>5.3679389808257501</v>
      </c>
      <c r="M22">
        <v>6.0991295039876796</v>
      </c>
      <c r="N22">
        <v>6.0920352636291799</v>
      </c>
      <c r="O22">
        <v>5.9566877393092801</v>
      </c>
      <c r="P22">
        <v>5.6354911062640802</v>
      </c>
      <c r="Q22">
        <v>5.81282804418474</v>
      </c>
    </row>
    <row r="23" spans="1:17">
      <c r="A23" s="17">
        <v>37469</v>
      </c>
      <c r="B23" s="16" t="e">
        <v>#N/A</v>
      </c>
      <c r="C23">
        <v>9.4580874916297297</v>
      </c>
      <c r="D23">
        <v>9.5313099020833203</v>
      </c>
      <c r="E23">
        <v>9.3127918704350794</v>
      </c>
      <c r="F23">
        <v>9.1863805982221791</v>
      </c>
      <c r="G23">
        <v>9.2828659609889996</v>
      </c>
      <c r="H23">
        <v>9.8241956510140191</v>
      </c>
      <c r="I23">
        <v>9.4286049675228192</v>
      </c>
      <c r="J23">
        <v>9.3009965626620996</v>
      </c>
      <c r="K23">
        <v>9.3473437720857593</v>
      </c>
      <c r="L23">
        <v>9.2718514665874103</v>
      </c>
      <c r="M23">
        <v>9.5076498918256807</v>
      </c>
      <c r="N23">
        <v>9.5197168664579692</v>
      </c>
      <c r="O23">
        <v>9.6450486578706798</v>
      </c>
      <c r="P23">
        <v>9.6010518290992302</v>
      </c>
      <c r="Q23">
        <v>9.9689373561629306</v>
      </c>
    </row>
    <row r="24" spans="1:17">
      <c r="A24" t="s">
        <v>1397</v>
      </c>
      <c r="B24" s="16" t="s">
        <v>1398</v>
      </c>
      <c r="C24">
        <v>8.9340535091810498</v>
      </c>
      <c r="D24">
        <v>8.8040103738240507</v>
      </c>
      <c r="E24">
        <v>8.9689474965421105</v>
      </c>
      <c r="F24">
        <v>9.3039029995533902</v>
      </c>
      <c r="G24">
        <v>8.8393778001036694</v>
      </c>
      <c r="H24">
        <v>9.5676754766882102</v>
      </c>
      <c r="I24">
        <v>8.8046856279997101</v>
      </c>
      <c r="J24">
        <v>9.3324817959186195</v>
      </c>
      <c r="K24">
        <v>8.6975227300660798</v>
      </c>
      <c r="L24">
        <v>8.8652600792882108</v>
      </c>
      <c r="M24">
        <v>9.0430271841979906</v>
      </c>
      <c r="N24">
        <v>9.0354862205691298</v>
      </c>
      <c r="O24">
        <v>9.1609180980822291</v>
      </c>
      <c r="P24">
        <v>8.8266792100215401</v>
      </c>
      <c r="Q24">
        <v>8.1958182219819093</v>
      </c>
    </row>
    <row r="25" spans="1:17">
      <c r="A25" t="s">
        <v>1399</v>
      </c>
      <c r="B25" s="16" t="s">
        <v>1400</v>
      </c>
      <c r="C25">
        <v>9.2807875292354094</v>
      </c>
      <c r="D25">
        <v>9.2360883625786503</v>
      </c>
      <c r="E25">
        <v>9.6161169717384105</v>
      </c>
      <c r="F25">
        <v>9.1499106582995502</v>
      </c>
      <c r="G25">
        <v>9.3117817599837203</v>
      </c>
      <c r="H25">
        <v>9.5349127172771393</v>
      </c>
      <c r="I25">
        <v>9.2885525375530502</v>
      </c>
      <c r="J25">
        <v>9.3839318196983399</v>
      </c>
      <c r="K25">
        <v>9.3426512687104495</v>
      </c>
      <c r="L25">
        <v>9.1051042507306192</v>
      </c>
      <c r="M25">
        <v>9.0639587166415296</v>
      </c>
      <c r="N25">
        <v>9.3446522577373194</v>
      </c>
      <c r="O25">
        <v>9.4225436546408901</v>
      </c>
      <c r="P25">
        <v>8.7544491156318394</v>
      </c>
      <c r="Q25">
        <v>10.371129057699999</v>
      </c>
    </row>
    <row r="26" spans="1:17">
      <c r="A26" t="s">
        <v>1401</v>
      </c>
      <c r="B26" s="16" t="s">
        <v>1402</v>
      </c>
      <c r="C26">
        <v>10.338082470604499</v>
      </c>
      <c r="D26">
        <v>10.377747860025201</v>
      </c>
      <c r="E26">
        <v>10.1816630477665</v>
      </c>
      <c r="F26">
        <v>10.1852336450533</v>
      </c>
      <c r="G26">
        <v>9.9996150605926708</v>
      </c>
      <c r="H26">
        <v>10.3115343618955</v>
      </c>
      <c r="I26">
        <v>10.1067883583081</v>
      </c>
      <c r="J26">
        <v>10.2182515759173</v>
      </c>
      <c r="K26">
        <v>9.9113987826187397</v>
      </c>
      <c r="L26">
        <v>9.9579917286191808</v>
      </c>
      <c r="M26">
        <v>10.1904162149911</v>
      </c>
      <c r="N26">
        <v>9.9916083901419999</v>
      </c>
      <c r="O26">
        <v>10.275681206496101</v>
      </c>
      <c r="P26">
        <v>10.2248399390947</v>
      </c>
      <c r="Q26">
        <v>10.4396731967666</v>
      </c>
    </row>
    <row r="27" spans="1:17">
      <c r="A27" t="s">
        <v>1403</v>
      </c>
      <c r="B27" s="16" t="s">
        <v>1404</v>
      </c>
      <c r="C27">
        <v>9.5523948822547204</v>
      </c>
      <c r="D27">
        <v>9.5695754773716999</v>
      </c>
      <c r="E27">
        <v>9.2861745520111292</v>
      </c>
      <c r="F27">
        <v>9.1809685514691601</v>
      </c>
      <c r="G27">
        <v>9.6702355199995598</v>
      </c>
      <c r="H27">
        <v>9.1868065649013406</v>
      </c>
      <c r="I27">
        <v>9.5515478221989092</v>
      </c>
      <c r="J27">
        <v>9.0434736082957201</v>
      </c>
      <c r="K27">
        <v>9.6928564194367297</v>
      </c>
      <c r="L27">
        <v>9.4277419479662701</v>
      </c>
      <c r="M27">
        <v>9.3329581242541195</v>
      </c>
      <c r="N27">
        <v>9.0171017953585597</v>
      </c>
      <c r="O27">
        <v>9.5030770743207</v>
      </c>
      <c r="P27">
        <v>9.9078056977906108</v>
      </c>
      <c r="Q27">
        <v>9.1060647157263492</v>
      </c>
    </row>
    <row r="28" spans="1:17">
      <c r="A28" t="s">
        <v>1405</v>
      </c>
      <c r="B28" s="16" t="s">
        <v>1406</v>
      </c>
      <c r="C28">
        <v>9.7848296595287394</v>
      </c>
      <c r="D28">
        <v>9.7623427624438204</v>
      </c>
      <c r="E28">
        <v>9.6788474267546398</v>
      </c>
      <c r="F28">
        <v>9.5532492177463801</v>
      </c>
      <c r="G28">
        <v>9.6541976473010696</v>
      </c>
      <c r="H28">
        <v>8.8102146508065005</v>
      </c>
      <c r="I28">
        <v>9.3692208522333793</v>
      </c>
      <c r="J28">
        <v>9.4480547001738504</v>
      </c>
      <c r="K28">
        <v>9.6617997608109203</v>
      </c>
      <c r="L28">
        <v>9.1250530319424197</v>
      </c>
      <c r="M28">
        <v>9.3709227602029106</v>
      </c>
      <c r="N28">
        <v>9.2670427646158906</v>
      </c>
      <c r="O28">
        <v>9.2043881352607499</v>
      </c>
      <c r="P28">
        <v>9.3349796028896197</v>
      </c>
      <c r="Q28">
        <v>10.6471494821847</v>
      </c>
    </row>
    <row r="29" spans="1:17">
      <c r="A29" t="s">
        <v>1407</v>
      </c>
      <c r="B29" s="16" t="s">
        <v>1408</v>
      </c>
      <c r="C29">
        <v>6.2838851673630796</v>
      </c>
      <c r="D29">
        <v>6.37757613081736</v>
      </c>
      <c r="E29">
        <v>6.0883257756658304</v>
      </c>
      <c r="F29">
        <v>6.58159230490757</v>
      </c>
      <c r="G29">
        <v>6.7091506927065296</v>
      </c>
      <c r="H29">
        <v>7.0288609564987201</v>
      </c>
      <c r="I29">
        <v>6.5244142299625896</v>
      </c>
      <c r="J29">
        <v>6.47330341731542</v>
      </c>
      <c r="K29">
        <v>6.2522810730543403</v>
      </c>
      <c r="L29">
        <v>6.4328399879020504</v>
      </c>
      <c r="M29">
        <v>6.7138633158657202</v>
      </c>
      <c r="N29">
        <v>7.1293565844791704</v>
      </c>
      <c r="O29">
        <v>6.55873119492583</v>
      </c>
      <c r="P29">
        <v>6.6127103465427499</v>
      </c>
      <c r="Q29">
        <v>2.8218677180984102</v>
      </c>
    </row>
    <row r="30" spans="1:17">
      <c r="A30" t="s">
        <v>1409</v>
      </c>
      <c r="B30" s="16" t="s">
        <v>1410</v>
      </c>
      <c r="C30">
        <v>7.9032560916541499</v>
      </c>
      <c r="D30">
        <v>7.9937232462368701</v>
      </c>
      <c r="E30">
        <v>7.8894499985839701</v>
      </c>
      <c r="F30">
        <v>7.42307154574923</v>
      </c>
      <c r="G30">
        <v>7.62000228824704</v>
      </c>
      <c r="H30">
        <v>7.2062141342227797</v>
      </c>
      <c r="I30">
        <v>7.8537070305727701</v>
      </c>
      <c r="J30">
        <v>7.2690296295856403</v>
      </c>
      <c r="K30">
        <v>8.2599729382814999</v>
      </c>
      <c r="L30">
        <v>7.8700633797023896</v>
      </c>
      <c r="M30">
        <v>7.5238188887914399</v>
      </c>
      <c r="N30">
        <v>7.7639597802696203</v>
      </c>
      <c r="O30">
        <v>7.5902702479409303</v>
      </c>
      <c r="P30">
        <v>8.0223679291288192</v>
      </c>
      <c r="Q30">
        <v>8.7216113394761106</v>
      </c>
    </row>
    <row r="31" spans="1:17">
      <c r="A31" t="s">
        <v>1411</v>
      </c>
      <c r="B31" s="16" t="s">
        <v>1412</v>
      </c>
      <c r="C31">
        <v>10.7136617245868</v>
      </c>
      <c r="D31">
        <v>10.7633746595257</v>
      </c>
      <c r="E31">
        <v>10.791863773924099</v>
      </c>
      <c r="F31">
        <v>11.1564058138626</v>
      </c>
      <c r="G31">
        <v>10.9169327943344</v>
      </c>
      <c r="H31">
        <v>11.6757411116099</v>
      </c>
      <c r="I31">
        <v>10.8083733045993</v>
      </c>
      <c r="J31">
        <v>11.2004239410347</v>
      </c>
      <c r="K31">
        <v>10.729302362512</v>
      </c>
      <c r="L31">
        <v>10.929722579620099</v>
      </c>
      <c r="M31">
        <v>11.0822366984449</v>
      </c>
      <c r="N31">
        <v>11.5177647402849</v>
      </c>
      <c r="O31">
        <v>11.045592601030901</v>
      </c>
      <c r="P31">
        <v>10.903063162886401</v>
      </c>
      <c r="Q31">
        <v>9.9057254354815303</v>
      </c>
    </row>
    <row r="32" spans="1:17">
      <c r="A32" t="s">
        <v>1413</v>
      </c>
      <c r="B32" s="16" t="s">
        <v>1414</v>
      </c>
      <c r="C32">
        <v>8.2624764056483802</v>
      </c>
      <c r="D32">
        <v>8.3923831436875709</v>
      </c>
      <c r="E32">
        <v>8.1120155991633105</v>
      </c>
      <c r="F32">
        <v>8.6283201111620205</v>
      </c>
      <c r="G32">
        <v>8.5720434519146202</v>
      </c>
      <c r="H32">
        <v>8.5664205474989892</v>
      </c>
      <c r="I32">
        <v>8.1143431012299008</v>
      </c>
      <c r="J32">
        <v>8.3253682492708396</v>
      </c>
      <c r="K32">
        <v>8.0340112540614204</v>
      </c>
      <c r="L32">
        <v>8.0972268391185196</v>
      </c>
      <c r="M32">
        <v>8.3162197718933193</v>
      </c>
      <c r="N32">
        <v>8.5580346457561998</v>
      </c>
      <c r="O32">
        <v>8.3065699767892909</v>
      </c>
      <c r="P32">
        <v>8.3657361276807904</v>
      </c>
      <c r="Q32">
        <v>6.2843132996066204</v>
      </c>
    </row>
    <row r="33" spans="1:17">
      <c r="A33" t="s">
        <v>1415</v>
      </c>
      <c r="B33" s="16" t="s">
        <v>1416</v>
      </c>
      <c r="C33">
        <v>10.599249753079899</v>
      </c>
      <c r="D33">
        <v>10.6539377754531</v>
      </c>
      <c r="E33">
        <v>10.5693315008656</v>
      </c>
      <c r="F33">
        <v>10.421543530387501</v>
      </c>
      <c r="G33">
        <v>10.4393165162244</v>
      </c>
      <c r="H33">
        <v>10.0496644574987</v>
      </c>
      <c r="I33">
        <v>10.386795132680501</v>
      </c>
      <c r="J33">
        <v>10.3394201163969</v>
      </c>
      <c r="K33">
        <v>10.716665406800599</v>
      </c>
      <c r="L33">
        <v>10.2796243656535</v>
      </c>
      <c r="M33">
        <v>10.171255717732</v>
      </c>
      <c r="N33">
        <v>9.8765142179868803</v>
      </c>
      <c r="O33">
        <v>10.221554855329099</v>
      </c>
      <c r="P33">
        <v>10.6950323691711</v>
      </c>
      <c r="Q33">
        <v>10.2234215656334</v>
      </c>
    </row>
    <row r="34" spans="1:17">
      <c r="A34" t="s">
        <v>1417</v>
      </c>
      <c r="B34" s="16" t="s">
        <v>1418</v>
      </c>
      <c r="C34">
        <v>10.4251509374403</v>
      </c>
      <c r="D34">
        <v>10.4282769284926</v>
      </c>
      <c r="E34">
        <v>10.299460532330301</v>
      </c>
      <c r="F34">
        <v>10.007100847433801</v>
      </c>
      <c r="G34">
        <v>10.3385516094366</v>
      </c>
      <c r="H34">
        <v>9.5906300609177109</v>
      </c>
      <c r="I34">
        <v>10.189892194645999</v>
      </c>
      <c r="J34">
        <v>9.7594516906441395</v>
      </c>
      <c r="K34">
        <v>10.5871162954941</v>
      </c>
      <c r="L34">
        <v>10.115841051411101</v>
      </c>
      <c r="M34">
        <v>9.7818755243804798</v>
      </c>
      <c r="N34">
        <v>9.5439952382703499</v>
      </c>
      <c r="O34">
        <v>9.9210877693613693</v>
      </c>
      <c r="P34">
        <v>10.1634209323327</v>
      </c>
      <c r="Q34">
        <v>10.6471494821847</v>
      </c>
    </row>
    <row r="35" spans="1:17">
      <c r="A35" t="s">
        <v>1419</v>
      </c>
      <c r="B35" s="16" t="s">
        <v>1420</v>
      </c>
      <c r="C35">
        <v>5.1403854814574004</v>
      </c>
      <c r="D35">
        <v>4.60434225742737</v>
      </c>
      <c r="E35">
        <v>5.12062362366449</v>
      </c>
      <c r="F35">
        <v>5.1400511332488898</v>
      </c>
      <c r="G35">
        <v>5.35182564159728</v>
      </c>
      <c r="H35">
        <v>3.7814594184883799</v>
      </c>
      <c r="I35">
        <v>4.6574362853065301</v>
      </c>
      <c r="J35">
        <v>3.7696016503418699</v>
      </c>
      <c r="K35">
        <v>4.7603034491719001</v>
      </c>
      <c r="L35">
        <v>4.7901010708768101</v>
      </c>
      <c r="M35">
        <v>4.8272493834176604</v>
      </c>
      <c r="N35">
        <v>5.5842645045438202</v>
      </c>
      <c r="O35">
        <v>5.0562650436270502</v>
      </c>
      <c r="P35">
        <v>4.2713440848041202</v>
      </c>
      <c r="Q35">
        <v>6.2843132996066204</v>
      </c>
    </row>
    <row r="36" spans="1:17">
      <c r="A36" t="s">
        <v>1421</v>
      </c>
      <c r="B36" s="16" t="s">
        <v>1422</v>
      </c>
      <c r="C36">
        <v>9.5115934920923308</v>
      </c>
      <c r="D36">
        <v>9.4796878460774394</v>
      </c>
      <c r="E36">
        <v>10.2299423122283</v>
      </c>
      <c r="F36">
        <v>10.063083641785701</v>
      </c>
      <c r="G36">
        <v>9.9881457473402708</v>
      </c>
      <c r="H36">
        <v>10.6047468170916</v>
      </c>
      <c r="I36">
        <v>9.7899783294882408</v>
      </c>
      <c r="J36">
        <v>10.1872783526824</v>
      </c>
      <c r="K36">
        <v>9.3253136175344107</v>
      </c>
      <c r="L36">
        <v>9.8602271718254109</v>
      </c>
      <c r="M36">
        <v>10.484146598742401</v>
      </c>
      <c r="N36">
        <v>10.616826889087999</v>
      </c>
      <c r="O36">
        <v>10.5323342006301</v>
      </c>
      <c r="P36">
        <v>9.3275317422693202</v>
      </c>
      <c r="Q36">
        <v>9.9376776092220709</v>
      </c>
    </row>
    <row r="37" spans="1:17">
      <c r="A37" t="s">
        <v>1423</v>
      </c>
      <c r="B37" s="16" t="s">
        <v>1424</v>
      </c>
      <c r="C37">
        <v>10.2367803863322</v>
      </c>
      <c r="D37">
        <v>10.324524173814201</v>
      </c>
      <c r="E37">
        <v>10.1613039614097</v>
      </c>
      <c r="F37">
        <v>9.6750199155128307</v>
      </c>
      <c r="G37">
        <v>10.0989309944404</v>
      </c>
      <c r="H37">
        <v>9.4932903366311905</v>
      </c>
      <c r="I37">
        <v>10.3529361015375</v>
      </c>
      <c r="J37">
        <v>9.8931037836035305</v>
      </c>
      <c r="K37">
        <v>10.5366546937307</v>
      </c>
      <c r="L37">
        <v>10.114843908452601</v>
      </c>
      <c r="M37">
        <v>9.6454065643315197</v>
      </c>
      <c r="N37">
        <v>9.1870756073350694</v>
      </c>
      <c r="O37">
        <v>9.7722287317715804</v>
      </c>
      <c r="P37">
        <v>10.6359660011787</v>
      </c>
      <c r="Q37">
        <v>9.4541791636288703</v>
      </c>
    </row>
    <row r="38" spans="1:17">
      <c r="A38" t="s">
        <v>1425</v>
      </c>
      <c r="B38" s="16" t="s">
        <v>1426</v>
      </c>
      <c r="C38">
        <v>5.7405986380477696</v>
      </c>
      <c r="D38">
        <v>5.5701495124768599</v>
      </c>
      <c r="E38">
        <v>5.4332085476316498</v>
      </c>
      <c r="F38">
        <v>5.6923218518529799</v>
      </c>
      <c r="G38">
        <v>6.4795586196785599</v>
      </c>
      <c r="H38">
        <v>5.3395340803022098</v>
      </c>
      <c r="I38">
        <v>5.98191456634164</v>
      </c>
      <c r="J38">
        <v>5.8467461768600897</v>
      </c>
      <c r="K38">
        <v>5.6169826633030304</v>
      </c>
      <c r="L38">
        <v>5.6420869460872103</v>
      </c>
      <c r="M38">
        <v>5.3713152984476196</v>
      </c>
      <c r="N38">
        <v>4.9442341107279502</v>
      </c>
      <c r="O38">
        <v>5.8012345763558297</v>
      </c>
      <c r="P38">
        <v>5.69964444990008</v>
      </c>
      <c r="Q38">
        <v>5.09416193408443</v>
      </c>
    </row>
    <row r="39" spans="1:17">
      <c r="A39" t="s">
        <v>1427</v>
      </c>
      <c r="B39" s="16" t="s">
        <v>1428</v>
      </c>
      <c r="C39">
        <v>15.303112428631101</v>
      </c>
      <c r="D39">
        <v>15.148358204746399</v>
      </c>
      <c r="E39">
        <v>15.4169685696399</v>
      </c>
      <c r="F39">
        <v>15.655684104801299</v>
      </c>
      <c r="G39">
        <v>15.351806614694301</v>
      </c>
      <c r="H39">
        <v>13.3735459148365</v>
      </c>
      <c r="I39">
        <v>14.465524402485499</v>
      </c>
      <c r="J39">
        <v>14.855261062011101</v>
      </c>
      <c r="K39">
        <v>14.9834198529633</v>
      </c>
      <c r="L39">
        <v>14.696816931541001</v>
      </c>
      <c r="M39">
        <v>14.6122852404137</v>
      </c>
      <c r="N39">
        <v>14.352464982114601</v>
      </c>
      <c r="O39">
        <v>14.3154591339618</v>
      </c>
      <c r="P39">
        <v>13.8549739735789</v>
      </c>
      <c r="Q39">
        <v>16.262044825374101</v>
      </c>
    </row>
    <row r="40" spans="1:17">
      <c r="A40" t="s">
        <v>1429</v>
      </c>
      <c r="B40" s="16" t="s">
        <v>1430</v>
      </c>
      <c r="C40">
        <v>8.5025008402734805</v>
      </c>
      <c r="D40">
        <v>8.4629119660070309</v>
      </c>
      <c r="E40">
        <v>8.5027560619880909</v>
      </c>
      <c r="F40">
        <v>8.5210152066158908</v>
      </c>
      <c r="G40">
        <v>8.3269199934069196</v>
      </c>
      <c r="H40">
        <v>8.1749280706501004</v>
      </c>
      <c r="I40">
        <v>8.3674830901938506</v>
      </c>
      <c r="J40">
        <v>8.10099266561547</v>
      </c>
      <c r="K40">
        <v>8.4839625913213297</v>
      </c>
      <c r="L40">
        <v>8.5716012357427598</v>
      </c>
      <c r="M40">
        <v>8.4713475138279897</v>
      </c>
      <c r="N40">
        <v>8.2508752477387208</v>
      </c>
      <c r="O40">
        <v>8.4450747034848401</v>
      </c>
      <c r="P40">
        <v>7.9658841845297497</v>
      </c>
      <c r="Q40">
        <v>8.2978683598244807</v>
      </c>
    </row>
    <row r="41" spans="1:17">
      <c r="A41" t="s">
        <v>1431</v>
      </c>
      <c r="B41" s="16" t="s">
        <v>1432</v>
      </c>
      <c r="C41">
        <v>10.2501968035104</v>
      </c>
      <c r="D41">
        <v>10.270155304975701</v>
      </c>
      <c r="E41">
        <v>10.241071115612</v>
      </c>
      <c r="F41">
        <v>10.1570307904347</v>
      </c>
      <c r="G41">
        <v>10.213897349831599</v>
      </c>
      <c r="H41">
        <v>10.395615845021201</v>
      </c>
      <c r="I41">
        <v>10.2029556267626</v>
      </c>
      <c r="J41">
        <v>10.1379157674884</v>
      </c>
      <c r="K41">
        <v>10.096509197401399</v>
      </c>
      <c r="L41">
        <v>10.280513907044201</v>
      </c>
      <c r="M41">
        <v>10.382721201287101</v>
      </c>
      <c r="N41">
        <v>10.2893458792721</v>
      </c>
      <c r="O41">
        <v>10.4553974499656</v>
      </c>
      <c r="P41">
        <v>10.096351800087501</v>
      </c>
      <c r="Q41">
        <v>9.8396161242928208</v>
      </c>
    </row>
    <row r="42" spans="1:17">
      <c r="A42" t="s">
        <v>1433</v>
      </c>
      <c r="B42" s="16" t="s">
        <v>1434</v>
      </c>
      <c r="C42">
        <v>8.7680704526648796</v>
      </c>
      <c r="D42">
        <v>9.1059347713115901</v>
      </c>
      <c r="E42">
        <v>8.6685944331836495</v>
      </c>
      <c r="F42">
        <v>9.20605281022873</v>
      </c>
      <c r="G42">
        <v>8.4360403544682399</v>
      </c>
      <c r="H42">
        <v>8.9326631521063007</v>
      </c>
      <c r="I42">
        <v>8.6459309331462393</v>
      </c>
      <c r="J42">
        <v>9.2298184688863305</v>
      </c>
      <c r="K42">
        <v>8.6852175095506201</v>
      </c>
      <c r="L42">
        <v>7.73107344505057</v>
      </c>
      <c r="M42">
        <v>7.9618729898122096</v>
      </c>
      <c r="N42">
        <v>7.5629610835179397</v>
      </c>
      <c r="O42">
        <v>8.0378570068629696</v>
      </c>
      <c r="P42">
        <v>9.0692710238997094</v>
      </c>
      <c r="Q42">
        <v>8.48255560796823</v>
      </c>
    </row>
    <row r="43" spans="1:17">
      <c r="A43" t="s">
        <v>1435</v>
      </c>
      <c r="B43" s="16" t="e">
        <v>#N/A</v>
      </c>
      <c r="C43">
        <v>11.782053959732499</v>
      </c>
      <c r="D43">
        <v>11.9544354136014</v>
      </c>
      <c r="E43">
        <v>11.9180766637716</v>
      </c>
      <c r="F43">
        <v>12.370527070950301</v>
      </c>
      <c r="G43">
        <v>11.8577152471406</v>
      </c>
      <c r="H43">
        <v>12.426961303573799</v>
      </c>
      <c r="I43">
        <v>11.806316322144101</v>
      </c>
      <c r="J43">
        <v>12.545057351694799</v>
      </c>
      <c r="K43">
        <v>11.9693885089665</v>
      </c>
      <c r="L43">
        <v>11.8800005906498</v>
      </c>
      <c r="M43">
        <v>11.9336416118407</v>
      </c>
      <c r="N43">
        <v>11.4670363394282</v>
      </c>
      <c r="O43">
        <v>11.7604444115672</v>
      </c>
      <c r="P43">
        <v>12.152177524441001</v>
      </c>
      <c r="Q43">
        <v>10.911292413923899</v>
      </c>
    </row>
    <row r="44" spans="1:17">
      <c r="A44" t="s">
        <v>1436</v>
      </c>
      <c r="B44" s="16" t="s">
        <v>1437</v>
      </c>
      <c r="C44">
        <v>8.2163248402712306</v>
      </c>
      <c r="D44">
        <v>8.2653822519913795</v>
      </c>
      <c r="E44">
        <v>8.4267877094700001</v>
      </c>
      <c r="F44">
        <v>8.5124204652147704</v>
      </c>
      <c r="G44">
        <v>8.3269199934069196</v>
      </c>
      <c r="H44">
        <v>9.0276899181535395</v>
      </c>
      <c r="I44">
        <v>8.4641717546339503</v>
      </c>
      <c r="J44">
        <v>8.69932755470073</v>
      </c>
      <c r="K44">
        <v>8.1920025429823298</v>
      </c>
      <c r="L44">
        <v>8.3004404494499404</v>
      </c>
      <c r="M44">
        <v>8.6113916258974292</v>
      </c>
      <c r="N44">
        <v>8.3087231327633706</v>
      </c>
      <c r="O44">
        <v>8.5305299971344102</v>
      </c>
      <c r="P44">
        <v>8.6186260540705</v>
      </c>
      <c r="Q44">
        <v>6.6375058506955904</v>
      </c>
    </row>
    <row r="45" spans="1:17">
      <c r="A45" t="s">
        <v>1438</v>
      </c>
      <c r="B45" s="16" t="s">
        <v>1439</v>
      </c>
      <c r="C45">
        <v>9.2410183802981294</v>
      </c>
      <c r="D45">
        <v>9.1570956932862906</v>
      </c>
      <c r="E45">
        <v>9.1000460927445008</v>
      </c>
      <c r="F45">
        <v>9.5863757917782397</v>
      </c>
      <c r="G45">
        <v>9.1242440988420306</v>
      </c>
      <c r="H45">
        <v>9.9287755733238896</v>
      </c>
      <c r="I45">
        <v>9.1165272424961703</v>
      </c>
      <c r="J45">
        <v>9.4675222486298107</v>
      </c>
      <c r="K45">
        <v>9.2268909238306893</v>
      </c>
      <c r="L45">
        <v>9.2319369507491498</v>
      </c>
      <c r="M45">
        <v>9.3566397609101397</v>
      </c>
      <c r="N45">
        <v>9.4715873165582494</v>
      </c>
      <c r="O45">
        <v>9.3119197910647706</v>
      </c>
      <c r="P45">
        <v>9.2163238354298507</v>
      </c>
      <c r="Q45">
        <v>8.0859864702427604</v>
      </c>
    </row>
    <row r="46" spans="1:17">
      <c r="A46" t="s">
        <v>1440</v>
      </c>
      <c r="B46" s="16" t="s">
        <v>1441</v>
      </c>
      <c r="C46">
        <v>8.2357345898230196</v>
      </c>
      <c r="D46">
        <v>8.2327208624416208</v>
      </c>
      <c r="E46">
        <v>8.2451741909304204</v>
      </c>
      <c r="F46">
        <v>8.2133225248781496</v>
      </c>
      <c r="G46">
        <v>8.0850459987098091</v>
      </c>
      <c r="H46">
        <v>8.88393315103961</v>
      </c>
      <c r="I46">
        <v>8.2866845341639195</v>
      </c>
      <c r="J46">
        <v>8.3866650863232302</v>
      </c>
      <c r="K46">
        <v>8.1744969220400705</v>
      </c>
      <c r="L46">
        <v>8.3178841027114405</v>
      </c>
      <c r="M46">
        <v>8.4881265999285205</v>
      </c>
      <c r="N46">
        <v>8.1234169947229091</v>
      </c>
      <c r="O46">
        <v>8.3179272948679195</v>
      </c>
      <c r="P46">
        <v>8.4641415052306801</v>
      </c>
      <c r="Q46">
        <v>6.9204191934356096</v>
      </c>
    </row>
    <row r="47" spans="1:17">
      <c r="A47" t="s">
        <v>1442</v>
      </c>
      <c r="B47" s="16" t="s">
        <v>1443</v>
      </c>
      <c r="C47">
        <v>9.9757566361895904</v>
      </c>
      <c r="D47">
        <v>10.099601883781199</v>
      </c>
      <c r="E47">
        <v>9.7584576260516194</v>
      </c>
      <c r="F47">
        <v>9.7693889034964005</v>
      </c>
      <c r="G47">
        <v>10.035963402525701</v>
      </c>
      <c r="H47">
        <v>10.103853850315099</v>
      </c>
      <c r="I47">
        <v>10.1520507937314</v>
      </c>
      <c r="J47">
        <v>9.7520623014179009</v>
      </c>
      <c r="K47">
        <v>10.125935502089201</v>
      </c>
      <c r="L47">
        <v>10.010406819683899</v>
      </c>
      <c r="M47">
        <v>9.9478358079862197</v>
      </c>
      <c r="N47">
        <v>9.4095156816796699</v>
      </c>
      <c r="O47">
        <v>9.8938476973143601</v>
      </c>
      <c r="P47">
        <v>10.056363879260701</v>
      </c>
      <c r="Q47">
        <v>9.4541791636288703</v>
      </c>
    </row>
    <row r="48" spans="1:17">
      <c r="A48" t="s">
        <v>1444</v>
      </c>
      <c r="B48" s="16" t="s">
        <v>1445</v>
      </c>
      <c r="C48">
        <v>8.8659550550050596</v>
      </c>
      <c r="D48">
        <v>9.0042860598011192</v>
      </c>
      <c r="E48">
        <v>8.7172349926859294</v>
      </c>
      <c r="F48">
        <v>9.0346178673482704</v>
      </c>
      <c r="G48">
        <v>8.6614299566204593</v>
      </c>
      <c r="H48">
        <v>9.4802380059212297</v>
      </c>
      <c r="I48">
        <v>8.7940975605279892</v>
      </c>
      <c r="J48">
        <v>8.9075333973253805</v>
      </c>
      <c r="K48">
        <v>8.7923574258208497</v>
      </c>
      <c r="L48">
        <v>8.7897803567654798</v>
      </c>
      <c r="M48">
        <v>9.0299935933042299</v>
      </c>
      <c r="N48">
        <v>9.1538045496439295</v>
      </c>
      <c r="O48">
        <v>9.0080955047870095</v>
      </c>
      <c r="P48">
        <v>8.92866273471056</v>
      </c>
      <c r="Q48">
        <v>7.6950435514148801</v>
      </c>
    </row>
    <row r="49" spans="1:17">
      <c r="A49" t="s">
        <v>1446</v>
      </c>
      <c r="B49" s="16" t="s">
        <v>1447</v>
      </c>
      <c r="C49">
        <v>8.35412545506607</v>
      </c>
      <c r="D49">
        <v>8.5597065327987298</v>
      </c>
      <c r="E49">
        <v>8.3872474441453093</v>
      </c>
      <c r="F49">
        <v>8.8122809684789996</v>
      </c>
      <c r="G49">
        <v>8.5198801399466308</v>
      </c>
      <c r="H49">
        <v>9.4916652398228099</v>
      </c>
      <c r="I49">
        <v>8.6221821279184496</v>
      </c>
      <c r="J49">
        <v>8.8979983722255405</v>
      </c>
      <c r="K49">
        <v>8.1954782915448607</v>
      </c>
      <c r="L49">
        <v>8.4085966950708908</v>
      </c>
      <c r="M49">
        <v>8.9544003343968797</v>
      </c>
      <c r="N49">
        <v>8.8057603586801498</v>
      </c>
      <c r="O49">
        <v>9.0580379194454004</v>
      </c>
      <c r="P49">
        <v>8.6508185249041496</v>
      </c>
      <c r="Q49">
        <v>7.1565710053807701</v>
      </c>
    </row>
    <row r="50" spans="1:17">
      <c r="A50" t="s">
        <v>1448</v>
      </c>
      <c r="B50" s="16" t="s">
        <v>1449</v>
      </c>
      <c r="C50">
        <v>9.0525757880651199</v>
      </c>
      <c r="D50">
        <v>9.0694216237472798</v>
      </c>
      <c r="E50">
        <v>9.1599160581386094</v>
      </c>
      <c r="F50">
        <v>9.20605281022873</v>
      </c>
      <c r="G50">
        <v>8.8950374046183303</v>
      </c>
      <c r="H50">
        <v>10.003658130391999</v>
      </c>
      <c r="I50">
        <v>9.1990968563785191</v>
      </c>
      <c r="J50">
        <v>9.3451666097803692</v>
      </c>
      <c r="K50">
        <v>8.9853582891618498</v>
      </c>
      <c r="L50">
        <v>9.1368911838838205</v>
      </c>
      <c r="M50">
        <v>8.9715445884482801</v>
      </c>
      <c r="N50">
        <v>9.1726138676875699</v>
      </c>
      <c r="O50">
        <v>9.1370801615858106</v>
      </c>
      <c r="P50">
        <v>9.1503107662963306</v>
      </c>
      <c r="Q50">
        <v>9.2656390107680107</v>
      </c>
    </row>
    <row r="51" spans="1:17">
      <c r="A51" t="s">
        <v>1450</v>
      </c>
      <c r="B51" s="16" t="s">
        <v>1451</v>
      </c>
      <c r="C51">
        <v>9.4646797719909692</v>
      </c>
      <c r="D51">
        <v>9.5057297959624307</v>
      </c>
      <c r="E51">
        <v>9.3747381088632498</v>
      </c>
      <c r="F51">
        <v>8.9940435900789506</v>
      </c>
      <c r="G51">
        <v>9.2849507105836704</v>
      </c>
      <c r="H51">
        <v>9.0164310073465792</v>
      </c>
      <c r="I51">
        <v>9.3922161515757594</v>
      </c>
      <c r="J51">
        <v>9.1771871432993795</v>
      </c>
      <c r="K51">
        <v>9.4498072087370204</v>
      </c>
      <c r="L51">
        <v>8.86763033371418</v>
      </c>
      <c r="M51">
        <v>8.6374093359896094</v>
      </c>
      <c r="N51">
        <v>8.2820161278518807</v>
      </c>
      <c r="O51">
        <v>8.77051751150284</v>
      </c>
      <c r="P51">
        <v>9.3955934863916202</v>
      </c>
      <c r="Q51">
        <v>7.5369478347710803</v>
      </c>
    </row>
    <row r="52" spans="1:17">
      <c r="A52" t="s">
        <v>1452</v>
      </c>
      <c r="B52" s="16" t="s">
        <v>1453</v>
      </c>
      <c r="C52">
        <v>9.5147733641252792</v>
      </c>
      <c r="D52">
        <v>9.5854640791736703</v>
      </c>
      <c r="E52">
        <v>9.5924146599039997</v>
      </c>
      <c r="F52">
        <v>10.1450377045067</v>
      </c>
      <c r="G52">
        <v>9.5643701174985107</v>
      </c>
      <c r="H52">
        <v>9.7915479867423194</v>
      </c>
      <c r="I52">
        <v>9.6040071779974703</v>
      </c>
      <c r="J52">
        <v>10.121625146438401</v>
      </c>
      <c r="K52">
        <v>9.7565650157731802</v>
      </c>
      <c r="L52">
        <v>9.8093589675186994</v>
      </c>
      <c r="M52">
        <v>9.8822747258836703</v>
      </c>
      <c r="N52">
        <v>9.2631479751467207</v>
      </c>
      <c r="O52">
        <v>9.6223360140710792</v>
      </c>
      <c r="P52">
        <v>9.6674502476195592</v>
      </c>
      <c r="Q52">
        <v>8.7216113394761106</v>
      </c>
    </row>
    <row r="53" spans="1:17">
      <c r="A53" t="s">
        <v>1454</v>
      </c>
      <c r="B53" s="16" t="s">
        <v>1455</v>
      </c>
      <c r="C53">
        <v>7.2886065420614097</v>
      </c>
      <c r="D53">
        <v>7.24311090015064</v>
      </c>
      <c r="E53">
        <v>7.2381796543296701</v>
      </c>
      <c r="F53">
        <v>7.7453307463346599</v>
      </c>
      <c r="G53">
        <v>7.3276608930228999</v>
      </c>
      <c r="H53">
        <v>8.1379863502603396</v>
      </c>
      <c r="I53">
        <v>7.4295984440956202</v>
      </c>
      <c r="J53">
        <v>7.8628420694029399</v>
      </c>
      <c r="K53">
        <v>7.1435456076211903</v>
      </c>
      <c r="L53">
        <v>7.2963068146712899</v>
      </c>
      <c r="M53">
        <v>7.7712511492696601</v>
      </c>
      <c r="N53">
        <v>7.3366910045794702</v>
      </c>
      <c r="O53">
        <v>7.7329513372578296</v>
      </c>
      <c r="P53">
        <v>7.5451529460525402</v>
      </c>
      <c r="Q53">
        <v>5.09416193408443</v>
      </c>
    </row>
    <row r="54" spans="1:17">
      <c r="A54" t="s">
        <v>1456</v>
      </c>
      <c r="B54" s="16" t="s">
        <v>1457</v>
      </c>
      <c r="C54">
        <v>7.7657610893078903</v>
      </c>
      <c r="D54">
        <v>7.6028886384786203</v>
      </c>
      <c r="E54">
        <v>7.9105315763097002</v>
      </c>
      <c r="F54">
        <v>8.3769429589795994</v>
      </c>
      <c r="G54">
        <v>7.6719625067096704</v>
      </c>
      <c r="H54">
        <v>8.5320393926451104</v>
      </c>
      <c r="I54">
        <v>7.5288520054046</v>
      </c>
      <c r="J54">
        <v>8.3367087760093099</v>
      </c>
      <c r="K54">
        <v>7.5920801119716002</v>
      </c>
      <c r="L54">
        <v>7.6059237564588296</v>
      </c>
      <c r="M54">
        <v>8.0709447881792702</v>
      </c>
      <c r="N54">
        <v>8.1657769996016203</v>
      </c>
      <c r="O54">
        <v>8.2244594109588807</v>
      </c>
      <c r="P54">
        <v>8.2808406053416803</v>
      </c>
      <c r="Q54">
        <v>6.6375058506955904</v>
      </c>
    </row>
    <row r="55" spans="1:17">
      <c r="A55" t="s">
        <v>1458</v>
      </c>
      <c r="B55" s="16" t="s">
        <v>1459</v>
      </c>
      <c r="C55">
        <v>10.225180446010899</v>
      </c>
      <c r="D55">
        <v>10.303720530407601</v>
      </c>
      <c r="E55">
        <v>10.3478777302828</v>
      </c>
      <c r="F55">
        <v>10.5205512038523</v>
      </c>
      <c r="G55">
        <v>10.1840498682707</v>
      </c>
      <c r="H55">
        <v>10.5291371602778</v>
      </c>
      <c r="I55">
        <v>10.1406065188902</v>
      </c>
      <c r="J55">
        <v>10.2515711972774</v>
      </c>
      <c r="K55">
        <v>10.089057866012901</v>
      </c>
      <c r="L55">
        <v>10.141527756771</v>
      </c>
      <c r="M55">
        <v>10.1191372713823</v>
      </c>
      <c r="N55">
        <v>10.101469754769701</v>
      </c>
      <c r="O55">
        <v>10.276408742477001</v>
      </c>
      <c r="P55">
        <v>10.2301749415088</v>
      </c>
      <c r="Q55">
        <v>9.58099084698482</v>
      </c>
    </row>
    <row r="56" spans="1:17">
      <c r="A56" t="s">
        <v>1460</v>
      </c>
      <c r="B56" s="16" t="s">
        <v>1461</v>
      </c>
      <c r="C56">
        <v>10.6976624378678</v>
      </c>
      <c r="D56">
        <v>10.735813489453101</v>
      </c>
      <c r="E56">
        <v>10.5944965165799</v>
      </c>
      <c r="F56">
        <v>10.367782393836601</v>
      </c>
      <c r="G56">
        <v>10.498897947942501</v>
      </c>
      <c r="H56">
        <v>10.242679234373799</v>
      </c>
      <c r="I56">
        <v>10.6625106852484</v>
      </c>
      <c r="J56">
        <v>10.281208102286699</v>
      </c>
      <c r="K56">
        <v>10.775293699004701</v>
      </c>
      <c r="L56">
        <v>10.4466449507253</v>
      </c>
      <c r="M56">
        <v>10.242891226280101</v>
      </c>
      <c r="N56">
        <v>9.8841414774947101</v>
      </c>
      <c r="O56">
        <v>10.4353417449821</v>
      </c>
      <c r="P56">
        <v>10.728402971809301</v>
      </c>
      <c r="Q56">
        <v>10.722448563414501</v>
      </c>
    </row>
    <row r="57" spans="1:17">
      <c r="A57" t="s">
        <v>1462</v>
      </c>
      <c r="B57" s="16" t="s">
        <v>1463</v>
      </c>
      <c r="C57">
        <v>5.7405986380477696</v>
      </c>
      <c r="D57">
        <v>5.8873020194211696</v>
      </c>
      <c r="E57">
        <v>6.4967806523124096</v>
      </c>
      <c r="F57">
        <v>5.0765736551712601</v>
      </c>
      <c r="G57">
        <v>5.3186214901221902</v>
      </c>
      <c r="H57">
        <v>6.5659659380906303</v>
      </c>
      <c r="I57">
        <v>7.8175432462888601</v>
      </c>
      <c r="J57">
        <v>7.5916274965859802</v>
      </c>
      <c r="K57">
        <v>5.7577399825847202</v>
      </c>
      <c r="L57">
        <v>7.7047775271608696</v>
      </c>
      <c r="M57">
        <v>6.42447755612789</v>
      </c>
      <c r="N57">
        <v>6.85612319490345</v>
      </c>
      <c r="O57">
        <v>6.2481214444694197</v>
      </c>
      <c r="P57">
        <v>8.4866134419292205</v>
      </c>
      <c r="Q57">
        <v>5.09416193408443</v>
      </c>
    </row>
    <row r="58" spans="1:17">
      <c r="A58" t="s">
        <v>1464</v>
      </c>
      <c r="B58" s="16" t="s">
        <v>1465</v>
      </c>
      <c r="C58">
        <v>3.3064422771203601</v>
      </c>
      <c r="D58">
        <v>3.4870161193063098</v>
      </c>
      <c r="E58">
        <v>3.8152982058547602</v>
      </c>
      <c r="F58">
        <v>3.6131889974304401</v>
      </c>
      <c r="G58">
        <v>3.9446609719593901</v>
      </c>
      <c r="H58">
        <v>2.8218677180984102</v>
      </c>
      <c r="I58">
        <v>2.8218677180984102</v>
      </c>
      <c r="J58">
        <v>3.2517770676889399</v>
      </c>
      <c r="K58">
        <v>3.8204461843508501</v>
      </c>
      <c r="L58">
        <v>4.0420260041176004</v>
      </c>
      <c r="M58">
        <v>3.90178223458659</v>
      </c>
      <c r="N58">
        <v>4.1706164353931596</v>
      </c>
      <c r="O58">
        <v>3.6677309644704801</v>
      </c>
      <c r="P58">
        <v>2.8218677180984102</v>
      </c>
      <c r="Q58">
        <v>6.6375058506955904</v>
      </c>
    </row>
    <row r="59" spans="1:17">
      <c r="A59" t="s">
        <v>1466</v>
      </c>
      <c r="B59" s="16" t="s">
        <v>1467</v>
      </c>
      <c r="C59">
        <v>9.0569454184210993</v>
      </c>
      <c r="D59">
        <v>9.0918448519154094</v>
      </c>
      <c r="E59">
        <v>9.0053063270894995</v>
      </c>
      <c r="F59">
        <v>9.0603919144773393</v>
      </c>
      <c r="G59">
        <v>9.2426721946010097</v>
      </c>
      <c r="H59">
        <v>8.5817813480120293</v>
      </c>
      <c r="I59">
        <v>8.9690191061496698</v>
      </c>
      <c r="J59">
        <v>8.9339008651173</v>
      </c>
      <c r="K59">
        <v>9.1519801327954102</v>
      </c>
      <c r="L59">
        <v>9.0456416800222694</v>
      </c>
      <c r="M59">
        <v>8.8728004112198402</v>
      </c>
      <c r="N59">
        <v>8.9190173236139696</v>
      </c>
      <c r="O59">
        <v>8.9940083760782592</v>
      </c>
      <c r="P59">
        <v>9.0633044230541202</v>
      </c>
      <c r="Q59">
        <v>10.0588468117601</v>
      </c>
    </row>
    <row r="60" spans="1:17">
      <c r="A60" t="s">
        <v>1468</v>
      </c>
      <c r="B60" s="16" t="s">
        <v>1200</v>
      </c>
      <c r="C60">
        <v>9.2236329442300704</v>
      </c>
      <c r="D60">
        <v>9.0979002520978103</v>
      </c>
      <c r="E60">
        <v>8.1059373480444403</v>
      </c>
      <c r="F60">
        <v>7.2883881017023899</v>
      </c>
      <c r="G60">
        <v>9.3056341324547294</v>
      </c>
      <c r="H60">
        <v>7.9659628290774602</v>
      </c>
      <c r="I60">
        <v>8.6281561036209808</v>
      </c>
      <c r="J60">
        <v>7.7485579182734501</v>
      </c>
      <c r="K60">
        <v>8.9342858664049594</v>
      </c>
      <c r="L60">
        <v>8.1252431872722806</v>
      </c>
      <c r="M60">
        <v>8.5826656342951697</v>
      </c>
      <c r="N60">
        <v>8.8375412026024094</v>
      </c>
      <c r="O60">
        <v>8.5305299971344102</v>
      </c>
      <c r="P60">
        <v>9.2613199059943092</v>
      </c>
      <c r="Q60">
        <v>7.9670857749043096</v>
      </c>
    </row>
    <row r="61" spans="1:17">
      <c r="A61" t="s">
        <v>1469</v>
      </c>
      <c r="B61" s="16" t="s">
        <v>1470</v>
      </c>
      <c r="C61">
        <v>8.9364271109245497</v>
      </c>
      <c r="D61">
        <v>9.0319599792934397</v>
      </c>
      <c r="E61">
        <v>8.8540243895281296</v>
      </c>
      <c r="F61">
        <v>7.7934538836603604</v>
      </c>
      <c r="G61">
        <v>8.9140215884046903</v>
      </c>
      <c r="H61">
        <v>8.3358078513377105</v>
      </c>
      <c r="I61">
        <v>9.5036206726240007</v>
      </c>
      <c r="J61">
        <v>8.4428400524153204</v>
      </c>
      <c r="K61">
        <v>9.5777766004660005</v>
      </c>
      <c r="L61">
        <v>9.3670571944044703</v>
      </c>
      <c r="M61">
        <v>8.6797552883137605</v>
      </c>
      <c r="N61">
        <v>9.1154336060664498</v>
      </c>
      <c r="O61">
        <v>8.6386299858178006</v>
      </c>
      <c r="P61">
        <v>9.48757028528901</v>
      </c>
      <c r="Q61">
        <v>10.3475376618719</v>
      </c>
    </row>
    <row r="62" spans="1:17">
      <c r="A62" t="s">
        <v>1471</v>
      </c>
      <c r="B62" s="16" t="s">
        <v>1472</v>
      </c>
      <c r="C62">
        <v>7.7604076670762003</v>
      </c>
      <c r="D62">
        <v>7.8951024998865504</v>
      </c>
      <c r="E62">
        <v>7.7166723509154798</v>
      </c>
      <c r="F62">
        <v>7.9754910076152203</v>
      </c>
      <c r="G62">
        <v>7.9014471331161502</v>
      </c>
      <c r="H62">
        <v>8.6445670584370102</v>
      </c>
      <c r="I62">
        <v>8.3852314508517303</v>
      </c>
      <c r="J62">
        <v>8.1660201079883805</v>
      </c>
      <c r="K62">
        <v>8.0985585523616592</v>
      </c>
      <c r="L62">
        <v>8.3004404494499404</v>
      </c>
      <c r="M62">
        <v>8.3945986475123799</v>
      </c>
      <c r="N62">
        <v>8.0070723907748906</v>
      </c>
      <c r="O62">
        <v>8.4859206243690508</v>
      </c>
      <c r="P62">
        <v>8.6022561904341206</v>
      </c>
      <c r="Q62">
        <v>7.5369478347710803</v>
      </c>
    </row>
    <row r="63" spans="1:17">
      <c r="A63" t="s">
        <v>1473</v>
      </c>
      <c r="B63" s="16" t="s">
        <v>1474</v>
      </c>
      <c r="C63">
        <v>7.4437264406291996</v>
      </c>
      <c r="D63">
        <v>7.3755208346582997</v>
      </c>
      <c r="E63">
        <v>7.1462403613457903</v>
      </c>
      <c r="F63">
        <v>7.3605076217664402</v>
      </c>
      <c r="G63">
        <v>7.6000230969137403</v>
      </c>
      <c r="H63">
        <v>7.7380115135390604</v>
      </c>
      <c r="I63">
        <v>7.63363558443098</v>
      </c>
      <c r="J63">
        <v>7.0239580261777501</v>
      </c>
      <c r="K63">
        <v>7.9826233315090196</v>
      </c>
      <c r="L63">
        <v>7.7922904582819097</v>
      </c>
      <c r="M63">
        <v>7.5605837004189196</v>
      </c>
      <c r="N63">
        <v>7.6067009694817296</v>
      </c>
      <c r="O63">
        <v>7.4213619236459403</v>
      </c>
      <c r="P63">
        <v>7.08417203296443</v>
      </c>
      <c r="Q63">
        <v>8.1958182219819093</v>
      </c>
    </row>
    <row r="64" spans="1:17">
      <c r="A64" t="s">
        <v>1475</v>
      </c>
      <c r="B64" s="16" t="s">
        <v>1476</v>
      </c>
      <c r="C64">
        <v>4.3623517865106702</v>
      </c>
      <c r="D64">
        <v>4.1931807688815699</v>
      </c>
      <c r="E64">
        <v>5.30798454985728</v>
      </c>
      <c r="F64">
        <v>4.6121840845566204</v>
      </c>
      <c r="G64">
        <v>5.1391075523385599</v>
      </c>
      <c r="H64">
        <v>5.3093855619154802</v>
      </c>
      <c r="I64">
        <v>5.0838905074171503</v>
      </c>
      <c r="J64">
        <v>5.4805366902381003</v>
      </c>
      <c r="K64">
        <v>4.7603034491719001</v>
      </c>
      <c r="L64">
        <v>4.87288619379569</v>
      </c>
      <c r="M64">
        <v>5.0881524599701597</v>
      </c>
      <c r="N64">
        <v>5.0990232116612804</v>
      </c>
      <c r="O64">
        <v>4.8066714880220998</v>
      </c>
      <c r="P64">
        <v>5.0754103394275001</v>
      </c>
      <c r="Q64">
        <v>5.09416193408443</v>
      </c>
    </row>
    <row r="65" spans="1:17">
      <c r="A65" t="s">
        <v>1477</v>
      </c>
      <c r="B65" s="16" t="s">
        <v>1478</v>
      </c>
      <c r="C65">
        <v>12.5925813954909</v>
      </c>
      <c r="D65">
        <v>12.5548434993627</v>
      </c>
      <c r="E65">
        <v>13.048673525956</v>
      </c>
      <c r="F65">
        <v>12.6552384435579</v>
      </c>
      <c r="G65">
        <v>12.398756620731699</v>
      </c>
      <c r="H65">
        <v>11.8848658895391</v>
      </c>
      <c r="I65">
        <v>13.152089210318399</v>
      </c>
      <c r="J65">
        <v>12.8012467865574</v>
      </c>
      <c r="K65">
        <v>11.760419395398999</v>
      </c>
      <c r="L65">
        <v>13.109765304256699</v>
      </c>
      <c r="M65">
        <v>13.1328808840198</v>
      </c>
      <c r="N65">
        <v>13.9324940596792</v>
      </c>
      <c r="O65">
        <v>12.285000345191399</v>
      </c>
      <c r="P65">
        <v>13.0565551215188</v>
      </c>
      <c r="Q65">
        <v>13.739321037681799</v>
      </c>
    </row>
    <row r="66" spans="1:17">
      <c r="A66" t="s">
        <v>1479</v>
      </c>
      <c r="B66" s="16" t="s">
        <v>1480</v>
      </c>
      <c r="C66">
        <v>6.0382723697636704</v>
      </c>
      <c r="D66">
        <v>6.2371739228833798</v>
      </c>
      <c r="E66">
        <v>5.90213374864478</v>
      </c>
      <c r="F66">
        <v>6.3160633938475401</v>
      </c>
      <c r="G66">
        <v>5.5918733105197997</v>
      </c>
      <c r="H66">
        <v>6.4359856847759502</v>
      </c>
      <c r="I66">
        <v>6.0006802574656097</v>
      </c>
      <c r="J66">
        <v>6.2857544786652202</v>
      </c>
      <c r="K66">
        <v>5.8680151328658399</v>
      </c>
      <c r="L66">
        <v>5.99904232200804</v>
      </c>
      <c r="M66">
        <v>5.6409547048498796</v>
      </c>
      <c r="N66">
        <v>6.1443152006371102</v>
      </c>
      <c r="O66">
        <v>5.71650758824752</v>
      </c>
      <c r="P66">
        <v>6.6127103465427499</v>
      </c>
      <c r="Q66">
        <v>5.09416193408443</v>
      </c>
    </row>
    <row r="67" spans="1:17">
      <c r="A67" t="s">
        <v>1481</v>
      </c>
      <c r="B67" s="16" t="s">
        <v>1482</v>
      </c>
      <c r="C67">
        <v>10.1525306489313</v>
      </c>
      <c r="D67">
        <v>10.2238436006394</v>
      </c>
      <c r="E67">
        <v>10.3645106181323</v>
      </c>
      <c r="F67">
        <v>10.304494162864399</v>
      </c>
      <c r="G67">
        <v>10.2291340653722</v>
      </c>
      <c r="H67">
        <v>10.686567685062601</v>
      </c>
      <c r="I67">
        <v>10.308998576847699</v>
      </c>
      <c r="J67">
        <v>10.4538003032817</v>
      </c>
      <c r="K67">
        <v>10.244704267064799</v>
      </c>
      <c r="L67">
        <v>10.327752404424899</v>
      </c>
      <c r="M67">
        <v>10.1823408877563</v>
      </c>
      <c r="N67">
        <v>10.324340718233101</v>
      </c>
      <c r="O67">
        <v>10.072024107611099</v>
      </c>
      <c r="P67">
        <v>10.056363879260701</v>
      </c>
      <c r="Q67">
        <v>11.640795446988101</v>
      </c>
    </row>
    <row r="68" spans="1:17">
      <c r="A68" t="s">
        <v>1483</v>
      </c>
      <c r="B68" s="16" t="s">
        <v>1484</v>
      </c>
      <c r="C68">
        <v>8.6544280214508404</v>
      </c>
      <c r="D68">
        <v>8.5829227422538406</v>
      </c>
      <c r="E68">
        <v>8.7052278178956293</v>
      </c>
      <c r="F68">
        <v>8.5124204652147704</v>
      </c>
      <c r="G68">
        <v>9.1148987005741802</v>
      </c>
      <c r="H68">
        <v>7.6297575578743002</v>
      </c>
      <c r="I68">
        <v>9.0311975015799106</v>
      </c>
      <c r="J68">
        <v>8.3893903148200799</v>
      </c>
      <c r="K68">
        <v>8.6297910123250396</v>
      </c>
      <c r="L68">
        <v>8.8022249076564592</v>
      </c>
      <c r="M68">
        <v>8.3585515334555591</v>
      </c>
      <c r="N68">
        <v>8.6857568879679796</v>
      </c>
      <c r="O68">
        <v>8.6181080766548597</v>
      </c>
      <c r="P68">
        <v>8.7691874877215596</v>
      </c>
      <c r="Q68">
        <v>9.7703309644362406</v>
      </c>
    </row>
    <row r="69" spans="1:17">
      <c r="A69" t="s">
        <v>1485</v>
      </c>
      <c r="B69" s="16" t="s">
        <v>1486</v>
      </c>
      <c r="C69">
        <v>7.9972576660319401</v>
      </c>
      <c r="D69">
        <v>8.0572909341316699</v>
      </c>
      <c r="E69">
        <v>8.0563655165468493</v>
      </c>
      <c r="F69">
        <v>8.5267166986324696</v>
      </c>
      <c r="G69">
        <v>8.2000413000322094</v>
      </c>
      <c r="H69">
        <v>8.5633286495879908</v>
      </c>
      <c r="I69">
        <v>7.9475204335148701</v>
      </c>
      <c r="J69">
        <v>8.8132852171192297</v>
      </c>
      <c r="K69">
        <v>8.1424406846305502</v>
      </c>
      <c r="L69">
        <v>7.9881185328689099</v>
      </c>
      <c r="M69">
        <v>8.3895039247208807</v>
      </c>
      <c r="N69">
        <v>8.2310648549784293</v>
      </c>
      <c r="O69">
        <v>8.4553951985693896</v>
      </c>
      <c r="P69">
        <v>9.0084641952166695</v>
      </c>
      <c r="Q69">
        <v>7.1565710053807701</v>
      </c>
    </row>
    <row r="70" spans="1:17">
      <c r="A70" t="s">
        <v>1487</v>
      </c>
      <c r="B70" s="16" t="s">
        <v>1488</v>
      </c>
      <c r="C70">
        <v>10.3682790917396</v>
      </c>
      <c r="D70">
        <v>10.4007868330271</v>
      </c>
      <c r="E70">
        <v>10.171519420019701</v>
      </c>
      <c r="F70">
        <v>11.046638178452399</v>
      </c>
      <c r="G70">
        <v>10.5783824407502</v>
      </c>
      <c r="H70">
        <v>11.1279314355743</v>
      </c>
      <c r="I70">
        <v>10.2208503564636</v>
      </c>
      <c r="J70">
        <v>10.879007782472399</v>
      </c>
      <c r="K70">
        <v>10.3206339746749</v>
      </c>
      <c r="L70">
        <v>10.689680494289901</v>
      </c>
      <c r="M70">
        <v>10.6876688815539</v>
      </c>
      <c r="N70">
        <v>10.428855196250399</v>
      </c>
      <c r="O70">
        <v>10.2350909112584</v>
      </c>
      <c r="P70">
        <v>10.320478731716699</v>
      </c>
      <c r="Q70">
        <v>8.7216113394761106</v>
      </c>
    </row>
    <row r="71" spans="1:17">
      <c r="A71" t="s">
        <v>1489</v>
      </c>
      <c r="B71" s="16" t="s">
        <v>1490</v>
      </c>
      <c r="C71">
        <v>8.2395853647937596</v>
      </c>
      <c r="D71">
        <v>8.1765843272433596</v>
      </c>
      <c r="E71">
        <v>8.9385020599725706</v>
      </c>
      <c r="F71">
        <v>8.8308324139195999</v>
      </c>
      <c r="G71">
        <v>8.6549954701594896</v>
      </c>
      <c r="H71">
        <v>8.3358078513377105</v>
      </c>
      <c r="I71">
        <v>8.2979728862773996</v>
      </c>
      <c r="J71">
        <v>9.0623762288624992</v>
      </c>
      <c r="K71">
        <v>8.4021107319560997</v>
      </c>
      <c r="L71">
        <v>8.3622736206807993</v>
      </c>
      <c r="M71">
        <v>8.4097756550996099</v>
      </c>
      <c r="N71">
        <v>8.0664188199424096</v>
      </c>
      <c r="O71">
        <v>8.3679559918587998</v>
      </c>
      <c r="P71">
        <v>8.6063661142493704</v>
      </c>
      <c r="Q71">
        <v>7.1565710053807701</v>
      </c>
    </row>
    <row r="72" spans="1:17">
      <c r="A72" t="s">
        <v>1491</v>
      </c>
      <c r="B72" s="16" t="s">
        <v>1492</v>
      </c>
      <c r="C72">
        <v>5.8054102324735597</v>
      </c>
      <c r="D72">
        <v>5.9609864132494002</v>
      </c>
      <c r="E72">
        <v>5.2175717649130604</v>
      </c>
      <c r="F72">
        <v>5.2866768958500598</v>
      </c>
      <c r="G72">
        <v>5.9535011800267901</v>
      </c>
      <c r="H72">
        <v>5.58453293970123</v>
      </c>
      <c r="I72">
        <v>6.0191991148044197</v>
      </c>
      <c r="J72">
        <v>5.7808175510722997</v>
      </c>
      <c r="K72">
        <v>5.8855780355688703</v>
      </c>
      <c r="L72">
        <v>5.4220334780197001</v>
      </c>
      <c r="M72">
        <v>5.3713152984476196</v>
      </c>
      <c r="N72">
        <v>5.3018559344781702</v>
      </c>
      <c r="O72">
        <v>5.4042348522540298</v>
      </c>
      <c r="P72">
        <v>5.8197066879617596</v>
      </c>
      <c r="Q72">
        <v>5.81282804418474</v>
      </c>
    </row>
    <row r="73" spans="1:17">
      <c r="A73" s="17">
        <v>37834</v>
      </c>
      <c r="B73" s="16" t="e">
        <v>#N/A</v>
      </c>
      <c r="C73">
        <v>5.2395597656514097</v>
      </c>
      <c r="D73">
        <v>4.9103330586210001</v>
      </c>
      <c r="E73">
        <v>4.2015349465393896</v>
      </c>
      <c r="F73">
        <v>4.3517302712450299</v>
      </c>
      <c r="G73">
        <v>4.8382239915511303</v>
      </c>
      <c r="H73">
        <v>4.43015569855271</v>
      </c>
      <c r="I73">
        <v>5.1546550765941603</v>
      </c>
      <c r="J73">
        <v>4.7455649477942696</v>
      </c>
      <c r="K73">
        <v>3.8204461843508501</v>
      </c>
      <c r="L73">
        <v>5.0935145615262796</v>
      </c>
      <c r="M73">
        <v>4.6180354178513197</v>
      </c>
      <c r="N73">
        <v>4.2465073090516299</v>
      </c>
      <c r="O73">
        <v>5.0562650436270502</v>
      </c>
      <c r="P73">
        <v>4.6712581716948103</v>
      </c>
      <c r="Q73">
        <v>2.8218677180984102</v>
      </c>
    </row>
    <row r="74" spans="1:17">
      <c r="A74" t="s">
        <v>1493</v>
      </c>
      <c r="B74" s="16" t="s">
        <v>1494</v>
      </c>
      <c r="C74">
        <v>7.71130932546843</v>
      </c>
      <c r="D74">
        <v>7.6857187898793402</v>
      </c>
      <c r="E74">
        <v>7.9105315763097002</v>
      </c>
      <c r="F74">
        <v>7.86725422750939</v>
      </c>
      <c r="G74">
        <v>7.3113596650854804</v>
      </c>
      <c r="H74">
        <v>8.1128216416716192</v>
      </c>
      <c r="I74">
        <v>7.7858059522040897</v>
      </c>
      <c r="J74">
        <v>8.0673441969120603</v>
      </c>
      <c r="K74">
        <v>7.8609194024132698</v>
      </c>
      <c r="L74">
        <v>7.8462075032984497</v>
      </c>
      <c r="M74">
        <v>7.5191565098678703</v>
      </c>
      <c r="N74">
        <v>7.1963970770845798</v>
      </c>
      <c r="O74">
        <v>7.5949499449751103</v>
      </c>
      <c r="P74">
        <v>7.8733663028696599</v>
      </c>
      <c r="Q74">
        <v>6.6375058506955904</v>
      </c>
    </row>
    <row r="75" spans="1:17">
      <c r="A75" t="s">
        <v>1495</v>
      </c>
      <c r="B75" s="16" t="s">
        <v>1496</v>
      </c>
      <c r="C75">
        <v>7.3682579752029502</v>
      </c>
      <c r="D75">
        <v>7.4532705275772102</v>
      </c>
      <c r="E75">
        <v>7.8093979443190804</v>
      </c>
      <c r="F75">
        <v>7.3921299047849303</v>
      </c>
      <c r="G75">
        <v>7.30313917801982</v>
      </c>
      <c r="H75">
        <v>7.5381418093860697</v>
      </c>
      <c r="I75">
        <v>7.9331080494405901</v>
      </c>
      <c r="J75">
        <v>7.4261303639528</v>
      </c>
      <c r="K75">
        <v>7.5600563749814604</v>
      </c>
      <c r="L75">
        <v>7.6833893383256999</v>
      </c>
      <c r="M75">
        <v>7.6864943471168097</v>
      </c>
      <c r="N75">
        <v>7.3877529004993203</v>
      </c>
      <c r="O75">
        <v>7.7830096715279096</v>
      </c>
      <c r="P75">
        <v>7.3722724284253296</v>
      </c>
      <c r="Q75">
        <v>6.6375058506955904</v>
      </c>
    </row>
    <row r="76" spans="1:17">
      <c r="A76" t="s">
        <v>1497</v>
      </c>
      <c r="B76" s="16" t="s">
        <v>1498</v>
      </c>
      <c r="C76">
        <v>8.0287606324945706</v>
      </c>
      <c r="D76">
        <v>7.9630702177594399</v>
      </c>
      <c r="E76">
        <v>8.0751553989247302</v>
      </c>
      <c r="F76">
        <v>8.3255308183413206</v>
      </c>
      <c r="G76">
        <v>8.1956134515825596</v>
      </c>
      <c r="H76">
        <v>8.61799297738267</v>
      </c>
      <c r="I76">
        <v>8.2753070673893205</v>
      </c>
      <c r="J76">
        <v>8.2878828855403395</v>
      </c>
      <c r="K76">
        <v>8.0911131451429803</v>
      </c>
      <c r="L76">
        <v>8.2173629449413692</v>
      </c>
      <c r="M76">
        <v>8.4198056037103797</v>
      </c>
      <c r="N76">
        <v>8.4593388336161404</v>
      </c>
      <c r="O76">
        <v>8.3788415419643307</v>
      </c>
      <c r="P76">
        <v>8.1741066335508208</v>
      </c>
      <c r="Q76">
        <v>6.9204191934356096</v>
      </c>
    </row>
    <row r="77" spans="1:17">
      <c r="A77" t="s">
        <v>1499</v>
      </c>
      <c r="B77" s="16" t="s">
        <v>1500</v>
      </c>
      <c r="C77">
        <v>8.7137530503499896</v>
      </c>
      <c r="D77">
        <v>8.7460619767396697</v>
      </c>
      <c r="E77">
        <v>9.0439522218576993</v>
      </c>
      <c r="F77">
        <v>8.8961488235501207</v>
      </c>
      <c r="G77">
        <v>8.8977647800462893</v>
      </c>
      <c r="H77">
        <v>8.5256992168395502</v>
      </c>
      <c r="I77">
        <v>8.3531253511664101</v>
      </c>
      <c r="J77">
        <v>9.3577408386071692</v>
      </c>
      <c r="K77">
        <v>8.1388344560250996</v>
      </c>
      <c r="L77">
        <v>8.4439769956993604</v>
      </c>
      <c r="M77">
        <v>9.1850137515088903</v>
      </c>
      <c r="N77">
        <v>8.8190876020984401</v>
      </c>
      <c r="O77">
        <v>9.2391408435001701</v>
      </c>
      <c r="P77">
        <v>8.4134344157517695</v>
      </c>
      <c r="Q77">
        <v>9.2656390107680107</v>
      </c>
    </row>
    <row r="78" spans="1:17">
      <c r="A78" t="s">
        <v>1501</v>
      </c>
      <c r="B78" s="16" t="s">
        <v>1502</v>
      </c>
      <c r="C78">
        <v>9.5508467544996698</v>
      </c>
      <c r="D78">
        <v>9.5042108627911492</v>
      </c>
      <c r="E78">
        <v>9.8880055327287302</v>
      </c>
      <c r="F78">
        <v>9.4354733035847307</v>
      </c>
      <c r="G78">
        <v>9.44825607378956</v>
      </c>
      <c r="H78">
        <v>9.8046958521879706</v>
      </c>
      <c r="I78">
        <v>9.4905665061970303</v>
      </c>
      <c r="J78">
        <v>9.4752362902310505</v>
      </c>
      <c r="K78">
        <v>9.6817528950198906</v>
      </c>
      <c r="L78">
        <v>9.6764455942709304</v>
      </c>
      <c r="M78">
        <v>9.3553342655456895</v>
      </c>
      <c r="N78">
        <v>9.24549008597468</v>
      </c>
      <c r="O78">
        <v>9.8219140219954006</v>
      </c>
      <c r="P78">
        <v>9.50087458478664</v>
      </c>
      <c r="Q78">
        <v>8.5667227177791094</v>
      </c>
    </row>
    <row r="79" spans="1:17">
      <c r="A79" t="s">
        <v>1503</v>
      </c>
      <c r="B79" s="16" t="s">
        <v>1504</v>
      </c>
      <c r="C79">
        <v>9.2956538403751008</v>
      </c>
      <c r="D79">
        <v>9.3385154184136301</v>
      </c>
      <c r="E79">
        <v>9.2508210134253606</v>
      </c>
      <c r="F79">
        <v>9.5891023037136005</v>
      </c>
      <c r="G79">
        <v>9.3932743993391696</v>
      </c>
      <c r="H79">
        <v>10.0551759211539</v>
      </c>
      <c r="I79">
        <v>9.5733802714846803</v>
      </c>
      <c r="J79">
        <v>9.6904394746631102</v>
      </c>
      <c r="K79">
        <v>9.5359122216819099</v>
      </c>
      <c r="L79">
        <v>9.6408651068915194</v>
      </c>
      <c r="M79">
        <v>9.4316447198502793</v>
      </c>
      <c r="N79">
        <v>9.4916981341988205</v>
      </c>
      <c r="O79">
        <v>9.4601738573165193</v>
      </c>
      <c r="P79">
        <v>9.5656153699656592</v>
      </c>
      <c r="Q79">
        <v>7.9670857749043096</v>
      </c>
    </row>
    <row r="80" spans="1:17">
      <c r="A80" t="s">
        <v>1505</v>
      </c>
      <c r="B80" s="16" t="s">
        <v>1506</v>
      </c>
      <c r="C80">
        <v>7.89350948884357</v>
      </c>
      <c r="D80">
        <v>7.7123023189826299</v>
      </c>
      <c r="E80">
        <v>7.8168621169393999</v>
      </c>
      <c r="F80">
        <v>7.9879493569872304</v>
      </c>
      <c r="G80">
        <v>7.7586098137260304</v>
      </c>
      <c r="H80">
        <v>8.1586263392076095</v>
      </c>
      <c r="I80">
        <v>7.8689320229409301</v>
      </c>
      <c r="J80">
        <v>8.0673441969120603</v>
      </c>
      <c r="K80">
        <v>7.8477217694945702</v>
      </c>
      <c r="L80">
        <v>7.8510103999871497</v>
      </c>
      <c r="M80">
        <v>7.8842817563890399</v>
      </c>
      <c r="N80">
        <v>7.74171880370272</v>
      </c>
      <c r="O80">
        <v>7.9309378388704204</v>
      </c>
      <c r="P80">
        <v>7.8936980098415299</v>
      </c>
      <c r="Q80">
        <v>7.5369478347710803</v>
      </c>
    </row>
    <row r="81" spans="1:17">
      <c r="A81" t="s">
        <v>1507</v>
      </c>
      <c r="B81" s="16" t="s">
        <v>1508</v>
      </c>
      <c r="C81">
        <v>4.7882403612659497</v>
      </c>
      <c r="D81">
        <v>4.8708919623886802</v>
      </c>
      <c r="E81">
        <v>5.4725199049354796</v>
      </c>
      <c r="F81">
        <v>4.7023883921396203</v>
      </c>
      <c r="G81">
        <v>5.4158963756298002</v>
      </c>
      <c r="H81">
        <v>4.9232684487670202</v>
      </c>
      <c r="I81">
        <v>5.0838905074171503</v>
      </c>
      <c r="J81">
        <v>4.94790803410966</v>
      </c>
      <c r="K81">
        <v>4.2084442324483602</v>
      </c>
      <c r="L81">
        <v>5.0240271819925297</v>
      </c>
      <c r="M81">
        <v>5.0068521030490203</v>
      </c>
      <c r="N81">
        <v>4.6183712388410303</v>
      </c>
      <c r="O81">
        <v>4.9374682048982903</v>
      </c>
      <c r="P81">
        <v>4.0606668341819496</v>
      </c>
      <c r="Q81">
        <v>5.81282804418474</v>
      </c>
    </row>
    <row r="82" spans="1:17">
      <c r="A82" t="s">
        <v>1509</v>
      </c>
      <c r="B82" s="16" t="s">
        <v>1510</v>
      </c>
      <c r="C82">
        <v>7.3611966142172296</v>
      </c>
      <c r="D82">
        <v>7.5149974568881897</v>
      </c>
      <c r="E82">
        <v>8.3047561282345796</v>
      </c>
      <c r="F82">
        <v>7.1765686421886903</v>
      </c>
      <c r="G82">
        <v>7.3910775129397202</v>
      </c>
      <c r="H82">
        <v>8.0915100088600909</v>
      </c>
      <c r="I82">
        <v>7.4701254998641904</v>
      </c>
      <c r="J82">
        <v>8.4216973888881093</v>
      </c>
      <c r="K82">
        <v>6.45277007558881</v>
      </c>
      <c r="L82">
        <v>6.6027357039898096</v>
      </c>
      <c r="M82">
        <v>7.2418833122699597</v>
      </c>
      <c r="N82">
        <v>6.4781347167229599</v>
      </c>
      <c r="O82">
        <v>8.0549300360054197</v>
      </c>
      <c r="P82">
        <v>6.6769424514664104</v>
      </c>
      <c r="Q82">
        <v>8.5667227177791094</v>
      </c>
    </row>
    <row r="83" spans="1:17">
      <c r="A83" t="s">
        <v>1511</v>
      </c>
      <c r="B83" s="16" t="s">
        <v>1512</v>
      </c>
      <c r="C83">
        <v>8.2924429555641499</v>
      </c>
      <c r="D83">
        <v>8.3147617757430208</v>
      </c>
      <c r="E83">
        <v>8.2451741909304204</v>
      </c>
      <c r="F83">
        <v>8.5008805163678502</v>
      </c>
      <c r="G83">
        <v>7.7586098137260304</v>
      </c>
      <c r="H83">
        <v>8.6763950979157691</v>
      </c>
      <c r="I83">
        <v>8.4971897360425803</v>
      </c>
      <c r="J83">
        <v>8.09766296268951</v>
      </c>
      <c r="K83">
        <v>8.2533183599327202</v>
      </c>
      <c r="L83">
        <v>7.9572742606337297</v>
      </c>
      <c r="M83">
        <v>7.9165304623469304</v>
      </c>
      <c r="N83">
        <v>8.3162636808702501</v>
      </c>
      <c r="O83">
        <v>8.4959537959627394</v>
      </c>
      <c r="P83">
        <v>8.4999303573473899</v>
      </c>
      <c r="Q83">
        <v>6.6375058506955904</v>
      </c>
    </row>
    <row r="84" spans="1:17">
      <c r="A84" t="s">
        <v>1513</v>
      </c>
      <c r="B84" s="16" t="s">
        <v>1514</v>
      </c>
      <c r="C84">
        <v>5.5513602268050501</v>
      </c>
      <c r="D84">
        <v>5.30932736890502</v>
      </c>
      <c r="E84">
        <v>5.3927334818754904</v>
      </c>
      <c r="F84">
        <v>4.9030240476511198</v>
      </c>
      <c r="G84">
        <v>5.8198701234814401</v>
      </c>
      <c r="H84">
        <v>4.5459386428609303</v>
      </c>
      <c r="I84">
        <v>5.2218518540004704</v>
      </c>
      <c r="J84">
        <v>4.7455649477942696</v>
      </c>
      <c r="K84">
        <v>5.31000747676672</v>
      </c>
      <c r="L84">
        <v>4.9506536519942301</v>
      </c>
      <c r="M84">
        <v>4.9785931197958098</v>
      </c>
      <c r="N84">
        <v>4.8146980941494002</v>
      </c>
      <c r="O84">
        <v>5.0562650436270502</v>
      </c>
      <c r="P84">
        <v>5.3028714561952901</v>
      </c>
      <c r="Q84">
        <v>5.09416193408443</v>
      </c>
    </row>
    <row r="85" spans="1:17">
      <c r="A85" t="s">
        <v>1515</v>
      </c>
      <c r="B85" s="16" t="s">
        <v>1516</v>
      </c>
      <c r="C85">
        <v>6.3713344368982199</v>
      </c>
      <c r="D85">
        <v>5.9246275129003996</v>
      </c>
      <c r="E85">
        <v>6.99624750440314</v>
      </c>
      <c r="F85">
        <v>5.9891572551494896</v>
      </c>
      <c r="G85">
        <v>7.09025748544728</v>
      </c>
      <c r="H85">
        <v>4.6515204620337798</v>
      </c>
      <c r="I85">
        <v>5.7119264710440998</v>
      </c>
      <c r="J85">
        <v>7.60576976212199</v>
      </c>
      <c r="K85">
        <v>6.2920916190738598</v>
      </c>
      <c r="L85">
        <v>6.5323868826406404</v>
      </c>
      <c r="M85">
        <v>6.0736776114072404</v>
      </c>
      <c r="N85">
        <v>6.82464008712651</v>
      </c>
      <c r="O85">
        <v>6.5873122032958902</v>
      </c>
      <c r="P85">
        <v>5.5682221171507997</v>
      </c>
      <c r="Q85">
        <v>7.3593062614465703</v>
      </c>
    </row>
    <row r="86" spans="1:17">
      <c r="A86" t="s">
        <v>1517</v>
      </c>
      <c r="B86" s="16" t="s">
        <v>1518</v>
      </c>
      <c r="C86">
        <v>9.5020115975639303</v>
      </c>
      <c r="D86">
        <v>9.3282505590469693</v>
      </c>
      <c r="E86">
        <v>9.1628452979671895</v>
      </c>
      <c r="F86">
        <v>10.0423438558015</v>
      </c>
      <c r="G86">
        <v>9.6149632070832602</v>
      </c>
      <c r="H86">
        <v>10.296721532358101</v>
      </c>
      <c r="I86">
        <v>9.3476640263476192</v>
      </c>
      <c r="J86">
        <v>10.1540244760143</v>
      </c>
      <c r="K86">
        <v>9.1608932711241309</v>
      </c>
      <c r="L86">
        <v>9.4115908076855295</v>
      </c>
      <c r="M86">
        <v>10.367261704431799</v>
      </c>
      <c r="N86">
        <v>10.533599361214799</v>
      </c>
      <c r="O86">
        <v>10.4333859911782</v>
      </c>
      <c r="P86">
        <v>9.4307756538385998</v>
      </c>
      <c r="Q86">
        <v>9.7703309644362406</v>
      </c>
    </row>
    <row r="87" spans="1:17">
      <c r="A87" t="s">
        <v>1519</v>
      </c>
      <c r="B87" s="16" t="e">
        <v>#N/A</v>
      </c>
      <c r="C87">
        <v>16.640111952028999</v>
      </c>
      <c r="D87">
        <v>16.646178108609998</v>
      </c>
      <c r="E87">
        <v>16.9835640967652</v>
      </c>
      <c r="F87">
        <v>16.401191370555299</v>
      </c>
      <c r="G87">
        <v>16.385865668530499</v>
      </c>
      <c r="H87">
        <v>15.820624788101499</v>
      </c>
      <c r="I87">
        <v>17.102425496151099</v>
      </c>
      <c r="J87">
        <v>16.616038974251499</v>
      </c>
      <c r="K87">
        <v>17.263216967521899</v>
      </c>
      <c r="L87">
        <v>16.902770160403801</v>
      </c>
      <c r="M87">
        <v>16.498936247110699</v>
      </c>
      <c r="N87">
        <v>16.1966854428231</v>
      </c>
      <c r="O87">
        <v>16.5345746137126</v>
      </c>
      <c r="P87">
        <v>16.838008907078802</v>
      </c>
      <c r="Q87">
        <v>16.659361644685301</v>
      </c>
    </row>
    <row r="88" spans="1:17">
      <c r="A88" t="s">
        <v>1520</v>
      </c>
      <c r="B88" s="16" t="s">
        <v>1521</v>
      </c>
      <c r="C88">
        <v>11.899825035658401</v>
      </c>
      <c r="D88">
        <v>11.577128693664701</v>
      </c>
      <c r="E88">
        <v>12.757787570527</v>
      </c>
      <c r="F88">
        <v>12.225186553380301</v>
      </c>
      <c r="G88">
        <v>12.8474064372675</v>
      </c>
      <c r="H88">
        <v>10.063950697221699</v>
      </c>
      <c r="I88">
        <v>11.482515883658399</v>
      </c>
      <c r="J88">
        <v>11.153923169121899</v>
      </c>
      <c r="K88">
        <v>12.8743802315389</v>
      </c>
      <c r="L88">
        <v>13.010054728701499</v>
      </c>
      <c r="M88">
        <v>12.6867139844865</v>
      </c>
      <c r="N88">
        <v>13.2419251970309</v>
      </c>
      <c r="O88">
        <v>12.457542148571701</v>
      </c>
      <c r="P88">
        <v>10.430009468060501</v>
      </c>
      <c r="Q88">
        <v>16.081217996966199</v>
      </c>
    </row>
    <row r="89" spans="1:17">
      <c r="A89" t="s">
        <v>1522</v>
      </c>
      <c r="B89" s="16" t="s">
        <v>1523</v>
      </c>
      <c r="C89">
        <v>7.1062601366847904</v>
      </c>
      <c r="D89">
        <v>6.84137245215212</v>
      </c>
      <c r="E89">
        <v>6.0115232870691901</v>
      </c>
      <c r="F89">
        <v>6.1767486539667296</v>
      </c>
      <c r="G89">
        <v>7.3988114298928798</v>
      </c>
      <c r="H89">
        <v>5.60924398810252</v>
      </c>
      <c r="I89">
        <v>6.4719229855418696</v>
      </c>
      <c r="J89">
        <v>5.6387979837976996</v>
      </c>
      <c r="K89">
        <v>7.1070277298164202</v>
      </c>
      <c r="L89">
        <v>6.3118397299493596</v>
      </c>
      <c r="M89">
        <v>6.4542437231635699</v>
      </c>
      <c r="N89">
        <v>6.82464008712651</v>
      </c>
      <c r="O89">
        <v>6.7561416002305998</v>
      </c>
      <c r="P89">
        <v>6.5281296503970099</v>
      </c>
      <c r="Q89">
        <v>7.8374797051227896</v>
      </c>
    </row>
    <row r="90" spans="1:17">
      <c r="A90" t="s">
        <v>1524</v>
      </c>
      <c r="B90" s="16" t="s">
        <v>1525</v>
      </c>
      <c r="C90">
        <v>13.100639085498599</v>
      </c>
      <c r="D90">
        <v>13.0697575881204</v>
      </c>
      <c r="E90">
        <v>13.617103654503801</v>
      </c>
      <c r="F90">
        <v>13.719289467746901</v>
      </c>
      <c r="G90">
        <v>13.541628731033001</v>
      </c>
      <c r="H90">
        <v>12.9670638658712</v>
      </c>
      <c r="I90">
        <v>13.012671188577601</v>
      </c>
      <c r="J90">
        <v>13.693140717043599</v>
      </c>
      <c r="K90">
        <v>12.924038949855101</v>
      </c>
      <c r="L90">
        <v>12.973805329343101</v>
      </c>
      <c r="M90">
        <v>13.093886315047101</v>
      </c>
      <c r="N90">
        <v>13.555269635814801</v>
      </c>
      <c r="O90">
        <v>13.101704035373899</v>
      </c>
      <c r="P90">
        <v>12.652657272887099</v>
      </c>
      <c r="Q90">
        <v>13.2693632432948</v>
      </c>
    </row>
    <row r="91" spans="1:17">
      <c r="A91" t="s">
        <v>1526</v>
      </c>
      <c r="B91" s="16" t="s">
        <v>1031</v>
      </c>
      <c r="C91">
        <v>4.3623517865106702</v>
      </c>
      <c r="D91">
        <v>4.6996493033489397</v>
      </c>
      <c r="E91">
        <v>5.3510197543661198</v>
      </c>
      <c r="F91">
        <v>4.9396319138350204</v>
      </c>
      <c r="G91">
        <v>4.9315086277172604</v>
      </c>
      <c r="H91">
        <v>4.2312229394497098</v>
      </c>
      <c r="I91">
        <v>4.7071247246580201</v>
      </c>
      <c r="J91">
        <v>4.7816009704995297</v>
      </c>
      <c r="K91">
        <v>4.5878024687201</v>
      </c>
      <c r="L91">
        <v>4.7465905673729498</v>
      </c>
      <c r="M91">
        <v>5.3713152984476196</v>
      </c>
      <c r="N91">
        <v>5.5054798817117598</v>
      </c>
      <c r="O91">
        <v>4.8737348553695998</v>
      </c>
      <c r="P91">
        <v>4.4479700090536403</v>
      </c>
      <c r="Q91">
        <v>6.6375058506955904</v>
      </c>
    </row>
    <row r="92" spans="1:17">
      <c r="A92" t="s">
        <v>1527</v>
      </c>
      <c r="B92" s="16" t="s">
        <v>1528</v>
      </c>
      <c r="C92">
        <v>6.6756381474204201</v>
      </c>
      <c r="D92">
        <v>6.7619284265220703</v>
      </c>
      <c r="E92">
        <v>6.5336684091712298</v>
      </c>
      <c r="F92">
        <v>6.9400685236489101</v>
      </c>
      <c r="G92">
        <v>6.6966202244190196</v>
      </c>
      <c r="H92">
        <v>7.09044629115437</v>
      </c>
      <c r="I92">
        <v>6.5750413576586197</v>
      </c>
      <c r="J92">
        <v>6.7623606751438903</v>
      </c>
      <c r="K92">
        <v>6.3180248202158298</v>
      </c>
      <c r="L92">
        <v>6.8729551756282499</v>
      </c>
      <c r="M92">
        <v>6.8165052695216302</v>
      </c>
      <c r="N92">
        <v>6.9755609170048603</v>
      </c>
      <c r="O92">
        <v>6.8055644102661699</v>
      </c>
      <c r="P92">
        <v>6.7533740341081696</v>
      </c>
      <c r="Q92">
        <v>5.09416193408443</v>
      </c>
    </row>
    <row r="93" spans="1:17">
      <c r="A93" t="s">
        <v>1529</v>
      </c>
      <c r="B93" s="16" t="s">
        <v>1530</v>
      </c>
      <c r="C93">
        <v>2.8218677180984102</v>
      </c>
      <c r="D93">
        <v>2.8218677180984102</v>
      </c>
      <c r="E93">
        <v>5.30798454985728</v>
      </c>
      <c r="F93">
        <v>4.2917886290068799</v>
      </c>
      <c r="G93">
        <v>4.0460446887748596</v>
      </c>
      <c r="H93">
        <v>2.8218677180984102</v>
      </c>
      <c r="I93">
        <v>2.8218677180984102</v>
      </c>
      <c r="J93">
        <v>5.74664800722877</v>
      </c>
      <c r="K93">
        <v>3.27554212654834</v>
      </c>
      <c r="L93">
        <v>2.8218677180984102</v>
      </c>
      <c r="M93">
        <v>2.8218677180984102</v>
      </c>
      <c r="N93">
        <v>3.31389066967124</v>
      </c>
      <c r="O93">
        <v>2.8218677180984102</v>
      </c>
      <c r="P93">
        <v>3.7927642367557501</v>
      </c>
      <c r="Q93">
        <v>2.8218677180984102</v>
      </c>
    </row>
    <row r="94" spans="1:17">
      <c r="A94" t="s">
        <v>1531</v>
      </c>
      <c r="B94" s="16" t="s">
        <v>1532</v>
      </c>
      <c r="C94">
        <v>7.5592672169978901</v>
      </c>
      <c r="D94">
        <v>7.7942136260056003</v>
      </c>
      <c r="E94">
        <v>10.6930114149185</v>
      </c>
      <c r="F94">
        <v>9.2201931992816402</v>
      </c>
      <c r="G94">
        <v>9.9701213423031199</v>
      </c>
      <c r="H94">
        <v>8.2652444679287207</v>
      </c>
      <c r="I94">
        <v>7.2856101270774296</v>
      </c>
      <c r="J94">
        <v>9.52191570454203</v>
      </c>
      <c r="K94">
        <v>7.8652918706345103</v>
      </c>
      <c r="L94">
        <v>7.0084058745800704</v>
      </c>
      <c r="M94">
        <v>8.5465063068916507</v>
      </c>
      <c r="N94">
        <v>9.7430702916880207</v>
      </c>
      <c r="O94">
        <v>8.0447105176349698</v>
      </c>
      <c r="P94">
        <v>7.8034427306452399</v>
      </c>
      <c r="Q94">
        <v>10.86219186101</v>
      </c>
    </row>
    <row r="95" spans="1:17">
      <c r="A95" t="s">
        <v>1533</v>
      </c>
      <c r="B95" s="16" t="s">
        <v>1534</v>
      </c>
      <c r="C95">
        <v>13.787846317542799</v>
      </c>
      <c r="D95">
        <v>13.7177341247946</v>
      </c>
      <c r="E95">
        <v>13.5734732742965</v>
      </c>
      <c r="F95">
        <v>13.6767495898349</v>
      </c>
      <c r="G95">
        <v>13.2414570378902</v>
      </c>
      <c r="H95">
        <v>12.9328952135864</v>
      </c>
      <c r="I95">
        <v>13.1125654881934</v>
      </c>
      <c r="J95">
        <v>13.1835592535027</v>
      </c>
      <c r="K95">
        <v>13.3168534867474</v>
      </c>
      <c r="L95">
        <v>13.3416990368985</v>
      </c>
      <c r="M95">
        <v>13.1491678954948</v>
      </c>
      <c r="N95">
        <v>13.797149905396299</v>
      </c>
      <c r="O95">
        <v>13.3367859027833</v>
      </c>
      <c r="P95">
        <v>11.854783174162</v>
      </c>
      <c r="Q95">
        <v>16.0200439999238</v>
      </c>
    </row>
    <row r="96" spans="1:17">
      <c r="A96" t="s">
        <v>1535</v>
      </c>
      <c r="B96" s="16" t="s">
        <v>1536</v>
      </c>
      <c r="C96">
        <v>4.5401401503132401</v>
      </c>
      <c r="D96">
        <v>4.5009317243298002</v>
      </c>
      <c r="E96">
        <v>8.9655962379996801</v>
      </c>
      <c r="F96">
        <v>7.6751356192948998</v>
      </c>
      <c r="G96">
        <v>8.4133428158245902</v>
      </c>
      <c r="H96">
        <v>3.9869852489372102</v>
      </c>
      <c r="I96">
        <v>3.5089935751222501</v>
      </c>
      <c r="J96">
        <v>4.70846365273073</v>
      </c>
      <c r="K96">
        <v>5.7954736047312103</v>
      </c>
      <c r="L96">
        <v>5.79191555479931</v>
      </c>
      <c r="M96">
        <v>7.6570955096628603</v>
      </c>
      <c r="N96">
        <v>7.7858623783322196</v>
      </c>
      <c r="O96">
        <v>6.6337110433981001</v>
      </c>
      <c r="P96">
        <v>3.9363215208704698</v>
      </c>
      <c r="Q96">
        <v>8.48255560796823</v>
      </c>
    </row>
    <row r="97" spans="1:17">
      <c r="A97" t="s">
        <v>1537</v>
      </c>
      <c r="B97" s="16" t="s">
        <v>1538</v>
      </c>
      <c r="C97">
        <v>5.4997062244710797</v>
      </c>
      <c r="D97">
        <v>5.9429245670536996</v>
      </c>
      <c r="E97">
        <v>5.9302896994145904</v>
      </c>
      <c r="F97">
        <v>5.9891572551494896</v>
      </c>
      <c r="G97">
        <v>5.6978436807120003</v>
      </c>
      <c r="H97">
        <v>6.47623954306383</v>
      </c>
      <c r="I97">
        <v>5.7346509072572998</v>
      </c>
      <c r="J97">
        <v>6.1754313651025896</v>
      </c>
      <c r="K97">
        <v>5.7954736047312103</v>
      </c>
      <c r="L97">
        <v>5.7507270721102604</v>
      </c>
      <c r="M97">
        <v>5.6924660375362501</v>
      </c>
      <c r="N97">
        <v>5.9022837325360298</v>
      </c>
      <c r="O97">
        <v>5.8654995265796703</v>
      </c>
      <c r="P97">
        <v>6.3814054639084601</v>
      </c>
      <c r="Q97">
        <v>2.8218677180984102</v>
      </c>
    </row>
    <row r="98" spans="1:17">
      <c r="A98" t="s">
        <v>1539</v>
      </c>
      <c r="B98" s="16" t="s">
        <v>1265</v>
      </c>
      <c r="C98">
        <v>3.6535616636188299</v>
      </c>
      <c r="D98">
        <v>3.4870161193063098</v>
      </c>
      <c r="E98">
        <v>4.6393553598667303</v>
      </c>
      <c r="F98">
        <v>3.4706286095040801</v>
      </c>
      <c r="G98">
        <v>3.9446609719593901</v>
      </c>
      <c r="H98">
        <v>2.8218677180984102</v>
      </c>
      <c r="I98">
        <v>2.8218677180984102</v>
      </c>
      <c r="J98">
        <v>3.4276433730071201</v>
      </c>
      <c r="K98">
        <v>3.4608708703561399</v>
      </c>
      <c r="L98">
        <v>2.8218677180984102</v>
      </c>
      <c r="M98">
        <v>3.4086250003018401</v>
      </c>
      <c r="N98">
        <v>3.5144020463037902</v>
      </c>
      <c r="O98">
        <v>3.42420286852819</v>
      </c>
      <c r="P98">
        <v>2.8218677180984102</v>
      </c>
      <c r="Q98">
        <v>5.81282804418474</v>
      </c>
    </row>
    <row r="99" spans="1:17">
      <c r="A99" t="s">
        <v>1540</v>
      </c>
      <c r="B99" s="16" t="s">
        <v>1541</v>
      </c>
      <c r="C99">
        <v>8.0198298639946692</v>
      </c>
      <c r="D99">
        <v>7.9497308477314199</v>
      </c>
      <c r="E99">
        <v>6.9149261991920596</v>
      </c>
      <c r="F99">
        <v>7.0233102594783396</v>
      </c>
      <c r="G99">
        <v>8.4620768676511808</v>
      </c>
      <c r="H99">
        <v>7.18218054452836</v>
      </c>
      <c r="I99">
        <v>7.8279687667025</v>
      </c>
      <c r="J99">
        <v>7.1191835615399102</v>
      </c>
      <c r="K99">
        <v>8.0417568795180703</v>
      </c>
      <c r="L99">
        <v>7.1082475476282703</v>
      </c>
      <c r="M99">
        <v>7.6443098133966503</v>
      </c>
      <c r="N99">
        <v>7.9740741705371301</v>
      </c>
      <c r="O99">
        <v>7.4883071669573802</v>
      </c>
      <c r="P99">
        <v>8.1960952337861599</v>
      </c>
      <c r="Q99">
        <v>7.5369478347710803</v>
      </c>
    </row>
    <row r="100" spans="1:17">
      <c r="A100" t="s">
        <v>1542</v>
      </c>
      <c r="B100" s="16" t="s">
        <v>1543</v>
      </c>
      <c r="C100">
        <v>11.8628744888747</v>
      </c>
      <c r="D100">
        <v>11.9488634937795</v>
      </c>
      <c r="E100">
        <v>12.080221561108599</v>
      </c>
      <c r="F100">
        <v>11.577473939954</v>
      </c>
      <c r="G100">
        <v>12.1104621549215</v>
      </c>
      <c r="H100">
        <v>12.0265444184191</v>
      </c>
      <c r="I100">
        <v>12.6242222985626</v>
      </c>
      <c r="J100">
        <v>12.4051901761339</v>
      </c>
      <c r="K100">
        <v>11.8383135934259</v>
      </c>
      <c r="L100">
        <v>12.377831346432201</v>
      </c>
      <c r="M100">
        <v>12.168976502504901</v>
      </c>
      <c r="N100">
        <v>12.577197832838401</v>
      </c>
      <c r="O100">
        <v>12.040770653061101</v>
      </c>
      <c r="P100">
        <v>12.852246542421099</v>
      </c>
      <c r="Q100">
        <v>12.515894265138201</v>
      </c>
    </row>
    <row r="101" spans="1:17">
      <c r="A101" t="s">
        <v>1544</v>
      </c>
      <c r="B101" s="16" t="s">
        <v>1545</v>
      </c>
      <c r="C101">
        <v>8.4469696701162</v>
      </c>
      <c r="D101">
        <v>8.6170607836477604</v>
      </c>
      <c r="E101">
        <v>8.6520093064600498</v>
      </c>
      <c r="F101">
        <v>8.5715346373041896</v>
      </c>
      <c r="G101">
        <v>8.2941627893903505</v>
      </c>
      <c r="H101">
        <v>8.9890454900097598</v>
      </c>
      <c r="I101">
        <v>8.6865727022154697</v>
      </c>
      <c r="J101">
        <v>8.4454612137437692</v>
      </c>
      <c r="K101">
        <v>8.2764761803879505</v>
      </c>
      <c r="L101">
        <v>8.5212968268482001</v>
      </c>
      <c r="M101">
        <v>8.54421595069382</v>
      </c>
      <c r="N101">
        <v>8.3386514711424304</v>
      </c>
      <c r="O101">
        <v>8.7869527401638905</v>
      </c>
      <c r="P101">
        <v>8.6823078748033407</v>
      </c>
      <c r="Q101">
        <v>6.9204191934356096</v>
      </c>
    </row>
    <row r="102" spans="1:17">
      <c r="A102" t="s">
        <v>1546</v>
      </c>
      <c r="B102" s="16" t="s">
        <v>1547</v>
      </c>
      <c r="C102">
        <v>7.4570323269832501</v>
      </c>
      <c r="D102">
        <v>7.3621436993521101</v>
      </c>
      <c r="E102">
        <v>7.5111119836653399</v>
      </c>
      <c r="F102">
        <v>7.6853755270367996</v>
      </c>
      <c r="G102">
        <v>7.5172106731635502</v>
      </c>
      <c r="H102">
        <v>7.61189515386988</v>
      </c>
      <c r="I102">
        <v>7.0999446418427796</v>
      </c>
      <c r="J102">
        <v>7.51875260452384</v>
      </c>
      <c r="K102">
        <v>7.17210543603725</v>
      </c>
      <c r="L102">
        <v>7.3380004094259004</v>
      </c>
      <c r="M102">
        <v>7.6183924999002102</v>
      </c>
      <c r="N102">
        <v>7.6189576860498001</v>
      </c>
      <c r="O102">
        <v>7.7706573218086703</v>
      </c>
      <c r="P102">
        <v>6.8117082797650301</v>
      </c>
      <c r="Q102">
        <v>7.8374797051227896</v>
      </c>
    </row>
    <row r="103" spans="1:17">
      <c r="A103" t="s">
        <v>1548</v>
      </c>
      <c r="B103" s="16" t="s">
        <v>1549</v>
      </c>
      <c r="C103">
        <v>7.9129371762360199</v>
      </c>
      <c r="D103">
        <v>8.2581878666531292</v>
      </c>
      <c r="E103">
        <v>8.1945238237780593</v>
      </c>
      <c r="F103">
        <v>8.4507782474499002</v>
      </c>
      <c r="G103">
        <v>8.1596921565314506</v>
      </c>
      <c r="H103">
        <v>9.2988452833347992</v>
      </c>
      <c r="I103">
        <v>8.4641717546339503</v>
      </c>
      <c r="J103">
        <v>8.6949289308481692</v>
      </c>
      <c r="K103">
        <v>8.0301227680356799</v>
      </c>
      <c r="L103">
        <v>8.3521505539197296</v>
      </c>
      <c r="M103">
        <v>8.7086744292305998</v>
      </c>
      <c r="N103">
        <v>8.6293748854797201</v>
      </c>
      <c r="O103">
        <v>8.6897850711218005</v>
      </c>
      <c r="P103">
        <v>8.4596047728611197</v>
      </c>
      <c r="Q103">
        <v>6.2843132996066204</v>
      </c>
    </row>
    <row r="104" spans="1:17">
      <c r="A104" t="s">
        <v>1550</v>
      </c>
      <c r="B104" s="16" t="s">
        <v>1551</v>
      </c>
      <c r="C104">
        <v>8.7573694323265894</v>
      </c>
      <c r="D104">
        <v>8.7043309595555005</v>
      </c>
      <c r="E104">
        <v>8.7052278178956293</v>
      </c>
      <c r="F104">
        <v>9.1294520112922193</v>
      </c>
      <c r="G104">
        <v>8.6124564265931909</v>
      </c>
      <c r="H104">
        <v>8.9890454900097598</v>
      </c>
      <c r="I104">
        <v>8.4337948150978406</v>
      </c>
      <c r="J104">
        <v>8.8826099690367304</v>
      </c>
      <c r="K104">
        <v>8.4200459128452501</v>
      </c>
      <c r="L104">
        <v>8.5510997872880292</v>
      </c>
      <c r="M104">
        <v>8.7589157548567993</v>
      </c>
      <c r="N104">
        <v>8.5516610315451391</v>
      </c>
      <c r="O104">
        <v>8.8644967155870305</v>
      </c>
      <c r="P104">
        <v>8.59813451708537</v>
      </c>
      <c r="Q104">
        <v>8.1958182219819093</v>
      </c>
    </row>
    <row r="105" spans="1:17">
      <c r="A105" t="s">
        <v>1552</v>
      </c>
      <c r="B105" s="16" t="e">
        <v>#N/A</v>
      </c>
      <c r="C105">
        <v>5.8054102324735597</v>
      </c>
      <c r="D105">
        <v>5.8873020194211696</v>
      </c>
      <c r="E105">
        <v>5.7834864418304504</v>
      </c>
      <c r="F105">
        <v>6.2619685895580499</v>
      </c>
      <c r="G105">
        <v>6.09486992412522</v>
      </c>
      <c r="H105">
        <v>5.7039026048571104</v>
      </c>
      <c r="I105">
        <v>5.5671653310128599</v>
      </c>
      <c r="J105">
        <v>6.2619694608709597</v>
      </c>
      <c r="K105">
        <v>5.6790613626604003</v>
      </c>
      <c r="L105">
        <v>5.5961317021786998</v>
      </c>
      <c r="M105">
        <v>5.9248301634926097</v>
      </c>
      <c r="N105">
        <v>5.7295275834397899</v>
      </c>
      <c r="O105">
        <v>5.6811186853724998</v>
      </c>
      <c r="P105">
        <v>5.9034342564919404</v>
      </c>
      <c r="Q105">
        <v>6.2843132996066204</v>
      </c>
    </row>
    <row r="106" spans="1:17">
      <c r="A106" t="s">
        <v>1553</v>
      </c>
      <c r="B106" s="16" t="s">
        <v>1554</v>
      </c>
      <c r="C106">
        <v>11.986258688368</v>
      </c>
      <c r="D106">
        <v>11.9841574732325</v>
      </c>
      <c r="E106">
        <v>12.294672340089299</v>
      </c>
      <c r="F106">
        <v>11.986284779611101</v>
      </c>
      <c r="G106">
        <v>12.301207809184101</v>
      </c>
      <c r="H106">
        <v>12.6701126495583</v>
      </c>
      <c r="I106">
        <v>13.3399453734928</v>
      </c>
      <c r="J106">
        <v>13.030665900483299</v>
      </c>
      <c r="K106">
        <v>12.228696963362101</v>
      </c>
      <c r="L106">
        <v>12.9855808985007</v>
      </c>
      <c r="M106">
        <v>12.4212337924187</v>
      </c>
      <c r="N106">
        <v>13.014412483528099</v>
      </c>
      <c r="O106">
        <v>12.1249733049806</v>
      </c>
      <c r="P106">
        <v>13.3664683563278</v>
      </c>
      <c r="Q106">
        <v>11.7437838959001</v>
      </c>
    </row>
    <row r="107" spans="1:17">
      <c r="A107" t="s">
        <v>1555</v>
      </c>
      <c r="B107" s="16" t="s">
        <v>1556</v>
      </c>
      <c r="C107">
        <v>13.672112763136999</v>
      </c>
      <c r="D107">
        <v>13.567127150688799</v>
      </c>
      <c r="E107">
        <v>14.496396285045</v>
      </c>
      <c r="F107">
        <v>14.125992246227501</v>
      </c>
      <c r="G107">
        <v>14.097840970275801</v>
      </c>
      <c r="H107">
        <v>13.7657840238637</v>
      </c>
      <c r="I107">
        <v>13.319907289375999</v>
      </c>
      <c r="J107">
        <v>14.4249891628632</v>
      </c>
      <c r="K107">
        <v>13.276524859906599</v>
      </c>
      <c r="L107">
        <v>13.6138238885435</v>
      </c>
      <c r="M107">
        <v>13.8667067592483</v>
      </c>
      <c r="N107">
        <v>14.5333065575932</v>
      </c>
      <c r="O107">
        <v>14.1195211200014</v>
      </c>
      <c r="P107">
        <v>13.122766872197801</v>
      </c>
      <c r="Q107">
        <v>14.562780106886899</v>
      </c>
    </row>
    <row r="108" spans="1:17">
      <c r="A108" t="s">
        <v>1557</v>
      </c>
      <c r="B108" s="16" t="s">
        <v>1558</v>
      </c>
      <c r="C108">
        <v>7.2355193283311996</v>
      </c>
      <c r="D108">
        <v>7.3821630066689501</v>
      </c>
      <c r="E108">
        <v>7.4159618262881102</v>
      </c>
      <c r="F108">
        <v>7.3921299047849303</v>
      </c>
      <c r="G108">
        <v>7.2356250852881097</v>
      </c>
      <c r="H108">
        <v>8.1504057879285305</v>
      </c>
      <c r="I108">
        <v>7.34494732199766</v>
      </c>
      <c r="J108">
        <v>7.5580780396718401</v>
      </c>
      <c r="K108">
        <v>7.30695950466942</v>
      </c>
      <c r="L108">
        <v>7.4372315461415699</v>
      </c>
      <c r="M108">
        <v>7.5469067670950398</v>
      </c>
      <c r="N108">
        <v>7.5692916424014101</v>
      </c>
      <c r="O108">
        <v>7.5426165392670503</v>
      </c>
      <c r="P108">
        <v>7.1977218339206299</v>
      </c>
      <c r="Q108">
        <v>7.1565710053807701</v>
      </c>
    </row>
    <row r="109" spans="1:17">
      <c r="A109" t="s">
        <v>1559</v>
      </c>
      <c r="B109" s="16" t="s">
        <v>1560</v>
      </c>
      <c r="C109">
        <v>8.3035216986580291</v>
      </c>
      <c r="D109">
        <v>8.3182249820059404</v>
      </c>
      <c r="E109">
        <v>8.2172551566003307</v>
      </c>
      <c r="F109">
        <v>8.4833955150333704</v>
      </c>
      <c r="G109">
        <v>8.3549842742304694</v>
      </c>
      <c r="H109">
        <v>8.2537801457712092</v>
      </c>
      <c r="I109">
        <v>8.2050888955228807</v>
      </c>
      <c r="J109">
        <v>8.4558984558309298</v>
      </c>
      <c r="K109">
        <v>8.5533132934081202</v>
      </c>
      <c r="L109">
        <v>8.3419558861511405</v>
      </c>
      <c r="M109">
        <v>8.2642805664748806</v>
      </c>
      <c r="N109">
        <v>8.0708842512470103</v>
      </c>
      <c r="O109">
        <v>8.1469710812969698</v>
      </c>
      <c r="P109">
        <v>8.0826347707077897</v>
      </c>
      <c r="Q109">
        <v>8.9889439006726093</v>
      </c>
    </row>
    <row r="110" spans="1:17">
      <c r="A110" t="s">
        <v>1561</v>
      </c>
      <c r="B110" s="16" t="s">
        <v>1562</v>
      </c>
      <c r="C110">
        <v>7.8233712315199497</v>
      </c>
      <c r="D110">
        <v>7.8857928710934697</v>
      </c>
      <c r="E110">
        <v>7.8536133879645904</v>
      </c>
      <c r="F110">
        <v>7.9459955053765299</v>
      </c>
      <c r="G110">
        <v>7.8572620497112897</v>
      </c>
      <c r="H110">
        <v>7.55069959745998</v>
      </c>
      <c r="I110">
        <v>7.7032598087822404</v>
      </c>
      <c r="J110">
        <v>7.4367212835018703</v>
      </c>
      <c r="K110">
        <v>7.8826501789622299</v>
      </c>
      <c r="L110">
        <v>7.62287817002548</v>
      </c>
      <c r="M110">
        <v>7.5919998117882797</v>
      </c>
      <c r="N110">
        <v>7.3660909581450102</v>
      </c>
      <c r="O110">
        <v>7.7830096715279096</v>
      </c>
      <c r="P110">
        <v>7.2825095327770901</v>
      </c>
      <c r="Q110">
        <v>7.8374797051227896</v>
      </c>
    </row>
    <row r="111" spans="1:17">
      <c r="A111" t="s">
        <v>1563</v>
      </c>
      <c r="B111" s="16" t="s">
        <v>1564</v>
      </c>
      <c r="C111">
        <v>7.8638675337260704</v>
      </c>
      <c r="D111">
        <v>7.9630702177594399</v>
      </c>
      <c r="E111">
        <v>7.9984790942667399</v>
      </c>
      <c r="F111">
        <v>8.1069429698175295</v>
      </c>
      <c r="G111">
        <v>7.7765174914733102</v>
      </c>
      <c r="H111">
        <v>8.7159131394021596</v>
      </c>
      <c r="I111">
        <v>8.1354747143769792</v>
      </c>
      <c r="J111">
        <v>8.5069803579928003</v>
      </c>
      <c r="K111">
        <v>8.0948406581744301</v>
      </c>
      <c r="L111">
        <v>8.2099072742393702</v>
      </c>
      <c r="M111">
        <v>8.0549403120859093</v>
      </c>
      <c r="N111">
        <v>7.9057193802032204</v>
      </c>
      <c r="O111">
        <v>8.2123378885142593</v>
      </c>
      <c r="P111">
        <v>8.4999303573473899</v>
      </c>
      <c r="Q111">
        <v>6.2843132996066204</v>
      </c>
    </row>
    <row r="112" spans="1:17">
      <c r="A112" t="s">
        <v>1565</v>
      </c>
      <c r="B112" s="16" t="s">
        <v>1566</v>
      </c>
      <c r="C112">
        <v>8.5895433199224094</v>
      </c>
      <c r="D112">
        <v>8.5972452884569304</v>
      </c>
      <c r="E112">
        <v>8.9178420457237895</v>
      </c>
      <c r="F112">
        <v>8.7792303149972604</v>
      </c>
      <c r="G112">
        <v>8.4583860340578791</v>
      </c>
      <c r="H112">
        <v>9.1767278742359206</v>
      </c>
      <c r="I112">
        <v>8.6010760994278908</v>
      </c>
      <c r="J112">
        <v>8.6771990066570499</v>
      </c>
      <c r="K112">
        <v>8.3562714523078903</v>
      </c>
      <c r="L112">
        <v>8.7721755562907493</v>
      </c>
      <c r="M112">
        <v>8.6070093252861195</v>
      </c>
      <c r="N112">
        <v>8.8737547060106596</v>
      </c>
      <c r="O112">
        <v>8.7136234733418991</v>
      </c>
      <c r="P112">
        <v>8.4596047728611197</v>
      </c>
      <c r="Q112">
        <v>8.8614637697687808</v>
      </c>
    </row>
    <row r="113" spans="1:17">
      <c r="A113" t="s">
        <v>1567</v>
      </c>
      <c r="B113" s="16" t="e">
        <v>#N/A</v>
      </c>
      <c r="C113">
        <v>8.3612116826899996</v>
      </c>
      <c r="D113">
        <v>8.5301504391917398</v>
      </c>
      <c r="E113">
        <v>8.6603257169431203</v>
      </c>
      <c r="F113">
        <v>8.8739585303822697</v>
      </c>
      <c r="G113">
        <v>8.8702560826016104</v>
      </c>
      <c r="H113">
        <v>7.7103035834904796</v>
      </c>
      <c r="I113">
        <v>8.6663950131939398</v>
      </c>
      <c r="J113">
        <v>8.30530504772012</v>
      </c>
      <c r="K113">
        <v>8.4811179509747792</v>
      </c>
      <c r="L113">
        <v>8.7388995001377996</v>
      </c>
      <c r="M113">
        <v>7.6443098133966503</v>
      </c>
      <c r="N113">
        <v>8.1362562651189805</v>
      </c>
      <c r="O113">
        <v>7.1106908780922096</v>
      </c>
      <c r="P113">
        <v>9.1016532581846104</v>
      </c>
      <c r="Q113">
        <v>8.3931679398307004</v>
      </c>
    </row>
    <row r="114" spans="1:17">
      <c r="A114" t="s">
        <v>1568</v>
      </c>
      <c r="B114" s="16" t="s">
        <v>1569</v>
      </c>
      <c r="C114">
        <v>9.4042356654486792</v>
      </c>
      <c r="D114">
        <v>9.4389267151460903</v>
      </c>
      <c r="E114">
        <v>9.2032419796890306</v>
      </c>
      <c r="F114">
        <v>8.9837191114441204</v>
      </c>
      <c r="G114">
        <v>9.0254560175904697</v>
      </c>
      <c r="H114">
        <v>7.8024124389170897</v>
      </c>
      <c r="I114">
        <v>9.3798796402416595</v>
      </c>
      <c r="J114">
        <v>9.2524412625657693</v>
      </c>
      <c r="K114">
        <v>9.2166689296643103</v>
      </c>
      <c r="L114">
        <v>9.3451145722151292</v>
      </c>
      <c r="M114">
        <v>7.8586904454314901</v>
      </c>
      <c r="N114">
        <v>7.6067009694817296</v>
      </c>
      <c r="O114">
        <v>7.2773243883325698</v>
      </c>
      <c r="P114">
        <v>9.1304737268934808</v>
      </c>
      <c r="Q114">
        <v>8.7932323857913595</v>
      </c>
    </row>
    <row r="115" spans="1:17">
      <c r="A115" t="s">
        <v>1570</v>
      </c>
      <c r="B115" s="16" t="s">
        <v>1571</v>
      </c>
      <c r="C115">
        <v>8.9761918389152004</v>
      </c>
      <c r="D115">
        <v>9.0673657543369899</v>
      </c>
      <c r="E115">
        <v>9.1802968902326096</v>
      </c>
      <c r="F115">
        <v>8.6545943526763107</v>
      </c>
      <c r="G115">
        <v>9.1610316508605791</v>
      </c>
      <c r="H115">
        <v>9.0783779758950605</v>
      </c>
      <c r="I115">
        <v>9.3957215755734094</v>
      </c>
      <c r="J115">
        <v>9.1453059325211203</v>
      </c>
      <c r="K115">
        <v>9.1855609410609507</v>
      </c>
      <c r="L115">
        <v>9.2115576760476401</v>
      </c>
      <c r="M115">
        <v>9.0971422964471493</v>
      </c>
      <c r="N115">
        <v>9.3261046247201307</v>
      </c>
      <c r="O115">
        <v>9.1498427404099498</v>
      </c>
      <c r="P115">
        <v>9.5886440089969192</v>
      </c>
      <c r="Q115">
        <v>8.9266120302692595</v>
      </c>
    </row>
    <row r="116" spans="1:17">
      <c r="A116" t="s">
        <v>1572</v>
      </c>
      <c r="B116" s="16" t="s">
        <v>1573</v>
      </c>
      <c r="C116">
        <v>6.6870112423050099</v>
      </c>
      <c r="D116">
        <v>6.4682081689808504</v>
      </c>
      <c r="E116">
        <v>7.1580599070866304</v>
      </c>
      <c r="F116">
        <v>6.0057787532757798</v>
      </c>
      <c r="G116">
        <v>6.2750527402873404</v>
      </c>
      <c r="H116">
        <v>6.5534884052218203</v>
      </c>
      <c r="I116">
        <v>7.6096583051839799</v>
      </c>
      <c r="J116">
        <v>6.6111272488042498</v>
      </c>
      <c r="K116">
        <v>6.40523557489675</v>
      </c>
      <c r="L116">
        <v>6.4068267027450601</v>
      </c>
      <c r="M116">
        <v>5.6055187694871904</v>
      </c>
      <c r="N116">
        <v>6.0191735598337202</v>
      </c>
      <c r="O116">
        <v>4.9681956947275898</v>
      </c>
      <c r="P116">
        <v>7.1306752673032401</v>
      </c>
      <c r="Q116">
        <v>6.2843132996066204</v>
      </c>
    </row>
    <row r="117" spans="1:17">
      <c r="A117" t="s">
        <v>1574</v>
      </c>
      <c r="B117" s="16" t="s">
        <v>1575</v>
      </c>
      <c r="C117">
        <v>9.3765365260934104</v>
      </c>
      <c r="D117">
        <v>9.2722356123642804</v>
      </c>
      <c r="E117">
        <v>9.3492497027969605</v>
      </c>
      <c r="F117">
        <v>9.31052670045238</v>
      </c>
      <c r="G117">
        <v>9.3461318809158396</v>
      </c>
      <c r="H117">
        <v>8.7131260612157693</v>
      </c>
      <c r="I117">
        <v>9.2130727639266805</v>
      </c>
      <c r="J117">
        <v>8.5969598211321792</v>
      </c>
      <c r="K117">
        <v>9.2166689296643103</v>
      </c>
      <c r="L117">
        <v>9.4720260787525596</v>
      </c>
      <c r="M117">
        <v>9.2857667301746805</v>
      </c>
      <c r="N117">
        <v>9.3629644064762498</v>
      </c>
      <c r="O117">
        <v>9.4537555323880103</v>
      </c>
      <c r="P117">
        <v>8.1461404644699105</v>
      </c>
      <c r="Q117">
        <v>10.4396731967666</v>
      </c>
    </row>
    <row r="118" spans="1:17">
      <c r="A118" t="s">
        <v>1576</v>
      </c>
      <c r="B118" s="16" t="s">
        <v>1577</v>
      </c>
      <c r="C118">
        <v>8.5057017079816593</v>
      </c>
      <c r="D118">
        <v>8.5509031539788403</v>
      </c>
      <c r="E118">
        <v>8.5027560619880909</v>
      </c>
      <c r="F118">
        <v>8.3578776620644302</v>
      </c>
      <c r="G118">
        <v>8.3188002250974407</v>
      </c>
      <c r="H118">
        <v>8.4236841350598102</v>
      </c>
      <c r="I118">
        <v>8.6721889386064799</v>
      </c>
      <c r="J118">
        <v>8.23734468089331</v>
      </c>
      <c r="K118">
        <v>8.4924629868550205</v>
      </c>
      <c r="L118">
        <v>8.5182823622326396</v>
      </c>
      <c r="M118">
        <v>8.5510761321175295</v>
      </c>
      <c r="N118">
        <v>8.5388286418580499</v>
      </c>
      <c r="O118">
        <v>8.7179157008475201</v>
      </c>
      <c r="P118">
        <v>8.7801432408921691</v>
      </c>
      <c r="Q118">
        <v>8.6462459446333604</v>
      </c>
    </row>
    <row r="119" spans="1:17">
      <c r="A119" t="s">
        <v>1578</v>
      </c>
      <c r="B119" s="16" t="s">
        <v>1579</v>
      </c>
      <c r="C119">
        <v>7.1230684743721202</v>
      </c>
      <c r="D119">
        <v>6.8316797689911999</v>
      </c>
      <c r="E119">
        <v>6.9830103020752698</v>
      </c>
      <c r="F119">
        <v>6.1321346925860896</v>
      </c>
      <c r="G119">
        <v>7.5729451690033596</v>
      </c>
      <c r="H119">
        <v>5.4538604947321296</v>
      </c>
      <c r="I119">
        <v>6.5244142299625896</v>
      </c>
      <c r="J119">
        <v>6.3770998606948002</v>
      </c>
      <c r="K119">
        <v>6.8571558487748501</v>
      </c>
      <c r="L119">
        <v>6.5203172163094196</v>
      </c>
      <c r="M119">
        <v>6.7220257165029196</v>
      </c>
      <c r="N119">
        <v>6.9850789227912404</v>
      </c>
      <c r="O119">
        <v>6.8533373478556303</v>
      </c>
      <c r="P119">
        <v>6.4382133371337602</v>
      </c>
      <c r="Q119">
        <v>8.5667227177791094</v>
      </c>
    </row>
    <row r="120" spans="1:17">
      <c r="A120" t="s">
        <v>1580</v>
      </c>
      <c r="B120" s="16" t="s">
        <v>1581</v>
      </c>
      <c r="C120">
        <v>7.9603898990703099</v>
      </c>
      <c r="D120">
        <v>8.04479981750249</v>
      </c>
      <c r="E120">
        <v>8.1180683160718399</v>
      </c>
      <c r="F120">
        <v>8.2654116062852392</v>
      </c>
      <c r="G120">
        <v>8.2775006945755205</v>
      </c>
      <c r="H120">
        <v>8.7325234148753008</v>
      </c>
      <c r="I120">
        <v>8.0885691376079798</v>
      </c>
      <c r="J120">
        <v>8.3110659465285792</v>
      </c>
      <c r="K120">
        <v>7.9040579132345803</v>
      </c>
      <c r="L120">
        <v>8.1720390860348306</v>
      </c>
      <c r="M120">
        <v>8.3663521673357799</v>
      </c>
      <c r="N120">
        <v>8.6233096264912596</v>
      </c>
      <c r="O120">
        <v>8.4372855509309499</v>
      </c>
      <c r="P120">
        <v>8.3264073912359695</v>
      </c>
      <c r="Q120">
        <v>8.2978683598244807</v>
      </c>
    </row>
    <row r="121" spans="1:17">
      <c r="A121" t="s">
        <v>1582</v>
      </c>
      <c r="B121" s="16" t="s">
        <v>1583</v>
      </c>
      <c r="C121">
        <v>6.5061011689220098</v>
      </c>
      <c r="D121">
        <v>6.4171272036765803</v>
      </c>
      <c r="E121">
        <v>6.4589126547399403</v>
      </c>
      <c r="F121">
        <v>6.8876994796915101</v>
      </c>
      <c r="G121">
        <v>6.6322647967595501</v>
      </c>
      <c r="H121">
        <v>7.61189515386988</v>
      </c>
      <c r="I121">
        <v>6.7056631409512804</v>
      </c>
      <c r="J121">
        <v>6.8039585878804196</v>
      </c>
      <c r="K121">
        <v>6.3308159602273202</v>
      </c>
      <c r="L121">
        <v>6.6366511350477397</v>
      </c>
      <c r="M121">
        <v>6.8907371541918403</v>
      </c>
      <c r="N121">
        <v>7.0769379687653897</v>
      </c>
      <c r="O121">
        <v>7.1106908780922096</v>
      </c>
      <c r="P121">
        <v>6.8259277291320597</v>
      </c>
      <c r="Q121">
        <v>5.09416193408443</v>
      </c>
    </row>
    <row r="122" spans="1:17">
      <c r="A122" t="s">
        <v>1584</v>
      </c>
      <c r="B122" s="16" t="s">
        <v>1585</v>
      </c>
      <c r="C122">
        <v>6.0382723697636704</v>
      </c>
      <c r="D122">
        <v>6.4806971696611804</v>
      </c>
      <c r="E122">
        <v>5.8734011200307696</v>
      </c>
      <c r="F122">
        <v>6.1321346925860896</v>
      </c>
      <c r="G122">
        <v>6.1513734454629896</v>
      </c>
      <c r="H122">
        <v>6.5783352921885401</v>
      </c>
      <c r="I122">
        <v>6.0006802574656097</v>
      </c>
      <c r="J122">
        <v>6.0135244304895803</v>
      </c>
      <c r="K122">
        <v>6.2251059939957996</v>
      </c>
      <c r="L122">
        <v>6.1795591598913804</v>
      </c>
      <c r="M122">
        <v>6.3837954197807099</v>
      </c>
      <c r="N122">
        <v>6.2592763242158096</v>
      </c>
      <c r="O122">
        <v>6.3295390887967304</v>
      </c>
      <c r="P122">
        <v>6.4382133371337602</v>
      </c>
      <c r="Q122">
        <v>5.09416193408443</v>
      </c>
    </row>
    <row r="123" spans="1:17">
      <c r="A123" t="s">
        <v>1586</v>
      </c>
      <c r="B123" s="16" t="s">
        <v>1587</v>
      </c>
      <c r="C123">
        <v>8.9028358086210293</v>
      </c>
      <c r="D123">
        <v>8.7791010491555905</v>
      </c>
      <c r="E123">
        <v>8.5437921814222193</v>
      </c>
      <c r="F123">
        <v>9.2254603067600698</v>
      </c>
      <c r="G123">
        <v>8.9167133277223893</v>
      </c>
      <c r="H123">
        <v>9.1847964533538295</v>
      </c>
      <c r="I123">
        <v>8.7205193465454993</v>
      </c>
      <c r="J123">
        <v>8.8864724921023406</v>
      </c>
      <c r="K123">
        <v>8.6678118414521705</v>
      </c>
      <c r="L123">
        <v>8.8413407581471404</v>
      </c>
      <c r="M123">
        <v>8.9715445884482801</v>
      </c>
      <c r="N123">
        <v>9.0468586018356607</v>
      </c>
      <c r="O123">
        <v>8.9343990760413305</v>
      </c>
      <c r="P123">
        <v>8.4596047728611197</v>
      </c>
      <c r="Q123">
        <v>7.3593062614465703</v>
      </c>
    </row>
    <row r="124" spans="1:17">
      <c r="A124" t="s">
        <v>1588</v>
      </c>
      <c r="B124" s="16" t="s">
        <v>1589</v>
      </c>
      <c r="C124">
        <v>8.4896258214463796</v>
      </c>
      <c r="D124">
        <v>8.4969231832933794</v>
      </c>
      <c r="E124">
        <v>8.3872474441453093</v>
      </c>
      <c r="F124">
        <v>8.2991202724378201</v>
      </c>
      <c r="G124">
        <v>8.3786119733243591</v>
      </c>
      <c r="H124">
        <v>8.61799297738267</v>
      </c>
      <c r="I124">
        <v>8.48736350454719</v>
      </c>
      <c r="J124">
        <v>8.3839346955529894</v>
      </c>
      <c r="K124">
        <v>8.3655566736453295</v>
      </c>
      <c r="L124">
        <v>8.33511915930168</v>
      </c>
      <c r="M124">
        <v>8.58043205266104</v>
      </c>
      <c r="N124">
        <v>8.2069272120287309</v>
      </c>
      <c r="O124">
        <v>8.5972898372460893</v>
      </c>
      <c r="P124">
        <v>8.6226896425081208</v>
      </c>
      <c r="Q124">
        <v>7.6950435514148801</v>
      </c>
    </row>
    <row r="125" spans="1:17">
      <c r="A125" t="s">
        <v>1590</v>
      </c>
      <c r="B125" s="16" t="s">
        <v>1591</v>
      </c>
      <c r="C125">
        <v>8.0376363763579803</v>
      </c>
      <c r="D125">
        <v>8.1917691860350601</v>
      </c>
      <c r="E125">
        <v>8.3822277666055296</v>
      </c>
      <c r="F125">
        <v>8.5687739666739198</v>
      </c>
      <c r="G125">
        <v>8.3188002250974407</v>
      </c>
      <c r="H125">
        <v>9.24198152887028</v>
      </c>
      <c r="I125">
        <v>8.7036459251872103</v>
      </c>
      <c r="J125">
        <v>8.9264163690516707</v>
      </c>
      <c r="K125">
        <v>8.2665969302074505</v>
      </c>
      <c r="L125">
        <v>8.6341995295715499</v>
      </c>
      <c r="M125">
        <v>8.8507316749792597</v>
      </c>
      <c r="N125">
        <v>8.6652401942009902</v>
      </c>
      <c r="O125">
        <v>8.9690198540271506</v>
      </c>
      <c r="P125">
        <v>8.8819663752726807</v>
      </c>
      <c r="Q125">
        <v>5.09416193408443</v>
      </c>
    </row>
    <row r="126" spans="1:17">
      <c r="A126" t="s">
        <v>1592</v>
      </c>
      <c r="B126" s="16" t="s">
        <v>1593</v>
      </c>
      <c r="C126">
        <v>9.2275145253659403</v>
      </c>
      <c r="D126">
        <v>9.1667296254023292</v>
      </c>
      <c r="E126">
        <v>9.3747381088632498</v>
      </c>
      <c r="F126">
        <v>9.5931824328421609</v>
      </c>
      <c r="G126">
        <v>9.4575274124926398</v>
      </c>
      <c r="H126">
        <v>9.4097055704690593</v>
      </c>
      <c r="I126">
        <v>8.9162949922761108</v>
      </c>
      <c r="J126">
        <v>9.2373988955990605</v>
      </c>
      <c r="K126">
        <v>8.9993403097729807</v>
      </c>
      <c r="L126">
        <v>8.9988379533415799</v>
      </c>
      <c r="M126">
        <v>9.2594868690789802</v>
      </c>
      <c r="N126">
        <v>9.6447209395509308</v>
      </c>
      <c r="O126">
        <v>9.3621361403497101</v>
      </c>
      <c r="P126">
        <v>8.5562564338051299</v>
      </c>
      <c r="Q126">
        <v>9.8396161242928208</v>
      </c>
    </row>
    <row r="127" spans="1:17">
      <c r="A127" t="s">
        <v>1594</v>
      </c>
      <c r="B127" s="16" t="s">
        <v>1595</v>
      </c>
      <c r="C127">
        <v>8.0982810618137204</v>
      </c>
      <c r="D127">
        <v>8.3182249820059404</v>
      </c>
      <c r="E127">
        <v>7.7714853696760704</v>
      </c>
      <c r="F127">
        <v>8.3610727756212295</v>
      </c>
      <c r="G127">
        <v>8.1551383715909598</v>
      </c>
      <c r="H127">
        <v>8.2499383488068094</v>
      </c>
      <c r="I127">
        <v>8.0490224856030004</v>
      </c>
      <c r="J127">
        <v>8.2583695956585199</v>
      </c>
      <c r="K127">
        <v>7.9040579132345803</v>
      </c>
      <c r="L127">
        <v>7.9705741912579802</v>
      </c>
      <c r="M127">
        <v>7.96872378744066</v>
      </c>
      <c r="N127">
        <v>8.2781601181064097</v>
      </c>
      <c r="O127">
        <v>7.8471566530082004</v>
      </c>
      <c r="P127">
        <v>8.1517772893263505</v>
      </c>
      <c r="Q127">
        <v>7.8374797051227896</v>
      </c>
    </row>
    <row r="128" spans="1:17">
      <c r="A128" t="s">
        <v>1596</v>
      </c>
      <c r="B128" s="16" t="s">
        <v>1597</v>
      </c>
      <c r="C128">
        <v>10.0110867218027</v>
      </c>
      <c r="D128">
        <v>10.0082592763665</v>
      </c>
      <c r="E128">
        <v>9.7072134841744795</v>
      </c>
      <c r="F128">
        <v>9.6093885089004196</v>
      </c>
      <c r="G128">
        <v>9.8984091754931995</v>
      </c>
      <c r="H128">
        <v>8.9587789711670993</v>
      </c>
      <c r="I128">
        <v>9.81375592434296</v>
      </c>
      <c r="J128">
        <v>9.4493607430080306</v>
      </c>
      <c r="K128">
        <v>10.0815678463041</v>
      </c>
      <c r="L128">
        <v>9.8566526207025493</v>
      </c>
      <c r="M128">
        <v>9.6173636774688092</v>
      </c>
      <c r="N128">
        <v>9.2553267012703504</v>
      </c>
      <c r="O128">
        <v>9.6540345172147894</v>
      </c>
      <c r="P128">
        <v>9.3423892024654105</v>
      </c>
      <c r="Q128">
        <v>10.5471379838792</v>
      </c>
    </row>
    <row r="129" spans="1:17">
      <c r="A129" t="s">
        <v>1598</v>
      </c>
      <c r="B129" s="16" t="s">
        <v>1599</v>
      </c>
      <c r="C129">
        <v>8.2395853647937596</v>
      </c>
      <c r="D129">
        <v>8.29028348506891</v>
      </c>
      <c r="E129">
        <v>8.2172551566003307</v>
      </c>
      <c r="F129">
        <v>8.3189734143091094</v>
      </c>
      <c r="G129">
        <v>8.1956134515825596</v>
      </c>
      <c r="H129">
        <v>8.1910474411431107</v>
      </c>
      <c r="I129">
        <v>8.2484050487840399</v>
      </c>
      <c r="J129">
        <v>8.3975352211270504</v>
      </c>
      <c r="K129">
        <v>8.4639312106528699</v>
      </c>
      <c r="L129">
        <v>8.1910975687190604</v>
      </c>
      <c r="M129">
        <v>8.1544248387103995</v>
      </c>
      <c r="N129">
        <v>7.9451755533421604</v>
      </c>
      <c r="O129">
        <v>8.2543245169052692</v>
      </c>
      <c r="P129">
        <v>8.4641415052306801</v>
      </c>
      <c r="Q129">
        <v>8.0859864702427604</v>
      </c>
    </row>
    <row r="130" spans="1:17">
      <c r="A130" t="s">
        <v>1600</v>
      </c>
      <c r="B130" s="16" t="s">
        <v>1601</v>
      </c>
      <c r="C130">
        <v>8.0287606324945706</v>
      </c>
      <c r="D130">
        <v>7.8857928710934697</v>
      </c>
      <c r="E130">
        <v>8.0180341608702506</v>
      </c>
      <c r="F130">
        <v>8.1919480179008595</v>
      </c>
      <c r="G130">
        <v>7.9910676193969099</v>
      </c>
      <c r="H130">
        <v>8.7075356907082799</v>
      </c>
      <c r="I130">
        <v>8.1438413401934309</v>
      </c>
      <c r="J130">
        <v>8.3893903148200799</v>
      </c>
      <c r="K130">
        <v>7.8565336172856703</v>
      </c>
      <c r="L130">
        <v>8.0809694530319192</v>
      </c>
      <c r="M130">
        <v>7.7395484609045004</v>
      </c>
      <c r="N130">
        <v>8.2469348951680406</v>
      </c>
      <c r="O130">
        <v>7.8510725175134199</v>
      </c>
      <c r="P130">
        <v>8.1960952337861599</v>
      </c>
      <c r="Q130">
        <v>6.9204191934356096</v>
      </c>
    </row>
    <row r="131" spans="1:17">
      <c r="A131" t="s">
        <v>1602</v>
      </c>
      <c r="B131" s="16" t="s">
        <v>1603</v>
      </c>
      <c r="C131">
        <v>7.65471643132829</v>
      </c>
      <c r="D131">
        <v>7.6476571620701899</v>
      </c>
      <c r="E131">
        <v>7.2157407540923399</v>
      </c>
      <c r="F131">
        <v>7.4593434605271902</v>
      </c>
      <c r="G131">
        <v>7.0317103077074501</v>
      </c>
      <c r="H131">
        <v>7.0198431745350502</v>
      </c>
      <c r="I131">
        <v>7.5542023354673802</v>
      </c>
      <c r="J131">
        <v>7.2084821961656802</v>
      </c>
      <c r="K131">
        <v>7.4767320324673401</v>
      </c>
      <c r="L131">
        <v>7.4114323954884904</v>
      </c>
      <c r="M131">
        <v>7.3613703054094701</v>
      </c>
      <c r="N131">
        <v>6.8767338364790396</v>
      </c>
      <c r="O131">
        <v>7.00196929459113</v>
      </c>
      <c r="P131">
        <v>7.2512976857525899</v>
      </c>
      <c r="Q131">
        <v>8.0859864702427604</v>
      </c>
    </row>
    <row r="132" spans="1:17">
      <c r="A132" t="s">
        <v>1604</v>
      </c>
      <c r="B132" s="16" t="s">
        <v>1605</v>
      </c>
      <c r="C132">
        <v>11.8628744888747</v>
      </c>
      <c r="D132">
        <v>11.9249397773167</v>
      </c>
      <c r="E132">
        <v>12.028573595997999</v>
      </c>
      <c r="F132">
        <v>12.0290765667668</v>
      </c>
      <c r="G132">
        <v>11.842581345520101</v>
      </c>
      <c r="H132">
        <v>12.332539237808099</v>
      </c>
      <c r="I132">
        <v>12.036201290465501</v>
      </c>
      <c r="J132">
        <v>12.0885235514546</v>
      </c>
      <c r="K132">
        <v>11.7459820657145</v>
      </c>
      <c r="L132">
        <v>11.795403519882001</v>
      </c>
      <c r="M132">
        <v>11.7223148964648</v>
      </c>
      <c r="N132">
        <v>11.9115024112998</v>
      </c>
      <c r="O132">
        <v>11.6418125925561</v>
      </c>
      <c r="P132">
        <v>12.013645676818999</v>
      </c>
      <c r="Q132">
        <v>11.6212539654439</v>
      </c>
    </row>
    <row r="133" spans="1:17">
      <c r="A133" t="s">
        <v>1606</v>
      </c>
      <c r="B133" s="16" t="s">
        <v>1607</v>
      </c>
      <c r="C133">
        <v>10.0878179639822</v>
      </c>
      <c r="D133">
        <v>10.061898667453301</v>
      </c>
      <c r="E133">
        <v>9.6685799717446805</v>
      </c>
      <c r="F133">
        <v>10.1579492188459</v>
      </c>
      <c r="G133">
        <v>9.7598949028259607</v>
      </c>
      <c r="H133">
        <v>9.8280641776238404</v>
      </c>
      <c r="I133">
        <v>9.8071902553130901</v>
      </c>
      <c r="J133">
        <v>9.8393272162533698</v>
      </c>
      <c r="K133">
        <v>9.8728649708149607</v>
      </c>
      <c r="L133">
        <v>9.8685335050802596</v>
      </c>
      <c r="M133">
        <v>9.9676204884079098</v>
      </c>
      <c r="N133">
        <v>9.9654828718794395</v>
      </c>
      <c r="O133">
        <v>9.8785955466784596</v>
      </c>
      <c r="P133">
        <v>9.6396536020456605</v>
      </c>
      <c r="Q133">
        <v>9.9689373561629306</v>
      </c>
    </row>
    <row r="134" spans="1:17">
      <c r="A134" t="s">
        <v>1608</v>
      </c>
      <c r="B134" s="16" t="s">
        <v>1609</v>
      </c>
      <c r="C134">
        <v>13.968640277350801</v>
      </c>
      <c r="D134">
        <v>13.905338363166001</v>
      </c>
      <c r="E134">
        <v>13.9676512684894</v>
      </c>
      <c r="F134">
        <v>14.5958483196227</v>
      </c>
      <c r="G134">
        <v>14.160560342479901</v>
      </c>
      <c r="H134">
        <v>13.1457101537687</v>
      </c>
      <c r="I134">
        <v>13.2569834079743</v>
      </c>
      <c r="J134">
        <v>14.056906897160401</v>
      </c>
      <c r="K134">
        <v>13.677760325684901</v>
      </c>
      <c r="L134">
        <v>13.8252545648718</v>
      </c>
      <c r="M134">
        <v>13.857515699835</v>
      </c>
      <c r="N134">
        <v>13.532195685214599</v>
      </c>
      <c r="O134">
        <v>13.6344004933342</v>
      </c>
      <c r="P134">
        <v>12.8664482177526</v>
      </c>
      <c r="Q134">
        <v>14.1892505730487</v>
      </c>
    </row>
    <row r="135" spans="1:17">
      <c r="A135" t="s">
        <v>1610</v>
      </c>
      <c r="B135" s="16" t="s">
        <v>1611</v>
      </c>
      <c r="C135">
        <v>13.8911632407138</v>
      </c>
      <c r="D135">
        <v>13.8096734068569</v>
      </c>
      <c r="E135">
        <v>13.858755155232901</v>
      </c>
      <c r="F135">
        <v>14.580089589679799</v>
      </c>
      <c r="G135">
        <v>14.1775598147536</v>
      </c>
      <c r="H135">
        <v>13.242484323406501</v>
      </c>
      <c r="I135">
        <v>13.3292166688897</v>
      </c>
      <c r="J135">
        <v>14.0673634399203</v>
      </c>
      <c r="K135">
        <v>13.708020704543101</v>
      </c>
      <c r="L135">
        <v>13.736960146962801</v>
      </c>
      <c r="M135">
        <v>13.7788209787405</v>
      </c>
      <c r="N135">
        <v>13.632014356667501</v>
      </c>
      <c r="O135">
        <v>13.5914899833808</v>
      </c>
      <c r="P135">
        <v>12.9752930821949</v>
      </c>
      <c r="Q135">
        <v>14.966679702519</v>
      </c>
    </row>
    <row r="136" spans="1:17">
      <c r="A136" t="s">
        <v>1612</v>
      </c>
      <c r="B136" s="16" t="s">
        <v>1613</v>
      </c>
      <c r="C136">
        <v>11.815636644691899</v>
      </c>
      <c r="D136">
        <v>11.865258958661199</v>
      </c>
      <c r="E136">
        <v>11.8506558441184</v>
      </c>
      <c r="F136">
        <v>12.363179461037801</v>
      </c>
      <c r="G136">
        <v>11.8183198324489</v>
      </c>
      <c r="H136">
        <v>11.7277434286079</v>
      </c>
      <c r="I136">
        <v>11.4516973325261</v>
      </c>
      <c r="J136">
        <v>12.262602409741101</v>
      </c>
      <c r="K136">
        <v>11.5867889431509</v>
      </c>
      <c r="L136">
        <v>11.580377627712</v>
      </c>
      <c r="M136">
        <v>11.643760959167899</v>
      </c>
      <c r="N136">
        <v>11.085047786904999</v>
      </c>
      <c r="O136">
        <v>11.5593266094927</v>
      </c>
      <c r="P136">
        <v>11.626531415873901</v>
      </c>
      <c r="Q136">
        <v>10.4171850831034</v>
      </c>
    </row>
    <row r="137" spans="1:17">
      <c r="A137" t="s">
        <v>1614</v>
      </c>
      <c r="B137" s="16" t="s">
        <v>1615</v>
      </c>
      <c r="C137">
        <v>11.307474621856899</v>
      </c>
      <c r="D137">
        <v>11.3469767503043</v>
      </c>
      <c r="E137">
        <v>11.3682478281321</v>
      </c>
      <c r="F137">
        <v>11.9144652869824</v>
      </c>
      <c r="G137">
        <v>11.477346868274999</v>
      </c>
      <c r="H137">
        <v>11.001752478948999</v>
      </c>
      <c r="I137">
        <v>10.806399475249</v>
      </c>
      <c r="J137">
        <v>11.5548449326325</v>
      </c>
      <c r="K137">
        <v>11.210359629314301</v>
      </c>
      <c r="L137">
        <v>10.8103834018135</v>
      </c>
      <c r="M137">
        <v>10.9557288534069</v>
      </c>
      <c r="N137">
        <v>10.363971691389301</v>
      </c>
      <c r="O137">
        <v>10.7807248094774</v>
      </c>
      <c r="P137">
        <v>10.996030938764401</v>
      </c>
      <c r="Q137">
        <v>10.943121619767799</v>
      </c>
    </row>
    <row r="138" spans="1:17">
      <c r="A138" t="s">
        <v>1616</v>
      </c>
      <c r="B138" s="16" t="s">
        <v>1617</v>
      </c>
      <c r="C138">
        <v>8.1067399022232305</v>
      </c>
      <c r="D138">
        <v>8.3147617757430208</v>
      </c>
      <c r="E138">
        <v>8.0373273240711303</v>
      </c>
      <c r="F138">
        <v>8.1666036529910393</v>
      </c>
      <c r="G138">
        <v>7.5865478323703401</v>
      </c>
      <c r="H138">
        <v>8.1749280706501004</v>
      </c>
      <c r="I138">
        <v>7.74787261872335</v>
      </c>
      <c r="J138">
        <v>8.4454612137437692</v>
      </c>
      <c r="K138">
        <v>7.7086316935620696</v>
      </c>
      <c r="L138">
        <v>6.8149731723956597</v>
      </c>
      <c r="M138">
        <v>6.8165052695216302</v>
      </c>
      <c r="N138">
        <v>6.3210115805117999</v>
      </c>
      <c r="O138">
        <v>7.0368382134341498</v>
      </c>
      <c r="P138">
        <v>8.3897825627459106</v>
      </c>
      <c r="Q138">
        <v>7.1565710053807701</v>
      </c>
    </row>
    <row r="139" spans="1:17">
      <c r="A139" t="s">
        <v>1618</v>
      </c>
      <c r="B139" s="16" t="s">
        <v>1619</v>
      </c>
      <c r="C139">
        <v>7.4962268819158604</v>
      </c>
      <c r="D139">
        <v>7.7123023189826299</v>
      </c>
      <c r="E139">
        <v>7.6925266921822599</v>
      </c>
      <c r="F139">
        <v>7.5518209668476501</v>
      </c>
      <c r="G139">
        <v>7.4592292414027597</v>
      </c>
      <c r="H139">
        <v>7.9327885537582503</v>
      </c>
      <c r="I139">
        <v>7.8227654422624404</v>
      </c>
      <c r="J139">
        <v>7.7862905815710004</v>
      </c>
      <c r="K139">
        <v>7.7517875700135699</v>
      </c>
      <c r="L139">
        <v>7.7414587681385996</v>
      </c>
      <c r="M139">
        <v>7.6140271996109297</v>
      </c>
      <c r="N139">
        <v>7.4370631219760002</v>
      </c>
      <c r="O139">
        <v>7.8781894052357098</v>
      </c>
      <c r="P139">
        <v>8.0162002240067007</v>
      </c>
      <c r="Q139">
        <v>7.9670857749043096</v>
      </c>
    </row>
    <row r="140" spans="1:17">
      <c r="A140" t="s">
        <v>1620</v>
      </c>
      <c r="B140" s="16" t="s">
        <v>1621</v>
      </c>
      <c r="C140">
        <v>8.6942480036432706</v>
      </c>
      <c r="D140">
        <v>8.8309226177373397</v>
      </c>
      <c r="E140">
        <v>8.6267683233831001</v>
      </c>
      <c r="F140">
        <v>8.8806515455363595</v>
      </c>
      <c r="G140">
        <v>8.7242431535982501</v>
      </c>
      <c r="H140">
        <v>8.5878801336805193</v>
      </c>
      <c r="I140">
        <v>8.7344312462654994</v>
      </c>
      <c r="J140">
        <v>8.7949067751168499</v>
      </c>
      <c r="K140">
        <v>8.6451198674454997</v>
      </c>
      <c r="L140">
        <v>8.7021835248290298</v>
      </c>
      <c r="M140">
        <v>8.6608533613643299</v>
      </c>
      <c r="N140">
        <v>8.5323693576442299</v>
      </c>
      <c r="O140">
        <v>8.6655459083119197</v>
      </c>
      <c r="P140">
        <v>8.4550537175740494</v>
      </c>
      <c r="Q140">
        <v>9.0486929182374407</v>
      </c>
    </row>
    <row r="141" spans="1:17">
      <c r="A141" t="s">
        <v>1622</v>
      </c>
      <c r="B141" s="16" t="s">
        <v>1623</v>
      </c>
      <c r="C141">
        <v>4.1513583524311999</v>
      </c>
      <c r="D141">
        <v>3.6330127529723502</v>
      </c>
      <c r="E141">
        <v>3.8152982058547602</v>
      </c>
      <c r="F141">
        <v>3.4706286095040801</v>
      </c>
      <c r="G141">
        <v>4.2225520177193703</v>
      </c>
      <c r="H141">
        <v>4.07504641393726</v>
      </c>
      <c r="I141">
        <v>3.6595800418069002</v>
      </c>
      <c r="J141">
        <v>3.4276433730071201</v>
      </c>
      <c r="K141">
        <v>3.99457577781329</v>
      </c>
      <c r="L141">
        <v>4.1946255460110002</v>
      </c>
      <c r="M141">
        <v>3.4086250003018401</v>
      </c>
      <c r="N141">
        <v>3.79229116939824</v>
      </c>
      <c r="O141">
        <v>3.7643275486974099</v>
      </c>
      <c r="P141">
        <v>3.9363215208704698</v>
      </c>
      <c r="Q141">
        <v>5.09416193408443</v>
      </c>
    </row>
    <row r="142" spans="1:17">
      <c r="A142" t="s">
        <v>1624</v>
      </c>
      <c r="B142" s="16" t="s">
        <v>1625</v>
      </c>
      <c r="C142">
        <v>6.8475706957064801</v>
      </c>
      <c r="D142">
        <v>6.7099380949169003</v>
      </c>
      <c r="E142">
        <v>6.2964799255411696</v>
      </c>
      <c r="F142">
        <v>6.7672031021763797</v>
      </c>
      <c r="G142">
        <v>7.0116512363212404</v>
      </c>
      <c r="H142">
        <v>6.80558063504375</v>
      </c>
      <c r="I142">
        <v>6.7281809559769803</v>
      </c>
      <c r="J142">
        <v>6.45247967185911</v>
      </c>
      <c r="K142">
        <v>6.6284801273500698</v>
      </c>
      <c r="L142">
        <v>6.7127894493899696</v>
      </c>
      <c r="M142">
        <v>7.0219867367997404</v>
      </c>
      <c r="N142">
        <v>7.2367616177743299</v>
      </c>
      <c r="O142">
        <v>7.3061681473723104</v>
      </c>
      <c r="P142">
        <v>6.0813328860205003</v>
      </c>
      <c r="Q142">
        <v>7.3593062614465703</v>
      </c>
    </row>
    <row r="143" spans="1:17">
      <c r="A143" t="s">
        <v>1309</v>
      </c>
      <c r="B143" s="16" t="s">
        <v>576</v>
      </c>
      <c r="C143">
        <v>9.2001214912990594</v>
      </c>
      <c r="D143">
        <v>9.2917371039175993</v>
      </c>
      <c r="E143">
        <v>10.280708258769</v>
      </c>
      <c r="F143">
        <v>9.1627803012052702</v>
      </c>
      <c r="G143">
        <v>8.8020117965751794</v>
      </c>
      <c r="H143">
        <v>9.6761022240121193</v>
      </c>
      <c r="I143">
        <v>9.1870087627485599</v>
      </c>
      <c r="J143">
        <v>9.4752362902310505</v>
      </c>
      <c r="K143">
        <v>8.9091134088319208</v>
      </c>
      <c r="L143">
        <v>9.81059119664436</v>
      </c>
      <c r="M143">
        <v>9.1805976104959903</v>
      </c>
      <c r="N143">
        <v>9.6052706141424693</v>
      </c>
      <c r="O143">
        <v>9.4588924750897299</v>
      </c>
      <c r="P143">
        <v>8.4641415052306801</v>
      </c>
      <c r="Q143">
        <v>9.1060647157263492</v>
      </c>
    </row>
    <row r="144" spans="1:17">
      <c r="A144" t="s">
        <v>1310</v>
      </c>
      <c r="B144" s="16" t="s">
        <v>1106</v>
      </c>
      <c r="C144">
        <v>7.65471643132829</v>
      </c>
      <c r="D144">
        <v>7.7435677630348598</v>
      </c>
      <c r="E144">
        <v>8.2994402338828408</v>
      </c>
      <c r="F144">
        <v>7.8308268179911398</v>
      </c>
      <c r="G144">
        <v>7.6719625067096704</v>
      </c>
      <c r="H144">
        <v>8.9982318988100705</v>
      </c>
      <c r="I144">
        <v>8.0083595317666898</v>
      </c>
      <c r="J144">
        <v>8.2433831641058806</v>
      </c>
      <c r="K144">
        <v>7.91675145468158</v>
      </c>
      <c r="L144">
        <v>8.5451882802659291</v>
      </c>
      <c r="M144">
        <v>8.6544972484205793</v>
      </c>
      <c r="N144">
        <v>8.2230638122290305</v>
      </c>
      <c r="O144">
        <v>8.5426803843284809</v>
      </c>
      <c r="P144">
        <v>7.5279031862563199</v>
      </c>
      <c r="Q144">
        <v>8.3931679398307004</v>
      </c>
    </row>
    <row r="145" spans="1:17">
      <c r="A145" t="s">
        <v>1626</v>
      </c>
      <c r="B145" s="16" t="s">
        <v>1627</v>
      </c>
      <c r="C145">
        <v>12.7494374395178</v>
      </c>
      <c r="D145">
        <v>12.6392558289748</v>
      </c>
      <c r="E145">
        <v>13.173541940828899</v>
      </c>
      <c r="F145">
        <v>12.451597324689899</v>
      </c>
      <c r="G145">
        <v>12.8858542007114</v>
      </c>
      <c r="H145">
        <v>11.519852537366599</v>
      </c>
      <c r="I145">
        <v>12.592120315335301</v>
      </c>
      <c r="J145">
        <v>12.2940152044416</v>
      </c>
      <c r="K145">
        <v>13.1102729386653</v>
      </c>
      <c r="L145">
        <v>12.6660178115688</v>
      </c>
      <c r="M145">
        <v>12.268551604334199</v>
      </c>
      <c r="N145">
        <v>12.160526128929501</v>
      </c>
      <c r="O145">
        <v>12.452400900668099</v>
      </c>
      <c r="P145">
        <v>12.1703304060782</v>
      </c>
      <c r="Q145">
        <v>14.6889875614484</v>
      </c>
    </row>
    <row r="146" spans="1:17">
      <c r="A146" t="s">
        <v>1628</v>
      </c>
      <c r="B146" s="16" t="s">
        <v>1629</v>
      </c>
      <c r="C146">
        <v>9.5875507992616598</v>
      </c>
      <c r="D146">
        <v>9.6011795729916702</v>
      </c>
      <c r="E146">
        <v>9.5616736134774492</v>
      </c>
      <c r="F146">
        <v>9.3236835400636906</v>
      </c>
      <c r="G146">
        <v>9.3639913748109098</v>
      </c>
      <c r="H146">
        <v>8.9230479953134907</v>
      </c>
      <c r="I146">
        <v>9.4707610293721007</v>
      </c>
      <c r="J146">
        <v>9.2373988955990605</v>
      </c>
      <c r="K146">
        <v>9.5481920727981109</v>
      </c>
      <c r="L146">
        <v>9.3704035493816598</v>
      </c>
      <c r="M146">
        <v>9.1280513059743704</v>
      </c>
      <c r="N146">
        <v>8.7231016841554201</v>
      </c>
      <c r="O146">
        <v>9.2451002296236808</v>
      </c>
      <c r="P146">
        <v>9.4074164826126605</v>
      </c>
      <c r="Q146">
        <v>9.2143845326617093</v>
      </c>
    </row>
    <row r="147" spans="1:17">
      <c r="A147" t="s">
        <v>1630</v>
      </c>
      <c r="B147" s="16" t="s">
        <v>1631</v>
      </c>
      <c r="C147">
        <v>12.9461143174364</v>
      </c>
      <c r="D147">
        <v>12.7948787517761</v>
      </c>
      <c r="E147">
        <v>13.484239522377401</v>
      </c>
      <c r="F147">
        <v>13.242885054092399</v>
      </c>
      <c r="G147">
        <v>13.139021223776201</v>
      </c>
      <c r="H147">
        <v>11.7149175213936</v>
      </c>
      <c r="I147">
        <v>12.4175640552833</v>
      </c>
      <c r="J147">
        <v>12.468710862556099</v>
      </c>
      <c r="K147">
        <v>12.6077936784454</v>
      </c>
      <c r="L147">
        <v>13.025789355453901</v>
      </c>
      <c r="M147">
        <v>12.821858698568301</v>
      </c>
      <c r="N147">
        <v>13.387321544931799</v>
      </c>
      <c r="O147">
        <v>12.948658374685101</v>
      </c>
      <c r="P147">
        <v>11.2762237364828</v>
      </c>
      <c r="Q147">
        <v>14.9013460426817</v>
      </c>
    </row>
    <row r="148" spans="1:17">
      <c r="A148" t="s">
        <v>1632</v>
      </c>
      <c r="B148" s="16" t="s">
        <v>1633</v>
      </c>
      <c r="C148">
        <v>8.1646008237611394</v>
      </c>
      <c r="D148">
        <v>8.2216671384541105</v>
      </c>
      <c r="E148">
        <v>7.8316753745371797</v>
      </c>
      <c r="F148">
        <v>8.0287157893436998</v>
      </c>
      <c r="G148">
        <v>7.9390274049864802</v>
      </c>
      <c r="H148">
        <v>8.8257790428582794</v>
      </c>
      <c r="I148">
        <v>8.2714945308013892</v>
      </c>
      <c r="J148">
        <v>8.2523937112567705</v>
      </c>
      <c r="K148">
        <v>8.2466329110774801</v>
      </c>
      <c r="L148">
        <v>8.4877858710372092</v>
      </c>
      <c r="M148">
        <v>8.3920535370423295</v>
      </c>
      <c r="N148">
        <v>7.9451755533421604</v>
      </c>
      <c r="O148">
        <v>8.2660993942148906</v>
      </c>
      <c r="P148">
        <v>8.2443761201780408</v>
      </c>
      <c r="Q148">
        <v>7.8374797051227896</v>
      </c>
    </row>
    <row r="149" spans="1:17">
      <c r="A149" t="s">
        <v>1634</v>
      </c>
      <c r="B149" s="16" t="s">
        <v>1635</v>
      </c>
      <c r="C149">
        <v>9.5920738256434497</v>
      </c>
      <c r="D149">
        <v>9.6866915396890896</v>
      </c>
      <c r="E149">
        <v>9.2590567753550204</v>
      </c>
      <c r="F149">
        <v>9.0584255667408708</v>
      </c>
      <c r="G149">
        <v>9.5101567936418192</v>
      </c>
      <c r="H149">
        <v>9.4670664858331595</v>
      </c>
      <c r="I149">
        <v>9.5405064148537697</v>
      </c>
      <c r="J149">
        <v>9.0278213969221692</v>
      </c>
      <c r="K149">
        <v>9.6171655161065708</v>
      </c>
      <c r="L149">
        <v>9.6157080463352393</v>
      </c>
      <c r="M149">
        <v>9.4179533367552892</v>
      </c>
      <c r="N149">
        <v>9.3720340285576196</v>
      </c>
      <c r="O149">
        <v>9.6416644763240296</v>
      </c>
      <c r="P149">
        <v>9.5865656225749998</v>
      </c>
      <c r="Q149">
        <v>8.5667227177791094</v>
      </c>
    </row>
    <row r="150" spans="1:17">
      <c r="A150" t="s">
        <v>1636</v>
      </c>
      <c r="B150" s="16" t="s">
        <v>1637</v>
      </c>
      <c r="C150">
        <v>9.2294514055754906</v>
      </c>
      <c r="D150">
        <v>9.0979002520978103</v>
      </c>
      <c r="E150">
        <v>9.2942114506975209</v>
      </c>
      <c r="F150">
        <v>9.2686205545355698</v>
      </c>
      <c r="G150">
        <v>9.1902456719348393</v>
      </c>
      <c r="H150">
        <v>8.5000559422758606</v>
      </c>
      <c r="I150">
        <v>8.9114049116559908</v>
      </c>
      <c r="J150">
        <v>8.8294272571690406</v>
      </c>
      <c r="K150">
        <v>9.2720140096581893</v>
      </c>
      <c r="L150">
        <v>8.8581258501564797</v>
      </c>
      <c r="M150">
        <v>8.8837094065825006</v>
      </c>
      <c r="N150">
        <v>8.6293748854797201</v>
      </c>
      <c r="O150">
        <v>8.9027019538066394</v>
      </c>
      <c r="P150">
        <v>8.8372083078511103</v>
      </c>
      <c r="Q150">
        <v>8.9889439006726093</v>
      </c>
    </row>
    <row r="151" spans="1:17">
      <c r="A151" t="s">
        <v>1638</v>
      </c>
      <c r="B151" s="16" t="s">
        <v>1639</v>
      </c>
      <c r="C151">
        <v>11.048606049080201</v>
      </c>
      <c r="D151">
        <v>11.064273107811999</v>
      </c>
      <c r="E151">
        <v>10.7956426481449</v>
      </c>
      <c r="F151">
        <v>10.6977286490007</v>
      </c>
      <c r="G151">
        <v>10.915588027749401</v>
      </c>
      <c r="H151">
        <v>10.5896347903109</v>
      </c>
      <c r="I151">
        <v>11.0087854265382</v>
      </c>
      <c r="J151">
        <v>10.727395976341899</v>
      </c>
      <c r="K151">
        <v>11.550627706675</v>
      </c>
      <c r="L151">
        <v>11.028336311679199</v>
      </c>
      <c r="M151">
        <v>10.782988786417899</v>
      </c>
      <c r="N151">
        <v>10.9655192909471</v>
      </c>
      <c r="O151">
        <v>10.972951170689599</v>
      </c>
      <c r="P151">
        <v>10.363595643854101</v>
      </c>
      <c r="Q151">
        <v>11.961447691401499</v>
      </c>
    </row>
    <row r="152" spans="1:17">
      <c r="A152" t="s">
        <v>1640</v>
      </c>
      <c r="B152" s="16" t="s">
        <v>1641</v>
      </c>
      <c r="C152">
        <v>7.3541003915390402</v>
      </c>
      <c r="D152">
        <v>7.24311090015064</v>
      </c>
      <c r="E152">
        <v>7.2381796543296701</v>
      </c>
      <c r="F152">
        <v>7.2543703812947102</v>
      </c>
      <c r="G152">
        <v>7.1647803584414298</v>
      </c>
      <c r="H152">
        <v>7.3059489655156602</v>
      </c>
      <c r="I152">
        <v>7.0472842057842797</v>
      </c>
      <c r="J152">
        <v>7.0791439304957899</v>
      </c>
      <c r="K152">
        <v>7.2940296973472796</v>
      </c>
      <c r="L152">
        <v>7.2533671460251501</v>
      </c>
      <c r="M152">
        <v>7.2587740087615797</v>
      </c>
      <c r="N152">
        <v>7.58186980175243</v>
      </c>
      <c r="O152">
        <v>7.3344443012811302</v>
      </c>
      <c r="P152">
        <v>6.7080071231198604</v>
      </c>
      <c r="Q152">
        <v>6.2843132996066204</v>
      </c>
    </row>
    <row r="153" spans="1:17">
      <c r="A153" t="s">
        <v>1642</v>
      </c>
      <c r="B153" s="16" t="s">
        <v>1643</v>
      </c>
      <c r="C153">
        <v>12.118323817865701</v>
      </c>
      <c r="D153">
        <v>12.0538143226806</v>
      </c>
      <c r="E153">
        <v>12.3471141442999</v>
      </c>
      <c r="F153">
        <v>12.2128659468869</v>
      </c>
      <c r="G153">
        <v>11.993286363060699</v>
      </c>
      <c r="H153">
        <v>12.4803742158183</v>
      </c>
      <c r="I153">
        <v>11.9954893191354</v>
      </c>
      <c r="J153">
        <v>12.3093788871188</v>
      </c>
      <c r="K153">
        <v>11.845517357693</v>
      </c>
      <c r="L153">
        <v>12.123268049697</v>
      </c>
      <c r="M153">
        <v>12.0449108438749</v>
      </c>
      <c r="N153">
        <v>12.222755077644599</v>
      </c>
      <c r="O153">
        <v>12.1624501772186</v>
      </c>
      <c r="P153">
        <v>11.8745068684374</v>
      </c>
      <c r="Q153">
        <v>12.731727595198899</v>
      </c>
    </row>
    <row r="154" spans="1:17">
      <c r="A154" t="s">
        <v>1644</v>
      </c>
      <c r="B154" s="16" t="s">
        <v>1645</v>
      </c>
      <c r="C154">
        <v>7.3961615692763401</v>
      </c>
      <c r="D154">
        <v>7.5149974568881897</v>
      </c>
      <c r="E154">
        <v>7.4738039318096003</v>
      </c>
      <c r="F154">
        <v>7.3983717363247798</v>
      </c>
      <c r="G154">
        <v>7.4065039640053101</v>
      </c>
      <c r="H154">
        <v>7.5877283646995997</v>
      </c>
      <c r="I154">
        <v>7.48338462554117</v>
      </c>
      <c r="J154">
        <v>7.51875260452384</v>
      </c>
      <c r="K154">
        <v>7.3943504749769904</v>
      </c>
      <c r="L154">
        <v>7.3448332383636297</v>
      </c>
      <c r="M154">
        <v>6.9681809941995603</v>
      </c>
      <c r="N154">
        <v>7.1293565844791704</v>
      </c>
      <c r="O154">
        <v>7.2714854940254599</v>
      </c>
      <c r="P154">
        <v>7.6994680456008098</v>
      </c>
      <c r="Q154">
        <v>8.3931679398307004</v>
      </c>
    </row>
    <row r="155" spans="1:17">
      <c r="A155" t="s">
        <v>1646</v>
      </c>
      <c r="B155" s="16" t="s">
        <v>1647</v>
      </c>
      <c r="C155">
        <v>7.8638675337260704</v>
      </c>
      <c r="D155">
        <v>7.8431383216714696</v>
      </c>
      <c r="E155">
        <v>8.4022024362357097</v>
      </c>
      <c r="F155">
        <v>7.9245512432323704</v>
      </c>
      <c r="G155">
        <v>8.0993399160976498</v>
      </c>
      <c r="H155">
        <v>7.8640556763311302</v>
      </c>
      <c r="I155">
        <v>8.4062449768044498</v>
      </c>
      <c r="J155">
        <v>9.9860214673860899</v>
      </c>
      <c r="K155">
        <v>8.2331682455353992</v>
      </c>
      <c r="L155">
        <v>8.6003923564070099</v>
      </c>
      <c r="M155">
        <v>8.0058316033159809</v>
      </c>
      <c r="N155">
        <v>8.4728952611359798</v>
      </c>
      <c r="O155">
        <v>7.9924963291784303</v>
      </c>
      <c r="P155">
        <v>8.64283754355864</v>
      </c>
      <c r="Q155">
        <v>10.0294952513164</v>
      </c>
    </row>
    <row r="156" spans="1:17">
      <c r="A156" t="s">
        <v>1648</v>
      </c>
      <c r="B156" s="16" t="s">
        <v>1649</v>
      </c>
      <c r="C156">
        <v>8.4469696701162</v>
      </c>
      <c r="D156">
        <v>8.5915333327678205</v>
      </c>
      <c r="E156">
        <v>8.5749206921932899</v>
      </c>
      <c r="F156">
        <v>8.7281889994068607</v>
      </c>
      <c r="G156">
        <v>8.4948759047022495</v>
      </c>
      <c r="H156">
        <v>9.2361698786802808</v>
      </c>
      <c r="I156">
        <v>8.4406007820754798</v>
      </c>
      <c r="J156">
        <v>8.9376285965867694</v>
      </c>
      <c r="K156">
        <v>8.3153295908684797</v>
      </c>
      <c r="L156">
        <v>8.6535603897011395</v>
      </c>
      <c r="M156">
        <v>8.5601725543950007</v>
      </c>
      <c r="N156">
        <v>8.2109783336780495</v>
      </c>
      <c r="O156">
        <v>8.5690561526180495</v>
      </c>
      <c r="P156">
        <v>8.8160726654514399</v>
      </c>
      <c r="Q156">
        <v>7.8374797051227896</v>
      </c>
    </row>
    <row r="157" spans="1:17">
      <c r="A157" t="s">
        <v>1650</v>
      </c>
      <c r="B157" s="16" t="s">
        <v>1651</v>
      </c>
      <c r="C157">
        <v>6.2066550544559398</v>
      </c>
      <c r="D157">
        <v>6.4930776432046997</v>
      </c>
      <c r="E157">
        <v>5.90213374864478</v>
      </c>
      <c r="F157">
        <v>6.0222063443531901</v>
      </c>
      <c r="G157">
        <v>6.5786073959256797</v>
      </c>
      <c r="H157">
        <v>5.24699422619977</v>
      </c>
      <c r="I157">
        <v>5.8637325437795704</v>
      </c>
      <c r="J157">
        <v>5.74664800722877</v>
      </c>
      <c r="K157">
        <v>6.1256640567470697</v>
      </c>
      <c r="L157">
        <v>5.3952544827186699</v>
      </c>
      <c r="M157">
        <v>5.6924660375362501</v>
      </c>
      <c r="N157">
        <v>6.6073365936536996</v>
      </c>
      <c r="O157">
        <v>5.7510187021614403</v>
      </c>
      <c r="P157">
        <v>6.05725356091083</v>
      </c>
      <c r="Q157">
        <v>7.1565710053807701</v>
      </c>
    </row>
    <row r="158" spans="1:17">
      <c r="A158" t="s">
        <v>1652</v>
      </c>
      <c r="B158" s="16" t="s">
        <v>1653</v>
      </c>
      <c r="C158">
        <v>7.7922336118688396</v>
      </c>
      <c r="D158">
        <v>7.8237674693952703</v>
      </c>
      <c r="E158">
        <v>8.2059343109124807</v>
      </c>
      <c r="F158">
        <v>7.2124563554963999</v>
      </c>
      <c r="G158">
        <v>7.3910775129397202</v>
      </c>
      <c r="H158">
        <v>8.8206095561124993</v>
      </c>
      <c r="I158">
        <v>8.6837074059724593</v>
      </c>
      <c r="J158">
        <v>8.7080847498842395</v>
      </c>
      <c r="K158">
        <v>7.9826233315090196</v>
      </c>
      <c r="L158">
        <v>8.6202094184194795</v>
      </c>
      <c r="M158">
        <v>8.2973013483822804</v>
      </c>
      <c r="N158">
        <v>8.5452591144685304</v>
      </c>
      <c r="O158">
        <v>7.97106893698232</v>
      </c>
      <c r="P158">
        <v>8.9253769651163601</v>
      </c>
      <c r="Q158">
        <v>7.8374797051227896</v>
      </c>
    </row>
    <row r="159" spans="1:17">
      <c r="A159" t="s">
        <v>1654</v>
      </c>
      <c r="B159" s="16" t="s">
        <v>1655</v>
      </c>
      <c r="C159">
        <v>6.1906908419129296</v>
      </c>
      <c r="D159">
        <v>6.1768758760752398</v>
      </c>
      <c r="E159">
        <v>6.0375917107677903</v>
      </c>
      <c r="F159">
        <v>6.9053693654613397</v>
      </c>
      <c r="G159">
        <v>6.4795586196785599</v>
      </c>
      <c r="H159">
        <v>7.5693331069165399</v>
      </c>
      <c r="I159">
        <v>6.5372404831406001</v>
      </c>
      <c r="J159">
        <v>6.3435298007965804</v>
      </c>
      <c r="K159">
        <v>6.2251059939957996</v>
      </c>
      <c r="L159">
        <v>6.4198927805542398</v>
      </c>
      <c r="M159">
        <v>7.3820668422772098</v>
      </c>
      <c r="N159">
        <v>7.5308835633863698</v>
      </c>
      <c r="O159">
        <v>7.3344443012811302</v>
      </c>
      <c r="P159">
        <v>6.5961905188862699</v>
      </c>
      <c r="Q159">
        <v>7.1565710053807701</v>
      </c>
    </row>
    <row r="160" spans="1:17">
      <c r="A160" t="s">
        <v>1656</v>
      </c>
      <c r="B160" s="16" t="s">
        <v>1657</v>
      </c>
      <c r="C160">
        <v>7.3253598602789296</v>
      </c>
      <c r="D160">
        <v>7.1604768404420396</v>
      </c>
      <c r="E160">
        <v>6.2964799255411696</v>
      </c>
      <c r="F160">
        <v>6.6876694774574998</v>
      </c>
      <c r="G160">
        <v>6.9391485542025597</v>
      </c>
      <c r="H160">
        <v>6.5783352921885401</v>
      </c>
      <c r="I160">
        <v>7.1754804263673897</v>
      </c>
      <c r="J160">
        <v>6.3321612259970097</v>
      </c>
      <c r="K160">
        <v>6.6076639520751996</v>
      </c>
      <c r="L160">
        <v>6.4328399879020504</v>
      </c>
      <c r="M160">
        <v>6.49298820394774</v>
      </c>
      <c r="N160">
        <v>6.7815556524819103</v>
      </c>
      <c r="O160">
        <v>6.6608435268053103</v>
      </c>
      <c r="P160">
        <v>7.2927645970803701</v>
      </c>
      <c r="Q160">
        <v>6.2843132996066204</v>
      </c>
    </row>
    <row r="161" spans="1:17">
      <c r="A161" t="s">
        <v>1658</v>
      </c>
      <c r="B161" s="16" t="s">
        <v>1659</v>
      </c>
      <c r="C161">
        <v>6.4403118743285797</v>
      </c>
      <c r="D161">
        <v>6.3368934182824699</v>
      </c>
      <c r="E161">
        <v>6.5696259509985699</v>
      </c>
      <c r="F161">
        <v>6.7180153685159896</v>
      </c>
      <c r="G161">
        <v>5.97458653714276</v>
      </c>
      <c r="H161">
        <v>6.88724949036067</v>
      </c>
      <c r="I161">
        <v>6.3315474419567597</v>
      </c>
      <c r="J161">
        <v>6.6390053099304902</v>
      </c>
      <c r="K161">
        <v>6.4410344304551499</v>
      </c>
      <c r="L161">
        <v>6.3936395210192902</v>
      </c>
      <c r="M161">
        <v>6.1608227199956103</v>
      </c>
      <c r="N161">
        <v>6.2904795804548401</v>
      </c>
      <c r="O161">
        <v>5.8337360312954001</v>
      </c>
      <c r="P161">
        <v>6.7232899141601701</v>
      </c>
      <c r="Q161">
        <v>5.81282804418474</v>
      </c>
    </row>
    <row r="162" spans="1:17">
      <c r="A162" t="s">
        <v>1660</v>
      </c>
      <c r="B162" s="16" t="s">
        <v>1661</v>
      </c>
      <c r="C162">
        <v>4.4838185959666896</v>
      </c>
      <c r="D162">
        <v>4.6529177314580599</v>
      </c>
      <c r="E162">
        <v>3.6381873987360902</v>
      </c>
      <c r="F162">
        <v>2.8218677180984102</v>
      </c>
      <c r="G162">
        <v>5.2845830866371397</v>
      </c>
      <c r="H162">
        <v>4.43015569855271</v>
      </c>
      <c r="I162">
        <v>4.7549066861635803</v>
      </c>
      <c r="J162">
        <v>3.93564812262216</v>
      </c>
      <c r="K162">
        <v>4.4401758200780401</v>
      </c>
      <c r="L162">
        <v>4.1946255460110002</v>
      </c>
      <c r="M162">
        <v>4.7613190738105597</v>
      </c>
      <c r="N162">
        <v>4.5070424063834196</v>
      </c>
      <c r="O162">
        <v>4.0696565081197198</v>
      </c>
      <c r="P162">
        <v>4.6712581716948103</v>
      </c>
      <c r="Q162">
        <v>2.8218677180984102</v>
      </c>
    </row>
    <row r="163" spans="1:17">
      <c r="A163" t="s">
        <v>1662</v>
      </c>
      <c r="B163" s="16" t="s">
        <v>1663</v>
      </c>
      <c r="C163">
        <v>5.3319193517173096</v>
      </c>
      <c r="D163">
        <v>5.30932736890502</v>
      </c>
      <c r="E163">
        <v>5.6194037323530299</v>
      </c>
      <c r="F163">
        <v>5.3141782898249303</v>
      </c>
      <c r="G163">
        <v>5.2845830866371397</v>
      </c>
      <c r="H163">
        <v>3.50653555504317</v>
      </c>
      <c r="I163">
        <v>4.8453589192974098</v>
      </c>
      <c r="J163">
        <v>4.7816009704995297</v>
      </c>
      <c r="K163">
        <v>5.1105762950505103</v>
      </c>
      <c r="L163">
        <v>5.1269350135493204</v>
      </c>
      <c r="M163">
        <v>4.1590575299716699</v>
      </c>
      <c r="N163">
        <v>4.8146980941494002</v>
      </c>
      <c r="O163">
        <v>4.1329497517715001</v>
      </c>
      <c r="P163">
        <v>4.6013142303928598</v>
      </c>
      <c r="Q163">
        <v>6.2843132996066204</v>
      </c>
    </row>
    <row r="164" spans="1:17">
      <c r="A164" t="s">
        <v>1664</v>
      </c>
      <c r="B164" s="16" t="s">
        <v>1665</v>
      </c>
      <c r="C164">
        <v>6.4931841072364804</v>
      </c>
      <c r="D164">
        <v>6.5768551256917096</v>
      </c>
      <c r="E164">
        <v>6.3595865741919599</v>
      </c>
      <c r="F164">
        <v>5.1400511332488898</v>
      </c>
      <c r="G164">
        <v>7.0317103077074501</v>
      </c>
      <c r="H164">
        <v>6.5659659380906303</v>
      </c>
      <c r="I164">
        <v>7.6572198933248998</v>
      </c>
      <c r="J164">
        <v>6.7281888773298499</v>
      </c>
      <c r="K164">
        <v>7.4124053551330604</v>
      </c>
      <c r="L164">
        <v>7.5655688113487098</v>
      </c>
      <c r="M164">
        <v>7.2305114874921399</v>
      </c>
      <c r="N164">
        <v>7.7858623783322196</v>
      </c>
      <c r="O164">
        <v>6.8454850755211298</v>
      </c>
      <c r="P164">
        <v>8.1002339481610708</v>
      </c>
      <c r="Q164">
        <v>6.6375058506955904</v>
      </c>
    </row>
    <row r="165" spans="1:17">
      <c r="A165" t="s">
        <v>1666</v>
      </c>
      <c r="B165" s="16" t="s">
        <v>1667</v>
      </c>
      <c r="C165">
        <v>8.6544280214508404</v>
      </c>
      <c r="D165">
        <v>8.8501844250944899</v>
      </c>
      <c r="E165">
        <v>8.5924112277062203</v>
      </c>
      <c r="F165">
        <v>8.8099451660674202</v>
      </c>
      <c r="G165">
        <v>8.7814832519802906</v>
      </c>
      <c r="H165">
        <v>8.80760417363072</v>
      </c>
      <c r="I165">
        <v>8.6779596745339305</v>
      </c>
      <c r="J165">
        <v>8.6592483442417496</v>
      </c>
      <c r="K165">
        <v>8.6827438130365096</v>
      </c>
      <c r="L165">
        <v>8.7772274698883894</v>
      </c>
      <c r="M165">
        <v>8.7350182810454804</v>
      </c>
      <c r="N165">
        <v>8.7923087901953192</v>
      </c>
      <c r="O165">
        <v>8.7028366689850092</v>
      </c>
      <c r="P165">
        <v>8.3560040915374394</v>
      </c>
      <c r="Q165">
        <v>8.8614637697687808</v>
      </c>
    </row>
    <row r="166" spans="1:17">
      <c r="A166" t="s">
        <v>1668</v>
      </c>
      <c r="B166" s="16" t="e">
        <v>#N/A</v>
      </c>
      <c r="C166">
        <v>7.2736378812628697</v>
      </c>
      <c r="D166">
        <v>7.35540815463734</v>
      </c>
      <c r="E166">
        <v>7.2820324993308896</v>
      </c>
      <c r="F166">
        <v>7.4771419960432803</v>
      </c>
      <c r="G166">
        <v>7.4141555573024602</v>
      </c>
      <c r="H166">
        <v>8.2953774950742503</v>
      </c>
      <c r="I166">
        <v>7.5852747023070002</v>
      </c>
      <c r="J166">
        <v>7.69224748741523</v>
      </c>
      <c r="K166">
        <v>7.1931585586231996</v>
      </c>
      <c r="L166">
        <v>7.6115974529348698</v>
      </c>
      <c r="M166">
        <v>7.9129827263867902</v>
      </c>
      <c r="N166">
        <v>7.6371492092547699</v>
      </c>
      <c r="O166">
        <v>7.9272334968273901</v>
      </c>
      <c r="P166">
        <v>7.78178590968332</v>
      </c>
      <c r="Q166">
        <v>6.6375058506955904</v>
      </c>
    </row>
    <row r="167" spans="1:17">
      <c r="A167" t="s">
        <v>1669</v>
      </c>
      <c r="B167" s="16" t="s">
        <v>1670</v>
      </c>
      <c r="C167">
        <v>8.3505692338177795</v>
      </c>
      <c r="D167">
        <v>8.5829227422538406</v>
      </c>
      <c r="E167">
        <v>8.5836924836464004</v>
      </c>
      <c r="F167">
        <v>8.7551501220756904</v>
      </c>
      <c r="G167">
        <v>8.7303765559715902</v>
      </c>
      <c r="H167">
        <v>9.2166268215215599</v>
      </c>
      <c r="I167">
        <v>8.7834311713858106</v>
      </c>
      <c r="J167">
        <v>8.8960837782430797</v>
      </c>
      <c r="K167">
        <v>8.6349187602856592</v>
      </c>
      <c r="L167">
        <v>8.6452946923650593</v>
      </c>
      <c r="M167">
        <v>8.9422769208049697</v>
      </c>
      <c r="N167">
        <v>8.8686366954266393</v>
      </c>
      <c r="O167">
        <v>8.8172728250195291</v>
      </c>
      <c r="P167">
        <v>8.6468335565035499</v>
      </c>
      <c r="Q167">
        <v>8.6462459446333604</v>
      </c>
    </row>
    <row r="168" spans="1:17">
      <c r="A168" t="s">
        <v>1671</v>
      </c>
      <c r="B168" s="16" t="s">
        <v>1672</v>
      </c>
      <c r="C168">
        <v>11.9672358824004</v>
      </c>
      <c r="D168">
        <v>12.0135464632303</v>
      </c>
      <c r="E168">
        <v>12.4147088874104</v>
      </c>
      <c r="F168">
        <v>12.015713322187001</v>
      </c>
      <c r="G168">
        <v>11.9646386397462</v>
      </c>
      <c r="H168">
        <v>12.4343816001278</v>
      </c>
      <c r="I168">
        <v>13.3608301610622</v>
      </c>
      <c r="J168">
        <v>13.2264654297216</v>
      </c>
      <c r="K168">
        <v>11.944573492692101</v>
      </c>
      <c r="L168">
        <v>13.1931417232156</v>
      </c>
      <c r="M168">
        <v>12.5854148427204</v>
      </c>
      <c r="N168">
        <v>13.398459506508001</v>
      </c>
      <c r="O168">
        <v>12.324051905493301</v>
      </c>
      <c r="P168">
        <v>13.2776398674548</v>
      </c>
      <c r="Q168">
        <v>12.417362641321301</v>
      </c>
    </row>
    <row r="169" spans="1:17">
      <c r="A169" t="s">
        <v>1673</v>
      </c>
      <c r="B169" s="16" t="s">
        <v>1674</v>
      </c>
      <c r="C169">
        <v>6.5689872807264997</v>
      </c>
      <c r="D169">
        <v>6.6338206543565796</v>
      </c>
      <c r="E169">
        <v>6.4967806523124096</v>
      </c>
      <c r="F169">
        <v>7.0943083087080998</v>
      </c>
      <c r="G169">
        <v>6.7582024653551098</v>
      </c>
      <c r="H169">
        <v>6.7844140662405801</v>
      </c>
      <c r="I169">
        <v>6.6827849385407099</v>
      </c>
      <c r="J169">
        <v>6.4836022346058</v>
      </c>
      <c r="K169">
        <v>6.7662737405155697</v>
      </c>
      <c r="L169">
        <v>6.6141305942154798</v>
      </c>
      <c r="M169">
        <v>6.8241040553657699</v>
      </c>
      <c r="N169">
        <v>6.85612319490345</v>
      </c>
      <c r="O169">
        <v>6.8689138875479303</v>
      </c>
      <c r="P169">
        <v>6.4195282390462101</v>
      </c>
      <c r="Q169">
        <v>5.81282804418474</v>
      </c>
    </row>
    <row r="170" spans="1:17">
      <c r="A170" t="s">
        <v>1675</v>
      </c>
      <c r="B170" s="16" t="s">
        <v>1676</v>
      </c>
      <c r="C170">
        <v>3.3064422771203601</v>
      </c>
      <c r="D170">
        <v>3.2942621936663499</v>
      </c>
      <c r="E170">
        <v>2.8218677180984102</v>
      </c>
      <c r="F170">
        <v>3.8353454241230298</v>
      </c>
      <c r="G170">
        <v>2.8218677180984102</v>
      </c>
      <c r="H170">
        <v>3.50653555504317</v>
      </c>
      <c r="I170">
        <v>2.8218677180984102</v>
      </c>
      <c r="J170">
        <v>3.2517770676889399</v>
      </c>
      <c r="K170">
        <v>3.4608708703561399</v>
      </c>
      <c r="L170">
        <v>2.8218677180984102</v>
      </c>
      <c r="M170">
        <v>3.4086250003018401</v>
      </c>
      <c r="N170">
        <v>3.31389066967124</v>
      </c>
      <c r="O170">
        <v>3.5569664057961599</v>
      </c>
      <c r="P170">
        <v>3.3893867502571098</v>
      </c>
      <c r="Q170">
        <v>2.8218677180984102</v>
      </c>
    </row>
    <row r="171" spans="1:17">
      <c r="A171" t="s">
        <v>1677</v>
      </c>
      <c r="B171" s="16" t="s">
        <v>1678</v>
      </c>
      <c r="C171">
        <v>8.9945319004237607</v>
      </c>
      <c r="D171">
        <v>8.9628596536323997</v>
      </c>
      <c r="E171">
        <v>8.9073999731092304</v>
      </c>
      <c r="F171">
        <v>8.7816163637209694</v>
      </c>
      <c r="G171">
        <v>8.5269452675068802</v>
      </c>
      <c r="H171">
        <v>8.4304881484728593</v>
      </c>
      <c r="I171">
        <v>8.8046856279997101</v>
      </c>
      <c r="J171">
        <v>8.6547255402590206</v>
      </c>
      <c r="K171">
        <v>8.7900610145159703</v>
      </c>
      <c r="L171">
        <v>8.6286197647236609</v>
      </c>
      <c r="M171">
        <v>8.7529784146233194</v>
      </c>
      <c r="N171">
        <v>8.6769997429700592</v>
      </c>
      <c r="O171">
        <v>8.4909459388058099</v>
      </c>
      <c r="P171">
        <v>8.5731539202844704</v>
      </c>
      <c r="Q171">
        <v>9.7343991185863192</v>
      </c>
    </row>
    <row r="172" spans="1:17">
      <c r="A172" t="s">
        <v>1679</v>
      </c>
      <c r="B172" s="16" t="s">
        <v>1680</v>
      </c>
      <c r="C172">
        <v>8.7165180705200491</v>
      </c>
      <c r="D172">
        <v>8.6366076235360598</v>
      </c>
      <c r="E172">
        <v>8.3153294550461201</v>
      </c>
      <c r="F172">
        <v>8.2026749013870504</v>
      </c>
      <c r="G172">
        <v>8.34702151232052</v>
      </c>
      <c r="H172">
        <v>7.9565621743846702</v>
      </c>
      <c r="I172">
        <v>8.5069494427486507</v>
      </c>
      <c r="J172">
        <v>8.3619033503554494</v>
      </c>
      <c r="K172">
        <v>8.7900610145159703</v>
      </c>
      <c r="L172">
        <v>8.5031147578457507</v>
      </c>
      <c r="M172">
        <v>7.9991554419790001</v>
      </c>
      <c r="N172">
        <v>7.6189576860498001</v>
      </c>
      <c r="O172">
        <v>8.1405881914443992</v>
      </c>
      <c r="P172">
        <v>8.8921008174376297</v>
      </c>
      <c r="Q172">
        <v>6.9204191934356096</v>
      </c>
    </row>
    <row r="173" spans="1:17">
      <c r="A173" t="s">
        <v>1681</v>
      </c>
      <c r="B173" s="16" t="s">
        <v>1682</v>
      </c>
      <c r="C173">
        <v>9.8529956103437009</v>
      </c>
      <c r="D173">
        <v>9.79003113777501</v>
      </c>
      <c r="E173">
        <v>10.6256131688646</v>
      </c>
      <c r="F173">
        <v>10.540408134675699</v>
      </c>
      <c r="G173">
        <v>10.3663803880807</v>
      </c>
      <c r="H173">
        <v>10.393006739419301</v>
      </c>
      <c r="I173">
        <v>9.7133930232718502</v>
      </c>
      <c r="J173">
        <v>10.214416096119299</v>
      </c>
      <c r="K173">
        <v>9.7925646649563092</v>
      </c>
      <c r="L173">
        <v>10.292028305869</v>
      </c>
      <c r="M173">
        <v>10.8719427143955</v>
      </c>
      <c r="N173">
        <v>11.379361501891401</v>
      </c>
      <c r="O173">
        <v>11.3722458497171</v>
      </c>
      <c r="P173">
        <v>8.5856983227477901</v>
      </c>
      <c r="Q173">
        <v>10.86219186101</v>
      </c>
    </row>
    <row r="174" spans="1:17">
      <c r="A174" t="s">
        <v>1683</v>
      </c>
      <c r="B174" s="16" t="s">
        <v>1684</v>
      </c>
      <c r="C174">
        <v>9.0305268103088991</v>
      </c>
      <c r="D174">
        <v>9.0673657543369899</v>
      </c>
      <c r="E174">
        <v>9.0183036991623702</v>
      </c>
      <c r="F174">
        <v>9.2113717155833807</v>
      </c>
      <c r="G174">
        <v>9.01293227113492</v>
      </c>
      <c r="H174">
        <v>9.4302120760424302</v>
      </c>
      <c r="I174">
        <v>9.1101396962854295</v>
      </c>
      <c r="J174">
        <v>9.6432870059607207</v>
      </c>
      <c r="K174">
        <v>9.0520358028722203</v>
      </c>
      <c r="L174">
        <v>8.6617789707806203</v>
      </c>
      <c r="M174">
        <v>9.0250754677912894</v>
      </c>
      <c r="N174">
        <v>9.2786644235962008</v>
      </c>
      <c r="O174">
        <v>8.9833519841232192</v>
      </c>
      <c r="P174">
        <v>8.9991179321044594</v>
      </c>
      <c r="Q174">
        <v>8.9889439006726093</v>
      </c>
    </row>
    <row r="175" spans="1:17">
      <c r="A175" t="s">
        <v>1685</v>
      </c>
      <c r="B175" s="16" t="s">
        <v>1686</v>
      </c>
      <c r="C175">
        <v>8.1025166897275707</v>
      </c>
      <c r="D175">
        <v>8.1841967584028499</v>
      </c>
      <c r="E175">
        <v>7.8965115354674698</v>
      </c>
      <c r="F175">
        <v>7.7355100257273204</v>
      </c>
      <c r="G175">
        <v>7.6972556520707203</v>
      </c>
      <c r="H175">
        <v>7.8640556763311302</v>
      </c>
      <c r="I175">
        <v>8.2090809726477598</v>
      </c>
      <c r="J175">
        <v>7.93179317872006</v>
      </c>
      <c r="K175">
        <v>8.4140922800938593</v>
      </c>
      <c r="L175">
        <v>8.0395047964500801</v>
      </c>
      <c r="M175">
        <v>7.5830935601484004</v>
      </c>
      <c r="N175">
        <v>7.3587971557348997</v>
      </c>
      <c r="O175">
        <v>7.8666303507571396</v>
      </c>
      <c r="P175">
        <v>8.5087404455715294</v>
      </c>
      <c r="Q175">
        <v>7.6950435514148801</v>
      </c>
    </row>
    <row r="176" spans="1:17">
      <c r="A176" t="s">
        <v>1687</v>
      </c>
      <c r="B176" s="16" t="s">
        <v>1688</v>
      </c>
      <c r="C176">
        <v>7.4030536541110497</v>
      </c>
      <c r="D176">
        <v>7.4084289871033597</v>
      </c>
      <c r="E176">
        <v>7.4060911410733103</v>
      </c>
      <c r="F176">
        <v>7.4888864773400599</v>
      </c>
      <c r="G176">
        <v>7.6719625067096704</v>
      </c>
      <c r="H176">
        <v>7.7489470586558404</v>
      </c>
      <c r="I176">
        <v>7.3949308559448603</v>
      </c>
      <c r="J176">
        <v>7.5963570465695698</v>
      </c>
      <c r="K176">
        <v>7.3513190868800704</v>
      </c>
      <c r="L176">
        <v>7.3311349400453301</v>
      </c>
      <c r="M176">
        <v>7.5191565098678703</v>
      </c>
      <c r="N176">
        <v>7.5438005299872897</v>
      </c>
      <c r="O176">
        <v>7.5808649429346104</v>
      </c>
      <c r="P176">
        <v>7.6604357769062297</v>
      </c>
      <c r="Q176">
        <v>5.81282804418474</v>
      </c>
    </row>
    <row r="177" spans="1:17">
      <c r="A177" t="s">
        <v>1689</v>
      </c>
      <c r="B177" s="16" t="s">
        <v>1690</v>
      </c>
      <c r="C177">
        <v>5.62538561552046</v>
      </c>
      <c r="D177">
        <v>5.59370084060415</v>
      </c>
      <c r="E177">
        <v>4.3035359899866696</v>
      </c>
      <c r="F177">
        <v>4.0892058755412499</v>
      </c>
      <c r="G177">
        <v>4.3009286659846602</v>
      </c>
      <c r="H177">
        <v>4.2312229394497098</v>
      </c>
      <c r="I177">
        <v>4.30650913402902</v>
      </c>
      <c r="J177">
        <v>4.0085972383706396</v>
      </c>
      <c r="K177">
        <v>4.0709644767565303</v>
      </c>
      <c r="L177">
        <v>4.6061367415952201</v>
      </c>
      <c r="M177">
        <v>3.9727288000471899</v>
      </c>
      <c r="N177">
        <v>4.4472252118161997</v>
      </c>
      <c r="O177">
        <v>4.4501242258791596</v>
      </c>
      <c r="P177">
        <v>4.5271021320563003</v>
      </c>
      <c r="Q177">
        <v>2.8218677180984102</v>
      </c>
    </row>
    <row r="178" spans="1:17">
      <c r="A178" t="s">
        <v>1691</v>
      </c>
      <c r="B178" s="16" t="s">
        <v>1692</v>
      </c>
      <c r="C178">
        <v>5.4731326598032704</v>
      </c>
      <c r="D178">
        <v>5.6396332121204704</v>
      </c>
      <c r="E178">
        <v>6.1372997866052899</v>
      </c>
      <c r="F178">
        <v>5.6070690647998402</v>
      </c>
      <c r="G178">
        <v>6.4043416746310999</v>
      </c>
      <c r="H178">
        <v>4.9232684487670202</v>
      </c>
      <c r="I178">
        <v>5.9240666568416502</v>
      </c>
      <c r="J178">
        <v>6.3881160171625204</v>
      </c>
      <c r="K178">
        <v>5.4602654674947297</v>
      </c>
      <c r="L178">
        <v>5.5961317021786998</v>
      </c>
      <c r="M178">
        <v>6.0346177080543404</v>
      </c>
      <c r="N178">
        <v>4.9442341107279502</v>
      </c>
      <c r="O178">
        <v>5.6630803592182</v>
      </c>
      <c r="P178">
        <v>6.1737439525172801</v>
      </c>
      <c r="Q178">
        <v>2.8218677180984102</v>
      </c>
    </row>
    <row r="179" spans="1:17">
      <c r="A179" t="s">
        <v>1693</v>
      </c>
      <c r="B179" s="16" t="s">
        <v>1694</v>
      </c>
      <c r="C179">
        <v>4.2263167103073602</v>
      </c>
      <c r="D179">
        <v>3.9548310731697001</v>
      </c>
      <c r="E179">
        <v>3.9618875914207199</v>
      </c>
      <c r="F179">
        <v>4.0892058755412499</v>
      </c>
      <c r="G179">
        <v>3.8309652426265099</v>
      </c>
      <c r="H179">
        <v>4.3015284866045098</v>
      </c>
      <c r="I179">
        <v>4.0793606969786396</v>
      </c>
      <c r="J179">
        <v>4.2567562628296498</v>
      </c>
      <c r="K179">
        <v>3.7184612093777498</v>
      </c>
      <c r="L179">
        <v>4.5555022990765597</v>
      </c>
      <c r="M179">
        <v>4.0387673383778999</v>
      </c>
      <c r="N179">
        <v>4.5070424063834196</v>
      </c>
      <c r="O179">
        <v>4.2491040476565001</v>
      </c>
      <c r="P179">
        <v>4.1712528320562896</v>
      </c>
      <c r="Q179">
        <v>5.09416193408443</v>
      </c>
    </row>
    <row r="180" spans="1:17">
      <c r="A180" t="s">
        <v>1695</v>
      </c>
      <c r="B180" s="16" t="s">
        <v>1696</v>
      </c>
      <c r="C180">
        <v>8.53732547198282</v>
      </c>
      <c r="D180">
        <v>8.5567780420765907</v>
      </c>
      <c r="E180">
        <v>8.8503947783155397</v>
      </c>
      <c r="F180">
        <v>8.4417530318502099</v>
      </c>
      <c r="G180">
        <v>8.4840255989390894</v>
      </c>
      <c r="H180">
        <v>8.5787222530838605</v>
      </c>
      <c r="I180">
        <v>8.89167705927375</v>
      </c>
      <c r="J180">
        <v>8.69932755470073</v>
      </c>
      <c r="K180">
        <v>8.4668099347800396</v>
      </c>
      <c r="L180">
        <v>8.4215629563697902</v>
      </c>
      <c r="M180">
        <v>8.3971392720148206</v>
      </c>
      <c r="N180">
        <v>7.9788347363882597</v>
      </c>
      <c r="O180">
        <v>8.4268341069935992</v>
      </c>
      <c r="P180">
        <v>9.1809422582084199</v>
      </c>
      <c r="Q180">
        <v>6.6375058506955904</v>
      </c>
    </row>
    <row r="181" spans="1:17">
      <c r="A181" t="s">
        <v>1697</v>
      </c>
      <c r="B181" s="16" t="s">
        <v>1698</v>
      </c>
      <c r="C181">
        <v>8.8382967904125902</v>
      </c>
      <c r="D181">
        <v>8.7175021108154098</v>
      </c>
      <c r="E181">
        <v>8.8321084058997705</v>
      </c>
      <c r="F181">
        <v>8.49507571472477</v>
      </c>
      <c r="G181">
        <v>8.5020643355986607</v>
      </c>
      <c r="H181">
        <v>7.7651961808521097</v>
      </c>
      <c r="I181">
        <v>8.7008143904319208</v>
      </c>
      <c r="J181">
        <v>8.3619033503554494</v>
      </c>
      <c r="K181">
        <v>8.8984938013055306</v>
      </c>
      <c r="L181">
        <v>8.5599218450812398</v>
      </c>
      <c r="M181">
        <v>8.2836345145343397</v>
      </c>
      <c r="N181">
        <v>7.9305058648688096</v>
      </c>
      <c r="O181">
        <v>8.5034331135576195</v>
      </c>
      <c r="P181">
        <v>8.9384753615668</v>
      </c>
      <c r="Q181">
        <v>7.5369478347710803</v>
      </c>
    </row>
    <row r="182" spans="1:17">
      <c r="A182" t="s">
        <v>1699</v>
      </c>
      <c r="B182" s="16" t="s">
        <v>1700</v>
      </c>
      <c r="C182">
        <v>8.9364271109245497</v>
      </c>
      <c r="D182">
        <v>8.7331503030573998</v>
      </c>
      <c r="E182">
        <v>10.9011339164656</v>
      </c>
      <c r="F182">
        <v>9.83861606703001</v>
      </c>
      <c r="G182">
        <v>9.9213720583264795</v>
      </c>
      <c r="H182">
        <v>7.2141367709232602</v>
      </c>
      <c r="I182">
        <v>8.7726852926107703</v>
      </c>
      <c r="J182">
        <v>10.1084588845924</v>
      </c>
      <c r="K182">
        <v>8.9853582891618498</v>
      </c>
      <c r="L182">
        <v>9.7579092793289508</v>
      </c>
      <c r="M182">
        <v>9.0575505416508602</v>
      </c>
      <c r="N182">
        <v>10.1748200853244</v>
      </c>
      <c r="O182">
        <v>9.4356307797329606</v>
      </c>
      <c r="P182">
        <v>7.0361110355685303</v>
      </c>
      <c r="Q182">
        <v>11.443507837205599</v>
      </c>
    </row>
    <row r="183" spans="1:17">
      <c r="A183" t="s">
        <v>1701</v>
      </c>
      <c r="B183" s="16" t="s">
        <v>1702</v>
      </c>
      <c r="C183">
        <v>6.1745445797018697</v>
      </c>
      <c r="D183">
        <v>6.2663873915801203</v>
      </c>
      <c r="E183">
        <v>5.9302896994145904</v>
      </c>
      <c r="F183">
        <v>6.28927369624365</v>
      </c>
      <c r="G183">
        <v>5.8198701234814401</v>
      </c>
      <c r="H183">
        <v>6.47623954306383</v>
      </c>
      <c r="I183">
        <v>6.1254782290571796</v>
      </c>
      <c r="J183">
        <v>6.3091474297642502</v>
      </c>
      <c r="K183">
        <v>5.8855780355688703</v>
      </c>
      <c r="L183">
        <v>5.79191555479931</v>
      </c>
      <c r="M183">
        <v>5.6924660375362501</v>
      </c>
      <c r="N183">
        <v>5.8399741889468402</v>
      </c>
      <c r="O183">
        <v>5.7510187021614403</v>
      </c>
      <c r="P183">
        <v>6.5281296503970099</v>
      </c>
      <c r="Q183">
        <v>2.8218677180984102</v>
      </c>
    </row>
    <row r="184" spans="1:17">
      <c r="A184" t="s">
        <v>1703</v>
      </c>
      <c r="B184" s="16" t="s">
        <v>1704</v>
      </c>
      <c r="C184">
        <v>9.4481422326352806</v>
      </c>
      <c r="D184">
        <v>9.3265326242787694</v>
      </c>
      <c r="E184">
        <v>9.1212844444003807</v>
      </c>
      <c r="F184">
        <v>8.7863766488924107</v>
      </c>
      <c r="G184">
        <v>8.8813226119601598</v>
      </c>
      <c r="H184">
        <v>8.61799297738267</v>
      </c>
      <c r="I184">
        <v>9.0084798622125106</v>
      </c>
      <c r="J184">
        <v>8.9301634726812509</v>
      </c>
      <c r="K184">
        <v>9.0171202739005505</v>
      </c>
      <c r="L184">
        <v>8.9142352045526092</v>
      </c>
      <c r="M184">
        <v>8.6113916258974292</v>
      </c>
      <c r="N184">
        <v>8.3895757433839293</v>
      </c>
      <c r="O184">
        <v>8.8192716750542797</v>
      </c>
      <c r="P184">
        <v>8.9959890021431104</v>
      </c>
      <c r="Q184">
        <v>7.3593062614465703</v>
      </c>
    </row>
    <row r="185" spans="1:17">
      <c r="A185" t="s">
        <v>1705</v>
      </c>
      <c r="B185" s="16" t="s">
        <v>1706</v>
      </c>
      <c r="C185">
        <v>9.3712831930665796</v>
      </c>
      <c r="D185">
        <v>9.3588285456176994</v>
      </c>
      <c r="E185">
        <v>9.4676832809751303</v>
      </c>
      <c r="F185">
        <v>9.3399625944078792</v>
      </c>
      <c r="G185">
        <v>9.5915737445244407</v>
      </c>
      <c r="H185">
        <v>9.2047726025844092</v>
      </c>
      <c r="I185">
        <v>9.2090934475568602</v>
      </c>
      <c r="J185">
        <v>9.1803368440236195</v>
      </c>
      <c r="K185">
        <v>9.3721158410167291</v>
      </c>
      <c r="L185">
        <v>9.2392767785668006</v>
      </c>
      <c r="M185">
        <v>9.3901744086774297</v>
      </c>
      <c r="N185">
        <v>9.4024510097861906</v>
      </c>
      <c r="O185">
        <v>9.3839053662485306</v>
      </c>
      <c r="P185">
        <v>9.0633044230541202</v>
      </c>
      <c r="Q185">
        <v>10.0294952513164</v>
      </c>
    </row>
    <row r="186" spans="1:17">
      <c r="A186" t="s">
        <v>1707</v>
      </c>
      <c r="B186" s="16" t="e">
        <v>#N/A</v>
      </c>
      <c r="C186">
        <v>8.3647417747855499</v>
      </c>
      <c r="D186">
        <v>8.6749238198837109</v>
      </c>
      <c r="E186">
        <v>9.2032419796890306</v>
      </c>
      <c r="F186">
        <v>8.6467622320954103</v>
      </c>
      <c r="G186">
        <v>8.4360403544682399</v>
      </c>
      <c r="H186">
        <v>9.1168404040087108</v>
      </c>
      <c r="I186">
        <v>8.7064719102721604</v>
      </c>
      <c r="J186">
        <v>8.4532962214740799</v>
      </c>
      <c r="K186">
        <v>8.8508154777167203</v>
      </c>
      <c r="L186">
        <v>7.8510103999871497</v>
      </c>
      <c r="M186">
        <v>7.6947848854469303</v>
      </c>
      <c r="N186">
        <v>8.88900064485229</v>
      </c>
      <c r="O186">
        <v>7.5082940900497404</v>
      </c>
      <c r="P186">
        <v>9.0603118401983203</v>
      </c>
      <c r="Q186">
        <v>2.8218677180984102</v>
      </c>
    </row>
    <row r="187" spans="1:17">
      <c r="A187" t="s">
        <v>1708</v>
      </c>
      <c r="B187" s="16" t="e">
        <v>#N/A</v>
      </c>
      <c r="C187">
        <v>12.4955362209603</v>
      </c>
      <c r="D187">
        <v>12.857330533384401</v>
      </c>
      <c r="E187">
        <v>13.585937939787501</v>
      </c>
      <c r="F187">
        <v>12.5018331662516</v>
      </c>
      <c r="G187">
        <v>12.729145023539701</v>
      </c>
      <c r="H187">
        <v>13.5231160423797</v>
      </c>
      <c r="I187">
        <v>12.8940791323433</v>
      </c>
      <c r="J187">
        <v>12.4487717922834</v>
      </c>
      <c r="K187">
        <v>12.937196443972599</v>
      </c>
      <c r="L187">
        <v>11.917938622154301</v>
      </c>
      <c r="M187">
        <v>11.4919597043368</v>
      </c>
      <c r="N187">
        <v>12.514083089780099</v>
      </c>
      <c r="O187">
        <v>11.8319653142325</v>
      </c>
      <c r="P187">
        <v>13.508112334269599</v>
      </c>
      <c r="Q187">
        <v>9.2143845326617093</v>
      </c>
    </row>
    <row r="188" spans="1:17">
      <c r="A188" t="s">
        <v>1709</v>
      </c>
      <c r="B188" s="16" t="s">
        <v>1710</v>
      </c>
      <c r="C188">
        <v>5.1742671949623604</v>
      </c>
      <c r="D188">
        <v>4.6996493033489397</v>
      </c>
      <c r="E188">
        <v>4.7777046060070401</v>
      </c>
      <c r="F188">
        <v>5.0436549643728998</v>
      </c>
      <c r="G188">
        <v>4.0460446887748596</v>
      </c>
      <c r="H188">
        <v>4.1560374762891303</v>
      </c>
      <c r="I188">
        <v>4.8453589192974098</v>
      </c>
      <c r="J188">
        <v>4.4114342089532403</v>
      </c>
      <c r="K188">
        <v>4.6332418030731697</v>
      </c>
      <c r="L188">
        <v>4.4473184955329197</v>
      </c>
      <c r="M188">
        <v>4.4983624523483101</v>
      </c>
      <c r="N188">
        <v>4.7684260524010602</v>
      </c>
      <c r="O188">
        <v>4.6215116313316003</v>
      </c>
      <c r="P188">
        <v>4.7374550361106396</v>
      </c>
      <c r="Q188">
        <v>5.81282804418474</v>
      </c>
    </row>
    <row r="189" spans="1:17">
      <c r="A189" t="s">
        <v>1711</v>
      </c>
      <c r="B189" s="16" t="s">
        <v>1712</v>
      </c>
      <c r="C189">
        <v>9.7992446460193605</v>
      </c>
      <c r="D189">
        <v>9.7171675413716994</v>
      </c>
      <c r="E189">
        <v>9.3518189077749696</v>
      </c>
      <c r="F189">
        <v>9.7693889034964005</v>
      </c>
      <c r="G189">
        <v>9.3894041750920501</v>
      </c>
      <c r="H189">
        <v>7.3640517828905097</v>
      </c>
      <c r="I189">
        <v>8.2599960301661906</v>
      </c>
      <c r="J189">
        <v>8.3975352211270504</v>
      </c>
      <c r="K189">
        <v>8.3153295908684797</v>
      </c>
      <c r="L189">
        <v>8.2613046555829595</v>
      </c>
      <c r="M189">
        <v>7.44242659787579</v>
      </c>
      <c r="N189">
        <v>7.2682559144452803</v>
      </c>
      <c r="O189">
        <v>6.9662312937754596</v>
      </c>
      <c r="P189">
        <v>8.2496421611562294</v>
      </c>
      <c r="Q189">
        <v>10.4396731967666</v>
      </c>
    </row>
    <row r="190" spans="1:17">
      <c r="A190" t="s">
        <v>1713</v>
      </c>
      <c r="B190" s="16" t="s">
        <v>1714</v>
      </c>
      <c r="C190">
        <v>13.136170904326701</v>
      </c>
      <c r="D190">
        <v>12.804783084792399</v>
      </c>
      <c r="E190">
        <v>13.0667685321535</v>
      </c>
      <c r="F190">
        <v>14.0337564846216</v>
      </c>
      <c r="G190">
        <v>13.6221542559577</v>
      </c>
      <c r="H190">
        <v>12.3776661791445</v>
      </c>
      <c r="I190">
        <v>12.476679429066399</v>
      </c>
      <c r="J190">
        <v>10.6420261776684</v>
      </c>
      <c r="K190">
        <v>12.5456989470596</v>
      </c>
      <c r="L190">
        <v>12.6296552388065</v>
      </c>
      <c r="M190">
        <v>13.2752257103876</v>
      </c>
      <c r="N190">
        <v>14.1369101609521</v>
      </c>
      <c r="O190">
        <v>13.4983689034666</v>
      </c>
      <c r="P190">
        <v>11.316279566771</v>
      </c>
      <c r="Q190">
        <v>16.715154335730102</v>
      </c>
    </row>
    <row r="191" spans="1:17">
      <c r="A191" t="s">
        <v>1715</v>
      </c>
      <c r="B191" s="16" t="s">
        <v>1716</v>
      </c>
      <c r="C191">
        <v>8.5341941300966901</v>
      </c>
      <c r="D191">
        <v>8.2973198077990098</v>
      </c>
      <c r="E191">
        <v>8.6931198128873692</v>
      </c>
      <c r="F191">
        <v>7.8122616051964204</v>
      </c>
      <c r="G191">
        <v>8.1551383715909598</v>
      </c>
      <c r="H191">
        <v>5.5076282639641203</v>
      </c>
      <c r="I191">
        <v>7.73684836790276</v>
      </c>
      <c r="J191">
        <v>5.8467461768600897</v>
      </c>
      <c r="K191">
        <v>8.9973511587228696</v>
      </c>
      <c r="L191">
        <v>8.1488311006005496</v>
      </c>
      <c r="M191">
        <v>7.8586904454314901</v>
      </c>
      <c r="N191">
        <v>7.9788347363882597</v>
      </c>
      <c r="O191">
        <v>7.9235196026754799</v>
      </c>
      <c r="P191">
        <v>6.4928410672808097</v>
      </c>
      <c r="Q191">
        <v>11.5193672609864</v>
      </c>
    </row>
    <row r="192" spans="1:17">
      <c r="A192" t="s">
        <v>1717</v>
      </c>
      <c r="B192" s="16" t="e">
        <v>#N/A</v>
      </c>
      <c r="C192">
        <v>3.6535616636188299</v>
      </c>
      <c r="D192">
        <v>3.6330127529723502</v>
      </c>
      <c r="E192">
        <v>2.8218677180984102</v>
      </c>
      <c r="F192">
        <v>3.2825265482838799</v>
      </c>
      <c r="G192">
        <v>3.8309652426265099</v>
      </c>
      <c r="H192">
        <v>3.30825032505737</v>
      </c>
      <c r="I192">
        <v>3.8937805799913501</v>
      </c>
      <c r="J192">
        <v>3.7696016503418699</v>
      </c>
      <c r="K192">
        <v>3.8204461843508501</v>
      </c>
      <c r="L192">
        <v>3.4877558895723499</v>
      </c>
      <c r="M192">
        <v>3.4086250003018401</v>
      </c>
      <c r="N192">
        <v>3.6661147186140499</v>
      </c>
      <c r="O192">
        <v>4.0021176285150997</v>
      </c>
      <c r="P192">
        <v>2.8218677180984102</v>
      </c>
      <c r="Q192">
        <v>5.09416193408443</v>
      </c>
    </row>
    <row r="193" spans="1:17">
      <c r="A193" t="s">
        <v>1718</v>
      </c>
      <c r="B193" s="16" t="s">
        <v>1719</v>
      </c>
      <c r="C193">
        <v>12.4999551747742</v>
      </c>
      <c r="D193">
        <v>12.2446264901448</v>
      </c>
      <c r="E193">
        <v>12.9467913298406</v>
      </c>
      <c r="F193">
        <v>12.1647897929045</v>
      </c>
      <c r="G193">
        <v>12.2872378215277</v>
      </c>
      <c r="H193">
        <v>10.3754910578702</v>
      </c>
      <c r="I193">
        <v>11.9311262950651</v>
      </c>
      <c r="J193">
        <v>11.4842933658744</v>
      </c>
      <c r="K193">
        <v>12.655235853947101</v>
      </c>
      <c r="L193">
        <v>12.8027874038912</v>
      </c>
      <c r="M193">
        <v>12.1881664304042</v>
      </c>
      <c r="N193">
        <v>12.445290495454101</v>
      </c>
      <c r="O193">
        <v>12.1148399583452</v>
      </c>
      <c r="P193">
        <v>10.182810776794099</v>
      </c>
      <c r="Q193">
        <v>15.1076405291064</v>
      </c>
    </row>
    <row r="194" spans="1:17">
      <c r="A194" t="s">
        <v>1720</v>
      </c>
      <c r="B194" s="16" t="s">
        <v>1721</v>
      </c>
      <c r="C194">
        <v>7.8787647763181496</v>
      </c>
      <c r="D194">
        <v>7.7640404008328803</v>
      </c>
      <c r="E194">
        <v>7.8752221909449904</v>
      </c>
      <c r="F194">
        <v>7.3216190108341204</v>
      </c>
      <c r="G194">
        <v>7.1738294645290104</v>
      </c>
      <c r="H194">
        <v>7.6297575578743002</v>
      </c>
      <c r="I194">
        <v>7.6156901847186598</v>
      </c>
      <c r="J194">
        <v>6.2619694608709597</v>
      </c>
      <c r="K194">
        <v>7.3821866733767498</v>
      </c>
      <c r="L194">
        <v>8.5362753196431598</v>
      </c>
      <c r="M194">
        <v>7.2754684141296702</v>
      </c>
      <c r="N194">
        <v>7.7912863572855402</v>
      </c>
      <c r="O194">
        <v>7.8353447580649496</v>
      </c>
      <c r="P194">
        <v>6.8400073241070096</v>
      </c>
      <c r="Q194">
        <v>9.2656390107680107</v>
      </c>
    </row>
    <row r="195" spans="1:17">
      <c r="A195" t="s">
        <v>1722</v>
      </c>
      <c r="B195" s="16" t="s">
        <v>1723</v>
      </c>
      <c r="C195">
        <v>7.9603898990703099</v>
      </c>
      <c r="D195">
        <v>7.8041324626182504</v>
      </c>
      <c r="E195">
        <v>7.8463377901623304</v>
      </c>
      <c r="F195">
        <v>8.7157652821545408</v>
      </c>
      <c r="G195">
        <v>8.2521406956856396</v>
      </c>
      <c r="H195">
        <v>7.3133415888800997</v>
      </c>
      <c r="I195">
        <v>7.8689320229409301</v>
      </c>
      <c r="J195">
        <v>8.15645111622994</v>
      </c>
      <c r="K195">
        <v>8.0494610824960908</v>
      </c>
      <c r="L195">
        <v>8.9682429294777908</v>
      </c>
      <c r="M195">
        <v>8.3454559212216797</v>
      </c>
      <c r="N195">
        <v>8.9984799785622194</v>
      </c>
      <c r="O195">
        <v>8.7622291109820107</v>
      </c>
      <c r="P195">
        <v>6.9216961844646496</v>
      </c>
      <c r="Q195">
        <v>9.1612412986063401</v>
      </c>
    </row>
    <row r="196" spans="1:17">
      <c r="A196" t="s">
        <v>1724</v>
      </c>
      <c r="B196" s="16" t="s">
        <v>1725</v>
      </c>
      <c r="C196">
        <v>8.2472561828895508</v>
      </c>
      <c r="D196">
        <v>8.04479981750249</v>
      </c>
      <c r="E196">
        <v>8.0689192944245107</v>
      </c>
      <c r="F196">
        <v>7.8028884541327104</v>
      </c>
      <c r="G196">
        <v>7.9600696456283799</v>
      </c>
      <c r="H196">
        <v>7.3640517828905097</v>
      </c>
      <c r="I196">
        <v>8.1890090669956805</v>
      </c>
      <c r="J196">
        <v>6.7281888773298499</v>
      </c>
      <c r="K196">
        <v>8.6501934821454292</v>
      </c>
      <c r="L196">
        <v>8.5303025845355602</v>
      </c>
      <c r="M196">
        <v>7.6227445974758696</v>
      </c>
      <c r="N196">
        <v>8.1234169947229091</v>
      </c>
      <c r="O196">
        <v>7.7072538988913903</v>
      </c>
      <c r="P196">
        <v>7.0723068801633202</v>
      </c>
      <c r="Q196">
        <v>9.7703309644362406</v>
      </c>
    </row>
    <row r="197" spans="1:17">
      <c r="A197" t="s">
        <v>1726</v>
      </c>
      <c r="B197" s="16" t="s">
        <v>1727</v>
      </c>
      <c r="C197">
        <v>7.6018073521894403</v>
      </c>
      <c r="D197">
        <v>7.4782801049240399</v>
      </c>
      <c r="E197">
        <v>8.9385020599725706</v>
      </c>
      <c r="F197">
        <v>8.6956619542970994</v>
      </c>
      <c r="G197">
        <v>8.5754548056703008</v>
      </c>
      <c r="H197">
        <v>9.6846618632088202</v>
      </c>
      <c r="I197">
        <v>8.1312731124589508</v>
      </c>
      <c r="J197">
        <v>9.6771238832581208</v>
      </c>
      <c r="K197">
        <v>8.0723295346891408</v>
      </c>
      <c r="L197">
        <v>8.7822617456857692</v>
      </c>
      <c r="M197">
        <v>9.6926900816719304</v>
      </c>
      <c r="N197">
        <v>9.7925440860138302</v>
      </c>
      <c r="O197">
        <v>9.9266599914030706</v>
      </c>
      <c r="P197">
        <v>7.9203680110028296</v>
      </c>
      <c r="Q197">
        <v>9.3629875558906797</v>
      </c>
    </row>
    <row r="198" spans="1:17">
      <c r="A198" t="s">
        <v>1728</v>
      </c>
      <c r="B198" s="16" t="s">
        <v>1729</v>
      </c>
      <c r="C198">
        <v>11.4240967525052</v>
      </c>
      <c r="D198">
        <v>10.817577542888399</v>
      </c>
      <c r="E198">
        <v>9.8575970030327493</v>
      </c>
      <c r="F198">
        <v>10.994636888091099</v>
      </c>
      <c r="G198">
        <v>10.9435681932991</v>
      </c>
      <c r="H198">
        <v>9.4454028696647008</v>
      </c>
      <c r="I198">
        <v>9.5181667625832294</v>
      </c>
      <c r="J198">
        <v>3.7696016503418699</v>
      </c>
      <c r="K198">
        <v>11.819019659760301</v>
      </c>
      <c r="L198">
        <v>12.014929822955001</v>
      </c>
      <c r="M198">
        <v>11.5640762523512</v>
      </c>
      <c r="N198">
        <v>12.383628483794601</v>
      </c>
      <c r="O198">
        <v>11.114751042087599</v>
      </c>
      <c r="P198">
        <v>7.53655392200218</v>
      </c>
      <c r="Q198">
        <v>15.7828597530469</v>
      </c>
    </row>
    <row r="199" spans="1:17">
      <c r="A199" t="s">
        <v>1730</v>
      </c>
      <c r="B199" s="16" t="s">
        <v>1731</v>
      </c>
      <c r="C199">
        <v>3.8862082974622001</v>
      </c>
      <c r="D199">
        <v>4.1197647330598102</v>
      </c>
      <c r="E199">
        <v>3.8152982058547602</v>
      </c>
      <c r="F199">
        <v>3.6131889974304401</v>
      </c>
      <c r="G199">
        <v>3.5425260543824399</v>
      </c>
      <c r="H199">
        <v>3.30825032505737</v>
      </c>
      <c r="I199">
        <v>3.9910282299290798</v>
      </c>
      <c r="J199">
        <v>4.0764652066995799</v>
      </c>
      <c r="K199">
        <v>4.1419680287536398</v>
      </c>
      <c r="L199">
        <v>2.8218677180984102</v>
      </c>
      <c r="M199">
        <v>3.23818724324593</v>
      </c>
      <c r="N199">
        <v>3.79229116939824</v>
      </c>
      <c r="O199">
        <v>3.5569664057961599</v>
      </c>
      <c r="P199">
        <v>3.9363215208704698</v>
      </c>
      <c r="Q199">
        <v>2.8218677180984102</v>
      </c>
    </row>
    <row r="200" spans="1:17">
      <c r="A200" t="s">
        <v>1732</v>
      </c>
      <c r="B200" s="16" t="s">
        <v>1733</v>
      </c>
      <c r="C200">
        <v>2.8218677180984102</v>
      </c>
      <c r="D200">
        <v>2.8218677180984102</v>
      </c>
      <c r="E200">
        <v>4.8415581104649901</v>
      </c>
      <c r="F200">
        <v>4.2917886290068799</v>
      </c>
      <c r="G200">
        <v>4.4429501088137897</v>
      </c>
      <c r="H200">
        <v>3.30825032505737</v>
      </c>
      <c r="I200">
        <v>2.8218677180984102</v>
      </c>
      <c r="J200">
        <v>6.6663496163334601</v>
      </c>
      <c r="K200">
        <v>3.27554212654834</v>
      </c>
      <c r="L200">
        <v>2.8218677180984102</v>
      </c>
      <c r="M200">
        <v>3.4086250003018401</v>
      </c>
      <c r="N200">
        <v>3.9019995236038798</v>
      </c>
      <c r="O200">
        <v>4.0696565081197198</v>
      </c>
      <c r="P200">
        <v>2.8218677180984102</v>
      </c>
      <c r="Q200">
        <v>2.8218677180984102</v>
      </c>
    </row>
    <row r="201" spans="1:17">
      <c r="A201" t="s">
        <v>1734</v>
      </c>
      <c r="B201" s="16" t="s">
        <v>1735</v>
      </c>
      <c r="C201">
        <v>9.2177909150639294</v>
      </c>
      <c r="D201">
        <v>8.5655457285116192</v>
      </c>
      <c r="E201">
        <v>10.069081593392699</v>
      </c>
      <c r="F201">
        <v>9.4505446391657895</v>
      </c>
      <c r="G201">
        <v>8.8840760252300797</v>
      </c>
      <c r="H201">
        <v>5.8959384425791503</v>
      </c>
      <c r="I201">
        <v>8.3165925252046797</v>
      </c>
      <c r="J201">
        <v>7.6473812472211504</v>
      </c>
      <c r="K201">
        <v>8.78314975561225</v>
      </c>
      <c r="L201">
        <v>9.9457068845838901</v>
      </c>
      <c r="M201">
        <v>9.7152542989669808</v>
      </c>
      <c r="N201">
        <v>10.142326151141299</v>
      </c>
      <c r="O201">
        <v>9.58523511082198</v>
      </c>
      <c r="P201">
        <v>5.0248478020067502</v>
      </c>
      <c r="Q201">
        <v>11.7617440679856</v>
      </c>
    </row>
    <row r="202" spans="1:17">
      <c r="A202" t="s">
        <v>1736</v>
      </c>
      <c r="B202" s="16" t="s">
        <v>1737</v>
      </c>
      <c r="C202">
        <v>10.2026830822977</v>
      </c>
      <c r="D202">
        <v>10.195890340672101</v>
      </c>
      <c r="E202">
        <v>9.8060713800255197</v>
      </c>
      <c r="F202">
        <v>10.0844958935946</v>
      </c>
      <c r="G202">
        <v>9.8527628571753603</v>
      </c>
      <c r="H202">
        <v>10.5354601093648</v>
      </c>
      <c r="I202">
        <v>10.275144324778299</v>
      </c>
      <c r="J202">
        <v>9.8718331172163207</v>
      </c>
      <c r="K202">
        <v>10.3006123234111</v>
      </c>
      <c r="L202">
        <v>10.5934589276476</v>
      </c>
      <c r="M202">
        <v>9.8249538881182694</v>
      </c>
      <c r="N202">
        <v>10.2883881899382</v>
      </c>
      <c r="O202">
        <v>9.7794322683043493</v>
      </c>
      <c r="P202">
        <v>10.362381448966101</v>
      </c>
      <c r="Q202">
        <v>9.3629875558906797</v>
      </c>
    </row>
    <row r="203" spans="1:17">
      <c r="A203" t="s">
        <v>1738</v>
      </c>
      <c r="B203" s="16" t="s">
        <v>1739</v>
      </c>
      <c r="C203">
        <v>8.4166812301774208</v>
      </c>
      <c r="D203">
        <v>8.50302174502926</v>
      </c>
      <c r="E203">
        <v>7.8680552245339497</v>
      </c>
      <c r="F203">
        <v>7.87174353807867</v>
      </c>
      <c r="G203">
        <v>7.61337333307862</v>
      </c>
      <c r="H203">
        <v>8.1990400086598108</v>
      </c>
      <c r="I203">
        <v>7.9665153195749303</v>
      </c>
      <c r="J203">
        <v>7.4261303639528</v>
      </c>
      <c r="K203">
        <v>8.0985585523616592</v>
      </c>
      <c r="L203">
        <v>8.2468057817627791</v>
      </c>
      <c r="M203">
        <v>7.6052566679183498</v>
      </c>
      <c r="N203">
        <v>7.6728565812781202</v>
      </c>
      <c r="O203">
        <v>7.5033233372972896</v>
      </c>
      <c r="P203">
        <v>7.4198202750926399</v>
      </c>
      <c r="Q203">
        <v>9.58099084698482</v>
      </c>
    </row>
    <row r="204" spans="1:17">
      <c r="A204" t="s">
        <v>1740</v>
      </c>
      <c r="B204" s="16" t="s">
        <v>1741</v>
      </c>
      <c r="C204">
        <v>4.5939331348939696</v>
      </c>
      <c r="D204">
        <v>4.2618677800425697</v>
      </c>
      <c r="E204">
        <v>4.3035359899866696</v>
      </c>
      <c r="F204">
        <v>4.6581111746450903</v>
      </c>
      <c r="G204">
        <v>4.0460446887748596</v>
      </c>
      <c r="H204">
        <v>3.50653555504317</v>
      </c>
      <c r="I204">
        <v>3.8937805799913501</v>
      </c>
      <c r="J204">
        <v>3.5611359966351301</v>
      </c>
      <c r="K204">
        <v>4.7999439876117602</v>
      </c>
      <c r="L204">
        <v>5.2224425229396996</v>
      </c>
      <c r="M204">
        <v>4.4556477038402296</v>
      </c>
      <c r="N204">
        <v>5.0620011073979203</v>
      </c>
      <c r="O204">
        <v>4.4030955001336496</v>
      </c>
      <c r="P204">
        <v>2.8218677180984102</v>
      </c>
      <c r="Q204">
        <v>5.09416193408443</v>
      </c>
    </row>
    <row r="205" spans="1:17">
      <c r="A205" t="s">
        <v>1742</v>
      </c>
      <c r="B205" s="16" t="s">
        <v>1743</v>
      </c>
      <c r="C205">
        <v>8.5713286799353003</v>
      </c>
      <c r="D205">
        <v>8.5301504391917398</v>
      </c>
      <c r="E205">
        <v>7.8608524105655997</v>
      </c>
      <c r="F205">
        <v>7.8851281056233304</v>
      </c>
      <c r="G205">
        <v>7.7404765708415004</v>
      </c>
      <c r="H205">
        <v>8.4406343276571292</v>
      </c>
      <c r="I205">
        <v>8.3710502888009497</v>
      </c>
      <c r="J205">
        <v>7.7904227004554203</v>
      </c>
      <c r="K205">
        <v>8.4523584796657705</v>
      </c>
      <c r="L205">
        <v>8.3856212379454504</v>
      </c>
      <c r="M205">
        <v>7.9924481949326802</v>
      </c>
      <c r="N205">
        <v>7.7191288054673999</v>
      </c>
      <c r="O205">
        <v>7.8781894052357098</v>
      </c>
      <c r="P205">
        <v>8.0826347707077897</v>
      </c>
      <c r="Q205">
        <v>9.6208993709487292</v>
      </c>
    </row>
    <row r="206" spans="1:17">
      <c r="A206" t="s">
        <v>1744</v>
      </c>
      <c r="B206" s="16" t="s">
        <v>1745</v>
      </c>
      <c r="C206">
        <v>9.2714176662059504</v>
      </c>
      <c r="D206">
        <v>9.3022641817298908</v>
      </c>
      <c r="E206">
        <v>9.0085666683311398</v>
      </c>
      <c r="F206">
        <v>9.4110267420867899</v>
      </c>
      <c r="G206">
        <v>9.1700837701265705</v>
      </c>
      <c r="H206">
        <v>9.2668982064142007</v>
      </c>
      <c r="I206">
        <v>9.1144012022260696</v>
      </c>
      <c r="J206">
        <v>8.9320333796501199</v>
      </c>
      <c r="K206">
        <v>9.4786085424943796</v>
      </c>
      <c r="L206">
        <v>9.5857926343200699</v>
      </c>
      <c r="M206">
        <v>9.2126729482806695</v>
      </c>
      <c r="N206">
        <v>10.218713880358999</v>
      </c>
      <c r="O206">
        <v>9.2701564598548991</v>
      </c>
      <c r="P206">
        <v>8.6226896425081208</v>
      </c>
      <c r="Q206">
        <v>9.8396161242928208</v>
      </c>
    </row>
    <row r="207" spans="1:17">
      <c r="A207" t="s">
        <v>1746</v>
      </c>
      <c r="B207" s="16" t="s">
        <v>1747</v>
      </c>
      <c r="C207">
        <v>10.326367580880399</v>
      </c>
      <c r="D207">
        <v>10.3585438069936</v>
      </c>
      <c r="E207">
        <v>10.5934114651673</v>
      </c>
      <c r="F207">
        <v>10.0313599786537</v>
      </c>
      <c r="G207">
        <v>9.6541976473010696</v>
      </c>
      <c r="H207">
        <v>11.3242083147739</v>
      </c>
      <c r="I207">
        <v>10.9287864956516</v>
      </c>
      <c r="J207">
        <v>10.5180651033891</v>
      </c>
      <c r="K207">
        <v>10.259715597363201</v>
      </c>
      <c r="L207">
        <v>11.072660066214199</v>
      </c>
      <c r="M207">
        <v>10.5833741774915</v>
      </c>
      <c r="N207">
        <v>10.7012817127469</v>
      </c>
      <c r="O207">
        <v>10.616909387539399</v>
      </c>
      <c r="P207">
        <v>10.661858869813701</v>
      </c>
      <c r="Q207">
        <v>9.9057254354815303</v>
      </c>
    </row>
    <row r="208" spans="1:17">
      <c r="A208" t="s">
        <v>1748</v>
      </c>
      <c r="B208" s="16" t="s">
        <v>1749</v>
      </c>
      <c r="C208">
        <v>15.762330671749799</v>
      </c>
      <c r="D208">
        <v>15.6223278059433</v>
      </c>
      <c r="E208">
        <v>14.7488935275258</v>
      </c>
      <c r="F208">
        <v>15.6291070754726</v>
      </c>
      <c r="G208">
        <v>15.2895488832583</v>
      </c>
      <c r="H208">
        <v>15.169494604753799</v>
      </c>
      <c r="I208">
        <v>15.1054295884914</v>
      </c>
      <c r="J208">
        <v>12.0933347561716</v>
      </c>
      <c r="K208">
        <v>15.280487426433201</v>
      </c>
      <c r="L208">
        <v>15.7378849319678</v>
      </c>
      <c r="M208">
        <v>15.772057012202399</v>
      </c>
      <c r="N208">
        <v>16.120540018427999</v>
      </c>
      <c r="O208">
        <v>15.4042213854626</v>
      </c>
      <c r="P208">
        <v>14.269829248282999</v>
      </c>
      <c r="Q208">
        <v>18.068876241575602</v>
      </c>
    </row>
    <row r="209" spans="1:17">
      <c r="A209" t="s">
        <v>1750</v>
      </c>
      <c r="B209" s="16" t="s">
        <v>1751</v>
      </c>
      <c r="C209">
        <v>11.456287875011499</v>
      </c>
      <c r="D209">
        <v>11.5541933003851</v>
      </c>
      <c r="E209">
        <v>8.4120869209992595</v>
      </c>
      <c r="F209">
        <v>8.8761929888320896</v>
      </c>
      <c r="G209">
        <v>8.5269452675068802</v>
      </c>
      <c r="H209">
        <v>9.6988160145100704</v>
      </c>
      <c r="I209">
        <v>10.949205945613301</v>
      </c>
      <c r="J209">
        <v>7.5773448449579499</v>
      </c>
      <c r="K209">
        <v>12.631228901723899</v>
      </c>
      <c r="L209">
        <v>12.0274359378783</v>
      </c>
      <c r="M209">
        <v>8.9526746455958399</v>
      </c>
      <c r="N209">
        <v>8.6973509550182193</v>
      </c>
      <c r="O209">
        <v>8.3291958162369593</v>
      </c>
      <c r="P209">
        <v>9.3074806855093595</v>
      </c>
      <c r="Q209">
        <v>10.249113780255</v>
      </c>
    </row>
    <row r="210" spans="1:17">
      <c r="A210" t="s">
        <v>1752</v>
      </c>
      <c r="B210" s="16" t="s">
        <v>1753</v>
      </c>
      <c r="C210">
        <v>13.528594315911601</v>
      </c>
      <c r="D210">
        <v>13.429273325677601</v>
      </c>
      <c r="E210">
        <v>13.1382635732663</v>
      </c>
      <c r="F210">
        <v>13.3391461838849</v>
      </c>
      <c r="G210">
        <v>13.3670472846004</v>
      </c>
      <c r="H210">
        <v>12.995720678280399</v>
      </c>
      <c r="I210">
        <v>13.2944325068105</v>
      </c>
      <c r="J210">
        <v>13.0891174723067</v>
      </c>
      <c r="K210">
        <v>12.966972789479399</v>
      </c>
      <c r="L210">
        <v>13.299428924358599</v>
      </c>
      <c r="M210">
        <v>12.279088175810299</v>
      </c>
      <c r="N210">
        <v>13.1298449761402</v>
      </c>
      <c r="O210">
        <v>11.9511194109303</v>
      </c>
      <c r="P210">
        <v>13.7112058962784</v>
      </c>
      <c r="Q210">
        <v>13.462926898905501</v>
      </c>
    </row>
    <row r="211" spans="1:17">
      <c r="A211" t="s">
        <v>1754</v>
      </c>
      <c r="B211" s="16" t="s">
        <v>1755</v>
      </c>
      <c r="C211">
        <v>8.7839745371549807</v>
      </c>
      <c r="D211">
        <v>8.8357622443755002</v>
      </c>
      <c r="E211">
        <v>9.07849030050218</v>
      </c>
      <c r="F211">
        <v>8.70323358691439</v>
      </c>
      <c r="G211">
        <v>8.5890200701234107</v>
      </c>
      <c r="H211">
        <v>8.9206341555155699</v>
      </c>
      <c r="I211">
        <v>8.7536851253207502</v>
      </c>
      <c r="J211">
        <v>9.4203510267988495</v>
      </c>
      <c r="K211">
        <v>10.359088243255099</v>
      </c>
      <c r="L211">
        <v>9.4099657020371303</v>
      </c>
      <c r="M211">
        <v>8.6629658541372105</v>
      </c>
      <c r="N211">
        <v>9.0031580238905597</v>
      </c>
      <c r="O211">
        <v>8.7971304370755501</v>
      </c>
      <c r="P211">
        <v>8.7358117448320005</v>
      </c>
      <c r="Q211">
        <v>9.8053894822166399</v>
      </c>
    </row>
    <row r="212" spans="1:17">
      <c r="A212" t="s">
        <v>1756</v>
      </c>
      <c r="B212" s="16" t="e">
        <v>#N/A</v>
      </c>
      <c r="C212">
        <v>6.64096539181552</v>
      </c>
      <c r="D212">
        <v>6.7516804628441003</v>
      </c>
      <c r="E212">
        <v>7.0223608587950404</v>
      </c>
      <c r="F212">
        <v>7.0552994912818203</v>
      </c>
      <c r="G212">
        <v>7.0806640379668</v>
      </c>
      <c r="H212">
        <v>6.3079036124986203</v>
      </c>
      <c r="I212">
        <v>6.6595345132719403</v>
      </c>
      <c r="J212">
        <v>7.29255167474129</v>
      </c>
      <c r="K212">
        <v>6.7282405473272702</v>
      </c>
      <c r="L212">
        <v>6.6697798190484097</v>
      </c>
      <c r="M212">
        <v>7.1238972423552296</v>
      </c>
      <c r="N212">
        <v>6.2749637290068296</v>
      </c>
      <c r="O212">
        <v>7.2831396490110496</v>
      </c>
      <c r="P212">
        <v>6.5454517148896398</v>
      </c>
      <c r="Q212">
        <v>8.0859864702427604</v>
      </c>
    </row>
    <row r="213" spans="1:17">
      <c r="A213" t="s">
        <v>1757</v>
      </c>
      <c r="B213" s="16" t="s">
        <v>1758</v>
      </c>
      <c r="C213">
        <v>4.7424302842105197</v>
      </c>
      <c r="D213">
        <v>4.7446882369672698</v>
      </c>
      <c r="E213">
        <v>5.0693649437607</v>
      </c>
      <c r="F213">
        <v>3.2825265482838799</v>
      </c>
      <c r="G213">
        <v>5.0185235057095401</v>
      </c>
      <c r="H213">
        <v>4.07504641393726</v>
      </c>
      <c r="I213">
        <v>3.9910282299290798</v>
      </c>
      <c r="J213">
        <v>4.3107162608919598</v>
      </c>
      <c r="K213">
        <v>5.3362313090937699</v>
      </c>
      <c r="L213">
        <v>4.7015176725495298</v>
      </c>
      <c r="M213">
        <v>4.3652147767139304</v>
      </c>
      <c r="N213">
        <v>4.7684260524010602</v>
      </c>
      <c r="O213">
        <v>4.5809011873356402</v>
      </c>
      <c r="P213">
        <v>4.1712528320562896</v>
      </c>
      <c r="Q213">
        <v>5.09416193408443</v>
      </c>
    </row>
    <row r="214" spans="1:17">
      <c r="A214" t="s">
        <v>1759</v>
      </c>
      <c r="B214" s="16" t="s">
        <v>1760</v>
      </c>
      <c r="C214">
        <v>8.7220322545155895</v>
      </c>
      <c r="D214">
        <v>8.7253474346936706</v>
      </c>
      <c r="E214">
        <v>8.0751553989247302</v>
      </c>
      <c r="F214">
        <v>8.8604785788536198</v>
      </c>
      <c r="G214">
        <v>8.5686240070536801</v>
      </c>
      <c r="H214">
        <v>8.9109381879531604</v>
      </c>
      <c r="I214">
        <v>8.5579138572617506</v>
      </c>
      <c r="J214">
        <v>8.3619033503554494</v>
      </c>
      <c r="K214">
        <v>8.5748189905683994</v>
      </c>
      <c r="L214">
        <v>9.1030941120442197</v>
      </c>
      <c r="M214">
        <v>9.3952650787412093</v>
      </c>
      <c r="N214">
        <v>9.33911296833897</v>
      </c>
      <c r="O214">
        <v>9.2686945519660302</v>
      </c>
      <c r="P214">
        <v>8.2705159848330094</v>
      </c>
      <c r="Q214">
        <v>9.0486929182374407</v>
      </c>
    </row>
    <row r="215" spans="1:17">
      <c r="A215" t="s">
        <v>1761</v>
      </c>
      <c r="B215" s="16" t="s">
        <v>1762</v>
      </c>
      <c r="C215">
        <v>9.4580874916297297</v>
      </c>
      <c r="D215">
        <v>9.5042108627911492</v>
      </c>
      <c r="E215">
        <v>10.099972745684701</v>
      </c>
      <c r="F215">
        <v>10.047309013369301</v>
      </c>
      <c r="G215">
        <v>9.6281602829863608</v>
      </c>
      <c r="H215">
        <v>9.8561207439317506</v>
      </c>
      <c r="I215">
        <v>9.3128594848928401</v>
      </c>
      <c r="J215">
        <v>10.081760280934899</v>
      </c>
      <c r="K215">
        <v>9.4871379817570691</v>
      </c>
      <c r="L215">
        <v>9.6142974837986799</v>
      </c>
      <c r="M215">
        <v>9.5618528672730196</v>
      </c>
      <c r="N215">
        <v>9.6581292620404096</v>
      </c>
      <c r="O215">
        <v>9.7089623764763608</v>
      </c>
      <c r="P215">
        <v>9.4920187005855698</v>
      </c>
      <c r="Q215">
        <v>9.9376776092220709</v>
      </c>
    </row>
    <row r="216" spans="1:17">
      <c r="A216" t="s">
        <v>1763</v>
      </c>
      <c r="B216" s="16" t="s">
        <v>1764</v>
      </c>
      <c r="C216">
        <v>7.8078865927447199</v>
      </c>
      <c r="D216">
        <v>7.8622520457696297</v>
      </c>
      <c r="E216">
        <v>7.6596891654395396</v>
      </c>
      <c r="F216">
        <v>8.2238920523872192</v>
      </c>
      <c r="G216">
        <v>7.96528252173289</v>
      </c>
      <c r="H216">
        <v>8.5225186418733792</v>
      </c>
      <c r="I216">
        <v>7.6630560713496596</v>
      </c>
      <c r="J216">
        <v>8.1403602126750503</v>
      </c>
      <c r="K216">
        <v>7.7798557666686099</v>
      </c>
      <c r="L216">
        <v>7.9120326900075399</v>
      </c>
      <c r="M216">
        <v>8.1782585631300702</v>
      </c>
      <c r="N216">
        <v>8.2028646695847307</v>
      </c>
      <c r="O216">
        <v>8.1212680954031295</v>
      </c>
      <c r="P216">
        <v>7.7962599250743203</v>
      </c>
      <c r="Q216">
        <v>6.6375058506955904</v>
      </c>
    </row>
    <row r="217" spans="1:17">
      <c r="A217" t="s">
        <v>1765</v>
      </c>
      <c r="B217" s="16" t="s">
        <v>1766</v>
      </c>
      <c r="C217">
        <v>8.5895433199224094</v>
      </c>
      <c r="D217">
        <v>8.8236325857154991</v>
      </c>
      <c r="E217">
        <v>8.7132437007250996</v>
      </c>
      <c r="F217">
        <v>8.9691395270499505</v>
      </c>
      <c r="G217">
        <v>8.5856407012183205</v>
      </c>
      <c r="H217">
        <v>9.3731023364997199</v>
      </c>
      <c r="I217">
        <v>8.6459309331462393</v>
      </c>
      <c r="J217">
        <v>8.9320333796501199</v>
      </c>
      <c r="K217">
        <v>8.4523584796657705</v>
      </c>
      <c r="L217">
        <v>8.5918152295030001</v>
      </c>
      <c r="M217">
        <v>8.8017249235755202</v>
      </c>
      <c r="N217">
        <v>8.7814564493394993</v>
      </c>
      <c r="O217">
        <v>8.77051751150284</v>
      </c>
      <c r="P217">
        <v>8.6547925096816005</v>
      </c>
      <c r="Q217">
        <v>7.1565710053807701</v>
      </c>
    </row>
    <row r="218" spans="1:17">
      <c r="A218" t="s">
        <v>1767</v>
      </c>
      <c r="B218" s="16" t="s">
        <v>1768</v>
      </c>
      <c r="C218">
        <v>8.4635255929627107</v>
      </c>
      <c r="D218">
        <v>8.4907987123068995</v>
      </c>
      <c r="E218">
        <v>8.4888136049851592</v>
      </c>
      <c r="F218">
        <v>8.62566615946802</v>
      </c>
      <c r="G218">
        <v>8.3589492192801202</v>
      </c>
      <c r="H218">
        <v>8.6120205144128406</v>
      </c>
      <c r="I218">
        <v>8.5421801553554904</v>
      </c>
      <c r="J218">
        <v>8.5969598211321792</v>
      </c>
      <c r="K218">
        <v>8.2058555174980405</v>
      </c>
      <c r="L218">
        <v>8.2827830830816094</v>
      </c>
      <c r="M218">
        <v>8.4809594639538002</v>
      </c>
      <c r="N218">
        <v>8.2429837393201506</v>
      </c>
      <c r="O218">
        <v>8.5402584854621004</v>
      </c>
      <c r="P218">
        <v>8.59813451708537</v>
      </c>
      <c r="Q218">
        <v>7.8374797051227896</v>
      </c>
    </row>
    <row r="219" spans="1:17">
      <c r="A219" t="s">
        <v>1769</v>
      </c>
      <c r="B219" s="16" t="s">
        <v>1770</v>
      </c>
      <c r="C219">
        <v>5.0699158884914599</v>
      </c>
      <c r="D219">
        <v>5.1247703439315302</v>
      </c>
      <c r="E219">
        <v>5.54791781288802</v>
      </c>
      <c r="F219">
        <v>5.1706883695566601</v>
      </c>
      <c r="G219">
        <v>4.975741795846</v>
      </c>
      <c r="H219">
        <v>4.8818202206169596</v>
      </c>
      <c r="I219">
        <v>5.43372981984401</v>
      </c>
      <c r="J219">
        <v>6.0135244304895803</v>
      </c>
      <c r="K219">
        <v>5.7189566481727701</v>
      </c>
      <c r="L219">
        <v>5.31160411377655</v>
      </c>
      <c r="M219">
        <v>4.72701506955603</v>
      </c>
      <c r="N219">
        <v>4.6704332416218497</v>
      </c>
      <c r="O219">
        <v>4.9059949059252101</v>
      </c>
      <c r="P219">
        <v>6.2392952426732498</v>
      </c>
      <c r="Q219">
        <v>2.8218677180984102</v>
      </c>
    </row>
    <row r="220" spans="1:17">
      <c r="A220" t="s">
        <v>1771</v>
      </c>
      <c r="B220" s="16" t="s">
        <v>1772</v>
      </c>
      <c r="C220">
        <v>10.8432515758723</v>
      </c>
      <c r="D220">
        <v>10.647760396339001</v>
      </c>
      <c r="E220">
        <v>11.162687807160101</v>
      </c>
      <c r="F220">
        <v>10.8332574271074</v>
      </c>
      <c r="G220">
        <v>10.9690726631248</v>
      </c>
      <c r="H220">
        <v>9.1807678061181903</v>
      </c>
      <c r="I220">
        <v>10.4879611109211</v>
      </c>
      <c r="J220">
        <v>9.8766949744108707</v>
      </c>
      <c r="K220">
        <v>11.4052027444688</v>
      </c>
      <c r="L220">
        <v>11.245697716228801</v>
      </c>
      <c r="M220">
        <v>10.5346133594328</v>
      </c>
      <c r="N220">
        <v>10.691172479392201</v>
      </c>
      <c r="O220">
        <v>10.582025068561901</v>
      </c>
      <c r="P220">
        <v>8.7655169935885695</v>
      </c>
      <c r="Q220">
        <v>13.0747699335794</v>
      </c>
    </row>
    <row r="221" spans="1:17">
      <c r="A221" t="s">
        <v>1773</v>
      </c>
      <c r="B221" s="16" t="s">
        <v>1774</v>
      </c>
      <c r="C221">
        <v>13.4547776657641</v>
      </c>
      <c r="D221">
        <v>13.539496870771099</v>
      </c>
      <c r="E221">
        <v>14.183386348313901</v>
      </c>
      <c r="F221">
        <v>13.129943251197499</v>
      </c>
      <c r="G221">
        <v>13.1132975483359</v>
      </c>
      <c r="H221">
        <v>13.3255541283709</v>
      </c>
      <c r="I221">
        <v>13.1981062348625</v>
      </c>
      <c r="J221">
        <v>13.4769512654834</v>
      </c>
      <c r="K221">
        <v>13.1590136672684</v>
      </c>
      <c r="L221">
        <v>13.2895213493486</v>
      </c>
      <c r="M221">
        <v>12.569179176089699</v>
      </c>
      <c r="N221">
        <v>12.644605974136899</v>
      </c>
      <c r="O221">
        <v>12.880074174280301</v>
      </c>
      <c r="P221">
        <v>13.1703747108649</v>
      </c>
      <c r="Q221">
        <v>15.1878745372842</v>
      </c>
    </row>
    <row r="222" spans="1:17">
      <c r="A222" t="s">
        <v>1775</v>
      </c>
      <c r="B222" s="16" t="s">
        <v>1776</v>
      </c>
      <c r="C222">
        <v>4.3623517865106702</v>
      </c>
      <c r="D222">
        <v>4.60434225742737</v>
      </c>
      <c r="E222">
        <v>5.30798454985728</v>
      </c>
      <c r="F222">
        <v>4.6121840845566204</v>
      </c>
      <c r="G222">
        <v>4.73757715912134</v>
      </c>
      <c r="H222">
        <v>5.2146805303532302</v>
      </c>
      <c r="I222">
        <v>4.8009391025067796</v>
      </c>
      <c r="J222">
        <v>5.5218381907595999</v>
      </c>
      <c r="K222">
        <v>4.4914502970878702</v>
      </c>
      <c r="L222">
        <v>4.5555022990765597</v>
      </c>
      <c r="M222">
        <v>4.69174350335686</v>
      </c>
      <c r="N222">
        <v>5.0620011073979203</v>
      </c>
      <c r="O222">
        <v>4.4501242258791596</v>
      </c>
      <c r="P222">
        <v>4.1712528320562896</v>
      </c>
      <c r="Q222">
        <v>6.9204191934356096</v>
      </c>
    </row>
    <row r="223" spans="1:17">
      <c r="A223" t="s">
        <v>1777</v>
      </c>
      <c r="B223" s="16" t="s">
        <v>1778</v>
      </c>
      <c r="C223">
        <v>11.933181686467099</v>
      </c>
      <c r="D223">
        <v>12.083357944091199</v>
      </c>
      <c r="E223">
        <v>9.9418581788593592</v>
      </c>
      <c r="F223">
        <v>11.199861161411601</v>
      </c>
      <c r="G223">
        <v>10.4100101275525</v>
      </c>
      <c r="H223">
        <v>12.543298144210199</v>
      </c>
      <c r="I223">
        <v>12.034515989004101</v>
      </c>
      <c r="J223">
        <v>8.8493539734568305</v>
      </c>
      <c r="K223">
        <v>12.2915181087925</v>
      </c>
      <c r="L223">
        <v>12.172736021855499</v>
      </c>
      <c r="M223">
        <v>11.746415595813801</v>
      </c>
      <c r="N223">
        <v>11.4448601896532</v>
      </c>
      <c r="O223">
        <v>11.227015827974499</v>
      </c>
      <c r="P223">
        <v>12.253568268145299</v>
      </c>
      <c r="Q223">
        <v>12.287012105814901</v>
      </c>
    </row>
    <row r="224" spans="1:17">
      <c r="A224" t="s">
        <v>1779</v>
      </c>
      <c r="B224" s="16" t="s">
        <v>1780</v>
      </c>
      <c r="C224">
        <v>10.4659695686722</v>
      </c>
      <c r="D224">
        <v>10.530298701063501</v>
      </c>
      <c r="E224">
        <v>10.2466034873793</v>
      </c>
      <c r="F224">
        <v>9.8969916828934394</v>
      </c>
      <c r="G224">
        <v>9.9280568640416504</v>
      </c>
      <c r="H224">
        <v>9.5459165285113006</v>
      </c>
      <c r="I224">
        <v>10.401689066703099</v>
      </c>
      <c r="J224">
        <v>9.5562629879129108</v>
      </c>
      <c r="K224">
        <v>10.6668587903979</v>
      </c>
      <c r="L224">
        <v>10.3182543914962</v>
      </c>
      <c r="M224">
        <v>9.8976018414470293</v>
      </c>
      <c r="N224">
        <v>9.3242366755773904</v>
      </c>
      <c r="O224">
        <v>9.8358010656211405</v>
      </c>
      <c r="P224">
        <v>10.181434397777499</v>
      </c>
      <c r="Q224">
        <v>10.323554046550599</v>
      </c>
    </row>
    <row r="225" spans="1:17">
      <c r="A225" t="s">
        <v>1211</v>
      </c>
      <c r="B225" s="16" t="s">
        <v>1209</v>
      </c>
      <c r="C225">
        <v>7.9743261270216497</v>
      </c>
      <c r="D225">
        <v>7.5625399513807796</v>
      </c>
      <c r="E225">
        <v>7.9585540685743199</v>
      </c>
      <c r="F225">
        <v>8.2517042368415598</v>
      </c>
      <c r="G225">
        <v>7.7035100941681796</v>
      </c>
      <c r="H225">
        <v>6.47623954306383</v>
      </c>
      <c r="I225">
        <v>7.0472842057842797</v>
      </c>
      <c r="J225">
        <v>6.7791452400924399</v>
      </c>
      <c r="K225">
        <v>8.4839625913213297</v>
      </c>
      <c r="L225">
        <v>8.3316885963049305</v>
      </c>
      <c r="M225">
        <v>8.0549403120859093</v>
      </c>
      <c r="N225">
        <v>9.2115347073746108</v>
      </c>
      <c r="O225">
        <v>8.3788415419643307</v>
      </c>
      <c r="P225">
        <v>6.0078251400104499</v>
      </c>
      <c r="Q225">
        <v>9.8730494596890797</v>
      </c>
    </row>
    <row r="226" spans="1:17">
      <c r="A226" t="s">
        <v>1251</v>
      </c>
      <c r="B226" s="16" t="s">
        <v>1249</v>
      </c>
      <c r="C226">
        <v>10.6369455867141</v>
      </c>
      <c r="D226">
        <v>10.685104445994501</v>
      </c>
      <c r="E226">
        <v>9.1362654657006406</v>
      </c>
      <c r="F226">
        <v>9.5836441164454307</v>
      </c>
      <c r="G226">
        <v>9.1790794293753901</v>
      </c>
      <c r="H226">
        <v>9.8736949258591604</v>
      </c>
      <c r="I226">
        <v>10.286517579155401</v>
      </c>
      <c r="J226">
        <v>9.2879154872981999</v>
      </c>
      <c r="K226">
        <v>11.2008851777801</v>
      </c>
      <c r="L226">
        <v>10.931422615152</v>
      </c>
      <c r="M226">
        <v>9.1908809837728391</v>
      </c>
      <c r="N226">
        <v>9.4339730494901399</v>
      </c>
      <c r="O226">
        <v>9.0948041063848706</v>
      </c>
      <c r="P226">
        <v>9.1361693483570203</v>
      </c>
      <c r="Q226">
        <v>8.6462459446333604</v>
      </c>
    </row>
    <row r="227" spans="1:17">
      <c r="A227" t="s">
        <v>1224</v>
      </c>
      <c r="B227" s="16" t="s">
        <v>1222</v>
      </c>
      <c r="C227">
        <v>8.4200782123343707</v>
      </c>
      <c r="D227">
        <v>8.2938059404878093</v>
      </c>
      <c r="E227">
        <v>8.8431080327690399</v>
      </c>
      <c r="F227">
        <v>8.4567638176214999</v>
      </c>
      <c r="G227">
        <v>9.0329183926975105</v>
      </c>
      <c r="H227">
        <v>8.3248933877842202</v>
      </c>
      <c r="I227">
        <v>8.5796564974796095</v>
      </c>
      <c r="J227">
        <v>9.22372531049934</v>
      </c>
      <c r="K227">
        <v>8.4981021980709208</v>
      </c>
      <c r="L227">
        <v>8.3248028766279702</v>
      </c>
      <c r="M227">
        <v>8.0256764257500492</v>
      </c>
      <c r="N227">
        <v>8.4143787149558609</v>
      </c>
      <c r="O227">
        <v>8.38155013265634</v>
      </c>
      <c r="P227">
        <v>8.5477328367605203</v>
      </c>
      <c r="Q227">
        <v>9.65973340900055</v>
      </c>
    </row>
    <row r="228" spans="1:17">
      <c r="A228" t="s">
        <v>1228</v>
      </c>
      <c r="B228" s="16" t="s">
        <v>1226</v>
      </c>
      <c r="C228">
        <v>9.1334160496538193</v>
      </c>
      <c r="D228">
        <v>9.0064337787914699</v>
      </c>
      <c r="E228">
        <v>8.5924112277062203</v>
      </c>
      <c r="F228">
        <v>8.0166065363382408</v>
      </c>
      <c r="G228">
        <v>8.8336918306260603</v>
      </c>
      <c r="H228">
        <v>7.0378223940395603</v>
      </c>
      <c r="I228">
        <v>8.1890090669956805</v>
      </c>
      <c r="J228">
        <v>7.6699891926952999</v>
      </c>
      <c r="K228">
        <v>8.7314289390189401</v>
      </c>
      <c r="L228">
        <v>8.1012626829843004</v>
      </c>
      <c r="M228">
        <v>7.8879008142986997</v>
      </c>
      <c r="N228">
        <v>7.9548729914017997</v>
      </c>
      <c r="O228">
        <v>8.1659518363411792</v>
      </c>
      <c r="P228">
        <v>7.9594692764471802</v>
      </c>
      <c r="Q228">
        <v>9.3629875558906797</v>
      </c>
    </row>
    <row r="229" spans="1:17">
      <c r="A229" t="s">
        <v>1247</v>
      </c>
      <c r="B229" s="16" t="e">
        <v>#N/A</v>
      </c>
      <c r="C229">
        <v>9.8914224939097508</v>
      </c>
      <c r="D229">
        <v>9.8318034960992904</v>
      </c>
      <c r="E229">
        <v>9.2286262606296994</v>
      </c>
      <c r="F229">
        <v>9.5020876963281609</v>
      </c>
      <c r="G229">
        <v>9.3990603337979408</v>
      </c>
      <c r="H229">
        <v>10.734758440445599</v>
      </c>
      <c r="I229">
        <v>9.81898702768693</v>
      </c>
      <c r="J229">
        <v>8.5827447186990895</v>
      </c>
      <c r="K229">
        <v>9.7775772692877894</v>
      </c>
      <c r="L229">
        <v>10.2796243656535</v>
      </c>
      <c r="M229">
        <v>9.9020789973157903</v>
      </c>
      <c r="N229">
        <v>10.167546458095099</v>
      </c>
      <c r="O229">
        <v>9.9201569694523197</v>
      </c>
      <c r="P229">
        <v>9.7808608292474393</v>
      </c>
      <c r="Q229">
        <v>10.371129057699999</v>
      </c>
    </row>
    <row r="230" spans="1:17">
      <c r="A230" t="s">
        <v>1255</v>
      </c>
      <c r="B230" s="16" t="s">
        <v>1253</v>
      </c>
      <c r="C230">
        <v>10.6296314684568</v>
      </c>
      <c r="D230">
        <v>10.367760255145299</v>
      </c>
      <c r="E230">
        <v>10.7574009485903</v>
      </c>
      <c r="F230">
        <v>10.532639761356</v>
      </c>
      <c r="G230">
        <v>10.7237729971191</v>
      </c>
      <c r="H230">
        <v>8.3856769029464395</v>
      </c>
      <c r="I230">
        <v>9.7644471472811407</v>
      </c>
      <c r="J230">
        <v>9.2673283649276499</v>
      </c>
      <c r="K230">
        <v>10.7239000730697</v>
      </c>
      <c r="L230">
        <v>10.737755710042499</v>
      </c>
      <c r="M230">
        <v>10.3171841792275</v>
      </c>
      <c r="N230">
        <v>10.7290752501924</v>
      </c>
      <c r="O230">
        <v>10.3795527771814</v>
      </c>
      <c r="P230">
        <v>8.4866134419292205</v>
      </c>
      <c r="Q230">
        <v>13.2818634442799</v>
      </c>
    </row>
    <row r="231" spans="1:17">
      <c r="A231" t="s">
        <v>1243</v>
      </c>
      <c r="B231" s="16" t="s">
        <v>1241</v>
      </c>
      <c r="C231">
        <v>11.38162383211</v>
      </c>
      <c r="D231">
        <v>11.295222085633601</v>
      </c>
      <c r="E231">
        <v>8.8684521602580109</v>
      </c>
      <c r="F231">
        <v>9.7920471107974407</v>
      </c>
      <c r="G231">
        <v>9.20353204034088</v>
      </c>
      <c r="H231">
        <v>10.4476692056347</v>
      </c>
      <c r="I231">
        <v>10.9509938625829</v>
      </c>
      <c r="J231">
        <v>6.96656336427976</v>
      </c>
      <c r="K231">
        <v>11.6978076450982</v>
      </c>
      <c r="L231">
        <v>11.5017008081347</v>
      </c>
      <c r="M231">
        <v>10.191879611998401</v>
      </c>
      <c r="N231">
        <v>10.4418334971456</v>
      </c>
      <c r="O231">
        <v>9.6981428576950499</v>
      </c>
      <c r="P231">
        <v>9.6966497097801092</v>
      </c>
      <c r="Q231">
        <v>12.9073829343039</v>
      </c>
    </row>
    <row r="232" spans="1:17">
      <c r="A232" t="s">
        <v>1216</v>
      </c>
      <c r="B232" s="16" t="s">
        <v>1214</v>
      </c>
      <c r="C232">
        <v>9.3482950219461802</v>
      </c>
      <c r="D232">
        <v>9.2686613824874193</v>
      </c>
      <c r="E232">
        <v>8.9689474965421105</v>
      </c>
      <c r="F232">
        <v>8.3895144839965106</v>
      </c>
      <c r="G232">
        <v>8.5991109082575097</v>
      </c>
      <c r="H232">
        <v>7.9706402486002004</v>
      </c>
      <c r="I232">
        <v>9.0015941963707107</v>
      </c>
      <c r="J232">
        <v>8.4375833876864093</v>
      </c>
      <c r="K232">
        <v>10.167211135473901</v>
      </c>
      <c r="L232">
        <v>9.8252964234356792</v>
      </c>
      <c r="M232">
        <v>8.7450237383406098</v>
      </c>
      <c r="N232">
        <v>8.5516610315451391</v>
      </c>
      <c r="O232">
        <v>8.7663792665658207</v>
      </c>
      <c r="P232">
        <v>8.1685566532673395</v>
      </c>
      <c r="Q232">
        <v>10.607972895164099</v>
      </c>
    </row>
    <row r="233" spans="1:17">
      <c r="A233" t="s">
        <v>1236</v>
      </c>
      <c r="B233" s="16" t="s">
        <v>1234</v>
      </c>
      <c r="C233">
        <v>13.242122172970699</v>
      </c>
      <c r="D233">
        <v>13.2262654197137</v>
      </c>
      <c r="E233">
        <v>13.7386342593047</v>
      </c>
      <c r="F233">
        <v>13.325212336099399</v>
      </c>
      <c r="G233">
        <v>13.046830415899899</v>
      </c>
      <c r="H233">
        <v>14.115535253512601</v>
      </c>
      <c r="I233">
        <v>13.6337811522337</v>
      </c>
      <c r="J233">
        <v>13.7926977697946</v>
      </c>
      <c r="K233">
        <v>13.061970208043</v>
      </c>
      <c r="L233">
        <v>13.223755397939801</v>
      </c>
      <c r="M233">
        <v>13.0603322172883</v>
      </c>
      <c r="N233">
        <v>13.857557631817199</v>
      </c>
      <c r="O233">
        <v>13.484505091150499</v>
      </c>
      <c r="P233">
        <v>13.563577658231999</v>
      </c>
      <c r="Q233">
        <v>13.0996963108761</v>
      </c>
    </row>
    <row r="234" spans="1:17">
      <c r="A234" t="s">
        <v>1232</v>
      </c>
      <c r="B234" s="16" t="s">
        <v>1230</v>
      </c>
      <c r="C234">
        <v>9.6683001354346008</v>
      </c>
      <c r="D234">
        <v>9.6732375918928408</v>
      </c>
      <c r="E234">
        <v>9.1657686005300096</v>
      </c>
      <c r="F234">
        <v>9.4743359392896593</v>
      </c>
      <c r="G234">
        <v>9.5763348813324107</v>
      </c>
      <c r="H234">
        <v>9.4769563847086307</v>
      </c>
      <c r="I234">
        <v>9.3904602396637706</v>
      </c>
      <c r="J234">
        <v>9.22372531049934</v>
      </c>
      <c r="K234">
        <v>9.5317955960618708</v>
      </c>
      <c r="L234">
        <v>9.5013199309444403</v>
      </c>
      <c r="M234">
        <v>9.7701673245696607</v>
      </c>
      <c r="N234">
        <v>9.8193136027664405</v>
      </c>
      <c r="O234">
        <v>9.8377740604270905</v>
      </c>
      <c r="P234">
        <v>9.2482308598746403</v>
      </c>
      <c r="Q234">
        <v>9.2656390107680107</v>
      </c>
    </row>
    <row r="235" spans="1:17">
      <c r="A235" t="s">
        <v>1781</v>
      </c>
      <c r="B235" s="16" t="s">
        <v>1782</v>
      </c>
      <c r="C235">
        <v>8.7137530503499896</v>
      </c>
      <c r="D235">
        <v>8.7511944460556208</v>
      </c>
      <c r="E235">
        <v>8.7796373496800904</v>
      </c>
      <c r="F235">
        <v>8.4716199038631395</v>
      </c>
      <c r="G235">
        <v>8.4472564929496894</v>
      </c>
      <c r="H235">
        <v>8.5756566533986192</v>
      </c>
      <c r="I235">
        <v>8.5980355708659708</v>
      </c>
      <c r="J235">
        <v>8.4893068517173393</v>
      </c>
      <c r="K235">
        <v>8.6901522069014092</v>
      </c>
      <c r="L235">
        <v>8.6145751407081104</v>
      </c>
      <c r="M235">
        <v>8.5624377202356694</v>
      </c>
      <c r="N235">
        <v>8.6769997429700592</v>
      </c>
      <c r="O235">
        <v>8.59495803375974</v>
      </c>
      <c r="P235">
        <v>8.4731723601406603</v>
      </c>
      <c r="Q235">
        <v>9.7703309644362406</v>
      </c>
    </row>
    <row r="236" spans="1:17">
      <c r="A236" t="s">
        <v>1783</v>
      </c>
      <c r="B236" s="16" t="s">
        <v>1784</v>
      </c>
      <c r="C236">
        <v>7.6018073521894403</v>
      </c>
      <c r="D236">
        <v>7.3688478284412797</v>
      </c>
      <c r="E236">
        <v>7.9919012986878704</v>
      </c>
      <c r="F236">
        <v>7.2612386704193499</v>
      </c>
      <c r="G236">
        <v>7.5172106731635502</v>
      </c>
      <c r="H236">
        <v>5.7489183951006302</v>
      </c>
      <c r="I236">
        <v>6.9739209647643401</v>
      </c>
      <c r="J236">
        <v>6.7020132302250701</v>
      </c>
      <c r="K236">
        <v>7.7752155713070898</v>
      </c>
      <c r="L236">
        <v>7.8268340971717798</v>
      </c>
      <c r="M236">
        <v>5.7421360554391203</v>
      </c>
      <c r="N236">
        <v>5.8818201747363998</v>
      </c>
      <c r="O236">
        <v>6.60605308271432</v>
      </c>
      <c r="P236">
        <v>5.93026793058488</v>
      </c>
      <c r="Q236">
        <v>10.567702649957999</v>
      </c>
    </row>
    <row r="237" spans="1:17">
      <c r="A237" t="s">
        <v>1785</v>
      </c>
      <c r="B237" s="16" t="s">
        <v>1786</v>
      </c>
      <c r="C237">
        <v>7.3325990548343798</v>
      </c>
      <c r="D237">
        <v>7.2136093630525302</v>
      </c>
      <c r="E237">
        <v>6.9425491442524603</v>
      </c>
      <c r="F237">
        <v>7.4413218706507402</v>
      </c>
      <c r="G237">
        <v>7.3357426868416997</v>
      </c>
      <c r="H237">
        <v>8.4236841350598102</v>
      </c>
      <c r="I237">
        <v>7.3808263118718802</v>
      </c>
      <c r="J237">
        <v>7.6519313377832301</v>
      </c>
      <c r="K237">
        <v>6.97541760318438</v>
      </c>
      <c r="L237">
        <v>7.1864505480400602</v>
      </c>
      <c r="M237">
        <v>7.2643603937688299</v>
      </c>
      <c r="N237">
        <v>7.26044683579084</v>
      </c>
      <c r="O237">
        <v>7.3061681473723104</v>
      </c>
      <c r="P237">
        <v>7.8458029754857996</v>
      </c>
      <c r="Q237">
        <v>6.9204191934356096</v>
      </c>
    </row>
    <row r="238" spans="1:17">
      <c r="A238" t="s">
        <v>1787</v>
      </c>
      <c r="B238" s="16" t="s">
        <v>1788</v>
      </c>
      <c r="C238">
        <v>9.0871676515543491</v>
      </c>
      <c r="D238">
        <v>9.0149928121091492</v>
      </c>
      <c r="E238">
        <v>8.5793132591852306</v>
      </c>
      <c r="F238">
        <v>9.3877255663555204</v>
      </c>
      <c r="G238">
        <v>8.8393778001036694</v>
      </c>
      <c r="H238">
        <v>9.4932903366311905</v>
      </c>
      <c r="I238">
        <v>9.0334497066139097</v>
      </c>
      <c r="J238">
        <v>9.1388442406870194</v>
      </c>
      <c r="K238">
        <v>9.0249526600962096</v>
      </c>
      <c r="L238">
        <v>8.9050339471393904</v>
      </c>
      <c r="M238">
        <v>9.4863397002348204</v>
      </c>
      <c r="N238">
        <v>9.4182981385747393</v>
      </c>
      <c r="O238">
        <v>9.3879507699837195</v>
      </c>
      <c r="P238">
        <v>9.3175410566999908</v>
      </c>
      <c r="Q238">
        <v>7.6950435514148801</v>
      </c>
    </row>
    <row r="239" spans="1:17">
      <c r="A239" t="s">
        <v>1789</v>
      </c>
      <c r="B239" s="16" t="s">
        <v>1790</v>
      </c>
      <c r="C239">
        <v>4.1513583524311999</v>
      </c>
      <c r="D239">
        <v>4.5009317243298002</v>
      </c>
      <c r="E239">
        <v>4.7777046060070401</v>
      </c>
      <c r="F239">
        <v>4.7864910140196502</v>
      </c>
      <c r="G239">
        <v>4.3009286659846602</v>
      </c>
      <c r="H239">
        <v>3.65660975244205</v>
      </c>
      <c r="I239">
        <v>4.5515847967793803</v>
      </c>
      <c r="J239">
        <v>4.2567562628296498</v>
      </c>
      <c r="K239">
        <v>4.7193737720337401</v>
      </c>
      <c r="L239">
        <v>4.3280695513255196</v>
      </c>
      <c r="M239">
        <v>3.9727288000471899</v>
      </c>
      <c r="N239">
        <v>4.1706164353931596</v>
      </c>
      <c r="O239">
        <v>4.5809011873356402</v>
      </c>
      <c r="P239">
        <v>4.1712528320562896</v>
      </c>
      <c r="Q239">
        <v>2.8218677180984102</v>
      </c>
    </row>
    <row r="240" spans="1:17">
      <c r="A240" t="s">
        <v>1791</v>
      </c>
      <c r="B240" s="16" t="s">
        <v>1792</v>
      </c>
      <c r="C240">
        <v>6.1416886309143299</v>
      </c>
      <c r="D240">
        <v>5.9429245670536996</v>
      </c>
      <c r="E240">
        <v>8.3362462159928299</v>
      </c>
      <c r="F240">
        <v>8.2551433213110403</v>
      </c>
      <c r="G240">
        <v>8.4509758957000898</v>
      </c>
      <c r="H240">
        <v>7.4130337446045003</v>
      </c>
      <c r="I240">
        <v>7.2627113445187401</v>
      </c>
      <c r="J240">
        <v>5.3015977798976204</v>
      </c>
      <c r="K240">
        <v>5.6379859859907304</v>
      </c>
      <c r="L240">
        <v>6.5081444959114796</v>
      </c>
      <c r="M240">
        <v>7.7984296403983802</v>
      </c>
      <c r="N240">
        <v>8.7088525366678304</v>
      </c>
      <c r="O240">
        <v>8.5207354126673405</v>
      </c>
      <c r="P240">
        <v>6.5794772553974399</v>
      </c>
      <c r="Q240">
        <v>9.9376776092220709</v>
      </c>
    </row>
    <row r="241" spans="1:17">
      <c r="A241" t="s">
        <v>1793</v>
      </c>
      <c r="B241" s="16" t="s">
        <v>1794</v>
      </c>
      <c r="C241">
        <v>7.6489327972817103</v>
      </c>
      <c r="D241">
        <v>7.6803426543331597</v>
      </c>
      <c r="E241">
        <v>6.7050299623338301</v>
      </c>
      <c r="F241">
        <v>6.4669918415543304</v>
      </c>
      <c r="G241">
        <v>6.34116723841632</v>
      </c>
      <c r="H241">
        <v>6.2156121062574901</v>
      </c>
      <c r="I241">
        <v>6.9454121858673004</v>
      </c>
      <c r="J241">
        <v>6.1754313651025896</v>
      </c>
      <c r="K241">
        <v>8.0026054467006897</v>
      </c>
      <c r="L241">
        <v>7.6172488658561104</v>
      </c>
      <c r="M241">
        <v>6.8011855940232602</v>
      </c>
      <c r="N241">
        <v>6.3945887170643596</v>
      </c>
      <c r="O241">
        <v>6.4172099053306297</v>
      </c>
      <c r="P241">
        <v>6.4005945473111199</v>
      </c>
      <c r="Q241">
        <v>8.0859864702427604</v>
      </c>
    </row>
    <row r="242" spans="1:17">
      <c r="A242" t="s">
        <v>1795</v>
      </c>
      <c r="B242" s="16" t="s">
        <v>1796</v>
      </c>
      <c r="C242">
        <v>10.1647272041455</v>
      </c>
      <c r="D242">
        <v>10.185503561049</v>
      </c>
      <c r="E242">
        <v>10.321908234301301</v>
      </c>
      <c r="F242">
        <v>9.5193439518374401</v>
      </c>
      <c r="G242">
        <v>9.9146561306307106</v>
      </c>
      <c r="H242">
        <v>9.1083814051195304</v>
      </c>
      <c r="I242">
        <v>10.1237965355703</v>
      </c>
      <c r="J242">
        <v>9.8303333518429508</v>
      </c>
      <c r="K242">
        <v>10.2497254198815</v>
      </c>
      <c r="L242">
        <v>10.215022307692401</v>
      </c>
      <c r="M242">
        <v>9.3825045563837701</v>
      </c>
      <c r="N242">
        <v>8.6563571598969506</v>
      </c>
      <c r="O242">
        <v>9.5018332605629503</v>
      </c>
      <c r="P242">
        <v>10.2669775293645</v>
      </c>
      <c r="Q242">
        <v>8.9266120302692595</v>
      </c>
    </row>
    <row r="243" spans="1:17">
      <c r="A243" t="s">
        <v>1797</v>
      </c>
      <c r="B243" s="16" t="s">
        <v>1798</v>
      </c>
      <c r="C243">
        <v>4.3623517865106702</v>
      </c>
      <c r="D243">
        <v>4.1931807688815699</v>
      </c>
      <c r="E243">
        <v>3.9618875914207199</v>
      </c>
      <c r="F243">
        <v>3.2825265482838799</v>
      </c>
      <c r="G243">
        <v>3.33407035458014</v>
      </c>
      <c r="H243">
        <v>3.8900437060628099</v>
      </c>
      <c r="I243">
        <v>4.0793606969786396</v>
      </c>
      <c r="J243">
        <v>2.8218677180984102</v>
      </c>
      <c r="K243">
        <v>5.9369845976997899</v>
      </c>
      <c r="L243">
        <v>4.9506536519942301</v>
      </c>
      <c r="M243">
        <v>3.23818724324593</v>
      </c>
      <c r="N243">
        <v>3.79229116939824</v>
      </c>
      <c r="O243">
        <v>3.6677309644704801</v>
      </c>
      <c r="P243">
        <v>3.6194497939779602</v>
      </c>
      <c r="Q243">
        <v>2.8218677180984102</v>
      </c>
    </row>
    <row r="244" spans="1:17">
      <c r="A244" t="s">
        <v>1799</v>
      </c>
      <c r="B244" s="16" t="e">
        <v>#N/A</v>
      </c>
      <c r="C244">
        <v>5.1403854814574004</v>
      </c>
      <c r="D244">
        <v>5.5218051423872696</v>
      </c>
      <c r="E244">
        <v>5.8440669982677802</v>
      </c>
      <c r="F244">
        <v>5.9206345092620696</v>
      </c>
      <c r="G244">
        <v>5.6721004826633701</v>
      </c>
      <c r="H244">
        <v>6.1505664765725898</v>
      </c>
      <c r="I244">
        <v>5.4614747608994199</v>
      </c>
      <c r="J244">
        <v>6.23777878266917</v>
      </c>
      <c r="K244">
        <v>5.3362313090937699</v>
      </c>
      <c r="L244">
        <v>5.5961317021786998</v>
      </c>
      <c r="M244">
        <v>5.7421360554391203</v>
      </c>
      <c r="N244">
        <v>6.0191735598337202</v>
      </c>
      <c r="O244">
        <v>5.5096284263065902</v>
      </c>
      <c r="P244">
        <v>6.1050083310752497</v>
      </c>
      <c r="Q244">
        <v>5.09416193408443</v>
      </c>
    </row>
    <row r="245" spans="1:17">
      <c r="A245" t="s">
        <v>1800</v>
      </c>
      <c r="B245" s="16" t="s">
        <v>1801</v>
      </c>
      <c r="C245">
        <v>6.2066550544559398</v>
      </c>
      <c r="D245">
        <v>5.6396332121204704</v>
      </c>
      <c r="E245">
        <v>6.2304366762667698</v>
      </c>
      <c r="F245">
        <v>5.6070690647998402</v>
      </c>
      <c r="G245">
        <v>5.3842376496302498</v>
      </c>
      <c r="H245">
        <v>3.65660975244205</v>
      </c>
      <c r="I245">
        <v>5.2218518540004704</v>
      </c>
      <c r="J245">
        <v>4.1400611729353196</v>
      </c>
      <c r="K245">
        <v>6.6181099741906699</v>
      </c>
      <c r="L245">
        <v>6.29773653830798</v>
      </c>
      <c r="M245">
        <v>5.4337223318735699</v>
      </c>
      <c r="N245">
        <v>5.8399741889468402</v>
      </c>
      <c r="O245">
        <v>5.1118655635160302</v>
      </c>
      <c r="P245">
        <v>3.3893867502571098</v>
      </c>
      <c r="Q245">
        <v>8.8614637697687808</v>
      </c>
    </row>
    <row r="246" spans="1:17">
      <c r="A246" t="s">
        <v>1802</v>
      </c>
      <c r="B246" s="16" t="s">
        <v>1803</v>
      </c>
      <c r="C246">
        <v>4.9165290931058498</v>
      </c>
      <c r="D246">
        <v>5.0571074914141203</v>
      </c>
      <c r="E246">
        <v>5.2175717649130604</v>
      </c>
      <c r="F246">
        <v>4.5644600677645304</v>
      </c>
      <c r="G246">
        <v>5.1391075523385599</v>
      </c>
      <c r="H246">
        <v>5.3978950479979702</v>
      </c>
      <c r="I246">
        <v>5.43372981984401</v>
      </c>
      <c r="J246">
        <v>4.8839472618639803</v>
      </c>
      <c r="K246">
        <v>5.4119964088208299</v>
      </c>
      <c r="L246">
        <v>5.1269350135493204</v>
      </c>
      <c r="M246">
        <v>5.2134656239442299</v>
      </c>
      <c r="N246">
        <v>4.72039054531127</v>
      </c>
      <c r="O246">
        <v>5.0843574666703004</v>
      </c>
      <c r="P246">
        <v>5.1241087123202096</v>
      </c>
      <c r="Q246">
        <v>5.09416193408443</v>
      </c>
    </row>
    <row r="247" spans="1:17">
      <c r="A247" t="s">
        <v>1804</v>
      </c>
      <c r="B247" s="16" t="s">
        <v>1805</v>
      </c>
      <c r="C247">
        <v>4.6948835100102002</v>
      </c>
      <c r="D247">
        <v>4.8302002317971402</v>
      </c>
      <c r="E247">
        <v>4.8415581104649901</v>
      </c>
      <c r="F247">
        <v>4.4629136307985604</v>
      </c>
      <c r="G247">
        <v>4.0460446887748596</v>
      </c>
      <c r="H247">
        <v>3.50653555504317</v>
      </c>
      <c r="I247">
        <v>4.0793606969786396</v>
      </c>
      <c r="J247">
        <v>3.6724961835054399</v>
      </c>
      <c r="K247">
        <v>3.91162951239331</v>
      </c>
      <c r="L247">
        <v>4.4473184955329197</v>
      </c>
      <c r="M247">
        <v>3.4086250003018401</v>
      </c>
      <c r="N247">
        <v>3.6661147186140499</v>
      </c>
      <c r="O247">
        <v>3.5569664057961599</v>
      </c>
      <c r="P247">
        <v>3.7927642367557501</v>
      </c>
      <c r="Q247">
        <v>5.09416193408443</v>
      </c>
    </row>
    <row r="248" spans="1:17">
      <c r="A248" t="s">
        <v>1806</v>
      </c>
      <c r="B248" s="16" t="e">
        <v>#N/A</v>
      </c>
      <c r="C248">
        <v>8.6970506455438699</v>
      </c>
      <c r="D248">
        <v>8.5742604161304197</v>
      </c>
      <c r="E248">
        <v>8.5211386942140201</v>
      </c>
      <c r="F248">
        <v>7.6596378448912503</v>
      </c>
      <c r="G248">
        <v>8.0412931287000404</v>
      </c>
      <c r="H248">
        <v>7.4670430406045698</v>
      </c>
      <c r="I248">
        <v>8.8437125412622297</v>
      </c>
      <c r="J248">
        <v>8.2643208028258996</v>
      </c>
      <c r="K248">
        <v>7.34506521812781</v>
      </c>
      <c r="L248">
        <v>9.4325522332511706</v>
      </c>
      <c r="M248">
        <v>7.6140271996109297</v>
      </c>
      <c r="N248">
        <v>7.79668997923301</v>
      </c>
      <c r="O248">
        <v>7.45779612934765</v>
      </c>
      <c r="P248">
        <v>7.1306752673032401</v>
      </c>
      <c r="Q248">
        <v>7.5369478347710803</v>
      </c>
    </row>
    <row r="249" spans="1:17">
      <c r="A249" t="s">
        <v>1807</v>
      </c>
      <c r="B249" s="16" t="s">
        <v>1808</v>
      </c>
      <c r="C249">
        <v>3.8862082974622001</v>
      </c>
      <c r="D249">
        <v>4.1931807688815699</v>
      </c>
      <c r="E249">
        <v>4.0887687455453801</v>
      </c>
      <c r="F249">
        <v>3.8353454241230298</v>
      </c>
      <c r="G249">
        <v>3.5425260543824399</v>
      </c>
      <c r="H249">
        <v>3.65660975244205</v>
      </c>
      <c r="I249">
        <v>4.0793606969786396</v>
      </c>
      <c r="J249">
        <v>3.8565114723405598</v>
      </c>
      <c r="K249">
        <v>3.8204461843508501</v>
      </c>
      <c r="L249">
        <v>4.2633743974944602</v>
      </c>
      <c r="M249">
        <v>4.0387673383778999</v>
      </c>
      <c r="N249">
        <v>3.79229116939824</v>
      </c>
      <c r="O249">
        <v>4.2491040476565001</v>
      </c>
      <c r="P249">
        <v>3.7927642367557501</v>
      </c>
      <c r="Q249">
        <v>2.8218677180984102</v>
      </c>
    </row>
    <row r="250" spans="1:17">
      <c r="A250" t="s">
        <v>1809</v>
      </c>
      <c r="B250" s="16" t="s">
        <v>1810</v>
      </c>
      <c r="C250">
        <v>7.42353386182661</v>
      </c>
      <c r="D250">
        <v>7.5448951314599997</v>
      </c>
      <c r="E250">
        <v>7.1343226895372398</v>
      </c>
      <c r="F250">
        <v>6.8516920086169799</v>
      </c>
      <c r="G250">
        <v>6.6190383231045704</v>
      </c>
      <c r="H250">
        <v>7.1740791179621999</v>
      </c>
      <c r="I250">
        <v>7.3303411333840103</v>
      </c>
      <c r="J250">
        <v>6.6017122748532602</v>
      </c>
      <c r="K250">
        <v>7.3261386574122698</v>
      </c>
      <c r="L250">
        <v>7.1864505480400602</v>
      </c>
      <c r="M250">
        <v>7.0481510293665099</v>
      </c>
      <c r="N250">
        <v>7.0225314405784802</v>
      </c>
      <c r="O250">
        <v>6.9589755286674002</v>
      </c>
      <c r="P250">
        <v>7.2825095327770901</v>
      </c>
      <c r="Q250">
        <v>5.09416193408443</v>
      </c>
    </row>
    <row r="251" spans="1:17">
      <c r="A251" t="s">
        <v>1811</v>
      </c>
      <c r="B251" s="16" t="s">
        <v>1812</v>
      </c>
      <c r="C251">
        <v>6.7534127248899498</v>
      </c>
      <c r="D251">
        <v>6.6449460234552697</v>
      </c>
      <c r="E251">
        <v>5.98496325541152</v>
      </c>
      <c r="F251">
        <v>5.3934871370174804</v>
      </c>
      <c r="G251">
        <v>5.4770951667621199</v>
      </c>
      <c r="H251">
        <v>5.1127774112395503</v>
      </c>
      <c r="I251">
        <v>6.0374776942977704</v>
      </c>
      <c r="J251">
        <v>5.41615412543395</v>
      </c>
      <c r="K251">
        <v>6.8571558487748501</v>
      </c>
      <c r="L251">
        <v>6.5679948358929003</v>
      </c>
      <c r="M251">
        <v>5.7583066502886897</v>
      </c>
      <c r="N251">
        <v>5.3928688873847097</v>
      </c>
      <c r="O251">
        <v>5.1911313574067002</v>
      </c>
      <c r="P251">
        <v>5.8481757373421797</v>
      </c>
      <c r="Q251">
        <v>5.81282804418474</v>
      </c>
    </row>
    <row r="252" spans="1:17">
      <c r="A252" t="s">
        <v>1813</v>
      </c>
      <c r="B252" s="16" t="s">
        <v>1814</v>
      </c>
      <c r="C252">
        <v>8.7384493978877007</v>
      </c>
      <c r="D252">
        <v>8.8809462832413395</v>
      </c>
      <c r="E252">
        <v>9.1510924725790908</v>
      </c>
      <c r="F252">
        <v>8.4567638176214999</v>
      </c>
      <c r="G252">
        <v>8.7990969799471106</v>
      </c>
      <c r="H252">
        <v>9.9359632805060798</v>
      </c>
      <c r="I252">
        <v>9.2885525375530502</v>
      </c>
      <c r="J252">
        <v>9.2673283649276499</v>
      </c>
      <c r="K252">
        <v>8.9610691372680407</v>
      </c>
      <c r="L252">
        <v>9.2300961426157393</v>
      </c>
      <c r="M252">
        <v>9.3799388488445103</v>
      </c>
      <c r="N252">
        <v>9.2978281515917995</v>
      </c>
      <c r="O252">
        <v>9.3757803605309107</v>
      </c>
      <c r="P252">
        <v>8.9707101230519601</v>
      </c>
      <c r="Q252">
        <v>9.7343991185863192</v>
      </c>
    </row>
    <row r="253" spans="1:17">
      <c r="A253" t="s">
        <v>1815</v>
      </c>
      <c r="B253" s="16" t="s">
        <v>1816</v>
      </c>
      <c r="C253">
        <v>6.2988391187184796</v>
      </c>
      <c r="D253">
        <v>6.2807715480435</v>
      </c>
      <c r="E253">
        <v>6.2964799255411696</v>
      </c>
      <c r="F253">
        <v>5.77264523713907</v>
      </c>
      <c r="G253">
        <v>7.1647803584414298</v>
      </c>
      <c r="H253">
        <v>7.42672744422166</v>
      </c>
      <c r="I253">
        <v>7.03831642557099</v>
      </c>
      <c r="J253">
        <v>6.47330341731542</v>
      </c>
      <c r="K253">
        <v>6.53231920245815</v>
      </c>
      <c r="L253">
        <v>6.8442576567715898</v>
      </c>
      <c r="M253">
        <v>6.2542577506046202</v>
      </c>
      <c r="N253">
        <v>6.6439211301738199</v>
      </c>
      <c r="O253">
        <v>6.60605308271432</v>
      </c>
      <c r="P253">
        <v>7.75239388175721</v>
      </c>
      <c r="Q253">
        <v>5.81282804418474</v>
      </c>
    </row>
    <row r="254" spans="1:17">
      <c r="A254" t="s">
        <v>1817</v>
      </c>
      <c r="B254" s="16" t="s">
        <v>1818</v>
      </c>
      <c r="C254">
        <v>7.0458303086313601</v>
      </c>
      <c r="D254">
        <v>7.5149974568881897</v>
      </c>
      <c r="E254">
        <v>5.8141048855267101</v>
      </c>
      <c r="F254">
        <v>6.8333429567598296</v>
      </c>
      <c r="G254">
        <v>6.8739435564952496</v>
      </c>
      <c r="H254">
        <v>6.44953046144993</v>
      </c>
      <c r="I254">
        <v>6.6595345132719403</v>
      </c>
      <c r="J254">
        <v>7.4208055055623197</v>
      </c>
      <c r="K254">
        <v>6.1108697077640501</v>
      </c>
      <c r="L254">
        <v>7.4625759491112298</v>
      </c>
      <c r="M254">
        <v>6.9953362343408001</v>
      </c>
      <c r="N254">
        <v>6.3210115805117999</v>
      </c>
      <c r="O254">
        <v>5.9269450576343701</v>
      </c>
      <c r="P254">
        <v>6.7681820790449301</v>
      </c>
      <c r="Q254">
        <v>6.9204191934356096</v>
      </c>
    </row>
    <row r="255" spans="1:17">
      <c r="A255" t="s">
        <v>1819</v>
      </c>
      <c r="B255" s="16" t="s">
        <v>1820</v>
      </c>
      <c r="C255">
        <v>6.0909271146733497</v>
      </c>
      <c r="D255">
        <v>6.0813186361123597</v>
      </c>
      <c r="E255">
        <v>5.4725199049354796</v>
      </c>
      <c r="F255">
        <v>4.2917886290068799</v>
      </c>
      <c r="G255">
        <v>4.4429501088137897</v>
      </c>
      <c r="H255">
        <v>5.8348120214029704</v>
      </c>
      <c r="I255">
        <v>6.2865816137221397</v>
      </c>
      <c r="J255">
        <v>4.6702235480772103</v>
      </c>
      <c r="K255">
        <v>5.2832656349479699</v>
      </c>
      <c r="L255">
        <v>4.87288619379569</v>
      </c>
      <c r="M255">
        <v>5.0881524599701597</v>
      </c>
      <c r="N255">
        <v>5.4219024728581404</v>
      </c>
      <c r="O255">
        <v>5.16522943914973</v>
      </c>
      <c r="P255">
        <v>5.3440870543648904</v>
      </c>
      <c r="Q255">
        <v>5.09416193408443</v>
      </c>
    </row>
    <row r="256" spans="1:17">
      <c r="A256" t="s">
        <v>1821</v>
      </c>
      <c r="B256" s="16" t="s">
        <v>1822</v>
      </c>
      <c r="C256">
        <v>4.5401401503132401</v>
      </c>
      <c r="D256">
        <v>4.9103330586210001</v>
      </c>
      <c r="E256">
        <v>7.5384713863363499</v>
      </c>
      <c r="F256">
        <v>6.6978565227475801</v>
      </c>
      <c r="G256">
        <v>6.4043416746310999</v>
      </c>
      <c r="H256">
        <v>4.8389910929935898</v>
      </c>
      <c r="I256">
        <v>3.9910282299290798</v>
      </c>
      <c r="J256">
        <v>7.3774813915333697</v>
      </c>
      <c r="K256">
        <v>4.3865415857412602</v>
      </c>
      <c r="L256">
        <v>3.7555759297476698</v>
      </c>
      <c r="M256">
        <v>4.8272493834176604</v>
      </c>
      <c r="N256">
        <v>5.4219024728581404</v>
      </c>
      <c r="O256">
        <v>4.8737348553695998</v>
      </c>
      <c r="P256">
        <v>5.5682221171507997</v>
      </c>
      <c r="Q256">
        <v>2.8218677180984102</v>
      </c>
    </row>
    <row r="257" spans="1:17">
      <c r="A257" t="s">
        <v>1823</v>
      </c>
      <c r="B257" s="16" t="s">
        <v>1824</v>
      </c>
      <c r="C257">
        <v>5.0332205246179997</v>
      </c>
      <c r="D257">
        <v>5.1891537613714398</v>
      </c>
      <c r="E257">
        <v>5.2175717649130604</v>
      </c>
      <c r="F257">
        <v>5.2866768958500598</v>
      </c>
      <c r="G257">
        <v>6.0158323298688998</v>
      </c>
      <c r="H257">
        <v>5.6573806008778602</v>
      </c>
      <c r="I257">
        <v>5.5153350959386502</v>
      </c>
      <c r="J257">
        <v>6.2974991401326799</v>
      </c>
      <c r="K257">
        <v>5.9029236462359096</v>
      </c>
      <c r="L257">
        <v>5.7296673572142103</v>
      </c>
      <c r="M257">
        <v>5.4934049956682998</v>
      </c>
      <c r="N257">
        <v>4.7684260524010602</v>
      </c>
      <c r="O257">
        <v>6.0284038541843801</v>
      </c>
      <c r="P257">
        <v>6.0813328860205003</v>
      </c>
      <c r="Q257">
        <v>5.81282804418474</v>
      </c>
    </row>
    <row r="258" spans="1:17">
      <c r="A258" t="s">
        <v>1825</v>
      </c>
      <c r="B258" s="16" t="s">
        <v>1826</v>
      </c>
      <c r="C258">
        <v>7.5406434908319904</v>
      </c>
      <c r="D258">
        <v>7.4342237009027397</v>
      </c>
      <c r="E258">
        <v>8.3100524875584103</v>
      </c>
      <c r="F258">
        <v>7.2265640367659802</v>
      </c>
      <c r="G258">
        <v>7.2865557563512402</v>
      </c>
      <c r="H258">
        <v>8.8283568531527994</v>
      </c>
      <c r="I258">
        <v>8.3957765062045393</v>
      </c>
      <c r="J258">
        <v>8.7510902649895304</v>
      </c>
      <c r="K258">
        <v>8.0144630057834298</v>
      </c>
      <c r="L258">
        <v>8.3987948787054805</v>
      </c>
      <c r="M258">
        <v>7.4956151938415303</v>
      </c>
      <c r="N258">
        <v>7.2287789541476197</v>
      </c>
      <c r="O258">
        <v>7.9782468755925198</v>
      </c>
      <c r="P258">
        <v>8.4910660963626103</v>
      </c>
      <c r="Q258">
        <v>7.3593062614465703</v>
      </c>
    </row>
    <row r="259" spans="1:17">
      <c r="A259" t="s">
        <v>1827</v>
      </c>
      <c r="B259" s="16" t="s">
        <v>1828</v>
      </c>
      <c r="C259">
        <v>4.4838185959666896</v>
      </c>
      <c r="D259">
        <v>3.8603343823973102</v>
      </c>
      <c r="E259">
        <v>5.6194037323530299</v>
      </c>
      <c r="F259">
        <v>4.4629136307985604</v>
      </c>
      <c r="G259">
        <v>5.2845830866371397</v>
      </c>
      <c r="H259">
        <v>5.4810077289205497</v>
      </c>
      <c r="I259">
        <v>4.8453589192974098</v>
      </c>
      <c r="J259">
        <v>5.0952978149830299</v>
      </c>
      <c r="K259">
        <v>5.4363438608835697</v>
      </c>
      <c r="L259">
        <v>5.9455161281204401</v>
      </c>
      <c r="M259">
        <v>4.8589754271137497</v>
      </c>
      <c r="N259">
        <v>3.9019995236038798</v>
      </c>
      <c r="O259">
        <v>4.1926070449996002</v>
      </c>
      <c r="P259">
        <v>5.1710851092644097</v>
      </c>
      <c r="Q259">
        <v>2.8218677180984102</v>
      </c>
    </row>
    <row r="260" spans="1:17">
      <c r="A260" t="s">
        <v>1829</v>
      </c>
      <c r="B260" s="16" t="s">
        <v>1830</v>
      </c>
      <c r="C260">
        <v>6.3136371876294097</v>
      </c>
      <c r="D260">
        <v>6.0138206961500202</v>
      </c>
      <c r="E260">
        <v>6.9696497428925097</v>
      </c>
      <c r="F260">
        <v>6.3935285504750903</v>
      </c>
      <c r="G260">
        <v>6.2580314604422798</v>
      </c>
      <c r="H260">
        <v>6.6503815819958696</v>
      </c>
      <c r="I260">
        <v>6.6595345132719403</v>
      </c>
      <c r="J260">
        <v>7.19606027589424</v>
      </c>
      <c r="K260">
        <v>5.9369845976997899</v>
      </c>
      <c r="L260">
        <v>6.5912491228452401</v>
      </c>
      <c r="M260">
        <v>6.5399829237807499</v>
      </c>
      <c r="N260">
        <v>6.0741695914303397</v>
      </c>
      <c r="O260">
        <v>5.9418950995471</v>
      </c>
      <c r="P260">
        <v>6.0078251400104499</v>
      </c>
      <c r="Q260">
        <v>6.6375058506955904</v>
      </c>
    </row>
    <row r="261" spans="1:17">
      <c r="A261" t="s">
        <v>1831</v>
      </c>
      <c r="B261" s="16" t="s">
        <v>1832</v>
      </c>
      <c r="C261">
        <v>6.72059742475225</v>
      </c>
      <c r="D261">
        <v>7.0562601159318801</v>
      </c>
      <c r="E261">
        <v>6.7050299623338301</v>
      </c>
      <c r="F261">
        <v>6.5593971610881399</v>
      </c>
      <c r="G261">
        <v>7.1372856948198002</v>
      </c>
      <c r="H261">
        <v>8.1338226350291993</v>
      </c>
      <c r="I261">
        <v>7.4500047402851104</v>
      </c>
      <c r="J261">
        <v>7.0379548135020604</v>
      </c>
      <c r="K261">
        <v>7.3637457781898901</v>
      </c>
      <c r="L261">
        <v>7.4688428657864696</v>
      </c>
      <c r="M261">
        <v>7.4908603378975798</v>
      </c>
      <c r="N261">
        <v>7.5373565448664799</v>
      </c>
      <c r="O261">
        <v>7.2656227724002003</v>
      </c>
      <c r="P261">
        <v>6.69255918292128</v>
      </c>
      <c r="Q261">
        <v>8.48255560796823</v>
      </c>
    </row>
    <row r="262" spans="1:17">
      <c r="A262" t="s">
        <v>1833</v>
      </c>
      <c r="B262" s="16" t="s">
        <v>1834</v>
      </c>
      <c r="C262">
        <v>9.3518555988890206</v>
      </c>
      <c r="D262">
        <v>9.4277528641293795</v>
      </c>
      <c r="E262">
        <v>9.3569436291372003</v>
      </c>
      <c r="F262">
        <v>9.5150492033671306</v>
      </c>
      <c r="G262">
        <v>9.3521096502365708</v>
      </c>
      <c r="H262">
        <v>10.208463388359799</v>
      </c>
      <c r="I262">
        <v>9.7617331788025901</v>
      </c>
      <c r="J262">
        <v>9.7948142239076805</v>
      </c>
      <c r="K262">
        <v>9.5262884222496993</v>
      </c>
      <c r="L262">
        <v>9.4642172584744308</v>
      </c>
      <c r="M262">
        <v>9.7354653654020797</v>
      </c>
      <c r="N262">
        <v>9.4460479578178607</v>
      </c>
      <c r="O262">
        <v>9.7218395796029196</v>
      </c>
      <c r="P262">
        <v>9.8273654249184599</v>
      </c>
      <c r="Q262">
        <v>8.0859864702427604</v>
      </c>
    </row>
    <row r="263" spans="1:17">
      <c r="A263" t="s">
        <v>1835</v>
      </c>
      <c r="B263" s="16" t="s">
        <v>1836</v>
      </c>
      <c r="C263">
        <v>6.9167499097341398</v>
      </c>
      <c r="D263">
        <v>6.91663908632923</v>
      </c>
      <c r="E263">
        <v>7.2711941447598996</v>
      </c>
      <c r="F263">
        <v>6.5593971610881399</v>
      </c>
      <c r="G263">
        <v>7.7525907425537204</v>
      </c>
      <c r="H263">
        <v>4.7946750266686298</v>
      </c>
      <c r="I263">
        <v>5.0470377433929201</v>
      </c>
      <c r="J263">
        <v>7.8938952488163601</v>
      </c>
      <c r="K263">
        <v>5.1706501337897404</v>
      </c>
      <c r="L263">
        <v>6.0164413304659004</v>
      </c>
      <c r="M263">
        <v>6.8011855940232602</v>
      </c>
      <c r="N263">
        <v>5.3928688873847097</v>
      </c>
      <c r="O263">
        <v>6.5197099732644697</v>
      </c>
      <c r="P263">
        <v>5.7306434872206502</v>
      </c>
      <c r="Q263">
        <v>5.09416193408443</v>
      </c>
    </row>
    <row r="264" spans="1:17">
      <c r="A264" t="s">
        <v>1837</v>
      </c>
      <c r="B264" s="16" t="s">
        <v>1838</v>
      </c>
      <c r="C264">
        <v>5.8263624218194501</v>
      </c>
      <c r="D264">
        <v>6.1138942084180101</v>
      </c>
      <c r="E264">
        <v>5.7834864418304504</v>
      </c>
      <c r="F264">
        <v>6.2057286057546701</v>
      </c>
      <c r="G264">
        <v>6.0755217755122297</v>
      </c>
      <c r="H264">
        <v>5.8348120214029704</v>
      </c>
      <c r="I264">
        <v>6.3893702618785202</v>
      </c>
      <c r="J264">
        <v>6.2857544786652202</v>
      </c>
      <c r="K264">
        <v>5.81396477862459</v>
      </c>
      <c r="L264">
        <v>6.1948816344875999</v>
      </c>
      <c r="M264">
        <v>6.0213535113456302</v>
      </c>
      <c r="N264">
        <v>6.12710255390685</v>
      </c>
      <c r="O264">
        <v>5.71650758824752</v>
      </c>
      <c r="P264">
        <v>5.3440870543648904</v>
      </c>
      <c r="Q264">
        <v>5.09416193408443</v>
      </c>
    </row>
    <row r="265" spans="1:17">
      <c r="A265" t="s">
        <v>1839</v>
      </c>
      <c r="B265" s="16" t="s">
        <v>1840</v>
      </c>
      <c r="C265">
        <v>5.1056188094586403</v>
      </c>
      <c r="D265">
        <v>5.2505809539486403</v>
      </c>
      <c r="E265">
        <v>5.6873781601909403</v>
      </c>
      <c r="F265">
        <v>5.51621391430335</v>
      </c>
      <c r="G265">
        <v>5.1391075523385599</v>
      </c>
      <c r="H265">
        <v>6.3662577777008797</v>
      </c>
      <c r="I265">
        <v>6.37513354646594</v>
      </c>
      <c r="J265">
        <v>6.2131681188238099</v>
      </c>
      <c r="K265">
        <v>5.52962448084548</v>
      </c>
      <c r="L265">
        <v>5.3952544827186699</v>
      </c>
      <c r="M265">
        <v>6.0477582448035001</v>
      </c>
      <c r="N265">
        <v>5.7063481960642797</v>
      </c>
      <c r="O265">
        <v>6.3067494936578301</v>
      </c>
      <c r="P265">
        <v>5.8197066879617596</v>
      </c>
      <c r="Q265">
        <v>2.8218677180984102</v>
      </c>
    </row>
    <row r="266" spans="1:17">
      <c r="A266" t="s">
        <v>1841</v>
      </c>
      <c r="B266" s="16" t="s">
        <v>1842</v>
      </c>
      <c r="C266">
        <v>3.6535616636188299</v>
      </c>
      <c r="D266">
        <v>3.2942621936663499</v>
      </c>
      <c r="E266">
        <v>3.4028894668404299</v>
      </c>
      <c r="F266">
        <v>3.2825265482838799</v>
      </c>
      <c r="G266">
        <v>3.8309652426265099</v>
      </c>
      <c r="H266">
        <v>3.7814594184883799</v>
      </c>
      <c r="I266">
        <v>2.8218677180984102</v>
      </c>
      <c r="J266">
        <v>3.5611359966351301</v>
      </c>
      <c r="K266">
        <v>3.4608708703561399</v>
      </c>
      <c r="L266">
        <v>3.6339073669181099</v>
      </c>
      <c r="M266">
        <v>3.6461416973015899</v>
      </c>
      <c r="N266">
        <v>2.8218677180984102</v>
      </c>
      <c r="O266">
        <v>3.24931794675887</v>
      </c>
      <c r="P266">
        <v>3.6194497939779602</v>
      </c>
      <c r="Q266">
        <v>2.8218677180984102</v>
      </c>
    </row>
    <row r="267" spans="1:17">
      <c r="A267" t="s">
        <v>1843</v>
      </c>
      <c r="B267" s="16" t="s">
        <v>1844</v>
      </c>
      <c r="C267">
        <v>7.3253598602789296</v>
      </c>
      <c r="D267">
        <v>6.6778115158535103</v>
      </c>
      <c r="E267">
        <v>8.6890611104033901</v>
      </c>
      <c r="F267">
        <v>7.9713141637722202</v>
      </c>
      <c r="G267">
        <v>8.2648764762651901</v>
      </c>
      <c r="H267">
        <v>5.5337430520980799</v>
      </c>
      <c r="I267">
        <v>6.8357411278970703</v>
      </c>
      <c r="J267">
        <v>7.2207975916696299</v>
      </c>
      <c r="K267">
        <v>7.7752155713070898</v>
      </c>
      <c r="L267">
        <v>8.8581258501564797</v>
      </c>
      <c r="M267">
        <v>7.5560391547307804</v>
      </c>
      <c r="N267">
        <v>8.1319892077847893</v>
      </c>
      <c r="O267">
        <v>7.5033233372972896</v>
      </c>
      <c r="P267">
        <v>4.8003293124776603</v>
      </c>
      <c r="Q267">
        <v>11.1481947941479</v>
      </c>
    </row>
    <row r="268" spans="1:17">
      <c r="A268" t="s">
        <v>1845</v>
      </c>
      <c r="B268" s="16" t="e">
        <v>#N/A</v>
      </c>
      <c r="C268">
        <v>9.3067038728361293</v>
      </c>
      <c r="D268">
        <v>9.0694216237472798</v>
      </c>
      <c r="E268">
        <v>9.7853146872542798</v>
      </c>
      <c r="F268">
        <v>9.6491245811042194</v>
      </c>
      <c r="G268">
        <v>9.4332968505464994</v>
      </c>
      <c r="H268">
        <v>9.6177019083049906</v>
      </c>
      <c r="I268">
        <v>9.1207699438519398</v>
      </c>
      <c r="J268">
        <v>10.272380785718299</v>
      </c>
      <c r="K268">
        <v>8.6425763491698699</v>
      </c>
      <c r="L268">
        <v>9.1946668463983201</v>
      </c>
      <c r="M268">
        <v>9.1864827987359003</v>
      </c>
      <c r="N268">
        <v>10.076166752986801</v>
      </c>
      <c r="O268">
        <v>9.8018405672658506</v>
      </c>
      <c r="P268">
        <v>8.9417314554385392</v>
      </c>
      <c r="Q268">
        <v>9.4541791636288703</v>
      </c>
    </row>
    <row r="269" spans="1:17">
      <c r="A269" t="s">
        <v>1846</v>
      </c>
      <c r="B269" s="16" t="e">
        <v>#N/A</v>
      </c>
      <c r="C269">
        <v>5.7405986380477696</v>
      </c>
      <c r="D269">
        <v>5.59370084060415</v>
      </c>
      <c r="E269">
        <v>6.1372997866052899</v>
      </c>
      <c r="F269">
        <v>5.8299906224742504</v>
      </c>
      <c r="G269">
        <v>5.6191353861103099</v>
      </c>
      <c r="H269">
        <v>4.1560374762891303</v>
      </c>
      <c r="I269">
        <v>4.4354937019020104</v>
      </c>
      <c r="J269">
        <v>5.0088657953609399</v>
      </c>
      <c r="K269">
        <v>5.4119964088208299</v>
      </c>
      <c r="L269">
        <v>5.1913586396996196</v>
      </c>
      <c r="M269">
        <v>5.2833846298884</v>
      </c>
      <c r="N269">
        <v>5.7523273948856701</v>
      </c>
      <c r="O269">
        <v>5.4259727888002303</v>
      </c>
      <c r="P269">
        <v>3.3893867502571098</v>
      </c>
      <c r="Q269">
        <v>6.6375058506955904</v>
      </c>
    </row>
    <row r="270" spans="1:17">
      <c r="A270" t="s">
        <v>1847</v>
      </c>
      <c r="B270" s="16" t="e">
        <v>#N/A</v>
      </c>
      <c r="C270">
        <v>9.4280436039486499</v>
      </c>
      <c r="D270">
        <v>9.1415462836304293</v>
      </c>
      <c r="E270">
        <v>10.1212095823151</v>
      </c>
      <c r="F270">
        <v>9.8914801835342594</v>
      </c>
      <c r="G270">
        <v>9.7357126990525096</v>
      </c>
      <c r="H270">
        <v>9.4487569850186102</v>
      </c>
      <c r="I270">
        <v>9.7077638533378003</v>
      </c>
      <c r="J270">
        <v>9.8363354876951608</v>
      </c>
      <c r="K270">
        <v>9.5724425315544703</v>
      </c>
      <c r="L270">
        <v>9.6241425769703799</v>
      </c>
      <c r="M270">
        <v>9.5470631828333108</v>
      </c>
      <c r="N270">
        <v>10.1220425888381</v>
      </c>
      <c r="O270">
        <v>9.8957429270675199</v>
      </c>
      <c r="P270">
        <v>9.2163238354298507</v>
      </c>
      <c r="Q270">
        <v>10.6852902490437</v>
      </c>
    </row>
    <row r="271" spans="1:17">
      <c r="A271" t="s">
        <v>1848</v>
      </c>
      <c r="B271" s="16" t="s">
        <v>1849</v>
      </c>
      <c r="C271">
        <v>7.37528481659107</v>
      </c>
      <c r="D271">
        <v>7.1449278423562896</v>
      </c>
      <c r="E271">
        <v>6.8287101228986797</v>
      </c>
      <c r="F271">
        <v>6.7959238383915404</v>
      </c>
      <c r="G271">
        <v>8.3549842742304694</v>
      </c>
      <c r="H271">
        <v>6.3079036124986203</v>
      </c>
      <c r="I271">
        <v>6.7281809559769803</v>
      </c>
      <c r="J271">
        <v>6.5039792081677996</v>
      </c>
      <c r="K271">
        <v>7.2001082262505802</v>
      </c>
      <c r="L271">
        <v>6.9557515520079001</v>
      </c>
      <c r="M271">
        <v>7.3973960129381897</v>
      </c>
      <c r="N271">
        <v>8.4422120292381493</v>
      </c>
      <c r="O271">
        <v>7.3456008027506297</v>
      </c>
      <c r="P271">
        <v>7.4104356790652197</v>
      </c>
      <c r="Q271">
        <v>9.2656390107680107</v>
      </c>
    </row>
    <row r="272" spans="1:17">
      <c r="A272" t="s">
        <v>1850</v>
      </c>
      <c r="B272" s="16" t="s">
        <v>1851</v>
      </c>
      <c r="C272">
        <v>4.2263167103073602</v>
      </c>
      <c r="D272">
        <v>4.4456530885114001</v>
      </c>
      <c r="E272">
        <v>3.9618875914207199</v>
      </c>
      <c r="F272">
        <v>3.9277704709105601</v>
      </c>
      <c r="G272">
        <v>4.0460446887748596</v>
      </c>
      <c r="H272">
        <v>3.50653555504317</v>
      </c>
      <c r="I272">
        <v>3.7848446501428201</v>
      </c>
      <c r="J272">
        <v>3.5611359966351301</v>
      </c>
      <c r="K272">
        <v>3.99457577781329</v>
      </c>
      <c r="L272">
        <v>4.1211419556762898</v>
      </c>
      <c r="M272">
        <v>3.7404257728686199</v>
      </c>
      <c r="N272">
        <v>3.99991931403749</v>
      </c>
      <c r="O272">
        <v>4.0696565081197198</v>
      </c>
      <c r="P272">
        <v>2.8218677180984102</v>
      </c>
      <c r="Q272">
        <v>5.09416193408443</v>
      </c>
    </row>
    <row r="273" spans="1:17">
      <c r="A273" t="s">
        <v>1852</v>
      </c>
      <c r="B273" s="16" t="s">
        <v>1853</v>
      </c>
      <c r="C273">
        <v>8.98079876651944</v>
      </c>
      <c r="D273">
        <v>9.0361707629514108</v>
      </c>
      <c r="E273">
        <v>9.5924146599039997</v>
      </c>
      <c r="F273">
        <v>9.4991914756351896</v>
      </c>
      <c r="G273">
        <v>9.5137165911926402</v>
      </c>
      <c r="H273">
        <v>9.9968007146458007</v>
      </c>
      <c r="I273">
        <v>9.2847763802457894</v>
      </c>
      <c r="J273">
        <v>10.0424940936529</v>
      </c>
      <c r="K273">
        <v>9.0151555127252596</v>
      </c>
      <c r="L273">
        <v>9.2664731862483496</v>
      </c>
      <c r="M273">
        <v>9.8967047403819706</v>
      </c>
      <c r="N273">
        <v>9.9229190837819203</v>
      </c>
      <c r="O273">
        <v>9.9551118355272603</v>
      </c>
      <c r="P273">
        <v>9.0269769480393798</v>
      </c>
      <c r="Q273">
        <v>8.5667227177791094</v>
      </c>
    </row>
    <row r="274" spans="1:17">
      <c r="A274" t="s">
        <v>1854</v>
      </c>
      <c r="B274" s="16" t="s">
        <v>1855</v>
      </c>
      <c r="C274">
        <v>7.9557143637809897</v>
      </c>
      <c r="D274">
        <v>7.7070247455286101</v>
      </c>
      <c r="E274">
        <v>6.7210876136474598</v>
      </c>
      <c r="F274">
        <v>5.2299338168464997</v>
      </c>
      <c r="G274">
        <v>9.0353972949039107</v>
      </c>
      <c r="H274">
        <v>6.3518923622338201</v>
      </c>
      <c r="I274">
        <v>6.9163248006173097</v>
      </c>
      <c r="J274">
        <v>6.4836022346058</v>
      </c>
      <c r="K274">
        <v>8.0301227680356799</v>
      </c>
      <c r="L274">
        <v>7.2606134762558101</v>
      </c>
      <c r="M274">
        <v>8.0322310773738597</v>
      </c>
      <c r="N274">
        <v>8.9435626086986293</v>
      </c>
      <c r="O274">
        <v>7.5522743953364202</v>
      </c>
      <c r="P274">
        <v>7.7890411059862004</v>
      </c>
      <c r="Q274">
        <v>7.3593062614465703</v>
      </c>
    </row>
    <row r="275" spans="1:17">
      <c r="A275" t="s">
        <v>1856</v>
      </c>
      <c r="B275" s="16" t="s">
        <v>1857</v>
      </c>
      <c r="C275">
        <v>7.7710946782910399</v>
      </c>
      <c r="D275">
        <v>7.5741840720156501</v>
      </c>
      <c r="E275">
        <v>8.5347734576661196</v>
      </c>
      <c r="F275">
        <v>7.9071629384648299</v>
      </c>
      <c r="G275">
        <v>8.1642315954478892</v>
      </c>
      <c r="H275">
        <v>6.9645120930522904</v>
      </c>
      <c r="I275">
        <v>7.6918871602461998</v>
      </c>
      <c r="J275">
        <v>7.4628622513126999</v>
      </c>
      <c r="K275">
        <v>8.2927925800805795</v>
      </c>
      <c r="L275">
        <v>8.1948792029693909</v>
      </c>
      <c r="M275">
        <v>7.7945782694875998</v>
      </c>
      <c r="N275">
        <v>8.1823783632403302</v>
      </c>
      <c r="O275">
        <v>8.1690911291198294</v>
      </c>
      <c r="P275">
        <v>6.9216961844646496</v>
      </c>
      <c r="Q275">
        <v>10.1158168662335</v>
      </c>
    </row>
    <row r="276" spans="1:17">
      <c r="A276" t="s">
        <v>1858</v>
      </c>
      <c r="B276" s="16" t="s">
        <v>1859</v>
      </c>
      <c r="C276">
        <v>8.5743804790730707</v>
      </c>
      <c r="D276">
        <v>8.4534951995057206</v>
      </c>
      <c r="E276">
        <v>8.5302428497848393</v>
      </c>
      <c r="F276">
        <v>8.0565810505414408</v>
      </c>
      <c r="G276">
        <v>8.6223851175600892</v>
      </c>
      <c r="H276">
        <v>7.3992083643783904</v>
      </c>
      <c r="I276">
        <v>8.0310916104997503</v>
      </c>
      <c r="J276">
        <v>7.93179317872006</v>
      </c>
      <c r="K276">
        <v>9.1412111434665899</v>
      </c>
      <c r="L276">
        <v>8.9836215745710692</v>
      </c>
      <c r="M276">
        <v>8.56469933264788</v>
      </c>
      <c r="N276">
        <v>8.6293748854797201</v>
      </c>
      <c r="O276">
        <v>8.4934520419545905</v>
      </c>
      <c r="P276">
        <v>7.7071490674832202</v>
      </c>
      <c r="Q276">
        <v>10.526275924513399</v>
      </c>
    </row>
    <row r="277" spans="1:17">
      <c r="A277" t="s">
        <v>1860</v>
      </c>
      <c r="B277" s="16" t="s">
        <v>1861</v>
      </c>
      <c r="C277">
        <v>8.7944806358409995</v>
      </c>
      <c r="D277">
        <v>8.4440165130879805</v>
      </c>
      <c r="E277">
        <v>8.2887492593372603</v>
      </c>
      <c r="F277">
        <v>8.0166065363382408</v>
      </c>
      <c r="G277">
        <v>9.2448158144233297</v>
      </c>
      <c r="H277">
        <v>7.3280137127293603</v>
      </c>
      <c r="I277">
        <v>8.5610400969233709</v>
      </c>
      <c r="J277">
        <v>7.2749463426482297</v>
      </c>
      <c r="K277">
        <v>9.4439772820490706</v>
      </c>
      <c r="L277">
        <v>8.9210978233670097</v>
      </c>
      <c r="M277">
        <v>8.6839222761089694</v>
      </c>
      <c r="N277">
        <v>9.4182981385747393</v>
      </c>
      <c r="O277">
        <v>8.4398866144422104</v>
      </c>
      <c r="P277">
        <v>8.5940010267859304</v>
      </c>
      <c r="Q277">
        <v>10.9742637136371</v>
      </c>
    </row>
    <row r="278" spans="1:17">
      <c r="A278" t="s">
        <v>1862</v>
      </c>
      <c r="B278" s="16" t="s">
        <v>1863</v>
      </c>
      <c r="C278">
        <v>8.3505692338177795</v>
      </c>
      <c r="D278">
        <v>8.3422371844573604</v>
      </c>
      <c r="E278">
        <v>8.4841359915937993</v>
      </c>
      <c r="F278">
        <v>8.7816163637209694</v>
      </c>
      <c r="G278">
        <v>8.3902821499079696</v>
      </c>
      <c r="H278">
        <v>9.0718666496502802</v>
      </c>
      <c r="I278">
        <v>8.3128877914545498</v>
      </c>
      <c r="J278">
        <v>8.5779750333384097</v>
      </c>
      <c r="K278">
        <v>8.0761058993351504</v>
      </c>
      <c r="L278">
        <v>8.4877858710372092</v>
      </c>
      <c r="M278">
        <v>8.7229193594836403</v>
      </c>
      <c r="N278">
        <v>8.89907578628058</v>
      </c>
      <c r="O278">
        <v>8.8606199251145004</v>
      </c>
      <c r="P278">
        <v>8.1176207427749301</v>
      </c>
      <c r="Q278">
        <v>7.9670857749043096</v>
      </c>
    </row>
    <row r="279" spans="1:17">
      <c r="A279" t="s">
        <v>1864</v>
      </c>
      <c r="B279" s="16" t="s">
        <v>1865</v>
      </c>
      <c r="C279">
        <v>7.30342086559512</v>
      </c>
      <c r="D279">
        <v>7.2357921293189102</v>
      </c>
      <c r="E279">
        <v>7.4355022000648301</v>
      </c>
      <c r="F279">
        <v>7.28164868981656</v>
      </c>
      <c r="G279">
        <v>7.0416356122635104</v>
      </c>
      <c r="H279">
        <v>7.5877283646995997</v>
      </c>
      <c r="I279">
        <v>7.6096583051839799</v>
      </c>
      <c r="J279">
        <v>7.3156948412919096</v>
      </c>
      <c r="K279">
        <v>7.4243171967247301</v>
      </c>
      <c r="L279">
        <v>7.4812953610360804</v>
      </c>
      <c r="M279">
        <v>7.3769205774306199</v>
      </c>
      <c r="N279">
        <v>7.1464124809704996</v>
      </c>
      <c r="O279">
        <v>7.44748021483014</v>
      </c>
      <c r="P279">
        <v>7.5873935827351202</v>
      </c>
      <c r="Q279">
        <v>5.81282804418474</v>
      </c>
    </row>
    <row r="280" spans="1:17">
      <c r="A280" t="s">
        <v>1866</v>
      </c>
      <c r="B280" s="16" t="s">
        <v>1867</v>
      </c>
      <c r="C280">
        <v>10.4386068749369</v>
      </c>
      <c r="D280">
        <v>10.4306775620009</v>
      </c>
      <c r="E280">
        <v>9.5188772433095608</v>
      </c>
      <c r="F280">
        <v>9.5093029078916107</v>
      </c>
      <c r="G280">
        <v>9.5609333053116003</v>
      </c>
      <c r="H280">
        <v>9.2857761891650803</v>
      </c>
      <c r="I280">
        <v>10.300609203988399</v>
      </c>
      <c r="J280">
        <v>8.7211216179701392</v>
      </c>
      <c r="K280">
        <v>11.1213935763755</v>
      </c>
      <c r="L280">
        <v>10.731914489328</v>
      </c>
      <c r="M280">
        <v>9.7213474083591596</v>
      </c>
      <c r="N280">
        <v>9.4408853697905109</v>
      </c>
      <c r="O280">
        <v>9.4855653151072907</v>
      </c>
      <c r="P280">
        <v>9.5443563428054397</v>
      </c>
      <c r="Q280">
        <v>11.4765086217222</v>
      </c>
    </row>
    <row r="281" spans="1:17">
      <c r="A281" t="s">
        <v>1868</v>
      </c>
      <c r="B281" s="16" t="s">
        <v>1869</v>
      </c>
      <c r="C281">
        <v>9.8096385291877102</v>
      </c>
      <c r="D281">
        <v>9.6933717477411001</v>
      </c>
      <c r="E281">
        <v>9.9367336196872404</v>
      </c>
      <c r="F281">
        <v>9.8073475413609703</v>
      </c>
      <c r="G281">
        <v>9.7568942045212701</v>
      </c>
      <c r="H281">
        <v>9.6832387792932497</v>
      </c>
      <c r="I281">
        <v>9.5578194570618606</v>
      </c>
      <c r="J281">
        <v>9.8363354876951608</v>
      </c>
      <c r="K281">
        <v>9.7764179170531396</v>
      </c>
      <c r="L281">
        <v>9.7005739964807098</v>
      </c>
      <c r="M281">
        <v>9.8566695655371106</v>
      </c>
      <c r="N281">
        <v>10.075056490423</v>
      </c>
      <c r="O281">
        <v>9.9972057152429006</v>
      </c>
      <c r="P281">
        <v>9.4469048642536393</v>
      </c>
      <c r="Q281">
        <v>10.587978282891401</v>
      </c>
    </row>
    <row r="282" spans="1:17">
      <c r="A282" t="s">
        <v>1870</v>
      </c>
      <c r="B282" s="16" t="s">
        <v>1871</v>
      </c>
      <c r="C282">
        <v>5.69565330414353</v>
      </c>
      <c r="D282">
        <v>5.0571074914141203</v>
      </c>
      <c r="E282">
        <v>6.2304366762667698</v>
      </c>
      <c r="F282">
        <v>5.3141782898249303</v>
      </c>
      <c r="G282">
        <v>6.1327887893196404</v>
      </c>
      <c r="H282">
        <v>3.30825032505737</v>
      </c>
      <c r="I282">
        <v>5.1886752257753797</v>
      </c>
      <c r="J282">
        <v>4.7816009704995297</v>
      </c>
      <c r="K282">
        <v>5.0794887154244499</v>
      </c>
      <c r="L282">
        <v>6.3396327776280996</v>
      </c>
      <c r="M282">
        <v>5.83646315568744</v>
      </c>
      <c r="N282">
        <v>6.8457055562953402</v>
      </c>
      <c r="O282">
        <v>5.1388149344389698</v>
      </c>
      <c r="P282">
        <v>3.6194497939779602</v>
      </c>
      <c r="Q282">
        <v>7.1565710053807701</v>
      </c>
    </row>
    <row r="283" spans="1:17">
      <c r="A283" t="s">
        <v>1872</v>
      </c>
      <c r="B283" s="16" t="s">
        <v>1873</v>
      </c>
      <c r="C283">
        <v>8.7519889931166492</v>
      </c>
      <c r="D283">
        <v>8.5538435905807404</v>
      </c>
      <c r="E283">
        <v>9.1212844444003807</v>
      </c>
      <c r="F283">
        <v>8.9201701170622396</v>
      </c>
      <c r="G283">
        <v>9.6955309000711107</v>
      </c>
      <c r="H283">
        <v>8.1668002578767798</v>
      </c>
      <c r="I283">
        <v>8.6663950131939398</v>
      </c>
      <c r="J283">
        <v>8.8334346903065004</v>
      </c>
      <c r="K283">
        <v>9.3332202127862907</v>
      </c>
      <c r="L283">
        <v>9.1965534034509595</v>
      </c>
      <c r="M283">
        <v>9.34878900539087</v>
      </c>
      <c r="N283">
        <v>9.9092782923927398</v>
      </c>
      <c r="O283">
        <v>9.1046706891925204</v>
      </c>
      <c r="P283">
        <v>8.4999303573473899</v>
      </c>
      <c r="Q283">
        <v>10.895110536000701</v>
      </c>
    </row>
    <row r="284" spans="1:17">
      <c r="A284" t="s">
        <v>1874</v>
      </c>
      <c r="B284" s="16" t="s">
        <v>1875</v>
      </c>
      <c r="C284">
        <v>7.9881288110009603</v>
      </c>
      <c r="D284">
        <v>7.6857187898793402</v>
      </c>
      <c r="E284">
        <v>7.7867704078840099</v>
      </c>
      <c r="F284">
        <v>7.6596378448912503</v>
      </c>
      <c r="G284">
        <v>9.10784969570431</v>
      </c>
      <c r="H284">
        <v>6.6027569335949101</v>
      </c>
      <c r="I284">
        <v>7.8889848124735602</v>
      </c>
      <c r="J284">
        <v>7.5773448449579499</v>
      </c>
      <c r="K284">
        <v>8.0647469792340907</v>
      </c>
      <c r="L284">
        <v>8.4344136228996796</v>
      </c>
      <c r="M284">
        <v>8.5396242932791999</v>
      </c>
      <c r="N284">
        <v>9.2670427646158906</v>
      </c>
      <c r="O284">
        <v>8.0784973832545308</v>
      </c>
      <c r="P284">
        <v>7.7671649027854004</v>
      </c>
      <c r="Q284">
        <v>9.5399466711043193</v>
      </c>
    </row>
    <row r="285" spans="1:17">
      <c r="A285" t="s">
        <v>1876</v>
      </c>
      <c r="B285" s="16" t="s">
        <v>1877</v>
      </c>
      <c r="C285">
        <v>9.2448535155419993</v>
      </c>
      <c r="D285">
        <v>9.3537770204069197</v>
      </c>
      <c r="E285">
        <v>9.1889441324271601</v>
      </c>
      <c r="F285">
        <v>9.0505332554740896</v>
      </c>
      <c r="G285">
        <v>9.1745886131865095</v>
      </c>
      <c r="H285">
        <v>8.9326631521063007</v>
      </c>
      <c r="I285">
        <v>9.45572639014906</v>
      </c>
      <c r="J285">
        <v>9.0538148296882692</v>
      </c>
      <c r="K285">
        <v>9.5468327960684505</v>
      </c>
      <c r="L285">
        <v>9.25565608343374</v>
      </c>
      <c r="M285">
        <v>9.1173083410071705</v>
      </c>
      <c r="N285">
        <v>8.6711319574190409</v>
      </c>
      <c r="O285">
        <v>9.2730758378332698</v>
      </c>
      <c r="P285">
        <v>9.5927918193013895</v>
      </c>
      <c r="Q285">
        <v>9.2656390107680107</v>
      </c>
    </row>
    <row r="286" spans="1:17">
      <c r="A286" t="s">
        <v>1878</v>
      </c>
      <c r="B286" s="16" t="s">
        <v>1879</v>
      </c>
      <c r="C286">
        <v>9.8416449577541805</v>
      </c>
      <c r="D286">
        <v>9.7158558008715499</v>
      </c>
      <c r="E286">
        <v>9.0085666683311398</v>
      </c>
      <c r="F286">
        <v>8.7478469425154106</v>
      </c>
      <c r="G286">
        <v>10.1806950373091</v>
      </c>
      <c r="H286">
        <v>9.1726765942915396</v>
      </c>
      <c r="I286">
        <v>9.60552158537139</v>
      </c>
      <c r="J286">
        <v>8.7167890791923597</v>
      </c>
      <c r="K286">
        <v>9.8499021997315008</v>
      </c>
      <c r="L286">
        <v>9.2966882926712309</v>
      </c>
      <c r="M286">
        <v>9.6140925960809795</v>
      </c>
      <c r="N286">
        <v>9.92415278335368</v>
      </c>
      <c r="O286">
        <v>9.8348135553409897</v>
      </c>
      <c r="P286">
        <v>9.7917264970656692</v>
      </c>
      <c r="Q286">
        <v>10.6852902490437</v>
      </c>
    </row>
    <row r="287" spans="1:17">
      <c r="A287" t="s">
        <v>1880</v>
      </c>
      <c r="B287" s="16" t="s">
        <v>1881</v>
      </c>
      <c r="C287">
        <v>7.34696895994397</v>
      </c>
      <c r="D287">
        <v>7.24311090015064</v>
      </c>
      <c r="E287">
        <v>7.2711941447598996</v>
      </c>
      <c r="F287">
        <v>7.2195275182138001</v>
      </c>
      <c r="G287">
        <v>6.9497333056202697</v>
      </c>
      <c r="H287">
        <v>7.3852487373829199</v>
      </c>
      <c r="I287">
        <v>7.2931626639522102</v>
      </c>
      <c r="J287">
        <v>6.9738646069234704</v>
      </c>
      <c r="K287">
        <v>7.2343608793428498</v>
      </c>
      <c r="L287">
        <v>7.4049096193962303</v>
      </c>
      <c r="M287">
        <v>7.1177355475778201</v>
      </c>
      <c r="N287">
        <v>7.3066770438682598</v>
      </c>
      <c r="O287">
        <v>7.1301899013384098</v>
      </c>
      <c r="P287">
        <v>7.2927645970803701</v>
      </c>
      <c r="Q287">
        <v>5.81282804418474</v>
      </c>
    </row>
    <row r="288" spans="1:17">
      <c r="A288" t="s">
        <v>1882</v>
      </c>
      <c r="B288" s="16" t="s">
        <v>1883</v>
      </c>
      <c r="C288">
        <v>12.5852274653781</v>
      </c>
      <c r="D288">
        <v>12.593744869257399</v>
      </c>
      <c r="E288">
        <v>12.7012442645368</v>
      </c>
      <c r="F288">
        <v>12.2501626211071</v>
      </c>
      <c r="G288">
        <v>12.4569987377646</v>
      </c>
      <c r="H288">
        <v>11.3810484487026</v>
      </c>
      <c r="I288">
        <v>12.3076664155705</v>
      </c>
      <c r="J288">
        <v>12.1235068606453</v>
      </c>
      <c r="K288">
        <v>12.636349933411701</v>
      </c>
      <c r="L288">
        <v>12.0883902616306</v>
      </c>
      <c r="M288">
        <v>11.802330566723301</v>
      </c>
      <c r="N288">
        <v>11.370338944850999</v>
      </c>
      <c r="O288">
        <v>12.019418023898099</v>
      </c>
      <c r="P288">
        <v>12.1933879192863</v>
      </c>
      <c r="Q288">
        <v>13.871322423722001</v>
      </c>
    </row>
    <row r="289" spans="1:17">
      <c r="A289" t="s">
        <v>1884</v>
      </c>
      <c r="B289" s="16" t="s">
        <v>1885</v>
      </c>
      <c r="C289">
        <v>9.5738959964771801</v>
      </c>
      <c r="D289">
        <v>9.5897671314337902</v>
      </c>
      <c r="E289">
        <v>9.7545797558450396</v>
      </c>
      <c r="F289">
        <v>9.7279324760993102</v>
      </c>
      <c r="G289">
        <v>9.4886115192397806</v>
      </c>
      <c r="H289">
        <v>10.433350303065399</v>
      </c>
      <c r="I289">
        <v>10.0060445405053</v>
      </c>
      <c r="J289">
        <v>10.0976721016133</v>
      </c>
      <c r="K289">
        <v>9.5923443906777095</v>
      </c>
      <c r="L289">
        <v>9.8649795030079606</v>
      </c>
      <c r="M289">
        <v>9.9180826698165205</v>
      </c>
      <c r="N289">
        <v>9.8259290746545798</v>
      </c>
      <c r="O289">
        <v>9.9136244988682307</v>
      </c>
      <c r="P289">
        <v>10.1924088345587</v>
      </c>
      <c r="Q289">
        <v>7.1565710053807701</v>
      </c>
    </row>
    <row r="290" spans="1:17">
      <c r="A290" t="s">
        <v>1886</v>
      </c>
      <c r="B290" s="16" t="s">
        <v>1887</v>
      </c>
      <c r="C290">
        <v>8.7220322545155895</v>
      </c>
      <c r="D290">
        <v>8.9584289436452504</v>
      </c>
      <c r="E290">
        <v>8.6561735078658799</v>
      </c>
      <c r="F290">
        <v>9.3187637787283606</v>
      </c>
      <c r="G290">
        <v>8.8365376179062203</v>
      </c>
      <c r="H290">
        <v>8.9798001884388992</v>
      </c>
      <c r="I290">
        <v>8.76185872990464</v>
      </c>
      <c r="J290">
        <v>8.9487543216566507</v>
      </c>
      <c r="K290">
        <v>8.7877609401959198</v>
      </c>
      <c r="L290">
        <v>8.7048373265800407</v>
      </c>
      <c r="M290">
        <v>8.7628604428835395</v>
      </c>
      <c r="N290">
        <v>8.9190173236139696</v>
      </c>
      <c r="O290">
        <v>8.7869527401638905</v>
      </c>
      <c r="P290">
        <v>8.7320551876325592</v>
      </c>
      <c r="Q290">
        <v>8.8614637697687808</v>
      </c>
    </row>
    <row r="291" spans="1:17">
      <c r="A291" t="s">
        <v>1888</v>
      </c>
      <c r="B291" s="16" t="s">
        <v>1889</v>
      </c>
      <c r="C291">
        <v>8.3434303597549597</v>
      </c>
      <c r="D291">
        <v>8.2867523994167307</v>
      </c>
      <c r="E291">
        <v>7.9035386163103496</v>
      </c>
      <c r="F291">
        <v>8.3578776620644302</v>
      </c>
      <c r="G291">
        <v>8.0898264120100301</v>
      </c>
      <c r="H291">
        <v>8.6120205144128406</v>
      </c>
      <c r="I291">
        <v>8.2406256097820094</v>
      </c>
      <c r="J291">
        <v>8.2433831641058806</v>
      </c>
      <c r="K291">
        <v>8.0571243043061802</v>
      </c>
      <c r="L291">
        <v>8.2358350898742305</v>
      </c>
      <c r="M291">
        <v>8.3895039247208807</v>
      </c>
      <c r="N291">
        <v>8.4796259655997694</v>
      </c>
      <c r="O291">
        <v>8.6112020104598805</v>
      </c>
      <c r="P291">
        <v>8.3264073912359695</v>
      </c>
      <c r="Q291">
        <v>5.81282804418474</v>
      </c>
    </row>
    <row r="292" spans="1:17">
      <c r="A292" t="s">
        <v>1890</v>
      </c>
      <c r="B292" s="16" t="s">
        <v>1891</v>
      </c>
      <c r="C292">
        <v>4.0706176854441196</v>
      </c>
      <c r="D292">
        <v>4.3876263279161201</v>
      </c>
      <c r="E292">
        <v>4.3969712788901898</v>
      </c>
      <c r="F292">
        <v>4.0892058755412499</v>
      </c>
      <c r="G292">
        <v>4.3009286659846602</v>
      </c>
      <c r="H292">
        <v>4.1560374762891303</v>
      </c>
      <c r="I292">
        <v>4.0793606969786396</v>
      </c>
      <c r="J292">
        <v>4.3621897727349799</v>
      </c>
      <c r="K292">
        <v>3.6013796825057902</v>
      </c>
      <c r="L292">
        <v>4.1211419556762898</v>
      </c>
      <c r="M292">
        <v>3.90178223458659</v>
      </c>
      <c r="N292">
        <v>4.1706164353931596</v>
      </c>
      <c r="O292">
        <v>3.9295289699043701</v>
      </c>
      <c r="P292">
        <v>4.1712528320562896</v>
      </c>
      <c r="Q292">
        <v>5.09416193408443</v>
      </c>
    </row>
    <row r="293" spans="1:17">
      <c r="A293" t="s">
        <v>1892</v>
      </c>
      <c r="B293" s="16" t="s">
        <v>1893</v>
      </c>
      <c r="C293">
        <v>9.4414737589822995</v>
      </c>
      <c r="D293">
        <v>9.4858577975468492</v>
      </c>
      <c r="E293">
        <v>9.0247587206733701</v>
      </c>
      <c r="F293">
        <v>9.2272117434728305</v>
      </c>
      <c r="G293">
        <v>9.2512276242354794</v>
      </c>
      <c r="H293">
        <v>9.5707572758515909</v>
      </c>
      <c r="I293">
        <v>9.7508259534264301</v>
      </c>
      <c r="J293">
        <v>9.4752362902310505</v>
      </c>
      <c r="K293">
        <v>9.55361640671609</v>
      </c>
      <c r="L293">
        <v>9.6015399621329998</v>
      </c>
      <c r="M293">
        <v>9.5550456971480795</v>
      </c>
      <c r="N293">
        <v>9.1601016176434804</v>
      </c>
      <c r="O293">
        <v>9.5946001813266903</v>
      </c>
      <c r="P293">
        <v>9.9194114410055096</v>
      </c>
      <c r="Q293">
        <v>8.8614637697687808</v>
      </c>
    </row>
    <row r="294" spans="1:17">
      <c r="A294" t="s">
        <v>1894</v>
      </c>
      <c r="B294" s="16" t="s">
        <v>1895</v>
      </c>
      <c r="C294">
        <v>9.6568320131646601</v>
      </c>
      <c r="D294">
        <v>9.5926287179714507</v>
      </c>
      <c r="E294">
        <v>9.9247050402139507</v>
      </c>
      <c r="F294">
        <v>10.234823755055899</v>
      </c>
      <c r="G294">
        <v>9.8695291138849797</v>
      </c>
      <c r="H294">
        <v>10.0082116977234</v>
      </c>
      <c r="I294">
        <v>9.3239413921369305</v>
      </c>
      <c r="J294">
        <v>9.7876042285058098</v>
      </c>
      <c r="K294">
        <v>9.3843441368142795</v>
      </c>
      <c r="L294">
        <v>9.6491542301685804</v>
      </c>
      <c r="M294">
        <v>10.082526545809401</v>
      </c>
      <c r="N294">
        <v>10.445274748659701</v>
      </c>
      <c r="O294">
        <v>10.1723711658741</v>
      </c>
      <c r="P294">
        <v>8.8476610822785897</v>
      </c>
      <c r="Q294">
        <v>10.0294952513164</v>
      </c>
    </row>
    <row r="295" spans="1:17">
      <c r="A295" t="s">
        <v>1896</v>
      </c>
      <c r="B295" s="16" t="s">
        <v>1897</v>
      </c>
      <c r="C295">
        <v>10.2406263974382</v>
      </c>
      <c r="D295">
        <v>10.2790642536285</v>
      </c>
      <c r="E295">
        <v>10.238296953071499</v>
      </c>
      <c r="F295">
        <v>10.5983898648172</v>
      </c>
      <c r="G295">
        <v>10.1455637861852</v>
      </c>
      <c r="H295">
        <v>10.9399391218708</v>
      </c>
      <c r="I295">
        <v>10.120622739466199</v>
      </c>
      <c r="J295">
        <v>10.5124533141733</v>
      </c>
      <c r="K295">
        <v>10.1313867289211</v>
      </c>
      <c r="L295">
        <v>10.263518105602699</v>
      </c>
      <c r="M295">
        <v>10.5276765824918</v>
      </c>
      <c r="N295">
        <v>10.6904476733339</v>
      </c>
      <c r="O295">
        <v>10.5660476393218</v>
      </c>
      <c r="P295">
        <v>9.9374624581380395</v>
      </c>
      <c r="Q295">
        <v>10.4618161310557</v>
      </c>
    </row>
    <row r="296" spans="1:17">
      <c r="A296" t="s">
        <v>1898</v>
      </c>
      <c r="B296" s="16" t="s">
        <v>1899</v>
      </c>
      <c r="C296">
        <v>10.100571635383099</v>
      </c>
      <c r="D296">
        <v>10.1817079311542</v>
      </c>
      <c r="E296">
        <v>10.329748287727901</v>
      </c>
      <c r="F296">
        <v>10.0091380964537</v>
      </c>
      <c r="G296">
        <v>9.6379794536794403</v>
      </c>
      <c r="H296">
        <v>10.3541875950104</v>
      </c>
      <c r="I296">
        <v>9.9817616971931002</v>
      </c>
      <c r="J296">
        <v>10.0012389478477</v>
      </c>
      <c r="K296">
        <v>9.8005707638314004</v>
      </c>
      <c r="L296">
        <v>10.2508654983328</v>
      </c>
      <c r="M296">
        <v>10.057057587344699</v>
      </c>
      <c r="N296">
        <v>10.0728333984898</v>
      </c>
      <c r="O296">
        <v>10.211699216421099</v>
      </c>
      <c r="P296">
        <v>9.8167658931136295</v>
      </c>
      <c r="Q296">
        <v>10.1972634697877</v>
      </c>
    </row>
    <row r="297" spans="1:17">
      <c r="A297" t="s">
        <v>1900</v>
      </c>
      <c r="B297" s="16" t="s">
        <v>1901</v>
      </c>
      <c r="C297">
        <v>11.493831288091201</v>
      </c>
      <c r="D297">
        <v>11.2842021474116</v>
      </c>
      <c r="E297">
        <v>10.7230871521819</v>
      </c>
      <c r="F297">
        <v>10.740047320593099</v>
      </c>
      <c r="G297">
        <v>10.655327616723399</v>
      </c>
      <c r="H297">
        <v>10.2901927821935</v>
      </c>
      <c r="I297">
        <v>11.039358799778899</v>
      </c>
      <c r="J297">
        <v>9.6771238832581208</v>
      </c>
      <c r="K297">
        <v>11.8745198634467</v>
      </c>
      <c r="L297">
        <v>11.9789411751107</v>
      </c>
      <c r="M297">
        <v>11.0786815808243</v>
      </c>
      <c r="N297">
        <v>11.4223378297448</v>
      </c>
      <c r="O297">
        <v>10.543256822222901</v>
      </c>
      <c r="P297">
        <v>9.9713085909201205</v>
      </c>
      <c r="Q297">
        <v>14.1958710476316</v>
      </c>
    </row>
    <row r="298" spans="1:17">
      <c r="A298" t="s">
        <v>1902</v>
      </c>
      <c r="B298" s="16" t="s">
        <v>1903</v>
      </c>
      <c r="C298">
        <v>7.1884001909805804</v>
      </c>
      <c r="D298">
        <v>7.0809906254396298</v>
      </c>
      <c r="E298">
        <v>6.6389320012258004</v>
      </c>
      <c r="F298">
        <v>7.42307154574923</v>
      </c>
      <c r="G298">
        <v>7.1647803584414298</v>
      </c>
      <c r="H298">
        <v>7.5126924894462599</v>
      </c>
      <c r="I298">
        <v>7.1998009364913598</v>
      </c>
      <c r="J298">
        <v>7.0518163365729496</v>
      </c>
      <c r="K298">
        <v>6.8124360013922098</v>
      </c>
      <c r="L298">
        <v>7.1478815104877</v>
      </c>
      <c r="M298">
        <v>7.4522447248468104</v>
      </c>
      <c r="N298">
        <v>7.4980743815892703</v>
      </c>
      <c r="O298">
        <v>7.4832667340853298</v>
      </c>
      <c r="P298">
        <v>7.3029469869286503</v>
      </c>
      <c r="Q298">
        <v>6.9204191934356096</v>
      </c>
    </row>
    <row r="299" spans="1:17">
      <c r="A299" t="s">
        <v>1904</v>
      </c>
      <c r="B299" s="16" t="s">
        <v>1905</v>
      </c>
      <c r="C299">
        <v>8.6829826390762896</v>
      </c>
      <c r="D299">
        <v>8.6640798428834103</v>
      </c>
      <c r="E299">
        <v>8.6182555003072494</v>
      </c>
      <c r="F299">
        <v>8.9837191114441204</v>
      </c>
      <c r="G299">
        <v>8.76065822358294</v>
      </c>
      <c r="H299">
        <v>9.4285142919848699</v>
      </c>
      <c r="I299">
        <v>9.4839948504388705</v>
      </c>
      <c r="J299">
        <v>9.4230125158813802</v>
      </c>
      <c r="K299">
        <v>8.5342289965718994</v>
      </c>
      <c r="L299">
        <v>9.5058913728504901</v>
      </c>
      <c r="M299">
        <v>9.3901744086774297</v>
      </c>
      <c r="N299">
        <v>9.1870756073350694</v>
      </c>
      <c r="O299">
        <v>8.8331865778137608</v>
      </c>
      <c r="P299">
        <v>9.9488329669615592</v>
      </c>
      <c r="Q299">
        <v>7.6950435514148801</v>
      </c>
    </row>
    <row r="300" spans="1:17">
      <c r="A300" t="s">
        <v>482</v>
      </c>
      <c r="B300" s="16" t="s">
        <v>504</v>
      </c>
      <c r="C300">
        <v>8.5247590875631101</v>
      </c>
      <c r="D300">
        <v>8.3725336166029098</v>
      </c>
      <c r="E300">
        <v>8.5572153554240291</v>
      </c>
      <c r="F300">
        <v>8.5715346373041896</v>
      </c>
      <c r="G300">
        <v>8.3510083920980893</v>
      </c>
      <c r="H300">
        <v>9.3025576623224993</v>
      </c>
      <c r="I300">
        <v>8.6837074059724593</v>
      </c>
      <c r="J300">
        <v>8.8010589858237491</v>
      </c>
      <c r="K300">
        <v>8.4377606781218208</v>
      </c>
      <c r="L300">
        <v>8.7232784217255208</v>
      </c>
      <c r="M300">
        <v>8.7470165253091103</v>
      </c>
      <c r="N300">
        <v>8.8839365537627906</v>
      </c>
      <c r="O300">
        <v>8.7930679746233906</v>
      </c>
      <c r="P300">
        <v>8.6666491639749506</v>
      </c>
      <c r="Q300">
        <v>6.9204191934356096</v>
      </c>
    </row>
    <row r="301" spans="1:17">
      <c r="A301" t="s">
        <v>1906</v>
      </c>
      <c r="B301" s="16" t="s">
        <v>1907</v>
      </c>
      <c r="C301">
        <v>5.6726238351308904</v>
      </c>
      <c r="D301">
        <v>5.6168575691991496</v>
      </c>
      <c r="E301">
        <v>5.4725199049354796</v>
      </c>
      <c r="F301">
        <v>5.6714948256673399</v>
      </c>
      <c r="G301">
        <v>5.6978436807120003</v>
      </c>
      <c r="H301">
        <v>6.3518923622338201</v>
      </c>
      <c r="I301">
        <v>6.1921342703290696</v>
      </c>
      <c r="J301">
        <v>6.0832551209501702</v>
      </c>
      <c r="K301">
        <v>5.7767343290393898</v>
      </c>
      <c r="L301">
        <v>5.98142559332394</v>
      </c>
      <c r="M301">
        <v>6.3940755381791998</v>
      </c>
      <c r="N301">
        <v>5.8399741889468402</v>
      </c>
      <c r="O301">
        <v>6.1099074980831301</v>
      </c>
      <c r="P301">
        <v>6.1737439525172801</v>
      </c>
      <c r="Q301">
        <v>2.8218677180984102</v>
      </c>
    </row>
    <row r="302" spans="1:17">
      <c r="A302" t="s">
        <v>1908</v>
      </c>
      <c r="B302" s="16" t="s">
        <v>1909</v>
      </c>
      <c r="C302">
        <v>6.0202746330622601</v>
      </c>
      <c r="D302">
        <v>6.2371739228833798</v>
      </c>
      <c r="E302">
        <v>4.4833795521924502</v>
      </c>
      <c r="F302">
        <v>4.6581111746450903</v>
      </c>
      <c r="G302">
        <v>4.6840610634984499</v>
      </c>
      <c r="H302">
        <v>4.5998748125578501</v>
      </c>
      <c r="I302">
        <v>5.1546550765941603</v>
      </c>
      <c r="J302">
        <v>4.4586654922886897</v>
      </c>
      <c r="K302">
        <v>6.0959187970261004</v>
      </c>
      <c r="L302">
        <v>5.1269350135493204</v>
      </c>
      <c r="M302">
        <v>4.69174350335686</v>
      </c>
      <c r="N302">
        <v>5.3632034605234802</v>
      </c>
      <c r="O302">
        <v>4.6608164090738198</v>
      </c>
      <c r="P302">
        <v>4.8003293124776603</v>
      </c>
      <c r="Q302">
        <v>2.8218677180984102</v>
      </c>
    </row>
    <row r="303" spans="1:17">
      <c r="A303" t="s">
        <v>1910</v>
      </c>
      <c r="B303" s="16" t="s">
        <v>676</v>
      </c>
      <c r="C303">
        <v>8.4798935295772697</v>
      </c>
      <c r="D303">
        <v>8.3078102977405095</v>
      </c>
      <c r="E303">
        <v>8.3047561282345796</v>
      </c>
      <c r="F303">
        <v>8.0367324427647908</v>
      </c>
      <c r="G303">
        <v>8.2478703011938208</v>
      </c>
      <c r="H303">
        <v>7.2910486313910097</v>
      </c>
      <c r="I303">
        <v>7.9805988841116697</v>
      </c>
      <c r="J303">
        <v>7.9091742980489297</v>
      </c>
      <c r="K303">
        <v>8.0417568795180703</v>
      </c>
      <c r="L303">
        <v>7.9968112166957503</v>
      </c>
      <c r="M303">
        <v>7.7355360811979796</v>
      </c>
      <c r="N303">
        <v>8.0529388761267597</v>
      </c>
      <c r="O303">
        <v>7.5761391334623696</v>
      </c>
      <c r="P303">
        <v>7.6284293940590304</v>
      </c>
      <c r="Q303">
        <v>7.8374797051227896</v>
      </c>
    </row>
    <row r="304" spans="1:17">
      <c r="A304" t="s">
        <v>1911</v>
      </c>
      <c r="B304" s="16" t="s">
        <v>940</v>
      </c>
      <c r="C304">
        <v>6.5315893522846098</v>
      </c>
      <c r="D304">
        <v>6.2950113593511103</v>
      </c>
      <c r="E304">
        <v>4.0887687455453801</v>
      </c>
      <c r="F304">
        <v>5.3934871370174804</v>
      </c>
      <c r="G304">
        <v>8.0657641319644195</v>
      </c>
      <c r="H304">
        <v>4.2312229394497098</v>
      </c>
      <c r="I304">
        <v>4.8009391025067796</v>
      </c>
      <c r="J304">
        <v>4.0085972383706396</v>
      </c>
      <c r="K304">
        <v>6.6181099741906699</v>
      </c>
      <c r="L304">
        <v>5.1595357015461403</v>
      </c>
      <c r="M304">
        <v>6.4737476800511802</v>
      </c>
      <c r="N304">
        <v>7.1881862179008804</v>
      </c>
      <c r="O304">
        <v>5.6989257412374803</v>
      </c>
      <c r="P304">
        <v>4.3630835021106398</v>
      </c>
      <c r="Q304">
        <v>5.81282804418474</v>
      </c>
    </row>
    <row r="305" spans="1:17">
      <c r="A305" t="s">
        <v>1912</v>
      </c>
      <c r="B305" s="16" t="s">
        <v>1913</v>
      </c>
      <c r="C305">
        <v>7.7496407277196804</v>
      </c>
      <c r="D305">
        <v>7.8479405902013397</v>
      </c>
      <c r="E305">
        <v>7.9449959594491801</v>
      </c>
      <c r="F305">
        <v>7.9587104650748097</v>
      </c>
      <c r="G305">
        <v>7.70973747676614</v>
      </c>
      <c r="H305">
        <v>8.0390378854465592</v>
      </c>
      <c r="I305">
        <v>7.7804477147118902</v>
      </c>
      <c r="J305">
        <v>7.9832288597836598</v>
      </c>
      <c r="K305">
        <v>7.7982684269121396</v>
      </c>
      <c r="L305">
        <v>7.8981783752191896</v>
      </c>
      <c r="M305">
        <v>7.7435496881232</v>
      </c>
      <c r="N305">
        <v>7.6551136364300802</v>
      </c>
      <c r="O305">
        <v>7.7665162075693601</v>
      </c>
      <c r="P305">
        <v>8.2705159848330094</v>
      </c>
      <c r="Q305">
        <v>5.81282804418474</v>
      </c>
    </row>
    <row r="306" spans="1:17">
      <c r="A306" t="s">
        <v>1914</v>
      </c>
      <c r="B306" s="16" t="s">
        <v>1915</v>
      </c>
      <c r="C306">
        <v>7.4370270394313298</v>
      </c>
      <c r="D306">
        <v>7.5389651014236199</v>
      </c>
      <c r="E306">
        <v>7.4355022000648301</v>
      </c>
      <c r="F306">
        <v>7.8215741329266102</v>
      </c>
      <c r="G306">
        <v>7.6846646393041702</v>
      </c>
      <c r="H306">
        <v>7.9891995022524496</v>
      </c>
      <c r="I306">
        <v>7.44323476794135</v>
      </c>
      <c r="J306">
        <v>7.6789338596999999</v>
      </c>
      <c r="K306">
        <v>7.4824397036450003</v>
      </c>
      <c r="L306">
        <v>7.6115974529348698</v>
      </c>
      <c r="M306">
        <v>7.8251045805827903</v>
      </c>
      <c r="N306">
        <v>7.9107109210076096</v>
      </c>
      <c r="O306">
        <v>7.6898638089583899</v>
      </c>
      <c r="P306">
        <v>7.5104440579032898</v>
      </c>
      <c r="Q306">
        <v>6.2843132996066204</v>
      </c>
    </row>
    <row r="307" spans="1:17">
      <c r="A307" t="s">
        <v>1916</v>
      </c>
      <c r="B307" s="16" t="e">
        <v>#N/A</v>
      </c>
      <c r="C307">
        <v>8.7247814586871506</v>
      </c>
      <c r="D307">
        <v>8.7331503030573998</v>
      </c>
      <c r="E307">
        <v>8.2561920980110806</v>
      </c>
      <c r="F307">
        <v>8.7744463399056301</v>
      </c>
      <c r="G307">
        <v>9.0179548280217006</v>
      </c>
      <c r="H307">
        <v>8.4607149224595499</v>
      </c>
      <c r="I307">
        <v>8.7121073181998092</v>
      </c>
      <c r="J307">
        <v>8.5318581922155605</v>
      </c>
      <c r="K307">
        <v>8.6194804785925108</v>
      </c>
      <c r="L307">
        <v>8.5918152295030001</v>
      </c>
      <c r="M307">
        <v>8.8432997326473597</v>
      </c>
      <c r="N307">
        <v>8.7896033525001194</v>
      </c>
      <c r="O307">
        <v>8.8741433372997598</v>
      </c>
      <c r="P307">
        <v>8.6900739169594203</v>
      </c>
      <c r="Q307">
        <v>6.9204191934356096</v>
      </c>
    </row>
    <row r="308" spans="1:17">
      <c r="A308" t="s">
        <v>1917</v>
      </c>
      <c r="B308" s="16" t="s">
        <v>1918</v>
      </c>
      <c r="C308">
        <v>8.5925568451023295</v>
      </c>
      <c r="D308">
        <v>8.6366076235360598</v>
      </c>
      <c r="E308">
        <v>8.3568637640894803</v>
      </c>
      <c r="F308">
        <v>8.2308955806663402</v>
      </c>
      <c r="G308">
        <v>8.5127802169495297</v>
      </c>
      <c r="H308">
        <v>8.5320393926451104</v>
      </c>
      <c r="I308">
        <v>8.3639070413570504</v>
      </c>
      <c r="J308">
        <v>8.3674428370248606</v>
      </c>
      <c r="K308">
        <v>8.3089263249377101</v>
      </c>
      <c r="L308">
        <v>8.2358350898742305</v>
      </c>
      <c r="M308">
        <v>8.1900292076341596</v>
      </c>
      <c r="N308">
        <v>8.0347671430020497</v>
      </c>
      <c r="O308">
        <v>8.3487061914870999</v>
      </c>
      <c r="P308">
        <v>8.3945440827723505</v>
      </c>
      <c r="Q308">
        <v>8.0859864702427604</v>
      </c>
    </row>
    <row r="309" spans="1:17">
      <c r="A309" t="s">
        <v>1919</v>
      </c>
      <c r="B309" s="16" t="s">
        <v>1920</v>
      </c>
      <c r="C309">
        <v>8.1235100418395501</v>
      </c>
      <c r="D309">
        <v>8.2105279715083395</v>
      </c>
      <c r="E309">
        <v>7.8093979443190804</v>
      </c>
      <c r="F309">
        <v>8.0877807673353193</v>
      </c>
      <c r="G309">
        <v>7.9443168551943302</v>
      </c>
      <c r="H309">
        <v>8.4338781494621404</v>
      </c>
      <c r="I309">
        <v>8.3567282164050702</v>
      </c>
      <c r="J309">
        <v>8.1240875845399305</v>
      </c>
      <c r="K309">
        <v>8.1780151007615007</v>
      </c>
      <c r="L309">
        <v>8.0395047964500801</v>
      </c>
      <c r="M309">
        <v>8.1958786699426707</v>
      </c>
      <c r="N309">
        <v>7.8599994574991801</v>
      </c>
      <c r="O309">
        <v>8.4398866144422104</v>
      </c>
      <c r="P309">
        <v>8.7507408633623793</v>
      </c>
      <c r="Q309">
        <v>6.9204191934356096</v>
      </c>
    </row>
    <row r="310" spans="1:17">
      <c r="A310" t="s">
        <v>1921</v>
      </c>
      <c r="B310" s="16" t="s">
        <v>1922</v>
      </c>
      <c r="C310">
        <v>5.9648587736005902</v>
      </c>
      <c r="D310">
        <v>6.2518558839937999</v>
      </c>
      <c r="E310">
        <v>6.3800143454863703</v>
      </c>
      <c r="F310">
        <v>6.4184400025519999</v>
      </c>
      <c r="G310">
        <v>5.8430458251757198</v>
      </c>
      <c r="H310">
        <v>6.44953046144993</v>
      </c>
      <c r="I310">
        <v>6.3315474419567597</v>
      </c>
      <c r="J310">
        <v>6.3881160171625204</v>
      </c>
      <c r="K310">
        <v>6.4172688586391198</v>
      </c>
      <c r="L310">
        <v>6.0673853986592201</v>
      </c>
      <c r="M310">
        <v>5.8515834476412998</v>
      </c>
      <c r="N310">
        <v>6.0741695914303397</v>
      </c>
      <c r="O310">
        <v>5.8012345763558297</v>
      </c>
      <c r="P310">
        <v>7.0723068801633202</v>
      </c>
      <c r="Q310">
        <v>5.09416193408443</v>
      </c>
    </row>
    <row r="311" spans="1:17">
      <c r="A311" t="s">
        <v>1923</v>
      </c>
      <c r="B311" s="16" t="s">
        <v>1924</v>
      </c>
      <c r="C311">
        <v>6.4131208425870598</v>
      </c>
      <c r="D311">
        <v>6.4556086972253803</v>
      </c>
      <c r="E311">
        <v>6.6389320012258004</v>
      </c>
      <c r="F311">
        <v>6.4788754961203097</v>
      </c>
      <c r="G311">
        <v>6.4941367909898702</v>
      </c>
      <c r="H311">
        <v>6.5282010284564196</v>
      </c>
      <c r="I311">
        <v>8.1521596650516592</v>
      </c>
      <c r="J311">
        <v>7.1645270503343896</v>
      </c>
      <c r="K311">
        <v>6.9259241622594896</v>
      </c>
      <c r="L311">
        <v>7.9348311061702796</v>
      </c>
      <c r="M311">
        <v>7.3717558224692903</v>
      </c>
      <c r="N311">
        <v>7.09462444174304</v>
      </c>
      <c r="O311">
        <v>6.3519688423618099</v>
      </c>
      <c r="P311">
        <v>8.7054816293261101</v>
      </c>
      <c r="Q311">
        <v>7.8374797051227896</v>
      </c>
    </row>
    <row r="312" spans="1:17">
      <c r="A312" t="s">
        <v>1925</v>
      </c>
      <c r="B312" s="16" t="s">
        <v>1926</v>
      </c>
      <c r="C312">
        <v>10.969704469191599</v>
      </c>
      <c r="D312">
        <v>10.995671609027401</v>
      </c>
      <c r="E312">
        <v>10.359413201690099</v>
      </c>
      <c r="F312">
        <v>10.4329702697143</v>
      </c>
      <c r="G312">
        <v>10.4439880923688</v>
      </c>
      <c r="H312">
        <v>10.6520682250982</v>
      </c>
      <c r="I312">
        <v>10.9599003606509</v>
      </c>
      <c r="J312">
        <v>10.471262291038901</v>
      </c>
      <c r="K312">
        <v>10.782818368856599</v>
      </c>
      <c r="L312">
        <v>11.004845942095301</v>
      </c>
      <c r="M312">
        <v>10.960458629440399</v>
      </c>
      <c r="N312">
        <v>10.7494005742399</v>
      </c>
      <c r="O312">
        <v>10.932444285253499</v>
      </c>
      <c r="P312">
        <v>11.2149835793505</v>
      </c>
      <c r="Q312">
        <v>10.2234215656334</v>
      </c>
    </row>
    <row r="313" spans="1:17">
      <c r="A313" t="s">
        <v>1927</v>
      </c>
      <c r="B313" s="16" t="s">
        <v>1928</v>
      </c>
      <c r="C313">
        <v>11.249965132022099</v>
      </c>
      <c r="D313">
        <v>11.3503619315756</v>
      </c>
      <c r="E313">
        <v>11.8687058859656</v>
      </c>
      <c r="F313">
        <v>11.4366168010545</v>
      </c>
      <c r="G313">
        <v>11.2390423732706</v>
      </c>
      <c r="H313">
        <v>11.9200262439158</v>
      </c>
      <c r="I313">
        <v>11.3181561290092</v>
      </c>
      <c r="J313">
        <v>11.5353004891754</v>
      </c>
      <c r="K313">
        <v>11.054583586166</v>
      </c>
      <c r="L313">
        <v>11.2647022957965</v>
      </c>
      <c r="M313">
        <v>11.2788817242583</v>
      </c>
      <c r="N313">
        <v>11.628614752564699</v>
      </c>
      <c r="O313">
        <v>11.421750188348501</v>
      </c>
      <c r="P313">
        <v>11.731359659885101</v>
      </c>
      <c r="Q313">
        <v>10.8285044680522</v>
      </c>
    </row>
    <row r="314" spans="1:17">
      <c r="A314" t="s">
        <v>1929</v>
      </c>
      <c r="B314" s="16" t="s">
        <v>1930</v>
      </c>
      <c r="C314">
        <v>8.1235100418395501</v>
      </c>
      <c r="D314">
        <v>8.1650897414300605</v>
      </c>
      <c r="E314">
        <v>8.0180341608702506</v>
      </c>
      <c r="F314">
        <v>8.4019773116726792</v>
      </c>
      <c r="G314">
        <v>8.1228524268176496</v>
      </c>
      <c r="H314">
        <v>8.6090249793913696</v>
      </c>
      <c r="I314">
        <v>8.1768303381378207</v>
      </c>
      <c r="J314">
        <v>8.4163629109346694</v>
      </c>
      <c r="K314">
        <v>7.6988632198298799</v>
      </c>
      <c r="L314">
        <v>8.0850510301505203</v>
      </c>
      <c r="M314">
        <v>8.2390087936982592</v>
      </c>
      <c r="N314">
        <v>8.2390217207285605</v>
      </c>
      <c r="O314">
        <v>8.2572772677931798</v>
      </c>
      <c r="P314">
        <v>8.2123692572012192</v>
      </c>
      <c r="Q314">
        <v>6.9204191934356096</v>
      </c>
    </row>
    <row r="315" spans="1:17">
      <c r="A315" t="s">
        <v>1931</v>
      </c>
      <c r="B315" s="16" t="s">
        <v>1932</v>
      </c>
      <c r="C315">
        <v>9.3921826909563002</v>
      </c>
      <c r="D315">
        <v>9.3755403215372795</v>
      </c>
      <c r="E315">
        <v>9.7757801790876009</v>
      </c>
      <c r="F315">
        <v>9.3830198174010295</v>
      </c>
      <c r="G315">
        <v>9.6298014602079096</v>
      </c>
      <c r="H315">
        <v>9.4454028696647008</v>
      </c>
      <c r="I315">
        <v>10.189892194645999</v>
      </c>
      <c r="J315">
        <v>9.8931037836035305</v>
      </c>
      <c r="K315">
        <v>9.6805138775977309</v>
      </c>
      <c r="L315">
        <v>10.084604541893601</v>
      </c>
      <c r="M315">
        <v>9.8296619176221895</v>
      </c>
      <c r="N315">
        <v>10.329936413312399</v>
      </c>
      <c r="O315">
        <v>9.6461749563194203</v>
      </c>
      <c r="P315">
        <v>10.4778873190283</v>
      </c>
      <c r="Q315">
        <v>10.666345908434501</v>
      </c>
    </row>
    <row r="316" spans="1:17">
      <c r="A316" t="s">
        <v>1933</v>
      </c>
      <c r="B316" s="16" t="s">
        <v>1934</v>
      </c>
      <c r="C316">
        <v>8.3576729236840492</v>
      </c>
      <c r="D316">
        <v>8.3112902277618392</v>
      </c>
      <c r="E316">
        <v>7.8018948752367301</v>
      </c>
      <c r="F316">
        <v>8.4326709533627096</v>
      </c>
      <c r="G316">
        <v>8.8868241912169506</v>
      </c>
      <c r="H316">
        <v>8.3212367886538505</v>
      </c>
      <c r="I316">
        <v>7.8331533557725299</v>
      </c>
      <c r="J316">
        <v>7.9540623257370999</v>
      </c>
      <c r="K316">
        <v>8.1674346899007801</v>
      </c>
      <c r="L316">
        <v>7.5597102959179097</v>
      </c>
      <c r="M316">
        <v>8.4322456870807603</v>
      </c>
      <c r="N316">
        <v>8.5226258408790105</v>
      </c>
      <c r="O316">
        <v>8.3542324178883494</v>
      </c>
      <c r="P316">
        <v>8.4320803888687408</v>
      </c>
      <c r="Q316">
        <v>7.6950435514148801</v>
      </c>
    </row>
    <row r="317" spans="1:17">
      <c r="A317" t="s">
        <v>1935</v>
      </c>
      <c r="B317" s="16" t="s">
        <v>1936</v>
      </c>
      <c r="C317">
        <v>6.7316197386997496</v>
      </c>
      <c r="D317">
        <v>6.6226079365118098</v>
      </c>
      <c r="E317">
        <v>9.7738656916611504</v>
      </c>
      <c r="F317">
        <v>7.5629735602074097</v>
      </c>
      <c r="G317">
        <v>8.8702560826016104</v>
      </c>
      <c r="H317">
        <v>5.7489183951006302</v>
      </c>
      <c r="I317">
        <v>6.1591987869246898</v>
      </c>
      <c r="J317">
        <v>11.829394443185899</v>
      </c>
      <c r="K317">
        <v>6.5212232845498299</v>
      </c>
      <c r="L317">
        <v>6.7647934956056499</v>
      </c>
      <c r="M317">
        <v>6.2542577506046202</v>
      </c>
      <c r="N317">
        <v>6.8352115657356096</v>
      </c>
      <c r="O317">
        <v>7.2656227724002003</v>
      </c>
      <c r="P317">
        <v>5.9824449333743104</v>
      </c>
      <c r="Q317">
        <v>7.8374797051227896</v>
      </c>
    </row>
    <row r="318" spans="1:17">
      <c r="A318" t="s">
        <v>1937</v>
      </c>
      <c r="B318" s="16" t="s">
        <v>1938</v>
      </c>
      <c r="C318">
        <v>5.8470053502229398</v>
      </c>
      <c r="D318">
        <v>5.59370084060415</v>
      </c>
      <c r="E318">
        <v>6.0115232870691901</v>
      </c>
      <c r="F318">
        <v>5.4925318526965601</v>
      </c>
      <c r="G318">
        <v>5.8198701234814401</v>
      </c>
      <c r="H318">
        <v>5.3395340803022098</v>
      </c>
      <c r="I318">
        <v>5.7570104949229499</v>
      </c>
      <c r="J318">
        <v>8.1076290748476403</v>
      </c>
      <c r="K318">
        <v>7.1861750931338202</v>
      </c>
      <c r="L318">
        <v>6.4958669251150596</v>
      </c>
      <c r="M318">
        <v>5.6055187694871904</v>
      </c>
      <c r="N318">
        <v>5.3632034605234802</v>
      </c>
      <c r="O318">
        <v>5.4042348522540298</v>
      </c>
      <c r="P318">
        <v>5.1241087123202096</v>
      </c>
      <c r="Q318">
        <v>7.3593062614465703</v>
      </c>
    </row>
    <row r="319" spans="1:17">
      <c r="A319" t="s">
        <v>1939</v>
      </c>
      <c r="B319" s="16" t="s">
        <v>1940</v>
      </c>
      <c r="C319">
        <v>7.38923628390895</v>
      </c>
      <c r="D319">
        <v>7.2648461032864997</v>
      </c>
      <c r="E319">
        <v>7.2157407540923399</v>
      </c>
      <c r="F319">
        <v>6.8876994796915101</v>
      </c>
      <c r="G319">
        <v>7.3910775129397202</v>
      </c>
      <c r="H319">
        <v>6.80558063504375</v>
      </c>
      <c r="I319">
        <v>7.0826050305748796</v>
      </c>
      <c r="J319">
        <v>7.3441093173726104</v>
      </c>
      <c r="K319">
        <v>7.7134911821705998</v>
      </c>
      <c r="L319">
        <v>7.0674878530048497</v>
      </c>
      <c r="M319">
        <v>6.8615045265998296</v>
      </c>
      <c r="N319">
        <v>7.0039274521764501</v>
      </c>
      <c r="O319">
        <v>7.1684108656329801</v>
      </c>
      <c r="P319">
        <v>7.2085980835333796</v>
      </c>
      <c r="Q319">
        <v>7.6950435514148801</v>
      </c>
    </row>
    <row r="320" spans="1:17">
      <c r="A320" t="s">
        <v>1941</v>
      </c>
      <c r="B320" s="16" t="s">
        <v>1942</v>
      </c>
      <c r="C320">
        <v>7.0806726399707198</v>
      </c>
      <c r="D320">
        <v>7.2061383105772503</v>
      </c>
      <c r="E320">
        <v>7.54747676036735</v>
      </c>
      <c r="F320">
        <v>7.6228138365519698</v>
      </c>
      <c r="G320">
        <v>7.2528033882645397</v>
      </c>
      <c r="H320">
        <v>6.6386234868921701</v>
      </c>
      <c r="I320">
        <v>6.7613064719492897</v>
      </c>
      <c r="J320">
        <v>7.1898087872719803</v>
      </c>
      <c r="K320">
        <v>7.1578965399402996</v>
      </c>
      <c r="L320">
        <v>7.1711470390333902</v>
      </c>
      <c r="M320">
        <v>7.1841017988793396</v>
      </c>
      <c r="N320">
        <v>7.4090932684121098</v>
      </c>
      <c r="O320">
        <v>7.2419296540509803</v>
      </c>
      <c r="P320">
        <v>6.5105945574874102</v>
      </c>
      <c r="Q320">
        <v>7.6950435514148801</v>
      </c>
    </row>
    <row r="321" spans="1:17">
      <c r="A321" t="s">
        <v>1943</v>
      </c>
      <c r="B321" s="16" t="s">
        <v>1944</v>
      </c>
      <c r="C321">
        <v>9.6262870766609403</v>
      </c>
      <c r="D321">
        <v>9.5997579459478199</v>
      </c>
      <c r="E321">
        <v>9.8612079268563892</v>
      </c>
      <c r="F321">
        <v>9.9499184012505193</v>
      </c>
      <c r="G321">
        <v>9.8984091754931995</v>
      </c>
      <c r="H321">
        <v>10.109162492707201</v>
      </c>
      <c r="I321">
        <v>9.8588974290891098</v>
      </c>
      <c r="J321">
        <v>9.7927578998565696</v>
      </c>
      <c r="K321">
        <v>9.6542455996563508</v>
      </c>
      <c r="L321">
        <v>9.7476527622578608</v>
      </c>
      <c r="M321">
        <v>9.9599109402097206</v>
      </c>
      <c r="N321">
        <v>10.107998190723601</v>
      </c>
      <c r="O321">
        <v>10.050068289578601</v>
      </c>
      <c r="P321">
        <v>9.7971287923191497</v>
      </c>
      <c r="Q321">
        <v>8.9266120302692595</v>
      </c>
    </row>
    <row r="322" spans="1:17">
      <c r="A322" t="s">
        <v>1945</v>
      </c>
      <c r="B322" s="16" t="s">
        <v>1946</v>
      </c>
      <c r="C322">
        <v>9.3482950219461802</v>
      </c>
      <c r="D322">
        <v>9.3655365092940706</v>
      </c>
      <c r="E322">
        <v>9.5370517656035698</v>
      </c>
      <c r="F322">
        <v>9.6750199155128307</v>
      </c>
      <c r="G322">
        <v>9.3718584939734306</v>
      </c>
      <c r="H322">
        <v>10.168339271045999</v>
      </c>
      <c r="I322">
        <v>9.4740808849328708</v>
      </c>
      <c r="J322">
        <v>9.8502441067651905</v>
      </c>
      <c r="K322">
        <v>9.3843441368142795</v>
      </c>
      <c r="L322">
        <v>9.6114722138579101</v>
      </c>
      <c r="M322">
        <v>9.6571086842929201</v>
      </c>
      <c r="N322">
        <v>9.8086653346902306</v>
      </c>
      <c r="O322">
        <v>9.6640771469265694</v>
      </c>
      <c r="P322">
        <v>9.5656153699656592</v>
      </c>
      <c r="Q322">
        <v>8.1958182219819093</v>
      </c>
    </row>
    <row r="323" spans="1:17">
      <c r="A323" t="s">
        <v>1947</v>
      </c>
      <c r="B323" s="16" t="s">
        <v>1948</v>
      </c>
      <c r="C323">
        <v>9.8517388282886103</v>
      </c>
      <c r="D323">
        <v>9.8147493556415402</v>
      </c>
      <c r="E323">
        <v>9.8023195834984307</v>
      </c>
      <c r="F323">
        <v>10.1376074775745</v>
      </c>
      <c r="G323">
        <v>10.073831683616699</v>
      </c>
      <c r="H323">
        <v>9.7404637624889592</v>
      </c>
      <c r="I323">
        <v>9.6009735850460807</v>
      </c>
      <c r="J323">
        <v>9.7999422459488592</v>
      </c>
      <c r="K323">
        <v>9.5657470868539107</v>
      </c>
      <c r="L323">
        <v>9.6899000573446799</v>
      </c>
      <c r="M323">
        <v>9.9074333064377402</v>
      </c>
      <c r="N323">
        <v>9.9916083901419999</v>
      </c>
      <c r="O323">
        <v>10.058552427275201</v>
      </c>
      <c r="P323">
        <v>9.5571493203289108</v>
      </c>
      <c r="Q323">
        <v>10.4396731967666</v>
      </c>
    </row>
    <row r="324" spans="1:17">
      <c r="A324" t="s">
        <v>1949</v>
      </c>
      <c r="B324" s="16" t="s">
        <v>1950</v>
      </c>
      <c r="C324">
        <v>8.5865234826024004</v>
      </c>
      <c r="D324">
        <v>8.5626290869313397</v>
      </c>
      <c r="E324">
        <v>8.82472842888839</v>
      </c>
      <c r="F324">
        <v>8.8122809684789996</v>
      </c>
      <c r="G324">
        <v>8.5856407012183205</v>
      </c>
      <c r="H324">
        <v>9.1315253086758599</v>
      </c>
      <c r="I324">
        <v>8.4608279781876394</v>
      </c>
      <c r="J324">
        <v>9.0486534879959795</v>
      </c>
      <c r="K324">
        <v>8.2665969302074505</v>
      </c>
      <c r="L324">
        <v>8.1986509391093598</v>
      </c>
      <c r="M324">
        <v>8.6266256236930303</v>
      </c>
      <c r="N324">
        <v>8.7677751474532108</v>
      </c>
      <c r="O324">
        <v>8.73707415902315</v>
      </c>
      <c r="P324">
        <v>8.8751702946502196</v>
      </c>
      <c r="Q324">
        <v>8.48255560796823</v>
      </c>
    </row>
    <row r="325" spans="1:17">
      <c r="A325" t="s">
        <v>1951</v>
      </c>
      <c r="B325" s="16" t="s">
        <v>1952</v>
      </c>
      <c r="C325">
        <v>9.0148894649904996</v>
      </c>
      <c r="D325">
        <v>8.9539845788906796</v>
      </c>
      <c r="E325">
        <v>9.5749286494505093</v>
      </c>
      <c r="F325">
        <v>9.3464231168624003</v>
      </c>
      <c r="G325">
        <v>9.4922248211512894</v>
      </c>
      <c r="H325">
        <v>10.1784754105527</v>
      </c>
      <c r="I325">
        <v>9.8576270842022407</v>
      </c>
      <c r="J325">
        <v>10.5831623756879</v>
      </c>
      <c r="K325">
        <v>9.4657190614773992</v>
      </c>
      <c r="L325">
        <v>9.8228559389487504</v>
      </c>
      <c r="M325">
        <v>9.9607695942044892</v>
      </c>
      <c r="N325">
        <v>10.3392146070337</v>
      </c>
      <c r="O325">
        <v>10.0243123182593</v>
      </c>
      <c r="P325">
        <v>9.7157927314236296</v>
      </c>
      <c r="Q325">
        <v>10.4618161310557</v>
      </c>
    </row>
    <row r="326" spans="1:17">
      <c r="A326" t="s">
        <v>1953</v>
      </c>
      <c r="B326" s="16" t="s">
        <v>1954</v>
      </c>
      <c r="C326">
        <v>7.8488145663592901</v>
      </c>
      <c r="D326">
        <v>7.9317506448125501</v>
      </c>
      <c r="E326">
        <v>8.1420280799080693</v>
      </c>
      <c r="F326">
        <v>8.2517042368415598</v>
      </c>
      <c r="G326">
        <v>8.1413900255043803</v>
      </c>
      <c r="H326">
        <v>8.0434843005010599</v>
      </c>
      <c r="I326">
        <v>7.5852747023070002</v>
      </c>
      <c r="J326">
        <v>7.8861945035897199</v>
      </c>
      <c r="K326">
        <v>7.8477217694945702</v>
      </c>
      <c r="L326">
        <v>7.8557973305008897</v>
      </c>
      <c r="M326">
        <v>8.4347208723887892</v>
      </c>
      <c r="N326">
        <v>8.4456537076516405</v>
      </c>
      <c r="O326">
        <v>8.3037166080548204</v>
      </c>
      <c r="P326">
        <v>7.3130577291766397</v>
      </c>
      <c r="Q326">
        <v>9.5399466711043193</v>
      </c>
    </row>
    <row r="327" spans="1:17">
      <c r="A327" t="s">
        <v>1955</v>
      </c>
      <c r="B327" s="16" t="s">
        <v>1956</v>
      </c>
      <c r="C327">
        <v>6.8374094073843299</v>
      </c>
      <c r="D327">
        <v>6.7922390863801096</v>
      </c>
      <c r="E327">
        <v>7.0606604978116003</v>
      </c>
      <c r="F327">
        <v>7.3346991491430797</v>
      </c>
      <c r="G327">
        <v>7.1092540893868801</v>
      </c>
      <c r="H327">
        <v>6.3227184017824802</v>
      </c>
      <c r="I327">
        <v>6.6118666184956396</v>
      </c>
      <c r="J327">
        <v>6.7623606751438903</v>
      </c>
      <c r="K327">
        <v>6.69903673516112</v>
      </c>
      <c r="L327">
        <v>6.6697798190484097</v>
      </c>
      <c r="M327">
        <v>6.8088659286293201</v>
      </c>
      <c r="N327">
        <v>6.5949304227929604</v>
      </c>
      <c r="O327">
        <v>6.7561416002305998</v>
      </c>
      <c r="P327">
        <v>6.1959331872939396</v>
      </c>
      <c r="Q327">
        <v>7.6950435514148801</v>
      </c>
    </row>
    <row r="328" spans="1:17">
      <c r="A328" t="s">
        <v>1957</v>
      </c>
      <c r="B328" s="16" t="s">
        <v>1958</v>
      </c>
      <c r="C328">
        <v>7.1884001909805804</v>
      </c>
      <c r="D328">
        <v>7.0395330447340898</v>
      </c>
      <c r="E328">
        <v>7.2043884532365698</v>
      </c>
      <c r="F328">
        <v>7.3084187231861604</v>
      </c>
      <c r="G328">
        <v>7.3754837261365198</v>
      </c>
      <c r="H328">
        <v>7.8232547837607704</v>
      </c>
      <c r="I328">
        <v>7.1672811779998904</v>
      </c>
      <c r="J328">
        <v>7.4472347649922996</v>
      </c>
      <c r="K328">
        <v>7.28752089893944</v>
      </c>
      <c r="L328">
        <v>7.4114323954884904</v>
      </c>
      <c r="M328">
        <v>7.7234313996964099</v>
      </c>
      <c r="N328">
        <v>7.9206424008775702</v>
      </c>
      <c r="O328">
        <v>7.5570791178491996</v>
      </c>
      <c r="P328">
        <v>7.5192001112531797</v>
      </c>
      <c r="Q328">
        <v>6.6375058506955904</v>
      </c>
    </row>
    <row r="329" spans="1:17">
      <c r="A329" t="s">
        <v>1959</v>
      </c>
      <c r="B329" s="16" t="s">
        <v>1960</v>
      </c>
      <c r="C329">
        <v>7.1479175811950704</v>
      </c>
      <c r="D329">
        <v>7.5089426218584796</v>
      </c>
      <c r="E329">
        <v>7.04800723539954</v>
      </c>
      <c r="F329">
        <v>7.2124563554963999</v>
      </c>
      <c r="G329">
        <v>6.98102650971747</v>
      </c>
      <c r="H329">
        <v>7.91348301616567</v>
      </c>
      <c r="I329">
        <v>7.2472401679243204</v>
      </c>
      <c r="J329">
        <v>7.29255167474129</v>
      </c>
      <c r="K329">
        <v>7.3005091443963801</v>
      </c>
      <c r="L329">
        <v>7.0757329452945799</v>
      </c>
      <c r="M329">
        <v>7.34037140201431</v>
      </c>
      <c r="N329">
        <v>7.3660909581450102</v>
      </c>
      <c r="O329">
        <v>7.3288334045878498</v>
      </c>
      <c r="P329">
        <v>7.8318209036303701</v>
      </c>
      <c r="Q329">
        <v>5.09416193408443</v>
      </c>
    </row>
    <row r="330" spans="1:17">
      <c r="A330" t="s">
        <v>1961</v>
      </c>
      <c r="B330" s="16" t="s">
        <v>598</v>
      </c>
      <c r="C330">
        <v>8.3505692338177795</v>
      </c>
      <c r="D330">
        <v>8.4152006479511208</v>
      </c>
      <c r="E330">
        <v>8.5793132591852306</v>
      </c>
      <c r="F330">
        <v>8.3610727756212295</v>
      </c>
      <c r="G330">
        <v>8.3510083920980893</v>
      </c>
      <c r="H330">
        <v>8.5939532288299993</v>
      </c>
      <c r="I330">
        <v>8.5672723120630003</v>
      </c>
      <c r="J330">
        <v>8.6110361337784607</v>
      </c>
      <c r="K330">
        <v>8.7048557679641299</v>
      </c>
      <c r="L330">
        <v>8.5273069118661802</v>
      </c>
      <c r="M330">
        <v>8.5047126323998494</v>
      </c>
      <c r="N330">
        <v>8.1104622847137993</v>
      </c>
      <c r="O330">
        <v>8.5059176210278409</v>
      </c>
      <c r="P330">
        <v>8.6022561904341206</v>
      </c>
      <c r="Q330">
        <v>7.9670857749043096</v>
      </c>
    </row>
    <row r="331" spans="1:17">
      <c r="A331" t="s">
        <v>1962</v>
      </c>
      <c r="B331" s="16" t="s">
        <v>1963</v>
      </c>
      <c r="C331">
        <v>6.7748786480461201</v>
      </c>
      <c r="D331">
        <v>6.55341663957745</v>
      </c>
      <c r="E331">
        <v>5.6194037323530299</v>
      </c>
      <c r="F331">
        <v>6.1767486539667296</v>
      </c>
      <c r="G331">
        <v>7.1738294645290104</v>
      </c>
      <c r="H331">
        <v>7.1244863762234703</v>
      </c>
      <c r="I331">
        <v>5.9436150510419798</v>
      </c>
      <c r="J331">
        <v>6.2255268743051504</v>
      </c>
      <c r="K331">
        <v>6.40523557489675</v>
      </c>
      <c r="L331">
        <v>6.0164413304659004</v>
      </c>
      <c r="M331">
        <v>7.1422251915563102</v>
      </c>
      <c r="N331">
        <v>7.5178495561431902</v>
      </c>
      <c r="O331">
        <v>7.3676573209893501</v>
      </c>
      <c r="P331">
        <v>6.7533740341081696</v>
      </c>
      <c r="Q331">
        <v>5.81282804418474</v>
      </c>
    </row>
    <row r="332" spans="1:17">
      <c r="A332" t="s">
        <v>1964</v>
      </c>
      <c r="B332" s="16" t="s">
        <v>1965</v>
      </c>
      <c r="C332">
        <v>7.2277727119103501</v>
      </c>
      <c r="D332">
        <v>7.24311090015064</v>
      </c>
      <c r="E332">
        <v>7.2711941447598996</v>
      </c>
      <c r="F332">
        <v>7.7206521667665999</v>
      </c>
      <c r="G332">
        <v>7.4141555573024602</v>
      </c>
      <c r="H332">
        <v>7.61189515386988</v>
      </c>
      <c r="I332">
        <v>7.0999446418427796</v>
      </c>
      <c r="J332">
        <v>7.6473812472211504</v>
      </c>
      <c r="K332">
        <v>6.9672864669719798</v>
      </c>
      <c r="L332">
        <v>6.8634530912736</v>
      </c>
      <c r="M332">
        <v>6.9953362343408001</v>
      </c>
      <c r="N332">
        <v>7.09462444174304</v>
      </c>
      <c r="O332">
        <v>7.0573597939647801</v>
      </c>
      <c r="P332">
        <v>7.1867625795696704</v>
      </c>
      <c r="Q332">
        <v>7.1565710053807701</v>
      </c>
    </row>
    <row r="333" spans="1:17">
      <c r="A333" t="s">
        <v>1966</v>
      </c>
      <c r="B333" s="16" t="s">
        <v>1967</v>
      </c>
      <c r="C333">
        <v>8.5774258317993493</v>
      </c>
      <c r="D333">
        <v>8.4503425575365902</v>
      </c>
      <c r="E333">
        <v>8.5302428497848393</v>
      </c>
      <c r="F333">
        <v>8.5436871186585108</v>
      </c>
      <c r="G333">
        <v>8.2088563885042003</v>
      </c>
      <c r="H333">
        <v>7.6648306599170599</v>
      </c>
      <c r="I333">
        <v>8.1521596650516592</v>
      </c>
      <c r="J333">
        <v>8.3168039100286002</v>
      </c>
      <c r="K333">
        <v>8.0761058993351504</v>
      </c>
      <c r="L333">
        <v>7.97498035067294</v>
      </c>
      <c r="M333">
        <v>8.0024973903144492</v>
      </c>
      <c r="N333">
        <v>7.5881178842392698</v>
      </c>
      <c r="O333">
        <v>8.0275152162073304</v>
      </c>
      <c r="P333">
        <v>8.1118484258331307</v>
      </c>
      <c r="Q333">
        <v>8.48255560796823</v>
      </c>
    </row>
    <row r="334" spans="1:17">
      <c r="A334" t="s">
        <v>1968</v>
      </c>
      <c r="B334" s="16" t="s">
        <v>1969</v>
      </c>
      <c r="C334">
        <v>10.855216405278201</v>
      </c>
      <c r="D334">
        <v>10.839423954708</v>
      </c>
      <c r="E334">
        <v>10.909004991037399</v>
      </c>
      <c r="F334">
        <v>11.4691694458232</v>
      </c>
      <c r="G334">
        <v>10.9593165380795</v>
      </c>
      <c r="H334">
        <v>10.9261698020268</v>
      </c>
      <c r="I334">
        <v>10.562363078326999</v>
      </c>
      <c r="J334">
        <v>11.25707770052</v>
      </c>
      <c r="K334">
        <v>10.7816632788525</v>
      </c>
      <c r="L334">
        <v>11.054573726472301</v>
      </c>
      <c r="M334">
        <v>10.8118267620679</v>
      </c>
      <c r="N334">
        <v>10.667059487126901</v>
      </c>
      <c r="O334">
        <v>10.578489789595499</v>
      </c>
      <c r="P334">
        <v>10.319227683057701</v>
      </c>
      <c r="Q334">
        <v>9.9057254354815303</v>
      </c>
    </row>
    <row r="335" spans="1:17">
      <c r="A335" t="s">
        <v>1970</v>
      </c>
      <c r="B335" s="16" t="s">
        <v>1971</v>
      </c>
      <c r="C335">
        <v>12.244822536004801</v>
      </c>
      <c r="D335">
        <v>12.2927061533179</v>
      </c>
      <c r="E335">
        <v>12.1757459352383</v>
      </c>
      <c r="F335">
        <v>12.682938741931499</v>
      </c>
      <c r="G335">
        <v>12.289316004637399</v>
      </c>
      <c r="H335">
        <v>12.568566910759101</v>
      </c>
      <c r="I335">
        <v>12.0637282390739</v>
      </c>
      <c r="J335">
        <v>12.791111166152399</v>
      </c>
      <c r="K335">
        <v>12.2725256829778</v>
      </c>
      <c r="L335">
        <v>12.238527504743599</v>
      </c>
      <c r="M335">
        <v>12.087593630660299</v>
      </c>
      <c r="N335">
        <v>11.7259039074182</v>
      </c>
      <c r="O335">
        <v>12.002369286644701</v>
      </c>
      <c r="P335">
        <v>12.2971113307875</v>
      </c>
      <c r="Q335">
        <v>11.9379450451625</v>
      </c>
    </row>
    <row r="336" spans="1:17">
      <c r="A336" t="s">
        <v>1972</v>
      </c>
      <c r="B336" s="16" t="s">
        <v>1973</v>
      </c>
      <c r="C336">
        <v>12.7903533367958</v>
      </c>
      <c r="D336">
        <v>12.7979811662505</v>
      </c>
      <c r="E336">
        <v>12.565355290470499</v>
      </c>
      <c r="F336">
        <v>13.150622516014501</v>
      </c>
      <c r="G336">
        <v>12.760568106153601</v>
      </c>
      <c r="H336">
        <v>12.5635484400987</v>
      </c>
      <c r="I336">
        <v>12.438531087409601</v>
      </c>
      <c r="J336">
        <v>12.9195110249885</v>
      </c>
      <c r="K336">
        <v>12.6893590423634</v>
      </c>
      <c r="L336">
        <v>12.521133849145199</v>
      </c>
      <c r="M336">
        <v>12.4009742423614</v>
      </c>
      <c r="N336">
        <v>11.9108802915936</v>
      </c>
      <c r="O336">
        <v>12.1891599970511</v>
      </c>
      <c r="P336">
        <v>12.620770410003299</v>
      </c>
      <c r="Q336">
        <v>11.049299013344999</v>
      </c>
    </row>
    <row r="337" spans="1:17">
      <c r="A337" t="s">
        <v>1974</v>
      </c>
      <c r="B337" s="16" t="s">
        <v>1975</v>
      </c>
      <c r="C337">
        <v>9.8987431605153198</v>
      </c>
      <c r="D337">
        <v>9.855822030993</v>
      </c>
      <c r="E337">
        <v>9.8135458255501806</v>
      </c>
      <c r="F337">
        <v>10.223462764617601</v>
      </c>
      <c r="G337">
        <v>9.5865119904053202</v>
      </c>
      <c r="H337">
        <v>8.8231966160358297</v>
      </c>
      <c r="I337">
        <v>9.0356983999119898</v>
      </c>
      <c r="J337">
        <v>9.7199576078124608</v>
      </c>
      <c r="K337">
        <v>9.3843441368142795</v>
      </c>
      <c r="L337">
        <v>8.7492203191115792</v>
      </c>
      <c r="M337">
        <v>8.7882411848540407</v>
      </c>
      <c r="N337">
        <v>8.0070723907748906</v>
      </c>
      <c r="O337">
        <v>8.8722191686005196</v>
      </c>
      <c r="P337">
        <v>9.2376734199743709</v>
      </c>
      <c r="Q337">
        <v>11.214901564222499</v>
      </c>
    </row>
    <row r="338" spans="1:17">
      <c r="A338" t="s">
        <v>1976</v>
      </c>
      <c r="B338" s="16" t="s">
        <v>1977</v>
      </c>
      <c r="C338">
        <v>9.7325289957811201</v>
      </c>
      <c r="D338">
        <v>9.95366141492471</v>
      </c>
      <c r="E338">
        <v>9.3285296297803093</v>
      </c>
      <c r="F338">
        <v>10.025333334667</v>
      </c>
      <c r="G338">
        <v>9.1564841963036496</v>
      </c>
      <c r="H338">
        <v>9.4420409365557099</v>
      </c>
      <c r="I338">
        <v>8.7940975605279892</v>
      </c>
      <c r="J338">
        <v>9.6760086823402496</v>
      </c>
      <c r="K338">
        <v>9.1430115683281397</v>
      </c>
      <c r="L338">
        <v>8.4754043104696404</v>
      </c>
      <c r="M338">
        <v>8.3971392720148206</v>
      </c>
      <c r="N338">
        <v>7.6250471153328698</v>
      </c>
      <c r="O338">
        <v>8.5034331135576195</v>
      </c>
      <c r="P338">
        <v>9.1503107662963306</v>
      </c>
      <c r="Q338">
        <v>9.8053894822166399</v>
      </c>
    </row>
    <row r="339" spans="1:17">
      <c r="A339" t="s">
        <v>1978</v>
      </c>
      <c r="B339" s="16" t="s">
        <v>1979</v>
      </c>
      <c r="C339">
        <v>8.3035216986580291</v>
      </c>
      <c r="D339">
        <v>8.50302174502926</v>
      </c>
      <c r="E339">
        <v>8.2616696238133507</v>
      </c>
      <c r="F339">
        <v>8.5576781148695904</v>
      </c>
      <c r="G339">
        <v>8.2044555846925107</v>
      </c>
      <c r="H339">
        <v>8.6906333414424193</v>
      </c>
      <c r="I339">
        <v>8.4131819569564108</v>
      </c>
      <c r="J339">
        <v>8.5293896390898603</v>
      </c>
      <c r="K339">
        <v>8.3343704489501906</v>
      </c>
      <c r="L339">
        <v>7.8653237159359</v>
      </c>
      <c r="M339">
        <v>7.8401284247997198</v>
      </c>
      <c r="N339">
        <v>7.8496392949471501</v>
      </c>
      <c r="O339">
        <v>7.8972506796085398</v>
      </c>
      <c r="P339">
        <v>8.6705798134941592</v>
      </c>
      <c r="Q339">
        <v>8.5667227177791094</v>
      </c>
    </row>
    <row r="340" spans="1:17">
      <c r="A340" t="s">
        <v>1980</v>
      </c>
      <c r="B340" s="16" t="s">
        <v>1981</v>
      </c>
      <c r="C340">
        <v>7.0977815649052802</v>
      </c>
      <c r="D340">
        <v>7.2648461032864997</v>
      </c>
      <c r="E340">
        <v>6.8580293081962402</v>
      </c>
      <c r="F340">
        <v>7.2335662504588596</v>
      </c>
      <c r="G340">
        <v>6.6839789347614902</v>
      </c>
      <c r="H340">
        <v>6.9831940474075296</v>
      </c>
      <c r="I340">
        <v>6.4174232226032499</v>
      </c>
      <c r="J340">
        <v>7.1059607573180203</v>
      </c>
      <c r="K340">
        <v>6.53231920245815</v>
      </c>
      <c r="L340">
        <v>5.2224425229396996</v>
      </c>
      <c r="M340">
        <v>5.4337223318735699</v>
      </c>
      <c r="N340">
        <v>5.2701073739484503</v>
      </c>
      <c r="O340">
        <v>5.7679589310462198</v>
      </c>
      <c r="P340">
        <v>7.0114628697230597</v>
      </c>
      <c r="Q340">
        <v>6.6375058506955904</v>
      </c>
    </row>
    <row r="341" spans="1:17">
      <c r="A341" t="s">
        <v>1982</v>
      </c>
      <c r="B341" s="16" t="s">
        <v>1983</v>
      </c>
      <c r="C341">
        <v>8.7220322545155895</v>
      </c>
      <c r="D341">
        <v>8.7253474346936706</v>
      </c>
      <c r="E341">
        <v>8.7012031030830901</v>
      </c>
      <c r="F341">
        <v>9.0525103860862597</v>
      </c>
      <c r="G341">
        <v>8.8591039688551092</v>
      </c>
      <c r="H341">
        <v>8.8049889620150203</v>
      </c>
      <c r="I341">
        <v>8.9308665211358207</v>
      </c>
      <c r="J341">
        <v>8.8354342382356901</v>
      </c>
      <c r="K341">
        <v>8.7854571911502592</v>
      </c>
      <c r="L341">
        <v>8.73630771115001</v>
      </c>
      <c r="M341">
        <v>9.0511137656155594</v>
      </c>
      <c r="N341">
        <v>8.7787305540148495</v>
      </c>
      <c r="O341">
        <v>9.0512512782191301</v>
      </c>
      <c r="P341">
        <v>8.5940010267859304</v>
      </c>
      <c r="Q341">
        <v>9.9057254354815303</v>
      </c>
    </row>
    <row r="342" spans="1:17">
      <c r="A342" t="s">
        <v>1984</v>
      </c>
      <c r="B342" s="16" t="s">
        <v>1985</v>
      </c>
      <c r="C342">
        <v>8.7082070519259407</v>
      </c>
      <c r="D342">
        <v>8.5390810646085793</v>
      </c>
      <c r="E342">
        <v>8.1479562815056408</v>
      </c>
      <c r="F342">
        <v>7.7206521667665999</v>
      </c>
      <c r="G342">
        <v>7.47394521252407</v>
      </c>
      <c r="H342">
        <v>7.0990323068118402</v>
      </c>
      <c r="I342">
        <v>7.9805988841116697</v>
      </c>
      <c r="J342">
        <v>7.1645270503343896</v>
      </c>
      <c r="K342">
        <v>8.9813384001591299</v>
      </c>
      <c r="L342">
        <v>9.0203008528281092</v>
      </c>
      <c r="M342">
        <v>7.8137329219259701</v>
      </c>
      <c r="N342">
        <v>8.1234169947229091</v>
      </c>
      <c r="O342">
        <v>7.6898638089583899</v>
      </c>
      <c r="P342">
        <v>6.7080071231198604</v>
      </c>
      <c r="Q342">
        <v>10.6276941706183</v>
      </c>
    </row>
    <row r="343" spans="1:17">
      <c r="A343" t="s">
        <v>1986</v>
      </c>
      <c r="B343" s="16" t="s">
        <v>1987</v>
      </c>
      <c r="C343">
        <v>8.8382967904125902</v>
      </c>
      <c r="D343">
        <v>8.3251265292147192</v>
      </c>
      <c r="E343">
        <v>8.9316482232184793</v>
      </c>
      <c r="F343">
        <v>8.5492998210768203</v>
      </c>
      <c r="G343">
        <v>8.4984746007408596</v>
      </c>
      <c r="H343">
        <v>6.2778020360148901</v>
      </c>
      <c r="I343">
        <v>8.1890090669956805</v>
      </c>
      <c r="J343">
        <v>7.85102228996878</v>
      </c>
      <c r="K343">
        <v>9.5737778991421596</v>
      </c>
      <c r="L343">
        <v>9.5654986899138592</v>
      </c>
      <c r="M343">
        <v>8.4689344786996301</v>
      </c>
      <c r="N343">
        <v>8.8965635924266095</v>
      </c>
      <c r="O343">
        <v>8.4189454921787199</v>
      </c>
      <c r="P343">
        <v>5.5682221171507997</v>
      </c>
      <c r="Q343">
        <v>11.1885878166892</v>
      </c>
    </row>
    <row r="344" spans="1:17">
      <c r="A344" t="s">
        <v>1988</v>
      </c>
      <c r="B344" s="16" t="s">
        <v>1989</v>
      </c>
      <c r="C344">
        <v>11.2712720602108</v>
      </c>
      <c r="D344">
        <v>10.8370128486587</v>
      </c>
      <c r="E344">
        <v>10.8566060519845</v>
      </c>
      <c r="F344">
        <v>11.305584840396801</v>
      </c>
      <c r="G344">
        <v>10.823941762156</v>
      </c>
      <c r="H344">
        <v>9.9167158974404295</v>
      </c>
      <c r="I344">
        <v>10.4522185102647</v>
      </c>
      <c r="J344">
        <v>10.460292376656801</v>
      </c>
      <c r="K344">
        <v>11.139991718317701</v>
      </c>
      <c r="L344">
        <v>11.7028833118415</v>
      </c>
      <c r="M344">
        <v>11.467398992116999</v>
      </c>
      <c r="N344">
        <v>11.905581414478</v>
      </c>
      <c r="O344">
        <v>11.465789946262101</v>
      </c>
      <c r="P344">
        <v>8.8580386323664708</v>
      </c>
      <c r="Q344">
        <v>13.357627524614101</v>
      </c>
    </row>
    <row r="345" spans="1:17">
      <c r="A345" t="s">
        <v>1990</v>
      </c>
      <c r="B345" s="16" t="s">
        <v>1991</v>
      </c>
      <c r="C345">
        <v>7.3325990548343798</v>
      </c>
      <c r="D345">
        <v>6.9706028008889103</v>
      </c>
      <c r="E345">
        <v>7.5653201361319704</v>
      </c>
      <c r="F345">
        <v>7.8075826569701103</v>
      </c>
      <c r="G345">
        <v>7.1280025223572601</v>
      </c>
      <c r="H345">
        <v>5.24699422619977</v>
      </c>
      <c r="I345">
        <v>6.3462251697709</v>
      </c>
      <c r="J345">
        <v>6.0135244304895803</v>
      </c>
      <c r="K345">
        <v>7.3575458620325502</v>
      </c>
      <c r="L345">
        <v>7.9348311061702796</v>
      </c>
      <c r="M345">
        <v>7.1899856980448904</v>
      </c>
      <c r="N345">
        <v>7.5243813226462599</v>
      </c>
      <c r="O345">
        <v>7.2889314673888004</v>
      </c>
      <c r="P345">
        <v>4.9174589054378801</v>
      </c>
      <c r="Q345">
        <v>9.65973340900055</v>
      </c>
    </row>
    <row r="346" spans="1:17">
      <c r="A346" t="s">
        <v>1992</v>
      </c>
      <c r="B346" s="16" t="s">
        <v>1993</v>
      </c>
      <c r="C346">
        <v>6.0020440008562996</v>
      </c>
      <c r="D346">
        <v>5.9246275129003996</v>
      </c>
      <c r="E346">
        <v>6.8580293081962402</v>
      </c>
      <c r="F346">
        <v>7.0710305154404098</v>
      </c>
      <c r="G346">
        <v>6.2750527402873404</v>
      </c>
      <c r="H346">
        <v>7.4867847692455003</v>
      </c>
      <c r="I346">
        <v>6.7721799990636802</v>
      </c>
      <c r="J346">
        <v>6.6111272488042498</v>
      </c>
      <c r="K346">
        <v>5.8855780355688703</v>
      </c>
      <c r="L346">
        <v>6.7545428627641799</v>
      </c>
      <c r="M346">
        <v>6.8541021777593398</v>
      </c>
      <c r="N346">
        <v>7.4914217726060297</v>
      </c>
      <c r="O346">
        <v>7.08427309548349</v>
      </c>
      <c r="P346">
        <v>6.3222334835171203</v>
      </c>
      <c r="Q346">
        <v>7.1565710053807701</v>
      </c>
    </row>
    <row r="347" spans="1:17">
      <c r="A347" t="s">
        <v>1994</v>
      </c>
      <c r="B347" s="16" t="s">
        <v>1995</v>
      </c>
      <c r="C347">
        <v>8.5804647653092392</v>
      </c>
      <c r="D347">
        <v>8.49386420021888</v>
      </c>
      <c r="E347">
        <v>8.6182555003072494</v>
      </c>
      <c r="F347">
        <v>8.13708207709508</v>
      </c>
      <c r="G347">
        <v>8.3430235738303598</v>
      </c>
      <c r="H347">
        <v>8.46403466020395</v>
      </c>
      <c r="I347">
        <v>8.4741567973434009</v>
      </c>
      <c r="J347">
        <v>8.2343159244005708</v>
      </c>
      <c r="K347">
        <v>8.1532055312937395</v>
      </c>
      <c r="L347">
        <v>8.2756591146741503</v>
      </c>
      <c r="M347">
        <v>8.3000192317860808</v>
      </c>
      <c r="N347">
        <v>8.0886088459516294</v>
      </c>
      <c r="O347">
        <v>8.4003690784469995</v>
      </c>
      <c r="P347">
        <v>8.3363406391990509</v>
      </c>
      <c r="Q347">
        <v>8.1958182219819093</v>
      </c>
    </row>
    <row r="348" spans="1:17">
      <c r="A348" t="s">
        <v>1996</v>
      </c>
      <c r="B348" s="16" t="s">
        <v>1997</v>
      </c>
      <c r="C348">
        <v>9.1104772261399596</v>
      </c>
      <c r="D348">
        <v>9.1238504393964508</v>
      </c>
      <c r="E348">
        <v>8.8720366601881597</v>
      </c>
      <c r="F348">
        <v>8.5797850722532498</v>
      </c>
      <c r="G348">
        <v>9.01293227113492</v>
      </c>
      <c r="H348">
        <v>8.3358078513377105</v>
      </c>
      <c r="I348">
        <v>8.9830700534520496</v>
      </c>
      <c r="J348">
        <v>8.4216973888881093</v>
      </c>
      <c r="K348">
        <v>9.1555520008402809</v>
      </c>
      <c r="L348">
        <v>8.8817706234437601</v>
      </c>
      <c r="M348">
        <v>8.6901502642491106</v>
      </c>
      <c r="N348">
        <v>8.3570459374004393</v>
      </c>
      <c r="O348">
        <v>8.7455079972320195</v>
      </c>
      <c r="P348">
        <v>8.9579025513304202</v>
      </c>
      <c r="Q348">
        <v>8.8614637697687808</v>
      </c>
    </row>
    <row r="349" spans="1:17">
      <c r="A349" t="s">
        <v>1998</v>
      </c>
      <c r="B349" s="16" t="s">
        <v>1999</v>
      </c>
      <c r="C349">
        <v>7.00105243594993</v>
      </c>
      <c r="D349">
        <v>7.1527233928964904</v>
      </c>
      <c r="E349">
        <v>10.2847471744572</v>
      </c>
      <c r="F349">
        <v>7.9245512432323704</v>
      </c>
      <c r="G349">
        <v>9.02794776880814</v>
      </c>
      <c r="H349">
        <v>5.5593717733825097</v>
      </c>
      <c r="I349">
        <v>7.0292922252327301</v>
      </c>
      <c r="J349">
        <v>11.619498662069899</v>
      </c>
      <c r="K349">
        <v>8.6142974289983094</v>
      </c>
      <c r="L349">
        <v>7.73107344505057</v>
      </c>
      <c r="M349">
        <v>6.7621531480504498</v>
      </c>
      <c r="N349">
        <v>7.0225314405784802</v>
      </c>
      <c r="O349">
        <v>7.5761391334623696</v>
      </c>
      <c r="P349">
        <v>5.3440870543648904</v>
      </c>
      <c r="Q349">
        <v>9.4541791636288703</v>
      </c>
    </row>
    <row r="350" spans="1:17">
      <c r="A350" t="s">
        <v>2000</v>
      </c>
      <c r="B350" s="16" t="s">
        <v>2001</v>
      </c>
      <c r="C350">
        <v>12.0621116189844</v>
      </c>
      <c r="D350">
        <v>12.1152964283702</v>
      </c>
      <c r="E350">
        <v>12.340985506239701</v>
      </c>
      <c r="F350">
        <v>12.081083035168399</v>
      </c>
      <c r="G350">
        <v>11.9304255769053</v>
      </c>
      <c r="H350">
        <v>12.940211040028201</v>
      </c>
      <c r="I350">
        <v>12.151866883814099</v>
      </c>
      <c r="J350">
        <v>12.105396588085201</v>
      </c>
      <c r="K350">
        <v>11.8139437339581</v>
      </c>
      <c r="L350">
        <v>12.068700277058101</v>
      </c>
      <c r="M350">
        <v>12.137048086182199</v>
      </c>
      <c r="N350">
        <v>12.204848847811</v>
      </c>
      <c r="O350">
        <v>12.3403209321961</v>
      </c>
      <c r="P350">
        <v>12.3510560650068</v>
      </c>
      <c r="Q350">
        <v>11.034600925990199</v>
      </c>
    </row>
    <row r="351" spans="1:17">
      <c r="A351" t="s">
        <v>2002</v>
      </c>
      <c r="B351" s="16" t="s">
        <v>2003</v>
      </c>
      <c r="C351">
        <v>8.9028358086210293</v>
      </c>
      <c r="D351">
        <v>8.7434888749305308</v>
      </c>
      <c r="E351">
        <v>8.5347734576661196</v>
      </c>
      <c r="F351">
        <v>8.8354332220249994</v>
      </c>
      <c r="G351">
        <v>8.3864025800609703</v>
      </c>
      <c r="H351">
        <v>9.6162111722018597</v>
      </c>
      <c r="I351">
        <v>8.7780682422195806</v>
      </c>
      <c r="J351">
        <v>8.9432021883941708</v>
      </c>
      <c r="K351">
        <v>8.6374758115582893</v>
      </c>
      <c r="L351">
        <v>8.5569871533811703</v>
      </c>
      <c r="M351">
        <v>8.7746301686050892</v>
      </c>
      <c r="N351">
        <v>8.9090810246233101</v>
      </c>
      <c r="O351">
        <v>8.7412972443971206</v>
      </c>
      <c r="P351">
        <v>8.9319410347565995</v>
      </c>
      <c r="Q351">
        <v>7.5369478347710803</v>
      </c>
    </row>
    <row r="352" spans="1:17">
      <c r="A352" t="s">
        <v>2004</v>
      </c>
      <c r="B352" s="16" t="s">
        <v>2005</v>
      </c>
      <c r="C352">
        <v>5.7183074214133596</v>
      </c>
      <c r="D352">
        <v>6.0977003449207299</v>
      </c>
      <c r="E352">
        <v>6.2748053550712104</v>
      </c>
      <c r="F352">
        <v>6.1015902381126503</v>
      </c>
      <c r="G352">
        <v>6.18782596009234</v>
      </c>
      <c r="H352">
        <v>6.3373802611413304</v>
      </c>
      <c r="I352">
        <v>6.0191991148044197</v>
      </c>
      <c r="J352">
        <v>6.3548081427592003</v>
      </c>
      <c r="K352">
        <v>5.7954736047312103</v>
      </c>
      <c r="L352">
        <v>5.9086648783778699</v>
      </c>
      <c r="M352">
        <v>5.7900959904734401</v>
      </c>
      <c r="N352">
        <v>5.6343956717740804</v>
      </c>
      <c r="O352">
        <v>5.7846958986268602</v>
      </c>
      <c r="P352">
        <v>6.2813702146298303</v>
      </c>
      <c r="Q352">
        <v>5.09416193408443</v>
      </c>
    </row>
    <row r="353" spans="1:17">
      <c r="A353" t="s">
        <v>2006</v>
      </c>
      <c r="B353" s="16" t="s">
        <v>2007</v>
      </c>
      <c r="C353">
        <v>9.4414737589822995</v>
      </c>
      <c r="D353">
        <v>9.4796878460774394</v>
      </c>
      <c r="E353">
        <v>9.6603130611886598</v>
      </c>
      <c r="F353">
        <v>9.6280683081601808</v>
      </c>
      <c r="G353">
        <v>9.5261071503024795</v>
      </c>
      <c r="H353">
        <v>9.2554516648413792</v>
      </c>
      <c r="I353">
        <v>9.3385860515132393</v>
      </c>
      <c r="J353">
        <v>8.8193596774149299</v>
      </c>
      <c r="K353">
        <v>9.3705799888706895</v>
      </c>
      <c r="L353">
        <v>9.1699143644706993</v>
      </c>
      <c r="M353">
        <v>9.5146838953565105</v>
      </c>
      <c r="N353">
        <v>9.4494794462306295</v>
      </c>
      <c r="O353">
        <v>9.5651301295303508</v>
      </c>
      <c r="P353">
        <v>9.1809422582084199</v>
      </c>
      <c r="Q353">
        <v>10.3943408570348</v>
      </c>
    </row>
    <row r="354" spans="1:17">
      <c r="A354" t="s">
        <v>2008</v>
      </c>
      <c r="B354" s="16" t="s">
        <v>2009</v>
      </c>
      <c r="C354">
        <v>8.7573694323265894</v>
      </c>
      <c r="D354">
        <v>8.8573417828760892</v>
      </c>
      <c r="E354">
        <v>9.5902404657857598</v>
      </c>
      <c r="F354">
        <v>9.1535994323856595</v>
      </c>
      <c r="G354">
        <v>9.1288941869485196</v>
      </c>
      <c r="H354">
        <v>10.2388096761015</v>
      </c>
      <c r="I354">
        <v>9.2150583125165806</v>
      </c>
      <c r="J354">
        <v>9.9587691392323592</v>
      </c>
      <c r="K354">
        <v>8.6627999543553607</v>
      </c>
      <c r="L354">
        <v>9.6642283371954303</v>
      </c>
      <c r="M354">
        <v>9.5041199850588605</v>
      </c>
      <c r="N354">
        <v>9.4357042375686202</v>
      </c>
      <c r="O354">
        <v>9.7356613689952507</v>
      </c>
      <c r="P354">
        <v>8.8954631991265707</v>
      </c>
      <c r="Q354">
        <v>9.5399466711043193</v>
      </c>
    </row>
    <row r="355" spans="1:17">
      <c r="A355" t="s">
        <v>2010</v>
      </c>
      <c r="B355" s="16" t="s">
        <v>2011</v>
      </c>
      <c r="C355">
        <v>4.5401401503132401</v>
      </c>
      <c r="D355">
        <v>4.6529177314580599</v>
      </c>
      <c r="E355">
        <v>4.2015349465393896</v>
      </c>
      <c r="F355">
        <v>4.1611154638698196</v>
      </c>
      <c r="G355">
        <v>4.2225520177193703</v>
      </c>
      <c r="H355">
        <v>3.9869852489372102</v>
      </c>
      <c r="I355">
        <v>3.6595800418069002</v>
      </c>
      <c r="J355">
        <v>4.5040669171042298</v>
      </c>
      <c r="K355">
        <v>3.91162951239331</v>
      </c>
      <c r="L355">
        <v>3.8614614459532302</v>
      </c>
      <c r="M355">
        <v>4.1590575299716699</v>
      </c>
      <c r="N355">
        <v>3.6661147186140499</v>
      </c>
      <c r="O355">
        <v>3.6677309644704801</v>
      </c>
      <c r="P355">
        <v>3.7927642367557501</v>
      </c>
      <c r="Q355">
        <v>2.8218677180984102</v>
      </c>
    </row>
    <row r="356" spans="1:17">
      <c r="A356" t="s">
        <v>2012</v>
      </c>
      <c r="B356" s="16" t="s">
        <v>2013</v>
      </c>
      <c r="C356">
        <v>7.3253598602789296</v>
      </c>
      <c r="D356">
        <v>7.31431822896469</v>
      </c>
      <c r="E356">
        <v>7.1101863203044502</v>
      </c>
      <c r="F356">
        <v>7.5574080706483402</v>
      </c>
      <c r="G356">
        <v>7.2442399160463804</v>
      </c>
      <c r="H356">
        <v>7.8488904955482699</v>
      </c>
      <c r="I356">
        <v>7.2627113445187401</v>
      </c>
      <c r="J356">
        <v>7.5137604632619501</v>
      </c>
      <c r="K356">
        <v>7.0153956343780397</v>
      </c>
      <c r="L356">
        <v>7.2963068146712899</v>
      </c>
      <c r="M356">
        <v>7.4716821378814098</v>
      </c>
      <c r="N356">
        <v>7.6067009694817296</v>
      </c>
      <c r="O356">
        <v>7.5377631874422901</v>
      </c>
      <c r="P356">
        <v>7.6039486052672203</v>
      </c>
      <c r="Q356">
        <v>2.8218677180984102</v>
      </c>
    </row>
    <row r="357" spans="1:17">
      <c r="A357" t="s">
        <v>2014</v>
      </c>
      <c r="B357" s="16" t="s">
        <v>2015</v>
      </c>
      <c r="C357">
        <v>6.6292182235241102</v>
      </c>
      <c r="D357">
        <v>6.7309615871707997</v>
      </c>
      <c r="E357">
        <v>6.4779724688708198</v>
      </c>
      <c r="F357">
        <v>6.61425091901285</v>
      </c>
      <c r="G357">
        <v>6.7582024653551098</v>
      </c>
      <c r="H357">
        <v>7.2684043305091297</v>
      </c>
      <c r="I357">
        <v>6.6827849385407099</v>
      </c>
      <c r="J357">
        <v>7.3328108528804901</v>
      </c>
      <c r="K357">
        <v>6.4987689503714599</v>
      </c>
      <c r="L357">
        <v>6.3118397299493596</v>
      </c>
      <c r="M357">
        <v>6.9474715740207804</v>
      </c>
      <c r="N357">
        <v>6.3801747828766198</v>
      </c>
      <c r="O357">
        <v>6.87663908315574</v>
      </c>
      <c r="P357">
        <v>6.8814340296577301</v>
      </c>
      <c r="Q357">
        <v>5.09416193408443</v>
      </c>
    </row>
    <row r="358" spans="1:17">
      <c r="A358" t="s">
        <v>2016</v>
      </c>
      <c r="B358" s="16" t="s">
        <v>2017</v>
      </c>
      <c r="C358">
        <v>10.2435041917595</v>
      </c>
      <c r="D358">
        <v>10.279952129950299</v>
      </c>
      <c r="E358">
        <v>11.1120650618174</v>
      </c>
      <c r="F358">
        <v>10.562772057844199</v>
      </c>
      <c r="G358">
        <v>10.7541844802467</v>
      </c>
      <c r="H358">
        <v>10.7133064398193</v>
      </c>
      <c r="I358">
        <v>10.5794161954177</v>
      </c>
      <c r="J358">
        <v>11.5201557414396</v>
      </c>
      <c r="K358">
        <v>10.0502537429964</v>
      </c>
      <c r="L358">
        <v>10.3851186573339</v>
      </c>
      <c r="M358">
        <v>10.555225778055901</v>
      </c>
      <c r="N358">
        <v>10.9649200330235</v>
      </c>
      <c r="O358">
        <v>10.7343507477195</v>
      </c>
      <c r="P358">
        <v>10.778420938413699</v>
      </c>
      <c r="Q358">
        <v>10.911292413923899</v>
      </c>
    </row>
    <row r="359" spans="1:17">
      <c r="A359" t="s">
        <v>2018</v>
      </c>
      <c r="B359" s="16" t="s">
        <v>2019</v>
      </c>
      <c r="C359">
        <v>8.5247590875631101</v>
      </c>
      <c r="D359">
        <v>8.4440165130879805</v>
      </c>
      <c r="E359">
        <v>8.1772368720469597</v>
      </c>
      <c r="F359">
        <v>9.1029868341595908</v>
      </c>
      <c r="G359">
        <v>8.8279833519751794</v>
      </c>
      <c r="H359">
        <v>8.9254578014409507</v>
      </c>
      <c r="I359">
        <v>8.1890090669956805</v>
      </c>
      <c r="J359">
        <v>8.4428400524153204</v>
      </c>
      <c r="K359">
        <v>8.4021107319560997</v>
      </c>
      <c r="L359">
        <v>8.4566302586539699</v>
      </c>
      <c r="M359">
        <v>8.9664226788506394</v>
      </c>
      <c r="N359">
        <v>9.0491223562373193</v>
      </c>
      <c r="O359">
        <v>8.8644967155870305</v>
      </c>
      <c r="P359">
        <v>8.1741066335508208</v>
      </c>
      <c r="Q359">
        <v>8.2978683598244807</v>
      </c>
    </row>
    <row r="360" spans="1:17">
      <c r="A360" t="s">
        <v>2020</v>
      </c>
      <c r="B360" s="16" t="s">
        <v>2021</v>
      </c>
      <c r="C360">
        <v>7.1963615261964398</v>
      </c>
      <c r="D360">
        <v>7.4084289871033597</v>
      </c>
      <c r="E360">
        <v>7.1223052403704799</v>
      </c>
      <c r="F360">
        <v>7.5518209668476501</v>
      </c>
      <c r="G360">
        <v>7.5313480417744403</v>
      </c>
      <c r="H360">
        <v>7.2376457847852196</v>
      </c>
      <c r="I360">
        <v>7.1998009364913598</v>
      </c>
      <c r="J360">
        <v>7.1257495591542801</v>
      </c>
      <c r="K360">
        <v>7.1290497562884898</v>
      </c>
      <c r="L360">
        <v>7.1864505480400602</v>
      </c>
      <c r="M360">
        <v>7.6314095030644102</v>
      </c>
      <c r="N360">
        <v>7.9354123812845101</v>
      </c>
      <c r="O360">
        <v>7.5855752806785803</v>
      </c>
      <c r="P360">
        <v>7.1977218339206299</v>
      </c>
      <c r="Q360">
        <v>7.3593062614465703</v>
      </c>
    </row>
    <row r="361" spans="1:17">
      <c r="A361" t="s">
        <v>2022</v>
      </c>
      <c r="B361" s="16" t="s">
        <v>2023</v>
      </c>
      <c r="C361">
        <v>8.25488638708776</v>
      </c>
      <c r="D361">
        <v>8.1879879463342693</v>
      </c>
      <c r="E361">
        <v>8.2994402338828408</v>
      </c>
      <c r="F361">
        <v>8.3353113228262394</v>
      </c>
      <c r="G361">
        <v>8.2306610451235809</v>
      </c>
      <c r="H361">
        <v>7.3922454950465104</v>
      </c>
      <c r="I361">
        <v>7.9136644137963001</v>
      </c>
      <c r="J361">
        <v>7.8784523587356903</v>
      </c>
      <c r="K361">
        <v>7.9906494709789797</v>
      </c>
      <c r="L361">
        <v>7.8935304940373099</v>
      </c>
      <c r="M361">
        <v>7.6613322899318801</v>
      </c>
      <c r="N361">
        <v>7.8496392949471501</v>
      </c>
      <c r="O361">
        <v>8.1212680954031295</v>
      </c>
      <c r="P361">
        <v>7.3130577291766397</v>
      </c>
      <c r="Q361">
        <v>8.7932323857913595</v>
      </c>
    </row>
    <row r="362" spans="1:17">
      <c r="A362" t="s">
        <v>2024</v>
      </c>
      <c r="B362" s="16" t="s">
        <v>2025</v>
      </c>
      <c r="C362">
        <v>6.3854000850352497</v>
      </c>
      <c r="D362">
        <v>6.1457356279954896</v>
      </c>
      <c r="E362">
        <v>6.4589126547399403</v>
      </c>
      <c r="F362">
        <v>6.4429228717264504</v>
      </c>
      <c r="G362">
        <v>6.6583558505855196</v>
      </c>
      <c r="H362">
        <v>6.2470480060233298</v>
      </c>
      <c r="I362">
        <v>6.4034658849663</v>
      </c>
      <c r="J362">
        <v>6.1497027593076004</v>
      </c>
      <c r="K362">
        <v>6.40523557489675</v>
      </c>
      <c r="L362">
        <v>6.8917722925088398</v>
      </c>
      <c r="M362">
        <v>7.1053322250166104</v>
      </c>
      <c r="N362">
        <v>7.6903834514050899</v>
      </c>
      <c r="O362">
        <v>6.9877808128597696</v>
      </c>
      <c r="P362">
        <v>6.1282934919178196</v>
      </c>
      <c r="Q362">
        <v>7.8374797051227896</v>
      </c>
    </row>
    <row r="363" spans="1:17">
      <c r="A363" t="s">
        <v>2026</v>
      </c>
      <c r="B363" s="16" t="s">
        <v>2027</v>
      </c>
      <c r="C363">
        <v>7.8078865927447199</v>
      </c>
      <c r="D363">
        <v>7.78422598243161</v>
      </c>
      <c r="E363">
        <v>7.7791481733822598</v>
      </c>
      <c r="F363">
        <v>7.7355100257273204</v>
      </c>
      <c r="G363">
        <v>7.61337333307862</v>
      </c>
      <c r="H363">
        <v>8.2803897336385006</v>
      </c>
      <c r="I363">
        <v>9.3904602396637706</v>
      </c>
      <c r="J363">
        <v>8.9524439038124193</v>
      </c>
      <c r="K363">
        <v>8.1638905515610194</v>
      </c>
      <c r="L363">
        <v>9.2574645770837591</v>
      </c>
      <c r="M363">
        <v>8.8654816282626498</v>
      </c>
      <c r="N363">
        <v>8.4559297128517308</v>
      </c>
      <c r="O363">
        <v>8.1180227421100692</v>
      </c>
      <c r="P363">
        <v>9.7808608292474393</v>
      </c>
      <c r="Q363">
        <v>6.9204191934356096</v>
      </c>
    </row>
    <row r="364" spans="1:17">
      <c r="A364" t="s">
        <v>2028</v>
      </c>
      <c r="B364" s="16" t="s">
        <v>2029</v>
      </c>
      <c r="C364">
        <v>7.6776213045769799</v>
      </c>
      <c r="D364">
        <v>7.5857347088760703</v>
      </c>
      <c r="E364">
        <v>8.2340713989152992</v>
      </c>
      <c r="F364">
        <v>8.0407241021528009</v>
      </c>
      <c r="G364">
        <v>7.8000530865117303</v>
      </c>
      <c r="H364">
        <v>7.55069959745998</v>
      </c>
      <c r="I364">
        <v>7.7423710464033197</v>
      </c>
      <c r="J364">
        <v>8.2613482711384201</v>
      </c>
      <c r="K364">
        <v>7.9083015366770502</v>
      </c>
      <c r="L364">
        <v>8.1133028251193107</v>
      </c>
      <c r="M364">
        <v>8.1514177123307405</v>
      </c>
      <c r="N364">
        <v>8.4073355940838095</v>
      </c>
      <c r="O364">
        <v>8.4268341069935992</v>
      </c>
      <c r="P364">
        <v>7.1076120005007501</v>
      </c>
      <c r="Q364">
        <v>9.6975493141544398</v>
      </c>
    </row>
    <row r="365" spans="1:17">
      <c r="A365" t="s">
        <v>2030</v>
      </c>
      <c r="B365" s="16" t="s">
        <v>2031</v>
      </c>
      <c r="C365">
        <v>11.8961722787389</v>
      </c>
      <c r="D365">
        <v>11.8670325995843</v>
      </c>
      <c r="E365">
        <v>11.8597090938287</v>
      </c>
      <c r="F365">
        <v>12.522660376742399</v>
      </c>
      <c r="G365">
        <v>12.0091344823177</v>
      </c>
      <c r="H365">
        <v>11.1153239449023</v>
      </c>
      <c r="I365">
        <v>11.302836590099799</v>
      </c>
      <c r="J365">
        <v>11.9190782584333</v>
      </c>
      <c r="K365">
        <v>11.692593282070799</v>
      </c>
      <c r="L365">
        <v>11.571319775474199</v>
      </c>
      <c r="M365">
        <v>11.718766329104501</v>
      </c>
      <c r="N365">
        <v>11.218737126735</v>
      </c>
      <c r="O365">
        <v>11.445879580521</v>
      </c>
      <c r="P365">
        <v>10.9627678374742</v>
      </c>
      <c r="Q365">
        <v>12.2493182953472</v>
      </c>
    </row>
    <row r="366" spans="1:17">
      <c r="A366" t="s">
        <v>2032</v>
      </c>
      <c r="B366" s="16" t="s">
        <v>2033</v>
      </c>
      <c r="C366">
        <v>6.2224413490422297</v>
      </c>
      <c r="D366">
        <v>6.2371739228833798</v>
      </c>
      <c r="E366">
        <v>5.6538073608653301</v>
      </c>
      <c r="F366">
        <v>6.61425091901285</v>
      </c>
      <c r="G366">
        <v>6.3888092340661196</v>
      </c>
      <c r="H366">
        <v>6.7737121995988696</v>
      </c>
      <c r="I366">
        <v>6.4852281731725103</v>
      </c>
      <c r="J366">
        <v>6.5039792081677996</v>
      </c>
      <c r="K366">
        <v>6.4874077146131803</v>
      </c>
      <c r="L366">
        <v>6.6366511350477397</v>
      </c>
      <c r="M366">
        <v>6.8907371541918403</v>
      </c>
      <c r="N366">
        <v>6.7483690279094501</v>
      </c>
      <c r="O366">
        <v>7.0573597939647801</v>
      </c>
      <c r="P366">
        <v>6.6127103465427499</v>
      </c>
      <c r="Q366">
        <v>2.8218677180984102</v>
      </c>
    </row>
    <row r="367" spans="1:17">
      <c r="A367" t="s">
        <v>2034</v>
      </c>
      <c r="B367" s="16" t="s">
        <v>2035</v>
      </c>
      <c r="C367">
        <v>8.5895433199224094</v>
      </c>
      <c r="D367">
        <v>8.7122480792857999</v>
      </c>
      <c r="E367">
        <v>8.6520093064600498</v>
      </c>
      <c r="F367">
        <v>8.5238687712197301</v>
      </c>
      <c r="G367">
        <v>8.5923915363751906</v>
      </c>
      <c r="H367">
        <v>8.4935732119791307</v>
      </c>
      <c r="I367">
        <v>8.5421801553554904</v>
      </c>
      <c r="J367">
        <v>8.5587369090813397</v>
      </c>
      <c r="K367">
        <v>8.6349187602856592</v>
      </c>
      <c r="L367">
        <v>8.3282498484760499</v>
      </c>
      <c r="M367">
        <v>8.2304854187460101</v>
      </c>
      <c r="N367">
        <v>7.8548286932646798</v>
      </c>
      <c r="O367">
        <v>8.0784973832545308</v>
      </c>
      <c r="P367">
        <v>8.6388304246396892</v>
      </c>
      <c r="Q367">
        <v>7.1565710053807701</v>
      </c>
    </row>
    <row r="368" spans="1:17">
      <c r="A368" t="s">
        <v>2036</v>
      </c>
      <c r="B368" s="16" t="s">
        <v>2037</v>
      </c>
      <c r="C368">
        <v>4.4838185959666896</v>
      </c>
      <c r="D368">
        <v>4.8302002317971402</v>
      </c>
      <c r="E368">
        <v>4.9023702390828996</v>
      </c>
      <c r="F368">
        <v>4.9396319138350204</v>
      </c>
      <c r="G368">
        <v>5.5066995363042803</v>
      </c>
      <c r="H368">
        <v>4.7010860560449901</v>
      </c>
      <c r="I368">
        <v>4.49496154099739</v>
      </c>
      <c r="J368">
        <v>4.4586654922886897</v>
      </c>
      <c r="K368">
        <v>4.9119590476093702</v>
      </c>
      <c r="L368">
        <v>4.87288619379569</v>
      </c>
      <c r="M368">
        <v>5.6055187694871904</v>
      </c>
      <c r="N368">
        <v>5.3928688873847097</v>
      </c>
      <c r="O368">
        <v>5.5096284263065902</v>
      </c>
      <c r="P368">
        <v>3.9363215208704698</v>
      </c>
      <c r="Q368">
        <v>5.81282804418474</v>
      </c>
    </row>
    <row r="369" spans="1:17">
      <c r="A369" t="s">
        <v>2038</v>
      </c>
      <c r="B369" s="16" t="s">
        <v>2039</v>
      </c>
      <c r="C369">
        <v>5.2710534670525604</v>
      </c>
      <c r="D369">
        <v>5.3929301417275104</v>
      </c>
      <c r="E369">
        <v>5.3510197543661198</v>
      </c>
      <c r="F369">
        <v>5.1706883695566601</v>
      </c>
      <c r="G369">
        <v>4.9315086277172604</v>
      </c>
      <c r="H369">
        <v>5.4810077289205497</v>
      </c>
      <c r="I369">
        <v>5.4886690454658904</v>
      </c>
      <c r="J369">
        <v>5.0671121988910901</v>
      </c>
      <c r="K369">
        <v>5.0150269178089699</v>
      </c>
      <c r="L369">
        <v>4.9123550275731303</v>
      </c>
      <c r="M369">
        <v>5.0616059647101501</v>
      </c>
      <c r="N369">
        <v>5.4219024728581404</v>
      </c>
      <c r="O369">
        <v>5.1911313574067002</v>
      </c>
      <c r="P369">
        <v>5.1710851092644097</v>
      </c>
      <c r="Q369">
        <v>2.8218677180984102</v>
      </c>
    </row>
    <row r="370" spans="1:17">
      <c r="A370" t="s">
        <v>2040</v>
      </c>
      <c r="B370" s="16" t="s">
        <v>2041</v>
      </c>
      <c r="C370">
        <v>9.6965777832901896</v>
      </c>
      <c r="D370">
        <v>9.7648819642709093</v>
      </c>
      <c r="E370">
        <v>9.5638912620576697</v>
      </c>
      <c r="F370">
        <v>9.8534329281513902</v>
      </c>
      <c r="G370">
        <v>9.8099743045219494</v>
      </c>
      <c r="H370">
        <v>9.7142268285930609</v>
      </c>
      <c r="I370">
        <v>9.7765972105404497</v>
      </c>
      <c r="J370">
        <v>9.7510035775440809</v>
      </c>
      <c r="K370">
        <v>9.6668139792057808</v>
      </c>
      <c r="L370">
        <v>9.6128855405415994</v>
      </c>
      <c r="M370">
        <v>9.5920937397008608</v>
      </c>
      <c r="N370">
        <v>9.6129414789115692</v>
      </c>
      <c r="O370">
        <v>9.5651301295303508</v>
      </c>
      <c r="P370">
        <v>9.8220753945743393</v>
      </c>
      <c r="Q370">
        <v>9.58099084698482</v>
      </c>
    </row>
    <row r="371" spans="1:17">
      <c r="A371" t="s">
        <v>2042</v>
      </c>
      <c r="B371" s="16" t="s">
        <v>2043</v>
      </c>
      <c r="C371">
        <v>7.5154307563451699</v>
      </c>
      <c r="D371">
        <v>7.6085614680799303</v>
      </c>
      <c r="E371">
        <v>8.1300980002261394</v>
      </c>
      <c r="F371">
        <v>7.7599373397669797</v>
      </c>
      <c r="G371">
        <v>7.96528252173289</v>
      </c>
      <c r="H371">
        <v>7.3922454950465104</v>
      </c>
      <c r="I371">
        <v>7.9759196460540096</v>
      </c>
      <c r="J371">
        <v>7.7314650645078196</v>
      </c>
      <c r="K371">
        <v>8.2698975439675699</v>
      </c>
      <c r="L371">
        <v>7.9661545121457999</v>
      </c>
      <c r="M371">
        <v>7.5284662044956399</v>
      </c>
      <c r="N371">
        <v>7.3733479364817498</v>
      </c>
      <c r="O371">
        <v>8.1469710812969698</v>
      </c>
      <c r="P371">
        <v>8.5773475272140196</v>
      </c>
      <c r="Q371">
        <v>7.1565710053807701</v>
      </c>
    </row>
    <row r="372" spans="1:17">
      <c r="A372" t="s">
        <v>2044</v>
      </c>
      <c r="B372" s="16" t="s">
        <v>2045</v>
      </c>
      <c r="C372">
        <v>7.2432243894076596</v>
      </c>
      <c r="D372">
        <v>7.2503925698015204</v>
      </c>
      <c r="E372">
        <v>7.3961522183172299</v>
      </c>
      <c r="F372">
        <v>7.5629735602074097</v>
      </c>
      <c r="G372">
        <v>7.5729451690033596</v>
      </c>
      <c r="H372">
        <v>7.5062591777923702</v>
      </c>
      <c r="I372">
        <v>7.0292922252327301</v>
      </c>
      <c r="J372">
        <v>7.2867071673945603</v>
      </c>
      <c r="K372">
        <v>7.0996113161199501</v>
      </c>
      <c r="L372">
        <v>7.1634336789776603</v>
      </c>
      <c r="M372">
        <v>6.8541021777593398</v>
      </c>
      <c r="N372">
        <v>7.2287789541476197</v>
      </c>
      <c r="O372">
        <v>7.1430436250513001</v>
      </c>
      <c r="P372">
        <v>7.0959398759079004</v>
      </c>
      <c r="Q372">
        <v>7.5369478347710803</v>
      </c>
    </row>
    <row r="373" spans="1:17">
      <c r="A373" t="s">
        <v>2046</v>
      </c>
      <c r="B373" s="16" t="s">
        <v>2047</v>
      </c>
      <c r="C373">
        <v>5.9071690580714504</v>
      </c>
      <c r="D373">
        <v>6.0647445775560298</v>
      </c>
      <c r="E373">
        <v>5.6538073608653301</v>
      </c>
      <c r="F373">
        <v>6.2341275073237901</v>
      </c>
      <c r="G373">
        <v>6.4349069561294803</v>
      </c>
      <c r="H373">
        <v>6.3227184017824802</v>
      </c>
      <c r="I373">
        <v>6.3017290020185603</v>
      </c>
      <c r="J373">
        <v>5.8785809350245</v>
      </c>
      <c r="K373">
        <v>5.7384832894897801</v>
      </c>
      <c r="L373">
        <v>6.3118397299493596</v>
      </c>
      <c r="M373">
        <v>7.0546182064712202</v>
      </c>
      <c r="N373">
        <v>7.3587971557348997</v>
      </c>
      <c r="O373">
        <v>7.0090112325606002</v>
      </c>
      <c r="P373">
        <v>6.4195282390462101</v>
      </c>
      <c r="Q373">
        <v>2.8218677180984102</v>
      </c>
    </row>
    <row r="374" spans="1:17">
      <c r="A374" t="s">
        <v>2048</v>
      </c>
      <c r="B374" s="16" t="s">
        <v>2049</v>
      </c>
      <c r="C374">
        <v>6.0735929489798099</v>
      </c>
      <c r="D374">
        <v>5.7482214031963599</v>
      </c>
      <c r="E374">
        <v>6.1846340324636904</v>
      </c>
      <c r="F374">
        <v>5.2299338168464997</v>
      </c>
      <c r="G374">
        <v>5.9953604944039602</v>
      </c>
      <c r="H374">
        <v>5.2146805303532302</v>
      </c>
      <c r="I374">
        <v>5.7119264710440998</v>
      </c>
      <c r="J374">
        <v>5.5815558752487604</v>
      </c>
      <c r="K374">
        <v>6.1256640567470697</v>
      </c>
      <c r="L374">
        <v>5.8319238793611898</v>
      </c>
      <c r="M374">
        <v>5.5127359097096198</v>
      </c>
      <c r="N374">
        <v>5.9022837325360298</v>
      </c>
      <c r="O374">
        <v>5.8654995265796703</v>
      </c>
      <c r="P374">
        <v>4.7374550361106396</v>
      </c>
      <c r="Q374">
        <v>6.9204191934356096</v>
      </c>
    </row>
    <row r="375" spans="1:17">
      <c r="A375" t="s">
        <v>2050</v>
      </c>
      <c r="B375" s="16" t="s">
        <v>2051</v>
      </c>
      <c r="C375">
        <v>9.7297951062862893</v>
      </c>
      <c r="D375">
        <v>9.6596569772517906</v>
      </c>
      <c r="E375">
        <v>11.9670708565654</v>
      </c>
      <c r="F375">
        <v>11.649114552732801</v>
      </c>
      <c r="G375">
        <v>11.179222271722599</v>
      </c>
      <c r="H375">
        <v>10.686567685062601</v>
      </c>
      <c r="I375">
        <v>10.435287421554801</v>
      </c>
      <c r="J375">
        <v>11.0561681732508</v>
      </c>
      <c r="K375">
        <v>9.5413828437116894</v>
      </c>
      <c r="L375">
        <v>9.8277327860335202</v>
      </c>
      <c r="M375">
        <v>11.1864785864538</v>
      </c>
      <c r="N375">
        <v>12.155545440805801</v>
      </c>
      <c r="O375">
        <v>11.750529965990699</v>
      </c>
      <c r="P375">
        <v>9.2665224450892794</v>
      </c>
      <c r="Q375">
        <v>11.049299013344999</v>
      </c>
    </row>
    <row r="376" spans="1:17">
      <c r="A376" t="s">
        <v>2052</v>
      </c>
      <c r="B376" s="16" t="s">
        <v>2053</v>
      </c>
      <c r="C376">
        <v>3.7779852140208301</v>
      </c>
      <c r="D376">
        <v>3.9548310731697001</v>
      </c>
      <c r="E376">
        <v>5.0693649437607</v>
      </c>
      <c r="F376">
        <v>4.4086599646307301</v>
      </c>
      <c r="G376">
        <v>4.6840610634984499</v>
      </c>
      <c r="H376">
        <v>4.43015569855271</v>
      </c>
      <c r="I376">
        <v>5.1197440703333399</v>
      </c>
      <c r="J376">
        <v>5.0383114724192302</v>
      </c>
      <c r="K376">
        <v>4.4401758200780401</v>
      </c>
      <c r="L376">
        <v>4.9123550275731303</v>
      </c>
      <c r="M376">
        <v>4.5395912486649097</v>
      </c>
      <c r="N376">
        <v>4.72039054531127</v>
      </c>
      <c r="O376">
        <v>4.9374682048982903</v>
      </c>
      <c r="P376">
        <v>4.6712581716948103</v>
      </c>
      <c r="Q376">
        <v>2.8218677180984102</v>
      </c>
    </row>
    <row r="377" spans="1:17">
      <c r="A377" t="s">
        <v>2054</v>
      </c>
      <c r="B377" s="16" t="s">
        <v>2055</v>
      </c>
      <c r="C377">
        <v>11.2992004546141</v>
      </c>
      <c r="D377">
        <v>11.342734072913901</v>
      </c>
      <c r="E377">
        <v>12.0136447664235</v>
      </c>
      <c r="F377">
        <v>12.2649433150237</v>
      </c>
      <c r="G377">
        <v>11.752809640550799</v>
      </c>
      <c r="H377">
        <v>11.527009588500301</v>
      </c>
      <c r="I377">
        <v>10.961675080929799</v>
      </c>
      <c r="J377">
        <v>12.5903010691445</v>
      </c>
      <c r="K377">
        <v>11.166341030650999</v>
      </c>
      <c r="L377">
        <v>11.068030905529399</v>
      </c>
      <c r="M377">
        <v>11.4381033916452</v>
      </c>
      <c r="N377">
        <v>11.387880979030999</v>
      </c>
      <c r="O377">
        <v>11.291055324718799</v>
      </c>
      <c r="P377">
        <v>11.234360370564</v>
      </c>
      <c r="Q377">
        <v>11.631057792762901</v>
      </c>
    </row>
    <row r="378" spans="1:17">
      <c r="A378" t="s">
        <v>1326</v>
      </c>
      <c r="B378" s="16" t="s">
        <v>515</v>
      </c>
      <c r="C378">
        <v>7.34696895994397</v>
      </c>
      <c r="D378">
        <v>7.31431822896469</v>
      </c>
      <c r="E378">
        <v>7.5111119836653399</v>
      </c>
      <c r="F378">
        <v>7.5292529987613301</v>
      </c>
      <c r="G378">
        <v>7.5029329747582603</v>
      </c>
      <c r="H378">
        <v>7.6763342868275197</v>
      </c>
      <c r="I378">
        <v>7.4088983623328302</v>
      </c>
      <c r="J378">
        <v>7.4986792321813898</v>
      </c>
      <c r="K378">
        <v>7.2611867711964697</v>
      </c>
      <c r="L378">
        <v>7.2678234380760598</v>
      </c>
      <c r="M378">
        <v>7.7712511492696601</v>
      </c>
      <c r="N378">
        <v>7.6189576860498001</v>
      </c>
      <c r="O378">
        <v>7.72443639558771</v>
      </c>
      <c r="P378">
        <v>7.3914806888363103</v>
      </c>
      <c r="Q378">
        <v>7.9670857749043096</v>
      </c>
    </row>
    <row r="379" spans="1:17">
      <c r="A379" t="s">
        <v>2056</v>
      </c>
      <c r="B379" s="16" t="s">
        <v>2057</v>
      </c>
      <c r="C379">
        <v>9.4076609537751601</v>
      </c>
      <c r="D379">
        <v>9.3738778303643304</v>
      </c>
      <c r="E379">
        <v>9.1242931236043905</v>
      </c>
      <c r="F379">
        <v>8.5380524793026105</v>
      </c>
      <c r="G379">
        <v>9.0744909791417996</v>
      </c>
      <c r="H379">
        <v>8.0165975915160104</v>
      </c>
      <c r="I379">
        <v>9.3257801268424192</v>
      </c>
      <c r="J379">
        <v>8.4558984558309298</v>
      </c>
      <c r="K379">
        <v>10.4293686395017</v>
      </c>
      <c r="L379">
        <v>9.9953148187745295</v>
      </c>
      <c r="M379">
        <v>8.8283199413882496</v>
      </c>
      <c r="N379">
        <v>8.9748593865647006</v>
      </c>
      <c r="O379">
        <v>8.5690561526180495</v>
      </c>
      <c r="P379">
        <v>8.8751702946502196</v>
      </c>
      <c r="Q379">
        <v>11.2278806171146</v>
      </c>
    </row>
    <row r="380" spans="1:17">
      <c r="A380" t="s">
        <v>2058</v>
      </c>
      <c r="B380" s="16" t="s">
        <v>2059</v>
      </c>
      <c r="C380">
        <v>7.7657610893078903</v>
      </c>
      <c r="D380">
        <v>8.1260983970390104</v>
      </c>
      <c r="E380">
        <v>8.2172551566003307</v>
      </c>
      <c r="F380">
        <v>7.8075826569701103</v>
      </c>
      <c r="G380">
        <v>8.0412931287000404</v>
      </c>
      <c r="H380">
        <v>7.6763342868275197</v>
      </c>
      <c r="I380">
        <v>8.2209912756215999</v>
      </c>
      <c r="J380">
        <v>7.9759924068382499</v>
      </c>
      <c r="K380">
        <v>8.0685432454472696</v>
      </c>
      <c r="L380">
        <v>8.1758710014078897</v>
      </c>
      <c r="M380">
        <v>8.2046085821340604</v>
      </c>
      <c r="N380">
        <v>7.9548729914017997</v>
      </c>
      <c r="O380">
        <v>8.1501519543447607</v>
      </c>
      <c r="P380">
        <v>7.7671649027854004</v>
      </c>
      <c r="Q380">
        <v>9.0486929182374407</v>
      </c>
    </row>
    <row r="381" spans="1:17">
      <c r="A381" t="s">
        <v>2060</v>
      </c>
      <c r="B381" s="16" t="s">
        <v>2061</v>
      </c>
      <c r="C381">
        <v>5.69565330414353</v>
      </c>
      <c r="D381">
        <v>5.9788191698956696</v>
      </c>
      <c r="E381">
        <v>4.96044362242744</v>
      </c>
      <c r="F381">
        <v>5.7920231273194096</v>
      </c>
      <c r="G381">
        <v>4.7889010218833103</v>
      </c>
      <c r="H381">
        <v>5.4261642208015903</v>
      </c>
      <c r="I381">
        <v>5.7570104949229499</v>
      </c>
      <c r="J381">
        <v>4.9163232079064798</v>
      </c>
      <c r="K381">
        <v>6.0027256129859996</v>
      </c>
      <c r="L381">
        <v>6.0164413304659004</v>
      </c>
      <c r="M381">
        <v>4.6554405993468704</v>
      </c>
      <c r="N381">
        <v>5.1701050316186601</v>
      </c>
      <c r="O381">
        <v>5.1388149344389698</v>
      </c>
      <c r="P381">
        <v>5.69964444990008</v>
      </c>
      <c r="Q381">
        <v>6.9204191934356096</v>
      </c>
    </row>
    <row r="382" spans="1:17">
      <c r="A382" t="s">
        <v>2062</v>
      </c>
      <c r="B382" s="16" t="s">
        <v>2063</v>
      </c>
      <c r="C382">
        <v>4.99547094075474</v>
      </c>
      <c r="D382">
        <v>5.1891537613714398</v>
      </c>
      <c r="E382">
        <v>4.3035359899866696</v>
      </c>
      <c r="F382">
        <v>4.8265290176055897</v>
      </c>
      <c r="G382">
        <v>4.37414671474383</v>
      </c>
      <c r="H382">
        <v>4.43015569855271</v>
      </c>
      <c r="I382">
        <v>5.5153350959386502</v>
      </c>
      <c r="J382">
        <v>5.1228960162245301</v>
      </c>
      <c r="K382">
        <v>5.1706501337897404</v>
      </c>
      <c r="L382">
        <v>4.6547502153815303</v>
      </c>
      <c r="M382">
        <v>4.5395912486649097</v>
      </c>
      <c r="N382">
        <v>4.8593448344507699</v>
      </c>
      <c r="O382">
        <v>5.6262843524796304</v>
      </c>
      <c r="P382">
        <v>5.3028714561952901</v>
      </c>
      <c r="Q382">
        <v>5.09416193408443</v>
      </c>
    </row>
    <row r="383" spans="1:17">
      <c r="A383" t="s">
        <v>2064</v>
      </c>
      <c r="B383" s="16" t="s">
        <v>2065</v>
      </c>
      <c r="C383">
        <v>4.2964146619915802</v>
      </c>
      <c r="D383">
        <v>3.9548310731697001</v>
      </c>
      <c r="E383">
        <v>4.6393553598667303</v>
      </c>
      <c r="F383">
        <v>3.9277704709105601</v>
      </c>
      <c r="G383">
        <v>4.3009286659846602</v>
      </c>
      <c r="H383">
        <v>3.8900437060628099</v>
      </c>
      <c r="I383">
        <v>4.2360017113942803</v>
      </c>
      <c r="J383">
        <v>4.1999986398891203</v>
      </c>
      <c r="K383">
        <v>4.2710437260841099</v>
      </c>
      <c r="L383">
        <v>4.1211419556762898</v>
      </c>
      <c r="M383">
        <v>4.0387673383778999</v>
      </c>
      <c r="N383">
        <v>4.1706164353931596</v>
      </c>
      <c r="O383">
        <v>4.0696565081197198</v>
      </c>
      <c r="P383">
        <v>4.0606668341819496</v>
      </c>
      <c r="Q383">
        <v>2.8218677180984102</v>
      </c>
    </row>
    <row r="384" spans="1:17">
      <c r="A384" t="s">
        <v>2066</v>
      </c>
      <c r="B384" s="16" t="s">
        <v>2067</v>
      </c>
      <c r="C384">
        <v>10.308156836906999</v>
      </c>
      <c r="D384">
        <v>10.236705375198101</v>
      </c>
      <c r="E384">
        <v>10.1227146028425</v>
      </c>
      <c r="F384">
        <v>9.7377946599951599</v>
      </c>
      <c r="G384">
        <v>10.470788911066601</v>
      </c>
      <c r="H384">
        <v>9.3081083760939691</v>
      </c>
      <c r="I384">
        <v>10.1736500126931</v>
      </c>
      <c r="J384">
        <v>9.6981505152802008</v>
      </c>
      <c r="K384">
        <v>10.593713090904201</v>
      </c>
      <c r="L384">
        <v>10.0028805556497</v>
      </c>
      <c r="M384">
        <v>10.0441524758533</v>
      </c>
      <c r="N384">
        <v>9.6144707688312696</v>
      </c>
      <c r="O384">
        <v>9.9892396986849903</v>
      </c>
      <c r="P384">
        <v>10.105089457225599</v>
      </c>
      <c r="Q384">
        <v>10.7764508804262</v>
      </c>
    </row>
    <row r="385" spans="1:17">
      <c r="A385" t="s">
        <v>2068</v>
      </c>
      <c r="B385" s="16" t="s">
        <v>2069</v>
      </c>
      <c r="C385">
        <v>7.0892526012794601</v>
      </c>
      <c r="D385">
        <v>7.4720683673797401</v>
      </c>
      <c r="E385">
        <v>7.5202897263322503</v>
      </c>
      <c r="F385">
        <v>7.3540988198108801</v>
      </c>
      <c r="G385">
        <v>7.1280025223572601</v>
      </c>
      <c r="H385">
        <v>8.1749280706501004</v>
      </c>
      <c r="I385">
        <v>7.6688686781211901</v>
      </c>
      <c r="J385">
        <v>7.8109072590139697</v>
      </c>
      <c r="K385">
        <v>6.9259241622594896</v>
      </c>
      <c r="L385">
        <v>7.4750825912029004</v>
      </c>
      <c r="M385">
        <v>7.5144789694681</v>
      </c>
      <c r="N385">
        <v>7.2447001625440102</v>
      </c>
      <c r="O385">
        <v>7.5808649429346104</v>
      </c>
      <c r="P385">
        <v>7.6604357769062297</v>
      </c>
      <c r="Q385">
        <v>2.8218677180984102</v>
      </c>
    </row>
    <row r="386" spans="1:17">
      <c r="A386" t="s">
        <v>2070</v>
      </c>
      <c r="B386" s="16" t="s">
        <v>2071</v>
      </c>
      <c r="C386">
        <v>8.7192777984982595</v>
      </c>
      <c r="D386">
        <v>8.7148774881820099</v>
      </c>
      <c r="E386">
        <v>8.5836924836464004</v>
      </c>
      <c r="F386">
        <v>8.1629463640282296</v>
      </c>
      <c r="G386">
        <v>8.3902821499079696</v>
      </c>
      <c r="H386">
        <v>8.0915100088600909</v>
      </c>
      <c r="I386">
        <v>8.5421801553554904</v>
      </c>
      <c r="J386">
        <v>8.1628374995026896</v>
      </c>
      <c r="K386">
        <v>8.6950700729528894</v>
      </c>
      <c r="L386">
        <v>8.4629154824285298</v>
      </c>
      <c r="M386">
        <v>8.0613634534576892</v>
      </c>
      <c r="N386">
        <v>7.9354123812845101</v>
      </c>
      <c r="O386">
        <v>8.1405881914443992</v>
      </c>
      <c r="P386">
        <v>8.3164052090791998</v>
      </c>
      <c r="Q386">
        <v>7.8374797051227896</v>
      </c>
    </row>
    <row r="387" spans="1:17">
      <c r="A387" t="s">
        <v>2072</v>
      </c>
      <c r="B387" s="16" t="s">
        <v>2073</v>
      </c>
      <c r="C387">
        <v>8.6515412083882701</v>
      </c>
      <c r="D387">
        <v>8.7069748326154901</v>
      </c>
      <c r="E387">
        <v>8.5347734576661196</v>
      </c>
      <c r="F387">
        <v>8.6042568184110504</v>
      </c>
      <c r="G387">
        <v>8.7903170100558707</v>
      </c>
      <c r="H387">
        <v>9.2439135533047594</v>
      </c>
      <c r="I387">
        <v>8.8125759681697708</v>
      </c>
      <c r="J387">
        <v>8.5144888895321493</v>
      </c>
      <c r="K387">
        <v>8.6901522069014092</v>
      </c>
      <c r="L387">
        <v>8.9748538686125308</v>
      </c>
      <c r="M387">
        <v>9.2054454832659793</v>
      </c>
      <c r="N387">
        <v>9.4833526759474402</v>
      </c>
      <c r="O387">
        <v>9.1750340036675002</v>
      </c>
      <c r="P387">
        <v>8.6307826205836609</v>
      </c>
      <c r="Q387">
        <v>8.9266120302692595</v>
      </c>
    </row>
    <row r="388" spans="1:17">
      <c r="A388" t="s">
        <v>2074</v>
      </c>
      <c r="B388" s="16" t="s">
        <v>2075</v>
      </c>
      <c r="C388">
        <v>5.0332205246179997</v>
      </c>
      <c r="D388">
        <v>5.1891537613714398</v>
      </c>
      <c r="E388">
        <v>5.0693649437607</v>
      </c>
      <c r="F388">
        <v>4.6121840845566204</v>
      </c>
      <c r="G388">
        <v>4.4429501088137897</v>
      </c>
      <c r="H388">
        <v>5.6808363808980902</v>
      </c>
      <c r="I388">
        <v>5.1546550765941603</v>
      </c>
      <c r="J388">
        <v>4.7816009704995297</v>
      </c>
      <c r="K388">
        <v>4.6332418030731697</v>
      </c>
      <c r="L388">
        <v>4.5026429490879796</v>
      </c>
      <c r="M388">
        <v>4.2669672077812901</v>
      </c>
      <c r="N388">
        <v>4.4472252118161997</v>
      </c>
      <c r="O388">
        <v>4.1329497517715001</v>
      </c>
      <c r="P388">
        <v>5.8197066879617596</v>
      </c>
      <c r="Q388">
        <v>2.8218677180984102</v>
      </c>
    </row>
    <row r="389" spans="1:17">
      <c r="A389" t="s">
        <v>2076</v>
      </c>
      <c r="B389" s="16" t="e">
        <v>#N/A</v>
      </c>
      <c r="C389">
        <v>11.6301800586683</v>
      </c>
      <c r="D389">
        <v>11.620532568895699</v>
      </c>
      <c r="E389">
        <v>11.354223224737099</v>
      </c>
      <c r="F389">
        <v>11.6922273790842</v>
      </c>
      <c r="G389">
        <v>11.559716270206399</v>
      </c>
      <c r="H389">
        <v>11.7749334168976</v>
      </c>
      <c r="I389">
        <v>11.370305933997001</v>
      </c>
      <c r="J389">
        <v>11.600228598687099</v>
      </c>
      <c r="K389">
        <v>11.277044501189801</v>
      </c>
      <c r="L389">
        <v>11.2830159919222</v>
      </c>
      <c r="M389">
        <v>11.235195115907</v>
      </c>
      <c r="N389">
        <v>11.4905431788277</v>
      </c>
      <c r="O389">
        <v>11.1749044732329</v>
      </c>
      <c r="P389">
        <v>11.525467995607899</v>
      </c>
      <c r="Q389">
        <v>10.4618161310557</v>
      </c>
    </row>
    <row r="390" spans="1:17">
      <c r="A390" t="s">
        <v>2077</v>
      </c>
      <c r="B390" s="16" t="s">
        <v>2078</v>
      </c>
      <c r="C390">
        <v>7.4302962784847004</v>
      </c>
      <c r="D390">
        <v>7.1834890738267099</v>
      </c>
      <c r="E390">
        <v>7.3659163892137602</v>
      </c>
      <c r="F390">
        <v>6.9988412260113</v>
      </c>
      <c r="G390">
        <v>6.96024046177752</v>
      </c>
      <c r="H390">
        <v>7.0467281908878103</v>
      </c>
      <c r="I390">
        <v>7.3303411333840103</v>
      </c>
      <c r="J390">
        <v>7.18352996326277</v>
      </c>
      <c r="K390">
        <v>7.1144060140374199</v>
      </c>
      <c r="L390">
        <v>7.0674878530048497</v>
      </c>
      <c r="M390">
        <v>6.9544080127968604</v>
      </c>
      <c r="N390">
        <v>6.8767338364790396</v>
      </c>
      <c r="O390">
        <v>7.1557832742435403</v>
      </c>
      <c r="P390">
        <v>7.2085980835333796</v>
      </c>
      <c r="Q390">
        <v>7.6950435514148801</v>
      </c>
    </row>
    <row r="391" spans="1:17">
      <c r="A391" t="s">
        <v>2079</v>
      </c>
      <c r="B391" s="16" t="s">
        <v>2080</v>
      </c>
      <c r="C391">
        <v>5.0699158884914599</v>
      </c>
      <c r="D391">
        <v>5.2505809539486403</v>
      </c>
      <c r="E391">
        <v>5.6873781601909403</v>
      </c>
      <c r="F391">
        <v>4.8265290176055897</v>
      </c>
      <c r="G391">
        <v>5.5640625942373703</v>
      </c>
      <c r="H391">
        <v>4.3676565829540399</v>
      </c>
      <c r="I391">
        <v>5.0838905074171503</v>
      </c>
      <c r="J391">
        <v>5.1499325625975896</v>
      </c>
      <c r="K391">
        <v>5.0150269178089699</v>
      </c>
      <c r="L391">
        <v>5.0592286016271197</v>
      </c>
      <c r="M391">
        <v>4.69174350335686</v>
      </c>
      <c r="N391">
        <v>4.1706164353931596</v>
      </c>
      <c r="O391">
        <v>4.7358659530866696</v>
      </c>
      <c r="P391">
        <v>5.0248478020067502</v>
      </c>
      <c r="Q391">
        <v>6.2843132996066204</v>
      </c>
    </row>
    <row r="392" spans="1:17">
      <c r="A392" t="s">
        <v>2081</v>
      </c>
      <c r="B392" s="16" t="s">
        <v>2082</v>
      </c>
      <c r="C392">
        <v>3.6535616636188299</v>
      </c>
      <c r="D392">
        <v>3.7545556144430101</v>
      </c>
      <c r="E392">
        <v>3.8152982058547602</v>
      </c>
      <c r="F392">
        <v>3.4706286095040801</v>
      </c>
      <c r="G392">
        <v>4.3009286659846602</v>
      </c>
      <c r="H392">
        <v>2.8218677180984102</v>
      </c>
      <c r="I392">
        <v>3.5089935751222501</v>
      </c>
      <c r="J392">
        <v>3.2517770676889399</v>
      </c>
      <c r="K392">
        <v>3.7184612093777498</v>
      </c>
      <c r="L392">
        <v>3.4877558895723499</v>
      </c>
      <c r="M392">
        <v>3.5380814202985702</v>
      </c>
      <c r="N392">
        <v>3.31389066967124</v>
      </c>
      <c r="O392">
        <v>3.5569664057961599</v>
      </c>
      <c r="P392">
        <v>3.3893867502571098</v>
      </c>
      <c r="Q392">
        <v>2.8218677180984102</v>
      </c>
    </row>
    <row r="393" spans="1:17">
      <c r="A393" t="s">
        <v>2083</v>
      </c>
      <c r="B393" s="16" t="s">
        <v>2084</v>
      </c>
      <c r="C393">
        <v>8.0982810618137204</v>
      </c>
      <c r="D393">
        <v>8.1181718932362106</v>
      </c>
      <c r="E393">
        <v>7.6089837707041497</v>
      </c>
      <c r="F393">
        <v>7.1096196663252798</v>
      </c>
      <c r="G393">
        <v>8.0313871407461406</v>
      </c>
      <c r="H393">
        <v>6.1338268941135796</v>
      </c>
      <c r="I393">
        <v>7.4500047402851104</v>
      </c>
      <c r="J393">
        <v>6.7020132302250701</v>
      </c>
      <c r="K393">
        <v>8.3717137562975008</v>
      </c>
      <c r="L393">
        <v>8.1052872534355096</v>
      </c>
      <c r="M393">
        <v>6.7700452893327698</v>
      </c>
      <c r="N393">
        <v>7.1120955779354196</v>
      </c>
      <c r="O393">
        <v>7.3118680639201301</v>
      </c>
      <c r="P393">
        <v>7.2617771611034998</v>
      </c>
      <c r="Q393">
        <v>9.2143845326617093</v>
      </c>
    </row>
    <row r="394" spans="1:17">
      <c r="A394" t="s">
        <v>2085</v>
      </c>
      <c r="B394" s="16" t="s">
        <v>2086</v>
      </c>
      <c r="C394">
        <v>7.8026878177541699</v>
      </c>
      <c r="D394">
        <v>7.6476571620701899</v>
      </c>
      <c r="E394">
        <v>7.3453999532458001</v>
      </c>
      <c r="F394">
        <v>7.1765686421886903</v>
      </c>
      <c r="G394">
        <v>7.9390274049864802</v>
      </c>
      <c r="H394">
        <v>6.4629476099795902</v>
      </c>
      <c r="I394">
        <v>7.4088983623328302</v>
      </c>
      <c r="J394">
        <v>7.2571225943095499</v>
      </c>
      <c r="K394">
        <v>7.9083015366770502</v>
      </c>
      <c r="L394">
        <v>7.8022449253915802</v>
      </c>
      <c r="M394">
        <v>7.5875535772260401</v>
      </c>
      <c r="N394">
        <v>7.1033865969873</v>
      </c>
      <c r="O394">
        <v>7.4832667340853298</v>
      </c>
      <c r="P394">
        <v>6.0078251400104499</v>
      </c>
      <c r="Q394">
        <v>9.65973340900055</v>
      </c>
    </row>
    <row r="395" spans="1:17">
      <c r="A395" t="s">
        <v>2087</v>
      </c>
      <c r="B395" s="16" t="s">
        <v>2088</v>
      </c>
      <c r="C395">
        <v>4.2964146619915802</v>
      </c>
      <c r="D395">
        <v>4.5009317243298002</v>
      </c>
      <c r="E395">
        <v>4.2015349465393896</v>
      </c>
      <c r="F395">
        <v>4.2917886290068799</v>
      </c>
      <c r="G395">
        <v>4.975741795846</v>
      </c>
      <c r="H395">
        <v>2.8218677180984102</v>
      </c>
      <c r="I395">
        <v>4.2360017113942803</v>
      </c>
      <c r="J395">
        <v>3.6724961835054399</v>
      </c>
      <c r="K395">
        <v>4.5878024687201</v>
      </c>
      <c r="L395">
        <v>3.9560512465587201</v>
      </c>
      <c r="M395">
        <v>4.4113157068760698</v>
      </c>
      <c r="N395">
        <v>4.5639913292833096</v>
      </c>
      <c r="O395">
        <v>4.4030955001336496</v>
      </c>
      <c r="P395">
        <v>3.3893867502571098</v>
      </c>
      <c r="Q395">
        <v>5.81282804418474</v>
      </c>
    </row>
    <row r="396" spans="1:17">
      <c r="A396" t="s">
        <v>2089</v>
      </c>
      <c r="B396" s="16" t="e">
        <v>#N/A</v>
      </c>
      <c r="C396">
        <v>6.3571282477373696</v>
      </c>
      <c r="D396">
        <v>6.6226079365118098</v>
      </c>
      <c r="E396">
        <v>6.4589126547399403</v>
      </c>
      <c r="F396">
        <v>6.0544979390529399</v>
      </c>
      <c r="G396">
        <v>6.4043416746310999</v>
      </c>
      <c r="H396">
        <v>6.1168867254643997</v>
      </c>
      <c r="I396">
        <v>6.4852281731725103</v>
      </c>
      <c r="J396">
        <v>6.6390053099304902</v>
      </c>
      <c r="K396">
        <v>6.6692237937115797</v>
      </c>
      <c r="L396">
        <v>6.4834826596475601</v>
      </c>
      <c r="M396">
        <v>6.1486975607776104</v>
      </c>
      <c r="N396">
        <v>5.8610534549687996</v>
      </c>
      <c r="O396">
        <v>6.6337110433981001</v>
      </c>
      <c r="P396">
        <v>6.7232899141601701</v>
      </c>
      <c r="Q396">
        <v>6.2843132996066204</v>
      </c>
    </row>
    <row r="397" spans="1:17">
      <c r="A397" t="s">
        <v>2090</v>
      </c>
      <c r="B397" s="16" t="e">
        <v>#N/A</v>
      </c>
      <c r="C397">
        <v>6.3713344368982199</v>
      </c>
      <c r="D397">
        <v>6.5295865794184396</v>
      </c>
      <c r="E397">
        <v>6.2748053550712104</v>
      </c>
      <c r="F397">
        <v>5.8111357960990899</v>
      </c>
      <c r="G397">
        <v>5.97458653714276</v>
      </c>
      <c r="H397">
        <v>6.2470480060233298</v>
      </c>
      <c r="I397">
        <v>6.1254782290571796</v>
      </c>
      <c r="J397">
        <v>6.3091474297642502</v>
      </c>
      <c r="K397">
        <v>6.1256640567470697</v>
      </c>
      <c r="L397">
        <v>5.79191555479931</v>
      </c>
      <c r="M397">
        <v>6.1116854662528404</v>
      </c>
      <c r="N397">
        <v>5.6095571535837596</v>
      </c>
      <c r="O397">
        <v>5.9418950995471</v>
      </c>
      <c r="P397">
        <v>6.4566563684026503</v>
      </c>
      <c r="Q397">
        <v>2.8218677180984102</v>
      </c>
    </row>
    <row r="398" spans="1:17">
      <c r="A398" t="s">
        <v>2091</v>
      </c>
      <c r="B398" s="16" t="e">
        <v>#N/A</v>
      </c>
      <c r="C398">
        <v>8.2624764056483802</v>
      </c>
      <c r="D398">
        <v>8.4119630350973793</v>
      </c>
      <c r="E398">
        <v>8.1538601930408205</v>
      </c>
      <c r="F398">
        <v>7.8762188970193696</v>
      </c>
      <c r="G398">
        <v>8.1687567785555295</v>
      </c>
      <c r="H398">
        <v>8.0742307795017201</v>
      </c>
      <c r="I398">
        <v>8.2714945308013892</v>
      </c>
      <c r="J398">
        <v>7.6833854332699003</v>
      </c>
      <c r="K398">
        <v>8.2161585489430102</v>
      </c>
      <c r="L398">
        <v>8.1370854117518796</v>
      </c>
      <c r="M398">
        <v>8.0091581167634605</v>
      </c>
      <c r="N398">
        <v>7.7304681170873897</v>
      </c>
      <c r="O398">
        <v>7.7498315936173796</v>
      </c>
      <c r="P398">
        <v>8.0467780289509605</v>
      </c>
      <c r="Q398">
        <v>7.5369478347710803</v>
      </c>
    </row>
    <row r="399" spans="1:17">
      <c r="A399" t="s">
        <v>2092</v>
      </c>
      <c r="B399" s="16" t="s">
        <v>2093</v>
      </c>
      <c r="C399">
        <v>8.9197292655513607</v>
      </c>
      <c r="D399">
        <v>8.9383205444650606</v>
      </c>
      <c r="E399">
        <v>8.5924112277062203</v>
      </c>
      <c r="F399">
        <v>8.2482569258471408</v>
      </c>
      <c r="G399">
        <v>8.5374784590038004</v>
      </c>
      <c r="H399">
        <v>7.8889813881529296</v>
      </c>
      <c r="I399">
        <v>8.6370709099959804</v>
      </c>
      <c r="J399">
        <v>8.2160084787111796</v>
      </c>
      <c r="K399">
        <v>8.8574106389206495</v>
      </c>
      <c r="L399">
        <v>8.3656322383196908</v>
      </c>
      <c r="M399">
        <v>8.1544248387103995</v>
      </c>
      <c r="N399">
        <v>7.9548729914017997</v>
      </c>
      <c r="O399">
        <v>8.3514719531855306</v>
      </c>
      <c r="P399">
        <v>8.7618371322300508</v>
      </c>
      <c r="Q399">
        <v>8.5667227177791094</v>
      </c>
    </row>
    <row r="400" spans="1:17">
      <c r="A400" t="s">
        <v>2094</v>
      </c>
      <c r="B400" s="16" t="e">
        <v>#N/A</v>
      </c>
      <c r="C400">
        <v>8.1442019039950608</v>
      </c>
      <c r="D400">
        <v>8.3112902277618392</v>
      </c>
      <c r="E400">
        <v>7.9919012986878704</v>
      </c>
      <c r="F400">
        <v>7.8075826569701103</v>
      </c>
      <c r="G400">
        <v>7.6909739137373903</v>
      </c>
      <c r="H400">
        <v>7.3059489655156602</v>
      </c>
      <c r="I400">
        <v>7.8383193441648604</v>
      </c>
      <c r="J400">
        <v>7.1059607573180203</v>
      </c>
      <c r="K400">
        <v>8.1279612977354692</v>
      </c>
      <c r="L400">
        <v>7.97498035067294</v>
      </c>
      <c r="M400">
        <v>7.4765007170621303</v>
      </c>
      <c r="N400">
        <v>7.1963970770845798</v>
      </c>
      <c r="O400">
        <v>7.7830096715279096</v>
      </c>
      <c r="P400">
        <v>8.0648179503677699</v>
      </c>
      <c r="Q400">
        <v>7.3593062614465703</v>
      </c>
    </row>
    <row r="401" spans="1:17">
      <c r="A401" t="s">
        <v>2095</v>
      </c>
      <c r="B401" s="16" t="s">
        <v>2096</v>
      </c>
      <c r="C401">
        <v>7.4503947738963197</v>
      </c>
      <c r="D401">
        <v>7.1758592373276899</v>
      </c>
      <c r="E401">
        <v>6.67236314516198</v>
      </c>
      <c r="F401">
        <v>7.3476613138143803</v>
      </c>
      <c r="G401">
        <v>7.0997872208927699</v>
      </c>
      <c r="H401">
        <v>7.9518387386748897</v>
      </c>
      <c r="I401">
        <v>7.8889848124735602</v>
      </c>
      <c r="J401">
        <v>7.63823767852017</v>
      </c>
      <c r="K401">
        <v>7.6741479899609901</v>
      </c>
      <c r="L401">
        <v>7.6340711410823099</v>
      </c>
      <c r="M401">
        <v>7.5330985542824997</v>
      </c>
      <c r="N401">
        <v>7.2990745698786101</v>
      </c>
      <c r="O401">
        <v>7.45779612934765</v>
      </c>
      <c r="P401">
        <v>8.1461404644699105</v>
      </c>
      <c r="Q401">
        <v>2.8218677180984102</v>
      </c>
    </row>
    <row r="402" spans="1:17">
      <c r="A402" t="s">
        <v>2097</v>
      </c>
      <c r="B402" s="16" t="e">
        <v>#N/A</v>
      </c>
      <c r="C402">
        <v>6.15821198786825</v>
      </c>
      <c r="D402">
        <v>6.3641441853182199</v>
      </c>
      <c r="E402">
        <v>5.7521813055947497</v>
      </c>
      <c r="F402">
        <v>6.58159230490757</v>
      </c>
      <c r="G402">
        <v>6.1327887893196404</v>
      </c>
      <c r="H402">
        <v>6.9645120930522904</v>
      </c>
      <c r="I402">
        <v>5.9240666568416502</v>
      </c>
      <c r="J402">
        <v>6.1102103066007496</v>
      </c>
      <c r="K402">
        <v>5.81396477862459</v>
      </c>
      <c r="L402">
        <v>6.0506077336552</v>
      </c>
      <c r="M402">
        <v>6.5307070889644896</v>
      </c>
      <c r="N402">
        <v>6.4781347167229599</v>
      </c>
      <c r="O402">
        <v>6.4487418246360999</v>
      </c>
      <c r="P402">
        <v>6.1282934919178196</v>
      </c>
      <c r="Q402">
        <v>5.81282804418474</v>
      </c>
    </row>
    <row r="403" spans="1:17">
      <c r="A403" t="s">
        <v>2098</v>
      </c>
      <c r="B403" s="16" t="s">
        <v>2099</v>
      </c>
      <c r="C403">
        <v>7.2042789662983404</v>
      </c>
      <c r="D403">
        <v>7.3281458169750797</v>
      </c>
      <c r="E403">
        <v>7.8752221909449904</v>
      </c>
      <c r="F403">
        <v>7.4533613238303902</v>
      </c>
      <c r="G403">
        <v>7.6783275857239097</v>
      </c>
      <c r="H403">
        <v>6.8264387222609599</v>
      </c>
      <c r="I403">
        <v>7.4767703430194601</v>
      </c>
      <c r="J403">
        <v>7.5336259098581699</v>
      </c>
      <c r="K403">
        <v>7.6791251050583504</v>
      </c>
      <c r="L403">
        <v>7.4874814079013499</v>
      </c>
      <c r="M403">
        <v>7.0674657490229604</v>
      </c>
      <c r="N403">
        <v>7.3877529004993203</v>
      </c>
      <c r="O403">
        <v>7.0708795500031796</v>
      </c>
      <c r="P403">
        <v>7.6604357769062297</v>
      </c>
      <c r="Q403">
        <v>6.9204191934356096</v>
      </c>
    </row>
    <row r="404" spans="1:17">
      <c r="A404" t="s">
        <v>2100</v>
      </c>
      <c r="B404" s="16" t="s">
        <v>2101</v>
      </c>
      <c r="C404">
        <v>6.15821198786825</v>
      </c>
      <c r="D404">
        <v>6.0310005479080901</v>
      </c>
      <c r="E404">
        <v>5.0693649437607</v>
      </c>
      <c r="F404">
        <v>5.3141782898249303</v>
      </c>
      <c r="G404">
        <v>6.8850192437688102</v>
      </c>
      <c r="H404">
        <v>4.5998748125578501</v>
      </c>
      <c r="I404">
        <v>5.3469430634237698</v>
      </c>
      <c r="J404">
        <v>4.5040669171042298</v>
      </c>
      <c r="K404">
        <v>5.9702391863381203</v>
      </c>
      <c r="L404">
        <v>5.1269350135493204</v>
      </c>
      <c r="M404">
        <v>5.89598894637244</v>
      </c>
      <c r="N404">
        <v>6.4781347167229599</v>
      </c>
      <c r="O404">
        <v>5.8012345763558297</v>
      </c>
      <c r="P404">
        <v>6.1050083310752497</v>
      </c>
      <c r="Q404">
        <v>6.9204191934356096</v>
      </c>
    </row>
    <row r="405" spans="1:17">
      <c r="A405" t="s">
        <v>2102</v>
      </c>
      <c r="B405" s="16" t="s">
        <v>2103</v>
      </c>
      <c r="C405">
        <v>7.4030536541110497</v>
      </c>
      <c r="D405">
        <v>7.5089426218584796</v>
      </c>
      <c r="E405">
        <v>8.0689192944245107</v>
      </c>
      <c r="F405">
        <v>7.8122616051964204</v>
      </c>
      <c r="G405">
        <v>7.8174556958739299</v>
      </c>
      <c r="H405">
        <v>8.2266699765823894</v>
      </c>
      <c r="I405">
        <v>8.1521596650516592</v>
      </c>
      <c r="J405">
        <v>8.2583695956585199</v>
      </c>
      <c r="K405">
        <v>7.8652918706345103</v>
      </c>
      <c r="L405">
        <v>8.0562341395639994</v>
      </c>
      <c r="M405">
        <v>7.9094262295618103</v>
      </c>
      <c r="N405">
        <v>8.1362562651189805</v>
      </c>
      <c r="O405">
        <v>8.1245061552532505</v>
      </c>
      <c r="P405">
        <v>7.5790440883133003</v>
      </c>
      <c r="Q405">
        <v>8.1958182219819093</v>
      </c>
    </row>
    <row r="406" spans="1:17">
      <c r="A406" t="s">
        <v>2104</v>
      </c>
      <c r="B406" s="16" t="s">
        <v>2105</v>
      </c>
      <c r="C406">
        <v>8.7026396390273604</v>
      </c>
      <c r="D406">
        <v>8.7715435629139495</v>
      </c>
      <c r="E406">
        <v>8.5073737422066706</v>
      </c>
      <c r="F406">
        <v>8.7958503321355597</v>
      </c>
      <c r="G406">
        <v>9.0672411788196996</v>
      </c>
      <c r="H406">
        <v>8.8888809225310794</v>
      </c>
      <c r="I406">
        <v>8.7261002239906205</v>
      </c>
      <c r="J406">
        <v>8.5922370096537399</v>
      </c>
      <c r="K406">
        <v>8.5721482568678091</v>
      </c>
      <c r="L406">
        <v>8.6941926865650103</v>
      </c>
      <c r="M406">
        <v>9.2212983687858507</v>
      </c>
      <c r="N406">
        <v>9.1219000766209692</v>
      </c>
      <c r="O406">
        <v>9.1703440358899293</v>
      </c>
      <c r="P406">
        <v>8.9707101230519601</v>
      </c>
      <c r="Q406">
        <v>8.2978683598244807</v>
      </c>
    </row>
    <row r="407" spans="1:17">
      <c r="A407" t="s">
        <v>2106</v>
      </c>
      <c r="B407" s="16" t="s">
        <v>2107</v>
      </c>
      <c r="C407">
        <v>9.3571800379000702</v>
      </c>
      <c r="D407">
        <v>9.3953421719790509</v>
      </c>
      <c r="E407">
        <v>10.193169094967599</v>
      </c>
      <c r="F407">
        <v>9.5754179135318402</v>
      </c>
      <c r="G407">
        <v>9.6876736392010105</v>
      </c>
      <c r="H407">
        <v>10.8533833514661</v>
      </c>
      <c r="I407">
        <v>9.9794275837619999</v>
      </c>
      <c r="J407">
        <v>10.626524029152799</v>
      </c>
      <c r="K407">
        <v>9.4114845495946895</v>
      </c>
      <c r="L407">
        <v>9.5478736983272992</v>
      </c>
      <c r="M407">
        <v>10.2666949949599</v>
      </c>
      <c r="N407">
        <v>10.338289468348201</v>
      </c>
      <c r="O407">
        <v>10.4043927435293</v>
      </c>
      <c r="P407">
        <v>9.3860648135083409</v>
      </c>
      <c r="Q407">
        <v>9.3629875558906797</v>
      </c>
    </row>
    <row r="408" spans="1:17">
      <c r="A408" t="s">
        <v>2108</v>
      </c>
      <c r="B408" s="16" t="s">
        <v>2109</v>
      </c>
      <c r="C408">
        <v>8.2775375653111194</v>
      </c>
      <c r="D408">
        <v>8.2105279715083395</v>
      </c>
      <c r="E408">
        <v>8.1714281600028293</v>
      </c>
      <c r="F408">
        <v>8.2448013488338496</v>
      </c>
      <c r="G408">
        <v>8.0560255534584204</v>
      </c>
      <c r="H408">
        <v>8.5097257028290105</v>
      </c>
      <c r="I408">
        <v>7.9665153195749303</v>
      </c>
      <c r="J408">
        <v>8.10099266561547</v>
      </c>
      <c r="K408">
        <v>7.9664356279317303</v>
      </c>
      <c r="L408">
        <v>8.1252431872722806</v>
      </c>
      <c r="M408">
        <v>8.1148339938095404</v>
      </c>
      <c r="N408">
        <v>7.7912863572855402</v>
      </c>
      <c r="O408">
        <v>8.2062386764339408</v>
      </c>
      <c r="P408">
        <v>8.1741066335508208</v>
      </c>
      <c r="Q408">
        <v>6.6375058506955904</v>
      </c>
    </row>
    <row r="409" spans="1:17">
      <c r="A409" t="s">
        <v>2110</v>
      </c>
      <c r="B409" s="16" t="s">
        <v>2111</v>
      </c>
      <c r="C409">
        <v>7.3961615692763401</v>
      </c>
      <c r="D409">
        <v>7.3003562916549596</v>
      </c>
      <c r="E409">
        <v>7.4738039318096003</v>
      </c>
      <c r="F409">
        <v>7.5850226882281602</v>
      </c>
      <c r="G409">
        <v>7.3357426868416997</v>
      </c>
      <c r="H409">
        <v>7.22985212368242</v>
      </c>
      <c r="I409">
        <v>7.1836331182777702</v>
      </c>
      <c r="J409">
        <v>7.5336259098581699</v>
      </c>
      <c r="K409">
        <v>7.2070244230751896</v>
      </c>
      <c r="L409">
        <v>7.2749973962356496</v>
      </c>
      <c r="M409">
        <v>7.30828630969018</v>
      </c>
      <c r="N409">
        <v>7.2837478732022003</v>
      </c>
      <c r="O409">
        <v>7.2056406723733204</v>
      </c>
      <c r="P409">
        <v>6.96085789457518</v>
      </c>
      <c r="Q409">
        <v>8.0859864702427604</v>
      </c>
    </row>
    <row r="410" spans="1:17">
      <c r="A410" t="s">
        <v>2112</v>
      </c>
      <c r="B410" s="16" t="s">
        <v>2113</v>
      </c>
      <c r="C410">
        <v>7.5654219318715104</v>
      </c>
      <c r="D410">
        <v>7.5857347088760703</v>
      </c>
      <c r="E410">
        <v>7.5564261120797998</v>
      </c>
      <c r="F410">
        <v>7.8075826569701103</v>
      </c>
      <c r="G410">
        <v>7.7465463994501196</v>
      </c>
      <c r="H410">
        <v>8.2344679190453398</v>
      </c>
      <c r="I410">
        <v>7.7257390387627796</v>
      </c>
      <c r="J410">
        <v>7.9466774673300398</v>
      </c>
      <c r="K410">
        <v>7.3637457781898901</v>
      </c>
      <c r="L410">
        <v>7.7258525509220997</v>
      </c>
      <c r="M410">
        <v>7.9235998238720402</v>
      </c>
      <c r="N410">
        <v>7.6250471153328698</v>
      </c>
      <c r="O410">
        <v>8.0617029947938494</v>
      </c>
      <c r="P410">
        <v>7.9594692764471802</v>
      </c>
      <c r="Q410">
        <v>6.6375058506955904</v>
      </c>
    </row>
    <row r="411" spans="1:17">
      <c r="A411" t="s">
        <v>2114</v>
      </c>
      <c r="B411" s="16" t="s">
        <v>2115</v>
      </c>
      <c r="C411">
        <v>9.5004084084553693</v>
      </c>
      <c r="D411">
        <v>9.4904680028563693</v>
      </c>
      <c r="E411">
        <v>9.1510924725790908</v>
      </c>
      <c r="F411">
        <v>9.07408178835923</v>
      </c>
      <c r="G411">
        <v>9.4389247557863101</v>
      </c>
      <c r="H411">
        <v>8.8437276848097603</v>
      </c>
      <c r="I411">
        <v>9.4061870200320694</v>
      </c>
      <c r="J411">
        <v>8.8394250352808008</v>
      </c>
      <c r="K411">
        <v>9.8254473516807099</v>
      </c>
      <c r="L411">
        <v>9.4595115934281893</v>
      </c>
      <c r="M411">
        <v>8.8909364905648296</v>
      </c>
      <c r="N411">
        <v>8.6202674017952905</v>
      </c>
      <c r="O411">
        <v>9.0358635496979094</v>
      </c>
      <c r="P411">
        <v>9.6792010556448904</v>
      </c>
      <c r="Q411">
        <v>8.7216113394761106</v>
      </c>
    </row>
    <row r="412" spans="1:17">
      <c r="A412" t="s">
        <v>2116</v>
      </c>
      <c r="B412" s="16" t="s">
        <v>616</v>
      </c>
      <c r="C412">
        <v>9.2486784800637896</v>
      </c>
      <c r="D412">
        <v>9.31618182274328</v>
      </c>
      <c r="E412">
        <v>9.1628452979671895</v>
      </c>
      <c r="F412">
        <v>9.2989151851370497</v>
      </c>
      <c r="G412">
        <v>9.3738185873505397</v>
      </c>
      <c r="H412">
        <v>9.5951774662334302</v>
      </c>
      <c r="I412">
        <v>9.07120866865999</v>
      </c>
      <c r="J412">
        <v>9.3168250900313492</v>
      </c>
      <c r="K412">
        <v>9.2487931345290804</v>
      </c>
      <c r="L412">
        <v>9.2628764918379094</v>
      </c>
      <c r="M412">
        <v>9.4598589653285607</v>
      </c>
      <c r="N412">
        <v>9.3846364457369305</v>
      </c>
      <c r="O412">
        <v>9.3386405777214101</v>
      </c>
      <c r="P412">
        <v>9.3349796028896197</v>
      </c>
      <c r="Q412">
        <v>9.1612412986063401</v>
      </c>
    </row>
    <row r="413" spans="1:17">
      <c r="A413" t="s">
        <v>2117</v>
      </c>
      <c r="B413" s="16" t="s">
        <v>2118</v>
      </c>
      <c r="C413">
        <v>8.4928553723729507</v>
      </c>
      <c r="D413">
        <v>8.5450042273791897</v>
      </c>
      <c r="E413">
        <v>8.36197239696968</v>
      </c>
      <c r="F413">
        <v>8.4050762542667705</v>
      </c>
      <c r="G413">
        <v>8.1134934158929504</v>
      </c>
      <c r="H413">
        <v>9.0141686388541196</v>
      </c>
      <c r="I413">
        <v>8.6101593998667205</v>
      </c>
      <c r="J413">
        <v>8.8354342382356901</v>
      </c>
      <c r="K413">
        <v>8.2466329110774801</v>
      </c>
      <c r="L413">
        <v>8.2898720104808898</v>
      </c>
      <c r="M413">
        <v>8.2698368378772695</v>
      </c>
      <c r="N413">
        <v>8.3200192121652208</v>
      </c>
      <c r="O413">
        <v>8.4163063309922297</v>
      </c>
      <c r="P413">
        <v>8.9991179321044594</v>
      </c>
      <c r="Q413">
        <v>6.6375058506955904</v>
      </c>
    </row>
    <row r="414" spans="1:17">
      <c r="A414" t="s">
        <v>2119</v>
      </c>
      <c r="B414" s="16" t="s">
        <v>2120</v>
      </c>
      <c r="C414">
        <v>7.7001673639437902</v>
      </c>
      <c r="D414">
        <v>7.7792060577972499</v>
      </c>
      <c r="E414">
        <v>7.7006203336366701</v>
      </c>
      <c r="F414">
        <v>8.1258536618510497</v>
      </c>
      <c r="G414">
        <v>7.96528252173289</v>
      </c>
      <c r="H414">
        <v>8.4270901562708005</v>
      </c>
      <c r="I414">
        <v>7.7911443219641701</v>
      </c>
      <c r="J414">
        <v>8.2433831641058806</v>
      </c>
      <c r="K414">
        <v>7.7517875700135699</v>
      </c>
      <c r="L414">
        <v>7.7206126520183496</v>
      </c>
      <c r="M414">
        <v>7.7435496881232</v>
      </c>
      <c r="N414">
        <v>7.8286926376864203</v>
      </c>
      <c r="O414">
        <v>7.8972506796085398</v>
      </c>
      <c r="P414">
        <v>8.2337859559779094</v>
      </c>
      <c r="Q414">
        <v>5.81282804418474</v>
      </c>
    </row>
    <row r="415" spans="1:17">
      <c r="A415" t="s">
        <v>2121</v>
      </c>
      <c r="B415" s="16" t="s">
        <v>2122</v>
      </c>
      <c r="C415">
        <v>8.1359607826231297</v>
      </c>
      <c r="D415">
        <v>8.1379069867990292</v>
      </c>
      <c r="E415">
        <v>8.1538601930408205</v>
      </c>
      <c r="F415">
        <v>8.2482569258471408</v>
      </c>
      <c r="G415">
        <v>8.1459873984650901</v>
      </c>
      <c r="H415">
        <v>8.3102109977485998</v>
      </c>
      <c r="I415">
        <v>8.1270592226818295</v>
      </c>
      <c r="J415">
        <v>8.3507600962897399</v>
      </c>
      <c r="K415">
        <v>8.1920025429823298</v>
      </c>
      <c r="L415">
        <v>8.0850510301505203</v>
      </c>
      <c r="M415">
        <v>8.24183875291906</v>
      </c>
      <c r="N415">
        <v>8.0117253156414492</v>
      </c>
      <c r="O415">
        <v>8.2184113946843897</v>
      </c>
      <c r="P415">
        <v>8.1002339481610708</v>
      </c>
      <c r="Q415">
        <v>8.0859864702427604</v>
      </c>
    </row>
    <row r="416" spans="1:17">
      <c r="A416" t="s">
        <v>2123</v>
      </c>
      <c r="B416" s="16" t="s">
        <v>2124</v>
      </c>
      <c r="C416">
        <v>7.81822816598791</v>
      </c>
      <c r="D416">
        <v>7.5914754388868602</v>
      </c>
      <c r="E416">
        <v>8.0875472091364102</v>
      </c>
      <c r="F416">
        <v>8.1107450165354606</v>
      </c>
      <c r="G416">
        <v>8.1459873984650901</v>
      </c>
      <c r="H416">
        <v>6.1338268941135796</v>
      </c>
      <c r="I416">
        <v>7.1672811779998904</v>
      </c>
      <c r="J416">
        <v>7.0379548135020604</v>
      </c>
      <c r="K416">
        <v>7.5492214094535903</v>
      </c>
      <c r="L416">
        <v>7.4936409614068102</v>
      </c>
      <c r="M416">
        <v>7.3820668422772098</v>
      </c>
      <c r="N416">
        <v>7.8181039222588602</v>
      </c>
      <c r="O416">
        <v>7.4782085739094901</v>
      </c>
      <c r="P416">
        <v>5.6022656228975496</v>
      </c>
      <c r="Q416">
        <v>10.087613053174801</v>
      </c>
    </row>
    <row r="417" spans="1:17">
      <c r="A417" t="s">
        <v>2125</v>
      </c>
      <c r="B417" s="16" t="s">
        <v>2126</v>
      </c>
      <c r="C417">
        <v>7.0458303086313601</v>
      </c>
      <c r="D417">
        <v>7.0562601159318801</v>
      </c>
      <c r="E417">
        <v>6.4967806523124096</v>
      </c>
      <c r="F417">
        <v>6.6774092984987004</v>
      </c>
      <c r="G417">
        <v>6.5510027220463503</v>
      </c>
      <c r="H417">
        <v>6.8772919937956898</v>
      </c>
      <c r="I417">
        <v>6.9832992760965604</v>
      </c>
      <c r="J417">
        <v>6.6481783606567504</v>
      </c>
      <c r="K417">
        <v>6.6891680289055202</v>
      </c>
      <c r="L417">
        <v>6.5912491228452401</v>
      </c>
      <c r="M417">
        <v>6.7138633158657202</v>
      </c>
      <c r="N417">
        <v>6.2434134649689499</v>
      </c>
      <c r="O417">
        <v>6.48972680942338</v>
      </c>
      <c r="P417">
        <v>7.4104356790652197</v>
      </c>
      <c r="Q417">
        <v>6.6375058506955904</v>
      </c>
    </row>
    <row r="418" spans="1:17">
      <c r="A418" t="s">
        <v>2127</v>
      </c>
      <c r="B418" s="16" t="s">
        <v>2128</v>
      </c>
      <c r="C418">
        <v>10.670833787167901</v>
      </c>
      <c r="D418">
        <v>10.6087173704676</v>
      </c>
      <c r="E418">
        <v>11.7621749673885</v>
      </c>
      <c r="F418">
        <v>11.154566456837401</v>
      </c>
      <c r="G418">
        <v>10.7451281593718</v>
      </c>
      <c r="H418">
        <v>11.4790213533825</v>
      </c>
      <c r="I418">
        <v>10.711147962073801</v>
      </c>
      <c r="J418">
        <v>11.0073514000748</v>
      </c>
      <c r="K418">
        <v>10.770643549227801</v>
      </c>
      <c r="L418">
        <v>10.978776182954</v>
      </c>
      <c r="M418">
        <v>11.160181573966099</v>
      </c>
      <c r="N418">
        <v>11.447007385896599</v>
      </c>
      <c r="O418">
        <v>11.101674714107499</v>
      </c>
      <c r="P418">
        <v>10.9983777832578</v>
      </c>
      <c r="Q418">
        <v>10.7039890392549</v>
      </c>
    </row>
    <row r="419" spans="1:17">
      <c r="A419" t="s">
        <v>2129</v>
      </c>
      <c r="B419" s="16" t="s">
        <v>2130</v>
      </c>
      <c r="C419">
        <v>8.1067399022232305</v>
      </c>
      <c r="D419">
        <v>8.0737790503870297</v>
      </c>
      <c r="E419">
        <v>7.7714853696760704</v>
      </c>
      <c r="F419">
        <v>8.39887169230078</v>
      </c>
      <c r="G419">
        <v>8.0754373225795995</v>
      </c>
      <c r="H419">
        <v>8.1627190944882102</v>
      </c>
      <c r="I419">
        <v>7.8070416876015098</v>
      </c>
      <c r="J419">
        <v>8.1240875845399305</v>
      </c>
      <c r="K419">
        <v>8.0532977887413804</v>
      </c>
      <c r="L419">
        <v>8.1488311006005496</v>
      </c>
      <c r="M419">
        <v>8.3559419123150906</v>
      </c>
      <c r="N419">
        <v>8.2109783336780495</v>
      </c>
      <c r="O419">
        <v>8.3291958162369593</v>
      </c>
      <c r="P419">
        <v>7.9594692764471802</v>
      </c>
      <c r="Q419">
        <v>8.0859864702427604</v>
      </c>
    </row>
    <row r="420" spans="1:17">
      <c r="A420" t="s">
        <v>2131</v>
      </c>
      <c r="B420" s="16" t="s">
        <v>669</v>
      </c>
      <c r="C420">
        <v>7.34696895994397</v>
      </c>
      <c r="D420">
        <v>7.0809906254396298</v>
      </c>
      <c r="E420">
        <v>7.6260848552768703</v>
      </c>
      <c r="F420">
        <v>7.4107746827052701</v>
      </c>
      <c r="G420">
        <v>7.30313917801982</v>
      </c>
      <c r="H420">
        <v>7.1244863762234703</v>
      </c>
      <c r="I420">
        <v>7.2627113445187401</v>
      </c>
      <c r="J420">
        <v>7.3497254155245901</v>
      </c>
      <c r="K420">
        <v>7.3197740054052103</v>
      </c>
      <c r="L420">
        <v>7.23140621275585</v>
      </c>
      <c r="M420">
        <v>7.1543150960569202</v>
      </c>
      <c r="N420">
        <v>7.5373565448664799</v>
      </c>
      <c r="O420">
        <v>7.4160808464778301</v>
      </c>
      <c r="P420">
        <v>6.7828384161901099</v>
      </c>
      <c r="Q420">
        <v>8.1958182219819093</v>
      </c>
    </row>
    <row r="421" spans="1:17">
      <c r="A421" t="s">
        <v>2132</v>
      </c>
      <c r="B421" s="16" t="s">
        <v>2133</v>
      </c>
      <c r="C421">
        <v>6.2534960108011504</v>
      </c>
      <c r="D421">
        <v>6.5053514820953504</v>
      </c>
      <c r="E421">
        <v>6.3178285212373604</v>
      </c>
      <c r="F421">
        <v>6.2619685895580499</v>
      </c>
      <c r="G421">
        <v>5.9320947005070197</v>
      </c>
      <c r="H421">
        <v>6.5534884052218203</v>
      </c>
      <c r="I421">
        <v>6.1757623283627199</v>
      </c>
      <c r="J421">
        <v>6.6017122748532602</v>
      </c>
      <c r="K421">
        <v>5.9369845976997899</v>
      </c>
      <c r="L421">
        <v>5.79191555479931</v>
      </c>
      <c r="M421">
        <v>5.7583066502886897</v>
      </c>
      <c r="N421">
        <v>5.53224518406659</v>
      </c>
      <c r="O421">
        <v>5.8965587445327001</v>
      </c>
      <c r="P421">
        <v>6.9216961844646496</v>
      </c>
      <c r="Q421">
        <v>5.81282804418474</v>
      </c>
    </row>
    <row r="422" spans="1:17">
      <c r="A422" t="s">
        <v>2134</v>
      </c>
      <c r="B422" s="16" t="s">
        <v>1271</v>
      </c>
      <c r="C422">
        <v>3.5040133865677898</v>
      </c>
      <c r="D422">
        <v>3.2942621936663499</v>
      </c>
      <c r="E422">
        <v>3.6381873987360902</v>
      </c>
      <c r="F422">
        <v>3.7319397910766599</v>
      </c>
      <c r="G422">
        <v>3.33407035458014</v>
      </c>
      <c r="H422">
        <v>2.8218677180984102</v>
      </c>
      <c r="I422">
        <v>3.3100125595866299</v>
      </c>
      <c r="J422">
        <v>3.7696016503418699</v>
      </c>
      <c r="K422">
        <v>2.8218677180984102</v>
      </c>
      <c r="L422">
        <v>3.6339073669181099</v>
      </c>
      <c r="M422">
        <v>3.23818724324593</v>
      </c>
      <c r="N422">
        <v>3.31389066967124</v>
      </c>
      <c r="O422">
        <v>3.42420286852819</v>
      </c>
      <c r="P422">
        <v>3.3893867502571098</v>
      </c>
      <c r="Q422">
        <v>6.2843132996066204</v>
      </c>
    </row>
    <row r="423" spans="1:17">
      <c r="A423" t="s">
        <v>2135</v>
      </c>
      <c r="B423" s="16" t="s">
        <v>2136</v>
      </c>
      <c r="C423">
        <v>7.4099128563250902</v>
      </c>
      <c r="D423">
        <v>7.5389651014236199</v>
      </c>
      <c r="E423">
        <v>7.6843872809925298</v>
      </c>
      <c r="F423">
        <v>7.42307154574923</v>
      </c>
      <c r="G423">
        <v>7.6000230969137403</v>
      </c>
      <c r="H423">
        <v>7.8939151751009797</v>
      </c>
      <c r="I423">
        <v>7.9136644137963001</v>
      </c>
      <c r="J423">
        <v>7.9392545499825102</v>
      </c>
      <c r="K423">
        <v>7.9040579132345803</v>
      </c>
      <c r="L423">
        <v>7.7822666868784101</v>
      </c>
      <c r="M423">
        <v>7.8213239977837796</v>
      </c>
      <c r="N423">
        <v>7.7361044516620296</v>
      </c>
      <c r="O423">
        <v>7.86275662198954</v>
      </c>
      <c r="P423">
        <v>8.0162002240067007</v>
      </c>
      <c r="Q423">
        <v>6.6375058506955904</v>
      </c>
    </row>
    <row r="424" spans="1:17">
      <c r="A424" t="s">
        <v>2137</v>
      </c>
      <c r="B424" s="16" t="s">
        <v>2138</v>
      </c>
      <c r="C424">
        <v>6.7425577417450997</v>
      </c>
      <c r="D424">
        <v>6.9794024872900398</v>
      </c>
      <c r="E424">
        <v>7.3556947774122898</v>
      </c>
      <c r="F424">
        <v>5.4684342013596101</v>
      </c>
      <c r="G424">
        <v>7.1917583600661201</v>
      </c>
      <c r="H424">
        <v>5.6808363808980902</v>
      </c>
      <c r="I424">
        <v>6.67120701638986</v>
      </c>
      <c r="J424">
        <v>6.6931804120656997</v>
      </c>
      <c r="K424">
        <v>7.2001082262505802</v>
      </c>
      <c r="L424">
        <v>6.7951119533207596</v>
      </c>
      <c r="M424">
        <v>6.6973973598157803</v>
      </c>
      <c r="N424">
        <v>6.2434134649689499</v>
      </c>
      <c r="O424">
        <v>6.4487418246360999</v>
      </c>
      <c r="P424">
        <v>7.1420694029121403</v>
      </c>
      <c r="Q424">
        <v>8.0859864702427604</v>
      </c>
    </row>
    <row r="425" spans="1:17">
      <c r="A425" t="s">
        <v>2139</v>
      </c>
      <c r="B425" s="16" t="s">
        <v>2140</v>
      </c>
      <c r="C425">
        <v>7.4636393836486201</v>
      </c>
      <c r="D425">
        <v>7.0226086067609099</v>
      </c>
      <c r="E425">
        <v>7.5653201361319704</v>
      </c>
      <c r="F425">
        <v>7.5850226882281602</v>
      </c>
      <c r="G425">
        <v>7.8516423575619001</v>
      </c>
      <c r="H425">
        <v>6.5905983471623104</v>
      </c>
      <c r="I425">
        <v>6.8357411278970703</v>
      </c>
      <c r="J425">
        <v>7.1898087872719803</v>
      </c>
      <c r="K425">
        <v>7.3943504749769904</v>
      </c>
      <c r="L425">
        <v>7.7153536091611201</v>
      </c>
      <c r="M425">
        <v>8.1179183660344201</v>
      </c>
      <c r="N425">
        <v>8.3931452622457208</v>
      </c>
      <c r="O425">
        <v>8.0240513882552307</v>
      </c>
      <c r="P425">
        <v>6.05725356091083</v>
      </c>
      <c r="Q425">
        <v>9.7703309644362406</v>
      </c>
    </row>
    <row r="426" spans="1:17">
      <c r="A426" t="s">
        <v>2141</v>
      </c>
      <c r="B426" s="16" t="s">
        <v>2142</v>
      </c>
      <c r="C426">
        <v>5.9071690580714504</v>
      </c>
      <c r="D426">
        <v>5.6840918186943501</v>
      </c>
      <c r="E426">
        <v>4.6393553598667303</v>
      </c>
      <c r="F426">
        <v>5.4439053774776101</v>
      </c>
      <c r="G426">
        <v>6.5369974430488398</v>
      </c>
      <c r="H426">
        <v>5.58453293970123</v>
      </c>
      <c r="I426">
        <v>5.0470377433929201</v>
      </c>
      <c r="J426">
        <v>4.8839472618639803</v>
      </c>
      <c r="K426">
        <v>5.5519879823209104</v>
      </c>
      <c r="L426">
        <v>5.31160411377655</v>
      </c>
      <c r="M426">
        <v>5.9944444476198804</v>
      </c>
      <c r="N426">
        <v>6.3210115805117999</v>
      </c>
      <c r="O426">
        <v>5.88111515790124</v>
      </c>
      <c r="P426">
        <v>5.2164652043888102</v>
      </c>
      <c r="Q426">
        <v>6.2843132996066204</v>
      </c>
    </row>
    <row r="427" spans="1:17">
      <c r="A427" t="s">
        <v>2143</v>
      </c>
      <c r="B427" s="16" t="s">
        <v>2144</v>
      </c>
      <c r="C427">
        <v>8.5152618885270694</v>
      </c>
      <c r="D427">
        <v>8.5301504391917398</v>
      </c>
      <c r="E427">
        <v>7.9517909669453397</v>
      </c>
      <c r="F427">
        <v>8.2619969672402593</v>
      </c>
      <c r="G427">
        <v>8.5444580730800404</v>
      </c>
      <c r="H427">
        <v>7.9845820586994796</v>
      </c>
      <c r="I427">
        <v>8.3567282164050702</v>
      </c>
      <c r="J427">
        <v>8.1273568456294196</v>
      </c>
      <c r="K427">
        <v>8.4200459128452501</v>
      </c>
      <c r="L427">
        <v>8.1948792029693909</v>
      </c>
      <c r="M427">
        <v>8.4247945275417901</v>
      </c>
      <c r="N427">
        <v>8.1277094761903292</v>
      </c>
      <c r="O427">
        <v>8.5642963112541199</v>
      </c>
      <c r="P427">
        <v>8.4040201942323094</v>
      </c>
      <c r="Q427">
        <v>7.5369478347710803</v>
      </c>
    </row>
    <row r="428" spans="1:17">
      <c r="A428" t="s">
        <v>2145</v>
      </c>
      <c r="B428" s="16" t="s">
        <v>2146</v>
      </c>
      <c r="C428">
        <v>6.6982945460832397</v>
      </c>
      <c r="D428">
        <v>6.5651840145352196</v>
      </c>
      <c r="E428">
        <v>7.1343226895372398</v>
      </c>
      <c r="F428">
        <v>6.6461791626245601</v>
      </c>
      <c r="G428">
        <v>6.7821116076966099</v>
      </c>
      <c r="H428">
        <v>6.2625083699042996</v>
      </c>
      <c r="I428">
        <v>6.67120701638986</v>
      </c>
      <c r="J428">
        <v>6.6481783606567504</v>
      </c>
      <c r="K428">
        <v>6.01869195546446</v>
      </c>
      <c r="L428">
        <v>6.5796693472259404</v>
      </c>
      <c r="M428">
        <v>6.3940755381791998</v>
      </c>
      <c r="N428">
        <v>6.33603490129736</v>
      </c>
      <c r="O428">
        <v>6.6608435268053103</v>
      </c>
      <c r="P428">
        <v>6.4566563684026503</v>
      </c>
      <c r="Q428">
        <v>7.3593062614465703</v>
      </c>
    </row>
    <row r="429" spans="1:17">
      <c r="A429" t="s">
        <v>2147</v>
      </c>
      <c r="B429" s="16" t="s">
        <v>2148</v>
      </c>
      <c r="C429">
        <v>7.2199840874685703</v>
      </c>
      <c r="D429">
        <v>7.0310957889452697</v>
      </c>
      <c r="E429">
        <v>6.3595865741919599</v>
      </c>
      <c r="F429">
        <v>7.0710305154404098</v>
      </c>
      <c r="G429">
        <v>7.2697786914859499</v>
      </c>
      <c r="H429">
        <v>7.1577378228689899</v>
      </c>
      <c r="I429">
        <v>7.1255674474227</v>
      </c>
      <c r="J429">
        <v>7.0309734936181796</v>
      </c>
      <c r="K429">
        <v>6.9426125990962504</v>
      </c>
      <c r="L429">
        <v>7.0757329452945799</v>
      </c>
      <c r="M429">
        <v>7.4225869101804296</v>
      </c>
      <c r="N429">
        <v>6.8664655926759002</v>
      </c>
      <c r="O429">
        <v>7.5082940900497404</v>
      </c>
      <c r="P429">
        <v>7.6994680456008098</v>
      </c>
      <c r="Q429">
        <v>5.09416193408443</v>
      </c>
    </row>
    <row r="430" spans="1:17">
      <c r="A430" t="s">
        <v>2149</v>
      </c>
      <c r="B430" s="16" t="s">
        <v>612</v>
      </c>
      <c r="C430">
        <v>11.1384380023697</v>
      </c>
      <c r="D430">
        <v>11.1044221597381</v>
      </c>
      <c r="E430">
        <v>10.6777351024389</v>
      </c>
      <c r="F430">
        <v>11.014547827827</v>
      </c>
      <c r="G430">
        <v>11.2255397364411</v>
      </c>
      <c r="H430">
        <v>10.7840489908215</v>
      </c>
      <c r="I430">
        <v>10.666868782523199</v>
      </c>
      <c r="J430">
        <v>10.4479323525368</v>
      </c>
      <c r="K430">
        <v>11.2303944234133</v>
      </c>
      <c r="L430">
        <v>10.9655624870606</v>
      </c>
      <c r="M430">
        <v>11.157562761471899</v>
      </c>
      <c r="N430">
        <v>11.1696537972903</v>
      </c>
      <c r="O430">
        <v>11.1954370021241</v>
      </c>
      <c r="P430">
        <v>10.629924144409101</v>
      </c>
      <c r="Q430">
        <v>11.540328386016601</v>
      </c>
    </row>
    <row r="431" spans="1:17">
      <c r="A431" t="s">
        <v>2150</v>
      </c>
      <c r="B431" s="16" t="s">
        <v>2151</v>
      </c>
      <c r="C431">
        <v>6.8374094073843299</v>
      </c>
      <c r="D431">
        <v>7.0972439534988903</v>
      </c>
      <c r="E431">
        <v>6.5696259509985699</v>
      </c>
      <c r="F431">
        <v>6.28927369624365</v>
      </c>
      <c r="G431">
        <v>6.5369974430488398</v>
      </c>
      <c r="H431">
        <v>6.8971382455771399</v>
      </c>
      <c r="I431">
        <v>6.6595345132719403</v>
      </c>
      <c r="J431">
        <v>6.7623606751438903</v>
      </c>
      <c r="K431">
        <v>6.2920916190738598</v>
      </c>
      <c r="L431">
        <v>6.2398789457682096</v>
      </c>
      <c r="M431">
        <v>6.40428189401546</v>
      </c>
      <c r="N431">
        <v>5.7968381761637398</v>
      </c>
      <c r="O431">
        <v>6.3181900026850499</v>
      </c>
      <c r="P431">
        <v>6.8949808635361203</v>
      </c>
      <c r="Q431">
        <v>6.2843132996066204</v>
      </c>
    </row>
    <row r="432" spans="1:17">
      <c r="A432" t="s">
        <v>2152</v>
      </c>
      <c r="B432" s="16" t="s">
        <v>2153</v>
      </c>
      <c r="C432">
        <v>8.9552765784148907</v>
      </c>
      <c r="D432">
        <v>8.9672767925338608</v>
      </c>
      <c r="E432">
        <v>9.2508210134253606</v>
      </c>
      <c r="F432">
        <v>9.2703203872178292</v>
      </c>
      <c r="G432">
        <v>8.93275909890286</v>
      </c>
      <c r="H432">
        <v>9.4487569850186102</v>
      </c>
      <c r="I432">
        <v>8.9923618673216392</v>
      </c>
      <c r="J432">
        <v>9.4506656043356791</v>
      </c>
      <c r="K432">
        <v>8.4289305080293992</v>
      </c>
      <c r="L432">
        <v>9.00960933054834</v>
      </c>
      <c r="M432">
        <v>9.3553342655456895</v>
      </c>
      <c r="N432">
        <v>9.3148604694759207</v>
      </c>
      <c r="O432">
        <v>9.4779947000317701</v>
      </c>
      <c r="P432">
        <v>9.0115662042939899</v>
      </c>
      <c r="Q432">
        <v>8.48255560796823</v>
      </c>
    </row>
    <row r="433" spans="1:17">
      <c r="A433" t="s">
        <v>2154</v>
      </c>
      <c r="B433" s="16" t="s">
        <v>2155</v>
      </c>
      <c r="C433">
        <v>10.4469535432815</v>
      </c>
      <c r="D433">
        <v>10.3669248251</v>
      </c>
      <c r="E433">
        <v>10.388480376716</v>
      </c>
      <c r="F433">
        <v>10.121690018411501</v>
      </c>
      <c r="G433">
        <v>10.337547727028801</v>
      </c>
      <c r="H433">
        <v>9.91550436620299</v>
      </c>
      <c r="I433">
        <v>10.221838029341001</v>
      </c>
      <c r="J433">
        <v>9.8649988701784608</v>
      </c>
      <c r="K433">
        <v>10.5159652305389</v>
      </c>
      <c r="L433">
        <v>10.2028739028601</v>
      </c>
      <c r="M433">
        <v>9.8658665276401791</v>
      </c>
      <c r="N433">
        <v>10.042481442416699</v>
      </c>
      <c r="O433">
        <v>10.104343711092801</v>
      </c>
      <c r="P433">
        <v>10.1786776938422</v>
      </c>
      <c r="Q433">
        <v>11.3516267964651</v>
      </c>
    </row>
    <row r="434" spans="1:17">
      <c r="A434" t="s">
        <v>2156</v>
      </c>
      <c r="B434" s="16" t="s">
        <v>2157</v>
      </c>
      <c r="C434">
        <v>7.0720410640917404</v>
      </c>
      <c r="D434">
        <v>7.0891403017794001</v>
      </c>
      <c r="E434">
        <v>7.4159618262881102</v>
      </c>
      <c r="F434">
        <v>7.4888864773400599</v>
      </c>
      <c r="G434">
        <v>7.0612825398533596</v>
      </c>
      <c r="H434">
        <v>8.4134175153610506</v>
      </c>
      <c r="I434">
        <v>7.4767703430194601</v>
      </c>
      <c r="J434">
        <v>7.5868823488295698</v>
      </c>
      <c r="K434">
        <v>6.9005213252828499</v>
      </c>
      <c r="L434">
        <v>7.4688428657864696</v>
      </c>
      <c r="M434">
        <v>7.94460206837147</v>
      </c>
      <c r="N434">
        <v>8.1104622847137993</v>
      </c>
      <c r="O434">
        <v>7.9419940413778702</v>
      </c>
      <c r="P434">
        <v>7.2301065543756904</v>
      </c>
      <c r="Q434">
        <v>5.09416193408443</v>
      </c>
    </row>
    <row r="435" spans="1:17">
      <c r="A435" t="s">
        <v>2158</v>
      </c>
      <c r="B435" s="16" t="s">
        <v>114</v>
      </c>
      <c r="C435">
        <v>10.297119014962</v>
      </c>
      <c r="D435">
        <v>10.2458226525904</v>
      </c>
      <c r="E435">
        <v>9.7428832009175199</v>
      </c>
      <c r="F435">
        <v>9.7561064631480807</v>
      </c>
      <c r="G435">
        <v>9.6525840089771098</v>
      </c>
      <c r="H435">
        <v>10.099592825707701</v>
      </c>
      <c r="I435">
        <v>9.9770896875136597</v>
      </c>
      <c r="J435">
        <v>9.6569171514257093</v>
      </c>
      <c r="K435">
        <v>9.9520139505930398</v>
      </c>
      <c r="L435">
        <v>9.9524206744693604</v>
      </c>
      <c r="M435">
        <v>9.9938645834547692</v>
      </c>
      <c r="N435">
        <v>9.9042858488982404</v>
      </c>
      <c r="O435">
        <v>9.9865745542892199</v>
      </c>
      <c r="P435">
        <v>9.8096560205125307</v>
      </c>
      <c r="Q435">
        <v>10.3943408570348</v>
      </c>
    </row>
    <row r="436" spans="1:17">
      <c r="A436" t="s">
        <v>2159</v>
      </c>
      <c r="B436" s="16" t="s">
        <v>168</v>
      </c>
      <c r="C436">
        <v>4.6454443926476303</v>
      </c>
      <c r="D436">
        <v>4.7446882369672698</v>
      </c>
      <c r="E436">
        <v>5.5107356403890702</v>
      </c>
      <c r="F436">
        <v>5.0765736551712601</v>
      </c>
      <c r="G436">
        <v>5.3186214901221902</v>
      </c>
      <c r="H436">
        <v>4.5459386428609303</v>
      </c>
      <c r="I436">
        <v>5.1546550765941603</v>
      </c>
      <c r="J436">
        <v>5.7975935847914002</v>
      </c>
      <c r="K436">
        <v>4.3302743077434496</v>
      </c>
      <c r="L436">
        <v>5.0935145615262796</v>
      </c>
      <c r="M436">
        <v>4.3652147767139304</v>
      </c>
      <c r="N436">
        <v>4.8593448344507699</v>
      </c>
      <c r="O436">
        <v>5.3136379649428402</v>
      </c>
      <c r="P436">
        <v>4.5271021320563003</v>
      </c>
      <c r="Q436">
        <v>5.81282804418474</v>
      </c>
    </row>
    <row r="437" spans="1:17">
      <c r="A437" t="s">
        <v>2160</v>
      </c>
      <c r="B437" s="16" t="s">
        <v>2161</v>
      </c>
      <c r="C437">
        <v>8.1523961586017109</v>
      </c>
      <c r="D437">
        <v>8.1917691860350601</v>
      </c>
      <c r="E437">
        <v>7.8823536654902204</v>
      </c>
      <c r="F437">
        <v>8.6855041938874393</v>
      </c>
      <c r="G437">
        <v>8.2941627893903505</v>
      </c>
      <c r="H437">
        <v>8.7325234148753008</v>
      </c>
      <c r="I437">
        <v>7.91854998681828</v>
      </c>
      <c r="J437">
        <v>8.4056343624231697</v>
      </c>
      <c r="K437">
        <v>7.7752155713070898</v>
      </c>
      <c r="L437">
        <v>7.8981783752191896</v>
      </c>
      <c r="M437">
        <v>8.6438410596432202</v>
      </c>
      <c r="N437">
        <v>8.7539627908833904</v>
      </c>
      <c r="O437">
        <v>8.7601495452218696</v>
      </c>
      <c r="P437">
        <v>7.97227064984164</v>
      </c>
      <c r="Q437">
        <v>7.6950435514148801</v>
      </c>
    </row>
    <row r="438" spans="1:17">
      <c r="A438" t="s">
        <v>2162</v>
      </c>
      <c r="B438" s="16" t="s">
        <v>2163</v>
      </c>
      <c r="C438">
        <v>7.5090579112095499</v>
      </c>
      <c r="D438">
        <v>7.3003562916549596</v>
      </c>
      <c r="E438">
        <v>7.6513613659111597</v>
      </c>
      <c r="F438">
        <v>7.0710305154404098</v>
      </c>
      <c r="G438">
        <v>7.70973747676614</v>
      </c>
      <c r="H438">
        <v>6.2314172070097102</v>
      </c>
      <c r="I438">
        <v>7.2780176798967702</v>
      </c>
      <c r="J438">
        <v>6.9369807134411303</v>
      </c>
      <c r="K438">
        <v>7.7231612180153597</v>
      </c>
      <c r="L438">
        <v>8.0225788963683797</v>
      </c>
      <c r="M438">
        <v>7.4125634543830703</v>
      </c>
      <c r="N438">
        <v>7.9057193802032204</v>
      </c>
      <c r="O438">
        <v>7.3731189693995001</v>
      </c>
      <c r="P438">
        <v>6.9479225253106502</v>
      </c>
      <c r="Q438">
        <v>9.3629875558906797</v>
      </c>
    </row>
    <row r="439" spans="1:17">
      <c r="A439" t="s">
        <v>2164</v>
      </c>
      <c r="B439" s="16" t="e">
        <v>#N/A</v>
      </c>
      <c r="C439">
        <v>8.7247814586871506</v>
      </c>
      <c r="D439">
        <v>8.8739054141248701</v>
      </c>
      <c r="E439">
        <v>8.4316548432609402</v>
      </c>
      <c r="F439">
        <v>8.3610727756212295</v>
      </c>
      <c r="G439">
        <v>8.3902821499079696</v>
      </c>
      <c r="H439">
        <v>8.2916451415216805</v>
      </c>
      <c r="I439">
        <v>8.3674830901938506</v>
      </c>
      <c r="J439">
        <v>7.9205281414617303</v>
      </c>
      <c r="K439">
        <v>8.5641062417371092</v>
      </c>
      <c r="L439">
        <v>8.3922231081107999</v>
      </c>
      <c r="M439">
        <v>8.3108398001400605</v>
      </c>
      <c r="N439">
        <v>8.1823783632403302</v>
      </c>
      <c r="O439">
        <v>8.4502441871687708</v>
      </c>
      <c r="P439">
        <v>8.4955050400880499</v>
      </c>
      <c r="Q439">
        <v>8.5667227177791094</v>
      </c>
    </row>
    <row r="440" spans="1:17">
      <c r="A440" t="s">
        <v>2165</v>
      </c>
      <c r="B440" s="16" t="s">
        <v>2166</v>
      </c>
      <c r="C440">
        <v>8.19268269455495</v>
      </c>
      <c r="D440">
        <v>8.1021868536463106</v>
      </c>
      <c r="E440">
        <v>7.93130901064099</v>
      </c>
      <c r="F440">
        <v>7.1692821971563703</v>
      </c>
      <c r="G440">
        <v>7.7646038238616901</v>
      </c>
      <c r="H440">
        <v>6.80558063504375</v>
      </c>
      <c r="I440">
        <v>8.0711267250664491</v>
      </c>
      <c r="J440">
        <v>7.3041698504117898</v>
      </c>
      <c r="K440">
        <v>8.2195765880156202</v>
      </c>
      <c r="L440">
        <v>7.6941231603234703</v>
      </c>
      <c r="M440">
        <v>7.1238972423552296</v>
      </c>
      <c r="N440">
        <v>6.7815556524819103</v>
      </c>
      <c r="O440">
        <v>7.3232005156447704</v>
      </c>
      <c r="P440">
        <v>8.2496421611562294</v>
      </c>
      <c r="Q440">
        <v>6.6375058506955904</v>
      </c>
    </row>
    <row r="441" spans="1:17">
      <c r="A441" t="s">
        <v>2167</v>
      </c>
      <c r="B441" s="16" t="s">
        <v>2168</v>
      </c>
      <c r="C441">
        <v>6.4931841072364804</v>
      </c>
      <c r="D441">
        <v>6.3641441853182199</v>
      </c>
      <c r="E441">
        <v>6.0115232870691901</v>
      </c>
      <c r="F441">
        <v>6.6774092984987004</v>
      </c>
      <c r="G441">
        <v>6.3572259687739301</v>
      </c>
      <c r="H441">
        <v>6.9264014568771799</v>
      </c>
      <c r="I441">
        <v>6.9064962973994302</v>
      </c>
      <c r="J441">
        <v>6.8121350092444999</v>
      </c>
      <c r="K441">
        <v>6.4644097944759897</v>
      </c>
      <c r="L441">
        <v>6.6477796151719897</v>
      </c>
      <c r="M441">
        <v>6.9264585261776999</v>
      </c>
      <c r="N441">
        <v>6.4088580569182003</v>
      </c>
      <c r="O441">
        <v>6.8296501465849602</v>
      </c>
      <c r="P441">
        <v>7.3330682704280097</v>
      </c>
      <c r="Q441">
        <v>5.09416193408443</v>
      </c>
    </row>
    <row r="442" spans="1:17">
      <c r="A442" t="s">
        <v>2169</v>
      </c>
      <c r="B442" s="16" t="s">
        <v>2170</v>
      </c>
      <c r="C442">
        <v>8.1235100418395501</v>
      </c>
      <c r="D442">
        <v>7.9043523343970303</v>
      </c>
      <c r="E442">
        <v>8.6768159994387997</v>
      </c>
      <c r="F442">
        <v>7.8075826569701103</v>
      </c>
      <c r="G442">
        <v>8.1911719556340898</v>
      </c>
      <c r="H442">
        <v>6.3945603718070796</v>
      </c>
      <c r="I442">
        <v>7.4899686281158102</v>
      </c>
      <c r="J442">
        <v>7.19606027589424</v>
      </c>
      <c r="K442">
        <v>8.1532055312937395</v>
      </c>
      <c r="L442">
        <v>7.6725748643403202</v>
      </c>
      <c r="M442">
        <v>7.6864943471168097</v>
      </c>
      <c r="N442">
        <v>7.9835796205658003</v>
      </c>
      <c r="O442">
        <v>7.9272334968273901</v>
      </c>
      <c r="P442">
        <v>6.8117082797650301</v>
      </c>
      <c r="Q442">
        <v>10.5051077436532</v>
      </c>
    </row>
    <row r="443" spans="1:17">
      <c r="A443" t="s">
        <v>2171</v>
      </c>
      <c r="B443" s="16" t="s">
        <v>2172</v>
      </c>
      <c r="C443">
        <v>6.1745445797018697</v>
      </c>
      <c r="D443">
        <v>5.8489556220091004</v>
      </c>
      <c r="E443">
        <v>6.8867602326164601</v>
      </c>
      <c r="F443">
        <v>6.5925617462467496</v>
      </c>
      <c r="G443">
        <v>6.7582024653551098</v>
      </c>
      <c r="H443">
        <v>6.4894086048222697</v>
      </c>
      <c r="I443">
        <v>6.1757623283627199</v>
      </c>
      <c r="J443">
        <v>6.7195168009068604</v>
      </c>
      <c r="K443">
        <v>6.6489972230150904</v>
      </c>
      <c r="L443">
        <v>6.7850770131405502</v>
      </c>
      <c r="M443">
        <v>7.0351285415578602</v>
      </c>
      <c r="N443">
        <v>6.9466217506702197</v>
      </c>
      <c r="O443">
        <v>6.2952160533026804</v>
      </c>
      <c r="P443">
        <v>5.3440870543648904</v>
      </c>
      <c r="Q443">
        <v>8.48255560796823</v>
      </c>
    </row>
    <row r="444" spans="1:17">
      <c r="A444" t="s">
        <v>2173</v>
      </c>
      <c r="B444" s="16" t="s">
        <v>2174</v>
      </c>
      <c r="C444">
        <v>7.5468782268362498</v>
      </c>
      <c r="D444">
        <v>7.27201870183272</v>
      </c>
      <c r="E444">
        <v>6.7050299623338301</v>
      </c>
      <c r="F444">
        <v>6.1767486539667296</v>
      </c>
      <c r="G444">
        <v>7.6067136979865699</v>
      </c>
      <c r="H444">
        <v>6.6386234868921701</v>
      </c>
      <c r="I444">
        <v>7.1672811779998904</v>
      </c>
      <c r="J444">
        <v>6.5039792081677996</v>
      </c>
      <c r="K444">
        <v>7.5162180888053802</v>
      </c>
      <c r="L444">
        <v>6.5443552449606699</v>
      </c>
      <c r="M444">
        <v>6.7700452893327698</v>
      </c>
      <c r="N444">
        <v>7.3514661522358002</v>
      </c>
      <c r="O444">
        <v>6.8843228354682902</v>
      </c>
      <c r="P444">
        <v>7.7890411059862004</v>
      </c>
      <c r="Q444">
        <v>5.81282804418474</v>
      </c>
    </row>
    <row r="445" spans="1:17">
      <c r="A445" t="s">
        <v>2175</v>
      </c>
      <c r="B445" s="16" t="s">
        <v>2176</v>
      </c>
      <c r="C445">
        <v>4.1513583524311999</v>
      </c>
      <c r="D445">
        <v>3.8603343823973102</v>
      </c>
      <c r="E445">
        <v>2.8218677180984102</v>
      </c>
      <c r="F445">
        <v>3.8353454241230298</v>
      </c>
      <c r="G445">
        <v>4.7889010218833103</v>
      </c>
      <c r="H445">
        <v>2.8218677180984102</v>
      </c>
      <c r="I445">
        <v>2.8218677180984102</v>
      </c>
      <c r="J445">
        <v>2.8218677180984102</v>
      </c>
      <c r="K445">
        <v>3.8204461843508501</v>
      </c>
      <c r="L445">
        <v>2.8218677180984102</v>
      </c>
      <c r="M445">
        <v>3.90178223458659</v>
      </c>
      <c r="N445">
        <v>3.79229116939824</v>
      </c>
      <c r="O445">
        <v>3.9295289699043701</v>
      </c>
      <c r="P445">
        <v>2.8218677180984102</v>
      </c>
      <c r="Q445">
        <v>2.8218677180984102</v>
      </c>
    </row>
    <row r="446" spans="1:17">
      <c r="A446" t="s">
        <v>2177</v>
      </c>
      <c r="B446" s="16" t="s">
        <v>2178</v>
      </c>
      <c r="C446">
        <v>5.7183074214133596</v>
      </c>
      <c r="D446">
        <v>5.47170002431064</v>
      </c>
      <c r="E446">
        <v>4.3035359899866696</v>
      </c>
      <c r="F446">
        <v>5.1706883695566601</v>
      </c>
      <c r="G446">
        <v>6.3731052938135697</v>
      </c>
      <c r="H446">
        <v>5.0023896186610397</v>
      </c>
      <c r="I446">
        <v>5.0470377433929201</v>
      </c>
      <c r="J446">
        <v>4.6307624373210201</v>
      </c>
      <c r="K446">
        <v>5.7767343290393898</v>
      </c>
      <c r="L446">
        <v>4.2633743974944602</v>
      </c>
      <c r="M446">
        <v>5.7742918496395301</v>
      </c>
      <c r="N446">
        <v>6.0560748478416198</v>
      </c>
      <c r="O446">
        <v>5.3368598019304798</v>
      </c>
      <c r="P446">
        <v>5.7609673977777103</v>
      </c>
      <c r="Q446">
        <v>5.09416193408443</v>
      </c>
    </row>
    <row r="447" spans="1:17">
      <c r="A447" t="s">
        <v>2179</v>
      </c>
      <c r="B447" s="16" t="s">
        <v>2180</v>
      </c>
      <c r="C447">
        <v>5.4997062244710797</v>
      </c>
      <c r="D447">
        <v>5.59370084060415</v>
      </c>
      <c r="E447">
        <v>5.0160351149716202</v>
      </c>
      <c r="F447">
        <v>4.5644600677645304</v>
      </c>
      <c r="G447">
        <v>6.1327887893196404</v>
      </c>
      <c r="H447">
        <v>5.0023896186610397</v>
      </c>
      <c r="I447">
        <v>5.4886690454658904</v>
      </c>
      <c r="J447">
        <v>4.8507352198443803</v>
      </c>
      <c r="K447">
        <v>5.9029236462359096</v>
      </c>
      <c r="L447">
        <v>4.9123550275731303</v>
      </c>
      <c r="M447">
        <v>5.0345141375896603</v>
      </c>
      <c r="N447">
        <v>5.5054798817117598</v>
      </c>
      <c r="O447">
        <v>5.4042348522540298</v>
      </c>
      <c r="P447">
        <v>5.9565984970148804</v>
      </c>
      <c r="Q447">
        <v>2.8218677180984102</v>
      </c>
    </row>
    <row r="448" spans="1:17">
      <c r="A448" t="s">
        <v>2181</v>
      </c>
      <c r="B448" s="16" t="s">
        <v>2182</v>
      </c>
      <c r="C448">
        <v>9.1437233865408398</v>
      </c>
      <c r="D448">
        <v>9.1895918482338796</v>
      </c>
      <c r="E448">
        <v>9.2699651445949005</v>
      </c>
      <c r="F448">
        <v>9.2770997552468195</v>
      </c>
      <c r="G448">
        <v>9.1969041554746607</v>
      </c>
      <c r="H448">
        <v>9.0366341855340604</v>
      </c>
      <c r="I448">
        <v>9.1101396962854295</v>
      </c>
      <c r="J448">
        <v>8.9652836074195292</v>
      </c>
      <c r="K448">
        <v>9.2387257342398996</v>
      </c>
      <c r="L448">
        <v>9.1230705249621895</v>
      </c>
      <c r="M448">
        <v>9.0511137656155594</v>
      </c>
      <c r="N448">
        <v>9.3629644064762498</v>
      </c>
      <c r="O448">
        <v>9.1797087699755604</v>
      </c>
      <c r="P448">
        <v>8.83019745851065</v>
      </c>
      <c r="Q448">
        <v>10.2234215656334</v>
      </c>
    </row>
    <row r="449" spans="1:17">
      <c r="A449" t="s">
        <v>2183</v>
      </c>
      <c r="B449" s="16" t="s">
        <v>2184</v>
      </c>
      <c r="C449">
        <v>7.6431258257207002</v>
      </c>
      <c r="D449">
        <v>7.7017277505002504</v>
      </c>
      <c r="E449">
        <v>7.7714853696760704</v>
      </c>
      <c r="F449">
        <v>8.0916336506484594</v>
      </c>
      <c r="G449">
        <v>7.6526966043696403</v>
      </c>
      <c r="H449">
        <v>8.38217148498142</v>
      </c>
      <c r="I449">
        <v>7.8123020411255197</v>
      </c>
      <c r="J449">
        <v>8.1818285563727198</v>
      </c>
      <c r="K449">
        <v>7.4881248126097102</v>
      </c>
      <c r="L449">
        <v>7.6779922586903604</v>
      </c>
      <c r="M449">
        <v>7.9200694805716303</v>
      </c>
      <c r="N449">
        <v>7.9007104790624298</v>
      </c>
      <c r="O449">
        <v>7.9010328456929404</v>
      </c>
      <c r="P449">
        <v>8.2231173919131209</v>
      </c>
      <c r="Q449">
        <v>5.09416193408443</v>
      </c>
    </row>
    <row r="450" spans="1:17">
      <c r="A450" t="s">
        <v>2185</v>
      </c>
      <c r="B450" s="16" t="s">
        <v>2186</v>
      </c>
      <c r="C450">
        <v>8.3145159298255802</v>
      </c>
      <c r="D450">
        <v>8.29028348506891</v>
      </c>
      <c r="E450">
        <v>8.1830222625708409</v>
      </c>
      <c r="F450">
        <v>8.1883545717866397</v>
      </c>
      <c r="G450">
        <v>8.1413900255043803</v>
      </c>
      <c r="H450">
        <v>8.1338226350291993</v>
      </c>
      <c r="I450">
        <v>8.2367200853338591</v>
      </c>
      <c r="J450">
        <v>8.4943785730297208</v>
      </c>
      <c r="K450">
        <v>8.3717137562975008</v>
      </c>
      <c r="L450">
        <v>8.2684997567532399</v>
      </c>
      <c r="M450">
        <v>8.1148339938095404</v>
      </c>
      <c r="N450">
        <v>7.9057193802032204</v>
      </c>
      <c r="O450">
        <v>8.0344179858314408</v>
      </c>
      <c r="P450">
        <v>8.0346246802844803</v>
      </c>
      <c r="Q450">
        <v>7.8374797051227896</v>
      </c>
    </row>
    <row r="451" spans="1:17">
      <c r="A451" t="s">
        <v>2187</v>
      </c>
      <c r="B451" s="16" t="s">
        <v>2188</v>
      </c>
      <c r="C451">
        <v>7.5776529308588696</v>
      </c>
      <c r="D451">
        <v>7.7538404744076503</v>
      </c>
      <c r="E451">
        <v>7.5741595143062499</v>
      </c>
      <c r="F451">
        <v>7.3281739612715704</v>
      </c>
      <c r="G451">
        <v>7.5029329747582603</v>
      </c>
      <c r="H451">
        <v>7.3992083643783904</v>
      </c>
      <c r="I451">
        <v>7.7032598087822404</v>
      </c>
      <c r="J451">
        <v>7.39930664190915</v>
      </c>
      <c r="K451">
        <v>7.5437731704646698</v>
      </c>
      <c r="L451">
        <v>7.3785184756246096</v>
      </c>
      <c r="M451">
        <v>7.1722611697927698</v>
      </c>
      <c r="N451">
        <v>6.7595169993836901</v>
      </c>
      <c r="O451">
        <v>7.3061681473723104</v>
      </c>
      <c r="P451">
        <v>8.2390907658991104</v>
      </c>
      <c r="Q451">
        <v>6.6375058506955904</v>
      </c>
    </row>
    <row r="452" spans="1:17">
      <c r="A452" t="s">
        <v>2189</v>
      </c>
      <c r="B452" s="16" t="s">
        <v>2190</v>
      </c>
      <c r="C452">
        <v>9.9084466144033705</v>
      </c>
      <c r="D452">
        <v>9.9636427654852895</v>
      </c>
      <c r="E452">
        <v>9.5505339383440706</v>
      </c>
      <c r="F452">
        <v>9.9520379677371302</v>
      </c>
      <c r="G452">
        <v>9.9843022888091699</v>
      </c>
      <c r="H452">
        <v>9.9203443979963097</v>
      </c>
      <c r="I452">
        <v>9.8702804699920303</v>
      </c>
      <c r="J452">
        <v>9.7318124568127402</v>
      </c>
      <c r="K452">
        <v>9.9124546099147803</v>
      </c>
      <c r="L452">
        <v>9.6912386271624698</v>
      </c>
      <c r="M452">
        <v>10.205708340876701</v>
      </c>
      <c r="N452">
        <v>9.8967646367262496</v>
      </c>
      <c r="O452">
        <v>10.280766269995601</v>
      </c>
      <c r="P452">
        <v>10.054861344870099</v>
      </c>
      <c r="Q452">
        <v>8.8614637697687808</v>
      </c>
    </row>
    <row r="453" spans="1:17">
      <c r="A453" t="s">
        <v>2191</v>
      </c>
      <c r="B453" s="16" t="s">
        <v>2192</v>
      </c>
      <c r="C453">
        <v>9.2197408885547905</v>
      </c>
      <c r="D453">
        <v>9.2232197162631895</v>
      </c>
      <c r="E453">
        <v>8.9822751916670303</v>
      </c>
      <c r="F453">
        <v>7.8215741329266102</v>
      </c>
      <c r="G453">
        <v>9.7250041576413597</v>
      </c>
      <c r="H453">
        <v>9.0096332267356605</v>
      </c>
      <c r="I453">
        <v>10.426746773506199</v>
      </c>
      <c r="J453">
        <v>9.4467474736911505</v>
      </c>
      <c r="K453">
        <v>9.91456394897995</v>
      </c>
      <c r="L453">
        <v>9.9468280217258194</v>
      </c>
      <c r="M453">
        <v>9.6130005851250697</v>
      </c>
      <c r="N453">
        <v>10.405195904475001</v>
      </c>
      <c r="O453">
        <v>9.3580175781861996</v>
      </c>
      <c r="P453">
        <v>10.634960780614801</v>
      </c>
      <c r="Q453">
        <v>9.9689373561629306</v>
      </c>
    </row>
    <row r="454" spans="1:17">
      <c r="A454" t="s">
        <v>2193</v>
      </c>
      <c r="B454" s="16" t="s">
        <v>2194</v>
      </c>
      <c r="C454">
        <v>6.2988391187184796</v>
      </c>
      <c r="D454">
        <v>5.9788191698956696</v>
      </c>
      <c r="E454">
        <v>6.4967806523124096</v>
      </c>
      <c r="F454">
        <v>5.8485946735515197</v>
      </c>
      <c r="G454">
        <v>6.8401930945985701</v>
      </c>
      <c r="H454">
        <v>5.5593717733825097</v>
      </c>
      <c r="I454">
        <v>6.3017290020185603</v>
      </c>
      <c r="J454">
        <v>6.2007006023616098</v>
      </c>
      <c r="K454">
        <v>6.5212232845498299</v>
      </c>
      <c r="L454">
        <v>6.0673853986592201</v>
      </c>
      <c r="M454">
        <v>6.4344689241199804</v>
      </c>
      <c r="N454">
        <v>6.82464008712651</v>
      </c>
      <c r="O454">
        <v>6.3630523466685602</v>
      </c>
      <c r="P454">
        <v>5.8481757373421797</v>
      </c>
      <c r="Q454">
        <v>7.6950435514148801</v>
      </c>
    </row>
    <row r="455" spans="1:17">
      <c r="A455" t="s">
        <v>2195</v>
      </c>
      <c r="B455" s="16" t="s">
        <v>2196</v>
      </c>
      <c r="C455">
        <v>11.8894514423627</v>
      </c>
      <c r="D455">
        <v>11.9121118203451</v>
      </c>
      <c r="E455">
        <v>11.8993210855761</v>
      </c>
      <c r="F455">
        <v>12.213528653534601</v>
      </c>
      <c r="G455">
        <v>12.0998446786732</v>
      </c>
      <c r="H455">
        <v>12.495857839574599</v>
      </c>
      <c r="I455">
        <v>11.831768993622401</v>
      </c>
      <c r="J455">
        <v>12.225735179645801</v>
      </c>
      <c r="K455">
        <v>11.8023147969815</v>
      </c>
      <c r="L455">
        <v>11.791664682131699</v>
      </c>
      <c r="M455">
        <v>12.0253452921914</v>
      </c>
      <c r="N455">
        <v>12.3525821258091</v>
      </c>
      <c r="O455">
        <v>12.014193684454501</v>
      </c>
      <c r="P455">
        <v>11.9560522934516</v>
      </c>
      <c r="Q455">
        <v>11.6696201561524</v>
      </c>
    </row>
    <row r="456" spans="1:17">
      <c r="A456" t="s">
        <v>2197</v>
      </c>
      <c r="B456" s="16" t="s">
        <v>2198</v>
      </c>
      <c r="C456">
        <v>8.6515412083882701</v>
      </c>
      <c r="D456">
        <v>8.7227370668102697</v>
      </c>
      <c r="E456">
        <v>8.3922497014058894</v>
      </c>
      <c r="F456">
        <v>8.9878577768625902</v>
      </c>
      <c r="G456">
        <v>8.6868845355756008</v>
      </c>
      <c r="H456">
        <v>9.0388616116946192</v>
      </c>
      <c r="I456">
        <v>8.6779596745339305</v>
      </c>
      <c r="J456">
        <v>8.9798189255704006</v>
      </c>
      <c r="K456">
        <v>8.7738829112123504</v>
      </c>
      <c r="L456">
        <v>8.5975389800045505</v>
      </c>
      <c r="M456">
        <v>8.7940353759250804</v>
      </c>
      <c r="N456">
        <v>8.7344004763171696</v>
      </c>
      <c r="O456">
        <v>8.6699834464111198</v>
      </c>
      <c r="P456">
        <v>8.5940010267859304</v>
      </c>
      <c r="Q456">
        <v>9.0486929182374407</v>
      </c>
    </row>
    <row r="457" spans="1:17">
      <c r="A457" t="s">
        <v>1311</v>
      </c>
      <c r="B457" s="16" t="s">
        <v>1206</v>
      </c>
      <c r="C457">
        <v>10.657949208706601</v>
      </c>
      <c r="D457">
        <v>10.3585438069936</v>
      </c>
      <c r="E457">
        <v>10.4568961464689</v>
      </c>
      <c r="F457">
        <v>9.4772824484234306</v>
      </c>
      <c r="G457">
        <v>10.7758387048895</v>
      </c>
      <c r="H457">
        <v>8.4202700467747107</v>
      </c>
      <c r="I457">
        <v>10.175690314419001</v>
      </c>
      <c r="J457">
        <v>9.6926468385230606</v>
      </c>
      <c r="K457">
        <v>11.1386389787161</v>
      </c>
      <c r="L457">
        <v>10.512484945733201</v>
      </c>
      <c r="M457">
        <v>10.1675416507946</v>
      </c>
      <c r="N457">
        <v>10.6758745506507</v>
      </c>
      <c r="O457">
        <v>10.077043728714701</v>
      </c>
      <c r="P457">
        <v>9.6376474793152394</v>
      </c>
      <c r="Q457">
        <v>12.895230704448601</v>
      </c>
    </row>
    <row r="458" spans="1:17">
      <c r="A458" t="s">
        <v>2199</v>
      </c>
      <c r="B458" s="16" t="s">
        <v>72</v>
      </c>
      <c r="C458">
        <v>6.5441645960174801</v>
      </c>
      <c r="D458">
        <v>6.4040653105614398</v>
      </c>
      <c r="E458">
        <v>5.72015689123982</v>
      </c>
      <c r="F458">
        <v>6.62497318038033</v>
      </c>
      <c r="G458">
        <v>6.7821116076966099</v>
      </c>
      <c r="H458">
        <v>7.1982475473954901</v>
      </c>
      <c r="I458">
        <v>6.27127081030204</v>
      </c>
      <c r="J458">
        <v>6.2619694608709597</v>
      </c>
      <c r="K458">
        <v>6.1973995995060003</v>
      </c>
      <c r="L458">
        <v>6.0673853986592201</v>
      </c>
      <c r="M458">
        <v>7.1361418404393699</v>
      </c>
      <c r="N458">
        <v>7.0499926248065101</v>
      </c>
      <c r="O458">
        <v>6.90712985101651</v>
      </c>
      <c r="P458">
        <v>7.1191899593250501</v>
      </c>
      <c r="Q458">
        <v>5.09416193408443</v>
      </c>
    </row>
    <row r="459" spans="1:17">
      <c r="A459" t="s">
        <v>2200</v>
      </c>
      <c r="B459" s="16" t="s">
        <v>813</v>
      </c>
      <c r="C459">
        <v>8.25488638708776</v>
      </c>
      <c r="D459">
        <v>8.2030537350437793</v>
      </c>
      <c r="E459">
        <v>7.9105315763097002</v>
      </c>
      <c r="F459">
        <v>8.2857312665949507</v>
      </c>
      <c r="G459">
        <v>8.2775006945755205</v>
      </c>
      <c r="H459">
        <v>8.3856769029464395</v>
      </c>
      <c r="I459">
        <v>8.0667329254783198</v>
      </c>
      <c r="J459">
        <v>8.07752150924183</v>
      </c>
      <c r="K459">
        <v>8.2432785203474008</v>
      </c>
      <c r="L459">
        <v>8.5481470637691892</v>
      </c>
      <c r="M459">
        <v>8.7147966398310608</v>
      </c>
      <c r="N459">
        <v>8.6533839447869099</v>
      </c>
      <c r="O459">
        <v>8.4783496525784496</v>
      </c>
      <c r="P459">
        <v>7.8665247740047004</v>
      </c>
      <c r="Q459">
        <v>9.6208993709487292</v>
      </c>
    </row>
    <row r="460" spans="1:17">
      <c r="A460" t="s">
        <v>2201</v>
      </c>
      <c r="B460" s="16" t="s">
        <v>2202</v>
      </c>
      <c r="C460">
        <v>9.12719610242128</v>
      </c>
      <c r="D460">
        <v>9.1119314227793904</v>
      </c>
      <c r="E460">
        <v>9.6685799717446805</v>
      </c>
      <c r="F460">
        <v>9.5712871523252101</v>
      </c>
      <c r="G460">
        <v>9.4200790414299806</v>
      </c>
      <c r="H460">
        <v>8.7918412815798703</v>
      </c>
      <c r="I460">
        <v>9.1228866233017794</v>
      </c>
      <c r="J460">
        <v>9.3811971635099294</v>
      </c>
      <c r="K460">
        <v>9.4628390228533004</v>
      </c>
      <c r="L460">
        <v>9.7032301855498595</v>
      </c>
      <c r="M460">
        <v>9.4291650245079808</v>
      </c>
      <c r="N460">
        <v>10.0571750834326</v>
      </c>
      <c r="O460">
        <v>9.58052967552279</v>
      </c>
      <c r="P460">
        <v>8.59813451708537</v>
      </c>
      <c r="Q460">
        <v>11.7970072503851</v>
      </c>
    </row>
    <row r="461" spans="1:17">
      <c r="A461" t="s">
        <v>2203</v>
      </c>
      <c r="B461" s="16" t="s">
        <v>2204</v>
      </c>
      <c r="C461">
        <v>7.1396822498463504</v>
      </c>
      <c r="D461">
        <v>7.27201870183272</v>
      </c>
      <c r="E461">
        <v>7.04800723539954</v>
      </c>
      <c r="F461">
        <v>7.0552994912818203</v>
      </c>
      <c r="G461">
        <v>7.27819171271162</v>
      </c>
      <c r="H461">
        <v>7.1328717276627396</v>
      </c>
      <c r="I461">
        <v>7.5288520054046</v>
      </c>
      <c r="J461">
        <v>7.1387921266640602</v>
      </c>
      <c r="K461">
        <v>7.6939540092276903</v>
      </c>
      <c r="L461">
        <v>7.7620073152935802</v>
      </c>
      <c r="M461">
        <v>7.4716821378814098</v>
      </c>
      <c r="N461">
        <v>7.6610522893425399</v>
      </c>
      <c r="O461">
        <v>7.4832667340853298</v>
      </c>
      <c r="P461">
        <v>7.2407411986024197</v>
      </c>
      <c r="Q461">
        <v>7.5369478347710803</v>
      </c>
    </row>
    <row r="462" spans="1:17">
      <c r="A462" t="s">
        <v>2205</v>
      </c>
      <c r="B462" s="16" t="s">
        <v>789</v>
      </c>
      <c r="C462">
        <v>10.565917103054799</v>
      </c>
      <c r="D462">
        <v>10.4993756002624</v>
      </c>
      <c r="E462">
        <v>10.124218054841201</v>
      </c>
      <c r="F462">
        <v>9.9456699023590804</v>
      </c>
      <c r="G462">
        <v>9.8457189912551204</v>
      </c>
      <c r="H462">
        <v>8.5161363628839002</v>
      </c>
      <c r="I462">
        <v>10.1311750175127</v>
      </c>
      <c r="J462">
        <v>8.6156978622709097</v>
      </c>
      <c r="K462">
        <v>10.8305154854532</v>
      </c>
      <c r="L462">
        <v>10.247229990951899</v>
      </c>
      <c r="M462">
        <v>9.6581678209155903</v>
      </c>
      <c r="N462">
        <v>9.5407816355117507</v>
      </c>
      <c r="O462">
        <v>9.99543928702027</v>
      </c>
      <c r="P462">
        <v>9.4964534391323596</v>
      </c>
      <c r="Q462">
        <v>11.8733325152922</v>
      </c>
    </row>
    <row r="463" spans="1:17">
      <c r="A463" t="s">
        <v>2206</v>
      </c>
      <c r="B463" s="16" t="s">
        <v>2207</v>
      </c>
      <c r="C463">
        <v>8.2395853647937596</v>
      </c>
      <c r="D463">
        <v>8.2436904457044093</v>
      </c>
      <c r="E463">
        <v>7.7637815616834702</v>
      </c>
      <c r="F463">
        <v>7.9417321192285897</v>
      </c>
      <c r="G463">
        <v>8.3980101038614805</v>
      </c>
      <c r="H463">
        <v>7.3352939809483502</v>
      </c>
      <c r="I463">
        <v>7.8689320229409301</v>
      </c>
      <c r="J463">
        <v>7.7862905815710004</v>
      </c>
      <c r="K463">
        <v>7.7936872905186796</v>
      </c>
      <c r="L463">
        <v>7.8557973305008897</v>
      </c>
      <c r="M463">
        <v>8.3843911305650405</v>
      </c>
      <c r="N463">
        <v>8.1277094761903292</v>
      </c>
      <c r="O463">
        <v>8.4215798301825497</v>
      </c>
      <c r="P463">
        <v>7.97227064984164</v>
      </c>
      <c r="Q463">
        <v>8.7932323857913595</v>
      </c>
    </row>
    <row r="464" spans="1:17">
      <c r="A464" t="s">
        <v>2208</v>
      </c>
      <c r="B464" s="16" t="s">
        <v>2209</v>
      </c>
      <c r="C464">
        <v>5.6726238351308904</v>
      </c>
      <c r="D464">
        <v>5.47170002431064</v>
      </c>
      <c r="E464">
        <v>5.2635360024135203</v>
      </c>
      <c r="F464">
        <v>5.9029685313311697</v>
      </c>
      <c r="G464">
        <v>6.2057061458969898</v>
      </c>
      <c r="H464">
        <v>5.60924398810252</v>
      </c>
      <c r="I464">
        <v>5.5153350959386502</v>
      </c>
      <c r="J464">
        <v>5.1499325625975896</v>
      </c>
      <c r="K464">
        <v>5.6169826633030304</v>
      </c>
      <c r="L464">
        <v>5.7714733083332499</v>
      </c>
      <c r="M464">
        <v>6.5491988163808497</v>
      </c>
      <c r="N464">
        <v>6.8869289896348196</v>
      </c>
      <c r="O464">
        <v>6.5873122032958902</v>
      </c>
      <c r="P464">
        <v>4.7374550361106396</v>
      </c>
      <c r="Q464">
        <v>6.2843132996066204</v>
      </c>
    </row>
    <row r="465" spans="1:17">
      <c r="A465" t="s">
        <v>2210</v>
      </c>
      <c r="B465" s="16" t="s">
        <v>2211</v>
      </c>
      <c r="C465">
        <v>8.3822637043856894</v>
      </c>
      <c r="D465">
        <v>8.3112902277618392</v>
      </c>
      <c r="E465">
        <v>8.3568637640894803</v>
      </c>
      <c r="F465">
        <v>8.2517042368415598</v>
      </c>
      <c r="G465">
        <v>8.2648764762651901</v>
      </c>
      <c r="H465">
        <v>8.6060232075595806</v>
      </c>
      <c r="I465">
        <v>8.3603220982257795</v>
      </c>
      <c r="J465">
        <v>8.2553847509097693</v>
      </c>
      <c r="K465">
        <v>8.3686385025988894</v>
      </c>
      <c r="L465">
        <v>8.4816083838079397</v>
      </c>
      <c r="M465">
        <v>8.4122896926939106</v>
      </c>
      <c r="N465">
        <v>8.0886088459516294</v>
      </c>
      <c r="O465">
        <v>8.3976956536023302</v>
      </c>
      <c r="P465">
        <v>8.4550537175740494</v>
      </c>
      <c r="Q465">
        <v>7.9670857749043096</v>
      </c>
    </row>
    <row r="466" spans="1:17">
      <c r="A466" t="s">
        <v>2212</v>
      </c>
      <c r="B466" s="16" t="s">
        <v>878</v>
      </c>
      <c r="C466">
        <v>6.7960272589149602</v>
      </c>
      <c r="D466">
        <v>7.0809906254396298</v>
      </c>
      <c r="E466">
        <v>6.4589126547399403</v>
      </c>
      <c r="F466">
        <v>6.9228239744450697</v>
      </c>
      <c r="G466">
        <v>6.64536989626367</v>
      </c>
      <c r="H466">
        <v>7.6058914026428504</v>
      </c>
      <c r="I466">
        <v>7.10853650596375</v>
      </c>
      <c r="J466">
        <v>7.2571225943095499</v>
      </c>
      <c r="K466">
        <v>7.0771292840706099</v>
      </c>
      <c r="L466">
        <v>7.1478815104877</v>
      </c>
      <c r="M466">
        <v>7.1238972423552296</v>
      </c>
      <c r="N466">
        <v>7.1379098648342296</v>
      </c>
      <c r="O466">
        <v>6.8689138875479303</v>
      </c>
      <c r="P466">
        <v>7.3130577291766397</v>
      </c>
      <c r="Q466">
        <v>5.09416193408443</v>
      </c>
    </row>
    <row r="467" spans="1:17">
      <c r="A467" t="s">
        <v>2213</v>
      </c>
      <c r="B467" s="16" t="s">
        <v>2214</v>
      </c>
      <c r="C467">
        <v>10.620067337126599</v>
      </c>
      <c r="D467">
        <v>10.635325712651399</v>
      </c>
      <c r="E467">
        <v>10.2927912395417</v>
      </c>
      <c r="F467">
        <v>10.233953002194401</v>
      </c>
      <c r="G467">
        <v>10.2226237402169</v>
      </c>
      <c r="H467">
        <v>10.736817611473899</v>
      </c>
      <c r="I467">
        <v>10.6023502780832</v>
      </c>
      <c r="J467">
        <v>10.775044312255201</v>
      </c>
      <c r="K467">
        <v>10.190028832332599</v>
      </c>
      <c r="L467">
        <v>10.509453048701401</v>
      </c>
      <c r="M467">
        <v>10.5563623225461</v>
      </c>
      <c r="N467">
        <v>10.8107152510294</v>
      </c>
      <c r="O467">
        <v>10.451537398962</v>
      </c>
      <c r="P467">
        <v>10.7151472157918</v>
      </c>
      <c r="Q467">
        <v>10.4836243230958</v>
      </c>
    </row>
    <row r="468" spans="1:17">
      <c r="A468" t="s">
        <v>2215</v>
      </c>
      <c r="B468" s="16" t="s">
        <v>650</v>
      </c>
      <c r="C468">
        <v>10.168769914656201</v>
      </c>
      <c r="D468">
        <v>10.0431940226525</v>
      </c>
      <c r="E468">
        <v>9.2617916118938108</v>
      </c>
      <c r="F468">
        <v>8.92449495865635</v>
      </c>
      <c r="G468">
        <v>9.1610316508605791</v>
      </c>
      <c r="H468">
        <v>9.3517614463285597</v>
      </c>
      <c r="I468">
        <v>11.354632865734301</v>
      </c>
      <c r="J468">
        <v>10.1306077450043</v>
      </c>
      <c r="K468">
        <v>10.8734366388718</v>
      </c>
      <c r="L468">
        <v>11.7002266631598</v>
      </c>
      <c r="M468">
        <v>10.3685563423349</v>
      </c>
      <c r="N468">
        <v>10.582860518769101</v>
      </c>
      <c r="O468">
        <v>9.4563262905625791</v>
      </c>
      <c r="P468">
        <v>10.7582521285256</v>
      </c>
      <c r="Q468">
        <v>11.8483367543045</v>
      </c>
    </row>
    <row r="469" spans="1:17">
      <c r="A469" t="s">
        <v>2216</v>
      </c>
      <c r="B469" s="16" t="s">
        <v>2217</v>
      </c>
      <c r="C469">
        <v>8.03320534003395</v>
      </c>
      <c r="D469">
        <v>7.9272203020126</v>
      </c>
      <c r="E469">
        <v>8.0998333460772791</v>
      </c>
      <c r="F469">
        <v>7.8400204260463902</v>
      </c>
      <c r="G469">
        <v>8.1867167276991193</v>
      </c>
      <c r="H469">
        <v>7.6590441808504401</v>
      </c>
      <c r="I469">
        <v>7.74787261872335</v>
      </c>
      <c r="J469">
        <v>7.7570288350264498</v>
      </c>
      <c r="K469">
        <v>8.0723295346891408</v>
      </c>
      <c r="L469">
        <v>7.8935304940373099</v>
      </c>
      <c r="M469">
        <v>7.7274776138695396</v>
      </c>
      <c r="N469">
        <v>7.9692978188490899</v>
      </c>
      <c r="O469">
        <v>7.6135180018571296</v>
      </c>
      <c r="P469">
        <v>7.2085980835333796</v>
      </c>
      <c r="Q469">
        <v>8.9889439006726093</v>
      </c>
    </row>
    <row r="470" spans="1:17">
      <c r="A470" t="s">
        <v>2218</v>
      </c>
      <c r="B470" s="16" t="s">
        <v>2219</v>
      </c>
      <c r="C470">
        <v>12.8274262362677</v>
      </c>
      <c r="D470">
        <v>12.7041946514665</v>
      </c>
      <c r="E470">
        <v>13.3253606647094</v>
      </c>
      <c r="F470">
        <v>12.979622001131601</v>
      </c>
      <c r="G470">
        <v>12.815856977774301</v>
      </c>
      <c r="H470">
        <v>13.0648305180792</v>
      </c>
      <c r="I470">
        <v>12.8047882695866</v>
      </c>
      <c r="J470">
        <v>12.942530439423299</v>
      </c>
      <c r="K470">
        <v>12.4893265761217</v>
      </c>
      <c r="L470">
        <v>12.9881695653858</v>
      </c>
      <c r="M470">
        <v>12.989105635011001</v>
      </c>
      <c r="N470">
        <v>13.522149106105401</v>
      </c>
      <c r="O470">
        <v>13.1716114610983</v>
      </c>
      <c r="P470">
        <v>12.1563869699843</v>
      </c>
      <c r="Q470">
        <v>12.993502687199801</v>
      </c>
    </row>
    <row r="471" spans="1:17">
      <c r="A471" t="s">
        <v>2220</v>
      </c>
      <c r="B471" s="16" t="s">
        <v>2221</v>
      </c>
      <c r="C471">
        <v>9.8238089246865403</v>
      </c>
      <c r="D471">
        <v>9.8110685170492893</v>
      </c>
      <c r="E471">
        <v>9.6161169717384105</v>
      </c>
      <c r="F471">
        <v>9.23245332860788</v>
      </c>
      <c r="G471">
        <v>9.6654428533368897</v>
      </c>
      <c r="H471">
        <v>9.0388616116946192</v>
      </c>
      <c r="I471">
        <v>9.8652324268060294</v>
      </c>
      <c r="J471">
        <v>9.1959829893189102</v>
      </c>
      <c r="K471">
        <v>10.083444000241</v>
      </c>
      <c r="L471">
        <v>9.5972622574774604</v>
      </c>
      <c r="M471">
        <v>9.2678376179422504</v>
      </c>
      <c r="N471">
        <v>8.9140577320842294</v>
      </c>
      <c r="O471">
        <v>9.3232310424303204</v>
      </c>
      <c r="P471">
        <v>9.7680798995061409</v>
      </c>
      <c r="Q471">
        <v>9.8730494596890797</v>
      </c>
    </row>
    <row r="472" spans="1:17">
      <c r="A472" t="s">
        <v>2222</v>
      </c>
      <c r="B472" s="16" t="s">
        <v>2223</v>
      </c>
      <c r="C472">
        <v>11.1202874380973</v>
      </c>
      <c r="D472">
        <v>11.1928743869248</v>
      </c>
      <c r="E472">
        <v>11.4376056329383</v>
      </c>
      <c r="F472">
        <v>11.1313744101693</v>
      </c>
      <c r="G472">
        <v>11.047291884680201</v>
      </c>
      <c r="H472">
        <v>11.8789734035125</v>
      </c>
      <c r="I472">
        <v>11.1643177697167</v>
      </c>
      <c r="J472">
        <v>11.406420033197501</v>
      </c>
      <c r="K472">
        <v>10.8885379738525</v>
      </c>
      <c r="L472">
        <v>11.2250539612929</v>
      </c>
      <c r="M472">
        <v>11.198903783074201</v>
      </c>
      <c r="N472">
        <v>11.291279682369201</v>
      </c>
      <c r="O472">
        <v>11.283837418784501</v>
      </c>
      <c r="P472">
        <v>11.304315932400501</v>
      </c>
      <c r="Q472">
        <v>10.323554046550599</v>
      </c>
    </row>
    <row r="473" spans="1:17">
      <c r="A473" t="s">
        <v>2224</v>
      </c>
      <c r="B473" s="16" t="s">
        <v>2225</v>
      </c>
      <c r="C473">
        <v>10.1515095993652</v>
      </c>
      <c r="D473">
        <v>9.9691582626191604</v>
      </c>
      <c r="E473">
        <v>9.2535714959606494</v>
      </c>
      <c r="F473">
        <v>9.3877255663555204</v>
      </c>
      <c r="G473">
        <v>10.321389867812</v>
      </c>
      <c r="H473">
        <v>9.2744790756243596</v>
      </c>
      <c r="I473">
        <v>9.9112662370286095</v>
      </c>
      <c r="J473">
        <v>9.3067725089709494</v>
      </c>
      <c r="K473">
        <v>10.0483338935289</v>
      </c>
      <c r="L473">
        <v>9.3903202626966191</v>
      </c>
      <c r="M473">
        <v>9.2650594036834306</v>
      </c>
      <c r="N473">
        <v>9.3900039555441595</v>
      </c>
      <c r="O473">
        <v>9.4199119199646102</v>
      </c>
      <c r="P473">
        <v>10.0028210758928</v>
      </c>
      <c r="Q473">
        <v>9.7343991185863192</v>
      </c>
    </row>
    <row r="474" spans="1:17">
      <c r="A474" t="s">
        <v>2226</v>
      </c>
      <c r="B474" s="16" t="s">
        <v>2227</v>
      </c>
      <c r="C474">
        <v>10.2454195368986</v>
      </c>
      <c r="D474">
        <v>10.179806364584399</v>
      </c>
      <c r="E474">
        <v>9.9350213798070097</v>
      </c>
      <c r="F474">
        <v>10.077717316939401</v>
      </c>
      <c r="G474">
        <v>9.97529419400386</v>
      </c>
      <c r="H474">
        <v>9.9057753104411805</v>
      </c>
      <c r="I474">
        <v>10.215901823375701</v>
      </c>
      <c r="J474">
        <v>9.8433065602894398</v>
      </c>
      <c r="K474">
        <v>10.016281832195</v>
      </c>
      <c r="L474">
        <v>10.2715937132858</v>
      </c>
      <c r="M474">
        <v>10.258338441866799</v>
      </c>
      <c r="N474">
        <v>9.9845300436543791</v>
      </c>
      <c r="O474">
        <v>10.226081000939001</v>
      </c>
      <c r="P474">
        <v>9.6275748005433801</v>
      </c>
      <c r="Q474">
        <v>9.8053894822166399</v>
      </c>
    </row>
    <row r="475" spans="1:17">
      <c r="A475" t="s">
        <v>2228</v>
      </c>
      <c r="B475" s="16" t="s">
        <v>2229</v>
      </c>
      <c r="C475">
        <v>8.9340535091810498</v>
      </c>
      <c r="D475">
        <v>8.7765862856340799</v>
      </c>
      <c r="E475">
        <v>7.9035386163103496</v>
      </c>
      <c r="F475">
        <v>6.8053707288430703</v>
      </c>
      <c r="G475">
        <v>9.3199380478821308</v>
      </c>
      <c r="H475">
        <v>7.1577378228689899</v>
      </c>
      <c r="I475">
        <v>8.4406007820754798</v>
      </c>
      <c r="J475">
        <v>7.4314355749538601</v>
      </c>
      <c r="K475">
        <v>9.2387257342398996</v>
      </c>
      <c r="L475">
        <v>8.3109319553621894</v>
      </c>
      <c r="M475">
        <v>8.4999932062071704</v>
      </c>
      <c r="N475">
        <v>8.9629024078805006</v>
      </c>
      <c r="O475">
        <v>8.6181080766548597</v>
      </c>
      <c r="P475">
        <v>8.7910163808620396</v>
      </c>
      <c r="Q475">
        <v>8.5667227177791094</v>
      </c>
    </row>
    <row r="476" spans="1:17">
      <c r="A476" t="s">
        <v>2230</v>
      </c>
      <c r="B476" s="16" t="s">
        <v>2231</v>
      </c>
      <c r="C476">
        <v>4.7882403612659497</v>
      </c>
      <c r="D476">
        <v>4.9857818498749902</v>
      </c>
      <c r="E476">
        <v>5.5107356403890702</v>
      </c>
      <c r="F476">
        <v>5.1086920998035801</v>
      </c>
      <c r="G476">
        <v>4.88571169002517</v>
      </c>
      <c r="H476">
        <v>5.3978950479979702</v>
      </c>
      <c r="I476">
        <v>5.6171189819053096</v>
      </c>
      <c r="J476">
        <v>5.3015977798976204</v>
      </c>
      <c r="K476">
        <v>4.7603034491719001</v>
      </c>
      <c r="L476">
        <v>4.7015176725495298</v>
      </c>
      <c r="M476">
        <v>4.8899346368581904</v>
      </c>
      <c r="N476">
        <v>4.9846796155147501</v>
      </c>
      <c r="O476">
        <v>4.4030955001336496</v>
      </c>
      <c r="P476">
        <v>4.9174589054378801</v>
      </c>
      <c r="Q476">
        <v>2.8218677180984102</v>
      </c>
    </row>
    <row r="477" spans="1:17">
      <c r="A477" t="s">
        <v>2232</v>
      </c>
      <c r="B477" s="16" t="s">
        <v>2233</v>
      </c>
      <c r="C477">
        <v>9.8617625589130995</v>
      </c>
      <c r="D477">
        <v>9.9757491429061904</v>
      </c>
      <c r="E477">
        <v>10.3310508308509</v>
      </c>
      <c r="F477">
        <v>10.322627589807199</v>
      </c>
      <c r="G477">
        <v>9.9544905510293908</v>
      </c>
      <c r="H477">
        <v>10.9025172093947</v>
      </c>
      <c r="I477">
        <v>10.1343257076682</v>
      </c>
      <c r="J477">
        <v>10.7833527951653</v>
      </c>
      <c r="K477">
        <v>9.9895171482474492</v>
      </c>
      <c r="L477">
        <v>10.290262830820801</v>
      </c>
      <c r="M477">
        <v>10.4847436829871</v>
      </c>
      <c r="N477">
        <v>10.218713880358999</v>
      </c>
      <c r="O477">
        <v>10.444433701426901</v>
      </c>
      <c r="P477">
        <v>10.3538533493064</v>
      </c>
      <c r="Q477">
        <v>10.0588468117601</v>
      </c>
    </row>
    <row r="478" spans="1:17">
      <c r="A478" t="s">
        <v>2234</v>
      </c>
      <c r="B478" s="16" t="s">
        <v>2235</v>
      </c>
      <c r="C478">
        <v>10.745137631218</v>
      </c>
      <c r="D478">
        <v>10.8083763196987</v>
      </c>
      <c r="E478">
        <v>11.138342649032399</v>
      </c>
      <c r="F478">
        <v>10.6952002301447</v>
      </c>
      <c r="G478">
        <v>11.102111436341399</v>
      </c>
      <c r="H478">
        <v>11.260749728045599</v>
      </c>
      <c r="I478">
        <v>12.2037764320976</v>
      </c>
      <c r="J478">
        <v>11.8552404694311</v>
      </c>
      <c r="K478">
        <v>11.170318446201801</v>
      </c>
      <c r="L478">
        <v>12.2838131303856</v>
      </c>
      <c r="M478">
        <v>11.822309502754999</v>
      </c>
      <c r="N478">
        <v>12.237219545847401</v>
      </c>
      <c r="O478">
        <v>11.3534072228695</v>
      </c>
      <c r="P478">
        <v>12.1903119841592</v>
      </c>
      <c r="Q478">
        <v>11.6696201561524</v>
      </c>
    </row>
    <row r="479" spans="1:17">
      <c r="A479" t="s">
        <v>2236</v>
      </c>
      <c r="B479" s="16" t="s">
        <v>535</v>
      </c>
      <c r="C479">
        <v>10.874527415177299</v>
      </c>
      <c r="D479">
        <v>10.850224340680001</v>
      </c>
      <c r="E479">
        <v>11.301379280326</v>
      </c>
      <c r="F479">
        <v>11.1467229205742</v>
      </c>
      <c r="G479">
        <v>11.072248949409</v>
      </c>
      <c r="H479">
        <v>11.582641050260399</v>
      </c>
      <c r="I479">
        <v>11.069297675354001</v>
      </c>
      <c r="J479">
        <v>10.971896821495999</v>
      </c>
      <c r="K479">
        <v>10.872351899024601</v>
      </c>
      <c r="L479">
        <v>11.0430880083328</v>
      </c>
      <c r="M479">
        <v>11.2191383673822</v>
      </c>
      <c r="N479">
        <v>11.2015437941428</v>
      </c>
      <c r="O479">
        <v>11.4513662735295</v>
      </c>
      <c r="P479">
        <v>10.8205867947197</v>
      </c>
      <c r="Q479">
        <v>11.9997874407856</v>
      </c>
    </row>
    <row r="480" spans="1:17">
      <c r="A480" t="s">
        <v>2237</v>
      </c>
      <c r="B480" s="16" t="e">
        <v>#N/A</v>
      </c>
      <c r="C480">
        <v>6.5441645960174801</v>
      </c>
      <c r="D480">
        <v>6.4930776432046997</v>
      </c>
      <c r="E480">
        <v>6.3178285212373604</v>
      </c>
      <c r="F480">
        <v>6.7180153685159896</v>
      </c>
      <c r="G480">
        <v>6.3731052938135697</v>
      </c>
      <c r="H480">
        <v>7.4867847692455003</v>
      </c>
      <c r="I480">
        <v>6.8460655677403999</v>
      </c>
      <c r="J480">
        <v>6.77077757235707</v>
      </c>
      <c r="K480">
        <v>6.3685126514067996</v>
      </c>
      <c r="L480">
        <v>6.7021577638755696</v>
      </c>
      <c r="M480">
        <v>7.1238972423552296</v>
      </c>
      <c r="N480">
        <v>7.2045612545858004</v>
      </c>
      <c r="O480">
        <v>6.9877808128597696</v>
      </c>
      <c r="P480">
        <v>6.98638363708924</v>
      </c>
      <c r="Q480">
        <v>6.2843132996066204</v>
      </c>
    </row>
    <row r="481" spans="1:17">
      <c r="A481" t="s">
        <v>2238</v>
      </c>
      <c r="B481" s="16" t="s">
        <v>2239</v>
      </c>
      <c r="C481">
        <v>8.6486486036812504</v>
      </c>
      <c r="D481">
        <v>8.80647780247733</v>
      </c>
      <c r="E481">
        <v>8.6768159994387997</v>
      </c>
      <c r="F481">
        <v>8.8308324139195999</v>
      </c>
      <c r="G481">
        <v>8.7455968816628697</v>
      </c>
      <c r="H481">
        <v>9.6428115106732495</v>
      </c>
      <c r="I481">
        <v>8.90403855761455</v>
      </c>
      <c r="J481">
        <v>9.1094029233341303</v>
      </c>
      <c r="K481">
        <v>8.7992247979124496</v>
      </c>
      <c r="L481">
        <v>9.0950254226063496</v>
      </c>
      <c r="M481">
        <v>9.2538927208124093</v>
      </c>
      <c r="N481">
        <v>8.9653017478375396</v>
      </c>
      <c r="O481">
        <v>9.2745333139045805</v>
      </c>
      <c r="P481">
        <v>9.0958194026424106</v>
      </c>
      <c r="Q481">
        <v>8.2978683598244807</v>
      </c>
    </row>
    <row r="482" spans="1:17">
      <c r="A482" t="s">
        <v>2240</v>
      </c>
      <c r="B482" s="16" t="s">
        <v>2241</v>
      </c>
      <c r="C482">
        <v>12.003902962334401</v>
      </c>
      <c r="D482">
        <v>11.6558448925724</v>
      </c>
      <c r="E482">
        <v>12.4275515468031</v>
      </c>
      <c r="F482">
        <v>12.5214120508161</v>
      </c>
      <c r="G482">
        <v>12.612817294333</v>
      </c>
      <c r="H482">
        <v>10.4610172158373</v>
      </c>
      <c r="I482">
        <v>11.475493970524299</v>
      </c>
      <c r="J482">
        <v>11.1079423018773</v>
      </c>
      <c r="K482">
        <v>12.4838326371011</v>
      </c>
      <c r="L482">
        <v>12.655770658840201</v>
      </c>
      <c r="M482">
        <v>12.0469337454537</v>
      </c>
      <c r="N482">
        <v>12.843691169108601</v>
      </c>
      <c r="O482">
        <v>11.615604703629399</v>
      </c>
      <c r="P482">
        <v>9.9585082879608802</v>
      </c>
      <c r="Q482">
        <v>14.7111088236308</v>
      </c>
    </row>
    <row r="483" spans="1:17">
      <c r="A483" t="s">
        <v>2242</v>
      </c>
      <c r="B483" s="16" t="s">
        <v>2243</v>
      </c>
      <c r="C483">
        <v>10.1226227921453</v>
      </c>
      <c r="D483">
        <v>10.153886823941599</v>
      </c>
      <c r="E483">
        <v>10.527904333599301</v>
      </c>
      <c r="F483">
        <v>10.6410533193674</v>
      </c>
      <c r="G483">
        <v>10.1581278728312</v>
      </c>
      <c r="H483">
        <v>10.998323436167199</v>
      </c>
      <c r="I483">
        <v>10.1489386209548</v>
      </c>
      <c r="J483">
        <v>10.6958337896885</v>
      </c>
      <c r="K483">
        <v>9.8976022376911708</v>
      </c>
      <c r="L483">
        <v>10.2689068639152</v>
      </c>
      <c r="M483">
        <v>10.355557381338</v>
      </c>
      <c r="N483">
        <v>10.3336548546289</v>
      </c>
      <c r="O483">
        <v>10.396383307351099</v>
      </c>
      <c r="P483">
        <v>10.1606295563016</v>
      </c>
      <c r="Q483">
        <v>10.6852902490437</v>
      </c>
    </row>
    <row r="484" spans="1:17">
      <c r="A484" t="s">
        <v>2244</v>
      </c>
      <c r="B484" s="16" t="s">
        <v>2245</v>
      </c>
      <c r="C484">
        <v>6.8475706957064801</v>
      </c>
      <c r="D484">
        <v>6.5651840145352196</v>
      </c>
      <c r="E484">
        <v>7.9449959594491801</v>
      </c>
      <c r="F484">
        <v>7.9202238087330104</v>
      </c>
      <c r="G484">
        <v>8.0214125638827802</v>
      </c>
      <c r="H484">
        <v>6.3945603718070796</v>
      </c>
      <c r="I484">
        <v>7.4899686281158102</v>
      </c>
      <c r="J484">
        <v>7.2084821961656802</v>
      </c>
      <c r="K484">
        <v>7.7752155713070898</v>
      </c>
      <c r="L484">
        <v>8.2395012745264999</v>
      </c>
      <c r="M484">
        <v>7.7153046899153699</v>
      </c>
      <c r="N484">
        <v>8.2626320731716092</v>
      </c>
      <c r="O484">
        <v>7.5033233372972896</v>
      </c>
      <c r="P484">
        <v>6.8117082797650301</v>
      </c>
      <c r="Q484">
        <v>9.65973340900055</v>
      </c>
    </row>
    <row r="485" spans="1:17">
      <c r="A485" t="s">
        <v>2246</v>
      </c>
      <c r="B485" s="16" t="s">
        <v>2247</v>
      </c>
      <c r="C485">
        <v>7.0369858748898499</v>
      </c>
      <c r="D485">
        <v>6.84137245215212</v>
      </c>
      <c r="E485">
        <v>6.3800143454863703</v>
      </c>
      <c r="F485">
        <v>6.51394311452185</v>
      </c>
      <c r="G485">
        <v>6.5228532534945796</v>
      </c>
      <c r="H485">
        <v>6.1505664765725898</v>
      </c>
      <c r="I485">
        <v>6.1254782290571796</v>
      </c>
      <c r="J485">
        <v>6.0277492141178799</v>
      </c>
      <c r="K485">
        <v>6.63877551665722</v>
      </c>
      <c r="L485">
        <v>6.9823204241520296</v>
      </c>
      <c r="M485">
        <v>6.6890927020608997</v>
      </c>
      <c r="N485">
        <v>6.6912870643548601</v>
      </c>
      <c r="O485">
        <v>6.9662312937754596</v>
      </c>
      <c r="P485">
        <v>5.3440870543648904</v>
      </c>
      <c r="Q485">
        <v>6.2843132996066204</v>
      </c>
    </row>
    <row r="486" spans="1:17">
      <c r="A486" t="s">
        <v>2248</v>
      </c>
      <c r="B486" s="16" t="s">
        <v>2249</v>
      </c>
      <c r="C486">
        <v>9.0893023402606108</v>
      </c>
      <c r="D486">
        <v>9.2083707087859494</v>
      </c>
      <c r="E486">
        <v>9.2453042626247495</v>
      </c>
      <c r="F486">
        <v>9.2855293991109598</v>
      </c>
      <c r="G486">
        <v>9.10784969570431</v>
      </c>
      <c r="H486">
        <v>9.7404637624889592</v>
      </c>
      <c r="I486">
        <v>8.9784015991051493</v>
      </c>
      <c r="J486">
        <v>9.5767245545970603</v>
      </c>
      <c r="K486">
        <v>8.9893670040267502</v>
      </c>
      <c r="L486">
        <v>9.0519079194518799</v>
      </c>
      <c r="M486">
        <v>9.2482767905236507</v>
      </c>
      <c r="N486">
        <v>9.3148604694759207</v>
      </c>
      <c r="O486">
        <v>9.1890130902535194</v>
      </c>
      <c r="P486">
        <v>8.8337071439197903</v>
      </c>
      <c r="Q486">
        <v>9.0486929182374407</v>
      </c>
    </row>
    <row r="487" spans="1:17">
      <c r="A487" t="s">
        <v>2250</v>
      </c>
      <c r="B487" s="16" t="s">
        <v>2251</v>
      </c>
      <c r="C487">
        <v>11.8700303756368</v>
      </c>
      <c r="D487">
        <v>11.8881479328018</v>
      </c>
      <c r="E487">
        <v>12.1341938227278</v>
      </c>
      <c r="F487">
        <v>12.174125563546101</v>
      </c>
      <c r="G487">
        <v>12.2128223196978</v>
      </c>
      <c r="H487">
        <v>12.262324706298701</v>
      </c>
      <c r="I487">
        <v>12.1813589345896</v>
      </c>
      <c r="J487">
        <v>12.073992912571001</v>
      </c>
      <c r="K487">
        <v>12.1193350258698</v>
      </c>
      <c r="L487">
        <v>12.2145259553252</v>
      </c>
      <c r="M487">
        <v>12.4498004342193</v>
      </c>
      <c r="N487">
        <v>12.351436312430501</v>
      </c>
      <c r="O487">
        <v>12.494434486671601</v>
      </c>
      <c r="P487">
        <v>12.1433681987371</v>
      </c>
      <c r="Q487">
        <v>12.6180176472994</v>
      </c>
    </row>
    <row r="488" spans="1:17">
      <c r="A488" t="s">
        <v>2252</v>
      </c>
      <c r="B488" s="16" t="s">
        <v>2253</v>
      </c>
      <c r="C488">
        <v>9.7105114106911703</v>
      </c>
      <c r="D488">
        <v>9.72891983521491</v>
      </c>
      <c r="E488">
        <v>10.000337126069599</v>
      </c>
      <c r="F488">
        <v>10.066022276633101</v>
      </c>
      <c r="G488">
        <v>9.8499494368917109</v>
      </c>
      <c r="H488">
        <v>9.8319223574270094</v>
      </c>
      <c r="I488">
        <v>9.8778195660836303</v>
      </c>
      <c r="J488">
        <v>9.88347416259856</v>
      </c>
      <c r="K488">
        <v>9.8073979445636397</v>
      </c>
      <c r="L488">
        <v>10.0526766596189</v>
      </c>
      <c r="M488">
        <v>10.0088868214286</v>
      </c>
      <c r="N488">
        <v>10.1380795639542</v>
      </c>
      <c r="O488">
        <v>9.9523828270483605</v>
      </c>
      <c r="P488">
        <v>9.5464964004903496</v>
      </c>
      <c r="Q488">
        <v>10.911292413923899</v>
      </c>
    </row>
    <row r="489" spans="1:17">
      <c r="A489" t="s">
        <v>2254</v>
      </c>
      <c r="B489" s="16" t="s">
        <v>2255</v>
      </c>
      <c r="C489">
        <v>6.6526167310478499</v>
      </c>
      <c r="D489">
        <v>6.5175205291821898</v>
      </c>
      <c r="E489">
        <v>6.7526718515306996</v>
      </c>
      <c r="F489">
        <v>6.8240794826410198</v>
      </c>
      <c r="G489">
        <v>6.72157228308612</v>
      </c>
      <c r="H489">
        <v>7.1412083773946096</v>
      </c>
      <c r="I489">
        <v>6.9549782519563799</v>
      </c>
      <c r="J489">
        <v>7.0655451992438296</v>
      </c>
      <c r="K489">
        <v>6.1547962016134603</v>
      </c>
      <c r="L489">
        <v>6.7338185396413799</v>
      </c>
      <c r="M489">
        <v>7.0928207678574999</v>
      </c>
      <c r="N489">
        <v>7.3066770438682598</v>
      </c>
      <c r="O489">
        <v>6.8611467958757499</v>
      </c>
      <c r="P489">
        <v>7.0238399023873797</v>
      </c>
      <c r="Q489">
        <v>5.09416193408443</v>
      </c>
    </row>
    <row r="490" spans="1:17">
      <c r="A490" t="s">
        <v>2256</v>
      </c>
      <c r="B490" s="16" t="s">
        <v>2257</v>
      </c>
      <c r="C490">
        <v>8.5310559719384003</v>
      </c>
      <c r="D490">
        <v>8.4660372676745599</v>
      </c>
      <c r="E490">
        <v>8.36706298721613</v>
      </c>
      <c r="F490">
        <v>8.9733201847431108</v>
      </c>
      <c r="G490">
        <v>8.5127802169495297</v>
      </c>
      <c r="H490">
        <v>9.3589102177923706</v>
      </c>
      <c r="I490">
        <v>8.48736350454719</v>
      </c>
      <c r="J490">
        <v>8.9394888550485305</v>
      </c>
      <c r="K490">
        <v>8.2665969302074505</v>
      </c>
      <c r="L490">
        <v>8.5975389800045505</v>
      </c>
      <c r="M490">
        <v>8.8358292885153205</v>
      </c>
      <c r="N490">
        <v>8.8375412026024094</v>
      </c>
      <c r="O490">
        <v>8.8132667934055409</v>
      </c>
      <c r="P490">
        <v>8.53053295311555</v>
      </c>
      <c r="Q490">
        <v>7.1565710053807701</v>
      </c>
    </row>
    <row r="491" spans="1:17">
      <c r="A491" t="s">
        <v>2258</v>
      </c>
      <c r="B491" s="16" t="s">
        <v>2259</v>
      </c>
      <c r="C491">
        <v>8.8659550550050596</v>
      </c>
      <c r="D491">
        <v>8.8597196960834204</v>
      </c>
      <c r="E491">
        <v>8.5749206921932899</v>
      </c>
      <c r="F491">
        <v>9.0406067392103804</v>
      </c>
      <c r="G491">
        <v>8.7087945240318305</v>
      </c>
      <c r="H491">
        <v>9.1522477162194207</v>
      </c>
      <c r="I491">
        <v>8.9595751703646407</v>
      </c>
      <c r="J491">
        <v>9.4467474736911505</v>
      </c>
      <c r="K491">
        <v>9.0072695906280291</v>
      </c>
      <c r="L491">
        <v>8.5946799452037101</v>
      </c>
      <c r="M491">
        <v>8.6629658541372105</v>
      </c>
      <c r="N491">
        <v>8.6049592367658896</v>
      </c>
      <c r="O491">
        <v>8.5108738271141693</v>
      </c>
      <c r="P491">
        <v>9.4074164826126605</v>
      </c>
      <c r="Q491">
        <v>7.9670857749043096</v>
      </c>
    </row>
    <row r="492" spans="1:17">
      <c r="A492" t="s">
        <v>2260</v>
      </c>
      <c r="B492" s="16" t="e">
        <v>#N/A</v>
      </c>
      <c r="C492">
        <v>9.6085379622773193</v>
      </c>
      <c r="D492">
        <v>9.3503994813079299</v>
      </c>
      <c r="E492">
        <v>10.1197029899827</v>
      </c>
      <c r="F492">
        <v>9.7451472997905704</v>
      </c>
      <c r="G492">
        <v>9.8597724949187402</v>
      </c>
      <c r="H492">
        <v>9.2592772812023192</v>
      </c>
      <c r="I492">
        <v>10.3832682169402</v>
      </c>
      <c r="J492">
        <v>9.9578518016506798</v>
      </c>
      <c r="K492">
        <v>9.8836724661865194</v>
      </c>
      <c r="L492">
        <v>10.802973465672601</v>
      </c>
      <c r="M492">
        <v>10.283264267277</v>
      </c>
      <c r="N492">
        <v>10.7528761795572</v>
      </c>
      <c r="O492">
        <v>9.8699448092012805</v>
      </c>
      <c r="P492">
        <v>9.3788767699583602</v>
      </c>
      <c r="Q492">
        <v>11.969197585773999</v>
      </c>
    </row>
    <row r="493" spans="1:17">
      <c r="A493" t="s">
        <v>2261</v>
      </c>
      <c r="B493" s="16" t="s">
        <v>2262</v>
      </c>
      <c r="C493">
        <v>5.44603397655621</v>
      </c>
      <c r="D493">
        <v>5.3377706331943697</v>
      </c>
      <c r="E493">
        <v>5.4725199049354796</v>
      </c>
      <c r="F493">
        <v>4.86534688307112</v>
      </c>
      <c r="G493">
        <v>4.7889010218833103</v>
      </c>
      <c r="H493">
        <v>3.50653555504317</v>
      </c>
      <c r="I493">
        <v>4.8453589192974098</v>
      </c>
      <c r="J493">
        <v>4.4586654922886897</v>
      </c>
      <c r="K493">
        <v>4.5405942945665601</v>
      </c>
      <c r="L493">
        <v>5.1269350135493204</v>
      </c>
      <c r="M493">
        <v>4.4556477038402296</v>
      </c>
      <c r="N493">
        <v>4.9024877034329704</v>
      </c>
      <c r="O493">
        <v>4.6608164090738198</v>
      </c>
      <c r="P493">
        <v>3.9363215208704698</v>
      </c>
      <c r="Q493">
        <v>6.6375058506955904</v>
      </c>
    </row>
    <row r="494" spans="1:17">
      <c r="A494" t="s">
        <v>2263</v>
      </c>
      <c r="B494" s="16" t="s">
        <v>2264</v>
      </c>
      <c r="C494">
        <v>8.8229838359173502</v>
      </c>
      <c r="D494">
        <v>8.7791010491555905</v>
      </c>
      <c r="E494">
        <v>8.5616621161833706</v>
      </c>
      <c r="F494">
        <v>8.4863244491862595</v>
      </c>
      <c r="G494">
        <v>8.5788581065469494</v>
      </c>
      <c r="H494">
        <v>8.7075356907082799</v>
      </c>
      <c r="I494">
        <v>8.8411433522474692</v>
      </c>
      <c r="J494">
        <v>8.4969077581760004</v>
      </c>
      <c r="K494">
        <v>8.6012576953110607</v>
      </c>
      <c r="L494">
        <v>8.5243050013209505</v>
      </c>
      <c r="M494">
        <v>8.5117629285046092</v>
      </c>
      <c r="N494">
        <v>8.3200192121652208</v>
      </c>
      <c r="O494">
        <v>8.5133455550428305</v>
      </c>
      <c r="P494">
        <v>8.8751702946502196</v>
      </c>
      <c r="Q494">
        <v>6.6375058506955904</v>
      </c>
    </row>
    <row r="495" spans="1:17">
      <c r="A495" t="s">
        <v>2265</v>
      </c>
      <c r="B495" s="16" t="s">
        <v>2266</v>
      </c>
      <c r="C495">
        <v>10.564383528420899</v>
      </c>
      <c r="D495">
        <v>10.616470386155701</v>
      </c>
      <c r="E495">
        <v>10.442506298849001</v>
      </c>
      <c r="F495">
        <v>10.309462291115301</v>
      </c>
      <c r="G495">
        <v>10.521174230909899</v>
      </c>
      <c r="H495">
        <v>10.1652844890161</v>
      </c>
      <c r="I495">
        <v>10.562363078326999</v>
      </c>
      <c r="J495">
        <v>10.1872783526824</v>
      </c>
      <c r="K495">
        <v>10.5291029653288</v>
      </c>
      <c r="L495">
        <v>10.4032003601518</v>
      </c>
      <c r="M495">
        <v>10.303711769427</v>
      </c>
      <c r="N495">
        <v>9.9630841943947903</v>
      </c>
      <c r="O495">
        <v>10.391018871297501</v>
      </c>
      <c r="P495">
        <v>10.7094286782499</v>
      </c>
      <c r="Q495">
        <v>9.2656390107680107</v>
      </c>
    </row>
    <row r="496" spans="1:17">
      <c r="A496" t="s">
        <v>2267</v>
      </c>
      <c r="B496" s="16" t="s">
        <v>2268</v>
      </c>
      <c r="C496">
        <v>6.1416886309143299</v>
      </c>
      <c r="D496">
        <v>5.9246275129003996</v>
      </c>
      <c r="E496">
        <v>4.8415581104649901</v>
      </c>
      <c r="F496">
        <v>5.4439053774776101</v>
      </c>
      <c r="G496">
        <v>6.5786073959256797</v>
      </c>
      <c r="H496">
        <v>4.7010860560449901</v>
      </c>
      <c r="I496">
        <v>5.6171189819053096</v>
      </c>
      <c r="J496">
        <v>5.1499325625975896</v>
      </c>
      <c r="K496">
        <v>5.7577399825847202</v>
      </c>
      <c r="L496">
        <v>4.6061367415952201</v>
      </c>
      <c r="M496">
        <v>5.9390315793501296</v>
      </c>
      <c r="N496">
        <v>6.5697898004478699</v>
      </c>
      <c r="O496">
        <v>5.0275607712213803</v>
      </c>
      <c r="P496">
        <v>5.5333174813669999</v>
      </c>
      <c r="Q496">
        <v>2.8218677180984102</v>
      </c>
    </row>
    <row r="497" spans="1:17">
      <c r="A497" t="s">
        <v>2269</v>
      </c>
      <c r="B497" s="16" t="s">
        <v>736</v>
      </c>
      <c r="C497">
        <v>10.254007258801501</v>
      </c>
      <c r="D497">
        <v>10.180757461191201</v>
      </c>
      <c r="E497">
        <v>10.196031324380799</v>
      </c>
      <c r="F497">
        <v>9.5107416293057607</v>
      </c>
      <c r="G497">
        <v>10.136357044647101</v>
      </c>
      <c r="H497">
        <v>10.620445894536401</v>
      </c>
      <c r="I497">
        <v>11.3636097433257</v>
      </c>
      <c r="J497">
        <v>10.8110458266581</v>
      </c>
      <c r="K497">
        <v>10.740641191356101</v>
      </c>
      <c r="L497">
        <v>11.4728066537189</v>
      </c>
      <c r="M497">
        <v>11.011487747128101</v>
      </c>
      <c r="N497">
        <v>11.3285584776745</v>
      </c>
      <c r="O497">
        <v>10.6973430863994</v>
      </c>
      <c r="P497">
        <v>11.330630364498001</v>
      </c>
      <c r="Q497">
        <v>11.398298657742901</v>
      </c>
    </row>
    <row r="498" spans="1:17">
      <c r="A498" t="s">
        <v>2270</v>
      </c>
      <c r="B498" s="16" t="s">
        <v>2271</v>
      </c>
      <c r="C498">
        <v>8.9458826417200292</v>
      </c>
      <c r="D498">
        <v>9.0938661449301801</v>
      </c>
      <c r="E498">
        <v>9.1686859898541204</v>
      </c>
      <c r="F498">
        <v>9.3005797071951193</v>
      </c>
      <c r="G498">
        <v>9.2232348840598597</v>
      </c>
      <c r="H498">
        <v>9.6617223092579199</v>
      </c>
      <c r="I498">
        <v>9.2542058411050707</v>
      </c>
      <c r="J498">
        <v>9.1756097097399696</v>
      </c>
      <c r="K498">
        <v>8.9590264535957491</v>
      </c>
      <c r="L498">
        <v>9.0519079194518799</v>
      </c>
      <c r="M498">
        <v>9.5240095249720902</v>
      </c>
      <c r="N498">
        <v>9.5694495242808308</v>
      </c>
      <c r="O498">
        <v>9.7324834599627792</v>
      </c>
      <c r="P498">
        <v>9.3473078728084804</v>
      </c>
      <c r="Q498">
        <v>8.5667227177791094</v>
      </c>
    </row>
    <row r="499" spans="1:17">
      <c r="A499" t="s">
        <v>2272</v>
      </c>
      <c r="B499" s="16" t="s">
        <v>2273</v>
      </c>
      <c r="C499">
        <v>7.5217754908744503</v>
      </c>
      <c r="D499">
        <v>7.65315655529779</v>
      </c>
      <c r="E499">
        <v>7.5018753045837103</v>
      </c>
      <c r="F499">
        <v>7.4712335927740297</v>
      </c>
      <c r="G499">
        <v>7.4666060504256997</v>
      </c>
      <c r="H499">
        <v>7.8539633219920502</v>
      </c>
      <c r="I499">
        <v>7.5914094517809803</v>
      </c>
      <c r="J499">
        <v>7.7612456747915202</v>
      </c>
      <c r="K499">
        <v>7.3821866733767498</v>
      </c>
      <c r="L499">
        <v>7.5538278256418403</v>
      </c>
      <c r="M499">
        <v>7.3820668422772098</v>
      </c>
      <c r="N499">
        <v>7.2837478732022003</v>
      </c>
      <c r="O499">
        <v>7.7706573218086703</v>
      </c>
      <c r="P499">
        <v>7.8318209036303701</v>
      </c>
      <c r="Q499">
        <v>5.09416193408443</v>
      </c>
    </row>
    <row r="500" spans="1:17">
      <c r="A500" t="s">
        <v>2274</v>
      </c>
      <c r="B500" s="16" t="s">
        <v>2275</v>
      </c>
      <c r="C500">
        <v>7.5154307563451699</v>
      </c>
      <c r="D500">
        <v>7.7070247455286101</v>
      </c>
      <c r="E500">
        <v>7.4159618262881102</v>
      </c>
      <c r="F500">
        <v>7.3281739612715704</v>
      </c>
      <c r="G500">
        <v>7.5383649616635902</v>
      </c>
      <c r="H500">
        <v>8.5602301064198407</v>
      </c>
      <c r="I500">
        <v>7.6688686781211901</v>
      </c>
      <c r="J500">
        <v>7.6878232809812701</v>
      </c>
      <c r="K500">
        <v>7.5814845344670303</v>
      </c>
      <c r="L500">
        <v>7.8510103999871497</v>
      </c>
      <c r="M500">
        <v>8.0741244584145395</v>
      </c>
      <c r="N500">
        <v>7.8599994574991801</v>
      </c>
      <c r="O500">
        <v>8.0751541309284605</v>
      </c>
      <c r="P500">
        <v>8.0707814057643095</v>
      </c>
      <c r="Q500">
        <v>6.6375058506955904</v>
      </c>
    </row>
    <row r="501" spans="1:17">
      <c r="A501" t="s">
        <v>2276</v>
      </c>
      <c r="B501" s="16" t="s">
        <v>2277</v>
      </c>
      <c r="C501">
        <v>7.9225536190524997</v>
      </c>
      <c r="D501">
        <v>8.0614306876164292</v>
      </c>
      <c r="E501">
        <v>8.5924112277062203</v>
      </c>
      <c r="F501">
        <v>7.9417321192285897</v>
      </c>
      <c r="G501">
        <v>8.2132437936487594</v>
      </c>
      <c r="H501">
        <v>7.7651961808521097</v>
      </c>
      <c r="I501">
        <v>8.3091735102649906</v>
      </c>
      <c r="J501">
        <v>8.1723643141081403</v>
      </c>
      <c r="K501">
        <v>7.8388556660498798</v>
      </c>
      <c r="L501">
        <v>8.2284746209632704</v>
      </c>
      <c r="M501">
        <v>7.7153046899153699</v>
      </c>
      <c r="N501">
        <v>8.6681890852670804</v>
      </c>
      <c r="O501">
        <v>7.8432301106807998</v>
      </c>
      <c r="P501">
        <v>7.97227064984164</v>
      </c>
      <c r="Q501">
        <v>8.6462459446333604</v>
      </c>
    </row>
    <row r="502" spans="1:17">
      <c r="A502" t="s">
        <v>2278</v>
      </c>
      <c r="B502" s="16" t="s">
        <v>2279</v>
      </c>
      <c r="C502">
        <v>4.2964146619915802</v>
      </c>
      <c r="D502">
        <v>4.32650596693877</v>
      </c>
      <c r="E502">
        <v>4.5638886729124497</v>
      </c>
      <c r="F502">
        <v>4.0118215330109104</v>
      </c>
      <c r="G502">
        <v>3.70007344211845</v>
      </c>
      <c r="H502">
        <v>3.9869852489372102</v>
      </c>
      <c r="I502">
        <v>2.8218677180984102</v>
      </c>
      <c r="J502">
        <v>4.3621897727349799</v>
      </c>
      <c r="K502">
        <v>3.7184612093777498</v>
      </c>
      <c r="L502">
        <v>4.1946255460110002</v>
      </c>
      <c r="M502">
        <v>3.6461416973015899</v>
      </c>
      <c r="N502">
        <v>4.1706164353931596</v>
      </c>
      <c r="O502">
        <v>2.8218677180984102</v>
      </c>
      <c r="P502">
        <v>3.6194497939779602</v>
      </c>
      <c r="Q502">
        <v>2.8218677180984102</v>
      </c>
    </row>
    <row r="503" spans="1:17">
      <c r="A503" t="s">
        <v>2280</v>
      </c>
      <c r="B503" s="16" t="s">
        <v>2281</v>
      </c>
      <c r="C503">
        <v>9.7311626987091593</v>
      </c>
      <c r="D503">
        <v>9.7105968778119305</v>
      </c>
      <c r="E503">
        <v>9.5967532413521699</v>
      </c>
      <c r="F503">
        <v>9.7117612107134708</v>
      </c>
      <c r="G503">
        <v>9.6718295434619108</v>
      </c>
      <c r="H503">
        <v>9.8485229113233999</v>
      </c>
      <c r="I503">
        <v>9.7617331788025901</v>
      </c>
      <c r="J503">
        <v>9.67823822266487</v>
      </c>
      <c r="K503">
        <v>9.5644042604016093</v>
      </c>
      <c r="L503">
        <v>9.6043847337670396</v>
      </c>
      <c r="M503">
        <v>9.8011804567479004</v>
      </c>
      <c r="N503">
        <v>9.6447209395509308</v>
      </c>
      <c r="O503">
        <v>9.9441646878056797</v>
      </c>
      <c r="P503">
        <v>9.8114367766534691</v>
      </c>
      <c r="Q503">
        <v>9.58099084698482</v>
      </c>
    </row>
    <row r="504" spans="1:17">
      <c r="A504" t="s">
        <v>2282</v>
      </c>
      <c r="B504" s="16" t="s">
        <v>2283</v>
      </c>
      <c r="C504">
        <v>8.7275254310130403</v>
      </c>
      <c r="D504">
        <v>8.7990628138690994</v>
      </c>
      <c r="E504">
        <v>8.7834492648820195</v>
      </c>
      <c r="F504">
        <v>9.0445855483717494</v>
      </c>
      <c r="G504">
        <v>8.5923915363751906</v>
      </c>
      <c r="H504">
        <v>9.2592772812023192</v>
      </c>
      <c r="I504">
        <v>8.7726852926107703</v>
      </c>
      <c r="J504">
        <v>8.98703201276569</v>
      </c>
      <c r="K504">
        <v>8.5774847859214702</v>
      </c>
      <c r="L504">
        <v>8.8267963737865607</v>
      </c>
      <c r="M504">
        <v>8.9194879869299104</v>
      </c>
      <c r="N504">
        <v>8.9214907376321708</v>
      </c>
      <c r="O504">
        <v>8.9139688985874095</v>
      </c>
      <c r="P504">
        <v>8.6508185249041496</v>
      </c>
      <c r="Q504">
        <v>8.2978683598244807</v>
      </c>
    </row>
    <row r="505" spans="1:17">
      <c r="A505" t="s">
        <v>2284</v>
      </c>
      <c r="B505" s="16" t="s">
        <v>2285</v>
      </c>
      <c r="C505">
        <v>6.7748786480461201</v>
      </c>
      <c r="D505">
        <v>6.5884315520733496</v>
      </c>
      <c r="E505">
        <v>7.0606604978116003</v>
      </c>
      <c r="F505">
        <v>6.87878212378223</v>
      </c>
      <c r="G505">
        <v>6.7460963501903599</v>
      </c>
      <c r="H505">
        <v>5.5337430520980799</v>
      </c>
      <c r="I505">
        <v>6.9163248006173097</v>
      </c>
      <c r="J505">
        <v>6.3548081427592003</v>
      </c>
      <c r="K505">
        <v>6.8571558487748501</v>
      </c>
      <c r="L505">
        <v>7.0508541375607896</v>
      </c>
      <c r="M505">
        <v>5.6755071082188104</v>
      </c>
      <c r="N505">
        <v>5.6343956717740804</v>
      </c>
      <c r="O505">
        <v>5.8337360312954001</v>
      </c>
      <c r="P505">
        <v>5.4229483876157598</v>
      </c>
      <c r="Q505">
        <v>9.1060647157263492</v>
      </c>
    </row>
    <row r="506" spans="1:17">
      <c r="A506" t="s">
        <v>2286</v>
      </c>
      <c r="B506" s="16" t="s">
        <v>2287</v>
      </c>
      <c r="C506">
        <v>6.1080510548675004</v>
      </c>
      <c r="D506">
        <v>5.9609864132494002</v>
      </c>
      <c r="E506">
        <v>4.6393553598667303</v>
      </c>
      <c r="F506">
        <v>4.9752349446537503</v>
      </c>
      <c r="G506">
        <v>5.1001215892442602</v>
      </c>
      <c r="H506">
        <v>5.3395340803022098</v>
      </c>
      <c r="I506">
        <v>5.8841337137463201</v>
      </c>
      <c r="J506">
        <v>4.70846365273073</v>
      </c>
      <c r="K506">
        <v>6.30511742862564</v>
      </c>
      <c r="L506">
        <v>6.6254352606249798</v>
      </c>
      <c r="M506">
        <v>5.6924660375362501</v>
      </c>
      <c r="N506">
        <v>5.2375935253419703</v>
      </c>
      <c r="O506">
        <v>5.6075132046638902</v>
      </c>
      <c r="P506">
        <v>5.93026793058488</v>
      </c>
      <c r="Q506">
        <v>5.09416193408443</v>
      </c>
    </row>
    <row r="507" spans="1:17">
      <c r="A507" t="s">
        <v>2288</v>
      </c>
      <c r="B507" s="16" t="s">
        <v>2289</v>
      </c>
      <c r="C507">
        <v>5.8673482739251597</v>
      </c>
      <c r="D507">
        <v>5.9060888777783198</v>
      </c>
      <c r="E507">
        <v>5.2635360024135203</v>
      </c>
      <c r="F507">
        <v>5.7920231273194096</v>
      </c>
      <c r="G507">
        <v>5.35182564159728</v>
      </c>
      <c r="H507">
        <v>5.58453293970123</v>
      </c>
      <c r="I507">
        <v>5.3167384601450198</v>
      </c>
      <c r="J507">
        <v>5.6573646507857704</v>
      </c>
      <c r="K507">
        <v>5.9029236462359096</v>
      </c>
      <c r="L507">
        <v>5.7507270721102604</v>
      </c>
      <c r="M507">
        <v>5.6583384812313096</v>
      </c>
      <c r="N507">
        <v>5.4219024728581404</v>
      </c>
      <c r="O507">
        <v>5.8337360312954001</v>
      </c>
      <c r="P507">
        <v>5.69964444990008</v>
      </c>
      <c r="Q507">
        <v>5.09416193408443</v>
      </c>
    </row>
    <row r="508" spans="1:17">
      <c r="A508" t="s">
        <v>2290</v>
      </c>
      <c r="B508" s="16" t="s">
        <v>608</v>
      </c>
      <c r="C508">
        <v>10.5427405276199</v>
      </c>
      <c r="D508">
        <v>10.5678614002146</v>
      </c>
      <c r="E508">
        <v>9.9755644249504307</v>
      </c>
      <c r="F508">
        <v>9.5518522961887005</v>
      </c>
      <c r="G508">
        <v>9.6182738126792096</v>
      </c>
      <c r="H508">
        <v>9.5661321044727092</v>
      </c>
      <c r="I508">
        <v>10.1078572644963</v>
      </c>
      <c r="J508">
        <v>9.27176469600718</v>
      </c>
      <c r="K508">
        <v>10.485073648260601</v>
      </c>
      <c r="L508">
        <v>10.2298350992063</v>
      </c>
      <c r="M508">
        <v>9.7070899092602794</v>
      </c>
      <c r="N508">
        <v>9.5725999575752603</v>
      </c>
      <c r="O508">
        <v>9.7132675630018408</v>
      </c>
      <c r="P508">
        <v>9.7119843966651196</v>
      </c>
      <c r="Q508">
        <v>11.049299013344999</v>
      </c>
    </row>
    <row r="509" spans="1:17">
      <c r="A509" t="s">
        <v>2291</v>
      </c>
      <c r="B509" s="16" t="s">
        <v>2292</v>
      </c>
      <c r="C509">
        <v>8.6801524911761803</v>
      </c>
      <c r="D509">
        <v>8.6963701277109493</v>
      </c>
      <c r="E509">
        <v>8.3771905469210903</v>
      </c>
      <c r="F509">
        <v>8.2062328578687591</v>
      </c>
      <c r="G509">
        <v>8.4133428158245902</v>
      </c>
      <c r="H509">
        <v>8.4065322520301393</v>
      </c>
      <c r="I509">
        <v>8.3567282164050702</v>
      </c>
      <c r="J509">
        <v>7.9868334988797196</v>
      </c>
      <c r="K509">
        <v>8.6374758115582893</v>
      </c>
      <c r="L509">
        <v>8.2468057817627791</v>
      </c>
      <c r="M509">
        <v>8.1484042970690602</v>
      </c>
      <c r="N509">
        <v>8.4073355940838095</v>
      </c>
      <c r="O509">
        <v>8.1784681790709008</v>
      </c>
      <c r="P509">
        <v>8.4550537175740494</v>
      </c>
      <c r="Q509">
        <v>8.5667227177791094</v>
      </c>
    </row>
    <row r="510" spans="1:17">
      <c r="A510" t="s">
        <v>2293</v>
      </c>
      <c r="B510" s="16" t="s">
        <v>2294</v>
      </c>
      <c r="C510">
        <v>9.3730364308775407</v>
      </c>
      <c r="D510">
        <v>9.4197182108195801</v>
      </c>
      <c r="E510">
        <v>9.2968804958682405</v>
      </c>
      <c r="F510">
        <v>9.0083747991030894</v>
      </c>
      <c r="G510">
        <v>9.1519223581527598</v>
      </c>
      <c r="H510">
        <v>8.6298641896015198</v>
      </c>
      <c r="I510">
        <v>9.2885525375530502</v>
      </c>
      <c r="J510">
        <v>8.9506002926940997</v>
      </c>
      <c r="K510">
        <v>9.4263447728077807</v>
      </c>
      <c r="L510">
        <v>8.8887891100323095</v>
      </c>
      <c r="M510">
        <v>8.6629658541372105</v>
      </c>
      <c r="N510">
        <v>8.2935226395831201</v>
      </c>
      <c r="O510">
        <v>8.8410780766560109</v>
      </c>
      <c r="P510">
        <v>9.3692366477207703</v>
      </c>
      <c r="Q510">
        <v>8.6462459446333604</v>
      </c>
    </row>
    <row r="511" spans="1:17">
      <c r="A511" t="s">
        <v>2295</v>
      </c>
      <c r="B511" s="16" t="s">
        <v>2296</v>
      </c>
      <c r="C511">
        <v>5.1403854814574004</v>
      </c>
      <c r="D511">
        <v>4.9486052131722396</v>
      </c>
      <c r="E511">
        <v>5.12062362366449</v>
      </c>
      <c r="F511">
        <v>5.3934871370174804</v>
      </c>
      <c r="G511">
        <v>4.8382239915511303</v>
      </c>
      <c r="H511">
        <v>3.65660975244205</v>
      </c>
      <c r="I511">
        <v>4.2360017113942803</v>
      </c>
      <c r="J511">
        <v>3.8565114723405598</v>
      </c>
      <c r="K511">
        <v>5.5068916728603101</v>
      </c>
      <c r="L511">
        <v>5.2528230808998897</v>
      </c>
      <c r="M511">
        <v>5.0616059647101501</v>
      </c>
      <c r="N511">
        <v>5.5585000893321901</v>
      </c>
      <c r="O511">
        <v>5.2659635633928499</v>
      </c>
      <c r="P511">
        <v>3.7927642367557501</v>
      </c>
      <c r="Q511">
        <v>7.6950435514148801</v>
      </c>
    </row>
    <row r="512" spans="1:17">
      <c r="A512" t="s">
        <v>2297</v>
      </c>
      <c r="B512" s="16" t="s">
        <v>2298</v>
      </c>
      <c r="C512">
        <v>12.1807089098007</v>
      </c>
      <c r="D512">
        <v>12.2341282423669</v>
      </c>
      <c r="E512">
        <v>9.6032367434358008</v>
      </c>
      <c r="F512">
        <v>11.239445047016099</v>
      </c>
      <c r="G512">
        <v>10.5715677343554</v>
      </c>
      <c r="H512">
        <v>12.0669338750525</v>
      </c>
      <c r="I512">
        <v>12.4566829956409</v>
      </c>
      <c r="J512">
        <v>9.3880241070740205</v>
      </c>
      <c r="K512">
        <v>12.631549499308999</v>
      </c>
      <c r="L512">
        <v>12.394566405074601</v>
      </c>
      <c r="M512">
        <v>11.6699862430896</v>
      </c>
      <c r="N512">
        <v>11.999276226259401</v>
      </c>
      <c r="O512">
        <v>10.9471398507114</v>
      </c>
      <c r="P512">
        <v>12.1384113784113</v>
      </c>
      <c r="Q512">
        <v>10.5051077436532</v>
      </c>
    </row>
    <row r="513" spans="1:17">
      <c r="A513" t="s">
        <v>2299</v>
      </c>
      <c r="B513" s="16" t="s">
        <v>2300</v>
      </c>
      <c r="C513">
        <v>9.0193746062982108</v>
      </c>
      <c r="D513">
        <v>9.1337082569341597</v>
      </c>
      <c r="E513">
        <v>8.7132437007250996</v>
      </c>
      <c r="F513">
        <v>9.1700831487751309</v>
      </c>
      <c r="G513">
        <v>8.9167133277223893</v>
      </c>
      <c r="H513">
        <v>9.3571263438839498</v>
      </c>
      <c r="I513">
        <v>8.85903228500697</v>
      </c>
      <c r="J513">
        <v>8.8334346903065004</v>
      </c>
      <c r="K513">
        <v>8.9993403097729807</v>
      </c>
      <c r="L513">
        <v>8.9770507975092304</v>
      </c>
      <c r="M513">
        <v>9.2482767905236507</v>
      </c>
      <c r="N513">
        <v>9.5294773068400804</v>
      </c>
      <c r="O513">
        <v>9.3483616172021602</v>
      </c>
      <c r="P513">
        <v>8.8954631991265707</v>
      </c>
      <c r="Q513">
        <v>7.9670857749043096</v>
      </c>
    </row>
    <row r="514" spans="1:17">
      <c r="A514" t="s">
        <v>2301</v>
      </c>
      <c r="B514" s="16" t="s">
        <v>2302</v>
      </c>
      <c r="C514">
        <v>6.6292182235241102</v>
      </c>
      <c r="D514">
        <v>6.3230695120548104</v>
      </c>
      <c r="E514">
        <v>6.1611648559293304</v>
      </c>
      <c r="F514">
        <v>6.03844460263067</v>
      </c>
      <c r="G514">
        <v>5.8658439972155101</v>
      </c>
      <c r="H514">
        <v>6.8367548911693801</v>
      </c>
      <c r="I514">
        <v>6.4719229855418696</v>
      </c>
      <c r="J514">
        <v>6.09679702477088</v>
      </c>
      <c r="K514">
        <v>6.2789451631063997</v>
      </c>
      <c r="L514">
        <v>6.38032893751791</v>
      </c>
      <c r="M514">
        <v>6.27668483199077</v>
      </c>
      <c r="N514">
        <v>5.9423367922347801</v>
      </c>
      <c r="O514">
        <v>6.4172099053306297</v>
      </c>
      <c r="P514">
        <v>6.4195282390462101</v>
      </c>
      <c r="Q514">
        <v>6.2843132996066204</v>
      </c>
    </row>
    <row r="515" spans="1:17">
      <c r="A515" t="s">
        <v>2303</v>
      </c>
      <c r="B515" s="16" t="s">
        <v>2304</v>
      </c>
      <c r="C515">
        <v>10.0167049536497</v>
      </c>
      <c r="D515">
        <v>10.0189351870245</v>
      </c>
      <c r="E515">
        <v>9.7891109146383499</v>
      </c>
      <c r="F515">
        <v>9.4904677574421008</v>
      </c>
      <c r="G515">
        <v>9.5012186731953108</v>
      </c>
      <c r="H515">
        <v>9.0631388975673808</v>
      </c>
      <c r="I515">
        <v>9.7698598136971793</v>
      </c>
      <c r="J515">
        <v>9.3465691719038393</v>
      </c>
      <c r="K515">
        <v>9.9406736965288598</v>
      </c>
      <c r="L515">
        <v>9.5537726565192997</v>
      </c>
      <c r="M515">
        <v>9.20399563394467</v>
      </c>
      <c r="N515">
        <v>8.7145691045370093</v>
      </c>
      <c r="O515">
        <v>9.2861404036777309</v>
      </c>
      <c r="P515">
        <v>9.6275748005433801</v>
      </c>
      <c r="Q515">
        <v>9.58099084698482</v>
      </c>
    </row>
    <row r="516" spans="1:17">
      <c r="A516" t="s">
        <v>2305</v>
      </c>
      <c r="B516" s="16" t="s">
        <v>2306</v>
      </c>
      <c r="C516">
        <v>8.1276722546102995</v>
      </c>
      <c r="D516">
        <v>8.2473284963198203</v>
      </c>
      <c r="E516">
        <v>8.4652722640614595</v>
      </c>
      <c r="F516">
        <v>8.0246906710008297</v>
      </c>
      <c r="G516">
        <v>8.1732677952203208</v>
      </c>
      <c r="H516">
        <v>8.8614556647365799</v>
      </c>
      <c r="I516">
        <v>8.9830700534520496</v>
      </c>
      <c r="J516">
        <v>8.9450552755935906</v>
      </c>
      <c r="K516">
        <v>8.7854571911502592</v>
      </c>
      <c r="L516">
        <v>8.9571569022144093</v>
      </c>
      <c r="M516">
        <v>8.6438410596432202</v>
      </c>
      <c r="N516">
        <v>7.8339579376500996</v>
      </c>
      <c r="O516">
        <v>8.6295451802716592</v>
      </c>
      <c r="P516">
        <v>9.50087458478664</v>
      </c>
      <c r="Q516">
        <v>7.8374797051227896</v>
      </c>
    </row>
    <row r="517" spans="1:17">
      <c r="A517" t="s">
        <v>2307</v>
      </c>
      <c r="B517" s="16" t="s">
        <v>2308</v>
      </c>
      <c r="C517">
        <v>11.1820900315741</v>
      </c>
      <c r="D517">
        <v>11.1527230016428</v>
      </c>
      <c r="E517">
        <v>11.068999235386</v>
      </c>
      <c r="F517">
        <v>11.094433501058001</v>
      </c>
      <c r="G517">
        <v>11.0405219755107</v>
      </c>
      <c r="H517">
        <v>11.307680220926599</v>
      </c>
      <c r="I517">
        <v>11.0036262735122</v>
      </c>
      <c r="J517">
        <v>11.1333519998912</v>
      </c>
      <c r="K517">
        <v>10.954603474679599</v>
      </c>
      <c r="L517">
        <v>10.9743850514631</v>
      </c>
      <c r="M517">
        <v>10.7290777915613</v>
      </c>
      <c r="N517">
        <v>10.8013469046182</v>
      </c>
      <c r="O517">
        <v>10.812673013076999</v>
      </c>
      <c r="P517">
        <v>10.796514705641499</v>
      </c>
      <c r="Q517">
        <v>9.8053894822166399</v>
      </c>
    </row>
    <row r="518" spans="1:17">
      <c r="A518" t="s">
        <v>2309</v>
      </c>
      <c r="B518" s="16" t="s">
        <v>2310</v>
      </c>
      <c r="C518">
        <v>9.8938668463644692</v>
      </c>
      <c r="D518">
        <v>9.9855793429924997</v>
      </c>
      <c r="E518">
        <v>10.137679074639699</v>
      </c>
      <c r="F518">
        <v>10.338917034484901</v>
      </c>
      <c r="G518">
        <v>10.0235326775536</v>
      </c>
      <c r="H518">
        <v>10.959468340416301</v>
      </c>
      <c r="I518">
        <v>10.0545265004297</v>
      </c>
      <c r="J518">
        <v>10.5890987797234</v>
      </c>
      <c r="K518">
        <v>9.8288066163905299</v>
      </c>
      <c r="L518">
        <v>10.0338083516877</v>
      </c>
      <c r="M518">
        <v>10.2632189787378</v>
      </c>
      <c r="N518">
        <v>10.4078439577201</v>
      </c>
      <c r="O518">
        <v>10.294478908057499</v>
      </c>
      <c r="P518">
        <v>10.3611662312726</v>
      </c>
      <c r="Q518">
        <v>9.2143845326617093</v>
      </c>
    </row>
    <row r="519" spans="1:17">
      <c r="A519" t="s">
        <v>2311</v>
      </c>
      <c r="B519" s="16" t="s">
        <v>2312</v>
      </c>
      <c r="C519">
        <v>6.8064855002517097</v>
      </c>
      <c r="D519">
        <v>6.6778115158535103</v>
      </c>
      <c r="E519">
        <v>6.65574536447828</v>
      </c>
      <c r="F519">
        <v>6.5705378903197103</v>
      </c>
      <c r="G519">
        <v>6.8172425418901597</v>
      </c>
      <c r="H519">
        <v>6.7844140662405801</v>
      </c>
      <c r="I519">
        <v>6.5996967915826801</v>
      </c>
      <c r="J519">
        <v>6.7195168009068604</v>
      </c>
      <c r="K519">
        <v>6.5971409309639002</v>
      </c>
      <c r="L519">
        <v>6.1165539736613903</v>
      </c>
      <c r="M519">
        <v>6.7382120474956997</v>
      </c>
      <c r="N519">
        <v>7.09462444174304</v>
      </c>
      <c r="O519">
        <v>6.76449820688351</v>
      </c>
      <c r="P519">
        <v>6.6127103465427499</v>
      </c>
      <c r="Q519">
        <v>6.6375058506955904</v>
      </c>
    </row>
    <row r="520" spans="1:17">
      <c r="A520" t="s">
        <v>2313</v>
      </c>
      <c r="B520" s="16" t="s">
        <v>2314</v>
      </c>
      <c r="C520">
        <v>6.6292182235241102</v>
      </c>
      <c r="D520">
        <v>6.4428967570973796</v>
      </c>
      <c r="E520">
        <v>7.5294092821253802</v>
      </c>
      <c r="F520">
        <v>6.9822934445135401</v>
      </c>
      <c r="G520">
        <v>7.0514927108982999</v>
      </c>
      <c r="H520">
        <v>7.1740791179621999</v>
      </c>
      <c r="I520">
        <v>6.4852281731725103</v>
      </c>
      <c r="J520">
        <v>7.3156948412919096</v>
      </c>
      <c r="K520">
        <v>6.30511742862564</v>
      </c>
      <c r="L520">
        <v>6.9103454317520701</v>
      </c>
      <c r="M520">
        <v>7.3509092027465899</v>
      </c>
      <c r="N520">
        <v>7.5692916424014101</v>
      </c>
      <c r="O520">
        <v>7.3893804998512502</v>
      </c>
      <c r="P520">
        <v>6.1050083310752497</v>
      </c>
      <c r="Q520">
        <v>7.9670857749043096</v>
      </c>
    </row>
    <row r="521" spans="1:17">
      <c r="A521" t="s">
        <v>2315</v>
      </c>
      <c r="B521" s="16" t="s">
        <v>2316</v>
      </c>
      <c r="C521">
        <v>10.7471667481162</v>
      </c>
      <c r="D521">
        <v>10.7753871076381</v>
      </c>
      <c r="E521">
        <v>10.5142089184284</v>
      </c>
      <c r="F521">
        <v>10.590928316686201</v>
      </c>
      <c r="G521">
        <v>10.4862713211967</v>
      </c>
      <c r="H521">
        <v>11.5611101277131</v>
      </c>
      <c r="I521">
        <v>10.849850856310701</v>
      </c>
      <c r="J521">
        <v>10.7745234398625</v>
      </c>
      <c r="K521">
        <v>10.643522593524899</v>
      </c>
      <c r="L521">
        <v>10.7109520385154</v>
      </c>
      <c r="M521">
        <v>10.5856025007292</v>
      </c>
      <c r="N521">
        <v>10.3883110704871</v>
      </c>
      <c r="O521">
        <v>10.3768415764895</v>
      </c>
      <c r="P521">
        <v>10.733107806551301</v>
      </c>
      <c r="Q521">
        <v>9.7343991185863192</v>
      </c>
    </row>
    <row r="522" spans="1:17">
      <c r="A522" t="s">
        <v>2317</v>
      </c>
      <c r="B522" s="16" t="s">
        <v>2318</v>
      </c>
      <c r="C522">
        <v>7.1561059378845204</v>
      </c>
      <c r="D522">
        <v>7.2503925698015204</v>
      </c>
      <c r="E522">
        <v>7.2602734023585898</v>
      </c>
      <c r="F522">
        <v>7.6387110728705698</v>
      </c>
      <c r="G522">
        <v>7.31953339309071</v>
      </c>
      <c r="H522">
        <v>8.2614331513210306</v>
      </c>
      <c r="I522">
        <v>7.3303411333840103</v>
      </c>
      <c r="J522">
        <v>7.4524628198859997</v>
      </c>
      <c r="K522">
        <v>7.3005091443963801</v>
      </c>
      <c r="L522">
        <v>7.1634336789776603</v>
      </c>
      <c r="M522">
        <v>7.8951117597084597</v>
      </c>
      <c r="N522">
        <v>8.0753358847709098</v>
      </c>
      <c r="O522">
        <v>7.8154403595846702</v>
      </c>
      <c r="P522">
        <v>7.27218074483838</v>
      </c>
      <c r="Q522">
        <v>6.6375058506955904</v>
      </c>
    </row>
    <row r="523" spans="1:17">
      <c r="A523" t="s">
        <v>2319</v>
      </c>
      <c r="B523" s="16" t="e">
        <v>#N/A</v>
      </c>
      <c r="C523">
        <v>4.9565989702087299</v>
      </c>
      <c r="D523">
        <v>4.9103330586210001</v>
      </c>
      <c r="E523">
        <v>4.3035359899866696</v>
      </c>
      <c r="F523">
        <v>4.6581111746450903</v>
      </c>
      <c r="G523">
        <v>5.7479431304763704</v>
      </c>
      <c r="H523">
        <v>3.8900437060628099</v>
      </c>
      <c r="I523">
        <v>4.2360017113942803</v>
      </c>
      <c r="J523">
        <v>4.0764652066995799</v>
      </c>
      <c r="K523">
        <v>4.4914502970878702</v>
      </c>
      <c r="L523">
        <v>4.6061367415952201</v>
      </c>
      <c r="M523">
        <v>4.8899346368581904</v>
      </c>
      <c r="N523">
        <v>5.4503318971003596</v>
      </c>
      <c r="O523">
        <v>4.5809011873356402</v>
      </c>
      <c r="P523">
        <v>4.1712528320562896</v>
      </c>
      <c r="Q523">
        <v>5.81282804418474</v>
      </c>
    </row>
    <row r="524" spans="1:17">
      <c r="A524" t="s">
        <v>2320</v>
      </c>
      <c r="B524" s="16" t="e">
        <v>#N/A</v>
      </c>
      <c r="C524">
        <v>10.033429544900301</v>
      </c>
      <c r="D524">
        <v>10.078323827631399</v>
      </c>
      <c r="E524">
        <v>10.3632379516086</v>
      </c>
      <c r="F524">
        <v>10.2683795605474</v>
      </c>
      <c r="G524">
        <v>10.2258825753702</v>
      </c>
      <c r="H524">
        <v>10.452689193688901</v>
      </c>
      <c r="I524">
        <v>11.002477285207201</v>
      </c>
      <c r="J524">
        <v>10.7977784862024</v>
      </c>
      <c r="K524">
        <v>10.0955798830945</v>
      </c>
      <c r="L524">
        <v>10.9246104198812</v>
      </c>
      <c r="M524">
        <v>10.795556080698599</v>
      </c>
      <c r="N524">
        <v>11.2137014998053</v>
      </c>
      <c r="O524">
        <v>10.523168415053901</v>
      </c>
      <c r="P524">
        <v>11.0994906500664</v>
      </c>
      <c r="Q524">
        <v>11.120623797141301</v>
      </c>
    </row>
    <row r="525" spans="1:17">
      <c r="A525" t="s">
        <v>2321</v>
      </c>
      <c r="B525" s="16" t="s">
        <v>2322</v>
      </c>
      <c r="C525">
        <v>8.8204157923466706</v>
      </c>
      <c r="D525">
        <v>8.8809462832413395</v>
      </c>
      <c r="E525">
        <v>9.1091865669565397</v>
      </c>
      <c r="F525">
        <v>8.94166577772347</v>
      </c>
      <c r="G525">
        <v>8.8730306870186997</v>
      </c>
      <c r="H525">
        <v>9.1356936781322506</v>
      </c>
      <c r="I525">
        <v>8.9162949922761108</v>
      </c>
      <c r="J525">
        <v>9.2643632118913199</v>
      </c>
      <c r="K525">
        <v>8.7762052115252001</v>
      </c>
      <c r="L525">
        <v>8.9593809359158207</v>
      </c>
      <c r="M525">
        <v>9.3088811635880493</v>
      </c>
      <c r="N525">
        <v>8.7705218123161295</v>
      </c>
      <c r="O525">
        <v>9.2301553395806408</v>
      </c>
      <c r="P525">
        <v>9.0512966520546492</v>
      </c>
      <c r="Q525">
        <v>8.1958182219819093</v>
      </c>
    </row>
    <row r="526" spans="1:17">
      <c r="A526" t="s">
        <v>2323</v>
      </c>
      <c r="B526" s="16" t="s">
        <v>2324</v>
      </c>
      <c r="C526">
        <v>8.5152618885270694</v>
      </c>
      <c r="D526">
        <v>8.6198694667045892</v>
      </c>
      <c r="E526">
        <v>8.7092413296994202</v>
      </c>
      <c r="F526">
        <v>8.6931292151435393</v>
      </c>
      <c r="G526">
        <v>8.5409724899152906</v>
      </c>
      <c r="H526">
        <v>8.6298641896015198</v>
      </c>
      <c r="I526">
        <v>8.2866845341639195</v>
      </c>
      <c r="J526">
        <v>8.49184494276499</v>
      </c>
      <c r="K526">
        <v>8.3990997185668803</v>
      </c>
      <c r="L526">
        <v>8.5599218450812398</v>
      </c>
      <c r="M526">
        <v>8.6734821389404608</v>
      </c>
      <c r="N526">
        <v>8.7456114185914693</v>
      </c>
      <c r="O526">
        <v>8.8132667934055409</v>
      </c>
      <c r="P526">
        <v>8.1461404644699105</v>
      </c>
      <c r="Q526">
        <v>8.8614637697687808</v>
      </c>
    </row>
    <row r="527" spans="1:17">
      <c r="A527" t="s">
        <v>2325</v>
      </c>
      <c r="B527" s="16" t="s">
        <v>2326</v>
      </c>
      <c r="C527">
        <v>7.3107711430327997</v>
      </c>
      <c r="D527">
        <v>7.3003562916549596</v>
      </c>
      <c r="E527">
        <v>7.3034669724419903</v>
      </c>
      <c r="F527">
        <v>7.3668879754565504</v>
      </c>
      <c r="G527">
        <v>6.9913076005737196</v>
      </c>
      <c r="H527">
        <v>7.7214508378578897</v>
      </c>
      <c r="I527">
        <v>7.2078170924335199</v>
      </c>
      <c r="J527">
        <v>7.4472347649922996</v>
      </c>
      <c r="K527">
        <v>7.1217465608534498</v>
      </c>
      <c r="L527">
        <v>7.1001877040378298</v>
      </c>
      <c r="M527">
        <v>6.86886880937121</v>
      </c>
      <c r="N527">
        <v>7.0499926248065101</v>
      </c>
      <c r="O527">
        <v>6.7810663883528299</v>
      </c>
      <c r="P527">
        <v>7.6761759354796002</v>
      </c>
      <c r="Q527">
        <v>5.09416193408443</v>
      </c>
    </row>
    <row r="528" spans="1:17">
      <c r="A528" t="s">
        <v>2327</v>
      </c>
      <c r="B528" s="16" t="s">
        <v>2328</v>
      </c>
      <c r="C528">
        <v>10.5310110990272</v>
      </c>
      <c r="D528">
        <v>10.631156885809</v>
      </c>
      <c r="E528">
        <v>9.9212498000067608</v>
      </c>
      <c r="F528">
        <v>10.1027359251623</v>
      </c>
      <c r="G528">
        <v>10.310175420040199</v>
      </c>
      <c r="H528">
        <v>9.9608419140680802</v>
      </c>
      <c r="I528">
        <v>10.0026004887374</v>
      </c>
      <c r="J528">
        <v>10.415559020443199</v>
      </c>
      <c r="K528">
        <v>10.7624695444346</v>
      </c>
      <c r="L528">
        <v>10.3294726173709</v>
      </c>
      <c r="M528">
        <v>10.3091158408658</v>
      </c>
      <c r="N528">
        <v>9.70768709198056</v>
      </c>
      <c r="O528">
        <v>10.3009291526837</v>
      </c>
      <c r="P528">
        <v>10.5785663429194</v>
      </c>
      <c r="Q528">
        <v>9.4541791636288703</v>
      </c>
    </row>
    <row r="529" spans="1:17">
      <c r="A529" t="s">
        <v>2329</v>
      </c>
      <c r="B529" s="16" t="s">
        <v>2330</v>
      </c>
      <c r="C529">
        <v>7.4030536541110497</v>
      </c>
      <c r="D529">
        <v>7.5914754388868602</v>
      </c>
      <c r="E529">
        <v>7.4060911410733103</v>
      </c>
      <c r="F529">
        <v>7.7404287607638702</v>
      </c>
      <c r="G529">
        <v>7.3754837261365198</v>
      </c>
      <c r="H529">
        <v>7.8024124389170897</v>
      </c>
      <c r="I529">
        <v>7.4634498114554697</v>
      </c>
      <c r="J529">
        <v>7.7945429940237503</v>
      </c>
      <c r="K529">
        <v>7.26781569471183</v>
      </c>
      <c r="L529">
        <v>7.4049096193962303</v>
      </c>
      <c r="M529">
        <v>7.8806535807340703</v>
      </c>
      <c r="N529">
        <v>7.74171880370272</v>
      </c>
      <c r="O529">
        <v>8.0170986455102593</v>
      </c>
      <c r="P529">
        <v>8.0223679291288192</v>
      </c>
      <c r="Q529">
        <v>5.81282804418474</v>
      </c>
    </row>
    <row r="530" spans="1:17">
      <c r="A530" t="s">
        <v>2331</v>
      </c>
      <c r="B530" s="16" t="s">
        <v>2332</v>
      </c>
      <c r="C530">
        <v>13.575311495716001</v>
      </c>
      <c r="D530">
        <v>13.6068533723427</v>
      </c>
      <c r="E530">
        <v>14.044197683219201</v>
      </c>
      <c r="F530">
        <v>13.7145375908449</v>
      </c>
      <c r="G530">
        <v>13.525851466822401</v>
      </c>
      <c r="H530">
        <v>14.801578231015901</v>
      </c>
      <c r="I530">
        <v>13.734532715817499</v>
      </c>
      <c r="J530">
        <v>14.3065438436762</v>
      </c>
      <c r="K530">
        <v>13.453867198978999</v>
      </c>
      <c r="L530">
        <v>13.781782714497799</v>
      </c>
      <c r="M530">
        <v>13.928248445851001</v>
      </c>
      <c r="N530">
        <v>13.804202191006</v>
      </c>
      <c r="O530">
        <v>13.8741627746522</v>
      </c>
      <c r="P530">
        <v>13.6758435168378</v>
      </c>
      <c r="Q530">
        <v>11.961447691401499</v>
      </c>
    </row>
    <row r="531" spans="1:17">
      <c r="A531" t="s">
        <v>2333</v>
      </c>
      <c r="B531" s="16" t="s">
        <v>2334</v>
      </c>
      <c r="C531">
        <v>12.8925808780475</v>
      </c>
      <c r="D531">
        <v>12.973431379116899</v>
      </c>
      <c r="E531">
        <v>13.346606589633099</v>
      </c>
      <c r="F531">
        <v>13.088637270141801</v>
      </c>
      <c r="G531">
        <v>12.871014167519901</v>
      </c>
      <c r="H531">
        <v>14.144132302853601</v>
      </c>
      <c r="I531">
        <v>13.133578310114601</v>
      </c>
      <c r="J531">
        <v>13.5709090950758</v>
      </c>
      <c r="K531">
        <v>12.945601113161599</v>
      </c>
      <c r="L531">
        <v>13.1929055146237</v>
      </c>
      <c r="M531">
        <v>13.2173053557896</v>
      </c>
      <c r="N531">
        <v>13.192102806689199</v>
      </c>
      <c r="O531">
        <v>13.2544396542102</v>
      </c>
      <c r="P531">
        <v>13.196841404840599</v>
      </c>
      <c r="Q531">
        <v>12.223630590172901</v>
      </c>
    </row>
    <row r="532" spans="1:17">
      <c r="A532" t="s">
        <v>2335</v>
      </c>
      <c r="B532" s="16" t="e">
        <v>#N/A</v>
      </c>
      <c r="C532">
        <v>6.8776289620805704</v>
      </c>
      <c r="D532">
        <v>6.9706028008889103</v>
      </c>
      <c r="E532">
        <v>6.5696259509985699</v>
      </c>
      <c r="F532">
        <v>6.6356155302240598</v>
      </c>
      <c r="G532">
        <v>6.9069169722644697</v>
      </c>
      <c r="H532">
        <v>6.6964695242667904</v>
      </c>
      <c r="I532">
        <v>7.0018738474900601</v>
      </c>
      <c r="J532">
        <v>6.8363877221636002</v>
      </c>
      <c r="K532">
        <v>6.6284801273500698</v>
      </c>
      <c r="L532">
        <v>5.8708197013116203</v>
      </c>
      <c r="M532">
        <v>6.2987629377921204</v>
      </c>
      <c r="N532">
        <v>6.1781245315310702</v>
      </c>
      <c r="O532">
        <v>6.3295390887967304</v>
      </c>
      <c r="P532">
        <v>7.6121552321725998</v>
      </c>
      <c r="Q532">
        <v>6.2843132996066204</v>
      </c>
    </row>
    <row r="533" spans="1:17">
      <c r="A533" t="s">
        <v>2336</v>
      </c>
      <c r="B533" s="16" t="s">
        <v>2337</v>
      </c>
      <c r="C533">
        <v>7.9510236018136196</v>
      </c>
      <c r="D533">
        <v>8.0364118281461305</v>
      </c>
      <c r="E533">
        <v>8.5793132591852306</v>
      </c>
      <c r="F533">
        <v>8.2378652373452095</v>
      </c>
      <c r="G533">
        <v>7.9548378349425004</v>
      </c>
      <c r="H533">
        <v>8.2422238931819507</v>
      </c>
      <c r="I533">
        <v>8.1228329728690802</v>
      </c>
      <c r="J533">
        <v>8.4349478493047894</v>
      </c>
      <c r="K533">
        <v>7.9866419913923199</v>
      </c>
      <c r="L533">
        <v>8.0054517585789693</v>
      </c>
      <c r="M533">
        <v>8.0157881868778507</v>
      </c>
      <c r="N533">
        <v>7.8702856166430299</v>
      </c>
      <c r="O533">
        <v>8.2806839793910996</v>
      </c>
      <c r="P533">
        <v>7.78178590968332</v>
      </c>
      <c r="Q533">
        <v>7.5369478347710803</v>
      </c>
    </row>
    <row r="534" spans="1:17">
      <c r="A534" t="s">
        <v>2338</v>
      </c>
      <c r="B534" s="16" t="s">
        <v>2339</v>
      </c>
      <c r="C534">
        <v>9.8938668463644692</v>
      </c>
      <c r="D534">
        <v>9.7724728612753307</v>
      </c>
      <c r="E534">
        <v>10.0182371593556</v>
      </c>
      <c r="F534">
        <v>9.9520379677371302</v>
      </c>
      <c r="G534">
        <v>9.8301003401099596</v>
      </c>
      <c r="H534">
        <v>8.8128204106618107</v>
      </c>
      <c r="I534">
        <v>9.7859770109922604</v>
      </c>
      <c r="J534">
        <v>9.6871220825026203</v>
      </c>
      <c r="K534">
        <v>10.056953166288199</v>
      </c>
      <c r="L534">
        <v>9.8826625943257902</v>
      </c>
      <c r="M534">
        <v>9.5286498271754407</v>
      </c>
      <c r="N534">
        <v>9.1304771821223607</v>
      </c>
      <c r="O534">
        <v>9.57225804687166</v>
      </c>
      <c r="P534">
        <v>9.6113107672700195</v>
      </c>
      <c r="Q534">
        <v>9.8730494596890797</v>
      </c>
    </row>
    <row r="535" spans="1:17">
      <c r="A535" t="s">
        <v>2340</v>
      </c>
      <c r="B535" s="16" t="s">
        <v>2341</v>
      </c>
      <c r="C535">
        <v>4.2263167103073602</v>
      </c>
      <c r="D535">
        <v>4.0407231514856203</v>
      </c>
      <c r="E535">
        <v>4.6393553598667303</v>
      </c>
      <c r="F535">
        <v>4.3517302712450299</v>
      </c>
      <c r="G535">
        <v>4.2225520177193703</v>
      </c>
      <c r="H535">
        <v>3.7814594184883799</v>
      </c>
      <c r="I535">
        <v>3.3100125595866299</v>
      </c>
      <c r="J535">
        <v>3.6724961835054399</v>
      </c>
      <c r="K535">
        <v>4.3302743077434496</v>
      </c>
      <c r="L535">
        <v>5.9086648783778699</v>
      </c>
      <c r="M535">
        <v>3.82485868955618</v>
      </c>
      <c r="N535">
        <v>4.3841781814921204</v>
      </c>
      <c r="O535">
        <v>3.8507909364900099</v>
      </c>
      <c r="P535">
        <v>3.3893867502571098</v>
      </c>
      <c r="Q535">
        <v>7.1565710053807701</v>
      </c>
    </row>
    <row r="536" spans="1:17">
      <c r="A536" t="s">
        <v>2342</v>
      </c>
      <c r="B536" s="16" t="s">
        <v>2343</v>
      </c>
      <c r="C536">
        <v>3.8862082974622001</v>
      </c>
      <c r="D536">
        <v>3.4870161193063098</v>
      </c>
      <c r="E536">
        <v>2.8218677180984102</v>
      </c>
      <c r="F536">
        <v>3.6131889974304401</v>
      </c>
      <c r="G536">
        <v>3.5425260543824399</v>
      </c>
      <c r="H536">
        <v>3.65660975244205</v>
      </c>
      <c r="I536">
        <v>2.8218677180984102</v>
      </c>
      <c r="J536">
        <v>3.4276433730071201</v>
      </c>
      <c r="K536">
        <v>3.27554212654834</v>
      </c>
      <c r="L536">
        <v>3.7555759297476698</v>
      </c>
      <c r="M536">
        <v>3.90178223458659</v>
      </c>
      <c r="N536">
        <v>4.3841781814921204</v>
      </c>
      <c r="O536">
        <v>3.5569664057961599</v>
      </c>
      <c r="P536">
        <v>3.7927642367557501</v>
      </c>
      <c r="Q536">
        <v>2.8218677180984102</v>
      </c>
    </row>
    <row r="537" spans="1:17">
      <c r="A537" t="s">
        <v>2344</v>
      </c>
      <c r="B537" s="16" t="s">
        <v>2345</v>
      </c>
      <c r="C537">
        <v>3.6535616636188299</v>
      </c>
      <c r="D537">
        <v>3.2942621936663499</v>
      </c>
      <c r="E537">
        <v>3.9618875914207199</v>
      </c>
      <c r="F537">
        <v>3.2825265482838799</v>
      </c>
      <c r="G537">
        <v>3.33407035458014</v>
      </c>
      <c r="H537">
        <v>3.30825032505737</v>
      </c>
      <c r="I537">
        <v>2.8218677180984102</v>
      </c>
      <c r="J537">
        <v>3.2517770676889399</v>
      </c>
      <c r="K537">
        <v>3.4608708703561399</v>
      </c>
      <c r="L537">
        <v>3.4877558895723499</v>
      </c>
      <c r="M537">
        <v>3.4086250003018401</v>
      </c>
      <c r="N537">
        <v>3.79229116939824</v>
      </c>
      <c r="O537">
        <v>3.42420286852819</v>
      </c>
      <c r="P537">
        <v>2.8218677180984102</v>
      </c>
      <c r="Q537">
        <v>2.8218677180984102</v>
      </c>
    </row>
    <row r="538" spans="1:17">
      <c r="A538" t="s">
        <v>2346</v>
      </c>
      <c r="B538" s="16" t="s">
        <v>2347</v>
      </c>
      <c r="C538">
        <v>2.8218677180984102</v>
      </c>
      <c r="D538">
        <v>2.8218677180984102</v>
      </c>
      <c r="E538">
        <v>4.2015349465393896</v>
      </c>
      <c r="F538">
        <v>3.6131889974304401</v>
      </c>
      <c r="G538">
        <v>3.5425260543824399</v>
      </c>
      <c r="H538">
        <v>3.30825032505737</v>
      </c>
      <c r="I538">
        <v>3.3100125595866299</v>
      </c>
      <c r="J538">
        <v>2.8218677180984102</v>
      </c>
      <c r="K538">
        <v>3.27554212654834</v>
      </c>
      <c r="L538">
        <v>3.29479214013883</v>
      </c>
      <c r="M538">
        <v>3.4086250003018401</v>
      </c>
      <c r="N538">
        <v>3.5144020463037902</v>
      </c>
      <c r="O538">
        <v>3.5569664057961599</v>
      </c>
      <c r="P538">
        <v>2.8218677180984102</v>
      </c>
      <c r="Q538">
        <v>5.81282804418474</v>
      </c>
    </row>
    <row r="539" spans="1:17">
      <c r="A539" t="s">
        <v>2348</v>
      </c>
      <c r="B539" s="16" t="s">
        <v>2349</v>
      </c>
      <c r="C539">
        <v>8.9052613098975897</v>
      </c>
      <c r="D539">
        <v>8.8620936945481699</v>
      </c>
      <c r="E539">
        <v>9.30220381448291</v>
      </c>
      <c r="F539">
        <v>9.1029868341595908</v>
      </c>
      <c r="G539">
        <v>9.2232348840598597</v>
      </c>
      <c r="H539">
        <v>9.1105008107102794</v>
      </c>
      <c r="I539">
        <v>9.8124451790727001</v>
      </c>
      <c r="J539">
        <v>9.52191570454203</v>
      </c>
      <c r="K539">
        <v>9.4174470231593599</v>
      </c>
      <c r="L539">
        <v>10.0620190666054</v>
      </c>
      <c r="M539">
        <v>9.5516300274043697</v>
      </c>
      <c r="N539">
        <v>10.0345070496513</v>
      </c>
      <c r="O539">
        <v>9.3552653220465398</v>
      </c>
      <c r="P539">
        <v>9.4514802755966301</v>
      </c>
      <c r="Q539">
        <v>11.3751514536252</v>
      </c>
    </row>
    <row r="540" spans="1:17">
      <c r="A540" t="s">
        <v>2350</v>
      </c>
      <c r="B540" s="16" t="s">
        <v>2351</v>
      </c>
      <c r="C540">
        <v>8.8857421006134096</v>
      </c>
      <c r="D540">
        <v>8.9472922441022593</v>
      </c>
      <c r="E540">
        <v>8.4365055986030093</v>
      </c>
      <c r="F540">
        <v>8.8377281330653492</v>
      </c>
      <c r="G540">
        <v>8.8730306870186997</v>
      </c>
      <c r="H540">
        <v>8.7785726177082495</v>
      </c>
      <c r="I540">
        <v>8.7399586390070905</v>
      </c>
      <c r="J540">
        <v>8.8010589858237491</v>
      </c>
      <c r="K540">
        <v>8.6577705846949904</v>
      </c>
      <c r="L540">
        <v>8.4597762960646001</v>
      </c>
      <c r="M540">
        <v>8.6755762227859599</v>
      </c>
      <c r="N540">
        <v>8.6444273341863003</v>
      </c>
      <c r="O540">
        <v>8.8894449504592199</v>
      </c>
      <c r="P540">
        <v>9.18918461553403</v>
      </c>
      <c r="Q540">
        <v>8.1958182219819093</v>
      </c>
    </row>
    <row r="541" spans="1:17">
      <c r="A541" t="s">
        <v>2352</v>
      </c>
      <c r="B541" s="16" t="s">
        <v>2353</v>
      </c>
      <c r="C541">
        <v>6.5061011689220098</v>
      </c>
      <c r="D541">
        <v>6.5053514820953504</v>
      </c>
      <c r="E541">
        <v>6.5872704820978099</v>
      </c>
      <c r="F541">
        <v>6.9739473769285203</v>
      </c>
      <c r="G541">
        <v>7.3113596650854804</v>
      </c>
      <c r="H541">
        <v>7.2453973861965402</v>
      </c>
      <c r="I541">
        <v>6.9064962973994302</v>
      </c>
      <c r="J541">
        <v>6.6572928796591997</v>
      </c>
      <c r="K541">
        <v>7.0232592131508804</v>
      </c>
      <c r="L541">
        <v>7.1162623791641204</v>
      </c>
      <c r="M541">
        <v>7.1422251915563102</v>
      </c>
      <c r="N541">
        <v>7.1632681084063297</v>
      </c>
      <c r="O541">
        <v>7.2056406723733204</v>
      </c>
      <c r="P541">
        <v>6.5454517148896398</v>
      </c>
      <c r="Q541">
        <v>7.1565710053807701</v>
      </c>
    </row>
    <row r="542" spans="1:17">
      <c r="A542" t="s">
        <v>2354</v>
      </c>
      <c r="B542" s="16" t="s">
        <v>2355</v>
      </c>
      <c r="C542">
        <v>8.3647417747855499</v>
      </c>
      <c r="D542">
        <v>8.3791805439730993</v>
      </c>
      <c r="E542">
        <v>8.4981235430322606</v>
      </c>
      <c r="F542">
        <v>8.4537741392366907</v>
      </c>
      <c r="G542">
        <v>8.4948759047022495</v>
      </c>
      <c r="H542">
        <v>8.4338781494621404</v>
      </c>
      <c r="I542">
        <v>8.4097176399098501</v>
      </c>
      <c r="J542">
        <v>8.2221368388482894</v>
      </c>
      <c r="K542">
        <v>8.3312143899233497</v>
      </c>
      <c r="L542">
        <v>8.3589071586196795</v>
      </c>
      <c r="M542">
        <v>8.4147993531882594</v>
      </c>
      <c r="N542">
        <v>8.8349193884290695</v>
      </c>
      <c r="O542">
        <v>8.1970411803943595</v>
      </c>
      <c r="P542">
        <v>8.2337859559779094</v>
      </c>
      <c r="Q542">
        <v>9.65973340900055</v>
      </c>
    </row>
    <row r="543" spans="1:17">
      <c r="A543" t="s">
        <v>2356</v>
      </c>
      <c r="B543" s="16" t="s">
        <v>2357</v>
      </c>
      <c r="C543">
        <v>10.990980144163</v>
      </c>
      <c r="D543">
        <v>10.8656835216392</v>
      </c>
      <c r="E543">
        <v>10.934079111542999</v>
      </c>
      <c r="F543">
        <v>10.798343002704099</v>
      </c>
      <c r="G543">
        <v>10.880176728612399</v>
      </c>
      <c r="H543">
        <v>10.438420277819301</v>
      </c>
      <c r="I543">
        <v>10.8895477581971</v>
      </c>
      <c r="J543">
        <v>10.419562354961201</v>
      </c>
      <c r="K543">
        <v>11.2860332786407</v>
      </c>
      <c r="L543">
        <v>11.122623948643801</v>
      </c>
      <c r="M543">
        <v>10.916879440476601</v>
      </c>
      <c r="N543">
        <v>10.9291158258872</v>
      </c>
      <c r="O543">
        <v>10.877402240642599</v>
      </c>
      <c r="P543">
        <v>9.9358307585997796</v>
      </c>
      <c r="Q543">
        <v>12.9234282988881</v>
      </c>
    </row>
    <row r="544" spans="1:17">
      <c r="A544" t="s">
        <v>2358</v>
      </c>
      <c r="B544" s="16" t="s">
        <v>2359</v>
      </c>
      <c r="C544">
        <v>9.3176698919268901</v>
      </c>
      <c r="D544">
        <v>9.1337082569341597</v>
      </c>
      <c r="E544">
        <v>9.5705238240850097</v>
      </c>
      <c r="F544">
        <v>8.6441420420563109</v>
      </c>
      <c r="G544">
        <v>9.0744909791417996</v>
      </c>
      <c r="H544">
        <v>8.8128204106618107</v>
      </c>
      <c r="I544">
        <v>9.6531617530605107</v>
      </c>
      <c r="J544">
        <v>9.1771871432993795</v>
      </c>
      <c r="K544">
        <v>9.3934478020382297</v>
      </c>
      <c r="L544">
        <v>9.5944033903867201</v>
      </c>
      <c r="M544">
        <v>8.7648287474575106</v>
      </c>
      <c r="N544">
        <v>9.6326968893414104</v>
      </c>
      <c r="O544">
        <v>8.8932451180419605</v>
      </c>
      <c r="P544">
        <v>9.5096764290108293</v>
      </c>
      <c r="Q544">
        <v>10.087613053174801</v>
      </c>
    </row>
    <row r="545" spans="1:17">
      <c r="A545" t="s">
        <v>2360</v>
      </c>
      <c r="B545" s="16" t="e">
        <v>#N/A</v>
      </c>
      <c r="C545">
        <v>8.5120822008376393</v>
      </c>
      <c r="D545">
        <v>8.6000928023955705</v>
      </c>
      <c r="E545">
        <v>8.8540243895281296</v>
      </c>
      <c r="F545">
        <v>7.8122616051964204</v>
      </c>
      <c r="G545">
        <v>8.8049207330443906</v>
      </c>
      <c r="H545">
        <v>7.9891995022524496</v>
      </c>
      <c r="I545">
        <v>8.8867026365387307</v>
      </c>
      <c r="J545">
        <v>8.8513315835335291</v>
      </c>
      <c r="K545">
        <v>8.3930587566318007</v>
      </c>
      <c r="L545">
        <v>9.1564080320328909</v>
      </c>
      <c r="M545">
        <v>8.9629979381995106</v>
      </c>
      <c r="N545">
        <v>9.3702246608029593</v>
      </c>
      <c r="O545">
        <v>8.5182763333878899</v>
      </c>
      <c r="P545">
        <v>9.1132506481750806</v>
      </c>
      <c r="Q545">
        <v>8.2978683598244807</v>
      </c>
    </row>
    <row r="546" spans="1:17">
      <c r="A546" t="s">
        <v>2361</v>
      </c>
      <c r="B546" s="16" t="s">
        <v>2362</v>
      </c>
      <c r="C546">
        <v>5.1742671949623604</v>
      </c>
      <c r="D546">
        <v>5.1573505347490602</v>
      </c>
      <c r="E546">
        <v>4.8415581104649901</v>
      </c>
      <c r="F546">
        <v>5.4925318526965601</v>
      </c>
      <c r="G546">
        <v>5.6458708745746398</v>
      </c>
      <c r="H546">
        <v>5.3395340803022098</v>
      </c>
      <c r="I546">
        <v>5.2542284300769104</v>
      </c>
      <c r="J546">
        <v>5.0383114724192302</v>
      </c>
      <c r="K546">
        <v>4.5878024687201</v>
      </c>
      <c r="L546">
        <v>4.7465905673729498</v>
      </c>
      <c r="M546">
        <v>5.56915099370043</v>
      </c>
      <c r="N546">
        <v>5.3928688873847097</v>
      </c>
      <c r="O546">
        <v>5.5884838182520804</v>
      </c>
      <c r="P546">
        <v>4.8003293124776603</v>
      </c>
      <c r="Q546">
        <v>5.81282804418474</v>
      </c>
    </row>
    <row r="547" spans="1:17">
      <c r="A547" t="s">
        <v>2363</v>
      </c>
      <c r="B547" s="16" t="s">
        <v>2364</v>
      </c>
      <c r="C547">
        <v>8.4798935295772697</v>
      </c>
      <c r="D547">
        <v>8.5742604161304197</v>
      </c>
      <c r="E547">
        <v>7.7166723509154798</v>
      </c>
      <c r="F547">
        <v>7.9544846044562698</v>
      </c>
      <c r="G547">
        <v>8.7785265987083996</v>
      </c>
      <c r="H547">
        <v>8.1870344716278591</v>
      </c>
      <c r="I547">
        <v>8.3746086809161504</v>
      </c>
      <c r="J547">
        <v>8.0536616362742102</v>
      </c>
      <c r="K547">
        <v>8.4981021980709208</v>
      </c>
      <c r="L547">
        <v>7.7517697047894201</v>
      </c>
      <c r="M547">
        <v>8.1055410615561403</v>
      </c>
      <c r="N547">
        <v>8.6233096264912596</v>
      </c>
      <c r="O547">
        <v>8.0344179858314408</v>
      </c>
      <c r="P547">
        <v>8.6705798134941592</v>
      </c>
      <c r="Q547">
        <v>8.7932323857913595</v>
      </c>
    </row>
    <row r="548" spans="1:17">
      <c r="A548" t="s">
        <v>2365</v>
      </c>
      <c r="B548" s="16" t="s">
        <v>2366</v>
      </c>
      <c r="C548">
        <v>8.3717761274872107</v>
      </c>
      <c r="D548">
        <v>8.5181562232590409</v>
      </c>
      <c r="E548">
        <v>8.2779783860866907</v>
      </c>
      <c r="F548">
        <v>8.5548907568270103</v>
      </c>
      <c r="G548">
        <v>8.3668465378898702</v>
      </c>
      <c r="H548">
        <v>9.3589102177923706</v>
      </c>
      <c r="I548">
        <v>8.7149167841094197</v>
      </c>
      <c r="J548">
        <v>8.6615044370096506</v>
      </c>
      <c r="K548">
        <v>8.3624682412332696</v>
      </c>
      <c r="L548">
        <v>8.6003923564070099</v>
      </c>
      <c r="M548">
        <v>8.4519291781457309</v>
      </c>
      <c r="N548">
        <v>8.8583458558297004</v>
      </c>
      <c r="O548">
        <v>8.5879399092557893</v>
      </c>
      <c r="P548">
        <v>8.7837767384524899</v>
      </c>
      <c r="Q548">
        <v>6.9204191934356096</v>
      </c>
    </row>
    <row r="549" spans="1:17">
      <c r="A549" t="s">
        <v>2367</v>
      </c>
      <c r="B549" s="16" t="s">
        <v>2368</v>
      </c>
      <c r="C549">
        <v>9.7379812794930007</v>
      </c>
      <c r="D549">
        <v>9.9118855690636707</v>
      </c>
      <c r="E549">
        <v>9.7545797558450396</v>
      </c>
      <c r="F549">
        <v>9.7204913357553</v>
      </c>
      <c r="G549">
        <v>9.6670421788501795</v>
      </c>
      <c r="H549">
        <v>10.4601865737288</v>
      </c>
      <c r="I549">
        <v>9.8614347676386895</v>
      </c>
      <c r="J549">
        <v>10.0065717249361</v>
      </c>
      <c r="K549">
        <v>9.8728649708149607</v>
      </c>
      <c r="L549">
        <v>9.9756758830576899</v>
      </c>
      <c r="M549">
        <v>9.7973400833811404</v>
      </c>
      <c r="N549">
        <v>9.9117680497244596</v>
      </c>
      <c r="O549">
        <v>9.9145595220455203</v>
      </c>
      <c r="P549">
        <v>10.2591699150369</v>
      </c>
      <c r="Q549">
        <v>7.6950435514148801</v>
      </c>
    </row>
    <row r="550" spans="1:17">
      <c r="A550" t="s">
        <v>2369</v>
      </c>
      <c r="B550" s="16" t="s">
        <v>2370</v>
      </c>
      <c r="C550">
        <v>11.0442117776284</v>
      </c>
      <c r="D550">
        <v>10.984821876743499</v>
      </c>
      <c r="E550">
        <v>9.2202143765469202</v>
      </c>
      <c r="F550">
        <v>8.3222558455870406</v>
      </c>
      <c r="G550">
        <v>11.480078674780801</v>
      </c>
      <c r="H550">
        <v>10.484900114941301</v>
      </c>
      <c r="I550">
        <v>10.627163677665299</v>
      </c>
      <c r="J550">
        <v>10.0294552981654</v>
      </c>
      <c r="K550">
        <v>11.3122684679622</v>
      </c>
      <c r="L550">
        <v>9.3434127702926304</v>
      </c>
      <c r="M550">
        <v>10.4624853035632</v>
      </c>
      <c r="N550">
        <v>11.0091875462224</v>
      </c>
      <c r="O550">
        <v>10.4483127812176</v>
      </c>
      <c r="P550">
        <v>11.7369920176078</v>
      </c>
      <c r="Q550">
        <v>8.48255560796823</v>
      </c>
    </row>
    <row r="551" spans="1:17">
      <c r="A551" t="s">
        <v>2371</v>
      </c>
      <c r="B551" s="16" t="s">
        <v>2372</v>
      </c>
      <c r="C551">
        <v>7.5343816153612604</v>
      </c>
      <c r="D551">
        <v>7.6749463618858202</v>
      </c>
      <c r="E551">
        <v>7.4832220655235302</v>
      </c>
      <c r="F551">
        <v>7.08659092741458</v>
      </c>
      <c r="G551">
        <v>7.3357426868416997</v>
      </c>
      <c r="H551">
        <v>7.0731185789130802</v>
      </c>
      <c r="I551">
        <v>6.9357818419438102</v>
      </c>
      <c r="J551">
        <v>7.0723606760814599</v>
      </c>
      <c r="K551">
        <v>7.2940296973472796</v>
      </c>
      <c r="L551">
        <v>7.2165768042887199</v>
      </c>
      <c r="M551">
        <v>7.2919710568065002</v>
      </c>
      <c r="N551">
        <v>7.3587971557348997</v>
      </c>
      <c r="O551">
        <v>7.1933376774379498</v>
      </c>
      <c r="P551">
        <v>7.2927645970803701</v>
      </c>
      <c r="Q551">
        <v>8.9266120302692595</v>
      </c>
    </row>
    <row r="552" spans="1:17">
      <c r="A552" t="s">
        <v>2373</v>
      </c>
      <c r="B552" s="16" t="s">
        <v>2374</v>
      </c>
      <c r="C552">
        <v>7.9789417330100099</v>
      </c>
      <c r="D552">
        <v>7.8997348432982699</v>
      </c>
      <c r="E552">
        <v>6.78357369797342</v>
      </c>
      <c r="F552">
        <v>7.0313746998931297</v>
      </c>
      <c r="G552">
        <v>8.2941627893903505</v>
      </c>
      <c r="H552">
        <v>6.9167133088984798</v>
      </c>
      <c r="I552">
        <v>7.3808263118718802</v>
      </c>
      <c r="J552">
        <v>6.99554785082886</v>
      </c>
      <c r="K552">
        <v>7.9209578949331201</v>
      </c>
      <c r="L552">
        <v>7.1001877040378298</v>
      </c>
      <c r="M552">
        <v>7.5469067670950398</v>
      </c>
      <c r="N552">
        <v>7.6371492092547699</v>
      </c>
      <c r="O552">
        <v>7.5280070821620004</v>
      </c>
      <c r="P552">
        <v>7.5192001112531797</v>
      </c>
      <c r="Q552">
        <v>7.6950435514148801</v>
      </c>
    </row>
    <row r="553" spans="1:17">
      <c r="A553" t="s">
        <v>2375</v>
      </c>
      <c r="B553" s="16" t="s">
        <v>2376</v>
      </c>
      <c r="C553">
        <v>7.3180840145043398</v>
      </c>
      <c r="D553">
        <v>7.2503925698015204</v>
      </c>
      <c r="E553">
        <v>6.8434447610936902</v>
      </c>
      <c r="F553">
        <v>6.0703706090842502</v>
      </c>
      <c r="G553">
        <v>7.5865478323703401</v>
      </c>
      <c r="H553">
        <v>6.8571668783692896</v>
      </c>
      <c r="I553">
        <v>7.27038489660531</v>
      </c>
      <c r="J553">
        <v>6.7107918037929304</v>
      </c>
      <c r="K553">
        <v>7.2611867711964697</v>
      </c>
      <c r="L553">
        <v>6.7749711994475996</v>
      </c>
      <c r="M553">
        <v>6.8088659286293201</v>
      </c>
      <c r="N553">
        <v>7.1120955779354196</v>
      </c>
      <c r="O553">
        <v>6.9662312937754596</v>
      </c>
      <c r="P553">
        <v>7.5621983133254398</v>
      </c>
      <c r="Q553">
        <v>7.6950435514148801</v>
      </c>
    </row>
    <row r="554" spans="1:17">
      <c r="A554" t="s">
        <v>2377</v>
      </c>
      <c r="B554" s="16" t="s">
        <v>2378</v>
      </c>
      <c r="C554">
        <v>7.2277727119103501</v>
      </c>
      <c r="D554">
        <v>6.9528396994793198</v>
      </c>
      <c r="E554">
        <v>5.8734011200307696</v>
      </c>
      <c r="F554">
        <v>5.4189288652495504</v>
      </c>
      <c r="G554">
        <v>7.8850361846766903</v>
      </c>
      <c r="H554">
        <v>5.7925255003189697</v>
      </c>
      <c r="I554">
        <v>6.7936822339404497</v>
      </c>
      <c r="J554">
        <v>5.8785809350245</v>
      </c>
      <c r="K554">
        <v>7.24783644590336</v>
      </c>
      <c r="L554">
        <v>6.5323868826406404</v>
      </c>
      <c r="M554">
        <v>7.0990901315969301</v>
      </c>
      <c r="N554">
        <v>7.0317437104172997</v>
      </c>
      <c r="O554">
        <v>6.5490755236306599</v>
      </c>
      <c r="P554">
        <v>7.2512976857525899</v>
      </c>
      <c r="Q554">
        <v>7.8374797051227896</v>
      </c>
    </row>
    <row r="555" spans="1:17">
      <c r="A555" t="s">
        <v>2379</v>
      </c>
      <c r="B555" s="16" t="s">
        <v>2380</v>
      </c>
      <c r="C555">
        <v>7.66621443377828</v>
      </c>
      <c r="D555">
        <v>7.6695297604548198</v>
      </c>
      <c r="E555">
        <v>7.6089837707041497</v>
      </c>
      <c r="F555">
        <v>7.7839570818880404</v>
      </c>
      <c r="G555">
        <v>7.6783275857239097</v>
      </c>
      <c r="H555">
        <v>8.1910474411431107</v>
      </c>
      <c r="I555">
        <v>7.74787261872335</v>
      </c>
      <c r="J555">
        <v>7.8430881910552896</v>
      </c>
      <c r="K555">
        <v>7.2744141714431603</v>
      </c>
      <c r="L555">
        <v>7.5240491607406703</v>
      </c>
      <c r="M555">
        <v>8.0223878819767105</v>
      </c>
      <c r="N555">
        <v>7.6961786310614997</v>
      </c>
      <c r="O555">
        <v>8.2244594109588807</v>
      </c>
      <c r="P555">
        <v>7.9070947450876101</v>
      </c>
      <c r="Q555">
        <v>7.6950435514148801</v>
      </c>
    </row>
    <row r="556" spans="1:17">
      <c r="A556" t="s">
        <v>2381</v>
      </c>
      <c r="B556" s="16" t="s">
        <v>2382</v>
      </c>
      <c r="C556">
        <v>6.2380537160109402</v>
      </c>
      <c r="D556">
        <v>6.0310005479080901</v>
      </c>
      <c r="E556">
        <v>5.8141048855267101</v>
      </c>
      <c r="F556">
        <v>6.0703706090842502</v>
      </c>
      <c r="G556">
        <v>6.3084947633379898</v>
      </c>
      <c r="H556">
        <v>6.0107414084998103</v>
      </c>
      <c r="I556">
        <v>6.0374776942977704</v>
      </c>
      <c r="J556">
        <v>6.3321612259970097</v>
      </c>
      <c r="K556">
        <v>6.2522810730543403</v>
      </c>
      <c r="L556">
        <v>6.2250380488551196</v>
      </c>
      <c r="M556">
        <v>6.3096745391751501</v>
      </c>
      <c r="N556">
        <v>6.0003540804802604</v>
      </c>
      <c r="O556">
        <v>6.1489606103488104</v>
      </c>
      <c r="P556">
        <v>5.8481757373421797</v>
      </c>
      <c r="Q556">
        <v>2.8218677180984102</v>
      </c>
    </row>
    <row r="557" spans="1:17">
      <c r="A557" t="s">
        <v>2383</v>
      </c>
      <c r="B557" s="16" t="s">
        <v>2384</v>
      </c>
      <c r="C557">
        <v>9.6796778014044307</v>
      </c>
      <c r="D557">
        <v>9.6125024297593598</v>
      </c>
      <c r="E557">
        <v>9.5460538678831899</v>
      </c>
      <c r="F557">
        <v>9.2042754738796493</v>
      </c>
      <c r="G557">
        <v>9.7718356623234008</v>
      </c>
      <c r="H557">
        <v>8.8154214702233702</v>
      </c>
      <c r="I557">
        <v>9.6835917372583502</v>
      </c>
      <c r="J557">
        <v>9.5131995508445897</v>
      </c>
      <c r="K557">
        <v>10.153881020452401</v>
      </c>
      <c r="L557">
        <v>9.7164382561825295</v>
      </c>
      <c r="M557">
        <v>9.5876534194626508</v>
      </c>
      <c r="N557">
        <v>9.6175244932101904</v>
      </c>
      <c r="O557">
        <v>9.6894284300709597</v>
      </c>
      <c r="P557">
        <v>9.4074164826126605</v>
      </c>
      <c r="Q557">
        <v>11.2534935894173</v>
      </c>
    </row>
    <row r="558" spans="1:17">
      <c r="A558" t="s">
        <v>2385</v>
      </c>
      <c r="B558" s="16" t="s">
        <v>2386</v>
      </c>
      <c r="C558">
        <v>7.42353386182661</v>
      </c>
      <c r="D558">
        <v>7.6028886384786203</v>
      </c>
      <c r="E558">
        <v>6.8867602326164601</v>
      </c>
      <c r="F558">
        <v>6.24811637945347</v>
      </c>
      <c r="G558">
        <v>8.0657641319644195</v>
      </c>
      <c r="H558">
        <v>5.9352574320134996</v>
      </c>
      <c r="I558">
        <v>7.1590348358018003</v>
      </c>
      <c r="J558">
        <v>6.5039792081677996</v>
      </c>
      <c r="K558">
        <v>7.7279719839518499</v>
      </c>
      <c r="L558">
        <v>6.9103454317520701</v>
      </c>
      <c r="M558">
        <v>6.9474715740207804</v>
      </c>
      <c r="N558">
        <v>7.0590307548147502</v>
      </c>
      <c r="O558">
        <v>7.0573597939647801</v>
      </c>
      <c r="P558">
        <v>7.5192001112531797</v>
      </c>
      <c r="Q558">
        <v>7.1565710053807701</v>
      </c>
    </row>
    <row r="559" spans="1:17">
      <c r="A559" t="s">
        <v>2387</v>
      </c>
      <c r="B559" s="16" t="s">
        <v>2388</v>
      </c>
      <c r="C559">
        <v>8.8832835171801605</v>
      </c>
      <c r="D559">
        <v>8.6310498011158696</v>
      </c>
      <c r="E559">
        <v>8.1420280799080693</v>
      </c>
      <c r="F559">
        <v>8.0447047320042202</v>
      </c>
      <c r="G559">
        <v>8.2858558209635493</v>
      </c>
      <c r="H559">
        <v>8.1830102953573807</v>
      </c>
      <c r="I559">
        <v>8.8716755748861793</v>
      </c>
      <c r="J559">
        <v>6.5438795617378203</v>
      </c>
      <c r="K559">
        <v>9.9974993249122406</v>
      </c>
      <c r="L559">
        <v>9.9668609043049408</v>
      </c>
      <c r="M559">
        <v>8.3189022456004906</v>
      </c>
      <c r="N559">
        <v>8.2390217207285605</v>
      </c>
      <c r="O559">
        <v>7.8154403595846702</v>
      </c>
      <c r="P559">
        <v>7.3528040126010596</v>
      </c>
      <c r="Q559">
        <v>11.1617851851396</v>
      </c>
    </row>
    <row r="560" spans="1:17">
      <c r="A560" t="s">
        <v>2389</v>
      </c>
      <c r="B560" s="16" t="s">
        <v>2390</v>
      </c>
      <c r="C560">
        <v>4.5939331348939696</v>
      </c>
      <c r="D560">
        <v>4.9103330586210001</v>
      </c>
      <c r="E560">
        <v>4.9023702390828996</v>
      </c>
      <c r="F560">
        <v>4.86534688307112</v>
      </c>
      <c r="G560">
        <v>5.1769839720448498</v>
      </c>
      <c r="H560">
        <v>4.3015284866045098</v>
      </c>
      <c r="I560">
        <v>4.6574362853065301</v>
      </c>
      <c r="J560">
        <v>4.5040669171042298</v>
      </c>
      <c r="K560">
        <v>5.6169826633030304</v>
      </c>
      <c r="L560">
        <v>5.8708197013116203</v>
      </c>
      <c r="M560">
        <v>4.9497083792204704</v>
      </c>
      <c r="N560">
        <v>5.0990232116612804</v>
      </c>
      <c r="O560">
        <v>4.8066714880220998</v>
      </c>
      <c r="P560">
        <v>4.4479700090536403</v>
      </c>
      <c r="Q560">
        <v>2.8218677180984102</v>
      </c>
    </row>
    <row r="561" spans="1:17">
      <c r="A561" t="s">
        <v>2391</v>
      </c>
      <c r="B561" s="16" t="s">
        <v>2392</v>
      </c>
      <c r="C561">
        <v>5.9266634316532896</v>
      </c>
      <c r="D561">
        <v>5.8489556220091004</v>
      </c>
      <c r="E561">
        <v>8.5705147010623204</v>
      </c>
      <c r="F561">
        <v>7.89398253654453</v>
      </c>
      <c r="G561">
        <v>7.7404765708415004</v>
      </c>
      <c r="H561">
        <v>4.3676565829540399</v>
      </c>
      <c r="I561">
        <v>4.6574362853065301</v>
      </c>
      <c r="J561">
        <v>7.9503746294535702</v>
      </c>
      <c r="K561">
        <v>4.3865415857412602</v>
      </c>
      <c r="L561">
        <v>4.1946255460110002</v>
      </c>
      <c r="M561">
        <v>5.4934049956682998</v>
      </c>
      <c r="N561">
        <v>6.8970520926005099</v>
      </c>
      <c r="O561">
        <v>7.0229922112836203</v>
      </c>
      <c r="P561">
        <v>4.4479700090536403</v>
      </c>
      <c r="Q561">
        <v>8.3931679398307004</v>
      </c>
    </row>
    <row r="562" spans="1:17">
      <c r="A562" t="s">
        <v>2393</v>
      </c>
      <c r="B562" s="16" t="s">
        <v>2394</v>
      </c>
      <c r="C562">
        <v>5.0332205246179997</v>
      </c>
      <c r="D562">
        <v>4.9103330586210001</v>
      </c>
      <c r="E562">
        <v>4.7777046060070401</v>
      </c>
      <c r="F562">
        <v>4.5644600677645304</v>
      </c>
      <c r="G562">
        <v>4.975741795846</v>
      </c>
      <c r="H562">
        <v>5.2146805303532302</v>
      </c>
      <c r="I562">
        <v>4.92982830720526</v>
      </c>
      <c r="J562">
        <v>4.3107162608919598</v>
      </c>
      <c r="K562">
        <v>4.7193737720337401</v>
      </c>
      <c r="L562">
        <v>4.9123550275731303</v>
      </c>
      <c r="M562">
        <v>4.6554405993468704</v>
      </c>
      <c r="N562">
        <v>4.7684260524010602</v>
      </c>
      <c r="O562">
        <v>4.7358659530866696</v>
      </c>
      <c r="P562">
        <v>4.6013142303928598</v>
      </c>
      <c r="Q562">
        <v>2.8218677180984102</v>
      </c>
    </row>
    <row r="563" spans="1:17">
      <c r="A563" t="s">
        <v>2395</v>
      </c>
      <c r="B563" s="16" t="s">
        <v>2396</v>
      </c>
      <c r="C563">
        <v>8.35412545506607</v>
      </c>
      <c r="D563">
        <v>8.1535027241447207</v>
      </c>
      <c r="E563">
        <v>10.124218054841201</v>
      </c>
      <c r="F563">
        <v>9.2669187161617295</v>
      </c>
      <c r="G563">
        <v>8.7725950422731405</v>
      </c>
      <c r="H563">
        <v>6.7737121995988696</v>
      </c>
      <c r="I563">
        <v>7.5852747023070002</v>
      </c>
      <c r="J563">
        <v>9.1676965585937396</v>
      </c>
      <c r="K563">
        <v>7.5546490926383596</v>
      </c>
      <c r="L563">
        <v>8.1172939505567392</v>
      </c>
      <c r="M563">
        <v>7.7315124865225799</v>
      </c>
      <c r="N563">
        <v>8.4796259655997694</v>
      </c>
      <c r="O563">
        <v>8.6318217539436297</v>
      </c>
      <c r="P563">
        <v>7.2407411986024197</v>
      </c>
      <c r="Q563">
        <v>9.4541791636288703</v>
      </c>
    </row>
    <row r="564" spans="1:17">
      <c r="A564" t="s">
        <v>2397</v>
      </c>
      <c r="B564" s="16" t="s">
        <v>2398</v>
      </c>
      <c r="C564">
        <v>7.1230684743721202</v>
      </c>
      <c r="D564">
        <v>7.2503925698015204</v>
      </c>
      <c r="E564">
        <v>7.6596891654395396</v>
      </c>
      <c r="F564">
        <v>7.0473688157521996</v>
      </c>
      <c r="G564">
        <v>7.0015154957477703</v>
      </c>
      <c r="H564">
        <v>7.2759921553830402</v>
      </c>
      <c r="I564">
        <v>7.3155849706311598</v>
      </c>
      <c r="J564">
        <v>6.8602364298825496</v>
      </c>
      <c r="K564">
        <v>7.1070277298164202</v>
      </c>
      <c r="L564">
        <v>7.6833893383256999</v>
      </c>
      <c r="M564">
        <v>6.6120951959602401</v>
      </c>
      <c r="N564">
        <v>6.9659792970402998</v>
      </c>
      <c r="O564">
        <v>6.8296501465849602</v>
      </c>
      <c r="P564">
        <v>7.1420694029121403</v>
      </c>
      <c r="Q564">
        <v>6.2843132996066204</v>
      </c>
    </row>
    <row r="565" spans="1:17">
      <c r="A565" t="s">
        <v>2399</v>
      </c>
      <c r="B565" s="16" t="s">
        <v>2400</v>
      </c>
      <c r="C565">
        <v>7.5468782268362498</v>
      </c>
      <c r="D565">
        <v>7.3688478284412797</v>
      </c>
      <c r="E565">
        <v>8.39723465898612</v>
      </c>
      <c r="F565">
        <v>8.2654116062852392</v>
      </c>
      <c r="G565">
        <v>8.3629032873101696</v>
      </c>
      <c r="H565">
        <v>7.4604017786458403</v>
      </c>
      <c r="I565">
        <v>7.9665153195749303</v>
      </c>
      <c r="J565">
        <v>8.1849695405982796</v>
      </c>
      <c r="K565">
        <v>7.30695950466942</v>
      </c>
      <c r="L565">
        <v>7.9881185328689099</v>
      </c>
      <c r="M565">
        <v>7.9165304623469304</v>
      </c>
      <c r="N565">
        <v>8.4490871884444907</v>
      </c>
      <c r="O565">
        <v>8.2424526401078406</v>
      </c>
      <c r="P565">
        <v>7.2512976857525899</v>
      </c>
      <c r="Q565">
        <v>7.3593062614465703</v>
      </c>
    </row>
    <row r="566" spans="1:17">
      <c r="A566" t="s">
        <v>2401</v>
      </c>
      <c r="B566" s="16" t="s">
        <v>2402</v>
      </c>
      <c r="C566">
        <v>4.9565989702087299</v>
      </c>
      <c r="D566">
        <v>4.8302002317971402</v>
      </c>
      <c r="E566">
        <v>3.4028894668404299</v>
      </c>
      <c r="F566">
        <v>3.6131889974304401</v>
      </c>
      <c r="G566">
        <v>3.5425260543824399</v>
      </c>
      <c r="H566">
        <v>3.50653555504317</v>
      </c>
      <c r="I566">
        <v>3.8937805799913501</v>
      </c>
      <c r="J566">
        <v>3.2517770676889399</v>
      </c>
      <c r="K566">
        <v>5.4119964088208299</v>
      </c>
      <c r="L566">
        <v>4.9506536519942301</v>
      </c>
      <c r="M566">
        <v>3.5380814202985702</v>
      </c>
      <c r="N566">
        <v>3.79229116939824</v>
      </c>
      <c r="O566">
        <v>2.8218677180984102</v>
      </c>
      <c r="P566">
        <v>5.2603607125134104</v>
      </c>
      <c r="Q566">
        <v>5.09416193408443</v>
      </c>
    </row>
    <row r="567" spans="1:17">
      <c r="A567" t="s">
        <v>2403</v>
      </c>
      <c r="B567" s="16" t="s">
        <v>2404</v>
      </c>
      <c r="C567">
        <v>4.7424302842105197</v>
      </c>
      <c r="D567">
        <v>4.9857818498749902</v>
      </c>
      <c r="E567">
        <v>5.0693649437607</v>
      </c>
      <c r="F567">
        <v>4.7451440705926098</v>
      </c>
      <c r="G567">
        <v>5.0185235057095401</v>
      </c>
      <c r="H567">
        <v>4.07504641393726</v>
      </c>
      <c r="I567">
        <v>5.28584498120492</v>
      </c>
      <c r="J567">
        <v>4.94790803410966</v>
      </c>
      <c r="K567">
        <v>5.4602654674947297</v>
      </c>
      <c r="L567">
        <v>4.7901010708768101</v>
      </c>
      <c r="M567">
        <v>4.7613190738105597</v>
      </c>
      <c r="N567">
        <v>4.9442341107279502</v>
      </c>
      <c r="O567">
        <v>4.2491040476565001</v>
      </c>
      <c r="P567">
        <v>4.5271021320563003</v>
      </c>
      <c r="Q567">
        <v>5.09416193408443</v>
      </c>
    </row>
    <row r="568" spans="1:17">
      <c r="A568" t="s">
        <v>2405</v>
      </c>
      <c r="B568" s="16" t="s">
        <v>2406</v>
      </c>
      <c r="C568">
        <v>3.7779852140208301</v>
      </c>
      <c r="D568">
        <v>3.7545556144430101</v>
      </c>
      <c r="E568">
        <v>4.0887687455453801</v>
      </c>
      <c r="F568">
        <v>3.6131889974304401</v>
      </c>
      <c r="G568">
        <v>4.2225520177193703</v>
      </c>
      <c r="H568">
        <v>3.9869852489372102</v>
      </c>
      <c r="I568">
        <v>3.8937805799913501</v>
      </c>
      <c r="J568">
        <v>3.6724961835054399</v>
      </c>
      <c r="K568">
        <v>4.9472302900396103</v>
      </c>
      <c r="L568">
        <v>4.6061367415952201</v>
      </c>
      <c r="M568">
        <v>4.3171680614900998</v>
      </c>
      <c r="N568">
        <v>3.79229116939824</v>
      </c>
      <c r="O568">
        <v>4.1926070449996002</v>
      </c>
      <c r="P568">
        <v>4.4479700090536403</v>
      </c>
      <c r="Q568">
        <v>5.09416193408443</v>
      </c>
    </row>
    <row r="569" spans="1:17">
      <c r="A569" t="s">
        <v>2407</v>
      </c>
      <c r="B569" s="16" t="s">
        <v>2408</v>
      </c>
      <c r="C569">
        <v>4.4838185959666896</v>
      </c>
      <c r="D569">
        <v>4.2618677800425697</v>
      </c>
      <c r="E569">
        <v>4.2015349465393896</v>
      </c>
      <c r="F569">
        <v>3.7319397910766599</v>
      </c>
      <c r="G569">
        <v>3.70007344211845</v>
      </c>
      <c r="H569">
        <v>3.7814594184883799</v>
      </c>
      <c r="I569">
        <v>3.8937805799913501</v>
      </c>
      <c r="J569">
        <v>2.8218677180984102</v>
      </c>
      <c r="K569">
        <v>4.6332418030731697</v>
      </c>
      <c r="L569">
        <v>4.1211419556762898</v>
      </c>
      <c r="M569">
        <v>3.82485868955618</v>
      </c>
      <c r="N569">
        <v>3.79229116939824</v>
      </c>
      <c r="O569">
        <v>3.9295289699043701</v>
      </c>
      <c r="P569">
        <v>3.9363215208704698</v>
      </c>
      <c r="Q569">
        <v>5.81282804418474</v>
      </c>
    </row>
    <row r="570" spans="1:17">
      <c r="A570" t="s">
        <v>2409</v>
      </c>
      <c r="B570" s="16" t="s">
        <v>2410</v>
      </c>
      <c r="C570">
        <v>8.0508482938265207</v>
      </c>
      <c r="D570">
        <v>7.8041324626182504</v>
      </c>
      <c r="E570">
        <v>8.7448689004696494</v>
      </c>
      <c r="F570">
        <v>5.9891572551494896</v>
      </c>
      <c r="G570">
        <v>7.6266008455933401</v>
      </c>
      <c r="H570">
        <v>7.1412083773946096</v>
      </c>
      <c r="I570">
        <v>7.6036010338099702</v>
      </c>
      <c r="J570">
        <v>6.5634187552084402</v>
      </c>
      <c r="K570">
        <v>8.9196553834686796</v>
      </c>
      <c r="L570">
        <v>8.6314123463977293</v>
      </c>
      <c r="M570">
        <v>7.5830935601484004</v>
      </c>
      <c r="N570">
        <v>8.4108614562208093</v>
      </c>
      <c r="O570">
        <v>7.1366311506881104</v>
      </c>
      <c r="P570">
        <v>7.7147893187189904</v>
      </c>
      <c r="Q570">
        <v>8.5667227177791094</v>
      </c>
    </row>
    <row r="571" spans="1:17">
      <c r="A571" t="s">
        <v>2411</v>
      </c>
      <c r="B571" s="16" t="s">
        <v>2412</v>
      </c>
      <c r="C571">
        <v>5.3613569434115202</v>
      </c>
      <c r="D571">
        <v>5.1573505347490602</v>
      </c>
      <c r="E571">
        <v>3.9618875914207199</v>
      </c>
      <c r="F571">
        <v>5.1086920998035801</v>
      </c>
      <c r="G571">
        <v>5.0185235057095401</v>
      </c>
      <c r="H571">
        <v>4.8818202206169596</v>
      </c>
      <c r="I571">
        <v>5.5414939407437602</v>
      </c>
      <c r="J571">
        <v>3.8565114723405598</v>
      </c>
      <c r="K571">
        <v>6.8394351775703699</v>
      </c>
      <c r="L571">
        <v>6.38032893751791</v>
      </c>
      <c r="M571">
        <v>5.3713152984476196</v>
      </c>
      <c r="N571">
        <v>5.2701073739484503</v>
      </c>
      <c r="O571">
        <v>4.69890729297832</v>
      </c>
      <c r="P571">
        <v>4.7374550361106396</v>
      </c>
      <c r="Q571">
        <v>6.9204191934356096</v>
      </c>
    </row>
    <row r="572" spans="1:17">
      <c r="A572" t="s">
        <v>2413</v>
      </c>
      <c r="B572" s="16" t="s">
        <v>2414</v>
      </c>
      <c r="C572">
        <v>4.6948835100102002</v>
      </c>
      <c r="D572">
        <v>4.1197647330598102</v>
      </c>
      <c r="E572">
        <v>4.4833795521924502</v>
      </c>
      <c r="F572">
        <v>4.4629136307985604</v>
      </c>
      <c r="G572">
        <v>4.88571169002517</v>
      </c>
      <c r="H572">
        <v>3.7814594184883799</v>
      </c>
      <c r="I572">
        <v>4.7549066861635803</v>
      </c>
      <c r="J572">
        <v>3.93564812262216</v>
      </c>
      <c r="K572">
        <v>4.0709644767565303</v>
      </c>
      <c r="L572">
        <v>4.2633743974944602</v>
      </c>
      <c r="M572">
        <v>4.3652147767139304</v>
      </c>
      <c r="N572">
        <v>4.4472252118161997</v>
      </c>
      <c r="O572">
        <v>4.4501242258791596</v>
      </c>
      <c r="P572">
        <v>3.9363215208704698</v>
      </c>
      <c r="Q572">
        <v>5.09416193408443</v>
      </c>
    </row>
    <row r="573" spans="1:17">
      <c r="A573" t="s">
        <v>2415</v>
      </c>
      <c r="B573" s="16" t="s">
        <v>2416</v>
      </c>
      <c r="C573">
        <v>9.1167695389053396</v>
      </c>
      <c r="D573">
        <v>9.2360883625786503</v>
      </c>
      <c r="E573">
        <v>9.1831850687135095</v>
      </c>
      <c r="F573">
        <v>9.2307082492579902</v>
      </c>
      <c r="G573">
        <v>9.1195789692691296</v>
      </c>
      <c r="H573">
        <v>8.9634769048282195</v>
      </c>
      <c r="I573">
        <v>8.8615698267390801</v>
      </c>
      <c r="J573">
        <v>9.1027779801530002</v>
      </c>
      <c r="K573">
        <v>8.9671798853005296</v>
      </c>
      <c r="L573">
        <v>9.0393480950380791</v>
      </c>
      <c r="M573">
        <v>9.0135341939185292</v>
      </c>
      <c r="N573">
        <v>8.8583458558297004</v>
      </c>
      <c r="O573">
        <v>9.0410110567657096</v>
      </c>
      <c r="P573">
        <v>8.7507408633623793</v>
      </c>
      <c r="Q573">
        <v>9.4977003000167599</v>
      </c>
    </row>
    <row r="574" spans="1:17">
      <c r="A574" t="s">
        <v>2417</v>
      </c>
      <c r="B574" s="16" t="s">
        <v>2418</v>
      </c>
      <c r="C574">
        <v>8.0376363763579803</v>
      </c>
      <c r="D574">
        <v>7.9272203020126</v>
      </c>
      <c r="E574">
        <v>7.4925789249254002</v>
      </c>
      <c r="F574">
        <v>7.0152002163899203</v>
      </c>
      <c r="G574">
        <v>8.2306610451235809</v>
      </c>
      <c r="H574">
        <v>7.3059489655156602</v>
      </c>
      <c r="I574">
        <v>7.9852629709249596</v>
      </c>
      <c r="J574">
        <v>7.0449023185390702</v>
      </c>
      <c r="K574">
        <v>7.9125326927705899</v>
      </c>
      <c r="L574">
        <v>8.0727714447924992</v>
      </c>
      <c r="M574">
        <v>7.8549971336587099</v>
      </c>
      <c r="N574">
        <v>7.8855783932945203</v>
      </c>
      <c r="O574">
        <v>7.8781894052357098</v>
      </c>
      <c r="P574">
        <v>8.2390907658991104</v>
      </c>
      <c r="Q574">
        <v>8.9266120302692595</v>
      </c>
    </row>
    <row r="575" spans="1:17">
      <c r="A575" t="s">
        <v>2419</v>
      </c>
      <c r="B575" s="16" t="s">
        <v>2420</v>
      </c>
      <c r="C575">
        <v>8.8609655772125908</v>
      </c>
      <c r="D575">
        <v>8.9869881808790399</v>
      </c>
      <c r="E575">
        <v>9.28079163175682</v>
      </c>
      <c r="F575">
        <v>9.2804775271285997</v>
      </c>
      <c r="G575">
        <v>8.7303765559715902</v>
      </c>
      <c r="H575">
        <v>9.5753676641053893</v>
      </c>
      <c r="I575">
        <v>8.9713704583473106</v>
      </c>
      <c r="J575">
        <v>9.3239628500574803</v>
      </c>
      <c r="K575">
        <v>8.55871986754231</v>
      </c>
      <c r="L575">
        <v>8.8934491953882198</v>
      </c>
      <c r="M575">
        <v>8.8764459202654695</v>
      </c>
      <c r="N575">
        <v>8.49299382450282</v>
      </c>
      <c r="O575">
        <v>8.6897850711218005</v>
      </c>
      <c r="P575">
        <v>9.0722450929704301</v>
      </c>
      <c r="Q575">
        <v>7.3593062614465703</v>
      </c>
    </row>
    <row r="576" spans="1:17">
      <c r="A576" t="s">
        <v>2421</v>
      </c>
      <c r="B576" s="16" t="s">
        <v>2422</v>
      </c>
      <c r="C576">
        <v>10.2026830822977</v>
      </c>
      <c r="D576">
        <v>10.0732110261893</v>
      </c>
      <c r="E576">
        <v>10.480564781504601</v>
      </c>
      <c r="F576">
        <v>9.8073475413609703</v>
      </c>
      <c r="G576">
        <v>9.9958020793076692</v>
      </c>
      <c r="H576">
        <v>9.3391651999740706</v>
      </c>
      <c r="I576">
        <v>10.2703788770215</v>
      </c>
      <c r="J576">
        <v>9.6512535678568607</v>
      </c>
      <c r="K576">
        <v>10.135009469721201</v>
      </c>
      <c r="L576">
        <v>10.0050349266022</v>
      </c>
      <c r="M576">
        <v>9.9752890527517604</v>
      </c>
      <c r="N576">
        <v>10.1892582333927</v>
      </c>
      <c r="O576">
        <v>10.0007320958645</v>
      </c>
      <c r="P576">
        <v>8.9546828064212605</v>
      </c>
      <c r="Q576">
        <v>12.2807977995621</v>
      </c>
    </row>
    <row r="577" spans="1:17">
      <c r="A577" t="s">
        <v>2423</v>
      </c>
      <c r="B577" s="16" t="s">
        <v>2424</v>
      </c>
      <c r="C577">
        <v>8.0063290325464394</v>
      </c>
      <c r="D577">
        <v>7.8669910973132202</v>
      </c>
      <c r="E577">
        <v>7.6596891654395396</v>
      </c>
      <c r="F577">
        <v>7.9374560757847297</v>
      </c>
      <c r="G577">
        <v>7.9910676193969099</v>
      </c>
      <c r="H577">
        <v>7.9423451417150801</v>
      </c>
      <c r="I577">
        <v>7.9899120044474898</v>
      </c>
      <c r="J577">
        <v>7.4367212835018703</v>
      </c>
      <c r="K577">
        <v>7.7844810546957897</v>
      </c>
      <c r="L577">
        <v>8.2024128288783107</v>
      </c>
      <c r="M577">
        <v>8.0190918138734002</v>
      </c>
      <c r="N577">
        <v>8.0024043880678093</v>
      </c>
      <c r="O577">
        <v>8.2304821506377799</v>
      </c>
      <c r="P577">
        <v>7.8596505864958797</v>
      </c>
      <c r="Q577">
        <v>6.9204191934356096</v>
      </c>
    </row>
    <row r="578" spans="1:17">
      <c r="A578" t="s">
        <v>2425</v>
      </c>
      <c r="B578" s="16" t="s">
        <v>2426</v>
      </c>
      <c r="C578">
        <v>12.656772715134499</v>
      </c>
      <c r="D578">
        <v>12.6045936327808</v>
      </c>
      <c r="E578">
        <v>12.925392806987301</v>
      </c>
      <c r="F578">
        <v>13.2283127323466</v>
      </c>
      <c r="G578">
        <v>12.912726866237801</v>
      </c>
      <c r="H578">
        <v>12.789488363742899</v>
      </c>
      <c r="I578">
        <v>12.454794041768499</v>
      </c>
      <c r="J578">
        <v>13.216145638013</v>
      </c>
      <c r="K578">
        <v>12.205196404882299</v>
      </c>
      <c r="L578">
        <v>12.3255672673841</v>
      </c>
      <c r="M578">
        <v>12.7091140806235</v>
      </c>
      <c r="N578">
        <v>12.8063794893266</v>
      </c>
      <c r="O578">
        <v>12.671211398835499</v>
      </c>
      <c r="P578">
        <v>12.7556694895872</v>
      </c>
      <c r="Q578">
        <v>12.6081245351658</v>
      </c>
    </row>
    <row r="579" spans="1:17">
      <c r="A579" t="s">
        <v>2427</v>
      </c>
      <c r="B579" s="16" t="s">
        <v>2428</v>
      </c>
      <c r="C579">
        <v>6.9359169713665203</v>
      </c>
      <c r="D579">
        <v>7.27201870183272</v>
      </c>
      <c r="E579">
        <v>6.9288042288224601</v>
      </c>
      <c r="F579">
        <v>7.2883881017023899</v>
      </c>
      <c r="G579">
        <v>6.8515318643720802</v>
      </c>
      <c r="H579">
        <v>7.6877466963161201</v>
      </c>
      <c r="I579">
        <v>7.2627113445187401</v>
      </c>
      <c r="J579">
        <v>7.5087509355960398</v>
      </c>
      <c r="K579">
        <v>7.3637457781898901</v>
      </c>
      <c r="L579">
        <v>7.2015926752933197</v>
      </c>
      <c r="M579">
        <v>7.2699251396618996</v>
      </c>
      <c r="N579">
        <v>6.9071041636238304</v>
      </c>
      <c r="O579">
        <v>7.2597360273663902</v>
      </c>
      <c r="P579">
        <v>7.5016343753046</v>
      </c>
      <c r="Q579">
        <v>7.1565710053807701</v>
      </c>
    </row>
    <row r="580" spans="1:17">
      <c r="A580" t="s">
        <v>2429</v>
      </c>
      <c r="B580" s="16" t="s">
        <v>2430</v>
      </c>
      <c r="C580">
        <v>8.9076827384252706</v>
      </c>
      <c r="D580">
        <v>8.80153871579836</v>
      </c>
      <c r="E580">
        <v>8.7212152667835401</v>
      </c>
      <c r="F580">
        <v>8.1333489859375199</v>
      </c>
      <c r="G580">
        <v>9.2702937844744699</v>
      </c>
      <c r="H580">
        <v>7.0731185789130802</v>
      </c>
      <c r="I580">
        <v>8.6605777110582203</v>
      </c>
      <c r="J580">
        <v>8.1338731980013002</v>
      </c>
      <c r="K580">
        <v>8.8920842946708891</v>
      </c>
      <c r="L580">
        <v>8.1604818169018305</v>
      </c>
      <c r="M580">
        <v>7.8733696912725399</v>
      </c>
      <c r="N580">
        <v>7.6787226183222996</v>
      </c>
      <c r="O580">
        <v>8.1908767402407392</v>
      </c>
      <c r="P580">
        <v>8.6104643553727005</v>
      </c>
      <c r="Q580">
        <v>8.3931679398307004</v>
      </c>
    </row>
    <row r="581" spans="1:17">
      <c r="A581" t="s">
        <v>2431</v>
      </c>
      <c r="B581" s="16" t="s">
        <v>2432</v>
      </c>
      <c r="C581">
        <v>9.4280436039486499</v>
      </c>
      <c r="D581">
        <v>9.3871244132091398</v>
      </c>
      <c r="E581">
        <v>8.3258257794522592</v>
      </c>
      <c r="F581">
        <v>8.5464962012963408</v>
      </c>
      <c r="G581">
        <v>9.5172676250523391</v>
      </c>
      <c r="H581">
        <v>9.0366341855340604</v>
      </c>
      <c r="I581">
        <v>9.3512792785274801</v>
      </c>
      <c r="J581">
        <v>8.9561240703832592</v>
      </c>
      <c r="K581">
        <v>9.3520210585411192</v>
      </c>
      <c r="L581">
        <v>8.7721755562907493</v>
      </c>
      <c r="M581">
        <v>8.6650752562982003</v>
      </c>
      <c r="N581">
        <v>8.8686366954266393</v>
      </c>
      <c r="O581">
        <v>8.8951414530339008</v>
      </c>
      <c r="P581">
        <v>9.7917264970656692</v>
      </c>
      <c r="Q581">
        <v>7.3593062614465703</v>
      </c>
    </row>
    <row r="582" spans="1:17">
      <c r="A582" t="s">
        <v>2433</v>
      </c>
      <c r="B582" s="16" t="s">
        <v>2434</v>
      </c>
      <c r="C582">
        <v>5.7841390782753797</v>
      </c>
      <c r="D582">
        <v>5.5701495124768599</v>
      </c>
      <c r="E582">
        <v>5.3927334818754904</v>
      </c>
      <c r="F582">
        <v>5.3141782898249303</v>
      </c>
      <c r="G582">
        <v>5.6978436807120003</v>
      </c>
      <c r="H582">
        <v>4.9232684487670202</v>
      </c>
      <c r="I582">
        <v>5.0091235034862898</v>
      </c>
      <c r="J582">
        <v>5.50134261607041</v>
      </c>
      <c r="K582">
        <v>5.4119964088208299</v>
      </c>
      <c r="L582">
        <v>4.8321653561327897</v>
      </c>
      <c r="M582">
        <v>4.72701506955603</v>
      </c>
      <c r="N582">
        <v>4.6704332416218497</v>
      </c>
      <c r="O582">
        <v>5.1118655635160302</v>
      </c>
      <c r="P582">
        <v>5.7306434872206502</v>
      </c>
      <c r="Q582">
        <v>5.81282804418474</v>
      </c>
    </row>
    <row r="583" spans="1:17">
      <c r="A583" t="s">
        <v>2435</v>
      </c>
      <c r="B583" s="16" t="s">
        <v>2436</v>
      </c>
      <c r="C583">
        <v>7.7001673639437902</v>
      </c>
      <c r="D583">
        <v>7.8139834357057696</v>
      </c>
      <c r="E583">
        <v>7.7560363072709002</v>
      </c>
      <c r="F583">
        <v>7.4653008151311404</v>
      </c>
      <c r="G583">
        <v>7.7465463994501196</v>
      </c>
      <c r="H583">
        <v>7.2062141342227797</v>
      </c>
      <c r="I583">
        <v>7.4088983623328302</v>
      </c>
      <c r="J583">
        <v>7.55322075045129</v>
      </c>
      <c r="K583">
        <v>7.5492214094535903</v>
      </c>
      <c r="L583">
        <v>7.4625759491112298</v>
      </c>
      <c r="M583">
        <v>7.4175839171271596</v>
      </c>
      <c r="N583">
        <v>7.2990745698786101</v>
      </c>
      <c r="O583">
        <v>7.4526474225886004</v>
      </c>
      <c r="P583">
        <v>7.4104356790652197</v>
      </c>
      <c r="Q583">
        <v>6.6375058506955904</v>
      </c>
    </row>
    <row r="584" spans="1:17">
      <c r="A584" t="s">
        <v>2437</v>
      </c>
      <c r="B584" s="16" t="s">
        <v>2438</v>
      </c>
      <c r="C584">
        <v>8.8609655772125908</v>
      </c>
      <c r="D584">
        <v>8.4597798738528205</v>
      </c>
      <c r="E584">
        <v>9.5572280616194192</v>
      </c>
      <c r="F584">
        <v>8.8215865244195104</v>
      </c>
      <c r="G584">
        <v>9.3076862544365504</v>
      </c>
      <c r="H584">
        <v>5.7039026048571104</v>
      </c>
      <c r="I584">
        <v>8.0711267250664491</v>
      </c>
      <c r="J584">
        <v>7.7054390932035197</v>
      </c>
      <c r="K584">
        <v>8.6901522069014092</v>
      </c>
      <c r="L584">
        <v>9.3400031308152798</v>
      </c>
      <c r="M584">
        <v>8.6481129908421899</v>
      </c>
      <c r="N584">
        <v>9.4631243424167302</v>
      </c>
      <c r="O584">
        <v>8.2572772677931798</v>
      </c>
      <c r="P584">
        <v>6.7080071231198604</v>
      </c>
      <c r="Q584">
        <v>11.004747736449801</v>
      </c>
    </row>
    <row r="585" spans="1:17">
      <c r="A585" t="s">
        <v>2439</v>
      </c>
      <c r="B585" s="16" t="s">
        <v>2440</v>
      </c>
      <c r="C585">
        <v>8.4602295850260596</v>
      </c>
      <c r="D585">
        <v>8.4969231832933794</v>
      </c>
      <c r="E585">
        <v>8.4170038611204898</v>
      </c>
      <c r="F585">
        <v>8.4447677199023801</v>
      </c>
      <c r="G585">
        <v>8.3825125401054308</v>
      </c>
      <c r="H585">
        <v>9.2725875905461095</v>
      </c>
      <c r="I585">
        <v>8.7726852926107703</v>
      </c>
      <c r="J585">
        <v>8.7845943981319099</v>
      </c>
      <c r="K585">
        <v>8.4081139550811006</v>
      </c>
      <c r="L585">
        <v>8.5918152295030001</v>
      </c>
      <c r="M585">
        <v>8.7229193594836403</v>
      </c>
      <c r="N585">
        <v>8.3386514711424304</v>
      </c>
      <c r="O585">
        <v>8.9045859016871294</v>
      </c>
      <c r="P585">
        <v>8.6307826205836609</v>
      </c>
      <c r="Q585">
        <v>7.9670857749043096</v>
      </c>
    </row>
    <row r="586" spans="1:17">
      <c r="A586" t="s">
        <v>2441</v>
      </c>
      <c r="B586" s="16" t="s">
        <v>2442</v>
      </c>
      <c r="C586">
        <v>6.0382723697636704</v>
      </c>
      <c r="D586">
        <v>5.7057984767895098</v>
      </c>
      <c r="E586">
        <v>6.95616349127571</v>
      </c>
      <c r="F586">
        <v>6.0222063443531901</v>
      </c>
      <c r="G586">
        <v>6.4941367909898702</v>
      </c>
      <c r="H586">
        <v>5.1127774112395503</v>
      </c>
      <c r="I586">
        <v>5.4886690454658904</v>
      </c>
      <c r="J586">
        <v>5.6387979837976996</v>
      </c>
      <c r="K586">
        <v>5.6586756958187001</v>
      </c>
      <c r="L586">
        <v>6.3118397299493596</v>
      </c>
      <c r="M586">
        <v>6.3205029293216501</v>
      </c>
      <c r="N586">
        <v>6.7028872416280896</v>
      </c>
      <c r="O586">
        <v>6.8919655899039798</v>
      </c>
      <c r="P586">
        <v>4.0606668341819496</v>
      </c>
      <c r="Q586">
        <v>8.3931679398307004</v>
      </c>
    </row>
    <row r="587" spans="1:17">
      <c r="A587" t="s">
        <v>2443</v>
      </c>
      <c r="B587" s="16" t="s">
        <v>2444</v>
      </c>
      <c r="C587">
        <v>10.682190931206399</v>
      </c>
      <c r="D587">
        <v>10.718234602814499</v>
      </c>
      <c r="E587">
        <v>11.079111848786299</v>
      </c>
      <c r="F587">
        <v>11.062419583812</v>
      </c>
      <c r="G587">
        <v>10.8217897062635</v>
      </c>
      <c r="H587">
        <v>11.282527522363001</v>
      </c>
      <c r="I587">
        <v>11.012785384403101</v>
      </c>
      <c r="J587">
        <v>11.30367007736</v>
      </c>
      <c r="K587">
        <v>10.6892076160523</v>
      </c>
      <c r="L587">
        <v>10.392543131162601</v>
      </c>
      <c r="M587">
        <v>10.6704518029371</v>
      </c>
      <c r="N587">
        <v>11.3017582635837</v>
      </c>
      <c r="O587">
        <v>10.774043335764199</v>
      </c>
      <c r="P587">
        <v>11.0154723051961</v>
      </c>
      <c r="Q587">
        <v>9.9689373561629306</v>
      </c>
    </row>
    <row r="588" spans="1:17">
      <c r="A588" t="s">
        <v>2445</v>
      </c>
      <c r="B588" s="16" t="s">
        <v>2446</v>
      </c>
      <c r="C588">
        <v>10.225180446010899</v>
      </c>
      <c r="D588">
        <v>10.3219400659535</v>
      </c>
      <c r="E588">
        <v>10.222942959402401</v>
      </c>
      <c r="F588">
        <v>10.4184810517618</v>
      </c>
      <c r="G588">
        <v>10.3869052438667</v>
      </c>
      <c r="H588">
        <v>10.835559214700501</v>
      </c>
      <c r="I588">
        <v>10.248252753256001</v>
      </c>
      <c r="J588">
        <v>10.508699956920999</v>
      </c>
      <c r="K588">
        <v>10.0674183713028</v>
      </c>
      <c r="L588">
        <v>10.1801737091068</v>
      </c>
      <c r="M588">
        <v>10.323873494254199</v>
      </c>
      <c r="N588">
        <v>10.623677114055999</v>
      </c>
      <c r="O588">
        <v>10.195634948473399</v>
      </c>
      <c r="P588">
        <v>10.3154680143171</v>
      </c>
      <c r="Q588">
        <v>9.2143845326617093</v>
      </c>
    </row>
    <row r="589" spans="1:17">
      <c r="A589" t="s">
        <v>2447</v>
      </c>
      <c r="B589" s="16" t="s">
        <v>2448</v>
      </c>
      <c r="C589">
        <v>8.2124113206036906</v>
      </c>
      <c r="D589">
        <v>7.95419104494911</v>
      </c>
      <c r="E589">
        <v>7.7637815616834702</v>
      </c>
      <c r="F589">
        <v>7.9027828604366599</v>
      </c>
      <c r="G589">
        <v>7.6846646393041702</v>
      </c>
      <c r="H589">
        <v>7.8386909133567402</v>
      </c>
      <c r="I589">
        <v>8.0037697506551204</v>
      </c>
      <c r="J589">
        <v>7.6654959261035804</v>
      </c>
      <c r="K589">
        <v>7.91675145468158</v>
      </c>
      <c r="L589">
        <v>7.9028113043902399</v>
      </c>
      <c r="M589">
        <v>7.8951117597084597</v>
      </c>
      <c r="N589">
        <v>7.9057193802032204</v>
      </c>
      <c r="O589">
        <v>8.1245061552532505</v>
      </c>
      <c r="P589">
        <v>7.6994680456008098</v>
      </c>
      <c r="Q589">
        <v>8.2978683598244807</v>
      </c>
    </row>
    <row r="590" spans="1:17">
      <c r="A590" t="s">
        <v>2449</v>
      </c>
      <c r="B590" s="16" t="s">
        <v>2450</v>
      </c>
      <c r="C590">
        <v>6.55662993027242</v>
      </c>
      <c r="D590">
        <v>6.7413585445714101</v>
      </c>
      <c r="E590">
        <v>6.1611648559293304</v>
      </c>
      <c r="F590">
        <v>6.6034475243873398</v>
      </c>
      <c r="G590">
        <v>6.6583558505855196</v>
      </c>
      <c r="H590">
        <v>7.2062141342227797</v>
      </c>
      <c r="I590">
        <v>6.8765996201399204</v>
      </c>
      <c r="J590">
        <v>6.9219572081632101</v>
      </c>
      <c r="K590">
        <v>7.0074886995701204</v>
      </c>
      <c r="L590">
        <v>6.8050770150438096</v>
      </c>
      <c r="M590">
        <v>6.8165052695216302</v>
      </c>
      <c r="N590">
        <v>6.5312281746119796</v>
      </c>
      <c r="O590">
        <v>6.8611467958757499</v>
      </c>
      <c r="P590">
        <v>7.4838514579176696</v>
      </c>
      <c r="Q590">
        <v>5.09416193408443</v>
      </c>
    </row>
    <row r="591" spans="1:17">
      <c r="A591" t="s">
        <v>2451</v>
      </c>
      <c r="B591" s="16" t="s">
        <v>2452</v>
      </c>
      <c r="C591">
        <v>10.3245568164717</v>
      </c>
      <c r="D591">
        <v>10.294963014591101</v>
      </c>
      <c r="E591">
        <v>10.4616610413137</v>
      </c>
      <c r="F591">
        <v>10.2632676604905</v>
      </c>
      <c r="G591">
        <v>10.3898136724534</v>
      </c>
      <c r="H591">
        <v>10.585070139787399</v>
      </c>
      <c r="I591">
        <v>10.502664120295901</v>
      </c>
      <c r="J591">
        <v>10.601486277247499</v>
      </c>
      <c r="K591">
        <v>10.5664723982248</v>
      </c>
      <c r="L591">
        <v>10.606287007851201</v>
      </c>
      <c r="M591">
        <v>10.5833741774915</v>
      </c>
      <c r="N591">
        <v>10.4598091739631</v>
      </c>
      <c r="O591">
        <v>10.3570314928496</v>
      </c>
      <c r="P591">
        <v>10.5111383573566</v>
      </c>
      <c r="Q591">
        <v>10.7764508804262</v>
      </c>
    </row>
    <row r="592" spans="1:17">
      <c r="A592" t="s">
        <v>2453</v>
      </c>
      <c r="B592" s="16" t="s">
        <v>2454</v>
      </c>
      <c r="C592">
        <v>8.7192777984982595</v>
      </c>
      <c r="D592">
        <v>8.6640798428834103</v>
      </c>
      <c r="E592">
        <v>9.0846820439705205</v>
      </c>
      <c r="F592">
        <v>8.7624164981592791</v>
      </c>
      <c r="G592">
        <v>8.8107210601174</v>
      </c>
      <c r="H592">
        <v>8.3645153673396706</v>
      </c>
      <c r="I592">
        <v>8.8099506490859998</v>
      </c>
      <c r="J592">
        <v>8.8864724921023406</v>
      </c>
      <c r="K592">
        <v>8.8286111796920803</v>
      </c>
      <c r="L592">
        <v>8.5774056404687098</v>
      </c>
      <c r="M592">
        <v>8.5533556241203108</v>
      </c>
      <c r="N592">
        <v>7.9354123812845101</v>
      </c>
      <c r="O592">
        <v>8.7157711842474104</v>
      </c>
      <c r="P592">
        <v>8.8160726654514399</v>
      </c>
      <c r="Q592">
        <v>6.9204191934356096</v>
      </c>
    </row>
    <row r="593" spans="1:17">
      <c r="A593" t="s">
        <v>2455</v>
      </c>
      <c r="B593" s="16" t="s">
        <v>2456</v>
      </c>
      <c r="C593">
        <v>9.0481928780458993</v>
      </c>
      <c r="D593">
        <v>9.1337082569341597</v>
      </c>
      <c r="E593">
        <v>8.9722909853459498</v>
      </c>
      <c r="F593">
        <v>8.9027398682343506</v>
      </c>
      <c r="G593">
        <v>8.9538794577528407</v>
      </c>
      <c r="H593">
        <v>9.1847964533538295</v>
      </c>
      <c r="I593">
        <v>9.2809903106026308</v>
      </c>
      <c r="J593">
        <v>9.1110544150053006</v>
      </c>
      <c r="K593">
        <v>9.2302822191165799</v>
      </c>
      <c r="L593">
        <v>9.0160337506733992</v>
      </c>
      <c r="M593">
        <v>8.9884874202461607</v>
      </c>
      <c r="N593">
        <v>8.7344004763171696</v>
      </c>
      <c r="O593">
        <v>9.0948041063848706</v>
      </c>
      <c r="P593">
        <v>9.5314488882214405</v>
      </c>
      <c r="Q593">
        <v>8.7216113394761106</v>
      </c>
    </row>
    <row r="594" spans="1:17">
      <c r="A594" t="s">
        <v>2457</v>
      </c>
      <c r="B594" s="16" t="e">
        <v>#N/A</v>
      </c>
      <c r="C594">
        <v>7.8738161322913598</v>
      </c>
      <c r="D594">
        <v>7.9762871844851704</v>
      </c>
      <c r="E594">
        <v>8.2994402338828408</v>
      </c>
      <c r="F594">
        <v>8.1991081384552391</v>
      </c>
      <c r="G594">
        <v>8.2176178815576009</v>
      </c>
      <c r="H594">
        <v>9.8203167219456802</v>
      </c>
      <c r="I594">
        <v>8.3422624025839607</v>
      </c>
      <c r="J594">
        <v>8.8473736475225007</v>
      </c>
      <c r="K594">
        <v>7.7183343203538497</v>
      </c>
      <c r="L594">
        <v>8.22107636491425</v>
      </c>
      <c r="M594">
        <v>8.2918501569241005</v>
      </c>
      <c r="N594">
        <v>8.5420474635289398</v>
      </c>
      <c r="O594">
        <v>8.2424526401078406</v>
      </c>
      <c r="P594">
        <v>8.6145509800764994</v>
      </c>
      <c r="Q594">
        <v>2.8218677180984102</v>
      </c>
    </row>
    <row r="595" spans="1:17">
      <c r="A595" t="s">
        <v>2458</v>
      </c>
      <c r="B595" s="16" t="s">
        <v>2459</v>
      </c>
      <c r="C595">
        <v>9.0764465541478607</v>
      </c>
      <c r="D595">
        <v>8.9891617964325796</v>
      </c>
      <c r="E595">
        <v>9.0534540243083992</v>
      </c>
      <c r="F595">
        <v>9.1664363472143897</v>
      </c>
      <c r="G595">
        <v>9.0768995031142499</v>
      </c>
      <c r="H595">
        <v>10.223226804749901</v>
      </c>
      <c r="I595">
        <v>9.2229732848744295</v>
      </c>
      <c r="J595">
        <v>9.5743323221758203</v>
      </c>
      <c r="K595">
        <v>8.7575212334844199</v>
      </c>
      <c r="L595">
        <v>9.0456416800222694</v>
      </c>
      <c r="M595">
        <v>9.3540275874920198</v>
      </c>
      <c r="N595">
        <v>9.37924888714692</v>
      </c>
      <c r="O595">
        <v>9.3455908563111194</v>
      </c>
      <c r="P595">
        <v>9.6456552841953993</v>
      </c>
      <c r="Q595">
        <v>7.1565710053807701</v>
      </c>
    </row>
    <row r="596" spans="1:17">
      <c r="A596" t="s">
        <v>2460</v>
      </c>
      <c r="B596" s="16" t="s">
        <v>2461</v>
      </c>
      <c r="C596">
        <v>10.379659850224099</v>
      </c>
      <c r="D596">
        <v>10.437059789346</v>
      </c>
      <c r="E596">
        <v>10.5571390963564</v>
      </c>
      <c r="F596">
        <v>10.577262195086901</v>
      </c>
      <c r="G596">
        <v>10.3274702927683</v>
      </c>
      <c r="H596">
        <v>10.638180966019</v>
      </c>
      <c r="I596">
        <v>10.4395388591187</v>
      </c>
      <c r="J596">
        <v>10.550068177101</v>
      </c>
      <c r="K596">
        <v>10.5228947392833</v>
      </c>
      <c r="L596">
        <v>10.4818753612438</v>
      </c>
      <c r="M596">
        <v>10.4093829765987</v>
      </c>
      <c r="N596">
        <v>10.272009437835999</v>
      </c>
      <c r="O596">
        <v>10.228338759558699</v>
      </c>
      <c r="P596">
        <v>9.9061400858795796</v>
      </c>
      <c r="Q596">
        <v>10.722448563414501</v>
      </c>
    </row>
    <row r="597" spans="1:17">
      <c r="A597" t="s">
        <v>2462</v>
      </c>
      <c r="B597" s="16" t="s">
        <v>2463</v>
      </c>
      <c r="C597">
        <v>8.0897722658364195</v>
      </c>
      <c r="D597">
        <v>8.0737790503870297</v>
      </c>
      <c r="E597">
        <v>7.8608524105655997</v>
      </c>
      <c r="F597">
        <v>8.0084767785204498</v>
      </c>
      <c r="G597">
        <v>8.13215103816378</v>
      </c>
      <c r="H597">
        <v>8.0479170341314692</v>
      </c>
      <c r="I597">
        <v>8.1604302441202705</v>
      </c>
      <c r="J597">
        <v>7.9759924068382499</v>
      </c>
      <c r="K597">
        <v>8.1388344560250996</v>
      </c>
      <c r="L597">
        <v>7.9837524400169499</v>
      </c>
      <c r="M597">
        <v>8.3215797360326906</v>
      </c>
      <c r="N597">
        <v>8.2896973339865205</v>
      </c>
      <c r="O597">
        <v>8.3291958162369593</v>
      </c>
      <c r="P597">
        <v>8.0767202785064196</v>
      </c>
      <c r="Q597">
        <v>8.3931679398307004</v>
      </c>
    </row>
    <row r="598" spans="1:17">
      <c r="A598" t="s">
        <v>2464</v>
      </c>
      <c r="B598" s="16" t="e">
        <v>#N/A</v>
      </c>
      <c r="C598">
        <v>3.7779852140208301</v>
      </c>
      <c r="D598">
        <v>2.8218677180984102</v>
      </c>
      <c r="E598">
        <v>3.4028894668404299</v>
      </c>
      <c r="F598">
        <v>3.7319397910766599</v>
      </c>
      <c r="G598">
        <v>3.9446609719593901</v>
      </c>
      <c r="H598">
        <v>3.30825032505737</v>
      </c>
      <c r="I598">
        <v>3.5089935751222501</v>
      </c>
      <c r="J598">
        <v>3.2517770676889399</v>
      </c>
      <c r="K598">
        <v>3.27554212654834</v>
      </c>
      <c r="L598">
        <v>3.29479214013883</v>
      </c>
      <c r="M598">
        <v>3.4086250003018401</v>
      </c>
      <c r="N598">
        <v>4.2465073090516299</v>
      </c>
      <c r="O598">
        <v>3.6677309644704801</v>
      </c>
      <c r="P598">
        <v>2.8218677180984102</v>
      </c>
      <c r="Q598">
        <v>5.09416193408443</v>
      </c>
    </row>
    <row r="599" spans="1:17">
      <c r="A599" t="s">
        <v>2465</v>
      </c>
      <c r="B599" s="16" t="s">
        <v>2466</v>
      </c>
      <c r="C599">
        <v>4.4246742892055497</v>
      </c>
      <c r="D599">
        <v>4.5537481491643197</v>
      </c>
      <c r="E599">
        <v>4.6393553598667303</v>
      </c>
      <c r="F599">
        <v>4.3517302712450299</v>
      </c>
      <c r="G599">
        <v>4.8382239915511303</v>
      </c>
      <c r="H599">
        <v>4.9232684487670202</v>
      </c>
      <c r="I599">
        <v>4.7549066861635803</v>
      </c>
      <c r="J599">
        <v>4.6702235480772103</v>
      </c>
      <c r="K599">
        <v>4.9815688211180698</v>
      </c>
      <c r="L599">
        <v>4.5555022990765597</v>
      </c>
      <c r="M599">
        <v>4.6554405993468704</v>
      </c>
      <c r="N599">
        <v>4.0888472785647796</v>
      </c>
      <c r="O599">
        <v>5.0562650436270502</v>
      </c>
      <c r="P599">
        <v>4.7374550361106396</v>
      </c>
      <c r="Q599">
        <v>5.81282804418474</v>
      </c>
    </row>
    <row r="600" spans="1:17">
      <c r="A600" t="s">
        <v>2467</v>
      </c>
      <c r="B600" s="16" t="s">
        <v>2468</v>
      </c>
      <c r="C600">
        <v>10.2785328698633</v>
      </c>
      <c r="D600">
        <v>10.2629883196698</v>
      </c>
      <c r="E600">
        <v>10.2887748137833</v>
      </c>
      <c r="F600">
        <v>10.1652756717882</v>
      </c>
      <c r="G600">
        <v>10.1455637861852</v>
      </c>
      <c r="H600">
        <v>10.272321487659999</v>
      </c>
      <c r="I600">
        <v>10.155156266880599</v>
      </c>
      <c r="J600">
        <v>10.1620118739828</v>
      </c>
      <c r="K600">
        <v>10.1404265795362</v>
      </c>
      <c r="L600">
        <v>10.086640340255</v>
      </c>
      <c r="M600">
        <v>10.0578603363931</v>
      </c>
      <c r="N600">
        <v>9.7555987235551704</v>
      </c>
      <c r="O600">
        <v>10.1668885395302</v>
      </c>
      <c r="P600">
        <v>10.252631134581099</v>
      </c>
      <c r="Q600">
        <v>9.8053894822166399</v>
      </c>
    </row>
    <row r="601" spans="1:17">
      <c r="A601" t="s">
        <v>2469</v>
      </c>
      <c r="B601" s="16" t="s">
        <v>2470</v>
      </c>
      <c r="C601">
        <v>8.4928553723729507</v>
      </c>
      <c r="D601">
        <v>8.2973198077990098</v>
      </c>
      <c r="E601">
        <v>8.2116058507221101</v>
      </c>
      <c r="F601">
        <v>7.9544846044562698</v>
      </c>
      <c r="G601">
        <v>8.1911719556340898</v>
      </c>
      <c r="H601">
        <v>7.5816227073997</v>
      </c>
      <c r="I601">
        <v>8.4507498580408704</v>
      </c>
      <c r="J601">
        <v>7.8938952488163601</v>
      </c>
      <c r="K601">
        <v>8.5774847859214702</v>
      </c>
      <c r="L601">
        <v>8.3589071586196795</v>
      </c>
      <c r="M601">
        <v>7.8475819702733904</v>
      </c>
      <c r="N601">
        <v>7.6903834514050899</v>
      </c>
      <c r="O601">
        <v>7.9383180626190599</v>
      </c>
      <c r="P601">
        <v>8.0528164704780902</v>
      </c>
      <c r="Q601">
        <v>8.0859864702427604</v>
      </c>
    </row>
    <row r="602" spans="1:17">
      <c r="A602" t="s">
        <v>2471</v>
      </c>
      <c r="B602" s="16" t="s">
        <v>2472</v>
      </c>
      <c r="C602">
        <v>10.951634112375899</v>
      </c>
      <c r="D602">
        <v>10.9473102395485</v>
      </c>
      <c r="E602">
        <v>10.999434190528</v>
      </c>
      <c r="F602">
        <v>10.9507950089417</v>
      </c>
      <c r="G602">
        <v>10.9527756070805</v>
      </c>
      <c r="H602">
        <v>12.0416150691195</v>
      </c>
      <c r="I602">
        <v>11.3305704164804</v>
      </c>
      <c r="J602">
        <v>11.5389852976794</v>
      </c>
      <c r="K602">
        <v>10.7093942767145</v>
      </c>
      <c r="L602">
        <v>10.7390505534899</v>
      </c>
      <c r="M602">
        <v>10.811350822619</v>
      </c>
      <c r="N602">
        <v>11.176399066915</v>
      </c>
      <c r="O602">
        <v>11.106592237073899</v>
      </c>
      <c r="P602">
        <v>11.358301742796099</v>
      </c>
      <c r="Q602">
        <v>8.5667227177791094</v>
      </c>
    </row>
    <row r="603" spans="1:17">
      <c r="A603" t="s">
        <v>2473</v>
      </c>
      <c r="B603" s="16" t="s">
        <v>2474</v>
      </c>
      <c r="C603">
        <v>8.6886263235703503</v>
      </c>
      <c r="D603">
        <v>8.3758609118026293</v>
      </c>
      <c r="E603">
        <v>8.7719831540110995</v>
      </c>
      <c r="F603">
        <v>8.75999843916399</v>
      </c>
      <c r="G603">
        <v>8.5304648893295294</v>
      </c>
      <c r="H603">
        <v>7.2910486313910097</v>
      </c>
      <c r="I603">
        <v>8.6281561036209808</v>
      </c>
      <c r="J603">
        <v>8.2878828855403395</v>
      </c>
      <c r="K603">
        <v>9.3013304041116491</v>
      </c>
      <c r="L603">
        <v>9.2896355908837691</v>
      </c>
      <c r="M603">
        <v>8.4833524707130401</v>
      </c>
      <c r="N603">
        <v>8.8137714765186796</v>
      </c>
      <c r="O603">
        <v>8.5666781963015701</v>
      </c>
      <c r="P603">
        <v>7.0723068801633202</v>
      </c>
      <c r="Q603">
        <v>10.4396731967666</v>
      </c>
    </row>
    <row r="604" spans="1:17">
      <c r="A604" t="s">
        <v>2475</v>
      </c>
      <c r="B604" s="16" t="s">
        <v>2476</v>
      </c>
      <c r="C604">
        <v>10.120537144617799</v>
      </c>
      <c r="D604">
        <v>10.028476417219199</v>
      </c>
      <c r="E604">
        <v>9.9638566142727907</v>
      </c>
      <c r="F604">
        <v>8.5604600942024405</v>
      </c>
      <c r="G604">
        <v>10.376190556382999</v>
      </c>
      <c r="H604">
        <v>10.5116047831757</v>
      </c>
      <c r="I604">
        <v>11.596176951651501</v>
      </c>
      <c r="J604">
        <v>11.0236617766791</v>
      </c>
      <c r="K604">
        <v>10.5691527853532</v>
      </c>
      <c r="L604">
        <v>11.069575610108</v>
      </c>
      <c r="M604">
        <v>10.6829936555222</v>
      </c>
      <c r="N604">
        <v>11.461524177660699</v>
      </c>
      <c r="O604">
        <v>10.205600569806</v>
      </c>
      <c r="P604">
        <v>12.106858083371399</v>
      </c>
      <c r="Q604">
        <v>9.6975493141544398</v>
      </c>
    </row>
    <row r="605" spans="1:17">
      <c r="A605" t="s">
        <v>2477</v>
      </c>
      <c r="B605" s="16" t="s">
        <v>2478</v>
      </c>
      <c r="C605">
        <v>6.6982945460832397</v>
      </c>
      <c r="D605">
        <v>6.8022016164131101</v>
      </c>
      <c r="E605">
        <v>5.90213374864478</v>
      </c>
      <c r="F605">
        <v>5.6070690647998402</v>
      </c>
      <c r="G605">
        <v>6.8627815520295101</v>
      </c>
      <c r="H605">
        <v>5.7039026048571104</v>
      </c>
      <c r="I605">
        <v>6.5996967915826801</v>
      </c>
      <c r="J605">
        <v>5.7808175510722997</v>
      </c>
      <c r="K605">
        <v>6.6076639520751996</v>
      </c>
      <c r="L605">
        <v>6.5443552449606699</v>
      </c>
      <c r="M605">
        <v>6.3312493870184303</v>
      </c>
      <c r="N605">
        <v>6.45082718387882</v>
      </c>
      <c r="O605">
        <v>6.3295390887967304</v>
      </c>
      <c r="P605">
        <v>7.1191899593250501</v>
      </c>
      <c r="Q605">
        <v>7.3593062614465703</v>
      </c>
    </row>
    <row r="606" spans="1:17">
      <c r="A606" t="s">
        <v>2479</v>
      </c>
      <c r="B606" s="16" t="s">
        <v>2480</v>
      </c>
      <c r="C606">
        <v>8.7680704526648796</v>
      </c>
      <c r="D606">
        <v>8.4408430496420497</v>
      </c>
      <c r="E606">
        <v>8.7330905863563402</v>
      </c>
      <c r="F606">
        <v>8.8029149706174792</v>
      </c>
      <c r="G606">
        <v>9.1195789692691296</v>
      </c>
      <c r="H606">
        <v>7.5569376217120503</v>
      </c>
      <c r="I606">
        <v>8.4741567973434009</v>
      </c>
      <c r="J606">
        <v>7.7485579182734501</v>
      </c>
      <c r="K606">
        <v>8.9154478368602792</v>
      </c>
      <c r="L606">
        <v>8.8413407581471404</v>
      </c>
      <c r="M606">
        <v>8.8488772772331501</v>
      </c>
      <c r="N606">
        <v>9.4900329008594095</v>
      </c>
      <c r="O606">
        <v>8.4215798301825497</v>
      </c>
      <c r="P606">
        <v>8.1517772893263505</v>
      </c>
      <c r="Q606">
        <v>9.4541791636288703</v>
      </c>
    </row>
    <row r="607" spans="1:17">
      <c r="A607" t="s">
        <v>2481</v>
      </c>
      <c r="B607" s="16" t="s">
        <v>2482</v>
      </c>
      <c r="C607">
        <v>9.1104772261399596</v>
      </c>
      <c r="D607">
        <v>9.1839101779316206</v>
      </c>
      <c r="E607">
        <v>10.069081593392699</v>
      </c>
      <c r="F607">
        <v>10.1413273748426</v>
      </c>
      <c r="G607">
        <v>9.7234678558180097</v>
      </c>
      <c r="H607">
        <v>10.118669095228899</v>
      </c>
      <c r="I607">
        <v>9.1666340352001203</v>
      </c>
      <c r="J607">
        <v>10.711701196057099</v>
      </c>
      <c r="K607">
        <v>8.7923574258208497</v>
      </c>
      <c r="L607">
        <v>9.1388547965008193</v>
      </c>
      <c r="M607">
        <v>10.073028302969499</v>
      </c>
      <c r="N607">
        <v>9.8611376368319394</v>
      </c>
      <c r="O607">
        <v>10.127915388733699</v>
      </c>
      <c r="P607">
        <v>9.8809223341516503</v>
      </c>
      <c r="Q607">
        <v>8.3931679398307004</v>
      </c>
    </row>
    <row r="608" spans="1:17">
      <c r="A608" t="s">
        <v>2483</v>
      </c>
      <c r="B608" s="16" t="s">
        <v>2484</v>
      </c>
      <c r="C608">
        <v>11.419014623517899</v>
      </c>
      <c r="D608">
        <v>11.4353005930168</v>
      </c>
      <c r="E608">
        <v>11.6030807796785</v>
      </c>
      <c r="F608">
        <v>10.944421687696501</v>
      </c>
      <c r="G608">
        <v>11.1736079081517</v>
      </c>
      <c r="H608">
        <v>10.056275691534999</v>
      </c>
      <c r="I608">
        <v>11.4725926310724</v>
      </c>
      <c r="J608">
        <v>10.7880053743412</v>
      </c>
      <c r="K608">
        <v>11.8507589920815</v>
      </c>
      <c r="L608">
        <v>11.620975423965501</v>
      </c>
      <c r="M608">
        <v>10.9522792503852</v>
      </c>
      <c r="N608">
        <v>10.5376349908989</v>
      </c>
      <c r="O608">
        <v>10.9548864062311</v>
      </c>
      <c r="P608">
        <v>11.2768683081551</v>
      </c>
      <c r="Q608">
        <v>12.8497757223431</v>
      </c>
    </row>
    <row r="609" spans="1:17">
      <c r="A609" t="s">
        <v>2485</v>
      </c>
      <c r="B609" s="16" t="s">
        <v>2486</v>
      </c>
      <c r="C609">
        <v>7.8488145663592901</v>
      </c>
      <c r="D609">
        <v>7.9806660264229503</v>
      </c>
      <c r="E609">
        <v>7.9174907457865897</v>
      </c>
      <c r="F609">
        <v>7.83543095936722</v>
      </c>
      <c r="G609">
        <v>7.6972556520707203</v>
      </c>
      <c r="H609">
        <v>7.7812639465712303</v>
      </c>
      <c r="I609">
        <v>7.8123020411255197</v>
      </c>
      <c r="J609">
        <v>7.93179317872006</v>
      </c>
      <c r="K609">
        <v>7.7037557435027599</v>
      </c>
      <c r="L609">
        <v>7.9705741912579802</v>
      </c>
      <c r="M609">
        <v>7.5469067670950398</v>
      </c>
      <c r="N609">
        <v>7.8444311275022196</v>
      </c>
      <c r="O609">
        <v>7.6985851168347903</v>
      </c>
      <c r="P609">
        <v>7.9335200664992298</v>
      </c>
      <c r="Q609">
        <v>6.2843132996066204</v>
      </c>
    </row>
    <row r="610" spans="1:17">
      <c r="A610" t="s">
        <v>2487</v>
      </c>
      <c r="B610" s="16" t="s">
        <v>2488</v>
      </c>
      <c r="C610">
        <v>8.5497832652920707</v>
      </c>
      <c r="D610">
        <v>8.5857986569090592</v>
      </c>
      <c r="E610">
        <v>8.45096068795036</v>
      </c>
      <c r="F610">
        <v>8.5380524793026105</v>
      </c>
      <c r="G610">
        <v>8.5754548056703008</v>
      </c>
      <c r="H610">
        <v>8.8538846304249006</v>
      </c>
      <c r="I610">
        <v>8.8966343815315305</v>
      </c>
      <c r="J610">
        <v>8.7340416680683095</v>
      </c>
      <c r="K610">
        <v>8.4952853498987508</v>
      </c>
      <c r="L610">
        <v>8.6286197647236609</v>
      </c>
      <c r="M610">
        <v>8.5070665642975207</v>
      </c>
      <c r="N610">
        <v>8.3679709815805499</v>
      </c>
      <c r="O610">
        <v>8.53296828078415</v>
      </c>
      <c r="P610">
        <v>8.8089580437431305</v>
      </c>
      <c r="Q610">
        <v>7.5369478347710803</v>
      </c>
    </row>
    <row r="611" spans="1:17">
      <c r="A611" t="s">
        <v>2489</v>
      </c>
      <c r="B611" s="16" t="s">
        <v>2490</v>
      </c>
      <c r="C611">
        <v>8.6252964409205592</v>
      </c>
      <c r="D611">
        <v>8.6504091644831291</v>
      </c>
      <c r="E611">
        <v>8.5793132591852306</v>
      </c>
      <c r="F611">
        <v>8.1775201521346208</v>
      </c>
      <c r="G611">
        <v>8.3549842742304694</v>
      </c>
      <c r="H611">
        <v>8.6445670584370102</v>
      </c>
      <c r="I611">
        <v>8.82042336825746</v>
      </c>
      <c r="J611">
        <v>8.5946003492621408</v>
      </c>
      <c r="K611">
        <v>8.8963604628925594</v>
      </c>
      <c r="L611">
        <v>8.5000619925114993</v>
      </c>
      <c r="M611">
        <v>8.3869497945796407</v>
      </c>
      <c r="N611">
        <v>7.8804988240086002</v>
      </c>
      <c r="O611">
        <v>8.3542324178883494</v>
      </c>
      <c r="P611">
        <v>9.0840804155215604</v>
      </c>
      <c r="Q611">
        <v>8.0859864702427604</v>
      </c>
    </row>
    <row r="612" spans="1:17">
      <c r="A612" t="s">
        <v>2491</v>
      </c>
      <c r="B612" s="16" t="s">
        <v>2492</v>
      </c>
      <c r="C612">
        <v>7.1642478553587896</v>
      </c>
      <c r="D612">
        <v>7.28625735805202</v>
      </c>
      <c r="E612">
        <v>7.1814110226186303</v>
      </c>
      <c r="F612">
        <v>7.2612386704193499</v>
      </c>
      <c r="G612">
        <v>7.1917583600661201</v>
      </c>
      <c r="H612">
        <v>7.5126924894462599</v>
      </c>
      <c r="I612">
        <v>7.43643277102277</v>
      </c>
      <c r="J612">
        <v>7.2022846672041601</v>
      </c>
      <c r="K612">
        <v>7.0153956343780397</v>
      </c>
      <c r="L612">
        <v>7.2015926752933197</v>
      </c>
      <c r="M612">
        <v>7.0990901315969301</v>
      </c>
      <c r="N612">
        <v>6.8767338364790396</v>
      </c>
      <c r="O612">
        <v>7.0368382134341498</v>
      </c>
      <c r="P612">
        <v>7.08417203296443</v>
      </c>
      <c r="Q612">
        <v>8.0859864702427604</v>
      </c>
    </row>
    <row r="613" spans="1:17">
      <c r="A613" t="s">
        <v>2493</v>
      </c>
      <c r="B613" s="16" t="s">
        <v>2494</v>
      </c>
      <c r="C613">
        <v>9.2956538403751008</v>
      </c>
      <c r="D613">
        <v>9.2452104598149596</v>
      </c>
      <c r="E613">
        <v>9.5142976050130095</v>
      </c>
      <c r="F613">
        <v>9.5822763363852506</v>
      </c>
      <c r="G613">
        <v>9.3952056241545492</v>
      </c>
      <c r="H613">
        <v>10.118669095228899</v>
      </c>
      <c r="I613">
        <v>9.3257801268424192</v>
      </c>
      <c r="J613">
        <v>9.8541934902063293</v>
      </c>
      <c r="K613">
        <v>8.9196553834686796</v>
      </c>
      <c r="L613">
        <v>9.2628764918379094</v>
      </c>
      <c r="M613">
        <v>9.8455552476911006</v>
      </c>
      <c r="N613">
        <v>9.6714140962691602</v>
      </c>
      <c r="O613">
        <v>9.9469092728907107</v>
      </c>
      <c r="P613">
        <v>9.3716527253342896</v>
      </c>
      <c r="Q613">
        <v>9.1612412986063401</v>
      </c>
    </row>
    <row r="614" spans="1:17">
      <c r="A614" t="s">
        <v>2495</v>
      </c>
      <c r="B614" s="16" t="s">
        <v>2496</v>
      </c>
      <c r="C614">
        <v>11.712794423987599</v>
      </c>
      <c r="D614">
        <v>11.688977182867299</v>
      </c>
      <c r="E614">
        <v>12.1135279649728</v>
      </c>
      <c r="F614">
        <v>11.990930798006399</v>
      </c>
      <c r="G614">
        <v>11.8009450395685</v>
      </c>
      <c r="H614">
        <v>11.9257537451328</v>
      </c>
      <c r="I614">
        <v>12.0659298713742</v>
      </c>
      <c r="J614">
        <v>11.877239477730701</v>
      </c>
      <c r="K614">
        <v>11.5758355270463</v>
      </c>
      <c r="L614">
        <v>11.6689786894131</v>
      </c>
      <c r="M614">
        <v>11.5326611370504</v>
      </c>
      <c r="N614">
        <v>11.5299703939569</v>
      </c>
      <c r="O614">
        <v>11.820288684946499</v>
      </c>
      <c r="P614">
        <v>11.888070373481799</v>
      </c>
      <c r="Q614">
        <v>12.347725878662001</v>
      </c>
    </row>
    <row r="615" spans="1:17">
      <c r="A615" t="s">
        <v>2497</v>
      </c>
      <c r="B615" s="16" t="s">
        <v>2498</v>
      </c>
      <c r="C615">
        <v>8.5985650642778495</v>
      </c>
      <c r="D615">
        <v>8.6803153769258294</v>
      </c>
      <c r="E615">
        <v>8.6267683233831001</v>
      </c>
      <c r="F615">
        <v>8.7306609487740197</v>
      </c>
      <c r="G615">
        <v>8.5856407012183205</v>
      </c>
      <c r="H615">
        <v>9.7404637624889592</v>
      </c>
      <c r="I615">
        <v>8.9235991613760302</v>
      </c>
      <c r="J615">
        <v>9.3381332678943405</v>
      </c>
      <c r="K615">
        <v>8.5148886715223906</v>
      </c>
      <c r="L615">
        <v>8.3756613884938993</v>
      </c>
      <c r="M615">
        <v>8.7940353759250804</v>
      </c>
      <c r="N615">
        <v>9.0804473835073392</v>
      </c>
      <c r="O615">
        <v>8.8664312093933102</v>
      </c>
      <c r="P615">
        <v>9.3448506343229703</v>
      </c>
      <c r="Q615">
        <v>6.6375058506955904</v>
      </c>
    </row>
    <row r="616" spans="1:17">
      <c r="A616" t="s">
        <v>2499</v>
      </c>
      <c r="B616" s="16" t="s">
        <v>2500</v>
      </c>
      <c r="C616">
        <v>8.8204157923466706</v>
      </c>
      <c r="D616">
        <v>8.7409111731872802</v>
      </c>
      <c r="E616">
        <v>8.7487737213568995</v>
      </c>
      <c r="F616">
        <v>8.4537741392366907</v>
      </c>
      <c r="G616">
        <v>9.0501818902473694</v>
      </c>
      <c r="H616">
        <v>7.8284185686050796</v>
      </c>
      <c r="I616">
        <v>8.9404997126653498</v>
      </c>
      <c r="J616">
        <v>8.4714139790657796</v>
      </c>
      <c r="K616">
        <v>9.0366220543010396</v>
      </c>
      <c r="L616">
        <v>8.9549294332945593</v>
      </c>
      <c r="M616">
        <v>8.7746301686050892</v>
      </c>
      <c r="N616">
        <v>9.1326135119954497</v>
      </c>
      <c r="O616">
        <v>8.6810179054699201</v>
      </c>
      <c r="P616">
        <v>8.5174970196470596</v>
      </c>
      <c r="Q616">
        <v>10.0294952513164</v>
      </c>
    </row>
    <row r="617" spans="1:17">
      <c r="A617" t="s">
        <v>2501</v>
      </c>
      <c r="B617" s="16" t="s">
        <v>76</v>
      </c>
      <c r="C617">
        <v>5.1742671949623604</v>
      </c>
      <c r="D617">
        <v>5.47170002431064</v>
      </c>
      <c r="E617">
        <v>5.3510197543661198</v>
      </c>
      <c r="F617">
        <v>5.1706883695566601</v>
      </c>
      <c r="G617">
        <v>5.35182564159728</v>
      </c>
      <c r="H617">
        <v>5.9735057093571502</v>
      </c>
      <c r="I617">
        <v>5.80068215508261</v>
      </c>
      <c r="J617">
        <v>5.4594104056423802</v>
      </c>
      <c r="K617">
        <v>5.7954736047312103</v>
      </c>
      <c r="L617">
        <v>5.9086648783778699</v>
      </c>
      <c r="M617">
        <v>6.0477582448035001</v>
      </c>
      <c r="N617">
        <v>6.0560748478416198</v>
      </c>
      <c r="O617">
        <v>5.9713263387717097</v>
      </c>
      <c r="P617">
        <v>5.69964444990008</v>
      </c>
      <c r="Q617">
        <v>5.81282804418474</v>
      </c>
    </row>
    <row r="618" spans="1:17">
      <c r="A618" t="s">
        <v>2502</v>
      </c>
      <c r="B618" s="16" t="s">
        <v>2503</v>
      </c>
      <c r="C618">
        <v>3.3064422771203601</v>
      </c>
      <c r="D618">
        <v>4.0407231514856203</v>
      </c>
      <c r="E618">
        <v>4.2015349465393896</v>
      </c>
      <c r="F618">
        <v>4.3517302712450299</v>
      </c>
      <c r="G618">
        <v>3.70007344211845</v>
      </c>
      <c r="H618">
        <v>3.8900437060628099</v>
      </c>
      <c r="I618">
        <v>3.9910282299290798</v>
      </c>
      <c r="J618">
        <v>3.7696016503418699</v>
      </c>
      <c r="K618">
        <v>3.4608708703561399</v>
      </c>
      <c r="L618">
        <v>3.8614614459532302</v>
      </c>
      <c r="M618">
        <v>4.2669672077812901</v>
      </c>
      <c r="N618">
        <v>4.5639913292833096</v>
      </c>
      <c r="O618">
        <v>4.3028205748149997</v>
      </c>
      <c r="P618">
        <v>3.6194497939779602</v>
      </c>
      <c r="Q618">
        <v>2.8218677180984102</v>
      </c>
    </row>
    <row r="619" spans="1:17">
      <c r="A619" t="s">
        <v>2504</v>
      </c>
      <c r="B619" s="16" t="s">
        <v>2505</v>
      </c>
      <c r="C619">
        <v>5.3613569434115202</v>
      </c>
      <c r="D619">
        <v>5.2202186721532398</v>
      </c>
      <c r="E619">
        <v>5.3510197543661198</v>
      </c>
      <c r="F619">
        <v>5.2586040200005799</v>
      </c>
      <c r="G619">
        <v>6.0755217755122297</v>
      </c>
      <c r="H619">
        <v>4.1560374762891303</v>
      </c>
      <c r="I619">
        <v>5.1886752257753797</v>
      </c>
      <c r="J619">
        <v>4.70846365273073</v>
      </c>
      <c r="K619">
        <v>5.7384832894897801</v>
      </c>
      <c r="L619">
        <v>5.54859593602092</v>
      </c>
      <c r="M619">
        <v>5.0616059647101501</v>
      </c>
      <c r="N619">
        <v>5.4219024728581404</v>
      </c>
      <c r="O619">
        <v>5.35969092477659</v>
      </c>
      <c r="P619">
        <v>4.4479700090536403</v>
      </c>
      <c r="Q619">
        <v>7.3593062614465703</v>
      </c>
    </row>
    <row r="620" spans="1:17">
      <c r="A620" t="s">
        <v>2506</v>
      </c>
      <c r="B620" s="16" t="s">
        <v>2507</v>
      </c>
      <c r="C620">
        <v>4.6948835100102002</v>
      </c>
      <c r="D620">
        <v>4.9486052131722396</v>
      </c>
      <c r="E620">
        <v>5.30798454985728</v>
      </c>
      <c r="F620">
        <v>4.7023883921396203</v>
      </c>
      <c r="G620">
        <v>5.2845830866371397</v>
      </c>
      <c r="H620">
        <v>4.3676565829540399</v>
      </c>
      <c r="I620">
        <v>4.5515847967793803</v>
      </c>
      <c r="J620">
        <v>4.7816009704995297</v>
      </c>
      <c r="K620">
        <v>5.5739944882594701</v>
      </c>
      <c r="L620">
        <v>5.31160411377655</v>
      </c>
      <c r="M620">
        <v>4.3171680614900998</v>
      </c>
      <c r="N620">
        <v>4.5639913292833096</v>
      </c>
      <c r="O620">
        <v>4.7358659530866696</v>
      </c>
      <c r="P620">
        <v>5.3028714561952901</v>
      </c>
      <c r="Q620">
        <v>6.2843132996066204</v>
      </c>
    </row>
    <row r="621" spans="1:17">
      <c r="A621" t="s">
        <v>2508</v>
      </c>
      <c r="B621" s="16" t="s">
        <v>2509</v>
      </c>
      <c r="C621">
        <v>4.1513583524311999</v>
      </c>
      <c r="D621">
        <v>4.3876263279161201</v>
      </c>
      <c r="E621">
        <v>3.8152982058547602</v>
      </c>
      <c r="F621">
        <v>4.0892058755412499</v>
      </c>
      <c r="G621">
        <v>3.9446609719593901</v>
      </c>
      <c r="H621">
        <v>3.8900437060628099</v>
      </c>
      <c r="I621">
        <v>4.0793606969786396</v>
      </c>
      <c r="J621">
        <v>3.93564812262216</v>
      </c>
      <c r="K621">
        <v>3.6013796825057902</v>
      </c>
      <c r="L621">
        <v>3.9560512465587201</v>
      </c>
      <c r="M621">
        <v>3.6461416973015899</v>
      </c>
      <c r="N621">
        <v>3.79229116939824</v>
      </c>
      <c r="O621">
        <v>3.6677309644704801</v>
      </c>
      <c r="P621">
        <v>3.7927642367557501</v>
      </c>
      <c r="Q621">
        <v>2.8218677180984102</v>
      </c>
    </row>
    <row r="622" spans="1:17">
      <c r="A622" t="s">
        <v>2510</v>
      </c>
      <c r="B622" s="16" t="s">
        <v>2511</v>
      </c>
      <c r="C622">
        <v>3.5040133865677898</v>
      </c>
      <c r="D622">
        <v>4.1197647330598102</v>
      </c>
      <c r="E622">
        <v>4.3035359899866696</v>
      </c>
      <c r="F622">
        <v>3.4706286095040801</v>
      </c>
      <c r="G622">
        <v>3.70007344211845</v>
      </c>
      <c r="H622">
        <v>3.50653555504317</v>
      </c>
      <c r="I622">
        <v>3.3100125595866299</v>
      </c>
      <c r="J622">
        <v>3.5611359966351301</v>
      </c>
      <c r="K622">
        <v>3.91162951239331</v>
      </c>
      <c r="L622">
        <v>3.7555759297476698</v>
      </c>
      <c r="M622">
        <v>3.6461416973015899</v>
      </c>
      <c r="N622">
        <v>3.79229116939824</v>
      </c>
      <c r="O622">
        <v>4.0021176285150997</v>
      </c>
      <c r="P622">
        <v>2.8218677180984102</v>
      </c>
      <c r="Q622">
        <v>2.8218677180984102</v>
      </c>
    </row>
    <row r="623" spans="1:17">
      <c r="A623" t="s">
        <v>2512</v>
      </c>
      <c r="B623" s="16" t="s">
        <v>2513</v>
      </c>
      <c r="C623">
        <v>7.6889384803510499</v>
      </c>
      <c r="D623">
        <v>7.8090663738983803</v>
      </c>
      <c r="E623">
        <v>7.4643237134036697</v>
      </c>
      <c r="F623">
        <v>7.5005358304093104</v>
      </c>
      <c r="G623">
        <v>7.6266008455933401</v>
      </c>
      <c r="H623">
        <v>7.0378223940395603</v>
      </c>
      <c r="I623">
        <v>7.4899686281158102</v>
      </c>
      <c r="J623">
        <v>7.2451160400621699</v>
      </c>
      <c r="K623">
        <v>7.68902799721163</v>
      </c>
      <c r="L623">
        <v>7.7362754720663904</v>
      </c>
      <c r="M623">
        <v>7.5919998117882797</v>
      </c>
      <c r="N623">
        <v>7.31423950705243</v>
      </c>
      <c r="O623">
        <v>7.47313256090131</v>
      </c>
      <c r="P623">
        <v>7.1645898956467198</v>
      </c>
      <c r="Q623">
        <v>8.2978683598244807</v>
      </c>
    </row>
    <row r="624" spans="1:17">
      <c r="A624" t="s">
        <v>2514</v>
      </c>
      <c r="B624" s="16" t="s">
        <v>2515</v>
      </c>
      <c r="C624">
        <v>9.2845184969738099</v>
      </c>
      <c r="D624">
        <v>9.0403692879494795</v>
      </c>
      <c r="E624">
        <v>9.4629379117410402</v>
      </c>
      <c r="F624">
        <v>9.4063965235050997</v>
      </c>
      <c r="G624">
        <v>9.4407958550131692</v>
      </c>
      <c r="H624">
        <v>7.3640517828905097</v>
      </c>
      <c r="I624">
        <v>8.6161832959476001</v>
      </c>
      <c r="J624">
        <v>8.37296111581189</v>
      </c>
      <c r="K624">
        <v>9.4307731489061606</v>
      </c>
      <c r="L624">
        <v>9.0889441425773505</v>
      </c>
      <c r="M624">
        <v>8.9952092085034607</v>
      </c>
      <c r="N624">
        <v>9.4252858041644494</v>
      </c>
      <c r="O624">
        <v>8.7991573843927</v>
      </c>
      <c r="P624">
        <v>7.3029469869286503</v>
      </c>
      <c r="Q624">
        <v>10.758673771778099</v>
      </c>
    </row>
    <row r="625" spans="1:17">
      <c r="A625" t="s">
        <v>2516</v>
      </c>
      <c r="B625" s="16" t="s">
        <v>2517</v>
      </c>
      <c r="C625">
        <v>9.86051339507633</v>
      </c>
      <c r="D625">
        <v>9.8759279887854508</v>
      </c>
      <c r="E625">
        <v>10.087695550227201</v>
      </c>
      <c r="F625">
        <v>9.5999571055558803</v>
      </c>
      <c r="G625">
        <v>9.90384518429709</v>
      </c>
      <c r="H625">
        <v>9.2458429931738895</v>
      </c>
      <c r="I625">
        <v>9.9075880067929791</v>
      </c>
      <c r="J625">
        <v>9.7371689849263401</v>
      </c>
      <c r="K625">
        <v>10.1131352887181</v>
      </c>
      <c r="L625">
        <v>9.6710284729681302</v>
      </c>
      <c r="M625">
        <v>9.4755653662150401</v>
      </c>
      <c r="N625">
        <v>8.7539627908833904</v>
      </c>
      <c r="O625">
        <v>9.5338288666158402</v>
      </c>
      <c r="P625">
        <v>10.320478731716699</v>
      </c>
      <c r="Q625">
        <v>7.5369478347710803</v>
      </c>
    </row>
    <row r="626" spans="1:17">
      <c r="A626" t="s">
        <v>2518</v>
      </c>
      <c r="B626" s="16" t="s">
        <v>2519</v>
      </c>
      <c r="C626">
        <v>6.4669933015946297</v>
      </c>
      <c r="D626">
        <v>6.6778115158535103</v>
      </c>
      <c r="E626">
        <v>6.3800143454863703</v>
      </c>
      <c r="F626">
        <v>6.6356155302240598</v>
      </c>
      <c r="G626">
        <v>6.8401930945985701</v>
      </c>
      <c r="H626">
        <v>6.9360245443211097</v>
      </c>
      <c r="I626">
        <v>6.7169663794845196</v>
      </c>
      <c r="J626">
        <v>6.45247967185911</v>
      </c>
      <c r="K626">
        <v>6.6891680289055202</v>
      </c>
      <c r="L626">
        <v>6.4198927805542398</v>
      </c>
      <c r="M626">
        <v>6.6382249284374799</v>
      </c>
      <c r="N626">
        <v>6.7483690279094501</v>
      </c>
      <c r="O626">
        <v>6.48972680942338</v>
      </c>
      <c r="P626">
        <v>7.1757190377558198</v>
      </c>
      <c r="Q626">
        <v>2.8218677180984102</v>
      </c>
    </row>
    <row r="627" spans="1:17">
      <c r="A627" t="s">
        <v>2520</v>
      </c>
      <c r="B627" s="16" t="s">
        <v>2521</v>
      </c>
      <c r="C627">
        <v>8.9990807030482305</v>
      </c>
      <c r="D627">
        <v>8.6963701277109493</v>
      </c>
      <c r="E627">
        <v>7.8823536654902204</v>
      </c>
      <c r="F627">
        <v>6.7378939278342802</v>
      </c>
      <c r="G627">
        <v>7.0015154957477703</v>
      </c>
      <c r="H627">
        <v>4.9232684487670202</v>
      </c>
      <c r="I627">
        <v>8.0445606464521706</v>
      </c>
      <c r="J627">
        <v>5.8305531747288999</v>
      </c>
      <c r="K627">
        <v>11.1843722162075</v>
      </c>
      <c r="L627">
        <v>11.279905674986001</v>
      </c>
      <c r="M627">
        <v>7.1482828711562396</v>
      </c>
      <c r="N627">
        <v>7.4370631219760002</v>
      </c>
      <c r="O627">
        <v>6.3295390887967304</v>
      </c>
      <c r="P627">
        <v>5.1241087123202096</v>
      </c>
      <c r="Q627">
        <v>9.2143845326617093</v>
      </c>
    </row>
    <row r="628" spans="1:17">
      <c r="A628" t="s">
        <v>2522</v>
      </c>
      <c r="B628" s="16" t="s">
        <v>2523</v>
      </c>
      <c r="C628">
        <v>8.3892132678172207</v>
      </c>
      <c r="D628">
        <v>8.0066631710940506</v>
      </c>
      <c r="E628">
        <v>9.2942114506975209</v>
      </c>
      <c r="F628">
        <v>8.6701321022848301</v>
      </c>
      <c r="G628">
        <v>8.8365376179062203</v>
      </c>
      <c r="H628">
        <v>6.6027569335949101</v>
      </c>
      <c r="I628">
        <v>8.5037035431784904</v>
      </c>
      <c r="J628">
        <v>7.4047115721353602</v>
      </c>
      <c r="K628">
        <v>8.6272202831858706</v>
      </c>
      <c r="L628">
        <v>9.4704676930290095</v>
      </c>
      <c r="M628">
        <v>8.98173415499779</v>
      </c>
      <c r="N628">
        <v>9.4511921339504301</v>
      </c>
      <c r="O628">
        <v>8.7643056818906206</v>
      </c>
      <c r="P628">
        <v>6.8539498093667603</v>
      </c>
      <c r="Q628">
        <v>11.5914362954596</v>
      </c>
    </row>
    <row r="629" spans="1:17">
      <c r="A629" t="s">
        <v>2524</v>
      </c>
      <c r="B629" s="16" t="s">
        <v>2525</v>
      </c>
      <c r="C629">
        <v>7.3325990548343798</v>
      </c>
      <c r="D629">
        <v>7.5149974568881897</v>
      </c>
      <c r="E629">
        <v>7.1580599070866304</v>
      </c>
      <c r="F629">
        <v>7.1322847091354804</v>
      </c>
      <c r="G629">
        <v>6.6839789347614902</v>
      </c>
      <c r="H629">
        <v>7.3059489655156602</v>
      </c>
      <c r="I629">
        <v>7.0561962709385</v>
      </c>
      <c r="J629">
        <v>7.2084821961656802</v>
      </c>
      <c r="K629">
        <v>6.9835028813780502</v>
      </c>
      <c r="L629">
        <v>6.6477796151719897</v>
      </c>
      <c r="M629">
        <v>6.6295680343027197</v>
      </c>
      <c r="N629">
        <v>5.9022837325360298</v>
      </c>
      <c r="O629">
        <v>6.90712985101651</v>
      </c>
      <c r="P629">
        <v>7.6994680456008098</v>
      </c>
      <c r="Q629">
        <v>7.1565710053807701</v>
      </c>
    </row>
    <row r="630" spans="1:17">
      <c r="A630" t="s">
        <v>2526</v>
      </c>
      <c r="B630" s="16" t="s">
        <v>2527</v>
      </c>
      <c r="C630">
        <v>8.1151493709880498</v>
      </c>
      <c r="D630">
        <v>8.1993020288682992</v>
      </c>
      <c r="E630">
        <v>7.9719857448739999</v>
      </c>
      <c r="F630">
        <v>8.4050762542667705</v>
      </c>
      <c r="G630">
        <v>8.0802496710528793</v>
      </c>
      <c r="H630">
        <v>7.8539633219920502</v>
      </c>
      <c r="I630">
        <v>7.5288520054046</v>
      </c>
      <c r="J630">
        <v>7.8628420694029399</v>
      </c>
      <c r="K630">
        <v>7.9664356279317303</v>
      </c>
      <c r="L630">
        <v>7.6451777240224201</v>
      </c>
      <c r="M630">
        <v>7.5919998117882797</v>
      </c>
      <c r="N630">
        <v>7.0317437104172997</v>
      </c>
      <c r="O630">
        <v>7.5132477236580497</v>
      </c>
      <c r="P630">
        <v>7.8105898809585401</v>
      </c>
      <c r="Q630">
        <v>7.8374797051227896</v>
      </c>
    </row>
    <row r="631" spans="1:17">
      <c r="A631" t="s">
        <v>2528</v>
      </c>
      <c r="B631" s="16" t="s">
        <v>2529</v>
      </c>
      <c r="C631">
        <v>8.4098631548425509</v>
      </c>
      <c r="D631">
        <v>8.2867523994167307</v>
      </c>
      <c r="E631">
        <v>9.4096817183552002</v>
      </c>
      <c r="F631">
        <v>8.4447677199023801</v>
      </c>
      <c r="G631">
        <v>8.7814832519802906</v>
      </c>
      <c r="H631">
        <v>9.1827835363741599</v>
      </c>
      <c r="I631">
        <v>8.4337948150978406</v>
      </c>
      <c r="J631">
        <v>9.27176469600718</v>
      </c>
      <c r="K631">
        <v>8.0761058993351504</v>
      </c>
      <c r="L631">
        <v>8.3248028766279702</v>
      </c>
      <c r="M631">
        <v>8.7147966398310608</v>
      </c>
      <c r="N631">
        <v>9.3148604694759207</v>
      </c>
      <c r="O631">
        <v>8.9904649874927003</v>
      </c>
      <c r="P631">
        <v>7.9786289238878796</v>
      </c>
      <c r="Q631">
        <v>11.214901564222499</v>
      </c>
    </row>
    <row r="632" spans="1:17">
      <c r="A632" t="s">
        <v>2530</v>
      </c>
      <c r="B632" s="16" t="s">
        <v>2531</v>
      </c>
      <c r="C632">
        <v>7.5090579112095499</v>
      </c>
      <c r="D632">
        <v>7.35540815463734</v>
      </c>
      <c r="E632">
        <v>7.8390252449847297</v>
      </c>
      <c r="F632">
        <v>7.9202238087330104</v>
      </c>
      <c r="G632">
        <v>7.6719625067096704</v>
      </c>
      <c r="H632">
        <v>8.0742307795017201</v>
      </c>
      <c r="I632">
        <v>7.50304689693544</v>
      </c>
      <c r="J632">
        <v>8.0363736435135191</v>
      </c>
      <c r="K632">
        <v>7.2940296973472796</v>
      </c>
      <c r="L632">
        <v>7.6725748643403202</v>
      </c>
      <c r="M632">
        <v>7.8438600201623601</v>
      </c>
      <c r="N632">
        <v>7.6250471153328698</v>
      </c>
      <c r="O632">
        <v>7.7414162076995696</v>
      </c>
      <c r="P632">
        <v>7.5621983133254398</v>
      </c>
      <c r="Q632">
        <v>6.6375058506955904</v>
      </c>
    </row>
    <row r="633" spans="1:17">
      <c r="A633" t="s">
        <v>2532</v>
      </c>
      <c r="B633" s="16" t="s">
        <v>2533</v>
      </c>
      <c r="C633">
        <v>9.0481928780458993</v>
      </c>
      <c r="D633">
        <v>9.0570422159975799</v>
      </c>
      <c r="E633">
        <v>8.9689474965421105</v>
      </c>
      <c r="F633">
        <v>9.1591149637459299</v>
      </c>
      <c r="G633">
        <v>9.0648164573264491</v>
      </c>
      <c r="H633">
        <v>9.6832387792932497</v>
      </c>
      <c r="I633">
        <v>9.4183015003280808</v>
      </c>
      <c r="J633">
        <v>9.2864546840151601</v>
      </c>
      <c r="K633">
        <v>9.1249053723972295</v>
      </c>
      <c r="L633">
        <v>9.0245553666037708</v>
      </c>
      <c r="M633">
        <v>9.1850137515088903</v>
      </c>
      <c r="N633">
        <v>9.0581420067648004</v>
      </c>
      <c r="O633">
        <v>9.1951827904016508</v>
      </c>
      <c r="P633">
        <v>9.7588808310601003</v>
      </c>
      <c r="Q633">
        <v>7.3593062614465703</v>
      </c>
    </row>
    <row r="634" spans="1:17">
      <c r="A634" t="s">
        <v>2534</v>
      </c>
      <c r="B634" s="16" t="s">
        <v>2535</v>
      </c>
      <c r="C634">
        <v>7.5897808282077799</v>
      </c>
      <c r="D634">
        <v>7.8669910973132202</v>
      </c>
      <c r="E634">
        <v>9.4935073708411597</v>
      </c>
      <c r="F634">
        <v>8.3514661078639794</v>
      </c>
      <c r="G634">
        <v>8.0163992560602004</v>
      </c>
      <c r="H634">
        <v>8.4673467704439904</v>
      </c>
      <c r="I634">
        <v>8.4027639272941901</v>
      </c>
      <c r="J634">
        <v>9.9869210708133203</v>
      </c>
      <c r="K634">
        <v>7.8119250227780102</v>
      </c>
      <c r="L634">
        <v>8.3922231081107999</v>
      </c>
      <c r="M634">
        <v>7.7984296403983802</v>
      </c>
      <c r="N634">
        <v>7.5373565448664799</v>
      </c>
      <c r="O634">
        <v>7.8666303507571396</v>
      </c>
      <c r="P634">
        <v>8.0285093400315208</v>
      </c>
      <c r="Q634">
        <v>8.3931679398307004</v>
      </c>
    </row>
    <row r="635" spans="1:17">
      <c r="A635" t="s">
        <v>2536</v>
      </c>
      <c r="B635" s="16" t="s">
        <v>2537</v>
      </c>
      <c r="C635">
        <v>8.3682632423587595</v>
      </c>
      <c r="D635">
        <v>8.3422371844573604</v>
      </c>
      <c r="E635">
        <v>7.4643237134036697</v>
      </c>
      <c r="F635">
        <v>7.7502160963700497</v>
      </c>
      <c r="G635">
        <v>7.3676229354819496</v>
      </c>
      <c r="H635">
        <v>7.6532343420678997</v>
      </c>
      <c r="I635">
        <v>8.2979728862773996</v>
      </c>
      <c r="J635">
        <v>7.4208055055623197</v>
      </c>
      <c r="K635">
        <v>8.5314819276876293</v>
      </c>
      <c r="L635">
        <v>8.6861573157094796</v>
      </c>
      <c r="M635">
        <v>8.0961878018209905</v>
      </c>
      <c r="N635">
        <v>8.0163632599031303</v>
      </c>
      <c r="O635">
        <v>7.6272884764387499</v>
      </c>
      <c r="P635">
        <v>7.40098942313909</v>
      </c>
      <c r="Q635">
        <v>9.7703309644362406</v>
      </c>
    </row>
    <row r="636" spans="1:17">
      <c r="A636" t="s">
        <v>2538</v>
      </c>
      <c r="B636" s="16" t="s">
        <v>2539</v>
      </c>
      <c r="C636">
        <v>8.6075307054187196</v>
      </c>
      <c r="D636">
        <v>8.6531536894423606</v>
      </c>
      <c r="E636">
        <v>8.6849909506970207</v>
      </c>
      <c r="F636">
        <v>8.5797850722532498</v>
      </c>
      <c r="G636">
        <v>8.4472564929496894</v>
      </c>
      <c r="H636">
        <v>9.4687195185362292</v>
      </c>
      <c r="I636">
        <v>8.7591393398351904</v>
      </c>
      <c r="J636">
        <v>9.1819091187015403</v>
      </c>
      <c r="K636">
        <v>8.4839625913213297</v>
      </c>
      <c r="L636">
        <v>8.4970027488273097</v>
      </c>
      <c r="M636">
        <v>8.6587377689042206</v>
      </c>
      <c r="N636">
        <v>8.3715943384144005</v>
      </c>
      <c r="O636">
        <v>8.6135077100699409</v>
      </c>
      <c r="P636">
        <v>8.9352118991527103</v>
      </c>
      <c r="Q636">
        <v>7.1565710053807701</v>
      </c>
    </row>
    <row r="637" spans="1:17">
      <c r="A637" t="s">
        <v>2540</v>
      </c>
      <c r="B637" s="16" t="s">
        <v>2541</v>
      </c>
      <c r="C637">
        <v>7.8588673413397396</v>
      </c>
      <c r="D637">
        <v>7.6857187898793402</v>
      </c>
      <c r="E637">
        <v>8.7291430036710604</v>
      </c>
      <c r="F637">
        <v>8.7429575248588893</v>
      </c>
      <c r="G637">
        <v>8.2563984735309806</v>
      </c>
      <c r="H637">
        <v>9.9956546360849607</v>
      </c>
      <c r="I637">
        <v>8.3567282164050702</v>
      </c>
      <c r="J637">
        <v>9.2129999477960993</v>
      </c>
      <c r="K637">
        <v>8.8308470586012096</v>
      </c>
      <c r="L637">
        <v>8.7337112550852805</v>
      </c>
      <c r="M637">
        <v>9.4934781363475498</v>
      </c>
      <c r="N637">
        <v>9.7276085042143503</v>
      </c>
      <c r="O637">
        <v>9.1890130902535194</v>
      </c>
      <c r="P637">
        <v>8.8372083078511103</v>
      </c>
      <c r="Q637">
        <v>7.3593062614465703</v>
      </c>
    </row>
    <row r="638" spans="1:17">
      <c r="A638" t="s">
        <v>2542</v>
      </c>
      <c r="B638" s="16" t="s">
        <v>2543</v>
      </c>
      <c r="C638">
        <v>6.3713344368982199</v>
      </c>
      <c r="D638">
        <v>6.4930776432046997</v>
      </c>
      <c r="E638">
        <v>7.4547805836906704</v>
      </c>
      <c r="F638">
        <v>6.9988412260113</v>
      </c>
      <c r="G638">
        <v>6.7582024653551098</v>
      </c>
      <c r="H638">
        <v>8.1708698949301901</v>
      </c>
      <c r="I638">
        <v>7.2780176798967702</v>
      </c>
      <c r="J638">
        <v>7.6699891926952999</v>
      </c>
      <c r="K638">
        <v>6.58653975511782</v>
      </c>
      <c r="L638">
        <v>7.50588149204372</v>
      </c>
      <c r="M638">
        <v>7.6270835721633201</v>
      </c>
      <c r="N638">
        <v>7.6728565812781202</v>
      </c>
      <c r="O638">
        <v>7.8896564179482498</v>
      </c>
      <c r="P638">
        <v>7.1977218339206299</v>
      </c>
      <c r="Q638">
        <v>6.2843132996066204</v>
      </c>
    </row>
    <row r="639" spans="1:17">
      <c r="A639" t="s">
        <v>2544</v>
      </c>
      <c r="B639" s="16" t="s">
        <v>2545</v>
      </c>
      <c r="C639">
        <v>9.0569454184210993</v>
      </c>
      <c r="D639">
        <v>8.9472922441022593</v>
      </c>
      <c r="E639">
        <v>8.9419168016051707</v>
      </c>
      <c r="F639">
        <v>9.1845788381912303</v>
      </c>
      <c r="G639">
        <v>8.9926652745186306</v>
      </c>
      <c r="H639">
        <v>9.5936632567831897</v>
      </c>
      <c r="I639">
        <v>9.0557803995850303</v>
      </c>
      <c r="J639">
        <v>9.1517388031142293</v>
      </c>
      <c r="K639">
        <v>8.7946501857651107</v>
      </c>
      <c r="L639">
        <v>9.1230705249621895</v>
      </c>
      <c r="M639">
        <v>9.2169921064289504</v>
      </c>
      <c r="N639">
        <v>9.3129778917893091</v>
      </c>
      <c r="O639">
        <v>9.0563442508462497</v>
      </c>
      <c r="P639">
        <v>8.9055035591812093</v>
      </c>
      <c r="Q639">
        <v>8.48255560796823</v>
      </c>
    </row>
    <row r="640" spans="1:17">
      <c r="A640" t="s">
        <v>2546</v>
      </c>
      <c r="B640" s="16" t="s">
        <v>2547</v>
      </c>
      <c r="C640">
        <v>9.9861032010922504</v>
      </c>
      <c r="D640">
        <v>10.1654641520125</v>
      </c>
      <c r="E640">
        <v>10.479390527183901</v>
      </c>
      <c r="F640">
        <v>10.5599954536805</v>
      </c>
      <c r="G640">
        <v>10.2749509373732</v>
      </c>
      <c r="H640">
        <v>10.958292247228901</v>
      </c>
      <c r="I640">
        <v>10.386795132680501</v>
      </c>
      <c r="J640">
        <v>10.8653756378702</v>
      </c>
      <c r="K640">
        <v>10.3668116689024</v>
      </c>
      <c r="L640">
        <v>10.3113072552503</v>
      </c>
      <c r="M640">
        <v>10.3483577091543</v>
      </c>
      <c r="N640">
        <v>10.267156553861</v>
      </c>
      <c r="O640">
        <v>10.3165760570988</v>
      </c>
      <c r="P640">
        <v>10.770204113393</v>
      </c>
      <c r="Q640">
        <v>9.65973340900055</v>
      </c>
    </row>
    <row r="641" spans="1:17">
      <c r="A641" t="s">
        <v>2548</v>
      </c>
      <c r="B641" s="16" t="s">
        <v>2549</v>
      </c>
      <c r="C641">
        <v>10.3857509648302</v>
      </c>
      <c r="D641">
        <v>10.444998071408</v>
      </c>
      <c r="E641">
        <v>10.717121956345499</v>
      </c>
      <c r="F641">
        <v>10.6901300593237</v>
      </c>
      <c r="G641">
        <v>10.465284616245601</v>
      </c>
      <c r="H641">
        <v>11.2132274223073</v>
      </c>
      <c r="I641">
        <v>10.384150754576501</v>
      </c>
      <c r="J641">
        <v>10.5783956012166</v>
      </c>
      <c r="K641">
        <v>10.1368174341642</v>
      </c>
      <c r="L641">
        <v>10.452971346067301</v>
      </c>
      <c r="M641">
        <v>10.452752663718099</v>
      </c>
      <c r="N641">
        <v>10.4469923009972</v>
      </c>
      <c r="O641">
        <v>10.500929971281501</v>
      </c>
      <c r="P641">
        <v>10.369651336274201</v>
      </c>
      <c r="Q641">
        <v>8.2978683598244807</v>
      </c>
    </row>
    <row r="642" spans="1:17">
      <c r="A642" t="s">
        <v>2550</v>
      </c>
      <c r="B642" s="16" t="s">
        <v>2551</v>
      </c>
      <c r="C642">
        <v>7.7278622081861696</v>
      </c>
      <c r="D642">
        <v>7.7175606130823198</v>
      </c>
      <c r="E642">
        <v>7.5111119836653399</v>
      </c>
      <c r="F642">
        <v>7.5904825741131798</v>
      </c>
      <c r="G642">
        <v>8.1867167276991193</v>
      </c>
      <c r="H642">
        <v>7.1075672566897001</v>
      </c>
      <c r="I642">
        <v>7.8587999344864397</v>
      </c>
      <c r="J642">
        <v>7.2867071673945603</v>
      </c>
      <c r="K642">
        <v>7.7470558684661102</v>
      </c>
      <c r="L642">
        <v>7.2165768042887199</v>
      </c>
      <c r="M642">
        <v>7.4374922805271604</v>
      </c>
      <c r="N642">
        <v>8.0886088459516294</v>
      </c>
      <c r="O642">
        <v>7.1430436250513001</v>
      </c>
      <c r="P642">
        <v>7.82477862230669</v>
      </c>
      <c r="Q642">
        <v>7.9670857749043096</v>
      </c>
    </row>
    <row r="643" spans="1:17">
      <c r="A643" t="s">
        <v>2552</v>
      </c>
      <c r="B643" s="16" t="s">
        <v>2553</v>
      </c>
      <c r="C643">
        <v>8.5743804790730707</v>
      </c>
      <c r="D643">
        <v>8.3490249725250401</v>
      </c>
      <c r="E643">
        <v>8.5572153554240291</v>
      </c>
      <c r="F643">
        <v>8.70574865442385</v>
      </c>
      <c r="G643">
        <v>8.5374784590038004</v>
      </c>
      <c r="H643">
        <v>8.5288727901697197</v>
      </c>
      <c r="I643">
        <v>8.4906463627135107</v>
      </c>
      <c r="J643">
        <v>8.51199038846209</v>
      </c>
      <c r="K643">
        <v>8.5933768672327506</v>
      </c>
      <c r="L643">
        <v>8.3589071586196795</v>
      </c>
      <c r="M643">
        <v>8.4592417417823693</v>
      </c>
      <c r="N643">
        <v>8.5516610315451391</v>
      </c>
      <c r="O643">
        <v>8.5571269532790399</v>
      </c>
      <c r="P643">
        <v>8.3264073912359695</v>
      </c>
      <c r="Q643">
        <v>8.9266120302692595</v>
      </c>
    </row>
    <row r="644" spans="1:17">
      <c r="A644" t="s">
        <v>2554</v>
      </c>
      <c r="B644" s="16" t="s">
        <v>2555</v>
      </c>
      <c r="C644">
        <v>6.0382723697636704</v>
      </c>
      <c r="D644">
        <v>6.2073457226732396</v>
      </c>
      <c r="E644">
        <v>6.0375917107677903</v>
      </c>
      <c r="F644">
        <v>6.6978565227475801</v>
      </c>
      <c r="G644">
        <v>6.7091506927065296</v>
      </c>
      <c r="H644">
        <v>7.2220159419317103</v>
      </c>
      <c r="I644">
        <v>6.4034658849663</v>
      </c>
      <c r="J644">
        <v>6.5438795617378203</v>
      </c>
      <c r="K644">
        <v>6.0959187970261004</v>
      </c>
      <c r="L644">
        <v>6.5081444959114796</v>
      </c>
      <c r="M644">
        <v>6.9750181766915897</v>
      </c>
      <c r="N644">
        <v>6.7924489711304696</v>
      </c>
      <c r="O644">
        <v>7.0505518350593297</v>
      </c>
      <c r="P644">
        <v>6.4005945473111199</v>
      </c>
      <c r="Q644">
        <v>5.09416193408443</v>
      </c>
    </row>
    <row r="645" spans="1:17">
      <c r="A645" t="s">
        <v>2556</v>
      </c>
      <c r="B645" s="16" t="s">
        <v>2557</v>
      </c>
      <c r="C645">
        <v>10.878852421391599</v>
      </c>
      <c r="D645">
        <v>10.617875559742799</v>
      </c>
      <c r="E645">
        <v>11.135363607835799</v>
      </c>
      <c r="F645">
        <v>10.659329034277301</v>
      </c>
      <c r="G645">
        <v>11.248152506824599</v>
      </c>
      <c r="H645">
        <v>8.5602301064198407</v>
      </c>
      <c r="I645">
        <v>10.401689066703099</v>
      </c>
      <c r="J645">
        <v>9.4918098515673606</v>
      </c>
      <c r="K645">
        <v>11.586127461846299</v>
      </c>
      <c r="L645">
        <v>11.1251020506035</v>
      </c>
      <c r="M645">
        <v>10.5682422901903</v>
      </c>
      <c r="N645">
        <v>10.767382969017399</v>
      </c>
      <c r="O645">
        <v>10.4346901216039</v>
      </c>
      <c r="P645">
        <v>9.0452550655281598</v>
      </c>
      <c r="Q645">
        <v>13.561060716142499</v>
      </c>
    </row>
    <row r="646" spans="1:17">
      <c r="A646" t="s">
        <v>2558</v>
      </c>
      <c r="B646" s="16" t="s">
        <v>2559</v>
      </c>
      <c r="C646">
        <v>11.1915585012402</v>
      </c>
      <c r="D646">
        <v>11.221809219367</v>
      </c>
      <c r="E646">
        <v>11.056454836647401</v>
      </c>
      <c r="F646">
        <v>10.685042006505499</v>
      </c>
      <c r="G646">
        <v>11.0030253215236</v>
      </c>
      <c r="H646">
        <v>10.7820561899869</v>
      </c>
      <c r="I646">
        <v>10.5794161954177</v>
      </c>
      <c r="J646">
        <v>10.8692836984303</v>
      </c>
      <c r="K646">
        <v>11.1891717528054</v>
      </c>
      <c r="L646">
        <v>10.377655775393301</v>
      </c>
      <c r="M646">
        <v>10.6819526556199</v>
      </c>
      <c r="N646">
        <v>10.177926162286299</v>
      </c>
      <c r="O646">
        <v>10.7965337790238</v>
      </c>
      <c r="P646">
        <v>10.8980442503305</v>
      </c>
      <c r="Q646">
        <v>10.7039890392549</v>
      </c>
    </row>
    <row r="647" spans="1:17">
      <c r="A647" t="s">
        <v>2560</v>
      </c>
      <c r="B647" s="16" t="s">
        <v>2561</v>
      </c>
      <c r="C647">
        <v>10.073873047090499</v>
      </c>
      <c r="D647">
        <v>10.0629307372285</v>
      </c>
      <c r="E647">
        <v>9.9003427343288095</v>
      </c>
      <c r="F647">
        <v>9.5222000297950196</v>
      </c>
      <c r="G647">
        <v>9.9267223788168106</v>
      </c>
      <c r="H647">
        <v>8.8180178464258496</v>
      </c>
      <c r="I647">
        <v>9.70069635808286</v>
      </c>
      <c r="J647">
        <v>9.2599040211845907</v>
      </c>
      <c r="K647">
        <v>10.1891578699032</v>
      </c>
      <c r="L647">
        <v>9.6710284729681302</v>
      </c>
      <c r="M647">
        <v>9.3553342655456895</v>
      </c>
      <c r="N647">
        <v>9.1002314579541892</v>
      </c>
      <c r="O647">
        <v>9.4511801842305907</v>
      </c>
      <c r="P647">
        <v>9.3546545703394308</v>
      </c>
      <c r="Q647">
        <v>10.666345908434501</v>
      </c>
    </row>
    <row r="648" spans="1:17">
      <c r="A648" t="s">
        <v>2562</v>
      </c>
      <c r="B648" s="16" t="s">
        <v>2563</v>
      </c>
      <c r="C648">
        <v>10.434415361172301</v>
      </c>
      <c r="D648">
        <v>10.4338722050854</v>
      </c>
      <c r="E648">
        <v>9.9822121858077004</v>
      </c>
      <c r="F648">
        <v>10.123571802272</v>
      </c>
      <c r="G648">
        <v>10.459759239448999</v>
      </c>
      <c r="H648">
        <v>9.3642486401078493</v>
      </c>
      <c r="I648">
        <v>10.071062633424001</v>
      </c>
      <c r="J648">
        <v>9.4636497018669399</v>
      </c>
      <c r="K648">
        <v>10.857079273220499</v>
      </c>
      <c r="L648">
        <v>10.384291352179201</v>
      </c>
      <c r="M648">
        <v>10.2107699040802</v>
      </c>
      <c r="N648">
        <v>10.220723305215101</v>
      </c>
      <c r="O648">
        <v>10.325039737823699</v>
      </c>
      <c r="P648">
        <v>9.7252698111483706</v>
      </c>
      <c r="Q648">
        <v>11.5193672609864</v>
      </c>
    </row>
    <row r="649" spans="1:17">
      <c r="A649" t="s">
        <v>2564</v>
      </c>
      <c r="B649" s="16" t="s">
        <v>2565</v>
      </c>
      <c r="C649">
        <v>6.2066550544559398</v>
      </c>
      <c r="D649">
        <v>5.7689580566473797</v>
      </c>
      <c r="E649">
        <v>7.8680552245339497</v>
      </c>
      <c r="F649">
        <v>6.5368512302362403</v>
      </c>
      <c r="G649">
        <v>6.5786073959256797</v>
      </c>
      <c r="H649">
        <v>6.1338268941135796</v>
      </c>
      <c r="I649">
        <v>6.0733389419943604</v>
      </c>
      <c r="J649">
        <v>6.53400866212165</v>
      </c>
      <c r="K649">
        <v>6.4987689503714599</v>
      </c>
      <c r="L649">
        <v>7.1556786543903099</v>
      </c>
      <c r="M649">
        <v>7.4175839171271596</v>
      </c>
      <c r="N649">
        <v>8.0024043880678093</v>
      </c>
      <c r="O649">
        <v>7.9085675096873898</v>
      </c>
      <c r="P649">
        <v>4.86023234540618</v>
      </c>
      <c r="Q649">
        <v>9.7703309644362406</v>
      </c>
    </row>
    <row r="650" spans="1:17">
      <c r="A650" t="s">
        <v>2566</v>
      </c>
      <c r="B650" s="16" t="s">
        <v>2567</v>
      </c>
      <c r="C650">
        <v>7.9129371762360199</v>
      </c>
      <c r="D650">
        <v>7.9452567959986897</v>
      </c>
      <c r="E650">
        <v>7.7246317272255904</v>
      </c>
      <c r="F650">
        <v>7.8537017077023297</v>
      </c>
      <c r="G650">
        <v>8.13215103816378</v>
      </c>
      <c r="H650">
        <v>8.5320393926451104</v>
      </c>
      <c r="I650">
        <v>8.3710502888009497</v>
      </c>
      <c r="J650">
        <v>8.1142350564911094</v>
      </c>
      <c r="K650">
        <v>8.3437973716010294</v>
      </c>
      <c r="L650">
        <v>8.0809694530319192</v>
      </c>
      <c r="M650">
        <v>8.2808855266118506</v>
      </c>
      <c r="N650">
        <v>7.9107109210076096</v>
      </c>
      <c r="O650">
        <v>8.2951224500131993</v>
      </c>
      <c r="P650">
        <v>8.4459082741881506</v>
      </c>
      <c r="Q650">
        <v>5.81282804418474</v>
      </c>
    </row>
    <row r="651" spans="1:17">
      <c r="A651" t="s">
        <v>2568</v>
      </c>
      <c r="B651" s="16" t="s">
        <v>2569</v>
      </c>
      <c r="C651">
        <v>7.6889384803510499</v>
      </c>
      <c r="D651">
        <v>7.0479209614188596</v>
      </c>
      <c r="E651">
        <v>9.5279931289815405</v>
      </c>
      <c r="F651">
        <v>7.8851281056233304</v>
      </c>
      <c r="G651">
        <v>8.6517674263876199</v>
      </c>
      <c r="H651">
        <v>4.07504641393726</v>
      </c>
      <c r="I651">
        <v>6.6358994312039501</v>
      </c>
      <c r="J651">
        <v>8.2343159244005708</v>
      </c>
      <c r="K651">
        <v>7.8565336172856703</v>
      </c>
      <c r="L651">
        <v>7.7258525509220997</v>
      </c>
      <c r="M651">
        <v>6.5674538731629699</v>
      </c>
      <c r="N651">
        <v>6.8139899586284596</v>
      </c>
      <c r="O651">
        <v>6.83758950304978</v>
      </c>
      <c r="P651">
        <v>4.9174589054378801</v>
      </c>
      <c r="Q651">
        <v>11.201804683747101</v>
      </c>
    </row>
    <row r="652" spans="1:17">
      <c r="A652" t="s">
        <v>2570</v>
      </c>
      <c r="B652" s="16" t="s">
        <v>2571</v>
      </c>
      <c r="C652">
        <v>7.2355193283311996</v>
      </c>
      <c r="D652">
        <v>7.0727943958298898</v>
      </c>
      <c r="E652">
        <v>5.5841231653957797</v>
      </c>
      <c r="F652">
        <v>5.9206345092620696</v>
      </c>
      <c r="G652">
        <v>6.56487182254026</v>
      </c>
      <c r="H652">
        <v>5.6808363808980902</v>
      </c>
      <c r="I652">
        <v>6.4584923515581396</v>
      </c>
      <c r="J652">
        <v>5.9097086530010401</v>
      </c>
      <c r="K652">
        <v>6.7941494051110496</v>
      </c>
      <c r="L652">
        <v>6.2100400854538496</v>
      </c>
      <c r="M652">
        <v>5.9390315793501296</v>
      </c>
      <c r="N652">
        <v>6.2592763242158096</v>
      </c>
      <c r="O652">
        <v>6.0284038541843801</v>
      </c>
      <c r="P652">
        <v>5.8197066879617596</v>
      </c>
      <c r="Q652">
        <v>7.3593062614465703</v>
      </c>
    </row>
    <row r="653" spans="1:17">
      <c r="A653" t="s">
        <v>2572</v>
      </c>
      <c r="B653" s="16" t="s">
        <v>2573</v>
      </c>
      <c r="C653">
        <v>7.4370270394313298</v>
      </c>
      <c r="D653">
        <v>7.2503925698015204</v>
      </c>
      <c r="E653">
        <v>6.9830103020752698</v>
      </c>
      <c r="F653">
        <v>7.51783483851856</v>
      </c>
      <c r="G653">
        <v>7.5522969472107997</v>
      </c>
      <c r="H653">
        <v>8.0567417925681699</v>
      </c>
      <c r="I653">
        <v>7.4500047402851104</v>
      </c>
      <c r="J653">
        <v>7.1517172549645798</v>
      </c>
      <c r="K653">
        <v>7.2343608793428498</v>
      </c>
      <c r="L653">
        <v>7.4688428657864696</v>
      </c>
      <c r="M653">
        <v>7.7945782694875998</v>
      </c>
      <c r="N653">
        <v>7.9788347363882597</v>
      </c>
      <c r="O653">
        <v>7.9123201108937904</v>
      </c>
      <c r="P653">
        <v>7.3429700170842302</v>
      </c>
      <c r="Q653">
        <v>6.6375058506955904</v>
      </c>
    </row>
    <row r="654" spans="1:17">
      <c r="A654" t="s">
        <v>2574</v>
      </c>
      <c r="B654" s="16" t="s">
        <v>2575</v>
      </c>
      <c r="C654">
        <v>9.0678119206845302</v>
      </c>
      <c r="D654">
        <v>8.9804476080895395</v>
      </c>
      <c r="E654">
        <v>8.8756122721508905</v>
      </c>
      <c r="F654">
        <v>8.7502854480027903</v>
      </c>
      <c r="G654">
        <v>8.9591115678948192</v>
      </c>
      <c r="H654">
        <v>8.6120205144128406</v>
      </c>
      <c r="I654">
        <v>8.8334082057340506</v>
      </c>
      <c r="J654">
        <v>8.7616441749356504</v>
      </c>
      <c r="K654">
        <v>8.9301208525050892</v>
      </c>
      <c r="L654">
        <v>8.72065837572036</v>
      </c>
      <c r="M654">
        <v>8.6070093252861195</v>
      </c>
      <c r="N654">
        <v>8.4387621139333007</v>
      </c>
      <c r="O654">
        <v>8.7391872477933106</v>
      </c>
      <c r="P654">
        <v>9.1218878970782207</v>
      </c>
      <c r="Q654">
        <v>8.2978683598244807</v>
      </c>
    </row>
    <row r="655" spans="1:17">
      <c r="A655" t="s">
        <v>2576</v>
      </c>
      <c r="B655" s="16" t="s">
        <v>2577</v>
      </c>
      <c r="C655">
        <v>8.1646008237611394</v>
      </c>
      <c r="D655">
        <v>8.1181718932362106</v>
      </c>
      <c r="E655">
        <v>8.39723465898612</v>
      </c>
      <c r="F655">
        <v>8.4143333071825008</v>
      </c>
      <c r="G655">
        <v>8.0706088457570306</v>
      </c>
      <c r="H655">
        <v>7.7918770233954904</v>
      </c>
      <c r="I655">
        <v>7.8689320229409301</v>
      </c>
      <c r="J655">
        <v>8.07752150924183</v>
      </c>
      <c r="K655">
        <v>7.99863113727399</v>
      </c>
      <c r="L655">
        <v>7.8653237159359</v>
      </c>
      <c r="M655">
        <v>7.8806535807340703</v>
      </c>
      <c r="N655">
        <v>7.8444311275022196</v>
      </c>
      <c r="O655">
        <v>7.91979610694084</v>
      </c>
      <c r="P655">
        <v>7.4384076816199602</v>
      </c>
      <c r="Q655">
        <v>8.6462459446333604</v>
      </c>
    </row>
    <row r="656" spans="1:17">
      <c r="A656" t="s">
        <v>2578</v>
      </c>
      <c r="B656" s="16" t="s">
        <v>2579</v>
      </c>
      <c r="C656">
        <v>6.1906908419129296</v>
      </c>
      <c r="D656">
        <v>6.3368934182824699</v>
      </c>
      <c r="E656">
        <v>7.4547805836906704</v>
      </c>
      <c r="F656">
        <v>6.8240794826410198</v>
      </c>
      <c r="G656">
        <v>6.8960099479567596</v>
      </c>
      <c r="H656">
        <v>6.0289964067317099</v>
      </c>
      <c r="I656">
        <v>6.6239335844977303</v>
      </c>
      <c r="J656">
        <v>6.9219572081632101</v>
      </c>
      <c r="K656">
        <v>6.7378440855087396</v>
      </c>
      <c r="L656">
        <v>7.0839309273197903</v>
      </c>
      <c r="M656">
        <v>6.8907371541918403</v>
      </c>
      <c r="N656">
        <v>6.2592763242158096</v>
      </c>
      <c r="O656">
        <v>6.7392804787759504</v>
      </c>
      <c r="P656">
        <v>6.1512012767569502</v>
      </c>
      <c r="Q656">
        <v>9.1612412986063401</v>
      </c>
    </row>
    <row r="657" spans="1:17">
      <c r="A657" t="s">
        <v>2580</v>
      </c>
      <c r="B657" s="16" t="s">
        <v>2581</v>
      </c>
      <c r="C657">
        <v>7.7922336118688396</v>
      </c>
      <c r="D657">
        <v>7.8383199839831903</v>
      </c>
      <c r="E657">
        <v>7.7006203336366701</v>
      </c>
      <c r="F657">
        <v>7.8537017077023297</v>
      </c>
      <c r="G657">
        <v>7.8289416707684198</v>
      </c>
      <c r="H657">
        <v>7.8437997351681696</v>
      </c>
      <c r="I657">
        <v>7.54158301079321</v>
      </c>
      <c r="J657">
        <v>7.4154608532188897</v>
      </c>
      <c r="K657">
        <v>7.5973487835831897</v>
      </c>
      <c r="L657">
        <v>7.7153536091611201</v>
      </c>
      <c r="M657">
        <v>7.98908282340083</v>
      </c>
      <c r="N657">
        <v>8.2230638122290305</v>
      </c>
      <c r="O657">
        <v>8.0515315784510708</v>
      </c>
      <c r="P657">
        <v>7.6445215638579098</v>
      </c>
      <c r="Q657">
        <v>7.5369478347710803</v>
      </c>
    </row>
    <row r="658" spans="1:17">
      <c r="A658" t="s">
        <v>2582</v>
      </c>
      <c r="B658" s="16" t="s">
        <v>2583</v>
      </c>
      <c r="C658">
        <v>8.1726802136666006</v>
      </c>
      <c r="D658">
        <v>7.9043523343970303</v>
      </c>
      <c r="E658">
        <v>11.2186485814047</v>
      </c>
      <c r="F658">
        <v>6.61425091901285</v>
      </c>
      <c r="G658">
        <v>7.8232101362540103</v>
      </c>
      <c r="H658">
        <v>7.6990693269590702</v>
      </c>
      <c r="I658">
        <v>7.6746579037287397</v>
      </c>
      <c r="J658">
        <v>8.4349478493047894</v>
      </c>
      <c r="K658">
        <v>9.8943995932870106</v>
      </c>
      <c r="L658">
        <v>8.0809694530319192</v>
      </c>
      <c r="M658">
        <v>8.2446631657826401</v>
      </c>
      <c r="N658">
        <v>9.0468586018356607</v>
      </c>
      <c r="O658">
        <v>8.5133455550428305</v>
      </c>
      <c r="P658">
        <v>8.4040201942323094</v>
      </c>
      <c r="Q658">
        <v>13.004857846931399</v>
      </c>
    </row>
    <row r="659" spans="1:17">
      <c r="A659" t="s">
        <v>2584</v>
      </c>
      <c r="B659" s="16" t="s">
        <v>2585</v>
      </c>
      <c r="C659">
        <v>7.37528481659107</v>
      </c>
      <c r="D659">
        <v>7.4342237009027397</v>
      </c>
      <c r="E659">
        <v>8.1240957126821698</v>
      </c>
      <c r="F659">
        <v>6.9739473769285203</v>
      </c>
      <c r="G659">
        <v>7.5453478201358104</v>
      </c>
      <c r="H659">
        <v>8.8437276848097603</v>
      </c>
      <c r="I659">
        <v>7.5729261680755497</v>
      </c>
      <c r="J659">
        <v>8.8493539734568305</v>
      </c>
      <c r="K659">
        <v>8.5065198679936902</v>
      </c>
      <c r="L659">
        <v>8.7258937154936795</v>
      </c>
      <c r="M659">
        <v>8.5759544813228707</v>
      </c>
      <c r="N659">
        <v>8.9653017478375396</v>
      </c>
      <c r="O659">
        <v>8.4215798301825497</v>
      </c>
      <c r="P659">
        <v>8.4504882485713804</v>
      </c>
      <c r="Q659">
        <v>8.9266120302692595</v>
      </c>
    </row>
    <row r="660" spans="1:17">
      <c r="A660" t="s">
        <v>2586</v>
      </c>
      <c r="B660" s="16" t="s">
        <v>2587</v>
      </c>
      <c r="C660">
        <v>5.0699158884914599</v>
      </c>
      <c r="D660">
        <v>4.60434225742737</v>
      </c>
      <c r="E660">
        <v>7.3453999532458001</v>
      </c>
      <c r="F660">
        <v>4.1611154638698196</v>
      </c>
      <c r="G660">
        <v>4.9315086277172604</v>
      </c>
      <c r="H660">
        <v>5.4261642208015903</v>
      </c>
      <c r="I660">
        <v>4.49496154099739</v>
      </c>
      <c r="J660">
        <v>5.7292439018102801</v>
      </c>
      <c r="K660">
        <v>5.92005741833845</v>
      </c>
      <c r="L660">
        <v>5.5961317021786998</v>
      </c>
      <c r="M660">
        <v>5.8813428890481303</v>
      </c>
      <c r="N660">
        <v>5.7063481960642797</v>
      </c>
      <c r="O660">
        <v>6.3067494936578301</v>
      </c>
      <c r="P660">
        <v>5.3440870543648904</v>
      </c>
      <c r="Q660">
        <v>7.6950435514148801</v>
      </c>
    </row>
    <row r="661" spans="1:17">
      <c r="A661" t="s">
        <v>2588</v>
      </c>
      <c r="B661" s="16" t="s">
        <v>2589</v>
      </c>
      <c r="C661">
        <v>9.4195858090858593</v>
      </c>
      <c r="D661">
        <v>9.2379174034170006</v>
      </c>
      <c r="E661">
        <v>8.5256979587705306</v>
      </c>
      <c r="F661">
        <v>8.4892474445077895</v>
      </c>
      <c r="G661">
        <v>8.7087945240318305</v>
      </c>
      <c r="H661">
        <v>7.7269922592491502</v>
      </c>
      <c r="I661">
        <v>8.5134193985769908</v>
      </c>
      <c r="J661">
        <v>7.4986792321813898</v>
      </c>
      <c r="K661">
        <v>9.2471201068674809</v>
      </c>
      <c r="L661">
        <v>9.0330269246966601</v>
      </c>
      <c r="M661">
        <v>8.6352590363720392</v>
      </c>
      <c r="N661">
        <v>8.9843540991634896</v>
      </c>
      <c r="O661">
        <v>8.7559813944874794</v>
      </c>
      <c r="P661">
        <v>7.9004119547792602</v>
      </c>
      <c r="Q661">
        <v>10.9895862410925</v>
      </c>
    </row>
    <row r="662" spans="1:17">
      <c r="A662" t="s">
        <v>2590</v>
      </c>
      <c r="B662" s="16" t="s">
        <v>2591</v>
      </c>
      <c r="C662">
        <v>11.0225959130406</v>
      </c>
      <c r="D662">
        <v>11.123838078190699</v>
      </c>
      <c r="E662">
        <v>11.1052298871552</v>
      </c>
      <c r="F662">
        <v>10.547434174657701</v>
      </c>
      <c r="G662">
        <v>10.871879960174899</v>
      </c>
      <c r="H662">
        <v>9.7128326290617899</v>
      </c>
      <c r="I662">
        <v>10.856225340967001</v>
      </c>
      <c r="J662">
        <v>10.208258038269699</v>
      </c>
      <c r="K662">
        <v>11.0603104816542</v>
      </c>
      <c r="L662">
        <v>10.7371078522388</v>
      </c>
      <c r="M662">
        <v>10.2222729348701</v>
      </c>
      <c r="N662">
        <v>9.8481974146136899</v>
      </c>
      <c r="O662">
        <v>10.487797450400899</v>
      </c>
      <c r="P662">
        <v>10.853799675906201</v>
      </c>
      <c r="Q662">
        <v>11.5193672609864</v>
      </c>
    </row>
    <row r="663" spans="1:17">
      <c r="A663" t="s">
        <v>2592</v>
      </c>
      <c r="B663" s="16" t="s">
        <v>2593</v>
      </c>
      <c r="C663">
        <v>6.0909271146733497</v>
      </c>
      <c r="D663">
        <v>6.2950113593511103</v>
      </c>
      <c r="E663">
        <v>6.1130249648544597</v>
      </c>
      <c r="F663">
        <v>5.8299906224742504</v>
      </c>
      <c r="G663">
        <v>6.2233634368604598</v>
      </c>
      <c r="H663">
        <v>6.1505664765725898</v>
      </c>
      <c r="I663">
        <v>5.7570104949229499</v>
      </c>
      <c r="J663">
        <v>5.6937689133072196</v>
      </c>
      <c r="K663">
        <v>5.7577399825847202</v>
      </c>
      <c r="L663">
        <v>5.7714733083332499</v>
      </c>
      <c r="M663">
        <v>6.2199377007149002</v>
      </c>
      <c r="N663">
        <v>6.3945887170643596</v>
      </c>
      <c r="O663">
        <v>6.7892790834488199</v>
      </c>
      <c r="P663">
        <v>5.7609673977777103</v>
      </c>
      <c r="Q663">
        <v>5.09416193408443</v>
      </c>
    </row>
    <row r="664" spans="1:17">
      <c r="A664" t="s">
        <v>2594</v>
      </c>
      <c r="B664" s="16" t="s">
        <v>2595</v>
      </c>
      <c r="C664">
        <v>8.7247814586871506</v>
      </c>
      <c r="D664">
        <v>8.5241658050131406</v>
      </c>
      <c r="E664">
        <v>8.8357842788791707</v>
      </c>
      <c r="F664">
        <v>8.5295590110989306</v>
      </c>
      <c r="G664">
        <v>8.4583860340578791</v>
      </c>
      <c r="H664">
        <v>9.2067550841170007</v>
      </c>
      <c r="I664">
        <v>8.7645730010254006</v>
      </c>
      <c r="J664">
        <v>9.0102284591973199</v>
      </c>
      <c r="K664">
        <v>8.4896350872864605</v>
      </c>
      <c r="L664">
        <v>8.5451882802659291</v>
      </c>
      <c r="M664">
        <v>8.8283199413882496</v>
      </c>
      <c r="N664">
        <v>8.6857568879679796</v>
      </c>
      <c r="O664">
        <v>8.7787585416736906</v>
      </c>
      <c r="P664">
        <v>8.9675188779358592</v>
      </c>
      <c r="Q664">
        <v>7.3593062614465703</v>
      </c>
    </row>
    <row r="665" spans="1:17">
      <c r="A665" t="s">
        <v>2596</v>
      </c>
      <c r="B665" s="16" t="s">
        <v>2597</v>
      </c>
      <c r="C665">
        <v>7.2508883405074904</v>
      </c>
      <c r="D665">
        <v>7.22104175143473</v>
      </c>
      <c r="E665">
        <v>6.5336684091712298</v>
      </c>
      <c r="F665">
        <v>7.0233102594783396</v>
      </c>
      <c r="G665">
        <v>7.8000530865117303</v>
      </c>
      <c r="H665">
        <v>7.51909715540177</v>
      </c>
      <c r="I665">
        <v>7.3665820046063004</v>
      </c>
      <c r="J665">
        <v>7.1257495591542801</v>
      </c>
      <c r="K665">
        <v>7.34506521812781</v>
      </c>
      <c r="L665">
        <v>6.9377613713991799</v>
      </c>
      <c r="M665">
        <v>7.1663040353360197</v>
      </c>
      <c r="N665">
        <v>7.4508466303633201</v>
      </c>
      <c r="O665">
        <v>7.1995023503709197</v>
      </c>
      <c r="P665">
        <v>8.2015403546064007</v>
      </c>
      <c r="Q665">
        <v>6.2843132996066204</v>
      </c>
    </row>
    <row r="666" spans="1:17">
      <c r="A666" t="s">
        <v>2598</v>
      </c>
      <c r="B666" s="16" t="e">
        <v>#N/A</v>
      </c>
      <c r="C666">
        <v>6.72059742475225</v>
      </c>
      <c r="D666">
        <v>6.4682081689808504</v>
      </c>
      <c r="E666">
        <v>6.9696497428925097</v>
      </c>
      <c r="F666">
        <v>6.24811637945347</v>
      </c>
      <c r="G666">
        <v>6.6712248272836403</v>
      </c>
      <c r="H666">
        <v>4.43015569855271</v>
      </c>
      <c r="I666">
        <v>5.9240666568416502</v>
      </c>
      <c r="J666">
        <v>5.2529193450356404</v>
      </c>
      <c r="K666">
        <v>6.5433294448369299</v>
      </c>
      <c r="L666">
        <v>6.8729551756282499</v>
      </c>
      <c r="M666">
        <v>5.7092205097854203</v>
      </c>
      <c r="N666">
        <v>6.0003540804802604</v>
      </c>
      <c r="O666">
        <v>5.5096284263065902</v>
      </c>
      <c r="P666">
        <v>4.7374550361106396</v>
      </c>
      <c r="Q666">
        <v>8.8614637697687808</v>
      </c>
    </row>
    <row r="667" spans="1:17">
      <c r="A667" t="s">
        <v>2599</v>
      </c>
      <c r="B667" s="16" t="s">
        <v>2600</v>
      </c>
      <c r="C667">
        <v>8.8634624740799204</v>
      </c>
      <c r="D667">
        <v>8.8972425085456095</v>
      </c>
      <c r="E667">
        <v>7.82428779508641</v>
      </c>
      <c r="F667">
        <v>8.9774887579080094</v>
      </c>
      <c r="G667">
        <v>9.0403423531070199</v>
      </c>
      <c r="H667">
        <v>8.6620148468596092</v>
      </c>
      <c r="I667">
        <v>8.4235252308595108</v>
      </c>
      <c r="J667">
        <v>8.3646757548681894</v>
      </c>
      <c r="K667">
        <v>8.7692270599260205</v>
      </c>
      <c r="L667">
        <v>8.2061649236105101</v>
      </c>
      <c r="M667">
        <v>8.9212538245851594</v>
      </c>
      <c r="N667">
        <v>8.95326492828063</v>
      </c>
      <c r="O667">
        <v>8.6476579055979901</v>
      </c>
      <c r="P667">
        <v>9.2429617997665794</v>
      </c>
      <c r="Q667">
        <v>8.0859864702427604</v>
      </c>
    </row>
    <row r="668" spans="1:17">
      <c r="A668" t="s">
        <v>2601</v>
      </c>
      <c r="B668" s="16" t="s">
        <v>2602</v>
      </c>
      <c r="C668">
        <v>7.6255629785324803</v>
      </c>
      <c r="D668">
        <v>7.7384037862157697</v>
      </c>
      <c r="E668">
        <v>7.8680552245339497</v>
      </c>
      <c r="F668">
        <v>7.8762188970193696</v>
      </c>
      <c r="G668">
        <v>7.4518143959800103</v>
      </c>
      <c r="H668">
        <v>8.5193310342854893</v>
      </c>
      <c r="I668">
        <v>7.73684836790276</v>
      </c>
      <c r="J668">
        <v>7.8190201706815401</v>
      </c>
      <c r="K668">
        <v>7.7565037701865798</v>
      </c>
      <c r="L668">
        <v>7.9120326900075399</v>
      </c>
      <c r="M668">
        <v>7.8770162411928304</v>
      </c>
      <c r="N668">
        <v>7.8702856166430299</v>
      </c>
      <c r="O668">
        <v>7.8510725175134199</v>
      </c>
      <c r="P668">
        <v>7.9004119547792602</v>
      </c>
      <c r="Q668">
        <v>7.3593062614465703</v>
      </c>
    </row>
    <row r="669" spans="1:17">
      <c r="A669" t="s">
        <v>2603</v>
      </c>
      <c r="B669" s="16" t="s">
        <v>2604</v>
      </c>
      <c r="C669">
        <v>7.5592672169978901</v>
      </c>
      <c r="D669">
        <v>7.6640926962257998</v>
      </c>
      <c r="E669">
        <v>7.3350308563673403</v>
      </c>
      <c r="F669">
        <v>7.60134058068786</v>
      </c>
      <c r="G669">
        <v>7.9390274049864802</v>
      </c>
      <c r="H669">
        <v>7.2684043305091297</v>
      </c>
      <c r="I669">
        <v>7.4088983623328302</v>
      </c>
      <c r="J669">
        <v>7.4047115721353602</v>
      </c>
      <c r="K669">
        <v>7.6388177437481604</v>
      </c>
      <c r="L669">
        <v>7.66713700139832</v>
      </c>
      <c r="M669">
        <v>7.5097861683678904</v>
      </c>
      <c r="N669">
        <v>7.6128423779248298</v>
      </c>
      <c r="O669">
        <v>7.44748021483014</v>
      </c>
      <c r="P669">
        <v>7.3625711812439798</v>
      </c>
      <c r="Q669">
        <v>6.9204191934356096</v>
      </c>
    </row>
    <row r="670" spans="1:17">
      <c r="A670" t="s">
        <v>2605</v>
      </c>
      <c r="B670" s="16" t="s">
        <v>2606</v>
      </c>
      <c r="C670">
        <v>7.2585116198467396</v>
      </c>
      <c r="D670">
        <v>7.3887746291273704</v>
      </c>
      <c r="E670">
        <v>7.7560363072709002</v>
      </c>
      <c r="F670">
        <v>8.0287157893436998</v>
      </c>
      <c r="G670">
        <v>7.6397078758824399</v>
      </c>
      <c r="H670">
        <v>8.0567417925681699</v>
      </c>
      <c r="I670">
        <v>7.6513599516244</v>
      </c>
      <c r="J670">
        <v>7.9940158284048604</v>
      </c>
      <c r="K670">
        <v>7.3261386574122698</v>
      </c>
      <c r="L670">
        <v>7.5300544138344296</v>
      </c>
      <c r="M670">
        <v>8.03875604054479</v>
      </c>
      <c r="N670">
        <v>7.8020733967153699</v>
      </c>
      <c r="O670">
        <v>8.2572772677931798</v>
      </c>
      <c r="P670">
        <v>7.9004119547792602</v>
      </c>
      <c r="Q670">
        <v>6.2843132996066204</v>
      </c>
    </row>
    <row r="671" spans="1:17">
      <c r="A671" t="s">
        <v>2607</v>
      </c>
      <c r="B671" s="16" t="s">
        <v>952</v>
      </c>
      <c r="C671">
        <v>11.0125090637839</v>
      </c>
      <c r="D671">
        <v>10.952331376438901</v>
      </c>
      <c r="E671">
        <v>10.8264463492348</v>
      </c>
      <c r="F671">
        <v>10.621211818655899</v>
      </c>
      <c r="G671">
        <v>10.766171811611301</v>
      </c>
      <c r="H671">
        <v>9.8724467028866201</v>
      </c>
      <c r="I671">
        <v>11.0179119448979</v>
      </c>
      <c r="J671">
        <v>10.065670990786399</v>
      </c>
      <c r="K671">
        <v>11.590091807883899</v>
      </c>
      <c r="L671">
        <v>10.840854894537999</v>
      </c>
      <c r="M671">
        <v>10.331196091128501</v>
      </c>
      <c r="N671">
        <v>9.9253854287350407</v>
      </c>
      <c r="O671">
        <v>10.467553248429001</v>
      </c>
      <c r="P671">
        <v>10.6409816243008</v>
      </c>
      <c r="Q671">
        <v>11.8056899963272</v>
      </c>
    </row>
    <row r="672" spans="1:17">
      <c r="A672" t="s">
        <v>2608</v>
      </c>
      <c r="B672" s="16" t="s">
        <v>2609</v>
      </c>
      <c r="C672">
        <v>7.9415959982077302</v>
      </c>
      <c r="D672">
        <v>8.0900806023994694</v>
      </c>
      <c r="E672">
        <v>8.0875472091364102</v>
      </c>
      <c r="F672">
        <v>8.0166065363382408</v>
      </c>
      <c r="G672">
        <v>8.1181805203670496</v>
      </c>
      <c r="H672">
        <v>8.2803897336385006</v>
      </c>
      <c r="I672">
        <v>8.0220417789613894</v>
      </c>
      <c r="J672">
        <v>7.8784523587356903</v>
      </c>
      <c r="K672">
        <v>7.8388556660498798</v>
      </c>
      <c r="L672">
        <v>7.7872872960004802</v>
      </c>
      <c r="M672">
        <v>7.9306346553721703</v>
      </c>
      <c r="N672">
        <v>8.0438816611613593</v>
      </c>
      <c r="O672">
        <v>8.1908767402407392</v>
      </c>
      <c r="P672">
        <v>8.1851428746972594</v>
      </c>
      <c r="Q672">
        <v>6.2843132996066204</v>
      </c>
    </row>
    <row r="673" spans="1:17">
      <c r="A673" t="s">
        <v>2610</v>
      </c>
      <c r="B673" s="16" t="s">
        <v>578</v>
      </c>
      <c r="C673">
        <v>9.0956875136298301</v>
      </c>
      <c r="D673">
        <v>9.11988836849903</v>
      </c>
      <c r="E673">
        <v>9.1481392404634398</v>
      </c>
      <c r="F673">
        <v>9.3892907438401298</v>
      </c>
      <c r="G673">
        <v>9.0623876523432507</v>
      </c>
      <c r="H673">
        <v>10.7070182196343</v>
      </c>
      <c r="I673">
        <v>9.7453412566042807</v>
      </c>
      <c r="J673">
        <v>9.9887185963880896</v>
      </c>
      <c r="K673">
        <v>9.0327427382952301</v>
      </c>
      <c r="L673">
        <v>9.6311338727513895</v>
      </c>
      <c r="M673">
        <v>9.97953181704138</v>
      </c>
      <c r="N673">
        <v>9.8325143460905409</v>
      </c>
      <c r="O673">
        <v>9.9192255685567599</v>
      </c>
      <c r="P673">
        <v>9.9887255819218108</v>
      </c>
      <c r="Q673">
        <v>6.6375058506955904</v>
      </c>
    </row>
    <row r="674" spans="1:17">
      <c r="A674" t="s">
        <v>2611</v>
      </c>
      <c r="B674" s="16" t="s">
        <v>2612</v>
      </c>
      <c r="C674">
        <v>7.7496407277196804</v>
      </c>
      <c r="D674">
        <v>7.9181166402653496</v>
      </c>
      <c r="E674">
        <v>7.6089837707041497</v>
      </c>
      <c r="F674">
        <v>7.8445953114530003</v>
      </c>
      <c r="G674">
        <v>7.7586098137260304</v>
      </c>
      <c r="H674">
        <v>8.6298641896015198</v>
      </c>
      <c r="I674">
        <v>7.91854998681828</v>
      </c>
      <c r="J674">
        <v>8.2160084787111796</v>
      </c>
      <c r="K674">
        <v>7.7798557666686099</v>
      </c>
      <c r="L674">
        <v>7.9438503763767896</v>
      </c>
      <c r="M674">
        <v>8.2219113321599</v>
      </c>
      <c r="N674">
        <v>8.1277094761903292</v>
      </c>
      <c r="O674">
        <v>7.9383180626190599</v>
      </c>
      <c r="P674">
        <v>8.4596047728611197</v>
      </c>
      <c r="Q674">
        <v>5.09416193408443</v>
      </c>
    </row>
    <row r="675" spans="1:17">
      <c r="A675" t="s">
        <v>2613</v>
      </c>
      <c r="B675" s="16" t="s">
        <v>2614</v>
      </c>
      <c r="C675">
        <v>5.7183074214133596</v>
      </c>
      <c r="D675">
        <v>5.4969810266401202</v>
      </c>
      <c r="E675">
        <v>5.6194037323530299</v>
      </c>
      <c r="F675">
        <v>6.1321346925860896</v>
      </c>
      <c r="G675">
        <v>5.9320947005070197</v>
      </c>
      <c r="H675">
        <v>6.1338268941135796</v>
      </c>
      <c r="I675">
        <v>6.8965999036849004</v>
      </c>
      <c r="J675">
        <v>6.3990475039817403</v>
      </c>
      <c r="K675">
        <v>6.7849177277433901</v>
      </c>
      <c r="L675">
        <v>7.2821357100021897</v>
      </c>
      <c r="M675">
        <v>7.0219867367997404</v>
      </c>
      <c r="N675">
        <v>7.2207516763421502</v>
      </c>
      <c r="O675">
        <v>6.3067494936578301</v>
      </c>
      <c r="P675">
        <v>6.7973461474338004</v>
      </c>
      <c r="Q675">
        <v>7.8374797051227896</v>
      </c>
    </row>
    <row r="676" spans="1:17">
      <c r="A676" t="s">
        <v>2615</v>
      </c>
      <c r="B676" s="16" t="s">
        <v>2616</v>
      </c>
      <c r="C676">
        <v>8.3398476192920992</v>
      </c>
      <c r="D676">
        <v>8.2796641673518891</v>
      </c>
      <c r="E676">
        <v>8.5749206921932899</v>
      </c>
      <c r="F676">
        <v>8.3578776620644302</v>
      </c>
      <c r="G676">
        <v>8.3228658272726506</v>
      </c>
      <c r="H676">
        <v>8.2537801457712092</v>
      </c>
      <c r="I676">
        <v>8.4131819569564108</v>
      </c>
      <c r="J676">
        <v>8.4428400524153204</v>
      </c>
      <c r="K676">
        <v>8.4981021980709208</v>
      </c>
      <c r="L676">
        <v>8.5716012357427598</v>
      </c>
      <c r="M676">
        <v>8.4272825293791307</v>
      </c>
      <c r="N676">
        <v>8.3715943384144005</v>
      </c>
      <c r="O676">
        <v>8.3487061914870999</v>
      </c>
      <c r="P676">
        <v>7.97227064984164</v>
      </c>
      <c r="Q676">
        <v>9.3151344269335699</v>
      </c>
    </row>
    <row r="677" spans="1:17">
      <c r="A677" t="s">
        <v>2617</v>
      </c>
      <c r="B677" s="16" t="s">
        <v>2618</v>
      </c>
      <c r="C677">
        <v>8.3682632423587595</v>
      </c>
      <c r="D677">
        <v>7.9226756640482803</v>
      </c>
      <c r="E677">
        <v>8.9987634484544898</v>
      </c>
      <c r="F677">
        <v>8.1519184688716102</v>
      </c>
      <c r="G677">
        <v>9.0078921611616298</v>
      </c>
      <c r="H677">
        <v>5.7708923211985397</v>
      </c>
      <c r="I677">
        <v>8.1058029072197897</v>
      </c>
      <c r="J677">
        <v>6.7020132302250701</v>
      </c>
      <c r="K677">
        <v>8.5478863671486494</v>
      </c>
      <c r="L677">
        <v>9.0287973660831309</v>
      </c>
      <c r="M677">
        <v>8.7188637194783407</v>
      </c>
      <c r="N677">
        <v>9.1788295207507495</v>
      </c>
      <c r="O677">
        <v>8.0950982544288497</v>
      </c>
      <c r="P677">
        <v>6.5454517148896398</v>
      </c>
      <c r="Q677">
        <v>10.6276941706183</v>
      </c>
    </row>
    <row r="678" spans="1:17">
      <c r="A678" t="s">
        <v>2619</v>
      </c>
      <c r="B678" s="16" t="s">
        <v>2620</v>
      </c>
      <c r="C678">
        <v>8.9458826417200292</v>
      </c>
      <c r="D678">
        <v>8.8525741604164896</v>
      </c>
      <c r="E678">
        <v>8.2396334872969206</v>
      </c>
      <c r="F678">
        <v>8.5825247583504503</v>
      </c>
      <c r="G678">
        <v>8.9220817801322791</v>
      </c>
      <c r="H678">
        <v>8.7705524145982405</v>
      </c>
      <c r="I678">
        <v>9.8614347676386895</v>
      </c>
      <c r="J678">
        <v>8.2878828855403395</v>
      </c>
      <c r="K678">
        <v>9.1139315316907297</v>
      </c>
      <c r="L678">
        <v>10.144462389059299</v>
      </c>
      <c r="M678">
        <v>9.4091724825328402</v>
      </c>
      <c r="N678">
        <v>9.6903898465138791</v>
      </c>
      <c r="O678">
        <v>8.6766142503634605</v>
      </c>
      <c r="P678">
        <v>9.5443563428054397</v>
      </c>
      <c r="Q678">
        <v>9.3151344269335699</v>
      </c>
    </row>
    <row r="679" spans="1:17">
      <c r="A679" t="s">
        <v>2621</v>
      </c>
      <c r="B679" s="16" t="s">
        <v>2622</v>
      </c>
      <c r="C679">
        <v>5.3319193517173096</v>
      </c>
      <c r="D679">
        <v>5.4459441552918904</v>
      </c>
      <c r="E679">
        <v>4.9023702390828996</v>
      </c>
      <c r="F679">
        <v>4.1611154638698196</v>
      </c>
      <c r="G679">
        <v>5.2138164621762604</v>
      </c>
      <c r="H679">
        <v>4.7946750266686298</v>
      </c>
      <c r="I679">
        <v>5.5153350959386502</v>
      </c>
      <c r="J679">
        <v>4.2567562628296498</v>
      </c>
      <c r="K679">
        <v>5.6790613626604003</v>
      </c>
      <c r="L679">
        <v>4.5555022990765597</v>
      </c>
      <c r="M679">
        <v>4.9201667747551001</v>
      </c>
      <c r="N679">
        <v>5.2701073739484503</v>
      </c>
      <c r="O679">
        <v>4.9681956947275898</v>
      </c>
      <c r="P679">
        <v>5.1710851092644097</v>
      </c>
      <c r="Q679">
        <v>6.2843132996066204</v>
      </c>
    </row>
    <row r="680" spans="1:17">
      <c r="A680" t="s">
        <v>2623</v>
      </c>
      <c r="B680" s="16" t="s">
        <v>2624</v>
      </c>
      <c r="C680">
        <v>8.3362559508957901</v>
      </c>
      <c r="D680">
        <v>8.3725336166029098</v>
      </c>
      <c r="E680">
        <v>8.1120155991633105</v>
      </c>
      <c r="F680">
        <v>8.9288068687290707</v>
      </c>
      <c r="G680">
        <v>8.7149938523839801</v>
      </c>
      <c r="H680">
        <v>8.6877969187679192</v>
      </c>
      <c r="I680">
        <v>8.3781583099535393</v>
      </c>
      <c r="J680">
        <v>8.4584960011113193</v>
      </c>
      <c r="K680">
        <v>8.3089263249377101</v>
      </c>
      <c r="L680">
        <v>8.4407962491744506</v>
      </c>
      <c r="M680">
        <v>9.2097863069481196</v>
      </c>
      <c r="N680">
        <v>9.3428081906380207</v>
      </c>
      <c r="O680">
        <v>9.0115958906647098</v>
      </c>
      <c r="P680">
        <v>8.0467780289509605</v>
      </c>
      <c r="Q680">
        <v>8.2978683598244807</v>
      </c>
    </row>
    <row r="681" spans="1:17">
      <c r="A681" t="s">
        <v>2625</v>
      </c>
      <c r="B681" s="16" t="s">
        <v>2626</v>
      </c>
      <c r="C681">
        <v>7.4897681856301501</v>
      </c>
      <c r="D681">
        <v>7.27201870183272</v>
      </c>
      <c r="E681">
        <v>7.0732031344058202</v>
      </c>
      <c r="F681">
        <v>7.4533613238303902</v>
      </c>
      <c r="G681">
        <v>7.2442399160463804</v>
      </c>
      <c r="H681">
        <v>8.5032864079763293</v>
      </c>
      <c r="I681">
        <v>7.6513599516244</v>
      </c>
      <c r="J681">
        <v>7.6519313377832301</v>
      </c>
      <c r="K681">
        <v>7.3513190868800704</v>
      </c>
      <c r="L681">
        <v>7.5240491607406703</v>
      </c>
      <c r="M681">
        <v>7.6357224685661302</v>
      </c>
      <c r="N681">
        <v>7.80743676056181</v>
      </c>
      <c r="O681">
        <v>7.8194433121759603</v>
      </c>
      <c r="P681">
        <v>7.6039486052672203</v>
      </c>
      <c r="Q681">
        <v>6.9204191934356096</v>
      </c>
    </row>
    <row r="682" spans="1:17">
      <c r="A682" t="s">
        <v>2627</v>
      </c>
      <c r="B682" s="16" t="s">
        <v>2628</v>
      </c>
      <c r="C682">
        <v>8.4863890191497902</v>
      </c>
      <c r="D682">
        <v>8.2973198077990098</v>
      </c>
      <c r="E682">
        <v>8.3414283180129196</v>
      </c>
      <c r="F682">
        <v>8.4387320258104292</v>
      </c>
      <c r="G682">
        <v>8.4546857263421007</v>
      </c>
      <c r="H682">
        <v>8.3856769029464395</v>
      </c>
      <c r="I682">
        <v>8.0220417789613894</v>
      </c>
      <c r="J682">
        <v>8.0011625238853892</v>
      </c>
      <c r="K682">
        <v>8.1532055312937395</v>
      </c>
      <c r="L682">
        <v>8.1873059842096403</v>
      </c>
      <c r="M682">
        <v>8.4857415116602404</v>
      </c>
      <c r="N682">
        <v>8.5863722704926904</v>
      </c>
      <c r="O682">
        <v>8.3734090430531296</v>
      </c>
      <c r="P682">
        <v>7.9070947450876101</v>
      </c>
      <c r="Q682">
        <v>9.4977003000167599</v>
      </c>
    </row>
    <row r="683" spans="1:17">
      <c r="A683" t="s">
        <v>2629</v>
      </c>
      <c r="B683" s="16" t="s">
        <v>2630</v>
      </c>
      <c r="C683">
        <v>8.0812129199333906</v>
      </c>
      <c r="D683">
        <v>8.0109507769869008</v>
      </c>
      <c r="E683">
        <v>8.1655959374263993</v>
      </c>
      <c r="F683">
        <v>8.0605181659548801</v>
      </c>
      <c r="G683">
        <v>7.6591472706832002</v>
      </c>
      <c r="H683">
        <v>7.5877283646995997</v>
      </c>
      <c r="I683">
        <v>7.73684836790276</v>
      </c>
      <c r="J683">
        <v>7.6473812472211504</v>
      </c>
      <c r="K683">
        <v>7.7982684269121396</v>
      </c>
      <c r="L683">
        <v>7.7822666868784101</v>
      </c>
      <c r="M683">
        <v>7.3973960129381897</v>
      </c>
      <c r="N683">
        <v>6.9368440474839899</v>
      </c>
      <c r="O683">
        <v>7.3893804998512502</v>
      </c>
      <c r="P683">
        <v>7.9004119547792602</v>
      </c>
      <c r="Q683">
        <v>7.1565710053807701</v>
      </c>
    </row>
    <row r="684" spans="1:17">
      <c r="A684" t="s">
        <v>2631</v>
      </c>
      <c r="B684" s="16" t="s">
        <v>2632</v>
      </c>
      <c r="C684">
        <v>4.1513583524311999</v>
      </c>
      <c r="D684">
        <v>3.9548310731697001</v>
      </c>
      <c r="E684">
        <v>5.2175717649130604</v>
      </c>
      <c r="F684">
        <v>4.7864910140196502</v>
      </c>
      <c r="G684">
        <v>5.2138164621762604</v>
      </c>
      <c r="H684">
        <v>4.1560374762891303</v>
      </c>
      <c r="I684">
        <v>4.49496154099739</v>
      </c>
      <c r="J684">
        <v>4.4114342089532403</v>
      </c>
      <c r="K684">
        <v>5.14095204503435</v>
      </c>
      <c r="L684">
        <v>5.1595357015461403</v>
      </c>
      <c r="M684">
        <v>5.1141768100933502</v>
      </c>
      <c r="N684">
        <v>5.7968381761637398</v>
      </c>
      <c r="O684">
        <v>4.8406433623781604</v>
      </c>
      <c r="P684">
        <v>3.9363215208704698</v>
      </c>
      <c r="Q684">
        <v>5.09416193408443</v>
      </c>
    </row>
    <row r="685" spans="1:17">
      <c r="A685" t="s">
        <v>2633</v>
      </c>
      <c r="B685" s="16" t="s">
        <v>2634</v>
      </c>
      <c r="C685">
        <v>5.7841390782753797</v>
      </c>
      <c r="D685">
        <v>5.80952916847931</v>
      </c>
      <c r="E685">
        <v>5.1699772735735099</v>
      </c>
      <c r="F685">
        <v>5.77264523713907</v>
      </c>
      <c r="G685">
        <v>6.3572259687739301</v>
      </c>
      <c r="H685">
        <v>5.3395340803022098</v>
      </c>
      <c r="I685">
        <v>5.7570104949229499</v>
      </c>
      <c r="J685">
        <v>5.7808175510722997</v>
      </c>
      <c r="K685">
        <v>5.9369845976997899</v>
      </c>
      <c r="L685">
        <v>5.7296673572142103</v>
      </c>
      <c r="M685">
        <v>5.9807945513988896</v>
      </c>
      <c r="N685">
        <v>6.0920352636291799</v>
      </c>
      <c r="O685">
        <v>5.6989257412374803</v>
      </c>
      <c r="P685">
        <v>6.3814054639084601</v>
      </c>
      <c r="Q685">
        <v>5.09416193408443</v>
      </c>
    </row>
    <row r="686" spans="1:17">
      <c r="A686" t="s">
        <v>2635</v>
      </c>
      <c r="B686" s="16" t="s">
        <v>2636</v>
      </c>
      <c r="C686">
        <v>6.1416886309143299</v>
      </c>
      <c r="D686">
        <v>6.1613914259344904</v>
      </c>
      <c r="E686">
        <v>6.2527945319371199</v>
      </c>
      <c r="F686">
        <v>6.24811637945347</v>
      </c>
      <c r="G686">
        <v>6.4648297334768499</v>
      </c>
      <c r="H686">
        <v>6.1338268941135796</v>
      </c>
      <c r="I686">
        <v>5.9240666568416502</v>
      </c>
      <c r="J686">
        <v>6.4629296012030801</v>
      </c>
      <c r="K686">
        <v>6.2251059939957996</v>
      </c>
      <c r="L686">
        <v>6.1165539736613903</v>
      </c>
      <c r="M686">
        <v>6.8011855940232602</v>
      </c>
      <c r="N686">
        <v>6.55705140501294</v>
      </c>
      <c r="O686">
        <v>6.4693817185352103</v>
      </c>
      <c r="P686">
        <v>5.4975049655279902</v>
      </c>
      <c r="Q686">
        <v>5.81282804418474</v>
      </c>
    </row>
    <row r="687" spans="1:17">
      <c r="A687" t="s">
        <v>2637</v>
      </c>
      <c r="B687" s="16" t="s">
        <v>2638</v>
      </c>
      <c r="C687">
        <v>11.8259129162901</v>
      </c>
      <c r="D687">
        <v>11.876161834630601</v>
      </c>
      <c r="E687">
        <v>12.1123921771869</v>
      </c>
      <c r="F687">
        <v>11.8545456365005</v>
      </c>
      <c r="G687">
        <v>11.761817905958999</v>
      </c>
      <c r="H687">
        <v>12.6463928447046</v>
      </c>
      <c r="I687">
        <v>11.9392554098039</v>
      </c>
      <c r="J687">
        <v>11.954228979837</v>
      </c>
      <c r="K687">
        <v>11.8091333498773</v>
      </c>
      <c r="L687">
        <v>12.0082331999141</v>
      </c>
      <c r="M687">
        <v>12.092890224826499</v>
      </c>
      <c r="N687">
        <v>12.1592170877403</v>
      </c>
      <c r="O687">
        <v>12.1732325811856</v>
      </c>
      <c r="P687">
        <v>11.922667678142</v>
      </c>
      <c r="Q687">
        <v>12.1020158235066</v>
      </c>
    </row>
    <row r="688" spans="1:17">
      <c r="A688" t="s">
        <v>2639</v>
      </c>
      <c r="B688" s="16" t="s">
        <v>2640</v>
      </c>
      <c r="C688">
        <v>13.842645258531499</v>
      </c>
      <c r="D688">
        <v>13.771831544517999</v>
      </c>
      <c r="E688">
        <v>14.247128011077001</v>
      </c>
      <c r="F688">
        <v>14.393600824075101</v>
      </c>
      <c r="G688">
        <v>14.171305304663999</v>
      </c>
      <c r="H688">
        <v>14.2549652347465</v>
      </c>
      <c r="I688">
        <v>13.7575307931377</v>
      </c>
      <c r="J688">
        <v>14.346166720071601</v>
      </c>
      <c r="K688">
        <v>13.7932372515191</v>
      </c>
      <c r="L688">
        <v>13.8795402420545</v>
      </c>
      <c r="M688">
        <v>14.160383882241399</v>
      </c>
      <c r="N688">
        <v>14.8903923926012</v>
      </c>
      <c r="O688">
        <v>14.2540424475928</v>
      </c>
      <c r="P688">
        <v>13.0662819295974</v>
      </c>
      <c r="Q688">
        <v>15.0245410040578</v>
      </c>
    </row>
    <row r="689" spans="1:17">
      <c r="A689" t="s">
        <v>2641</v>
      </c>
      <c r="B689" s="16" t="s">
        <v>2642</v>
      </c>
      <c r="C689">
        <v>12.0352395638537</v>
      </c>
      <c r="D689">
        <v>12.1205101341243</v>
      </c>
      <c r="E689">
        <v>11.9915756842127</v>
      </c>
      <c r="F689">
        <v>12.437484368384499</v>
      </c>
      <c r="G689">
        <v>12.104868225490501</v>
      </c>
      <c r="H689">
        <v>12.3179420307378</v>
      </c>
      <c r="I689">
        <v>12.076341985723699</v>
      </c>
      <c r="J689">
        <v>12.146232299602399</v>
      </c>
      <c r="K689">
        <v>12.1136086994398</v>
      </c>
      <c r="L689">
        <v>12.192483246747599</v>
      </c>
      <c r="M689">
        <v>12.004470183794799</v>
      </c>
      <c r="N689">
        <v>11.968815405292199</v>
      </c>
      <c r="O689">
        <v>11.8267597731816</v>
      </c>
      <c r="P689">
        <v>11.8676769948969</v>
      </c>
      <c r="Q689">
        <v>11.6212539654439</v>
      </c>
    </row>
    <row r="690" spans="1:17">
      <c r="A690" t="s">
        <v>2643</v>
      </c>
      <c r="B690" s="16" t="s">
        <v>2644</v>
      </c>
      <c r="C690">
        <v>10.2887848698431</v>
      </c>
      <c r="D690">
        <v>10.244003801014699</v>
      </c>
      <c r="E690">
        <v>10.125719941577801</v>
      </c>
      <c r="F690">
        <v>10.4960658881961</v>
      </c>
      <c r="G690">
        <v>10.4109648467378</v>
      </c>
      <c r="H690">
        <v>11.3770933098545</v>
      </c>
      <c r="I690">
        <v>10.473935976062901</v>
      </c>
      <c r="J690">
        <v>10.7624911740768</v>
      </c>
      <c r="K690">
        <v>10.2030305585655</v>
      </c>
      <c r="L690">
        <v>10.2028739028601</v>
      </c>
      <c r="M690">
        <v>10.811350822619</v>
      </c>
      <c r="N690">
        <v>10.938303171632</v>
      </c>
      <c r="O690">
        <v>10.7791856752018</v>
      </c>
      <c r="P690">
        <v>10.904732261113001</v>
      </c>
      <c r="Q690">
        <v>9.7703309644362406</v>
      </c>
    </row>
    <row r="691" spans="1:17">
      <c r="A691" t="s">
        <v>2645</v>
      </c>
      <c r="B691" s="16" t="s">
        <v>2646</v>
      </c>
      <c r="C691">
        <v>9.8555058943519498</v>
      </c>
      <c r="D691">
        <v>9.8724001806197794</v>
      </c>
      <c r="E691">
        <v>9.7603926588283993</v>
      </c>
      <c r="F691">
        <v>10.1301387819443</v>
      </c>
      <c r="G691">
        <v>10.13981646215</v>
      </c>
      <c r="H691">
        <v>10.0704969287205</v>
      </c>
      <c r="I691">
        <v>9.8435789529323099</v>
      </c>
      <c r="J691">
        <v>9.9760886250883001</v>
      </c>
      <c r="K691">
        <v>9.5400171321043494</v>
      </c>
      <c r="L691">
        <v>9.7019027024019895</v>
      </c>
      <c r="M691">
        <v>10.484146598742401</v>
      </c>
      <c r="N691">
        <v>10.172745645679999</v>
      </c>
      <c r="O691">
        <v>10.593747151488699</v>
      </c>
      <c r="P691">
        <v>10.035184633983301</v>
      </c>
      <c r="Q691">
        <v>10.249113780255</v>
      </c>
    </row>
    <row r="692" spans="1:17">
      <c r="A692" t="s">
        <v>2647</v>
      </c>
      <c r="B692" s="16" t="s">
        <v>2648</v>
      </c>
      <c r="C692">
        <v>12.1162320207254</v>
      </c>
      <c r="D692">
        <v>12.135058130457899</v>
      </c>
      <c r="E692">
        <v>12.318835609482999</v>
      </c>
      <c r="F692">
        <v>12.6672212588532</v>
      </c>
      <c r="G692">
        <v>12.4883172747003</v>
      </c>
      <c r="H692">
        <v>13.591276438093001</v>
      </c>
      <c r="I692">
        <v>12.019826982184</v>
      </c>
      <c r="J692">
        <v>12.8582760700286</v>
      </c>
      <c r="K692">
        <v>11.8912172180922</v>
      </c>
      <c r="L692">
        <v>11.8741197264295</v>
      </c>
      <c r="M692">
        <v>12.9056209273142</v>
      </c>
      <c r="N692">
        <v>13.2255081693934</v>
      </c>
      <c r="O692">
        <v>12.9647709442446</v>
      </c>
      <c r="P692">
        <v>12.7538186185686</v>
      </c>
      <c r="Q692">
        <v>11.9379450451625</v>
      </c>
    </row>
    <row r="693" spans="1:17">
      <c r="A693" t="s">
        <v>2649</v>
      </c>
      <c r="B693" s="16" t="s">
        <v>2650</v>
      </c>
      <c r="C693">
        <v>8.7220322545155895</v>
      </c>
      <c r="D693">
        <v>8.7148774881820099</v>
      </c>
      <c r="E693">
        <v>8.6931198128873692</v>
      </c>
      <c r="F693">
        <v>9.0346178673482704</v>
      </c>
      <c r="G693">
        <v>8.6678358550008099</v>
      </c>
      <c r="H693">
        <v>8.6792540171087804</v>
      </c>
      <c r="I693">
        <v>8.6251722099142807</v>
      </c>
      <c r="J693">
        <v>8.8314323658593601</v>
      </c>
      <c r="K693">
        <v>8.6653080756199206</v>
      </c>
      <c r="L693">
        <v>8.8316608199312405</v>
      </c>
      <c r="M693">
        <v>8.7107180557874493</v>
      </c>
      <c r="N693">
        <v>8.4996315541671699</v>
      </c>
      <c r="O693">
        <v>8.3950172611237992</v>
      </c>
      <c r="P693">
        <v>8.6900739169594203</v>
      </c>
      <c r="Q693">
        <v>7.6950435514148801</v>
      </c>
    </row>
    <row r="694" spans="1:17">
      <c r="A694" t="s">
        <v>2651</v>
      </c>
      <c r="B694" s="16" t="s">
        <v>2652</v>
      </c>
      <c r="C694">
        <v>8.1359607826231297</v>
      </c>
      <c r="D694">
        <v>8.0023627652999796</v>
      </c>
      <c r="E694">
        <v>7.4547805836906704</v>
      </c>
      <c r="F694">
        <v>7.5959218196393197</v>
      </c>
      <c r="G694">
        <v>8.3147231221173001</v>
      </c>
      <c r="H694">
        <v>7.7543838366900504</v>
      </c>
      <c r="I694">
        <v>7.8839977317883498</v>
      </c>
      <c r="J694">
        <v>7.5963570465695698</v>
      </c>
      <c r="K694">
        <v>7.8955329683749396</v>
      </c>
      <c r="L694">
        <v>7.4688428657864696</v>
      </c>
      <c r="M694">
        <v>7.6528462197776301</v>
      </c>
      <c r="N694">
        <v>7.8496392949471501</v>
      </c>
      <c r="O694">
        <v>7.6898638089583899</v>
      </c>
      <c r="P694">
        <v>8.1741066335508208</v>
      </c>
      <c r="Q694">
        <v>7.5369478347710803</v>
      </c>
    </row>
    <row r="695" spans="1:17">
      <c r="A695" t="s">
        <v>2653</v>
      </c>
      <c r="B695" s="16" t="s">
        <v>2654</v>
      </c>
      <c r="C695">
        <v>6.9641953269213799</v>
      </c>
      <c r="D695">
        <v>6.7204884818686503</v>
      </c>
      <c r="E695">
        <v>7.2492690045942503</v>
      </c>
      <c r="F695">
        <v>7.7934538836603604</v>
      </c>
      <c r="G695">
        <v>7.1738294645290104</v>
      </c>
      <c r="H695">
        <v>8.7047323563447101</v>
      </c>
      <c r="I695">
        <v>7.4500047402851104</v>
      </c>
      <c r="J695">
        <v>7.8977302347119096</v>
      </c>
      <c r="K695">
        <v>6.8483229266356602</v>
      </c>
      <c r="L695">
        <v>7.5830025652031896</v>
      </c>
      <c r="M695">
        <v>8.0993123065330899</v>
      </c>
      <c r="N695">
        <v>8.3011429256005798</v>
      </c>
      <c r="O695">
        <v>8.1245061552532505</v>
      </c>
      <c r="P695">
        <v>7.1191899593250501</v>
      </c>
      <c r="Q695">
        <v>5.81282804418474</v>
      </c>
    </row>
    <row r="696" spans="1:17">
      <c r="A696" t="s">
        <v>2655</v>
      </c>
      <c r="B696" s="16" t="s">
        <v>2656</v>
      </c>
      <c r="C696">
        <v>10.319110845915199</v>
      </c>
      <c r="D696">
        <v>10.3926008016961</v>
      </c>
      <c r="E696">
        <v>10.238296953071499</v>
      </c>
      <c r="F696">
        <v>9.9699296397819506</v>
      </c>
      <c r="G696">
        <v>10.1547121415849</v>
      </c>
      <c r="H696">
        <v>9.7608452268290993</v>
      </c>
      <c r="I696">
        <v>10.356537865192299</v>
      </c>
      <c r="J696">
        <v>10.0294552981654</v>
      </c>
      <c r="K696">
        <v>10.583143690106001</v>
      </c>
      <c r="L696">
        <v>10.1839819674003</v>
      </c>
      <c r="M696">
        <v>9.7414738746886194</v>
      </c>
      <c r="N696">
        <v>9.1911810378215808</v>
      </c>
      <c r="O696">
        <v>9.6992284687650301</v>
      </c>
      <c r="P696">
        <v>10.6853543926703</v>
      </c>
      <c r="Q696">
        <v>8.9266120302692595</v>
      </c>
    </row>
    <row r="697" spans="1:17">
      <c r="A697" t="s">
        <v>2657</v>
      </c>
      <c r="B697" s="16" t="s">
        <v>2658</v>
      </c>
      <c r="C697">
        <v>8.0243021689939695</v>
      </c>
      <c r="D697">
        <v>8.2327208624416208</v>
      </c>
      <c r="E697">
        <v>8.2002403612657702</v>
      </c>
      <c r="F697">
        <v>7.9158833325461702</v>
      </c>
      <c r="G697">
        <v>8.1087910140625894</v>
      </c>
      <c r="H697">
        <v>7.9183337151928503</v>
      </c>
      <c r="I697">
        <v>8.2249396015961</v>
      </c>
      <c r="J697">
        <v>7.5916274965859802</v>
      </c>
      <c r="K697">
        <v>7.9826233315090196</v>
      </c>
      <c r="L697">
        <v>7.9528135191899096</v>
      </c>
      <c r="M697">
        <v>7.8288752630701302</v>
      </c>
      <c r="N697">
        <v>7.9057193802032204</v>
      </c>
      <c r="O697">
        <v>8.0684442612284908</v>
      </c>
      <c r="P697">
        <v>8.2756875406830996</v>
      </c>
      <c r="Q697">
        <v>7.3593062614465703</v>
      </c>
    </row>
    <row r="698" spans="1:17">
      <c r="A698" t="s">
        <v>2659</v>
      </c>
      <c r="B698" s="16" t="s">
        <v>2660</v>
      </c>
      <c r="C698">
        <v>8.9599506988272495</v>
      </c>
      <c r="D698">
        <v>9.0192533549815508</v>
      </c>
      <c r="E698">
        <v>8.9588702666055493</v>
      </c>
      <c r="F698">
        <v>8.4387320258104292</v>
      </c>
      <c r="G698">
        <v>8.5479352492780194</v>
      </c>
      <c r="H698">
        <v>8.8488151002442894</v>
      </c>
      <c r="I698">
        <v>8.9162949922761108</v>
      </c>
      <c r="J698">
        <v>9.0208099547446494</v>
      </c>
      <c r="K698">
        <v>8.8060596191161498</v>
      </c>
      <c r="L698">
        <v>8.5774056404687098</v>
      </c>
      <c r="M698">
        <v>8.4272825293791307</v>
      </c>
      <c r="N698">
        <v>8.3570459374004393</v>
      </c>
      <c r="O698">
        <v>8.5690561526180495</v>
      </c>
      <c r="P698">
        <v>9.0573130347342197</v>
      </c>
      <c r="Q698">
        <v>5.81282804418474</v>
      </c>
    </row>
    <row r="699" spans="1:17">
      <c r="A699" t="s">
        <v>1312</v>
      </c>
      <c r="B699" s="16" t="s">
        <v>1171</v>
      </c>
      <c r="C699">
        <v>10.285996087538599</v>
      </c>
      <c r="D699">
        <v>10.1470902247073</v>
      </c>
      <c r="E699">
        <v>10.5693315008656</v>
      </c>
      <c r="F699">
        <v>9.1664363472143897</v>
      </c>
      <c r="G699">
        <v>10.6243818451424</v>
      </c>
      <c r="H699">
        <v>9.7016302545236393</v>
      </c>
      <c r="I699">
        <v>11.4671888999884</v>
      </c>
      <c r="J699">
        <v>10.4348063716997</v>
      </c>
      <c r="K699">
        <v>11.069805075599</v>
      </c>
      <c r="L699">
        <v>11.4353565236798</v>
      </c>
      <c r="M699">
        <v>10.8265035407331</v>
      </c>
      <c r="N699">
        <v>11.6091880255122</v>
      </c>
      <c r="O699">
        <v>10.7719812566051</v>
      </c>
      <c r="P699">
        <v>11.368013934084001</v>
      </c>
      <c r="Q699">
        <v>12.1230102853752</v>
      </c>
    </row>
    <row r="700" spans="1:17">
      <c r="A700" t="s">
        <v>1313</v>
      </c>
      <c r="B700" s="16" t="s">
        <v>1180</v>
      </c>
      <c r="C700">
        <v>9.3429376216126307</v>
      </c>
      <c r="D700">
        <v>8.80647780247733</v>
      </c>
      <c r="E700">
        <v>10.075312970673</v>
      </c>
      <c r="F700">
        <v>9.5490543879889795</v>
      </c>
      <c r="G700">
        <v>10.1165954153991</v>
      </c>
      <c r="H700">
        <v>6.0823845760958202</v>
      </c>
      <c r="I700">
        <v>8.2714945308013892</v>
      </c>
      <c r="J700">
        <v>8.1468181529618793</v>
      </c>
      <c r="K700">
        <v>9.7600883821115705</v>
      </c>
      <c r="L700">
        <v>9.7098493381805593</v>
      </c>
      <c r="M700">
        <v>9.0559440389524308</v>
      </c>
      <c r="N700">
        <v>9.6236126157177004</v>
      </c>
      <c r="O700">
        <v>8.6810179054699201</v>
      </c>
      <c r="P700">
        <v>6.5961905188862699</v>
      </c>
      <c r="Q700">
        <v>12.1974771998965</v>
      </c>
    </row>
    <row r="701" spans="1:17">
      <c r="A701" t="s">
        <v>1314</v>
      </c>
      <c r="B701" s="16" t="s">
        <v>1191</v>
      </c>
      <c r="C701">
        <v>8.7786926423419693</v>
      </c>
      <c r="D701">
        <v>8.6640798428834103</v>
      </c>
      <c r="E701">
        <v>8.5256979587705306</v>
      </c>
      <c r="F701">
        <v>7.7056393462478701</v>
      </c>
      <c r="G701">
        <v>8.6485321391509409</v>
      </c>
      <c r="H701">
        <v>8.3926622671747992</v>
      </c>
      <c r="I701">
        <v>9.3385860515132393</v>
      </c>
      <c r="J701">
        <v>8.9432021883941708</v>
      </c>
      <c r="K701">
        <v>8.5854527238050693</v>
      </c>
      <c r="L701">
        <v>9.27899145161647</v>
      </c>
      <c r="M701">
        <v>8.7726752070566398</v>
      </c>
      <c r="N701">
        <v>9.0240234480243604</v>
      </c>
      <c r="O701">
        <v>8.25136570374125</v>
      </c>
      <c r="P701">
        <v>9.6153939997600304</v>
      </c>
      <c r="Q701">
        <v>8.9266120302692595</v>
      </c>
    </row>
    <row r="702" spans="1:17">
      <c r="A702" t="s">
        <v>1315</v>
      </c>
      <c r="B702" s="16" t="s">
        <v>1159</v>
      </c>
      <c r="C702">
        <v>10.5008625763064</v>
      </c>
      <c r="D702">
        <v>10.476321461777699</v>
      </c>
      <c r="E702">
        <v>10.7310025709002</v>
      </c>
      <c r="F702">
        <v>10.5752010649433</v>
      </c>
      <c r="G702">
        <v>10.498897947942501</v>
      </c>
      <c r="H702">
        <v>10.815565023030301</v>
      </c>
      <c r="I702">
        <v>10.574785301055501</v>
      </c>
      <c r="J702">
        <v>10.7343765195121</v>
      </c>
      <c r="K702">
        <v>10.2852078304666</v>
      </c>
      <c r="L702">
        <v>10.2937916229485</v>
      </c>
      <c r="M702">
        <v>10.234395230712201</v>
      </c>
      <c r="N702">
        <v>10.975668774099701</v>
      </c>
      <c r="O702">
        <v>10.6007349532128</v>
      </c>
      <c r="P702">
        <v>10.7665371148038</v>
      </c>
      <c r="Q702">
        <v>10.323554046550599</v>
      </c>
    </row>
    <row r="703" spans="1:17">
      <c r="A703" t="s">
        <v>1316</v>
      </c>
      <c r="B703" s="16" t="s">
        <v>1183</v>
      </c>
      <c r="C703">
        <v>6.6054299362161997</v>
      </c>
      <c r="D703">
        <v>6.5415513815242896</v>
      </c>
      <c r="E703">
        <v>5.98496325541152</v>
      </c>
      <c r="F703">
        <v>5.6288788852098</v>
      </c>
      <c r="G703">
        <v>6.9913076005737196</v>
      </c>
      <c r="H703">
        <v>5.8959384425791503</v>
      </c>
      <c r="I703">
        <v>5.8637325437795704</v>
      </c>
      <c r="J703">
        <v>5.4805366902381003</v>
      </c>
      <c r="K703">
        <v>6.7473835624775402</v>
      </c>
      <c r="L703">
        <v>5.5961317021786998</v>
      </c>
      <c r="M703">
        <v>6.1965870223575603</v>
      </c>
      <c r="N703">
        <v>6.5049286515854696</v>
      </c>
      <c r="O703">
        <v>6.0560981984445297</v>
      </c>
      <c r="P703">
        <v>6.6127103465427499</v>
      </c>
      <c r="Q703">
        <v>7.1565710053807701</v>
      </c>
    </row>
    <row r="704" spans="1:17">
      <c r="A704" t="s">
        <v>1317</v>
      </c>
      <c r="B704" s="16" t="s">
        <v>1197</v>
      </c>
      <c r="C704">
        <v>9.3782833938059191</v>
      </c>
      <c r="D704">
        <v>9.2632833750335806</v>
      </c>
      <c r="E704">
        <v>9.8135458255501806</v>
      </c>
      <c r="F704">
        <v>8.8672343056744491</v>
      </c>
      <c r="G704">
        <v>10.0059477178697</v>
      </c>
      <c r="H704">
        <v>8.4739482481615003</v>
      </c>
      <c r="I704">
        <v>10.245341555659</v>
      </c>
      <c r="J704">
        <v>9.1501332733964809</v>
      </c>
      <c r="K704">
        <v>10.1232021444919</v>
      </c>
      <c r="L704">
        <v>10.351650702464999</v>
      </c>
      <c r="M704">
        <v>10.0303131068558</v>
      </c>
      <c r="N704">
        <v>10.320598160014301</v>
      </c>
      <c r="O704">
        <v>9.6607373662957698</v>
      </c>
      <c r="P704">
        <v>10.351407460841401</v>
      </c>
      <c r="Q704">
        <v>11.7794833977498</v>
      </c>
    </row>
    <row r="705" spans="1:17">
      <c r="A705" t="s">
        <v>1318</v>
      </c>
      <c r="B705" s="16" t="s">
        <v>1168</v>
      </c>
      <c r="C705">
        <v>13.2047123039101</v>
      </c>
      <c r="D705">
        <v>12.921890957625999</v>
      </c>
      <c r="E705">
        <v>13.6817030391766</v>
      </c>
      <c r="F705">
        <v>13.2100539180023</v>
      </c>
      <c r="G705">
        <v>13.662997484734399</v>
      </c>
      <c r="H705">
        <v>11.146638466102001</v>
      </c>
      <c r="I705">
        <v>12.5164633667333</v>
      </c>
      <c r="J705">
        <v>12.384176378129199</v>
      </c>
      <c r="K705">
        <v>13.8921468630997</v>
      </c>
      <c r="L705">
        <v>13.544424263929599</v>
      </c>
      <c r="M705">
        <v>13.059330473111499</v>
      </c>
      <c r="N705">
        <v>13.7348929331352</v>
      </c>
      <c r="O705">
        <v>13.0046115686996</v>
      </c>
      <c r="P705">
        <v>11.4085765037904</v>
      </c>
      <c r="Q705">
        <v>16.262833256950501</v>
      </c>
    </row>
    <row r="706" spans="1:17">
      <c r="A706" t="s">
        <v>1319</v>
      </c>
      <c r="B706" s="16" t="s">
        <v>2661</v>
      </c>
      <c r="C706">
        <v>4.7882403612659497</v>
      </c>
      <c r="D706">
        <v>4.9857818498749902</v>
      </c>
      <c r="E706">
        <v>3.6381873987360902</v>
      </c>
      <c r="F706">
        <v>4.3517302712450299</v>
      </c>
      <c r="G706">
        <v>5.8430458251757198</v>
      </c>
      <c r="H706">
        <v>4.7010860560449901</v>
      </c>
      <c r="I706">
        <v>4.7071247246580201</v>
      </c>
      <c r="J706">
        <v>4.0764652066995799</v>
      </c>
      <c r="K706">
        <v>4.9119590476093702</v>
      </c>
      <c r="L706">
        <v>4.0420260041176004</v>
      </c>
      <c r="M706">
        <v>5.0881524599701597</v>
      </c>
      <c r="N706">
        <v>5.4781829866836604</v>
      </c>
      <c r="O706">
        <v>5.1911313574067002</v>
      </c>
      <c r="P706">
        <v>5.0754103394275001</v>
      </c>
      <c r="Q706">
        <v>5.81282804418474</v>
      </c>
    </row>
    <row r="707" spans="1:17">
      <c r="A707" t="s">
        <v>1320</v>
      </c>
      <c r="B707" s="16" t="s">
        <v>1185</v>
      </c>
      <c r="C707">
        <v>8.9899687045467704</v>
      </c>
      <c r="D707">
        <v>8.6776221185329501</v>
      </c>
      <c r="E707">
        <v>9.0150653213645207</v>
      </c>
      <c r="F707">
        <v>8.7934877401294393</v>
      </c>
      <c r="G707">
        <v>9.0428085381847207</v>
      </c>
      <c r="H707">
        <v>7.2910486313910097</v>
      </c>
      <c r="I707">
        <v>8.5101880503099707</v>
      </c>
      <c r="J707">
        <v>7.6699891926952999</v>
      </c>
      <c r="K707">
        <v>9.2471201068674809</v>
      </c>
      <c r="L707">
        <v>9.5119641784791895</v>
      </c>
      <c r="M707">
        <v>8.9783456260694408</v>
      </c>
      <c r="N707">
        <v>9.4443291474122599</v>
      </c>
      <c r="O707">
        <v>8.6854081519040101</v>
      </c>
      <c r="P707">
        <v>7.4476120505710899</v>
      </c>
      <c r="Q707">
        <v>11.278659753695701</v>
      </c>
    </row>
    <row r="708" spans="1:17">
      <c r="A708" t="s">
        <v>1321</v>
      </c>
      <c r="B708" s="16" t="s">
        <v>1163</v>
      </c>
      <c r="C708">
        <v>6.4131208425870598</v>
      </c>
      <c r="D708">
        <v>6.0647445775560298</v>
      </c>
      <c r="E708">
        <v>4.6393553598667303</v>
      </c>
      <c r="F708">
        <v>4.9752349446537503</v>
      </c>
      <c r="G708">
        <v>6.8172425418901597</v>
      </c>
      <c r="H708">
        <v>4.5998748125578501</v>
      </c>
      <c r="I708">
        <v>4.92982830720526</v>
      </c>
      <c r="J708">
        <v>4.589987956211</v>
      </c>
      <c r="K708">
        <v>5.4837765726009904</v>
      </c>
      <c r="L708">
        <v>4.87288619379569</v>
      </c>
      <c r="M708">
        <v>5.83646315568744</v>
      </c>
      <c r="N708">
        <v>5.6587966909913696</v>
      </c>
      <c r="O708">
        <v>5.6630803592182</v>
      </c>
      <c r="P708">
        <v>5.6679384115998896</v>
      </c>
      <c r="Q708">
        <v>5.81282804418474</v>
      </c>
    </row>
    <row r="709" spans="1:17">
      <c r="A709" t="s">
        <v>1322</v>
      </c>
      <c r="B709" s="16" t="s">
        <v>1174</v>
      </c>
      <c r="C709">
        <v>10.800901128208899</v>
      </c>
      <c r="D709">
        <v>10.840026102107901</v>
      </c>
      <c r="E709">
        <v>10.519931150221099</v>
      </c>
      <c r="F709">
        <v>10.737592055588999</v>
      </c>
      <c r="G709">
        <v>10.691921301529799</v>
      </c>
      <c r="H709">
        <v>11.707586904667799</v>
      </c>
      <c r="I709">
        <v>10.862571783285301</v>
      </c>
      <c r="J709">
        <v>10.898739565329</v>
      </c>
      <c r="K709">
        <v>10.572496281122501</v>
      </c>
      <c r="L709">
        <v>10.7312640024603</v>
      </c>
      <c r="M709">
        <v>11.005258967507499</v>
      </c>
      <c r="N709">
        <v>11.246123208357499</v>
      </c>
      <c r="O709">
        <v>11.107001275035801</v>
      </c>
      <c r="P709">
        <v>11.151731132085599</v>
      </c>
      <c r="Q709">
        <v>9.4977003000167599</v>
      </c>
    </row>
    <row r="710" spans="1:17">
      <c r="A710" t="s">
        <v>1323</v>
      </c>
      <c r="B710" s="16" t="s">
        <v>1188</v>
      </c>
      <c r="C710">
        <v>7.9789417330100099</v>
      </c>
      <c r="D710">
        <v>7.8997348432982699</v>
      </c>
      <c r="E710">
        <v>7.6175597172309102</v>
      </c>
      <c r="F710">
        <v>7.6228138365519698</v>
      </c>
      <c r="G710">
        <v>7.8174556958739299</v>
      </c>
      <c r="H710">
        <v>7.40613767320548</v>
      </c>
      <c r="I710">
        <v>7.8889848124735602</v>
      </c>
      <c r="J710">
        <v>7.39930664190915</v>
      </c>
      <c r="K710">
        <v>7.7086316935620696</v>
      </c>
      <c r="L710">
        <v>7.6396351474334399</v>
      </c>
      <c r="M710">
        <v>7.9235998238720402</v>
      </c>
      <c r="N710">
        <v>7.9692978188490899</v>
      </c>
      <c r="O710">
        <v>7.97106893698232</v>
      </c>
      <c r="P710">
        <v>7.8458029754857996</v>
      </c>
      <c r="Q710">
        <v>8.3931679398307004</v>
      </c>
    </row>
    <row r="711" spans="1:17">
      <c r="A711" t="s">
        <v>1324</v>
      </c>
      <c r="B711" s="16" t="s">
        <v>1203</v>
      </c>
      <c r="C711">
        <v>5.9458908722802599</v>
      </c>
      <c r="D711">
        <v>5.9964287144494701</v>
      </c>
      <c r="E711">
        <v>4.96044362242744</v>
      </c>
      <c r="F711">
        <v>4.7023883921396203</v>
      </c>
      <c r="G711">
        <v>6.4648297334768499</v>
      </c>
      <c r="H711">
        <v>4.7010860560449901</v>
      </c>
      <c r="I711">
        <v>6.1757623283627199</v>
      </c>
      <c r="J711">
        <v>5.0383114724192302</v>
      </c>
      <c r="K711">
        <v>6.1403051534520099</v>
      </c>
      <c r="L711">
        <v>5.8515068593680599</v>
      </c>
      <c r="M711">
        <v>6.1364675511171898</v>
      </c>
      <c r="N711">
        <v>6.3945887170643596</v>
      </c>
      <c r="O711">
        <v>5.8012345763558297</v>
      </c>
      <c r="P711">
        <v>6.4005945473111199</v>
      </c>
      <c r="Q711">
        <v>5.81282804418474</v>
      </c>
    </row>
    <row r="712" spans="1:17">
      <c r="A712" t="s">
        <v>2662</v>
      </c>
      <c r="B712" s="16" t="s">
        <v>1146</v>
      </c>
      <c r="C712">
        <v>9.4842777447835793</v>
      </c>
      <c r="D712">
        <v>9.6167256908788996</v>
      </c>
      <c r="E712">
        <v>9.4888463401078695</v>
      </c>
      <c r="F712">
        <v>9.7451472997905704</v>
      </c>
      <c r="G712">
        <v>9.4722387046698202</v>
      </c>
      <c r="H712">
        <v>10.1155071835735</v>
      </c>
      <c r="I712">
        <v>9.6749627621739904</v>
      </c>
      <c r="J712">
        <v>10.0554160913647</v>
      </c>
      <c r="K712">
        <v>9.6158697347906301</v>
      </c>
      <c r="L712">
        <v>9.6001154696540194</v>
      </c>
      <c r="M712">
        <v>9.6432686688923095</v>
      </c>
      <c r="N712">
        <v>9.3223663041559508</v>
      </c>
      <c r="O712">
        <v>9.6937922246401396</v>
      </c>
      <c r="P712">
        <v>10.1166579453451</v>
      </c>
      <c r="Q712">
        <v>7.5369478347710803</v>
      </c>
    </row>
    <row r="713" spans="1:17">
      <c r="A713" t="s">
        <v>2663</v>
      </c>
      <c r="B713" s="16" t="s">
        <v>2664</v>
      </c>
      <c r="C713">
        <v>7.0546205441807199</v>
      </c>
      <c r="D713">
        <v>6.9074442113721899</v>
      </c>
      <c r="E713">
        <v>7.4159618262881102</v>
      </c>
      <c r="F713">
        <v>6.99059120776786</v>
      </c>
      <c r="G713">
        <v>6.9284850452367301</v>
      </c>
      <c r="H713">
        <v>7.9327885537582503</v>
      </c>
      <c r="I713">
        <v>7.6276786157742302</v>
      </c>
      <c r="J713">
        <v>7.18352996326277</v>
      </c>
      <c r="K713">
        <v>7.0310799115270903</v>
      </c>
      <c r="L713">
        <v>7.5655688113487098</v>
      </c>
      <c r="M713">
        <v>7.8660487725433699</v>
      </c>
      <c r="N713">
        <v>7.2045612545858004</v>
      </c>
      <c r="O713">
        <v>7.6363961245384901</v>
      </c>
      <c r="P713">
        <v>7.3625711812439798</v>
      </c>
      <c r="Q713">
        <v>6.9204191934356096</v>
      </c>
    </row>
    <row r="714" spans="1:17">
      <c r="A714" t="s">
        <v>2665</v>
      </c>
      <c r="B714" s="16" t="s">
        <v>2666</v>
      </c>
      <c r="C714">
        <v>6.1745445797018697</v>
      </c>
      <c r="D714">
        <v>6.1299045716837801</v>
      </c>
      <c r="E714">
        <v>6.1130249648544597</v>
      </c>
      <c r="F714">
        <v>6.1767486539667296</v>
      </c>
      <c r="G714">
        <v>6.3249249403227497</v>
      </c>
      <c r="H714">
        <v>6.2470480060233298</v>
      </c>
      <c r="I714">
        <v>6.3017290020185603</v>
      </c>
      <c r="J714">
        <v>5.8785809350245</v>
      </c>
      <c r="K714">
        <v>5.9369845976997899</v>
      </c>
      <c r="L714">
        <v>6.0336280567968696</v>
      </c>
      <c r="M714">
        <v>6.3837954197807099</v>
      </c>
      <c r="N714">
        <v>6.22737111333391</v>
      </c>
      <c r="O714">
        <v>6.60605308271432</v>
      </c>
      <c r="P714">
        <v>6.5281296503970099</v>
      </c>
      <c r="Q714">
        <v>5.81282804418474</v>
      </c>
    </row>
    <row r="715" spans="1:17">
      <c r="A715" t="s">
        <v>2667</v>
      </c>
      <c r="B715" s="16" t="s">
        <v>2668</v>
      </c>
      <c r="C715">
        <v>8.4200782123343707</v>
      </c>
      <c r="D715">
        <v>8.40871813394177</v>
      </c>
      <c r="E715">
        <v>8.0689192944245107</v>
      </c>
      <c r="F715">
        <v>7.9288657143131598</v>
      </c>
      <c r="G715">
        <v>8.2775006945755205</v>
      </c>
      <c r="H715">
        <v>7.9983902212902303</v>
      </c>
      <c r="I715">
        <v>8.1930458768902401</v>
      </c>
      <c r="J715">
        <v>7.7612456747915202</v>
      </c>
      <c r="K715">
        <v>8.1989456767347306</v>
      </c>
      <c r="L715">
        <v>7.9572742606337297</v>
      </c>
      <c r="M715">
        <v>7.8061016126687397</v>
      </c>
      <c r="N715">
        <v>7.74171880370272</v>
      </c>
      <c r="O715">
        <v>8.1049677316791993</v>
      </c>
      <c r="P715">
        <v>8.1741066335508208</v>
      </c>
      <c r="Q715">
        <v>7.6950435514148801</v>
      </c>
    </row>
    <row r="716" spans="1:17">
      <c r="A716" t="s">
        <v>2669</v>
      </c>
      <c r="B716" s="16" t="s">
        <v>2670</v>
      </c>
      <c r="C716">
        <v>9.7715989398787393</v>
      </c>
      <c r="D716">
        <v>9.8498547853304306</v>
      </c>
      <c r="E716">
        <v>9.9315907908869008</v>
      </c>
      <c r="F716">
        <v>9.8351750697729994</v>
      </c>
      <c r="G716">
        <v>9.7341877659376994</v>
      </c>
      <c r="H716">
        <v>9.8332061276256209</v>
      </c>
      <c r="I716">
        <v>9.6443482472364792</v>
      </c>
      <c r="J716">
        <v>9.6681780412133396</v>
      </c>
      <c r="K716">
        <v>9.74000788311678</v>
      </c>
      <c r="L716">
        <v>9.7957345173023391</v>
      </c>
      <c r="M716">
        <v>9.6771004906480496</v>
      </c>
      <c r="N716">
        <v>9.7830561443839699</v>
      </c>
      <c r="O716">
        <v>9.8485775577319092</v>
      </c>
      <c r="P716">
        <v>9.3374537011997205</v>
      </c>
      <c r="Q716">
        <v>10.4836243230958</v>
      </c>
    </row>
    <row r="717" spans="1:17">
      <c r="A717" t="s">
        <v>2671</v>
      </c>
      <c r="B717" s="16" t="s">
        <v>2672</v>
      </c>
      <c r="C717">
        <v>7.4030536541110497</v>
      </c>
      <c r="D717">
        <v>7.28625735805202</v>
      </c>
      <c r="E717">
        <v>6.1372997866052899</v>
      </c>
      <c r="F717">
        <v>6.6774092984987004</v>
      </c>
      <c r="G717">
        <v>6.7338868879057099</v>
      </c>
      <c r="H717">
        <v>8.2188296086204797</v>
      </c>
      <c r="I717">
        <v>8.4741567973434009</v>
      </c>
      <c r="J717">
        <v>7.0518163365729496</v>
      </c>
      <c r="K717">
        <v>7.9541743335574404</v>
      </c>
      <c r="L717">
        <v>8.4118492112948093</v>
      </c>
      <c r="M717">
        <v>8.1148339938095404</v>
      </c>
      <c r="N717">
        <v>8.1574040377676003</v>
      </c>
      <c r="O717">
        <v>7.9674665093783501</v>
      </c>
      <c r="P717">
        <v>8.5689480794334703</v>
      </c>
      <c r="Q717">
        <v>7.1565710053807701</v>
      </c>
    </row>
    <row r="718" spans="1:17">
      <c r="A718" t="s">
        <v>2673</v>
      </c>
      <c r="B718" s="16" t="s">
        <v>2674</v>
      </c>
      <c r="C718">
        <v>3.3064422771203601</v>
      </c>
      <c r="D718">
        <v>2.8218677180984102</v>
      </c>
      <c r="E718">
        <v>3.6381873987360902</v>
      </c>
      <c r="F718">
        <v>2.8218677180984102</v>
      </c>
      <c r="G718">
        <v>2.8218677180984102</v>
      </c>
      <c r="H718">
        <v>2.8218677180984102</v>
      </c>
      <c r="I718">
        <v>3.3100125595866299</v>
      </c>
      <c r="J718">
        <v>3.2517770676889399</v>
      </c>
      <c r="K718">
        <v>2.8218677180984102</v>
      </c>
      <c r="L718">
        <v>2.8218677180984102</v>
      </c>
      <c r="M718">
        <v>3.4086250003018401</v>
      </c>
      <c r="N718">
        <v>3.31389066967124</v>
      </c>
      <c r="O718">
        <v>2.8218677180984102</v>
      </c>
      <c r="P718">
        <v>2.8218677180984102</v>
      </c>
      <c r="Q718">
        <v>8.3931679398307004</v>
      </c>
    </row>
    <row r="719" spans="1:17">
      <c r="A719" t="s">
        <v>2675</v>
      </c>
      <c r="B719" s="16" t="s">
        <v>2676</v>
      </c>
      <c r="C719">
        <v>7.0546205441807199</v>
      </c>
      <c r="D719">
        <v>7.22104175143473</v>
      </c>
      <c r="E719">
        <v>7.2381796543296701</v>
      </c>
      <c r="F719">
        <v>7.42307154574923</v>
      </c>
      <c r="G719">
        <v>7.2613161132678199</v>
      </c>
      <c r="H719">
        <v>7.5693331069165399</v>
      </c>
      <c r="I719">
        <v>7.3949308559448603</v>
      </c>
      <c r="J719">
        <v>7.6878232809812701</v>
      </c>
      <c r="K719">
        <v>7.30695950466942</v>
      </c>
      <c r="L719">
        <v>7.2821357100021897</v>
      </c>
      <c r="M719">
        <v>7.3717558224692903</v>
      </c>
      <c r="N719">
        <v>8.0393316103284906</v>
      </c>
      <c r="O719">
        <v>7.60889840261577</v>
      </c>
      <c r="P719">
        <v>7.4567578773205998</v>
      </c>
      <c r="Q719">
        <v>7.5369478347710803</v>
      </c>
    </row>
    <row r="720" spans="1:17">
      <c r="A720" t="s">
        <v>2677</v>
      </c>
      <c r="B720" s="16" t="s">
        <v>2678</v>
      </c>
      <c r="C720">
        <v>5.1403854814574004</v>
      </c>
      <c r="D720">
        <v>5.1247703439315302</v>
      </c>
      <c r="E720">
        <v>4.3969712788901898</v>
      </c>
      <c r="F720">
        <v>4.7451440705926098</v>
      </c>
      <c r="G720">
        <v>4.4429501088137897</v>
      </c>
      <c r="H720">
        <v>5.1127774112395503</v>
      </c>
      <c r="I720">
        <v>4.5515847967793803</v>
      </c>
      <c r="J720">
        <v>5.0088657953609399</v>
      </c>
      <c r="K720">
        <v>5.2832656349479699</v>
      </c>
      <c r="L720">
        <v>5.0592286016271197</v>
      </c>
      <c r="M720">
        <v>4.9201667747551001</v>
      </c>
      <c r="N720">
        <v>4.8593448344507699</v>
      </c>
      <c r="O720">
        <v>4.9681956947275898</v>
      </c>
      <c r="P720">
        <v>4.9722592042386102</v>
      </c>
      <c r="Q720">
        <v>5.09416193408443</v>
      </c>
    </row>
    <row r="721" spans="1:17">
      <c r="A721" t="s">
        <v>1114</v>
      </c>
      <c r="B721" s="16" t="s">
        <v>1112</v>
      </c>
      <c r="C721">
        <v>8.6164409372617996</v>
      </c>
      <c r="D721">
        <v>8.6170607836477604</v>
      </c>
      <c r="E721">
        <v>8.6267683233831001</v>
      </c>
      <c r="F721">
        <v>8.6042568184110504</v>
      </c>
      <c r="G721">
        <v>8.5339759392679504</v>
      </c>
      <c r="H721">
        <v>8.8154214702233702</v>
      </c>
      <c r="I721">
        <v>8.6663950131939398</v>
      </c>
      <c r="J721">
        <v>8.9320333796501199</v>
      </c>
      <c r="K721">
        <v>8.6064877496623708</v>
      </c>
      <c r="L721">
        <v>8.5273069118661802</v>
      </c>
      <c r="M721">
        <v>8.4881265999285205</v>
      </c>
      <c r="N721">
        <v>8.3423491925290403</v>
      </c>
      <c r="O721">
        <v>8.6019421605313795</v>
      </c>
      <c r="P721">
        <v>9.0053554994578295</v>
      </c>
      <c r="Q721">
        <v>7.5369478347710803</v>
      </c>
    </row>
    <row r="722" spans="1:17">
      <c r="A722" t="s">
        <v>2679</v>
      </c>
      <c r="B722" s="16" t="s">
        <v>2680</v>
      </c>
      <c r="C722">
        <v>5.7405986380477696</v>
      </c>
      <c r="D722">
        <v>5.4969810266401202</v>
      </c>
      <c r="E722">
        <v>5.3927334818754904</v>
      </c>
      <c r="F722">
        <v>5.2006385452395101</v>
      </c>
      <c r="G722">
        <v>5.7231188017169998</v>
      </c>
      <c r="H722">
        <v>3.8900437060628099</v>
      </c>
      <c r="I722">
        <v>5.0470377433929201</v>
      </c>
      <c r="J722">
        <v>4.4586654922886897</v>
      </c>
      <c r="K722">
        <v>5.6169826633030304</v>
      </c>
      <c r="L722">
        <v>5.6193000299912201</v>
      </c>
      <c r="M722">
        <v>5.1893266725532401</v>
      </c>
      <c r="N722">
        <v>4.6704332416218497</v>
      </c>
      <c r="O722">
        <v>5.4042348522540298</v>
      </c>
      <c r="P722">
        <v>4.2713440848041202</v>
      </c>
      <c r="Q722">
        <v>6.2843132996066204</v>
      </c>
    </row>
    <row r="723" spans="1:17">
      <c r="A723" t="s">
        <v>2681</v>
      </c>
      <c r="B723" s="16" t="s">
        <v>2682</v>
      </c>
      <c r="C723">
        <v>10.105852565850901</v>
      </c>
      <c r="D723">
        <v>10.1086258426147</v>
      </c>
      <c r="E723">
        <v>10.388480376716</v>
      </c>
      <c r="F723">
        <v>10.3630114315241</v>
      </c>
      <c r="G723">
        <v>10.031003959148499</v>
      </c>
      <c r="H723">
        <v>11.1232165285204</v>
      </c>
      <c r="I723">
        <v>10.2540575829024</v>
      </c>
      <c r="J723">
        <v>10.6601859544869</v>
      </c>
      <c r="K723">
        <v>9.8901183101038708</v>
      </c>
      <c r="L723">
        <v>10.3380430474039</v>
      </c>
      <c r="M723">
        <v>10.664666810699901</v>
      </c>
      <c r="N723">
        <v>10.522239166718499</v>
      </c>
      <c r="O723">
        <v>10.7380526484187</v>
      </c>
      <c r="P723">
        <v>10.2073636485683</v>
      </c>
      <c r="Q723">
        <v>9.58099084698482</v>
      </c>
    </row>
    <row r="724" spans="1:17">
      <c r="A724" t="s">
        <v>1325</v>
      </c>
      <c r="B724" s="16" t="e">
        <v>#N/A</v>
      </c>
      <c r="C724">
        <v>7.1963615261964398</v>
      </c>
      <c r="D724">
        <v>7.1986281877788398</v>
      </c>
      <c r="E724">
        <v>7.4159618262881102</v>
      </c>
      <c r="F724">
        <v>7.2195275182138001</v>
      </c>
      <c r="G724">
        <v>7.1092540893868801</v>
      </c>
      <c r="H724">
        <v>7.9231681318978797</v>
      </c>
      <c r="I724">
        <v>7.8537070305727701</v>
      </c>
      <c r="J724">
        <v>7.7443036943194103</v>
      </c>
      <c r="K724">
        <v>7.5761573404847704</v>
      </c>
      <c r="L724">
        <v>7.5830025652031896</v>
      </c>
      <c r="M724">
        <v>7.6989123155716799</v>
      </c>
      <c r="N724">
        <v>7.1293565844791704</v>
      </c>
      <c r="O724">
        <v>7.5033233372972896</v>
      </c>
      <c r="P724">
        <v>7.7299492284321003</v>
      </c>
      <c r="Q724">
        <v>5.09416193408443</v>
      </c>
    </row>
    <row r="725" spans="1:17">
      <c r="A725" t="s">
        <v>2683</v>
      </c>
      <c r="B725" s="16" t="s">
        <v>2684</v>
      </c>
      <c r="C725">
        <v>10.865838308833601</v>
      </c>
      <c r="D725">
        <v>10.9940493418686</v>
      </c>
      <c r="E725">
        <v>10.973813127216699</v>
      </c>
      <c r="F725">
        <v>10.181625399919801</v>
      </c>
      <c r="G725">
        <v>10.4551385375921</v>
      </c>
      <c r="H725">
        <v>10.8653540883495</v>
      </c>
      <c r="I725">
        <v>13.0364424103263</v>
      </c>
      <c r="J725">
        <v>12.0742045501039</v>
      </c>
      <c r="K725">
        <v>10.9698972689234</v>
      </c>
      <c r="L725">
        <v>12.854776954577099</v>
      </c>
      <c r="M725">
        <v>11.9321101598929</v>
      </c>
      <c r="N725">
        <v>12.3410828335969</v>
      </c>
      <c r="O725">
        <v>10.960782302614801</v>
      </c>
      <c r="P725">
        <v>13.152924827478101</v>
      </c>
      <c r="Q725">
        <v>11.398298657742901</v>
      </c>
    </row>
    <row r="726" spans="1:17">
      <c r="A726" t="s">
        <v>2685</v>
      </c>
      <c r="B726" s="16" t="s">
        <v>2686</v>
      </c>
      <c r="C726">
        <v>6.3713344368982199</v>
      </c>
      <c r="D726">
        <v>6.3908823849416097</v>
      </c>
      <c r="E726">
        <v>6.2304366762667698</v>
      </c>
      <c r="F726">
        <v>5.8485946735515197</v>
      </c>
      <c r="G726">
        <v>6.09486992412522</v>
      </c>
      <c r="H726">
        <v>6.1338268941135796</v>
      </c>
      <c r="I726">
        <v>6.1254782290571796</v>
      </c>
      <c r="J726">
        <v>6.1626255445700204</v>
      </c>
      <c r="K726">
        <v>6.1256640567470697</v>
      </c>
      <c r="L726">
        <v>6.3396327776280996</v>
      </c>
      <c r="M726">
        <v>6.42447755612789</v>
      </c>
      <c r="N726">
        <v>6.12710255390685</v>
      </c>
      <c r="O726">
        <v>6.3630523466685602</v>
      </c>
      <c r="P726">
        <v>5.8760773296446898</v>
      </c>
      <c r="Q726">
        <v>6.2843132996066204</v>
      </c>
    </row>
    <row r="727" spans="1:17">
      <c r="A727" t="s">
        <v>2687</v>
      </c>
      <c r="B727" s="16" t="s">
        <v>2688</v>
      </c>
      <c r="C727">
        <v>4.0706176854441196</v>
      </c>
      <c r="D727">
        <v>3.7545556144430101</v>
      </c>
      <c r="E727">
        <v>4.5638886729124497</v>
      </c>
      <c r="F727">
        <v>4.3517302712450299</v>
      </c>
      <c r="G727">
        <v>5.0599536599459096</v>
      </c>
      <c r="H727">
        <v>3.7814594184883799</v>
      </c>
      <c r="I727">
        <v>3.3100125595866299</v>
      </c>
      <c r="J727">
        <v>3.5611359966351301</v>
      </c>
      <c r="K727">
        <v>4.8383826859307302</v>
      </c>
      <c r="L727">
        <v>5.0240271819925297</v>
      </c>
      <c r="M727">
        <v>5.4337223318735699</v>
      </c>
      <c r="N727">
        <v>5.7523273948856701</v>
      </c>
      <c r="O727">
        <v>5.2165415310043803</v>
      </c>
      <c r="P727">
        <v>2.8218677180984102</v>
      </c>
      <c r="Q727">
        <v>7.6950435514148801</v>
      </c>
    </row>
    <row r="728" spans="1:17">
      <c r="A728" t="s">
        <v>2689</v>
      </c>
      <c r="B728" s="16" t="s">
        <v>2690</v>
      </c>
      <c r="C728">
        <v>7.4636393836486201</v>
      </c>
      <c r="D728">
        <v>7.7991815857585003</v>
      </c>
      <c r="E728">
        <v>7.3350308563673403</v>
      </c>
      <c r="F728">
        <v>6.7378939278342802</v>
      </c>
      <c r="G728">
        <v>7.34377928768322</v>
      </c>
      <c r="H728">
        <v>7.5569376217120503</v>
      </c>
      <c r="I728">
        <v>7.8383193441648604</v>
      </c>
      <c r="J728">
        <v>7.4419876329300898</v>
      </c>
      <c r="K728">
        <v>7.6388177437481604</v>
      </c>
      <c r="L728">
        <v>7.7466234679642101</v>
      </c>
      <c r="M728">
        <v>7.7790689267418101</v>
      </c>
      <c r="N728">
        <v>6.7924489711304696</v>
      </c>
      <c r="O728">
        <v>7.6678264969394201</v>
      </c>
      <c r="P728">
        <v>7.7597983365935903</v>
      </c>
      <c r="Q728">
        <v>8.0859864702427604</v>
      </c>
    </row>
    <row r="729" spans="1:17">
      <c r="A729" t="s">
        <v>2691</v>
      </c>
      <c r="B729" s="16" t="s">
        <v>2692</v>
      </c>
      <c r="C729">
        <v>6.9641953269213799</v>
      </c>
      <c r="D729">
        <v>7.0972439534988903</v>
      </c>
      <c r="E729">
        <v>7.0352413670756002</v>
      </c>
      <c r="F729">
        <v>7.2748775160660903</v>
      </c>
      <c r="G729">
        <v>6.9706711592618902</v>
      </c>
      <c r="H729">
        <v>6.6503815819958696</v>
      </c>
      <c r="I729">
        <v>6.8460655677403999</v>
      </c>
      <c r="J729">
        <v>7.0309734936181796</v>
      </c>
      <c r="K729">
        <v>6.6489972230150904</v>
      </c>
      <c r="L729">
        <v>6.9103454317520701</v>
      </c>
      <c r="M729">
        <v>6.83166271777106</v>
      </c>
      <c r="N729">
        <v>6.6795919659621896</v>
      </c>
      <c r="O729">
        <v>6.7810663883528299</v>
      </c>
      <c r="P729">
        <v>6.5105945574874102</v>
      </c>
      <c r="Q729">
        <v>6.6375058506955904</v>
      </c>
    </row>
    <row r="730" spans="1:17">
      <c r="A730" t="s">
        <v>2693</v>
      </c>
      <c r="B730" s="16" t="s">
        <v>2694</v>
      </c>
      <c r="C730">
        <v>9.1762204033999506</v>
      </c>
      <c r="D730">
        <v>9.2397441277087502</v>
      </c>
      <c r="E730">
        <v>9.2258277469145202</v>
      </c>
      <c r="F730">
        <v>8.9522946357813105</v>
      </c>
      <c r="G730">
        <v>9.5488395642052595</v>
      </c>
      <c r="H730">
        <v>9.5301709790492808</v>
      </c>
      <c r="I730">
        <v>9.5499756434715994</v>
      </c>
      <c r="J730">
        <v>9.1787628534730299</v>
      </c>
      <c r="K730">
        <v>9.4483519346594704</v>
      </c>
      <c r="L730">
        <v>9.1171066003211703</v>
      </c>
      <c r="M730">
        <v>9.5764924475320203</v>
      </c>
      <c r="N730">
        <v>9.3684130204456704</v>
      </c>
      <c r="O730">
        <v>9.5252842432916207</v>
      </c>
      <c r="P730">
        <v>9.8535284366372409</v>
      </c>
      <c r="Q730">
        <v>8.2978683598244807</v>
      </c>
    </row>
    <row r="731" spans="1:17">
      <c r="A731" t="s">
        <v>2695</v>
      </c>
      <c r="B731" s="16" t="s">
        <v>2696</v>
      </c>
      <c r="C731">
        <v>8.3926755248955995</v>
      </c>
      <c r="D731">
        <v>8.3388312652671797</v>
      </c>
      <c r="E731">
        <v>8.6603257169431203</v>
      </c>
      <c r="F731">
        <v>8.1847521422324103</v>
      </c>
      <c r="G731">
        <v>8.2044555846925107</v>
      </c>
      <c r="H731">
        <v>8.4440005791327302</v>
      </c>
      <c r="I731">
        <v>8.5734777022180992</v>
      </c>
      <c r="J731">
        <v>8.4083239949043502</v>
      </c>
      <c r="K731">
        <v>8.3930587566318007</v>
      </c>
      <c r="L731">
        <v>8.3622736206807993</v>
      </c>
      <c r="M731">
        <v>8.0899183908535797</v>
      </c>
      <c r="N731">
        <v>7.8127802199155303</v>
      </c>
      <c r="O731">
        <v>8.2572772677931798</v>
      </c>
      <c r="P731">
        <v>8.8476610822785897</v>
      </c>
      <c r="Q731">
        <v>8.1958182219819093</v>
      </c>
    </row>
    <row r="732" spans="1:17">
      <c r="A732" t="s">
        <v>2697</v>
      </c>
      <c r="B732" s="16" t="s">
        <v>2698</v>
      </c>
      <c r="C732">
        <v>7.0977815649052802</v>
      </c>
      <c r="D732">
        <v>6.9794024872900398</v>
      </c>
      <c r="E732">
        <v>6.6219183496940897</v>
      </c>
      <c r="F732">
        <v>7.7599373397669797</v>
      </c>
      <c r="G732">
        <v>7.6397078758824399</v>
      </c>
      <c r="H732">
        <v>7.0555790375985197</v>
      </c>
      <c r="I732">
        <v>6.9739209647643401</v>
      </c>
      <c r="J732">
        <v>5.74664800722877</v>
      </c>
      <c r="K732">
        <v>7.6078286008910903</v>
      </c>
      <c r="L732">
        <v>7.7414587681385996</v>
      </c>
      <c r="M732">
        <v>8.3559419123150906</v>
      </c>
      <c r="N732">
        <v>8.2935226395831201</v>
      </c>
      <c r="O732">
        <v>8.0950982544288497</v>
      </c>
      <c r="P732">
        <v>6.7533740341081696</v>
      </c>
      <c r="Q732">
        <v>8.1958182219819093</v>
      </c>
    </row>
    <row r="733" spans="1:17">
      <c r="A733" t="s">
        <v>2699</v>
      </c>
      <c r="B733" s="16" t="s">
        <v>2700</v>
      </c>
      <c r="C733">
        <v>9.8555058943519498</v>
      </c>
      <c r="D733">
        <v>9.85463055498548</v>
      </c>
      <c r="E733">
        <v>10.016619030822399</v>
      </c>
      <c r="F733">
        <v>9.5972510534462998</v>
      </c>
      <c r="G733">
        <v>10.028517828924</v>
      </c>
      <c r="H733">
        <v>9.1787492547088494</v>
      </c>
      <c r="I733">
        <v>10.053417322596699</v>
      </c>
      <c r="J733">
        <v>9.2313377448778198</v>
      </c>
      <c r="K733">
        <v>10.056953166288199</v>
      </c>
      <c r="L733">
        <v>9.7844907242830104</v>
      </c>
      <c r="M733">
        <v>9.6432686688923095</v>
      </c>
      <c r="N733">
        <v>9.75282401597795</v>
      </c>
      <c r="O733">
        <v>9.8129155186160606</v>
      </c>
      <c r="P733">
        <v>9.6336268443113706</v>
      </c>
      <c r="Q733">
        <v>11.454592186520401</v>
      </c>
    </row>
    <row r="734" spans="1:17">
      <c r="A734" t="s">
        <v>2701</v>
      </c>
      <c r="B734" s="16" t="s">
        <v>2702</v>
      </c>
      <c r="C734">
        <v>7.9225536190524997</v>
      </c>
      <c r="D734">
        <v>7.7640404008328803</v>
      </c>
      <c r="E734">
        <v>7.8752221909449904</v>
      </c>
      <c r="F734">
        <v>7.89398253654453</v>
      </c>
      <c r="G734">
        <v>8.0560255534584204</v>
      </c>
      <c r="H734">
        <v>7.6297575578743002</v>
      </c>
      <c r="I734">
        <v>7.4965226275688401</v>
      </c>
      <c r="J734">
        <v>7.7141668066136297</v>
      </c>
      <c r="K734">
        <v>8.0761058993351504</v>
      </c>
      <c r="L734">
        <v>7.9793730729810397</v>
      </c>
      <c r="M734">
        <v>7.95498945225631</v>
      </c>
      <c r="N734">
        <v>8.3087231327633706</v>
      </c>
      <c r="O734">
        <v>8.1405881914443992</v>
      </c>
      <c r="P734">
        <v>7.3429700170842302</v>
      </c>
      <c r="Q734">
        <v>9.7343991185863192</v>
      </c>
    </row>
    <row r="735" spans="1:17">
      <c r="A735" t="s">
        <v>2703</v>
      </c>
      <c r="B735" s="16" t="s">
        <v>2704</v>
      </c>
      <c r="C735">
        <v>8.9125134318069303</v>
      </c>
      <c r="D735">
        <v>8.9804476080895395</v>
      </c>
      <c r="E735">
        <v>9.2508210134253606</v>
      </c>
      <c r="F735">
        <v>8.6931292151435393</v>
      </c>
      <c r="G735">
        <v>8.9875537074140492</v>
      </c>
      <c r="H735">
        <v>8.0345777041296191</v>
      </c>
      <c r="I735">
        <v>8.8125759681697708</v>
      </c>
      <c r="J735">
        <v>8.2583695956585199</v>
      </c>
      <c r="K735">
        <v>9.1010222827857099</v>
      </c>
      <c r="L735">
        <v>8.8194687971248804</v>
      </c>
      <c r="M735">
        <v>8.5601725543950007</v>
      </c>
      <c r="N735">
        <v>8.6202674017952905</v>
      </c>
      <c r="O735">
        <v>8.7307162487006096</v>
      </c>
      <c r="P735">
        <v>8.4550537175740494</v>
      </c>
      <c r="Q735">
        <v>9.9689373561629306</v>
      </c>
    </row>
    <row r="736" spans="1:17">
      <c r="A736" t="s">
        <v>2705</v>
      </c>
      <c r="B736" s="16" t="s">
        <v>2706</v>
      </c>
      <c r="C736">
        <v>10.6171117254452</v>
      </c>
      <c r="D736">
        <v>10.624181958221699</v>
      </c>
      <c r="E736">
        <v>10.5504450046634</v>
      </c>
      <c r="F736">
        <v>10.9863881303892</v>
      </c>
      <c r="G736">
        <v>10.558702739864099</v>
      </c>
      <c r="H736">
        <v>10.4701228517215</v>
      </c>
      <c r="I736">
        <v>10.187871894579899</v>
      </c>
      <c r="J736">
        <v>10.7487675337134</v>
      </c>
      <c r="K736">
        <v>10.046411485611101</v>
      </c>
      <c r="L736">
        <v>10.1811267165956</v>
      </c>
      <c r="M736">
        <v>10.3404623233137</v>
      </c>
      <c r="N736">
        <v>9.7830561443839699</v>
      </c>
      <c r="O736">
        <v>10.1566509049164</v>
      </c>
      <c r="P736">
        <v>10.2019434548998</v>
      </c>
      <c r="Q736">
        <v>11.201804683747101</v>
      </c>
    </row>
    <row r="737" spans="1:17">
      <c r="A737" t="s">
        <v>2707</v>
      </c>
      <c r="B737" s="16" t="s">
        <v>2708</v>
      </c>
      <c r="C737">
        <v>8.1966500867603393</v>
      </c>
      <c r="D737">
        <v>8.0406119277018497</v>
      </c>
      <c r="E737">
        <v>7.9381687431180303</v>
      </c>
      <c r="F737">
        <v>8.4143333071825008</v>
      </c>
      <c r="G737">
        <v>8.3430235738303598</v>
      </c>
      <c r="H737">
        <v>8.2879030971680798</v>
      </c>
      <c r="I737">
        <v>8.0755071653388306</v>
      </c>
      <c r="J737">
        <v>8.1273568456294196</v>
      </c>
      <c r="K737">
        <v>8.2895440444846908</v>
      </c>
      <c r="L737">
        <v>8.1052872534355096</v>
      </c>
      <c r="M737">
        <v>8.2836345145343397</v>
      </c>
      <c r="N737">
        <v>8.5388286418580499</v>
      </c>
      <c r="O737">
        <v>8.3679559918587998</v>
      </c>
      <c r="P737">
        <v>8.0100059982029492</v>
      </c>
      <c r="Q737">
        <v>8.7216113394761106</v>
      </c>
    </row>
    <row r="738" spans="1:17">
      <c r="A738" t="s">
        <v>2709</v>
      </c>
      <c r="B738" s="16" t="s">
        <v>2710</v>
      </c>
      <c r="C738">
        <v>10.588727215393799</v>
      </c>
      <c r="D738">
        <v>10.598077476563301</v>
      </c>
      <c r="E738">
        <v>9.8228347467797708</v>
      </c>
      <c r="F738">
        <v>9.1863805982221791</v>
      </c>
      <c r="G738">
        <v>10.3878753717224</v>
      </c>
      <c r="H738">
        <v>9.2951233244897509</v>
      </c>
      <c r="I738">
        <v>10.0906589880661</v>
      </c>
      <c r="J738">
        <v>9.27176469600718</v>
      </c>
      <c r="K738">
        <v>10.7424234140155</v>
      </c>
      <c r="L738">
        <v>10.022155038224801</v>
      </c>
      <c r="M738">
        <v>9.7857572346149198</v>
      </c>
      <c r="N738">
        <v>9.6903898465138791</v>
      </c>
      <c r="O738">
        <v>9.9623640518256096</v>
      </c>
      <c r="P738">
        <v>10.334169134370301</v>
      </c>
      <c r="Q738">
        <v>10.607972895164099</v>
      </c>
    </row>
    <row r="739" spans="1:17">
      <c r="A739" t="s">
        <v>2711</v>
      </c>
      <c r="B739" s="16" t="s">
        <v>2712</v>
      </c>
      <c r="C739">
        <v>4.2263167103073602</v>
      </c>
      <c r="D739">
        <v>4.2618677800425697</v>
      </c>
      <c r="E739">
        <v>4.2015349465393896</v>
      </c>
      <c r="F739">
        <v>4.3517302712450299</v>
      </c>
      <c r="G739">
        <v>4.4429501088137897</v>
      </c>
      <c r="H739">
        <v>3.8900437060628099</v>
      </c>
      <c r="I739">
        <v>3.9910282299290798</v>
      </c>
      <c r="J739">
        <v>3.8565114723405598</v>
      </c>
      <c r="K739">
        <v>4.0709644767565303</v>
      </c>
      <c r="L739">
        <v>3.9560512465587201</v>
      </c>
      <c r="M739">
        <v>4.0387673383778999</v>
      </c>
      <c r="N739">
        <v>4.3841781814921204</v>
      </c>
      <c r="O739">
        <v>3.9295289699043701</v>
      </c>
      <c r="P739">
        <v>3.7927642367557501</v>
      </c>
      <c r="Q739">
        <v>2.8218677180984102</v>
      </c>
    </row>
    <row r="740" spans="1:17">
      <c r="A740" t="s">
        <v>2713</v>
      </c>
      <c r="B740" s="16" t="s">
        <v>2714</v>
      </c>
      <c r="C740">
        <v>8.0726024190613099</v>
      </c>
      <c r="D740">
        <v>7.9272203020126</v>
      </c>
      <c r="E740">
        <v>7.5384713863363499</v>
      </c>
      <c r="F740">
        <v>8.2238920523872192</v>
      </c>
      <c r="G740">
        <v>8.0063199935284892</v>
      </c>
      <c r="H740">
        <v>8.5288727901697197</v>
      </c>
      <c r="I740">
        <v>7.6572198933248998</v>
      </c>
      <c r="J740">
        <v>7.7738225879190397</v>
      </c>
      <c r="K740">
        <v>7.6741479899609901</v>
      </c>
      <c r="L740">
        <v>7.6887662553908198</v>
      </c>
      <c r="M740">
        <v>8.0930565064681108</v>
      </c>
      <c r="N740">
        <v>8.5291288302193102</v>
      </c>
      <c r="O740">
        <v>8.2660993942148906</v>
      </c>
      <c r="P740">
        <v>7.82477862230669</v>
      </c>
      <c r="Q740">
        <v>7.3593062614465703</v>
      </c>
    </row>
    <row r="741" spans="1:17">
      <c r="A741" t="s">
        <v>2715</v>
      </c>
      <c r="B741" s="16" t="s">
        <v>2716</v>
      </c>
      <c r="C741">
        <v>8.8709273285577108</v>
      </c>
      <c r="D741">
        <v>8.7409111731872802</v>
      </c>
      <c r="E741">
        <v>8.0937033738513993</v>
      </c>
      <c r="F741">
        <v>8.3450259055465406</v>
      </c>
      <c r="G741">
        <v>8.7666389850156499</v>
      </c>
      <c r="H741">
        <v>8.7678690697052204</v>
      </c>
      <c r="I741">
        <v>8.7509502618351096</v>
      </c>
      <c r="J741">
        <v>8.3784583486323001</v>
      </c>
      <c r="K741">
        <v>8.9467092152695908</v>
      </c>
      <c r="L741">
        <v>8.6563051252874192</v>
      </c>
      <c r="M741">
        <v>8.6839222761089694</v>
      </c>
      <c r="N741">
        <v>8.2508752477387208</v>
      </c>
      <c r="O741">
        <v>8.9490776743726403</v>
      </c>
      <c r="P741">
        <v>9.3860648135083409</v>
      </c>
      <c r="Q741">
        <v>7.6950435514148801</v>
      </c>
    </row>
    <row r="742" spans="1:17">
      <c r="A742" t="s">
        <v>2717</v>
      </c>
      <c r="B742" s="16" t="s">
        <v>2718</v>
      </c>
      <c r="C742">
        <v>8.7733913286416705</v>
      </c>
      <c r="D742">
        <v>8.8644637911447095</v>
      </c>
      <c r="E742">
        <v>8.6267683233831001</v>
      </c>
      <c r="F742">
        <v>8.7982090594764806</v>
      </c>
      <c r="G742">
        <v>8.6057991089769192</v>
      </c>
      <c r="H742">
        <v>9.3228066865736707</v>
      </c>
      <c r="I742">
        <v>8.7699862632949994</v>
      </c>
      <c r="J742">
        <v>8.90181995113001</v>
      </c>
      <c r="K742">
        <v>8.7480876656026094</v>
      </c>
      <c r="L742">
        <v>8.7258937154936795</v>
      </c>
      <c r="M742">
        <v>8.7127587899274204</v>
      </c>
      <c r="N742">
        <v>8.6711319574190409</v>
      </c>
      <c r="O742">
        <v>8.73707415902315</v>
      </c>
      <c r="P742">
        <v>9.0084641952166695</v>
      </c>
      <c r="Q742">
        <v>5.81282804418474</v>
      </c>
    </row>
    <row r="743" spans="1:17">
      <c r="A743" t="s">
        <v>2719</v>
      </c>
      <c r="B743" s="16" t="s">
        <v>2720</v>
      </c>
      <c r="C743">
        <v>5.7183074214133596</v>
      </c>
      <c r="D743">
        <v>5.8489556220091004</v>
      </c>
      <c r="E743">
        <v>6.99624750440314</v>
      </c>
      <c r="F743">
        <v>5.7330626009085002</v>
      </c>
      <c r="G743">
        <v>6.3249249403227497</v>
      </c>
      <c r="H743">
        <v>7.42672744422166</v>
      </c>
      <c r="I743">
        <v>6.1254782290571796</v>
      </c>
      <c r="J743">
        <v>7.4100962587072301</v>
      </c>
      <c r="K743">
        <v>6.7185720740311599</v>
      </c>
      <c r="L743">
        <v>5.7082842090885597</v>
      </c>
      <c r="M743">
        <v>6.9613110454339404</v>
      </c>
      <c r="N743">
        <v>6.8032599918705801</v>
      </c>
      <c r="O743">
        <v>6.3630523466685602</v>
      </c>
      <c r="P743">
        <v>7.2193925819425804</v>
      </c>
      <c r="Q743">
        <v>7.5369478347710803</v>
      </c>
    </row>
    <row r="744" spans="1:17">
      <c r="A744" t="s">
        <v>1328</v>
      </c>
      <c r="B744" s="16" t="e">
        <v>#N/A</v>
      </c>
      <c r="C744">
        <v>7.2960327960102003</v>
      </c>
      <c r="D744">
        <v>7.65315655529779</v>
      </c>
      <c r="E744">
        <v>7.6260848552768703</v>
      </c>
      <c r="F744">
        <v>8.2308955806663402</v>
      </c>
      <c r="G744">
        <v>7.6591472706832002</v>
      </c>
      <c r="H744">
        <v>9.8996611601937499</v>
      </c>
      <c r="I744">
        <v>9.1397091455956705</v>
      </c>
      <c r="J744">
        <v>9.37020639432723</v>
      </c>
      <c r="K744">
        <v>8.5560191149390707</v>
      </c>
      <c r="L744">
        <v>9.3365854120358591</v>
      </c>
      <c r="M744">
        <v>9.3696301344796193</v>
      </c>
      <c r="N744">
        <v>9.7803338019970898</v>
      </c>
      <c r="O744">
        <v>9.6211909397222204</v>
      </c>
      <c r="P744">
        <v>9.0722450929704301</v>
      </c>
      <c r="Q744">
        <v>8.6462459446333604</v>
      </c>
    </row>
    <row r="745" spans="1:17">
      <c r="A745" t="s">
        <v>2721</v>
      </c>
      <c r="B745" s="16" t="s">
        <v>2722</v>
      </c>
      <c r="C745">
        <v>7.8233712315199497</v>
      </c>
      <c r="D745">
        <v>7.8764226685238103</v>
      </c>
      <c r="E745">
        <v>7.6345597848515201</v>
      </c>
      <c r="F745">
        <v>7.89838942043591</v>
      </c>
      <c r="G745">
        <v>7.6526966043696403</v>
      </c>
      <c r="H745">
        <v>7.8590183406468102</v>
      </c>
      <c r="I745">
        <v>7.8434668651217896</v>
      </c>
      <c r="J745">
        <v>7.9280479477519297</v>
      </c>
      <c r="K745">
        <v>7.7517875700135699</v>
      </c>
      <c r="L745">
        <v>7.3380004094259004</v>
      </c>
      <c r="M745">
        <v>7.5560391547307804</v>
      </c>
      <c r="N745">
        <v>7.3440975647907196</v>
      </c>
      <c r="O745">
        <v>7.7287001624033396</v>
      </c>
      <c r="P745">
        <v>7.78178590968332</v>
      </c>
      <c r="Q745">
        <v>6.2843132996066204</v>
      </c>
    </row>
    <row r="746" spans="1:17">
      <c r="A746" t="s">
        <v>2723</v>
      </c>
      <c r="B746" s="16" t="s">
        <v>2724</v>
      </c>
      <c r="C746">
        <v>3.98283533271713</v>
      </c>
      <c r="D746">
        <v>3.8603343823973102</v>
      </c>
      <c r="E746">
        <v>3.9618875914207199</v>
      </c>
      <c r="F746">
        <v>4.2917886290068799</v>
      </c>
      <c r="G746">
        <v>4.88571169002517</v>
      </c>
      <c r="H746">
        <v>3.8900437060628099</v>
      </c>
      <c r="I746">
        <v>4.6056600831029897</v>
      </c>
      <c r="J746">
        <v>4.1400611729353196</v>
      </c>
      <c r="K746">
        <v>4.2710437260841099</v>
      </c>
      <c r="L746">
        <v>4.3892426656840904</v>
      </c>
      <c r="M746">
        <v>4.2669672077812901</v>
      </c>
      <c r="N746">
        <v>3.5144020463037902</v>
      </c>
      <c r="O746">
        <v>4.2491040476565001</v>
      </c>
      <c r="P746">
        <v>3.6194497939779602</v>
      </c>
      <c r="Q746">
        <v>2.8218677180984102</v>
      </c>
    </row>
    <row r="747" spans="1:17">
      <c r="A747" t="s">
        <v>2725</v>
      </c>
      <c r="B747" s="16" t="s">
        <v>2726</v>
      </c>
      <c r="C747">
        <v>7.0369858748898499</v>
      </c>
      <c r="D747">
        <v>6.8888755076419601</v>
      </c>
      <c r="E747">
        <v>6.6887898835754704</v>
      </c>
      <c r="F747">
        <v>6.9053693654613397</v>
      </c>
      <c r="G747">
        <v>6.7821116076966099</v>
      </c>
      <c r="H747">
        <v>5.9352574320134996</v>
      </c>
      <c r="I747">
        <v>6.6239335844977303</v>
      </c>
      <c r="J747">
        <v>6.2974991401326799</v>
      </c>
      <c r="K747">
        <v>7.0232592131508804</v>
      </c>
      <c r="L747">
        <v>7.1478815104877</v>
      </c>
      <c r="M747">
        <v>6.9122766699525497</v>
      </c>
      <c r="N747">
        <v>6.7143940400426896</v>
      </c>
      <c r="O747">
        <v>6.8533373478556303</v>
      </c>
      <c r="P747">
        <v>5.6679384115998896</v>
      </c>
      <c r="Q747">
        <v>8.5667227177791094</v>
      </c>
    </row>
    <row r="748" spans="1:17">
      <c r="A748" t="s">
        <v>2727</v>
      </c>
      <c r="B748" s="16" t="s">
        <v>2728</v>
      </c>
      <c r="C748">
        <v>8.2961453404256194</v>
      </c>
      <c r="D748">
        <v>7.95419104494911</v>
      </c>
      <c r="E748">
        <v>8.3362462159928299</v>
      </c>
      <c r="F748">
        <v>8.5408725518176407</v>
      </c>
      <c r="G748">
        <v>8.4056968466389108</v>
      </c>
      <c r="H748">
        <v>7.0731185789130802</v>
      </c>
      <c r="I748">
        <v>7.8227654422624404</v>
      </c>
      <c r="J748">
        <v>7.6654959261035804</v>
      </c>
      <c r="K748">
        <v>8.1815247106802396</v>
      </c>
      <c r="L748">
        <v>8.4471507392166991</v>
      </c>
      <c r="M748">
        <v>8.5280807573685795</v>
      </c>
      <c r="N748">
        <v>8.5612109173308095</v>
      </c>
      <c r="O748">
        <v>8.4707387085895203</v>
      </c>
      <c r="P748">
        <v>7.0959398759079004</v>
      </c>
      <c r="Q748">
        <v>10.323554046550599</v>
      </c>
    </row>
    <row r="749" spans="1:17">
      <c r="A749" t="s">
        <v>2729</v>
      </c>
      <c r="B749" s="16" t="s">
        <v>2730</v>
      </c>
      <c r="C749">
        <v>8.5057017079816593</v>
      </c>
      <c r="D749">
        <v>8.5301504391917398</v>
      </c>
      <c r="E749">
        <v>8.4120869209992595</v>
      </c>
      <c r="F749">
        <v>9.2166710777506307</v>
      </c>
      <c r="G749">
        <v>8.8702560826016104</v>
      </c>
      <c r="H749">
        <v>9.0141686388541196</v>
      </c>
      <c r="I749">
        <v>8.4439917531029902</v>
      </c>
      <c r="J749">
        <v>8.6949289308481692</v>
      </c>
      <c r="K749">
        <v>8.1989456767347306</v>
      </c>
      <c r="L749">
        <v>8.5182823622326396</v>
      </c>
      <c r="M749">
        <v>9.2816489801290896</v>
      </c>
      <c r="N749">
        <v>9.3574951319558295</v>
      </c>
      <c r="O749">
        <v>9.1498427404099498</v>
      </c>
      <c r="P749">
        <v>8.2808406053416803</v>
      </c>
      <c r="Q749">
        <v>8.6462459446333604</v>
      </c>
    </row>
    <row r="750" spans="1:17">
      <c r="A750" t="s">
        <v>2731</v>
      </c>
      <c r="B750" s="16" t="s">
        <v>2732</v>
      </c>
      <c r="C750">
        <v>9.12719610242128</v>
      </c>
      <c r="D750">
        <v>9.3351019091515006</v>
      </c>
      <c r="E750">
        <v>9.28079163175682</v>
      </c>
      <c r="F750">
        <v>9.6451998714493392</v>
      </c>
      <c r="G750">
        <v>9.3239989606780096</v>
      </c>
      <c r="H750">
        <v>9.8046958521879706</v>
      </c>
      <c r="I750">
        <v>9.0176099058688095</v>
      </c>
      <c r="J750">
        <v>9.3196844341773506</v>
      </c>
      <c r="K750">
        <v>8.95082666169791</v>
      </c>
      <c r="L750">
        <v>9.2319369507491498</v>
      </c>
      <c r="M750">
        <v>9.3102293689309494</v>
      </c>
      <c r="N750">
        <v>9.7569840784359005</v>
      </c>
      <c r="O750">
        <v>9.4238577235004009</v>
      </c>
      <c r="P750">
        <v>9.0115662042939899</v>
      </c>
      <c r="Q750">
        <v>9.7343991185863192</v>
      </c>
    </row>
    <row r="751" spans="1:17">
      <c r="A751" t="s">
        <v>2733</v>
      </c>
      <c r="B751" s="16" t="s">
        <v>2734</v>
      </c>
      <c r="C751">
        <v>8.9101001078644693</v>
      </c>
      <c r="D751">
        <v>9.0256206615389107</v>
      </c>
      <c r="E751">
        <v>8.8540243895281296</v>
      </c>
      <c r="F751">
        <v>9.3624489438556502</v>
      </c>
      <c r="G751">
        <v>9.1031311456664792</v>
      </c>
      <c r="H751">
        <v>9.8848805934081394</v>
      </c>
      <c r="I751">
        <v>9.2406247415594205</v>
      </c>
      <c r="J751">
        <v>9.4841841717195798</v>
      </c>
      <c r="K751">
        <v>9.01908236197362</v>
      </c>
      <c r="L751">
        <v>9.0309136959339895</v>
      </c>
      <c r="M751">
        <v>9.4279235763844493</v>
      </c>
      <c r="N751">
        <v>9.2689862224166504</v>
      </c>
      <c r="O751">
        <v>9.4993424107561104</v>
      </c>
      <c r="P751">
        <v>9.6575842504971394</v>
      </c>
      <c r="Q751">
        <v>7.8374797051227896</v>
      </c>
    </row>
    <row r="752" spans="1:17">
      <c r="A752" t="s">
        <v>1329</v>
      </c>
      <c r="B752" s="16" t="e">
        <v>#N/A</v>
      </c>
      <c r="C752">
        <v>7.3253598602789296</v>
      </c>
      <c r="D752">
        <v>7.24311090015064</v>
      </c>
      <c r="E752">
        <v>7.1929456960548803</v>
      </c>
      <c r="F752">
        <v>7.9331672995406102</v>
      </c>
      <c r="G752">
        <v>7.6909739137373903</v>
      </c>
      <c r="H752">
        <v>7.3206963756748999</v>
      </c>
      <c r="I752">
        <v>7.0561962709385</v>
      </c>
      <c r="J752">
        <v>7.3041698504117898</v>
      </c>
      <c r="K752">
        <v>7.68902799721163</v>
      </c>
      <c r="L752">
        <v>8.1331488080724892</v>
      </c>
      <c r="M752">
        <v>8.1301902492706208</v>
      </c>
      <c r="N752">
        <v>8.5925945889901794</v>
      </c>
      <c r="O752">
        <v>7.9456606621419299</v>
      </c>
      <c r="P752">
        <v>6.0327560215808402</v>
      </c>
      <c r="Q752">
        <v>8.48255560796823</v>
      </c>
    </row>
    <row r="753" spans="1:17">
      <c r="A753" t="s">
        <v>2735</v>
      </c>
      <c r="B753" s="16" t="s">
        <v>2736</v>
      </c>
      <c r="C753">
        <v>10.169778824555801</v>
      </c>
      <c r="D753">
        <v>10.2080699792625</v>
      </c>
      <c r="E753">
        <v>9.98055311542449</v>
      </c>
      <c r="F753">
        <v>10.320168230743599</v>
      </c>
      <c r="G753">
        <v>10.233458016655799</v>
      </c>
      <c r="H753">
        <v>10.8896187306856</v>
      </c>
      <c r="I753">
        <v>10.248252753256001</v>
      </c>
      <c r="J753">
        <v>10.394018227008599</v>
      </c>
      <c r="K753">
        <v>10.125935502089201</v>
      </c>
      <c r="L753">
        <v>10.112847552405899</v>
      </c>
      <c r="M753">
        <v>10.4219079287396</v>
      </c>
      <c r="N753">
        <v>10.5616145287122</v>
      </c>
      <c r="O753">
        <v>10.494065943497899</v>
      </c>
      <c r="P753">
        <v>10.7217903188313</v>
      </c>
      <c r="Q753">
        <v>9.1612412986063401</v>
      </c>
    </row>
    <row r="754" spans="1:17">
      <c r="A754" t="s">
        <v>2737</v>
      </c>
      <c r="B754" s="16" t="s">
        <v>2738</v>
      </c>
      <c r="C754">
        <v>5.4731326598032704</v>
      </c>
      <c r="D754">
        <v>4.9486052131722396</v>
      </c>
      <c r="E754">
        <v>6.2527945319371199</v>
      </c>
      <c r="F754">
        <v>5.6503505682580704</v>
      </c>
      <c r="G754">
        <v>5.5640625942373703</v>
      </c>
      <c r="H754">
        <v>4.43015569855271</v>
      </c>
      <c r="I754">
        <v>5.1197440703333399</v>
      </c>
      <c r="J754">
        <v>4.9163232079064798</v>
      </c>
      <c r="K754">
        <v>5.9537102331234397</v>
      </c>
      <c r="L754">
        <v>6.1484073885055901</v>
      </c>
      <c r="M754">
        <v>5.6055187694871904</v>
      </c>
      <c r="N754">
        <v>6.3509010238258501</v>
      </c>
      <c r="O754">
        <v>5.5691886856815396</v>
      </c>
      <c r="P754">
        <v>4.9174589054378801</v>
      </c>
      <c r="Q754">
        <v>7.6950435514148801</v>
      </c>
    </row>
    <row r="755" spans="1:17">
      <c r="A755" t="s">
        <v>2739</v>
      </c>
      <c r="B755" s="16" t="s">
        <v>2740</v>
      </c>
      <c r="C755">
        <v>6.8973229715324003</v>
      </c>
      <c r="D755">
        <v>6.8795001080397</v>
      </c>
      <c r="E755">
        <v>5.98496325541152</v>
      </c>
      <c r="F755">
        <v>6.1015902381126503</v>
      </c>
      <c r="G755">
        <v>6.1327887893196404</v>
      </c>
      <c r="H755">
        <v>6.5659659380906303</v>
      </c>
      <c r="I755">
        <v>6.9644808980353901</v>
      </c>
      <c r="J755">
        <v>5.9097086530010401</v>
      </c>
      <c r="K755">
        <v>7.3005091443963801</v>
      </c>
      <c r="L755">
        <v>7.1864505480400602</v>
      </c>
      <c r="M755">
        <v>6.7056540457445699</v>
      </c>
      <c r="N755">
        <v>6.7595169993836901</v>
      </c>
      <c r="O755">
        <v>6.1994087418434098</v>
      </c>
      <c r="P755">
        <v>6.4928410672808097</v>
      </c>
      <c r="Q755">
        <v>6.9204191934356096</v>
      </c>
    </row>
    <row r="756" spans="1:17">
      <c r="A756" t="s">
        <v>2741</v>
      </c>
      <c r="B756" s="16" t="s">
        <v>2742</v>
      </c>
      <c r="C756">
        <v>4.4838185959666896</v>
      </c>
      <c r="D756">
        <v>4.3876263279161201</v>
      </c>
      <c r="E756">
        <v>3.6381873987360902</v>
      </c>
      <c r="F756">
        <v>3.8353454241230298</v>
      </c>
      <c r="G756">
        <v>5.2845830866371397</v>
      </c>
      <c r="H756">
        <v>4.7946750266686298</v>
      </c>
      <c r="I756">
        <v>3.9910282299290798</v>
      </c>
      <c r="J756">
        <v>3.6724961835054399</v>
      </c>
      <c r="K756">
        <v>4.7193737720337401</v>
      </c>
      <c r="L756">
        <v>3.8614614459532302</v>
      </c>
      <c r="M756">
        <v>4.4983624523483101</v>
      </c>
      <c r="N756">
        <v>4.9024877034329704</v>
      </c>
      <c r="O756">
        <v>4.4953341022564199</v>
      </c>
      <c r="P756">
        <v>4.7374550361106396</v>
      </c>
      <c r="Q756">
        <v>5.09416193408443</v>
      </c>
    </row>
    <row r="757" spans="1:17">
      <c r="A757" t="s">
        <v>2743</v>
      </c>
      <c r="B757" s="16" t="s">
        <v>2744</v>
      </c>
      <c r="C757">
        <v>8.8382967904125902</v>
      </c>
      <c r="D757">
        <v>8.9517572496129407</v>
      </c>
      <c r="E757">
        <v>9.2202143765469202</v>
      </c>
      <c r="F757">
        <v>9.3220454834745006</v>
      </c>
      <c r="G757">
        <v>9.0936474779941303</v>
      </c>
      <c r="H757">
        <v>10.406867756523299</v>
      </c>
      <c r="I757">
        <v>9.2619094361427496</v>
      </c>
      <c r="J757">
        <v>9.5501892233687204</v>
      </c>
      <c r="K757">
        <v>8.9467092152695908</v>
      </c>
      <c r="L757">
        <v>9.2538453192883807</v>
      </c>
      <c r="M757">
        <v>9.5251710007611106</v>
      </c>
      <c r="N757">
        <v>9.7247793771249693</v>
      </c>
      <c r="O757">
        <v>9.5769904983629797</v>
      </c>
      <c r="P757">
        <v>9.5613885563048004</v>
      </c>
      <c r="Q757">
        <v>6.2843132996066204</v>
      </c>
    </row>
    <row r="758" spans="1:17">
      <c r="A758" t="s">
        <v>2745</v>
      </c>
      <c r="B758" s="16" t="e">
        <v>#N/A</v>
      </c>
      <c r="C758">
        <v>3.7779852140208301</v>
      </c>
      <c r="D758">
        <v>3.4870161193063098</v>
      </c>
      <c r="E758">
        <v>2.8218677180984102</v>
      </c>
      <c r="F758">
        <v>3.4706286095040801</v>
      </c>
      <c r="G758">
        <v>4.5079198595814196</v>
      </c>
      <c r="H758">
        <v>3.50653555504317</v>
      </c>
      <c r="I758">
        <v>3.6595800418069002</v>
      </c>
      <c r="J758">
        <v>3.2517770676889399</v>
      </c>
      <c r="K758">
        <v>4.0709644767565303</v>
      </c>
      <c r="L758">
        <v>3.8614614459532302</v>
      </c>
      <c r="M758">
        <v>4.1590575299716699</v>
      </c>
      <c r="N758">
        <v>4.1706164353931596</v>
      </c>
      <c r="O758">
        <v>3.6677309644704801</v>
      </c>
      <c r="P758">
        <v>4.2713440848041202</v>
      </c>
      <c r="Q758">
        <v>2.8218677180984102</v>
      </c>
    </row>
    <row r="759" spans="1:17">
      <c r="A759" t="s">
        <v>2746</v>
      </c>
      <c r="B759" s="16" t="s">
        <v>2747</v>
      </c>
      <c r="C759">
        <v>7.0458303086313601</v>
      </c>
      <c r="D759">
        <v>6.7619284265220703</v>
      </c>
      <c r="E759">
        <v>6.2527945319371199</v>
      </c>
      <c r="F759">
        <v>6.61425091901285</v>
      </c>
      <c r="G759">
        <v>7.1738294645290104</v>
      </c>
      <c r="H759">
        <v>5.9545116595939298</v>
      </c>
      <c r="I759">
        <v>6.37513354646594</v>
      </c>
      <c r="J759">
        <v>5.9699669879476298</v>
      </c>
      <c r="K759">
        <v>6.7662737405155697</v>
      </c>
      <c r="L759">
        <v>5.9086648783778699</v>
      </c>
      <c r="M759">
        <v>6.2877668157501896</v>
      </c>
      <c r="N759">
        <v>6.9755609170048603</v>
      </c>
      <c r="O759">
        <v>6.4277983445854696</v>
      </c>
      <c r="P759">
        <v>6.6769424514664104</v>
      </c>
      <c r="Q759">
        <v>6.2843132996066204</v>
      </c>
    </row>
    <row r="760" spans="1:17">
      <c r="A760" t="s">
        <v>2748</v>
      </c>
      <c r="B760" s="16" t="s">
        <v>2749</v>
      </c>
      <c r="C760">
        <v>7.2042789662983404</v>
      </c>
      <c r="D760">
        <v>7.0479209614188596</v>
      </c>
      <c r="E760">
        <v>6.3178285212373604</v>
      </c>
      <c r="F760">
        <v>6.9141232489592603</v>
      </c>
      <c r="G760">
        <v>6.9177415899492303</v>
      </c>
      <c r="H760">
        <v>7.3782177587165396</v>
      </c>
      <c r="I760">
        <v>6.8148661573379004</v>
      </c>
      <c r="J760">
        <v>7.1645270503343896</v>
      </c>
      <c r="K760">
        <v>6.9591089462385396</v>
      </c>
      <c r="L760">
        <v>7.0340252828918999</v>
      </c>
      <c r="M760">
        <v>7.3820668422772098</v>
      </c>
      <c r="N760">
        <v>7.5943389513722197</v>
      </c>
      <c r="O760">
        <v>7.4883071669573802</v>
      </c>
      <c r="P760">
        <v>6.98638363708924</v>
      </c>
      <c r="Q760">
        <v>6.2843132996066204</v>
      </c>
    </row>
    <row r="761" spans="1:17">
      <c r="A761" t="s">
        <v>2750</v>
      </c>
      <c r="B761" s="16" t="s">
        <v>2751</v>
      </c>
      <c r="C761">
        <v>5.4731326598032704</v>
      </c>
      <c r="D761">
        <v>5.30932736890502</v>
      </c>
      <c r="E761">
        <v>5.7834864418304504</v>
      </c>
      <c r="F761">
        <v>5.6503505682580704</v>
      </c>
      <c r="G761">
        <v>5.8430458251757198</v>
      </c>
      <c r="H761">
        <v>5.5076282639641203</v>
      </c>
      <c r="I761">
        <v>5.1546550765941603</v>
      </c>
      <c r="J761">
        <v>6.0695820509065701</v>
      </c>
      <c r="K761">
        <v>5.3362313090937699</v>
      </c>
      <c r="L761">
        <v>5.8515068593680599</v>
      </c>
      <c r="M761">
        <v>6.1728448451490898</v>
      </c>
      <c r="N761">
        <v>6.2111450879834704</v>
      </c>
      <c r="O761">
        <v>6.2239743948753601</v>
      </c>
      <c r="P761">
        <v>5.2164652043888102</v>
      </c>
      <c r="Q761">
        <v>2.8218677180984102</v>
      </c>
    </row>
    <row r="762" spans="1:17">
      <c r="A762" t="s">
        <v>2752</v>
      </c>
      <c r="B762" s="16" t="e">
        <v>#N/A</v>
      </c>
      <c r="C762">
        <v>5.4997062244710797</v>
      </c>
      <c r="D762">
        <v>4.9857818498749902</v>
      </c>
      <c r="E762">
        <v>4.7104489803388701</v>
      </c>
      <c r="F762">
        <v>4.6121840845566204</v>
      </c>
      <c r="G762">
        <v>4.975741795846</v>
      </c>
      <c r="H762">
        <v>4.5998748125578501</v>
      </c>
      <c r="I762">
        <v>4.9700790693176398</v>
      </c>
      <c r="J762">
        <v>5.1499325625975896</v>
      </c>
      <c r="K762">
        <v>5.3362313090937699</v>
      </c>
      <c r="L762">
        <v>4.9878555821396704</v>
      </c>
      <c r="M762">
        <v>4.9201667747551001</v>
      </c>
      <c r="N762">
        <v>4.72039054531127</v>
      </c>
      <c r="O762">
        <v>5.0843574666703004</v>
      </c>
      <c r="P762">
        <v>5.8197066879617596</v>
      </c>
      <c r="Q762">
        <v>2.8218677180984102</v>
      </c>
    </row>
    <row r="763" spans="1:17">
      <c r="A763" t="s">
        <v>2753</v>
      </c>
      <c r="B763" s="16" t="s">
        <v>2754</v>
      </c>
      <c r="C763">
        <v>4.5939331348939696</v>
      </c>
      <c r="D763">
        <v>4.5537481491643197</v>
      </c>
      <c r="E763">
        <v>4.0887687455453801</v>
      </c>
      <c r="F763">
        <v>4.1611154638698196</v>
      </c>
      <c r="G763">
        <v>4.5695203052827997</v>
      </c>
      <c r="H763">
        <v>5.0023896186610397</v>
      </c>
      <c r="I763">
        <v>5.0470377433929201</v>
      </c>
      <c r="J763">
        <v>4.3621897727349799</v>
      </c>
      <c r="K763">
        <v>4.4401758200780401</v>
      </c>
      <c r="L763">
        <v>5.1913586396996196</v>
      </c>
      <c r="M763">
        <v>4.7613190738105597</v>
      </c>
      <c r="N763">
        <v>4.5070424063834196</v>
      </c>
      <c r="O763">
        <v>3.9295289699043701</v>
      </c>
      <c r="P763">
        <v>5.4607337398470897</v>
      </c>
      <c r="Q763">
        <v>2.8218677180984102</v>
      </c>
    </row>
    <row r="764" spans="1:17">
      <c r="A764" t="s">
        <v>2755</v>
      </c>
      <c r="B764" s="16" t="e">
        <v>#N/A</v>
      </c>
      <c r="C764">
        <v>3.3064422771203601</v>
      </c>
      <c r="D764">
        <v>3.6330127529723502</v>
      </c>
      <c r="E764">
        <v>3.6381873987360902</v>
      </c>
      <c r="F764">
        <v>3.2825265482838799</v>
      </c>
      <c r="G764">
        <v>3.70007344211845</v>
      </c>
      <c r="H764">
        <v>3.50653555504317</v>
      </c>
      <c r="I764">
        <v>3.6595800418069002</v>
      </c>
      <c r="J764">
        <v>3.93564812262216</v>
      </c>
      <c r="K764">
        <v>3.4608708703561399</v>
      </c>
      <c r="L764">
        <v>2.8218677180984102</v>
      </c>
      <c r="M764">
        <v>3.23818724324593</v>
      </c>
      <c r="N764">
        <v>2.8218677180984102</v>
      </c>
      <c r="O764">
        <v>3.6677309644704801</v>
      </c>
      <c r="P764">
        <v>2.8218677180984102</v>
      </c>
      <c r="Q764">
        <v>2.8218677180984102</v>
      </c>
    </row>
    <row r="765" spans="1:17">
      <c r="A765" t="s">
        <v>2756</v>
      </c>
      <c r="B765" s="16" t="s">
        <v>2757</v>
      </c>
      <c r="C765">
        <v>3.3064422771203601</v>
      </c>
      <c r="D765">
        <v>3.6330127529723502</v>
      </c>
      <c r="E765">
        <v>2.8218677180984102</v>
      </c>
      <c r="F765">
        <v>3.4706286095040801</v>
      </c>
      <c r="G765">
        <v>3.70007344211845</v>
      </c>
      <c r="H765">
        <v>2.8218677180984102</v>
      </c>
      <c r="I765">
        <v>3.5089935751222501</v>
      </c>
      <c r="J765">
        <v>3.2517770676889399</v>
      </c>
      <c r="K765">
        <v>3.4608708703561399</v>
      </c>
      <c r="L765">
        <v>3.29479214013883</v>
      </c>
      <c r="M765">
        <v>3.23818724324593</v>
      </c>
      <c r="N765">
        <v>3.5144020463037902</v>
      </c>
      <c r="O765">
        <v>3.24931794675887</v>
      </c>
      <c r="P765">
        <v>2.8218677180984102</v>
      </c>
      <c r="Q765">
        <v>2.8218677180984102</v>
      </c>
    </row>
    <row r="766" spans="1:17">
      <c r="A766" t="s">
        <v>2758</v>
      </c>
      <c r="B766" s="16" t="e">
        <v>#N/A</v>
      </c>
      <c r="C766">
        <v>11.751382179577</v>
      </c>
      <c r="D766">
        <v>11.894828495415201</v>
      </c>
      <c r="E766">
        <v>11.5301051718882</v>
      </c>
      <c r="F766">
        <v>11.9239444145873</v>
      </c>
      <c r="G766">
        <v>11.4981597068283</v>
      </c>
      <c r="H766">
        <v>11.6942265477487</v>
      </c>
      <c r="I766">
        <v>11.3232267037775</v>
      </c>
      <c r="J766">
        <v>12.0995862241341</v>
      </c>
      <c r="K766">
        <v>11.620128541586899</v>
      </c>
      <c r="L766">
        <v>11.524406571038099</v>
      </c>
      <c r="M766">
        <v>11.3999940520037</v>
      </c>
      <c r="N766">
        <v>10.7163139664708</v>
      </c>
      <c r="O766">
        <v>11.275491935976399</v>
      </c>
      <c r="P766">
        <v>11.9131632772378</v>
      </c>
      <c r="Q766">
        <v>9.3151344269335699</v>
      </c>
    </row>
    <row r="767" spans="1:17">
      <c r="A767" t="s">
        <v>2759</v>
      </c>
      <c r="B767" s="16" t="s">
        <v>2760</v>
      </c>
      <c r="C767">
        <v>9.0828887716883209</v>
      </c>
      <c r="D767">
        <v>9.1059347713115901</v>
      </c>
      <c r="E767">
        <v>8.7681407656484502</v>
      </c>
      <c r="F767">
        <v>8.8169412528696292</v>
      </c>
      <c r="G767">
        <v>9.2597326041472208</v>
      </c>
      <c r="H767">
        <v>8.2030197297455398</v>
      </c>
      <c r="I767">
        <v>8.8411433522474692</v>
      </c>
      <c r="J767">
        <v>8.3081883755029402</v>
      </c>
      <c r="K767">
        <v>9.0151555127252596</v>
      </c>
      <c r="L767">
        <v>8.5212968268482001</v>
      </c>
      <c r="M767">
        <v>8.8169820844151001</v>
      </c>
      <c r="N767">
        <v>9.0147871757279905</v>
      </c>
      <c r="O767">
        <v>8.7808114609269907</v>
      </c>
      <c r="P767">
        <v>8.8649157398439193</v>
      </c>
      <c r="Q767">
        <v>9.6208993709487292</v>
      </c>
    </row>
    <row r="768" spans="1:17">
      <c r="A768" t="s">
        <v>2761</v>
      </c>
      <c r="B768" s="16" t="e">
        <v>#N/A</v>
      </c>
      <c r="C768">
        <v>5.8263624218194501</v>
      </c>
      <c r="D768">
        <v>5.7893909640066097</v>
      </c>
      <c r="E768">
        <v>5.3927334818754904</v>
      </c>
      <c r="F768">
        <v>5.7330626009085002</v>
      </c>
      <c r="G768">
        <v>6.2233634368604598</v>
      </c>
      <c r="H768">
        <v>4.07504641393726</v>
      </c>
      <c r="I768">
        <v>6.6827849385407099</v>
      </c>
      <c r="J768">
        <v>5.0952978149830299</v>
      </c>
      <c r="K768">
        <v>6.3685126514067996</v>
      </c>
      <c r="L768">
        <v>6.1165539736613903</v>
      </c>
      <c r="M768">
        <v>5.56915099370043</v>
      </c>
      <c r="N768">
        <v>5.6587966909913696</v>
      </c>
      <c r="O768">
        <v>5.8337360312954001</v>
      </c>
      <c r="P768">
        <v>5.2164652043888102</v>
      </c>
      <c r="Q768">
        <v>7.1565710053807701</v>
      </c>
    </row>
    <row r="769" spans="1:17">
      <c r="A769" t="s">
        <v>2762</v>
      </c>
      <c r="B769" s="16" t="s">
        <v>2763</v>
      </c>
      <c r="C769">
        <v>5.3018286845624196</v>
      </c>
      <c r="D769">
        <v>5.2505809539486403</v>
      </c>
      <c r="E769">
        <v>5.1699772735735099</v>
      </c>
      <c r="F769">
        <v>5.1086920998035801</v>
      </c>
      <c r="G769">
        <v>5.5066995363042803</v>
      </c>
      <c r="H769">
        <v>5.9922466879641396</v>
      </c>
      <c r="I769">
        <v>5.6171189819053096</v>
      </c>
      <c r="J769">
        <v>5.6937689133072196</v>
      </c>
      <c r="K769">
        <v>5.1997021944381299</v>
      </c>
      <c r="L769">
        <v>4.9878555821396704</v>
      </c>
      <c r="M769">
        <v>5.5317988361974697</v>
      </c>
      <c r="N769">
        <v>5.5054798817117598</v>
      </c>
      <c r="O769">
        <v>5.8654995265796703</v>
      </c>
      <c r="P769">
        <v>6.1512012767569502</v>
      </c>
      <c r="Q769">
        <v>2.8218677180984102</v>
      </c>
    </row>
    <row r="770" spans="1:17">
      <c r="A770" t="s">
        <v>2764</v>
      </c>
      <c r="B770" s="16" t="e">
        <v>#N/A</v>
      </c>
      <c r="C770">
        <v>4.1513583524311999</v>
      </c>
      <c r="D770">
        <v>4.32650596693877</v>
      </c>
      <c r="E770">
        <v>3.9618875914207199</v>
      </c>
      <c r="F770">
        <v>4.2284225029819602</v>
      </c>
      <c r="G770">
        <v>4.37414671474383</v>
      </c>
      <c r="H770">
        <v>3.50653555504317</v>
      </c>
      <c r="I770">
        <v>3.9910282299290798</v>
      </c>
      <c r="J770">
        <v>4.3107162608919598</v>
      </c>
      <c r="K770">
        <v>4.67705685303679</v>
      </c>
      <c r="L770">
        <v>3.8614614459532302</v>
      </c>
      <c r="M770">
        <v>3.90178223458659</v>
      </c>
      <c r="N770">
        <v>3.9019995236038798</v>
      </c>
      <c r="O770">
        <v>4.1329497517715001</v>
      </c>
      <c r="P770">
        <v>3.6194497939779602</v>
      </c>
      <c r="Q770">
        <v>2.8218677180984102</v>
      </c>
    </row>
    <row r="771" spans="1:17">
      <c r="A771" t="s">
        <v>2765</v>
      </c>
      <c r="B771" s="16" t="s">
        <v>2766</v>
      </c>
      <c r="C771">
        <v>8.7654026335781996</v>
      </c>
      <c r="D771">
        <v>8.7305540358355405</v>
      </c>
      <c r="E771">
        <v>8.6010775625510991</v>
      </c>
      <c r="F771">
        <v>8.8582196182839006</v>
      </c>
      <c r="G771">
        <v>8.6517674263876199</v>
      </c>
      <c r="H771">
        <v>9.5521669357144106</v>
      </c>
      <c r="I771">
        <v>8.7726852926107703</v>
      </c>
      <c r="J771">
        <v>9.1290970944898806</v>
      </c>
      <c r="K771">
        <v>8.4896350872864605</v>
      </c>
      <c r="L771">
        <v>8.7337112550852805</v>
      </c>
      <c r="M771">
        <v>8.6776672696432602</v>
      </c>
      <c r="N771">
        <v>8.8375412026024094</v>
      </c>
      <c r="O771">
        <v>8.6788177591209106</v>
      </c>
      <c r="P771">
        <v>8.9121585051130907</v>
      </c>
      <c r="Q771">
        <v>7.1565710053807701</v>
      </c>
    </row>
    <row r="772" spans="1:17">
      <c r="A772" t="s">
        <v>2767</v>
      </c>
      <c r="B772" s="16" t="s">
        <v>2768</v>
      </c>
      <c r="C772">
        <v>4.8751772763815904</v>
      </c>
      <c r="D772">
        <v>4.9103330586210001</v>
      </c>
      <c r="E772">
        <v>5.1699772735735099</v>
      </c>
      <c r="F772">
        <v>4.4086599646307301</v>
      </c>
      <c r="G772">
        <v>4.975741795846</v>
      </c>
      <c r="H772">
        <v>4.9634301213382797</v>
      </c>
      <c r="I772">
        <v>4.6574362853065301</v>
      </c>
      <c r="J772">
        <v>5.1764314620679004</v>
      </c>
      <c r="K772">
        <v>4.4914502970878702</v>
      </c>
      <c r="L772">
        <v>4.9506536519942301</v>
      </c>
      <c r="M772">
        <v>4.8899346368581904</v>
      </c>
      <c r="N772">
        <v>4.1706164353931596</v>
      </c>
      <c r="O772">
        <v>5.0562650436270502</v>
      </c>
      <c r="P772">
        <v>5.4607337398470897</v>
      </c>
      <c r="Q772">
        <v>5.09416193408443</v>
      </c>
    </row>
    <row r="773" spans="1:17">
      <c r="A773" t="s">
        <v>2769</v>
      </c>
      <c r="B773" s="16" t="e">
        <v>#N/A</v>
      </c>
      <c r="C773">
        <v>4.8324495657597604</v>
      </c>
      <c r="D773">
        <v>5.2505809539486403</v>
      </c>
      <c r="E773">
        <v>4.3969712788901898</v>
      </c>
      <c r="F773">
        <v>4.9396319138350204</v>
      </c>
      <c r="G773">
        <v>4.73757715912134</v>
      </c>
      <c r="H773">
        <v>3.50653555504317</v>
      </c>
      <c r="I773">
        <v>5.43372981984401</v>
      </c>
      <c r="J773">
        <v>4.0764652066995799</v>
      </c>
      <c r="K773">
        <v>4.3302743077434496</v>
      </c>
      <c r="L773">
        <v>5.6645052727704401</v>
      </c>
      <c r="M773">
        <v>3.7404257728686199</v>
      </c>
      <c r="N773">
        <v>4.3174573962368399</v>
      </c>
      <c r="O773">
        <v>4.1329497517715001</v>
      </c>
      <c r="P773">
        <v>4.7374550361106396</v>
      </c>
      <c r="Q773">
        <v>2.8218677180984102</v>
      </c>
    </row>
    <row r="774" spans="1:17">
      <c r="A774" t="s">
        <v>2770</v>
      </c>
      <c r="B774" s="16" t="s">
        <v>2771</v>
      </c>
      <c r="C774">
        <v>8.3857426744062291</v>
      </c>
      <c r="D774">
        <v>8.4784711547024596</v>
      </c>
      <c r="E774">
        <v>8.3205871723192999</v>
      </c>
      <c r="F774">
        <v>8.42353129031153</v>
      </c>
      <c r="G774">
        <v>8.2521406956856396</v>
      </c>
      <c r="H774">
        <v>8.9936460090573593</v>
      </c>
      <c r="I774">
        <v>8.3992744507395294</v>
      </c>
      <c r="J774">
        <v>8.9579606378239909</v>
      </c>
      <c r="K774">
        <v>8.2764761803879505</v>
      </c>
      <c r="L774">
        <v>8.2756591146741503</v>
      </c>
      <c r="M774">
        <v>8.1086453701514802</v>
      </c>
      <c r="N774">
        <v>7.9156852216043596</v>
      </c>
      <c r="O774">
        <v>8.0275152162073304</v>
      </c>
      <c r="P774">
        <v>9.0573130347342197</v>
      </c>
      <c r="Q774">
        <v>5.81282804418474</v>
      </c>
    </row>
    <row r="775" spans="1:17">
      <c r="A775" t="s">
        <v>2772</v>
      </c>
      <c r="B775" s="16" t="s">
        <v>2773</v>
      </c>
      <c r="C775">
        <v>4.1513583524311999</v>
      </c>
      <c r="D775">
        <v>3.6330127529723502</v>
      </c>
      <c r="E775">
        <v>3.4028894668404299</v>
      </c>
      <c r="F775">
        <v>3.9277704709105601</v>
      </c>
      <c r="G775">
        <v>3.9446609719593901</v>
      </c>
      <c r="H775">
        <v>3.30825032505737</v>
      </c>
      <c r="I775">
        <v>3.7848446501428201</v>
      </c>
      <c r="J775">
        <v>3.5611359966351301</v>
      </c>
      <c r="K775">
        <v>3.91162951239331</v>
      </c>
      <c r="L775">
        <v>2.8218677180984102</v>
      </c>
      <c r="M775">
        <v>3.6461416973015899</v>
      </c>
      <c r="N775">
        <v>3.99991931403749</v>
      </c>
      <c r="O775">
        <v>3.24931794675887</v>
      </c>
      <c r="P775">
        <v>3.9363215208704698</v>
      </c>
      <c r="Q775">
        <v>5.09416193408443</v>
      </c>
    </row>
    <row r="776" spans="1:17">
      <c r="A776" t="s">
        <v>2774</v>
      </c>
      <c r="B776" s="16" t="s">
        <v>2775</v>
      </c>
      <c r="C776">
        <v>5.8263624218194501</v>
      </c>
      <c r="D776">
        <v>5.8682600105642297</v>
      </c>
      <c r="E776">
        <v>4.9023702390828996</v>
      </c>
      <c r="F776">
        <v>5.4439053774776101</v>
      </c>
      <c r="G776">
        <v>4.88571169002517</v>
      </c>
      <c r="H776">
        <v>3.9869852489372102</v>
      </c>
      <c r="I776">
        <v>6.0733389419943604</v>
      </c>
      <c r="J776">
        <v>4.6702235480772103</v>
      </c>
      <c r="K776">
        <v>6.01869195546446</v>
      </c>
      <c r="L776">
        <v>6.3118397299493596</v>
      </c>
      <c r="M776">
        <v>4.9785931197958098</v>
      </c>
      <c r="N776">
        <v>5.0990232116612804</v>
      </c>
      <c r="O776">
        <v>5.2414794897208603</v>
      </c>
      <c r="P776">
        <v>5.5682221171507997</v>
      </c>
      <c r="Q776">
        <v>6.2843132996066204</v>
      </c>
    </row>
    <row r="777" spans="1:17">
      <c r="A777" t="s">
        <v>2776</v>
      </c>
      <c r="B777" s="16" t="s">
        <v>2777</v>
      </c>
      <c r="C777">
        <v>6.8676794743352501</v>
      </c>
      <c r="D777">
        <v>6.5053514820953504</v>
      </c>
      <c r="E777">
        <v>7.4355022000648301</v>
      </c>
      <c r="F777">
        <v>6.0860667200617797</v>
      </c>
      <c r="G777">
        <v>6.9391485542025597</v>
      </c>
      <c r="H777">
        <v>4.4894640760069198</v>
      </c>
      <c r="I777">
        <v>6.0555222887526101</v>
      </c>
      <c r="J777">
        <v>5.5815558752487604</v>
      </c>
      <c r="K777">
        <v>7.2070244230751896</v>
      </c>
      <c r="L777">
        <v>6.7850770131405502</v>
      </c>
      <c r="M777">
        <v>6.6468296666851296</v>
      </c>
      <c r="N777">
        <v>5.6587966909913696</v>
      </c>
      <c r="O777">
        <v>6.2600424788480797</v>
      </c>
      <c r="P777">
        <v>5.3440870543648904</v>
      </c>
      <c r="Q777">
        <v>9.4977003000167599</v>
      </c>
    </row>
    <row r="778" spans="1:17">
      <c r="A778" t="s">
        <v>2778</v>
      </c>
      <c r="B778" s="16" t="s">
        <v>2779</v>
      </c>
      <c r="C778">
        <v>6.9359169713665203</v>
      </c>
      <c r="D778">
        <v>7.0140709002794299</v>
      </c>
      <c r="E778">
        <v>6.9149261991920596</v>
      </c>
      <c r="F778">
        <v>7.2335662504588596</v>
      </c>
      <c r="G778">
        <v>7.0997872208927699</v>
      </c>
      <c r="H778">
        <v>7.3782177587165396</v>
      </c>
      <c r="I778">
        <v>7.2316005452623404</v>
      </c>
      <c r="J778">
        <v>7.32712813606528</v>
      </c>
      <c r="K778">
        <v>7.0310799115270903</v>
      </c>
      <c r="L778">
        <v>7.0508541375607896</v>
      </c>
      <c r="M778">
        <v>6.7220257165029196</v>
      </c>
      <c r="N778">
        <v>6.9850789227912404</v>
      </c>
      <c r="O778">
        <v>6.9662312937754596</v>
      </c>
      <c r="P778">
        <v>6.9084007912347802</v>
      </c>
      <c r="Q778">
        <v>5.09416193408443</v>
      </c>
    </row>
    <row r="779" spans="1:17">
      <c r="A779" t="s">
        <v>2780</v>
      </c>
      <c r="B779" s="16" t="s">
        <v>2781</v>
      </c>
      <c r="C779">
        <v>6.1080510548675004</v>
      </c>
      <c r="D779">
        <v>6.3091097390471402</v>
      </c>
      <c r="E779">
        <v>6.43959429717279</v>
      </c>
      <c r="F779">
        <v>6.2756868257125804</v>
      </c>
      <c r="G779">
        <v>6.1513734454629896</v>
      </c>
      <c r="H779">
        <v>6.2314172070097102</v>
      </c>
      <c r="I779">
        <v>6.3893702618785202</v>
      </c>
      <c r="J779">
        <v>6.2131681188238099</v>
      </c>
      <c r="K779">
        <v>6.1973995995060003</v>
      </c>
      <c r="L779">
        <v>6.7442182392012002</v>
      </c>
      <c r="M779">
        <v>5.83646315568744</v>
      </c>
      <c r="N779">
        <v>6.0191735598337202</v>
      </c>
      <c r="O779">
        <v>6.5097855003520602</v>
      </c>
      <c r="P779">
        <v>6.6127103465427499</v>
      </c>
      <c r="Q779">
        <v>2.8218677180984102</v>
      </c>
    </row>
    <row r="780" spans="1:17">
      <c r="A780" t="s">
        <v>2782</v>
      </c>
      <c r="B780" s="16" t="s">
        <v>2783</v>
      </c>
      <c r="C780">
        <v>3.3064422771203601</v>
      </c>
      <c r="D780">
        <v>3.2942621936663499</v>
      </c>
      <c r="E780">
        <v>2.8218677180984102</v>
      </c>
      <c r="F780">
        <v>3.4706286095040801</v>
      </c>
      <c r="G780">
        <v>2.8218677180984102</v>
      </c>
      <c r="H780">
        <v>3.50653555504317</v>
      </c>
      <c r="I780">
        <v>3.8937805799913501</v>
      </c>
      <c r="J780">
        <v>3.4276433730071201</v>
      </c>
      <c r="K780">
        <v>3.4608708703561399</v>
      </c>
      <c r="L780">
        <v>3.6339073669181099</v>
      </c>
      <c r="M780">
        <v>3.5380814202985702</v>
      </c>
      <c r="N780">
        <v>3.31389066967124</v>
      </c>
      <c r="O780">
        <v>3.7643275486974099</v>
      </c>
      <c r="P780">
        <v>3.7927642367557501</v>
      </c>
      <c r="Q780">
        <v>2.8218677180984102</v>
      </c>
    </row>
    <row r="781" spans="1:17">
      <c r="A781" t="s">
        <v>2784</v>
      </c>
      <c r="B781" s="16" t="s">
        <v>2785</v>
      </c>
      <c r="C781">
        <v>9.1681645371513696</v>
      </c>
      <c r="D781">
        <v>9.3074990475869797</v>
      </c>
      <c r="E781">
        <v>9.2397663294334205</v>
      </c>
      <c r="F781">
        <v>8.9049302056886805</v>
      </c>
      <c r="G781">
        <v>9.0936474779941303</v>
      </c>
      <c r="H781">
        <v>8.6030151728755904</v>
      </c>
      <c r="I781">
        <v>9.4422294234872801</v>
      </c>
      <c r="J781">
        <v>9.4176846176658309</v>
      </c>
      <c r="K781">
        <v>9.4189337983353703</v>
      </c>
      <c r="L781">
        <v>9.14277401951008</v>
      </c>
      <c r="M781">
        <v>9.1142241668012005</v>
      </c>
      <c r="N781">
        <v>8.2150180986386196</v>
      </c>
      <c r="O781">
        <v>9.0931530934087608</v>
      </c>
      <c r="P781">
        <v>9.7514791034593404</v>
      </c>
      <c r="Q781">
        <v>8.7216113394761106</v>
      </c>
    </row>
    <row r="782" spans="1:17">
      <c r="A782" t="s">
        <v>2786</v>
      </c>
      <c r="B782" s="16" t="e">
        <v>#N/A</v>
      </c>
      <c r="C782">
        <v>3.7779852140208301</v>
      </c>
      <c r="D782">
        <v>3.2942621936663499</v>
      </c>
      <c r="E782">
        <v>2.8218677180984102</v>
      </c>
      <c r="F782">
        <v>3.7319397910766599</v>
      </c>
      <c r="G782">
        <v>3.8309652426265099</v>
      </c>
      <c r="H782">
        <v>3.50653555504317</v>
      </c>
      <c r="I782">
        <v>3.9910282299290798</v>
      </c>
      <c r="J782">
        <v>4.0085972383706396</v>
      </c>
      <c r="K782">
        <v>3.4608708703561399</v>
      </c>
      <c r="L782">
        <v>3.8614614459532302</v>
      </c>
      <c r="M782">
        <v>3.23818724324593</v>
      </c>
      <c r="N782">
        <v>3.5144020463037902</v>
      </c>
      <c r="O782">
        <v>3.42420286852819</v>
      </c>
      <c r="P782">
        <v>3.3893867502571098</v>
      </c>
      <c r="Q782">
        <v>2.8218677180984102</v>
      </c>
    </row>
    <row r="783" spans="1:17">
      <c r="A783" t="s">
        <v>2787</v>
      </c>
      <c r="B783" s="16" t="s">
        <v>2788</v>
      </c>
      <c r="C783">
        <v>7.30342086559512</v>
      </c>
      <c r="D783">
        <v>7.1053021002472896</v>
      </c>
      <c r="E783">
        <v>7.1223052403704799</v>
      </c>
      <c r="F783">
        <v>7.4888864773400599</v>
      </c>
      <c r="G783">
        <v>7.1186589192248002</v>
      </c>
      <c r="H783">
        <v>7.7325124302369899</v>
      </c>
      <c r="I783">
        <v>7.7201520565501198</v>
      </c>
      <c r="J783">
        <v>7.8230595485822096</v>
      </c>
      <c r="K783">
        <v>7.3943504749769904</v>
      </c>
      <c r="L783">
        <v>7.6506990356972198</v>
      </c>
      <c r="M783">
        <v>7.6227445974758696</v>
      </c>
      <c r="N783">
        <v>7.1716222872846798</v>
      </c>
      <c r="O783">
        <v>7.5949499449751103</v>
      </c>
      <c r="P783">
        <v>7.4838514579176696</v>
      </c>
      <c r="Q783">
        <v>7.1565710053807701</v>
      </c>
    </row>
    <row r="784" spans="1:17">
      <c r="A784" t="s">
        <v>2789</v>
      </c>
      <c r="B784" s="16" t="e">
        <v>#N/A</v>
      </c>
      <c r="C784">
        <v>4.2964146619915802</v>
      </c>
      <c r="D784">
        <v>4.1197647330598102</v>
      </c>
      <c r="E784">
        <v>3.9618875914207199</v>
      </c>
      <c r="F784">
        <v>3.7319397910766599</v>
      </c>
      <c r="G784">
        <v>2.8218677180984102</v>
      </c>
      <c r="H784">
        <v>4.4894640760069198</v>
      </c>
      <c r="I784">
        <v>4.3728229044696096</v>
      </c>
      <c r="J784">
        <v>4.4586654922886897</v>
      </c>
      <c r="K784">
        <v>4.3865415857412602</v>
      </c>
      <c r="L784">
        <v>3.8614614459532302</v>
      </c>
      <c r="M784">
        <v>4.4113157068760698</v>
      </c>
      <c r="N784">
        <v>3.99991931403749</v>
      </c>
      <c r="O784">
        <v>4.1329497517715001</v>
      </c>
      <c r="P784">
        <v>3.9363215208704698</v>
      </c>
      <c r="Q784">
        <v>2.8218677180984102</v>
      </c>
    </row>
    <row r="785" spans="1:17">
      <c r="A785" t="s">
        <v>2790</v>
      </c>
      <c r="B785" s="16" t="s">
        <v>2791</v>
      </c>
      <c r="C785">
        <v>4.5939331348939696</v>
      </c>
      <c r="D785">
        <v>4.6529177314580599</v>
      </c>
      <c r="E785">
        <v>4.7777046060070401</v>
      </c>
      <c r="F785">
        <v>4.5147692553613297</v>
      </c>
      <c r="G785">
        <v>3.8309652426265099</v>
      </c>
      <c r="H785">
        <v>6.0648120825138196</v>
      </c>
      <c r="I785">
        <v>5.5153350959386502</v>
      </c>
      <c r="J785">
        <v>4.9163232079064798</v>
      </c>
      <c r="K785">
        <v>4.7193737720337401</v>
      </c>
      <c r="L785">
        <v>5.0592286016271197</v>
      </c>
      <c r="M785">
        <v>5.1893266725532401</v>
      </c>
      <c r="N785">
        <v>4.9024877034329704</v>
      </c>
      <c r="O785">
        <v>5.2659635633928499</v>
      </c>
      <c r="P785">
        <v>5.4975049655279902</v>
      </c>
      <c r="Q785">
        <v>2.8218677180984102</v>
      </c>
    </row>
    <row r="786" spans="1:17">
      <c r="A786" t="s">
        <v>2792</v>
      </c>
      <c r="B786" s="16" t="e">
        <v>#N/A</v>
      </c>
      <c r="C786">
        <v>3.3064422771203601</v>
      </c>
      <c r="D786">
        <v>3.4870161193063098</v>
      </c>
      <c r="E786">
        <v>2.8218677180984102</v>
      </c>
      <c r="F786">
        <v>3.2825265482838799</v>
      </c>
      <c r="G786">
        <v>3.33407035458014</v>
      </c>
      <c r="H786">
        <v>3.50653555504317</v>
      </c>
      <c r="I786">
        <v>3.3100125595866299</v>
      </c>
      <c r="J786">
        <v>3.4276433730071201</v>
      </c>
      <c r="K786">
        <v>2.8218677180984102</v>
      </c>
      <c r="L786">
        <v>3.7555759297476698</v>
      </c>
      <c r="M786">
        <v>3.23818724324593</v>
      </c>
      <c r="N786">
        <v>2.8218677180984102</v>
      </c>
      <c r="O786">
        <v>3.42420286852819</v>
      </c>
      <c r="P786">
        <v>3.7927642367557501</v>
      </c>
      <c r="Q786">
        <v>2.8218677180984102</v>
      </c>
    </row>
    <row r="787" spans="1:17">
      <c r="A787" t="s">
        <v>2793</v>
      </c>
      <c r="B787" s="16" t="s">
        <v>2794</v>
      </c>
      <c r="C787">
        <v>7.6489327972817103</v>
      </c>
      <c r="D787">
        <v>7.5914754388868602</v>
      </c>
      <c r="E787">
        <v>8.1360753872999894</v>
      </c>
      <c r="F787">
        <v>7.28164868981656</v>
      </c>
      <c r="G787">
        <v>7.9390274049864802</v>
      </c>
      <c r="H787">
        <v>6.1338268941135796</v>
      </c>
      <c r="I787">
        <v>7.5914094517809803</v>
      </c>
      <c r="J787">
        <v>7.3664432334145298</v>
      </c>
      <c r="K787">
        <v>8.1674346899007801</v>
      </c>
      <c r="L787">
        <v>7.50588149204372</v>
      </c>
      <c r="M787">
        <v>7.43254097220888</v>
      </c>
      <c r="N787">
        <v>7.2525950755402402</v>
      </c>
      <c r="O787">
        <v>7.4526474225886004</v>
      </c>
      <c r="P787">
        <v>6.7973461474338004</v>
      </c>
      <c r="Q787">
        <v>9.8053894822166399</v>
      </c>
    </row>
    <row r="788" spans="1:17">
      <c r="A788" t="s">
        <v>2795</v>
      </c>
      <c r="B788" s="16" t="s">
        <v>2796</v>
      </c>
      <c r="C788">
        <v>2.8218677180984102</v>
      </c>
      <c r="D788">
        <v>3.2942621936663499</v>
      </c>
      <c r="E788">
        <v>2.8218677180984102</v>
      </c>
      <c r="F788">
        <v>3.4706286095040801</v>
      </c>
      <c r="G788">
        <v>2.8218677180984102</v>
      </c>
      <c r="H788">
        <v>3.30825032505737</v>
      </c>
      <c r="I788">
        <v>2.8218677180984102</v>
      </c>
      <c r="J788">
        <v>3.5611359966351301</v>
      </c>
      <c r="K788">
        <v>3.91162951239331</v>
      </c>
      <c r="L788">
        <v>3.6339073669181099</v>
      </c>
      <c r="M788">
        <v>3.5380814202985702</v>
      </c>
      <c r="N788">
        <v>3.79229116939824</v>
      </c>
      <c r="O788">
        <v>3.5569664057961599</v>
      </c>
      <c r="P788">
        <v>3.9363215208704698</v>
      </c>
      <c r="Q788">
        <v>2.8218677180984102</v>
      </c>
    </row>
    <row r="789" spans="1:17">
      <c r="A789" t="s">
        <v>2797</v>
      </c>
      <c r="B789" s="16" t="s">
        <v>2798</v>
      </c>
      <c r="C789">
        <v>8.3145159298255802</v>
      </c>
      <c r="D789">
        <v>8.1917691860350601</v>
      </c>
      <c r="E789">
        <v>8.6225181947664797</v>
      </c>
      <c r="F789">
        <v>8.4387320258104292</v>
      </c>
      <c r="G789">
        <v>8.9004870069150499</v>
      </c>
      <c r="H789">
        <v>7.4604017786458403</v>
      </c>
      <c r="I789">
        <v>8.0711267250664491</v>
      </c>
      <c r="J789">
        <v>6.8759177338312698</v>
      </c>
      <c r="K789">
        <v>8.2797542716591703</v>
      </c>
      <c r="L789">
        <v>8.0850510301505203</v>
      </c>
      <c r="M789">
        <v>7.6570955096628603</v>
      </c>
      <c r="N789">
        <v>7.6189576860498001</v>
      </c>
      <c r="O789">
        <v>8.2001135396681306</v>
      </c>
      <c r="P789">
        <v>7.7597983365935903</v>
      </c>
      <c r="Q789">
        <v>8.0859864702427604</v>
      </c>
    </row>
    <row r="790" spans="1:17">
      <c r="A790" t="s">
        <v>2799</v>
      </c>
      <c r="B790" s="16" t="s">
        <v>2800</v>
      </c>
      <c r="C790">
        <v>9.9963760845593193</v>
      </c>
      <c r="D790">
        <v>9.9038441030640403</v>
      </c>
      <c r="E790">
        <v>10.6869202876741</v>
      </c>
      <c r="F790">
        <v>9.2787896299879407</v>
      </c>
      <c r="G790">
        <v>9.1991168363748699</v>
      </c>
      <c r="H790">
        <v>9.4182854059752295</v>
      </c>
      <c r="I790">
        <v>9.8228979436899593</v>
      </c>
      <c r="J790">
        <v>9.4375635649951608</v>
      </c>
      <c r="K790">
        <v>10.281126527626601</v>
      </c>
      <c r="L790">
        <v>10.605577321402899</v>
      </c>
      <c r="M790">
        <v>9.8446251775385996</v>
      </c>
      <c r="N790">
        <v>9.7416715030576508</v>
      </c>
      <c r="O790">
        <v>9.5495644020453891</v>
      </c>
      <c r="P790">
        <v>8.5131253811847092</v>
      </c>
      <c r="Q790">
        <v>11.019751549349399</v>
      </c>
    </row>
    <row r="791" spans="1:17">
      <c r="A791" t="s">
        <v>2801</v>
      </c>
      <c r="B791" s="16" t="s">
        <v>2802</v>
      </c>
      <c r="C791">
        <v>6.3854000850352497</v>
      </c>
      <c r="D791">
        <v>5.9429245670536996</v>
      </c>
      <c r="E791">
        <v>5.8440669982677802</v>
      </c>
      <c r="F791">
        <v>6.5705378903197103</v>
      </c>
      <c r="G791">
        <v>6.0158323298688998</v>
      </c>
      <c r="H791">
        <v>5.9545116595939298</v>
      </c>
      <c r="I791">
        <v>6.2243210452346904</v>
      </c>
      <c r="J791">
        <v>6.3770998606948002</v>
      </c>
      <c r="K791">
        <v>6.2789451631063997</v>
      </c>
      <c r="L791">
        <v>5.8708197013116203</v>
      </c>
      <c r="M791">
        <v>5.8515834476412998</v>
      </c>
      <c r="N791">
        <v>5.9022837325360298</v>
      </c>
      <c r="O791">
        <v>5.6989257412374803</v>
      </c>
      <c r="P791">
        <v>6.1737439525172801</v>
      </c>
      <c r="Q791">
        <v>5.09416193408443</v>
      </c>
    </row>
    <row r="792" spans="1:17">
      <c r="A792" t="s">
        <v>2803</v>
      </c>
      <c r="B792" s="16" t="s">
        <v>2804</v>
      </c>
      <c r="C792">
        <v>4.9565989702087299</v>
      </c>
      <c r="D792">
        <v>4.7446882369672698</v>
      </c>
      <c r="E792">
        <v>4.7104489803388701</v>
      </c>
      <c r="F792">
        <v>5.3675615656199103</v>
      </c>
      <c r="G792">
        <v>4.8382239915511303</v>
      </c>
      <c r="H792">
        <v>5.3395340803022098</v>
      </c>
      <c r="I792">
        <v>5.3167384601450198</v>
      </c>
      <c r="J792">
        <v>5.0671121988910901</v>
      </c>
      <c r="K792">
        <v>5.1997021944381299</v>
      </c>
      <c r="L792">
        <v>5.0935145615262796</v>
      </c>
      <c r="M792">
        <v>5.0345141375896603</v>
      </c>
      <c r="N792">
        <v>5.4219024728581404</v>
      </c>
      <c r="O792">
        <v>4.6215116313316003</v>
      </c>
      <c r="P792">
        <v>4.6712581716948103</v>
      </c>
      <c r="Q792">
        <v>2.8218677180984102</v>
      </c>
    </row>
    <row r="793" spans="1:17">
      <c r="A793" t="s">
        <v>2805</v>
      </c>
      <c r="B793" s="16" t="s">
        <v>2806</v>
      </c>
      <c r="C793">
        <v>5.9266634316532896</v>
      </c>
      <c r="D793">
        <v>6.2950113593511103</v>
      </c>
      <c r="E793">
        <v>5.9302896994145904</v>
      </c>
      <c r="F793">
        <v>5.0436549643728998</v>
      </c>
      <c r="G793">
        <v>5.8882770820909203</v>
      </c>
      <c r="H793">
        <v>5.4538604947321296</v>
      </c>
      <c r="I793">
        <v>6.1591987869246898</v>
      </c>
      <c r="J793">
        <v>5.6573646507857704</v>
      </c>
      <c r="K793">
        <v>6.1833404654740303</v>
      </c>
      <c r="L793">
        <v>6.0336280567968696</v>
      </c>
      <c r="M793">
        <v>5.6755071082188104</v>
      </c>
      <c r="N793">
        <v>5.2375935253419703</v>
      </c>
      <c r="O793">
        <v>6.0284038541843801</v>
      </c>
      <c r="P793">
        <v>6.6290412099549298</v>
      </c>
      <c r="Q793">
        <v>6.2843132996066204</v>
      </c>
    </row>
    <row r="794" spans="1:17">
      <c r="A794" t="s">
        <v>2807</v>
      </c>
      <c r="B794" s="16" t="s">
        <v>2808</v>
      </c>
      <c r="C794">
        <v>7.1479175811950704</v>
      </c>
      <c r="D794">
        <v>6.7413585445714101</v>
      </c>
      <c r="E794">
        <v>6.9149261991920596</v>
      </c>
      <c r="F794">
        <v>6.9739473769285203</v>
      </c>
      <c r="G794">
        <v>7.0416356122635104</v>
      </c>
      <c r="H794">
        <v>7.2220159419317103</v>
      </c>
      <c r="I794">
        <v>7.44323476794135</v>
      </c>
      <c r="J794">
        <v>6.99554785082886</v>
      </c>
      <c r="K794">
        <v>7.5492214094535903</v>
      </c>
      <c r="L794">
        <v>7.6059237564588296</v>
      </c>
      <c r="M794">
        <v>7.3190611315508098</v>
      </c>
      <c r="N794">
        <v>6.6318301267309199</v>
      </c>
      <c r="O794">
        <v>7.3893804998512502</v>
      </c>
      <c r="P794">
        <v>7.9912618876300598</v>
      </c>
      <c r="Q794">
        <v>2.8218677180984102</v>
      </c>
    </row>
    <row r="795" spans="1:17">
      <c r="A795" t="s">
        <v>2809</v>
      </c>
      <c r="B795" s="16" t="s">
        <v>2810</v>
      </c>
      <c r="C795">
        <v>3.3064422771203601</v>
      </c>
      <c r="D795">
        <v>3.4870161193063098</v>
      </c>
      <c r="E795">
        <v>3.4028894668404299</v>
      </c>
      <c r="F795">
        <v>3.6131889974304401</v>
      </c>
      <c r="G795">
        <v>2.8218677180984102</v>
      </c>
      <c r="H795">
        <v>3.65660975244205</v>
      </c>
      <c r="I795">
        <v>4.3728229044696096</v>
      </c>
      <c r="J795">
        <v>2.8218677180984102</v>
      </c>
      <c r="K795">
        <v>3.91162951239331</v>
      </c>
      <c r="L795">
        <v>3.8614614459532302</v>
      </c>
      <c r="M795">
        <v>3.5380814202985702</v>
      </c>
      <c r="N795">
        <v>3.9019995236038798</v>
      </c>
      <c r="O795">
        <v>3.24931794675887</v>
      </c>
      <c r="P795">
        <v>4.5271021320563003</v>
      </c>
      <c r="Q795">
        <v>2.8218677180984102</v>
      </c>
    </row>
    <row r="796" spans="1:17">
      <c r="A796" t="s">
        <v>2811</v>
      </c>
      <c r="B796" s="16" t="s">
        <v>2812</v>
      </c>
      <c r="C796">
        <v>4.7882403612659497</v>
      </c>
      <c r="D796">
        <v>4.3876263279161201</v>
      </c>
      <c r="E796">
        <v>5.3927334818754904</v>
      </c>
      <c r="F796">
        <v>5.2006385452395101</v>
      </c>
      <c r="G796">
        <v>4.9315086277172604</v>
      </c>
      <c r="H796">
        <v>4.9634301213382797</v>
      </c>
      <c r="I796">
        <v>4.0793606969786396</v>
      </c>
      <c r="J796">
        <v>6.0135244304895803</v>
      </c>
      <c r="K796">
        <v>4.2084442324483602</v>
      </c>
      <c r="L796">
        <v>4.3280695513255196</v>
      </c>
      <c r="M796">
        <v>4.4983624523483101</v>
      </c>
      <c r="N796">
        <v>4.5639913292833096</v>
      </c>
      <c r="O796">
        <v>5.0275607712213803</v>
      </c>
      <c r="P796">
        <v>4.3630835021106398</v>
      </c>
      <c r="Q796">
        <v>5.81282804418474</v>
      </c>
    </row>
    <row r="797" spans="1:17">
      <c r="A797" t="s">
        <v>2813</v>
      </c>
      <c r="B797" s="16" t="s">
        <v>2814</v>
      </c>
      <c r="C797">
        <v>8.0153436311576503</v>
      </c>
      <c r="D797">
        <v>8.0109507769869008</v>
      </c>
      <c r="E797">
        <v>8.2506936738005692</v>
      </c>
      <c r="F797">
        <v>8.2308955806663402</v>
      </c>
      <c r="G797">
        <v>8.4133428158245902</v>
      </c>
      <c r="H797">
        <v>7.42672744422166</v>
      </c>
      <c r="I797">
        <v>8.7861051747568393</v>
      </c>
      <c r="J797">
        <v>8.3139377837614408</v>
      </c>
      <c r="K797">
        <v>8.5880989471758191</v>
      </c>
      <c r="L797">
        <v>8.9482263086493496</v>
      </c>
      <c r="M797">
        <v>8.4272825293791307</v>
      </c>
      <c r="N797">
        <v>9.2670427646158906</v>
      </c>
      <c r="O797">
        <v>7.7830096715279096</v>
      </c>
      <c r="P797">
        <v>8.7507408633623793</v>
      </c>
      <c r="Q797">
        <v>9.4977003000167599</v>
      </c>
    </row>
    <row r="798" spans="1:17">
      <c r="A798" t="s">
        <v>2815</v>
      </c>
      <c r="B798" s="16" t="s">
        <v>2816</v>
      </c>
      <c r="C798">
        <v>5.5764787150916</v>
      </c>
      <c r="D798">
        <v>5.5461893110012896</v>
      </c>
      <c r="E798">
        <v>5.0160351149716202</v>
      </c>
      <c r="F798">
        <v>5.1706883695566601</v>
      </c>
      <c r="G798">
        <v>6.2408034171745701</v>
      </c>
      <c r="H798">
        <v>5.58453293970123</v>
      </c>
      <c r="I798">
        <v>5.5671653310128599</v>
      </c>
      <c r="J798">
        <v>5.0671121988910901</v>
      </c>
      <c r="K798">
        <v>5.2281375793192604</v>
      </c>
      <c r="L798">
        <v>4.5555022990765597</v>
      </c>
      <c r="M798">
        <v>5.1647442944921202</v>
      </c>
      <c r="N798">
        <v>5.8610534549687996</v>
      </c>
      <c r="O798">
        <v>5.3821449728984998</v>
      </c>
      <c r="P798">
        <v>5.8760773296446898</v>
      </c>
      <c r="Q798">
        <v>6.2843132996066204</v>
      </c>
    </row>
    <row r="799" spans="1:17">
      <c r="A799" t="s">
        <v>2817</v>
      </c>
      <c r="B799" s="16" t="s">
        <v>2818</v>
      </c>
      <c r="C799">
        <v>5.3018286845624196</v>
      </c>
      <c r="D799">
        <v>5.47170002431064</v>
      </c>
      <c r="E799">
        <v>4.7777046060070401</v>
      </c>
      <c r="F799">
        <v>5.34113232674183</v>
      </c>
      <c r="G799">
        <v>5.1001215892442602</v>
      </c>
      <c r="H799">
        <v>6.1671102575993304</v>
      </c>
      <c r="I799">
        <v>5.3167384601450198</v>
      </c>
      <c r="J799">
        <v>5.4594104056423802</v>
      </c>
      <c r="K799">
        <v>4.7999439876117602</v>
      </c>
      <c r="L799">
        <v>5.2224425229396996</v>
      </c>
      <c r="M799">
        <v>5.83646315568744</v>
      </c>
      <c r="N799">
        <v>5.8185725375441404</v>
      </c>
      <c r="O799">
        <v>5.9566877393092801</v>
      </c>
      <c r="P799">
        <v>5.4607337398470897</v>
      </c>
      <c r="Q799">
        <v>5.09416193408443</v>
      </c>
    </row>
    <row r="800" spans="1:17">
      <c r="A800" t="s">
        <v>2819</v>
      </c>
      <c r="B800" s="16" t="s">
        <v>2820</v>
      </c>
      <c r="C800">
        <v>8.3145159298255802</v>
      </c>
      <c r="D800">
        <v>8.2142506024486099</v>
      </c>
      <c r="E800">
        <v>8.3414283180129196</v>
      </c>
      <c r="F800">
        <v>8.0367324427647908</v>
      </c>
      <c r="G800">
        <v>8.4360403544682399</v>
      </c>
      <c r="H800">
        <v>6.3518923622338201</v>
      </c>
      <c r="I800">
        <v>8.3239735460296806</v>
      </c>
      <c r="J800">
        <v>8.3225191202944799</v>
      </c>
      <c r="K800">
        <v>8.8060596191161498</v>
      </c>
      <c r="L800">
        <v>8.5182823622326396</v>
      </c>
      <c r="M800">
        <v>7.5144789694681</v>
      </c>
      <c r="N800">
        <v>7.2837478732022003</v>
      </c>
      <c r="O800">
        <v>7.8033642931512999</v>
      </c>
      <c r="P800">
        <v>7.82477862230669</v>
      </c>
      <c r="Q800">
        <v>10.2743564196501</v>
      </c>
    </row>
    <row r="801" spans="1:17">
      <c r="A801" t="s">
        <v>2821</v>
      </c>
      <c r="B801" s="16" t="s">
        <v>2822</v>
      </c>
      <c r="C801">
        <v>9.8555058943519498</v>
      </c>
      <c r="D801">
        <v>9.7276187431260599</v>
      </c>
      <c r="E801">
        <v>12.052458864457799</v>
      </c>
      <c r="F801">
        <v>11.133710464324899</v>
      </c>
      <c r="G801">
        <v>11.4253800216747</v>
      </c>
      <c r="H801">
        <v>10.120773192646499</v>
      </c>
      <c r="I801">
        <v>9.5036206726240007</v>
      </c>
      <c r="J801">
        <v>12.692681717144501</v>
      </c>
      <c r="K801">
        <v>9.6132746748696292</v>
      </c>
      <c r="L801">
        <v>9.5074119728802504</v>
      </c>
      <c r="M801">
        <v>10.3358366471208</v>
      </c>
      <c r="N801">
        <v>11.5552709898676</v>
      </c>
      <c r="O801">
        <v>10.6300611954695</v>
      </c>
      <c r="P801">
        <v>9.9374624581380395</v>
      </c>
      <c r="Q801">
        <v>10.143479824404199</v>
      </c>
    </row>
    <row r="802" spans="1:17">
      <c r="A802" t="s">
        <v>2823</v>
      </c>
      <c r="B802" s="16" t="s">
        <v>2824</v>
      </c>
      <c r="C802">
        <v>4.6454443926476303</v>
      </c>
      <c r="D802">
        <v>5.0571074914141203</v>
      </c>
      <c r="E802">
        <v>5.5107356403890702</v>
      </c>
      <c r="F802">
        <v>5.4189288652495504</v>
      </c>
      <c r="G802">
        <v>5.3186214901221902</v>
      </c>
      <c r="H802">
        <v>4.8389910929935898</v>
      </c>
      <c r="I802">
        <v>5.6171189819053096</v>
      </c>
      <c r="J802">
        <v>5.4805366902381003</v>
      </c>
      <c r="K802">
        <v>4.9119590476093702</v>
      </c>
      <c r="L802">
        <v>5.0935145615262796</v>
      </c>
      <c r="M802">
        <v>5.7583066502886897</v>
      </c>
      <c r="N802">
        <v>5.3328764695189896</v>
      </c>
      <c r="O802">
        <v>5.1388149344389698</v>
      </c>
      <c r="P802">
        <v>4.4479700090536403</v>
      </c>
      <c r="Q802">
        <v>6.2843132996066204</v>
      </c>
    </row>
    <row r="803" spans="1:17">
      <c r="A803" t="s">
        <v>2825</v>
      </c>
      <c r="B803" s="16" t="s">
        <v>2826</v>
      </c>
      <c r="C803">
        <v>3.7779852140208301</v>
      </c>
      <c r="D803">
        <v>3.6330127529723502</v>
      </c>
      <c r="E803">
        <v>4.2015349465393896</v>
      </c>
      <c r="F803">
        <v>4.0118215330109104</v>
      </c>
      <c r="G803">
        <v>4.2225520177193703</v>
      </c>
      <c r="H803">
        <v>2.8218677180984102</v>
      </c>
      <c r="I803">
        <v>3.7848446501428201</v>
      </c>
      <c r="J803">
        <v>4.2567562628296498</v>
      </c>
      <c r="K803">
        <v>3.91162951239331</v>
      </c>
      <c r="L803">
        <v>4.1211419556762898</v>
      </c>
      <c r="M803">
        <v>3.90178223458659</v>
      </c>
      <c r="N803">
        <v>3.9019995236038798</v>
      </c>
      <c r="O803">
        <v>3.7643275486974099</v>
      </c>
      <c r="P803">
        <v>3.3893867502571098</v>
      </c>
      <c r="Q803">
        <v>6.2843132996066204</v>
      </c>
    </row>
    <row r="804" spans="1:17">
      <c r="A804" t="s">
        <v>2827</v>
      </c>
      <c r="B804" s="16" t="e">
        <v>#N/A</v>
      </c>
      <c r="C804">
        <v>5.2073109135109101</v>
      </c>
      <c r="D804">
        <v>5.2802736384566202</v>
      </c>
      <c r="E804">
        <v>4.9023702390828996</v>
      </c>
      <c r="F804">
        <v>5.8299906224742504</v>
      </c>
      <c r="G804">
        <v>5.6978436807120003</v>
      </c>
      <c r="H804">
        <v>6.09974100485673</v>
      </c>
      <c r="I804">
        <v>5.7346509072572998</v>
      </c>
      <c r="J804">
        <v>5.9551429248600698</v>
      </c>
      <c r="K804">
        <v>5.9369845976997899</v>
      </c>
      <c r="L804">
        <v>6.0336280567968696</v>
      </c>
      <c r="M804">
        <v>6.0991295039876796</v>
      </c>
      <c r="N804">
        <v>6.0377449489308699</v>
      </c>
      <c r="O804">
        <v>5.9269450576343701</v>
      </c>
      <c r="P804">
        <v>6.3019488648261204</v>
      </c>
      <c r="Q804">
        <v>2.8218677180984102</v>
      </c>
    </row>
    <row r="805" spans="1:17">
      <c r="A805" t="s">
        <v>2828</v>
      </c>
      <c r="B805" s="16" t="s">
        <v>2829</v>
      </c>
      <c r="C805">
        <v>7.89839103550299</v>
      </c>
      <c r="D805">
        <v>8.0364118281461305</v>
      </c>
      <c r="E805">
        <v>7.8018948752367301</v>
      </c>
      <c r="F805">
        <v>7.8895621260874602</v>
      </c>
      <c r="G805">
        <v>7.6266008455933401</v>
      </c>
      <c r="H805">
        <v>8.1379863502603396</v>
      </c>
      <c r="I805">
        <v>8.0220417789613894</v>
      </c>
      <c r="J805">
        <v>8.0605191600297204</v>
      </c>
      <c r="K805">
        <v>7.7798557666686099</v>
      </c>
      <c r="L805">
        <v>7.8747874950120398</v>
      </c>
      <c r="M805">
        <v>7.8022707365301001</v>
      </c>
      <c r="N805">
        <v>7.4712772951754198</v>
      </c>
      <c r="O805">
        <v>7.7789039860009099</v>
      </c>
      <c r="P805">
        <v>8.2443761201780408</v>
      </c>
      <c r="Q805">
        <v>6.2843132996066204</v>
      </c>
    </row>
    <row r="806" spans="1:17">
      <c r="A806" t="s">
        <v>2830</v>
      </c>
      <c r="B806" s="16" t="s">
        <v>2831</v>
      </c>
      <c r="C806">
        <v>6.3571282477373696</v>
      </c>
      <c r="D806">
        <v>6.37757613081736</v>
      </c>
      <c r="E806">
        <v>6.4001528211462198</v>
      </c>
      <c r="F806">
        <v>6.4788754961203097</v>
      </c>
      <c r="G806">
        <v>6.1513734454629896</v>
      </c>
      <c r="H806">
        <v>7.4670430406045698</v>
      </c>
      <c r="I806">
        <v>6.6477658559454804</v>
      </c>
      <c r="J806">
        <v>6.7107918037929304</v>
      </c>
      <c r="K806">
        <v>6.3434929552864503</v>
      </c>
      <c r="L806">
        <v>6.4198927805542398</v>
      </c>
      <c r="M806">
        <v>6.9474715740207804</v>
      </c>
      <c r="N806">
        <v>6.5949304227929604</v>
      </c>
      <c r="O806">
        <v>6.9146522131890604</v>
      </c>
      <c r="P806">
        <v>7.3330682704280097</v>
      </c>
      <c r="Q806">
        <v>5.09416193408443</v>
      </c>
    </row>
    <row r="807" spans="1:17">
      <c r="A807" t="s">
        <v>2832</v>
      </c>
      <c r="B807" s="16" t="e">
        <v>#N/A</v>
      </c>
      <c r="C807">
        <v>2.8218677180984102</v>
      </c>
      <c r="D807">
        <v>3.2942621936663499</v>
      </c>
      <c r="E807">
        <v>2.8218677180984102</v>
      </c>
      <c r="F807">
        <v>3.4706286095040801</v>
      </c>
      <c r="G807">
        <v>2.8218677180984102</v>
      </c>
      <c r="H807">
        <v>3.50653555504317</v>
      </c>
      <c r="I807">
        <v>3.5089935751222501</v>
      </c>
      <c r="J807">
        <v>3.2517770676889399</v>
      </c>
      <c r="K807">
        <v>2.8218677180984102</v>
      </c>
      <c r="L807">
        <v>3.29479214013883</v>
      </c>
      <c r="M807">
        <v>3.5380814202985702</v>
      </c>
      <c r="N807">
        <v>3.31389066967124</v>
      </c>
      <c r="O807">
        <v>3.42420286852819</v>
      </c>
      <c r="P807">
        <v>3.3893867502571098</v>
      </c>
      <c r="Q807">
        <v>2.8218677180984102</v>
      </c>
    </row>
    <row r="808" spans="1:17">
      <c r="A808" t="s">
        <v>2833</v>
      </c>
      <c r="B808" s="16" t="s">
        <v>2834</v>
      </c>
      <c r="C808">
        <v>4.8324495657597604</v>
      </c>
      <c r="D808">
        <v>4.5009317243298002</v>
      </c>
      <c r="E808">
        <v>4.3969712788901898</v>
      </c>
      <c r="F808">
        <v>4.4629136307985604</v>
      </c>
      <c r="G808">
        <v>4.5079198595814196</v>
      </c>
      <c r="H808">
        <v>4.7487521450918901</v>
      </c>
      <c r="I808">
        <v>4.3728229044696096</v>
      </c>
      <c r="J808">
        <v>4.6702235480772103</v>
      </c>
      <c r="K808">
        <v>4.8756976395011202</v>
      </c>
      <c r="L808">
        <v>4.9506536519942301</v>
      </c>
      <c r="M808">
        <v>4.8589754271137497</v>
      </c>
      <c r="N808">
        <v>4.8593448344507699</v>
      </c>
      <c r="O808">
        <v>4.7717654559956602</v>
      </c>
      <c r="P808">
        <v>4.1712528320562896</v>
      </c>
      <c r="Q808">
        <v>5.09416193408443</v>
      </c>
    </row>
    <row r="809" spans="1:17">
      <c r="A809" t="s">
        <v>2835</v>
      </c>
      <c r="B809" s="16" t="s">
        <v>2836</v>
      </c>
      <c r="C809">
        <v>4.2964146619915802</v>
      </c>
      <c r="D809">
        <v>4.1197647330598102</v>
      </c>
      <c r="E809">
        <v>3.8152982058547602</v>
      </c>
      <c r="F809">
        <v>4.0892058755412499</v>
      </c>
      <c r="G809">
        <v>3.33407035458014</v>
      </c>
      <c r="H809">
        <v>4.5459386428609303</v>
      </c>
      <c r="I809">
        <v>4.0793606969786396</v>
      </c>
      <c r="J809">
        <v>4.1999986398891203</v>
      </c>
      <c r="K809">
        <v>4.2084442324483602</v>
      </c>
      <c r="L809">
        <v>4.6547502153815303</v>
      </c>
      <c r="M809">
        <v>4.10067942601317</v>
      </c>
      <c r="N809">
        <v>4.0888472785647796</v>
      </c>
      <c r="O809">
        <v>4.0696565081197198</v>
      </c>
      <c r="P809">
        <v>4.2713440848041202</v>
      </c>
      <c r="Q809">
        <v>2.8218677180984102</v>
      </c>
    </row>
    <row r="810" spans="1:17">
      <c r="A810" t="s">
        <v>2837</v>
      </c>
      <c r="B810" s="16" t="e">
        <v>#N/A</v>
      </c>
      <c r="C810">
        <v>6.1906908419129296</v>
      </c>
      <c r="D810">
        <v>6.4556086972253803</v>
      </c>
      <c r="E810">
        <v>5.7834864418304504</v>
      </c>
      <c r="F810">
        <v>6.51394311452185</v>
      </c>
      <c r="G810">
        <v>6.2408034171745701</v>
      </c>
      <c r="H810">
        <v>7.1982475473954901</v>
      </c>
      <c r="I810">
        <v>6.3167164806778997</v>
      </c>
      <c r="J810">
        <v>6.5922347918025697</v>
      </c>
      <c r="K810">
        <v>6.1108697077640501</v>
      </c>
      <c r="L810">
        <v>5.99904232200804</v>
      </c>
      <c r="M810">
        <v>6.4542437231635699</v>
      </c>
      <c r="N810">
        <v>6.5312281746119796</v>
      </c>
      <c r="O810">
        <v>6.5683219506101604</v>
      </c>
      <c r="P810">
        <v>6.5794772553974399</v>
      </c>
      <c r="Q810">
        <v>2.8218677180984102</v>
      </c>
    </row>
    <row r="811" spans="1:17">
      <c r="A811" t="s">
        <v>2838</v>
      </c>
      <c r="B811" s="16" t="s">
        <v>2839</v>
      </c>
      <c r="C811">
        <v>3.5040133865677898</v>
      </c>
      <c r="D811">
        <v>3.2942621936663499</v>
      </c>
      <c r="E811">
        <v>3.4028894668404299</v>
      </c>
      <c r="F811">
        <v>2.8218677180984102</v>
      </c>
      <c r="G811">
        <v>3.5425260543824399</v>
      </c>
      <c r="H811">
        <v>3.50653555504317</v>
      </c>
      <c r="I811">
        <v>2.8218677180984102</v>
      </c>
      <c r="J811">
        <v>3.2517770676889399</v>
      </c>
      <c r="K811">
        <v>3.6013796825057902</v>
      </c>
      <c r="L811">
        <v>3.29479214013883</v>
      </c>
      <c r="M811">
        <v>3.23818724324593</v>
      </c>
      <c r="N811">
        <v>3.31389066967124</v>
      </c>
      <c r="O811">
        <v>3.24931794675887</v>
      </c>
      <c r="P811">
        <v>3.3893867502571098</v>
      </c>
      <c r="Q811">
        <v>2.8218677180984102</v>
      </c>
    </row>
    <row r="812" spans="1:17">
      <c r="A812" t="s">
        <v>2840</v>
      </c>
      <c r="B812" s="16" t="s">
        <v>2841</v>
      </c>
      <c r="C812">
        <v>6.7534127248899498</v>
      </c>
      <c r="D812">
        <v>7.0645510750897804</v>
      </c>
      <c r="E812">
        <v>6.6887898835754704</v>
      </c>
      <c r="F812">
        <v>6.7079714790222598</v>
      </c>
      <c r="G812">
        <v>6.7338868879057099</v>
      </c>
      <c r="H812">
        <v>7.1412083773946096</v>
      </c>
      <c r="I812">
        <v>6.9832992760965604</v>
      </c>
      <c r="J812">
        <v>7.1898087872719803</v>
      </c>
      <c r="K812">
        <v>7.1435456076211903</v>
      </c>
      <c r="L812">
        <v>6.6697798190484097</v>
      </c>
      <c r="M812">
        <v>6.8761954183910898</v>
      </c>
      <c r="N812">
        <v>6.4781347167229599</v>
      </c>
      <c r="O812">
        <v>6.9734505181101696</v>
      </c>
      <c r="P812">
        <v>7.5279031862563199</v>
      </c>
      <c r="Q812">
        <v>5.09416193408443</v>
      </c>
    </row>
    <row r="813" spans="1:17">
      <c r="A813" t="s">
        <v>2842</v>
      </c>
      <c r="B813" s="16" t="s">
        <v>2843</v>
      </c>
      <c r="C813">
        <v>3.7779852140208301</v>
      </c>
      <c r="D813">
        <v>3.9548310731697001</v>
      </c>
      <c r="E813">
        <v>3.6381873987360902</v>
      </c>
      <c r="F813">
        <v>3.4706286095040801</v>
      </c>
      <c r="G813">
        <v>3.9446609719593901</v>
      </c>
      <c r="H813">
        <v>3.50653555504317</v>
      </c>
      <c r="I813">
        <v>3.8937805799913501</v>
      </c>
      <c r="J813">
        <v>2.8218677180984102</v>
      </c>
      <c r="K813">
        <v>4.4914502970878702</v>
      </c>
      <c r="L813">
        <v>4.3280695513255196</v>
      </c>
      <c r="M813">
        <v>3.23818724324593</v>
      </c>
      <c r="N813">
        <v>3.5144020463037902</v>
      </c>
      <c r="O813">
        <v>3.24931794675887</v>
      </c>
      <c r="P813">
        <v>3.9363215208704698</v>
      </c>
      <c r="Q813">
        <v>5.09416193408443</v>
      </c>
    </row>
    <row r="814" spans="1:17">
      <c r="A814" t="s">
        <v>2844</v>
      </c>
      <c r="B814" s="16" t="s">
        <v>2845</v>
      </c>
      <c r="C814">
        <v>6.0560432175631203</v>
      </c>
      <c r="D814">
        <v>5.9609864132494002</v>
      </c>
      <c r="E814">
        <v>5.6873781601909403</v>
      </c>
      <c r="F814">
        <v>6.3553236597965803</v>
      </c>
      <c r="G814">
        <v>5.8658439972155101</v>
      </c>
      <c r="H814">
        <v>5.7039026048571104</v>
      </c>
      <c r="I814">
        <v>5.8841337137463201</v>
      </c>
      <c r="J814">
        <v>5.9551429248600698</v>
      </c>
      <c r="K814">
        <v>5.8322145301996997</v>
      </c>
      <c r="L814">
        <v>5.8708197013116203</v>
      </c>
      <c r="M814">
        <v>5.8211776785550002</v>
      </c>
      <c r="N814">
        <v>5.8818201747363998</v>
      </c>
      <c r="O814">
        <v>5.5496199544433598</v>
      </c>
      <c r="P814">
        <v>5.8760773296446898</v>
      </c>
      <c r="Q814">
        <v>2.8218677180984102</v>
      </c>
    </row>
    <row r="815" spans="1:17">
      <c r="A815" t="s">
        <v>2846</v>
      </c>
      <c r="B815" s="16" t="e">
        <v>#N/A</v>
      </c>
      <c r="C815">
        <v>8.7465884018844697</v>
      </c>
      <c r="D815">
        <v>8.8879529418959304</v>
      </c>
      <c r="E815">
        <v>8.9003963470750094</v>
      </c>
      <c r="F815">
        <v>8.4143333071825008</v>
      </c>
      <c r="G815">
        <v>8.8674761293092903</v>
      </c>
      <c r="H815">
        <v>9.5490451176621498</v>
      </c>
      <c r="I815">
        <v>9.1584028620625606</v>
      </c>
      <c r="J815">
        <v>9.5501892233687204</v>
      </c>
      <c r="K815">
        <v>8.8856461724670908</v>
      </c>
      <c r="L815">
        <v>8.9682429294777908</v>
      </c>
      <c r="M815">
        <v>9.3075316968484998</v>
      </c>
      <c r="N815">
        <v>8.3124983382195392</v>
      </c>
      <c r="O815">
        <v>9.4356307797329606</v>
      </c>
      <c r="P815">
        <v>9.7138898208472195</v>
      </c>
      <c r="Q815">
        <v>7.5369478347710803</v>
      </c>
    </row>
    <row r="816" spans="1:17">
      <c r="A816" t="s">
        <v>2847</v>
      </c>
      <c r="B816" s="16" t="s">
        <v>2848</v>
      </c>
      <c r="C816">
        <v>8.8229838359173502</v>
      </c>
      <c r="D816">
        <v>8.8786031445161608</v>
      </c>
      <c r="E816">
        <v>8.1420280799080693</v>
      </c>
      <c r="F816">
        <v>8.0644445512109293</v>
      </c>
      <c r="G816">
        <v>8.1134934158929504</v>
      </c>
      <c r="H816">
        <v>8.5878801336805193</v>
      </c>
      <c r="I816">
        <v>10.426746773506199</v>
      </c>
      <c r="J816">
        <v>8.5069803579928003</v>
      </c>
      <c r="K816">
        <v>9.1339868838560907</v>
      </c>
      <c r="L816">
        <v>10.9068619035437</v>
      </c>
      <c r="M816">
        <v>9.5413342188678403</v>
      </c>
      <c r="N816">
        <v>9.69328716306247</v>
      </c>
      <c r="O816">
        <v>8.4934520419545905</v>
      </c>
      <c r="P816">
        <v>9.7271577782844094</v>
      </c>
      <c r="Q816">
        <v>9.0486929182374407</v>
      </c>
    </row>
    <row r="817" spans="1:17">
      <c r="A817" t="s">
        <v>2849</v>
      </c>
      <c r="B817" s="16" t="s">
        <v>280</v>
      </c>
      <c r="C817">
        <v>4.8324495657597604</v>
      </c>
      <c r="D817">
        <v>4.3876263279161201</v>
      </c>
      <c r="E817">
        <v>4.8415581104649901</v>
      </c>
      <c r="F817">
        <v>4.6581111746450903</v>
      </c>
      <c r="G817">
        <v>4.7889010218833103</v>
      </c>
      <c r="H817">
        <v>4.7487521450918901</v>
      </c>
      <c r="I817">
        <v>4.8009391025067796</v>
      </c>
      <c r="J817">
        <v>4.6702235480772103</v>
      </c>
      <c r="K817">
        <v>5.0794887154244499</v>
      </c>
      <c r="L817">
        <v>4.9506536519942301</v>
      </c>
      <c r="M817">
        <v>4.1590575299716699</v>
      </c>
      <c r="N817">
        <v>4.4472252118161997</v>
      </c>
      <c r="O817">
        <v>4.2491040476565001</v>
      </c>
      <c r="P817">
        <v>4.6712581716948103</v>
      </c>
      <c r="Q817">
        <v>6.2843132996066204</v>
      </c>
    </row>
    <row r="818" spans="1:17">
      <c r="A818" t="s">
        <v>2850</v>
      </c>
      <c r="B818" s="16" t="s">
        <v>2851</v>
      </c>
      <c r="C818">
        <v>5.6492058890955699</v>
      </c>
      <c r="D818">
        <v>5.9060888777783198</v>
      </c>
      <c r="E818">
        <v>5.7834864418304504</v>
      </c>
      <c r="F818">
        <v>5.4439053774776101</v>
      </c>
      <c r="G818">
        <v>5.6458708745746398</v>
      </c>
      <c r="H818">
        <v>5.5076282639641203</v>
      </c>
      <c r="I818">
        <v>6.3017290020185603</v>
      </c>
      <c r="J818">
        <v>5.8305531747288999</v>
      </c>
      <c r="K818">
        <v>6.0344793697124102</v>
      </c>
      <c r="L818">
        <v>5.8319238793611898</v>
      </c>
      <c r="M818">
        <v>5.9390315793501296</v>
      </c>
      <c r="N818">
        <v>4.9442341107279502</v>
      </c>
      <c r="O818">
        <v>5.4684386242281002</v>
      </c>
      <c r="P818">
        <v>6.5961905188862699</v>
      </c>
      <c r="Q818">
        <v>2.8218677180984102</v>
      </c>
    </row>
    <row r="819" spans="1:17">
      <c r="A819" t="s">
        <v>2852</v>
      </c>
      <c r="B819" s="16" t="e">
        <v>#N/A</v>
      </c>
      <c r="C819">
        <v>15.377452665131299</v>
      </c>
      <c r="D819">
        <v>15.2139364385921</v>
      </c>
      <c r="E819">
        <v>16.3846559634081</v>
      </c>
      <c r="F819">
        <v>16.388543859252302</v>
      </c>
      <c r="G819">
        <v>16.197319722432798</v>
      </c>
      <c r="H819">
        <v>14.3591692436252</v>
      </c>
      <c r="I819">
        <v>14.743402183457</v>
      </c>
      <c r="J819">
        <v>15.249511304234</v>
      </c>
      <c r="K819">
        <v>14.5871099333767</v>
      </c>
      <c r="L819">
        <v>14.8932913078452</v>
      </c>
      <c r="M819">
        <v>15.540447910250499</v>
      </c>
      <c r="N819">
        <v>16.096941287304201</v>
      </c>
      <c r="O819">
        <v>15.861372736984199</v>
      </c>
      <c r="P819">
        <v>13.651322075239101</v>
      </c>
      <c r="Q819">
        <v>17.2805265133087</v>
      </c>
    </row>
    <row r="820" spans="1:17">
      <c r="A820" t="s">
        <v>2853</v>
      </c>
      <c r="B820" s="16" t="s">
        <v>2854</v>
      </c>
      <c r="C820">
        <v>6.9827423167201097</v>
      </c>
      <c r="D820">
        <v>7.0310957889452697</v>
      </c>
      <c r="E820">
        <v>6.8434447610936902</v>
      </c>
      <c r="F820">
        <v>7.3605076217664402</v>
      </c>
      <c r="G820">
        <v>7.1280025223572601</v>
      </c>
      <c r="H820">
        <v>8.1990400086598108</v>
      </c>
      <c r="I820">
        <v>7.2780176798967702</v>
      </c>
      <c r="J820">
        <v>7.3774813915333697</v>
      </c>
      <c r="K820">
        <v>6.9508845053043098</v>
      </c>
      <c r="L820">
        <v>7.1478815104877</v>
      </c>
      <c r="M820">
        <v>7.6270835721633201</v>
      </c>
      <c r="N820">
        <v>7.6961786310614997</v>
      </c>
      <c r="O820">
        <v>7.7456300499590904</v>
      </c>
      <c r="P820">
        <v>7.5104440579032898</v>
      </c>
      <c r="Q820">
        <v>5.81282804418474</v>
      </c>
    </row>
    <row r="821" spans="1:17">
      <c r="A821" t="s">
        <v>2855</v>
      </c>
      <c r="B821" s="16" t="s">
        <v>2856</v>
      </c>
      <c r="C821">
        <v>3.8862082974622001</v>
      </c>
      <c r="D821">
        <v>3.9548310731697001</v>
      </c>
      <c r="E821">
        <v>3.6381873987360902</v>
      </c>
      <c r="F821">
        <v>3.2825265482838799</v>
      </c>
      <c r="G821">
        <v>3.70007344211845</v>
      </c>
      <c r="H821">
        <v>3.30825032505737</v>
      </c>
      <c r="I821">
        <v>3.5089935751222501</v>
      </c>
      <c r="J821">
        <v>3.8565114723405598</v>
      </c>
      <c r="K821">
        <v>3.8204461843508501</v>
      </c>
      <c r="L821">
        <v>3.29479214013883</v>
      </c>
      <c r="M821">
        <v>3.23818724324593</v>
      </c>
      <c r="N821">
        <v>3.31389066967124</v>
      </c>
      <c r="O821">
        <v>3.5569664057961599</v>
      </c>
      <c r="P821">
        <v>3.3893867502571098</v>
      </c>
      <c r="Q821">
        <v>2.8218677180984102</v>
      </c>
    </row>
    <row r="822" spans="1:17">
      <c r="A822" t="s">
        <v>2857</v>
      </c>
      <c r="B822" s="16" t="s">
        <v>2858</v>
      </c>
      <c r="C822">
        <v>3.6535616636188299</v>
      </c>
      <c r="D822">
        <v>3.2942621936663499</v>
      </c>
      <c r="E822">
        <v>3.8152982058547602</v>
      </c>
      <c r="F822">
        <v>3.9277704709105601</v>
      </c>
      <c r="G822">
        <v>3.70007344211845</v>
      </c>
      <c r="H822">
        <v>3.50653555504317</v>
      </c>
      <c r="I822">
        <v>3.5089935751222501</v>
      </c>
      <c r="J822">
        <v>3.4276433730071201</v>
      </c>
      <c r="K822">
        <v>3.4608708703561399</v>
      </c>
      <c r="L822">
        <v>3.7555759297476698</v>
      </c>
      <c r="M822">
        <v>3.9727288000471899</v>
      </c>
      <c r="N822">
        <v>4.0888472785647796</v>
      </c>
      <c r="O822">
        <v>4.0696565081197198</v>
      </c>
      <c r="P822">
        <v>3.7927642367557501</v>
      </c>
      <c r="Q822">
        <v>2.8218677180984102</v>
      </c>
    </row>
    <row r="823" spans="1:17">
      <c r="A823" t="s">
        <v>2859</v>
      </c>
      <c r="B823" s="16" t="e">
        <v>#N/A</v>
      </c>
      <c r="C823">
        <v>6.2687719600529501</v>
      </c>
      <c r="D823">
        <v>6.1299045716837801</v>
      </c>
      <c r="E823">
        <v>6.0883257756658304</v>
      </c>
      <c r="F823">
        <v>6.49066084484285</v>
      </c>
      <c r="G823">
        <v>6.6583558505855196</v>
      </c>
      <c r="H823">
        <v>6.8571668783692896</v>
      </c>
      <c r="I823">
        <v>6.7613064719492897</v>
      </c>
      <c r="J823">
        <v>6.47330341731542</v>
      </c>
      <c r="K823">
        <v>6.4292012437918196</v>
      </c>
      <c r="L823">
        <v>6.5203172163094196</v>
      </c>
      <c r="M823">
        <v>6.40428189401546</v>
      </c>
      <c r="N823">
        <v>6.12710255390685</v>
      </c>
      <c r="O823">
        <v>6.6337110433981001</v>
      </c>
      <c r="P823">
        <v>7.2825095327770901</v>
      </c>
      <c r="Q823">
        <v>6.2843132996066204</v>
      </c>
    </row>
    <row r="824" spans="1:17">
      <c r="A824" t="s">
        <v>2860</v>
      </c>
      <c r="B824" s="16" t="s">
        <v>2861</v>
      </c>
      <c r="C824">
        <v>3.6535616636188299</v>
      </c>
      <c r="D824">
        <v>4.0407231514856203</v>
      </c>
      <c r="E824">
        <v>4.3969712788901898</v>
      </c>
      <c r="F824">
        <v>3.7319397910766599</v>
      </c>
      <c r="G824">
        <v>4.0460446887748596</v>
      </c>
      <c r="H824">
        <v>3.50653555504317</v>
      </c>
      <c r="I824">
        <v>4.3728229044696096</v>
      </c>
      <c r="J824">
        <v>4.6307624373210201</v>
      </c>
      <c r="K824">
        <v>4.2710437260841099</v>
      </c>
      <c r="L824">
        <v>3.9560512465587201</v>
      </c>
      <c r="M824">
        <v>3.7404257728686199</v>
      </c>
      <c r="N824">
        <v>3.31389066967124</v>
      </c>
      <c r="O824">
        <v>4.0696565081197198</v>
      </c>
      <c r="P824">
        <v>3.6194497939779602</v>
      </c>
      <c r="Q824">
        <v>2.8218677180984102</v>
      </c>
    </row>
    <row r="825" spans="1:17">
      <c r="A825" t="s">
        <v>2862</v>
      </c>
      <c r="B825" s="16" t="e">
        <v>#N/A</v>
      </c>
      <c r="C825">
        <v>2.8218677180984102</v>
      </c>
      <c r="D825">
        <v>2.8218677180984102</v>
      </c>
      <c r="E825">
        <v>2.8218677180984102</v>
      </c>
      <c r="F825">
        <v>2.8218677180984102</v>
      </c>
      <c r="G825">
        <v>3.33407035458014</v>
      </c>
      <c r="H825">
        <v>3.50653555504317</v>
      </c>
      <c r="I825">
        <v>2.8218677180984102</v>
      </c>
      <c r="J825">
        <v>2.8218677180984102</v>
      </c>
      <c r="K825">
        <v>3.4608708703561399</v>
      </c>
      <c r="L825">
        <v>3.29479214013883</v>
      </c>
      <c r="M825">
        <v>2.8218677180984102</v>
      </c>
      <c r="N825">
        <v>3.79229116939824</v>
      </c>
      <c r="O825">
        <v>3.42420286852819</v>
      </c>
      <c r="P825">
        <v>2.8218677180984102</v>
      </c>
      <c r="Q825">
        <v>2.8218677180984102</v>
      </c>
    </row>
    <row r="826" spans="1:17">
      <c r="A826" t="s">
        <v>2863</v>
      </c>
      <c r="B826" s="16" t="s">
        <v>519</v>
      </c>
      <c r="C826">
        <v>6.4131208425870598</v>
      </c>
      <c r="D826">
        <v>6.3368934182824699</v>
      </c>
      <c r="E826">
        <v>6.9288042288224601</v>
      </c>
      <c r="F826">
        <v>6.6876694774574998</v>
      </c>
      <c r="G826">
        <v>6.79391800205281</v>
      </c>
      <c r="H826">
        <v>6.7077629649987003</v>
      </c>
      <c r="I826">
        <v>6.9549782519563799</v>
      </c>
      <c r="J826">
        <v>7.0791439304957899</v>
      </c>
      <c r="K826">
        <v>5.81396477862459</v>
      </c>
      <c r="L826">
        <v>6.9010889605168897</v>
      </c>
      <c r="M826">
        <v>7.3820668422772098</v>
      </c>
      <c r="N826">
        <v>7.8651517212401503</v>
      </c>
      <c r="O826">
        <v>6.9877808128597696</v>
      </c>
      <c r="P826">
        <v>7.1076120005007501</v>
      </c>
      <c r="Q826">
        <v>6.9204191934356096</v>
      </c>
    </row>
    <row r="827" spans="1:17">
      <c r="A827" t="s">
        <v>2864</v>
      </c>
      <c r="B827" s="16" t="e">
        <v>#N/A</v>
      </c>
      <c r="C827">
        <v>3.3064422771203601</v>
      </c>
      <c r="D827">
        <v>3.2942621936663499</v>
      </c>
      <c r="E827">
        <v>3.8152982058547602</v>
      </c>
      <c r="F827">
        <v>3.6131889974304401</v>
      </c>
      <c r="G827">
        <v>2.8218677180984102</v>
      </c>
      <c r="H827">
        <v>3.65660975244205</v>
      </c>
      <c r="I827">
        <v>3.5089935751222501</v>
      </c>
      <c r="J827">
        <v>3.2517770676889399</v>
      </c>
      <c r="K827">
        <v>2.8218677180984102</v>
      </c>
      <c r="L827">
        <v>4.0420260041176004</v>
      </c>
      <c r="M827">
        <v>3.82485868955618</v>
      </c>
      <c r="N827">
        <v>3.6661147186140499</v>
      </c>
      <c r="O827">
        <v>3.6677309644704801</v>
      </c>
      <c r="P827">
        <v>2.8218677180984102</v>
      </c>
      <c r="Q827">
        <v>2.8218677180984102</v>
      </c>
    </row>
    <row r="828" spans="1:17">
      <c r="A828" t="s">
        <v>2865</v>
      </c>
      <c r="B828" s="16" t="e">
        <v>#N/A</v>
      </c>
      <c r="C828">
        <v>5.44603397655621</v>
      </c>
      <c r="D828">
        <v>5.7482214031963599</v>
      </c>
      <c r="E828">
        <v>5.98496325541152</v>
      </c>
      <c r="F828">
        <v>5.9206345092620696</v>
      </c>
      <c r="G828">
        <v>5.2138164621762604</v>
      </c>
      <c r="H828">
        <v>5.1476173494898996</v>
      </c>
      <c r="I828">
        <v>6.1424390200639696</v>
      </c>
      <c r="J828">
        <v>5.6009009823638998</v>
      </c>
      <c r="K828">
        <v>5.4363438608835697</v>
      </c>
      <c r="L828">
        <v>5.8708197013116203</v>
      </c>
      <c r="M828">
        <v>5.89598894637244</v>
      </c>
      <c r="N828">
        <v>5.53224518406659</v>
      </c>
      <c r="O828">
        <v>5.73387004536246</v>
      </c>
      <c r="P828">
        <v>5.2164652043888102</v>
      </c>
      <c r="Q828">
        <v>6.6375058506955904</v>
      </c>
    </row>
    <row r="829" spans="1:17">
      <c r="A829" t="s">
        <v>2866</v>
      </c>
      <c r="B829" s="16" t="s">
        <v>2867</v>
      </c>
      <c r="C829">
        <v>6.5061011689220098</v>
      </c>
      <c r="D829">
        <v>6.6338206543565796</v>
      </c>
      <c r="E829">
        <v>6.4967806523124096</v>
      </c>
      <c r="F829">
        <v>6.36817302555548</v>
      </c>
      <c r="G829">
        <v>6.0755217755122297</v>
      </c>
      <c r="H829">
        <v>7.2910486313910097</v>
      </c>
      <c r="I829">
        <v>6.5750413576586197</v>
      </c>
      <c r="J829">
        <v>6.8602364298825496</v>
      </c>
      <c r="K829">
        <v>6.2113205295656702</v>
      </c>
      <c r="L829">
        <v>6.4834826596475601</v>
      </c>
      <c r="M829">
        <v>6.2314702917085096</v>
      </c>
      <c r="N829">
        <v>6.6318301267309199</v>
      </c>
      <c r="O829">
        <v>6.4277983445854696</v>
      </c>
      <c r="P829">
        <v>6.8677578490009701</v>
      </c>
      <c r="Q829">
        <v>2.8218677180984102</v>
      </c>
    </row>
    <row r="830" spans="1:17">
      <c r="A830" t="s">
        <v>2868</v>
      </c>
      <c r="B830" s="16" t="s">
        <v>2869</v>
      </c>
      <c r="C830">
        <v>7.34696895994397</v>
      </c>
      <c r="D830">
        <v>7.4906236661468704</v>
      </c>
      <c r="E830">
        <v>7.1101863203044502</v>
      </c>
      <c r="F830">
        <v>7.3411948445234598</v>
      </c>
      <c r="G830">
        <v>7.09025748544728</v>
      </c>
      <c r="H830">
        <v>7.6238280257956399</v>
      </c>
      <c r="I830">
        <v>7.5160073190113001</v>
      </c>
      <c r="J830">
        <v>7.38843543544984</v>
      </c>
      <c r="K830">
        <v>7.3261386574122698</v>
      </c>
      <c r="L830">
        <v>7.0920823372501003</v>
      </c>
      <c r="M830">
        <v>7.3665724435608801</v>
      </c>
      <c r="N830">
        <v>7.2287789541476197</v>
      </c>
      <c r="O830">
        <v>7.5377631874422901</v>
      </c>
      <c r="P830">
        <v>7.6604357769062297</v>
      </c>
      <c r="Q830">
        <v>7.3593062614465703</v>
      </c>
    </row>
    <row r="831" spans="1:17">
      <c r="A831" t="s">
        <v>2870</v>
      </c>
      <c r="B831" s="16" t="s">
        <v>2871</v>
      </c>
      <c r="C831">
        <v>3.7779852140208301</v>
      </c>
      <c r="D831">
        <v>3.6330127529723502</v>
      </c>
      <c r="E831">
        <v>3.4028894668404299</v>
      </c>
      <c r="F831">
        <v>3.4706286095040801</v>
      </c>
      <c r="G831">
        <v>3.33407035458014</v>
      </c>
      <c r="H831">
        <v>2.8218677180984102</v>
      </c>
      <c r="I831">
        <v>2.8218677180984102</v>
      </c>
      <c r="J831">
        <v>2.8218677180984102</v>
      </c>
      <c r="K831">
        <v>3.4608708703561399</v>
      </c>
      <c r="L831">
        <v>2.8218677180984102</v>
      </c>
      <c r="M831">
        <v>3.23818724324593</v>
      </c>
      <c r="N831">
        <v>2.8218677180984102</v>
      </c>
      <c r="O831">
        <v>2.8218677180984102</v>
      </c>
      <c r="P831">
        <v>3.3893867502571098</v>
      </c>
      <c r="Q831">
        <v>2.8218677180984102</v>
      </c>
    </row>
    <row r="832" spans="1:17">
      <c r="A832" t="s">
        <v>2872</v>
      </c>
      <c r="B832" s="16" t="s">
        <v>2873</v>
      </c>
      <c r="C832">
        <v>4.2263167103073602</v>
      </c>
      <c r="D832">
        <v>3.7545556144430101</v>
      </c>
      <c r="E832">
        <v>3.8152982058547602</v>
      </c>
      <c r="F832">
        <v>2.8218677180984102</v>
      </c>
      <c r="G832">
        <v>3.5425260543824399</v>
      </c>
      <c r="H832">
        <v>3.50653555504317</v>
      </c>
      <c r="I832">
        <v>3.7848446501428201</v>
      </c>
      <c r="J832">
        <v>3.8565114723405598</v>
      </c>
      <c r="K832">
        <v>4.0709644767565303</v>
      </c>
      <c r="L832">
        <v>4.0420260041176004</v>
      </c>
      <c r="M832">
        <v>3.4086250003018401</v>
      </c>
      <c r="N832">
        <v>3.9019995236038798</v>
      </c>
      <c r="O832">
        <v>4.0021176285150997</v>
      </c>
      <c r="P832">
        <v>3.6194497939779602</v>
      </c>
      <c r="Q832">
        <v>2.8218677180984102</v>
      </c>
    </row>
    <row r="833" spans="1:17">
      <c r="A833" t="s">
        <v>2874</v>
      </c>
      <c r="B833" s="16" t="e">
        <v>#N/A</v>
      </c>
      <c r="C833">
        <v>5.2710534670525604</v>
      </c>
      <c r="D833">
        <v>4.9103330586210001</v>
      </c>
      <c r="E833">
        <v>5.0160351149716202</v>
      </c>
      <c r="F833">
        <v>4.6581111746450903</v>
      </c>
      <c r="G833">
        <v>4.88571169002517</v>
      </c>
      <c r="H833">
        <v>4.3676565829540399</v>
      </c>
      <c r="I833">
        <v>4.3728229044696096</v>
      </c>
      <c r="J833">
        <v>4.1999986398891203</v>
      </c>
      <c r="K833">
        <v>4.7603034491719001</v>
      </c>
      <c r="L833">
        <v>4.9506536519942301</v>
      </c>
      <c r="M833">
        <v>4.6180354178513197</v>
      </c>
      <c r="N833">
        <v>3.9019995236038798</v>
      </c>
      <c r="O833">
        <v>4.4030955001336496</v>
      </c>
      <c r="P833">
        <v>4.2713440848041202</v>
      </c>
      <c r="Q833">
        <v>2.8218677180984102</v>
      </c>
    </row>
    <row r="834" spans="1:17">
      <c r="A834" t="s">
        <v>2875</v>
      </c>
      <c r="B834" s="16" t="s">
        <v>2876</v>
      </c>
      <c r="C834">
        <v>4.5401401503132401</v>
      </c>
      <c r="D834">
        <v>4.5537481491643197</v>
      </c>
      <c r="E834">
        <v>4.5638886729124497</v>
      </c>
      <c r="F834">
        <v>4.5644600677645304</v>
      </c>
      <c r="G834">
        <v>4.37414671474383</v>
      </c>
      <c r="H834">
        <v>4.7487521450918901</v>
      </c>
      <c r="I834">
        <v>4.8453589192974098</v>
      </c>
      <c r="J834">
        <v>4.70846365273073</v>
      </c>
      <c r="K834">
        <v>4.9815688211180698</v>
      </c>
      <c r="L834">
        <v>5.0592286016271197</v>
      </c>
      <c r="M834">
        <v>5.0345141375896603</v>
      </c>
      <c r="N834">
        <v>4.9024877034329704</v>
      </c>
      <c r="O834">
        <v>4.5388813471664999</v>
      </c>
      <c r="P834">
        <v>4.3630835021106398</v>
      </c>
      <c r="Q834">
        <v>6.2843132996066204</v>
      </c>
    </row>
    <row r="835" spans="1:17">
      <c r="A835" t="s">
        <v>2877</v>
      </c>
      <c r="B835" s="16" t="s">
        <v>2878</v>
      </c>
      <c r="C835">
        <v>8.2586863930716792</v>
      </c>
      <c r="D835">
        <v>8.3422371844573604</v>
      </c>
      <c r="E835">
        <v>7.9652855630424</v>
      </c>
      <c r="F835">
        <v>7.4533613238303902</v>
      </c>
      <c r="G835">
        <v>7.9014471331161502</v>
      </c>
      <c r="H835">
        <v>7.8488904955482699</v>
      </c>
      <c r="I835">
        <v>8.1015137519620399</v>
      </c>
      <c r="J835">
        <v>7.7271599492129397</v>
      </c>
      <c r="K835">
        <v>8.4610467262649003</v>
      </c>
      <c r="L835">
        <v>7.9924714318877301</v>
      </c>
      <c r="M835">
        <v>7.6655566342016597</v>
      </c>
      <c r="N835">
        <v>7.2287789541476197</v>
      </c>
      <c r="O835">
        <v>7.8074009128572897</v>
      </c>
      <c r="P835">
        <v>8.5391585455500891</v>
      </c>
      <c r="Q835">
        <v>7.6950435514148801</v>
      </c>
    </row>
    <row r="836" spans="1:17">
      <c r="A836" t="s">
        <v>2879</v>
      </c>
      <c r="B836" s="16" t="s">
        <v>2880</v>
      </c>
      <c r="C836">
        <v>4.4246742892055497</v>
      </c>
      <c r="D836">
        <v>4.2618677800425697</v>
      </c>
      <c r="E836">
        <v>4.0887687455453801</v>
      </c>
      <c r="F836">
        <v>3.8353454241230298</v>
      </c>
      <c r="G836">
        <v>4.73757715912134</v>
      </c>
      <c r="H836">
        <v>4.3015284866045098</v>
      </c>
      <c r="I836">
        <v>4.6574362853065301</v>
      </c>
      <c r="J836">
        <v>4.4586654922886897</v>
      </c>
      <c r="K836">
        <v>4.4914502970878702</v>
      </c>
      <c r="L836">
        <v>4.5555022990765597</v>
      </c>
      <c r="M836">
        <v>4.21436379980989</v>
      </c>
      <c r="N836">
        <v>4.0888472785647796</v>
      </c>
      <c r="O836">
        <v>4.3540657995344203</v>
      </c>
      <c r="P836">
        <v>4.6013142303928598</v>
      </c>
      <c r="Q836">
        <v>2.8218677180984102</v>
      </c>
    </row>
    <row r="837" spans="1:17">
      <c r="A837" t="s">
        <v>2881</v>
      </c>
      <c r="B837" s="16" t="s">
        <v>2882</v>
      </c>
      <c r="C837">
        <v>7.3822774754477596</v>
      </c>
      <c r="D837">
        <v>7.2933241178891697</v>
      </c>
      <c r="E837">
        <v>7.37606582637006</v>
      </c>
      <c r="F837">
        <v>7.3605076217664402</v>
      </c>
      <c r="G837">
        <v>7.4065039640053101</v>
      </c>
      <c r="H837">
        <v>7.6356627573730096</v>
      </c>
      <c r="I837">
        <v>7.2078170924335199</v>
      </c>
      <c r="J837">
        <v>7.3099439000617901</v>
      </c>
      <c r="K837">
        <v>7.2275753886876002</v>
      </c>
      <c r="L837">
        <v>6.9823204241520296</v>
      </c>
      <c r="M837">
        <v>7.5191565098678703</v>
      </c>
      <c r="N837">
        <v>7.48473824893557</v>
      </c>
      <c r="O837">
        <v>7.3232005156447704</v>
      </c>
      <c r="P837">
        <v>6.9479225253106502</v>
      </c>
      <c r="Q837">
        <v>7.5369478347710803</v>
      </c>
    </row>
    <row r="838" spans="1:17">
      <c r="A838" t="s">
        <v>2883</v>
      </c>
      <c r="B838" s="16" t="e">
        <v>#N/A</v>
      </c>
      <c r="C838">
        <v>6.5189022208360896</v>
      </c>
      <c r="D838">
        <v>6.5884315520733496</v>
      </c>
      <c r="E838">
        <v>6.2527945319371199</v>
      </c>
      <c r="F838">
        <v>6.3809072983689399</v>
      </c>
      <c r="G838">
        <v>5.9953604944039602</v>
      </c>
      <c r="H838">
        <v>5.3395340803022098</v>
      </c>
      <c r="I838">
        <v>6.4584923515581396</v>
      </c>
      <c r="J838">
        <v>6.2007006023616098</v>
      </c>
      <c r="K838">
        <v>6.40523557489675</v>
      </c>
      <c r="L838">
        <v>6.5562240086410197</v>
      </c>
      <c r="M838">
        <v>6.0213535113456302</v>
      </c>
      <c r="N838">
        <v>5.4219024728581404</v>
      </c>
      <c r="O838">
        <v>5.7846958986268602</v>
      </c>
      <c r="P838">
        <v>5.7306434872206502</v>
      </c>
      <c r="Q838">
        <v>6.9204191934356096</v>
      </c>
    </row>
    <row r="839" spans="1:17">
      <c r="A839" t="s">
        <v>2884</v>
      </c>
      <c r="B839" s="16" t="s">
        <v>2885</v>
      </c>
      <c r="C839">
        <v>4.4246742892055497</v>
      </c>
      <c r="D839">
        <v>3.8603343823973102</v>
      </c>
      <c r="E839">
        <v>3.8152982058547602</v>
      </c>
      <c r="F839">
        <v>4.0118215330109104</v>
      </c>
      <c r="G839">
        <v>3.33407035458014</v>
      </c>
      <c r="H839">
        <v>3.50653555504317</v>
      </c>
      <c r="I839">
        <v>3.6595800418069002</v>
      </c>
      <c r="J839">
        <v>3.4276433730071201</v>
      </c>
      <c r="K839">
        <v>3.4608708703561399</v>
      </c>
      <c r="L839">
        <v>3.6339073669181099</v>
      </c>
      <c r="M839">
        <v>3.82485868955618</v>
      </c>
      <c r="N839">
        <v>3.6661147186140499</v>
      </c>
      <c r="O839">
        <v>3.8507909364900099</v>
      </c>
      <c r="P839">
        <v>3.6194497939779602</v>
      </c>
      <c r="Q839">
        <v>2.8218677180984102</v>
      </c>
    </row>
    <row r="840" spans="1:17">
      <c r="A840" t="s">
        <v>2886</v>
      </c>
      <c r="B840" s="16" t="s">
        <v>2887</v>
      </c>
      <c r="C840">
        <v>12.982884730297</v>
      </c>
      <c r="D840">
        <v>12.768709807002001</v>
      </c>
      <c r="E840">
        <v>5.2175717649130604</v>
      </c>
      <c r="F840">
        <v>6.7180153685159896</v>
      </c>
      <c r="G840">
        <v>6.2233634368604598</v>
      </c>
      <c r="H840">
        <v>10.0974575843208</v>
      </c>
      <c r="I840">
        <v>12.910251652536299</v>
      </c>
      <c r="J840">
        <v>3.93564812262216</v>
      </c>
      <c r="K840">
        <v>14.564662733692501</v>
      </c>
      <c r="L840">
        <v>13.9658481647845</v>
      </c>
      <c r="M840">
        <v>8.1634087460071605</v>
      </c>
      <c r="N840">
        <v>8.6652401942009902</v>
      </c>
      <c r="O840">
        <v>6.55873119492583</v>
      </c>
      <c r="P840">
        <v>9.3812767668486305</v>
      </c>
      <c r="Q840">
        <v>11.201804683747101</v>
      </c>
    </row>
    <row r="841" spans="1:17">
      <c r="A841" t="s">
        <v>2888</v>
      </c>
      <c r="B841" s="16" t="s">
        <v>2889</v>
      </c>
      <c r="C841">
        <v>4.1513583524311999</v>
      </c>
      <c r="D841">
        <v>4.32650596693877</v>
      </c>
      <c r="E841">
        <v>3.6381873987360902</v>
      </c>
      <c r="F841">
        <v>4.1611154638698196</v>
      </c>
      <c r="G841">
        <v>4.4429501088137897</v>
      </c>
      <c r="H841">
        <v>5.1476173494898996</v>
      </c>
      <c r="I841">
        <v>4.16059535596606</v>
      </c>
      <c r="J841">
        <v>4.4114342089532403</v>
      </c>
      <c r="K841">
        <v>4.2084442324483602</v>
      </c>
      <c r="L841">
        <v>4.7465905673729498</v>
      </c>
      <c r="M841">
        <v>5.0345141375896603</v>
      </c>
      <c r="N841">
        <v>5.5585000893321901</v>
      </c>
      <c r="O841">
        <v>4.4030955001336496</v>
      </c>
      <c r="P841">
        <v>5.3440870543648904</v>
      </c>
      <c r="Q841">
        <v>2.8218677180984102</v>
      </c>
    </row>
    <row r="842" spans="1:17">
      <c r="A842" t="s">
        <v>2890</v>
      </c>
      <c r="B842" s="16" t="s">
        <v>2891</v>
      </c>
      <c r="C842">
        <v>9.1620929702219396</v>
      </c>
      <c r="D842">
        <v>9.2952546738279693</v>
      </c>
      <c r="E842">
        <v>9.2672457770097694</v>
      </c>
      <c r="F842">
        <v>9.5754179135318402</v>
      </c>
      <c r="G842">
        <v>8.9824239581835901</v>
      </c>
      <c r="H842">
        <v>9.6132250701378794</v>
      </c>
      <c r="I842">
        <v>9.4872844208800196</v>
      </c>
      <c r="J842">
        <v>9.59807796673533</v>
      </c>
      <c r="K842">
        <v>9.4054973262323909</v>
      </c>
      <c r="L842">
        <v>9.27899145161647</v>
      </c>
      <c r="M842">
        <v>9.0751049611037207</v>
      </c>
      <c r="N842">
        <v>8.7650232406320008</v>
      </c>
      <c r="O842">
        <v>9.0115958906647098</v>
      </c>
      <c r="P842">
        <v>10.007489132548701</v>
      </c>
      <c r="Q842">
        <v>6.6375058506955904</v>
      </c>
    </row>
    <row r="843" spans="1:17">
      <c r="A843" t="s">
        <v>2892</v>
      </c>
      <c r="B843" s="16" t="s">
        <v>2893</v>
      </c>
      <c r="C843">
        <v>9.9872482519252692</v>
      </c>
      <c r="D843">
        <v>9.8945986281711704</v>
      </c>
      <c r="E843">
        <v>10.527904333599301</v>
      </c>
      <c r="F843">
        <v>9.2463384693632804</v>
      </c>
      <c r="G843">
        <v>10.1907362149101</v>
      </c>
      <c r="H843">
        <v>9.0366341855340604</v>
      </c>
      <c r="I843">
        <v>9.5918343380524895</v>
      </c>
      <c r="J843">
        <v>9.7090952702411606</v>
      </c>
      <c r="K843">
        <v>10.073094826371401</v>
      </c>
      <c r="L843">
        <v>9.7334299075667907</v>
      </c>
      <c r="M843">
        <v>9.1702403898350493</v>
      </c>
      <c r="N843">
        <v>9.6021908096348891</v>
      </c>
      <c r="O843">
        <v>9.2480707143033793</v>
      </c>
      <c r="P843">
        <v>9.7024193379803201</v>
      </c>
      <c r="Q843">
        <v>11.278659753695701</v>
      </c>
    </row>
    <row r="844" spans="1:17">
      <c r="A844" t="s">
        <v>2894</v>
      </c>
      <c r="B844" s="16" t="s">
        <v>2895</v>
      </c>
      <c r="C844">
        <v>6.3571282477373696</v>
      </c>
      <c r="D844">
        <v>6.4428967570973796</v>
      </c>
      <c r="E844">
        <v>5.6873781601909403</v>
      </c>
      <c r="F844">
        <v>6.7477305356992501</v>
      </c>
      <c r="G844">
        <v>6.4197063712653204</v>
      </c>
      <c r="H844">
        <v>6.7520652640349201</v>
      </c>
      <c r="I844">
        <v>7.44323476794135</v>
      </c>
      <c r="J844">
        <v>5.9401608635355601</v>
      </c>
      <c r="K844">
        <v>6.30511742862564</v>
      </c>
      <c r="L844">
        <v>6.8823946340692599</v>
      </c>
      <c r="M844">
        <v>6.8615045265998296</v>
      </c>
      <c r="N844">
        <v>5.7968381761637398</v>
      </c>
      <c r="O844">
        <v>5.4259727888002303</v>
      </c>
      <c r="P844">
        <v>6.1737439525172801</v>
      </c>
      <c r="Q844">
        <v>5.81282804418474</v>
      </c>
    </row>
    <row r="845" spans="1:17">
      <c r="A845" t="s">
        <v>2896</v>
      </c>
      <c r="B845" s="16" t="e">
        <v>#N/A</v>
      </c>
      <c r="C845">
        <v>4.0706176854441196</v>
      </c>
      <c r="D845">
        <v>3.6330127529723502</v>
      </c>
      <c r="E845">
        <v>2.8218677180984102</v>
      </c>
      <c r="F845">
        <v>4.0892058755412499</v>
      </c>
      <c r="G845">
        <v>4.1380367534927496</v>
      </c>
      <c r="H845">
        <v>3.9869852489372102</v>
      </c>
      <c r="I845">
        <v>4.3728229044696096</v>
      </c>
      <c r="J845">
        <v>4.1400611729353196</v>
      </c>
      <c r="K845">
        <v>4.3302743077434496</v>
      </c>
      <c r="L845">
        <v>4.7901010708768101</v>
      </c>
      <c r="M845">
        <v>5.0881524599701597</v>
      </c>
      <c r="N845">
        <v>5.3928688873847097</v>
      </c>
      <c r="O845">
        <v>4.8066714880220998</v>
      </c>
      <c r="P845">
        <v>3.6194497939779602</v>
      </c>
      <c r="Q845">
        <v>5.81282804418474</v>
      </c>
    </row>
    <row r="846" spans="1:17">
      <c r="A846" t="s">
        <v>2897</v>
      </c>
      <c r="B846" s="16" t="e">
        <v>#N/A</v>
      </c>
      <c r="C846">
        <v>3.3064422771203601</v>
      </c>
      <c r="D846">
        <v>2.8218677180984102</v>
      </c>
      <c r="E846">
        <v>3.8152982058547602</v>
      </c>
      <c r="F846">
        <v>3.2825265482838799</v>
      </c>
      <c r="G846">
        <v>2.8218677180984102</v>
      </c>
      <c r="H846">
        <v>2.8218677180984102</v>
      </c>
      <c r="I846">
        <v>3.7848446501428201</v>
      </c>
      <c r="J846">
        <v>3.4276433730071201</v>
      </c>
      <c r="K846">
        <v>3.6013796825057902</v>
      </c>
      <c r="L846">
        <v>3.4877558895723499</v>
      </c>
      <c r="M846">
        <v>3.23818724324593</v>
      </c>
      <c r="N846">
        <v>2.8218677180984102</v>
      </c>
      <c r="O846">
        <v>3.24931794675887</v>
      </c>
      <c r="P846">
        <v>3.6194497939779602</v>
      </c>
      <c r="Q846">
        <v>2.8218677180984102</v>
      </c>
    </row>
    <row r="847" spans="1:17">
      <c r="A847" t="s">
        <v>2898</v>
      </c>
      <c r="B847" s="16" t="e">
        <v>#N/A</v>
      </c>
      <c r="C847">
        <v>3.6535616636188299</v>
      </c>
      <c r="D847">
        <v>2.8218677180984102</v>
      </c>
      <c r="E847">
        <v>2.8218677180984102</v>
      </c>
      <c r="F847">
        <v>3.2825265482838799</v>
      </c>
      <c r="G847">
        <v>2.8218677180984102</v>
      </c>
      <c r="H847">
        <v>2.8218677180984102</v>
      </c>
      <c r="I847">
        <v>3.3100125595866299</v>
      </c>
      <c r="J847">
        <v>3.2517770676889399</v>
      </c>
      <c r="K847">
        <v>3.4608708703561399</v>
      </c>
      <c r="L847">
        <v>3.6339073669181099</v>
      </c>
      <c r="M847">
        <v>2.8218677180984102</v>
      </c>
      <c r="N847">
        <v>2.8218677180984102</v>
      </c>
      <c r="O847">
        <v>2.8218677180984102</v>
      </c>
      <c r="P847">
        <v>3.7927642367557501</v>
      </c>
      <c r="Q847">
        <v>2.8218677180984102</v>
      </c>
    </row>
    <row r="848" spans="1:17">
      <c r="A848" t="s">
        <v>2899</v>
      </c>
      <c r="B848" s="16" t="s">
        <v>2900</v>
      </c>
      <c r="C848">
        <v>3.7779852140208301</v>
      </c>
      <c r="D848">
        <v>3.2942621936663499</v>
      </c>
      <c r="E848">
        <v>2.8218677180984102</v>
      </c>
      <c r="F848">
        <v>2.8218677180984102</v>
      </c>
      <c r="G848">
        <v>3.33407035458014</v>
      </c>
      <c r="H848">
        <v>2.8218677180984102</v>
      </c>
      <c r="I848">
        <v>3.5089935751222501</v>
      </c>
      <c r="J848">
        <v>2.8218677180984102</v>
      </c>
      <c r="K848">
        <v>3.6013796825057902</v>
      </c>
      <c r="L848">
        <v>3.7555759297476698</v>
      </c>
      <c r="M848">
        <v>2.8218677180984102</v>
      </c>
      <c r="N848">
        <v>3.5144020463037902</v>
      </c>
      <c r="O848">
        <v>2.8218677180984102</v>
      </c>
      <c r="P848">
        <v>2.8218677180984102</v>
      </c>
      <c r="Q848">
        <v>2.8218677180984102</v>
      </c>
    </row>
    <row r="849" spans="1:17">
      <c r="A849" t="s">
        <v>2901</v>
      </c>
      <c r="B849" s="16" t="e">
        <v>#N/A</v>
      </c>
      <c r="C849">
        <v>4.1513583524311999</v>
      </c>
      <c r="D849">
        <v>4.2618677800425697</v>
      </c>
      <c r="E849">
        <v>4.0887687455453801</v>
      </c>
      <c r="F849">
        <v>2.8218677180984102</v>
      </c>
      <c r="G849">
        <v>3.5425260543824399</v>
      </c>
      <c r="H849">
        <v>4.43015569855271</v>
      </c>
      <c r="I849">
        <v>4.2360017113942803</v>
      </c>
      <c r="J849">
        <v>3.93564812262216</v>
      </c>
      <c r="K849">
        <v>3.99457577781329</v>
      </c>
      <c r="L849">
        <v>4.0420260041176004</v>
      </c>
      <c r="M849">
        <v>4.2669672077812901</v>
      </c>
      <c r="N849">
        <v>4.6183712388410303</v>
      </c>
      <c r="O849">
        <v>3.24931794675887</v>
      </c>
      <c r="P849">
        <v>4.6712581716948103</v>
      </c>
      <c r="Q849">
        <v>2.8218677180984102</v>
      </c>
    </row>
    <row r="850" spans="1:17">
      <c r="A850" t="s">
        <v>2902</v>
      </c>
      <c r="B850" s="16" t="s">
        <v>2903</v>
      </c>
      <c r="C850">
        <v>7.2277727119103501</v>
      </c>
      <c r="D850">
        <v>7.4782801049240399</v>
      </c>
      <c r="E850">
        <v>7.1580599070866304</v>
      </c>
      <c r="F850">
        <v>7.2950960495096098</v>
      </c>
      <c r="G850">
        <v>7.4443611185871497</v>
      </c>
      <c r="H850">
        <v>7.7103035834904796</v>
      </c>
      <c r="I850">
        <v>7.4158315563692403</v>
      </c>
      <c r="J850">
        <v>7.3156948412919096</v>
      </c>
      <c r="K850">
        <v>7.2940296973472796</v>
      </c>
      <c r="L850">
        <v>7.4874814079013499</v>
      </c>
      <c r="M850">
        <v>7.2643603937688299</v>
      </c>
      <c r="N850">
        <v>7.2760227749472</v>
      </c>
      <c r="O850">
        <v>7.3288334045878498</v>
      </c>
      <c r="P850">
        <v>7.5451529460525402</v>
      </c>
      <c r="Q850">
        <v>7.3593062614465703</v>
      </c>
    </row>
    <row r="851" spans="1:17">
      <c r="A851" t="s">
        <v>2904</v>
      </c>
      <c r="B851" s="16" t="s">
        <v>2905</v>
      </c>
      <c r="C851">
        <v>7.8738161322913598</v>
      </c>
      <c r="D851">
        <v>8.0279747131112202</v>
      </c>
      <c r="E851">
        <v>7.8390252449847297</v>
      </c>
      <c r="F851">
        <v>7.7695933794598799</v>
      </c>
      <c r="G851">
        <v>7.6846646393041702</v>
      </c>
      <c r="H851">
        <v>7.5998624959900498</v>
      </c>
      <c r="I851">
        <v>8.0400849453704701</v>
      </c>
      <c r="J851">
        <v>7.9015550355876503</v>
      </c>
      <c r="K851">
        <v>7.8739971787165404</v>
      </c>
      <c r="L851">
        <v>7.8700633797023896</v>
      </c>
      <c r="M851">
        <v>7.7030279439165099</v>
      </c>
      <c r="N851">
        <v>7.1632681084063297</v>
      </c>
      <c r="O851">
        <v>7.5666406893008702</v>
      </c>
      <c r="P851">
        <v>8.0885250819963499</v>
      </c>
      <c r="Q851">
        <v>7.9670857749043096</v>
      </c>
    </row>
    <row r="852" spans="1:17">
      <c r="A852" t="s">
        <v>2906</v>
      </c>
      <c r="B852" s="16" t="s">
        <v>1045</v>
      </c>
      <c r="C852">
        <v>6.2988391187184796</v>
      </c>
      <c r="D852">
        <v>6.3091097390471402</v>
      </c>
      <c r="E852">
        <v>5.8734011200307696</v>
      </c>
      <c r="F852">
        <v>6.4788754961203097</v>
      </c>
      <c r="G852">
        <v>5.5918733105197997</v>
      </c>
      <c r="H852">
        <v>6.09974100485673</v>
      </c>
      <c r="I852">
        <v>6.4174232226032499</v>
      </c>
      <c r="J852">
        <v>5.8467461768600897</v>
      </c>
      <c r="K852">
        <v>6.45277007558881</v>
      </c>
      <c r="L852">
        <v>6.5679948358929003</v>
      </c>
      <c r="M852">
        <v>6.2199377007149002</v>
      </c>
      <c r="N852">
        <v>6.0741695914303397</v>
      </c>
      <c r="O852">
        <v>6.3407982234503599</v>
      </c>
      <c r="P852">
        <v>5.8197066879617596</v>
      </c>
      <c r="Q852">
        <v>5.09416193408443</v>
      </c>
    </row>
    <row r="853" spans="1:17">
      <c r="A853" t="s">
        <v>2907</v>
      </c>
      <c r="B853" s="16" t="e">
        <v>#N/A</v>
      </c>
      <c r="C853">
        <v>5.62538561552046</v>
      </c>
      <c r="D853">
        <v>5.5701495124768599</v>
      </c>
      <c r="E853">
        <v>5.2635360024135203</v>
      </c>
      <c r="F853">
        <v>4.9752349446537503</v>
      </c>
      <c r="G853">
        <v>5.2496646871628903</v>
      </c>
      <c r="H853">
        <v>5.5337430520980799</v>
      </c>
      <c r="I853">
        <v>5.43372981984401</v>
      </c>
      <c r="J853">
        <v>5.5218381907595999</v>
      </c>
      <c r="K853">
        <v>5.2832656349479699</v>
      </c>
      <c r="L853">
        <v>5.2224425229396996</v>
      </c>
      <c r="M853">
        <v>5.3924365182024099</v>
      </c>
      <c r="N853">
        <v>5.1350388086703704</v>
      </c>
      <c r="O853">
        <v>5.6811186853724998</v>
      </c>
      <c r="P853">
        <v>6.1050083310752497</v>
      </c>
      <c r="Q853">
        <v>5.81282804418474</v>
      </c>
    </row>
    <row r="854" spans="1:17">
      <c r="A854" t="s">
        <v>2908</v>
      </c>
      <c r="B854" s="16" t="s">
        <v>2909</v>
      </c>
      <c r="C854">
        <v>3.8862082974622001</v>
      </c>
      <c r="D854">
        <v>3.7545556144430101</v>
      </c>
      <c r="E854">
        <v>3.6381873987360902</v>
      </c>
      <c r="F854">
        <v>3.2825265482838799</v>
      </c>
      <c r="G854">
        <v>2.8218677180984102</v>
      </c>
      <c r="H854">
        <v>3.30825032505737</v>
      </c>
      <c r="I854">
        <v>3.6595800418069002</v>
      </c>
      <c r="J854">
        <v>3.2517770676889399</v>
      </c>
      <c r="K854">
        <v>3.7184612093777498</v>
      </c>
      <c r="L854">
        <v>3.29479214013883</v>
      </c>
      <c r="M854">
        <v>2.8218677180984102</v>
      </c>
      <c r="N854">
        <v>2.8218677180984102</v>
      </c>
      <c r="O854">
        <v>2.8218677180984102</v>
      </c>
      <c r="P854">
        <v>2.8218677180984102</v>
      </c>
      <c r="Q854">
        <v>2.8218677180984102</v>
      </c>
    </row>
    <row r="855" spans="1:17">
      <c r="A855" t="s">
        <v>2910</v>
      </c>
      <c r="B855" s="16" t="s">
        <v>2911</v>
      </c>
      <c r="C855">
        <v>6.8875098120992702</v>
      </c>
      <c r="D855">
        <v>7.0809906254396298</v>
      </c>
      <c r="E855">
        <v>5.30798454985728</v>
      </c>
      <c r="F855">
        <v>5.6714948256673399</v>
      </c>
      <c r="G855">
        <v>5.3186214901221902</v>
      </c>
      <c r="H855">
        <v>6.3662577777008797</v>
      </c>
      <c r="I855">
        <v>7.09130102690313</v>
      </c>
      <c r="J855">
        <v>5.20241513226006</v>
      </c>
      <c r="K855">
        <v>7.2940296973472796</v>
      </c>
      <c r="L855">
        <v>7.5538278256418403</v>
      </c>
      <c r="M855">
        <v>6.40428189401546</v>
      </c>
      <c r="N855">
        <v>6.4229857134930803</v>
      </c>
      <c r="O855">
        <v>5.73387004536246</v>
      </c>
      <c r="P855">
        <v>6.64518742594566</v>
      </c>
      <c r="Q855">
        <v>7.6950435514148801</v>
      </c>
    </row>
    <row r="856" spans="1:17">
      <c r="A856" t="s">
        <v>2912</v>
      </c>
      <c r="B856" s="16" t="s">
        <v>2913</v>
      </c>
      <c r="C856">
        <v>7.2355193283311996</v>
      </c>
      <c r="D856">
        <v>7.7280199243218703</v>
      </c>
      <c r="E856">
        <v>7.3453999532458001</v>
      </c>
      <c r="F856">
        <v>7.69554309695204</v>
      </c>
      <c r="G856">
        <v>7.3517712000585602</v>
      </c>
      <c r="H856">
        <v>8.0434843005010599</v>
      </c>
      <c r="I856">
        <v>8.0083595317666898</v>
      </c>
      <c r="J856">
        <v>7.8706683659027403</v>
      </c>
      <c r="K856">
        <v>7.7086316935620696</v>
      </c>
      <c r="L856">
        <v>7.6284855381918701</v>
      </c>
      <c r="M856">
        <v>7.6781557774887803</v>
      </c>
      <c r="N856">
        <v>7.5112879937056096</v>
      </c>
      <c r="O856">
        <v>7.6722610362056702</v>
      </c>
      <c r="P856">
        <v>8.4040201942323094</v>
      </c>
      <c r="Q856">
        <v>6.2843132996066204</v>
      </c>
    </row>
    <row r="857" spans="1:17">
      <c r="A857" t="s">
        <v>2914</v>
      </c>
      <c r="B857" s="16" t="s">
        <v>2915</v>
      </c>
      <c r="C857">
        <v>8.35412545506607</v>
      </c>
      <c r="D857">
        <v>8.4722676169739906</v>
      </c>
      <c r="E857">
        <v>8.2340713989152992</v>
      </c>
      <c r="F857">
        <v>8.4112542236254502</v>
      </c>
      <c r="G857">
        <v>8.2176178815576009</v>
      </c>
      <c r="H857">
        <v>8.80760417363072</v>
      </c>
      <c r="I857">
        <v>8.6750771936414495</v>
      </c>
      <c r="J857">
        <v>8.6016672121842905</v>
      </c>
      <c r="K857">
        <v>8.6802658652267493</v>
      </c>
      <c r="L857">
        <v>8.4376084686430204</v>
      </c>
      <c r="M857">
        <v>8.4247945275417901</v>
      </c>
      <c r="N857">
        <v>8.0753358847709098</v>
      </c>
      <c r="O857">
        <v>8.5207354126673405</v>
      </c>
      <c r="P857">
        <v>8.8819663752726807</v>
      </c>
      <c r="Q857">
        <v>6.2843132996066204</v>
      </c>
    </row>
    <row r="858" spans="1:17">
      <c r="A858" t="s">
        <v>2916</v>
      </c>
      <c r="B858" s="16" t="e">
        <v>#N/A</v>
      </c>
      <c r="C858">
        <v>5.6492058890955699</v>
      </c>
      <c r="D858">
        <v>5.9788191698956696</v>
      </c>
      <c r="E858">
        <v>5.7834864418304504</v>
      </c>
      <c r="F858">
        <v>5.6070690647998402</v>
      </c>
      <c r="G858">
        <v>5.5918733105197997</v>
      </c>
      <c r="H858">
        <v>4.5998748125578501</v>
      </c>
      <c r="I858">
        <v>5.0470377433929201</v>
      </c>
      <c r="J858">
        <v>5.1764314620679004</v>
      </c>
      <c r="K858">
        <v>5.5519879823209104</v>
      </c>
      <c r="L858">
        <v>5.4993619211439997</v>
      </c>
      <c r="M858">
        <v>5.1397006687878797</v>
      </c>
      <c r="N858">
        <v>5.1701050316186601</v>
      </c>
      <c r="O858">
        <v>5.4473703770443702</v>
      </c>
      <c r="P858">
        <v>5.9565984970148804</v>
      </c>
      <c r="Q858">
        <v>5.81282804418474</v>
      </c>
    </row>
    <row r="859" spans="1:17">
      <c r="A859" t="s">
        <v>2917</v>
      </c>
      <c r="B859" s="16" t="s">
        <v>2918</v>
      </c>
      <c r="C859">
        <v>4.0706176854441196</v>
      </c>
      <c r="D859">
        <v>3.8603343823973102</v>
      </c>
      <c r="E859">
        <v>3.9618875914207199</v>
      </c>
      <c r="F859">
        <v>3.4706286095040801</v>
      </c>
      <c r="G859">
        <v>3.70007344211845</v>
      </c>
      <c r="H859">
        <v>3.8900437060628099</v>
      </c>
      <c r="I859">
        <v>3.6595800418069002</v>
      </c>
      <c r="J859">
        <v>3.6724961835054399</v>
      </c>
      <c r="K859">
        <v>3.8204461843508501</v>
      </c>
      <c r="L859">
        <v>3.7555759297476698</v>
      </c>
      <c r="M859">
        <v>2.8218677180984102</v>
      </c>
      <c r="N859">
        <v>3.31389066967124</v>
      </c>
      <c r="O859">
        <v>3.5569664057961599</v>
      </c>
      <c r="P859">
        <v>3.7927642367557501</v>
      </c>
      <c r="Q859">
        <v>2.8218677180984102</v>
      </c>
    </row>
    <row r="860" spans="1:17">
      <c r="A860" t="s">
        <v>2919</v>
      </c>
      <c r="B860" s="16" t="s">
        <v>2920</v>
      </c>
      <c r="C860">
        <v>7.2355193283311996</v>
      </c>
      <c r="D860">
        <v>6.9794024872900398</v>
      </c>
      <c r="E860">
        <v>7.2602734023585898</v>
      </c>
      <c r="F860">
        <v>6.54816874345443</v>
      </c>
      <c r="G860">
        <v>7.1917583600661201</v>
      </c>
      <c r="H860">
        <v>5.6808363808980902</v>
      </c>
      <c r="I860">
        <v>6.5114715433644497</v>
      </c>
      <c r="J860">
        <v>6.2255268743051504</v>
      </c>
      <c r="K860">
        <v>7.0153956343780397</v>
      </c>
      <c r="L860">
        <v>6.9195424843787503</v>
      </c>
      <c r="M860">
        <v>6.7934638198258304</v>
      </c>
      <c r="N860">
        <v>6.8664655926759002</v>
      </c>
      <c r="O860">
        <v>6.8216665140526498</v>
      </c>
      <c r="P860">
        <v>6.5281296503970099</v>
      </c>
      <c r="Q860">
        <v>8.2978683598244807</v>
      </c>
    </row>
    <row r="861" spans="1:17">
      <c r="A861" t="s">
        <v>2921</v>
      </c>
      <c r="B861" s="16" t="s">
        <v>2922</v>
      </c>
      <c r="C861">
        <v>6.3713344368982199</v>
      </c>
      <c r="D861">
        <v>6.0813186361123597</v>
      </c>
      <c r="E861">
        <v>7.1814110226186303</v>
      </c>
      <c r="F861">
        <v>7.1982087148309599</v>
      </c>
      <c r="G861">
        <v>6.8515318643720802</v>
      </c>
      <c r="H861">
        <v>5.7708923211985397</v>
      </c>
      <c r="I861">
        <v>6.3017290020185603</v>
      </c>
      <c r="J861">
        <v>6.6481783606567504</v>
      </c>
      <c r="K861">
        <v>6.2656757677686201</v>
      </c>
      <c r="L861">
        <v>6.2545660872875102</v>
      </c>
      <c r="M861">
        <v>6.1241308252630597</v>
      </c>
      <c r="N861">
        <v>7.3292460766937699</v>
      </c>
      <c r="O861">
        <v>6.2117448150254297</v>
      </c>
      <c r="P861">
        <v>5.3028714561952901</v>
      </c>
      <c r="Q861">
        <v>8.8614637697687808</v>
      </c>
    </row>
    <row r="862" spans="1:17">
      <c r="A862" t="s">
        <v>2923</v>
      </c>
      <c r="B862" s="16" t="e">
        <v>#N/A</v>
      </c>
      <c r="C862">
        <v>2.8218677180984102</v>
      </c>
      <c r="D862">
        <v>2.8218677180984102</v>
      </c>
      <c r="E862">
        <v>2.8218677180984102</v>
      </c>
      <c r="F862">
        <v>3.2825265482838799</v>
      </c>
      <c r="G862">
        <v>3.5425260543824399</v>
      </c>
      <c r="H862">
        <v>3.50653555504317</v>
      </c>
      <c r="I862">
        <v>3.3100125595866299</v>
      </c>
      <c r="J862">
        <v>2.8218677180984102</v>
      </c>
      <c r="K862">
        <v>3.27554212654834</v>
      </c>
      <c r="L862">
        <v>3.29479214013883</v>
      </c>
      <c r="M862">
        <v>3.6461416973015899</v>
      </c>
      <c r="N862">
        <v>3.5144020463037902</v>
      </c>
      <c r="O862">
        <v>2.8218677180984102</v>
      </c>
      <c r="P862">
        <v>2.8218677180984102</v>
      </c>
      <c r="Q862">
        <v>2.8218677180984102</v>
      </c>
    </row>
    <row r="863" spans="1:17">
      <c r="A863" t="s">
        <v>2924</v>
      </c>
      <c r="B863" s="16" t="s">
        <v>2925</v>
      </c>
      <c r="C863">
        <v>10.319110845915199</v>
      </c>
      <c r="D863">
        <v>10.3702636463667</v>
      </c>
      <c r="E863">
        <v>10.359413201690099</v>
      </c>
      <c r="F863">
        <v>9.3735620098735009</v>
      </c>
      <c r="G863">
        <v>9.7372360217888403</v>
      </c>
      <c r="H863">
        <v>9.2706936216782605</v>
      </c>
      <c r="I863">
        <v>10.5002240014772</v>
      </c>
      <c r="J863">
        <v>9.7123625687362303</v>
      </c>
      <c r="K863">
        <v>10.880467636576901</v>
      </c>
      <c r="L863">
        <v>10.183030844912899</v>
      </c>
      <c r="M863">
        <v>9.1295795035862106</v>
      </c>
      <c r="N863">
        <v>8.7059857310641693</v>
      </c>
      <c r="O863">
        <v>9.4434264351877193</v>
      </c>
      <c r="P863">
        <v>10.903897953385099</v>
      </c>
      <c r="Q863">
        <v>9.8053894822166399</v>
      </c>
    </row>
    <row r="864" spans="1:17">
      <c r="A864" t="s">
        <v>2926</v>
      </c>
      <c r="B864" s="16" t="e">
        <v>#N/A</v>
      </c>
      <c r="C864">
        <v>3.8862082974622001</v>
      </c>
      <c r="D864">
        <v>3.2942621936663499</v>
      </c>
      <c r="E864">
        <v>2.8218677180984102</v>
      </c>
      <c r="F864">
        <v>3.6131889974304401</v>
      </c>
      <c r="G864">
        <v>3.8309652426265099</v>
      </c>
      <c r="H864">
        <v>4.07504641393726</v>
      </c>
      <c r="I864">
        <v>4.49496154099739</v>
      </c>
      <c r="J864">
        <v>4.0764652066995799</v>
      </c>
      <c r="K864">
        <v>4.67705685303679</v>
      </c>
      <c r="L864">
        <v>4.4473184955329197</v>
      </c>
      <c r="M864">
        <v>4.0387673383778999</v>
      </c>
      <c r="N864">
        <v>3.5144020463037902</v>
      </c>
      <c r="O864">
        <v>4.4501242258791596</v>
      </c>
      <c r="P864">
        <v>3.7927642367557501</v>
      </c>
      <c r="Q864">
        <v>5.09416193408443</v>
      </c>
    </row>
    <row r="865" spans="1:17">
      <c r="A865" t="s">
        <v>2927</v>
      </c>
      <c r="B865" s="16" t="s">
        <v>2928</v>
      </c>
      <c r="C865">
        <v>3.5040133865677898</v>
      </c>
      <c r="D865">
        <v>3.7545556144430101</v>
      </c>
      <c r="E865">
        <v>3.6381873987360902</v>
      </c>
      <c r="F865">
        <v>2.8218677180984102</v>
      </c>
      <c r="G865">
        <v>2.8218677180984102</v>
      </c>
      <c r="H865">
        <v>3.30825032505737</v>
      </c>
      <c r="I865">
        <v>2.8218677180984102</v>
      </c>
      <c r="J865">
        <v>2.8218677180984102</v>
      </c>
      <c r="K865">
        <v>3.4608708703561399</v>
      </c>
      <c r="L865">
        <v>2.8218677180984102</v>
      </c>
      <c r="M865">
        <v>3.4086250003018401</v>
      </c>
      <c r="N865">
        <v>3.5144020463037902</v>
      </c>
      <c r="O865">
        <v>2.8218677180984102</v>
      </c>
      <c r="P865">
        <v>3.6194497939779602</v>
      </c>
      <c r="Q865">
        <v>2.8218677180984102</v>
      </c>
    </row>
    <row r="866" spans="1:17">
      <c r="A866" t="s">
        <v>2929</v>
      </c>
      <c r="B866" s="16" t="e">
        <v>#N/A</v>
      </c>
      <c r="C866">
        <v>9.5163606752013692</v>
      </c>
      <c r="D866">
        <v>9.5402309479668901</v>
      </c>
      <c r="E866">
        <v>10.1197029899827</v>
      </c>
      <c r="F866">
        <v>9.5986047140717208</v>
      </c>
      <c r="G866">
        <v>9.9119609803124007</v>
      </c>
      <c r="H866">
        <v>9.2007994457039306</v>
      </c>
      <c r="I866">
        <v>9.7425910680644492</v>
      </c>
      <c r="J866">
        <v>9.7917286375390393</v>
      </c>
      <c r="K866">
        <v>9.8836724661865194</v>
      </c>
      <c r="L866">
        <v>10.035917058988</v>
      </c>
      <c r="M866">
        <v>9.7304390849796896</v>
      </c>
      <c r="N866">
        <v>10.2465942702724</v>
      </c>
      <c r="O866">
        <v>9.7057250333586698</v>
      </c>
      <c r="P866">
        <v>8.7982198567352103</v>
      </c>
      <c r="Q866">
        <v>10.249113780255</v>
      </c>
    </row>
    <row r="867" spans="1:17">
      <c r="A867" t="s">
        <v>2930</v>
      </c>
      <c r="B867" s="16" t="s">
        <v>2931</v>
      </c>
      <c r="C867">
        <v>3.7779852140208301</v>
      </c>
      <c r="D867">
        <v>2.8218677180984102</v>
      </c>
      <c r="E867">
        <v>3.6381873987360902</v>
      </c>
      <c r="F867">
        <v>3.2825265482838799</v>
      </c>
      <c r="G867">
        <v>3.5425260543824399</v>
      </c>
      <c r="H867">
        <v>2.8218677180984102</v>
      </c>
      <c r="I867">
        <v>3.5089935751222501</v>
      </c>
      <c r="J867">
        <v>3.4276433730071201</v>
      </c>
      <c r="K867">
        <v>3.27554212654834</v>
      </c>
      <c r="L867">
        <v>3.4877558895723499</v>
      </c>
      <c r="M867">
        <v>2.8218677180984102</v>
      </c>
      <c r="N867">
        <v>2.8218677180984102</v>
      </c>
      <c r="O867">
        <v>2.8218677180984102</v>
      </c>
      <c r="P867">
        <v>2.8218677180984102</v>
      </c>
      <c r="Q867">
        <v>2.8218677180984102</v>
      </c>
    </row>
    <row r="868" spans="1:17">
      <c r="A868" t="s">
        <v>2932</v>
      </c>
      <c r="B868" s="16" t="s">
        <v>2933</v>
      </c>
      <c r="C868">
        <v>7.5090579112095499</v>
      </c>
      <c r="D868">
        <v>7.4406007168260704</v>
      </c>
      <c r="E868">
        <v>7.2711941447598996</v>
      </c>
      <c r="F868">
        <v>6.7672031021763797</v>
      </c>
      <c r="G868">
        <v>7.2006395538590997</v>
      </c>
      <c r="H868">
        <v>6.47623954306383</v>
      </c>
      <c r="I868">
        <v>7.6036010338099702</v>
      </c>
      <c r="J868">
        <v>6.7453768311093798</v>
      </c>
      <c r="K868">
        <v>7.7327667258679904</v>
      </c>
      <c r="L868">
        <v>7.0920823372501003</v>
      </c>
      <c r="M868">
        <v>7.0865238931933501</v>
      </c>
      <c r="N868">
        <v>7.1548650325011103</v>
      </c>
      <c r="O868">
        <v>7.1237196162699696</v>
      </c>
      <c r="P868">
        <v>6.3619539041930198</v>
      </c>
      <c r="Q868">
        <v>7.6950435514148801</v>
      </c>
    </row>
    <row r="869" spans="1:17">
      <c r="A869" t="s">
        <v>2934</v>
      </c>
      <c r="B869" s="16" t="s">
        <v>2935</v>
      </c>
      <c r="C869">
        <v>5.9648587736005902</v>
      </c>
      <c r="D869">
        <v>5.6168575691991496</v>
      </c>
      <c r="E869">
        <v>6.2527945319371199</v>
      </c>
      <c r="F869">
        <v>5.6503505682580704</v>
      </c>
      <c r="G869">
        <v>6.1327887893196404</v>
      </c>
      <c r="H869">
        <v>4.3015284866045098</v>
      </c>
      <c r="I869">
        <v>5.4614747608994199</v>
      </c>
      <c r="J869">
        <v>5.1764314620679004</v>
      </c>
      <c r="K869">
        <v>6.4644097944759897</v>
      </c>
      <c r="L869">
        <v>6.4834826596475601</v>
      </c>
      <c r="M869">
        <v>6.3419151613778002</v>
      </c>
      <c r="N869">
        <v>6.9755609170048603</v>
      </c>
      <c r="O869">
        <v>6.2117448150254297</v>
      </c>
      <c r="P869">
        <v>4.0606668341819496</v>
      </c>
      <c r="Q869">
        <v>9.3151344269335699</v>
      </c>
    </row>
    <row r="870" spans="1:17">
      <c r="A870" t="s">
        <v>2936</v>
      </c>
      <c r="B870" s="16" t="s">
        <v>2937</v>
      </c>
      <c r="C870">
        <v>2.8218677180984102</v>
      </c>
      <c r="D870">
        <v>3.2942621936663499</v>
      </c>
      <c r="E870">
        <v>2.8218677180984102</v>
      </c>
      <c r="F870">
        <v>2.8218677180984102</v>
      </c>
      <c r="G870">
        <v>2.8218677180984102</v>
      </c>
      <c r="H870">
        <v>2.8218677180984102</v>
      </c>
      <c r="I870">
        <v>2.8218677180984102</v>
      </c>
      <c r="J870">
        <v>3.5611359966351301</v>
      </c>
      <c r="K870">
        <v>3.4608708703561399</v>
      </c>
      <c r="L870">
        <v>3.4877558895723499</v>
      </c>
      <c r="M870">
        <v>2.8218677180984102</v>
      </c>
      <c r="N870">
        <v>3.6661147186140499</v>
      </c>
      <c r="O870">
        <v>2.8218677180984102</v>
      </c>
      <c r="P870">
        <v>3.3893867502571098</v>
      </c>
      <c r="Q870">
        <v>2.8218677180984102</v>
      </c>
    </row>
    <row r="871" spans="1:17">
      <c r="A871" t="s">
        <v>2938</v>
      </c>
      <c r="B871" s="16" t="s">
        <v>2939</v>
      </c>
      <c r="C871">
        <v>6.7316197386997496</v>
      </c>
      <c r="D871">
        <v>6.5415513815242896</v>
      </c>
      <c r="E871">
        <v>6.5696259509985699</v>
      </c>
      <c r="F871">
        <v>5.6070690647998402</v>
      </c>
      <c r="G871">
        <v>5.7963037841217497</v>
      </c>
      <c r="H871">
        <v>5.58453293970123</v>
      </c>
      <c r="I871">
        <v>6.2557929678699198</v>
      </c>
      <c r="J871">
        <v>5.0671121988910901</v>
      </c>
      <c r="K871">
        <v>7.4064122197954996</v>
      </c>
      <c r="L871">
        <v>7.4936409614068102</v>
      </c>
      <c r="M871">
        <v>5.55060142569896</v>
      </c>
      <c r="N871">
        <v>5.9224530860225002</v>
      </c>
      <c r="O871">
        <v>5.2414794897208603</v>
      </c>
      <c r="P871">
        <v>4.2713440848041202</v>
      </c>
      <c r="Q871">
        <v>8.1958182219819093</v>
      </c>
    </row>
    <row r="872" spans="1:17">
      <c r="A872" t="s">
        <v>2940</v>
      </c>
      <c r="B872" s="16" t="e">
        <v>#N/A</v>
      </c>
      <c r="C872">
        <v>3.6535616636188299</v>
      </c>
      <c r="D872">
        <v>3.7545556144430101</v>
      </c>
      <c r="E872">
        <v>4.4833795521924502</v>
      </c>
      <c r="F872">
        <v>4.0892058755412499</v>
      </c>
      <c r="G872">
        <v>4.2225520177193703</v>
      </c>
      <c r="H872">
        <v>3.7814594184883799</v>
      </c>
      <c r="I872">
        <v>4.16059535596606</v>
      </c>
      <c r="J872">
        <v>4.4586654922886897</v>
      </c>
      <c r="K872">
        <v>3.7184612093777498</v>
      </c>
      <c r="L872">
        <v>4.1211419556762898</v>
      </c>
      <c r="M872">
        <v>4.1590575299716699</v>
      </c>
      <c r="N872">
        <v>4.8146980941494002</v>
      </c>
      <c r="O872">
        <v>3.7643275486974099</v>
      </c>
      <c r="P872">
        <v>4.0606668341819496</v>
      </c>
      <c r="Q872">
        <v>2.8218677180984102</v>
      </c>
    </row>
    <row r="873" spans="1:17">
      <c r="A873" t="s">
        <v>2941</v>
      </c>
      <c r="B873" s="16" t="s">
        <v>2942</v>
      </c>
      <c r="C873">
        <v>7.0546205441807199</v>
      </c>
      <c r="D873">
        <v>7.1834890738267099</v>
      </c>
      <c r="E873">
        <v>7.2711941447598996</v>
      </c>
      <c r="F873">
        <v>7.1172145187872804</v>
      </c>
      <c r="G873">
        <v>6.9706711592618902</v>
      </c>
      <c r="H873">
        <v>7.2985181127037899</v>
      </c>
      <c r="I873">
        <v>7.0826050305748796</v>
      </c>
      <c r="J873">
        <v>7.2022846672041601</v>
      </c>
      <c r="K873">
        <v>6.9259241622594896</v>
      </c>
      <c r="L873">
        <v>7.2533671460251501</v>
      </c>
      <c r="M873">
        <v>7.3244183972135</v>
      </c>
      <c r="N873">
        <v>7.1207520294005899</v>
      </c>
      <c r="O873">
        <v>7.1995023503709197</v>
      </c>
      <c r="P873">
        <v>7.40098942313909</v>
      </c>
      <c r="Q873">
        <v>5.09416193408443</v>
      </c>
    </row>
    <row r="874" spans="1:17">
      <c r="A874" t="s">
        <v>2943</v>
      </c>
      <c r="B874" s="16" t="e">
        <v>#N/A</v>
      </c>
      <c r="C874">
        <v>5.1403854814574004</v>
      </c>
      <c r="D874">
        <v>5.2202186721532398</v>
      </c>
      <c r="E874">
        <v>5.12062362366449</v>
      </c>
      <c r="F874">
        <v>5.1400511332488898</v>
      </c>
      <c r="G874">
        <v>4.5079198595814196</v>
      </c>
      <c r="H874">
        <v>5.7489183951006302</v>
      </c>
      <c r="I874">
        <v>5.5671653310128599</v>
      </c>
      <c r="J874">
        <v>5.1228960162245301</v>
      </c>
      <c r="K874">
        <v>5.31000747676672</v>
      </c>
      <c r="L874">
        <v>5.0240271819925297</v>
      </c>
      <c r="M874">
        <v>5.3924365182024099</v>
      </c>
      <c r="N874">
        <v>5.2701073739484503</v>
      </c>
      <c r="O874">
        <v>5.5884838182520804</v>
      </c>
      <c r="P874">
        <v>5.4975049655279902</v>
      </c>
      <c r="Q874">
        <v>5.09416193408443</v>
      </c>
    </row>
    <row r="875" spans="1:17">
      <c r="A875" t="s">
        <v>2944</v>
      </c>
      <c r="B875" s="16" t="s">
        <v>2945</v>
      </c>
      <c r="C875">
        <v>7.7387926530270903</v>
      </c>
      <c r="D875">
        <v>7.91354313914296</v>
      </c>
      <c r="E875">
        <v>7.8752221909449904</v>
      </c>
      <c r="F875">
        <v>7.7647734552471501</v>
      </c>
      <c r="G875">
        <v>7.5660953034075797</v>
      </c>
      <c r="H875">
        <v>8.4406343276571292</v>
      </c>
      <c r="I875">
        <v>8.2561427187371699</v>
      </c>
      <c r="J875">
        <v>8.1208108886503307</v>
      </c>
      <c r="K875">
        <v>7.9335040014701397</v>
      </c>
      <c r="L875">
        <v>8.0727714447924992</v>
      </c>
      <c r="M875">
        <v>8.0452515833755207</v>
      </c>
      <c r="N875">
        <v>7.5943389513722197</v>
      </c>
      <c r="O875">
        <v>8.1501519543447607</v>
      </c>
      <c r="P875">
        <v>8.1960952337861599</v>
      </c>
      <c r="Q875">
        <v>7.1565710053807701</v>
      </c>
    </row>
    <row r="876" spans="1:17">
      <c r="A876" t="s">
        <v>2946</v>
      </c>
      <c r="B876" s="16" t="s">
        <v>2947</v>
      </c>
      <c r="C876">
        <v>3.3064422771203601</v>
      </c>
      <c r="D876">
        <v>2.8218677180984102</v>
      </c>
      <c r="E876">
        <v>3.6381873987360902</v>
      </c>
      <c r="F876">
        <v>2.8218677180984102</v>
      </c>
      <c r="G876">
        <v>3.33407035458014</v>
      </c>
      <c r="H876">
        <v>2.8218677180984102</v>
      </c>
      <c r="I876">
        <v>3.3100125595866299</v>
      </c>
      <c r="J876">
        <v>2.8218677180984102</v>
      </c>
      <c r="K876">
        <v>2.8218677180984102</v>
      </c>
      <c r="L876">
        <v>3.7555759297476698</v>
      </c>
      <c r="M876">
        <v>3.5380814202985702</v>
      </c>
      <c r="N876">
        <v>3.31389066967124</v>
      </c>
      <c r="O876">
        <v>3.42420286852819</v>
      </c>
      <c r="P876">
        <v>3.6194497939779602</v>
      </c>
      <c r="Q876">
        <v>2.8218677180984102</v>
      </c>
    </row>
    <row r="877" spans="1:17">
      <c r="A877" t="s">
        <v>2948</v>
      </c>
      <c r="B877" s="16" t="e">
        <v>#N/A</v>
      </c>
      <c r="C877">
        <v>5.62538561552046</v>
      </c>
      <c r="D877">
        <v>5.6168575691991496</v>
      </c>
      <c r="E877">
        <v>4.9023702390828996</v>
      </c>
      <c r="F877">
        <v>4.5147692553613297</v>
      </c>
      <c r="G877">
        <v>4.88571169002517</v>
      </c>
      <c r="H877">
        <v>4.7487521450918901</v>
      </c>
      <c r="I877">
        <v>5.1886752257753797</v>
      </c>
      <c r="J877">
        <v>4.9163232079064798</v>
      </c>
      <c r="K877">
        <v>5.5519879823209104</v>
      </c>
      <c r="L877">
        <v>4.7901010708768101</v>
      </c>
      <c r="M877">
        <v>4.6180354178513197</v>
      </c>
      <c r="N877">
        <v>4.5639913292833096</v>
      </c>
      <c r="O877">
        <v>4.6215116313316003</v>
      </c>
      <c r="P877">
        <v>6.1512012767569502</v>
      </c>
      <c r="Q877">
        <v>5.09416193408443</v>
      </c>
    </row>
    <row r="878" spans="1:17">
      <c r="A878" t="s">
        <v>2949</v>
      </c>
      <c r="B878" s="16" t="s">
        <v>2950</v>
      </c>
      <c r="C878">
        <v>7.0369858748898499</v>
      </c>
      <c r="D878">
        <v>7.0395330447340898</v>
      </c>
      <c r="E878">
        <v>7.0352413670756002</v>
      </c>
      <c r="F878">
        <v>7.28164868981656</v>
      </c>
      <c r="G878">
        <v>7.0997872208927699</v>
      </c>
      <c r="H878">
        <v>7.2453973861965402</v>
      </c>
      <c r="I878">
        <v>7.1836331182777702</v>
      </c>
      <c r="J878">
        <v>6.8523309130505803</v>
      </c>
      <c r="K878">
        <v>7.3387840180723201</v>
      </c>
      <c r="L878">
        <v>7.2091042822887399</v>
      </c>
      <c r="M878">
        <v>7.1053322250166104</v>
      </c>
      <c r="N878">
        <v>7.3514661522358002</v>
      </c>
      <c r="O878">
        <v>7.2947000324704296</v>
      </c>
      <c r="P878">
        <v>7.0114628697230597</v>
      </c>
      <c r="Q878">
        <v>8.0859864702427604</v>
      </c>
    </row>
    <row r="879" spans="1:17">
      <c r="A879" t="s">
        <v>2951</v>
      </c>
      <c r="B879" s="16" t="s">
        <v>2952</v>
      </c>
      <c r="C879">
        <v>5.60114838253069</v>
      </c>
      <c r="D879">
        <v>5.5461893110012896</v>
      </c>
      <c r="E879">
        <v>5.5841231653957797</v>
      </c>
      <c r="F879">
        <v>5.6070690647998402</v>
      </c>
      <c r="G879">
        <v>5.7723329839865896</v>
      </c>
      <c r="H879">
        <v>6.3518923622338201</v>
      </c>
      <c r="I879">
        <v>6.0191991148044197</v>
      </c>
      <c r="J879">
        <v>5.9250173106924402</v>
      </c>
      <c r="K879">
        <v>5.52962448084548</v>
      </c>
      <c r="L879">
        <v>5.8319238793611898</v>
      </c>
      <c r="M879">
        <v>5.3280626239297098</v>
      </c>
      <c r="N879">
        <v>5.4781829866836604</v>
      </c>
      <c r="O879">
        <v>5.6075132046638902</v>
      </c>
      <c r="P879">
        <v>6.1512012767569502</v>
      </c>
      <c r="Q879">
        <v>2.8218677180984102</v>
      </c>
    </row>
    <row r="880" spans="1:17">
      <c r="A880" t="s">
        <v>2953</v>
      </c>
      <c r="B880" s="16" t="s">
        <v>2954</v>
      </c>
      <c r="C880">
        <v>5.2395597656514097</v>
      </c>
      <c r="D880">
        <v>5.3929301417275104</v>
      </c>
      <c r="E880">
        <v>5.7521813055947497</v>
      </c>
      <c r="F880">
        <v>5.6714948256673399</v>
      </c>
      <c r="G880">
        <v>5.5640625942373703</v>
      </c>
      <c r="H880">
        <v>6.8571668783692896</v>
      </c>
      <c r="I880">
        <v>5.3764905083530996</v>
      </c>
      <c r="J880">
        <v>6.1234974359590799</v>
      </c>
      <c r="K880">
        <v>5.14095204503435</v>
      </c>
      <c r="L880">
        <v>5.0592286016271197</v>
      </c>
      <c r="M880">
        <v>5.6409547048498796</v>
      </c>
      <c r="N880">
        <v>5.3632034605234802</v>
      </c>
      <c r="O880">
        <v>5.6811186853724998</v>
      </c>
      <c r="P880">
        <v>5.7906458868778401</v>
      </c>
      <c r="Q880">
        <v>5.81282804418474</v>
      </c>
    </row>
    <row r="881" spans="1:17">
      <c r="A881" t="s">
        <v>2955</v>
      </c>
      <c r="B881" s="16" t="s">
        <v>2956</v>
      </c>
      <c r="C881">
        <v>8.0287606324945706</v>
      </c>
      <c r="D881">
        <v>7.8669910973132202</v>
      </c>
      <c r="E881">
        <v>8.5660952034325408</v>
      </c>
      <c r="F881">
        <v>8.1408055213675699</v>
      </c>
      <c r="G881">
        <v>8.2219787329211993</v>
      </c>
      <c r="H881">
        <v>7.6877466963161201</v>
      </c>
      <c r="I881">
        <v>8.1809013618629596</v>
      </c>
      <c r="J881">
        <v>8.6156978622709097</v>
      </c>
      <c r="K881">
        <v>8.4839625913213297</v>
      </c>
      <c r="L881">
        <v>8.3922231081107999</v>
      </c>
      <c r="M881">
        <v>8.2918501569241005</v>
      </c>
      <c r="N881">
        <v>8.0973900376133496</v>
      </c>
      <c r="O881">
        <v>8.2602239812224507</v>
      </c>
      <c r="P881">
        <v>7.5537008747178804</v>
      </c>
      <c r="Q881">
        <v>9.8053894822166399</v>
      </c>
    </row>
    <row r="882" spans="1:17">
      <c r="A882" t="s">
        <v>2957</v>
      </c>
      <c r="B882" s="16" t="s">
        <v>2958</v>
      </c>
      <c r="C882">
        <v>7.4437264406291996</v>
      </c>
      <c r="D882">
        <v>7.6421366729318496</v>
      </c>
      <c r="E882">
        <v>7.2270040238899798</v>
      </c>
      <c r="F882">
        <v>7.4413218706507402</v>
      </c>
      <c r="G882">
        <v>7.2269582735026701</v>
      </c>
      <c r="H882">
        <v>7.7865802642857398</v>
      </c>
      <c r="I882">
        <v>7.7804477147118902</v>
      </c>
      <c r="J882">
        <v>7.5629189843524403</v>
      </c>
      <c r="K882">
        <v>7.7134911821705998</v>
      </c>
      <c r="L882">
        <v>7.4049096193962303</v>
      </c>
      <c r="M882">
        <v>7.1543150960569202</v>
      </c>
      <c r="N882">
        <v>7.0039274521764501</v>
      </c>
      <c r="O882">
        <v>7.3839804032477199</v>
      </c>
      <c r="P882">
        <v>8.1741066335508208</v>
      </c>
      <c r="Q882">
        <v>5.09416193408443</v>
      </c>
    </row>
    <row r="883" spans="1:17">
      <c r="A883" t="s">
        <v>2959</v>
      </c>
      <c r="B883" s="16" t="s">
        <v>2960</v>
      </c>
      <c r="C883">
        <v>2.8218677180984102</v>
      </c>
      <c r="D883">
        <v>3.7545556144430101</v>
      </c>
      <c r="E883">
        <v>3.8152982058547602</v>
      </c>
      <c r="F883">
        <v>2.8218677180984102</v>
      </c>
      <c r="G883">
        <v>3.33407035458014</v>
      </c>
      <c r="H883">
        <v>3.8900437060628099</v>
      </c>
      <c r="I883">
        <v>3.5089935751222501</v>
      </c>
      <c r="J883">
        <v>3.6724961835054399</v>
      </c>
      <c r="K883">
        <v>3.27554212654834</v>
      </c>
      <c r="L883">
        <v>3.29479214013883</v>
      </c>
      <c r="M883">
        <v>3.5380814202985702</v>
      </c>
      <c r="N883">
        <v>3.5144020463037902</v>
      </c>
      <c r="O883">
        <v>3.5569664057961599</v>
      </c>
      <c r="P883">
        <v>3.7927642367557501</v>
      </c>
      <c r="Q883">
        <v>2.8218677180984102</v>
      </c>
    </row>
    <row r="884" spans="1:17">
      <c r="A884" t="s">
        <v>2961</v>
      </c>
      <c r="B884" s="16" t="e">
        <v>#N/A</v>
      </c>
      <c r="C884">
        <v>5.7405986380477696</v>
      </c>
      <c r="D884">
        <v>5.4196943085789</v>
      </c>
      <c r="E884">
        <v>5.1699772735735099</v>
      </c>
      <c r="F884">
        <v>5.5623893547269203</v>
      </c>
      <c r="G884">
        <v>5.4158963756298002</v>
      </c>
      <c r="H884">
        <v>6.44953046144993</v>
      </c>
      <c r="I884">
        <v>5.8220163078348497</v>
      </c>
      <c r="J884">
        <v>5.9097086530010401</v>
      </c>
      <c r="K884">
        <v>5.7189566481727701</v>
      </c>
      <c r="L884">
        <v>5.79191555479931</v>
      </c>
      <c r="M884">
        <v>5.9248301634926097</v>
      </c>
      <c r="N884">
        <v>6.0377449489308699</v>
      </c>
      <c r="O884">
        <v>6.0143499073555899</v>
      </c>
      <c r="P884">
        <v>5.5682221171507997</v>
      </c>
      <c r="Q884">
        <v>2.8218677180984102</v>
      </c>
    </row>
    <row r="885" spans="1:17">
      <c r="A885" t="s">
        <v>2962</v>
      </c>
      <c r="B885" s="16" t="e">
        <v>#N/A</v>
      </c>
      <c r="C885">
        <v>7.7657610893078903</v>
      </c>
      <c r="D885">
        <v>7.7175606130823198</v>
      </c>
      <c r="E885">
        <v>7.8390252449847297</v>
      </c>
      <c r="F885">
        <v>6.4788754961203097</v>
      </c>
      <c r="G885">
        <v>6.96024046177752</v>
      </c>
      <c r="H885">
        <v>5.36902745237989</v>
      </c>
      <c r="I885">
        <v>6.9739209647643401</v>
      </c>
      <c r="J885">
        <v>6.8283490522353496</v>
      </c>
      <c r="K885">
        <v>6.9426125990962504</v>
      </c>
      <c r="L885">
        <v>6.9467846882146</v>
      </c>
      <c r="M885">
        <v>6.5854783059082802</v>
      </c>
      <c r="N885">
        <v>6.1443152006371102</v>
      </c>
      <c r="O885">
        <v>6.9221352887737302</v>
      </c>
      <c r="P885">
        <v>6.2392952426732498</v>
      </c>
      <c r="Q885">
        <v>8.3931679398307004</v>
      </c>
    </row>
    <row r="886" spans="1:17">
      <c r="A886" t="s">
        <v>2963</v>
      </c>
      <c r="B886" s="16" t="s">
        <v>2964</v>
      </c>
      <c r="C886">
        <v>5.3901707160280399</v>
      </c>
      <c r="D886">
        <v>4.9857818498749902</v>
      </c>
      <c r="E886">
        <v>7.4159618262881102</v>
      </c>
      <c r="F886">
        <v>6.62497318038033</v>
      </c>
      <c r="G886">
        <v>7.0806640379668</v>
      </c>
      <c r="H886">
        <v>2.8218677180984102</v>
      </c>
      <c r="I886">
        <v>4.8453589192974098</v>
      </c>
      <c r="J886">
        <v>4.8507352198443803</v>
      </c>
      <c r="K886">
        <v>6.51004033141996</v>
      </c>
      <c r="L886">
        <v>6.8823946340692599</v>
      </c>
      <c r="M886">
        <v>6.2987629377921204</v>
      </c>
      <c r="N886">
        <v>6.9170861993747099</v>
      </c>
      <c r="O886">
        <v>6.0560981984445297</v>
      </c>
      <c r="P886">
        <v>2.8218677180984102</v>
      </c>
      <c r="Q886">
        <v>10.143479824404199</v>
      </c>
    </row>
    <row r="887" spans="1:17">
      <c r="A887" t="s">
        <v>2965</v>
      </c>
      <c r="B887" s="16" t="s">
        <v>2966</v>
      </c>
      <c r="C887">
        <v>3.5040133865677898</v>
      </c>
      <c r="D887">
        <v>3.4870161193063098</v>
      </c>
      <c r="E887">
        <v>2.8218677180984102</v>
      </c>
      <c r="F887">
        <v>3.2825265482838799</v>
      </c>
      <c r="G887">
        <v>3.33407035458014</v>
      </c>
      <c r="H887">
        <v>3.30825032505737</v>
      </c>
      <c r="I887">
        <v>3.3100125595866299</v>
      </c>
      <c r="J887">
        <v>2.8218677180984102</v>
      </c>
      <c r="K887">
        <v>2.8218677180984102</v>
      </c>
      <c r="L887">
        <v>2.8218677180984102</v>
      </c>
      <c r="M887">
        <v>3.5380814202985702</v>
      </c>
      <c r="N887">
        <v>2.8218677180984102</v>
      </c>
      <c r="O887">
        <v>2.8218677180984102</v>
      </c>
      <c r="P887">
        <v>2.8218677180984102</v>
      </c>
      <c r="Q887">
        <v>5.09416193408443</v>
      </c>
    </row>
    <row r="888" spans="1:17">
      <c r="A888" t="s">
        <v>2967</v>
      </c>
      <c r="B888" s="16" t="e">
        <v>#N/A</v>
      </c>
      <c r="C888">
        <v>4.4838185959666896</v>
      </c>
      <c r="D888">
        <v>4.3876263279161201</v>
      </c>
      <c r="E888">
        <v>4.4833795521924502</v>
      </c>
      <c r="F888">
        <v>4.7864910140196502</v>
      </c>
      <c r="G888">
        <v>4.4429501088137897</v>
      </c>
      <c r="H888">
        <v>3.30825032505737</v>
      </c>
      <c r="I888">
        <v>4.16059535596606</v>
      </c>
      <c r="J888">
        <v>4.4586654922886897</v>
      </c>
      <c r="K888">
        <v>4.3865415857412602</v>
      </c>
      <c r="L888">
        <v>4.0420260041176004</v>
      </c>
      <c r="M888">
        <v>4.4113157068760698</v>
      </c>
      <c r="N888">
        <v>4.6704332416218497</v>
      </c>
      <c r="O888">
        <v>4.4953341022564199</v>
      </c>
      <c r="P888">
        <v>3.6194497939779602</v>
      </c>
      <c r="Q888">
        <v>5.09416193408443</v>
      </c>
    </row>
    <row r="889" spans="1:17">
      <c r="A889" t="s">
        <v>2968</v>
      </c>
      <c r="B889" s="16" t="s">
        <v>2969</v>
      </c>
      <c r="C889">
        <v>7.2886065420614097</v>
      </c>
      <c r="D889">
        <v>7.2503925698015204</v>
      </c>
      <c r="E889">
        <v>4.0887687455453801</v>
      </c>
      <c r="F889">
        <v>5.2006385452395101</v>
      </c>
      <c r="G889">
        <v>5.6978436807120003</v>
      </c>
      <c r="H889">
        <v>3.8900437060628099</v>
      </c>
      <c r="I889">
        <v>5.6414352460325601</v>
      </c>
      <c r="J889">
        <v>3.8565114723405598</v>
      </c>
      <c r="K889">
        <v>8.1744969220400705</v>
      </c>
      <c r="L889">
        <v>6.1795591598913804</v>
      </c>
      <c r="M889">
        <v>6.3312493870184303</v>
      </c>
      <c r="N889">
        <v>5.3632034605234802</v>
      </c>
      <c r="O889">
        <v>4.9059949059252101</v>
      </c>
      <c r="P889">
        <v>5.1241087123202096</v>
      </c>
      <c r="Q889">
        <v>8.6462459446333604</v>
      </c>
    </row>
    <row r="890" spans="1:17">
      <c r="A890" t="s">
        <v>2970</v>
      </c>
      <c r="B890" s="16" t="s">
        <v>2971</v>
      </c>
      <c r="C890">
        <v>8.5120822008376393</v>
      </c>
      <c r="D890">
        <v>8.4534951995057206</v>
      </c>
      <c r="E890">
        <v>8.2994402338828408</v>
      </c>
      <c r="F890">
        <v>8.6880503507023494</v>
      </c>
      <c r="G890">
        <v>8.5617606897434992</v>
      </c>
      <c r="H890">
        <v>8.7597889431215403</v>
      </c>
      <c r="I890">
        <v>8.5547808237071692</v>
      </c>
      <c r="J890">
        <v>8.5898697895973299</v>
      </c>
      <c r="K890">
        <v>8.4782676862013506</v>
      </c>
      <c r="L890">
        <v>8.5392524333785094</v>
      </c>
      <c r="M890">
        <v>8.4047343872981894</v>
      </c>
      <c r="N890">
        <v>8.0841980981763797</v>
      </c>
      <c r="O890">
        <v>8.4424829930067506</v>
      </c>
      <c r="P890">
        <v>8.6900739169594203</v>
      </c>
      <c r="Q890">
        <v>8.3931679398307004</v>
      </c>
    </row>
    <row r="891" spans="1:17">
      <c r="A891" t="s">
        <v>2972</v>
      </c>
      <c r="B891" s="16" t="s">
        <v>2973</v>
      </c>
      <c r="C891">
        <v>4.2263167103073602</v>
      </c>
      <c r="D891">
        <v>4.2618677800425697</v>
      </c>
      <c r="E891">
        <v>3.8152982058547602</v>
      </c>
      <c r="F891">
        <v>4.3517302712450299</v>
      </c>
      <c r="G891">
        <v>4.3009286659846602</v>
      </c>
      <c r="H891">
        <v>3.65660975244205</v>
      </c>
      <c r="I891">
        <v>3.3100125595866299</v>
      </c>
      <c r="J891">
        <v>3.2517770676889399</v>
      </c>
      <c r="K891">
        <v>3.8204461843508501</v>
      </c>
      <c r="L891">
        <v>3.29479214013883</v>
      </c>
      <c r="M891">
        <v>3.7404257728686199</v>
      </c>
      <c r="N891">
        <v>3.5144020463037902</v>
      </c>
      <c r="O891">
        <v>3.9295289699043701</v>
      </c>
      <c r="P891">
        <v>4.3630835021106398</v>
      </c>
      <c r="Q891">
        <v>5.09416193408443</v>
      </c>
    </row>
    <row r="892" spans="1:17">
      <c r="A892" t="s">
        <v>2974</v>
      </c>
      <c r="B892" s="16" t="e">
        <v>#N/A</v>
      </c>
      <c r="C892">
        <v>7.7604076670762003</v>
      </c>
      <c r="D892">
        <v>7.95419104494911</v>
      </c>
      <c r="E892">
        <v>8.8862862184813398</v>
      </c>
      <c r="F892">
        <v>7.7453307463346599</v>
      </c>
      <c r="G892">
        <v>8.0412931287000404</v>
      </c>
      <c r="H892">
        <v>7.4470265267108804</v>
      </c>
      <c r="I892">
        <v>8.0265738012085404</v>
      </c>
      <c r="J892">
        <v>8.5563139923055207</v>
      </c>
      <c r="K892">
        <v>8.3562714523078903</v>
      </c>
      <c r="L892">
        <v>8.3656322383196908</v>
      </c>
      <c r="M892">
        <v>8.2075068397129094</v>
      </c>
      <c r="N892">
        <v>7.2207516763421502</v>
      </c>
      <c r="O892">
        <v>7.5522743953364202</v>
      </c>
      <c r="P892">
        <v>8.2961901641221605</v>
      </c>
      <c r="Q892">
        <v>8.8614637697687808</v>
      </c>
    </row>
    <row r="893" spans="1:17">
      <c r="A893" t="s">
        <v>2975</v>
      </c>
      <c r="B893" s="16" t="s">
        <v>2976</v>
      </c>
      <c r="C893">
        <v>7.4099128563250902</v>
      </c>
      <c r="D893">
        <v>7.4906236661468704</v>
      </c>
      <c r="E893">
        <v>7.2711941447598996</v>
      </c>
      <c r="F893">
        <v>7.5904825741131798</v>
      </c>
      <c r="G893">
        <v>7.2865557563512402</v>
      </c>
      <c r="H893">
        <v>8.0611339831746793</v>
      </c>
      <c r="I893">
        <v>7.8485960504563597</v>
      </c>
      <c r="J893">
        <v>7.8351101334248003</v>
      </c>
      <c r="K893">
        <v>7.5492214094535903</v>
      </c>
      <c r="L893">
        <v>7.3311349400453301</v>
      </c>
      <c r="M893">
        <v>7.5741318338561996</v>
      </c>
      <c r="N893">
        <v>7.5373565448664799</v>
      </c>
      <c r="O893">
        <v>7.6042639244842496</v>
      </c>
      <c r="P893">
        <v>8.3511133204930292</v>
      </c>
      <c r="Q893">
        <v>2.8218677180984102</v>
      </c>
    </row>
    <row r="894" spans="1:17">
      <c r="A894" t="s">
        <v>2977</v>
      </c>
      <c r="B894" s="16" t="s">
        <v>2978</v>
      </c>
      <c r="C894">
        <v>4.9165290931058498</v>
      </c>
      <c r="D894">
        <v>4.7881665373273803</v>
      </c>
      <c r="E894">
        <v>4.7104489803388701</v>
      </c>
      <c r="F894">
        <v>4.5147692553613297</v>
      </c>
      <c r="G894">
        <v>4.6840610634984499</v>
      </c>
      <c r="H894">
        <v>4.5459386428609303</v>
      </c>
      <c r="I894">
        <v>4.9700790693176398</v>
      </c>
      <c r="J894">
        <v>4.94790803410966</v>
      </c>
      <c r="K894">
        <v>4.7999439876117602</v>
      </c>
      <c r="L894">
        <v>4.3280695513255196</v>
      </c>
      <c r="M894">
        <v>4.5395912486649097</v>
      </c>
      <c r="N894">
        <v>4.8146980941494002</v>
      </c>
      <c r="O894">
        <v>3.9295289699043701</v>
      </c>
      <c r="P894">
        <v>3.6194497939779602</v>
      </c>
      <c r="Q894">
        <v>2.8218677180984102</v>
      </c>
    </row>
    <row r="895" spans="1:17">
      <c r="A895" t="s">
        <v>2979</v>
      </c>
      <c r="B895" s="16" t="s">
        <v>2980</v>
      </c>
      <c r="C895">
        <v>6.45371507644911</v>
      </c>
      <c r="D895">
        <v>6.3230695120548104</v>
      </c>
      <c r="E895">
        <v>5.2635360024135203</v>
      </c>
      <c r="F895">
        <v>4.7451440705926098</v>
      </c>
      <c r="G895">
        <v>6.8056277865875003</v>
      </c>
      <c r="H895">
        <v>5.8758578352273698</v>
      </c>
      <c r="I895">
        <v>5.80068215508261</v>
      </c>
      <c r="J895">
        <v>4.9163232079064798</v>
      </c>
      <c r="K895">
        <v>6.7185720740311599</v>
      </c>
      <c r="L895">
        <v>5.9635854897431999</v>
      </c>
      <c r="M895">
        <v>6.1241308252630597</v>
      </c>
      <c r="N895">
        <v>6.8032599918705801</v>
      </c>
      <c r="O895">
        <v>6.1099074980831301</v>
      </c>
      <c r="P895">
        <v>6.4566563684026503</v>
      </c>
      <c r="Q895">
        <v>6.9204191934356096</v>
      </c>
    </row>
    <row r="896" spans="1:17">
      <c r="A896" t="s">
        <v>2981</v>
      </c>
      <c r="B896" s="16" t="s">
        <v>2982</v>
      </c>
      <c r="C896">
        <v>7.9177534237750704</v>
      </c>
      <c r="D896">
        <v>7.6910749189009904</v>
      </c>
      <c r="E896">
        <v>7.8093979443190804</v>
      </c>
      <c r="F896">
        <v>8.0954762580308302</v>
      </c>
      <c r="G896">
        <v>7.5522969472107997</v>
      </c>
      <c r="H896">
        <v>8.2148933701593592</v>
      </c>
      <c r="I896">
        <v>7.4019315716363598</v>
      </c>
      <c r="J896">
        <v>7.6244124621112102</v>
      </c>
      <c r="K896">
        <v>7.7936872905186796</v>
      </c>
      <c r="L896">
        <v>7.5597102959179097</v>
      </c>
      <c r="M896">
        <v>7.4619962715866501</v>
      </c>
      <c r="N896">
        <v>8.1017606448184107</v>
      </c>
      <c r="O896">
        <v>7.8234351670915903</v>
      </c>
      <c r="P896">
        <v>7.3130577291766397</v>
      </c>
      <c r="Q896">
        <v>7.5369478347710803</v>
      </c>
    </row>
    <row r="897" spans="1:17">
      <c r="A897" t="s">
        <v>2983</v>
      </c>
      <c r="B897" s="16" t="e">
        <v>#N/A</v>
      </c>
      <c r="C897">
        <v>5.1056188094586403</v>
      </c>
      <c r="D897">
        <v>4.1931807688815699</v>
      </c>
      <c r="E897">
        <v>4.3035359899866696</v>
      </c>
      <c r="F897">
        <v>4.1611154638698196</v>
      </c>
      <c r="G897">
        <v>4.3009286659846602</v>
      </c>
      <c r="H897">
        <v>4.5998748125578501</v>
      </c>
      <c r="I897">
        <v>4.8453589192974098</v>
      </c>
      <c r="J897">
        <v>4.7455649477942696</v>
      </c>
      <c r="K897">
        <v>4.2710437260841099</v>
      </c>
      <c r="L897">
        <v>4.4473184955329197</v>
      </c>
      <c r="M897">
        <v>4.3652147767139304</v>
      </c>
      <c r="N897">
        <v>3.9019995236038798</v>
      </c>
      <c r="O897">
        <v>4.4030955001336496</v>
      </c>
      <c r="P897">
        <v>5.1241087123202096</v>
      </c>
      <c r="Q897">
        <v>2.8218677180984102</v>
      </c>
    </row>
    <row r="898" spans="1:17">
      <c r="A898" t="s">
        <v>2984</v>
      </c>
      <c r="B898" s="16" t="s">
        <v>2985</v>
      </c>
      <c r="C898">
        <v>9.3765365260934104</v>
      </c>
      <c r="D898">
        <v>9.3385154184136301</v>
      </c>
      <c r="E898">
        <v>9.0969863490934895</v>
      </c>
      <c r="F898">
        <v>9.4415207482106105</v>
      </c>
      <c r="G898">
        <v>9.1358413276648793</v>
      </c>
      <c r="H898">
        <v>9.5126500142127206</v>
      </c>
      <c r="I898">
        <v>9.2866656946955697</v>
      </c>
      <c r="J898">
        <v>9.4015818138863203</v>
      </c>
      <c r="K898">
        <v>9.0112179418532996</v>
      </c>
      <c r="L898">
        <v>9.1622119548008207</v>
      </c>
      <c r="M898">
        <v>9.2054454832659793</v>
      </c>
      <c r="N898">
        <v>8.8686366954266393</v>
      </c>
      <c r="O898">
        <v>9.1890130902535194</v>
      </c>
      <c r="P898">
        <v>9.4144640407341598</v>
      </c>
      <c r="Q898">
        <v>7.1565710053807701</v>
      </c>
    </row>
    <row r="899" spans="1:17">
      <c r="A899" t="s">
        <v>2986</v>
      </c>
      <c r="B899" s="16" t="s">
        <v>2987</v>
      </c>
      <c r="C899">
        <v>8.2241201392696706</v>
      </c>
      <c r="D899">
        <v>8.1535027241447207</v>
      </c>
      <c r="E899">
        <v>7.9652855630424</v>
      </c>
      <c r="F899">
        <v>8.3156834904239894</v>
      </c>
      <c r="G899">
        <v>8.1413900255043803</v>
      </c>
      <c r="H899">
        <v>8.6620148468596092</v>
      </c>
      <c r="I899">
        <v>8.1270592226818295</v>
      </c>
      <c r="J899">
        <v>8.2190759164924092</v>
      </c>
      <c r="K899">
        <v>8.3343704489501906</v>
      </c>
      <c r="L899">
        <v>8.3419558861511405</v>
      </c>
      <c r="M899">
        <v>8.0867734251620202</v>
      </c>
      <c r="N899">
        <v>7.8702856166430299</v>
      </c>
      <c r="O899">
        <v>7.6810893333439996</v>
      </c>
      <c r="P899">
        <v>8.1233700265902193</v>
      </c>
      <c r="Q899">
        <v>5.09416193408443</v>
      </c>
    </row>
    <row r="900" spans="1:17">
      <c r="A900" t="s">
        <v>2988</v>
      </c>
      <c r="B900" s="16" t="e">
        <v>#N/A</v>
      </c>
      <c r="C900">
        <v>2.8218677180984102</v>
      </c>
      <c r="D900">
        <v>2.8218677180984102</v>
      </c>
      <c r="E900">
        <v>4.3035359899866696</v>
      </c>
      <c r="F900">
        <v>2.8218677180984102</v>
      </c>
      <c r="G900">
        <v>3.33407035458014</v>
      </c>
      <c r="H900">
        <v>3.30825032505737</v>
      </c>
      <c r="I900">
        <v>3.3100125595866299</v>
      </c>
      <c r="J900">
        <v>5.6387979837976996</v>
      </c>
      <c r="K900">
        <v>2.8218677180984102</v>
      </c>
      <c r="L900">
        <v>3.4877558895723499</v>
      </c>
      <c r="M900">
        <v>3.23818724324593</v>
      </c>
      <c r="N900">
        <v>2.8218677180984102</v>
      </c>
      <c r="O900">
        <v>2.8218677180984102</v>
      </c>
      <c r="P900">
        <v>2.8218677180984102</v>
      </c>
      <c r="Q900">
        <v>2.8218677180984102</v>
      </c>
    </row>
    <row r="901" spans="1:17">
      <c r="A901" t="s">
        <v>2989</v>
      </c>
      <c r="B901" s="16" t="s">
        <v>2990</v>
      </c>
      <c r="C901">
        <v>6.0020440008562996</v>
      </c>
      <c r="D901">
        <v>6.1138942084180101</v>
      </c>
      <c r="E901">
        <v>5.7521813055947497</v>
      </c>
      <c r="F901">
        <v>5.5849098412756897</v>
      </c>
      <c r="G901">
        <v>5.5640625942373703</v>
      </c>
      <c r="H901">
        <v>5.6808363808980902</v>
      </c>
      <c r="I901">
        <v>5.8637325437795704</v>
      </c>
      <c r="J901">
        <v>5.41615412543395</v>
      </c>
      <c r="K901">
        <v>6.4292012437918196</v>
      </c>
      <c r="L901">
        <v>5.5961317021786998</v>
      </c>
      <c r="M901">
        <v>5.4539067964059598</v>
      </c>
      <c r="N901">
        <v>6.1947310572146197</v>
      </c>
      <c r="O901">
        <v>5.8012345763558297</v>
      </c>
      <c r="P901">
        <v>6.1959331872939396</v>
      </c>
      <c r="Q901">
        <v>6.2843132996066204</v>
      </c>
    </row>
    <row r="902" spans="1:17">
      <c r="A902" t="s">
        <v>2991</v>
      </c>
      <c r="B902" s="16" t="s">
        <v>2992</v>
      </c>
      <c r="C902">
        <v>6.2687719600529501</v>
      </c>
      <c r="D902">
        <v>6.0138206961500202</v>
      </c>
      <c r="E902">
        <v>6.7369669261823404</v>
      </c>
      <c r="F902">
        <v>6.0703706090842502</v>
      </c>
      <c r="G902">
        <v>6.3249249403227497</v>
      </c>
      <c r="H902">
        <v>5.2146805303532302</v>
      </c>
      <c r="I902">
        <v>5.7346509072572998</v>
      </c>
      <c r="J902">
        <v>6.0418318428819298</v>
      </c>
      <c r="K902">
        <v>6.1403051534520099</v>
      </c>
      <c r="L902">
        <v>6.5562240086410197</v>
      </c>
      <c r="M902">
        <v>5.7742918496395301</v>
      </c>
      <c r="N902">
        <v>5.8610534549687996</v>
      </c>
      <c r="O902">
        <v>5.8175797504700597</v>
      </c>
      <c r="P902">
        <v>4.9174589054378801</v>
      </c>
      <c r="Q902">
        <v>8.2978683598244807</v>
      </c>
    </row>
    <row r="903" spans="1:17">
      <c r="A903" t="s">
        <v>2993</v>
      </c>
      <c r="B903" s="16" t="e">
        <v>#N/A</v>
      </c>
      <c r="C903">
        <v>6.8475706957064801</v>
      </c>
      <c r="D903">
        <v>7.0562601159318801</v>
      </c>
      <c r="E903">
        <v>6.8287101228986797</v>
      </c>
      <c r="F903">
        <v>6.7378939278342802</v>
      </c>
      <c r="G903">
        <v>6.8739435564952496</v>
      </c>
      <c r="H903">
        <v>6.6850861414992098</v>
      </c>
      <c r="I903">
        <v>7.1255674474227</v>
      </c>
      <c r="J903">
        <v>7.3553196544931803</v>
      </c>
      <c r="K903">
        <v>6.8214924250388096</v>
      </c>
      <c r="L903">
        <v>6.9103454317520701</v>
      </c>
      <c r="M903">
        <v>7.1841017988793396</v>
      </c>
      <c r="N903">
        <v>6.2592763242158096</v>
      </c>
      <c r="O903">
        <v>7.1430436250513001</v>
      </c>
      <c r="P903">
        <v>6.8400073241070096</v>
      </c>
      <c r="Q903">
        <v>5.09416193408443</v>
      </c>
    </row>
    <row r="904" spans="1:17">
      <c r="A904" t="s">
        <v>2994</v>
      </c>
      <c r="B904" s="16" t="e">
        <v>#N/A</v>
      </c>
      <c r="C904">
        <v>4.6454443926476303</v>
      </c>
      <c r="D904">
        <v>4.6996493033489397</v>
      </c>
      <c r="E904">
        <v>4.3969712788901898</v>
      </c>
      <c r="F904">
        <v>4.3517302712450299</v>
      </c>
      <c r="G904">
        <v>4.5695203052827997</v>
      </c>
      <c r="H904">
        <v>4.5998748125578501</v>
      </c>
      <c r="I904">
        <v>4.30650913402902</v>
      </c>
      <c r="J904">
        <v>4.7816009704995297</v>
      </c>
      <c r="K904">
        <v>4.4401758200780401</v>
      </c>
      <c r="L904">
        <v>4.8321653561327897</v>
      </c>
      <c r="M904">
        <v>4.9201667747551001</v>
      </c>
      <c r="N904">
        <v>4.9024877034329704</v>
      </c>
      <c r="O904">
        <v>5.16522943914973</v>
      </c>
      <c r="P904">
        <v>4.5271021320563003</v>
      </c>
      <c r="Q904">
        <v>5.81282804418474</v>
      </c>
    </row>
    <row r="905" spans="1:17">
      <c r="A905" t="s">
        <v>2995</v>
      </c>
      <c r="B905" s="16" t="s">
        <v>2996</v>
      </c>
      <c r="C905">
        <v>8.3362559508957901</v>
      </c>
      <c r="D905">
        <v>8.2179636416449799</v>
      </c>
      <c r="E905">
        <v>8.6768159994387997</v>
      </c>
      <c r="F905">
        <v>9.4048498083985397</v>
      </c>
      <c r="G905">
        <v>8.6485321391509409</v>
      </c>
      <c r="H905">
        <v>6.3662577777008797</v>
      </c>
      <c r="I905">
        <v>6.4449338523884396</v>
      </c>
      <c r="J905">
        <v>6.77077757235707</v>
      </c>
      <c r="K905">
        <v>8.1885183905571193</v>
      </c>
      <c r="L905">
        <v>7.2821357100021897</v>
      </c>
      <c r="M905">
        <v>7.3820668422772098</v>
      </c>
      <c r="N905">
        <v>8.4695180873299094</v>
      </c>
      <c r="O905">
        <v>8.0275152162073304</v>
      </c>
      <c r="P905">
        <v>6.5281296503970099</v>
      </c>
      <c r="Q905">
        <v>8.9889439006726093</v>
      </c>
    </row>
    <row r="906" spans="1:17">
      <c r="A906" t="s">
        <v>2997</v>
      </c>
      <c r="B906" s="16" t="s">
        <v>2998</v>
      </c>
      <c r="C906">
        <v>6.1080510548675004</v>
      </c>
      <c r="D906">
        <v>6.1613914259344904</v>
      </c>
      <c r="E906">
        <v>5.7521813055947497</v>
      </c>
      <c r="F906">
        <v>6.3160633938475401</v>
      </c>
      <c r="G906">
        <v>6.6712248272836403</v>
      </c>
      <c r="H906">
        <v>6.7737121995988696</v>
      </c>
      <c r="I906">
        <v>6.1083114335419397</v>
      </c>
      <c r="J906">
        <v>5.76383742325923</v>
      </c>
      <c r="K906">
        <v>6.2113205295656702</v>
      </c>
      <c r="L906">
        <v>6.0673853986592201</v>
      </c>
      <c r="M906">
        <v>6.6807395065339898</v>
      </c>
      <c r="N906">
        <v>7.1881862179008804</v>
      </c>
      <c r="O906">
        <v>6.9662312937754596</v>
      </c>
      <c r="P906">
        <v>6.4005945473111199</v>
      </c>
      <c r="Q906">
        <v>6.2843132996066204</v>
      </c>
    </row>
    <row r="907" spans="1:17">
      <c r="A907" t="s">
        <v>2999</v>
      </c>
      <c r="B907" s="16" t="s">
        <v>270</v>
      </c>
      <c r="C907">
        <v>10.5435191090827</v>
      </c>
      <c r="D907">
        <v>10.5605728440047</v>
      </c>
      <c r="E907">
        <v>11.392155581938701</v>
      </c>
      <c r="F907">
        <v>10.8458505869588</v>
      </c>
      <c r="G907">
        <v>10.680882028758701</v>
      </c>
      <c r="H907">
        <v>11.0383872179588</v>
      </c>
      <c r="I907">
        <v>10.352034253787</v>
      </c>
      <c r="J907">
        <v>10.959118531931701</v>
      </c>
      <c r="K907">
        <v>10.5851313602285</v>
      </c>
      <c r="L907">
        <v>10.8023542495739</v>
      </c>
      <c r="M907">
        <v>10.8475463198276</v>
      </c>
      <c r="N907">
        <v>11.193892868729799</v>
      </c>
      <c r="O907">
        <v>11.0743245672392</v>
      </c>
      <c r="P907">
        <v>9.9472140855229103</v>
      </c>
      <c r="Q907">
        <v>12.044489427116</v>
      </c>
    </row>
    <row r="908" spans="1:17">
      <c r="A908" t="s">
        <v>3000</v>
      </c>
      <c r="B908" s="16" t="e">
        <v>#N/A</v>
      </c>
      <c r="C908">
        <v>4.2263167103073602</v>
      </c>
      <c r="D908">
        <v>4.5537481491643197</v>
      </c>
      <c r="E908">
        <v>5.0160351149716202</v>
      </c>
      <c r="F908">
        <v>5.4189288652495504</v>
      </c>
      <c r="G908">
        <v>4.73757715912134</v>
      </c>
      <c r="H908">
        <v>4.1560374762891303</v>
      </c>
      <c r="I908">
        <v>3.7848446501428201</v>
      </c>
      <c r="J908">
        <v>5.7808175510722997</v>
      </c>
      <c r="K908">
        <v>3.8204461843508501</v>
      </c>
      <c r="L908">
        <v>4.2633743974944602</v>
      </c>
      <c r="M908">
        <v>4.3652147767139304</v>
      </c>
      <c r="N908">
        <v>4.3841781814921204</v>
      </c>
      <c r="O908">
        <v>3.8507909364900099</v>
      </c>
      <c r="P908">
        <v>4.9174589054378801</v>
      </c>
      <c r="Q908">
        <v>2.8218677180984102</v>
      </c>
    </row>
    <row r="909" spans="1:17">
      <c r="A909" t="s">
        <v>3001</v>
      </c>
      <c r="B909" s="16" t="s">
        <v>3002</v>
      </c>
      <c r="C909">
        <v>3.6535616636188299</v>
      </c>
      <c r="D909">
        <v>3.6330127529723502</v>
      </c>
      <c r="E909">
        <v>3.4028894668404299</v>
      </c>
      <c r="F909">
        <v>3.2825265482838799</v>
      </c>
      <c r="G909">
        <v>3.33407035458014</v>
      </c>
      <c r="H909">
        <v>3.30825032505737</v>
      </c>
      <c r="I909">
        <v>3.5089935751222501</v>
      </c>
      <c r="J909">
        <v>3.2517770676889399</v>
      </c>
      <c r="K909">
        <v>3.7184612093777498</v>
      </c>
      <c r="L909">
        <v>3.29479214013883</v>
      </c>
      <c r="M909">
        <v>3.23818724324593</v>
      </c>
      <c r="N909">
        <v>3.5144020463037902</v>
      </c>
      <c r="O909">
        <v>2.8218677180984102</v>
      </c>
      <c r="P909">
        <v>3.3893867502571098</v>
      </c>
      <c r="Q909">
        <v>2.8218677180984102</v>
      </c>
    </row>
    <row r="910" spans="1:17">
      <c r="A910" t="s">
        <v>3003</v>
      </c>
      <c r="B910" s="16" t="s">
        <v>3004</v>
      </c>
      <c r="C910">
        <v>6.9070693679184698</v>
      </c>
      <c r="D910">
        <v>7.0562601159318801</v>
      </c>
      <c r="E910">
        <v>6.8724668132343201</v>
      </c>
      <c r="F910">
        <v>6.7079714790222598</v>
      </c>
      <c r="G910">
        <v>7.0514927108982999</v>
      </c>
      <c r="H910">
        <v>5.7708923211985397</v>
      </c>
      <c r="I910">
        <v>6.7613064719492897</v>
      </c>
      <c r="J910">
        <v>6.1881223582657396</v>
      </c>
      <c r="K910">
        <v>7.0921563747033201</v>
      </c>
      <c r="L910">
        <v>6.7951119533207596</v>
      </c>
      <c r="M910">
        <v>6.8541021777593398</v>
      </c>
      <c r="N910">
        <v>7.0039274521764501</v>
      </c>
      <c r="O910">
        <v>6.5873122032958902</v>
      </c>
      <c r="P910">
        <v>6.5105945574874102</v>
      </c>
      <c r="Q910">
        <v>7.3593062614465703</v>
      </c>
    </row>
    <row r="911" spans="1:17">
      <c r="A911" t="s">
        <v>3005</v>
      </c>
      <c r="B911" s="16" t="e">
        <v>#N/A</v>
      </c>
      <c r="C911">
        <v>6.2988391187184796</v>
      </c>
      <c r="D911">
        <v>5.9964287144494701</v>
      </c>
      <c r="E911">
        <v>6.3800143454863703</v>
      </c>
      <c r="F911">
        <v>5.7920231273194096</v>
      </c>
      <c r="G911">
        <v>6.0158323298688998</v>
      </c>
      <c r="H911">
        <v>6.1996287017922898</v>
      </c>
      <c r="I911">
        <v>6.5750413576586197</v>
      </c>
      <c r="J911">
        <v>6.2131681188238099</v>
      </c>
      <c r="K911">
        <v>6.40523557489675</v>
      </c>
      <c r="L911">
        <v>6.1795591598913804</v>
      </c>
      <c r="M911">
        <v>6.1241308252630597</v>
      </c>
      <c r="N911">
        <v>5.7968381761637398</v>
      </c>
      <c r="O911">
        <v>6.1744094418023296</v>
      </c>
      <c r="P911">
        <v>6.8814340296577301</v>
      </c>
      <c r="Q911">
        <v>5.81282804418474</v>
      </c>
    </row>
    <row r="912" spans="1:17">
      <c r="A912" t="s">
        <v>3006</v>
      </c>
      <c r="B912" s="16" t="s">
        <v>3007</v>
      </c>
      <c r="C912">
        <v>7.0546205441807199</v>
      </c>
      <c r="D912">
        <v>7.0226086067609099</v>
      </c>
      <c r="E912">
        <v>6.8138222480252697</v>
      </c>
      <c r="F912">
        <v>7.2612386704193499</v>
      </c>
      <c r="G912">
        <v>6.8515318643720802</v>
      </c>
      <c r="H912">
        <v>7.6415438236790099</v>
      </c>
      <c r="I912">
        <v>7.0826050305748796</v>
      </c>
      <c r="J912">
        <v>7.3156948412919096</v>
      </c>
      <c r="K912">
        <v>6.9090390786620297</v>
      </c>
      <c r="L912">
        <v>6.9910684097633</v>
      </c>
      <c r="M912">
        <v>7.3665724435608801</v>
      </c>
      <c r="N912">
        <v>7.2367616177743299</v>
      </c>
      <c r="O912">
        <v>7.0909232753190796</v>
      </c>
      <c r="P912">
        <v>7.3330682704280097</v>
      </c>
      <c r="Q912">
        <v>2.8218677180984102</v>
      </c>
    </row>
    <row r="913" spans="1:17">
      <c r="A913" t="s">
        <v>3008</v>
      </c>
      <c r="B913" s="16" t="e">
        <v>#N/A</v>
      </c>
      <c r="C913">
        <v>4.0706176854441196</v>
      </c>
      <c r="D913">
        <v>3.6330127529723502</v>
      </c>
      <c r="E913">
        <v>2.8218677180984102</v>
      </c>
      <c r="F913">
        <v>3.6131889974304401</v>
      </c>
      <c r="G913">
        <v>3.8309652426265099</v>
      </c>
      <c r="H913">
        <v>4.3015284866045098</v>
      </c>
      <c r="I913">
        <v>3.5089935751222501</v>
      </c>
      <c r="J913">
        <v>3.6724961835054399</v>
      </c>
      <c r="K913">
        <v>3.91162951239331</v>
      </c>
      <c r="L913">
        <v>4.1946255460110002</v>
      </c>
      <c r="M913">
        <v>4.10067942601317</v>
      </c>
      <c r="N913">
        <v>3.79229116939824</v>
      </c>
      <c r="O913">
        <v>4.0021176285150997</v>
      </c>
      <c r="P913">
        <v>4.2713440848041202</v>
      </c>
      <c r="Q913">
        <v>2.8218677180984102</v>
      </c>
    </row>
    <row r="914" spans="1:17">
      <c r="A914" t="s">
        <v>3009</v>
      </c>
      <c r="B914" s="16" t="e">
        <v>#N/A</v>
      </c>
      <c r="C914">
        <v>9.7215622111922393</v>
      </c>
      <c r="D914">
        <v>9.7610714834269992</v>
      </c>
      <c r="E914">
        <v>9.5393075636446696</v>
      </c>
      <c r="F914">
        <v>9.7105097256568396</v>
      </c>
      <c r="G914">
        <v>9.7924970636594093</v>
      </c>
      <c r="H914">
        <v>10.298581475387699</v>
      </c>
      <c r="I914">
        <v>10.108925379243299</v>
      </c>
      <c r="J914">
        <v>9.8640199006543607</v>
      </c>
      <c r="K914">
        <v>9.6817528950198906</v>
      </c>
      <c r="L914">
        <v>9.8732585947968801</v>
      </c>
      <c r="M914">
        <v>10.5183753541146</v>
      </c>
      <c r="N914">
        <v>9.8285667918259492</v>
      </c>
      <c r="O914">
        <v>10.652652153257</v>
      </c>
      <c r="P914">
        <v>10.725572688343799</v>
      </c>
      <c r="Q914">
        <v>7.1565710053807701</v>
      </c>
    </row>
    <row r="915" spans="1:17">
      <c r="A915" t="s">
        <v>3010</v>
      </c>
      <c r="B915" s="16" t="s">
        <v>3011</v>
      </c>
      <c r="C915">
        <v>7.5958066555574204</v>
      </c>
      <c r="D915">
        <v>7.65315655529779</v>
      </c>
      <c r="E915">
        <v>7.6003564048386103</v>
      </c>
      <c r="F915">
        <v>8.0367324427647908</v>
      </c>
      <c r="G915">
        <v>7.4217666447414699</v>
      </c>
      <c r="H915">
        <v>8.4270901562708005</v>
      </c>
      <c r="I915">
        <v>7.5852747023070002</v>
      </c>
      <c r="J915">
        <v>8.2098539453822994</v>
      </c>
      <c r="K915">
        <v>7.5973487835831897</v>
      </c>
      <c r="L915">
        <v>7.8071964686250404</v>
      </c>
      <c r="M915">
        <v>7.8770162411928304</v>
      </c>
      <c r="N915">
        <v>7.7912863572855402</v>
      </c>
      <c r="O915">
        <v>7.8471566530082004</v>
      </c>
      <c r="P915">
        <v>8.3164052090791998</v>
      </c>
      <c r="Q915">
        <v>5.09416193408443</v>
      </c>
    </row>
    <row r="916" spans="1:17">
      <c r="A916" t="s">
        <v>3012</v>
      </c>
      <c r="B916" s="16" t="s">
        <v>3013</v>
      </c>
      <c r="C916">
        <v>6.2838851673630796</v>
      </c>
      <c r="D916">
        <v>5.7893909640066097</v>
      </c>
      <c r="E916">
        <v>5.54791781288802</v>
      </c>
      <c r="F916">
        <v>5.2586040200005799</v>
      </c>
      <c r="G916">
        <v>5.1769839720448498</v>
      </c>
      <c r="H916">
        <v>5.3093855619154802</v>
      </c>
      <c r="I916">
        <v>6.2865816137221397</v>
      </c>
      <c r="J916">
        <v>5.2774779789829704</v>
      </c>
      <c r="K916">
        <v>5.6790613626604003</v>
      </c>
      <c r="L916">
        <v>6.28349182675138</v>
      </c>
      <c r="M916">
        <v>5.56915099370043</v>
      </c>
      <c r="N916">
        <v>5.7295275834397899</v>
      </c>
      <c r="O916">
        <v>5.6075132046638902</v>
      </c>
      <c r="P916">
        <v>6.2813702146298303</v>
      </c>
      <c r="Q916">
        <v>6.6375058506955904</v>
      </c>
    </row>
    <row r="917" spans="1:17">
      <c r="A917" t="s">
        <v>3014</v>
      </c>
      <c r="B917" s="16" t="s">
        <v>3015</v>
      </c>
      <c r="C917">
        <v>7.7278622081861696</v>
      </c>
      <c r="D917">
        <v>7.8383199839831903</v>
      </c>
      <c r="E917">
        <v>9.0628936338489208</v>
      </c>
      <c r="F917">
        <v>8.3800961344493707</v>
      </c>
      <c r="G917">
        <v>8.8078238130432496</v>
      </c>
      <c r="H917">
        <v>7.7971543675747004</v>
      </c>
      <c r="I917">
        <v>8.1354747143769792</v>
      </c>
      <c r="J917">
        <v>8.7949067751168499</v>
      </c>
      <c r="K917">
        <v>8.1567760156711895</v>
      </c>
      <c r="L917">
        <v>8.8957736029594994</v>
      </c>
      <c r="M917">
        <v>8.0420074728878408</v>
      </c>
      <c r="N917">
        <v>8.9386868600017095</v>
      </c>
      <c r="O917">
        <v>8.4294540807362495</v>
      </c>
      <c r="P917">
        <v>8.0767202785064196</v>
      </c>
      <c r="Q917">
        <v>9.3629875558906797</v>
      </c>
    </row>
    <row r="918" spans="1:17">
      <c r="A918" t="s">
        <v>3016</v>
      </c>
      <c r="B918" s="16" t="e">
        <v>#N/A</v>
      </c>
      <c r="C918">
        <v>7.1479175811950704</v>
      </c>
      <c r="D918">
        <v>7.0972439534988903</v>
      </c>
      <c r="E918">
        <v>6.65574536447828</v>
      </c>
      <c r="F918">
        <v>7.5518209668476501</v>
      </c>
      <c r="G918">
        <v>7.1917583600661201</v>
      </c>
      <c r="H918">
        <v>7.7158880014506703</v>
      </c>
      <c r="I918">
        <v>6.9260863447237799</v>
      </c>
      <c r="J918">
        <v>7.7228419198398397</v>
      </c>
      <c r="K918">
        <v>7.17915749788353</v>
      </c>
      <c r="L918">
        <v>7.1940415703855596</v>
      </c>
      <c r="M918">
        <v>7.7030279439165099</v>
      </c>
      <c r="N918">
        <v>7.4231462068533096</v>
      </c>
      <c r="O918">
        <v>7.3232005156447704</v>
      </c>
      <c r="P918">
        <v>7.8105898809585401</v>
      </c>
      <c r="Q918">
        <v>6.2843132996066204</v>
      </c>
    </row>
    <row r="919" spans="1:17">
      <c r="A919" t="s">
        <v>3017</v>
      </c>
      <c r="B919" s="16" t="s">
        <v>3018</v>
      </c>
      <c r="C919">
        <v>7.1723438599157401</v>
      </c>
      <c r="D919">
        <v>7.1053021002472896</v>
      </c>
      <c r="E919">
        <v>7.1223052403704799</v>
      </c>
      <c r="F919">
        <v>7.51783483851856</v>
      </c>
      <c r="G919">
        <v>7.2356250852881097</v>
      </c>
      <c r="H919">
        <v>7.6178739592621803</v>
      </c>
      <c r="I919">
        <v>6.9739209647643401</v>
      </c>
      <c r="J919">
        <v>7.3829688472813801</v>
      </c>
      <c r="K919">
        <v>6.8124360013922098</v>
      </c>
      <c r="L919">
        <v>7.0920823372501003</v>
      </c>
      <c r="M919">
        <v>7.3028684494029497</v>
      </c>
      <c r="N919">
        <v>7.0499926248065101</v>
      </c>
      <c r="O919">
        <v>7.2299349147337102</v>
      </c>
      <c r="P919">
        <v>6.98638363708924</v>
      </c>
      <c r="Q919">
        <v>6.9204191934356096</v>
      </c>
    </row>
    <row r="920" spans="1:17">
      <c r="A920" t="s">
        <v>3019</v>
      </c>
      <c r="B920" s="16" t="s">
        <v>3020</v>
      </c>
      <c r="C920">
        <v>3.3064422771203601</v>
      </c>
      <c r="D920">
        <v>3.2942621936663499</v>
      </c>
      <c r="E920">
        <v>3.6381873987360902</v>
      </c>
      <c r="F920">
        <v>3.2825265482838799</v>
      </c>
      <c r="G920">
        <v>3.8309652426265099</v>
      </c>
      <c r="H920">
        <v>3.30825032505737</v>
      </c>
      <c r="I920">
        <v>3.3100125595866299</v>
      </c>
      <c r="J920">
        <v>3.2517770676889399</v>
      </c>
      <c r="K920">
        <v>3.4608708703561399</v>
      </c>
      <c r="L920">
        <v>3.29479214013883</v>
      </c>
      <c r="M920">
        <v>3.5380814202985702</v>
      </c>
      <c r="N920">
        <v>3.5144020463037902</v>
      </c>
      <c r="O920">
        <v>3.5569664057961599</v>
      </c>
      <c r="P920">
        <v>3.7927642367557501</v>
      </c>
      <c r="Q920">
        <v>5.09416193408443</v>
      </c>
    </row>
    <row r="921" spans="1:17">
      <c r="A921" t="s">
        <v>3021</v>
      </c>
      <c r="B921" s="16" t="s">
        <v>3022</v>
      </c>
      <c r="C921">
        <v>8.2084871439251295</v>
      </c>
      <c r="D921">
        <v>8.3758609118026293</v>
      </c>
      <c r="E921">
        <v>8.1714281600028293</v>
      </c>
      <c r="F921">
        <v>8.1592797687752299</v>
      </c>
      <c r="G921">
        <v>8.0113684402420606</v>
      </c>
      <c r="H921">
        <v>8.6445670584370102</v>
      </c>
      <c r="I921">
        <v>8.5326568475594708</v>
      </c>
      <c r="J921">
        <v>8.5069803579928003</v>
      </c>
      <c r="K921">
        <v>8.4839625913213297</v>
      </c>
      <c r="L921">
        <v>8.1873059842096403</v>
      </c>
      <c r="M921">
        <v>8.0930565064681108</v>
      </c>
      <c r="N921">
        <v>7.6845648440380003</v>
      </c>
      <c r="O921">
        <v>8.1016854120644801</v>
      </c>
      <c r="P921">
        <v>8.6744997765606904</v>
      </c>
      <c r="Q921">
        <v>6.2843132996066204</v>
      </c>
    </row>
    <row r="922" spans="1:17">
      <c r="A922" t="s">
        <v>3023</v>
      </c>
      <c r="B922" s="16" t="s">
        <v>500</v>
      </c>
      <c r="C922">
        <v>9.0036152029677208</v>
      </c>
      <c r="D922">
        <v>9.1278016555822195</v>
      </c>
      <c r="E922">
        <v>7.9852933282812497</v>
      </c>
      <c r="F922">
        <v>7.7502160963700497</v>
      </c>
      <c r="G922">
        <v>8.2392913612984895</v>
      </c>
      <c r="H922">
        <v>8.7838947437754502</v>
      </c>
      <c r="I922">
        <v>8.7753792793133201</v>
      </c>
      <c r="J922">
        <v>8.3921104005443308</v>
      </c>
      <c r="K922">
        <v>9.4278224093373595</v>
      </c>
      <c r="L922">
        <v>9.0539906301362691</v>
      </c>
      <c r="M922">
        <v>8.2333321486563005</v>
      </c>
      <c r="N922">
        <v>8.3460374516843903</v>
      </c>
      <c r="O922">
        <v>8.1016854120644801</v>
      </c>
      <c r="P922">
        <v>8.5940010267859304</v>
      </c>
      <c r="Q922">
        <v>7.5369478347710803</v>
      </c>
    </row>
    <row r="923" spans="1:17">
      <c r="A923" t="s">
        <v>3024</v>
      </c>
      <c r="B923" s="16" t="s">
        <v>3025</v>
      </c>
      <c r="C923">
        <v>4.9565989702087299</v>
      </c>
      <c r="D923">
        <v>4.2618677800425697</v>
      </c>
      <c r="E923">
        <v>3.8152982058547602</v>
      </c>
      <c r="F923">
        <v>4.0118215330109104</v>
      </c>
      <c r="G923">
        <v>3.8309652426265099</v>
      </c>
      <c r="H923">
        <v>3.65660975244205</v>
      </c>
      <c r="I923">
        <v>4.4354937019020104</v>
      </c>
      <c r="J923">
        <v>2.8218677180984102</v>
      </c>
      <c r="K923">
        <v>4.9119590476093702</v>
      </c>
      <c r="L923">
        <v>4.9123550275731303</v>
      </c>
      <c r="M923">
        <v>4.4556477038402296</v>
      </c>
      <c r="N923">
        <v>4.6704332416218497</v>
      </c>
      <c r="O923">
        <v>4.3540657995344203</v>
      </c>
      <c r="P923">
        <v>3.9363215208704698</v>
      </c>
      <c r="Q923">
        <v>7.1565710053807701</v>
      </c>
    </row>
    <row r="924" spans="1:17">
      <c r="A924" t="s">
        <v>3026</v>
      </c>
      <c r="B924" s="16" t="s">
        <v>3027</v>
      </c>
      <c r="C924">
        <v>8.3612116826899996</v>
      </c>
      <c r="D924">
        <v>8.2938059404878093</v>
      </c>
      <c r="E924">
        <v>8.2616696238133507</v>
      </c>
      <c r="F924">
        <v>8.1919480179008595</v>
      </c>
      <c r="G924">
        <v>8.1413900255043803</v>
      </c>
      <c r="H924">
        <v>8.6000008491339592</v>
      </c>
      <c r="I924">
        <v>8.4372018153495496</v>
      </c>
      <c r="J924">
        <v>8.3619033503554494</v>
      </c>
      <c r="K924">
        <v>8.3406619097909207</v>
      </c>
      <c r="L924">
        <v>8.0727714447924992</v>
      </c>
      <c r="M924">
        <v>7.9515353077633701</v>
      </c>
      <c r="N924">
        <v>7.9835796205658003</v>
      </c>
      <c r="O924">
        <v>8.08516070314103</v>
      </c>
      <c r="P924">
        <v>8.5477328367605203</v>
      </c>
      <c r="Q924">
        <v>5.81282804418474</v>
      </c>
    </row>
    <row r="925" spans="1:17">
      <c r="A925" t="s">
        <v>3028</v>
      </c>
      <c r="B925" s="16" t="s">
        <v>3029</v>
      </c>
      <c r="C925">
        <v>7.96505030637449</v>
      </c>
      <c r="D925">
        <v>7.7123023189826299</v>
      </c>
      <c r="E925">
        <v>7.82428779508641</v>
      </c>
      <c r="F925">
        <v>7.2335662504588596</v>
      </c>
      <c r="G925">
        <v>7.8116781654464402</v>
      </c>
      <c r="H925">
        <v>7.0818085916578397</v>
      </c>
      <c r="I925">
        <v>7.9899120044474898</v>
      </c>
      <c r="J925">
        <v>7.5037238996309803</v>
      </c>
      <c r="K925">
        <v>8.1885183905571193</v>
      </c>
      <c r="L925">
        <v>7.51801873160551</v>
      </c>
      <c r="M925">
        <v>7.2418833122699597</v>
      </c>
      <c r="N925">
        <v>6.8869289896348196</v>
      </c>
      <c r="O925">
        <v>7.5949499449751103</v>
      </c>
      <c r="P925">
        <v>8.3802120740336399</v>
      </c>
      <c r="Q925">
        <v>2.8218677180984102</v>
      </c>
    </row>
    <row r="926" spans="1:17">
      <c r="A926" t="s">
        <v>3030</v>
      </c>
      <c r="B926" s="16" t="s">
        <v>3031</v>
      </c>
      <c r="C926">
        <v>6.8475706957064801</v>
      </c>
      <c r="D926">
        <v>6.8316797689911999</v>
      </c>
      <c r="E926">
        <v>6.7987778901780498</v>
      </c>
      <c r="F926">
        <v>6.5925617462467496</v>
      </c>
      <c r="G926">
        <v>7.07100601612012</v>
      </c>
      <c r="H926">
        <v>6.2470480060233298</v>
      </c>
      <c r="I926">
        <v>7.2316005452623404</v>
      </c>
      <c r="J926">
        <v>6.6572928796591997</v>
      </c>
      <c r="K926">
        <v>7.1363159804442198</v>
      </c>
      <c r="L926">
        <v>6.9997633454405896</v>
      </c>
      <c r="M926">
        <v>6.8615045265998296</v>
      </c>
      <c r="N926">
        <v>6.22737111333391</v>
      </c>
      <c r="O926">
        <v>7.08427309548349</v>
      </c>
      <c r="P926">
        <v>7.4748768595717596</v>
      </c>
      <c r="Q926">
        <v>5.09416193408443</v>
      </c>
    </row>
    <row r="927" spans="1:17">
      <c r="A927" t="s">
        <v>3032</v>
      </c>
      <c r="B927" s="16" t="s">
        <v>3033</v>
      </c>
      <c r="C927">
        <v>7.4767631232300502</v>
      </c>
      <c r="D927">
        <v>7.7227997684877598</v>
      </c>
      <c r="E927">
        <v>7.2820324993308896</v>
      </c>
      <c r="F927">
        <v>7.4352641307915803</v>
      </c>
      <c r="G927">
        <v>7.1917583600661201</v>
      </c>
      <c r="H927">
        <v>8.4805196327210997</v>
      </c>
      <c r="I927">
        <v>7.8889848124735602</v>
      </c>
      <c r="J927">
        <v>7.9466774673300398</v>
      </c>
      <c r="K927">
        <v>7.7423085630853601</v>
      </c>
      <c r="L927">
        <v>7.6002275995382602</v>
      </c>
      <c r="M927">
        <v>7.6655566342016597</v>
      </c>
      <c r="N927">
        <v>7.6067009694817296</v>
      </c>
      <c r="O927">
        <v>7.8154403595846702</v>
      </c>
      <c r="P927">
        <v>8.6186260540705</v>
      </c>
      <c r="Q927">
        <v>2.8218677180984102</v>
      </c>
    </row>
    <row r="928" spans="1:17">
      <c r="A928" t="s">
        <v>3034</v>
      </c>
      <c r="B928" s="16" t="e">
        <v>#N/A</v>
      </c>
      <c r="C928">
        <v>4.99547094075474</v>
      </c>
      <c r="D928">
        <v>4.2618677800425697</v>
      </c>
      <c r="E928">
        <v>4.7104489803388701</v>
      </c>
      <c r="F928">
        <v>4.4629136307985604</v>
      </c>
      <c r="G928">
        <v>5.2138164621762604</v>
      </c>
      <c r="H928">
        <v>4.3015284866045098</v>
      </c>
      <c r="I928">
        <v>4.3728229044696096</v>
      </c>
      <c r="J928">
        <v>3.5611359966351301</v>
      </c>
      <c r="K928">
        <v>4.8383826859307302</v>
      </c>
      <c r="L928">
        <v>5.2224425229396996</v>
      </c>
      <c r="M928">
        <v>4.8589754271137497</v>
      </c>
      <c r="N928">
        <v>5.4503318971003596</v>
      </c>
      <c r="O928">
        <v>5.1118655635160302</v>
      </c>
      <c r="P928">
        <v>3.3893867502571098</v>
      </c>
      <c r="Q928">
        <v>7.5369478347710803</v>
      </c>
    </row>
    <row r="929" spans="1:17">
      <c r="A929" t="s">
        <v>3035</v>
      </c>
      <c r="B929" s="16" t="s">
        <v>3036</v>
      </c>
      <c r="C929">
        <v>8.2241201392696706</v>
      </c>
      <c r="D929">
        <v>8.2327208624416208</v>
      </c>
      <c r="E929">
        <v>7.6925266921822599</v>
      </c>
      <c r="F929">
        <v>8.3926403076031697</v>
      </c>
      <c r="G929">
        <v>7.8795240458814702</v>
      </c>
      <c r="H929">
        <v>9.3624713604760501</v>
      </c>
      <c r="I929">
        <v>8.3639070413570504</v>
      </c>
      <c r="J929">
        <v>8.8092213140071909</v>
      </c>
      <c r="K929">
        <v>8.0873759632997206</v>
      </c>
      <c r="L929">
        <v>8.1643445487002406</v>
      </c>
      <c r="M929">
        <v>8.6395564333949402</v>
      </c>
      <c r="N929">
        <v>8.7456114185914693</v>
      </c>
      <c r="O929">
        <v>8.7285907000497005</v>
      </c>
      <c r="P929">
        <v>8.6104643553727005</v>
      </c>
      <c r="Q929">
        <v>2.8218677180984102</v>
      </c>
    </row>
    <row r="930" spans="1:17">
      <c r="A930" t="s">
        <v>3037</v>
      </c>
      <c r="B930" s="16" t="e">
        <v>#N/A</v>
      </c>
      <c r="C930">
        <v>5.4183879182099801</v>
      </c>
      <c r="D930">
        <v>5.2505809539486403</v>
      </c>
      <c r="E930">
        <v>5.4725199049354796</v>
      </c>
      <c r="F930">
        <v>5.34113232674183</v>
      </c>
      <c r="G930">
        <v>5.4770951667621199</v>
      </c>
      <c r="H930">
        <v>4.9634301213382797</v>
      </c>
      <c r="I930">
        <v>5.1886752257753797</v>
      </c>
      <c r="J930">
        <v>5.1499325625975896</v>
      </c>
      <c r="K930">
        <v>5.5519879823209104</v>
      </c>
      <c r="L930">
        <v>5.2528230808998897</v>
      </c>
      <c r="M930">
        <v>5.1397006687878797</v>
      </c>
      <c r="N930">
        <v>4.9024877034329704</v>
      </c>
      <c r="O930">
        <v>5.0843574666703004</v>
      </c>
      <c r="P930">
        <v>5.7609673977777103</v>
      </c>
      <c r="Q930">
        <v>7.1565710053807701</v>
      </c>
    </row>
    <row r="931" spans="1:17">
      <c r="A931" t="s">
        <v>3038</v>
      </c>
      <c r="B931" s="16" t="s">
        <v>3039</v>
      </c>
      <c r="C931">
        <v>6.2534960108011504</v>
      </c>
      <c r="D931">
        <v>6.0813186361123597</v>
      </c>
      <c r="E931">
        <v>6.5872704820978099</v>
      </c>
      <c r="F931">
        <v>6.0703706090842502</v>
      </c>
      <c r="G931">
        <v>6.0755217755122297</v>
      </c>
      <c r="H931">
        <v>5.8554853168058498</v>
      </c>
      <c r="I931">
        <v>6.0909334620645401</v>
      </c>
      <c r="J931">
        <v>6.09679702477088</v>
      </c>
      <c r="K931">
        <v>6.3930996477940596</v>
      </c>
      <c r="L931">
        <v>5.98142559332394</v>
      </c>
      <c r="M931">
        <v>5.9390315793501296</v>
      </c>
      <c r="N931">
        <v>5.5585000893321901</v>
      </c>
      <c r="O931">
        <v>6.0966462151313001</v>
      </c>
      <c r="P931">
        <v>6.0327560215808402</v>
      </c>
      <c r="Q931">
        <v>6.9204191934356096</v>
      </c>
    </row>
    <row r="932" spans="1:17">
      <c r="A932" t="s">
        <v>3040</v>
      </c>
      <c r="B932" s="16" t="s">
        <v>3041</v>
      </c>
      <c r="C932">
        <v>8.8684433348895197</v>
      </c>
      <c r="D932">
        <v>8.9405687074962596</v>
      </c>
      <c r="E932">
        <v>8.91436974931724</v>
      </c>
      <c r="F932">
        <v>8.6675540774713795</v>
      </c>
      <c r="G932">
        <v>8.9695191826421308</v>
      </c>
      <c r="H932">
        <v>9.4268145071748304</v>
      </c>
      <c r="I932">
        <v>9.9523102633009906</v>
      </c>
      <c r="J932">
        <v>9.5231565809468108</v>
      </c>
      <c r="K932">
        <v>9.6106749378861398</v>
      </c>
      <c r="L932">
        <v>10.017894020663199</v>
      </c>
      <c r="M932">
        <v>9.8913103864301792</v>
      </c>
      <c r="N932">
        <v>10.049281725206299</v>
      </c>
      <c r="O932">
        <v>9.43432739771165</v>
      </c>
      <c r="P932">
        <v>10.0742732718147</v>
      </c>
      <c r="Q932">
        <v>10.087613053174801</v>
      </c>
    </row>
    <row r="933" spans="1:17">
      <c r="A933" t="s">
        <v>3042</v>
      </c>
      <c r="B933" s="16" t="s">
        <v>3043</v>
      </c>
      <c r="C933">
        <v>3.6535616636188299</v>
      </c>
      <c r="D933">
        <v>3.8603343823973102</v>
      </c>
      <c r="E933">
        <v>2.8218677180984102</v>
      </c>
      <c r="F933">
        <v>3.2825265482838799</v>
      </c>
      <c r="G933">
        <v>2.8218677180984102</v>
      </c>
      <c r="H933">
        <v>3.7814594184883799</v>
      </c>
      <c r="I933">
        <v>2.8218677180984102</v>
      </c>
      <c r="J933">
        <v>2.8218677180984102</v>
      </c>
      <c r="K933">
        <v>3.27554212654834</v>
      </c>
      <c r="L933">
        <v>3.29479214013883</v>
      </c>
      <c r="M933">
        <v>3.5380814202985702</v>
      </c>
      <c r="N933">
        <v>2.8218677180984102</v>
      </c>
      <c r="O933">
        <v>2.8218677180984102</v>
      </c>
      <c r="P933">
        <v>2.8218677180984102</v>
      </c>
      <c r="Q933">
        <v>2.8218677180984102</v>
      </c>
    </row>
    <row r="934" spans="1:17">
      <c r="A934" t="s">
        <v>3044</v>
      </c>
      <c r="B934" s="16" t="e">
        <v>#N/A</v>
      </c>
      <c r="C934">
        <v>3.98283533271713</v>
      </c>
      <c r="D934">
        <v>4.1931807688815699</v>
      </c>
      <c r="E934">
        <v>3.4028894668404299</v>
      </c>
      <c r="F934">
        <v>4.0892058755412499</v>
      </c>
      <c r="G934">
        <v>4.1380367534927496</v>
      </c>
      <c r="H934">
        <v>4.3676565829540399</v>
      </c>
      <c r="I934">
        <v>4.49496154099739</v>
      </c>
      <c r="J934">
        <v>4.5477957058863296</v>
      </c>
      <c r="K934">
        <v>4.3302743077434496</v>
      </c>
      <c r="L934">
        <v>4.1946255460110002</v>
      </c>
      <c r="M934">
        <v>4.5794486673888004</v>
      </c>
      <c r="N934">
        <v>4.3174573962368399</v>
      </c>
      <c r="O934">
        <v>4.0696565081197198</v>
      </c>
      <c r="P934">
        <v>5.1710851092644097</v>
      </c>
      <c r="Q934">
        <v>2.8218677180984102</v>
      </c>
    </row>
    <row r="935" spans="1:17">
      <c r="A935" t="s">
        <v>3045</v>
      </c>
      <c r="B935" s="16" t="s">
        <v>3046</v>
      </c>
      <c r="C935">
        <v>3.5040133865677898</v>
      </c>
      <c r="D935">
        <v>3.8603343823973102</v>
      </c>
      <c r="E935">
        <v>3.8152982058547602</v>
      </c>
      <c r="F935">
        <v>3.9277704709105601</v>
      </c>
      <c r="G935">
        <v>4.3009286659846602</v>
      </c>
      <c r="H935">
        <v>3.7814594184883799</v>
      </c>
      <c r="I935">
        <v>4.4354937019020104</v>
      </c>
      <c r="J935">
        <v>4.1999986398891203</v>
      </c>
      <c r="K935">
        <v>4.2084442324483602</v>
      </c>
      <c r="L935">
        <v>4.5026429490879796</v>
      </c>
      <c r="M935">
        <v>4.4983624523483101</v>
      </c>
      <c r="N935">
        <v>4.72039054531127</v>
      </c>
      <c r="O935">
        <v>4.4953341022564199</v>
      </c>
      <c r="P935">
        <v>4.4479700090536403</v>
      </c>
      <c r="Q935">
        <v>5.81282804418474</v>
      </c>
    </row>
    <row r="936" spans="1:17">
      <c r="A936" t="s">
        <v>3047</v>
      </c>
      <c r="B936" s="16" t="e">
        <v>#N/A</v>
      </c>
      <c r="C936">
        <v>4.2964146619915802</v>
      </c>
      <c r="D936">
        <v>4.7881665373273803</v>
      </c>
      <c r="E936">
        <v>4.2015349465393896</v>
      </c>
      <c r="F936">
        <v>4.7023883921396203</v>
      </c>
      <c r="G936">
        <v>3.8309652426265099</v>
      </c>
      <c r="H936">
        <v>3.9869852489372102</v>
      </c>
      <c r="I936">
        <v>4.49496154099739</v>
      </c>
      <c r="J936">
        <v>4.4586654922886897</v>
      </c>
      <c r="K936">
        <v>4.2084442324483602</v>
      </c>
      <c r="L936">
        <v>4.4473184955329197</v>
      </c>
      <c r="M936">
        <v>4.2669672077812901</v>
      </c>
      <c r="N936">
        <v>4.5070424063834196</v>
      </c>
      <c r="O936">
        <v>4.3540657995344203</v>
      </c>
      <c r="P936">
        <v>3.6194497939779602</v>
      </c>
      <c r="Q936">
        <v>2.8218677180984102</v>
      </c>
    </row>
    <row r="937" spans="1:17">
      <c r="A937" t="s">
        <v>3048</v>
      </c>
      <c r="B937" s="16" t="s">
        <v>3049</v>
      </c>
      <c r="C937">
        <v>7.2355193283311996</v>
      </c>
      <c r="D937">
        <v>7.3003562916549596</v>
      </c>
      <c r="E937">
        <v>7.1101863203044502</v>
      </c>
      <c r="F937">
        <v>7.0943083087080998</v>
      </c>
      <c r="G937">
        <v>7.0317103077074501</v>
      </c>
      <c r="H937">
        <v>7.4604017786458403</v>
      </c>
      <c r="I937">
        <v>7.5914094517809803</v>
      </c>
      <c r="J937">
        <v>7.5237274800045304</v>
      </c>
      <c r="K937">
        <v>7.4183736119783301</v>
      </c>
      <c r="L937">
        <v>7.4562816023873397</v>
      </c>
      <c r="M937">
        <v>7.1781936897969896</v>
      </c>
      <c r="N937">
        <v>6.8457055562953402</v>
      </c>
      <c r="O937">
        <v>7.0775919508100804</v>
      </c>
      <c r="P937">
        <v>7.4927704004486699</v>
      </c>
      <c r="Q937">
        <v>6.2843132996066204</v>
      </c>
    </row>
    <row r="938" spans="1:17">
      <c r="A938" t="s">
        <v>3050</v>
      </c>
      <c r="B938" s="16" t="e">
        <v>#N/A</v>
      </c>
      <c r="C938">
        <v>6.5061011689220098</v>
      </c>
      <c r="D938">
        <v>6.55341663957745</v>
      </c>
      <c r="E938">
        <v>7.0223608587950404</v>
      </c>
      <c r="F938">
        <v>6.7477305356992501</v>
      </c>
      <c r="G938">
        <v>6.7821116076966099</v>
      </c>
      <c r="H938">
        <v>7.3133415888800997</v>
      </c>
      <c r="I938">
        <v>6.8148661573379004</v>
      </c>
      <c r="J938">
        <v>7.1452692377264304</v>
      </c>
      <c r="K938">
        <v>6.58653975511782</v>
      </c>
      <c r="L938">
        <v>6.4328399879020504</v>
      </c>
      <c r="M938">
        <v>6.6468296666851296</v>
      </c>
      <c r="N938">
        <v>6.2434134649689499</v>
      </c>
      <c r="O938">
        <v>6.9516828485954099</v>
      </c>
      <c r="P938">
        <v>7.0361110355685303</v>
      </c>
      <c r="Q938">
        <v>2.8218677180984102</v>
      </c>
    </row>
    <row r="939" spans="1:17">
      <c r="A939" t="s">
        <v>3051</v>
      </c>
      <c r="B939" s="16" t="s">
        <v>3052</v>
      </c>
      <c r="C939">
        <v>9.2410183802981294</v>
      </c>
      <c r="D939">
        <v>9.4100171732164402</v>
      </c>
      <c r="E939">
        <v>9.0118196553845795</v>
      </c>
      <c r="F939">
        <v>8.7429575248588893</v>
      </c>
      <c r="G939">
        <v>8.9194000520782897</v>
      </c>
      <c r="H939">
        <v>8.7732307752525607</v>
      </c>
      <c r="I939">
        <v>9.1849841937139196</v>
      </c>
      <c r="J939">
        <v>8.5779750333384097</v>
      </c>
      <c r="K939">
        <v>9.5711059265833196</v>
      </c>
      <c r="L939">
        <v>8.9988379533415799</v>
      </c>
      <c r="M939">
        <v>8.8169820844151001</v>
      </c>
      <c r="N939">
        <v>8.6293748854797201</v>
      </c>
      <c r="O939">
        <v>9.0203098643634991</v>
      </c>
      <c r="P939">
        <v>9.4786320851152297</v>
      </c>
      <c r="Q939">
        <v>8.5667227177791094</v>
      </c>
    </row>
    <row r="940" spans="1:17">
      <c r="A940" t="s">
        <v>3053</v>
      </c>
      <c r="B940" s="16" t="s">
        <v>3054</v>
      </c>
      <c r="C940">
        <v>3.5040133865677898</v>
      </c>
      <c r="D940">
        <v>2.8218677180984102</v>
      </c>
      <c r="E940">
        <v>2.8218677180984102</v>
      </c>
      <c r="F940">
        <v>3.4706286095040801</v>
      </c>
      <c r="G940">
        <v>3.8309652426265099</v>
      </c>
      <c r="H940">
        <v>2.8218677180984102</v>
      </c>
      <c r="I940">
        <v>3.3100125595866299</v>
      </c>
      <c r="J940">
        <v>3.2517770676889399</v>
      </c>
      <c r="K940">
        <v>2.8218677180984102</v>
      </c>
      <c r="L940">
        <v>3.29479214013883</v>
      </c>
      <c r="M940">
        <v>3.23818724324593</v>
      </c>
      <c r="N940">
        <v>2.8218677180984102</v>
      </c>
      <c r="O940">
        <v>3.42420286852819</v>
      </c>
      <c r="P940">
        <v>3.3893867502571098</v>
      </c>
      <c r="Q940">
        <v>2.8218677180984102</v>
      </c>
    </row>
    <row r="941" spans="1:17">
      <c r="A941" t="s">
        <v>3055</v>
      </c>
      <c r="B941" s="16" t="s">
        <v>3056</v>
      </c>
      <c r="C941">
        <v>7.7922336118688396</v>
      </c>
      <c r="D941">
        <v>7.6749463618858202</v>
      </c>
      <c r="E941">
        <v>8.6096921149043997</v>
      </c>
      <c r="F941">
        <v>7.7006000739431499</v>
      </c>
      <c r="G941">
        <v>8.4018585991338206</v>
      </c>
      <c r="H941">
        <v>6.5534884052218203</v>
      </c>
      <c r="I941">
        <v>7.3878958820696496</v>
      </c>
      <c r="J941">
        <v>7.0993033865592601</v>
      </c>
      <c r="K941">
        <v>7.9541743335574404</v>
      </c>
      <c r="L941">
        <v>7.93934780116974</v>
      </c>
      <c r="M941">
        <v>7.6400225463492104</v>
      </c>
      <c r="N941">
        <v>8.1987906416951706</v>
      </c>
      <c r="O941">
        <v>7.5949499449751103</v>
      </c>
      <c r="P941">
        <v>6.1959331872939396</v>
      </c>
      <c r="Q941">
        <v>9.9995340544913205</v>
      </c>
    </row>
    <row r="942" spans="1:17">
      <c r="A942" t="s">
        <v>3057</v>
      </c>
      <c r="B942" s="16" t="s">
        <v>3058</v>
      </c>
      <c r="C942">
        <v>6.8973229715324003</v>
      </c>
      <c r="D942">
        <v>6.6338206543565796</v>
      </c>
      <c r="E942">
        <v>6.8138222480252697</v>
      </c>
      <c r="F942">
        <v>6.6566652448444597</v>
      </c>
      <c r="G942">
        <v>7.2006395538590997</v>
      </c>
      <c r="H942">
        <v>6.0289964067317099</v>
      </c>
      <c r="I942">
        <v>6.5114715433644497</v>
      </c>
      <c r="J942">
        <v>6.2857544786652202</v>
      </c>
      <c r="K942">
        <v>7.0619431434112201</v>
      </c>
      <c r="L942">
        <v>6.8442576567715898</v>
      </c>
      <c r="M942">
        <v>6.9613110454339404</v>
      </c>
      <c r="N942">
        <v>7.4231462068533096</v>
      </c>
      <c r="O942">
        <v>7.0368382134341498</v>
      </c>
      <c r="P942">
        <v>6.5794772553974399</v>
      </c>
      <c r="Q942">
        <v>8.8614637697687808</v>
      </c>
    </row>
    <row r="943" spans="1:17">
      <c r="A943" t="s">
        <v>3059</v>
      </c>
      <c r="B943" s="16" t="s">
        <v>3060</v>
      </c>
      <c r="C943">
        <v>5.7183074214133596</v>
      </c>
      <c r="D943">
        <v>6.1457356279954896</v>
      </c>
      <c r="E943">
        <v>5.8440669982677802</v>
      </c>
      <c r="F943">
        <v>6.3292710665610601</v>
      </c>
      <c r="G943">
        <v>6.3249249403227497</v>
      </c>
      <c r="H943">
        <v>7.0378223940395603</v>
      </c>
      <c r="I943">
        <v>6.2865816137221397</v>
      </c>
      <c r="J943">
        <v>6.2007006023616098</v>
      </c>
      <c r="K943">
        <v>6.2251059939957996</v>
      </c>
      <c r="L943">
        <v>6.29773653830798</v>
      </c>
      <c r="M943">
        <v>6.2314702917085096</v>
      </c>
      <c r="N943">
        <v>6.5697898004478699</v>
      </c>
      <c r="O943">
        <v>6.3067494936578301</v>
      </c>
      <c r="P943">
        <v>6.7828384161901099</v>
      </c>
      <c r="Q943">
        <v>5.09416193408443</v>
      </c>
    </row>
    <row r="944" spans="1:17">
      <c r="A944" t="s">
        <v>3061</v>
      </c>
      <c r="B944" s="16" t="s">
        <v>3062</v>
      </c>
      <c r="C944">
        <v>6.6756381474204201</v>
      </c>
      <c r="D944">
        <v>6.91663908632923</v>
      </c>
      <c r="E944">
        <v>6.3800143454863703</v>
      </c>
      <c r="F944">
        <v>6.61425091901285</v>
      </c>
      <c r="G944">
        <v>6.4043416746310999</v>
      </c>
      <c r="H944">
        <v>7.4867847692455003</v>
      </c>
      <c r="I944">
        <v>7.0018738474900601</v>
      </c>
      <c r="J944">
        <v>7.2571225943095499</v>
      </c>
      <c r="K944">
        <v>6.9259241622594896</v>
      </c>
      <c r="L944">
        <v>6.9823204241520296</v>
      </c>
      <c r="M944">
        <v>6.9474715740207804</v>
      </c>
      <c r="N944">
        <v>6.5949304227929604</v>
      </c>
      <c r="O944">
        <v>7.0368382134341498</v>
      </c>
      <c r="P944">
        <v>7.5104440579032898</v>
      </c>
      <c r="Q944">
        <v>6.2843132996066204</v>
      </c>
    </row>
    <row r="945" spans="1:17">
      <c r="A945" t="s">
        <v>3063</v>
      </c>
      <c r="B945" s="16" t="s">
        <v>3064</v>
      </c>
      <c r="C945">
        <v>9.6825082507728695</v>
      </c>
      <c r="D945">
        <v>9.7405771540219206</v>
      </c>
      <c r="E945">
        <v>9.9970585758676602</v>
      </c>
      <c r="F945">
        <v>8.9795685345936302</v>
      </c>
      <c r="G945">
        <v>9.6033158828592793</v>
      </c>
      <c r="H945">
        <v>8.8938117759509296</v>
      </c>
      <c r="I945">
        <v>9.8940203482570794</v>
      </c>
      <c r="J945">
        <v>9.3893856267936506</v>
      </c>
      <c r="K945">
        <v>10.0348229263197</v>
      </c>
      <c r="L945">
        <v>9.4516345419590397</v>
      </c>
      <c r="M945">
        <v>9.1234569733386</v>
      </c>
      <c r="N945">
        <v>8.6711319574190409</v>
      </c>
      <c r="O945">
        <v>9.1514301510389906</v>
      </c>
      <c r="P945">
        <v>9.8308813648660003</v>
      </c>
      <c r="Q945">
        <v>9.2143845326617093</v>
      </c>
    </row>
    <row r="946" spans="1:17">
      <c r="A946" t="s">
        <v>3065</v>
      </c>
      <c r="B946" s="16" t="s">
        <v>3066</v>
      </c>
      <c r="C946">
        <v>6.8576603815595298</v>
      </c>
      <c r="D946">
        <v>6.9968414682087197</v>
      </c>
      <c r="E946">
        <v>8.8210242281574196</v>
      </c>
      <c r="F946">
        <v>8.4833955150333704</v>
      </c>
      <c r="G946">
        <v>8.5020643355986607</v>
      </c>
      <c r="H946">
        <v>8.3573919138400807</v>
      </c>
      <c r="I946">
        <v>7.8123020411255197</v>
      </c>
      <c r="J946">
        <v>8.4110086180736108</v>
      </c>
      <c r="K946">
        <v>7.1650185657249503</v>
      </c>
      <c r="L946">
        <v>6.9286808814702896</v>
      </c>
      <c r="M946">
        <v>8.1179183660344201</v>
      </c>
      <c r="N946">
        <v>8.6202674017952905</v>
      </c>
      <c r="O946">
        <v>8.5426803843284809</v>
      </c>
      <c r="P946">
        <v>7.5279031862563199</v>
      </c>
      <c r="Q946">
        <v>6.9204191934356096</v>
      </c>
    </row>
    <row r="947" spans="1:17">
      <c r="A947" t="s">
        <v>3067</v>
      </c>
      <c r="B947" s="16" t="e">
        <v>#N/A</v>
      </c>
      <c r="C947">
        <v>5.0699158884914599</v>
      </c>
      <c r="D947">
        <v>4.9103330586210001</v>
      </c>
      <c r="E947">
        <v>5.6538073608653301</v>
      </c>
      <c r="F947">
        <v>4.4629136307985604</v>
      </c>
      <c r="G947">
        <v>4.73757715912134</v>
      </c>
      <c r="H947">
        <v>4.7010860560449901</v>
      </c>
      <c r="I947">
        <v>5.3764905083530996</v>
      </c>
      <c r="J947">
        <v>4.9787429435777097</v>
      </c>
      <c r="K947">
        <v>5.3872068501715296</v>
      </c>
      <c r="L947">
        <v>5.1913586396996196</v>
      </c>
      <c r="M947">
        <v>4.3171680614900998</v>
      </c>
      <c r="N947">
        <v>5.02390968106456</v>
      </c>
      <c r="O947">
        <v>4.4030955001336496</v>
      </c>
      <c r="P947">
        <v>4.9722592042386102</v>
      </c>
      <c r="Q947">
        <v>5.09416193408443</v>
      </c>
    </row>
    <row r="948" spans="1:17">
      <c r="A948" t="s">
        <v>3068</v>
      </c>
      <c r="B948" s="16" t="s">
        <v>3069</v>
      </c>
      <c r="C948">
        <v>10.577367241351601</v>
      </c>
      <c r="D948">
        <v>10.023183526602001</v>
      </c>
      <c r="E948">
        <v>11.6704856036338</v>
      </c>
      <c r="F948">
        <v>10.877975968082101</v>
      </c>
      <c r="G948">
        <v>11.237428713784899</v>
      </c>
      <c r="H948">
        <v>6.3518923622338201</v>
      </c>
      <c r="I948">
        <v>8.9900445204501693</v>
      </c>
      <c r="J948">
        <v>7.9577406046059203</v>
      </c>
      <c r="K948">
        <v>12.026576498406</v>
      </c>
      <c r="L948">
        <v>11.807179650972101</v>
      </c>
      <c r="M948">
        <v>10.7164236078993</v>
      </c>
      <c r="N948">
        <v>11.897125342842401</v>
      </c>
      <c r="O948">
        <v>10.4643642714659</v>
      </c>
      <c r="P948">
        <v>6.6769424514664104</v>
      </c>
      <c r="Q948">
        <v>13.7550967770594</v>
      </c>
    </row>
    <row r="949" spans="1:17">
      <c r="A949" t="s">
        <v>3070</v>
      </c>
      <c r="B949" s="16" t="e">
        <v>#N/A</v>
      </c>
      <c r="C949">
        <v>4.9565989702087299</v>
      </c>
      <c r="D949">
        <v>4.9103330586210001</v>
      </c>
      <c r="E949">
        <v>4.7104489803388701</v>
      </c>
      <c r="F949">
        <v>4.7864910140196502</v>
      </c>
      <c r="G949">
        <v>5.35182564159728</v>
      </c>
      <c r="H949">
        <v>5.0023896186610397</v>
      </c>
      <c r="I949">
        <v>5.3764905083530996</v>
      </c>
      <c r="J949">
        <v>4.6307624373210201</v>
      </c>
      <c r="K949">
        <v>4.7603034491719001</v>
      </c>
      <c r="L949">
        <v>4.9123550275731303</v>
      </c>
      <c r="M949">
        <v>4.3652147767139304</v>
      </c>
      <c r="N949">
        <v>4.3841781814921204</v>
      </c>
      <c r="O949">
        <v>4.7358659530866696</v>
      </c>
      <c r="P949">
        <v>4.5271021320563003</v>
      </c>
      <c r="Q949">
        <v>5.81282804418474</v>
      </c>
    </row>
    <row r="950" spans="1:17">
      <c r="A950" t="s">
        <v>3071</v>
      </c>
      <c r="B950" s="16" t="e">
        <v>#N/A</v>
      </c>
      <c r="C950">
        <v>5.8470053502229398</v>
      </c>
      <c r="D950">
        <v>5.7482214031963599</v>
      </c>
      <c r="E950">
        <v>5.8734011200307696</v>
      </c>
      <c r="F950">
        <v>5.2299338168464997</v>
      </c>
      <c r="G950">
        <v>5.2845830866371397</v>
      </c>
      <c r="H950">
        <v>5.5337430520980799</v>
      </c>
      <c r="I950">
        <v>6.1591987869246898</v>
      </c>
      <c r="J950">
        <v>5.9846364313983802</v>
      </c>
      <c r="K950">
        <v>6.1973995995060003</v>
      </c>
      <c r="L950">
        <v>5.88986996217022</v>
      </c>
      <c r="M950">
        <v>5.0881524599701597</v>
      </c>
      <c r="N950">
        <v>5.3928688873847097</v>
      </c>
      <c r="O950">
        <v>5.5297694049106996</v>
      </c>
      <c r="P950">
        <v>6.4928410672808097</v>
      </c>
      <c r="Q950">
        <v>2.8218677180984102</v>
      </c>
    </row>
    <row r="951" spans="1:17">
      <c r="A951" t="s">
        <v>3072</v>
      </c>
      <c r="B951" s="16" t="s">
        <v>3073</v>
      </c>
      <c r="C951">
        <v>8.9576155323192292</v>
      </c>
      <c r="D951">
        <v>8.9562084733742306</v>
      </c>
      <c r="E951">
        <v>9.1212844444003807</v>
      </c>
      <c r="F951">
        <v>9.0779694307327592</v>
      </c>
      <c r="G951">
        <v>8.8279833519751794</v>
      </c>
      <c r="H951">
        <v>9.4703706589938292</v>
      </c>
      <c r="I951">
        <v>9.1144012022260696</v>
      </c>
      <c r="J951">
        <v>8.89224694745349</v>
      </c>
      <c r="K951">
        <v>9.1767994122562193</v>
      </c>
      <c r="L951">
        <v>9.0009986744993604</v>
      </c>
      <c r="M951">
        <v>8.9052828989771395</v>
      </c>
      <c r="N951">
        <v>9.4933614472854799</v>
      </c>
      <c r="O951">
        <v>9.2730758378332698</v>
      </c>
      <c r="P951">
        <v>8.97389432191064</v>
      </c>
      <c r="Q951">
        <v>9.9689373561629306</v>
      </c>
    </row>
    <row r="952" spans="1:17">
      <c r="A952" t="s">
        <v>3074</v>
      </c>
      <c r="B952" s="16" t="s">
        <v>3075</v>
      </c>
      <c r="C952">
        <v>8.9505872591151299</v>
      </c>
      <c r="D952">
        <v>8.8668299986839898</v>
      </c>
      <c r="E952">
        <v>9.2314193548441192</v>
      </c>
      <c r="F952">
        <v>8.90711722131263</v>
      </c>
      <c r="G952">
        <v>8.8591039688551092</v>
      </c>
      <c r="H952">
        <v>8.6962895019694102</v>
      </c>
      <c r="I952">
        <v>8.8488372276025107</v>
      </c>
      <c r="J952">
        <v>8.9995687498889207</v>
      </c>
      <c r="K952">
        <v>8.7551686212473196</v>
      </c>
      <c r="L952">
        <v>8.7569127412104297</v>
      </c>
      <c r="M952">
        <v>8.6092021406307602</v>
      </c>
      <c r="N952">
        <v>8.3349442388024109</v>
      </c>
      <c r="O952">
        <v>8.5714301931514303</v>
      </c>
      <c r="P952">
        <v>8.8196168558639805</v>
      </c>
      <c r="Q952">
        <v>7.5369478347710803</v>
      </c>
    </row>
    <row r="953" spans="1:17">
      <c r="A953" t="s">
        <v>3076</v>
      </c>
      <c r="B953" s="16" t="s">
        <v>3077</v>
      </c>
      <c r="C953">
        <v>4.8324495657597604</v>
      </c>
      <c r="D953">
        <v>5.1891537613714398</v>
      </c>
      <c r="E953">
        <v>5.8734011200307696</v>
      </c>
      <c r="F953">
        <v>4.2284225029819602</v>
      </c>
      <c r="G953">
        <v>5.9953604944039602</v>
      </c>
      <c r="H953">
        <v>4.2312229394497098</v>
      </c>
      <c r="I953">
        <v>4.3728229044696096</v>
      </c>
      <c r="J953">
        <v>4.4114342089532403</v>
      </c>
      <c r="K953">
        <v>4.67705685303679</v>
      </c>
      <c r="L953">
        <v>4.5555022990765597</v>
      </c>
      <c r="M953">
        <v>4.6180354178513197</v>
      </c>
      <c r="N953">
        <v>4.72039054531127</v>
      </c>
      <c r="O953">
        <v>5.5096284263065902</v>
      </c>
      <c r="P953">
        <v>4.5271021320563003</v>
      </c>
      <c r="Q953">
        <v>2.8218677180984102</v>
      </c>
    </row>
    <row r="954" spans="1:17">
      <c r="A954" t="s">
        <v>3078</v>
      </c>
      <c r="B954" s="16" t="s">
        <v>3079</v>
      </c>
      <c r="C954">
        <v>8.2163248402712306</v>
      </c>
      <c r="D954">
        <v>8.0737790503870297</v>
      </c>
      <c r="E954">
        <v>8.2671264096345496</v>
      </c>
      <c r="F954">
        <v>7.9502463090621402</v>
      </c>
      <c r="G954">
        <v>8.2306610451235809</v>
      </c>
      <c r="H954">
        <v>7.7046974154856498</v>
      </c>
      <c r="I954">
        <v>8.7914383510798402</v>
      </c>
      <c r="J954">
        <v>7.8190201706815401</v>
      </c>
      <c r="K954">
        <v>8.4436175500676907</v>
      </c>
      <c r="L954">
        <v>8.4471507392166991</v>
      </c>
      <c r="M954">
        <v>7.7315124865225799</v>
      </c>
      <c r="N954">
        <v>7.26044683579084</v>
      </c>
      <c r="O954">
        <v>7.9085675096873898</v>
      </c>
      <c r="P954">
        <v>8.5562564338051299</v>
      </c>
      <c r="Q954">
        <v>8.0859864702427604</v>
      </c>
    </row>
    <row r="955" spans="1:17">
      <c r="A955" t="s">
        <v>3080</v>
      </c>
      <c r="B955" s="16" t="s">
        <v>3081</v>
      </c>
      <c r="C955">
        <v>4.3623517865106702</v>
      </c>
      <c r="D955">
        <v>4.1931807688815699</v>
      </c>
      <c r="E955">
        <v>4.5638886729124497</v>
      </c>
      <c r="F955">
        <v>4.0118215330109104</v>
      </c>
      <c r="G955">
        <v>4.2225520177193703</v>
      </c>
      <c r="H955">
        <v>5.1127774112395503</v>
      </c>
      <c r="I955">
        <v>4.3728229044696096</v>
      </c>
      <c r="J955">
        <v>4.6307624373210201</v>
      </c>
      <c r="K955">
        <v>4.2084442324483602</v>
      </c>
      <c r="L955">
        <v>3.6339073669181099</v>
      </c>
      <c r="M955">
        <v>4.21436379980989</v>
      </c>
      <c r="N955">
        <v>3.99991931403749</v>
      </c>
      <c r="O955">
        <v>4.3540657995344203</v>
      </c>
      <c r="P955">
        <v>4.4479700090536403</v>
      </c>
      <c r="Q955">
        <v>2.8218677180984102</v>
      </c>
    </row>
    <row r="956" spans="1:17">
      <c r="A956" t="s">
        <v>3082</v>
      </c>
      <c r="B956" s="16" t="s">
        <v>3083</v>
      </c>
      <c r="C956">
        <v>3.6535616636188299</v>
      </c>
      <c r="D956">
        <v>3.6330127529723502</v>
      </c>
      <c r="E956">
        <v>3.4028894668404299</v>
      </c>
      <c r="F956">
        <v>3.4706286095040801</v>
      </c>
      <c r="G956">
        <v>4.37414671474383</v>
      </c>
      <c r="H956">
        <v>3.65660975244205</v>
      </c>
      <c r="I956">
        <v>4.16059535596606</v>
      </c>
      <c r="J956">
        <v>3.2517770676889399</v>
      </c>
      <c r="K956">
        <v>3.91162951239331</v>
      </c>
      <c r="L956">
        <v>3.9560512465587201</v>
      </c>
      <c r="M956">
        <v>3.9727288000471899</v>
      </c>
      <c r="N956">
        <v>4.4472252118161997</v>
      </c>
      <c r="O956">
        <v>3.24931794675887</v>
      </c>
      <c r="P956">
        <v>3.9363215208704698</v>
      </c>
      <c r="Q956">
        <v>2.8218677180984102</v>
      </c>
    </row>
    <row r="957" spans="1:17">
      <c r="A957" t="s">
        <v>3084</v>
      </c>
      <c r="B957" s="16" t="e">
        <v>#N/A</v>
      </c>
      <c r="C957">
        <v>5.6492058890955699</v>
      </c>
      <c r="D957">
        <v>5.6396332121204704</v>
      </c>
      <c r="E957">
        <v>6.4967806523124096</v>
      </c>
      <c r="F957">
        <v>5.5623893547269203</v>
      </c>
      <c r="G957">
        <v>5.8430458251757198</v>
      </c>
      <c r="H957">
        <v>4.7010860560449901</v>
      </c>
      <c r="I957">
        <v>6.1424390200639696</v>
      </c>
      <c r="J957">
        <v>5.9250173106924402</v>
      </c>
      <c r="K957">
        <v>6.1833404654740303</v>
      </c>
      <c r="L957">
        <v>5.7082842090885597</v>
      </c>
      <c r="M957">
        <v>5.7900959904734401</v>
      </c>
      <c r="N957">
        <v>5.3018559344781702</v>
      </c>
      <c r="O957">
        <v>6.1744094418023296</v>
      </c>
      <c r="P957">
        <v>6.0078251400104499</v>
      </c>
      <c r="Q957">
        <v>5.09416193408443</v>
      </c>
    </row>
    <row r="958" spans="1:17">
      <c r="A958" t="s">
        <v>3085</v>
      </c>
      <c r="B958" s="16" t="s">
        <v>3086</v>
      </c>
      <c r="C958">
        <v>8.0508482938265207</v>
      </c>
      <c r="D958">
        <v>7.9497308477314199</v>
      </c>
      <c r="E958">
        <v>7.7637815616834702</v>
      </c>
      <c r="F958">
        <v>7.1910315324497596</v>
      </c>
      <c r="G958">
        <v>7.5029329747582603</v>
      </c>
      <c r="H958">
        <v>7.3425375554330703</v>
      </c>
      <c r="I958">
        <v>7.8587999344864397</v>
      </c>
      <c r="J958">
        <v>7.17722356262587</v>
      </c>
      <c r="K958">
        <v>7.7844810546957897</v>
      </c>
      <c r="L958">
        <v>7.7258525509220997</v>
      </c>
      <c r="M958">
        <v>7.1781936897969896</v>
      </c>
      <c r="N958">
        <v>7.1881862179008804</v>
      </c>
      <c r="O958">
        <v>7.37855994466205</v>
      </c>
      <c r="P958">
        <v>7.4476120505710899</v>
      </c>
      <c r="Q958">
        <v>6.9204191934356096</v>
      </c>
    </row>
    <row r="959" spans="1:17">
      <c r="A959" t="s">
        <v>3087</v>
      </c>
      <c r="B959" s="16" t="s">
        <v>3088</v>
      </c>
      <c r="C959">
        <v>7.9557143637809897</v>
      </c>
      <c r="D959">
        <v>7.9980494828353201</v>
      </c>
      <c r="E959">
        <v>7.9105315763097002</v>
      </c>
      <c r="F959">
        <v>8.1069429698175295</v>
      </c>
      <c r="G959">
        <v>7.9704766000327201</v>
      </c>
      <c r="H959">
        <v>8.1043347790570408</v>
      </c>
      <c r="I959">
        <v>8.1930458768902401</v>
      </c>
      <c r="J959">
        <v>7.9242929523772796</v>
      </c>
      <c r="K959">
        <v>8.2092980526014401</v>
      </c>
      <c r="L959">
        <v>8.0183161644592609</v>
      </c>
      <c r="M959">
        <v>7.9058609284211698</v>
      </c>
      <c r="N959">
        <v>7.8548286932646798</v>
      </c>
      <c r="O959">
        <v>8.0170986455102593</v>
      </c>
      <c r="P959">
        <v>8.3264073912359695</v>
      </c>
      <c r="Q959">
        <v>6.9204191934356096</v>
      </c>
    </row>
    <row r="960" spans="1:17">
      <c r="A960" t="s">
        <v>3089</v>
      </c>
      <c r="B960" s="16" t="s">
        <v>3090</v>
      </c>
      <c r="C960">
        <v>4.4838185959666896</v>
      </c>
      <c r="D960">
        <v>4.2618677800425697</v>
      </c>
      <c r="E960">
        <v>4.8415581104649901</v>
      </c>
      <c r="F960">
        <v>3.7319397910766599</v>
      </c>
      <c r="G960">
        <v>3.9446609719593901</v>
      </c>
      <c r="H960">
        <v>3.30825032505737</v>
      </c>
      <c r="I960">
        <v>3.7848446501428201</v>
      </c>
      <c r="J960">
        <v>3.8565114723405598</v>
      </c>
      <c r="K960">
        <v>4.0709644767565303</v>
      </c>
      <c r="L960">
        <v>4.1211419556762898</v>
      </c>
      <c r="M960">
        <v>3.6461416973015899</v>
      </c>
      <c r="N960">
        <v>3.31389066967124</v>
      </c>
      <c r="O960">
        <v>3.7643275486974099</v>
      </c>
      <c r="P960">
        <v>3.6194497939779602</v>
      </c>
      <c r="Q960">
        <v>5.81282804418474</v>
      </c>
    </row>
    <row r="961" spans="1:17">
      <c r="A961" t="s">
        <v>3091</v>
      </c>
      <c r="B961" s="16" t="s">
        <v>3092</v>
      </c>
      <c r="C961">
        <v>7.6018073521894403</v>
      </c>
      <c r="D961">
        <v>7.3887746291273704</v>
      </c>
      <c r="E961">
        <v>7.9244164502804502</v>
      </c>
      <c r="F961">
        <v>7.5063253144632602</v>
      </c>
      <c r="G961">
        <v>7.2006395538590997</v>
      </c>
      <c r="H961">
        <v>6.1168867254643997</v>
      </c>
      <c r="I961">
        <v>7.1917397819167199</v>
      </c>
      <c r="J961">
        <v>6.9518483583870996</v>
      </c>
      <c r="K961">
        <v>7.7279719839518499</v>
      </c>
      <c r="L961">
        <v>7.5419902290602803</v>
      </c>
      <c r="M961">
        <v>7.3665724435608801</v>
      </c>
      <c r="N961">
        <v>7.6491503760657302</v>
      </c>
      <c r="O961">
        <v>7.2773243883325698</v>
      </c>
      <c r="P961">
        <v>5.7306434872206502</v>
      </c>
      <c r="Q961">
        <v>9.58099084698482</v>
      </c>
    </row>
    <row r="962" spans="1:17">
      <c r="A962" t="s">
        <v>3093</v>
      </c>
      <c r="B962" s="16" t="s">
        <v>3094</v>
      </c>
      <c r="C962">
        <v>9.87790401295746</v>
      </c>
      <c r="D962">
        <v>9.9210212582502706</v>
      </c>
      <c r="E962">
        <v>9.9020966098493695</v>
      </c>
      <c r="F962">
        <v>9.5532492177463801</v>
      </c>
      <c r="G962">
        <v>9.5453655035742493</v>
      </c>
      <c r="H962">
        <v>9.4900383100360308</v>
      </c>
      <c r="I962">
        <v>10.2968648759743</v>
      </c>
      <c r="J962">
        <v>9.7403733801432804</v>
      </c>
      <c r="K962">
        <v>10.2778531514221</v>
      </c>
      <c r="L962">
        <v>9.8954938017925596</v>
      </c>
      <c r="M962">
        <v>9.4390583301607904</v>
      </c>
      <c r="N962">
        <v>8.9580917188460596</v>
      </c>
      <c r="O962">
        <v>9.7100398783058903</v>
      </c>
      <c r="P962">
        <v>10.646977444428501</v>
      </c>
      <c r="Q962">
        <v>7.9670857749043096</v>
      </c>
    </row>
    <row r="963" spans="1:17">
      <c r="A963" t="s">
        <v>3095</v>
      </c>
      <c r="B963" s="16" t="s">
        <v>3096</v>
      </c>
      <c r="C963">
        <v>5.7625387775367001</v>
      </c>
      <c r="D963">
        <v>5.9964287144494701</v>
      </c>
      <c r="E963">
        <v>5.0693649437607</v>
      </c>
      <c r="F963">
        <v>6.6034475243873398</v>
      </c>
      <c r="G963">
        <v>6.3731052938135697</v>
      </c>
      <c r="H963">
        <v>6.51538716343868</v>
      </c>
      <c r="I963">
        <v>5.6414352460325601</v>
      </c>
      <c r="J963">
        <v>6.4313468883680898</v>
      </c>
      <c r="K963">
        <v>6.1256640567470697</v>
      </c>
      <c r="L963">
        <v>5.8515068593680599</v>
      </c>
      <c r="M963">
        <v>6.5944058642986496</v>
      </c>
      <c r="N963">
        <v>6.6678003653061104</v>
      </c>
      <c r="O963">
        <v>6.62455111994002</v>
      </c>
      <c r="P963">
        <v>5.8481757373421797</v>
      </c>
      <c r="Q963">
        <v>5.09416193408443</v>
      </c>
    </row>
    <row r="964" spans="1:17">
      <c r="A964" t="s">
        <v>3097</v>
      </c>
      <c r="B964" s="16" t="s">
        <v>3098</v>
      </c>
      <c r="C964">
        <v>6.2534960108011504</v>
      </c>
      <c r="D964">
        <v>6.1921927572866897</v>
      </c>
      <c r="E964">
        <v>5.90213374864478</v>
      </c>
      <c r="F964">
        <v>6.2756868257125804</v>
      </c>
      <c r="G964">
        <v>6.0158323298688998</v>
      </c>
      <c r="H964">
        <v>7.0107683309039501</v>
      </c>
      <c r="I964">
        <v>6.5114715433644497</v>
      </c>
      <c r="J964">
        <v>6.5826939551227603</v>
      </c>
      <c r="K964">
        <v>6.3560578544694497</v>
      </c>
      <c r="L964">
        <v>6.2250380488551196</v>
      </c>
      <c r="M964">
        <v>6.8761954183910898</v>
      </c>
      <c r="N964">
        <v>6.5312281746119796</v>
      </c>
      <c r="O964">
        <v>6.5683219506101604</v>
      </c>
      <c r="P964">
        <v>6.9736775772595898</v>
      </c>
      <c r="Q964">
        <v>2.8218677180984102</v>
      </c>
    </row>
    <row r="965" spans="1:17">
      <c r="A965" t="s">
        <v>3099</v>
      </c>
      <c r="B965" s="16" t="e">
        <v>#N/A</v>
      </c>
      <c r="C965">
        <v>3.3064422771203601</v>
      </c>
      <c r="D965">
        <v>3.2942621936663499</v>
      </c>
      <c r="E965">
        <v>2.8218677180984102</v>
      </c>
      <c r="F965">
        <v>3.2825265482838799</v>
      </c>
      <c r="G965">
        <v>3.33407035458014</v>
      </c>
      <c r="H965">
        <v>3.30825032505737</v>
      </c>
      <c r="I965">
        <v>3.7848446501428201</v>
      </c>
      <c r="J965">
        <v>3.2517770676889399</v>
      </c>
      <c r="K965">
        <v>3.7184612093777498</v>
      </c>
      <c r="L965">
        <v>3.4877558895723499</v>
      </c>
      <c r="M965">
        <v>3.4086250003018401</v>
      </c>
      <c r="N965">
        <v>2.8218677180984102</v>
      </c>
      <c r="O965">
        <v>3.6677309644704801</v>
      </c>
      <c r="P965">
        <v>3.9363215208704698</v>
      </c>
      <c r="Q965">
        <v>2.8218677180984102</v>
      </c>
    </row>
    <row r="966" spans="1:17">
      <c r="A966" t="s">
        <v>3100</v>
      </c>
      <c r="B966" s="16" t="s">
        <v>3101</v>
      </c>
      <c r="C966">
        <v>7.96505030637449</v>
      </c>
      <c r="D966">
        <v>7.7640404008328803</v>
      </c>
      <c r="E966">
        <v>8.0500473658796601</v>
      </c>
      <c r="F966">
        <v>7.4712335927740297</v>
      </c>
      <c r="G966">
        <v>8.2000413000322094</v>
      </c>
      <c r="H966">
        <v>6.7300856779471898</v>
      </c>
      <c r="I966">
        <v>7.5667119272377104</v>
      </c>
      <c r="J966">
        <v>6.6297729632679196</v>
      </c>
      <c r="K966">
        <v>7.94594176370844</v>
      </c>
      <c r="L966">
        <v>7.2091042822887399</v>
      </c>
      <c r="M966">
        <v>7.6270835721633201</v>
      </c>
      <c r="N966">
        <v>7.31423950705243</v>
      </c>
      <c r="O966">
        <v>7.4983353463061304</v>
      </c>
      <c r="P966">
        <v>7.2085980835333796</v>
      </c>
      <c r="Q966">
        <v>9.3151344269335699</v>
      </c>
    </row>
    <row r="967" spans="1:17">
      <c r="A967" t="s">
        <v>3102</v>
      </c>
      <c r="B967" s="16" t="s">
        <v>3103</v>
      </c>
      <c r="C967">
        <v>4.2964146619915802</v>
      </c>
      <c r="D967">
        <v>4.4456530885114001</v>
      </c>
      <c r="E967">
        <v>4.4833795521924502</v>
      </c>
      <c r="F967">
        <v>4.0118215330109104</v>
      </c>
      <c r="G967">
        <v>4.975741795846</v>
      </c>
      <c r="H967">
        <v>3.8900437060628099</v>
      </c>
      <c r="I967">
        <v>4.2360017113942803</v>
      </c>
      <c r="J967">
        <v>4.1999986398891203</v>
      </c>
      <c r="K967">
        <v>4.3865415857412602</v>
      </c>
      <c r="L967">
        <v>4.4473184955329197</v>
      </c>
      <c r="M967">
        <v>4.4113157068760698</v>
      </c>
      <c r="N967">
        <v>3.9019995236038798</v>
      </c>
      <c r="O967">
        <v>4.5809011873356402</v>
      </c>
      <c r="P967">
        <v>3.6194497939779602</v>
      </c>
      <c r="Q967">
        <v>2.8218677180984102</v>
      </c>
    </row>
    <row r="968" spans="1:17">
      <c r="A968" t="s">
        <v>3104</v>
      </c>
      <c r="B968" s="16" t="s">
        <v>3105</v>
      </c>
      <c r="C968">
        <v>7.0806726399707198</v>
      </c>
      <c r="D968">
        <v>6.6778115158535103</v>
      </c>
      <c r="E968">
        <v>6.8580293081962402</v>
      </c>
      <c r="F968">
        <v>6.8053707288430703</v>
      </c>
      <c r="G968">
        <v>6.7702069828436704</v>
      </c>
      <c r="H968">
        <v>6.5282010284564196</v>
      </c>
      <c r="I968">
        <v>6.8148661573379004</v>
      </c>
      <c r="J968">
        <v>6.6204805412427001</v>
      </c>
      <c r="K968">
        <v>7.0771292840706099</v>
      </c>
      <c r="L968">
        <v>6.9823204241520296</v>
      </c>
      <c r="M968">
        <v>6.9681809941995603</v>
      </c>
      <c r="N968">
        <v>7.1207520294005899</v>
      </c>
      <c r="O968">
        <v>6.8055644102661699</v>
      </c>
      <c r="P968">
        <v>6.9348693486336597</v>
      </c>
      <c r="Q968">
        <v>5.81282804418474</v>
      </c>
    </row>
    <row r="969" spans="1:17">
      <c r="A969" t="s">
        <v>3106</v>
      </c>
      <c r="B969" s="16" t="e">
        <v>#N/A</v>
      </c>
      <c r="C969">
        <v>5.9458908722802599</v>
      </c>
      <c r="D969">
        <v>5.7893909640066097</v>
      </c>
      <c r="E969">
        <v>5.8440669982677802</v>
      </c>
      <c r="F969">
        <v>5.9380809475840204</v>
      </c>
      <c r="G969">
        <v>6.2918722402955201</v>
      </c>
      <c r="H969">
        <v>4.1560374762891303</v>
      </c>
      <c r="I969">
        <v>5.4054102752163304</v>
      </c>
      <c r="J969">
        <v>4.94790803410966</v>
      </c>
      <c r="K969">
        <v>6.1108697077640501</v>
      </c>
      <c r="L969">
        <v>5.9272113840861103</v>
      </c>
      <c r="M969">
        <v>5.9807945513988896</v>
      </c>
      <c r="N969">
        <v>6.1096777107491604</v>
      </c>
      <c r="O969">
        <v>6.2835881349864096</v>
      </c>
      <c r="P969">
        <v>4.8003293124776603</v>
      </c>
      <c r="Q969">
        <v>7.6950435514148801</v>
      </c>
    </row>
    <row r="970" spans="1:17">
      <c r="A970" t="s">
        <v>3107</v>
      </c>
      <c r="B970" s="16" t="e">
        <v>#N/A</v>
      </c>
      <c r="C970">
        <v>4.1513583524311999</v>
      </c>
      <c r="D970">
        <v>4.3876263279161201</v>
      </c>
      <c r="E970">
        <v>5.5841231653957797</v>
      </c>
      <c r="F970">
        <v>4.2917886290068799</v>
      </c>
      <c r="G970">
        <v>4.88571169002517</v>
      </c>
      <c r="H970">
        <v>3.8900437060628099</v>
      </c>
      <c r="I970">
        <v>4.5515847967793803</v>
      </c>
      <c r="J970">
        <v>4.8507352198443803</v>
      </c>
      <c r="K970">
        <v>4.2084442324483602</v>
      </c>
      <c r="L970">
        <v>4.1946255460110002</v>
      </c>
      <c r="M970">
        <v>4.3652147767139304</v>
      </c>
      <c r="N970">
        <v>4.3841781814921204</v>
      </c>
      <c r="O970">
        <v>4.69890729297832</v>
      </c>
      <c r="P970">
        <v>3.6194497939779602</v>
      </c>
      <c r="Q970">
        <v>5.09416193408443</v>
      </c>
    </row>
    <row r="971" spans="1:17">
      <c r="A971" t="s">
        <v>3108</v>
      </c>
      <c r="B971" s="16" t="e">
        <v>#N/A</v>
      </c>
      <c r="C971">
        <v>3.8862082974622001</v>
      </c>
      <c r="D971">
        <v>4.0407231514856203</v>
      </c>
      <c r="E971">
        <v>3.6381873987360902</v>
      </c>
      <c r="F971">
        <v>3.8353454241230298</v>
      </c>
      <c r="G971">
        <v>3.5425260543824399</v>
      </c>
      <c r="H971">
        <v>4.07504641393726</v>
      </c>
      <c r="I971">
        <v>3.7848446501428201</v>
      </c>
      <c r="J971">
        <v>3.8565114723405598</v>
      </c>
      <c r="K971">
        <v>3.91162951239331</v>
      </c>
      <c r="L971">
        <v>3.6339073669181099</v>
      </c>
      <c r="M971">
        <v>3.90178223458659</v>
      </c>
      <c r="N971">
        <v>3.79229116939824</v>
      </c>
      <c r="O971">
        <v>3.6677309644704801</v>
      </c>
      <c r="P971">
        <v>4.7374550361106396</v>
      </c>
      <c r="Q971">
        <v>2.8218677180984102</v>
      </c>
    </row>
    <row r="972" spans="1:17">
      <c r="A972" t="s">
        <v>3109</v>
      </c>
      <c r="B972" s="16" t="s">
        <v>3110</v>
      </c>
      <c r="C972">
        <v>5.6726238351308904</v>
      </c>
      <c r="D972">
        <v>5.4459441552918904</v>
      </c>
      <c r="E972">
        <v>5.7834864418304504</v>
      </c>
      <c r="F972">
        <v>4.9030240476511198</v>
      </c>
      <c r="G972">
        <v>5.7723329839865896</v>
      </c>
      <c r="H972">
        <v>5.3093855619154802</v>
      </c>
      <c r="I972">
        <v>5.8841337137463201</v>
      </c>
      <c r="J972">
        <v>4.8507352198443803</v>
      </c>
      <c r="K972">
        <v>5.9537102331234397</v>
      </c>
      <c r="L972">
        <v>5.8708197013116203</v>
      </c>
      <c r="M972">
        <v>5.2604792807445904</v>
      </c>
      <c r="N972">
        <v>5.6587966909913696</v>
      </c>
      <c r="O972">
        <v>5.4259727888002303</v>
      </c>
      <c r="P972">
        <v>5.4229483876157598</v>
      </c>
      <c r="Q972">
        <v>5.81282804418474</v>
      </c>
    </row>
    <row r="973" spans="1:17">
      <c r="A973" t="s">
        <v>3111</v>
      </c>
      <c r="B973" s="16" t="s">
        <v>3112</v>
      </c>
      <c r="C973">
        <v>8.1067399022232305</v>
      </c>
      <c r="D973">
        <v>8.2545771608983198</v>
      </c>
      <c r="E973">
        <v>8.0437013839317597</v>
      </c>
      <c r="F973">
        <v>8.5742900317011195</v>
      </c>
      <c r="G973">
        <v>7.8289416707684198</v>
      </c>
      <c r="H973">
        <v>9.2763680834207598</v>
      </c>
      <c r="I973">
        <v>8.5262728453395393</v>
      </c>
      <c r="J973">
        <v>8.5538869966632198</v>
      </c>
      <c r="K973">
        <v>8.4465370864046498</v>
      </c>
      <c r="L973">
        <v>8.5243050013209505</v>
      </c>
      <c r="M973">
        <v>8.1423584941645206</v>
      </c>
      <c r="N973">
        <v>8.1405107231340992</v>
      </c>
      <c r="O973">
        <v>8.2304821506377799</v>
      </c>
      <c r="P973">
        <v>8.8231523565447301</v>
      </c>
      <c r="Q973">
        <v>7.1565710053807701</v>
      </c>
    </row>
    <row r="974" spans="1:17">
      <c r="A974" t="s">
        <v>3113</v>
      </c>
      <c r="B974" s="16" t="s">
        <v>3114</v>
      </c>
      <c r="C974">
        <v>6.4669933015946297</v>
      </c>
      <c r="D974">
        <v>6.1768758760752398</v>
      </c>
      <c r="E974">
        <v>5.98496325541152</v>
      </c>
      <c r="F974">
        <v>6.1471629119605797</v>
      </c>
      <c r="G974">
        <v>6.7460963501903599</v>
      </c>
      <c r="H974">
        <v>4.2312229394497098</v>
      </c>
      <c r="I974">
        <v>6.6827849385407099</v>
      </c>
      <c r="J974">
        <v>5.9250173106924402</v>
      </c>
      <c r="K974">
        <v>6.0500919107865396</v>
      </c>
      <c r="L974">
        <v>6.3118397299493596</v>
      </c>
      <c r="M974">
        <v>5.2134656239442299</v>
      </c>
      <c r="N974">
        <v>5.0620011073979203</v>
      </c>
      <c r="O974">
        <v>5.16522943914973</v>
      </c>
      <c r="P974">
        <v>5.3840883141759397</v>
      </c>
      <c r="Q974">
        <v>6.9204191934356096</v>
      </c>
    </row>
    <row r="975" spans="1:17">
      <c r="A975" t="s">
        <v>3115</v>
      </c>
      <c r="B975" s="16" t="s">
        <v>3116</v>
      </c>
      <c r="C975">
        <v>3.3064422771203601</v>
      </c>
      <c r="D975">
        <v>3.4870161193063098</v>
      </c>
      <c r="E975">
        <v>3.4028894668404299</v>
      </c>
      <c r="F975">
        <v>3.6131889974304401</v>
      </c>
      <c r="G975">
        <v>3.33407035458014</v>
      </c>
      <c r="H975">
        <v>2.8218677180984102</v>
      </c>
      <c r="I975">
        <v>3.5089935751222501</v>
      </c>
      <c r="J975">
        <v>3.2517770676889399</v>
      </c>
      <c r="K975">
        <v>3.27554212654834</v>
      </c>
      <c r="L975">
        <v>2.8218677180984102</v>
      </c>
      <c r="M975">
        <v>2.8218677180984102</v>
      </c>
      <c r="N975">
        <v>2.8218677180984102</v>
      </c>
      <c r="O975">
        <v>3.24931794675887</v>
      </c>
      <c r="P975">
        <v>2.8218677180984102</v>
      </c>
      <c r="Q975">
        <v>2.8218677180984102</v>
      </c>
    </row>
    <row r="976" spans="1:17">
      <c r="A976" t="s">
        <v>3117</v>
      </c>
      <c r="B976" s="16" t="s">
        <v>3118</v>
      </c>
      <c r="C976">
        <v>7.3180840145043398</v>
      </c>
      <c r="D976">
        <v>7.2648461032864997</v>
      </c>
      <c r="E976">
        <v>5.8440669982677802</v>
      </c>
      <c r="F976">
        <v>6.6978565227475801</v>
      </c>
      <c r="G976">
        <v>7.8346504813997297</v>
      </c>
      <c r="H976">
        <v>6.7189678865396303</v>
      </c>
      <c r="I976">
        <v>6.5372404831406001</v>
      </c>
      <c r="J976">
        <v>6.1234974359590799</v>
      </c>
      <c r="K976">
        <v>6.91750649248395</v>
      </c>
      <c r="L976">
        <v>5.98142559332394</v>
      </c>
      <c r="M976">
        <v>7.3136838194373404</v>
      </c>
      <c r="N976">
        <v>7.2045612545858004</v>
      </c>
      <c r="O976">
        <v>7.3621748411575298</v>
      </c>
      <c r="P976">
        <v>7.4476120505710899</v>
      </c>
      <c r="Q976">
        <v>6.6375058506955904</v>
      </c>
    </row>
    <row r="977" spans="1:17">
      <c r="A977" t="s">
        <v>3119</v>
      </c>
      <c r="B977" s="16" t="s">
        <v>3120</v>
      </c>
      <c r="C977">
        <v>5.0332205246179997</v>
      </c>
      <c r="D977">
        <v>5.2802736384566202</v>
      </c>
      <c r="E977">
        <v>5.30798454985728</v>
      </c>
      <c r="F977">
        <v>5.0765736551712601</v>
      </c>
      <c r="G977">
        <v>4.7889010218833103</v>
      </c>
      <c r="H977">
        <v>4.6515204620337798</v>
      </c>
      <c r="I977">
        <v>5.66533222304981</v>
      </c>
      <c r="J977">
        <v>5.2529193450356404</v>
      </c>
      <c r="K977">
        <v>5.2559835824799102</v>
      </c>
      <c r="L977">
        <v>5.0935145615262796</v>
      </c>
      <c r="M977">
        <v>4.5794486673888004</v>
      </c>
      <c r="N977">
        <v>4.72039054531127</v>
      </c>
      <c r="O977">
        <v>5.6630803592182</v>
      </c>
      <c r="P977">
        <v>5.1241087123202096</v>
      </c>
      <c r="Q977">
        <v>2.8218677180984102</v>
      </c>
    </row>
    <row r="978" spans="1:17">
      <c r="A978" t="s">
        <v>3121</v>
      </c>
      <c r="B978" s="16" t="e">
        <v>#N/A</v>
      </c>
      <c r="C978">
        <v>8.7220322545155895</v>
      </c>
      <c r="D978">
        <v>8.8114000294192092</v>
      </c>
      <c r="E978">
        <v>8.4120869209992595</v>
      </c>
      <c r="F978">
        <v>8.5715346373041896</v>
      </c>
      <c r="G978">
        <v>8.7334335011761492</v>
      </c>
      <c r="H978">
        <v>9.6544782351107106</v>
      </c>
      <c r="I978">
        <v>9.1144012022260696</v>
      </c>
      <c r="J978">
        <v>9.0725832685764605</v>
      </c>
      <c r="K978">
        <v>8.8963604628925594</v>
      </c>
      <c r="L978">
        <v>8.8413407581471404</v>
      </c>
      <c r="M978">
        <v>9.3435313275797398</v>
      </c>
      <c r="N978">
        <v>9.0054913683298192</v>
      </c>
      <c r="O978">
        <v>9.4855653151072907</v>
      </c>
      <c r="P978">
        <v>9.7271577782844094</v>
      </c>
      <c r="Q978">
        <v>5.09416193408443</v>
      </c>
    </row>
    <row r="979" spans="1:17">
      <c r="A979" t="s">
        <v>3122</v>
      </c>
      <c r="B979" s="16" t="s">
        <v>3123</v>
      </c>
      <c r="C979">
        <v>8.53732547198282</v>
      </c>
      <c r="D979">
        <v>8.4753727228429003</v>
      </c>
      <c r="E979">
        <v>8.3822277666055296</v>
      </c>
      <c r="F979">
        <v>8.6467622320954103</v>
      </c>
      <c r="G979">
        <v>8.2132437936487594</v>
      </c>
      <c r="H979">
        <v>8.5695058286149202</v>
      </c>
      <c r="I979">
        <v>8.2050888955228807</v>
      </c>
      <c r="J979">
        <v>8.4480776175432801</v>
      </c>
      <c r="K979">
        <v>8.6476589065180107</v>
      </c>
      <c r="L979">
        <v>8.1758710014078897</v>
      </c>
      <c r="M979">
        <v>8.0836215793818607</v>
      </c>
      <c r="N979">
        <v>8.1277094761903292</v>
      </c>
      <c r="O979">
        <v>8.2244594109588807</v>
      </c>
      <c r="P979">
        <v>8.1573921489223995</v>
      </c>
      <c r="Q979">
        <v>8.5667227177791094</v>
      </c>
    </row>
    <row r="980" spans="1:17">
      <c r="A980" t="s">
        <v>3124</v>
      </c>
      <c r="B980" s="16" t="s">
        <v>3125</v>
      </c>
      <c r="C980">
        <v>7.3253598602789296</v>
      </c>
      <c r="D980">
        <v>7.3755208346582997</v>
      </c>
      <c r="E980">
        <v>6.8287101228986797</v>
      </c>
      <c r="F980">
        <v>7.0552994912818203</v>
      </c>
      <c r="G980">
        <v>7.4368690074305501</v>
      </c>
      <c r="H980">
        <v>7.3640517828905097</v>
      </c>
      <c r="I980">
        <v>7.37372180216357</v>
      </c>
      <c r="J980">
        <v>7.3441093173726104</v>
      </c>
      <c r="K980">
        <v>7.3133810391736302</v>
      </c>
      <c r="L980">
        <v>7.23140621275585</v>
      </c>
      <c r="M980">
        <v>7.3297557659107397</v>
      </c>
      <c r="N980">
        <v>7.4301215020004001</v>
      </c>
      <c r="O980">
        <v>6.7477358860571703</v>
      </c>
      <c r="P980">
        <v>7.6604357769062297</v>
      </c>
      <c r="Q980">
        <v>6.2843132996066204</v>
      </c>
    </row>
    <row r="981" spans="1:17">
      <c r="A981" t="s">
        <v>3126</v>
      </c>
      <c r="B981" s="16" t="s">
        <v>3127</v>
      </c>
      <c r="C981">
        <v>9.1762204033999506</v>
      </c>
      <c r="D981">
        <v>9.1119314227793904</v>
      </c>
      <c r="E981">
        <v>8.6685944331836495</v>
      </c>
      <c r="F981">
        <v>9.2096009257108005</v>
      </c>
      <c r="G981">
        <v>9.02794776880814</v>
      </c>
      <c r="H981">
        <v>9.2166268215215599</v>
      </c>
      <c r="I981">
        <v>8.7564148114621894</v>
      </c>
      <c r="J981">
        <v>8.8806748209034296</v>
      </c>
      <c r="K981">
        <v>9.2404085218176792</v>
      </c>
      <c r="L981">
        <v>8.7154039576573705</v>
      </c>
      <c r="M981">
        <v>9.2241620839821206</v>
      </c>
      <c r="N981">
        <v>9.3204935041639096</v>
      </c>
      <c r="O981">
        <v>9.3358510615018897</v>
      </c>
      <c r="P981">
        <v>9.0208323976611702</v>
      </c>
      <c r="Q981">
        <v>9.6208993709487292</v>
      </c>
    </row>
    <row r="982" spans="1:17">
      <c r="A982" t="s">
        <v>3128</v>
      </c>
      <c r="B982" s="16" t="s">
        <v>3129</v>
      </c>
      <c r="C982">
        <v>3.98283533271713</v>
      </c>
      <c r="D982">
        <v>4.1197647330598102</v>
      </c>
      <c r="E982">
        <v>4.3035359899866696</v>
      </c>
      <c r="F982">
        <v>3.4706286095040801</v>
      </c>
      <c r="G982">
        <v>3.70007344211845</v>
      </c>
      <c r="H982">
        <v>3.30825032505737</v>
      </c>
      <c r="I982">
        <v>3.5089935751222501</v>
      </c>
      <c r="J982">
        <v>3.7696016503418699</v>
      </c>
      <c r="K982">
        <v>3.7184612093777498</v>
      </c>
      <c r="L982">
        <v>3.8614614459532302</v>
      </c>
      <c r="M982">
        <v>3.6461416973015899</v>
      </c>
      <c r="N982">
        <v>3.5144020463037902</v>
      </c>
      <c r="O982">
        <v>3.9295289699043701</v>
      </c>
      <c r="P982">
        <v>4.0606668341819496</v>
      </c>
      <c r="Q982">
        <v>2.8218677180984102</v>
      </c>
    </row>
    <row r="983" spans="1:17">
      <c r="A983" t="s">
        <v>3130</v>
      </c>
      <c r="B983" s="16" t="s">
        <v>3131</v>
      </c>
      <c r="C983">
        <v>5.69565330414353</v>
      </c>
      <c r="D983">
        <v>5.6620405777712897</v>
      </c>
      <c r="E983">
        <v>5.5841231653957797</v>
      </c>
      <c r="F983">
        <v>5.2586040200005799</v>
      </c>
      <c r="G983">
        <v>5.35182564159728</v>
      </c>
      <c r="H983">
        <v>4.9634301213382797</v>
      </c>
      <c r="I983">
        <v>4.6574362853065301</v>
      </c>
      <c r="J983">
        <v>5.0671121988910901</v>
      </c>
      <c r="K983">
        <v>5.14095204503435</v>
      </c>
      <c r="L983">
        <v>5.79191555479931</v>
      </c>
      <c r="M983">
        <v>5.8665421880889701</v>
      </c>
      <c r="N983">
        <v>5.9619430316236501</v>
      </c>
      <c r="O983">
        <v>5.4042348522540298</v>
      </c>
      <c r="P983">
        <v>5.6354911062640802</v>
      </c>
      <c r="Q983">
        <v>6.2843132996066204</v>
      </c>
    </row>
    <row r="984" spans="1:17">
      <c r="A984" t="s">
        <v>3132</v>
      </c>
      <c r="B984" s="16" t="s">
        <v>3133</v>
      </c>
      <c r="C984">
        <v>9.1313457130171791</v>
      </c>
      <c r="D984">
        <v>9.3109784325241591</v>
      </c>
      <c r="E984">
        <v>9.07227185962115</v>
      </c>
      <c r="F984">
        <v>8.6042568184110504</v>
      </c>
      <c r="G984">
        <v>8.9433579429147905</v>
      </c>
      <c r="H984">
        <v>8.9728271070771903</v>
      </c>
      <c r="I984">
        <v>9.45572639014906</v>
      </c>
      <c r="J984">
        <v>9.0155289118636599</v>
      </c>
      <c r="K984">
        <v>9.5359122216819099</v>
      </c>
      <c r="L984">
        <v>9.0950254226063496</v>
      </c>
      <c r="M984">
        <v>8.7824236171214594</v>
      </c>
      <c r="N984">
        <v>8.2230638122290305</v>
      </c>
      <c r="O984">
        <v>8.9027019538066394</v>
      </c>
      <c r="P984">
        <v>9.6985754844568994</v>
      </c>
      <c r="Q984">
        <v>8.0859864702427604</v>
      </c>
    </row>
    <row r="985" spans="1:17">
      <c r="A985" t="s">
        <v>3134</v>
      </c>
      <c r="B985" s="16" t="e">
        <v>#N/A</v>
      </c>
      <c r="C985">
        <v>3.8862082974622001</v>
      </c>
      <c r="D985">
        <v>4.32650596693877</v>
      </c>
      <c r="E985">
        <v>4.2015349465393896</v>
      </c>
      <c r="F985">
        <v>4.1611154638698196</v>
      </c>
      <c r="G985">
        <v>4.0460446887748596</v>
      </c>
      <c r="H985">
        <v>4.07504641393726</v>
      </c>
      <c r="I985">
        <v>3.6595800418069002</v>
      </c>
      <c r="J985">
        <v>4.0085972383706396</v>
      </c>
      <c r="K985">
        <v>4.0709644767565303</v>
      </c>
      <c r="L985">
        <v>3.8614614459532302</v>
      </c>
      <c r="M985">
        <v>2.8218677180984102</v>
      </c>
      <c r="N985">
        <v>3.6661147186140499</v>
      </c>
      <c r="O985">
        <v>3.9295289699043701</v>
      </c>
      <c r="P985">
        <v>4.0606668341819496</v>
      </c>
      <c r="Q985">
        <v>2.8218677180984102</v>
      </c>
    </row>
    <row r="986" spans="1:17">
      <c r="A986" t="s">
        <v>3135</v>
      </c>
      <c r="B986" s="16" t="s">
        <v>3136</v>
      </c>
      <c r="C986">
        <v>5.2073109135109101</v>
      </c>
      <c r="D986">
        <v>5.4196943085789</v>
      </c>
      <c r="E986">
        <v>6.4001528211462198</v>
      </c>
      <c r="F986">
        <v>5.8485946735515197</v>
      </c>
      <c r="G986">
        <v>6.0755217755122297</v>
      </c>
      <c r="H986">
        <v>5.8554853168058498</v>
      </c>
      <c r="I986">
        <v>5.7346509072572998</v>
      </c>
      <c r="J986">
        <v>6.6931804120656997</v>
      </c>
      <c r="K986">
        <v>5.4363438608835697</v>
      </c>
      <c r="L986">
        <v>5.88986996217022</v>
      </c>
      <c r="M986">
        <v>5.5317988361974697</v>
      </c>
      <c r="N986">
        <v>6.0377449489308699</v>
      </c>
      <c r="O986">
        <v>5.4042348522540298</v>
      </c>
      <c r="P986">
        <v>5.7609673977777103</v>
      </c>
      <c r="Q986">
        <v>5.81282804418474</v>
      </c>
    </row>
    <row r="987" spans="1:17">
      <c r="A987" t="s">
        <v>3137</v>
      </c>
      <c r="B987" s="16" t="s">
        <v>3138</v>
      </c>
      <c r="C987">
        <v>6.0020440008562996</v>
      </c>
      <c r="D987">
        <v>5.8682600105642297</v>
      </c>
      <c r="E987">
        <v>5.98496325541152</v>
      </c>
      <c r="F987">
        <v>5.6714948256673399</v>
      </c>
      <c r="G987">
        <v>5.3186214901221902</v>
      </c>
      <c r="H987">
        <v>6.2314172070097102</v>
      </c>
      <c r="I987">
        <v>6.1921342703290696</v>
      </c>
      <c r="J987">
        <v>5.86275399486005</v>
      </c>
      <c r="K987">
        <v>6.0959187970261004</v>
      </c>
      <c r="L987">
        <v>5.9086648783778699</v>
      </c>
      <c r="M987">
        <v>5.4737980869184701</v>
      </c>
      <c r="N987">
        <v>5.2701073739484503</v>
      </c>
      <c r="O987">
        <v>5.8175797504700597</v>
      </c>
      <c r="P987">
        <v>6.4566563684026503</v>
      </c>
      <c r="Q987">
        <v>5.09416193408443</v>
      </c>
    </row>
    <row r="988" spans="1:17">
      <c r="A988" t="s">
        <v>3139</v>
      </c>
      <c r="B988" s="16" t="s">
        <v>3140</v>
      </c>
      <c r="C988">
        <v>7.34696895994397</v>
      </c>
      <c r="D988">
        <v>7.2503925698015204</v>
      </c>
      <c r="E988">
        <v>8.1120155991633105</v>
      </c>
      <c r="F988">
        <v>6.9400685236489101</v>
      </c>
      <c r="G988">
        <v>8.9032041046346908</v>
      </c>
      <c r="H988">
        <v>6.7300856779471898</v>
      </c>
      <c r="I988">
        <v>7.1754804263673897</v>
      </c>
      <c r="J988">
        <v>6.2131681188238099</v>
      </c>
      <c r="K988">
        <v>7.4302363131994102</v>
      </c>
      <c r="L988">
        <v>7.3380004094259004</v>
      </c>
      <c r="M988">
        <v>8.3945986475123799</v>
      </c>
      <c r="N988">
        <v>8.4796259655997694</v>
      </c>
      <c r="O988">
        <v>8.3923338824994307</v>
      </c>
      <c r="P988">
        <v>5.8760773296446898</v>
      </c>
      <c r="Q988">
        <v>9.1060647157263492</v>
      </c>
    </row>
    <row r="989" spans="1:17">
      <c r="A989" t="s">
        <v>3141</v>
      </c>
      <c r="B989" s="16" t="s">
        <v>3142</v>
      </c>
      <c r="C989">
        <v>5.2395597656514097</v>
      </c>
      <c r="D989">
        <v>5.30932736890502</v>
      </c>
      <c r="E989">
        <v>5.4332085476316498</v>
      </c>
      <c r="F989">
        <v>5.4925318526965601</v>
      </c>
      <c r="G989">
        <v>5.7231188017169998</v>
      </c>
      <c r="H989">
        <v>5.7489183951006302</v>
      </c>
      <c r="I989">
        <v>5.43372981984401</v>
      </c>
      <c r="J989">
        <v>5.7116194873258799</v>
      </c>
      <c r="K989">
        <v>5.6991521110608296</v>
      </c>
      <c r="L989">
        <v>5.4740674480207696</v>
      </c>
      <c r="M989">
        <v>5.305907987925</v>
      </c>
      <c r="N989">
        <v>5.02390968106456</v>
      </c>
      <c r="O989">
        <v>5.5096284263065902</v>
      </c>
      <c r="P989">
        <v>5.9034342564919404</v>
      </c>
      <c r="Q989">
        <v>2.8218677180984102</v>
      </c>
    </row>
    <row r="990" spans="1:17">
      <c r="A990" t="s">
        <v>3143</v>
      </c>
      <c r="B990" s="16" t="e">
        <v>#N/A</v>
      </c>
      <c r="C990">
        <v>3.3064422771203601</v>
      </c>
      <c r="D990">
        <v>3.4870161193063098</v>
      </c>
      <c r="E990">
        <v>2.8218677180984102</v>
      </c>
      <c r="F990">
        <v>2.8218677180984102</v>
      </c>
      <c r="G990">
        <v>3.33407035458014</v>
      </c>
      <c r="H990">
        <v>3.65660975244205</v>
      </c>
      <c r="I990">
        <v>3.5089935751222501</v>
      </c>
      <c r="J990">
        <v>2.8218677180984102</v>
      </c>
      <c r="K990">
        <v>3.27554212654834</v>
      </c>
      <c r="L990">
        <v>3.4877558895723499</v>
      </c>
      <c r="M990">
        <v>2.8218677180984102</v>
      </c>
      <c r="N990">
        <v>3.31389066967124</v>
      </c>
      <c r="O990">
        <v>3.24931794675887</v>
      </c>
      <c r="P990">
        <v>3.9363215208704698</v>
      </c>
      <c r="Q990">
        <v>2.8218677180984102</v>
      </c>
    </row>
    <row r="991" spans="1:17">
      <c r="A991" t="s">
        <v>3144</v>
      </c>
      <c r="B991" s="16" t="s">
        <v>3145</v>
      </c>
      <c r="C991">
        <v>6.6870112423050099</v>
      </c>
      <c r="D991">
        <v>6.7721034966050304</v>
      </c>
      <c r="E991">
        <v>6.8434447610936902</v>
      </c>
      <c r="F991">
        <v>6.72798919168656</v>
      </c>
      <c r="G991">
        <v>6.5922120161147504</v>
      </c>
      <c r="H991">
        <v>6.3945603718070796</v>
      </c>
      <c r="I991">
        <v>6.7056631409512804</v>
      </c>
      <c r="J991">
        <v>6.4206616755516501</v>
      </c>
      <c r="K991">
        <v>6.8919526260035502</v>
      </c>
      <c r="L991">
        <v>6.8248013790819604</v>
      </c>
      <c r="M991">
        <v>6.7700452893327698</v>
      </c>
      <c r="N991">
        <v>6.6795919659621896</v>
      </c>
      <c r="O991">
        <v>6.8843228354682902</v>
      </c>
      <c r="P991">
        <v>5.6354911062640802</v>
      </c>
      <c r="Q991">
        <v>7.6950435514148801</v>
      </c>
    </row>
    <row r="992" spans="1:17">
      <c r="A992" t="s">
        <v>3146</v>
      </c>
      <c r="B992" s="16" t="s">
        <v>3147</v>
      </c>
      <c r="C992">
        <v>5.3901707160280399</v>
      </c>
      <c r="D992">
        <v>5.2505809539486403</v>
      </c>
      <c r="E992">
        <v>5.1699772735735099</v>
      </c>
      <c r="F992">
        <v>4.7023883921396203</v>
      </c>
      <c r="G992">
        <v>5.0599536599459096</v>
      </c>
      <c r="H992">
        <v>5.6573806008778602</v>
      </c>
      <c r="I992">
        <v>5.4886690454658904</v>
      </c>
      <c r="J992">
        <v>4.6702235480772103</v>
      </c>
      <c r="K992">
        <v>5.3362313090937699</v>
      </c>
      <c r="L992">
        <v>5.31160411377655</v>
      </c>
      <c r="M992">
        <v>4.9497083792204704</v>
      </c>
      <c r="N992">
        <v>4.72039054531127</v>
      </c>
      <c r="O992">
        <v>4.6215116313316003</v>
      </c>
      <c r="P992">
        <v>5.3840883141759397</v>
      </c>
      <c r="Q992">
        <v>5.09416193408443</v>
      </c>
    </row>
    <row r="993" spans="1:17">
      <c r="A993" t="s">
        <v>3148</v>
      </c>
      <c r="B993" s="16" t="s">
        <v>3149</v>
      </c>
      <c r="C993">
        <v>8.3647417747855499</v>
      </c>
      <c r="D993">
        <v>8.50302174502926</v>
      </c>
      <c r="E993">
        <v>8.1240957126821698</v>
      </c>
      <c r="F993">
        <v>8.8514214263953601</v>
      </c>
      <c r="G993">
        <v>8.4285141492112103</v>
      </c>
      <c r="H993">
        <v>8.5288727901697197</v>
      </c>
      <c r="I993">
        <v>8.03559529583268</v>
      </c>
      <c r="J993">
        <v>8.6860912210098498</v>
      </c>
      <c r="K993">
        <v>8.0761058993351504</v>
      </c>
      <c r="L993">
        <v>8.0768762799684897</v>
      </c>
      <c r="M993">
        <v>8.3792601362718599</v>
      </c>
      <c r="N993">
        <v>8.0753358847709098</v>
      </c>
      <c r="O993">
        <v>8.18468581607201</v>
      </c>
      <c r="P993">
        <v>8.0885250819963499</v>
      </c>
      <c r="Q993">
        <v>7.3593062614465703</v>
      </c>
    </row>
    <row r="994" spans="1:17">
      <c r="A994" t="s">
        <v>3150</v>
      </c>
      <c r="B994" s="16" t="e">
        <v>#N/A</v>
      </c>
      <c r="C994">
        <v>4.7424302842105197</v>
      </c>
      <c r="D994">
        <v>4.6529177314580599</v>
      </c>
      <c r="E994">
        <v>5.0693649437607</v>
      </c>
      <c r="F994">
        <v>4.4629136307985604</v>
      </c>
      <c r="G994">
        <v>4.975741795846</v>
      </c>
      <c r="H994">
        <v>5.1476173494898996</v>
      </c>
      <c r="I994">
        <v>5.5153350959386502</v>
      </c>
      <c r="J994">
        <v>4.7455649477942696</v>
      </c>
      <c r="K994">
        <v>4.7603034491719001</v>
      </c>
      <c r="L994">
        <v>5.31160411377655</v>
      </c>
      <c r="M994">
        <v>4.6180354178513197</v>
      </c>
      <c r="N994">
        <v>5.0990232116612804</v>
      </c>
      <c r="O994">
        <v>5.2165415310043803</v>
      </c>
      <c r="P994">
        <v>5.6354911062640802</v>
      </c>
      <c r="Q994">
        <v>2.8218677180984102</v>
      </c>
    </row>
    <row r="995" spans="1:17">
      <c r="A995" t="s">
        <v>3151</v>
      </c>
      <c r="B995" s="16" t="e">
        <v>#N/A</v>
      </c>
      <c r="C995">
        <v>6.4931841072364804</v>
      </c>
      <c r="D995">
        <v>6.5295865794184396</v>
      </c>
      <c r="E995">
        <v>6.1611648559293304</v>
      </c>
      <c r="F995">
        <v>6.2756868257125804</v>
      </c>
      <c r="G995">
        <v>6.0559046863048698</v>
      </c>
      <c r="H995">
        <v>6.9264014568771799</v>
      </c>
      <c r="I995">
        <v>6.3462251697709</v>
      </c>
      <c r="J995">
        <v>6.1626255445700204</v>
      </c>
      <c r="K995">
        <v>5.9369845976997899</v>
      </c>
      <c r="L995">
        <v>7.2892387332708299</v>
      </c>
      <c r="M995">
        <v>6.9953362343408001</v>
      </c>
      <c r="N995">
        <v>7.2990745698786101</v>
      </c>
      <c r="O995">
        <v>7.2117528687813603</v>
      </c>
      <c r="P995">
        <v>5.9565984970148804</v>
      </c>
      <c r="Q995">
        <v>6.9204191934356096</v>
      </c>
    </row>
    <row r="996" spans="1:17">
      <c r="A996" t="s">
        <v>3152</v>
      </c>
      <c r="B996" s="16" t="s">
        <v>3153</v>
      </c>
      <c r="C996">
        <v>7.61966073771534</v>
      </c>
      <c r="D996">
        <v>7.8286346676050602</v>
      </c>
      <c r="E996">
        <v>7.7325473351494098</v>
      </c>
      <c r="F996">
        <v>8.0166065363382408</v>
      </c>
      <c r="G996">
        <v>7.7765174914733102</v>
      </c>
      <c r="H996">
        <v>8.9821170763563298</v>
      </c>
      <c r="I996">
        <v>8.0400849453704701</v>
      </c>
      <c r="J996">
        <v>8.4584960011113193</v>
      </c>
      <c r="K996">
        <v>7.7517875700135699</v>
      </c>
      <c r="L996">
        <v>8.1449264998912696</v>
      </c>
      <c r="M996">
        <v>8.2017044837477098</v>
      </c>
      <c r="N996">
        <v>8.2230638122290305</v>
      </c>
      <c r="O996">
        <v>8.0884808420641292</v>
      </c>
      <c r="P996">
        <v>8.1573921489223995</v>
      </c>
      <c r="Q996">
        <v>2.8218677180984102</v>
      </c>
    </row>
    <row r="997" spans="1:17">
      <c r="A997" t="s">
        <v>3154</v>
      </c>
      <c r="B997" s="16" t="s">
        <v>3155</v>
      </c>
      <c r="C997">
        <v>6.5315893522846098</v>
      </c>
      <c r="D997">
        <v>6.6993092668309204</v>
      </c>
      <c r="E997">
        <v>6.2304366762667698</v>
      </c>
      <c r="F997">
        <v>6.0860667200617797</v>
      </c>
      <c r="G997">
        <v>6.4648297334768499</v>
      </c>
      <c r="H997">
        <v>5.60924398810252</v>
      </c>
      <c r="I997">
        <v>6.6239335844977303</v>
      </c>
      <c r="J997">
        <v>5.6937689133072196</v>
      </c>
      <c r="K997">
        <v>6.8394351775703699</v>
      </c>
      <c r="L997">
        <v>6.6914464111632599</v>
      </c>
      <c r="M997">
        <v>6.42447755612789</v>
      </c>
      <c r="N997">
        <v>6.5697898004478699</v>
      </c>
      <c r="O997">
        <v>6.1869642700358201</v>
      </c>
      <c r="P997">
        <v>5.9824449333743104</v>
      </c>
      <c r="Q997">
        <v>5.09416193408443</v>
      </c>
    </row>
    <row r="998" spans="1:17">
      <c r="A998" t="s">
        <v>3156</v>
      </c>
      <c r="B998" s="16" t="s">
        <v>3157</v>
      </c>
      <c r="C998">
        <v>6.3854000850352497</v>
      </c>
      <c r="D998">
        <v>6.1138942084180101</v>
      </c>
      <c r="E998">
        <v>5.7834864418304504</v>
      </c>
      <c r="F998">
        <v>6.1620331155546904</v>
      </c>
      <c r="G998">
        <v>6.3249249403227497</v>
      </c>
      <c r="H998">
        <v>6.2314172070097102</v>
      </c>
      <c r="I998">
        <v>6.1254782290571796</v>
      </c>
      <c r="J998">
        <v>5.8785809350245</v>
      </c>
      <c r="K998">
        <v>6.1973995995060003</v>
      </c>
      <c r="L998">
        <v>5.9635854897431999</v>
      </c>
      <c r="M998">
        <v>6.1965870223575603</v>
      </c>
      <c r="N998">
        <v>6.9466217506702197</v>
      </c>
      <c r="O998">
        <v>6.13606241069352</v>
      </c>
      <c r="P998">
        <v>6.69255918292128</v>
      </c>
      <c r="Q998">
        <v>2.8218677180984102</v>
      </c>
    </row>
    <row r="999" spans="1:17">
      <c r="A999" t="s">
        <v>3158</v>
      </c>
      <c r="B999" s="16" t="e">
        <v>#N/A</v>
      </c>
      <c r="C999">
        <v>3.5040133865677898</v>
      </c>
      <c r="D999">
        <v>3.2942621936663499</v>
      </c>
      <c r="E999">
        <v>3.6381873987360902</v>
      </c>
      <c r="F999">
        <v>3.9277704709105601</v>
      </c>
      <c r="G999">
        <v>3.70007344211845</v>
      </c>
      <c r="H999">
        <v>3.50653555504317</v>
      </c>
      <c r="I999">
        <v>3.6595800418069002</v>
      </c>
      <c r="J999">
        <v>3.2517770676889399</v>
      </c>
      <c r="K999">
        <v>3.91162951239331</v>
      </c>
      <c r="L999">
        <v>4.1211419556762898</v>
      </c>
      <c r="M999">
        <v>3.23818724324593</v>
      </c>
      <c r="N999">
        <v>4.0888472785647796</v>
      </c>
      <c r="O999">
        <v>3.42420286852819</v>
      </c>
      <c r="P999">
        <v>3.6194497939779602</v>
      </c>
      <c r="Q999">
        <v>2.8218677180984102</v>
      </c>
    </row>
    <row r="1000" spans="1:17">
      <c r="A1000" t="s">
        <v>3159</v>
      </c>
      <c r="B1000" s="16" t="s">
        <v>3160</v>
      </c>
      <c r="C1000">
        <v>9.0148894649904996</v>
      </c>
      <c r="D1000">
        <v>9.2342569993091992</v>
      </c>
      <c r="E1000">
        <v>8.6139801654328298</v>
      </c>
      <c r="F1000">
        <v>9.4624893409382196</v>
      </c>
      <c r="G1000">
        <v>9.1381496246861893</v>
      </c>
      <c r="H1000">
        <v>9.5769011913612605</v>
      </c>
      <c r="I1000">
        <v>9.1950787383964006</v>
      </c>
      <c r="J1000">
        <v>9.6329792048946903</v>
      </c>
      <c r="K1000">
        <v>9.1873068779089397</v>
      </c>
      <c r="L1000">
        <v>9.1051042507306192</v>
      </c>
      <c r="M1000">
        <v>9.1702403898350493</v>
      </c>
      <c r="N1000">
        <v>8.7677751474532108</v>
      </c>
      <c r="O1000">
        <v>8.8837258558833998</v>
      </c>
      <c r="P1000">
        <v>9.3860648135083409</v>
      </c>
      <c r="Q1000">
        <v>7.3593062614465703</v>
      </c>
    </row>
    <row r="1001" spans="1:17">
      <c r="A1001" t="s">
        <v>3161</v>
      </c>
      <c r="B1001" s="16" t="s">
        <v>3162</v>
      </c>
      <c r="C1001">
        <v>6.45371507644911</v>
      </c>
      <c r="D1001">
        <v>6.5651840145352196</v>
      </c>
      <c r="E1001">
        <v>6.2527945319371199</v>
      </c>
      <c r="F1001">
        <v>6.51394311452185</v>
      </c>
      <c r="G1001">
        <v>6.0559046863048698</v>
      </c>
      <c r="H1001">
        <v>7.1577378228689899</v>
      </c>
      <c r="I1001">
        <v>6.5625520315167796</v>
      </c>
      <c r="J1001">
        <v>6.8680985443436402</v>
      </c>
      <c r="K1001">
        <v>5.92005741833845</v>
      </c>
      <c r="L1001">
        <v>6.2250380488551196</v>
      </c>
      <c r="M1001">
        <v>5.9390315793501296</v>
      </c>
      <c r="N1001">
        <v>6.1096777107491604</v>
      </c>
      <c r="O1001">
        <v>6.3740501040455104</v>
      </c>
      <c r="P1001">
        <v>6.7973461474338004</v>
      </c>
      <c r="Q1001">
        <v>5.09416193408443</v>
      </c>
    </row>
    <row r="1002" spans="1:17">
      <c r="A1002" t="s">
        <v>3163</v>
      </c>
      <c r="B1002" s="16" t="s">
        <v>3164</v>
      </c>
      <c r="C1002">
        <v>4.5939331348939696</v>
      </c>
      <c r="D1002">
        <v>4.7446882369672698</v>
      </c>
      <c r="E1002">
        <v>5.5841231653957797</v>
      </c>
      <c r="F1002">
        <v>5.3934871370174804</v>
      </c>
      <c r="G1002">
        <v>4.6281296811809298</v>
      </c>
      <c r="H1002">
        <v>4.2312229394497098</v>
      </c>
      <c r="I1002">
        <v>5.0838905074171503</v>
      </c>
      <c r="J1002">
        <v>4.6307624373210201</v>
      </c>
      <c r="K1002">
        <v>4.4401758200780401</v>
      </c>
      <c r="L1002">
        <v>5.3952544827186699</v>
      </c>
      <c r="M1002">
        <v>4.8589754271137497</v>
      </c>
      <c r="N1002">
        <v>5.3632034605234802</v>
      </c>
      <c r="O1002">
        <v>4.7358659530866696</v>
      </c>
      <c r="P1002">
        <v>3.7927642367557501</v>
      </c>
      <c r="Q1002">
        <v>5.09416193408443</v>
      </c>
    </row>
    <row r="1003" spans="1:17">
      <c r="A1003" t="s">
        <v>3165</v>
      </c>
      <c r="B1003" s="16" t="s">
        <v>3166</v>
      </c>
      <c r="C1003">
        <v>3.7779852140208301</v>
      </c>
      <c r="D1003">
        <v>4.1197647330598102</v>
      </c>
      <c r="E1003">
        <v>4.3035359899866696</v>
      </c>
      <c r="F1003">
        <v>4.2284225029819602</v>
      </c>
      <c r="G1003">
        <v>3.9446609719593901</v>
      </c>
      <c r="H1003">
        <v>4.3676565829540399</v>
      </c>
      <c r="I1003">
        <v>4.3728229044696096</v>
      </c>
      <c r="J1003">
        <v>4.0085972383706396</v>
      </c>
      <c r="K1003">
        <v>4.2710437260841099</v>
      </c>
      <c r="L1003">
        <v>5.9272113840861103</v>
      </c>
      <c r="M1003">
        <v>4.4113157068760698</v>
      </c>
      <c r="N1003">
        <v>3.99991931403749</v>
      </c>
      <c r="O1003">
        <v>4.3028205748149997</v>
      </c>
      <c r="P1003">
        <v>3.7927642367557501</v>
      </c>
      <c r="Q1003">
        <v>2.8218677180984102</v>
      </c>
    </row>
    <row r="1004" spans="1:17">
      <c r="A1004" t="s">
        <v>3167</v>
      </c>
      <c r="B1004" s="16" t="e">
        <v>#N/A</v>
      </c>
      <c r="C1004">
        <v>9.4364520935398009</v>
      </c>
      <c r="D1004">
        <v>9.4719381065949904</v>
      </c>
      <c r="E1004">
        <v>9.4462050871548602</v>
      </c>
      <c r="F1004">
        <v>9.7192474052167306</v>
      </c>
      <c r="G1004">
        <v>9.4904193016258205</v>
      </c>
      <c r="H1004">
        <v>9.3976074087065609</v>
      </c>
      <c r="I1004">
        <v>9.7576526279885805</v>
      </c>
      <c r="J1004">
        <v>9.4506656043356791</v>
      </c>
      <c r="K1004">
        <v>9.7471270804211496</v>
      </c>
      <c r="L1004">
        <v>9.6872191855101697</v>
      </c>
      <c r="M1004">
        <v>9.4779666274016598</v>
      </c>
      <c r="N1004">
        <v>9.7233627300947099</v>
      </c>
      <c r="O1004">
        <v>9.2904690931194498</v>
      </c>
      <c r="P1004">
        <v>9.7421732133397008</v>
      </c>
      <c r="Q1004">
        <v>9.2656390107680107</v>
      </c>
    </row>
    <row r="1005" spans="1:17">
      <c r="A1005" t="s">
        <v>3168</v>
      </c>
      <c r="B1005" s="16" t="e">
        <v>#N/A</v>
      </c>
      <c r="C1005">
        <v>2.8218677180984102</v>
      </c>
      <c r="D1005">
        <v>3.4870161193063098</v>
      </c>
      <c r="E1005">
        <v>2.8218677180984102</v>
      </c>
      <c r="F1005">
        <v>3.6131889974304401</v>
      </c>
      <c r="G1005">
        <v>3.33407035458014</v>
      </c>
      <c r="H1005">
        <v>3.50653555504317</v>
      </c>
      <c r="I1005">
        <v>2.8218677180984102</v>
      </c>
      <c r="J1005">
        <v>3.2517770676889399</v>
      </c>
      <c r="K1005">
        <v>2.8218677180984102</v>
      </c>
      <c r="L1005">
        <v>3.29479214013883</v>
      </c>
      <c r="M1005">
        <v>3.5380814202985702</v>
      </c>
      <c r="N1005">
        <v>3.31389066967124</v>
      </c>
      <c r="O1005">
        <v>3.42420286852819</v>
      </c>
      <c r="P1005">
        <v>2.8218677180984102</v>
      </c>
      <c r="Q1005">
        <v>2.8218677180984102</v>
      </c>
    </row>
    <row r="1006" spans="1:17">
      <c r="A1006" t="s">
        <v>3169</v>
      </c>
      <c r="B1006" s="16" t="s">
        <v>3170</v>
      </c>
      <c r="C1006">
        <v>5.8874000292282904</v>
      </c>
      <c r="D1006">
        <v>5.6168575691991496</v>
      </c>
      <c r="E1006">
        <v>7.2711941447598996</v>
      </c>
      <c r="F1006">
        <v>4.9396319138350204</v>
      </c>
      <c r="G1006">
        <v>5.4158963756298002</v>
      </c>
      <c r="H1006">
        <v>3.50653555504317</v>
      </c>
      <c r="I1006">
        <v>5.28584498120492</v>
      </c>
      <c r="J1006">
        <v>4.7816009704995297</v>
      </c>
      <c r="K1006">
        <v>5.6586756958187001</v>
      </c>
      <c r="L1006">
        <v>5.1269350135493204</v>
      </c>
      <c r="M1006">
        <v>4.8272493834176604</v>
      </c>
      <c r="N1006">
        <v>5.0620011073979203</v>
      </c>
      <c r="O1006">
        <v>4.8066714880220998</v>
      </c>
      <c r="P1006">
        <v>4.86023234540618</v>
      </c>
      <c r="Q1006">
        <v>6.6375058506955904</v>
      </c>
    </row>
    <row r="1007" spans="1:17">
      <c r="A1007" t="s">
        <v>3171</v>
      </c>
      <c r="B1007" s="16" t="s">
        <v>3172</v>
      </c>
      <c r="C1007">
        <v>4.99547094075474</v>
      </c>
      <c r="D1007">
        <v>5.09137122556535</v>
      </c>
      <c r="E1007">
        <v>5.12062362366449</v>
      </c>
      <c r="F1007">
        <v>4.6121840845566204</v>
      </c>
      <c r="G1007">
        <v>6.2580314604422798</v>
      </c>
      <c r="H1007">
        <v>3.50653555504317</v>
      </c>
      <c r="I1007">
        <v>5.0838905074171503</v>
      </c>
      <c r="J1007">
        <v>4.1400611729353196</v>
      </c>
      <c r="K1007">
        <v>6.1403051534520099</v>
      </c>
      <c r="L1007">
        <v>5.4993619211439997</v>
      </c>
      <c r="M1007">
        <v>5.72577556549476</v>
      </c>
      <c r="N1007">
        <v>5.4781829866836604</v>
      </c>
      <c r="O1007">
        <v>5.2165415310043803</v>
      </c>
      <c r="P1007">
        <v>4.2713440848041202</v>
      </c>
      <c r="Q1007">
        <v>6.6375058506955904</v>
      </c>
    </row>
    <row r="1008" spans="1:17">
      <c r="A1008" t="s">
        <v>3173</v>
      </c>
      <c r="B1008" s="16" t="s">
        <v>956</v>
      </c>
      <c r="C1008">
        <v>8.1523961586017109</v>
      </c>
      <c r="D1008">
        <v>8.1457259556737203</v>
      </c>
      <c r="E1008">
        <v>8.0626560793255209</v>
      </c>
      <c r="F1008">
        <v>7.89838942043591</v>
      </c>
      <c r="G1008">
        <v>8.02640848532719</v>
      </c>
      <c r="H1008">
        <v>8.4739482481615003</v>
      </c>
      <c r="I1008">
        <v>8.4166379679994598</v>
      </c>
      <c r="J1008">
        <v>8.2790921850890893</v>
      </c>
      <c r="K1008">
        <v>8.2499795122282595</v>
      </c>
      <c r="L1008">
        <v>8.2898720104808898</v>
      </c>
      <c r="M1008">
        <v>8.1086453701514802</v>
      </c>
      <c r="N1008">
        <v>7.9883089262039002</v>
      </c>
      <c r="O1008">
        <v>8.2184113946843897</v>
      </c>
      <c r="P1008">
        <v>8.2284615464917206</v>
      </c>
      <c r="Q1008">
        <v>8.1958182219819093</v>
      </c>
    </row>
    <row r="1009" spans="1:17">
      <c r="A1009" t="s">
        <v>3174</v>
      </c>
      <c r="B1009" s="16" t="s">
        <v>3175</v>
      </c>
      <c r="C1009">
        <v>4.8751772763815904</v>
      </c>
      <c r="D1009">
        <v>4.7881665373273803</v>
      </c>
      <c r="E1009">
        <v>5.1699772735735099</v>
      </c>
      <c r="F1009">
        <v>5.3934871370174804</v>
      </c>
      <c r="G1009">
        <v>6.0360109043049102</v>
      </c>
      <c r="H1009">
        <v>4.43015569855271</v>
      </c>
      <c r="I1009">
        <v>4.6056600831029897</v>
      </c>
      <c r="J1009">
        <v>4.4114342089532403</v>
      </c>
      <c r="K1009">
        <v>5.0476523100685604</v>
      </c>
      <c r="L1009">
        <v>6.0839659041390597</v>
      </c>
      <c r="M1009">
        <v>6.1486975607776104</v>
      </c>
      <c r="N1009">
        <v>6.4369745097016899</v>
      </c>
      <c r="O1009">
        <v>5.5096284263065902</v>
      </c>
      <c r="P1009">
        <v>3.6194497939779602</v>
      </c>
      <c r="Q1009">
        <v>5.81282804418474</v>
      </c>
    </row>
    <row r="1010" spans="1:17">
      <c r="A1010" t="s">
        <v>3176</v>
      </c>
      <c r="B1010" s="16" t="s">
        <v>3177</v>
      </c>
      <c r="C1010">
        <v>5.5764787150916</v>
      </c>
      <c r="D1010">
        <v>5.7482214031963599</v>
      </c>
      <c r="E1010">
        <v>5.5841231653957797</v>
      </c>
      <c r="F1010">
        <v>5.4684342013596101</v>
      </c>
      <c r="G1010">
        <v>5.3186214901221902</v>
      </c>
      <c r="H1010">
        <v>5.5337430520980799</v>
      </c>
      <c r="I1010">
        <v>5.4614747608994199</v>
      </c>
      <c r="J1010">
        <v>5.6387979837976996</v>
      </c>
      <c r="K1010">
        <v>5.5519879823209104</v>
      </c>
      <c r="L1010">
        <v>4.8321653561327897</v>
      </c>
      <c r="M1010">
        <v>4.8589754271137497</v>
      </c>
      <c r="N1010">
        <v>4.8593448344507699</v>
      </c>
      <c r="O1010">
        <v>5.1388149344389698</v>
      </c>
      <c r="P1010">
        <v>5.8481757373421797</v>
      </c>
      <c r="Q1010">
        <v>2.8218677180984102</v>
      </c>
    </row>
    <row r="1011" spans="1:17">
      <c r="A1011" t="s">
        <v>3178</v>
      </c>
      <c r="B1011" s="16" t="s">
        <v>3179</v>
      </c>
      <c r="C1011">
        <v>7.38923628390895</v>
      </c>
      <c r="D1011">
        <v>7.27201870183272</v>
      </c>
      <c r="E1011">
        <v>6.8580293081962402</v>
      </c>
      <c r="F1011">
        <v>7.0473688157521996</v>
      </c>
      <c r="G1011">
        <v>6.6190383231045704</v>
      </c>
      <c r="H1011">
        <v>6.9924445199759599</v>
      </c>
      <c r="I1011">
        <v>6.9832992760965604</v>
      </c>
      <c r="J1011">
        <v>6.9883564776996501</v>
      </c>
      <c r="K1011">
        <v>7.0619431434112201</v>
      </c>
      <c r="L1011">
        <v>6.8729551756282499</v>
      </c>
      <c r="M1011">
        <v>6.6032779300687601</v>
      </c>
      <c r="N1011">
        <v>6.1613208557558696</v>
      </c>
      <c r="O1011">
        <v>6.7392804787759504</v>
      </c>
      <c r="P1011">
        <v>7.2927645970803701</v>
      </c>
      <c r="Q1011">
        <v>5.81282804418474</v>
      </c>
    </row>
    <row r="1012" spans="1:17">
      <c r="A1012" t="s">
        <v>3180</v>
      </c>
      <c r="B1012" s="16" t="s">
        <v>3181</v>
      </c>
      <c r="C1012">
        <v>6.6756381474204201</v>
      </c>
      <c r="D1012">
        <v>7.0479209614188596</v>
      </c>
      <c r="E1012">
        <v>6.5872704820978099</v>
      </c>
      <c r="F1012">
        <v>6.28927369624365</v>
      </c>
      <c r="G1012">
        <v>6.4795586196785599</v>
      </c>
      <c r="H1012">
        <v>6.09974100485673</v>
      </c>
      <c r="I1012">
        <v>6.8148661573379004</v>
      </c>
      <c r="J1012">
        <v>6.47330341731542</v>
      </c>
      <c r="K1012">
        <v>6.63877551665722</v>
      </c>
      <c r="L1012">
        <v>6.4068267027450601</v>
      </c>
      <c r="M1012">
        <v>6.1486975607776104</v>
      </c>
      <c r="N1012">
        <v>5.68277591644026</v>
      </c>
      <c r="O1012">
        <v>6.3630523466685602</v>
      </c>
      <c r="P1012">
        <v>7.3130577291766397</v>
      </c>
      <c r="Q1012">
        <v>5.09416193408443</v>
      </c>
    </row>
    <row r="1013" spans="1:17">
      <c r="A1013" t="s">
        <v>3182</v>
      </c>
      <c r="B1013" s="16" t="e">
        <v>#N/A</v>
      </c>
      <c r="C1013">
        <v>6.2224413490422297</v>
      </c>
      <c r="D1013">
        <v>6.2371739228833798</v>
      </c>
      <c r="E1013">
        <v>6.3595865741919599</v>
      </c>
      <c r="F1013">
        <v>6.1015902381126503</v>
      </c>
      <c r="G1013">
        <v>6.5228532534945796</v>
      </c>
      <c r="H1013">
        <v>6.1671102575993304</v>
      </c>
      <c r="I1013">
        <v>6.3167164806778997</v>
      </c>
      <c r="J1013">
        <v>5.9846364313983802</v>
      </c>
      <c r="K1013">
        <v>6.4987689503714599</v>
      </c>
      <c r="L1013">
        <v>6.1795591598913804</v>
      </c>
      <c r="M1013">
        <v>6.4344689241199804</v>
      </c>
      <c r="N1013">
        <v>6.4369745097016899</v>
      </c>
      <c r="O1013">
        <v>6.5197099732644697</v>
      </c>
      <c r="P1013">
        <v>6.3019488648261204</v>
      </c>
      <c r="Q1013">
        <v>6.9204191934356096</v>
      </c>
    </row>
    <row r="1014" spans="1:17">
      <c r="A1014" t="s">
        <v>3183</v>
      </c>
      <c r="B1014" s="16" t="e">
        <v>#N/A</v>
      </c>
      <c r="C1014">
        <v>4.1513583524311999</v>
      </c>
      <c r="D1014">
        <v>4.2618677800425697</v>
      </c>
      <c r="E1014">
        <v>5.54791781288802</v>
      </c>
      <c r="F1014">
        <v>4.6581111746450903</v>
      </c>
      <c r="G1014">
        <v>3.8309652426265099</v>
      </c>
      <c r="H1014">
        <v>3.7814594184883799</v>
      </c>
      <c r="I1014">
        <v>4.3728229044696096</v>
      </c>
      <c r="J1014">
        <v>4.0085972383706396</v>
      </c>
      <c r="K1014">
        <v>4.3302743077434496</v>
      </c>
      <c r="L1014">
        <v>3.6339073669181099</v>
      </c>
      <c r="M1014">
        <v>3.82485868955618</v>
      </c>
      <c r="N1014">
        <v>3.99991931403749</v>
      </c>
      <c r="O1014">
        <v>3.8507909364900099</v>
      </c>
      <c r="P1014">
        <v>4.0606668341819496</v>
      </c>
      <c r="Q1014">
        <v>2.8218677180984102</v>
      </c>
    </row>
    <row r="1015" spans="1:17">
      <c r="A1015" t="s">
        <v>3184</v>
      </c>
      <c r="B1015" s="16" t="s">
        <v>3185</v>
      </c>
      <c r="C1015">
        <v>3.3064422771203601</v>
      </c>
      <c r="D1015">
        <v>2.8218677180984102</v>
      </c>
      <c r="E1015">
        <v>3.6381873987360902</v>
      </c>
      <c r="F1015">
        <v>3.2825265482838799</v>
      </c>
      <c r="G1015">
        <v>3.33407035458014</v>
      </c>
      <c r="H1015">
        <v>2.8218677180984102</v>
      </c>
      <c r="I1015">
        <v>3.5089935751222501</v>
      </c>
      <c r="J1015">
        <v>3.4276433730071201</v>
      </c>
      <c r="K1015">
        <v>3.8204461843508501</v>
      </c>
      <c r="L1015">
        <v>3.4877558895723499</v>
      </c>
      <c r="M1015">
        <v>2.8218677180984102</v>
      </c>
      <c r="N1015">
        <v>3.31389066967124</v>
      </c>
      <c r="O1015">
        <v>2.8218677180984102</v>
      </c>
      <c r="P1015">
        <v>2.8218677180984102</v>
      </c>
      <c r="Q1015">
        <v>2.8218677180984102</v>
      </c>
    </row>
    <row r="1016" spans="1:17">
      <c r="A1016" t="s">
        <v>3186</v>
      </c>
      <c r="B1016" s="16" t="s">
        <v>3187</v>
      </c>
      <c r="C1016">
        <v>12.352924814797101</v>
      </c>
      <c r="D1016">
        <v>12.6798475156605</v>
      </c>
      <c r="E1016">
        <v>15.662544795911501</v>
      </c>
      <c r="F1016">
        <v>14.240478817754299</v>
      </c>
      <c r="G1016">
        <v>15.264117893643901</v>
      </c>
      <c r="H1016">
        <v>14.259865977423599</v>
      </c>
      <c r="I1016">
        <v>14.4083284800196</v>
      </c>
      <c r="J1016">
        <v>14.7435999442844</v>
      </c>
      <c r="K1016">
        <v>13.508214106607801</v>
      </c>
      <c r="L1016">
        <v>13.0374129448528</v>
      </c>
      <c r="M1016">
        <v>13.4720403883909</v>
      </c>
      <c r="N1016">
        <v>14.934981312284901</v>
      </c>
      <c r="O1016">
        <v>13.922660584475</v>
      </c>
      <c r="P1016">
        <v>14.7762583596102</v>
      </c>
      <c r="Q1016">
        <v>16.2659826815357</v>
      </c>
    </row>
    <row r="1017" spans="1:17">
      <c r="A1017" t="s">
        <v>3188</v>
      </c>
      <c r="B1017" s="16" t="e">
        <v>#N/A</v>
      </c>
      <c r="C1017">
        <v>3.6535616636188299</v>
      </c>
      <c r="D1017">
        <v>3.2942621936663499</v>
      </c>
      <c r="E1017">
        <v>4.0887687455453801</v>
      </c>
      <c r="F1017">
        <v>3.4706286095040801</v>
      </c>
      <c r="G1017">
        <v>3.33407035458014</v>
      </c>
      <c r="H1017">
        <v>3.30825032505737</v>
      </c>
      <c r="I1017">
        <v>3.3100125595866299</v>
      </c>
      <c r="J1017">
        <v>2.8218677180984102</v>
      </c>
      <c r="K1017">
        <v>3.4608708703561399</v>
      </c>
      <c r="L1017">
        <v>3.29479214013883</v>
      </c>
      <c r="M1017">
        <v>3.7404257728686199</v>
      </c>
      <c r="N1017">
        <v>3.9019995236038798</v>
      </c>
      <c r="O1017">
        <v>3.42420286852819</v>
      </c>
      <c r="P1017">
        <v>3.6194497939779602</v>
      </c>
      <c r="Q1017">
        <v>2.8218677180984102</v>
      </c>
    </row>
    <row r="1018" spans="1:17">
      <c r="A1018" t="s">
        <v>3189</v>
      </c>
      <c r="B1018" s="16" t="s">
        <v>3190</v>
      </c>
      <c r="C1018">
        <v>6.1745445797018697</v>
      </c>
      <c r="D1018">
        <v>6.4682081689808504</v>
      </c>
      <c r="E1018">
        <v>5.98496325541152</v>
      </c>
      <c r="F1018">
        <v>6.3935285504750903</v>
      </c>
      <c r="G1018">
        <v>6.1327887893196404</v>
      </c>
      <c r="H1018">
        <v>6.8672647865190601</v>
      </c>
      <c r="I1018">
        <v>6.67120701638986</v>
      </c>
      <c r="J1018">
        <v>6.9219572081632101</v>
      </c>
      <c r="K1018">
        <v>6.1403051534520099</v>
      </c>
      <c r="L1018">
        <v>6.1165539736613903</v>
      </c>
      <c r="M1018">
        <v>6.1847657049973597</v>
      </c>
      <c r="N1018">
        <v>5.8185725375441404</v>
      </c>
      <c r="O1018">
        <v>5.9269450576343701</v>
      </c>
      <c r="P1018">
        <v>7.0114628697230597</v>
      </c>
      <c r="Q1018">
        <v>2.8218677180984102</v>
      </c>
    </row>
    <row r="1019" spans="1:17">
      <c r="A1019" t="s">
        <v>3191</v>
      </c>
      <c r="B1019" s="16" t="s">
        <v>3192</v>
      </c>
      <c r="C1019">
        <v>7.2042789662983404</v>
      </c>
      <c r="D1019">
        <v>7.22104175143473</v>
      </c>
      <c r="E1019">
        <v>6.7987778901780498</v>
      </c>
      <c r="F1019">
        <v>7.28164868981656</v>
      </c>
      <c r="G1019">
        <v>6.6966202244190196</v>
      </c>
      <c r="H1019">
        <v>8.3609580412514006</v>
      </c>
      <c r="I1019">
        <v>7.2157887515971799</v>
      </c>
      <c r="J1019">
        <v>7.4261303639528</v>
      </c>
      <c r="K1019">
        <v>6.9508845053043098</v>
      </c>
      <c r="L1019">
        <v>7.2892387332708299</v>
      </c>
      <c r="M1019">
        <v>7.2016816582674297</v>
      </c>
      <c r="N1019">
        <v>7.3366910045794702</v>
      </c>
      <c r="O1019">
        <v>7.1301899013384098</v>
      </c>
      <c r="P1019">
        <v>7.6839819288491702</v>
      </c>
      <c r="Q1019">
        <v>5.09416193408443</v>
      </c>
    </row>
    <row r="1020" spans="1:17">
      <c r="A1020" t="s">
        <v>3193</v>
      </c>
      <c r="B1020" s="16" t="s">
        <v>3194</v>
      </c>
      <c r="C1020">
        <v>8.4502961012565301</v>
      </c>
      <c r="D1020">
        <v>8.6086017549615406</v>
      </c>
      <c r="E1020">
        <v>8.5967509068450791</v>
      </c>
      <c r="F1020">
        <v>8.8828756651111505</v>
      </c>
      <c r="G1020">
        <v>8.6517674263876199</v>
      </c>
      <c r="H1020">
        <v>8.3716037887339301</v>
      </c>
      <c r="I1020">
        <v>8.3349746844328294</v>
      </c>
      <c r="J1020">
        <v>8.8092213140071909</v>
      </c>
      <c r="K1020">
        <v>8.6272202831858706</v>
      </c>
      <c r="L1020">
        <v>8.5243050013209505</v>
      </c>
      <c r="M1020">
        <v>8.3215797360326906</v>
      </c>
      <c r="N1020">
        <v>8.1319892077847893</v>
      </c>
      <c r="O1020">
        <v>8.3375897652241306</v>
      </c>
      <c r="P1020">
        <v>8.5434520656129394</v>
      </c>
      <c r="Q1020">
        <v>6.6375058506955904</v>
      </c>
    </row>
    <row r="1021" spans="1:17">
      <c r="A1021" t="s">
        <v>3195</v>
      </c>
      <c r="B1021" s="16" t="e">
        <v>#N/A</v>
      </c>
      <c r="C1021">
        <v>4.8751772763815904</v>
      </c>
      <c r="D1021">
        <v>5.0219292506328799</v>
      </c>
      <c r="E1021">
        <v>5.5107356403890702</v>
      </c>
      <c r="F1021">
        <v>3.6131889974304401</v>
      </c>
      <c r="G1021">
        <v>5.2138164621762604</v>
      </c>
      <c r="H1021">
        <v>3.65660975244205</v>
      </c>
      <c r="I1021">
        <v>5.1197440703333399</v>
      </c>
      <c r="J1021">
        <v>4.8839472618639803</v>
      </c>
      <c r="K1021">
        <v>6.0500919107865396</v>
      </c>
      <c r="L1021">
        <v>5.31160411377655</v>
      </c>
      <c r="M1021">
        <v>4.5395912486649097</v>
      </c>
      <c r="N1021">
        <v>4.0888472785647796</v>
      </c>
      <c r="O1021">
        <v>4.8406433623781604</v>
      </c>
      <c r="P1021">
        <v>5.3840883141759397</v>
      </c>
      <c r="Q1021">
        <v>6.9204191934356096</v>
      </c>
    </row>
    <row r="1022" spans="1:17">
      <c r="A1022" t="s">
        <v>3196</v>
      </c>
      <c r="B1022" s="16" t="s">
        <v>3197</v>
      </c>
      <c r="C1022">
        <v>9.8840644863510807</v>
      </c>
      <c r="D1022">
        <v>9.7534201911217604</v>
      </c>
      <c r="E1022">
        <v>9.1422145724256403</v>
      </c>
      <c r="F1022">
        <v>9.5121789171213695</v>
      </c>
      <c r="G1022">
        <v>9.0254560175904697</v>
      </c>
      <c r="H1022">
        <v>9.7689178574370192</v>
      </c>
      <c r="I1022">
        <v>9.5994543927588207</v>
      </c>
      <c r="J1022">
        <v>7.7400368609095596</v>
      </c>
      <c r="K1022">
        <v>9.7914173005754392</v>
      </c>
      <c r="L1022">
        <v>10.3311907815214</v>
      </c>
      <c r="M1022">
        <v>9.9365319519595499</v>
      </c>
      <c r="N1022">
        <v>10.102559881208</v>
      </c>
      <c r="O1022">
        <v>9.7794322683043493</v>
      </c>
      <c r="P1022">
        <v>9.0022400881166593</v>
      </c>
      <c r="Q1022">
        <v>11.2534935894173</v>
      </c>
    </row>
    <row r="1023" spans="1:17">
      <c r="A1023" t="s">
        <v>3198</v>
      </c>
      <c r="B1023" s="16" t="e">
        <v>#N/A</v>
      </c>
      <c r="C1023">
        <v>7.2199840874685703</v>
      </c>
      <c r="D1023">
        <v>7.3887746291273704</v>
      </c>
      <c r="E1023">
        <v>6.0115232870691901</v>
      </c>
      <c r="F1023">
        <v>6.7180153685159896</v>
      </c>
      <c r="G1023">
        <v>7.5522969472107997</v>
      </c>
      <c r="H1023">
        <v>7.14949689066004</v>
      </c>
      <c r="I1023">
        <v>6.8357411278970703</v>
      </c>
      <c r="J1023">
        <v>6.8523309130505803</v>
      </c>
      <c r="K1023">
        <v>6.9259241622594896</v>
      </c>
      <c r="L1023">
        <v>6.29773653830798</v>
      </c>
      <c r="M1023">
        <v>7.2247916331918702</v>
      </c>
      <c r="N1023">
        <v>7.4576891541212902</v>
      </c>
      <c r="O1023">
        <v>7.1809283626765898</v>
      </c>
      <c r="P1023">
        <v>7.8596505864958797</v>
      </c>
      <c r="Q1023">
        <v>5.09416193408443</v>
      </c>
    </row>
    <row r="1024" spans="1:17">
      <c r="A1024" t="s">
        <v>3199</v>
      </c>
      <c r="B1024" s="16" t="s">
        <v>3200</v>
      </c>
      <c r="C1024">
        <v>6.5441645960174801</v>
      </c>
      <c r="D1024">
        <v>6.4040653105614398</v>
      </c>
      <c r="E1024">
        <v>8.3205871723192999</v>
      </c>
      <c r="F1024">
        <v>7.9245512432323704</v>
      </c>
      <c r="G1024">
        <v>7.8684360662305703</v>
      </c>
      <c r="H1024">
        <v>5.5593717733825097</v>
      </c>
      <c r="I1024">
        <v>7.1423986731827496</v>
      </c>
      <c r="J1024">
        <v>8.1043146912120303</v>
      </c>
      <c r="K1024">
        <v>6.4987689503714599</v>
      </c>
      <c r="L1024">
        <v>7.5772147546866897</v>
      </c>
      <c r="M1024">
        <v>6.3630095136639202</v>
      </c>
      <c r="N1024">
        <v>5.7063481960642797</v>
      </c>
      <c r="O1024">
        <v>5.9566877393092801</v>
      </c>
      <c r="P1024">
        <v>6.0078251400104499</v>
      </c>
      <c r="Q1024">
        <v>10.0588468117601</v>
      </c>
    </row>
    <row r="1025" spans="1:17">
      <c r="A1025" t="s">
        <v>3201</v>
      </c>
      <c r="B1025" s="16" t="s">
        <v>3202</v>
      </c>
      <c r="C1025">
        <v>9.1961653813357103</v>
      </c>
      <c r="D1025">
        <v>9.2250651389594207</v>
      </c>
      <c r="E1025">
        <v>9.5120023217415497</v>
      </c>
      <c r="F1025">
        <v>8.8604785788536198</v>
      </c>
      <c r="G1025">
        <v>9.3560811103684305</v>
      </c>
      <c r="H1025">
        <v>8.6030151728755904</v>
      </c>
      <c r="I1025">
        <v>9.7765972105404497</v>
      </c>
      <c r="J1025">
        <v>9.1850485353796394</v>
      </c>
      <c r="K1025">
        <v>9.4642797609835405</v>
      </c>
      <c r="L1025">
        <v>9.2949283476804005</v>
      </c>
      <c r="M1025">
        <v>8.8112795501113208</v>
      </c>
      <c r="N1025">
        <v>8.0886088459516294</v>
      </c>
      <c r="O1025">
        <v>9.1370801615858106</v>
      </c>
      <c r="P1025">
        <v>9.8977830558775608</v>
      </c>
      <c r="Q1025">
        <v>7.1565710053807701</v>
      </c>
    </row>
    <row r="1026" spans="1:17">
      <c r="A1026" t="s">
        <v>3203</v>
      </c>
      <c r="B1026" s="16" t="s">
        <v>3204</v>
      </c>
      <c r="C1026">
        <v>4.1513583524311999</v>
      </c>
      <c r="D1026">
        <v>3.4870161193063098</v>
      </c>
      <c r="E1026">
        <v>3.4028894668404299</v>
      </c>
      <c r="F1026">
        <v>3.6131889974304401</v>
      </c>
      <c r="G1026">
        <v>3.5425260543824399</v>
      </c>
      <c r="H1026">
        <v>2.8218677180984102</v>
      </c>
      <c r="I1026">
        <v>3.6595800418069002</v>
      </c>
      <c r="J1026">
        <v>3.2517770676889399</v>
      </c>
      <c r="K1026">
        <v>3.7184612093777498</v>
      </c>
      <c r="L1026">
        <v>3.7555759297476698</v>
      </c>
      <c r="M1026">
        <v>3.23818724324593</v>
      </c>
      <c r="N1026">
        <v>3.5144020463037902</v>
      </c>
      <c r="O1026">
        <v>3.42420286852819</v>
      </c>
      <c r="P1026">
        <v>2.8218677180984102</v>
      </c>
      <c r="Q1026">
        <v>5.09416193408443</v>
      </c>
    </row>
    <row r="1027" spans="1:17">
      <c r="A1027" t="s">
        <v>3205</v>
      </c>
      <c r="B1027" s="16" t="s">
        <v>3206</v>
      </c>
      <c r="C1027">
        <v>7.3325990548343798</v>
      </c>
      <c r="D1027">
        <v>7.7487132818439504</v>
      </c>
      <c r="E1027">
        <v>7.8608524105655997</v>
      </c>
      <c r="F1027">
        <v>7.60134058068786</v>
      </c>
      <c r="G1027">
        <v>7.3517712000585602</v>
      </c>
      <c r="H1027">
        <v>8.5446367025664607</v>
      </c>
      <c r="I1027">
        <v>7.8739714587440099</v>
      </c>
      <c r="J1027">
        <v>8.3139377837614408</v>
      </c>
      <c r="K1027">
        <v>7.7752155713070898</v>
      </c>
      <c r="L1027">
        <v>7.6340711410823099</v>
      </c>
      <c r="M1027">
        <v>7.4275725551086502</v>
      </c>
      <c r="N1027">
        <v>7.7639597802696203</v>
      </c>
      <c r="O1027">
        <v>7.5949499449751103</v>
      </c>
      <c r="P1027">
        <v>8.3705776148277202</v>
      </c>
      <c r="Q1027">
        <v>7.3593062614465703</v>
      </c>
    </row>
    <row r="1028" spans="1:17">
      <c r="A1028" t="s">
        <v>3207</v>
      </c>
      <c r="B1028" s="16" t="s">
        <v>3208</v>
      </c>
      <c r="C1028">
        <v>3.8862082974622001</v>
      </c>
      <c r="D1028">
        <v>3.7545556144430101</v>
      </c>
      <c r="E1028">
        <v>4.2015349465393896</v>
      </c>
      <c r="F1028">
        <v>3.6131889974304401</v>
      </c>
      <c r="G1028">
        <v>3.70007344211845</v>
      </c>
      <c r="H1028">
        <v>3.65660975244205</v>
      </c>
      <c r="I1028">
        <v>3.7848446501428201</v>
      </c>
      <c r="J1028">
        <v>3.93564812262216</v>
      </c>
      <c r="K1028">
        <v>3.6013796825057902</v>
      </c>
      <c r="L1028">
        <v>3.4877558895723499</v>
      </c>
      <c r="M1028">
        <v>3.4086250003018401</v>
      </c>
      <c r="N1028">
        <v>2.8218677180984102</v>
      </c>
      <c r="O1028">
        <v>3.9295289699043701</v>
      </c>
      <c r="P1028">
        <v>3.3893867502571098</v>
      </c>
      <c r="Q1028">
        <v>2.8218677180984102</v>
      </c>
    </row>
    <row r="1029" spans="1:17">
      <c r="A1029" t="s">
        <v>3209</v>
      </c>
      <c r="B1029" s="16" t="s">
        <v>3210</v>
      </c>
      <c r="C1029">
        <v>8.9505872591151299</v>
      </c>
      <c r="D1029">
        <v>8.6531536894423606</v>
      </c>
      <c r="E1029">
        <v>9.8844611508033609</v>
      </c>
      <c r="F1029">
        <v>8.94166577772347</v>
      </c>
      <c r="G1029">
        <v>9.3698957333166</v>
      </c>
      <c r="H1029">
        <v>7.1902365178252401</v>
      </c>
      <c r="I1029">
        <v>8.3887550479506103</v>
      </c>
      <c r="J1029">
        <v>8.1660201079883805</v>
      </c>
      <c r="K1029">
        <v>9.1519801327954102</v>
      </c>
      <c r="L1029">
        <v>9.1270328174893596</v>
      </c>
      <c r="M1029">
        <v>8.90170965521272</v>
      </c>
      <c r="N1029">
        <v>9.02632330288756</v>
      </c>
      <c r="O1029">
        <v>8.6476579055979901</v>
      </c>
      <c r="P1029">
        <v>7.3819086412154196</v>
      </c>
      <c r="Q1029">
        <v>11.640795446988101</v>
      </c>
    </row>
    <row r="1030" spans="1:17">
      <c r="A1030" t="s">
        <v>3211</v>
      </c>
      <c r="B1030" s="16" t="e">
        <v>#N/A</v>
      </c>
      <c r="C1030">
        <v>3.3064422771203601</v>
      </c>
      <c r="D1030">
        <v>3.2942621936663499</v>
      </c>
      <c r="E1030">
        <v>3.9618875914207199</v>
      </c>
      <c r="F1030">
        <v>2.8218677180984102</v>
      </c>
      <c r="G1030">
        <v>3.70007344211845</v>
      </c>
      <c r="H1030">
        <v>3.30825032505737</v>
      </c>
      <c r="I1030">
        <v>3.9910282299290798</v>
      </c>
      <c r="J1030">
        <v>2.8218677180984102</v>
      </c>
      <c r="K1030">
        <v>3.6013796825057902</v>
      </c>
      <c r="L1030">
        <v>3.29479214013883</v>
      </c>
      <c r="M1030">
        <v>3.23818724324593</v>
      </c>
      <c r="N1030">
        <v>3.6661147186140499</v>
      </c>
      <c r="O1030">
        <v>3.24931794675887</v>
      </c>
      <c r="P1030">
        <v>3.9363215208704698</v>
      </c>
      <c r="Q1030">
        <v>5.09416193408443</v>
      </c>
    </row>
    <row r="1031" spans="1:17">
      <c r="A1031" t="s">
        <v>3212</v>
      </c>
      <c r="B1031" s="16" t="s">
        <v>3213</v>
      </c>
      <c r="C1031">
        <v>6.2687719600529501</v>
      </c>
      <c r="D1031">
        <v>6.2663873915801203</v>
      </c>
      <c r="E1031">
        <v>6.43959429717279</v>
      </c>
      <c r="F1031">
        <v>6.4060387979111102</v>
      </c>
      <c r="G1031">
        <v>6.0360109043049102</v>
      </c>
      <c r="H1031">
        <v>6.9738835018687801</v>
      </c>
      <c r="I1031">
        <v>6.0191991148044197</v>
      </c>
      <c r="J1031">
        <v>6.4938271429004404</v>
      </c>
      <c r="K1031">
        <v>6.0808079045226702</v>
      </c>
      <c r="L1031">
        <v>5.8120628640760099</v>
      </c>
      <c r="M1031">
        <v>6.3734404495726498</v>
      </c>
      <c r="N1031">
        <v>6.3656132514015002</v>
      </c>
      <c r="O1031">
        <v>6.2117448150254297</v>
      </c>
      <c r="P1031">
        <v>6.5281296503970099</v>
      </c>
      <c r="Q1031">
        <v>5.09416193408443</v>
      </c>
    </row>
    <row r="1032" spans="1:17">
      <c r="A1032" t="s">
        <v>3214</v>
      </c>
      <c r="B1032" s="16" t="s">
        <v>3215</v>
      </c>
      <c r="C1032">
        <v>3.5040133865677898</v>
      </c>
      <c r="D1032">
        <v>3.2942621936663499</v>
      </c>
      <c r="E1032">
        <v>3.4028894668404299</v>
      </c>
      <c r="F1032">
        <v>3.2825265482838799</v>
      </c>
      <c r="G1032">
        <v>2.8218677180984102</v>
      </c>
      <c r="H1032">
        <v>2.8218677180984102</v>
      </c>
      <c r="I1032">
        <v>2.8218677180984102</v>
      </c>
      <c r="J1032">
        <v>3.2517770676889399</v>
      </c>
      <c r="K1032">
        <v>3.4608708703561399</v>
      </c>
      <c r="L1032">
        <v>3.6339073669181099</v>
      </c>
      <c r="M1032">
        <v>2.8218677180984102</v>
      </c>
      <c r="N1032">
        <v>2.8218677180984102</v>
      </c>
      <c r="O1032">
        <v>3.24931794675887</v>
      </c>
      <c r="P1032">
        <v>2.8218677180984102</v>
      </c>
      <c r="Q1032">
        <v>2.8218677180984102</v>
      </c>
    </row>
    <row r="1033" spans="1:17">
      <c r="A1033" t="s">
        <v>3216</v>
      </c>
      <c r="B1033" s="16" t="s">
        <v>3217</v>
      </c>
      <c r="C1033">
        <v>7.2736378812628697</v>
      </c>
      <c r="D1033">
        <v>7.1212839136442598</v>
      </c>
      <c r="E1033">
        <v>7.3350308563673403</v>
      </c>
      <c r="F1033">
        <v>6.0222063443531901</v>
      </c>
      <c r="G1033">
        <v>7.34377928768322</v>
      </c>
      <c r="H1033">
        <v>7.6297575578743002</v>
      </c>
      <c r="I1033">
        <v>8.5858089249887097</v>
      </c>
      <c r="J1033">
        <v>7.8351101334248003</v>
      </c>
      <c r="K1033">
        <v>8.1496261775359304</v>
      </c>
      <c r="L1033">
        <v>8.1052872534355096</v>
      </c>
      <c r="M1033">
        <v>7.4024696271077399</v>
      </c>
      <c r="N1033">
        <v>7.8392040544093096</v>
      </c>
      <c r="O1033">
        <v>7.3566713697986597</v>
      </c>
      <c r="P1033">
        <v>8.9707101230519601</v>
      </c>
      <c r="Q1033">
        <v>8.48255560796823</v>
      </c>
    </row>
    <row r="1034" spans="1:17">
      <c r="A1034" t="s">
        <v>3218</v>
      </c>
      <c r="B1034" s="16" t="s">
        <v>3219</v>
      </c>
      <c r="C1034">
        <v>8.3892132678172207</v>
      </c>
      <c r="D1034">
        <v>8.3557809442095898</v>
      </c>
      <c r="E1034">
        <v>8.4267877094700001</v>
      </c>
      <c r="F1034">
        <v>8.2026749013870504</v>
      </c>
      <c r="G1034">
        <v>8.3065341519188003</v>
      </c>
      <c r="H1034">
        <v>8.6298641896015198</v>
      </c>
      <c r="I1034">
        <v>8.7591393398351904</v>
      </c>
      <c r="J1034">
        <v>8.4688396277480305</v>
      </c>
      <c r="K1034">
        <v>8.4111062169257007</v>
      </c>
      <c r="L1034">
        <v>8.4407962491744506</v>
      </c>
      <c r="M1034">
        <v>8.3559419123150906</v>
      </c>
      <c r="N1034">
        <v>8.1574040377676003</v>
      </c>
      <c r="O1034">
        <v>8.4424829930067506</v>
      </c>
      <c r="P1034">
        <v>8.7320551876325592</v>
      </c>
      <c r="Q1034">
        <v>6.2843132996066204</v>
      </c>
    </row>
    <row r="1035" spans="1:17">
      <c r="A1035" t="s">
        <v>3220</v>
      </c>
      <c r="B1035" s="16" t="s">
        <v>3221</v>
      </c>
      <c r="C1035">
        <v>8.5925568451023295</v>
      </c>
      <c r="D1035">
        <v>8.7279530853595109</v>
      </c>
      <c r="E1035">
        <v>8.5967509068450791</v>
      </c>
      <c r="F1035">
        <v>8.5152910761917404</v>
      </c>
      <c r="G1035">
        <v>8.5890200701234107</v>
      </c>
      <c r="H1035">
        <v>8.9182162685152004</v>
      </c>
      <c r="I1035">
        <v>8.8991066666600496</v>
      </c>
      <c r="J1035">
        <v>8.7969604299182294</v>
      </c>
      <c r="K1035">
        <v>8.7946501857651107</v>
      </c>
      <c r="L1035">
        <v>8.6314123463977293</v>
      </c>
      <c r="M1035">
        <v>8.5396242932791999</v>
      </c>
      <c r="N1035">
        <v>8.0930061317527695</v>
      </c>
      <c r="O1035">
        <v>8.5158130523112003</v>
      </c>
      <c r="P1035">
        <v>9.1809422582084199</v>
      </c>
      <c r="Q1035">
        <v>7.6950435514148801</v>
      </c>
    </row>
    <row r="1036" spans="1:17">
      <c r="A1036" t="s">
        <v>3222</v>
      </c>
      <c r="B1036" s="16" t="s">
        <v>3223</v>
      </c>
      <c r="C1036">
        <v>3.5040133865677898</v>
      </c>
      <c r="D1036">
        <v>3.7545556144430101</v>
      </c>
      <c r="E1036">
        <v>3.8152982058547602</v>
      </c>
      <c r="F1036">
        <v>3.7319397910766599</v>
      </c>
      <c r="G1036">
        <v>3.9446609719593901</v>
      </c>
      <c r="H1036">
        <v>3.50653555504317</v>
      </c>
      <c r="I1036">
        <v>3.7848446501428201</v>
      </c>
      <c r="J1036">
        <v>3.93564812262216</v>
      </c>
      <c r="K1036">
        <v>3.4608708703561399</v>
      </c>
      <c r="L1036">
        <v>3.7555759297476698</v>
      </c>
      <c r="M1036">
        <v>3.9727288000471899</v>
      </c>
      <c r="N1036">
        <v>3.79229116939824</v>
      </c>
      <c r="O1036">
        <v>3.42420286852819</v>
      </c>
      <c r="P1036">
        <v>3.6194497939779602</v>
      </c>
      <c r="Q1036">
        <v>2.8218677180984102</v>
      </c>
    </row>
    <row r="1037" spans="1:17">
      <c r="A1037" t="s">
        <v>3224</v>
      </c>
      <c r="B1037" s="16" t="e">
        <v>#N/A</v>
      </c>
      <c r="C1037">
        <v>5.4731326598032704</v>
      </c>
      <c r="D1037">
        <v>4.9857818498749902</v>
      </c>
      <c r="E1037">
        <v>5.2175717649130604</v>
      </c>
      <c r="F1037">
        <v>5.8850772639156403</v>
      </c>
      <c r="G1037">
        <v>5.7231188017169998</v>
      </c>
      <c r="H1037">
        <v>4.7946750266686298</v>
      </c>
      <c r="I1037">
        <v>5.2542284300769104</v>
      </c>
      <c r="J1037">
        <v>5.3940013956727002</v>
      </c>
      <c r="K1037">
        <v>5.3872068501715296</v>
      </c>
      <c r="L1037">
        <v>5.2224425229396996</v>
      </c>
      <c r="M1037">
        <v>5.0616059647101501</v>
      </c>
      <c r="N1037">
        <v>4.5639913292833096</v>
      </c>
      <c r="O1037">
        <v>5.0275607712213803</v>
      </c>
      <c r="P1037">
        <v>4.5271021320563003</v>
      </c>
      <c r="Q1037">
        <v>6.2843132996066204</v>
      </c>
    </row>
    <row r="1038" spans="1:17">
      <c r="A1038" t="s">
        <v>3225</v>
      </c>
      <c r="B1038" s="16" t="s">
        <v>3226</v>
      </c>
      <c r="C1038">
        <v>9.2562981117832006</v>
      </c>
      <c r="D1038">
        <v>9.2488432053683898</v>
      </c>
      <c r="E1038">
        <v>9.2314193548441192</v>
      </c>
      <c r="F1038">
        <v>9.2600912106975208</v>
      </c>
      <c r="G1038">
        <v>9.2405253840832504</v>
      </c>
      <c r="H1038">
        <v>9.3154762543323706</v>
      </c>
      <c r="I1038">
        <v>9.2676602499733605</v>
      </c>
      <c r="J1038">
        <v>9.1581431085079892</v>
      </c>
      <c r="K1038">
        <v>9.3442171333844204</v>
      </c>
      <c r="L1038">
        <v>9.3535935927389104</v>
      </c>
      <c r="M1038">
        <v>9.28850538026831</v>
      </c>
      <c r="N1038">
        <v>9.4112764562704303</v>
      </c>
      <c r="O1038">
        <v>9.3048049462376703</v>
      </c>
      <c r="P1038">
        <v>9.2820184056273405</v>
      </c>
      <c r="Q1038">
        <v>9.4541791636288703</v>
      </c>
    </row>
    <row r="1039" spans="1:17">
      <c r="A1039" t="s">
        <v>3227</v>
      </c>
      <c r="B1039" s="16" t="e">
        <v>#N/A</v>
      </c>
      <c r="C1039">
        <v>6.5061011689220098</v>
      </c>
      <c r="D1039">
        <v>6.4682081689808504</v>
      </c>
      <c r="E1039">
        <v>6.2964799255411696</v>
      </c>
      <c r="F1039">
        <v>6.6356155302240598</v>
      </c>
      <c r="G1039">
        <v>6.7821116076966099</v>
      </c>
      <c r="H1039">
        <v>7.0643756118801804</v>
      </c>
      <c r="I1039">
        <v>6.8253416930992303</v>
      </c>
      <c r="J1039">
        <v>6.7791452400924399</v>
      </c>
      <c r="K1039">
        <v>6.1973995995060003</v>
      </c>
      <c r="L1039">
        <v>6.5912491228452401</v>
      </c>
      <c r="M1039">
        <v>6.98859549043756</v>
      </c>
      <c r="N1039">
        <v>6.5949304227929604</v>
      </c>
      <c r="O1039">
        <v>7.3676573209893501</v>
      </c>
      <c r="P1039">
        <v>7.1191899593250501</v>
      </c>
      <c r="Q1039">
        <v>2.8218677180984102</v>
      </c>
    </row>
    <row r="1040" spans="1:17">
      <c r="A1040" t="s">
        <v>3228</v>
      </c>
      <c r="B1040" s="16" t="s">
        <v>3229</v>
      </c>
      <c r="C1040">
        <v>5.69565330414353</v>
      </c>
      <c r="D1040">
        <v>5.6620405777712897</v>
      </c>
      <c r="E1040">
        <v>5.7834864418304504</v>
      </c>
      <c r="F1040">
        <v>4.8265290176055897</v>
      </c>
      <c r="G1040">
        <v>5.2845830866371397</v>
      </c>
      <c r="H1040">
        <v>4.4894640760069198</v>
      </c>
      <c r="I1040">
        <v>5.9436150510419798</v>
      </c>
      <c r="J1040">
        <v>4.9163232079064798</v>
      </c>
      <c r="K1040">
        <v>6.0027256129859996</v>
      </c>
      <c r="L1040">
        <v>5.4740674480207696</v>
      </c>
      <c r="M1040">
        <v>5.2134656239442299</v>
      </c>
      <c r="N1040">
        <v>5.1701050316186601</v>
      </c>
      <c r="O1040">
        <v>5.4042348522540298</v>
      </c>
      <c r="P1040">
        <v>6.1737439525172801</v>
      </c>
      <c r="Q1040">
        <v>2.8218677180984102</v>
      </c>
    </row>
    <row r="1041" spans="1:17">
      <c r="A1041" t="s">
        <v>3230</v>
      </c>
      <c r="B1041" s="16" t="s">
        <v>3231</v>
      </c>
      <c r="C1041">
        <v>6.9919266040793202</v>
      </c>
      <c r="D1041">
        <v>7.3887746291273704</v>
      </c>
      <c r="E1041">
        <v>7.3556947774122898</v>
      </c>
      <c r="F1041">
        <v>7.3732401332408797</v>
      </c>
      <c r="G1041">
        <v>6.98102650971747</v>
      </c>
      <c r="H1041">
        <v>8.5000559422758606</v>
      </c>
      <c r="I1041">
        <v>7.8434668651217896</v>
      </c>
      <c r="J1041">
        <v>8.0808980328438906</v>
      </c>
      <c r="K1041">
        <v>7.3637457781898901</v>
      </c>
      <c r="L1041">
        <v>7.4750825912029004</v>
      </c>
      <c r="M1041">
        <v>7.8061016126687397</v>
      </c>
      <c r="N1041">
        <v>7.4161369070952396</v>
      </c>
      <c r="O1041">
        <v>7.9272334968273901</v>
      </c>
      <c r="P1041">
        <v>8.2231173919131209</v>
      </c>
      <c r="Q1041">
        <v>6.6375058506955904</v>
      </c>
    </row>
    <row r="1042" spans="1:17">
      <c r="A1042" t="s">
        <v>3232</v>
      </c>
      <c r="B1042" s="16" t="e">
        <v>#N/A</v>
      </c>
      <c r="C1042">
        <v>7.9368589542794101</v>
      </c>
      <c r="D1042">
        <v>7.8188837629571299</v>
      </c>
      <c r="E1042">
        <v>8.2616696238133507</v>
      </c>
      <c r="F1042">
        <v>7.8215741329266102</v>
      </c>
      <c r="G1042">
        <v>8.1777647339694806</v>
      </c>
      <c r="H1042">
        <v>6.1996287017922898</v>
      </c>
      <c r="I1042">
        <v>8.0534705485444196</v>
      </c>
      <c r="J1042">
        <v>6.9738646069234704</v>
      </c>
      <c r="K1042">
        <v>8.3248814631797607</v>
      </c>
      <c r="L1042">
        <v>7.66713700139832</v>
      </c>
      <c r="M1042">
        <v>7.6008512731656497</v>
      </c>
      <c r="N1042">
        <v>7.4090932684121098</v>
      </c>
      <c r="O1042">
        <v>7.3456008027506297</v>
      </c>
      <c r="P1042">
        <v>7.4384076816199602</v>
      </c>
      <c r="Q1042">
        <v>9.2656390107680107</v>
      </c>
    </row>
    <row r="1043" spans="1:17">
      <c r="A1043" t="s">
        <v>3233</v>
      </c>
      <c r="B1043" s="16" t="e">
        <v>#N/A</v>
      </c>
      <c r="C1043">
        <v>4.5401401503132401</v>
      </c>
      <c r="D1043">
        <v>4.3876263279161201</v>
      </c>
      <c r="E1043">
        <v>4.7104489803388701</v>
      </c>
      <c r="F1043">
        <v>4.4086599646307301</v>
      </c>
      <c r="G1043">
        <v>4.5695203052827997</v>
      </c>
      <c r="H1043">
        <v>4.6515204620337798</v>
      </c>
      <c r="I1043">
        <v>4.92982830720526</v>
      </c>
      <c r="J1043">
        <v>4.8166378297689096</v>
      </c>
      <c r="K1043">
        <v>4.6332418030731697</v>
      </c>
      <c r="L1043">
        <v>4.8321653561327897</v>
      </c>
      <c r="M1043">
        <v>4.4983624523483101</v>
      </c>
      <c r="N1043">
        <v>4.3841781814921204</v>
      </c>
      <c r="O1043">
        <v>4.3028205748149997</v>
      </c>
      <c r="P1043">
        <v>5.1710851092644097</v>
      </c>
      <c r="Q1043">
        <v>2.8218677180984102</v>
      </c>
    </row>
    <row r="1044" spans="1:17">
      <c r="A1044" t="s">
        <v>3234</v>
      </c>
      <c r="B1044" s="16" t="s">
        <v>3235</v>
      </c>
      <c r="C1044">
        <v>7.7869779048302803</v>
      </c>
      <c r="D1044">
        <v>7.65315655529779</v>
      </c>
      <c r="E1044">
        <v>7.3659163892137602</v>
      </c>
      <c r="F1044">
        <v>7.3540988198108801</v>
      </c>
      <c r="G1044">
        <v>7.5383649616635902</v>
      </c>
      <c r="H1044">
        <v>7.9037323290670702</v>
      </c>
      <c r="I1044">
        <v>7.8485960504563597</v>
      </c>
      <c r="J1044">
        <v>7.4314355749538601</v>
      </c>
      <c r="K1044">
        <v>7.7470558684661102</v>
      </c>
      <c r="L1044">
        <v>7.5360347008330999</v>
      </c>
      <c r="M1044">
        <v>7.7071318379341101</v>
      </c>
      <c r="N1044">
        <v>7.3514661522358002</v>
      </c>
      <c r="O1044">
        <v>7.8313858293162903</v>
      </c>
      <c r="P1044">
        <v>7.8177017289439403</v>
      </c>
      <c r="Q1044">
        <v>7.5369478347710803</v>
      </c>
    </row>
    <row r="1045" spans="1:17">
      <c r="A1045" t="s">
        <v>3236</v>
      </c>
      <c r="B1045" s="16" t="e">
        <v>#N/A</v>
      </c>
      <c r="C1045">
        <v>5.9835742193669397</v>
      </c>
      <c r="D1045">
        <v>6.2371739228833798</v>
      </c>
      <c r="E1045">
        <v>5.98496325541152</v>
      </c>
      <c r="F1045">
        <v>5.53949510715674</v>
      </c>
      <c r="G1045">
        <v>6.5369974430488398</v>
      </c>
      <c r="H1045">
        <v>5.3093855619154802</v>
      </c>
      <c r="I1045">
        <v>6.1921342703290696</v>
      </c>
      <c r="J1045">
        <v>5.9991545241956699</v>
      </c>
      <c r="K1045">
        <v>6.4644097944759897</v>
      </c>
      <c r="L1045">
        <v>6.1325703953714701</v>
      </c>
      <c r="M1045">
        <v>6.4737476800511802</v>
      </c>
      <c r="N1045">
        <v>5.7063481960642797</v>
      </c>
      <c r="O1045">
        <v>6.1617422448561596</v>
      </c>
      <c r="P1045">
        <v>5.5682221171507997</v>
      </c>
      <c r="Q1045">
        <v>7.1565710053807701</v>
      </c>
    </row>
    <row r="1046" spans="1:17">
      <c r="A1046" t="s">
        <v>3237</v>
      </c>
      <c r="B1046" s="16" t="e">
        <v>#N/A</v>
      </c>
      <c r="C1046">
        <v>4.0706176854441196</v>
      </c>
      <c r="D1046">
        <v>3.8603343823973102</v>
      </c>
      <c r="E1046">
        <v>3.6381873987360902</v>
      </c>
      <c r="F1046">
        <v>3.4706286095040801</v>
      </c>
      <c r="G1046">
        <v>4.88571169002517</v>
      </c>
      <c r="H1046">
        <v>3.8900437060628099</v>
      </c>
      <c r="I1046">
        <v>3.6595800418069002</v>
      </c>
      <c r="J1046">
        <v>3.5611359966351301</v>
      </c>
      <c r="K1046">
        <v>4.3865415857412602</v>
      </c>
      <c r="L1046">
        <v>2.8218677180984102</v>
      </c>
      <c r="M1046">
        <v>4.6554405993468704</v>
      </c>
      <c r="N1046">
        <v>4.4472252118161997</v>
      </c>
      <c r="O1046">
        <v>4.3540657995344203</v>
      </c>
      <c r="P1046">
        <v>3.7927642367557501</v>
      </c>
      <c r="Q1046">
        <v>2.8218677180984102</v>
      </c>
    </row>
    <row r="1047" spans="1:17">
      <c r="A1047" t="s">
        <v>3238</v>
      </c>
      <c r="B1047" s="16" t="s">
        <v>3239</v>
      </c>
      <c r="C1047">
        <v>7.4030536541110497</v>
      </c>
      <c r="D1047">
        <v>7.50286219085078</v>
      </c>
      <c r="E1047">
        <v>7.2492690045942503</v>
      </c>
      <c r="F1047">
        <v>7.4291807619964398</v>
      </c>
      <c r="G1047">
        <v>7.2697786914859499</v>
      </c>
      <c r="H1047">
        <v>8.2030197297455398</v>
      </c>
      <c r="I1047">
        <v>7.5224439994532499</v>
      </c>
      <c r="J1047">
        <v>7.62903564147254</v>
      </c>
      <c r="K1047">
        <v>7.4937875375818299</v>
      </c>
      <c r="L1047">
        <v>7.6059237564588296</v>
      </c>
      <c r="M1047">
        <v>7.7554870718705198</v>
      </c>
      <c r="N1047">
        <v>7.6189576860498001</v>
      </c>
      <c r="O1047">
        <v>8.0066062038094596</v>
      </c>
      <c r="P1047">
        <v>7.9530256707027496</v>
      </c>
      <c r="Q1047">
        <v>6.2843132996066204</v>
      </c>
    </row>
    <row r="1048" spans="1:17">
      <c r="A1048" t="s">
        <v>3240</v>
      </c>
      <c r="B1048" s="16" t="s">
        <v>3241</v>
      </c>
      <c r="C1048">
        <v>6.8973229715324003</v>
      </c>
      <c r="D1048">
        <v>7.1986281877788398</v>
      </c>
      <c r="E1048">
        <v>6.7987778901780498</v>
      </c>
      <c r="F1048">
        <v>7.28164868981656</v>
      </c>
      <c r="G1048">
        <v>6.8287638097852401</v>
      </c>
      <c r="H1048">
        <v>7.5062591777923702</v>
      </c>
      <c r="I1048">
        <v>7.5975181553448996</v>
      </c>
      <c r="J1048">
        <v>7.5037238996309803</v>
      </c>
      <c r="K1048">
        <v>7.3882814394824097</v>
      </c>
      <c r="L1048">
        <v>7.5240491607406703</v>
      </c>
      <c r="M1048">
        <v>7.1841017988793396</v>
      </c>
      <c r="N1048">
        <v>7.2207516763421502</v>
      </c>
      <c r="O1048">
        <v>6.9369852176038096</v>
      </c>
      <c r="P1048">
        <v>7.7671649027854004</v>
      </c>
      <c r="Q1048">
        <v>5.09416193408443</v>
      </c>
    </row>
    <row r="1049" spans="1:17">
      <c r="A1049" t="s">
        <v>3242</v>
      </c>
      <c r="B1049" s="16" t="e">
        <v>#N/A</v>
      </c>
      <c r="C1049">
        <v>6.2838851673630796</v>
      </c>
      <c r="D1049">
        <v>5.9429245670536996</v>
      </c>
      <c r="E1049">
        <v>6.2748053550712104</v>
      </c>
      <c r="F1049">
        <v>6.7959238383915404</v>
      </c>
      <c r="G1049">
        <v>6.5369974430488398</v>
      </c>
      <c r="H1049">
        <v>5.7489183951006302</v>
      </c>
      <c r="I1049">
        <v>6.27127081030204</v>
      </c>
      <c r="J1049">
        <v>6.0135244304895803</v>
      </c>
      <c r="K1049">
        <v>6.3808592862911402</v>
      </c>
      <c r="L1049">
        <v>6.3668925874454603</v>
      </c>
      <c r="M1049">
        <v>6.2877668157501896</v>
      </c>
      <c r="N1049">
        <v>6.5181390580775203</v>
      </c>
      <c r="O1049">
        <v>6.1869642700358201</v>
      </c>
      <c r="P1049">
        <v>6.3619539041930198</v>
      </c>
      <c r="Q1049">
        <v>5.09416193408443</v>
      </c>
    </row>
    <row r="1050" spans="1:17">
      <c r="A1050" t="s">
        <v>3243</v>
      </c>
      <c r="B1050" s="16" t="e">
        <v>#N/A</v>
      </c>
      <c r="C1050">
        <v>9.1062670474170506</v>
      </c>
      <c r="D1050">
        <v>9.1079364268165399</v>
      </c>
      <c r="E1050">
        <v>9.3822976205097603</v>
      </c>
      <c r="F1050">
        <v>9.1387873881986206</v>
      </c>
      <c r="G1050">
        <v>9.0353972949039107</v>
      </c>
      <c r="H1050">
        <v>9.2592772812023192</v>
      </c>
      <c r="I1050">
        <v>9.2503385586570097</v>
      </c>
      <c r="J1050">
        <v>9.1420787053961892</v>
      </c>
      <c r="K1050">
        <v>9.3705799888706895</v>
      </c>
      <c r="L1050">
        <v>9.0930011770993495</v>
      </c>
      <c r="M1050">
        <v>8.7045784659695506</v>
      </c>
      <c r="N1050">
        <v>8.4896634631825307</v>
      </c>
      <c r="O1050">
        <v>8.7114725585954105</v>
      </c>
      <c r="P1050">
        <v>9.5656153699656592</v>
      </c>
      <c r="Q1050">
        <v>6.9204191934356096</v>
      </c>
    </row>
    <row r="1051" spans="1:17">
      <c r="A1051" t="s">
        <v>3244</v>
      </c>
      <c r="B1051" s="16" t="s">
        <v>3245</v>
      </c>
      <c r="C1051">
        <v>7.0458303086313601</v>
      </c>
      <c r="D1051">
        <v>7.24311090015064</v>
      </c>
      <c r="E1051">
        <v>7.7404196544680097</v>
      </c>
      <c r="F1051">
        <v>7.1619585846034699</v>
      </c>
      <c r="G1051">
        <v>7.3754837261365198</v>
      </c>
      <c r="H1051">
        <v>7.1412083773946096</v>
      </c>
      <c r="I1051">
        <v>7.1998009364913598</v>
      </c>
      <c r="J1051">
        <v>7.3441093173726104</v>
      </c>
      <c r="K1051">
        <v>7.1290497562884898</v>
      </c>
      <c r="L1051">
        <v>6.4709898055546704</v>
      </c>
      <c r="M1051">
        <v>6.6032779300687601</v>
      </c>
      <c r="N1051">
        <v>6.22737111333391</v>
      </c>
      <c r="O1051">
        <v>6.8454850755211298</v>
      </c>
      <c r="P1051">
        <v>7.1306752673032401</v>
      </c>
      <c r="Q1051">
        <v>6.2843132996066204</v>
      </c>
    </row>
    <row r="1052" spans="1:17">
      <c r="A1052" t="s">
        <v>3246</v>
      </c>
      <c r="B1052" s="16" t="s">
        <v>3247</v>
      </c>
      <c r="C1052">
        <v>6.15821198786825</v>
      </c>
      <c r="D1052">
        <v>6.4682081689808504</v>
      </c>
      <c r="E1052">
        <v>6.8580293081962402</v>
      </c>
      <c r="F1052">
        <v>6.4060387979111102</v>
      </c>
      <c r="G1052">
        <v>6.1697170733324498</v>
      </c>
      <c r="H1052">
        <v>6.2156121062574901</v>
      </c>
      <c r="I1052">
        <v>6.6827849385407099</v>
      </c>
      <c r="J1052">
        <v>6.7538939608274298</v>
      </c>
      <c r="K1052">
        <v>6.5971409309639002</v>
      </c>
      <c r="L1052">
        <v>6.3936395210192902</v>
      </c>
      <c r="M1052">
        <v>6.0736776114072404</v>
      </c>
      <c r="N1052">
        <v>5.9224530860225002</v>
      </c>
      <c r="O1052">
        <v>6.2360993360692198</v>
      </c>
      <c r="P1052">
        <v>6.69255918292128</v>
      </c>
      <c r="Q1052">
        <v>5.81282804418474</v>
      </c>
    </row>
    <row r="1053" spans="1:17">
      <c r="A1053" t="s">
        <v>3248</v>
      </c>
      <c r="B1053" s="16" t="s">
        <v>3249</v>
      </c>
      <c r="C1053">
        <v>8.2045522519696394</v>
      </c>
      <c r="D1053">
        <v>8.2290457004390394</v>
      </c>
      <c r="E1053">
        <v>8.0180341608702506</v>
      </c>
      <c r="F1053">
        <v>8.2308955806663402</v>
      </c>
      <c r="G1053">
        <v>8.0511314659306006</v>
      </c>
      <c r="H1053">
        <v>8.3430385120439698</v>
      </c>
      <c r="I1053">
        <v>8.1354747143769792</v>
      </c>
      <c r="J1053">
        <v>8.5169830678798899</v>
      </c>
      <c r="K1053">
        <v>7.9335040014701397</v>
      </c>
      <c r="L1053">
        <v>8.3689830480424501</v>
      </c>
      <c r="M1053">
        <v>8.4616710428135793</v>
      </c>
      <c r="N1053">
        <v>8.1234169947229091</v>
      </c>
      <c r="O1053">
        <v>8.4398866144422104</v>
      </c>
      <c r="P1053">
        <v>8.2443761201780408</v>
      </c>
      <c r="Q1053">
        <v>7.5369478347710803</v>
      </c>
    </row>
    <row r="1054" spans="1:17">
      <c r="A1054" t="s">
        <v>3250</v>
      </c>
      <c r="B1054" s="16" t="e">
        <v>#N/A</v>
      </c>
      <c r="C1054">
        <v>3.3064422771203601</v>
      </c>
      <c r="D1054">
        <v>2.8218677180984102</v>
      </c>
      <c r="E1054">
        <v>3.6381873987360902</v>
      </c>
      <c r="F1054">
        <v>3.6131889974304401</v>
      </c>
      <c r="G1054">
        <v>3.33407035458014</v>
      </c>
      <c r="H1054">
        <v>2.8218677180984102</v>
      </c>
      <c r="I1054">
        <v>3.3100125595866299</v>
      </c>
      <c r="J1054">
        <v>3.2517770676889399</v>
      </c>
      <c r="K1054">
        <v>3.4608708703561399</v>
      </c>
      <c r="L1054">
        <v>3.29479214013883</v>
      </c>
      <c r="M1054">
        <v>2.8218677180984102</v>
      </c>
      <c r="N1054">
        <v>2.8218677180984102</v>
      </c>
      <c r="O1054">
        <v>3.24931794675887</v>
      </c>
      <c r="P1054">
        <v>3.3893867502571098</v>
      </c>
      <c r="Q1054">
        <v>2.8218677180984102</v>
      </c>
    </row>
    <row r="1055" spans="1:17">
      <c r="A1055" t="s">
        <v>3251</v>
      </c>
      <c r="B1055" s="16" t="s">
        <v>3252</v>
      </c>
      <c r="C1055">
        <v>2.8218677180984102</v>
      </c>
      <c r="D1055">
        <v>2.8218677180984102</v>
      </c>
      <c r="E1055">
        <v>3.4028894668404299</v>
      </c>
      <c r="F1055">
        <v>3.6131889974304401</v>
      </c>
      <c r="G1055">
        <v>2.8218677180984102</v>
      </c>
      <c r="H1055">
        <v>3.50653555504317</v>
      </c>
      <c r="I1055">
        <v>2.8218677180984102</v>
      </c>
      <c r="J1055">
        <v>3.2517770676889399</v>
      </c>
      <c r="K1055">
        <v>2.8218677180984102</v>
      </c>
      <c r="L1055">
        <v>3.29479214013883</v>
      </c>
      <c r="M1055">
        <v>3.6461416973015899</v>
      </c>
      <c r="N1055">
        <v>3.6661147186140499</v>
      </c>
      <c r="O1055">
        <v>3.42420286852819</v>
      </c>
      <c r="P1055">
        <v>2.8218677180984102</v>
      </c>
      <c r="Q1055">
        <v>2.8218677180984102</v>
      </c>
    </row>
    <row r="1056" spans="1:17">
      <c r="A1056" t="s">
        <v>3253</v>
      </c>
      <c r="B1056" s="16" t="s">
        <v>3254</v>
      </c>
      <c r="C1056">
        <v>6.9641953269213799</v>
      </c>
      <c r="D1056">
        <v>6.9968414682087197</v>
      </c>
      <c r="E1056">
        <v>6.1130249648544597</v>
      </c>
      <c r="F1056">
        <v>6.9053693654613397</v>
      </c>
      <c r="G1056">
        <v>7.6655691526767002</v>
      </c>
      <c r="H1056">
        <v>7.0818085916578397</v>
      </c>
      <c r="I1056">
        <v>6.7613064719492897</v>
      </c>
      <c r="J1056">
        <v>6.4419524895365798</v>
      </c>
      <c r="K1056">
        <v>6.4172688586391198</v>
      </c>
      <c r="L1056">
        <v>5.99904232200804</v>
      </c>
      <c r="M1056">
        <v>6.8907371541918403</v>
      </c>
      <c r="N1056">
        <v>7.2914316577410601</v>
      </c>
      <c r="O1056">
        <v>6.83758950304978</v>
      </c>
      <c r="P1056">
        <v>6.9216961844646496</v>
      </c>
      <c r="Q1056">
        <v>5.09416193408443</v>
      </c>
    </row>
    <row r="1057" spans="1:17">
      <c r="A1057" t="s">
        <v>3255</v>
      </c>
      <c r="B1057" s="16" t="s">
        <v>3256</v>
      </c>
      <c r="C1057">
        <v>9.5662537663054401</v>
      </c>
      <c r="D1057">
        <v>9.6705316783956707</v>
      </c>
      <c r="E1057">
        <v>10.0391093083764</v>
      </c>
      <c r="F1057">
        <v>9.24114719380864</v>
      </c>
      <c r="G1057">
        <v>9.5505734618680194</v>
      </c>
      <c r="H1057">
        <v>8.3212367886538505</v>
      </c>
      <c r="I1057">
        <v>9.6720749280325595</v>
      </c>
      <c r="J1057">
        <v>9.1307262003566603</v>
      </c>
      <c r="K1057">
        <v>9.9334104766768903</v>
      </c>
      <c r="L1057">
        <v>9.6380914467223899</v>
      </c>
      <c r="M1057">
        <v>9.1371962963727107</v>
      </c>
      <c r="N1057">
        <v>9.044591288486</v>
      </c>
      <c r="O1057">
        <v>9.2613627030657799</v>
      </c>
      <c r="P1057">
        <v>9.1559287361594297</v>
      </c>
      <c r="Q1057">
        <v>11.6696201561524</v>
      </c>
    </row>
    <row r="1058" spans="1:17">
      <c r="A1058" t="s">
        <v>3257</v>
      </c>
      <c r="B1058" s="16" t="s">
        <v>3258</v>
      </c>
      <c r="C1058">
        <v>6.5061011689220098</v>
      </c>
      <c r="D1058">
        <v>6.8700629365066499</v>
      </c>
      <c r="E1058">
        <v>6.7369669261823404</v>
      </c>
      <c r="F1058">
        <v>6.7864141712276496</v>
      </c>
      <c r="G1058">
        <v>6.4349069561294803</v>
      </c>
      <c r="H1058">
        <v>7.3852487373829199</v>
      </c>
      <c r="I1058">
        <v>6.75034965873059</v>
      </c>
      <c r="J1058">
        <v>7.2808387888992003</v>
      </c>
      <c r="K1058">
        <v>6.7662737405155697</v>
      </c>
      <c r="L1058">
        <v>7.1162623791641204</v>
      </c>
      <c r="M1058">
        <v>6.8761954183910898</v>
      </c>
      <c r="N1058">
        <v>6.3656132514015002</v>
      </c>
      <c r="O1058">
        <v>6.8995677846898396</v>
      </c>
      <c r="P1058">
        <v>7.2085980835333796</v>
      </c>
      <c r="Q1058">
        <v>6.2843132996066204</v>
      </c>
    </row>
    <row r="1059" spans="1:17">
      <c r="A1059" t="s">
        <v>3259</v>
      </c>
      <c r="B1059" s="16" t="e">
        <v>#N/A</v>
      </c>
      <c r="C1059">
        <v>6.9548310624051402</v>
      </c>
      <c r="D1059">
        <v>6.9528396994793198</v>
      </c>
      <c r="E1059">
        <v>6.3178285212373604</v>
      </c>
      <c r="F1059">
        <v>7.2748775160660903</v>
      </c>
      <c r="G1059">
        <v>7.0612825398533596</v>
      </c>
      <c r="H1059">
        <v>6.6736113589497297</v>
      </c>
      <c r="I1059">
        <v>7.5095417055295197</v>
      </c>
      <c r="J1059">
        <v>6.5039792081677996</v>
      </c>
      <c r="K1059">
        <v>6.7568598344663897</v>
      </c>
      <c r="L1059">
        <v>7.2892387332708299</v>
      </c>
      <c r="M1059">
        <v>6.5764945487984097</v>
      </c>
      <c r="N1059">
        <v>7.5308835633863698</v>
      </c>
      <c r="O1059">
        <v>7.4160808464778301</v>
      </c>
      <c r="P1059">
        <v>7.0361110355685303</v>
      </c>
      <c r="Q1059">
        <v>5.81282804418474</v>
      </c>
    </row>
    <row r="1060" spans="1:17">
      <c r="A1060" t="s">
        <v>3260</v>
      </c>
      <c r="B1060" s="16" t="s">
        <v>3261</v>
      </c>
      <c r="C1060">
        <v>7.5592672169978901</v>
      </c>
      <c r="D1060">
        <v>7.6749463618858202</v>
      </c>
      <c r="E1060">
        <v>7.6260848552768703</v>
      </c>
      <c r="F1060">
        <v>7.5235552481020997</v>
      </c>
      <c r="G1060">
        <v>7.5453478201358104</v>
      </c>
      <c r="H1060">
        <v>7.2910486313910097</v>
      </c>
      <c r="I1060">
        <v>7.7145433049505403</v>
      </c>
      <c r="J1060">
        <v>7.0518163365729496</v>
      </c>
      <c r="K1060">
        <v>7.6939540092276903</v>
      </c>
      <c r="L1060">
        <v>7.6833893383256999</v>
      </c>
      <c r="M1060">
        <v>7.3561492712340497</v>
      </c>
      <c r="N1060">
        <v>7.1293565844791704</v>
      </c>
      <c r="O1060">
        <v>7.5713977500087601</v>
      </c>
      <c r="P1060">
        <v>7.8665247740047004</v>
      </c>
      <c r="Q1060">
        <v>5.81282804418474</v>
      </c>
    </row>
    <row r="1061" spans="1:17">
      <c r="A1061" t="s">
        <v>3262</v>
      </c>
      <c r="B1061" s="16" t="e">
        <v>#N/A</v>
      </c>
      <c r="C1061">
        <v>6.5933854812389701</v>
      </c>
      <c r="D1061">
        <v>5.9609864132494002</v>
      </c>
      <c r="E1061">
        <v>6.2304366762667698</v>
      </c>
      <c r="F1061">
        <v>6.0057787532757798</v>
      </c>
      <c r="G1061">
        <v>6.9177415899492303</v>
      </c>
      <c r="H1061">
        <v>5.36902745237989</v>
      </c>
      <c r="I1061">
        <v>5.43372981984401</v>
      </c>
      <c r="J1061">
        <v>5.50134261607041</v>
      </c>
      <c r="K1061">
        <v>6.3434929552864503</v>
      </c>
      <c r="L1061">
        <v>6.7647934956056499</v>
      </c>
      <c r="M1061">
        <v>6.0477582448035001</v>
      </c>
      <c r="N1061">
        <v>6.4781347167229599</v>
      </c>
      <c r="O1061">
        <v>6.6153320585583897</v>
      </c>
      <c r="P1061">
        <v>4.86023234540618</v>
      </c>
      <c r="Q1061">
        <v>8.7216113394761106</v>
      </c>
    </row>
    <row r="1062" spans="1:17">
      <c r="A1062" t="s">
        <v>3263</v>
      </c>
      <c r="B1062" s="16" t="e">
        <v>#N/A</v>
      </c>
      <c r="C1062">
        <v>5.2073109135109101</v>
      </c>
      <c r="D1062">
        <v>5.3656299685334403</v>
      </c>
      <c r="E1062">
        <v>4.7777046060070401</v>
      </c>
      <c r="F1062">
        <v>4.6121840845566204</v>
      </c>
      <c r="G1062">
        <v>5.1391075523385599</v>
      </c>
      <c r="H1062">
        <v>4.3015284866045098</v>
      </c>
      <c r="I1062">
        <v>5.3469430634237698</v>
      </c>
      <c r="J1062">
        <v>4.8839472618639803</v>
      </c>
      <c r="K1062">
        <v>5.52962448084548</v>
      </c>
      <c r="L1062">
        <v>4.5555022990765597</v>
      </c>
      <c r="M1062">
        <v>4.4113157068760698</v>
      </c>
      <c r="N1062">
        <v>4.3174573962368399</v>
      </c>
      <c r="O1062">
        <v>4.5388813471664999</v>
      </c>
      <c r="P1062">
        <v>4.4479700090536403</v>
      </c>
      <c r="Q1062">
        <v>2.8218677180984102</v>
      </c>
    </row>
    <row r="1063" spans="1:17">
      <c r="A1063" t="s">
        <v>3264</v>
      </c>
      <c r="B1063" s="16" t="e">
        <v>#N/A</v>
      </c>
      <c r="C1063">
        <v>2.8218677180984102</v>
      </c>
      <c r="D1063">
        <v>3.2942621936663499</v>
      </c>
      <c r="E1063">
        <v>2.8218677180984102</v>
      </c>
      <c r="F1063">
        <v>3.2825265482838799</v>
      </c>
      <c r="G1063">
        <v>2.8218677180984102</v>
      </c>
      <c r="H1063">
        <v>3.50653555504317</v>
      </c>
      <c r="I1063">
        <v>2.8218677180984102</v>
      </c>
      <c r="J1063">
        <v>2.8218677180984102</v>
      </c>
      <c r="K1063">
        <v>3.8204461843508501</v>
      </c>
      <c r="L1063">
        <v>2.8218677180984102</v>
      </c>
      <c r="M1063">
        <v>3.23818724324593</v>
      </c>
      <c r="N1063">
        <v>2.8218677180984102</v>
      </c>
      <c r="O1063">
        <v>3.42420286852819</v>
      </c>
      <c r="P1063">
        <v>3.6194497939779602</v>
      </c>
      <c r="Q1063">
        <v>2.8218677180984102</v>
      </c>
    </row>
    <row r="1064" spans="1:17">
      <c r="A1064" t="s">
        <v>3265</v>
      </c>
      <c r="B1064" s="16" t="e">
        <v>#N/A</v>
      </c>
      <c r="C1064">
        <v>2.8218677180984102</v>
      </c>
      <c r="D1064">
        <v>3.2942621936663499</v>
      </c>
      <c r="E1064">
        <v>3.4028894668404299</v>
      </c>
      <c r="F1064">
        <v>3.7319397910766599</v>
      </c>
      <c r="G1064">
        <v>2.8218677180984102</v>
      </c>
      <c r="H1064">
        <v>3.30825032505737</v>
      </c>
      <c r="I1064">
        <v>2.8218677180984102</v>
      </c>
      <c r="J1064">
        <v>2.8218677180984102</v>
      </c>
      <c r="K1064">
        <v>3.27554212654834</v>
      </c>
      <c r="L1064">
        <v>3.7555759297476698</v>
      </c>
      <c r="M1064">
        <v>3.23818724324593</v>
      </c>
      <c r="N1064">
        <v>3.5144020463037902</v>
      </c>
      <c r="O1064">
        <v>3.6677309644704801</v>
      </c>
      <c r="P1064">
        <v>2.8218677180984102</v>
      </c>
      <c r="Q1064">
        <v>5.09416193408443</v>
      </c>
    </row>
    <row r="1065" spans="1:17">
      <c r="A1065" t="s">
        <v>3266</v>
      </c>
      <c r="B1065" s="16" t="s">
        <v>3267</v>
      </c>
      <c r="C1065">
        <v>6.4801488877760303</v>
      </c>
      <c r="D1065">
        <v>6.3908823849416097</v>
      </c>
      <c r="E1065">
        <v>6.4200101908932998</v>
      </c>
      <c r="F1065">
        <v>6.0057787532757798</v>
      </c>
      <c r="G1065">
        <v>6.3249249403227497</v>
      </c>
      <c r="H1065">
        <v>5.0769980259574004</v>
      </c>
      <c r="I1065">
        <v>6.5874223162907901</v>
      </c>
      <c r="J1065">
        <v>6.1234974359590799</v>
      </c>
      <c r="K1065">
        <v>6.6792307050940201</v>
      </c>
      <c r="L1065">
        <v>5.79191555479931</v>
      </c>
      <c r="M1065">
        <v>5.3713152984476196</v>
      </c>
      <c r="N1065">
        <v>5.0990232116612804</v>
      </c>
      <c r="O1065">
        <v>5.7846958986268602</v>
      </c>
      <c r="P1065">
        <v>6.2392952426732498</v>
      </c>
      <c r="Q1065">
        <v>7.3593062614465703</v>
      </c>
    </row>
    <row r="1066" spans="1:17">
      <c r="A1066" t="s">
        <v>3268</v>
      </c>
      <c r="B1066" s="16" t="s">
        <v>3269</v>
      </c>
      <c r="C1066">
        <v>6.9167499097341398</v>
      </c>
      <c r="D1066">
        <v>7.0479209614188596</v>
      </c>
      <c r="E1066">
        <v>7.70866871839912</v>
      </c>
      <c r="F1066">
        <v>7.4413218706507402</v>
      </c>
      <c r="G1066">
        <v>7.3910775129397202</v>
      </c>
      <c r="H1066">
        <v>7.1577378228689899</v>
      </c>
      <c r="I1066">
        <v>7.2627113445187401</v>
      </c>
      <c r="J1066">
        <v>7.4100962587072301</v>
      </c>
      <c r="K1066">
        <v>7.34506521812781</v>
      </c>
      <c r="L1066">
        <v>7.1162623791641204</v>
      </c>
      <c r="M1066">
        <v>7.6906455855048899</v>
      </c>
      <c r="N1066">
        <v>7.7019505713410101</v>
      </c>
      <c r="O1066">
        <v>7.6678264969394201</v>
      </c>
      <c r="P1066">
        <v>6.8539498093667603</v>
      </c>
      <c r="Q1066">
        <v>7.6950435514148801</v>
      </c>
    </row>
    <row r="1067" spans="1:17">
      <c r="A1067" t="s">
        <v>3270</v>
      </c>
      <c r="B1067" s="16" t="s">
        <v>3271</v>
      </c>
      <c r="C1067">
        <v>3.98283533271713</v>
      </c>
      <c r="D1067">
        <v>4.1197647330598102</v>
      </c>
      <c r="E1067">
        <v>4.4833795521924502</v>
      </c>
      <c r="F1067">
        <v>4.2284225029819602</v>
      </c>
      <c r="G1067">
        <v>4.3009286659846602</v>
      </c>
      <c r="H1067">
        <v>4.4894640760069198</v>
      </c>
      <c r="I1067">
        <v>4.16059535596606</v>
      </c>
      <c r="J1067">
        <v>4.8507352198443803</v>
      </c>
      <c r="K1067">
        <v>4.0709644767565303</v>
      </c>
      <c r="L1067">
        <v>4.3892426656840904</v>
      </c>
      <c r="M1067">
        <v>4.21436379980989</v>
      </c>
      <c r="N1067">
        <v>4.5070424063834196</v>
      </c>
      <c r="O1067">
        <v>5.0562650436270502</v>
      </c>
      <c r="P1067">
        <v>4.1712528320562896</v>
      </c>
      <c r="Q1067">
        <v>2.8218677180984102</v>
      </c>
    </row>
    <row r="1068" spans="1:17">
      <c r="A1068" t="s">
        <v>3272</v>
      </c>
      <c r="B1068" s="16" t="s">
        <v>3273</v>
      </c>
      <c r="C1068">
        <v>6.7316197386997496</v>
      </c>
      <c r="D1068">
        <v>6.9617487649123797</v>
      </c>
      <c r="E1068">
        <v>6.5872704820978099</v>
      </c>
      <c r="F1068">
        <v>6.5023495203630803</v>
      </c>
      <c r="G1068">
        <v>6.2750527402873404</v>
      </c>
      <c r="H1068">
        <v>6.7737121995988696</v>
      </c>
      <c r="I1068">
        <v>6.8253416930992303</v>
      </c>
      <c r="J1068">
        <v>6.4836022346058</v>
      </c>
      <c r="K1068">
        <v>6.5650981829796002</v>
      </c>
      <c r="L1068">
        <v>6.4583864173788603</v>
      </c>
      <c r="M1068">
        <v>6.2987629377921204</v>
      </c>
      <c r="N1068">
        <v>6.2111450879834704</v>
      </c>
      <c r="O1068">
        <v>6.2600424788480797</v>
      </c>
      <c r="P1068">
        <v>7.0959398759079004</v>
      </c>
      <c r="Q1068">
        <v>2.8218677180984102</v>
      </c>
    </row>
    <row r="1069" spans="1:17">
      <c r="A1069" t="s">
        <v>3274</v>
      </c>
      <c r="B1069" s="16" t="s">
        <v>3275</v>
      </c>
      <c r="C1069">
        <v>10.232924094211</v>
      </c>
      <c r="D1069">
        <v>10.2629883196698</v>
      </c>
      <c r="E1069">
        <v>10.341429052452201</v>
      </c>
      <c r="F1069">
        <v>10.741273387873401</v>
      </c>
      <c r="G1069">
        <v>10.4308693668511</v>
      </c>
      <c r="H1069">
        <v>10.3754910578702</v>
      </c>
      <c r="I1069">
        <v>10.147899736221101</v>
      </c>
      <c r="J1069">
        <v>10.759862131598201</v>
      </c>
      <c r="K1069">
        <v>10.1733899517422</v>
      </c>
      <c r="L1069">
        <v>10.167726977097701</v>
      </c>
      <c r="M1069">
        <v>10.232263390585199</v>
      </c>
      <c r="N1069">
        <v>9.9690734261571805</v>
      </c>
      <c r="O1069">
        <v>9.9998513085382896</v>
      </c>
      <c r="P1069">
        <v>10.122407585110301</v>
      </c>
      <c r="Q1069">
        <v>9.8730494596890797</v>
      </c>
    </row>
    <row r="1070" spans="1:17">
      <c r="A1070" t="s">
        <v>3276</v>
      </c>
      <c r="B1070" s="16" t="s">
        <v>3277</v>
      </c>
      <c r="C1070">
        <v>7.4099128563250902</v>
      </c>
      <c r="D1070">
        <v>7.22843587562339</v>
      </c>
      <c r="E1070">
        <v>7.2711941447598996</v>
      </c>
      <c r="F1070">
        <v>6.7864141712276496</v>
      </c>
      <c r="G1070">
        <v>6.60568818255563</v>
      </c>
      <c r="H1070">
        <v>6.8971382455771399</v>
      </c>
      <c r="I1070">
        <v>7.0202108861569501</v>
      </c>
      <c r="J1070">
        <v>7.0027033363698798</v>
      </c>
      <c r="K1070">
        <v>7.0542893642586604</v>
      </c>
      <c r="L1070">
        <v>6.7647934956056499</v>
      </c>
      <c r="M1070">
        <v>6.3419151613778002</v>
      </c>
      <c r="N1070">
        <v>6.3509010238258501</v>
      </c>
      <c r="O1070">
        <v>6.8216665140526498</v>
      </c>
      <c r="P1070">
        <v>7.0603427857534999</v>
      </c>
      <c r="Q1070">
        <v>6.2843132996066204</v>
      </c>
    </row>
    <row r="1071" spans="1:17">
      <c r="A1071" t="s">
        <v>3278</v>
      </c>
      <c r="B1071" s="16" t="s">
        <v>3279</v>
      </c>
      <c r="C1071">
        <v>8.6515412083882701</v>
      </c>
      <c r="D1071">
        <v>8.5181562232590409</v>
      </c>
      <c r="E1071">
        <v>8.64364464799303</v>
      </c>
      <c r="F1071">
        <v>8.8215865244195104</v>
      </c>
      <c r="G1071">
        <v>8.4397887724796608</v>
      </c>
      <c r="H1071">
        <v>9.1501888226661894</v>
      </c>
      <c r="I1071">
        <v>8.8488372276025107</v>
      </c>
      <c r="J1071">
        <v>9.0977892248748002</v>
      </c>
      <c r="K1071">
        <v>8.78314975561225</v>
      </c>
      <c r="L1071">
        <v>8.6425288959414495</v>
      </c>
      <c r="M1071">
        <v>8.5781950052634297</v>
      </c>
      <c r="N1071">
        <v>8.5925945889901794</v>
      </c>
      <c r="O1071">
        <v>8.7179157008475201</v>
      </c>
      <c r="P1071">
        <v>9.2455987359522993</v>
      </c>
      <c r="Q1071">
        <v>5.81282804418474</v>
      </c>
    </row>
    <row r="1072" spans="1:17">
      <c r="A1072" t="s">
        <v>3280</v>
      </c>
      <c r="B1072" s="16" t="e">
        <v>#N/A</v>
      </c>
      <c r="C1072">
        <v>7.9415959982077302</v>
      </c>
      <c r="D1072">
        <v>7.88111539084478</v>
      </c>
      <c r="E1072">
        <v>8.0689192944245107</v>
      </c>
      <c r="F1072">
        <v>7.7550849236394299</v>
      </c>
      <c r="G1072">
        <v>7.6783275857239097</v>
      </c>
      <c r="H1072">
        <v>6.09974100485673</v>
      </c>
      <c r="I1072">
        <v>7.3376627829562704</v>
      </c>
      <c r="J1072">
        <v>6.47330341731542</v>
      </c>
      <c r="K1072">
        <v>7.4937875375818299</v>
      </c>
      <c r="L1072">
        <v>7.1556786543903099</v>
      </c>
      <c r="M1072">
        <v>6.5491988163808497</v>
      </c>
      <c r="N1072">
        <v>7.4980743815892703</v>
      </c>
      <c r="O1072">
        <v>6.7136100814351396</v>
      </c>
      <c r="P1072">
        <v>6.7681820790449301</v>
      </c>
      <c r="Q1072">
        <v>8.0859864702427604</v>
      </c>
    </row>
    <row r="1073" spans="1:17">
      <c r="A1073" t="s">
        <v>3281</v>
      </c>
      <c r="B1073" s="16" t="e">
        <v>#N/A</v>
      </c>
      <c r="C1073">
        <v>6.5812385223602199</v>
      </c>
      <c r="D1073">
        <v>6.6449460234552697</v>
      </c>
      <c r="E1073">
        <v>6.2748053550712104</v>
      </c>
      <c r="F1073">
        <v>7.2265640367659802</v>
      </c>
      <c r="G1073">
        <v>7.3597189200466699</v>
      </c>
      <c r="H1073">
        <v>6.3945603718070796</v>
      </c>
      <c r="I1073">
        <v>7.6804239359659299</v>
      </c>
      <c r="J1073">
        <v>7.3553196544931803</v>
      </c>
      <c r="K1073">
        <v>7.2343608793428498</v>
      </c>
      <c r="L1073">
        <v>7.4114323954884904</v>
      </c>
      <c r="M1073">
        <v>7.2475356407153404</v>
      </c>
      <c r="N1073">
        <v>6.6912870643548601</v>
      </c>
      <c r="O1073">
        <v>7.2056406723733204</v>
      </c>
      <c r="P1073">
        <v>7.1867625795696704</v>
      </c>
      <c r="Q1073">
        <v>6.2843132996066204</v>
      </c>
    </row>
    <row r="1074" spans="1:17">
      <c r="A1074" t="s">
        <v>3282</v>
      </c>
      <c r="B1074" s="16" t="s">
        <v>3283</v>
      </c>
      <c r="C1074">
        <v>8.9646097185978295</v>
      </c>
      <c r="D1074">
        <v>9.0277368651550791</v>
      </c>
      <c r="E1074">
        <v>9.1510924725790908</v>
      </c>
      <c r="F1074">
        <v>8.7648305089547698</v>
      </c>
      <c r="G1074">
        <v>8.8478649360183503</v>
      </c>
      <c r="H1074">
        <v>8.1421380682365498</v>
      </c>
      <c r="I1074">
        <v>9.0821286781943904</v>
      </c>
      <c r="J1074">
        <v>8.8572481928895499</v>
      </c>
      <c r="K1074">
        <v>9.1047224455012898</v>
      </c>
      <c r="L1074">
        <v>8.7543531575677491</v>
      </c>
      <c r="M1074">
        <v>8.4322456870807603</v>
      </c>
      <c r="N1074">
        <v>7.8127802199155303</v>
      </c>
      <c r="O1074">
        <v>8.5714301931514303</v>
      </c>
      <c r="P1074">
        <v>9.0482790224680496</v>
      </c>
      <c r="Q1074">
        <v>8.1958182219819093</v>
      </c>
    </row>
    <row r="1075" spans="1:17">
      <c r="A1075" t="s">
        <v>3284</v>
      </c>
      <c r="B1075" s="16" t="s">
        <v>3285</v>
      </c>
      <c r="C1075">
        <v>7.4962268819158604</v>
      </c>
      <c r="D1075">
        <v>7.50286219085078</v>
      </c>
      <c r="E1075">
        <v>7.1101863203044502</v>
      </c>
      <c r="F1075">
        <v>6.6876694774574998</v>
      </c>
      <c r="G1075">
        <v>6.18782596009234</v>
      </c>
      <c r="H1075">
        <v>6.2156121062574901</v>
      </c>
      <c r="I1075">
        <v>6.8043133897654204</v>
      </c>
      <c r="J1075">
        <v>6.3091474297642502</v>
      </c>
      <c r="K1075">
        <v>6.8124360013922098</v>
      </c>
      <c r="L1075">
        <v>7.0839309273197903</v>
      </c>
      <c r="M1075">
        <v>7.0285726910881596</v>
      </c>
      <c r="N1075">
        <v>6.7483690279094501</v>
      </c>
      <c r="O1075">
        <v>7.3061681473723104</v>
      </c>
      <c r="P1075">
        <v>7.2825095327770901</v>
      </c>
      <c r="Q1075">
        <v>7.3593062614465703</v>
      </c>
    </row>
    <row r="1076" spans="1:17">
      <c r="A1076" t="s">
        <v>3286</v>
      </c>
      <c r="B1076" s="16" t="s">
        <v>3287</v>
      </c>
      <c r="C1076">
        <v>4.3623517865106702</v>
      </c>
      <c r="D1076">
        <v>4.9486052131722396</v>
      </c>
      <c r="E1076">
        <v>3.9618875914207199</v>
      </c>
      <c r="F1076">
        <v>3.7319397910766599</v>
      </c>
      <c r="G1076">
        <v>3.5425260543824399</v>
      </c>
      <c r="H1076">
        <v>4.2312229394497098</v>
      </c>
      <c r="I1076">
        <v>4.6056600831029897</v>
      </c>
      <c r="J1076">
        <v>4.0085972383706396</v>
      </c>
      <c r="K1076">
        <v>3.99457577781329</v>
      </c>
      <c r="L1076">
        <v>4.5555022990765597</v>
      </c>
      <c r="M1076">
        <v>4.0387673383778999</v>
      </c>
      <c r="N1076">
        <v>3.99991931403749</v>
      </c>
      <c r="O1076">
        <v>4.1926070449996002</v>
      </c>
      <c r="P1076">
        <v>4.2713440848041202</v>
      </c>
      <c r="Q1076">
        <v>5.81282804418474</v>
      </c>
    </row>
    <row r="1077" spans="1:17">
      <c r="A1077" t="s">
        <v>3288</v>
      </c>
      <c r="B1077" s="16" t="s">
        <v>3289</v>
      </c>
      <c r="C1077">
        <v>8.9149227237762201</v>
      </c>
      <c r="D1077">
        <v>8.8260666936727308</v>
      </c>
      <c r="E1077">
        <v>8.64364464799303</v>
      </c>
      <c r="F1077">
        <v>9.28888751011376</v>
      </c>
      <c r="G1077">
        <v>8.7087945240318305</v>
      </c>
      <c r="H1077">
        <v>9.2932587371412296</v>
      </c>
      <c r="I1077">
        <v>8.6951345843712993</v>
      </c>
      <c r="J1077">
        <v>9.0382750568931307</v>
      </c>
      <c r="K1077">
        <v>8.8196328336288996</v>
      </c>
      <c r="L1077">
        <v>8.6753733505469608</v>
      </c>
      <c r="M1077">
        <v>8.5669574027706599</v>
      </c>
      <c r="N1077">
        <v>8.7814564493394993</v>
      </c>
      <c r="O1077">
        <v>8.6135077100699409</v>
      </c>
      <c r="P1077">
        <v>8.78740110316933</v>
      </c>
      <c r="Q1077">
        <v>7.1565710053807701</v>
      </c>
    </row>
    <row r="1078" spans="1:17">
      <c r="A1078" t="s">
        <v>3290</v>
      </c>
      <c r="B1078" s="16" t="s">
        <v>3291</v>
      </c>
      <c r="C1078">
        <v>9.3411473903046307</v>
      </c>
      <c r="D1078">
        <v>9.2139570172144598</v>
      </c>
      <c r="E1078">
        <v>9.2230237926206495</v>
      </c>
      <c r="F1078">
        <v>8.9223341591474501</v>
      </c>
      <c r="G1078">
        <v>8.7334335011761492</v>
      </c>
      <c r="H1078">
        <v>8.7434915719627497</v>
      </c>
      <c r="I1078">
        <v>8.7699862632949994</v>
      </c>
      <c r="J1078">
        <v>7.7654501990484199</v>
      </c>
      <c r="K1078">
        <v>8.59074032240372</v>
      </c>
      <c r="L1078">
        <v>9.2115576760476401</v>
      </c>
      <c r="M1078">
        <v>9.0527256549431403</v>
      </c>
      <c r="N1078">
        <v>9.0558923770851401</v>
      </c>
      <c r="O1078">
        <v>8.9940083760782592</v>
      </c>
      <c r="P1078">
        <v>8.9546828064212605</v>
      </c>
      <c r="Q1078">
        <v>9.7343991185863192</v>
      </c>
    </row>
    <row r="1079" spans="1:17">
      <c r="A1079" t="s">
        <v>3292</v>
      </c>
      <c r="B1079" s="16" t="s">
        <v>3293</v>
      </c>
      <c r="C1079">
        <v>9.3393549342199496</v>
      </c>
      <c r="D1079">
        <v>9.2578852393228992</v>
      </c>
      <c r="E1079">
        <v>9.35438354448155</v>
      </c>
      <c r="F1079">
        <v>9.1406472342604204</v>
      </c>
      <c r="G1079">
        <v>9.1857895435995793</v>
      </c>
      <c r="H1079">
        <v>9.65011426385216</v>
      </c>
      <c r="I1079">
        <v>9.3584827111651094</v>
      </c>
      <c r="J1079">
        <v>9.3770854331588698</v>
      </c>
      <c r="K1079">
        <v>9.2098137955015797</v>
      </c>
      <c r="L1079">
        <v>9.3348735109220708</v>
      </c>
      <c r="M1079">
        <v>9.2898727577519207</v>
      </c>
      <c r="N1079">
        <v>9.2553267012703504</v>
      </c>
      <c r="O1079">
        <v>9.2701564598548991</v>
      </c>
      <c r="P1079">
        <v>9.4097694968077796</v>
      </c>
      <c r="Q1079">
        <v>8.8614637697687808</v>
      </c>
    </row>
    <row r="1080" spans="1:17">
      <c r="A1080" t="s">
        <v>3294</v>
      </c>
      <c r="B1080" s="16" t="s">
        <v>3295</v>
      </c>
      <c r="C1080">
        <v>8.3145159298255802</v>
      </c>
      <c r="D1080">
        <v>8.3824925483620607</v>
      </c>
      <c r="E1080">
        <v>8.39723465898612</v>
      </c>
      <c r="F1080">
        <v>7.9754910076152203</v>
      </c>
      <c r="G1080">
        <v>8.2392913612984895</v>
      </c>
      <c r="H1080">
        <v>7.8740777915302997</v>
      </c>
      <c r="I1080">
        <v>8.6750771936414495</v>
      </c>
      <c r="J1080">
        <v>8.3168039100286002</v>
      </c>
      <c r="K1080">
        <v>8.4782676862013506</v>
      </c>
      <c r="L1080">
        <v>8.2099072742393702</v>
      </c>
      <c r="M1080">
        <v>7.5741318338561996</v>
      </c>
      <c r="N1080">
        <v>7.2914316577410601</v>
      </c>
      <c r="O1080">
        <v>8.0309707354584798</v>
      </c>
      <c r="P1080">
        <v>8.7765005643214096</v>
      </c>
      <c r="Q1080">
        <v>6.9204191934356096</v>
      </c>
    </row>
    <row r="1081" spans="1:17">
      <c r="A1081" t="s">
        <v>3296</v>
      </c>
      <c r="B1081" s="16" t="s">
        <v>3297</v>
      </c>
      <c r="C1081">
        <v>7.5897808282077799</v>
      </c>
      <c r="D1081">
        <v>7.6142120206772397</v>
      </c>
      <c r="E1081">
        <v>7.6513613659111597</v>
      </c>
      <c r="F1081">
        <v>7.1692821971563703</v>
      </c>
      <c r="G1081">
        <v>7.7159380335276202</v>
      </c>
      <c r="H1081">
        <v>7.5381418093860697</v>
      </c>
      <c r="I1081">
        <v>7.2780176798967702</v>
      </c>
      <c r="J1081">
        <v>7.2511318613654696</v>
      </c>
      <c r="K1081">
        <v>7.5106431592993799</v>
      </c>
      <c r="L1081">
        <v>7.51801873160551</v>
      </c>
      <c r="M1081">
        <v>7.4473440408504299</v>
      </c>
      <c r="N1081">
        <v>8.02559459087162</v>
      </c>
      <c r="O1081">
        <v>7.3566713697986597</v>
      </c>
      <c r="P1081">
        <v>7.9203680110028296</v>
      </c>
      <c r="Q1081">
        <v>8.3931679398307004</v>
      </c>
    </row>
    <row r="1082" spans="1:17">
      <c r="A1082" t="s">
        <v>3298</v>
      </c>
      <c r="B1082" s="16" t="s">
        <v>3299</v>
      </c>
      <c r="C1082">
        <v>5.1056188094586403</v>
      </c>
      <c r="D1082">
        <v>5.3377706331943697</v>
      </c>
      <c r="E1082">
        <v>5.2175717649130604</v>
      </c>
      <c r="F1082">
        <v>5.3141782898249303</v>
      </c>
      <c r="G1082">
        <v>5.2138164621762604</v>
      </c>
      <c r="H1082">
        <v>5.9735057093571502</v>
      </c>
      <c r="I1082">
        <v>5.6888246486798497</v>
      </c>
      <c r="J1082">
        <v>5.6937689133072196</v>
      </c>
      <c r="K1082">
        <v>5.4119964088208299</v>
      </c>
      <c r="L1082">
        <v>5.3400637897298404</v>
      </c>
      <c r="M1082">
        <v>5.7421360554391203</v>
      </c>
      <c r="N1082">
        <v>5.1350388086703704</v>
      </c>
      <c r="O1082">
        <v>5.4891879906168004</v>
      </c>
      <c r="P1082">
        <v>5.7306434872206502</v>
      </c>
      <c r="Q1082">
        <v>2.8218677180984102</v>
      </c>
    </row>
    <row r="1083" spans="1:17">
      <c r="A1083" t="s">
        <v>3300</v>
      </c>
      <c r="B1083" s="16" t="e">
        <v>#N/A</v>
      </c>
      <c r="C1083">
        <v>4.4246742892055497</v>
      </c>
      <c r="D1083">
        <v>4.9486052131722396</v>
      </c>
      <c r="E1083">
        <v>3.6381873987360902</v>
      </c>
      <c r="F1083">
        <v>4.2917886290068799</v>
      </c>
      <c r="G1083">
        <v>5.5356797135327902</v>
      </c>
      <c r="H1083">
        <v>4.4894640760069198</v>
      </c>
      <c r="I1083">
        <v>4.0793606969786396</v>
      </c>
      <c r="J1083">
        <v>3.93564812262216</v>
      </c>
      <c r="K1083">
        <v>4.2710437260841099</v>
      </c>
      <c r="L1083">
        <v>3.8614614459532302</v>
      </c>
      <c r="M1083">
        <v>4.6180354178513197</v>
      </c>
      <c r="N1083">
        <v>4.5070424063834196</v>
      </c>
      <c r="O1083">
        <v>4.5809011873356402</v>
      </c>
      <c r="P1083">
        <v>5.2164652043888102</v>
      </c>
      <c r="Q1083">
        <v>2.8218677180984102</v>
      </c>
    </row>
    <row r="1084" spans="1:17">
      <c r="A1084" t="s">
        <v>3301</v>
      </c>
      <c r="B1084" s="16" t="s">
        <v>3302</v>
      </c>
      <c r="C1084">
        <v>8.0940329451709498</v>
      </c>
      <c r="D1084">
        <v>8.1993020288682992</v>
      </c>
      <c r="E1084">
        <v>7.8894499985839701</v>
      </c>
      <c r="F1084">
        <v>7.4291807619964398</v>
      </c>
      <c r="G1084">
        <v>8.7395280171016907</v>
      </c>
      <c r="H1084">
        <v>7.2759921553830402</v>
      </c>
      <c r="I1084">
        <v>8.1143431012299008</v>
      </c>
      <c r="J1084">
        <v>7.4680339006621503</v>
      </c>
      <c r="K1084">
        <v>8.6142974289983094</v>
      </c>
      <c r="L1084">
        <v>7.9074293776084597</v>
      </c>
      <c r="M1084">
        <v>7.7515189324181097</v>
      </c>
      <c r="N1084">
        <v>8.1531992407708707</v>
      </c>
      <c r="O1084">
        <v>7.8074009128572897</v>
      </c>
      <c r="P1084">
        <v>8.0588297076758906</v>
      </c>
      <c r="Q1084">
        <v>9.9376776092220709</v>
      </c>
    </row>
    <row r="1085" spans="1:17">
      <c r="A1085" t="s">
        <v>3303</v>
      </c>
      <c r="B1085" s="16" t="s">
        <v>3304</v>
      </c>
      <c r="C1085">
        <v>5.2710534670525604</v>
      </c>
      <c r="D1085">
        <v>5.8293813043846097</v>
      </c>
      <c r="E1085">
        <v>5.7834864418304504</v>
      </c>
      <c r="F1085">
        <v>5.4189288652495504</v>
      </c>
      <c r="G1085">
        <v>5.4158963756298002</v>
      </c>
      <c r="H1085">
        <v>3.8900437060628099</v>
      </c>
      <c r="I1085">
        <v>4.4354937019020104</v>
      </c>
      <c r="J1085">
        <v>4.7455649477942696</v>
      </c>
      <c r="K1085">
        <v>4.8383826859307302</v>
      </c>
      <c r="L1085">
        <v>4.9123550275731303</v>
      </c>
      <c r="M1085">
        <v>4.3652147767139304</v>
      </c>
      <c r="N1085">
        <v>4.5639913292833096</v>
      </c>
      <c r="O1085">
        <v>4.4953341022564199</v>
      </c>
      <c r="P1085">
        <v>4.6712581716948103</v>
      </c>
      <c r="Q1085">
        <v>6.2843132996066204</v>
      </c>
    </row>
    <row r="1086" spans="1:17">
      <c r="A1086" t="s">
        <v>3305</v>
      </c>
      <c r="B1086" s="16" t="s">
        <v>3306</v>
      </c>
      <c r="C1086">
        <v>5.1403854814574004</v>
      </c>
      <c r="D1086">
        <v>5.3656299685334403</v>
      </c>
      <c r="E1086">
        <v>4.5638886729124497</v>
      </c>
      <c r="F1086">
        <v>4.9752349446537503</v>
      </c>
      <c r="G1086">
        <v>5.2138164621762604</v>
      </c>
      <c r="H1086">
        <v>5.0023896186610397</v>
      </c>
      <c r="I1086">
        <v>5.2218518540004704</v>
      </c>
      <c r="J1086">
        <v>4.5040669171042298</v>
      </c>
      <c r="K1086">
        <v>5.2281375793192604</v>
      </c>
      <c r="L1086">
        <v>4.6061367415952201</v>
      </c>
      <c r="M1086">
        <v>4.8899346368581904</v>
      </c>
      <c r="N1086">
        <v>4.9442341107279502</v>
      </c>
      <c r="O1086">
        <v>4.69890729297832</v>
      </c>
      <c r="P1086">
        <v>5.6022656228975496</v>
      </c>
      <c r="Q1086">
        <v>5.09416193408443</v>
      </c>
    </row>
    <row r="1087" spans="1:17">
      <c r="A1087" t="s">
        <v>3307</v>
      </c>
      <c r="B1087" s="16" t="s">
        <v>3308</v>
      </c>
      <c r="C1087">
        <v>3.8862082974622001</v>
      </c>
      <c r="D1087">
        <v>4.7446882369672698</v>
      </c>
      <c r="E1087">
        <v>4.4833795521924502</v>
      </c>
      <c r="F1087">
        <v>4.3517302712450299</v>
      </c>
      <c r="G1087">
        <v>4.37414671474383</v>
      </c>
      <c r="H1087">
        <v>4.2312229394497098</v>
      </c>
      <c r="I1087">
        <v>4.5515847967793803</v>
      </c>
      <c r="J1087">
        <v>4.6702235480772103</v>
      </c>
      <c r="K1087">
        <v>4.4401758200780401</v>
      </c>
      <c r="L1087">
        <v>4.3892426656840904</v>
      </c>
      <c r="M1087">
        <v>4.2669672077812901</v>
      </c>
      <c r="N1087">
        <v>3.6661147186140499</v>
      </c>
      <c r="O1087">
        <v>4.0696565081197198</v>
      </c>
      <c r="P1087">
        <v>4.2713440848041202</v>
      </c>
      <c r="Q1087">
        <v>2.8218677180984102</v>
      </c>
    </row>
    <row r="1088" spans="1:17">
      <c r="A1088" t="s">
        <v>3309</v>
      </c>
      <c r="B1088" s="16" t="e">
        <v>#N/A</v>
      </c>
      <c r="C1088">
        <v>3.8862082974622001</v>
      </c>
      <c r="D1088">
        <v>3.6330127529723502</v>
      </c>
      <c r="E1088">
        <v>4.0887687455453801</v>
      </c>
      <c r="F1088">
        <v>3.7319397910766599</v>
      </c>
      <c r="G1088">
        <v>3.9446609719593901</v>
      </c>
      <c r="H1088">
        <v>3.8900437060628099</v>
      </c>
      <c r="I1088">
        <v>4.2360017113942803</v>
      </c>
      <c r="J1088">
        <v>3.2517770676889399</v>
      </c>
      <c r="K1088">
        <v>3.99457577781329</v>
      </c>
      <c r="L1088">
        <v>3.8614614459532302</v>
      </c>
      <c r="M1088">
        <v>3.90178223458659</v>
      </c>
      <c r="N1088">
        <v>3.79229116939824</v>
      </c>
      <c r="O1088">
        <v>3.7643275486974099</v>
      </c>
      <c r="P1088">
        <v>4.1712528320562896</v>
      </c>
      <c r="Q1088">
        <v>2.8218677180984102</v>
      </c>
    </row>
    <row r="1089" spans="1:17">
      <c r="A1089" t="s">
        <v>3310</v>
      </c>
      <c r="B1089" s="16" t="s">
        <v>3311</v>
      </c>
      <c r="C1089">
        <v>3.5040133865677898</v>
      </c>
      <c r="D1089">
        <v>3.6330127529723502</v>
      </c>
      <c r="E1089">
        <v>4.3969712788901898</v>
      </c>
      <c r="F1089">
        <v>3.8353454241230298</v>
      </c>
      <c r="G1089">
        <v>3.8309652426265099</v>
      </c>
      <c r="H1089">
        <v>3.7814594184883799</v>
      </c>
      <c r="I1089">
        <v>4.16059535596606</v>
      </c>
      <c r="J1089">
        <v>4.1999986398891203</v>
      </c>
      <c r="K1089">
        <v>3.6013796825057902</v>
      </c>
      <c r="L1089">
        <v>4.1211419556762898</v>
      </c>
      <c r="M1089">
        <v>4.4983624523483101</v>
      </c>
      <c r="N1089">
        <v>4.3841781814921204</v>
      </c>
      <c r="O1089">
        <v>4.1329497517715001</v>
      </c>
      <c r="P1089">
        <v>3.7927642367557501</v>
      </c>
      <c r="Q1089">
        <v>5.09416193408443</v>
      </c>
    </row>
    <row r="1090" spans="1:17">
      <c r="A1090" t="s">
        <v>3312</v>
      </c>
      <c r="B1090" s="16" t="e">
        <v>#N/A</v>
      </c>
      <c r="C1090">
        <v>2.8218677180984102</v>
      </c>
      <c r="D1090">
        <v>2.8218677180984102</v>
      </c>
      <c r="E1090">
        <v>2.8218677180984102</v>
      </c>
      <c r="F1090">
        <v>3.2825265482838799</v>
      </c>
      <c r="G1090">
        <v>4.1380367534927496</v>
      </c>
      <c r="H1090">
        <v>3.7814594184883799</v>
      </c>
      <c r="I1090">
        <v>3.5089935751222501</v>
      </c>
      <c r="J1090">
        <v>3.2517770676889399</v>
      </c>
      <c r="K1090">
        <v>2.8218677180984102</v>
      </c>
      <c r="L1090">
        <v>3.9560512465587201</v>
      </c>
      <c r="M1090">
        <v>3.6461416973015899</v>
      </c>
      <c r="N1090">
        <v>3.5144020463037902</v>
      </c>
      <c r="O1090">
        <v>3.42420286852819</v>
      </c>
      <c r="P1090">
        <v>2.8218677180984102</v>
      </c>
      <c r="Q1090">
        <v>5.09416193408443</v>
      </c>
    </row>
    <row r="1091" spans="1:17">
      <c r="A1091" t="s">
        <v>3313</v>
      </c>
      <c r="B1091" s="16" t="e">
        <v>#N/A</v>
      </c>
      <c r="C1091">
        <v>3.6535616636188299</v>
      </c>
      <c r="D1091">
        <v>4.1197647330598102</v>
      </c>
      <c r="E1091">
        <v>4.0887687455453801</v>
      </c>
      <c r="F1091">
        <v>4.1611154638698196</v>
      </c>
      <c r="G1091">
        <v>4.4429501088137897</v>
      </c>
      <c r="H1091">
        <v>4.3676565829540399</v>
      </c>
      <c r="I1091">
        <v>4.5515847967793803</v>
      </c>
      <c r="J1091">
        <v>4.70846365273073</v>
      </c>
      <c r="K1091">
        <v>4.5878024687201</v>
      </c>
      <c r="L1091">
        <v>4.4473184955329197</v>
      </c>
      <c r="M1091">
        <v>4.4113157068760698</v>
      </c>
      <c r="N1091">
        <v>4.0888472785647796</v>
      </c>
      <c r="O1091">
        <v>4.4953341022564199</v>
      </c>
      <c r="P1091">
        <v>4.8003293124776603</v>
      </c>
      <c r="Q1091">
        <v>2.8218677180984102</v>
      </c>
    </row>
    <row r="1092" spans="1:17">
      <c r="A1092" t="s">
        <v>3314</v>
      </c>
      <c r="B1092" s="16" t="s">
        <v>3315</v>
      </c>
      <c r="C1092">
        <v>8.1966500867603393</v>
      </c>
      <c r="D1092">
        <v>8.1993020288682992</v>
      </c>
      <c r="E1092">
        <v>8.5967509068450791</v>
      </c>
      <c r="F1092">
        <v>7.3017728268393398</v>
      </c>
      <c r="G1092">
        <v>7.7942051583206204</v>
      </c>
      <c r="H1092">
        <v>7.0016356944961498</v>
      </c>
      <c r="I1092">
        <v>8.9548299087948902</v>
      </c>
      <c r="J1092">
        <v>8.1306187056243608</v>
      </c>
      <c r="K1092">
        <v>8.4140922800938593</v>
      </c>
      <c r="L1092">
        <v>9.5463951816456802</v>
      </c>
      <c r="M1092">
        <v>8.4297662443054708</v>
      </c>
      <c r="N1092">
        <v>8.8940470144741202</v>
      </c>
      <c r="O1092">
        <v>7.8934585545863003</v>
      </c>
      <c r="P1092">
        <v>8.0285093400315208</v>
      </c>
      <c r="Q1092">
        <v>11.049299013344999</v>
      </c>
    </row>
    <row r="1093" spans="1:17">
      <c r="A1093" t="s">
        <v>3316</v>
      </c>
      <c r="B1093" s="16" t="e">
        <v>#N/A</v>
      </c>
      <c r="C1093">
        <v>4.4838185959666896</v>
      </c>
      <c r="D1093">
        <v>4.4456530885114001</v>
      </c>
      <c r="E1093">
        <v>4.6393553598667303</v>
      </c>
      <c r="F1093">
        <v>3.4706286095040801</v>
      </c>
      <c r="G1093">
        <v>3.70007344211845</v>
      </c>
      <c r="H1093">
        <v>2.8218677180984102</v>
      </c>
      <c r="I1093">
        <v>2.8218677180984102</v>
      </c>
      <c r="J1093">
        <v>3.2517770676889399</v>
      </c>
      <c r="K1093">
        <v>4.2084442324483602</v>
      </c>
      <c r="L1093">
        <v>4.3280695513255196</v>
      </c>
      <c r="M1093">
        <v>3.90178223458659</v>
      </c>
      <c r="N1093">
        <v>4.4472252118161997</v>
      </c>
      <c r="O1093">
        <v>3.5569664057961599</v>
      </c>
      <c r="P1093">
        <v>4.1712528320562896</v>
      </c>
      <c r="Q1093">
        <v>2.8218677180984102</v>
      </c>
    </row>
    <row r="1094" spans="1:17">
      <c r="A1094" t="s">
        <v>3317</v>
      </c>
      <c r="B1094" s="16" t="s">
        <v>3318</v>
      </c>
      <c r="C1094">
        <v>10.5712718123344</v>
      </c>
      <c r="D1094">
        <v>10.5100094013704</v>
      </c>
      <c r="E1094">
        <v>11.331626506955001</v>
      </c>
      <c r="F1094">
        <v>10.8600288183637</v>
      </c>
      <c r="G1094">
        <v>10.9540861679284</v>
      </c>
      <c r="H1094">
        <v>10.360433668678199</v>
      </c>
      <c r="I1094">
        <v>10.511576076170501</v>
      </c>
      <c r="J1094">
        <v>10.965521824561201</v>
      </c>
      <c r="K1094">
        <v>10.865826275862799</v>
      </c>
      <c r="L1094">
        <v>10.956685636208</v>
      </c>
      <c r="M1094">
        <v>10.6343127421632</v>
      </c>
      <c r="N1094">
        <v>10.907448379558501</v>
      </c>
      <c r="O1094">
        <v>10.730639323312801</v>
      </c>
      <c r="P1094">
        <v>10.483482654131301</v>
      </c>
      <c r="Q1094">
        <v>12.417362641321301</v>
      </c>
    </row>
    <row r="1095" spans="1:17">
      <c r="A1095" t="s">
        <v>3319</v>
      </c>
      <c r="B1095" s="16" t="s">
        <v>3320</v>
      </c>
      <c r="C1095">
        <v>3.5040133865677898</v>
      </c>
      <c r="D1095">
        <v>3.4870161193063098</v>
      </c>
      <c r="E1095">
        <v>2.8218677180984102</v>
      </c>
      <c r="F1095">
        <v>3.4706286095040801</v>
      </c>
      <c r="G1095">
        <v>3.5425260543824399</v>
      </c>
      <c r="H1095">
        <v>3.50653555504317</v>
      </c>
      <c r="I1095">
        <v>3.3100125595866299</v>
      </c>
      <c r="J1095">
        <v>2.8218677180984102</v>
      </c>
      <c r="K1095">
        <v>3.4608708703561399</v>
      </c>
      <c r="L1095">
        <v>3.29479214013883</v>
      </c>
      <c r="M1095">
        <v>2.8218677180984102</v>
      </c>
      <c r="N1095">
        <v>3.31389066967124</v>
      </c>
      <c r="O1095">
        <v>3.5569664057961599</v>
      </c>
      <c r="P1095">
        <v>4.1712528320562896</v>
      </c>
      <c r="Q1095">
        <v>2.8218677180984102</v>
      </c>
    </row>
    <row r="1096" spans="1:17">
      <c r="A1096" t="s">
        <v>3321</v>
      </c>
      <c r="B1096" s="16" t="s">
        <v>3322</v>
      </c>
      <c r="C1096">
        <v>7.4832803543587101</v>
      </c>
      <c r="D1096">
        <v>7.31431822896469</v>
      </c>
      <c r="E1096">
        <v>7.2820324993308896</v>
      </c>
      <c r="F1096">
        <v>7.2405344936164298</v>
      </c>
      <c r="G1096">
        <v>7.1647803584414298</v>
      </c>
      <c r="H1096">
        <v>7.3640517828905097</v>
      </c>
      <c r="I1096">
        <v>7.5791136832599504</v>
      </c>
      <c r="J1096">
        <v>7.3553196544931803</v>
      </c>
      <c r="K1096">
        <v>7.6591125328839498</v>
      </c>
      <c r="L1096">
        <v>7.4625759491112298</v>
      </c>
      <c r="M1096">
        <v>7.1053322250166104</v>
      </c>
      <c r="N1096">
        <v>6.9071041636238304</v>
      </c>
      <c r="O1096">
        <v>7.3288334045878498</v>
      </c>
      <c r="P1096">
        <v>7.6839819288491702</v>
      </c>
      <c r="Q1096">
        <v>5.09416193408443</v>
      </c>
    </row>
    <row r="1097" spans="1:17">
      <c r="A1097" t="s">
        <v>3323</v>
      </c>
      <c r="B1097" s="16" t="s">
        <v>3324</v>
      </c>
      <c r="C1097">
        <v>8.3362559508957901</v>
      </c>
      <c r="D1097">
        <v>8.61142694929684</v>
      </c>
      <c r="E1097">
        <v>8.2994402338828408</v>
      </c>
      <c r="F1097">
        <v>8.5576781148695904</v>
      </c>
      <c r="G1097">
        <v>8.2858558209635493</v>
      </c>
      <c r="H1097">
        <v>9.1928201449017095</v>
      </c>
      <c r="I1097">
        <v>8.8641029109942497</v>
      </c>
      <c r="J1097">
        <v>8.8864724921023406</v>
      </c>
      <c r="K1097">
        <v>8.7409717651242396</v>
      </c>
      <c r="L1097">
        <v>8.5918152295030001</v>
      </c>
      <c r="M1097">
        <v>8.6092021406307602</v>
      </c>
      <c r="N1097">
        <v>8.42836254970066</v>
      </c>
      <c r="O1097">
        <v>8.7991573843927</v>
      </c>
      <c r="P1097">
        <v>9.1781843048936</v>
      </c>
      <c r="Q1097">
        <v>6.9204191934356096</v>
      </c>
    </row>
    <row r="1098" spans="1:17">
      <c r="A1098" t="s">
        <v>3325</v>
      </c>
      <c r="B1098" s="16" t="s">
        <v>3326</v>
      </c>
      <c r="C1098">
        <v>10.0717156600286</v>
      </c>
      <c r="D1098">
        <v>9.9964237926849506</v>
      </c>
      <c r="E1098">
        <v>9.31015213433394</v>
      </c>
      <c r="F1098">
        <v>10.1422558522973</v>
      </c>
      <c r="G1098">
        <v>10.013510392716301</v>
      </c>
      <c r="H1098">
        <v>8.9206341555155699</v>
      </c>
      <c r="I1098">
        <v>9.0646167529726007</v>
      </c>
      <c r="J1098">
        <v>8.8533064851950307</v>
      </c>
      <c r="K1098">
        <v>10.2770336454986</v>
      </c>
      <c r="L1098">
        <v>9.7229972145474104</v>
      </c>
      <c r="M1098">
        <v>10.205708340876701</v>
      </c>
      <c r="N1098">
        <v>10.4546960811186</v>
      </c>
      <c r="O1098">
        <v>10.061087968989799</v>
      </c>
      <c r="P1098">
        <v>8.4776666600402901</v>
      </c>
      <c r="Q1098">
        <v>11.3751514536252</v>
      </c>
    </row>
    <row r="1099" spans="1:17">
      <c r="A1099" t="s">
        <v>3327</v>
      </c>
      <c r="B1099" s="16" t="s">
        <v>3328</v>
      </c>
      <c r="C1099">
        <v>7.3253598602789296</v>
      </c>
      <c r="D1099">
        <v>7.4844651280120704</v>
      </c>
      <c r="E1099">
        <v>7.6089837707041497</v>
      </c>
      <c r="F1099">
        <v>7.9331672995406102</v>
      </c>
      <c r="G1099">
        <v>7.5933012397728801</v>
      </c>
      <c r="H1099">
        <v>9.2706936216782605</v>
      </c>
      <c r="I1099">
        <v>8.2170321021124497</v>
      </c>
      <c r="J1099">
        <v>7.9614095141140897</v>
      </c>
      <c r="K1099">
        <v>7.3575458620325502</v>
      </c>
      <c r="L1099">
        <v>7.8121310418628704</v>
      </c>
      <c r="M1099">
        <v>8.3401841783779798</v>
      </c>
      <c r="N1099">
        <v>8.5388286418580499</v>
      </c>
      <c r="O1099">
        <v>8.5083978539819896</v>
      </c>
      <c r="P1099">
        <v>8.1233700265902193</v>
      </c>
      <c r="Q1099">
        <v>5.09416193408443</v>
      </c>
    </row>
    <row r="1100" spans="1:17">
      <c r="A1100" t="s">
        <v>3329</v>
      </c>
      <c r="B1100" s="16" t="e">
        <v>#N/A</v>
      </c>
      <c r="C1100">
        <v>5.6726238351308904</v>
      </c>
      <c r="D1100">
        <v>5.9060888777783198</v>
      </c>
      <c r="E1100">
        <v>7.0093636205731702</v>
      </c>
      <c r="F1100">
        <v>6.28927369624365</v>
      </c>
      <c r="G1100">
        <v>6.18782596009234</v>
      </c>
      <c r="H1100">
        <v>5.9157356088873199</v>
      </c>
      <c r="I1100">
        <v>7.5852747023070002</v>
      </c>
      <c r="J1100">
        <v>7.5580780396718401</v>
      </c>
      <c r="K1100">
        <v>6.3930996477940596</v>
      </c>
      <c r="L1100">
        <v>7.5830025652031896</v>
      </c>
      <c r="M1100">
        <v>6.9750181766915897</v>
      </c>
      <c r="N1100">
        <v>7.6250471153328698</v>
      </c>
      <c r="O1100">
        <v>6.00015432402967</v>
      </c>
      <c r="P1100">
        <v>7.4567578773205998</v>
      </c>
      <c r="Q1100">
        <v>8.1958182219819093</v>
      </c>
    </row>
    <row r="1101" spans="1:17">
      <c r="A1101" t="s">
        <v>3330</v>
      </c>
      <c r="B1101" s="16" t="s">
        <v>3331</v>
      </c>
      <c r="C1101">
        <v>9.6810937203302405</v>
      </c>
      <c r="D1101">
        <v>9.8269514234142505</v>
      </c>
      <c r="E1101">
        <v>9.7719486599599907</v>
      </c>
      <c r="F1101">
        <v>9.7142609282140704</v>
      </c>
      <c r="G1101">
        <v>9.6461113437159707</v>
      </c>
      <c r="H1101">
        <v>9.9737043340999296</v>
      </c>
      <c r="I1101">
        <v>10.158255069187501</v>
      </c>
      <c r="J1101">
        <v>9.8776653825902301</v>
      </c>
      <c r="K1101">
        <v>10.0250941680382</v>
      </c>
      <c r="L1101">
        <v>9.8873417039931208</v>
      </c>
      <c r="M1101">
        <v>9.5998315609348204</v>
      </c>
      <c r="N1101">
        <v>9.3223663041559508</v>
      </c>
      <c r="O1101">
        <v>9.8298658380839807</v>
      </c>
      <c r="P1101">
        <v>10.4113440153755</v>
      </c>
      <c r="Q1101">
        <v>8.7932323857913595</v>
      </c>
    </row>
    <row r="1102" spans="1:17">
      <c r="A1102" t="s">
        <v>3332</v>
      </c>
      <c r="B1102" s="16" t="s">
        <v>3333</v>
      </c>
      <c r="C1102">
        <v>10.1361064933597</v>
      </c>
      <c r="D1102">
        <v>10.2412712165843</v>
      </c>
      <c r="E1102">
        <v>10.7506031720067</v>
      </c>
      <c r="F1102">
        <v>10.1924231725257</v>
      </c>
      <c r="G1102">
        <v>10.712975690651099</v>
      </c>
      <c r="H1102">
        <v>9.8497919990422904</v>
      </c>
      <c r="I1102">
        <v>10.100358234995801</v>
      </c>
      <c r="J1102">
        <v>9.8512324667803508</v>
      </c>
      <c r="K1102">
        <v>10.2004395709418</v>
      </c>
      <c r="L1102">
        <v>9.8019434060444599</v>
      </c>
      <c r="M1102">
        <v>9.9854508007820399</v>
      </c>
      <c r="N1102">
        <v>9.8675644764823591</v>
      </c>
      <c r="O1102">
        <v>10.3101955497298</v>
      </c>
      <c r="P1102">
        <v>10.5263970663766</v>
      </c>
      <c r="Q1102">
        <v>10.3475376618719</v>
      </c>
    </row>
    <row r="1103" spans="1:17">
      <c r="A1103" t="s">
        <v>3334</v>
      </c>
      <c r="B1103" s="16" t="s">
        <v>3335</v>
      </c>
      <c r="C1103">
        <v>3.5040133865677898</v>
      </c>
      <c r="D1103">
        <v>3.4870161193063098</v>
      </c>
      <c r="E1103">
        <v>3.6381873987360902</v>
      </c>
      <c r="F1103">
        <v>2.8218677180984102</v>
      </c>
      <c r="G1103">
        <v>3.5425260543824399</v>
      </c>
      <c r="H1103">
        <v>2.8218677180984102</v>
      </c>
      <c r="I1103">
        <v>3.6595800418069002</v>
      </c>
      <c r="J1103">
        <v>2.8218677180984102</v>
      </c>
      <c r="K1103">
        <v>3.4608708703561399</v>
      </c>
      <c r="L1103">
        <v>3.7555759297476698</v>
      </c>
      <c r="M1103">
        <v>3.23818724324593</v>
      </c>
      <c r="N1103">
        <v>3.31389066967124</v>
      </c>
      <c r="O1103">
        <v>3.24931794675887</v>
      </c>
      <c r="P1103">
        <v>3.7927642367557501</v>
      </c>
      <c r="Q1103">
        <v>2.8218677180984102</v>
      </c>
    </row>
    <row r="1104" spans="1:17">
      <c r="A1104" t="s">
        <v>3336</v>
      </c>
      <c r="B1104" s="16" t="e">
        <v>#N/A</v>
      </c>
      <c r="C1104">
        <v>5.8470053502229398</v>
      </c>
      <c r="D1104">
        <v>5.6396332121204704</v>
      </c>
      <c r="E1104">
        <v>6.2304366762667698</v>
      </c>
      <c r="F1104">
        <v>6.9655524357452503</v>
      </c>
      <c r="G1104">
        <v>6.4349069561294803</v>
      </c>
      <c r="H1104">
        <v>5.7265924446016498</v>
      </c>
      <c r="I1104">
        <v>6.1254782290571796</v>
      </c>
      <c r="J1104">
        <v>6.5922347918025697</v>
      </c>
      <c r="K1104">
        <v>5.92005741833845</v>
      </c>
      <c r="L1104">
        <v>6.3118397299493596</v>
      </c>
      <c r="M1104">
        <v>6.6723371971217702</v>
      </c>
      <c r="N1104">
        <v>6.6912870643548601</v>
      </c>
      <c r="O1104">
        <v>5.8337360312954001</v>
      </c>
      <c r="P1104">
        <v>5.6679384115998896</v>
      </c>
      <c r="Q1104">
        <v>7.1565710053807701</v>
      </c>
    </row>
    <row r="1105" spans="1:17">
      <c r="A1105" t="s">
        <v>3337</v>
      </c>
      <c r="B1105" s="16" t="e">
        <v>#N/A</v>
      </c>
      <c r="C1105">
        <v>3.7779852140208301</v>
      </c>
      <c r="D1105">
        <v>3.7545556144430101</v>
      </c>
      <c r="E1105">
        <v>3.4028894668404299</v>
      </c>
      <c r="F1105">
        <v>3.4706286095040801</v>
      </c>
      <c r="G1105">
        <v>3.33407035458014</v>
      </c>
      <c r="H1105">
        <v>2.8218677180984102</v>
      </c>
      <c r="I1105">
        <v>3.5089935751222501</v>
      </c>
      <c r="J1105">
        <v>3.2517770676889399</v>
      </c>
      <c r="K1105">
        <v>3.91162951239331</v>
      </c>
      <c r="L1105">
        <v>3.4877558895723499</v>
      </c>
      <c r="M1105">
        <v>3.5380814202985702</v>
      </c>
      <c r="N1105">
        <v>3.6661147186140499</v>
      </c>
      <c r="O1105">
        <v>3.5569664057961599</v>
      </c>
      <c r="P1105">
        <v>2.8218677180984102</v>
      </c>
      <c r="Q1105">
        <v>2.8218677180984102</v>
      </c>
    </row>
    <row r="1106" spans="1:17">
      <c r="A1106" t="s">
        <v>3338</v>
      </c>
      <c r="B1106" s="16" t="s">
        <v>3339</v>
      </c>
      <c r="C1106">
        <v>6.1906908419129296</v>
      </c>
      <c r="D1106">
        <v>6.3908823849416097</v>
      </c>
      <c r="E1106">
        <v>6.1372997866052899</v>
      </c>
      <c r="F1106">
        <v>6.51394311452185</v>
      </c>
      <c r="G1106">
        <v>6.2057061458969898</v>
      </c>
      <c r="H1106">
        <v>6.80558063504375</v>
      </c>
      <c r="I1106">
        <v>6.6358994312039501</v>
      </c>
      <c r="J1106">
        <v>6.1754313651025896</v>
      </c>
      <c r="K1106">
        <v>6.2387586492256899</v>
      </c>
      <c r="L1106">
        <v>6.28349182675138</v>
      </c>
      <c r="M1106">
        <v>6.4144155526236197</v>
      </c>
      <c r="N1106">
        <v>6.4088580569182003</v>
      </c>
      <c r="O1106">
        <v>6.2600424788480797</v>
      </c>
      <c r="P1106">
        <v>6.217780089303</v>
      </c>
      <c r="Q1106">
        <v>2.8218677180984102</v>
      </c>
    </row>
    <row r="1107" spans="1:17">
      <c r="A1107" t="s">
        <v>3340</v>
      </c>
      <c r="B1107" s="16" t="e">
        <v>#N/A</v>
      </c>
      <c r="C1107">
        <v>5.7405986380477696</v>
      </c>
      <c r="D1107">
        <v>5.5701495124768599</v>
      </c>
      <c r="E1107">
        <v>5.3927334818754904</v>
      </c>
      <c r="F1107">
        <v>5.3141782898249303</v>
      </c>
      <c r="G1107">
        <v>5.2496646871628903</v>
      </c>
      <c r="H1107">
        <v>4.9232684487670202</v>
      </c>
      <c r="I1107">
        <v>5.5414939407437602</v>
      </c>
      <c r="J1107">
        <v>5.1764314620679004</v>
      </c>
      <c r="K1107">
        <v>5.4602654674947297</v>
      </c>
      <c r="L1107">
        <v>4.7465905673729498</v>
      </c>
      <c r="M1107">
        <v>5.1141768100933502</v>
      </c>
      <c r="N1107">
        <v>5.2701073739484503</v>
      </c>
      <c r="O1107">
        <v>4.8737348553695998</v>
      </c>
      <c r="P1107">
        <v>5.7306434872206502</v>
      </c>
      <c r="Q1107">
        <v>5.09416193408443</v>
      </c>
    </row>
    <row r="1108" spans="1:17">
      <c r="A1108" t="s">
        <v>3341</v>
      </c>
      <c r="B1108" s="16" t="s">
        <v>3342</v>
      </c>
      <c r="C1108">
        <v>6.5441645960174801</v>
      </c>
      <c r="D1108">
        <v>6.0813186361123597</v>
      </c>
      <c r="E1108">
        <v>6.1130249648544597</v>
      </c>
      <c r="F1108">
        <v>6.4429228717264504</v>
      </c>
      <c r="G1108">
        <v>6.3731052938135697</v>
      </c>
      <c r="H1108">
        <v>7.3992083643783904</v>
      </c>
      <c r="I1108">
        <v>6.8253416930992303</v>
      </c>
      <c r="J1108">
        <v>6.7020132302250701</v>
      </c>
      <c r="K1108">
        <v>6.0344793697124102</v>
      </c>
      <c r="L1108">
        <v>6.2545660872875102</v>
      </c>
      <c r="M1108">
        <v>6.7778941321205197</v>
      </c>
      <c r="N1108">
        <v>7.0039274521764501</v>
      </c>
      <c r="O1108">
        <v>6.7222181891453801</v>
      </c>
      <c r="P1108">
        <v>6.8117082797650301</v>
      </c>
      <c r="Q1108">
        <v>6.2843132996066204</v>
      </c>
    </row>
    <row r="1109" spans="1:17">
      <c r="A1109" t="s">
        <v>3343</v>
      </c>
      <c r="B1109" s="16" t="s">
        <v>3344</v>
      </c>
      <c r="C1109">
        <v>3.5040133865677898</v>
      </c>
      <c r="D1109">
        <v>3.4870161193063098</v>
      </c>
      <c r="E1109">
        <v>3.6381873987360902</v>
      </c>
      <c r="F1109">
        <v>3.6131889974304401</v>
      </c>
      <c r="G1109">
        <v>3.8309652426265099</v>
      </c>
      <c r="H1109">
        <v>3.50653555504317</v>
      </c>
      <c r="I1109">
        <v>3.3100125595866299</v>
      </c>
      <c r="J1109">
        <v>3.6724961835054399</v>
      </c>
      <c r="K1109">
        <v>3.7184612093777498</v>
      </c>
      <c r="L1109">
        <v>3.6339073669181099</v>
      </c>
      <c r="M1109">
        <v>3.4086250003018401</v>
      </c>
      <c r="N1109">
        <v>3.31389066967124</v>
      </c>
      <c r="O1109">
        <v>3.8507909364900099</v>
      </c>
      <c r="P1109">
        <v>3.6194497939779602</v>
      </c>
      <c r="Q1109">
        <v>2.8218677180984102</v>
      </c>
    </row>
    <row r="1110" spans="1:17">
      <c r="A1110" t="s">
        <v>3345</v>
      </c>
      <c r="B1110" s="16" t="s">
        <v>3346</v>
      </c>
      <c r="C1110">
        <v>7.3682579752029502</v>
      </c>
      <c r="D1110">
        <v>7.4149211802244901</v>
      </c>
      <c r="E1110">
        <v>7.4451736993824396</v>
      </c>
      <c r="F1110">
        <v>7.42307154574923</v>
      </c>
      <c r="G1110">
        <v>7.2269582735026701</v>
      </c>
      <c r="H1110">
        <v>7.6178739592621803</v>
      </c>
      <c r="I1110">
        <v>7.4634498114554697</v>
      </c>
      <c r="J1110">
        <v>7.9687194154310497</v>
      </c>
      <c r="K1110">
        <v>8.1206666716959894</v>
      </c>
      <c r="L1110">
        <v>7.3651389610897997</v>
      </c>
      <c r="M1110">
        <v>7.4175839171271596</v>
      </c>
      <c r="N1110">
        <v>6.7705787629087899</v>
      </c>
      <c r="O1110">
        <v>6.9948926036377204</v>
      </c>
      <c r="P1110">
        <v>8.2069649777715199</v>
      </c>
      <c r="Q1110">
        <v>5.81282804418474</v>
      </c>
    </row>
    <row r="1111" spans="1:17">
      <c r="A1111" t="s">
        <v>3347</v>
      </c>
      <c r="B1111" s="16" t="s">
        <v>3348</v>
      </c>
      <c r="C1111">
        <v>6.7641859494663601</v>
      </c>
      <c r="D1111">
        <v>6.6993092668309204</v>
      </c>
      <c r="E1111">
        <v>6.5696259509985699</v>
      </c>
      <c r="F1111">
        <v>6.4788754961203097</v>
      </c>
      <c r="G1111">
        <v>5.7479431304763704</v>
      </c>
      <c r="H1111">
        <v>6.5783352921885401</v>
      </c>
      <c r="I1111">
        <v>6.1424390200639696</v>
      </c>
      <c r="J1111">
        <v>6.3881160171625204</v>
      </c>
      <c r="K1111">
        <v>6.6076639520751996</v>
      </c>
      <c r="L1111">
        <v>6.9997633454405896</v>
      </c>
      <c r="M1111">
        <v>7.00204543743902</v>
      </c>
      <c r="N1111">
        <v>6.6318301267309199</v>
      </c>
      <c r="O1111">
        <v>5.8965587445327001</v>
      </c>
      <c r="P1111">
        <v>6.217780089303</v>
      </c>
      <c r="Q1111">
        <v>5.09416193408443</v>
      </c>
    </row>
    <row r="1112" spans="1:17">
      <c r="A1112" t="s">
        <v>3349</v>
      </c>
      <c r="B1112" s="16" t="s">
        <v>3350</v>
      </c>
      <c r="C1112">
        <v>4.6454443926476303</v>
      </c>
      <c r="D1112">
        <v>4.5537481491643197</v>
      </c>
      <c r="E1112">
        <v>4.3969712788901898</v>
      </c>
      <c r="F1112">
        <v>4.2917886290068799</v>
      </c>
      <c r="G1112">
        <v>3.70007344211845</v>
      </c>
      <c r="H1112">
        <v>4.9232684487670202</v>
      </c>
      <c r="I1112">
        <v>4.5515847967793803</v>
      </c>
      <c r="J1112">
        <v>4.2567562628296498</v>
      </c>
      <c r="K1112">
        <v>4.7603034491719001</v>
      </c>
      <c r="L1112">
        <v>4.3892426656840904</v>
      </c>
      <c r="M1112">
        <v>4.3652147767139304</v>
      </c>
      <c r="N1112">
        <v>4.5070424063834196</v>
      </c>
      <c r="O1112">
        <v>4.1926070449996002</v>
      </c>
      <c r="P1112">
        <v>4.6013142303928598</v>
      </c>
      <c r="Q1112">
        <v>2.8218677180984102</v>
      </c>
    </row>
    <row r="1113" spans="1:17">
      <c r="A1113" t="s">
        <v>3351</v>
      </c>
      <c r="B1113" s="16" t="s">
        <v>3352</v>
      </c>
      <c r="C1113">
        <v>3.7779852140208301</v>
      </c>
      <c r="D1113">
        <v>3.4870161193063098</v>
      </c>
      <c r="E1113">
        <v>3.8152982058547602</v>
      </c>
      <c r="F1113">
        <v>3.6131889974304401</v>
      </c>
      <c r="G1113">
        <v>3.33407035458014</v>
      </c>
      <c r="H1113">
        <v>3.9869852489372102</v>
      </c>
      <c r="I1113">
        <v>3.6595800418069002</v>
      </c>
      <c r="J1113">
        <v>3.93564812262216</v>
      </c>
      <c r="K1113">
        <v>3.4608708703561399</v>
      </c>
      <c r="L1113">
        <v>4.2633743974944602</v>
      </c>
      <c r="M1113">
        <v>3.82485868955618</v>
      </c>
      <c r="N1113">
        <v>4.1706164353931596</v>
      </c>
      <c r="O1113">
        <v>3.5569664057961599</v>
      </c>
      <c r="P1113">
        <v>3.7927642367557501</v>
      </c>
      <c r="Q1113">
        <v>2.8218677180984102</v>
      </c>
    </row>
    <row r="1114" spans="1:17">
      <c r="A1114" t="s">
        <v>3353</v>
      </c>
      <c r="B1114" s="16" t="s">
        <v>3354</v>
      </c>
      <c r="C1114">
        <v>3.8862082974622001</v>
      </c>
      <c r="D1114">
        <v>3.8603343823973102</v>
      </c>
      <c r="E1114">
        <v>2.8218677180984102</v>
      </c>
      <c r="F1114">
        <v>3.2825265482838799</v>
      </c>
      <c r="G1114">
        <v>2.8218677180984102</v>
      </c>
      <c r="H1114">
        <v>3.30825032505737</v>
      </c>
      <c r="I1114">
        <v>3.5089935751222501</v>
      </c>
      <c r="J1114">
        <v>3.2517770676889399</v>
      </c>
      <c r="K1114">
        <v>3.27554212654834</v>
      </c>
      <c r="L1114">
        <v>3.4877558895723499</v>
      </c>
      <c r="M1114">
        <v>3.5380814202985702</v>
      </c>
      <c r="N1114">
        <v>2.8218677180984102</v>
      </c>
      <c r="O1114">
        <v>3.42420286852819</v>
      </c>
      <c r="P1114">
        <v>4.0606668341819496</v>
      </c>
      <c r="Q1114">
        <v>2.8218677180984102</v>
      </c>
    </row>
    <row r="1115" spans="1:17">
      <c r="A1115" t="s">
        <v>3355</v>
      </c>
      <c r="B1115" s="16" t="s">
        <v>848</v>
      </c>
      <c r="C1115">
        <v>10.3425629870745</v>
      </c>
      <c r="D1115">
        <v>10.182657775298599</v>
      </c>
      <c r="E1115">
        <v>9.9655349875248902</v>
      </c>
      <c r="F1115">
        <v>9.4639754975980708</v>
      </c>
      <c r="G1115">
        <v>9.8215092566920603</v>
      </c>
      <c r="H1115">
        <v>7.3782177587165396</v>
      </c>
      <c r="I1115">
        <v>9.4354332820502798</v>
      </c>
      <c r="J1115">
        <v>9.1258333517711101</v>
      </c>
      <c r="K1115">
        <v>10.66810951655</v>
      </c>
      <c r="L1115">
        <v>9.9974805098719699</v>
      </c>
      <c r="M1115">
        <v>7.6008512731656497</v>
      </c>
      <c r="N1115">
        <v>7.5046963614255704</v>
      </c>
      <c r="O1115">
        <v>8.0784973832545308</v>
      </c>
      <c r="P1115">
        <v>9.1670994484586199</v>
      </c>
      <c r="Q1115">
        <v>10.9587766965595</v>
      </c>
    </row>
    <row r="1116" spans="1:17">
      <c r="A1116" t="s">
        <v>3356</v>
      </c>
      <c r="B1116" s="16" t="s">
        <v>3357</v>
      </c>
      <c r="C1116">
        <v>7.7974702032345302</v>
      </c>
      <c r="D1116">
        <v>7.8334854690290996</v>
      </c>
      <c r="E1116">
        <v>7.6925266921822599</v>
      </c>
      <c r="F1116">
        <v>7.5292529987613301</v>
      </c>
      <c r="G1116">
        <v>7.5865478323703401</v>
      </c>
      <c r="H1116">
        <v>7.4198968969935697</v>
      </c>
      <c r="I1116">
        <v>7.7642522999856904</v>
      </c>
      <c r="J1116">
        <v>7.5434566930248703</v>
      </c>
      <c r="K1116">
        <v>7.5437731704646698</v>
      </c>
      <c r="L1116">
        <v>7.38516182149103</v>
      </c>
      <c r="M1116">
        <v>7.2190489086972498</v>
      </c>
      <c r="N1116">
        <v>7.1548650325011103</v>
      </c>
      <c r="O1116">
        <v>7.3621748411575298</v>
      </c>
      <c r="P1116">
        <v>8.0467780289509605</v>
      </c>
      <c r="Q1116">
        <v>5.09416193408443</v>
      </c>
    </row>
    <row r="1117" spans="1:17">
      <c r="A1117" t="s">
        <v>3358</v>
      </c>
      <c r="B1117" s="16" t="s">
        <v>3359</v>
      </c>
      <c r="C1117">
        <v>5.8874000292282904</v>
      </c>
      <c r="D1117">
        <v>5.9609864132494002</v>
      </c>
      <c r="E1117">
        <v>7.3350308563673403</v>
      </c>
      <c r="F1117">
        <v>6.4307340740566703</v>
      </c>
      <c r="G1117">
        <v>6.96024046177752</v>
      </c>
      <c r="H1117">
        <v>4.2312229394497098</v>
      </c>
      <c r="I1117">
        <v>5.28584498120492</v>
      </c>
      <c r="J1117">
        <v>5.4594104056423802</v>
      </c>
      <c r="K1117">
        <v>6.1108697077640501</v>
      </c>
      <c r="L1117">
        <v>6.4709898055546704</v>
      </c>
      <c r="M1117">
        <v>5.7742918496395301</v>
      </c>
      <c r="N1117">
        <v>6.2434134649689499</v>
      </c>
      <c r="O1117">
        <v>7.0229922112836203</v>
      </c>
      <c r="P1117">
        <v>4.0606668341819496</v>
      </c>
      <c r="Q1117">
        <v>8.3931679398307004</v>
      </c>
    </row>
    <row r="1118" spans="1:17">
      <c r="A1118" t="s">
        <v>3360</v>
      </c>
      <c r="B1118" s="16" t="s">
        <v>3361</v>
      </c>
      <c r="C1118">
        <v>4.8324495657597604</v>
      </c>
      <c r="D1118">
        <v>4.4456530885114001</v>
      </c>
      <c r="E1118">
        <v>5.12062362366449</v>
      </c>
      <c r="F1118">
        <v>4.9396319138350204</v>
      </c>
      <c r="G1118">
        <v>5.4158963756298002</v>
      </c>
      <c r="H1118">
        <v>5.3395340803022098</v>
      </c>
      <c r="I1118">
        <v>5.8220163078348497</v>
      </c>
      <c r="J1118">
        <v>5.41615412543395</v>
      </c>
      <c r="K1118">
        <v>5.0794887154244499</v>
      </c>
      <c r="L1118">
        <v>5.1595357015461403</v>
      </c>
      <c r="M1118">
        <v>5.56915099370043</v>
      </c>
      <c r="N1118">
        <v>6.0741695914303397</v>
      </c>
      <c r="O1118">
        <v>5.2414794897208603</v>
      </c>
      <c r="P1118">
        <v>6.1050083310752497</v>
      </c>
      <c r="Q1118">
        <v>5.81282804418474</v>
      </c>
    </row>
    <row r="1119" spans="1:17">
      <c r="A1119" t="s">
        <v>3362</v>
      </c>
      <c r="B1119" s="16" t="s">
        <v>3363</v>
      </c>
      <c r="C1119">
        <v>7.6077831273983101</v>
      </c>
      <c r="D1119">
        <v>7.6421366729318496</v>
      </c>
      <c r="E1119">
        <v>7.0352413670756002</v>
      </c>
      <c r="F1119">
        <v>7.7550849236394299</v>
      </c>
      <c r="G1119">
        <v>7.7586098137260304</v>
      </c>
      <c r="H1119">
        <v>8.0872095909659993</v>
      </c>
      <c r="I1119">
        <v>7.3376627829562704</v>
      </c>
      <c r="J1119">
        <v>7.2451160400621699</v>
      </c>
      <c r="K1119">
        <v>7.5328143963100498</v>
      </c>
      <c r="L1119">
        <v>7.3917746074846198</v>
      </c>
      <c r="M1119">
        <v>8.4247945275417901</v>
      </c>
      <c r="N1119">
        <v>7.9451755533421604</v>
      </c>
      <c r="O1119">
        <v>8.5475120102068907</v>
      </c>
      <c r="P1119">
        <v>7.5790440883133003</v>
      </c>
      <c r="Q1119">
        <v>5.09416193408443</v>
      </c>
    </row>
    <row r="1120" spans="1:17">
      <c r="A1120" t="s">
        <v>3364</v>
      </c>
      <c r="B1120" s="16" t="s">
        <v>3365</v>
      </c>
      <c r="C1120">
        <v>13.5073021711324</v>
      </c>
      <c r="D1120">
        <v>13.6119744907775</v>
      </c>
      <c r="E1120">
        <v>10.696047361370301</v>
      </c>
      <c r="F1120">
        <v>12.1937377431667</v>
      </c>
      <c r="G1120">
        <v>11.4239619819809</v>
      </c>
      <c r="H1120">
        <v>13.635266954364701</v>
      </c>
      <c r="I1120">
        <v>13.6204553803313</v>
      </c>
      <c r="J1120">
        <v>8.5490207136450405</v>
      </c>
      <c r="K1120">
        <v>13.6520756084197</v>
      </c>
      <c r="L1120">
        <v>13.906079915059101</v>
      </c>
      <c r="M1120">
        <v>12.506908288173401</v>
      </c>
      <c r="N1120">
        <v>12.783962056222199</v>
      </c>
      <c r="O1120">
        <v>11.574786654314501</v>
      </c>
      <c r="P1120">
        <v>12.864734229773701</v>
      </c>
      <c r="Q1120">
        <v>12.699477750338399</v>
      </c>
    </row>
    <row r="1121" spans="1:17">
      <c r="A1121" t="s">
        <v>3366</v>
      </c>
      <c r="B1121" s="16" t="s">
        <v>3367</v>
      </c>
      <c r="C1121">
        <v>3.8862082974622001</v>
      </c>
      <c r="D1121">
        <v>3.9548310731697001</v>
      </c>
      <c r="E1121">
        <v>2.8218677180984102</v>
      </c>
      <c r="F1121">
        <v>3.4706286095040801</v>
      </c>
      <c r="G1121">
        <v>4.0460446887748596</v>
      </c>
      <c r="H1121">
        <v>3.8900437060628099</v>
      </c>
      <c r="I1121">
        <v>3.3100125595866299</v>
      </c>
      <c r="J1121">
        <v>4.0085972383706396</v>
      </c>
      <c r="K1121">
        <v>3.7184612093777498</v>
      </c>
      <c r="L1121">
        <v>3.8614614459532302</v>
      </c>
      <c r="M1121">
        <v>3.7404257728686199</v>
      </c>
      <c r="N1121">
        <v>3.31389066967124</v>
      </c>
      <c r="O1121">
        <v>3.8507909364900099</v>
      </c>
      <c r="P1121">
        <v>2.8218677180984102</v>
      </c>
      <c r="Q1121">
        <v>2.8218677180984102</v>
      </c>
    </row>
    <row r="1122" spans="1:17">
      <c r="A1122" t="s">
        <v>3368</v>
      </c>
      <c r="B1122" s="16" t="e">
        <v>#N/A</v>
      </c>
      <c r="C1122">
        <v>3.7779852140208301</v>
      </c>
      <c r="D1122">
        <v>3.2942621936663499</v>
      </c>
      <c r="E1122">
        <v>2.8218677180984102</v>
      </c>
      <c r="F1122">
        <v>3.4706286095040801</v>
      </c>
      <c r="G1122">
        <v>2.8218677180984102</v>
      </c>
      <c r="H1122">
        <v>3.30825032505737</v>
      </c>
      <c r="I1122">
        <v>3.5089935751222501</v>
      </c>
      <c r="J1122">
        <v>3.2517770676889399</v>
      </c>
      <c r="K1122">
        <v>2.8218677180984102</v>
      </c>
      <c r="L1122">
        <v>3.4877558895723499</v>
      </c>
      <c r="M1122">
        <v>2.8218677180984102</v>
      </c>
      <c r="N1122">
        <v>2.8218677180984102</v>
      </c>
      <c r="O1122">
        <v>3.24931794675887</v>
      </c>
      <c r="P1122">
        <v>2.8218677180984102</v>
      </c>
      <c r="Q1122">
        <v>2.8218677180984102</v>
      </c>
    </row>
    <row r="1123" spans="1:17">
      <c r="A1123" t="s">
        <v>3369</v>
      </c>
      <c r="B1123" s="16" t="s">
        <v>3370</v>
      </c>
      <c r="C1123">
        <v>9.0081354898777004</v>
      </c>
      <c r="D1123">
        <v>9.1179032438579402</v>
      </c>
      <c r="E1123">
        <v>9.07849030050218</v>
      </c>
      <c r="F1123">
        <v>9.1200558139650401</v>
      </c>
      <c r="G1123">
        <v>8.9564978856446604</v>
      </c>
      <c r="H1123">
        <v>9.5799633634498491</v>
      </c>
      <c r="I1123">
        <v>9.1970891966743196</v>
      </c>
      <c r="J1123">
        <v>9.1944259907332402</v>
      </c>
      <c r="K1123">
        <v>9.0879964390643906</v>
      </c>
      <c r="L1123">
        <v>9.0726009046848795</v>
      </c>
      <c r="M1123">
        <v>9.1820711604520806</v>
      </c>
      <c r="N1123">
        <v>8.9165396599760296</v>
      </c>
      <c r="O1123">
        <v>9.1859183146757797</v>
      </c>
      <c r="P1123">
        <v>9.2691166942824399</v>
      </c>
      <c r="Q1123">
        <v>5.81282804418474</v>
      </c>
    </row>
    <row r="1124" spans="1:17">
      <c r="A1124" t="s">
        <v>3371</v>
      </c>
      <c r="B1124" s="16" t="e">
        <v>#N/A</v>
      </c>
      <c r="C1124">
        <v>2.8218677180984102</v>
      </c>
      <c r="D1124">
        <v>3.6330127529723502</v>
      </c>
      <c r="E1124">
        <v>3.4028894668404299</v>
      </c>
      <c r="F1124">
        <v>3.2825265482838799</v>
      </c>
      <c r="G1124">
        <v>4.0460446887748596</v>
      </c>
      <c r="H1124">
        <v>3.30825032505737</v>
      </c>
      <c r="I1124">
        <v>2.8218677180984102</v>
      </c>
      <c r="J1124">
        <v>3.2517770676889399</v>
      </c>
      <c r="K1124">
        <v>3.27554212654834</v>
      </c>
      <c r="L1124">
        <v>3.29479214013883</v>
      </c>
      <c r="M1124">
        <v>3.4086250003018401</v>
      </c>
      <c r="N1124">
        <v>2.8218677180984102</v>
      </c>
      <c r="O1124">
        <v>3.24931794675887</v>
      </c>
      <c r="P1124">
        <v>2.8218677180984102</v>
      </c>
      <c r="Q1124">
        <v>2.8218677180984102</v>
      </c>
    </row>
    <row r="1125" spans="1:17">
      <c r="A1125" t="s">
        <v>3372</v>
      </c>
      <c r="B1125" s="16" t="s">
        <v>3373</v>
      </c>
      <c r="C1125">
        <v>8.3326553099165395</v>
      </c>
      <c r="D1125">
        <v>8.5271612275875395</v>
      </c>
      <c r="E1125">
        <v>8.4700113880945604</v>
      </c>
      <c r="F1125">
        <v>8.7696464400348706</v>
      </c>
      <c r="G1125">
        <v>8.2982983874061507</v>
      </c>
      <c r="H1125">
        <v>9.8749420696774308</v>
      </c>
      <c r="I1125">
        <v>9.0107677976691605</v>
      </c>
      <c r="J1125">
        <v>9.1645191013461602</v>
      </c>
      <c r="K1125">
        <v>8.3024944834403005</v>
      </c>
      <c r="L1125">
        <v>8.9027244300753203</v>
      </c>
      <c r="M1125">
        <v>9.0845907961118293</v>
      </c>
      <c r="N1125">
        <v>9.1621945453555007</v>
      </c>
      <c r="O1125">
        <v>9.1624933719639792</v>
      </c>
      <c r="P1125">
        <v>9.3740647625938607</v>
      </c>
      <c r="Q1125">
        <v>7.1565710053807701</v>
      </c>
    </row>
    <row r="1126" spans="1:17">
      <c r="A1126" t="s">
        <v>3374</v>
      </c>
      <c r="B1126" s="16" t="s">
        <v>3375</v>
      </c>
      <c r="C1126">
        <v>6.7854920253152002</v>
      </c>
      <c r="D1126">
        <v>6.84137245215212</v>
      </c>
      <c r="E1126">
        <v>7.0093636205731702</v>
      </c>
      <c r="F1126">
        <v>6.7574999540373799</v>
      </c>
      <c r="G1126">
        <v>6.9497333056202697</v>
      </c>
      <c r="H1126">
        <v>7.8488904955482699</v>
      </c>
      <c r="I1126">
        <v>7.2078170924335199</v>
      </c>
      <c r="J1126">
        <v>7.0027033363698798</v>
      </c>
      <c r="K1126">
        <v>7.0153956343780397</v>
      </c>
      <c r="L1126">
        <v>7.2460840770395798</v>
      </c>
      <c r="M1126">
        <v>7.8099223231624002</v>
      </c>
      <c r="N1126">
        <v>7.6845648440380003</v>
      </c>
      <c r="O1126">
        <v>7.4832667340853298</v>
      </c>
      <c r="P1126">
        <v>6.7973461474338004</v>
      </c>
      <c r="Q1126">
        <v>6.6375058506955904</v>
      </c>
    </row>
    <row r="1127" spans="1:17">
      <c r="A1127" t="s">
        <v>3376</v>
      </c>
      <c r="B1127" s="16" t="s">
        <v>3377</v>
      </c>
      <c r="C1127">
        <v>7.0977815649052802</v>
      </c>
      <c r="D1127">
        <v>7.0727943958298898</v>
      </c>
      <c r="E1127">
        <v>7.1580599070866304</v>
      </c>
      <c r="F1127">
        <v>6.7079714790222598</v>
      </c>
      <c r="G1127">
        <v>6.8401930945985701</v>
      </c>
      <c r="H1127">
        <v>7.4335256956558604</v>
      </c>
      <c r="I1127">
        <v>7.5224439994532499</v>
      </c>
      <c r="J1127">
        <v>7.2511318613654696</v>
      </c>
      <c r="K1127">
        <v>7.1435456076211903</v>
      </c>
      <c r="L1127">
        <v>7.1162623791641204</v>
      </c>
      <c r="M1127">
        <v>7.0351285415578602</v>
      </c>
      <c r="N1127">
        <v>6.5949304227929604</v>
      </c>
      <c r="O1127">
        <v>7.1106908780922096</v>
      </c>
      <c r="P1127">
        <v>7.2617771611034998</v>
      </c>
      <c r="Q1127">
        <v>6.6375058506955904</v>
      </c>
    </row>
    <row r="1128" spans="1:17">
      <c r="A1128" t="s">
        <v>3378</v>
      </c>
      <c r="B1128" s="16" t="s">
        <v>3379</v>
      </c>
      <c r="C1128">
        <v>3.6535616636188299</v>
      </c>
      <c r="D1128">
        <v>3.9548310731697001</v>
      </c>
      <c r="E1128">
        <v>3.8152982058547602</v>
      </c>
      <c r="F1128">
        <v>4.0118215330109104</v>
      </c>
      <c r="G1128">
        <v>3.9446609719593901</v>
      </c>
      <c r="H1128">
        <v>4.07504641393726</v>
      </c>
      <c r="I1128">
        <v>3.6595800418069002</v>
      </c>
      <c r="J1128">
        <v>3.93564812262216</v>
      </c>
      <c r="K1128">
        <v>4.1419680287536398</v>
      </c>
      <c r="L1128">
        <v>4.4473184955329197</v>
      </c>
      <c r="M1128">
        <v>3.9727288000471899</v>
      </c>
      <c r="N1128">
        <v>4.1706164353931596</v>
      </c>
      <c r="O1128">
        <v>3.8507909364900099</v>
      </c>
      <c r="P1128">
        <v>4.1712528320562896</v>
      </c>
      <c r="Q1128">
        <v>2.8218677180984102</v>
      </c>
    </row>
    <row r="1129" spans="1:17">
      <c r="A1129" t="s">
        <v>3380</v>
      </c>
      <c r="B1129" s="16" t="s">
        <v>3381</v>
      </c>
      <c r="C1129">
        <v>6.9548310624051402</v>
      </c>
      <c r="D1129">
        <v>7.1527233928964904</v>
      </c>
      <c r="E1129">
        <v>6.65574536447828</v>
      </c>
      <c r="F1129">
        <v>6.6978565227475801</v>
      </c>
      <c r="G1129">
        <v>6.5228532534945796</v>
      </c>
      <c r="H1129">
        <v>7.87906281420456</v>
      </c>
      <c r="I1129">
        <v>7.0826050305748796</v>
      </c>
      <c r="J1129">
        <v>7.2022846672041601</v>
      </c>
      <c r="K1129">
        <v>6.8483229266356602</v>
      </c>
      <c r="L1129">
        <v>7.23140621275585</v>
      </c>
      <c r="M1129">
        <v>7.0219867367997404</v>
      </c>
      <c r="N1129">
        <v>7.2367616177743299</v>
      </c>
      <c r="O1129">
        <v>7.0160187592410503</v>
      </c>
      <c r="P1129">
        <v>7.5873935827351202</v>
      </c>
      <c r="Q1129">
        <v>5.09416193408443</v>
      </c>
    </row>
    <row r="1130" spans="1:17">
      <c r="A1130" t="s">
        <v>3382</v>
      </c>
      <c r="B1130" s="16" t="e">
        <v>#N/A</v>
      </c>
      <c r="C1130">
        <v>4.2964146619915802</v>
      </c>
      <c r="D1130">
        <v>4.6529177314580599</v>
      </c>
      <c r="E1130">
        <v>3.8152982058547602</v>
      </c>
      <c r="F1130">
        <v>3.6131889974304401</v>
      </c>
      <c r="G1130">
        <v>4.5695203052827997</v>
      </c>
      <c r="H1130">
        <v>4.07504641393726</v>
      </c>
      <c r="I1130">
        <v>4.30650913402902</v>
      </c>
      <c r="J1130">
        <v>4.0085972383706396</v>
      </c>
      <c r="K1130">
        <v>3.99457577781329</v>
      </c>
      <c r="L1130">
        <v>4.5026429490879796</v>
      </c>
      <c r="M1130">
        <v>4.5395912486649097</v>
      </c>
      <c r="N1130">
        <v>4.3174573962368399</v>
      </c>
      <c r="O1130">
        <v>4.4953341022564199</v>
      </c>
      <c r="P1130">
        <v>4.86023234540618</v>
      </c>
      <c r="Q1130">
        <v>2.8218677180984102</v>
      </c>
    </row>
    <row r="1131" spans="1:17">
      <c r="A1131" t="s">
        <v>3383</v>
      </c>
      <c r="B1131" s="16" t="s">
        <v>3384</v>
      </c>
      <c r="C1131">
        <v>7.0458303086313601</v>
      </c>
      <c r="D1131">
        <v>7.1834890738267099</v>
      </c>
      <c r="E1131">
        <v>6.99624750440314</v>
      </c>
      <c r="F1131">
        <v>7.1172145187872804</v>
      </c>
      <c r="G1131">
        <v>6.8172425418901597</v>
      </c>
      <c r="H1131">
        <v>7.5126924894462599</v>
      </c>
      <c r="I1131">
        <v>7.27038489660531</v>
      </c>
      <c r="J1131">
        <v>7.2867071673945603</v>
      </c>
      <c r="K1131">
        <v>7.2744141714431603</v>
      </c>
      <c r="L1131">
        <v>7.1556786543903099</v>
      </c>
      <c r="M1131">
        <v>7.4716821378814098</v>
      </c>
      <c r="N1131">
        <v>6.9563332013543997</v>
      </c>
      <c r="O1131">
        <v>7.0641355976147899</v>
      </c>
      <c r="P1131">
        <v>7.4927704004486699</v>
      </c>
      <c r="Q1131">
        <v>7.1565710053807701</v>
      </c>
    </row>
    <row r="1132" spans="1:17">
      <c r="A1132" t="s">
        <v>3385</v>
      </c>
      <c r="B1132" s="16" t="s">
        <v>3386</v>
      </c>
      <c r="C1132">
        <v>7.3398019669746004</v>
      </c>
      <c r="D1132">
        <v>7.28625735805202</v>
      </c>
      <c r="E1132">
        <v>7.5384713863363499</v>
      </c>
      <c r="F1132">
        <v>7.89838942043591</v>
      </c>
      <c r="G1132">
        <v>7.5383649616635902</v>
      </c>
      <c r="H1132">
        <v>7.9423451417150801</v>
      </c>
      <c r="I1132">
        <v>7.5352315919544104</v>
      </c>
      <c r="J1132">
        <v>8.1043146912120303</v>
      </c>
      <c r="K1132">
        <v>7.4003939969625296</v>
      </c>
      <c r="L1132">
        <v>7.1864505480400602</v>
      </c>
      <c r="M1132">
        <v>7.6989123155716799</v>
      </c>
      <c r="N1132">
        <v>7.8181039222588602</v>
      </c>
      <c r="O1132">
        <v>7.3893804998512502</v>
      </c>
      <c r="P1132">
        <v>8.1906294596356197</v>
      </c>
      <c r="Q1132">
        <v>2.8218677180984102</v>
      </c>
    </row>
    <row r="1133" spans="1:17">
      <c r="A1133" t="s">
        <v>3387</v>
      </c>
      <c r="B1133" s="16" t="e">
        <v>#N/A</v>
      </c>
      <c r="C1133">
        <v>3.3064422771203601</v>
      </c>
      <c r="D1133">
        <v>2.8218677180984102</v>
      </c>
      <c r="E1133">
        <v>3.4028894668404299</v>
      </c>
      <c r="F1133">
        <v>3.8353454241230298</v>
      </c>
      <c r="G1133">
        <v>3.33407035458014</v>
      </c>
      <c r="H1133">
        <v>3.50653555504317</v>
      </c>
      <c r="I1133">
        <v>3.5089935751222501</v>
      </c>
      <c r="J1133">
        <v>3.4276433730071201</v>
      </c>
      <c r="K1133">
        <v>3.4608708703561399</v>
      </c>
      <c r="L1133">
        <v>3.4877558895723499</v>
      </c>
      <c r="M1133">
        <v>3.7404257728686199</v>
      </c>
      <c r="N1133">
        <v>3.31389066967124</v>
      </c>
      <c r="O1133">
        <v>3.9295289699043701</v>
      </c>
      <c r="P1133">
        <v>3.3893867502571098</v>
      </c>
      <c r="Q1133">
        <v>2.8218677180984102</v>
      </c>
    </row>
    <row r="1134" spans="1:17">
      <c r="A1134" t="s">
        <v>3388</v>
      </c>
      <c r="B1134" s="16" t="s">
        <v>3389</v>
      </c>
      <c r="C1134">
        <v>5.3319193517173096</v>
      </c>
      <c r="D1134">
        <v>5.2802736384566202</v>
      </c>
      <c r="E1134">
        <v>6.3388609491737098</v>
      </c>
      <c r="F1134">
        <v>6.0057787532757798</v>
      </c>
      <c r="G1134">
        <v>6.1139565568328003</v>
      </c>
      <c r="H1134">
        <v>5.0769980259574004</v>
      </c>
      <c r="I1134">
        <v>5.7570104949229499</v>
      </c>
      <c r="J1134">
        <v>6.4629296012030801</v>
      </c>
      <c r="K1134">
        <v>5.6991521110608296</v>
      </c>
      <c r="L1134">
        <v>5.9272113840861103</v>
      </c>
      <c r="M1134">
        <v>5.6233501043871401</v>
      </c>
      <c r="N1134">
        <v>5.2701073739484503</v>
      </c>
      <c r="O1134">
        <v>5.73387004536246</v>
      </c>
      <c r="P1134">
        <v>5.69964444990008</v>
      </c>
      <c r="Q1134">
        <v>7.3593062614465703</v>
      </c>
    </row>
    <row r="1135" spans="1:17">
      <c r="A1135" t="s">
        <v>3390</v>
      </c>
      <c r="B1135" s="16" t="s">
        <v>3391</v>
      </c>
      <c r="C1135">
        <v>8.6223506457503394</v>
      </c>
      <c r="D1135">
        <v>8.6990286250400999</v>
      </c>
      <c r="E1135">
        <v>8.4934760895908692</v>
      </c>
      <c r="F1135">
        <v>8.66497143480996</v>
      </c>
      <c r="G1135">
        <v>8.6124564265931909</v>
      </c>
      <c r="H1135">
        <v>8.7407573444844608</v>
      </c>
      <c r="I1135">
        <v>9.0061882912373896</v>
      </c>
      <c r="J1135">
        <v>8.7553211031755893</v>
      </c>
      <c r="K1135">
        <v>8.9342858664049594</v>
      </c>
      <c r="L1135">
        <v>8.7645643432144507</v>
      </c>
      <c r="M1135">
        <v>8.5937819298065996</v>
      </c>
      <c r="N1135">
        <v>8.3124983382195392</v>
      </c>
      <c r="O1135">
        <v>8.7391872477933106</v>
      </c>
      <c r="P1135">
        <v>9.3200452233178694</v>
      </c>
      <c r="Q1135">
        <v>7.1565710053807701</v>
      </c>
    </row>
    <row r="1136" spans="1:17">
      <c r="A1136" t="s">
        <v>3392</v>
      </c>
      <c r="B1136" s="16" t="s">
        <v>3393</v>
      </c>
      <c r="C1136">
        <v>8.1483048562629197</v>
      </c>
      <c r="D1136">
        <v>8.2473284963198203</v>
      </c>
      <c r="E1136">
        <v>8.2561920980110806</v>
      </c>
      <c r="F1136">
        <v>8.2585742184668494</v>
      </c>
      <c r="G1136">
        <v>8.2000413000322094</v>
      </c>
      <c r="H1136">
        <v>8.88640915880028</v>
      </c>
      <c r="I1136">
        <v>8.7672821724430996</v>
      </c>
      <c r="J1136">
        <v>8.5969598211321792</v>
      </c>
      <c r="K1136">
        <v>8.5748189905683994</v>
      </c>
      <c r="L1136">
        <v>8.5122344568852402</v>
      </c>
      <c r="M1136">
        <v>8.4470334455868592</v>
      </c>
      <c r="N1136">
        <v>7.9740741705371301</v>
      </c>
      <c r="O1136">
        <v>8.5280875825649307</v>
      </c>
      <c r="P1136">
        <v>8.9449802139814008</v>
      </c>
      <c r="Q1136">
        <v>6.9204191934356096</v>
      </c>
    </row>
    <row r="1137" spans="1:17">
      <c r="A1137" t="s">
        <v>3394</v>
      </c>
      <c r="B1137" s="16" t="e">
        <v>#N/A</v>
      </c>
      <c r="C1137">
        <v>4.0706176854441196</v>
      </c>
      <c r="D1137">
        <v>3.9548310731697001</v>
      </c>
      <c r="E1137">
        <v>3.6381873987360902</v>
      </c>
      <c r="F1137">
        <v>3.6131889974304401</v>
      </c>
      <c r="G1137">
        <v>3.33407035458014</v>
      </c>
      <c r="H1137">
        <v>3.7814594184883799</v>
      </c>
      <c r="I1137">
        <v>3.6595800418069002</v>
      </c>
      <c r="J1137">
        <v>4.0085972383706396</v>
      </c>
      <c r="K1137">
        <v>3.8204461843508501</v>
      </c>
      <c r="L1137">
        <v>3.29479214013883</v>
      </c>
      <c r="M1137">
        <v>3.90178223458659</v>
      </c>
      <c r="N1137">
        <v>3.99991931403749</v>
      </c>
      <c r="O1137">
        <v>3.7643275486974099</v>
      </c>
      <c r="P1137">
        <v>3.6194497939779602</v>
      </c>
      <c r="Q1137">
        <v>2.8218677180984102</v>
      </c>
    </row>
    <row r="1138" spans="1:17">
      <c r="A1138" t="s">
        <v>3395</v>
      </c>
      <c r="B1138" s="16" t="s">
        <v>3396</v>
      </c>
      <c r="C1138">
        <v>6.3136371876294097</v>
      </c>
      <c r="D1138">
        <v>6.4428967570973796</v>
      </c>
      <c r="E1138">
        <v>5.6538073608653301</v>
      </c>
      <c r="F1138">
        <v>5.7920231273194096</v>
      </c>
      <c r="G1138">
        <v>5.97458653714276</v>
      </c>
      <c r="H1138">
        <v>6.0470179562401398</v>
      </c>
      <c r="I1138">
        <v>6.5499524026940898</v>
      </c>
      <c r="J1138">
        <v>5.86275399486005</v>
      </c>
      <c r="K1138">
        <v>6.1691403037545101</v>
      </c>
      <c r="L1138">
        <v>5.7082842090885597</v>
      </c>
      <c r="M1138">
        <v>5.7583066502886897</v>
      </c>
      <c r="N1138">
        <v>5.9224530860225002</v>
      </c>
      <c r="O1138">
        <v>5.6811186853724998</v>
      </c>
      <c r="P1138">
        <v>6.6611531636970698</v>
      </c>
      <c r="Q1138">
        <v>2.8218677180984102</v>
      </c>
    </row>
    <row r="1139" spans="1:17">
      <c r="A1139" t="s">
        <v>3397</v>
      </c>
      <c r="B1139" s="16" t="s">
        <v>3398</v>
      </c>
      <c r="C1139">
        <v>2.8218677180984102</v>
      </c>
      <c r="D1139">
        <v>3.4870161193063098</v>
      </c>
      <c r="E1139">
        <v>3.4028894668404299</v>
      </c>
      <c r="F1139">
        <v>2.8218677180984102</v>
      </c>
      <c r="G1139">
        <v>2.8218677180984102</v>
      </c>
      <c r="H1139">
        <v>3.50653555504317</v>
      </c>
      <c r="I1139">
        <v>3.5089935751222501</v>
      </c>
      <c r="J1139">
        <v>3.2517770676889399</v>
      </c>
      <c r="K1139">
        <v>2.8218677180984102</v>
      </c>
      <c r="L1139">
        <v>2.8218677180984102</v>
      </c>
      <c r="M1139">
        <v>3.4086250003018401</v>
      </c>
      <c r="N1139">
        <v>2.8218677180984102</v>
      </c>
      <c r="O1139">
        <v>3.42420286852819</v>
      </c>
      <c r="P1139">
        <v>3.3893867502571098</v>
      </c>
      <c r="Q1139">
        <v>5.09416193408443</v>
      </c>
    </row>
    <row r="1140" spans="1:17">
      <c r="A1140" t="s">
        <v>3399</v>
      </c>
      <c r="B1140" s="16" t="s">
        <v>3400</v>
      </c>
      <c r="C1140">
        <v>6.6292182235241102</v>
      </c>
      <c r="D1140">
        <v>6.8509999593391502</v>
      </c>
      <c r="E1140">
        <v>6.7210876136474598</v>
      </c>
      <c r="F1140">
        <v>6.8053707288430703</v>
      </c>
      <c r="G1140">
        <v>6.2580314604422798</v>
      </c>
      <c r="H1140">
        <v>6.9360245443211097</v>
      </c>
      <c r="I1140">
        <v>6.7056631409512804</v>
      </c>
      <c r="J1140">
        <v>6.9143859730030597</v>
      </c>
      <c r="K1140">
        <v>6.7282405473272702</v>
      </c>
      <c r="L1140">
        <v>6.28349182675138</v>
      </c>
      <c r="M1140">
        <v>6.4834004201011801</v>
      </c>
      <c r="N1140">
        <v>6.3058276490510803</v>
      </c>
      <c r="O1140">
        <v>6.7049498293490304</v>
      </c>
      <c r="P1140">
        <v>6.8677578490009701</v>
      </c>
      <c r="Q1140">
        <v>7.1565710053807701</v>
      </c>
    </row>
    <row r="1141" spans="1:17">
      <c r="A1141" t="s">
        <v>3401</v>
      </c>
      <c r="B1141" s="16" t="s">
        <v>3402</v>
      </c>
      <c r="C1141">
        <v>6.4267812888606501</v>
      </c>
      <c r="D1141">
        <v>6.4040653105614398</v>
      </c>
      <c r="E1141">
        <v>6.67236314516198</v>
      </c>
      <c r="F1141">
        <v>6.4550082062807501</v>
      </c>
      <c r="G1141">
        <v>6.6190383231045704</v>
      </c>
      <c r="H1141">
        <v>6.9069592085921299</v>
      </c>
      <c r="I1141">
        <v>6.7936822339404497</v>
      </c>
      <c r="J1141">
        <v>6.9294886486744103</v>
      </c>
      <c r="K1141">
        <v>6.7941494051110496</v>
      </c>
      <c r="L1141">
        <v>6.9010889605168897</v>
      </c>
      <c r="M1141">
        <v>6.9544080127968604</v>
      </c>
      <c r="N1141">
        <v>6.5441982334212296</v>
      </c>
      <c r="O1141">
        <v>6.9589755286674002</v>
      </c>
      <c r="P1141">
        <v>7.1867625795696704</v>
      </c>
      <c r="Q1141">
        <v>5.09416193408443</v>
      </c>
    </row>
    <row r="1142" spans="1:17">
      <c r="A1142" t="s">
        <v>3403</v>
      </c>
      <c r="B1142" s="16" t="e">
        <v>#N/A</v>
      </c>
      <c r="C1142">
        <v>4.9165290931058498</v>
      </c>
      <c r="D1142">
        <v>4.60434225742737</v>
      </c>
      <c r="E1142">
        <v>5.2175717649130604</v>
      </c>
      <c r="F1142">
        <v>5.1086920998035801</v>
      </c>
      <c r="G1142">
        <v>5.1001215892442602</v>
      </c>
      <c r="H1142">
        <v>4.1560374762891303</v>
      </c>
      <c r="I1142">
        <v>4.7549066861635803</v>
      </c>
      <c r="J1142">
        <v>4.1400611729353196</v>
      </c>
      <c r="K1142">
        <v>5.14095204503435</v>
      </c>
      <c r="L1142">
        <v>5.7714733083332499</v>
      </c>
      <c r="M1142">
        <v>5.4934049956682998</v>
      </c>
      <c r="N1142">
        <v>5.1701050316186601</v>
      </c>
      <c r="O1142">
        <v>5.2165415310043803</v>
      </c>
      <c r="P1142">
        <v>3.3893867502571098</v>
      </c>
      <c r="Q1142">
        <v>7.1565710053807701</v>
      </c>
    </row>
    <row r="1143" spans="1:17">
      <c r="A1143" t="s">
        <v>3404</v>
      </c>
      <c r="B1143" s="16" t="s">
        <v>3405</v>
      </c>
      <c r="C1143">
        <v>6.7425577417450997</v>
      </c>
      <c r="D1143">
        <v>6.7099380949169003</v>
      </c>
      <c r="E1143">
        <v>6.7210876136474598</v>
      </c>
      <c r="F1143">
        <v>7.1982087148309599</v>
      </c>
      <c r="G1143">
        <v>6.2918722402955201</v>
      </c>
      <c r="H1143">
        <v>7.3852487373829199</v>
      </c>
      <c r="I1143">
        <v>7.3155849706311598</v>
      </c>
      <c r="J1143">
        <v>6.8121350092444999</v>
      </c>
      <c r="K1143">
        <v>6.9508845053043098</v>
      </c>
      <c r="L1143">
        <v>7.2606134762558101</v>
      </c>
      <c r="M1143">
        <v>7.0610563594260096</v>
      </c>
      <c r="N1143">
        <v>7.1716222872846798</v>
      </c>
      <c r="O1143">
        <v>7.2117528687813603</v>
      </c>
      <c r="P1143">
        <v>7.5016343753046</v>
      </c>
      <c r="Q1143">
        <v>5.81282804418474</v>
      </c>
    </row>
    <row r="1144" spans="1:17">
      <c r="A1144" t="s">
        <v>3406</v>
      </c>
      <c r="B1144" s="16" t="s">
        <v>3407</v>
      </c>
      <c r="C1144">
        <v>7.9415959982077302</v>
      </c>
      <c r="D1144">
        <v>7.9586374733301701</v>
      </c>
      <c r="E1144">
        <v>8.0500473658796601</v>
      </c>
      <c r="F1144">
        <v>7.60134058068786</v>
      </c>
      <c r="G1144">
        <v>7.7465463994501196</v>
      </c>
      <c r="H1144">
        <v>8.0165975915160104</v>
      </c>
      <c r="I1144">
        <v>8.1849609166438402</v>
      </c>
      <c r="J1144">
        <v>8.0328910092490204</v>
      </c>
      <c r="K1144">
        <v>8.1850257934841206</v>
      </c>
      <c r="L1144">
        <v>7.9438503763767896</v>
      </c>
      <c r="M1144">
        <v>7.7193737799210398</v>
      </c>
      <c r="N1144">
        <v>7.48473824893557</v>
      </c>
      <c r="O1144">
        <v>7.6766819537985302</v>
      </c>
      <c r="P1144">
        <v>8.6666491639749506</v>
      </c>
      <c r="Q1144">
        <v>8.48255560796823</v>
      </c>
    </row>
    <row r="1145" spans="1:17">
      <c r="A1145" t="s">
        <v>3408</v>
      </c>
      <c r="B1145" s="16" t="s">
        <v>3409</v>
      </c>
      <c r="C1145">
        <v>7.9603898990703099</v>
      </c>
      <c r="D1145">
        <v>7.9272203020126</v>
      </c>
      <c r="E1145">
        <v>7.8752221909449904</v>
      </c>
      <c r="F1145">
        <v>8.0916336506484594</v>
      </c>
      <c r="G1145">
        <v>7.9495869513978699</v>
      </c>
      <c r="H1145">
        <v>8.8023689987465303</v>
      </c>
      <c r="I1145">
        <v>8.4235252308595108</v>
      </c>
      <c r="J1145">
        <v>8.4765489306353707</v>
      </c>
      <c r="K1145">
        <v>7.9826233315090196</v>
      </c>
      <c r="L1145">
        <v>8.3622736206807993</v>
      </c>
      <c r="M1145">
        <v>8.3000192317860808</v>
      </c>
      <c r="N1145">
        <v>8.3824100769673304</v>
      </c>
      <c r="O1145">
        <v>8.4808777304199001</v>
      </c>
      <c r="P1145">
        <v>8.53053295311555</v>
      </c>
      <c r="Q1145">
        <v>7.3593062614465703</v>
      </c>
    </row>
    <row r="1146" spans="1:17">
      <c r="A1146" t="s">
        <v>3410</v>
      </c>
      <c r="B1146" s="16" t="s">
        <v>3411</v>
      </c>
      <c r="C1146">
        <v>4.4838185959666896</v>
      </c>
      <c r="D1146">
        <v>4.7446882369672698</v>
      </c>
      <c r="E1146">
        <v>4.8415581104649901</v>
      </c>
      <c r="F1146">
        <v>4.5147692553613297</v>
      </c>
      <c r="G1146">
        <v>4.7889010218833103</v>
      </c>
      <c r="H1146">
        <v>4.8818202206169596</v>
      </c>
      <c r="I1146">
        <v>4.8009391025067796</v>
      </c>
      <c r="J1146">
        <v>4.5040669171042298</v>
      </c>
      <c r="K1146">
        <v>4.4914502970878702</v>
      </c>
      <c r="L1146">
        <v>4.87288619379569</v>
      </c>
      <c r="M1146">
        <v>4.6180354178513197</v>
      </c>
      <c r="N1146">
        <v>5.0620011073979203</v>
      </c>
      <c r="O1146">
        <v>4.7717654559956602</v>
      </c>
      <c r="P1146">
        <v>4.4479700090536403</v>
      </c>
      <c r="Q1146">
        <v>5.81282804418474</v>
      </c>
    </row>
    <row r="1147" spans="1:17">
      <c r="A1147" t="s">
        <v>3412</v>
      </c>
      <c r="B1147" s="16" t="s">
        <v>3413</v>
      </c>
      <c r="C1147">
        <v>3.6535616636188299</v>
      </c>
      <c r="D1147">
        <v>3.6330127529723502</v>
      </c>
      <c r="E1147">
        <v>4.4833795521924502</v>
      </c>
      <c r="F1147">
        <v>4.0118215330109104</v>
      </c>
      <c r="G1147">
        <v>3.70007344211845</v>
      </c>
      <c r="H1147">
        <v>3.7814594184883799</v>
      </c>
      <c r="I1147">
        <v>3.5089935751222501</v>
      </c>
      <c r="J1147">
        <v>4.2567562628296498</v>
      </c>
      <c r="K1147">
        <v>3.4608708703561399</v>
      </c>
      <c r="L1147">
        <v>3.8614614459532302</v>
      </c>
      <c r="M1147">
        <v>3.9727288000471899</v>
      </c>
      <c r="N1147">
        <v>3.9019995236038798</v>
      </c>
      <c r="O1147">
        <v>3.8507909364900099</v>
      </c>
      <c r="P1147">
        <v>3.3893867502571098</v>
      </c>
      <c r="Q1147">
        <v>2.8218677180984102</v>
      </c>
    </row>
    <row r="1148" spans="1:17">
      <c r="A1148" t="s">
        <v>3414</v>
      </c>
      <c r="B1148" s="16" t="s">
        <v>3415</v>
      </c>
      <c r="C1148">
        <v>8.4268482544490908</v>
      </c>
      <c r="D1148">
        <v>8.41843100519778</v>
      </c>
      <c r="E1148">
        <v>8.5437921814222193</v>
      </c>
      <c r="F1148">
        <v>8.95017512203367</v>
      </c>
      <c r="G1148">
        <v>8.5583167394662496</v>
      </c>
      <c r="H1148">
        <v>9.0891652811692296</v>
      </c>
      <c r="I1148">
        <v>8.2090809726477598</v>
      </c>
      <c r="J1148">
        <v>8.8552786858532109</v>
      </c>
      <c r="K1148">
        <v>8.2731906158866799</v>
      </c>
      <c r="L1148">
        <v>8.3987948787054805</v>
      </c>
      <c r="M1148">
        <v>8.7147966398310608</v>
      </c>
      <c r="N1148">
        <v>8.6857568879679796</v>
      </c>
      <c r="O1148">
        <v>8.6897850711218005</v>
      </c>
      <c r="P1148">
        <v>8.4686640046248804</v>
      </c>
      <c r="Q1148">
        <v>8.0859864702427604</v>
      </c>
    </row>
    <row r="1149" spans="1:17">
      <c r="A1149" t="s">
        <v>3416</v>
      </c>
      <c r="B1149" s="16" t="s">
        <v>3417</v>
      </c>
      <c r="C1149">
        <v>5.9835742193669397</v>
      </c>
      <c r="D1149">
        <v>5.7057984767895098</v>
      </c>
      <c r="E1149">
        <v>6.0631867916998399</v>
      </c>
      <c r="F1149">
        <v>5.7529944155534603</v>
      </c>
      <c r="G1149">
        <v>5.7963037841217497</v>
      </c>
      <c r="H1149">
        <v>5.8758578352273698</v>
      </c>
      <c r="I1149">
        <v>6.2865816137221397</v>
      </c>
      <c r="J1149">
        <v>5.6387979837976996</v>
      </c>
      <c r="K1149">
        <v>5.9702391863381203</v>
      </c>
      <c r="L1149">
        <v>5.6420869460872103</v>
      </c>
      <c r="M1149">
        <v>5.6924660375362501</v>
      </c>
      <c r="N1149">
        <v>5.6587966909913696</v>
      </c>
      <c r="O1149">
        <v>5.7679589310462198</v>
      </c>
      <c r="P1149">
        <v>6.2392952426732498</v>
      </c>
      <c r="Q1149">
        <v>2.8218677180984102</v>
      </c>
    </row>
    <row r="1150" spans="1:17">
      <c r="A1150" t="s">
        <v>3418</v>
      </c>
      <c r="B1150" s="16" t="s">
        <v>3419</v>
      </c>
      <c r="C1150">
        <v>5.1056188094586403</v>
      </c>
      <c r="D1150">
        <v>5.3656299685334403</v>
      </c>
      <c r="E1150">
        <v>5.2635360024135203</v>
      </c>
      <c r="F1150">
        <v>5.4925318526965601</v>
      </c>
      <c r="G1150">
        <v>5.2138164621762604</v>
      </c>
      <c r="H1150">
        <v>5.6573806008778602</v>
      </c>
      <c r="I1150">
        <v>5.2542284300769104</v>
      </c>
      <c r="J1150">
        <v>4.8507352198443803</v>
      </c>
      <c r="K1150">
        <v>5.4119964088208299</v>
      </c>
      <c r="L1150">
        <v>5.5725684340267403</v>
      </c>
      <c r="M1150">
        <v>4.8272493834176604</v>
      </c>
      <c r="N1150">
        <v>5.4219024728581404</v>
      </c>
      <c r="O1150">
        <v>5.4684386242281002</v>
      </c>
      <c r="P1150">
        <v>4.9722592042386102</v>
      </c>
      <c r="Q1150">
        <v>5.81282804418474</v>
      </c>
    </row>
    <row r="1151" spans="1:17">
      <c r="A1151" t="s">
        <v>3420</v>
      </c>
      <c r="B1151" s="16" t="s">
        <v>3421</v>
      </c>
      <c r="C1151">
        <v>7.6372953270698201</v>
      </c>
      <c r="D1151">
        <v>7.6142120206772397</v>
      </c>
      <c r="E1151">
        <v>7.54747676036735</v>
      </c>
      <c r="F1151">
        <v>7.4291807619964398</v>
      </c>
      <c r="G1151">
        <v>8.1040732145649308</v>
      </c>
      <c r="H1151">
        <v>7.3059489655156602</v>
      </c>
      <c r="I1151">
        <v>8.7967518749965592</v>
      </c>
      <c r="J1151">
        <v>7.6699891926952999</v>
      </c>
      <c r="K1151">
        <v>8.1885183905571193</v>
      </c>
      <c r="L1151">
        <v>9.1602799078457604</v>
      </c>
      <c r="M1151">
        <v>8.9851147406673899</v>
      </c>
      <c r="N1151">
        <v>8.8763069156626102</v>
      </c>
      <c r="O1151">
        <v>8.0515315784510708</v>
      </c>
      <c r="P1151">
        <v>8.3313825724972794</v>
      </c>
      <c r="Q1151">
        <v>9.6208993709487292</v>
      </c>
    </row>
    <row r="1152" spans="1:17">
      <c r="A1152" t="s">
        <v>3422</v>
      </c>
      <c r="B1152" s="16" t="s">
        <v>3423</v>
      </c>
      <c r="C1152">
        <v>5.3901707160280399</v>
      </c>
      <c r="D1152">
        <v>5.1573505347490602</v>
      </c>
      <c r="E1152">
        <v>5.2175717649130604</v>
      </c>
      <c r="F1152">
        <v>5.2866768958500598</v>
      </c>
      <c r="G1152">
        <v>5.8658439972155101</v>
      </c>
      <c r="H1152">
        <v>3.65660975244205</v>
      </c>
      <c r="I1152">
        <v>4.6574362853065301</v>
      </c>
      <c r="J1152">
        <v>4.3107162608919598</v>
      </c>
      <c r="K1152">
        <v>5.5956556821788501</v>
      </c>
      <c r="L1152">
        <v>5.6193000299912201</v>
      </c>
      <c r="M1152">
        <v>5.2134656239442299</v>
      </c>
      <c r="N1152">
        <v>5.6587966909913696</v>
      </c>
      <c r="O1152">
        <v>5.6989257412374803</v>
      </c>
      <c r="P1152">
        <v>3.6194497939779602</v>
      </c>
      <c r="Q1152">
        <v>7.8374797051227896</v>
      </c>
    </row>
    <row r="1153" spans="1:17">
      <c r="A1153" t="s">
        <v>3424</v>
      </c>
      <c r="B1153" s="16" t="s">
        <v>3425</v>
      </c>
      <c r="C1153">
        <v>3.7779852140208301</v>
      </c>
      <c r="D1153">
        <v>3.2942621936663499</v>
      </c>
      <c r="E1153">
        <v>2.8218677180984102</v>
      </c>
      <c r="F1153">
        <v>2.8218677180984102</v>
      </c>
      <c r="G1153">
        <v>3.70007344211845</v>
      </c>
      <c r="H1153">
        <v>3.30825032505737</v>
      </c>
      <c r="I1153">
        <v>2.8218677180984102</v>
      </c>
      <c r="J1153">
        <v>2.8218677180984102</v>
      </c>
      <c r="K1153">
        <v>3.6013796825057902</v>
      </c>
      <c r="L1153">
        <v>3.6339073669181099</v>
      </c>
      <c r="M1153">
        <v>3.23818724324593</v>
      </c>
      <c r="N1153">
        <v>2.8218677180984102</v>
      </c>
      <c r="O1153">
        <v>2.8218677180984102</v>
      </c>
      <c r="P1153">
        <v>2.8218677180984102</v>
      </c>
      <c r="Q1153">
        <v>2.8218677180984102</v>
      </c>
    </row>
    <row r="1154" spans="1:17">
      <c r="A1154" t="s">
        <v>3426</v>
      </c>
      <c r="B1154" s="16" t="s">
        <v>3427</v>
      </c>
      <c r="C1154">
        <v>7.7869779048302803</v>
      </c>
      <c r="D1154">
        <v>7.9806660264229503</v>
      </c>
      <c r="E1154">
        <v>7.8390252449847297</v>
      </c>
      <c r="F1154">
        <v>7.9071629384648299</v>
      </c>
      <c r="G1154">
        <v>7.8795240458814702</v>
      </c>
      <c r="H1154">
        <v>8.9011765867104007</v>
      </c>
      <c r="I1154">
        <v>8.1563008884864097</v>
      </c>
      <c r="J1154">
        <v>8.3253682492708396</v>
      </c>
      <c r="K1154">
        <v>8.1096550157549796</v>
      </c>
      <c r="L1154">
        <v>8.1449264998912696</v>
      </c>
      <c r="M1154">
        <v>8.3027319994768405</v>
      </c>
      <c r="N1154">
        <v>8.2270698864005301</v>
      </c>
      <c r="O1154">
        <v>8.2424526401078406</v>
      </c>
      <c r="P1154">
        <v>8.4087349906230404</v>
      </c>
      <c r="Q1154">
        <v>6.9204191934356096</v>
      </c>
    </row>
    <row r="1155" spans="1:17">
      <c r="A1155" t="s">
        <v>3428</v>
      </c>
      <c r="B1155" s="16" t="e">
        <v>#N/A</v>
      </c>
      <c r="C1155">
        <v>7.1313993990338602</v>
      </c>
      <c r="D1155">
        <v>6.7099380949169003</v>
      </c>
      <c r="E1155">
        <v>7.9585540685743199</v>
      </c>
      <c r="F1155">
        <v>7.2195275182138001</v>
      </c>
      <c r="G1155">
        <v>7.7525907425537204</v>
      </c>
      <c r="H1155">
        <v>5.7708923211985397</v>
      </c>
      <c r="I1155">
        <v>6.8664937667428996</v>
      </c>
      <c r="J1155">
        <v>7.2867071673945603</v>
      </c>
      <c r="K1155">
        <v>7.5162180888053802</v>
      </c>
      <c r="L1155">
        <v>7.6887662553908198</v>
      </c>
      <c r="M1155">
        <v>7.0351285415578602</v>
      </c>
      <c r="N1155">
        <v>7.7019505713410101</v>
      </c>
      <c r="O1155">
        <v>7.0505518350593297</v>
      </c>
      <c r="P1155">
        <v>5.1710851092644097</v>
      </c>
      <c r="Q1155">
        <v>9.4093039143768298</v>
      </c>
    </row>
    <row r="1156" spans="1:17">
      <c r="A1156" t="s">
        <v>3429</v>
      </c>
      <c r="B1156" s="16" t="s">
        <v>3430</v>
      </c>
      <c r="C1156">
        <v>3.3064422771203601</v>
      </c>
      <c r="D1156">
        <v>2.8218677180984102</v>
      </c>
      <c r="E1156">
        <v>3.6381873987360902</v>
      </c>
      <c r="F1156">
        <v>3.2825265482838799</v>
      </c>
      <c r="G1156">
        <v>2.8218677180984102</v>
      </c>
      <c r="H1156">
        <v>3.65660975244205</v>
      </c>
      <c r="I1156">
        <v>3.8937805799913501</v>
      </c>
      <c r="J1156">
        <v>3.5611359966351301</v>
      </c>
      <c r="K1156">
        <v>2.8218677180984102</v>
      </c>
      <c r="L1156">
        <v>2.8218677180984102</v>
      </c>
      <c r="M1156">
        <v>2.8218677180984102</v>
      </c>
      <c r="N1156">
        <v>3.99991931403749</v>
      </c>
      <c r="O1156">
        <v>3.42420286852819</v>
      </c>
      <c r="P1156">
        <v>2.8218677180984102</v>
      </c>
      <c r="Q1156">
        <v>2.8218677180984102</v>
      </c>
    </row>
    <row r="1157" spans="1:17">
      <c r="A1157" t="s">
        <v>3431</v>
      </c>
      <c r="B1157" s="16" t="s">
        <v>3432</v>
      </c>
      <c r="C1157">
        <v>6.0202746330622601</v>
      </c>
      <c r="D1157">
        <v>5.80952916847931</v>
      </c>
      <c r="E1157">
        <v>5.7521813055947497</v>
      </c>
      <c r="F1157">
        <v>6.61425091901285</v>
      </c>
      <c r="G1157">
        <v>6.3731052938135697</v>
      </c>
      <c r="H1157">
        <v>6.8571668783692896</v>
      </c>
      <c r="I1157">
        <v>6.2083190743270702</v>
      </c>
      <c r="J1157">
        <v>6.2857544786652202</v>
      </c>
      <c r="K1157">
        <v>5.5956556821788501</v>
      </c>
      <c r="L1157">
        <v>6.0506077336552</v>
      </c>
      <c r="M1157">
        <v>6.6723371971217702</v>
      </c>
      <c r="N1157">
        <v>6.7705787629087899</v>
      </c>
      <c r="O1157">
        <v>6.5873122032958902</v>
      </c>
      <c r="P1157">
        <v>6.217780089303</v>
      </c>
      <c r="Q1157">
        <v>6.2843132996066204</v>
      </c>
    </row>
    <row r="1158" spans="1:17">
      <c r="A1158" t="s">
        <v>3433</v>
      </c>
      <c r="B1158" s="16" t="s">
        <v>3434</v>
      </c>
      <c r="C1158">
        <v>7.71130932546843</v>
      </c>
      <c r="D1158">
        <v>7.65315655529779</v>
      </c>
      <c r="E1158">
        <v>7.70866871839912</v>
      </c>
      <c r="F1158">
        <v>7.6228138365519698</v>
      </c>
      <c r="G1158">
        <v>7.6591472706832002</v>
      </c>
      <c r="H1158">
        <v>8.1254589336877796</v>
      </c>
      <c r="I1158">
        <v>7.8279687667025</v>
      </c>
      <c r="J1158">
        <v>7.7527996072395498</v>
      </c>
      <c r="K1158">
        <v>7.6490009132579502</v>
      </c>
      <c r="L1158">
        <v>7.7206126520183496</v>
      </c>
      <c r="M1158">
        <v>7.6655566342016597</v>
      </c>
      <c r="N1158">
        <v>7.4980743815892703</v>
      </c>
      <c r="O1158">
        <v>7.66337825159468</v>
      </c>
      <c r="P1158">
        <v>7.9004119547792602</v>
      </c>
      <c r="Q1158">
        <v>5.81282804418474</v>
      </c>
    </row>
    <row r="1159" spans="1:17">
      <c r="A1159" t="s">
        <v>3435</v>
      </c>
      <c r="B1159" s="16" t="s">
        <v>1023</v>
      </c>
      <c r="C1159">
        <v>7.2432243894076596</v>
      </c>
      <c r="D1159">
        <v>7.2576375141296099</v>
      </c>
      <c r="E1159">
        <v>7.1697829372000497</v>
      </c>
      <c r="F1159">
        <v>7.1545974215495898</v>
      </c>
      <c r="G1159">
        <v>7.0997872208927699</v>
      </c>
      <c r="H1159">
        <v>7.8284185686050796</v>
      </c>
      <c r="I1159">
        <v>7.4701254998641904</v>
      </c>
      <c r="J1159">
        <v>7.38843543544984</v>
      </c>
      <c r="K1159">
        <v>7.4361311627057196</v>
      </c>
      <c r="L1159">
        <v>7.4179257121966504</v>
      </c>
      <c r="M1159">
        <v>7.3665724435608801</v>
      </c>
      <c r="N1159">
        <v>7.4231462068533096</v>
      </c>
      <c r="O1159">
        <v>7.4680385681900097</v>
      </c>
      <c r="P1159">
        <v>7.5621983133254398</v>
      </c>
      <c r="Q1159">
        <v>2.8218677180984102</v>
      </c>
    </row>
    <row r="1160" spans="1:17">
      <c r="A1160" t="s">
        <v>3436</v>
      </c>
      <c r="B1160" s="16" t="s">
        <v>3437</v>
      </c>
      <c r="C1160">
        <v>3.7779852140208301</v>
      </c>
      <c r="D1160">
        <v>3.6330127529723502</v>
      </c>
      <c r="E1160">
        <v>3.9618875914207199</v>
      </c>
      <c r="F1160">
        <v>4.0118215330109104</v>
      </c>
      <c r="G1160">
        <v>3.5425260543824399</v>
      </c>
      <c r="H1160">
        <v>3.9869852489372102</v>
      </c>
      <c r="I1160">
        <v>3.7848446501428201</v>
      </c>
      <c r="J1160">
        <v>4.1400611729353196</v>
      </c>
      <c r="K1160">
        <v>4.1419680287536398</v>
      </c>
      <c r="L1160">
        <v>3.8614614459532302</v>
      </c>
      <c r="M1160">
        <v>3.90178223458659</v>
      </c>
      <c r="N1160">
        <v>3.6661147186140499</v>
      </c>
      <c r="O1160">
        <v>3.42420286852819</v>
      </c>
      <c r="P1160">
        <v>3.9363215208704698</v>
      </c>
      <c r="Q1160">
        <v>2.8218677180984102</v>
      </c>
    </row>
    <row r="1161" spans="1:17">
      <c r="A1161" t="s">
        <v>3438</v>
      </c>
      <c r="B1161" s="16" t="e">
        <v>#N/A</v>
      </c>
      <c r="C1161">
        <v>4.0706176854441196</v>
      </c>
      <c r="D1161">
        <v>3.9548310731697001</v>
      </c>
      <c r="E1161">
        <v>4.5638886729124497</v>
      </c>
      <c r="F1161">
        <v>4.0118215330109104</v>
      </c>
      <c r="G1161">
        <v>4.0460446887748596</v>
      </c>
      <c r="H1161">
        <v>3.9869852489372102</v>
      </c>
      <c r="I1161">
        <v>3.9910282299290798</v>
      </c>
      <c r="J1161">
        <v>4.6307624373210201</v>
      </c>
      <c r="K1161">
        <v>3.7184612093777498</v>
      </c>
      <c r="L1161">
        <v>4.6061367415952201</v>
      </c>
      <c r="M1161">
        <v>4.4113157068760698</v>
      </c>
      <c r="N1161">
        <v>4.1706164353931596</v>
      </c>
      <c r="O1161">
        <v>3.9295289699043701</v>
      </c>
      <c r="P1161">
        <v>3.9363215208704698</v>
      </c>
      <c r="Q1161">
        <v>2.8218677180984102</v>
      </c>
    </row>
    <row r="1162" spans="1:17">
      <c r="A1162" t="s">
        <v>3439</v>
      </c>
      <c r="B1162" s="16" t="s">
        <v>3440</v>
      </c>
      <c r="C1162">
        <v>9.1802315253821707</v>
      </c>
      <c r="D1162">
        <v>9.1317420763891395</v>
      </c>
      <c r="E1162">
        <v>8.5924112277062203</v>
      </c>
      <c r="F1162">
        <v>8.7958503321355597</v>
      </c>
      <c r="G1162">
        <v>8.4018585991338206</v>
      </c>
      <c r="H1162">
        <v>9.3463765193269008</v>
      </c>
      <c r="I1162">
        <v>8.6808364043386401</v>
      </c>
      <c r="J1162">
        <v>8.2908012439459693</v>
      </c>
      <c r="K1162">
        <v>8.8151226098076307</v>
      </c>
      <c r="L1162">
        <v>9.24839934667488</v>
      </c>
      <c r="M1162">
        <v>9.0250754677912894</v>
      </c>
      <c r="N1162">
        <v>9.1538045496439295</v>
      </c>
      <c r="O1162">
        <v>8.9027019538066394</v>
      </c>
      <c r="P1162">
        <v>8.2859753107059504</v>
      </c>
      <c r="Q1162">
        <v>8.9266120302692595</v>
      </c>
    </row>
    <row r="1163" spans="1:17">
      <c r="A1163" t="s">
        <v>3441</v>
      </c>
      <c r="B1163" s="16" t="s">
        <v>3442</v>
      </c>
      <c r="C1163">
        <v>5.0699158884914599</v>
      </c>
      <c r="D1163">
        <v>4.5537481491643197</v>
      </c>
      <c r="E1163">
        <v>5.30798454985728</v>
      </c>
      <c r="F1163">
        <v>4.5147692553613297</v>
      </c>
      <c r="G1163">
        <v>5.5066995363042803</v>
      </c>
      <c r="H1163">
        <v>4.2312229394497098</v>
      </c>
      <c r="I1163">
        <v>5.4054102752163304</v>
      </c>
      <c r="J1163">
        <v>4.6702235480772103</v>
      </c>
      <c r="K1163">
        <v>5.4119964088208299</v>
      </c>
      <c r="L1163">
        <v>4.7015176725495298</v>
      </c>
      <c r="M1163">
        <v>4.4983624523483101</v>
      </c>
      <c r="N1163">
        <v>4.6704332416218497</v>
      </c>
      <c r="O1163">
        <v>4.5809011873356402</v>
      </c>
      <c r="P1163">
        <v>5.4607337398470897</v>
      </c>
      <c r="Q1163">
        <v>5.09416193408443</v>
      </c>
    </row>
    <row r="1164" spans="1:17">
      <c r="A1164" t="s">
        <v>3443</v>
      </c>
      <c r="B1164" s="16" t="s">
        <v>3444</v>
      </c>
      <c r="C1164">
        <v>8.9076827384252706</v>
      </c>
      <c r="D1164">
        <v>9.0632452025499699</v>
      </c>
      <c r="E1164">
        <v>8.9822751916670303</v>
      </c>
      <c r="F1164">
        <v>8.9201701170622396</v>
      </c>
      <c r="G1164">
        <v>9.0378719435144408</v>
      </c>
      <c r="H1164">
        <v>8.94696674099667</v>
      </c>
      <c r="I1164">
        <v>9.0579945688071692</v>
      </c>
      <c r="J1164">
        <v>8.89224694745349</v>
      </c>
      <c r="K1164">
        <v>9.1679843330702209</v>
      </c>
      <c r="L1164">
        <v>8.9660325313013196</v>
      </c>
      <c r="M1164">
        <v>8.8818969620306998</v>
      </c>
      <c r="N1164">
        <v>8.6323979734762393</v>
      </c>
      <c r="O1164">
        <v>8.9922377700648006</v>
      </c>
      <c r="P1164">
        <v>9.2163238354298507</v>
      </c>
      <c r="Q1164">
        <v>9.58099084698482</v>
      </c>
    </row>
    <row r="1165" spans="1:17">
      <c r="A1165" t="s">
        <v>3445</v>
      </c>
      <c r="B1165" s="16" t="e">
        <v>#N/A</v>
      </c>
      <c r="C1165">
        <v>4.1513583524311999</v>
      </c>
      <c r="D1165">
        <v>4.32650596693877</v>
      </c>
      <c r="E1165">
        <v>3.9618875914207199</v>
      </c>
      <c r="F1165">
        <v>3.6131889974304401</v>
      </c>
      <c r="G1165">
        <v>4.2225520177193703</v>
      </c>
      <c r="H1165">
        <v>3.7814594184883799</v>
      </c>
      <c r="I1165">
        <v>3.7848446501428201</v>
      </c>
      <c r="J1165">
        <v>3.5611359966351301</v>
      </c>
      <c r="K1165">
        <v>4.1419680287536398</v>
      </c>
      <c r="L1165">
        <v>3.4877558895723499</v>
      </c>
      <c r="M1165">
        <v>3.9727288000471899</v>
      </c>
      <c r="N1165">
        <v>4.0888472785647796</v>
      </c>
      <c r="O1165">
        <v>4.0696565081197198</v>
      </c>
      <c r="P1165">
        <v>3.6194497939779602</v>
      </c>
      <c r="Q1165">
        <v>5.09416193408443</v>
      </c>
    </row>
    <row r="1166" spans="1:17">
      <c r="A1166" t="s">
        <v>3446</v>
      </c>
      <c r="B1166" s="16" t="s">
        <v>3447</v>
      </c>
      <c r="C1166">
        <v>3.7779852140208301</v>
      </c>
      <c r="D1166">
        <v>3.6330127529723502</v>
      </c>
      <c r="E1166">
        <v>3.4028894668404299</v>
      </c>
      <c r="F1166">
        <v>3.4706286095040801</v>
      </c>
      <c r="G1166">
        <v>3.33407035458014</v>
      </c>
      <c r="H1166">
        <v>3.65660975244205</v>
      </c>
      <c r="I1166">
        <v>3.3100125595866299</v>
      </c>
      <c r="J1166">
        <v>3.6724961835054399</v>
      </c>
      <c r="K1166">
        <v>3.27554212654834</v>
      </c>
      <c r="L1166">
        <v>3.29479214013883</v>
      </c>
      <c r="M1166">
        <v>3.4086250003018401</v>
      </c>
      <c r="N1166">
        <v>3.79229116939824</v>
      </c>
      <c r="O1166">
        <v>3.42420286852819</v>
      </c>
      <c r="P1166">
        <v>3.7927642367557501</v>
      </c>
      <c r="Q1166">
        <v>2.8218677180984102</v>
      </c>
    </row>
    <row r="1167" spans="1:17">
      <c r="A1167" t="s">
        <v>3448</v>
      </c>
      <c r="B1167" s="16" t="s">
        <v>3449</v>
      </c>
      <c r="C1167">
        <v>2.8218677180984102</v>
      </c>
      <c r="D1167">
        <v>2.8218677180984102</v>
      </c>
      <c r="E1167">
        <v>2.8218677180984102</v>
      </c>
      <c r="F1167">
        <v>2.8218677180984102</v>
      </c>
      <c r="G1167">
        <v>2.8218677180984102</v>
      </c>
      <c r="H1167">
        <v>3.50653555504317</v>
      </c>
      <c r="I1167">
        <v>3.5089935751222501</v>
      </c>
      <c r="J1167">
        <v>3.2517770676889399</v>
      </c>
      <c r="K1167">
        <v>2.8218677180984102</v>
      </c>
      <c r="L1167">
        <v>2.8218677180984102</v>
      </c>
      <c r="M1167">
        <v>3.23818724324593</v>
      </c>
      <c r="N1167">
        <v>3.31389066967124</v>
      </c>
      <c r="O1167">
        <v>3.5569664057961599</v>
      </c>
      <c r="P1167">
        <v>3.6194497939779602</v>
      </c>
      <c r="Q1167">
        <v>2.8218677180984102</v>
      </c>
    </row>
    <row r="1168" spans="1:17">
      <c r="A1168" t="s">
        <v>3450</v>
      </c>
      <c r="B1168" s="16" t="e">
        <v>#N/A</v>
      </c>
      <c r="C1168">
        <v>5.3319193517173096</v>
      </c>
      <c r="D1168">
        <v>5.5461893110012896</v>
      </c>
      <c r="E1168">
        <v>5.54791781288802</v>
      </c>
      <c r="F1168">
        <v>4.8265290176055897</v>
      </c>
      <c r="G1168">
        <v>5.3186214901221902</v>
      </c>
      <c r="H1168">
        <v>4.2312229394497098</v>
      </c>
      <c r="I1168">
        <v>5.4614747608994199</v>
      </c>
      <c r="J1168">
        <v>4.94790803410966</v>
      </c>
      <c r="K1168">
        <v>5.2832656349479699</v>
      </c>
      <c r="L1168">
        <v>5.1269350135493204</v>
      </c>
      <c r="M1168">
        <v>4.9497083792204704</v>
      </c>
      <c r="N1168">
        <v>4.3841781814921204</v>
      </c>
      <c r="O1168">
        <v>5.1118655635160302</v>
      </c>
      <c r="P1168">
        <v>5.2603607125134104</v>
      </c>
      <c r="Q1168">
        <v>5.09416193408443</v>
      </c>
    </row>
    <row r="1169" spans="1:17">
      <c r="A1169" t="s">
        <v>3451</v>
      </c>
      <c r="B1169" s="16" t="s">
        <v>3452</v>
      </c>
      <c r="C1169">
        <v>4.6948835100102002</v>
      </c>
      <c r="D1169">
        <v>4.6996493033489397</v>
      </c>
      <c r="E1169">
        <v>4.7104489803388701</v>
      </c>
      <c r="F1169">
        <v>4.2917886290068799</v>
      </c>
      <c r="G1169">
        <v>4.8382239915511303</v>
      </c>
      <c r="H1169">
        <v>5.2785502994810098</v>
      </c>
      <c r="I1169">
        <v>4.8009391025067796</v>
      </c>
      <c r="J1169">
        <v>5.2774779789829704</v>
      </c>
      <c r="K1169">
        <v>4.8756976395011202</v>
      </c>
      <c r="L1169">
        <v>5.2224425229396996</v>
      </c>
      <c r="M1169">
        <v>4.6554405993468704</v>
      </c>
      <c r="N1169">
        <v>4.9024877034329704</v>
      </c>
      <c r="O1169">
        <v>4.8737348553695998</v>
      </c>
      <c r="P1169">
        <v>5.4229483876157598</v>
      </c>
      <c r="Q1169">
        <v>2.8218677180984102</v>
      </c>
    </row>
    <row r="1170" spans="1:17">
      <c r="A1170" t="s">
        <v>3453</v>
      </c>
      <c r="B1170" s="16" t="s">
        <v>3454</v>
      </c>
      <c r="C1170">
        <v>3.6535616636188299</v>
      </c>
      <c r="D1170">
        <v>3.8603343823973102</v>
      </c>
      <c r="E1170">
        <v>3.9618875914207199</v>
      </c>
      <c r="F1170">
        <v>4.2284225029819602</v>
      </c>
      <c r="G1170">
        <v>4.0460446887748596</v>
      </c>
      <c r="H1170">
        <v>3.7814594184883799</v>
      </c>
      <c r="I1170">
        <v>3.6595800418069002</v>
      </c>
      <c r="J1170">
        <v>3.93564812262216</v>
      </c>
      <c r="K1170">
        <v>3.8204461843508501</v>
      </c>
      <c r="L1170">
        <v>3.6339073669181099</v>
      </c>
      <c r="M1170">
        <v>3.5380814202985702</v>
      </c>
      <c r="N1170">
        <v>3.5144020463037902</v>
      </c>
      <c r="O1170">
        <v>3.7643275486974099</v>
      </c>
      <c r="P1170">
        <v>3.3893867502571098</v>
      </c>
      <c r="Q1170">
        <v>2.8218677180984102</v>
      </c>
    </row>
    <row r="1171" spans="1:17">
      <c r="A1171" t="s">
        <v>3455</v>
      </c>
      <c r="B1171" s="16" t="s">
        <v>355</v>
      </c>
      <c r="C1171">
        <v>4.7882403612659497</v>
      </c>
      <c r="D1171">
        <v>4.9486052131722396</v>
      </c>
      <c r="E1171">
        <v>4.3035359899866696</v>
      </c>
      <c r="F1171">
        <v>3.8353454241230298</v>
      </c>
      <c r="G1171">
        <v>4.7889010218833103</v>
      </c>
      <c r="H1171">
        <v>3.9869852489372102</v>
      </c>
      <c r="I1171">
        <v>3.7848446501428201</v>
      </c>
      <c r="J1171">
        <v>4.4114342089532403</v>
      </c>
      <c r="K1171">
        <v>4.2710437260841099</v>
      </c>
      <c r="L1171">
        <v>4.1211419556762898</v>
      </c>
      <c r="M1171">
        <v>4.1590575299716699</v>
      </c>
      <c r="N1171">
        <v>4.3174573962368399</v>
      </c>
      <c r="O1171">
        <v>4.2491040476565001</v>
      </c>
      <c r="P1171">
        <v>5.0248478020067502</v>
      </c>
      <c r="Q1171">
        <v>2.8218677180984102</v>
      </c>
    </row>
    <row r="1172" spans="1:17">
      <c r="A1172" t="s">
        <v>3456</v>
      </c>
      <c r="B1172" s="16" t="s">
        <v>3457</v>
      </c>
      <c r="C1172">
        <v>3.3064422771203601</v>
      </c>
      <c r="D1172">
        <v>3.2942621936663499</v>
      </c>
      <c r="E1172">
        <v>3.6381873987360902</v>
      </c>
      <c r="F1172">
        <v>2.8218677180984102</v>
      </c>
      <c r="G1172">
        <v>3.5425260543824399</v>
      </c>
      <c r="H1172">
        <v>2.8218677180984102</v>
      </c>
      <c r="I1172">
        <v>3.5089935751222501</v>
      </c>
      <c r="J1172">
        <v>2.8218677180984102</v>
      </c>
      <c r="K1172">
        <v>3.27554212654834</v>
      </c>
      <c r="L1172">
        <v>3.29479214013883</v>
      </c>
      <c r="M1172">
        <v>3.4086250003018401</v>
      </c>
      <c r="N1172">
        <v>3.5144020463037902</v>
      </c>
      <c r="O1172">
        <v>3.5569664057961599</v>
      </c>
      <c r="P1172">
        <v>3.3893867502571098</v>
      </c>
      <c r="Q1172">
        <v>2.8218677180984102</v>
      </c>
    </row>
    <row r="1173" spans="1:17">
      <c r="A1173" t="s">
        <v>3458</v>
      </c>
      <c r="B1173" s="16" t="e">
        <v>#N/A</v>
      </c>
      <c r="C1173">
        <v>3.98283533271713</v>
      </c>
      <c r="D1173">
        <v>4.6529177314580599</v>
      </c>
      <c r="E1173">
        <v>4.3035359899866696</v>
      </c>
      <c r="F1173">
        <v>4.7864910140196502</v>
      </c>
      <c r="G1173">
        <v>4.8382239915511303</v>
      </c>
      <c r="H1173">
        <v>4.4894640760069198</v>
      </c>
      <c r="I1173">
        <v>4.3728229044696096</v>
      </c>
      <c r="J1173">
        <v>4.9787429435777097</v>
      </c>
      <c r="K1173">
        <v>4.5405942945665601</v>
      </c>
      <c r="L1173">
        <v>4.3280695513255196</v>
      </c>
      <c r="M1173">
        <v>4.3652147767139304</v>
      </c>
      <c r="N1173">
        <v>4.0888472785647796</v>
      </c>
      <c r="O1173">
        <v>4.4030955001336496</v>
      </c>
      <c r="P1173">
        <v>4.3630835021106398</v>
      </c>
      <c r="Q1173">
        <v>5.09416193408443</v>
      </c>
    </row>
    <row r="1174" spans="1:17">
      <c r="A1174" t="s">
        <v>3459</v>
      </c>
      <c r="B1174" s="16" t="e">
        <v>#N/A</v>
      </c>
      <c r="C1174">
        <v>7.9177534237750704</v>
      </c>
      <c r="D1174">
        <v>8.0279747131112202</v>
      </c>
      <c r="E1174">
        <v>8.7291430036710604</v>
      </c>
      <c r="F1174">
        <v>8.3957593672928805</v>
      </c>
      <c r="G1174">
        <v>7.6655691526767002</v>
      </c>
      <c r="H1174">
        <v>9.50300265504214</v>
      </c>
      <c r="I1174">
        <v>8.0083595317666898</v>
      </c>
      <c r="J1174">
        <v>8.6456371456709</v>
      </c>
      <c r="K1174">
        <v>7.3637457781898901</v>
      </c>
      <c r="L1174">
        <v>8.1449264998912696</v>
      </c>
      <c r="M1174">
        <v>8.9106262180231806</v>
      </c>
      <c r="N1174">
        <v>9.3501703551260498</v>
      </c>
      <c r="O1174">
        <v>9.0748661016663892</v>
      </c>
      <c r="P1174">
        <v>7.27218074483838</v>
      </c>
      <c r="Q1174">
        <v>7.6950435514148801</v>
      </c>
    </row>
    <row r="1175" spans="1:17">
      <c r="A1175" t="s">
        <v>3460</v>
      </c>
      <c r="B1175" s="16" t="s">
        <v>3461</v>
      </c>
      <c r="C1175">
        <v>5.7183074214133596</v>
      </c>
      <c r="D1175">
        <v>5.5461893110012896</v>
      </c>
      <c r="E1175">
        <v>5.5841231653957797</v>
      </c>
      <c r="F1175">
        <v>5.6923218518529799</v>
      </c>
      <c r="G1175">
        <v>5.7479431304763704</v>
      </c>
      <c r="H1175">
        <v>5.2146805303532302</v>
      </c>
      <c r="I1175">
        <v>6.2557929678699198</v>
      </c>
      <c r="J1175">
        <v>5.6199791686857399</v>
      </c>
      <c r="K1175">
        <v>5.7577399825847202</v>
      </c>
      <c r="L1175">
        <v>5.7082842090885597</v>
      </c>
      <c r="M1175">
        <v>5.7742918496395301</v>
      </c>
      <c r="N1175">
        <v>6.0560748478416198</v>
      </c>
      <c r="O1175">
        <v>5.7846958986268602</v>
      </c>
      <c r="P1175">
        <v>5.8481757373421797</v>
      </c>
      <c r="Q1175">
        <v>7.8374797051227896</v>
      </c>
    </row>
    <row r="1176" spans="1:17">
      <c r="A1176" t="s">
        <v>3462</v>
      </c>
      <c r="B1176" s="16" t="s">
        <v>3463</v>
      </c>
      <c r="C1176">
        <v>3.6535616636188299</v>
      </c>
      <c r="D1176">
        <v>3.2942621936663499</v>
      </c>
      <c r="E1176">
        <v>3.6381873987360902</v>
      </c>
      <c r="F1176">
        <v>3.4706286095040801</v>
      </c>
      <c r="G1176">
        <v>3.33407035458014</v>
      </c>
      <c r="H1176">
        <v>4.07504641393726</v>
      </c>
      <c r="I1176">
        <v>3.6595800418069002</v>
      </c>
      <c r="J1176">
        <v>4.0085972383706396</v>
      </c>
      <c r="K1176">
        <v>3.8204461843508501</v>
      </c>
      <c r="L1176">
        <v>4.1211419556762898</v>
      </c>
      <c r="M1176">
        <v>3.7404257728686199</v>
      </c>
      <c r="N1176">
        <v>3.6661147186140499</v>
      </c>
      <c r="O1176">
        <v>3.24931794675887</v>
      </c>
      <c r="P1176">
        <v>3.9363215208704698</v>
      </c>
      <c r="Q1176">
        <v>2.8218677180984102</v>
      </c>
    </row>
    <row r="1177" spans="1:17">
      <c r="A1177" t="s">
        <v>3464</v>
      </c>
      <c r="B1177" s="16" t="s">
        <v>3465</v>
      </c>
      <c r="C1177">
        <v>7.5592672169978901</v>
      </c>
      <c r="D1177">
        <v>7.4084289871033597</v>
      </c>
      <c r="E1177">
        <v>7.4355022000648301</v>
      </c>
      <c r="F1177">
        <v>7.60134058068786</v>
      </c>
      <c r="G1177">
        <v>7.7404765708415004</v>
      </c>
      <c r="H1177">
        <v>8.3175708889846405</v>
      </c>
      <c r="I1177">
        <v>7.9136644137963001</v>
      </c>
      <c r="J1177">
        <v>8.0707446288144897</v>
      </c>
      <c r="K1177">
        <v>7.3943504749769904</v>
      </c>
      <c r="L1177">
        <v>7.4179257121966504</v>
      </c>
      <c r="M1177">
        <v>7.6823311010555697</v>
      </c>
      <c r="N1177">
        <v>7.6371492092547699</v>
      </c>
      <c r="O1177">
        <v>7.7665162075693601</v>
      </c>
      <c r="P1177">
        <v>8.0707814057643095</v>
      </c>
      <c r="Q1177">
        <v>7.3593062614465703</v>
      </c>
    </row>
    <row r="1178" spans="1:17">
      <c r="A1178" t="s">
        <v>3466</v>
      </c>
      <c r="B1178" s="16" t="s">
        <v>3467</v>
      </c>
      <c r="C1178">
        <v>7.6431258257207002</v>
      </c>
      <c r="D1178">
        <v>7.3821630066689501</v>
      </c>
      <c r="E1178">
        <v>7.4925789249254002</v>
      </c>
      <c r="F1178">
        <v>7.7056393462478701</v>
      </c>
      <c r="G1178">
        <v>7.5172106731635502</v>
      </c>
      <c r="H1178">
        <v>8.0211137022702896</v>
      </c>
      <c r="I1178">
        <v>7.6918871602461998</v>
      </c>
      <c r="J1178">
        <v>8.0047226191803205</v>
      </c>
      <c r="K1178">
        <v>7.5814845344670303</v>
      </c>
      <c r="L1178">
        <v>7.73107344505057</v>
      </c>
      <c r="M1178">
        <v>7.7712511492696601</v>
      </c>
      <c r="N1178">
        <v>7.6067009694817296</v>
      </c>
      <c r="O1178">
        <v>7.6272884764387499</v>
      </c>
      <c r="P1178">
        <v>7.6525006680345902</v>
      </c>
      <c r="Q1178">
        <v>6.9204191934356096</v>
      </c>
    </row>
    <row r="1179" spans="1:17">
      <c r="A1179" t="s">
        <v>3468</v>
      </c>
      <c r="B1179" s="16" t="e">
        <v>#N/A</v>
      </c>
      <c r="C1179">
        <v>11.535518876450199</v>
      </c>
      <c r="D1179">
        <v>11.462146308756299</v>
      </c>
      <c r="E1179">
        <v>11.392779414043201</v>
      </c>
      <c r="F1179">
        <v>11.9696433638287</v>
      </c>
      <c r="G1179">
        <v>11.5261856293327</v>
      </c>
      <c r="H1179">
        <v>12.4478522232607</v>
      </c>
      <c r="I1179">
        <v>11.6638749978253</v>
      </c>
      <c r="J1179">
        <v>12.0218415241666</v>
      </c>
      <c r="K1179">
        <v>11.5194387282259</v>
      </c>
      <c r="L1179">
        <v>11.6659184614668</v>
      </c>
      <c r="M1179">
        <v>11.7424266681845</v>
      </c>
      <c r="N1179">
        <v>12.049882110974799</v>
      </c>
      <c r="O1179">
        <v>11.6766750135232</v>
      </c>
      <c r="P1179">
        <v>11.686461845179</v>
      </c>
      <c r="Q1179">
        <v>9.7703309644362406</v>
      </c>
    </row>
    <row r="1180" spans="1:17">
      <c r="A1180" t="s">
        <v>3469</v>
      </c>
      <c r="B1180" s="16" t="e">
        <v>#N/A</v>
      </c>
      <c r="C1180">
        <v>6.5812385223602199</v>
      </c>
      <c r="D1180">
        <v>6.8605631676592598</v>
      </c>
      <c r="E1180">
        <v>7.0732031344058202</v>
      </c>
      <c r="F1180">
        <v>6.61425091901285</v>
      </c>
      <c r="G1180">
        <v>6.60568818255563</v>
      </c>
      <c r="H1180">
        <v>6.2470480060233298</v>
      </c>
      <c r="I1180">
        <v>7.4701254998641904</v>
      </c>
      <c r="J1180">
        <v>6.9444338147454996</v>
      </c>
      <c r="K1180">
        <v>7.3943504749769904</v>
      </c>
      <c r="L1180">
        <v>7.4372315461415699</v>
      </c>
      <c r="M1180">
        <v>6.6468296666851296</v>
      </c>
      <c r="N1180">
        <v>6.4781347167229599</v>
      </c>
      <c r="O1180">
        <v>6.76449820688351</v>
      </c>
      <c r="P1180">
        <v>7.4567578773205998</v>
      </c>
      <c r="Q1180">
        <v>6.6375058506955904</v>
      </c>
    </row>
    <row r="1181" spans="1:17">
      <c r="A1181" t="s">
        <v>3470</v>
      </c>
      <c r="B1181" s="16" t="e">
        <v>#N/A</v>
      </c>
      <c r="C1181">
        <v>7.2432243894076596</v>
      </c>
      <c r="D1181">
        <v>7.1527233928964904</v>
      </c>
      <c r="E1181">
        <v>7.6843872809925298</v>
      </c>
      <c r="F1181">
        <v>7.0552994912818203</v>
      </c>
      <c r="G1181">
        <v>8.0313871407461406</v>
      </c>
      <c r="H1181">
        <v>7.0198431745350502</v>
      </c>
      <c r="I1181">
        <v>7.5791136832599504</v>
      </c>
      <c r="J1181">
        <v>7.4834381893300002</v>
      </c>
      <c r="K1181">
        <v>7.7134911821705998</v>
      </c>
      <c r="L1181">
        <v>7.5300544138344296</v>
      </c>
      <c r="M1181">
        <v>7.5191565098678703</v>
      </c>
      <c r="N1181">
        <v>6.8664655926759002</v>
      </c>
      <c r="O1181">
        <v>7.6272884764387499</v>
      </c>
      <c r="P1181">
        <v>7.3625711812439798</v>
      </c>
      <c r="Q1181">
        <v>7.1565710053807701</v>
      </c>
    </row>
    <row r="1182" spans="1:17">
      <c r="A1182" t="s">
        <v>3471</v>
      </c>
      <c r="B1182" s="16" t="s">
        <v>3472</v>
      </c>
      <c r="C1182">
        <v>7.7387926530270903</v>
      </c>
      <c r="D1182">
        <v>7.8090663738983803</v>
      </c>
      <c r="E1182">
        <v>7.3961522183172299</v>
      </c>
      <c r="F1182">
        <v>7.1019844078078798</v>
      </c>
      <c r="G1182">
        <v>7.2613161132678199</v>
      </c>
      <c r="H1182">
        <v>7.5381418093860697</v>
      </c>
      <c r="I1182">
        <v>8.0037697506551204</v>
      </c>
      <c r="J1182">
        <v>7.8109072590139697</v>
      </c>
      <c r="K1182">
        <v>7.7037557435027599</v>
      </c>
      <c r="L1182">
        <v>7.9528135191899096</v>
      </c>
      <c r="M1182">
        <v>7.2809903829114004</v>
      </c>
      <c r="N1182">
        <v>6.7028872416280896</v>
      </c>
      <c r="O1182">
        <v>7.3400333774353701</v>
      </c>
      <c r="P1182">
        <v>8.1796353197039107</v>
      </c>
      <c r="Q1182">
        <v>5.09416193408443</v>
      </c>
    </row>
    <row r="1183" spans="1:17">
      <c r="A1183" t="s">
        <v>3473</v>
      </c>
      <c r="B1183" s="16" t="s">
        <v>3474</v>
      </c>
      <c r="C1183">
        <v>6.55662993027242</v>
      </c>
      <c r="D1183">
        <v>6.6778115158535103</v>
      </c>
      <c r="E1183">
        <v>6.0115232870691901</v>
      </c>
      <c r="F1183">
        <v>5.9891572551494896</v>
      </c>
      <c r="G1183">
        <v>5.8658439972155101</v>
      </c>
      <c r="H1183">
        <v>6.5659659380906303</v>
      </c>
      <c r="I1183">
        <v>6.36075284432009</v>
      </c>
      <c r="J1183">
        <v>5.74664800722877</v>
      </c>
      <c r="K1183">
        <v>6.01869195546446</v>
      </c>
      <c r="L1183">
        <v>6.1484073885055901</v>
      </c>
      <c r="M1183">
        <v>6.0213535113456302</v>
      </c>
      <c r="N1183">
        <v>6.22737111333391</v>
      </c>
      <c r="O1183">
        <v>6.3067494936578301</v>
      </c>
      <c r="P1183">
        <v>7.0482780763639896</v>
      </c>
      <c r="Q1183">
        <v>5.09416193408443</v>
      </c>
    </row>
    <row r="1184" spans="1:17">
      <c r="A1184" t="s">
        <v>3475</v>
      </c>
      <c r="B1184" s="16" t="s">
        <v>3476</v>
      </c>
      <c r="C1184">
        <v>3.6535616636188299</v>
      </c>
      <c r="D1184">
        <v>3.7545556144430101</v>
      </c>
      <c r="E1184">
        <v>4.0887687455453801</v>
      </c>
      <c r="F1184">
        <v>3.4706286095040801</v>
      </c>
      <c r="G1184">
        <v>3.5425260543824399</v>
      </c>
      <c r="H1184">
        <v>3.50653555504317</v>
      </c>
      <c r="I1184">
        <v>3.7848446501428201</v>
      </c>
      <c r="J1184">
        <v>4.1999986398891203</v>
      </c>
      <c r="K1184">
        <v>3.91162951239331</v>
      </c>
      <c r="L1184">
        <v>4.1946255460110002</v>
      </c>
      <c r="M1184">
        <v>3.6461416973015899</v>
      </c>
      <c r="N1184">
        <v>3.9019995236038798</v>
      </c>
      <c r="O1184">
        <v>4.0696565081197198</v>
      </c>
      <c r="P1184">
        <v>3.9363215208704698</v>
      </c>
      <c r="Q1184">
        <v>5.81282804418474</v>
      </c>
    </row>
    <row r="1185" spans="1:17">
      <c r="A1185" t="s">
        <v>3477</v>
      </c>
      <c r="B1185" s="16" t="s">
        <v>3478</v>
      </c>
      <c r="C1185">
        <v>8.25488638708776</v>
      </c>
      <c r="D1185">
        <v>8.2938059404878093</v>
      </c>
      <c r="E1185">
        <v>8.3922497014058894</v>
      </c>
      <c r="F1185">
        <v>8.5660079995508394</v>
      </c>
      <c r="G1185">
        <v>8.7087945240318305</v>
      </c>
      <c r="H1185">
        <v>9.24198152887028</v>
      </c>
      <c r="I1185">
        <v>8.89415785060765</v>
      </c>
      <c r="J1185">
        <v>9.0243199368176192</v>
      </c>
      <c r="K1185">
        <v>8.8263718285719595</v>
      </c>
      <c r="L1185">
        <v>8.6535603897011395</v>
      </c>
      <c r="M1185">
        <v>8.7569393566349891</v>
      </c>
      <c r="N1185">
        <v>8.6799247049905492</v>
      </c>
      <c r="O1185">
        <v>8.8152712003757507</v>
      </c>
      <c r="P1185">
        <v>9.3125196425268904</v>
      </c>
      <c r="Q1185">
        <v>6.6375058506955904</v>
      </c>
    </row>
    <row r="1186" spans="1:17">
      <c r="A1186" t="s">
        <v>3479</v>
      </c>
      <c r="B1186" s="16" t="s">
        <v>3480</v>
      </c>
      <c r="C1186">
        <v>4.9165290931058498</v>
      </c>
      <c r="D1186">
        <v>5.2505809539486403</v>
      </c>
      <c r="E1186">
        <v>4.7777046060070401</v>
      </c>
      <c r="F1186">
        <v>4.9030240476511198</v>
      </c>
      <c r="G1186">
        <v>5.1001215892442602</v>
      </c>
      <c r="H1186">
        <v>6.2470480060233298</v>
      </c>
      <c r="I1186">
        <v>5.6171189819053096</v>
      </c>
      <c r="J1186">
        <v>5.2774779789829704</v>
      </c>
      <c r="K1186">
        <v>5.3872068501715296</v>
      </c>
      <c r="L1186">
        <v>5.2528230808998897</v>
      </c>
      <c r="M1186">
        <v>5.2371779022953104</v>
      </c>
      <c r="N1186">
        <v>5.2375935253419703</v>
      </c>
      <c r="O1186">
        <v>5.6811186853724998</v>
      </c>
      <c r="P1186">
        <v>6.05725356091083</v>
      </c>
      <c r="Q1186">
        <v>2.8218677180984102</v>
      </c>
    </row>
    <row r="1187" spans="1:17">
      <c r="A1187" t="s">
        <v>3481</v>
      </c>
      <c r="B1187" s="16" t="s">
        <v>3482</v>
      </c>
      <c r="C1187">
        <v>7.8588673413397396</v>
      </c>
      <c r="D1187">
        <v>7.8090663738983803</v>
      </c>
      <c r="E1187">
        <v>8.0373273240711303</v>
      </c>
      <c r="F1187">
        <v>7.8806803909348799</v>
      </c>
      <c r="G1187">
        <v>7.7765174914733102</v>
      </c>
      <c r="H1187">
        <v>7.7705720525869797</v>
      </c>
      <c r="I1187">
        <v>8.2829020162843197</v>
      </c>
      <c r="J1187">
        <v>7.9280479477519297</v>
      </c>
      <c r="K1187">
        <v>8.2731906158866799</v>
      </c>
      <c r="L1187">
        <v>8.09317965841913</v>
      </c>
      <c r="M1187">
        <v>7.8175334624456996</v>
      </c>
      <c r="N1187">
        <v>7.2990745698786101</v>
      </c>
      <c r="O1187">
        <v>7.8666303507571396</v>
      </c>
      <c r="P1187">
        <v>8.1741066335508208</v>
      </c>
      <c r="Q1187">
        <v>7.9670857749043096</v>
      </c>
    </row>
    <row r="1188" spans="1:17">
      <c r="A1188" t="s">
        <v>3483</v>
      </c>
      <c r="B1188" s="16" t="s">
        <v>3484</v>
      </c>
      <c r="C1188">
        <v>8.4798935295772697</v>
      </c>
      <c r="D1188">
        <v>8.3043219450637604</v>
      </c>
      <c r="E1188">
        <v>8.4170038611204898</v>
      </c>
      <c r="F1188">
        <v>8.4265842880602904</v>
      </c>
      <c r="G1188">
        <v>8.3269199934069196</v>
      </c>
      <c r="H1188">
        <v>7.7651961808521097</v>
      </c>
      <c r="I1188">
        <v>8.1604302441202705</v>
      </c>
      <c r="J1188">
        <v>8.1532472786395793</v>
      </c>
      <c r="K1188">
        <v>8.3900287549864405</v>
      </c>
      <c r="L1188">
        <v>8.4183323091301396</v>
      </c>
      <c r="M1188">
        <v>8.0804628233035896</v>
      </c>
      <c r="N1188">
        <v>8.2150180986386196</v>
      </c>
      <c r="O1188">
        <v>8.1970411803943595</v>
      </c>
      <c r="P1188">
        <v>7.78178590968332</v>
      </c>
      <c r="Q1188">
        <v>8.3931679398307004</v>
      </c>
    </row>
    <row r="1189" spans="1:17">
      <c r="A1189" t="s">
        <v>3485</v>
      </c>
      <c r="B1189" s="16" t="e">
        <v>#N/A</v>
      </c>
      <c r="C1189">
        <v>4.4838185959666896</v>
      </c>
      <c r="D1189">
        <v>4.32650596693877</v>
      </c>
      <c r="E1189">
        <v>3.9618875914207199</v>
      </c>
      <c r="F1189">
        <v>3.6131889974304401</v>
      </c>
      <c r="G1189">
        <v>4.0460446887748596</v>
      </c>
      <c r="H1189">
        <v>2.8218677180984102</v>
      </c>
      <c r="I1189">
        <v>3.9910282299290798</v>
      </c>
      <c r="J1189">
        <v>4.0764652066995799</v>
      </c>
      <c r="K1189">
        <v>4.2710437260841099</v>
      </c>
      <c r="L1189">
        <v>4.4473184955329197</v>
      </c>
      <c r="M1189">
        <v>4.4556477038402296</v>
      </c>
      <c r="N1189">
        <v>4.0888472785647796</v>
      </c>
      <c r="O1189">
        <v>4.1329497517715001</v>
      </c>
      <c r="P1189">
        <v>3.6194497939779602</v>
      </c>
      <c r="Q1189">
        <v>5.81282804418474</v>
      </c>
    </row>
    <row r="1190" spans="1:17">
      <c r="A1190" t="s">
        <v>3486</v>
      </c>
      <c r="B1190" s="16" t="s">
        <v>3487</v>
      </c>
      <c r="C1190">
        <v>7.66621443377828</v>
      </c>
      <c r="D1190">
        <v>7.4658296828705604</v>
      </c>
      <c r="E1190">
        <v>7.3453999532458001</v>
      </c>
      <c r="F1190">
        <v>7.1692821971563703</v>
      </c>
      <c r="G1190">
        <v>7.2356250852881097</v>
      </c>
      <c r="H1190">
        <v>7.55069959745998</v>
      </c>
      <c r="I1190">
        <v>7.5667119272377104</v>
      </c>
      <c r="J1190">
        <v>7.32712813606528</v>
      </c>
      <c r="K1190">
        <v>7.5106431592993799</v>
      </c>
      <c r="L1190">
        <v>7.2892387332708299</v>
      </c>
      <c r="M1190">
        <v>7.30828630969018</v>
      </c>
      <c r="N1190">
        <v>6.8767338364790396</v>
      </c>
      <c r="O1190">
        <v>7.5996144710543003</v>
      </c>
      <c r="P1190">
        <v>7.7299492284321003</v>
      </c>
      <c r="Q1190">
        <v>6.6375058506955904</v>
      </c>
    </row>
    <row r="1191" spans="1:17">
      <c r="A1191" t="s">
        <v>3488</v>
      </c>
      <c r="B1191" s="16" t="s">
        <v>3489</v>
      </c>
      <c r="C1191">
        <v>6.64096539181552</v>
      </c>
      <c r="D1191">
        <v>6.7204884818686503</v>
      </c>
      <c r="E1191">
        <v>6.2748053550712104</v>
      </c>
      <c r="F1191">
        <v>6.28927369624365</v>
      </c>
      <c r="G1191">
        <v>6.5085673373313</v>
      </c>
      <c r="H1191">
        <v>6.9831940474075296</v>
      </c>
      <c r="I1191">
        <v>6.5996967915826801</v>
      </c>
      <c r="J1191">
        <v>6.47330341731542</v>
      </c>
      <c r="K1191">
        <v>6.7088377735554596</v>
      </c>
      <c r="L1191">
        <v>6.4198927805542398</v>
      </c>
      <c r="M1191">
        <v>6.4737476800511802</v>
      </c>
      <c r="N1191">
        <v>6.6439211301738199</v>
      </c>
      <c r="O1191">
        <v>6.6428125903268098</v>
      </c>
      <c r="P1191">
        <v>7.40098942313909</v>
      </c>
      <c r="Q1191">
        <v>2.8218677180984102</v>
      </c>
    </row>
    <row r="1192" spans="1:17">
      <c r="A1192" t="s">
        <v>3490</v>
      </c>
      <c r="B1192" s="16" t="e">
        <v>#N/A</v>
      </c>
      <c r="C1192">
        <v>9.0613018493704107</v>
      </c>
      <c r="D1192">
        <v>9.1019231066845805</v>
      </c>
      <c r="E1192">
        <v>9.2915374572724296</v>
      </c>
      <c r="F1192">
        <v>9.2394126080926195</v>
      </c>
      <c r="G1192">
        <v>9.3600416653136502</v>
      </c>
      <c r="H1192">
        <v>9.4045330645068805</v>
      </c>
      <c r="I1192">
        <v>9.1970891966743196</v>
      </c>
      <c r="J1192">
        <v>9.9724596578602007</v>
      </c>
      <c r="K1192">
        <v>9.0112179418532996</v>
      </c>
      <c r="L1192">
        <v>9.0117539853968402</v>
      </c>
      <c r="M1192">
        <v>9.0283560809787105</v>
      </c>
      <c r="N1192">
        <v>9.1538045496439295</v>
      </c>
      <c r="O1192">
        <v>9.5191498019196601</v>
      </c>
      <c r="P1192">
        <v>9.3049545900356598</v>
      </c>
      <c r="Q1192">
        <v>10.2743564196501</v>
      </c>
    </row>
    <row r="1193" spans="1:17">
      <c r="A1193" t="s">
        <v>3491</v>
      </c>
      <c r="B1193" s="16" t="s">
        <v>3492</v>
      </c>
      <c r="C1193">
        <v>10.805452235422001</v>
      </c>
      <c r="D1193">
        <v>10.8261127245246</v>
      </c>
      <c r="E1193">
        <v>11.0027072354043</v>
      </c>
      <c r="F1193">
        <v>10.6225431091804</v>
      </c>
      <c r="G1193">
        <v>10.6464376900676</v>
      </c>
      <c r="H1193">
        <v>10.130203836219501</v>
      </c>
      <c r="I1193">
        <v>10.921510066797101</v>
      </c>
      <c r="J1193">
        <v>10.3817586724803</v>
      </c>
      <c r="K1193">
        <v>10.919850392915601</v>
      </c>
      <c r="L1193">
        <v>10.708310184857501</v>
      </c>
      <c r="M1193">
        <v>10.403711074575501</v>
      </c>
      <c r="N1193">
        <v>10.689722502938499</v>
      </c>
      <c r="O1193">
        <v>10.705469377522499</v>
      </c>
      <c r="P1193">
        <v>10.295249268487799</v>
      </c>
      <c r="Q1193">
        <v>12.1299410909201</v>
      </c>
    </row>
    <row r="1194" spans="1:17">
      <c r="A1194" t="s">
        <v>3493</v>
      </c>
      <c r="B1194" s="16" t="s">
        <v>3494</v>
      </c>
      <c r="C1194">
        <v>4.4246742892055497</v>
      </c>
      <c r="D1194">
        <v>4.1197647330598102</v>
      </c>
      <c r="E1194">
        <v>4.3035359899866696</v>
      </c>
      <c r="F1194">
        <v>4.2284225029819602</v>
      </c>
      <c r="G1194">
        <v>4.4429501088137897</v>
      </c>
      <c r="H1194">
        <v>4.2312229394497098</v>
      </c>
      <c r="I1194">
        <v>4.30650913402902</v>
      </c>
      <c r="J1194">
        <v>3.93564812262216</v>
      </c>
      <c r="K1194">
        <v>4.67705685303679</v>
      </c>
      <c r="L1194">
        <v>4.2633743974944602</v>
      </c>
      <c r="M1194">
        <v>4.69174350335686</v>
      </c>
      <c r="N1194">
        <v>3.31389066967124</v>
      </c>
      <c r="O1194">
        <v>4.4953341022564199</v>
      </c>
      <c r="P1194">
        <v>3.6194497939779602</v>
      </c>
      <c r="Q1194">
        <v>2.8218677180984102</v>
      </c>
    </row>
    <row r="1195" spans="1:17">
      <c r="A1195" t="s">
        <v>3495</v>
      </c>
      <c r="B1195" s="16" t="s">
        <v>3496</v>
      </c>
      <c r="C1195">
        <v>4.2964146619915802</v>
      </c>
      <c r="D1195">
        <v>4.1931807688815699</v>
      </c>
      <c r="E1195">
        <v>4.3969712788901898</v>
      </c>
      <c r="F1195">
        <v>3.7319397910766599</v>
      </c>
      <c r="G1195">
        <v>4.4429501088137897</v>
      </c>
      <c r="H1195">
        <v>4.3015284866045098</v>
      </c>
      <c r="I1195">
        <v>4.92982830720526</v>
      </c>
      <c r="J1195">
        <v>4.0764652066995799</v>
      </c>
      <c r="K1195">
        <v>3.91162951239331</v>
      </c>
      <c r="L1195">
        <v>4.1946255460110002</v>
      </c>
      <c r="M1195">
        <v>3.5380814202985702</v>
      </c>
      <c r="N1195">
        <v>4.8593448344507699</v>
      </c>
      <c r="O1195">
        <v>3.8507909364900099</v>
      </c>
      <c r="P1195">
        <v>4.3630835021106398</v>
      </c>
      <c r="Q1195">
        <v>2.8218677180984102</v>
      </c>
    </row>
    <row r="1196" spans="1:17">
      <c r="A1196" t="s">
        <v>3497</v>
      </c>
      <c r="B1196" s="16" t="s">
        <v>3498</v>
      </c>
      <c r="C1196">
        <v>7.7974702032345302</v>
      </c>
      <c r="D1196">
        <v>7.7538404744076503</v>
      </c>
      <c r="E1196">
        <v>7.4159618262881102</v>
      </c>
      <c r="F1196">
        <v>6.7079714790222598</v>
      </c>
      <c r="G1196">
        <v>8.3065341519188003</v>
      </c>
      <c r="H1196">
        <v>8.2188296086204797</v>
      </c>
      <c r="I1196">
        <v>9.2425727457837201</v>
      </c>
      <c r="J1196">
        <v>7.8549730060507796</v>
      </c>
      <c r="K1196">
        <v>8.7877609401959198</v>
      </c>
      <c r="L1196">
        <v>9.6422499395300196</v>
      </c>
      <c r="M1196">
        <v>8.9230175026054201</v>
      </c>
      <c r="N1196">
        <v>9.1045913047271991</v>
      </c>
      <c r="O1196">
        <v>8.2660993942148906</v>
      </c>
      <c r="P1196">
        <v>9.3024240626112107</v>
      </c>
      <c r="Q1196">
        <v>9.6208993709487292</v>
      </c>
    </row>
    <row r="1197" spans="1:17">
      <c r="A1197" t="s">
        <v>3499</v>
      </c>
      <c r="B1197" s="16" t="e">
        <v>#N/A</v>
      </c>
      <c r="C1197">
        <v>3.5040133865677898</v>
      </c>
      <c r="D1197">
        <v>2.8218677180984102</v>
      </c>
      <c r="E1197">
        <v>3.4028894668404299</v>
      </c>
      <c r="F1197">
        <v>2.8218677180984102</v>
      </c>
      <c r="G1197">
        <v>2.8218677180984102</v>
      </c>
      <c r="H1197">
        <v>3.50653555504317</v>
      </c>
      <c r="I1197">
        <v>2.8218677180984102</v>
      </c>
      <c r="J1197">
        <v>3.2517770676889399</v>
      </c>
      <c r="K1197">
        <v>3.27554212654834</v>
      </c>
      <c r="L1197">
        <v>2.8218677180984102</v>
      </c>
      <c r="M1197">
        <v>3.4086250003018401</v>
      </c>
      <c r="N1197">
        <v>2.8218677180984102</v>
      </c>
      <c r="O1197">
        <v>2.8218677180984102</v>
      </c>
      <c r="P1197">
        <v>3.7927642367557501</v>
      </c>
      <c r="Q1197">
        <v>2.8218677180984102</v>
      </c>
    </row>
    <row r="1198" spans="1:17">
      <c r="A1198" t="s">
        <v>3500</v>
      </c>
      <c r="B1198" s="16" t="e">
        <v>#N/A</v>
      </c>
      <c r="C1198">
        <v>7.2042789662983404</v>
      </c>
      <c r="D1198">
        <v>7.1053021002472896</v>
      </c>
      <c r="E1198">
        <v>6.7682062103183904</v>
      </c>
      <c r="F1198">
        <v>6.7959238383915404</v>
      </c>
      <c r="G1198">
        <v>6.8172425418901597</v>
      </c>
      <c r="H1198">
        <v>7.6238280257956399</v>
      </c>
      <c r="I1198">
        <v>7.50304689693544</v>
      </c>
      <c r="J1198">
        <v>7.3041698504117898</v>
      </c>
      <c r="K1198">
        <v>7.3943504749769904</v>
      </c>
      <c r="L1198">
        <v>7.2892387332708299</v>
      </c>
      <c r="M1198">
        <v>7.3665724435608801</v>
      </c>
      <c r="N1198">
        <v>6.9755609170048603</v>
      </c>
      <c r="O1198">
        <v>7.4370897593392602</v>
      </c>
      <c r="P1198">
        <v>8.0528164704780902</v>
      </c>
      <c r="Q1198">
        <v>6.2843132996066204</v>
      </c>
    </row>
    <row r="1199" spans="1:17">
      <c r="A1199" t="s">
        <v>3501</v>
      </c>
      <c r="B1199" s="16" t="s">
        <v>3502</v>
      </c>
      <c r="C1199">
        <v>3.5040133865677898</v>
      </c>
      <c r="D1199">
        <v>3.8603343823973102</v>
      </c>
      <c r="E1199">
        <v>4.6393553598667303</v>
      </c>
      <c r="F1199">
        <v>3.9277704709105601</v>
      </c>
      <c r="G1199">
        <v>3.5425260543824399</v>
      </c>
      <c r="H1199">
        <v>5.7925255003189697</v>
      </c>
      <c r="I1199">
        <v>4.3728229044696096</v>
      </c>
      <c r="J1199">
        <v>3.7696016503418699</v>
      </c>
      <c r="K1199">
        <v>3.6013796825057902</v>
      </c>
      <c r="L1199">
        <v>4.1946255460110002</v>
      </c>
      <c r="M1199">
        <v>4.10067942601317</v>
      </c>
      <c r="N1199">
        <v>3.31389066967124</v>
      </c>
      <c r="O1199">
        <v>5.1911313574067002</v>
      </c>
      <c r="P1199">
        <v>3.7927642367557501</v>
      </c>
      <c r="Q1199">
        <v>2.8218677180984102</v>
      </c>
    </row>
    <row r="1200" spans="1:17">
      <c r="A1200" t="s">
        <v>3503</v>
      </c>
      <c r="B1200" s="16" t="e">
        <v>#N/A</v>
      </c>
      <c r="C1200">
        <v>4.2263167103073602</v>
      </c>
      <c r="D1200">
        <v>4.7881665373273803</v>
      </c>
      <c r="E1200">
        <v>5.6194037323530299</v>
      </c>
      <c r="F1200">
        <v>5.0765736551712601</v>
      </c>
      <c r="G1200">
        <v>5.7723329839865896</v>
      </c>
      <c r="H1200">
        <v>5.4261642208015903</v>
      </c>
      <c r="I1200">
        <v>3.9910282299290798</v>
      </c>
      <c r="J1200">
        <v>4.7455649477942696</v>
      </c>
      <c r="K1200">
        <v>3.99457577781329</v>
      </c>
      <c r="L1200">
        <v>6.0336280567968696</v>
      </c>
      <c r="M1200">
        <v>4.69174350335686</v>
      </c>
      <c r="N1200">
        <v>5.53224518406659</v>
      </c>
      <c r="O1200">
        <v>6.4795905805206404</v>
      </c>
      <c r="P1200">
        <v>5.1710851092644097</v>
      </c>
      <c r="Q1200">
        <v>2.8218677180984102</v>
      </c>
    </row>
    <row r="1201" spans="1:17">
      <c r="A1201" t="s">
        <v>3504</v>
      </c>
      <c r="B1201" s="16" t="s">
        <v>3505</v>
      </c>
      <c r="C1201">
        <v>7.2811417053695999</v>
      </c>
      <c r="D1201">
        <v>7.3281458169750797</v>
      </c>
      <c r="E1201">
        <v>6.9009124338700998</v>
      </c>
      <c r="F1201">
        <v>7.3084187231861604</v>
      </c>
      <c r="G1201">
        <v>7.2182388467665897</v>
      </c>
      <c r="H1201">
        <v>6.6964695242667904</v>
      </c>
      <c r="I1201">
        <v>7.23944164228375</v>
      </c>
      <c r="J1201">
        <v>6.8363877221636002</v>
      </c>
      <c r="K1201">
        <v>7.5328143963100498</v>
      </c>
      <c r="L1201">
        <v>7.4688428657864696</v>
      </c>
      <c r="M1201">
        <v>7.2132831295592199</v>
      </c>
      <c r="N1201">
        <v>7.0769379687653897</v>
      </c>
      <c r="O1201">
        <v>6.9146522131890604</v>
      </c>
      <c r="P1201">
        <v>6.4928410672808097</v>
      </c>
      <c r="Q1201">
        <v>8.5667227177791094</v>
      </c>
    </row>
    <row r="1202" spans="1:17">
      <c r="A1202" t="s">
        <v>3506</v>
      </c>
      <c r="B1202" s="16" t="s">
        <v>3507</v>
      </c>
      <c r="C1202">
        <v>6.0202746330622601</v>
      </c>
      <c r="D1202">
        <v>5.7482214031963599</v>
      </c>
      <c r="E1202">
        <v>6.3388609491737098</v>
      </c>
      <c r="F1202">
        <v>5.3141782898249303</v>
      </c>
      <c r="G1202">
        <v>5.2138164621762604</v>
      </c>
      <c r="H1202">
        <v>4.7946750266686298</v>
      </c>
      <c r="I1202">
        <v>5.66533222304981</v>
      </c>
      <c r="J1202">
        <v>5.0383114724192302</v>
      </c>
      <c r="K1202">
        <v>6.2387586492256899</v>
      </c>
      <c r="L1202">
        <v>6.3396327776280996</v>
      </c>
      <c r="M1202">
        <v>5.4539067964059598</v>
      </c>
      <c r="N1202">
        <v>5.68277591644026</v>
      </c>
      <c r="O1202">
        <v>5.8337360312954001</v>
      </c>
      <c r="P1202">
        <v>4.8003293124776603</v>
      </c>
      <c r="Q1202">
        <v>7.5369478347710803</v>
      </c>
    </row>
    <row r="1203" spans="1:17">
      <c r="A1203" t="s">
        <v>3508</v>
      </c>
      <c r="B1203" s="16" t="s">
        <v>3509</v>
      </c>
      <c r="C1203">
        <v>5.60114838253069</v>
      </c>
      <c r="D1203">
        <v>5.6620405777712897</v>
      </c>
      <c r="E1203">
        <v>5.9302896994145904</v>
      </c>
      <c r="F1203">
        <v>5.9553133736970096</v>
      </c>
      <c r="G1203">
        <v>6.4648297334768499</v>
      </c>
      <c r="H1203">
        <v>5.7265924446016498</v>
      </c>
      <c r="I1203">
        <v>5.7119264710440998</v>
      </c>
      <c r="J1203">
        <v>5.6009009823638998</v>
      </c>
      <c r="K1203">
        <v>5.6586756958187001</v>
      </c>
      <c r="L1203">
        <v>6.3533280364099998</v>
      </c>
      <c r="M1203">
        <v>6.42447755612789</v>
      </c>
      <c r="N1203">
        <v>6.8457055562953402</v>
      </c>
      <c r="O1203">
        <v>6.1489606103488104</v>
      </c>
      <c r="P1203">
        <v>5.2164652043888102</v>
      </c>
      <c r="Q1203">
        <v>7.1565710053807701</v>
      </c>
    </row>
    <row r="1204" spans="1:17">
      <c r="A1204" t="s">
        <v>3510</v>
      </c>
      <c r="B1204" s="16" t="s">
        <v>3511</v>
      </c>
      <c r="C1204">
        <v>8.1400872351793208</v>
      </c>
      <c r="D1204">
        <v>8.2796641673518891</v>
      </c>
      <c r="E1204">
        <v>8.45096068795036</v>
      </c>
      <c r="F1204">
        <v>8.5323957307324498</v>
      </c>
      <c r="G1204">
        <v>8.0412931287000404</v>
      </c>
      <c r="H1204">
        <v>8.5633286495879908</v>
      </c>
      <c r="I1204">
        <v>8.2209912756215999</v>
      </c>
      <c r="J1204">
        <v>8.5731895157555602</v>
      </c>
      <c r="K1204">
        <v>8.1780151007615007</v>
      </c>
      <c r="L1204">
        <v>8.0972268391185196</v>
      </c>
      <c r="M1204">
        <v>8.0024973903144492</v>
      </c>
      <c r="N1204">
        <v>7.7019505713410101</v>
      </c>
      <c r="O1204">
        <v>8.1341769005479296</v>
      </c>
      <c r="P1204">
        <v>8.8545877403983102</v>
      </c>
      <c r="Q1204">
        <v>5.81282804418474</v>
      </c>
    </row>
    <row r="1205" spans="1:17">
      <c r="A1205" t="s">
        <v>3512</v>
      </c>
      <c r="B1205" s="16" t="s">
        <v>3513</v>
      </c>
      <c r="C1205">
        <v>8.3505692338177795</v>
      </c>
      <c r="D1205">
        <v>8.4344750863727302</v>
      </c>
      <c r="E1205">
        <v>8.8357842788791707</v>
      </c>
      <c r="F1205">
        <v>8.5408725518176407</v>
      </c>
      <c r="G1205">
        <v>8.6157735931667698</v>
      </c>
      <c r="H1205">
        <v>8.5848339657477197</v>
      </c>
      <c r="I1205">
        <v>8.6459309331462393</v>
      </c>
      <c r="J1205">
        <v>8.7232830152535108</v>
      </c>
      <c r="K1205">
        <v>8.7242301429014208</v>
      </c>
      <c r="L1205">
        <v>8.7645643432144507</v>
      </c>
      <c r="M1205">
        <v>8.6755762227859599</v>
      </c>
      <c r="N1205">
        <v>8.5612109173308095</v>
      </c>
      <c r="O1205">
        <v>8.4189454921787199</v>
      </c>
      <c r="P1205">
        <v>7.6525006680345902</v>
      </c>
      <c r="Q1205">
        <v>9.2656390107680107</v>
      </c>
    </row>
    <row r="1206" spans="1:17">
      <c r="A1206" t="s">
        <v>3514</v>
      </c>
      <c r="B1206" s="16" t="s">
        <v>3515</v>
      </c>
      <c r="C1206">
        <v>14.5224097081185</v>
      </c>
      <c r="D1206">
        <v>14.2820317788476</v>
      </c>
      <c r="E1206">
        <v>14.9543925933938</v>
      </c>
      <c r="F1206">
        <v>13.782362941272901</v>
      </c>
      <c r="G1206">
        <v>14.2057525958139</v>
      </c>
      <c r="H1206">
        <v>12.503336196800101</v>
      </c>
      <c r="I1206">
        <v>13.7512171293476</v>
      </c>
      <c r="J1206">
        <v>13.258666122539699</v>
      </c>
      <c r="K1206">
        <v>14.294703639089301</v>
      </c>
      <c r="L1206">
        <v>14.619571819914199</v>
      </c>
      <c r="M1206">
        <v>13.723298036169099</v>
      </c>
      <c r="N1206">
        <v>13.7173883825571</v>
      </c>
      <c r="O1206">
        <v>13.524249124515601</v>
      </c>
      <c r="P1206">
        <v>13.9987547674443</v>
      </c>
      <c r="Q1206">
        <v>15.400549023807301</v>
      </c>
    </row>
    <row r="1207" spans="1:17">
      <c r="A1207" t="s">
        <v>3516</v>
      </c>
      <c r="B1207" s="16" t="e">
        <v>#N/A</v>
      </c>
      <c r="C1207">
        <v>4.9565989702087299</v>
      </c>
      <c r="D1207">
        <v>5.3377706331943697</v>
      </c>
      <c r="E1207">
        <v>5.6194037323530299</v>
      </c>
      <c r="F1207">
        <v>4.7451440705926098</v>
      </c>
      <c r="G1207">
        <v>5.1391075523385599</v>
      </c>
      <c r="H1207">
        <v>4.9232684487670202</v>
      </c>
      <c r="I1207">
        <v>5.2218518540004704</v>
      </c>
      <c r="J1207">
        <v>4.94790803410966</v>
      </c>
      <c r="K1207">
        <v>4.9119590476093702</v>
      </c>
      <c r="L1207">
        <v>5.7714733083332499</v>
      </c>
      <c r="M1207">
        <v>5.4132354683515702</v>
      </c>
      <c r="N1207">
        <v>5.3928688873847097</v>
      </c>
      <c r="O1207">
        <v>5.4684386242281002</v>
      </c>
      <c r="P1207">
        <v>4.2713440848041202</v>
      </c>
      <c r="Q1207">
        <v>5.81282804418474</v>
      </c>
    </row>
    <row r="1208" spans="1:17">
      <c r="A1208" t="s">
        <v>3517</v>
      </c>
      <c r="B1208" s="16" t="s">
        <v>3518</v>
      </c>
      <c r="C1208">
        <v>6.5441645960174801</v>
      </c>
      <c r="D1208">
        <v>6.0813186361123597</v>
      </c>
      <c r="E1208">
        <v>6.0883257756658304</v>
      </c>
      <c r="F1208">
        <v>6.5368512302362403</v>
      </c>
      <c r="G1208">
        <v>6.6712248272836403</v>
      </c>
      <c r="H1208">
        <v>6.8571668783692896</v>
      </c>
      <c r="I1208">
        <v>6.0191991148044197</v>
      </c>
      <c r="J1208">
        <v>6.2974991401326799</v>
      </c>
      <c r="K1208">
        <v>5.9537102331234397</v>
      </c>
      <c r="L1208">
        <v>6.2250380488551196</v>
      </c>
      <c r="M1208">
        <v>7.1300325981917103</v>
      </c>
      <c r="N1208">
        <v>7.06801230014318</v>
      </c>
      <c r="O1208">
        <v>6.9516828485954099</v>
      </c>
      <c r="P1208">
        <v>6.2392952426732498</v>
      </c>
      <c r="Q1208">
        <v>5.81282804418474</v>
      </c>
    </row>
    <row r="1209" spans="1:17">
      <c r="A1209" t="s">
        <v>3519</v>
      </c>
      <c r="B1209" s="16" t="s">
        <v>3520</v>
      </c>
      <c r="C1209">
        <v>4.5939331348939696</v>
      </c>
      <c r="D1209">
        <v>4.3876263279161201</v>
      </c>
      <c r="E1209">
        <v>4.7104489803388701</v>
      </c>
      <c r="F1209">
        <v>4.6121840845566204</v>
      </c>
      <c r="G1209">
        <v>4.6281296811809298</v>
      </c>
      <c r="H1209">
        <v>4.6515204620337798</v>
      </c>
      <c r="I1209">
        <v>4.16059535596606</v>
      </c>
      <c r="J1209">
        <v>4.1400611729353196</v>
      </c>
      <c r="K1209">
        <v>4.7603034491719001</v>
      </c>
      <c r="L1209">
        <v>4.3280695513255196</v>
      </c>
      <c r="M1209">
        <v>5.0616059647101501</v>
      </c>
      <c r="N1209">
        <v>5.7063481960642797</v>
      </c>
      <c r="O1209">
        <v>5.0275607712213803</v>
      </c>
      <c r="P1209">
        <v>4.2713440848041202</v>
      </c>
      <c r="Q1209">
        <v>6.2843132996066204</v>
      </c>
    </row>
    <row r="1210" spans="1:17">
      <c r="A1210" t="s">
        <v>3521</v>
      </c>
      <c r="B1210" s="16" t="e">
        <v>#N/A</v>
      </c>
      <c r="C1210">
        <v>4.4246742892055497</v>
      </c>
      <c r="D1210">
        <v>4.5009317243298002</v>
      </c>
      <c r="E1210">
        <v>4.3035359899866696</v>
      </c>
      <c r="F1210">
        <v>3.7319397910766599</v>
      </c>
      <c r="G1210">
        <v>4.37414671474383</v>
      </c>
      <c r="H1210">
        <v>4.43015569855271</v>
      </c>
      <c r="I1210">
        <v>4.16059535596606</v>
      </c>
      <c r="J1210">
        <v>4.0764652066995799</v>
      </c>
      <c r="K1210">
        <v>4.3302743077434496</v>
      </c>
      <c r="L1210">
        <v>4.2633743974944602</v>
      </c>
      <c r="M1210">
        <v>4.2669672077812901</v>
      </c>
      <c r="N1210">
        <v>4.3174573962368399</v>
      </c>
      <c r="O1210">
        <v>4.5388813471664999</v>
      </c>
      <c r="P1210">
        <v>4.8003293124776603</v>
      </c>
      <c r="Q1210">
        <v>2.8218677180984102</v>
      </c>
    </row>
    <row r="1211" spans="1:17">
      <c r="A1211" t="s">
        <v>3522</v>
      </c>
      <c r="B1211" s="16" t="s">
        <v>3523</v>
      </c>
      <c r="C1211">
        <v>3.5040133865677898</v>
      </c>
      <c r="D1211">
        <v>3.2942621936663499</v>
      </c>
      <c r="E1211">
        <v>3.4028894668404299</v>
      </c>
      <c r="F1211">
        <v>3.2825265482838799</v>
      </c>
      <c r="G1211">
        <v>3.5425260543824399</v>
      </c>
      <c r="H1211">
        <v>2.8218677180984102</v>
      </c>
      <c r="I1211">
        <v>4.0793606969786396</v>
      </c>
      <c r="J1211">
        <v>2.8218677180984102</v>
      </c>
      <c r="K1211">
        <v>2.8218677180984102</v>
      </c>
      <c r="L1211">
        <v>4.0420260041176004</v>
      </c>
      <c r="M1211">
        <v>2.8218677180984102</v>
      </c>
      <c r="N1211">
        <v>2.8218677180984102</v>
      </c>
      <c r="O1211">
        <v>3.6677309644704801</v>
      </c>
      <c r="P1211">
        <v>2.8218677180984102</v>
      </c>
      <c r="Q1211">
        <v>2.8218677180984102</v>
      </c>
    </row>
    <row r="1212" spans="1:17">
      <c r="A1212" t="s">
        <v>3524</v>
      </c>
      <c r="B1212" s="16" t="s">
        <v>3525</v>
      </c>
      <c r="C1212">
        <v>7.5592672169978901</v>
      </c>
      <c r="D1212">
        <v>7.6586350136260997</v>
      </c>
      <c r="E1212">
        <v>7.4643237134036697</v>
      </c>
      <c r="F1212">
        <v>7.6699882148714096</v>
      </c>
      <c r="G1212">
        <v>7.52429672556746</v>
      </c>
      <c r="H1212">
        <v>8.5664205474989892</v>
      </c>
      <c r="I1212">
        <v>7.9038432654238502</v>
      </c>
      <c r="J1212">
        <v>8.0223923038524401</v>
      </c>
      <c r="K1212">
        <v>7.7936872905186796</v>
      </c>
      <c r="L1212">
        <v>7.8071964686250404</v>
      </c>
      <c r="M1212">
        <v>8.0613634534576892</v>
      </c>
      <c r="N1212">
        <v>7.6787226183222996</v>
      </c>
      <c r="O1212">
        <v>8.0240513882552307</v>
      </c>
      <c r="P1212">
        <v>8.0162002240067007</v>
      </c>
      <c r="Q1212">
        <v>6.2843132996066204</v>
      </c>
    </row>
    <row r="1213" spans="1:17">
      <c r="A1213" t="s">
        <v>3526</v>
      </c>
      <c r="B1213" s="16" t="s">
        <v>3527</v>
      </c>
      <c r="C1213">
        <v>7.0892526012794601</v>
      </c>
      <c r="D1213">
        <v>6.7516804628441003</v>
      </c>
      <c r="E1213">
        <v>7.9786549044894901</v>
      </c>
      <c r="F1213">
        <v>7.89398253654453</v>
      </c>
      <c r="G1213">
        <v>7.6067136979865699</v>
      </c>
      <c r="H1213">
        <v>6.2314172070097102</v>
      </c>
      <c r="I1213">
        <v>6.7936822339404497</v>
      </c>
      <c r="J1213">
        <v>6.7957351857853503</v>
      </c>
      <c r="K1213">
        <v>7.2070244230751896</v>
      </c>
      <c r="L1213">
        <v>7.1634336789776603</v>
      </c>
      <c r="M1213">
        <v>7.1238972423552296</v>
      </c>
      <c r="N1213">
        <v>7.8804988240086002</v>
      </c>
      <c r="O1213">
        <v>7.6318495057727302</v>
      </c>
      <c r="P1213">
        <v>5.7906458868778401</v>
      </c>
      <c r="Q1213">
        <v>9.9376776092220709</v>
      </c>
    </row>
    <row r="1214" spans="1:17">
      <c r="A1214" t="s">
        <v>3528</v>
      </c>
      <c r="B1214" s="16" t="e">
        <v>#N/A</v>
      </c>
      <c r="C1214">
        <v>7.7922336118688396</v>
      </c>
      <c r="D1214">
        <v>7.6695297604548198</v>
      </c>
      <c r="E1214">
        <v>7.3556947774122898</v>
      </c>
      <c r="F1214">
        <v>7.3540988198108801</v>
      </c>
      <c r="G1214">
        <v>7.89052730581591</v>
      </c>
      <c r="H1214">
        <v>6.4894086048222697</v>
      </c>
      <c r="I1214">
        <v>7.27038489660531</v>
      </c>
      <c r="J1214">
        <v>6.77077757235707</v>
      </c>
      <c r="K1214">
        <v>7.6490009132579502</v>
      </c>
      <c r="L1214">
        <v>7.38516182149103</v>
      </c>
      <c r="M1214">
        <v>7.4908603378975798</v>
      </c>
      <c r="N1214">
        <v>7.48473824893557</v>
      </c>
      <c r="O1214">
        <v>7.5426165392670503</v>
      </c>
      <c r="P1214">
        <v>7.0238399023873797</v>
      </c>
      <c r="Q1214">
        <v>8.9266120302692595</v>
      </c>
    </row>
    <row r="1215" spans="1:17">
      <c r="A1215" t="s">
        <v>3529</v>
      </c>
      <c r="B1215" s="16" t="e">
        <v>#N/A</v>
      </c>
      <c r="C1215">
        <v>7.0806726399707198</v>
      </c>
      <c r="D1215">
        <v>7.2503925698015204</v>
      </c>
      <c r="E1215">
        <v>6.8138222480252697</v>
      </c>
      <c r="F1215">
        <v>7.08659092741458</v>
      </c>
      <c r="G1215">
        <v>6.5369974430488398</v>
      </c>
      <c r="H1215">
        <v>8.3466402850306807</v>
      </c>
      <c r="I1215">
        <v>7.48338462554117</v>
      </c>
      <c r="J1215">
        <v>7.6151213032809997</v>
      </c>
      <c r="K1215">
        <v>7.1363159804442198</v>
      </c>
      <c r="L1215">
        <v>7.2963068146712899</v>
      </c>
      <c r="M1215">
        <v>7.5423187406121004</v>
      </c>
      <c r="N1215">
        <v>7.2207516763421502</v>
      </c>
      <c r="O1215">
        <v>7.5474535720028504</v>
      </c>
      <c r="P1215">
        <v>7.8733663028696599</v>
      </c>
      <c r="Q1215">
        <v>2.8218677180984102</v>
      </c>
    </row>
    <row r="1216" spans="1:17">
      <c r="A1216" t="s">
        <v>3530</v>
      </c>
      <c r="B1216" s="16" t="s">
        <v>3531</v>
      </c>
      <c r="C1216">
        <v>9.3624848941289898</v>
      </c>
      <c r="D1216">
        <v>9.2213719293090897</v>
      </c>
      <c r="E1216">
        <v>9.2453042626247495</v>
      </c>
      <c r="F1216">
        <v>9.5560390088812497</v>
      </c>
      <c r="G1216">
        <v>9.3076862544365504</v>
      </c>
      <c r="H1216">
        <v>9.8661893351096204</v>
      </c>
      <c r="I1216">
        <v>9.5405064148537697</v>
      </c>
      <c r="J1216">
        <v>9.2688086586314302</v>
      </c>
      <c r="K1216">
        <v>9.3644201738719293</v>
      </c>
      <c r="L1216">
        <v>9.6560256312513708</v>
      </c>
      <c r="M1216">
        <v>9.7867260322638003</v>
      </c>
      <c r="N1216">
        <v>9.8338278005470592</v>
      </c>
      <c r="O1216">
        <v>9.9505606156520194</v>
      </c>
      <c r="P1216">
        <v>9.7844918200455098</v>
      </c>
      <c r="Q1216">
        <v>9.0486929182374407</v>
      </c>
    </row>
    <row r="1217" spans="1:17">
      <c r="A1217" t="s">
        <v>3532</v>
      </c>
      <c r="B1217" s="16" t="s">
        <v>3533</v>
      </c>
      <c r="C1217">
        <v>3.8862082974622001</v>
      </c>
      <c r="D1217">
        <v>4.0407231514856203</v>
      </c>
      <c r="E1217">
        <v>3.6381873987360902</v>
      </c>
      <c r="F1217">
        <v>3.7319397910766599</v>
      </c>
      <c r="G1217">
        <v>4.3009286659846602</v>
      </c>
      <c r="H1217">
        <v>3.65660975244205</v>
      </c>
      <c r="I1217">
        <v>3.7848446501428201</v>
      </c>
      <c r="J1217">
        <v>3.2517770676889399</v>
      </c>
      <c r="K1217">
        <v>7.9785934286737303</v>
      </c>
      <c r="L1217">
        <v>3.8614614459532302</v>
      </c>
      <c r="M1217">
        <v>4.3171680614900998</v>
      </c>
      <c r="N1217">
        <v>3.99991931403749</v>
      </c>
      <c r="O1217">
        <v>4.2491040476565001</v>
      </c>
      <c r="P1217">
        <v>7.8177017289439403</v>
      </c>
      <c r="Q1217">
        <v>2.8218677180984102</v>
      </c>
    </row>
    <row r="1218" spans="1:17">
      <c r="A1218" t="s">
        <v>3534</v>
      </c>
      <c r="B1218" s="16" t="s">
        <v>3535</v>
      </c>
      <c r="C1218">
        <v>5.7841390782753797</v>
      </c>
      <c r="D1218">
        <v>5.7893909640066097</v>
      </c>
      <c r="E1218">
        <v>5.54791781288802</v>
      </c>
      <c r="F1218">
        <v>4.9752349446537503</v>
      </c>
      <c r="G1218">
        <v>6.0360109043049102</v>
      </c>
      <c r="H1218">
        <v>5.3093855619154802</v>
      </c>
      <c r="I1218">
        <v>5.4614747608994199</v>
      </c>
      <c r="J1218">
        <v>5.0952978149830299</v>
      </c>
      <c r="K1218">
        <v>5.9369845976997899</v>
      </c>
      <c r="L1218">
        <v>5.3952544827186699</v>
      </c>
      <c r="M1218">
        <v>5.72577556549476</v>
      </c>
      <c r="N1218">
        <v>5.8185725375441404</v>
      </c>
      <c r="O1218">
        <v>5.8012345763558297</v>
      </c>
      <c r="P1218">
        <v>6.217780089303</v>
      </c>
      <c r="Q1218">
        <v>6.2843132996066204</v>
      </c>
    </row>
    <row r="1219" spans="1:17">
      <c r="A1219" t="s">
        <v>3536</v>
      </c>
      <c r="B1219" s="16" t="e">
        <v>#N/A</v>
      </c>
      <c r="C1219">
        <v>6.5441645960174801</v>
      </c>
      <c r="D1219">
        <v>6.61130647324664</v>
      </c>
      <c r="E1219">
        <v>6.43959429717279</v>
      </c>
      <c r="F1219">
        <v>6.4060387979111102</v>
      </c>
      <c r="G1219">
        <v>6.7460963501903599</v>
      </c>
      <c r="H1219">
        <v>5.5593717733825097</v>
      </c>
      <c r="I1219">
        <v>7.0110716758331302</v>
      </c>
      <c r="J1219">
        <v>6.7020132302250701</v>
      </c>
      <c r="K1219">
        <v>6.5212232845498299</v>
      </c>
      <c r="L1219">
        <v>6.8917722925088398</v>
      </c>
      <c r="M1219">
        <v>6.6382249284374799</v>
      </c>
      <c r="N1219">
        <v>5.7968381761637398</v>
      </c>
      <c r="O1219">
        <v>6.3740501040455104</v>
      </c>
      <c r="P1219">
        <v>6.1282934919178196</v>
      </c>
      <c r="Q1219">
        <v>7.1565710053807701</v>
      </c>
    </row>
    <row r="1220" spans="1:17">
      <c r="A1220" t="s">
        <v>3537</v>
      </c>
      <c r="B1220" s="16" t="e">
        <v>#N/A</v>
      </c>
      <c r="C1220">
        <v>4.1513583524311999</v>
      </c>
      <c r="D1220">
        <v>4.5009317243298002</v>
      </c>
      <c r="E1220">
        <v>4.3969712788901898</v>
      </c>
      <c r="F1220">
        <v>4.0892058755412499</v>
      </c>
      <c r="G1220">
        <v>4.7889010218833103</v>
      </c>
      <c r="H1220">
        <v>3.8900437060628099</v>
      </c>
      <c r="I1220">
        <v>4.30650913402902</v>
      </c>
      <c r="J1220">
        <v>4.3621897727349799</v>
      </c>
      <c r="K1220">
        <v>4.6332418030731697</v>
      </c>
      <c r="L1220">
        <v>4.6547502153815303</v>
      </c>
      <c r="M1220">
        <v>4.10067942601317</v>
      </c>
      <c r="N1220">
        <v>4.72039054531127</v>
      </c>
      <c r="O1220">
        <v>4.3028205748149997</v>
      </c>
      <c r="P1220">
        <v>4.1712528320562896</v>
      </c>
      <c r="Q1220">
        <v>5.09416193408443</v>
      </c>
    </row>
    <row r="1221" spans="1:17">
      <c r="A1221" t="s">
        <v>3538</v>
      </c>
      <c r="B1221" s="16" t="e">
        <v>#N/A</v>
      </c>
      <c r="C1221">
        <v>8.0198298639946692</v>
      </c>
      <c r="D1221">
        <v>8.2290457004390394</v>
      </c>
      <c r="E1221">
        <v>7.1462403613457903</v>
      </c>
      <c r="F1221">
        <v>7.7695933794598799</v>
      </c>
      <c r="G1221">
        <v>7.6067136979865699</v>
      </c>
      <c r="H1221">
        <v>7.8024124389170897</v>
      </c>
      <c r="I1221">
        <v>8.6576602345853004</v>
      </c>
      <c r="J1221">
        <v>7.8628420694029399</v>
      </c>
      <c r="K1221">
        <v>8.8419747447057802</v>
      </c>
      <c r="L1221">
        <v>7.9617212299810101</v>
      </c>
      <c r="M1221">
        <v>7.5830935601484004</v>
      </c>
      <c r="N1221">
        <v>6.9466217506702197</v>
      </c>
      <c r="O1221">
        <v>7.5426165392670503</v>
      </c>
      <c r="P1221">
        <v>9.1074636104686704</v>
      </c>
      <c r="Q1221">
        <v>6.9204191934356096</v>
      </c>
    </row>
    <row r="1222" spans="1:17">
      <c r="A1222" t="s">
        <v>3539</v>
      </c>
      <c r="B1222" s="16" t="s">
        <v>3540</v>
      </c>
      <c r="C1222">
        <v>7.21215299485897</v>
      </c>
      <c r="D1222">
        <v>7.3073542175866697</v>
      </c>
      <c r="E1222">
        <v>7.4547805836906704</v>
      </c>
      <c r="F1222">
        <v>7.2950960495096098</v>
      </c>
      <c r="G1222">
        <v>7.07100601612012</v>
      </c>
      <c r="H1222">
        <v>8.2227551246539008</v>
      </c>
      <c r="I1222">
        <v>7.3376627829562704</v>
      </c>
      <c r="J1222">
        <v>7.6654959261035804</v>
      </c>
      <c r="K1222">
        <v>7.0921563747033201</v>
      </c>
      <c r="L1222">
        <v>6.9557515520079001</v>
      </c>
      <c r="M1222">
        <v>7.30828630969018</v>
      </c>
      <c r="N1222">
        <v>7.2914316577410601</v>
      </c>
      <c r="O1222">
        <v>7.3839804032477199</v>
      </c>
      <c r="P1222">
        <v>7.9070947450876101</v>
      </c>
      <c r="Q1222">
        <v>2.8218677180984102</v>
      </c>
    </row>
    <row r="1223" spans="1:17">
      <c r="A1223" t="s">
        <v>3541</v>
      </c>
      <c r="B1223" s="16" t="s">
        <v>3542</v>
      </c>
      <c r="C1223">
        <v>6.1416886309143299</v>
      </c>
      <c r="D1223">
        <v>6.3908823849416097</v>
      </c>
      <c r="E1223">
        <v>5.72015689123982</v>
      </c>
      <c r="F1223">
        <v>5.6288788852098</v>
      </c>
      <c r="G1223">
        <v>5.5066995363042803</v>
      </c>
      <c r="H1223">
        <v>5.6808363808980902</v>
      </c>
      <c r="I1223">
        <v>5.9042422523301203</v>
      </c>
      <c r="J1223">
        <v>5.5619359506392598</v>
      </c>
      <c r="K1223">
        <v>6.0500919107865396</v>
      </c>
      <c r="L1223">
        <v>5.4220334780197001</v>
      </c>
      <c r="M1223">
        <v>5.0881524599701597</v>
      </c>
      <c r="N1223">
        <v>4.9442341107279502</v>
      </c>
      <c r="O1223">
        <v>5.2659635633928499</v>
      </c>
      <c r="P1223">
        <v>6.3019488648261204</v>
      </c>
      <c r="Q1223">
        <v>5.81282804418474</v>
      </c>
    </row>
    <row r="1224" spans="1:17">
      <c r="A1224" t="s">
        <v>3543</v>
      </c>
      <c r="B1224" s="16" t="s">
        <v>3544</v>
      </c>
      <c r="C1224">
        <v>3.6535616636188299</v>
      </c>
      <c r="D1224">
        <v>4.1197647330598102</v>
      </c>
      <c r="E1224">
        <v>3.6381873987360902</v>
      </c>
      <c r="F1224">
        <v>3.9277704709105601</v>
      </c>
      <c r="G1224">
        <v>3.9446609719593901</v>
      </c>
      <c r="H1224">
        <v>3.50653555504317</v>
      </c>
      <c r="I1224">
        <v>3.3100125595866299</v>
      </c>
      <c r="J1224">
        <v>3.5611359966351301</v>
      </c>
      <c r="K1224">
        <v>4.1419680287536398</v>
      </c>
      <c r="L1224">
        <v>3.6339073669181099</v>
      </c>
      <c r="M1224">
        <v>4.10067942601317</v>
      </c>
      <c r="N1224">
        <v>3.31389066967124</v>
      </c>
      <c r="O1224">
        <v>3.5569664057961599</v>
      </c>
      <c r="P1224">
        <v>3.7927642367557501</v>
      </c>
      <c r="Q1224">
        <v>2.8218677180984102</v>
      </c>
    </row>
    <row r="1225" spans="1:17">
      <c r="A1225" t="s">
        <v>3545</v>
      </c>
      <c r="B1225" s="16" t="s">
        <v>3546</v>
      </c>
      <c r="C1225">
        <v>8.8509345295639292</v>
      </c>
      <c r="D1225">
        <v>8.7690155728622692</v>
      </c>
      <c r="E1225">
        <v>9.4794788487557309</v>
      </c>
      <c r="F1225">
        <v>8.9919845990472709</v>
      </c>
      <c r="G1225">
        <v>9.0078921611616298</v>
      </c>
      <c r="H1225">
        <v>8.6792540171087804</v>
      </c>
      <c r="I1225">
        <v>8.9064981922963398</v>
      </c>
      <c r="J1225">
        <v>8.8374310173400694</v>
      </c>
      <c r="K1225">
        <v>8.6678118414521705</v>
      </c>
      <c r="L1225">
        <v>9.1388547965008193</v>
      </c>
      <c r="M1225">
        <v>8.8909364905648296</v>
      </c>
      <c r="N1225">
        <v>9.1808954665961409</v>
      </c>
      <c r="O1225">
        <v>8.7200570326353102</v>
      </c>
      <c r="P1225">
        <v>8.8053875258058696</v>
      </c>
      <c r="Q1225">
        <v>9.4977003000167599</v>
      </c>
    </row>
    <row r="1226" spans="1:17">
      <c r="A1226" t="s">
        <v>3547</v>
      </c>
      <c r="B1226" s="16" t="s">
        <v>3548</v>
      </c>
      <c r="C1226">
        <v>3.5040133865677898</v>
      </c>
      <c r="D1226">
        <v>3.7545556144430101</v>
      </c>
      <c r="E1226">
        <v>3.9618875914207199</v>
      </c>
      <c r="F1226">
        <v>2.8218677180984102</v>
      </c>
      <c r="G1226">
        <v>4.3009286659846602</v>
      </c>
      <c r="H1226">
        <v>3.30825032505737</v>
      </c>
      <c r="I1226">
        <v>3.7848446501428201</v>
      </c>
      <c r="J1226">
        <v>3.4276433730071201</v>
      </c>
      <c r="K1226">
        <v>4.0709644767565303</v>
      </c>
      <c r="L1226">
        <v>3.7555759297476698</v>
      </c>
      <c r="M1226">
        <v>3.7404257728686199</v>
      </c>
      <c r="N1226">
        <v>4.0888472785647796</v>
      </c>
      <c r="O1226">
        <v>3.8507909364900099</v>
      </c>
      <c r="P1226">
        <v>3.6194497939779602</v>
      </c>
      <c r="Q1226">
        <v>5.09416193408443</v>
      </c>
    </row>
    <row r="1227" spans="1:17">
      <c r="A1227" t="s">
        <v>3549</v>
      </c>
      <c r="B1227" s="16" t="s">
        <v>3550</v>
      </c>
      <c r="C1227">
        <v>9.0283032580046303</v>
      </c>
      <c r="D1227">
        <v>8.6198694667045892</v>
      </c>
      <c r="E1227">
        <v>8.4841359915937993</v>
      </c>
      <c r="F1227">
        <v>8.1183191429203507</v>
      </c>
      <c r="G1227">
        <v>9.23190604411222</v>
      </c>
      <c r="H1227">
        <v>5.3978950479979702</v>
      </c>
      <c r="I1227">
        <v>6.3893702618785202</v>
      </c>
      <c r="J1227">
        <v>6.2007006023616098</v>
      </c>
      <c r="K1227">
        <v>7.7612045704359804</v>
      </c>
      <c r="L1227">
        <v>8.1948792029693909</v>
      </c>
      <c r="M1227">
        <v>7.8061016126687397</v>
      </c>
      <c r="N1227">
        <v>9.0124688352256399</v>
      </c>
      <c r="O1227">
        <v>7.1995023503709197</v>
      </c>
      <c r="P1227">
        <v>5.2603607125134104</v>
      </c>
      <c r="Q1227">
        <v>9.1612412986063401</v>
      </c>
    </row>
    <row r="1228" spans="1:17">
      <c r="A1228" t="s">
        <v>3551</v>
      </c>
      <c r="B1228" s="16" t="s">
        <v>3552</v>
      </c>
      <c r="C1228">
        <v>7.8836964733618498</v>
      </c>
      <c r="D1228">
        <v>7.9317506448125501</v>
      </c>
      <c r="E1228">
        <v>8.1240957126821698</v>
      </c>
      <c r="F1228">
        <v>7.7355100257273204</v>
      </c>
      <c r="G1228">
        <v>7.5797625763280001</v>
      </c>
      <c r="H1228">
        <v>7.3497448055988004</v>
      </c>
      <c r="I1228">
        <v>7.9899120044474898</v>
      </c>
      <c r="J1228">
        <v>7.8068335962069497</v>
      </c>
      <c r="K1228">
        <v>7.9040579132345803</v>
      </c>
      <c r="L1228">
        <v>7.6002275995382602</v>
      </c>
      <c r="M1228">
        <v>7.5330985542824997</v>
      </c>
      <c r="N1228">
        <v>7.0499926248065101</v>
      </c>
      <c r="O1228">
        <v>7.6363961245384901</v>
      </c>
      <c r="P1228">
        <v>8.2859753107059504</v>
      </c>
      <c r="Q1228">
        <v>5.81282804418474</v>
      </c>
    </row>
    <row r="1229" spans="1:17">
      <c r="A1229" t="s">
        <v>3553</v>
      </c>
      <c r="B1229" s="16" t="s">
        <v>3554</v>
      </c>
      <c r="C1229">
        <v>3.8862082974622001</v>
      </c>
      <c r="D1229">
        <v>3.9548310731697001</v>
      </c>
      <c r="E1229">
        <v>3.6381873987360902</v>
      </c>
      <c r="F1229">
        <v>3.2825265482838799</v>
      </c>
      <c r="G1229">
        <v>3.8309652426265099</v>
      </c>
      <c r="H1229">
        <v>2.8218677180984102</v>
      </c>
      <c r="I1229">
        <v>4.0793606969786396</v>
      </c>
      <c r="J1229">
        <v>3.4276433730071201</v>
      </c>
      <c r="K1229">
        <v>3.4608708703561399</v>
      </c>
      <c r="L1229">
        <v>3.7555759297476698</v>
      </c>
      <c r="M1229">
        <v>3.23818724324593</v>
      </c>
      <c r="N1229">
        <v>3.5144020463037902</v>
      </c>
      <c r="O1229">
        <v>3.6677309644704801</v>
      </c>
      <c r="P1229">
        <v>3.6194497939779602</v>
      </c>
      <c r="Q1229">
        <v>2.8218677180984102</v>
      </c>
    </row>
    <row r="1230" spans="1:17">
      <c r="A1230" t="s">
        <v>3555</v>
      </c>
      <c r="B1230" s="16" t="s">
        <v>3556</v>
      </c>
      <c r="C1230">
        <v>8.2472561828895508</v>
      </c>
      <c r="D1230">
        <v>8.4054659115678305</v>
      </c>
      <c r="E1230">
        <v>8.3517369601033504</v>
      </c>
      <c r="F1230">
        <v>8.7355921701876706</v>
      </c>
      <c r="G1230">
        <v>8.2176178815576009</v>
      </c>
      <c r="H1230">
        <v>9.0209451248948902</v>
      </c>
      <c r="I1230">
        <v>8.2676718817034995</v>
      </c>
      <c r="J1230">
        <v>8.8434048181573406</v>
      </c>
      <c r="K1230">
        <v>8.4170721702364393</v>
      </c>
      <c r="L1230">
        <v>8.1948792029693909</v>
      </c>
      <c r="M1230">
        <v>8.1987945209373194</v>
      </c>
      <c r="N1230">
        <v>8.1489821376621201</v>
      </c>
      <c r="O1230">
        <v>8.1016854120644801</v>
      </c>
      <c r="P1230">
        <v>9.0146615554043805</v>
      </c>
      <c r="Q1230">
        <v>6.2843132996066204</v>
      </c>
    </row>
    <row r="1231" spans="1:17">
      <c r="A1231" t="s">
        <v>3557</v>
      </c>
      <c r="B1231" s="16" t="s">
        <v>3558</v>
      </c>
      <c r="C1231">
        <v>5.1056188094586403</v>
      </c>
      <c r="D1231">
        <v>5.5218051423872696</v>
      </c>
      <c r="E1231">
        <v>5.5841231653957797</v>
      </c>
      <c r="F1231">
        <v>5.4189288652495504</v>
      </c>
      <c r="G1231">
        <v>5.35182564159728</v>
      </c>
      <c r="H1231">
        <v>5.60924398810252</v>
      </c>
      <c r="I1231">
        <v>5.6414352460325601</v>
      </c>
      <c r="J1231">
        <v>5.20241513226006</v>
      </c>
      <c r="K1231">
        <v>5.2832656349479699</v>
      </c>
      <c r="L1231">
        <v>6.3118397299493596</v>
      </c>
      <c r="M1231">
        <v>5.5127359097096198</v>
      </c>
      <c r="N1231">
        <v>5.6343956717740804</v>
      </c>
      <c r="O1231">
        <v>5.5297694049106996</v>
      </c>
      <c r="P1231">
        <v>5.6354911062640802</v>
      </c>
      <c r="Q1231">
        <v>5.09416193408443</v>
      </c>
    </row>
    <row r="1232" spans="1:17">
      <c r="A1232" t="s">
        <v>3559</v>
      </c>
      <c r="B1232" s="16" t="e">
        <v>#N/A</v>
      </c>
      <c r="C1232">
        <v>5.3018286845624196</v>
      </c>
      <c r="D1232">
        <v>5.0571074914141203</v>
      </c>
      <c r="E1232">
        <v>4.3035359899866696</v>
      </c>
      <c r="F1232">
        <v>4.6121840845566204</v>
      </c>
      <c r="G1232">
        <v>5.0185235057095401</v>
      </c>
      <c r="H1232">
        <v>4.07504641393726</v>
      </c>
      <c r="I1232">
        <v>4.49496154099739</v>
      </c>
      <c r="J1232">
        <v>4.6307624373210201</v>
      </c>
      <c r="K1232">
        <v>5.9369845976997899</v>
      </c>
      <c r="L1232">
        <v>5.6865671756845</v>
      </c>
      <c r="M1232">
        <v>5.56915099370043</v>
      </c>
      <c r="N1232">
        <v>5.7523273948856701</v>
      </c>
      <c r="O1232">
        <v>5.6630803592182</v>
      </c>
      <c r="P1232">
        <v>3.6194497939779602</v>
      </c>
      <c r="Q1232">
        <v>6.6375058506955904</v>
      </c>
    </row>
    <row r="1233" spans="1:17">
      <c r="A1233" t="s">
        <v>3560</v>
      </c>
      <c r="B1233" s="16" t="s">
        <v>3561</v>
      </c>
      <c r="C1233">
        <v>5.8874000292282904</v>
      </c>
      <c r="D1233">
        <v>5.6396332121204704</v>
      </c>
      <c r="E1233">
        <v>6.78357369797342</v>
      </c>
      <c r="F1233">
        <v>6.1620331155546904</v>
      </c>
      <c r="G1233">
        <v>6.2057061458969898</v>
      </c>
      <c r="H1233">
        <v>6.5024570733982996</v>
      </c>
      <c r="I1233">
        <v>6.3017290020185603</v>
      </c>
      <c r="J1233">
        <v>6.7107918037929304</v>
      </c>
      <c r="K1233">
        <v>5.9029236462359096</v>
      </c>
      <c r="L1233">
        <v>6.7338185396413799</v>
      </c>
      <c r="M1233">
        <v>6.8907371541918403</v>
      </c>
      <c r="N1233">
        <v>6.82464008712651</v>
      </c>
      <c r="O1233">
        <v>7.2597360273663902</v>
      </c>
      <c r="P1233">
        <v>5.0754103394275001</v>
      </c>
      <c r="Q1233">
        <v>7.1565710053807701</v>
      </c>
    </row>
    <row r="1234" spans="1:17">
      <c r="A1234" t="s">
        <v>3562</v>
      </c>
      <c r="B1234" s="16" t="s">
        <v>3563</v>
      </c>
      <c r="C1234">
        <v>6.72059742475225</v>
      </c>
      <c r="D1234">
        <v>6.9348536957886502</v>
      </c>
      <c r="E1234">
        <v>6.6389320012258004</v>
      </c>
      <c r="F1234">
        <v>7.0552994912818203</v>
      </c>
      <c r="G1234">
        <v>6.6583558505855196</v>
      </c>
      <c r="H1234">
        <v>7.3922454950465104</v>
      </c>
      <c r="I1234">
        <v>7.3155849706311598</v>
      </c>
      <c r="J1234">
        <v>7.4576719362751902</v>
      </c>
      <c r="K1234">
        <v>6.8483229266356602</v>
      </c>
      <c r="L1234">
        <v>7.0839309273197903</v>
      </c>
      <c r="M1234">
        <v>7.3136838194373404</v>
      </c>
      <c r="N1234">
        <v>6.7483690279094501</v>
      </c>
      <c r="O1234">
        <v>6.8995677846898396</v>
      </c>
      <c r="P1234">
        <v>7.9004119547792602</v>
      </c>
      <c r="Q1234">
        <v>2.8218677180984102</v>
      </c>
    </row>
    <row r="1235" spans="1:17">
      <c r="A1235" t="s">
        <v>3564</v>
      </c>
      <c r="B1235" s="16" t="s">
        <v>3565</v>
      </c>
      <c r="C1235">
        <v>5.0699158884914599</v>
      </c>
      <c r="D1235">
        <v>4.6996493033489397</v>
      </c>
      <c r="E1235">
        <v>5.0693649437607</v>
      </c>
      <c r="F1235">
        <v>4.0892058755412499</v>
      </c>
      <c r="G1235">
        <v>4.2225520177193703</v>
      </c>
      <c r="H1235">
        <v>4.3676565829540399</v>
      </c>
      <c r="I1235">
        <v>4.8009391025067796</v>
      </c>
      <c r="J1235">
        <v>4.6702235480772103</v>
      </c>
      <c r="K1235">
        <v>4.7603034491719001</v>
      </c>
      <c r="L1235">
        <v>4.7015176725495298</v>
      </c>
      <c r="M1235">
        <v>4.8589754271137497</v>
      </c>
      <c r="N1235">
        <v>3.9019995236038798</v>
      </c>
      <c r="O1235">
        <v>4.7358659530866696</v>
      </c>
      <c r="P1235">
        <v>5.0754103394275001</v>
      </c>
      <c r="Q1235">
        <v>2.8218677180984102</v>
      </c>
    </row>
    <row r="1236" spans="1:17">
      <c r="A1236" t="s">
        <v>3566</v>
      </c>
      <c r="B1236" s="16" t="s">
        <v>3567</v>
      </c>
      <c r="C1236">
        <v>9.2919516031761695</v>
      </c>
      <c r="D1236">
        <v>9.3772008987084003</v>
      </c>
      <c r="E1236">
        <v>9.6161169717384105</v>
      </c>
      <c r="F1236">
        <v>9.4846224951090097</v>
      </c>
      <c r="G1236">
        <v>9.6638417526252898</v>
      </c>
      <c r="H1236">
        <v>9.7431979871805403</v>
      </c>
      <c r="I1236">
        <v>9.7819645625248803</v>
      </c>
      <c r="J1236">
        <v>10.2174852953274</v>
      </c>
      <c r="K1236">
        <v>9.5359122216819099</v>
      </c>
      <c r="L1236">
        <v>9.7399122312248707</v>
      </c>
      <c r="M1236">
        <v>9.4316447198502793</v>
      </c>
      <c r="N1236">
        <v>9.9618833582941893</v>
      </c>
      <c r="O1236">
        <v>9.7186310398597406</v>
      </c>
      <c r="P1236">
        <v>9.6153939997600304</v>
      </c>
      <c r="Q1236">
        <v>9.2143845326617093</v>
      </c>
    </row>
    <row r="1237" spans="1:17">
      <c r="A1237" t="s">
        <v>3568</v>
      </c>
      <c r="B1237" s="16" t="s">
        <v>3569</v>
      </c>
      <c r="C1237">
        <v>2.8218677180984102</v>
      </c>
      <c r="D1237">
        <v>3.2942621936663499</v>
      </c>
      <c r="E1237">
        <v>3.4028894668404299</v>
      </c>
      <c r="F1237">
        <v>2.8218677180984102</v>
      </c>
      <c r="G1237">
        <v>3.5425260543824399</v>
      </c>
      <c r="H1237">
        <v>3.30825032505737</v>
      </c>
      <c r="I1237">
        <v>3.5089935751222501</v>
      </c>
      <c r="J1237">
        <v>3.2517770676889399</v>
      </c>
      <c r="K1237">
        <v>3.4608708703561399</v>
      </c>
      <c r="L1237">
        <v>3.4877558895723499</v>
      </c>
      <c r="M1237">
        <v>3.4086250003018401</v>
      </c>
      <c r="N1237">
        <v>2.8218677180984102</v>
      </c>
      <c r="O1237">
        <v>3.42420286852819</v>
      </c>
      <c r="P1237">
        <v>3.3893867502571098</v>
      </c>
      <c r="Q1237">
        <v>2.8218677180984102</v>
      </c>
    </row>
    <row r="1238" spans="1:17">
      <c r="A1238" t="s">
        <v>3570</v>
      </c>
      <c r="B1238" s="16" t="s">
        <v>3571</v>
      </c>
      <c r="C1238">
        <v>9.6937748337565992</v>
      </c>
      <c r="D1238">
        <v>9.7974911782013692</v>
      </c>
      <c r="E1238">
        <v>9.1860674751009892</v>
      </c>
      <c r="F1238">
        <v>9.4187108953599701</v>
      </c>
      <c r="G1238">
        <v>9.6049855554331494</v>
      </c>
      <c r="H1238">
        <v>9.1105008107102794</v>
      </c>
      <c r="I1238">
        <v>9.5671760751987307</v>
      </c>
      <c r="J1238">
        <v>9.1290970944898806</v>
      </c>
      <c r="K1238">
        <v>9.7612609277157105</v>
      </c>
      <c r="L1238">
        <v>9.5596475887307495</v>
      </c>
      <c r="M1238">
        <v>9.5286498271754407</v>
      </c>
      <c r="N1238">
        <v>9.1746887298320097</v>
      </c>
      <c r="O1238">
        <v>9.5734426161461705</v>
      </c>
      <c r="P1238">
        <v>9.5635035113719695</v>
      </c>
      <c r="Q1238">
        <v>9.3629875558906797</v>
      </c>
    </row>
    <row r="1239" spans="1:17">
      <c r="A1239" t="s">
        <v>3572</v>
      </c>
      <c r="B1239" s="16" t="s">
        <v>3573</v>
      </c>
      <c r="C1239">
        <v>10.221292978360299</v>
      </c>
      <c r="D1239">
        <v>10.321077667008399</v>
      </c>
      <c r="E1239">
        <v>10.045471221505</v>
      </c>
      <c r="F1239">
        <v>10.308635456992899</v>
      </c>
      <c r="G1239">
        <v>9.7017860384122603</v>
      </c>
      <c r="H1239">
        <v>10.735445157415</v>
      </c>
      <c r="I1239">
        <v>10.2099410892209</v>
      </c>
      <c r="J1239">
        <v>10.5061922825828</v>
      </c>
      <c r="K1239">
        <v>10.385941243206</v>
      </c>
      <c r="L1239">
        <v>10.136623397407799</v>
      </c>
      <c r="M1239">
        <v>10.019639744213499</v>
      </c>
      <c r="N1239">
        <v>9.9986521740563195</v>
      </c>
      <c r="O1239">
        <v>9.9936706931325006</v>
      </c>
      <c r="P1239">
        <v>10.6648168222038</v>
      </c>
      <c r="Q1239">
        <v>8.48255560796823</v>
      </c>
    </row>
    <row r="1240" spans="1:17">
      <c r="A1240" t="s">
        <v>3574</v>
      </c>
      <c r="B1240" s="16" t="s">
        <v>3575</v>
      </c>
      <c r="C1240">
        <v>5.8874000292282904</v>
      </c>
      <c r="D1240">
        <v>5.7271715246175301</v>
      </c>
      <c r="E1240">
        <v>6.5153438410764704</v>
      </c>
      <c r="F1240">
        <v>6.6034475243873398</v>
      </c>
      <c r="G1240">
        <v>6.3249249403227497</v>
      </c>
      <c r="H1240">
        <v>5.9157356088873199</v>
      </c>
      <c r="I1240">
        <v>5.6414352460325601</v>
      </c>
      <c r="J1240">
        <v>6.0695820509065701</v>
      </c>
      <c r="K1240">
        <v>5.7189566481727701</v>
      </c>
      <c r="L1240">
        <v>5.7714733083332499</v>
      </c>
      <c r="M1240">
        <v>5.5874545404788796</v>
      </c>
      <c r="N1240">
        <v>5.8185725375441404</v>
      </c>
      <c r="O1240">
        <v>6.2239743948753601</v>
      </c>
      <c r="P1240">
        <v>5.6354911062640802</v>
      </c>
      <c r="Q1240">
        <v>6.2843132996066204</v>
      </c>
    </row>
    <row r="1241" spans="1:17">
      <c r="A1241" t="s">
        <v>3576</v>
      </c>
      <c r="B1241" s="16" t="s">
        <v>3577</v>
      </c>
      <c r="C1241">
        <v>6.4403118743285797</v>
      </c>
      <c r="D1241">
        <v>6.5053514820953504</v>
      </c>
      <c r="E1241">
        <v>6.1372997866052899</v>
      </c>
      <c r="F1241">
        <v>6.9571080415096196</v>
      </c>
      <c r="G1241">
        <v>7.1465092171480196</v>
      </c>
      <c r="H1241">
        <v>7.1577378228689899</v>
      </c>
      <c r="I1241">
        <v>6.3167164806778997</v>
      </c>
      <c r="J1241">
        <v>6.1102103066007496</v>
      </c>
      <c r="K1241">
        <v>6.5433294448369299</v>
      </c>
      <c r="L1241">
        <v>6.4068267027450601</v>
      </c>
      <c r="M1241">
        <v>7.5144789694681</v>
      </c>
      <c r="N1241">
        <v>7.8804988240086002</v>
      </c>
      <c r="O1241">
        <v>7.3676573209893501</v>
      </c>
      <c r="P1241">
        <v>6.1050083310752497</v>
      </c>
      <c r="Q1241">
        <v>6.2843132996066204</v>
      </c>
    </row>
    <row r="1242" spans="1:17">
      <c r="A1242" t="s">
        <v>3578</v>
      </c>
      <c r="B1242" s="16" t="s">
        <v>3579</v>
      </c>
      <c r="C1242">
        <v>5.8054102324735597</v>
      </c>
      <c r="D1242">
        <v>5.8682600105642297</v>
      </c>
      <c r="E1242">
        <v>5.8440669982677802</v>
      </c>
      <c r="F1242">
        <v>6.0222063443531901</v>
      </c>
      <c r="G1242">
        <v>6.5085673373313</v>
      </c>
      <c r="H1242">
        <v>5.9157356088873199</v>
      </c>
      <c r="I1242">
        <v>6.2401443386609898</v>
      </c>
      <c r="J1242">
        <v>5.9699669879476298</v>
      </c>
      <c r="K1242">
        <v>6.1403051534520099</v>
      </c>
      <c r="L1242">
        <v>5.98142559332394</v>
      </c>
      <c r="M1242">
        <v>6.4640290864915997</v>
      </c>
      <c r="N1242">
        <v>6.7371334825218199</v>
      </c>
      <c r="O1242">
        <v>6.2239743948753601</v>
      </c>
      <c r="P1242">
        <v>5.93026793058488</v>
      </c>
      <c r="Q1242">
        <v>7.6950435514148801</v>
      </c>
    </row>
    <row r="1243" spans="1:17">
      <c r="A1243" t="s">
        <v>3580</v>
      </c>
      <c r="B1243" s="16" t="e">
        <v>#N/A</v>
      </c>
      <c r="C1243">
        <v>6.0735929489798099</v>
      </c>
      <c r="D1243">
        <v>6.0977003449207299</v>
      </c>
      <c r="E1243">
        <v>6.1611648559293304</v>
      </c>
      <c r="F1243">
        <v>6.1767486539667296</v>
      </c>
      <c r="G1243">
        <v>6.09486992412522</v>
      </c>
      <c r="H1243">
        <v>7.0818085916578397</v>
      </c>
      <c r="I1243">
        <v>6.5114715433644497</v>
      </c>
      <c r="J1243">
        <v>6.7368086767564197</v>
      </c>
      <c r="K1243">
        <v>6.5650981829796002</v>
      </c>
      <c r="L1243">
        <v>6.5796693472259404</v>
      </c>
      <c r="M1243">
        <v>6.65538287986063</v>
      </c>
      <c r="N1243">
        <v>6.0920352636291799</v>
      </c>
      <c r="O1243">
        <v>6.5490755236306599</v>
      </c>
      <c r="P1243">
        <v>6.5625659221592398</v>
      </c>
      <c r="Q1243">
        <v>6.2843132996066204</v>
      </c>
    </row>
    <row r="1244" spans="1:17">
      <c r="A1244" t="s">
        <v>3581</v>
      </c>
      <c r="B1244" s="16" t="s">
        <v>3582</v>
      </c>
      <c r="C1244">
        <v>6.72059742475225</v>
      </c>
      <c r="D1244">
        <v>6.7619284265220703</v>
      </c>
      <c r="E1244">
        <v>6.4589126547399403</v>
      </c>
      <c r="F1244">
        <v>6.49066084484285</v>
      </c>
      <c r="G1244">
        <v>6.4197063712653204</v>
      </c>
      <c r="H1244">
        <v>7.1982475473954901</v>
      </c>
      <c r="I1244">
        <v>6.5372404831406001</v>
      </c>
      <c r="J1244">
        <v>6.9592247438188899</v>
      </c>
      <c r="K1244">
        <v>6.9426125990962504</v>
      </c>
      <c r="L1244">
        <v>6.6366511350477397</v>
      </c>
      <c r="M1244">
        <v>6.6295680343027197</v>
      </c>
      <c r="N1244">
        <v>6.3210115805117999</v>
      </c>
      <c r="O1244">
        <v>6.5778486671751004</v>
      </c>
      <c r="P1244">
        <v>7.2301065543756904</v>
      </c>
      <c r="Q1244">
        <v>6.6375058506955904</v>
      </c>
    </row>
    <row r="1245" spans="1:17">
      <c r="A1245" t="s">
        <v>3583</v>
      </c>
      <c r="B1245" s="16" t="e">
        <v>#N/A</v>
      </c>
      <c r="C1245">
        <v>4.6948835100102002</v>
      </c>
      <c r="D1245">
        <v>4.1931807688815699</v>
      </c>
      <c r="E1245">
        <v>4.4833795521924502</v>
      </c>
      <c r="F1245">
        <v>4.2917886290068799</v>
      </c>
      <c r="G1245">
        <v>4.73757715912134</v>
      </c>
      <c r="H1245">
        <v>3.9869852489372102</v>
      </c>
      <c r="I1245">
        <v>3.7848446501428201</v>
      </c>
      <c r="J1245">
        <v>3.93564812262216</v>
      </c>
      <c r="K1245">
        <v>4.6332418030731697</v>
      </c>
      <c r="L1245">
        <v>4.4473184955329197</v>
      </c>
      <c r="M1245">
        <v>4.0387673383778999</v>
      </c>
      <c r="N1245">
        <v>4.1706164353931596</v>
      </c>
      <c r="O1245">
        <v>4.1926070449996002</v>
      </c>
      <c r="P1245">
        <v>3.9363215208704698</v>
      </c>
      <c r="Q1245">
        <v>2.8218677180984102</v>
      </c>
    </row>
    <row r="1246" spans="1:17">
      <c r="A1246" t="s">
        <v>3584</v>
      </c>
      <c r="B1246" s="16" t="s">
        <v>3585</v>
      </c>
      <c r="C1246">
        <v>6.7748786480461201</v>
      </c>
      <c r="D1246">
        <v>6.7922390863801096</v>
      </c>
      <c r="E1246">
        <v>6.5153438410764704</v>
      </c>
      <c r="F1246">
        <v>6.51394311452185</v>
      </c>
      <c r="G1246">
        <v>6.98102650971747</v>
      </c>
      <c r="H1246">
        <v>5.9922466879641396</v>
      </c>
      <c r="I1246">
        <v>6.7281809559769803</v>
      </c>
      <c r="J1246">
        <v>6.0557751925933898</v>
      </c>
      <c r="K1246">
        <v>6.4987689503714599</v>
      </c>
      <c r="L1246">
        <v>6.3396327776280996</v>
      </c>
      <c r="M1246">
        <v>6.4737476800511802</v>
      </c>
      <c r="N1246">
        <v>6.2904795804548401</v>
      </c>
      <c r="O1246">
        <v>6.8843228354682902</v>
      </c>
      <c r="P1246">
        <v>5.8481757373421797</v>
      </c>
      <c r="Q1246">
        <v>7.3593062614465703</v>
      </c>
    </row>
    <row r="1247" spans="1:17">
      <c r="A1247" t="s">
        <v>3586</v>
      </c>
      <c r="B1247" s="16" t="e">
        <v>#N/A</v>
      </c>
      <c r="C1247">
        <v>7.6255629785324803</v>
      </c>
      <c r="D1247">
        <v>7.6749463618858202</v>
      </c>
      <c r="E1247">
        <v>7.6679690530588296</v>
      </c>
      <c r="F1247">
        <v>7.6802646798204899</v>
      </c>
      <c r="G1247">
        <v>7.4957406231999801</v>
      </c>
      <c r="H1247">
        <v>7.9983902212902303</v>
      </c>
      <c r="I1247">
        <v>7.74787261872335</v>
      </c>
      <c r="J1247">
        <v>7.8784523587356903</v>
      </c>
      <c r="K1247">
        <v>7.5920801119716002</v>
      </c>
      <c r="L1247">
        <v>7.3983571144579301</v>
      </c>
      <c r="M1247">
        <v>7.30828630969018</v>
      </c>
      <c r="N1247">
        <v>7.3587971557348997</v>
      </c>
      <c r="O1247">
        <v>7.3621748411575298</v>
      </c>
      <c r="P1247">
        <v>7.8596505864958797</v>
      </c>
      <c r="Q1247">
        <v>2.8218677180984102</v>
      </c>
    </row>
    <row r="1248" spans="1:17">
      <c r="A1248" t="s">
        <v>3587</v>
      </c>
      <c r="B1248" s="16" t="s">
        <v>3588</v>
      </c>
      <c r="C1248">
        <v>7.7657610893078903</v>
      </c>
      <c r="D1248">
        <v>7.8622520457696297</v>
      </c>
      <c r="E1248">
        <v>7.7482491570996297</v>
      </c>
      <c r="F1248">
        <v>7.8075826569701103</v>
      </c>
      <c r="G1248">
        <v>7.4518143959800103</v>
      </c>
      <c r="H1248">
        <v>8.3102109977485998</v>
      </c>
      <c r="I1248">
        <v>8.0400849453704701</v>
      </c>
      <c r="J1248">
        <v>7.83910468756042</v>
      </c>
      <c r="K1248">
        <v>7.9418077655172903</v>
      </c>
      <c r="L1248">
        <v>7.9120326900075399</v>
      </c>
      <c r="M1248">
        <v>7.9755421555982604</v>
      </c>
      <c r="N1248">
        <v>7.7134254758055496</v>
      </c>
      <c r="O1248">
        <v>8.0617029947938494</v>
      </c>
      <c r="P1248">
        <v>8.4999303573473899</v>
      </c>
      <c r="Q1248">
        <v>6.2843132996066204</v>
      </c>
    </row>
    <row r="1249" spans="1:17">
      <c r="A1249" t="s">
        <v>3589</v>
      </c>
      <c r="B1249" s="16" t="s">
        <v>3590</v>
      </c>
      <c r="C1249">
        <v>6.0735929489798099</v>
      </c>
      <c r="D1249">
        <v>5.7271715246175301</v>
      </c>
      <c r="E1249">
        <v>6.8867602326164601</v>
      </c>
      <c r="F1249">
        <v>6.0222063443531901</v>
      </c>
      <c r="G1249">
        <v>5.8198701234814401</v>
      </c>
      <c r="H1249">
        <v>5.2785502994810098</v>
      </c>
      <c r="I1249">
        <v>6.1591987869246898</v>
      </c>
      <c r="J1249">
        <v>5.6573646507857704</v>
      </c>
      <c r="K1249">
        <v>6.40523557489675</v>
      </c>
      <c r="L1249">
        <v>5.99904232200804</v>
      </c>
      <c r="M1249">
        <v>5.83646315568744</v>
      </c>
      <c r="N1249">
        <v>5.8399741889468402</v>
      </c>
      <c r="O1249">
        <v>6.2718641525338397</v>
      </c>
      <c r="P1249">
        <v>5.9565984970148804</v>
      </c>
      <c r="Q1249">
        <v>2.8218677180984102</v>
      </c>
    </row>
    <row r="1250" spans="1:17">
      <c r="A1250" t="s">
        <v>3591</v>
      </c>
      <c r="B1250" s="16" t="s">
        <v>3592</v>
      </c>
      <c r="C1250">
        <v>6.0560432175631203</v>
      </c>
      <c r="D1250">
        <v>5.9788191698956696</v>
      </c>
      <c r="E1250">
        <v>6.3595865741919599</v>
      </c>
      <c r="F1250">
        <v>5.4189288652495504</v>
      </c>
      <c r="G1250">
        <v>5.3842376496302498</v>
      </c>
      <c r="H1250">
        <v>6.2929326182514096</v>
      </c>
      <c r="I1250">
        <v>6.6477658559454804</v>
      </c>
      <c r="J1250">
        <v>6.53400866212165</v>
      </c>
      <c r="K1250">
        <v>5.14095204503435</v>
      </c>
      <c r="L1250">
        <v>5.88986996217022</v>
      </c>
      <c r="M1250">
        <v>5.9944444476198804</v>
      </c>
      <c r="N1250">
        <v>7.0590307548147502</v>
      </c>
      <c r="O1250">
        <v>5.4259727888002303</v>
      </c>
      <c r="P1250">
        <v>6.2813702146298303</v>
      </c>
      <c r="Q1250">
        <v>2.8218677180984102</v>
      </c>
    </row>
    <row r="1251" spans="1:17">
      <c r="A1251" t="s">
        <v>3593</v>
      </c>
      <c r="B1251" s="16" t="s">
        <v>3594</v>
      </c>
      <c r="C1251">
        <v>7.5530860582734398</v>
      </c>
      <c r="D1251">
        <v>7.3003562916549596</v>
      </c>
      <c r="E1251">
        <v>7.5111119836653399</v>
      </c>
      <c r="F1251">
        <v>7.1619585846034699</v>
      </c>
      <c r="G1251">
        <v>7.2865557563512402</v>
      </c>
      <c r="H1251">
        <v>7.4470265267108804</v>
      </c>
      <c r="I1251">
        <v>7.2780176798967702</v>
      </c>
      <c r="J1251">
        <v>7.3156948412919096</v>
      </c>
      <c r="K1251">
        <v>7.3133810391736302</v>
      </c>
      <c r="L1251">
        <v>7.2533671460251501</v>
      </c>
      <c r="M1251">
        <v>7.3297557659107397</v>
      </c>
      <c r="N1251">
        <v>7.26044683579084</v>
      </c>
      <c r="O1251">
        <v>7.08427309548349</v>
      </c>
      <c r="P1251">
        <v>7.3230978289847197</v>
      </c>
      <c r="Q1251">
        <v>9.4093039143768298</v>
      </c>
    </row>
    <row r="1252" spans="1:17">
      <c r="A1252" t="s">
        <v>3595</v>
      </c>
      <c r="B1252" s="16" t="s">
        <v>3596</v>
      </c>
      <c r="C1252">
        <v>7.61966073771534</v>
      </c>
      <c r="D1252">
        <v>7.8383199839831903</v>
      </c>
      <c r="E1252">
        <v>7.5653201361319704</v>
      </c>
      <c r="F1252">
        <v>7.4533613238303902</v>
      </c>
      <c r="G1252">
        <v>7.7705729812209103</v>
      </c>
      <c r="H1252">
        <v>7.8640556763311302</v>
      </c>
      <c r="I1252">
        <v>8.0490224856030004</v>
      </c>
      <c r="J1252">
        <v>7.6336440153544798</v>
      </c>
      <c r="K1252">
        <v>7.5814845344670303</v>
      </c>
      <c r="L1252">
        <v>7.38516182149103</v>
      </c>
      <c r="M1252">
        <v>7.3820668422772098</v>
      </c>
      <c r="N1252">
        <v>7.58186980175243</v>
      </c>
      <c r="O1252">
        <v>7.3566713697986597</v>
      </c>
      <c r="P1252">
        <v>8.59813451708537</v>
      </c>
      <c r="Q1252">
        <v>6.9204191934356096</v>
      </c>
    </row>
    <row r="1253" spans="1:17">
      <c r="A1253" t="s">
        <v>3597</v>
      </c>
      <c r="B1253" s="16" t="s">
        <v>3598</v>
      </c>
      <c r="C1253">
        <v>3.7779852140208301</v>
      </c>
      <c r="D1253">
        <v>3.8603343823973102</v>
      </c>
      <c r="E1253">
        <v>3.8152982058547602</v>
      </c>
      <c r="F1253">
        <v>3.6131889974304401</v>
      </c>
      <c r="G1253">
        <v>4.0460446887748596</v>
      </c>
      <c r="H1253">
        <v>3.50653555504317</v>
      </c>
      <c r="I1253">
        <v>3.8937805799913501</v>
      </c>
      <c r="J1253">
        <v>3.6724961835054399</v>
      </c>
      <c r="K1253">
        <v>3.99457577781329</v>
      </c>
      <c r="L1253">
        <v>3.29479214013883</v>
      </c>
      <c r="M1253">
        <v>3.7404257728686199</v>
      </c>
      <c r="N1253">
        <v>3.31389066967124</v>
      </c>
      <c r="O1253">
        <v>2.8218677180984102</v>
      </c>
      <c r="P1253">
        <v>3.9363215208704698</v>
      </c>
      <c r="Q1253">
        <v>2.8218677180984102</v>
      </c>
    </row>
    <row r="1254" spans="1:17">
      <c r="A1254" t="s">
        <v>3599</v>
      </c>
      <c r="B1254" s="16" t="s">
        <v>3600</v>
      </c>
      <c r="C1254">
        <v>6.8576603815595298</v>
      </c>
      <c r="D1254">
        <v>6.5175205291821898</v>
      </c>
      <c r="E1254">
        <v>6.3800143454863703</v>
      </c>
      <c r="F1254">
        <v>6.24811637945347</v>
      </c>
      <c r="G1254">
        <v>6.5786073959256797</v>
      </c>
      <c r="H1254">
        <v>6.2156121062574901</v>
      </c>
      <c r="I1254">
        <v>6.7169663794845196</v>
      </c>
      <c r="J1254">
        <v>5.7975935847914002</v>
      </c>
      <c r="K1254">
        <v>6.8483229266356602</v>
      </c>
      <c r="L1254">
        <v>6.3668925874454603</v>
      </c>
      <c r="M1254">
        <v>6.1728448451490898</v>
      </c>
      <c r="N1254">
        <v>5.9224530860225002</v>
      </c>
      <c r="O1254">
        <v>6.2481214444694197</v>
      </c>
      <c r="P1254">
        <v>6.7384110805200397</v>
      </c>
      <c r="Q1254">
        <v>7.1565710053807701</v>
      </c>
    </row>
    <row r="1255" spans="1:17">
      <c r="A1255" t="s">
        <v>3601</v>
      </c>
      <c r="B1255" s="16" t="s">
        <v>3602</v>
      </c>
      <c r="C1255">
        <v>5.0332205246179997</v>
      </c>
      <c r="D1255">
        <v>4.7881665373273803</v>
      </c>
      <c r="E1255">
        <v>4.8415581104649901</v>
      </c>
      <c r="F1255">
        <v>4.0892058755412499</v>
      </c>
      <c r="G1255">
        <v>4.4429501088137897</v>
      </c>
      <c r="H1255">
        <v>7.9659628290774602</v>
      </c>
      <c r="I1255">
        <v>4.49496154099739</v>
      </c>
      <c r="J1255">
        <v>3.4276433730071201</v>
      </c>
      <c r="K1255">
        <v>4.9472302900396103</v>
      </c>
      <c r="L1255">
        <v>5.2528230808998897</v>
      </c>
      <c r="M1255">
        <v>4.7613190738105597</v>
      </c>
      <c r="N1255">
        <v>4.9442341107279502</v>
      </c>
      <c r="O1255">
        <v>4.4953341022564199</v>
      </c>
      <c r="P1255">
        <v>3.6194497939779602</v>
      </c>
      <c r="Q1255">
        <v>6.9204191934356096</v>
      </c>
    </row>
    <row r="1256" spans="1:17">
      <c r="A1256" t="s">
        <v>3603</v>
      </c>
      <c r="B1256" s="16" t="e">
        <v>#N/A</v>
      </c>
      <c r="C1256">
        <v>3.7779852140208301</v>
      </c>
      <c r="D1256">
        <v>4.0407231514856203</v>
      </c>
      <c r="E1256">
        <v>3.9618875914207199</v>
      </c>
      <c r="F1256">
        <v>3.4706286095040801</v>
      </c>
      <c r="G1256">
        <v>2.8218677180984102</v>
      </c>
      <c r="H1256">
        <v>3.30825032505737</v>
      </c>
      <c r="I1256">
        <v>3.3100125595866299</v>
      </c>
      <c r="J1256">
        <v>3.5611359966351301</v>
      </c>
      <c r="K1256">
        <v>3.4608708703561399</v>
      </c>
      <c r="L1256">
        <v>3.8614614459532302</v>
      </c>
      <c r="M1256">
        <v>2.8218677180984102</v>
      </c>
      <c r="N1256">
        <v>3.9019995236038798</v>
      </c>
      <c r="O1256">
        <v>3.6677309644704801</v>
      </c>
      <c r="P1256">
        <v>2.8218677180984102</v>
      </c>
      <c r="Q1256">
        <v>2.8218677180984102</v>
      </c>
    </row>
    <row r="1257" spans="1:17">
      <c r="A1257" t="s">
        <v>3604</v>
      </c>
      <c r="B1257" s="16" t="s">
        <v>3605</v>
      </c>
      <c r="C1257">
        <v>8.4469696701162</v>
      </c>
      <c r="D1257">
        <v>8.7253474346936706</v>
      </c>
      <c r="E1257">
        <v>8.4219040861585892</v>
      </c>
      <c r="F1257">
        <v>8.2551433213110403</v>
      </c>
      <c r="G1257">
        <v>7.8628598961016696</v>
      </c>
      <c r="H1257">
        <v>8.5256992168395502</v>
      </c>
      <c r="I1257">
        <v>8.2367200853338591</v>
      </c>
      <c r="J1257">
        <v>8.1881036931947904</v>
      </c>
      <c r="K1257">
        <v>8.2533183599327202</v>
      </c>
      <c r="L1257">
        <v>7.8605684008362697</v>
      </c>
      <c r="M1257">
        <v>7.5330985542824997</v>
      </c>
      <c r="N1257">
        <v>7.9500324336625701</v>
      </c>
      <c r="O1257">
        <v>7.7540209104091602</v>
      </c>
      <c r="P1257">
        <v>8.5940010267859304</v>
      </c>
      <c r="Q1257">
        <v>8.1958182219819093</v>
      </c>
    </row>
    <row r="1258" spans="1:17">
      <c r="A1258" t="s">
        <v>3606</v>
      </c>
      <c r="B1258" s="16" t="s">
        <v>3607</v>
      </c>
      <c r="C1258">
        <v>6.4267812888606501</v>
      </c>
      <c r="D1258">
        <v>6.2371739228833798</v>
      </c>
      <c r="E1258">
        <v>5.6873781601909403</v>
      </c>
      <c r="F1258">
        <v>6.1015902381126503</v>
      </c>
      <c r="G1258">
        <v>6.0559046863048698</v>
      </c>
      <c r="H1258">
        <v>6.9831940474075296</v>
      </c>
      <c r="I1258">
        <v>6.7056631409512804</v>
      </c>
      <c r="J1258">
        <v>6.4836022346058</v>
      </c>
      <c r="K1258">
        <v>6.3685126514067996</v>
      </c>
      <c r="L1258">
        <v>6.3396327776280996</v>
      </c>
      <c r="M1258">
        <v>6.5491988163808497</v>
      </c>
      <c r="N1258">
        <v>6.2592763242158096</v>
      </c>
      <c r="O1258">
        <v>6.6786497323202498</v>
      </c>
      <c r="P1258">
        <v>6.5625659221592398</v>
      </c>
      <c r="Q1258">
        <v>2.8218677180984102</v>
      </c>
    </row>
    <row r="1259" spans="1:17">
      <c r="A1259" t="s">
        <v>3608</v>
      </c>
      <c r="B1259" s="16" t="e">
        <v>#N/A</v>
      </c>
      <c r="C1259">
        <v>7.9321062790672396</v>
      </c>
      <c r="D1259">
        <v>7.7175606130823198</v>
      </c>
      <c r="E1259">
        <v>8.3047561282345796</v>
      </c>
      <c r="F1259">
        <v>8.2991202724378201</v>
      </c>
      <c r="G1259">
        <v>8.6387824895378102</v>
      </c>
      <c r="H1259">
        <v>6.1505664765725898</v>
      </c>
      <c r="I1259">
        <v>8.6010760994278908</v>
      </c>
      <c r="J1259">
        <v>8.2312807889916098</v>
      </c>
      <c r="K1259">
        <v>7.2940296973472796</v>
      </c>
      <c r="L1259">
        <v>9.27899145161647</v>
      </c>
      <c r="M1259">
        <v>8.93355451262806</v>
      </c>
      <c r="N1259">
        <v>9.6551603872367799</v>
      </c>
      <c r="O1259">
        <v>7.8896564179482498</v>
      </c>
      <c r="P1259">
        <v>7.4104356790652197</v>
      </c>
      <c r="Q1259">
        <v>9.6208993709487292</v>
      </c>
    </row>
    <row r="1260" spans="1:17">
      <c r="A1260" t="s">
        <v>3609</v>
      </c>
      <c r="B1260" s="16" t="s">
        <v>3610</v>
      </c>
      <c r="C1260">
        <v>3.7779852140208301</v>
      </c>
      <c r="D1260">
        <v>3.4870161193063098</v>
      </c>
      <c r="E1260">
        <v>3.8152982058547602</v>
      </c>
      <c r="F1260">
        <v>3.7319397910766599</v>
      </c>
      <c r="G1260">
        <v>3.5425260543824399</v>
      </c>
      <c r="H1260">
        <v>3.50653555504317</v>
      </c>
      <c r="I1260">
        <v>4.16059535596606</v>
      </c>
      <c r="J1260">
        <v>3.2517770676889399</v>
      </c>
      <c r="K1260">
        <v>3.4608708703561399</v>
      </c>
      <c r="L1260">
        <v>3.6339073669181099</v>
      </c>
      <c r="M1260">
        <v>3.23818724324593</v>
      </c>
      <c r="N1260">
        <v>2.8218677180984102</v>
      </c>
      <c r="O1260">
        <v>3.24931794675887</v>
      </c>
      <c r="P1260">
        <v>3.6194497939779602</v>
      </c>
      <c r="Q1260">
        <v>2.8218677180984102</v>
      </c>
    </row>
    <row r="1261" spans="1:17">
      <c r="A1261" t="s">
        <v>3611</v>
      </c>
      <c r="B1261" s="16" t="s">
        <v>3612</v>
      </c>
      <c r="C1261">
        <v>6.9734988154558204</v>
      </c>
      <c r="D1261">
        <v>6.8605631676592598</v>
      </c>
      <c r="E1261">
        <v>6.4779724688708198</v>
      </c>
      <c r="F1261">
        <v>6.4550082062807501</v>
      </c>
      <c r="G1261">
        <v>6.4043416746310999</v>
      </c>
      <c r="H1261">
        <v>6.4629476099795902</v>
      </c>
      <c r="I1261">
        <v>6.6239335844977303</v>
      </c>
      <c r="J1261">
        <v>6.6753493056421602</v>
      </c>
      <c r="K1261">
        <v>7.0846625010167097</v>
      </c>
      <c r="L1261">
        <v>6.7647934956056499</v>
      </c>
      <c r="M1261">
        <v>6.3837954197807099</v>
      </c>
      <c r="N1261">
        <v>6.1096777107491604</v>
      </c>
      <c r="O1261">
        <v>6.4487418246360999</v>
      </c>
      <c r="P1261">
        <v>7.2193925819425804</v>
      </c>
      <c r="Q1261">
        <v>5.09416193408443</v>
      </c>
    </row>
    <row r="1262" spans="1:17">
      <c r="A1262" t="s">
        <v>3613</v>
      </c>
      <c r="B1262" s="16" t="e">
        <v>#N/A</v>
      </c>
      <c r="C1262">
        <v>5.2073109135109101</v>
      </c>
      <c r="D1262">
        <v>5.0571074914141203</v>
      </c>
      <c r="E1262">
        <v>5.3927334818754904</v>
      </c>
      <c r="F1262">
        <v>5.4925318526965601</v>
      </c>
      <c r="G1262">
        <v>4.88571169002517</v>
      </c>
      <c r="H1262">
        <v>5.3395340803022098</v>
      </c>
      <c r="I1262">
        <v>4.7549066861635803</v>
      </c>
      <c r="J1262">
        <v>5.2279045433873996</v>
      </c>
      <c r="K1262">
        <v>5.0794887154244499</v>
      </c>
      <c r="L1262">
        <v>5.28253338465999</v>
      </c>
      <c r="M1262">
        <v>5.2604792807445904</v>
      </c>
      <c r="N1262">
        <v>4.9442341107279502</v>
      </c>
      <c r="O1262">
        <v>5.4473703770443702</v>
      </c>
      <c r="P1262">
        <v>5.1710851092644097</v>
      </c>
      <c r="Q1262">
        <v>5.09416193408443</v>
      </c>
    </row>
    <row r="1263" spans="1:17">
      <c r="A1263" t="s">
        <v>3614</v>
      </c>
      <c r="B1263" s="16" t="s">
        <v>3615</v>
      </c>
      <c r="C1263">
        <v>8.4569260236216994</v>
      </c>
      <c r="D1263">
        <v>8.7016822296594896</v>
      </c>
      <c r="E1263">
        <v>8.3872474441453093</v>
      </c>
      <c r="F1263">
        <v>8.8400193976235499</v>
      </c>
      <c r="G1263">
        <v>8.3668465378898702</v>
      </c>
      <c r="H1263">
        <v>8.9302653664739093</v>
      </c>
      <c r="I1263">
        <v>8.5230702114717403</v>
      </c>
      <c r="J1263">
        <v>9.0084573036414497</v>
      </c>
      <c r="K1263">
        <v>8.6975227300660798</v>
      </c>
      <c r="L1263">
        <v>8.4118492112948093</v>
      </c>
      <c r="M1263">
        <v>8.3843911305650405</v>
      </c>
      <c r="N1263">
        <v>7.9451755533421604</v>
      </c>
      <c r="O1263">
        <v>8.4605278693383106</v>
      </c>
      <c r="P1263">
        <v>8.7207264350412999</v>
      </c>
      <c r="Q1263">
        <v>8.2978683598244807</v>
      </c>
    </row>
    <row r="1264" spans="1:17">
      <c r="A1264" t="s">
        <v>3616</v>
      </c>
      <c r="B1264" s="16" t="s">
        <v>3617</v>
      </c>
      <c r="C1264">
        <v>5.6492058890955699</v>
      </c>
      <c r="D1264">
        <v>5.9609864132494002</v>
      </c>
      <c r="E1264">
        <v>5.1699772735735099</v>
      </c>
      <c r="F1264">
        <v>5.2006385452395101</v>
      </c>
      <c r="G1264">
        <v>5.3842376496302498</v>
      </c>
      <c r="H1264">
        <v>5.9735057093571502</v>
      </c>
      <c r="I1264">
        <v>5.7790171390800298</v>
      </c>
      <c r="J1264">
        <v>5.5815558752487604</v>
      </c>
      <c r="K1264">
        <v>5.6790613626604003</v>
      </c>
      <c r="L1264">
        <v>5.3952544827186699</v>
      </c>
      <c r="M1264">
        <v>5.0345141375896603</v>
      </c>
      <c r="N1264">
        <v>5.4781829866836604</v>
      </c>
      <c r="O1264">
        <v>5.5297694049106996</v>
      </c>
      <c r="P1264">
        <v>6.1737439525172801</v>
      </c>
      <c r="Q1264">
        <v>5.09416193408443</v>
      </c>
    </row>
    <row r="1265" spans="1:17">
      <c r="A1265" t="s">
        <v>3618</v>
      </c>
      <c r="B1265" s="16" t="s">
        <v>3619</v>
      </c>
      <c r="C1265">
        <v>10.097393772641899</v>
      </c>
      <c r="D1265">
        <v>10.111621328139799</v>
      </c>
      <c r="E1265">
        <v>10.506159469588599</v>
      </c>
      <c r="F1265">
        <v>10.0922040352677</v>
      </c>
      <c r="G1265">
        <v>10.124765368096501</v>
      </c>
      <c r="H1265">
        <v>9.8586444878548392</v>
      </c>
      <c r="I1265">
        <v>10.053417322596699</v>
      </c>
      <c r="J1265">
        <v>10.319561980269</v>
      </c>
      <c r="K1265">
        <v>9.7038751269340402</v>
      </c>
      <c r="L1265">
        <v>9.9367062803647492</v>
      </c>
      <c r="M1265">
        <v>9.8931107466952408</v>
      </c>
      <c r="N1265">
        <v>10.4461337804384</v>
      </c>
      <c r="O1265">
        <v>10.0389637831007</v>
      </c>
      <c r="P1265">
        <v>9.8826173022782307</v>
      </c>
      <c r="Q1265">
        <v>10.0294952513164</v>
      </c>
    </row>
    <row r="1266" spans="1:17">
      <c r="A1266" t="s">
        <v>3620</v>
      </c>
      <c r="B1266" s="16" t="s">
        <v>3621</v>
      </c>
      <c r="C1266">
        <v>7.7604076670762003</v>
      </c>
      <c r="D1266">
        <v>7.7070247455286101</v>
      </c>
      <c r="E1266">
        <v>7.8823536654902204</v>
      </c>
      <c r="F1266">
        <v>7.8262079075912698</v>
      </c>
      <c r="G1266">
        <v>7.5797625763280001</v>
      </c>
      <c r="H1266">
        <v>7.40613767320548</v>
      </c>
      <c r="I1266">
        <v>7.9331080494405901</v>
      </c>
      <c r="J1266">
        <v>7.58212149979936</v>
      </c>
      <c r="K1266">
        <v>7.9582730399138599</v>
      </c>
      <c r="L1266">
        <v>7.7362754720663904</v>
      </c>
      <c r="M1266">
        <v>7.8022707365301001</v>
      </c>
      <c r="N1266">
        <v>6.9755609170048603</v>
      </c>
      <c r="O1266">
        <v>7.6318495057727302</v>
      </c>
      <c r="P1266">
        <v>8.0588297076758906</v>
      </c>
      <c r="Q1266">
        <v>6.9204191934356096</v>
      </c>
    </row>
    <row r="1267" spans="1:17">
      <c r="A1267" t="s">
        <v>3622</v>
      </c>
      <c r="B1267" s="16" t="s">
        <v>3623</v>
      </c>
      <c r="C1267">
        <v>6.3282826399822101</v>
      </c>
      <c r="D1267">
        <v>6.2663873915801203</v>
      </c>
      <c r="E1267">
        <v>4.9023702390828996</v>
      </c>
      <c r="F1267">
        <v>5.7330626009085002</v>
      </c>
      <c r="G1267">
        <v>7.2528033882645397</v>
      </c>
      <c r="H1267">
        <v>5.0769980259574004</v>
      </c>
      <c r="I1267">
        <v>5.2218518540004704</v>
      </c>
      <c r="J1267">
        <v>4.4586654922886897</v>
      </c>
      <c r="K1267">
        <v>5.8855780355688703</v>
      </c>
      <c r="L1267">
        <v>4.9123550275731303</v>
      </c>
      <c r="M1267">
        <v>6.1965870223575603</v>
      </c>
      <c r="N1267">
        <v>6.33603490129736</v>
      </c>
      <c r="O1267">
        <v>5.8012345763558297</v>
      </c>
      <c r="P1267">
        <v>5.6354911062640802</v>
      </c>
      <c r="Q1267">
        <v>5.81282804418474</v>
      </c>
    </row>
    <row r="1268" spans="1:17">
      <c r="A1268" t="s">
        <v>3624</v>
      </c>
      <c r="B1268" s="16" t="e">
        <v>#N/A</v>
      </c>
      <c r="C1268">
        <v>3.7779852140208301</v>
      </c>
      <c r="D1268">
        <v>3.4870161193063098</v>
      </c>
      <c r="E1268">
        <v>3.4028894668404299</v>
      </c>
      <c r="F1268">
        <v>3.2825265482838799</v>
      </c>
      <c r="G1268">
        <v>3.33407035458014</v>
      </c>
      <c r="H1268">
        <v>2.8218677180984102</v>
      </c>
      <c r="I1268">
        <v>3.5089935751222501</v>
      </c>
      <c r="J1268">
        <v>3.2517770676889399</v>
      </c>
      <c r="K1268">
        <v>3.4608708703561399</v>
      </c>
      <c r="L1268">
        <v>3.4877558895723499</v>
      </c>
      <c r="M1268">
        <v>3.5380814202985702</v>
      </c>
      <c r="N1268">
        <v>3.9019995236038798</v>
      </c>
      <c r="O1268">
        <v>3.8507909364900099</v>
      </c>
      <c r="P1268">
        <v>3.7927642367557501</v>
      </c>
      <c r="Q1268">
        <v>2.8218677180984102</v>
      </c>
    </row>
    <row r="1269" spans="1:17">
      <c r="A1269" t="s">
        <v>3625</v>
      </c>
      <c r="B1269" s="16" t="s">
        <v>3626</v>
      </c>
      <c r="C1269">
        <v>3.5040133865677898</v>
      </c>
      <c r="D1269">
        <v>3.6330127529723502</v>
      </c>
      <c r="E1269">
        <v>4.0887687455453801</v>
      </c>
      <c r="F1269">
        <v>3.2825265482838799</v>
      </c>
      <c r="G1269">
        <v>3.70007344211845</v>
      </c>
      <c r="H1269">
        <v>2.8218677180984102</v>
      </c>
      <c r="I1269">
        <v>3.5089935751222501</v>
      </c>
      <c r="J1269">
        <v>3.2517770676889399</v>
      </c>
      <c r="K1269">
        <v>4.4401758200780401</v>
      </c>
      <c r="L1269">
        <v>3.6339073669181099</v>
      </c>
      <c r="M1269">
        <v>3.4086250003018401</v>
      </c>
      <c r="N1269">
        <v>3.5144020463037902</v>
      </c>
      <c r="O1269">
        <v>3.5569664057961599</v>
      </c>
      <c r="P1269">
        <v>2.8218677180984102</v>
      </c>
      <c r="Q1269">
        <v>5.81282804418474</v>
      </c>
    </row>
    <row r="1270" spans="1:17">
      <c r="A1270" t="s">
        <v>3627</v>
      </c>
      <c r="B1270" s="16" t="e">
        <v>#N/A</v>
      </c>
      <c r="C1270">
        <v>10.362995998305299</v>
      </c>
      <c r="D1270">
        <v>10.102616146512499</v>
      </c>
      <c r="E1270">
        <v>10.8338158980958</v>
      </c>
      <c r="F1270">
        <v>10.0030176977292</v>
      </c>
      <c r="G1270">
        <v>10.6480581203976</v>
      </c>
      <c r="H1270">
        <v>8.5969802099643307</v>
      </c>
      <c r="I1270">
        <v>9.9002032895773109</v>
      </c>
      <c r="J1270">
        <v>9.6636842289524392</v>
      </c>
      <c r="K1270">
        <v>10.3660411844113</v>
      </c>
      <c r="L1270">
        <v>10.205686474906701</v>
      </c>
      <c r="M1270">
        <v>9.8352913448443395</v>
      </c>
      <c r="N1270">
        <v>10.1789600368749</v>
      </c>
      <c r="O1270">
        <v>10.0138797758481</v>
      </c>
      <c r="P1270">
        <v>8.2496421611562294</v>
      </c>
      <c r="Q1270">
        <v>12.7721597763377</v>
      </c>
    </row>
    <row r="1271" spans="1:17">
      <c r="A1271" t="s">
        <v>3628</v>
      </c>
      <c r="B1271" s="16" t="s">
        <v>3629</v>
      </c>
      <c r="C1271">
        <v>5.9071690580714504</v>
      </c>
      <c r="D1271">
        <v>5.5218051423872696</v>
      </c>
      <c r="E1271">
        <v>6.1372997866052899</v>
      </c>
      <c r="F1271">
        <v>5.0765736551712601</v>
      </c>
      <c r="G1271">
        <v>5.8430458251757198</v>
      </c>
      <c r="H1271">
        <v>3.7814594184883799</v>
      </c>
      <c r="I1271">
        <v>5.4614747608994199</v>
      </c>
      <c r="J1271">
        <v>4.8507352198443803</v>
      </c>
      <c r="K1271">
        <v>6.1108697077640501</v>
      </c>
      <c r="L1271">
        <v>5.8319238793611898</v>
      </c>
      <c r="M1271">
        <v>5.1893266725532401</v>
      </c>
      <c r="N1271">
        <v>4.7684260524010602</v>
      </c>
      <c r="O1271">
        <v>5.4684386242281002</v>
      </c>
      <c r="P1271">
        <v>4.4479700090536403</v>
      </c>
      <c r="Q1271">
        <v>7.6950435514148801</v>
      </c>
    </row>
    <row r="1272" spans="1:17">
      <c r="A1272" t="s">
        <v>3630</v>
      </c>
      <c r="B1272" s="16" t="e">
        <v>#N/A</v>
      </c>
      <c r="C1272">
        <v>4.4838185959666896</v>
      </c>
      <c r="D1272">
        <v>4.32650596693877</v>
      </c>
      <c r="E1272">
        <v>4.5638886729124497</v>
      </c>
      <c r="F1272">
        <v>4.3517302712450299</v>
      </c>
      <c r="G1272">
        <v>4.5079198595814196</v>
      </c>
      <c r="H1272">
        <v>3.50653555504317</v>
      </c>
      <c r="I1272">
        <v>4.16059535596606</v>
      </c>
      <c r="J1272">
        <v>4.0085972383706396</v>
      </c>
      <c r="K1272">
        <v>4.7999439876117602</v>
      </c>
      <c r="L1272">
        <v>4.2633743974944602</v>
      </c>
      <c r="M1272">
        <v>4.3171680614900998</v>
      </c>
      <c r="N1272">
        <v>4.6704332416218497</v>
      </c>
      <c r="O1272">
        <v>4.4953341022564199</v>
      </c>
      <c r="P1272">
        <v>4.5271021320563003</v>
      </c>
      <c r="Q1272">
        <v>6.2843132996066204</v>
      </c>
    </row>
    <row r="1273" spans="1:17">
      <c r="A1273" t="s">
        <v>3631</v>
      </c>
      <c r="B1273" s="16" t="s">
        <v>3632</v>
      </c>
      <c r="C1273">
        <v>9.7091240889686699</v>
      </c>
      <c r="D1273">
        <v>9.7712104825299306</v>
      </c>
      <c r="E1273">
        <v>8.82472842888839</v>
      </c>
      <c r="F1273">
        <v>8.8627340062572006</v>
      </c>
      <c r="G1273">
        <v>9.9307221366266791</v>
      </c>
      <c r="H1273">
        <v>9.3481737297222196</v>
      </c>
      <c r="I1273">
        <v>9.6935940649173808</v>
      </c>
      <c r="J1273">
        <v>9.0295689441531</v>
      </c>
      <c r="K1273">
        <v>9.6223370324794608</v>
      </c>
      <c r="L1273">
        <v>9.4689076217960508</v>
      </c>
      <c r="M1273">
        <v>9.7394738178108309</v>
      </c>
      <c r="N1273">
        <v>9.9388754629609508</v>
      </c>
      <c r="O1273">
        <v>9.6416644763240296</v>
      </c>
      <c r="P1273">
        <v>10.119535629745601</v>
      </c>
      <c r="Q1273">
        <v>9.0486929182374407</v>
      </c>
    </row>
    <row r="1274" spans="1:17">
      <c r="A1274" t="s">
        <v>3633</v>
      </c>
      <c r="B1274" s="16" t="e">
        <v>#N/A</v>
      </c>
      <c r="C1274">
        <v>7.30342086559512</v>
      </c>
      <c r="D1274">
        <v>7.28625735805202</v>
      </c>
      <c r="E1274">
        <v>6.4001528211462198</v>
      </c>
      <c r="F1274">
        <v>6.3423570705164503</v>
      </c>
      <c r="G1274">
        <v>6.72157228308612</v>
      </c>
      <c r="H1274">
        <v>6.0823845760958202</v>
      </c>
      <c r="I1274">
        <v>7.1672811779998904</v>
      </c>
      <c r="J1274">
        <v>6.6753493056421602</v>
      </c>
      <c r="K1274">
        <v>7.5867920766811396</v>
      </c>
      <c r="L1274">
        <v>7.3103395206829997</v>
      </c>
      <c r="M1274">
        <v>6.83166271777106</v>
      </c>
      <c r="N1274">
        <v>6.7815556524819103</v>
      </c>
      <c r="O1274">
        <v>6.8995677846898396</v>
      </c>
      <c r="P1274">
        <v>7.8458029754857996</v>
      </c>
      <c r="Q1274">
        <v>6.6375058506955904</v>
      </c>
    </row>
    <row r="1275" spans="1:17">
      <c r="A1275" t="s">
        <v>3634</v>
      </c>
      <c r="B1275" s="16" t="s">
        <v>3635</v>
      </c>
      <c r="C1275">
        <v>5.0332205246179997</v>
      </c>
      <c r="D1275">
        <v>5.1247703439315302</v>
      </c>
      <c r="E1275">
        <v>4.3035359899866696</v>
      </c>
      <c r="F1275">
        <v>5.0098915733122702</v>
      </c>
      <c r="G1275">
        <v>5.2138164621762604</v>
      </c>
      <c r="H1275">
        <v>5.0769980259574004</v>
      </c>
      <c r="I1275">
        <v>5.0091235034862898</v>
      </c>
      <c r="J1275">
        <v>4.8839472618639803</v>
      </c>
      <c r="K1275">
        <v>4.5405942945665601</v>
      </c>
      <c r="L1275">
        <v>4.4473184955329197</v>
      </c>
      <c r="M1275">
        <v>5.0068521030490203</v>
      </c>
      <c r="N1275">
        <v>4.9846796155147501</v>
      </c>
      <c r="O1275">
        <v>5.1388149344389698</v>
      </c>
      <c r="P1275">
        <v>4.3630835021106398</v>
      </c>
      <c r="Q1275">
        <v>5.81282804418474</v>
      </c>
    </row>
    <row r="1276" spans="1:17">
      <c r="A1276" t="s">
        <v>3636</v>
      </c>
      <c r="B1276" s="16" t="s">
        <v>3637</v>
      </c>
      <c r="C1276">
        <v>3.6535616636188299</v>
      </c>
      <c r="D1276">
        <v>3.7545556144430101</v>
      </c>
      <c r="E1276">
        <v>3.8152982058547602</v>
      </c>
      <c r="F1276">
        <v>3.9277704709105601</v>
      </c>
      <c r="G1276">
        <v>3.8309652426265099</v>
      </c>
      <c r="H1276">
        <v>4.2312229394497098</v>
      </c>
      <c r="I1276">
        <v>2.8218677180984102</v>
      </c>
      <c r="J1276">
        <v>3.7696016503418699</v>
      </c>
      <c r="K1276">
        <v>3.7184612093777498</v>
      </c>
      <c r="L1276">
        <v>4.0420260041176004</v>
      </c>
      <c r="M1276">
        <v>4.0387673383778999</v>
      </c>
      <c r="N1276">
        <v>4.2465073090516299</v>
      </c>
      <c r="O1276">
        <v>4.0021176285150997</v>
      </c>
      <c r="P1276">
        <v>4.1712528320562896</v>
      </c>
      <c r="Q1276">
        <v>2.8218677180984102</v>
      </c>
    </row>
    <row r="1277" spans="1:17">
      <c r="A1277" t="s">
        <v>3638</v>
      </c>
      <c r="B1277" s="16" t="s">
        <v>3639</v>
      </c>
      <c r="C1277">
        <v>3.6535616636188299</v>
      </c>
      <c r="D1277">
        <v>3.7545556144430101</v>
      </c>
      <c r="E1277">
        <v>3.8152982058547602</v>
      </c>
      <c r="F1277">
        <v>3.7319397910766599</v>
      </c>
      <c r="G1277">
        <v>3.9446609719593901</v>
      </c>
      <c r="H1277">
        <v>2.8218677180984102</v>
      </c>
      <c r="I1277">
        <v>3.5089935751222501</v>
      </c>
      <c r="J1277">
        <v>3.4276433730071201</v>
      </c>
      <c r="K1277">
        <v>3.91162951239331</v>
      </c>
      <c r="L1277">
        <v>3.4877558895723499</v>
      </c>
      <c r="M1277">
        <v>3.6461416973015899</v>
      </c>
      <c r="N1277">
        <v>3.79229116939824</v>
      </c>
      <c r="O1277">
        <v>3.42420286852819</v>
      </c>
      <c r="P1277">
        <v>2.8218677180984102</v>
      </c>
      <c r="Q1277">
        <v>2.8218677180984102</v>
      </c>
    </row>
    <row r="1278" spans="1:17">
      <c r="A1278" t="s">
        <v>3640</v>
      </c>
      <c r="B1278" s="16" t="s">
        <v>3641</v>
      </c>
      <c r="C1278">
        <v>6.6292182235241102</v>
      </c>
      <c r="D1278">
        <v>6.9074442113721899</v>
      </c>
      <c r="E1278">
        <v>7.4159618262881102</v>
      </c>
      <c r="F1278">
        <v>7.0552994912818203</v>
      </c>
      <c r="G1278">
        <v>6.9391485542025597</v>
      </c>
      <c r="H1278">
        <v>6.2778020360148901</v>
      </c>
      <c r="I1278">
        <v>6.8148661573379004</v>
      </c>
      <c r="J1278">
        <v>6.2974991401326799</v>
      </c>
      <c r="K1278">
        <v>7.1650185657249503</v>
      </c>
      <c r="L1278">
        <v>6.9286808814702896</v>
      </c>
      <c r="M1278">
        <v>6.5399829237807499</v>
      </c>
      <c r="N1278">
        <v>6.8970520926005099</v>
      </c>
      <c r="O1278">
        <v>6.8055644102661699</v>
      </c>
      <c r="P1278">
        <v>6.7828384161901099</v>
      </c>
      <c r="Q1278">
        <v>7.5369478347710803</v>
      </c>
    </row>
    <row r="1279" spans="1:17">
      <c r="A1279" t="s">
        <v>3642</v>
      </c>
      <c r="B1279" s="16" t="s">
        <v>3643</v>
      </c>
      <c r="C1279">
        <v>6.7316197386997496</v>
      </c>
      <c r="D1279">
        <v>6.9257753318330604</v>
      </c>
      <c r="E1279">
        <v>6.65574536447828</v>
      </c>
      <c r="F1279">
        <v>7.2474690956782997</v>
      </c>
      <c r="G1279">
        <v>6.6190383231045704</v>
      </c>
      <c r="H1279">
        <v>7.8076513779590604</v>
      </c>
      <c r="I1279">
        <v>7.0650533128930304</v>
      </c>
      <c r="J1279">
        <v>7.5677436944261496</v>
      </c>
      <c r="K1279">
        <v>6.9005213252828499</v>
      </c>
      <c r="L1279">
        <v>7.0839309273197903</v>
      </c>
      <c r="M1279">
        <v>7.0674657490229604</v>
      </c>
      <c r="N1279">
        <v>6.8664655926759002</v>
      </c>
      <c r="O1279">
        <v>7.1237196162699696</v>
      </c>
      <c r="P1279">
        <v>7.5873935827351202</v>
      </c>
      <c r="Q1279">
        <v>5.09416193408443</v>
      </c>
    </row>
    <row r="1280" spans="1:17">
      <c r="A1280" t="s">
        <v>3644</v>
      </c>
      <c r="B1280" s="16" t="e">
        <v>#N/A</v>
      </c>
      <c r="C1280">
        <v>5.3018286845624196</v>
      </c>
      <c r="D1280">
        <v>5.3656299685334403</v>
      </c>
      <c r="E1280">
        <v>6.6219183496940897</v>
      </c>
      <c r="F1280">
        <v>5.53949510715674</v>
      </c>
      <c r="G1280">
        <v>5.91035690204746</v>
      </c>
      <c r="H1280">
        <v>5.3093855619154802</v>
      </c>
      <c r="I1280">
        <v>7.9331080494405901</v>
      </c>
      <c r="J1280">
        <v>7.4367212835018703</v>
      </c>
      <c r="K1280">
        <v>5.6586756958187001</v>
      </c>
      <c r="L1280">
        <v>7.9211954083323901</v>
      </c>
      <c r="M1280">
        <v>7.3244183972135</v>
      </c>
      <c r="N1280">
        <v>7.0317437104172997</v>
      </c>
      <c r="O1280">
        <v>5.8965587445327001</v>
      </c>
      <c r="P1280">
        <v>8.4504882485713804</v>
      </c>
      <c r="Q1280">
        <v>7.5369478347710803</v>
      </c>
    </row>
    <row r="1281" spans="1:17">
      <c r="A1281" t="s">
        <v>3645</v>
      </c>
      <c r="B1281" s="16" t="s">
        <v>3646</v>
      </c>
      <c r="C1281">
        <v>5.9458908722802599</v>
      </c>
      <c r="D1281">
        <v>5.59370084060415</v>
      </c>
      <c r="E1281">
        <v>5.6194037323530299</v>
      </c>
      <c r="F1281">
        <v>6.0860667200617797</v>
      </c>
      <c r="G1281">
        <v>6.4941367909898702</v>
      </c>
      <c r="H1281">
        <v>4.43015569855271</v>
      </c>
      <c r="I1281">
        <v>5.2218518540004704</v>
      </c>
      <c r="J1281">
        <v>5.1499325625975896</v>
      </c>
      <c r="K1281">
        <v>6.3685126514067996</v>
      </c>
      <c r="L1281">
        <v>6.0673853986592201</v>
      </c>
      <c r="M1281">
        <v>6.6468296666851296</v>
      </c>
      <c r="N1281">
        <v>6.7258089642514101</v>
      </c>
      <c r="O1281">
        <v>6.0697440603835204</v>
      </c>
      <c r="P1281">
        <v>4.4479700090536403</v>
      </c>
      <c r="Q1281">
        <v>8.0859864702427604</v>
      </c>
    </row>
    <row r="1282" spans="1:17">
      <c r="A1282" t="s">
        <v>3647</v>
      </c>
      <c r="B1282" s="16" t="e">
        <v>#N/A</v>
      </c>
      <c r="C1282">
        <v>5.9266634316532896</v>
      </c>
      <c r="D1282">
        <v>5.6396332121204704</v>
      </c>
      <c r="E1282">
        <v>5.54791781288802</v>
      </c>
      <c r="F1282">
        <v>6.0703706090842502</v>
      </c>
      <c r="G1282">
        <v>5.9535011800267901</v>
      </c>
      <c r="H1282">
        <v>4.3015284866045098</v>
      </c>
      <c r="I1282">
        <v>5.0470377433929201</v>
      </c>
      <c r="J1282">
        <v>4.8507352198443803</v>
      </c>
      <c r="K1282">
        <v>5.8322145301996997</v>
      </c>
      <c r="L1282">
        <v>5.8319238793611898</v>
      </c>
      <c r="M1282">
        <v>5.9807945513988896</v>
      </c>
      <c r="N1282">
        <v>6.1096777107491604</v>
      </c>
      <c r="O1282">
        <v>5.8654995265796703</v>
      </c>
      <c r="P1282">
        <v>4.1712528320562896</v>
      </c>
      <c r="Q1282">
        <v>7.1565710053807701</v>
      </c>
    </row>
    <row r="1283" spans="1:17">
      <c r="A1283" t="s">
        <v>3648</v>
      </c>
      <c r="B1283" s="16" t="s">
        <v>3649</v>
      </c>
      <c r="C1283">
        <v>7.4030536541110497</v>
      </c>
      <c r="D1283">
        <v>7.6640926962257998</v>
      </c>
      <c r="E1283">
        <v>7.04800723539954</v>
      </c>
      <c r="F1283">
        <v>7.1096196663252798</v>
      </c>
      <c r="G1283">
        <v>7.07100601612012</v>
      </c>
      <c r="H1283">
        <v>7.7598001595328396</v>
      </c>
      <c r="I1283">
        <v>7.3665820046063004</v>
      </c>
      <c r="J1283">
        <v>7.2146530946861898</v>
      </c>
      <c r="K1283">
        <v>7.2940296973472796</v>
      </c>
      <c r="L1283">
        <v>7.1400417849623699</v>
      </c>
      <c r="M1283">
        <v>7.0865238931933501</v>
      </c>
      <c r="N1283">
        <v>7.1379098648342296</v>
      </c>
      <c r="O1283">
        <v>7.1494275816468704</v>
      </c>
      <c r="P1283">
        <v>7.4927704004486699</v>
      </c>
      <c r="Q1283">
        <v>7.9670857749043096</v>
      </c>
    </row>
    <row r="1284" spans="1:17">
      <c r="A1284" t="s">
        <v>3650</v>
      </c>
      <c r="B1284" s="16" t="e">
        <v>#N/A</v>
      </c>
      <c r="C1284">
        <v>3.5040133865677898</v>
      </c>
      <c r="D1284">
        <v>3.4870161193063098</v>
      </c>
      <c r="E1284">
        <v>3.4028894668404299</v>
      </c>
      <c r="F1284">
        <v>3.6131889974304401</v>
      </c>
      <c r="G1284">
        <v>3.33407035458014</v>
      </c>
      <c r="H1284">
        <v>3.7814594184883799</v>
      </c>
      <c r="I1284">
        <v>3.3100125595866299</v>
      </c>
      <c r="J1284">
        <v>3.8565114723405598</v>
      </c>
      <c r="K1284">
        <v>3.4608708703561399</v>
      </c>
      <c r="L1284">
        <v>3.6339073669181099</v>
      </c>
      <c r="M1284">
        <v>3.5380814202985702</v>
      </c>
      <c r="N1284">
        <v>3.31389066967124</v>
      </c>
      <c r="O1284">
        <v>2.8218677180984102</v>
      </c>
      <c r="P1284">
        <v>3.3893867502571098</v>
      </c>
      <c r="Q1284">
        <v>5.09416193408443</v>
      </c>
    </row>
    <row r="1285" spans="1:17">
      <c r="A1285" t="s">
        <v>3651</v>
      </c>
      <c r="B1285" s="16" t="e">
        <v>#N/A</v>
      </c>
      <c r="C1285">
        <v>5.5764787150916</v>
      </c>
      <c r="D1285">
        <v>5.1573505347490602</v>
      </c>
      <c r="E1285">
        <v>5.8440669982677802</v>
      </c>
      <c r="F1285">
        <v>5.51621391430335</v>
      </c>
      <c r="G1285">
        <v>5.7963037841217497</v>
      </c>
      <c r="H1285">
        <v>4.6515204620337798</v>
      </c>
      <c r="I1285">
        <v>5.8220163078348497</v>
      </c>
      <c r="J1285">
        <v>5.4594104056423802</v>
      </c>
      <c r="K1285">
        <v>5.9537102331234397</v>
      </c>
      <c r="L1285">
        <v>5.0240271819925297</v>
      </c>
      <c r="M1285">
        <v>5.55060142569896</v>
      </c>
      <c r="N1285">
        <v>5.4503318971003596</v>
      </c>
      <c r="O1285">
        <v>5.9713263387717097</v>
      </c>
      <c r="P1285">
        <v>4.8003293124776603</v>
      </c>
      <c r="Q1285">
        <v>7.3593062614465703</v>
      </c>
    </row>
    <row r="1286" spans="1:17">
      <c r="A1286" t="s">
        <v>3652</v>
      </c>
      <c r="B1286" s="16" t="s">
        <v>3653</v>
      </c>
      <c r="C1286">
        <v>6.2224413490422297</v>
      </c>
      <c r="D1286">
        <v>6.4171272036765803</v>
      </c>
      <c r="E1286">
        <v>5.9302896994145904</v>
      </c>
      <c r="F1286">
        <v>5.6503505682580704</v>
      </c>
      <c r="G1286">
        <v>5.3842376496302498</v>
      </c>
      <c r="H1286">
        <v>7.2835401162175204</v>
      </c>
      <c r="I1286">
        <v>6.3315474419567597</v>
      </c>
      <c r="J1286">
        <v>6.1626255445700204</v>
      </c>
      <c r="K1286">
        <v>6.6284801273500698</v>
      </c>
      <c r="L1286">
        <v>7.5655688113487098</v>
      </c>
      <c r="M1286">
        <v>7.6739683059716297</v>
      </c>
      <c r="N1286">
        <v>7.8548286932646798</v>
      </c>
      <c r="O1286">
        <v>6.7392804787759504</v>
      </c>
      <c r="P1286">
        <v>5.2603607125134104</v>
      </c>
      <c r="Q1286">
        <v>5.09416193408443</v>
      </c>
    </row>
    <row r="1287" spans="1:17">
      <c r="A1287" t="s">
        <v>3654</v>
      </c>
      <c r="B1287" s="16" t="e">
        <v>#N/A</v>
      </c>
      <c r="C1287">
        <v>6.3854000850352497</v>
      </c>
      <c r="D1287">
        <v>6.0977003449207299</v>
      </c>
      <c r="E1287">
        <v>6.1372997866052899</v>
      </c>
      <c r="F1287">
        <v>6.1321346925860896</v>
      </c>
      <c r="G1287">
        <v>5.91035690204746</v>
      </c>
      <c r="H1287">
        <v>5.6808363808980902</v>
      </c>
      <c r="I1287">
        <v>5.9436150510419798</v>
      </c>
      <c r="J1287">
        <v>6.2255268743051504</v>
      </c>
      <c r="K1287">
        <v>6.2656757677686201</v>
      </c>
      <c r="L1287">
        <v>6.0336280567968696</v>
      </c>
      <c r="M1287">
        <v>5.7583066502886897</v>
      </c>
      <c r="N1287">
        <v>5.8399741889468402</v>
      </c>
      <c r="O1287">
        <v>6.0284038541843801</v>
      </c>
      <c r="P1287">
        <v>5.9034342564919404</v>
      </c>
      <c r="Q1287">
        <v>7.1565710053807701</v>
      </c>
    </row>
    <row r="1288" spans="1:17">
      <c r="A1288" t="s">
        <v>3655</v>
      </c>
      <c r="B1288" s="16" t="s">
        <v>3656</v>
      </c>
      <c r="C1288">
        <v>8.6223506457503394</v>
      </c>
      <c r="D1288">
        <v>8.4999756890989797</v>
      </c>
      <c r="E1288">
        <v>7.9919012986878704</v>
      </c>
      <c r="F1288">
        <v>6.7574999540373799</v>
      </c>
      <c r="G1288">
        <v>9.2123221056635298</v>
      </c>
      <c r="H1288">
        <v>7.14949689066004</v>
      </c>
      <c r="I1288">
        <v>8.3165925252046797</v>
      </c>
      <c r="J1288">
        <v>7.2571225943095499</v>
      </c>
      <c r="K1288">
        <v>9.0691816071983204</v>
      </c>
      <c r="L1288">
        <v>8.0011379661956106</v>
      </c>
      <c r="M1288">
        <v>8.0549403120859093</v>
      </c>
      <c r="N1288">
        <v>8.7705218123161295</v>
      </c>
      <c r="O1288">
        <v>8.0751541309284605</v>
      </c>
      <c r="P1288">
        <v>8.3412817087973004</v>
      </c>
      <c r="Q1288">
        <v>8.7932323857913595</v>
      </c>
    </row>
    <row r="1289" spans="1:17">
      <c r="A1289" t="s">
        <v>3657</v>
      </c>
      <c r="B1289" s="16" t="e">
        <v>#N/A</v>
      </c>
      <c r="C1289">
        <v>7.3253598602789296</v>
      </c>
      <c r="D1289">
        <v>7.4720683673797401</v>
      </c>
      <c r="E1289">
        <v>7.5653201361319704</v>
      </c>
      <c r="F1289">
        <v>7.7695933794598799</v>
      </c>
      <c r="G1289">
        <v>7.5933012397728801</v>
      </c>
      <c r="H1289">
        <v>7.6648306599170599</v>
      </c>
      <c r="I1289">
        <v>7.6395679956081599</v>
      </c>
      <c r="J1289">
        <v>7.5963570465695698</v>
      </c>
      <c r="K1289">
        <v>7.4478488536566996</v>
      </c>
      <c r="L1289">
        <v>7.4499595836554002</v>
      </c>
      <c r="M1289">
        <v>7.4075253990957197</v>
      </c>
      <c r="N1289">
        <v>7.2367616177743299</v>
      </c>
      <c r="O1289">
        <v>7.3566713697986597</v>
      </c>
      <c r="P1289">
        <v>7.6203153196983902</v>
      </c>
      <c r="Q1289">
        <v>5.81282804418474</v>
      </c>
    </row>
    <row r="1290" spans="1:17">
      <c r="A1290" t="s">
        <v>3658</v>
      </c>
      <c r="B1290" s="16" t="s">
        <v>3659</v>
      </c>
      <c r="C1290">
        <v>5.8673482739251597</v>
      </c>
      <c r="D1290">
        <v>5.2802736384566202</v>
      </c>
      <c r="E1290">
        <v>6.1130249648544597</v>
      </c>
      <c r="F1290">
        <v>5.9206345092620696</v>
      </c>
      <c r="G1290">
        <v>5.9535011800267901</v>
      </c>
      <c r="H1290">
        <v>4.3676565829540399</v>
      </c>
      <c r="I1290">
        <v>5.1886752257753797</v>
      </c>
      <c r="J1290">
        <v>5.5218381907595999</v>
      </c>
      <c r="K1290">
        <v>5.4119964088208299</v>
      </c>
      <c r="L1290">
        <v>5.3952544827186699</v>
      </c>
      <c r="M1290">
        <v>5.1141768100933502</v>
      </c>
      <c r="N1290">
        <v>5.6587966909913696</v>
      </c>
      <c r="O1290">
        <v>5.71650758824752</v>
      </c>
      <c r="P1290">
        <v>5.2603607125134104</v>
      </c>
      <c r="Q1290">
        <v>7.1565710053807701</v>
      </c>
    </row>
    <row r="1291" spans="1:17">
      <c r="A1291" t="s">
        <v>3660</v>
      </c>
      <c r="B1291" s="16" t="s">
        <v>3661</v>
      </c>
      <c r="C1291">
        <v>5.9648587736005902</v>
      </c>
      <c r="D1291">
        <v>5.8293813043846097</v>
      </c>
      <c r="E1291">
        <v>5.5107356403890702</v>
      </c>
      <c r="F1291">
        <v>6.5254431797224397</v>
      </c>
      <c r="G1291">
        <v>6.3888092340661196</v>
      </c>
      <c r="H1291">
        <v>7.1577378228689899</v>
      </c>
      <c r="I1291">
        <v>5.8637325437795704</v>
      </c>
      <c r="J1291">
        <v>6.1234974359590799</v>
      </c>
      <c r="K1291">
        <v>5.4602654674947297</v>
      </c>
      <c r="L1291">
        <v>5.8515068593680599</v>
      </c>
      <c r="M1291">
        <v>7.1238972423552296</v>
      </c>
      <c r="N1291">
        <v>6.9368440474839899</v>
      </c>
      <c r="O1291">
        <v>7.3175454606984696</v>
      </c>
      <c r="P1291">
        <v>6.5625659221592398</v>
      </c>
      <c r="Q1291">
        <v>5.09416193408443</v>
      </c>
    </row>
    <row r="1292" spans="1:17">
      <c r="A1292" t="s">
        <v>3662</v>
      </c>
      <c r="B1292" s="16" t="s">
        <v>3663</v>
      </c>
      <c r="C1292">
        <v>8.6942480036432706</v>
      </c>
      <c r="D1292">
        <v>8.7409111731872802</v>
      </c>
      <c r="E1292">
        <v>9.2699651445949005</v>
      </c>
      <c r="F1292">
        <v>8.1258536618510497</v>
      </c>
      <c r="G1292">
        <v>8.9247585304402293</v>
      </c>
      <c r="H1292">
        <v>8.5414976797251594</v>
      </c>
      <c r="I1292">
        <v>8.8359912009339503</v>
      </c>
      <c r="J1292">
        <v>9.1404623797686408</v>
      </c>
      <c r="K1292">
        <v>9.1750407013581707</v>
      </c>
      <c r="L1292">
        <v>8.73630771115001</v>
      </c>
      <c r="M1292">
        <v>8.8927376163797192</v>
      </c>
      <c r="N1292">
        <v>8.0529388761267597</v>
      </c>
      <c r="O1292">
        <v>8.9102230228187693</v>
      </c>
      <c r="P1292">
        <v>7.9530256707027496</v>
      </c>
      <c r="Q1292">
        <v>9.7703309644362406</v>
      </c>
    </row>
    <row r="1293" spans="1:17">
      <c r="A1293" t="s">
        <v>3664</v>
      </c>
      <c r="B1293" s="16" t="s">
        <v>3665</v>
      </c>
      <c r="C1293">
        <v>7.4099128563250902</v>
      </c>
      <c r="D1293">
        <v>7.3887746291273704</v>
      </c>
      <c r="E1293">
        <v>8.4747349831820902</v>
      </c>
      <c r="F1293">
        <v>8.1183191429203507</v>
      </c>
      <c r="G1293">
        <v>8.0754373225795995</v>
      </c>
      <c r="H1293">
        <v>5.5076282639641203</v>
      </c>
      <c r="I1293">
        <v>7.1507408529965604</v>
      </c>
      <c r="J1293">
        <v>7.55322075045129</v>
      </c>
      <c r="K1293">
        <v>7.3324752458562799</v>
      </c>
      <c r="L1293">
        <v>7.1711470390333902</v>
      </c>
      <c r="M1293">
        <v>7.00204543743902</v>
      </c>
      <c r="N1293">
        <v>7.1293565844791704</v>
      </c>
      <c r="O1293">
        <v>6.7392804787759504</v>
      </c>
      <c r="P1293">
        <v>5.7306434872206502</v>
      </c>
      <c r="Q1293">
        <v>10.087613053174801</v>
      </c>
    </row>
    <row r="1294" spans="1:17">
      <c r="A1294" t="s">
        <v>3666</v>
      </c>
      <c r="B1294" s="16" t="s">
        <v>3667</v>
      </c>
      <c r="C1294">
        <v>3.98283533271713</v>
      </c>
      <c r="D1294">
        <v>4.4456530885114001</v>
      </c>
      <c r="E1294">
        <v>4.5638886729124497</v>
      </c>
      <c r="F1294">
        <v>4.2917886290068799</v>
      </c>
      <c r="G1294">
        <v>4.4429501088137897</v>
      </c>
      <c r="H1294">
        <v>5.2146805303532302</v>
      </c>
      <c r="I1294">
        <v>4.3728229044696096</v>
      </c>
      <c r="J1294">
        <v>4.7816009704995297</v>
      </c>
      <c r="K1294">
        <v>4.3302743077434496</v>
      </c>
      <c r="L1294">
        <v>3.8614614459532302</v>
      </c>
      <c r="M1294">
        <v>4.6554405993468704</v>
      </c>
      <c r="N1294">
        <v>4.1706164353931596</v>
      </c>
      <c r="O1294">
        <v>4.4953341022564199</v>
      </c>
      <c r="P1294">
        <v>4.1712528320562896</v>
      </c>
      <c r="Q1294">
        <v>5.09416193408443</v>
      </c>
    </row>
    <row r="1295" spans="1:17">
      <c r="A1295" t="s">
        <v>3668</v>
      </c>
      <c r="B1295" s="16" t="s">
        <v>3669</v>
      </c>
      <c r="C1295">
        <v>7.7550342632277598</v>
      </c>
      <c r="D1295">
        <v>7.8041324626182504</v>
      </c>
      <c r="E1295">
        <v>7.7166723509154798</v>
      </c>
      <c r="F1295">
        <v>7.8262079075912698</v>
      </c>
      <c r="G1295">
        <v>7.5592126681217202</v>
      </c>
      <c r="H1295">
        <v>8.4837941256282203</v>
      </c>
      <c r="I1295">
        <v>7.9087622112617701</v>
      </c>
      <c r="J1295">
        <v>8.1109358516465502</v>
      </c>
      <c r="K1295">
        <v>7.7086316935620696</v>
      </c>
      <c r="L1295">
        <v>7.7362754720663904</v>
      </c>
      <c r="M1295">
        <v>7.8363871339696498</v>
      </c>
      <c r="N1295">
        <v>7.6610522893425399</v>
      </c>
      <c r="O1295">
        <v>8.0344179858314408</v>
      </c>
      <c r="P1295">
        <v>8.3657361276807904</v>
      </c>
      <c r="Q1295">
        <v>7.1565710053807701</v>
      </c>
    </row>
    <row r="1296" spans="1:17">
      <c r="A1296" t="s">
        <v>3670</v>
      </c>
      <c r="B1296" s="16" t="s">
        <v>3671</v>
      </c>
      <c r="C1296">
        <v>4.8324495657597604</v>
      </c>
      <c r="D1296">
        <v>4.5009317243298002</v>
      </c>
      <c r="E1296">
        <v>4.96044362242744</v>
      </c>
      <c r="F1296">
        <v>4.2917886290068799</v>
      </c>
      <c r="G1296">
        <v>4.37414671474383</v>
      </c>
      <c r="H1296">
        <v>4.2312229394497098</v>
      </c>
      <c r="I1296">
        <v>6.3462251697709</v>
      </c>
      <c r="J1296">
        <v>4.8839472618639803</v>
      </c>
      <c r="K1296">
        <v>5.2281375793192604</v>
      </c>
      <c r="L1296">
        <v>6.4328399879020504</v>
      </c>
      <c r="M1296">
        <v>5.3713152984476196</v>
      </c>
      <c r="N1296">
        <v>6.0191735598337202</v>
      </c>
      <c r="O1296">
        <v>4.2491040476565001</v>
      </c>
      <c r="P1296">
        <v>5.0754103394275001</v>
      </c>
      <c r="Q1296">
        <v>6.2843132996066204</v>
      </c>
    </row>
    <row r="1297" spans="1:17">
      <c r="A1297" t="s">
        <v>3672</v>
      </c>
      <c r="B1297" s="16" t="s">
        <v>3673</v>
      </c>
      <c r="C1297">
        <v>2.8218677180984102</v>
      </c>
      <c r="D1297">
        <v>2.8218677180984102</v>
      </c>
      <c r="E1297">
        <v>3.6381873987360902</v>
      </c>
      <c r="F1297">
        <v>3.2825265482838799</v>
      </c>
      <c r="G1297">
        <v>2.8218677180984102</v>
      </c>
      <c r="H1297">
        <v>2.8218677180984102</v>
      </c>
      <c r="I1297">
        <v>2.8218677180984102</v>
      </c>
      <c r="J1297">
        <v>2.8218677180984102</v>
      </c>
      <c r="K1297">
        <v>3.6013796825057902</v>
      </c>
      <c r="L1297">
        <v>3.29479214013883</v>
      </c>
      <c r="M1297">
        <v>3.5380814202985702</v>
      </c>
      <c r="N1297">
        <v>3.31389066967124</v>
      </c>
      <c r="O1297">
        <v>3.42420286852819</v>
      </c>
      <c r="P1297">
        <v>2.8218677180984102</v>
      </c>
      <c r="Q1297">
        <v>2.8218677180984102</v>
      </c>
    </row>
    <row r="1298" spans="1:17">
      <c r="A1298" t="s">
        <v>3674</v>
      </c>
      <c r="B1298" s="16" t="s">
        <v>3675</v>
      </c>
      <c r="C1298">
        <v>3.98283533271713</v>
      </c>
      <c r="D1298">
        <v>3.7545556144430101</v>
      </c>
      <c r="E1298">
        <v>3.4028894668404299</v>
      </c>
      <c r="F1298">
        <v>3.2825265482838799</v>
      </c>
      <c r="G1298">
        <v>3.70007344211845</v>
      </c>
      <c r="H1298">
        <v>2.8218677180984102</v>
      </c>
      <c r="I1298">
        <v>3.6595800418069002</v>
      </c>
      <c r="J1298">
        <v>4.0085972383706396</v>
      </c>
      <c r="K1298">
        <v>3.7184612093777498</v>
      </c>
      <c r="L1298">
        <v>2.8218677180984102</v>
      </c>
      <c r="M1298">
        <v>3.6461416973015899</v>
      </c>
      <c r="N1298">
        <v>3.79229116939824</v>
      </c>
      <c r="O1298">
        <v>3.9295289699043701</v>
      </c>
      <c r="P1298">
        <v>3.9363215208704698</v>
      </c>
      <c r="Q1298">
        <v>2.8218677180984102</v>
      </c>
    </row>
    <row r="1299" spans="1:17">
      <c r="A1299" t="s">
        <v>3676</v>
      </c>
      <c r="B1299" s="16" t="e">
        <v>#N/A</v>
      </c>
      <c r="C1299">
        <v>4.6454443926476303</v>
      </c>
      <c r="D1299">
        <v>4.5537481491643197</v>
      </c>
      <c r="E1299">
        <v>5.0693649437607</v>
      </c>
      <c r="F1299">
        <v>5.1706883695566601</v>
      </c>
      <c r="G1299">
        <v>4.6840610634984499</v>
      </c>
      <c r="H1299">
        <v>4.6515204620337798</v>
      </c>
      <c r="I1299">
        <v>5.1886752257753797</v>
      </c>
      <c r="J1299">
        <v>4.2567562628296498</v>
      </c>
      <c r="K1299">
        <v>4.7603034491719001</v>
      </c>
      <c r="L1299">
        <v>5.1595357015461403</v>
      </c>
      <c r="M1299">
        <v>5.5317988361974697</v>
      </c>
      <c r="N1299">
        <v>5.2375935253419703</v>
      </c>
      <c r="O1299">
        <v>5.35969092477659</v>
      </c>
      <c r="P1299">
        <v>4.6712581716948103</v>
      </c>
      <c r="Q1299">
        <v>5.81282804418474</v>
      </c>
    </row>
    <row r="1300" spans="1:17">
      <c r="A1300" t="s">
        <v>3677</v>
      </c>
      <c r="B1300" s="16" t="s">
        <v>3678</v>
      </c>
      <c r="C1300">
        <v>4.5939331348939696</v>
      </c>
      <c r="D1300">
        <v>3.9548310731697001</v>
      </c>
      <c r="E1300">
        <v>3.9618875914207199</v>
      </c>
      <c r="F1300">
        <v>3.6131889974304401</v>
      </c>
      <c r="G1300">
        <v>4.1380367534927496</v>
      </c>
      <c r="H1300">
        <v>3.50653555504317</v>
      </c>
      <c r="I1300">
        <v>4.4354937019020104</v>
      </c>
      <c r="J1300">
        <v>3.5611359966351301</v>
      </c>
      <c r="K1300">
        <v>4.1419680287536398</v>
      </c>
      <c r="L1300">
        <v>3.9560512465587201</v>
      </c>
      <c r="M1300">
        <v>3.90178223458659</v>
      </c>
      <c r="N1300">
        <v>3.31389066967124</v>
      </c>
      <c r="O1300">
        <v>3.7643275486974099</v>
      </c>
      <c r="P1300">
        <v>2.8218677180984102</v>
      </c>
      <c r="Q1300">
        <v>2.8218677180984102</v>
      </c>
    </row>
    <row r="1301" spans="1:17">
      <c r="A1301" t="s">
        <v>3679</v>
      </c>
      <c r="B1301" s="16" t="s">
        <v>3680</v>
      </c>
      <c r="C1301">
        <v>3.3064422771203601</v>
      </c>
      <c r="D1301">
        <v>3.6330127529723502</v>
      </c>
      <c r="E1301">
        <v>2.8218677180984102</v>
      </c>
      <c r="F1301">
        <v>2.8218677180984102</v>
      </c>
      <c r="G1301">
        <v>3.33407035458014</v>
      </c>
      <c r="H1301">
        <v>2.8218677180984102</v>
      </c>
      <c r="I1301">
        <v>3.3100125595866299</v>
      </c>
      <c r="J1301">
        <v>3.2517770676889399</v>
      </c>
      <c r="K1301">
        <v>2.8218677180984102</v>
      </c>
      <c r="L1301">
        <v>2.8218677180984102</v>
      </c>
      <c r="M1301">
        <v>3.4086250003018401</v>
      </c>
      <c r="N1301">
        <v>3.31389066967124</v>
      </c>
      <c r="O1301">
        <v>2.8218677180984102</v>
      </c>
      <c r="P1301">
        <v>3.6194497939779602</v>
      </c>
      <c r="Q1301">
        <v>2.8218677180984102</v>
      </c>
    </row>
    <row r="1302" spans="1:17">
      <c r="A1302" t="s">
        <v>3681</v>
      </c>
      <c r="B1302" s="16" t="e">
        <v>#N/A</v>
      </c>
      <c r="C1302">
        <v>5.1742671949623604</v>
      </c>
      <c r="D1302">
        <v>4.8708919623886802</v>
      </c>
      <c r="E1302">
        <v>4.96044362242744</v>
      </c>
      <c r="F1302">
        <v>6.0222063443531901</v>
      </c>
      <c r="G1302">
        <v>5.3842376496302498</v>
      </c>
      <c r="H1302">
        <v>5.36902745237989</v>
      </c>
      <c r="I1302">
        <v>4.6056600831029897</v>
      </c>
      <c r="J1302">
        <v>5.2279045433873996</v>
      </c>
      <c r="K1302">
        <v>4.9472302900396103</v>
      </c>
      <c r="L1302">
        <v>5.2528230808998897</v>
      </c>
      <c r="M1302">
        <v>5.7900959904734401</v>
      </c>
      <c r="N1302">
        <v>6.3509010238258501</v>
      </c>
      <c r="O1302">
        <v>5.6630803592182</v>
      </c>
      <c r="P1302">
        <v>4.3630835021106398</v>
      </c>
      <c r="Q1302">
        <v>6.2843132996066204</v>
      </c>
    </row>
    <row r="1303" spans="1:17">
      <c r="A1303" t="s">
        <v>3682</v>
      </c>
      <c r="B1303" s="16" t="e">
        <v>#N/A</v>
      </c>
      <c r="C1303">
        <v>4.0706176854441196</v>
      </c>
      <c r="D1303">
        <v>4.0407231514856203</v>
      </c>
      <c r="E1303">
        <v>4.3035359899866696</v>
      </c>
      <c r="F1303">
        <v>3.7319397910766599</v>
      </c>
      <c r="G1303">
        <v>4.2225520177193703</v>
      </c>
      <c r="H1303">
        <v>3.7814594184883799</v>
      </c>
      <c r="I1303">
        <v>4.3728229044696096</v>
      </c>
      <c r="J1303">
        <v>5.1499325625975896</v>
      </c>
      <c r="K1303">
        <v>3.27554212654834</v>
      </c>
      <c r="L1303">
        <v>3.4877558895723499</v>
      </c>
      <c r="M1303">
        <v>3.9727288000471899</v>
      </c>
      <c r="N1303">
        <v>3.6661147186140499</v>
      </c>
      <c r="O1303">
        <v>3.9295289699043701</v>
      </c>
      <c r="P1303">
        <v>4.3630835021106398</v>
      </c>
      <c r="Q1303">
        <v>2.8218677180984102</v>
      </c>
    </row>
    <row r="1304" spans="1:17">
      <c r="A1304" t="s">
        <v>3683</v>
      </c>
      <c r="B1304" s="16" t="s">
        <v>3684</v>
      </c>
      <c r="C1304">
        <v>5.0699158884914599</v>
      </c>
      <c r="D1304">
        <v>5.1891537613714398</v>
      </c>
      <c r="E1304">
        <v>5.54791781288802</v>
      </c>
      <c r="F1304">
        <v>5.0098915733122702</v>
      </c>
      <c r="G1304">
        <v>5.97458653714276</v>
      </c>
      <c r="H1304">
        <v>4.8818202206169596</v>
      </c>
      <c r="I1304">
        <v>4.7549066861635803</v>
      </c>
      <c r="J1304">
        <v>5.20241513226006</v>
      </c>
      <c r="K1304">
        <v>5.0476523100685604</v>
      </c>
      <c r="L1304">
        <v>5.5961317021786998</v>
      </c>
      <c r="M1304">
        <v>4.9497083792204704</v>
      </c>
      <c r="N1304">
        <v>5.2701073739484503</v>
      </c>
      <c r="O1304">
        <v>5.5691886856815396</v>
      </c>
      <c r="P1304">
        <v>4.9174589054378801</v>
      </c>
      <c r="Q1304">
        <v>7.1565710053807701</v>
      </c>
    </row>
    <row r="1305" spans="1:17">
      <c r="A1305" t="s">
        <v>3685</v>
      </c>
      <c r="B1305" s="16" t="s">
        <v>3686</v>
      </c>
      <c r="C1305">
        <v>7.8130666640351603</v>
      </c>
      <c r="D1305">
        <v>7.6964111900943601</v>
      </c>
      <c r="E1305">
        <v>6.9830103020752698</v>
      </c>
      <c r="F1305">
        <v>7.8169253978300501</v>
      </c>
      <c r="G1305">
        <v>7.7824375577407503</v>
      </c>
      <c r="H1305">
        <v>8.1128216416716192</v>
      </c>
      <c r="I1305">
        <v>7.5604707282268997</v>
      </c>
      <c r="J1305">
        <v>7.4208055055623197</v>
      </c>
      <c r="K1305">
        <v>7.5328143963100498</v>
      </c>
      <c r="L1305">
        <v>7.79727629480454</v>
      </c>
      <c r="M1305">
        <v>7.9200694805716303</v>
      </c>
      <c r="N1305">
        <v>8.1615966003528495</v>
      </c>
      <c r="O1305">
        <v>8.2062386764339408</v>
      </c>
      <c r="P1305">
        <v>7.7374697295705301</v>
      </c>
      <c r="Q1305">
        <v>6.6375058506955904</v>
      </c>
    </row>
    <row r="1306" spans="1:17">
      <c r="A1306" t="s">
        <v>3687</v>
      </c>
      <c r="B1306" s="16" t="s">
        <v>3688</v>
      </c>
      <c r="C1306">
        <v>3.98283533271713</v>
      </c>
      <c r="D1306">
        <v>3.8603343823973102</v>
      </c>
      <c r="E1306">
        <v>2.8218677180984102</v>
      </c>
      <c r="F1306">
        <v>3.6131889974304401</v>
      </c>
      <c r="G1306">
        <v>3.8309652426265099</v>
      </c>
      <c r="H1306">
        <v>3.50653555504317</v>
      </c>
      <c r="I1306">
        <v>3.6595800418069002</v>
      </c>
      <c r="J1306">
        <v>3.2517770676889399</v>
      </c>
      <c r="K1306">
        <v>3.99457577781329</v>
      </c>
      <c r="L1306">
        <v>3.6339073669181099</v>
      </c>
      <c r="M1306">
        <v>3.4086250003018401</v>
      </c>
      <c r="N1306">
        <v>3.79229116939824</v>
      </c>
      <c r="O1306">
        <v>3.42420286852819</v>
      </c>
      <c r="P1306">
        <v>3.3893867502571098</v>
      </c>
      <c r="Q1306">
        <v>5.09416193408443</v>
      </c>
    </row>
    <row r="1307" spans="1:17">
      <c r="A1307" t="s">
        <v>3689</v>
      </c>
      <c r="B1307" s="16" t="s">
        <v>3690</v>
      </c>
      <c r="C1307">
        <v>6.6982945460832397</v>
      </c>
      <c r="D1307">
        <v>6.6993092668309204</v>
      </c>
      <c r="E1307">
        <v>6.60469953054863</v>
      </c>
      <c r="F1307">
        <v>7.0788318150758602</v>
      </c>
      <c r="G1307">
        <v>6.6322647967595501</v>
      </c>
      <c r="H1307">
        <v>7.6590441808504401</v>
      </c>
      <c r="I1307">
        <v>6.9064962973994302</v>
      </c>
      <c r="J1307">
        <v>6.7020132302250701</v>
      </c>
      <c r="K1307">
        <v>6.8124360013922098</v>
      </c>
      <c r="L1307">
        <v>6.8442576567715898</v>
      </c>
      <c r="M1307">
        <v>7.1899856980448904</v>
      </c>
      <c r="N1307">
        <v>7.2045612545858004</v>
      </c>
      <c r="O1307">
        <v>7.1041318853629001</v>
      </c>
      <c r="P1307">
        <v>6.217780089303</v>
      </c>
      <c r="Q1307">
        <v>7.1565710053807701</v>
      </c>
    </row>
    <row r="1308" spans="1:17">
      <c r="A1308" t="s">
        <v>3691</v>
      </c>
      <c r="B1308" s="16" t="s">
        <v>3692</v>
      </c>
      <c r="C1308">
        <v>8.3682632423587595</v>
      </c>
      <c r="D1308">
        <v>8.3251265292147192</v>
      </c>
      <c r="E1308">
        <v>8.2002403612657702</v>
      </c>
      <c r="F1308">
        <v>7.8491557081204197</v>
      </c>
      <c r="G1308">
        <v>8.0462206957731297</v>
      </c>
      <c r="H1308">
        <v>7.0198431745350502</v>
      </c>
      <c r="I1308">
        <v>8.0083595317666898</v>
      </c>
      <c r="J1308">
        <v>7.6966581363717204</v>
      </c>
      <c r="K1308">
        <v>8.1424406846305502</v>
      </c>
      <c r="L1308">
        <v>7.7620073152935802</v>
      </c>
      <c r="M1308">
        <v>7.5423187406121004</v>
      </c>
      <c r="N1308">
        <v>7.26044683579084</v>
      </c>
      <c r="O1308">
        <v>7.72443639558771</v>
      </c>
      <c r="P1308">
        <v>7.9975370639367904</v>
      </c>
      <c r="Q1308">
        <v>7.5369478347710803</v>
      </c>
    </row>
    <row r="1309" spans="1:17">
      <c r="A1309" t="s">
        <v>3693</v>
      </c>
      <c r="B1309" s="16" t="e">
        <v>#N/A</v>
      </c>
      <c r="C1309">
        <v>3.98283533271713</v>
      </c>
      <c r="D1309">
        <v>3.2942621936663499</v>
      </c>
      <c r="E1309">
        <v>3.6381873987360902</v>
      </c>
      <c r="F1309">
        <v>3.2825265482838799</v>
      </c>
      <c r="G1309">
        <v>3.33407035458014</v>
      </c>
      <c r="H1309">
        <v>2.8218677180984102</v>
      </c>
      <c r="I1309">
        <v>3.6595800418069002</v>
      </c>
      <c r="J1309">
        <v>2.8218677180984102</v>
      </c>
      <c r="K1309">
        <v>3.6013796825057902</v>
      </c>
      <c r="L1309">
        <v>3.4877558895723499</v>
      </c>
      <c r="M1309">
        <v>3.6461416973015899</v>
      </c>
      <c r="N1309">
        <v>2.8218677180984102</v>
      </c>
      <c r="O1309">
        <v>3.42420286852819</v>
      </c>
      <c r="P1309">
        <v>2.8218677180984102</v>
      </c>
      <c r="Q1309">
        <v>2.8218677180984102</v>
      </c>
    </row>
    <row r="1310" spans="1:17">
      <c r="A1310" t="s">
        <v>3694</v>
      </c>
      <c r="B1310" s="16" t="s">
        <v>3695</v>
      </c>
      <c r="C1310">
        <v>4.4246742892055497</v>
      </c>
      <c r="D1310">
        <v>4.3876263279161201</v>
      </c>
      <c r="E1310">
        <v>4.2015349465393896</v>
      </c>
      <c r="F1310">
        <v>4.1611154638698196</v>
      </c>
      <c r="G1310">
        <v>4.6281296811809298</v>
      </c>
      <c r="H1310">
        <v>5.0769980259574004</v>
      </c>
      <c r="I1310">
        <v>5.0091235034862898</v>
      </c>
      <c r="J1310">
        <v>4.5477957058863296</v>
      </c>
      <c r="K1310">
        <v>4.3865415857412602</v>
      </c>
      <c r="L1310">
        <v>4.6061367415952201</v>
      </c>
      <c r="M1310">
        <v>4.7947131062850499</v>
      </c>
      <c r="N1310">
        <v>4.6183712388410303</v>
      </c>
      <c r="O1310">
        <v>4.69890729297832</v>
      </c>
      <c r="P1310">
        <v>4.0606668341819496</v>
      </c>
      <c r="Q1310">
        <v>5.09416193408443</v>
      </c>
    </row>
    <row r="1311" spans="1:17">
      <c r="A1311" t="s">
        <v>3696</v>
      </c>
      <c r="B1311" s="16" t="s">
        <v>3697</v>
      </c>
      <c r="C1311">
        <v>2.8218677180984102</v>
      </c>
      <c r="D1311">
        <v>3.7545556144430101</v>
      </c>
      <c r="E1311">
        <v>3.6381873987360902</v>
      </c>
      <c r="F1311">
        <v>2.8218677180984102</v>
      </c>
      <c r="G1311">
        <v>3.5425260543824399</v>
      </c>
      <c r="H1311">
        <v>3.65660975244205</v>
      </c>
      <c r="I1311">
        <v>2.8218677180984102</v>
      </c>
      <c r="J1311">
        <v>3.4276433730071201</v>
      </c>
      <c r="K1311">
        <v>3.27554212654834</v>
      </c>
      <c r="L1311">
        <v>3.29479214013883</v>
      </c>
      <c r="M1311">
        <v>3.23818724324593</v>
      </c>
      <c r="N1311">
        <v>3.6661147186140499</v>
      </c>
      <c r="O1311">
        <v>3.5569664057961599</v>
      </c>
      <c r="P1311">
        <v>3.3893867502571098</v>
      </c>
      <c r="Q1311">
        <v>2.8218677180984102</v>
      </c>
    </row>
    <row r="1312" spans="1:17">
      <c r="A1312" t="s">
        <v>3698</v>
      </c>
      <c r="B1312" s="16" t="s">
        <v>3699</v>
      </c>
      <c r="C1312">
        <v>8.3470042166010998</v>
      </c>
      <c r="D1312">
        <v>8.1955405296384107</v>
      </c>
      <c r="E1312">
        <v>7.9449959594491801</v>
      </c>
      <c r="F1312">
        <v>7.2748775160660903</v>
      </c>
      <c r="G1312">
        <v>8.5092170996471204</v>
      </c>
      <c r="H1312">
        <v>7.2910486313910097</v>
      </c>
      <c r="I1312">
        <v>8.5796564974796095</v>
      </c>
      <c r="J1312">
        <v>8.1786807106352803</v>
      </c>
      <c r="K1312">
        <v>8.4896350872864605</v>
      </c>
      <c r="L1312">
        <v>7.9793730729810397</v>
      </c>
      <c r="M1312">
        <v>8.2075068397129094</v>
      </c>
      <c r="N1312">
        <v>8.5095311925438999</v>
      </c>
      <c r="O1312">
        <v>8.0205792114905901</v>
      </c>
      <c r="P1312">
        <v>9.0722450929704301</v>
      </c>
      <c r="Q1312">
        <v>8.7932323857913595</v>
      </c>
    </row>
    <row r="1313" spans="1:17">
      <c r="A1313" t="s">
        <v>3700</v>
      </c>
      <c r="B1313" s="16" t="s">
        <v>3701</v>
      </c>
      <c r="C1313">
        <v>9.6895601706906707</v>
      </c>
      <c r="D1313">
        <v>9.7686824059648405</v>
      </c>
      <c r="E1313">
        <v>9.4510057342995193</v>
      </c>
      <c r="F1313">
        <v>9.6465092948535105</v>
      </c>
      <c r="G1313">
        <v>9.5746316935906393</v>
      </c>
      <c r="H1313">
        <v>10.074844637690999</v>
      </c>
      <c r="I1313">
        <v>9.36207098147921</v>
      </c>
      <c r="J1313">
        <v>9.8805726964364595</v>
      </c>
      <c r="K1313">
        <v>9.9663192529014601</v>
      </c>
      <c r="L1313">
        <v>9.3193742753452096</v>
      </c>
      <c r="M1313">
        <v>9.5436285356416892</v>
      </c>
      <c r="N1313">
        <v>9.2921057210643507</v>
      </c>
      <c r="O1313">
        <v>9.3757803605309107</v>
      </c>
      <c r="P1313">
        <v>10.103636851358299</v>
      </c>
      <c r="Q1313">
        <v>7.3593062614465703</v>
      </c>
    </row>
    <row r="1314" spans="1:17">
      <c r="A1314" t="s">
        <v>3702</v>
      </c>
      <c r="B1314" s="16" t="s">
        <v>3703</v>
      </c>
      <c r="C1314">
        <v>3.6535616636188299</v>
      </c>
      <c r="D1314">
        <v>3.6330127529723502</v>
      </c>
      <c r="E1314">
        <v>3.9618875914207199</v>
      </c>
      <c r="F1314">
        <v>3.7319397910766599</v>
      </c>
      <c r="G1314">
        <v>4.0460446887748596</v>
      </c>
      <c r="H1314">
        <v>3.65660975244205</v>
      </c>
      <c r="I1314">
        <v>3.3100125595866299</v>
      </c>
      <c r="J1314">
        <v>3.2517770676889399</v>
      </c>
      <c r="K1314">
        <v>3.6013796825057902</v>
      </c>
      <c r="L1314">
        <v>3.29479214013883</v>
      </c>
      <c r="M1314">
        <v>3.4086250003018401</v>
      </c>
      <c r="N1314">
        <v>3.31389066967124</v>
      </c>
      <c r="O1314">
        <v>3.42420286852819</v>
      </c>
      <c r="P1314">
        <v>3.3893867502571098</v>
      </c>
      <c r="Q1314">
        <v>2.8218677180984102</v>
      </c>
    </row>
    <row r="1315" spans="1:17">
      <c r="A1315" t="s">
        <v>3704</v>
      </c>
      <c r="B1315" s="16" t="s">
        <v>3705</v>
      </c>
      <c r="C1315">
        <v>6.0020440008562996</v>
      </c>
      <c r="D1315">
        <v>6.1613914259344904</v>
      </c>
      <c r="E1315">
        <v>6.1611648559293304</v>
      </c>
      <c r="F1315">
        <v>6.03844460263067</v>
      </c>
      <c r="G1315">
        <v>6.2580314604422798</v>
      </c>
      <c r="H1315">
        <v>4.9232684487670202</v>
      </c>
      <c r="I1315">
        <v>6.2557929678699198</v>
      </c>
      <c r="J1315">
        <v>4.8507352198443803</v>
      </c>
      <c r="K1315">
        <v>6.4292012437918196</v>
      </c>
      <c r="L1315">
        <v>6.1484073885055901</v>
      </c>
      <c r="M1315">
        <v>6.1116854662528404</v>
      </c>
      <c r="N1315">
        <v>6.65591064102943</v>
      </c>
      <c r="O1315">
        <v>5.7846958986268602</v>
      </c>
      <c r="P1315">
        <v>5.3440870543648904</v>
      </c>
      <c r="Q1315">
        <v>8.0859864702427604</v>
      </c>
    </row>
    <row r="1316" spans="1:17">
      <c r="A1316" t="s">
        <v>3706</v>
      </c>
      <c r="B1316" s="16" t="s">
        <v>3707</v>
      </c>
      <c r="C1316">
        <v>4.4838185959666896</v>
      </c>
      <c r="D1316">
        <v>4.5009317243298002</v>
      </c>
      <c r="E1316">
        <v>5.5107356403890702</v>
      </c>
      <c r="F1316">
        <v>4.86534688307112</v>
      </c>
      <c r="G1316">
        <v>4.6840610634984499</v>
      </c>
      <c r="H1316">
        <v>3.8900437060628099</v>
      </c>
      <c r="I1316">
        <v>3.7848446501428201</v>
      </c>
      <c r="J1316">
        <v>4.0764652066995799</v>
      </c>
      <c r="K1316">
        <v>4.6332418030731697</v>
      </c>
      <c r="L1316">
        <v>4.9878555821396704</v>
      </c>
      <c r="M1316">
        <v>3.90178223458659</v>
      </c>
      <c r="N1316">
        <v>3.9019995236038798</v>
      </c>
      <c r="O1316">
        <v>4.6608164090738198</v>
      </c>
      <c r="P1316">
        <v>4.1712528320562896</v>
      </c>
      <c r="Q1316">
        <v>5.81282804418474</v>
      </c>
    </row>
    <row r="1317" spans="1:17">
      <c r="A1317" t="s">
        <v>3708</v>
      </c>
      <c r="B1317" s="16" t="s">
        <v>3709</v>
      </c>
      <c r="C1317">
        <v>2.8218677180984102</v>
      </c>
      <c r="D1317">
        <v>3.7545556144430101</v>
      </c>
      <c r="E1317">
        <v>2.8218677180984102</v>
      </c>
      <c r="F1317">
        <v>3.2825265482838799</v>
      </c>
      <c r="G1317">
        <v>3.5425260543824399</v>
      </c>
      <c r="H1317">
        <v>3.30825032505737</v>
      </c>
      <c r="I1317">
        <v>3.6595800418069002</v>
      </c>
      <c r="J1317">
        <v>3.5611359966351301</v>
      </c>
      <c r="K1317">
        <v>3.4608708703561399</v>
      </c>
      <c r="L1317">
        <v>3.6339073669181099</v>
      </c>
      <c r="M1317">
        <v>3.5380814202985702</v>
      </c>
      <c r="N1317">
        <v>3.6661147186140499</v>
      </c>
      <c r="O1317">
        <v>3.42420286852819</v>
      </c>
      <c r="P1317">
        <v>3.6194497939779602</v>
      </c>
      <c r="Q1317">
        <v>2.8218677180984102</v>
      </c>
    </row>
    <row r="1318" spans="1:17">
      <c r="A1318" t="s">
        <v>3710</v>
      </c>
      <c r="B1318" s="16" t="s">
        <v>3711</v>
      </c>
      <c r="C1318">
        <v>8.2045522519696394</v>
      </c>
      <c r="D1318">
        <v>8.2067956990831892</v>
      </c>
      <c r="E1318">
        <v>7.7791481733822598</v>
      </c>
      <c r="F1318">
        <v>7.8582334009838899</v>
      </c>
      <c r="G1318">
        <v>8.1228524268176496</v>
      </c>
      <c r="H1318">
        <v>8.5602301064198407</v>
      </c>
      <c r="I1318">
        <v>8.3313169602822192</v>
      </c>
      <c r="J1318">
        <v>8.1240875845399305</v>
      </c>
      <c r="K1318">
        <v>8.3839495763288205</v>
      </c>
      <c r="L1318">
        <v>8.1948792029693909</v>
      </c>
      <c r="M1318">
        <v>8.2891168098378696</v>
      </c>
      <c r="N1318">
        <v>8.1782459188470593</v>
      </c>
      <c r="O1318">
        <v>8.38155013265634</v>
      </c>
      <c r="P1318">
        <v>8.5562564338051299</v>
      </c>
      <c r="Q1318">
        <v>7.3593062614465703</v>
      </c>
    </row>
    <row r="1319" spans="1:17">
      <c r="A1319" t="s">
        <v>3712</v>
      </c>
      <c r="B1319" s="16" t="s">
        <v>3713</v>
      </c>
      <c r="C1319">
        <v>4.0706176854441196</v>
      </c>
      <c r="D1319">
        <v>4.2618677800425697</v>
      </c>
      <c r="E1319">
        <v>3.6381873987360902</v>
      </c>
      <c r="F1319">
        <v>4.1611154638698196</v>
      </c>
      <c r="G1319">
        <v>4.6840610634984499</v>
      </c>
      <c r="H1319">
        <v>3.8900437060628099</v>
      </c>
      <c r="I1319">
        <v>3.8937805799913501</v>
      </c>
      <c r="J1319">
        <v>3.93564812262216</v>
      </c>
      <c r="K1319">
        <v>4.3865415857412602</v>
      </c>
      <c r="L1319">
        <v>3.6339073669181099</v>
      </c>
      <c r="M1319">
        <v>3.9727288000471899</v>
      </c>
      <c r="N1319">
        <v>4.0888472785647796</v>
      </c>
      <c r="O1319">
        <v>3.8507909364900099</v>
      </c>
      <c r="P1319">
        <v>4.6013142303928598</v>
      </c>
      <c r="Q1319">
        <v>2.8218677180984102</v>
      </c>
    </row>
    <row r="1320" spans="1:17">
      <c r="A1320" t="s">
        <v>3714</v>
      </c>
      <c r="B1320" s="16" t="e">
        <v>#N/A</v>
      </c>
      <c r="C1320">
        <v>10.134040263324501</v>
      </c>
      <c r="D1320">
        <v>10.0504968976764</v>
      </c>
      <c r="E1320">
        <v>10.265801396583299</v>
      </c>
      <c r="F1320">
        <v>9.5020876963281609</v>
      </c>
      <c r="G1320">
        <v>9.9765845137824094</v>
      </c>
      <c r="H1320">
        <v>9.2969855044843506</v>
      </c>
      <c r="I1320">
        <v>10.124852917805899</v>
      </c>
      <c r="J1320">
        <v>9.7834679931881698</v>
      </c>
      <c r="K1320">
        <v>10.125024958222999</v>
      </c>
      <c r="L1320">
        <v>10.154201603637199</v>
      </c>
      <c r="M1320">
        <v>10.1450541741225</v>
      </c>
      <c r="N1320">
        <v>9.1538045496439295</v>
      </c>
      <c r="O1320">
        <v>9.7906799293043107</v>
      </c>
      <c r="P1320">
        <v>9.2508581890705699</v>
      </c>
      <c r="Q1320">
        <v>11.4980970894522</v>
      </c>
    </row>
    <row r="1321" spans="1:17">
      <c r="A1321" t="s">
        <v>3715</v>
      </c>
      <c r="B1321" s="16" t="s">
        <v>3716</v>
      </c>
      <c r="C1321">
        <v>5.9071690580714504</v>
      </c>
      <c r="D1321">
        <v>6.0138206961500202</v>
      </c>
      <c r="E1321">
        <v>6.67236314516198</v>
      </c>
      <c r="F1321">
        <v>5.4439053774776101</v>
      </c>
      <c r="G1321">
        <v>6.0360109043049102</v>
      </c>
      <c r="H1321">
        <v>2.8218677180984102</v>
      </c>
      <c r="I1321">
        <v>5.3764905083530996</v>
      </c>
      <c r="J1321">
        <v>4.8839472618639803</v>
      </c>
      <c r="K1321">
        <v>6.2113205295656702</v>
      </c>
      <c r="L1321">
        <v>5.6645052727704401</v>
      </c>
      <c r="M1321">
        <v>4.9201667747551001</v>
      </c>
      <c r="N1321">
        <v>5.3328764695189896</v>
      </c>
      <c r="O1321">
        <v>5.1911313574067002</v>
      </c>
      <c r="P1321">
        <v>5.0248478020067502</v>
      </c>
      <c r="Q1321">
        <v>7.8374797051227896</v>
      </c>
    </row>
    <row r="1322" spans="1:17">
      <c r="A1322" t="s">
        <v>3717</v>
      </c>
      <c r="B1322" s="16" t="e">
        <v>#N/A</v>
      </c>
      <c r="C1322">
        <v>4.0706176854441196</v>
      </c>
      <c r="D1322">
        <v>3.9548310731697001</v>
      </c>
      <c r="E1322">
        <v>5.30798454985728</v>
      </c>
      <c r="F1322">
        <v>4.2917886290068799</v>
      </c>
      <c r="G1322">
        <v>4.6281296811809298</v>
      </c>
      <c r="H1322">
        <v>3.50653555504317</v>
      </c>
      <c r="I1322">
        <v>4.16059535596606</v>
      </c>
      <c r="J1322">
        <v>4.3621897727349799</v>
      </c>
      <c r="K1322">
        <v>4.7193737720337401</v>
      </c>
      <c r="L1322">
        <v>4.5555022990765597</v>
      </c>
      <c r="M1322">
        <v>4.21436379980989</v>
      </c>
      <c r="N1322">
        <v>3.99991931403749</v>
      </c>
      <c r="O1322">
        <v>4.9059949059252101</v>
      </c>
      <c r="P1322">
        <v>4.4479700090536403</v>
      </c>
      <c r="Q1322">
        <v>6.2843132996066204</v>
      </c>
    </row>
    <row r="1323" spans="1:17">
      <c r="A1323" t="s">
        <v>3718</v>
      </c>
      <c r="B1323" s="16" t="s">
        <v>3719</v>
      </c>
      <c r="C1323">
        <v>6.4267812888606501</v>
      </c>
      <c r="D1323">
        <v>6.4556086972253803</v>
      </c>
      <c r="E1323">
        <v>6.7210876136474598</v>
      </c>
      <c r="F1323">
        <v>6.51394311452185</v>
      </c>
      <c r="G1323">
        <v>6.6583558505855196</v>
      </c>
      <c r="H1323">
        <v>6.1168867254643997</v>
      </c>
      <c r="I1323">
        <v>6.7169663794845196</v>
      </c>
      <c r="J1323">
        <v>6.0135244304895803</v>
      </c>
      <c r="K1323">
        <v>6.9915428190875799</v>
      </c>
      <c r="L1323">
        <v>6.38032893751791</v>
      </c>
      <c r="M1323">
        <v>5.55060142569896</v>
      </c>
      <c r="N1323">
        <v>6.2904795804548401</v>
      </c>
      <c r="O1323">
        <v>5.7510187021614403</v>
      </c>
      <c r="P1323">
        <v>6.64518742594566</v>
      </c>
      <c r="Q1323">
        <v>6.9204191934356096</v>
      </c>
    </row>
    <row r="1324" spans="1:17">
      <c r="A1324" t="s">
        <v>3720</v>
      </c>
      <c r="B1324" s="16" t="e">
        <v>#N/A</v>
      </c>
      <c r="C1324">
        <v>4.9165290931058498</v>
      </c>
      <c r="D1324">
        <v>4.8302002317971402</v>
      </c>
      <c r="E1324">
        <v>4.3035359899866696</v>
      </c>
      <c r="F1324">
        <v>3.8353454241230298</v>
      </c>
      <c r="G1324">
        <v>4.0460446887748596</v>
      </c>
      <c r="H1324">
        <v>4.07504641393726</v>
      </c>
      <c r="I1324">
        <v>5.0091235034862898</v>
      </c>
      <c r="J1324">
        <v>4.2567562628296498</v>
      </c>
      <c r="K1324">
        <v>4.6332418030731697</v>
      </c>
      <c r="L1324">
        <v>5.31160411377655</v>
      </c>
      <c r="M1324">
        <v>4.1590575299716699</v>
      </c>
      <c r="N1324">
        <v>3.9019995236038798</v>
      </c>
      <c r="O1324">
        <v>4.1926070449996002</v>
      </c>
      <c r="P1324">
        <v>4.6013142303928598</v>
      </c>
      <c r="Q1324">
        <v>2.8218677180984102</v>
      </c>
    </row>
    <row r="1325" spans="1:17">
      <c r="A1325" t="s">
        <v>3721</v>
      </c>
      <c r="B1325" s="16" t="s">
        <v>3722</v>
      </c>
      <c r="C1325">
        <v>5.8673482739251597</v>
      </c>
      <c r="D1325">
        <v>5.8489556220091004</v>
      </c>
      <c r="E1325">
        <v>6.5696259509985699</v>
      </c>
      <c r="F1325">
        <v>6.0703706090842502</v>
      </c>
      <c r="G1325">
        <v>6.1513734454629896</v>
      </c>
      <c r="H1325">
        <v>6.51538716343868</v>
      </c>
      <c r="I1325">
        <v>6.1083114335419397</v>
      </c>
      <c r="J1325">
        <v>7.1322856567136599</v>
      </c>
      <c r="K1325">
        <v>5.52962448084548</v>
      </c>
      <c r="L1325">
        <v>5.9086648783778699</v>
      </c>
      <c r="M1325">
        <v>5.72577556549476</v>
      </c>
      <c r="N1325">
        <v>5.5842645045438202</v>
      </c>
      <c r="O1325">
        <v>6.1489606103488104</v>
      </c>
      <c r="P1325">
        <v>6.7681820790449301</v>
      </c>
      <c r="Q1325">
        <v>6.2843132996066204</v>
      </c>
    </row>
    <row r="1326" spans="1:17">
      <c r="A1326" t="s">
        <v>3723</v>
      </c>
      <c r="B1326" s="16" t="s">
        <v>3724</v>
      </c>
      <c r="C1326">
        <v>7.4832803543587101</v>
      </c>
      <c r="D1326">
        <v>7.4595638158295197</v>
      </c>
      <c r="E1326">
        <v>6.9830103020752698</v>
      </c>
      <c r="F1326">
        <v>6.4550082062807501</v>
      </c>
      <c r="G1326">
        <v>7.31953339309071</v>
      </c>
      <c r="H1326">
        <v>6.0648120825138196</v>
      </c>
      <c r="I1326">
        <v>7.3521951262123997</v>
      </c>
      <c r="J1326">
        <v>7.3384711878900699</v>
      </c>
      <c r="K1326">
        <v>7.1435456076211903</v>
      </c>
      <c r="L1326">
        <v>6.9377613713991799</v>
      </c>
      <c r="M1326">
        <v>6.9334971650753596</v>
      </c>
      <c r="N1326">
        <v>6.4088580569182003</v>
      </c>
      <c r="O1326">
        <v>7.2359448050440296</v>
      </c>
      <c r="P1326">
        <v>7.42914401366719</v>
      </c>
      <c r="Q1326">
        <v>7.6950435514148801</v>
      </c>
    </row>
    <row r="1327" spans="1:17">
      <c r="A1327" t="s">
        <v>3725</v>
      </c>
      <c r="B1327" s="16" t="s">
        <v>3726</v>
      </c>
      <c r="C1327">
        <v>6.2687719600529501</v>
      </c>
      <c r="D1327">
        <v>6.1138942084180101</v>
      </c>
      <c r="E1327">
        <v>5.4725199049354796</v>
      </c>
      <c r="F1327">
        <v>6.1767486539667296</v>
      </c>
      <c r="G1327">
        <v>6.6839789347614902</v>
      </c>
      <c r="H1327">
        <v>6.0648120825138196</v>
      </c>
      <c r="I1327">
        <v>5.98191456634164</v>
      </c>
      <c r="J1327">
        <v>6.3435298007965804</v>
      </c>
      <c r="K1327">
        <v>6.0344793697124102</v>
      </c>
      <c r="L1327">
        <v>5.4482976778856296</v>
      </c>
      <c r="M1327">
        <v>6.40428189401546</v>
      </c>
      <c r="N1327">
        <v>6.5312281746119796</v>
      </c>
      <c r="O1327">
        <v>6.6337110433981001</v>
      </c>
      <c r="P1327">
        <v>6.4566563684026503</v>
      </c>
      <c r="Q1327">
        <v>6.2843132996066204</v>
      </c>
    </row>
    <row r="1328" spans="1:17">
      <c r="A1328" t="s">
        <v>3727</v>
      </c>
      <c r="B1328" s="16" t="s">
        <v>3728</v>
      </c>
      <c r="C1328">
        <v>6.1080510548675004</v>
      </c>
      <c r="D1328">
        <v>6.2663873915801203</v>
      </c>
      <c r="E1328">
        <v>5.8734011200307696</v>
      </c>
      <c r="F1328">
        <v>6.0703706090842502</v>
      </c>
      <c r="G1328">
        <v>6.4197063712653204</v>
      </c>
      <c r="H1328">
        <v>6.6736113589497297</v>
      </c>
      <c r="I1328">
        <v>6.5372404831406001</v>
      </c>
      <c r="J1328">
        <v>6.3990475039817403</v>
      </c>
      <c r="K1328">
        <v>6.2113205295656702</v>
      </c>
      <c r="L1328">
        <v>6.0839659041390597</v>
      </c>
      <c r="M1328">
        <v>6.65538287986063</v>
      </c>
      <c r="N1328">
        <v>6.2592763242158096</v>
      </c>
      <c r="O1328">
        <v>6.4997914439306701</v>
      </c>
      <c r="P1328">
        <v>6.6290412099549298</v>
      </c>
      <c r="Q1328">
        <v>2.8218677180984102</v>
      </c>
    </row>
    <row r="1329" spans="1:17">
      <c r="A1329" t="s">
        <v>3729</v>
      </c>
      <c r="B1329" s="16" t="s">
        <v>3730</v>
      </c>
      <c r="C1329">
        <v>4.6948835100102002</v>
      </c>
      <c r="D1329">
        <v>5.1573505347490602</v>
      </c>
      <c r="E1329">
        <v>3.6381873987360902</v>
      </c>
      <c r="F1329">
        <v>4.4086599646307301</v>
      </c>
      <c r="G1329">
        <v>5.0185235057095401</v>
      </c>
      <c r="H1329">
        <v>4.2312229394497098</v>
      </c>
      <c r="I1329">
        <v>4.6056600831029897</v>
      </c>
      <c r="J1329">
        <v>4.1400611729353196</v>
      </c>
      <c r="K1329">
        <v>4.3302743077434496</v>
      </c>
      <c r="L1329">
        <v>3.7555759297476698</v>
      </c>
      <c r="M1329">
        <v>4.6554405993468704</v>
      </c>
      <c r="N1329">
        <v>4.5070424063834196</v>
      </c>
      <c r="O1329">
        <v>4.1329497517715001</v>
      </c>
      <c r="P1329">
        <v>5.0754103394275001</v>
      </c>
      <c r="Q1329">
        <v>2.8218677180984102</v>
      </c>
    </row>
    <row r="1330" spans="1:17">
      <c r="A1330" t="s">
        <v>3731</v>
      </c>
      <c r="B1330" s="16" t="s">
        <v>3732</v>
      </c>
      <c r="C1330">
        <v>7.7550342632277598</v>
      </c>
      <c r="D1330">
        <v>7.6142120206772397</v>
      </c>
      <c r="E1330">
        <v>7.54747676036735</v>
      </c>
      <c r="F1330">
        <v>7.5518209668476501</v>
      </c>
      <c r="G1330">
        <v>7.4812471112029897</v>
      </c>
      <c r="H1330">
        <v>8.2344679190453398</v>
      </c>
      <c r="I1330">
        <v>7.6975847167267899</v>
      </c>
      <c r="J1330">
        <v>7.8351101334248003</v>
      </c>
      <c r="K1330">
        <v>7.5162180888053802</v>
      </c>
      <c r="L1330">
        <v>7.4372315461415699</v>
      </c>
      <c r="M1330">
        <v>7.7112240644992598</v>
      </c>
      <c r="N1330">
        <v>7.7858623783322196</v>
      </c>
      <c r="O1330">
        <v>7.7456300499590904</v>
      </c>
      <c r="P1330">
        <v>7.5451529460525402</v>
      </c>
      <c r="Q1330">
        <v>6.6375058506955904</v>
      </c>
    </row>
    <row r="1331" spans="1:17">
      <c r="A1331" t="s">
        <v>3733</v>
      </c>
      <c r="B1331" s="16" t="s">
        <v>3734</v>
      </c>
      <c r="C1331">
        <v>7.6604769151482097</v>
      </c>
      <c r="D1331">
        <v>7.8188837629571299</v>
      </c>
      <c r="E1331">
        <v>7.37606582637006</v>
      </c>
      <c r="F1331">
        <v>7.5850226882281602</v>
      </c>
      <c r="G1331">
        <v>7.2613161132678199</v>
      </c>
      <c r="H1331">
        <v>8.0523361703931595</v>
      </c>
      <c r="I1331">
        <v>7.8989074613176902</v>
      </c>
      <c r="J1331">
        <v>7.5773448449579499</v>
      </c>
      <c r="K1331">
        <v>7.7658900712178403</v>
      </c>
      <c r="L1331">
        <v>7.38516182149103</v>
      </c>
      <c r="M1331">
        <v>7.6823311010555697</v>
      </c>
      <c r="N1331">
        <v>7.5629610835179397</v>
      </c>
      <c r="O1331">
        <v>7.6454464935103701</v>
      </c>
      <c r="P1331">
        <v>8.2390907658991104</v>
      </c>
      <c r="Q1331">
        <v>6.2843132996066204</v>
      </c>
    </row>
    <row r="1332" spans="1:17">
      <c r="A1332" t="s">
        <v>3735</v>
      </c>
      <c r="B1332" s="16" t="s">
        <v>3736</v>
      </c>
      <c r="C1332">
        <v>4.3623517865106702</v>
      </c>
      <c r="D1332">
        <v>3.9548310731697001</v>
      </c>
      <c r="E1332">
        <v>4.9023702390828996</v>
      </c>
      <c r="F1332">
        <v>4.3517302712450299</v>
      </c>
      <c r="G1332">
        <v>4.37414671474383</v>
      </c>
      <c r="H1332">
        <v>4.07504641393726</v>
      </c>
      <c r="I1332">
        <v>5.1886752257753797</v>
      </c>
      <c r="J1332">
        <v>5.5420329423979799</v>
      </c>
      <c r="K1332">
        <v>4.0709644767565303</v>
      </c>
      <c r="L1332">
        <v>4.5026429490879796</v>
      </c>
      <c r="M1332">
        <v>3.7404257728686199</v>
      </c>
      <c r="N1332">
        <v>3.5144020463037902</v>
      </c>
      <c r="O1332">
        <v>3.7643275486974099</v>
      </c>
      <c r="P1332">
        <v>4.4479700090536403</v>
      </c>
      <c r="Q1332">
        <v>2.8218677180984102</v>
      </c>
    </row>
    <row r="1333" spans="1:17">
      <c r="A1333" t="s">
        <v>3737</v>
      </c>
      <c r="B1333" s="16" t="s">
        <v>3738</v>
      </c>
      <c r="C1333">
        <v>10.420920087046801</v>
      </c>
      <c r="D1333">
        <v>10.504702298696699</v>
      </c>
      <c r="E1333">
        <v>13.4710079547683</v>
      </c>
      <c r="F1333">
        <v>12.764643639288799</v>
      </c>
      <c r="G1333">
        <v>12.7682249625413</v>
      </c>
      <c r="H1333">
        <v>11.4204417681484</v>
      </c>
      <c r="I1333">
        <v>10.865734565460199</v>
      </c>
      <c r="J1333">
        <v>12.5517602534681</v>
      </c>
      <c r="K1333">
        <v>9.6300597081405908</v>
      </c>
      <c r="L1333">
        <v>10.1405482178635</v>
      </c>
      <c r="M1333">
        <v>12.106920139123799</v>
      </c>
      <c r="N1333">
        <v>12.259869812304901</v>
      </c>
      <c r="O1333">
        <v>12.5792779143051</v>
      </c>
      <c r="P1333">
        <v>10.660871536388999</v>
      </c>
      <c r="Q1333">
        <v>14.1055835413114</v>
      </c>
    </row>
    <row r="1334" spans="1:17">
      <c r="A1334" t="s">
        <v>3739</v>
      </c>
      <c r="B1334" s="16" t="s">
        <v>3740</v>
      </c>
      <c r="C1334">
        <v>3.3064422771203601</v>
      </c>
      <c r="D1334">
        <v>2.8218677180984102</v>
      </c>
      <c r="E1334">
        <v>4.2015349465393896</v>
      </c>
      <c r="F1334">
        <v>4.0892058755412499</v>
      </c>
      <c r="G1334">
        <v>4.0460446887748596</v>
      </c>
      <c r="H1334">
        <v>3.50653555504317</v>
      </c>
      <c r="I1334">
        <v>2.8218677180984102</v>
      </c>
      <c r="J1334">
        <v>4.7816009704995297</v>
      </c>
      <c r="K1334">
        <v>3.27554212654834</v>
      </c>
      <c r="L1334">
        <v>2.8218677180984102</v>
      </c>
      <c r="M1334">
        <v>3.82485868955618</v>
      </c>
      <c r="N1334">
        <v>3.31389066967124</v>
      </c>
      <c r="O1334">
        <v>3.42420286852819</v>
      </c>
      <c r="P1334">
        <v>3.6194497939779602</v>
      </c>
      <c r="Q1334">
        <v>2.8218677180984102</v>
      </c>
    </row>
    <row r="1335" spans="1:17">
      <c r="A1335" t="s">
        <v>3741</v>
      </c>
      <c r="B1335" s="16" t="s">
        <v>3742</v>
      </c>
      <c r="C1335">
        <v>4.99547094075474</v>
      </c>
      <c r="D1335">
        <v>5.3377706331943697</v>
      </c>
      <c r="E1335">
        <v>6.0883257756658304</v>
      </c>
      <c r="F1335">
        <v>5.0098915733122702</v>
      </c>
      <c r="G1335">
        <v>5.1391075523385599</v>
      </c>
      <c r="H1335">
        <v>5.0769980259574004</v>
      </c>
      <c r="I1335">
        <v>5.66533222304981</v>
      </c>
      <c r="J1335">
        <v>5.7975935847914002</v>
      </c>
      <c r="K1335">
        <v>5.4602654674947297</v>
      </c>
      <c r="L1335">
        <v>5.7296673572142103</v>
      </c>
      <c r="M1335">
        <v>4.10067942601317</v>
      </c>
      <c r="N1335">
        <v>3.9019995236038798</v>
      </c>
      <c r="O1335">
        <v>5.0562650436270502</v>
      </c>
      <c r="P1335">
        <v>4.1712528320562896</v>
      </c>
      <c r="Q1335">
        <v>5.81282804418474</v>
      </c>
    </row>
    <row r="1336" spans="1:17">
      <c r="A1336" t="s">
        <v>3743</v>
      </c>
      <c r="B1336" s="16" t="s">
        <v>3744</v>
      </c>
      <c r="C1336">
        <v>6.6870112423050099</v>
      </c>
      <c r="D1336">
        <v>6.5768551256917096</v>
      </c>
      <c r="E1336">
        <v>6.4589126547399403</v>
      </c>
      <c r="F1336">
        <v>6.1169449946656096</v>
      </c>
      <c r="G1336">
        <v>6.3084947633379898</v>
      </c>
      <c r="H1336">
        <v>6.2625083699042996</v>
      </c>
      <c r="I1336">
        <v>6.6827849385407099</v>
      </c>
      <c r="J1336">
        <v>6.6297729632679196</v>
      </c>
      <c r="K1336">
        <v>6.5542553394185203</v>
      </c>
      <c r="L1336">
        <v>6.1795591598913804</v>
      </c>
      <c r="M1336">
        <v>5.83646315568744</v>
      </c>
      <c r="N1336">
        <v>6.1613208557558696</v>
      </c>
      <c r="O1336">
        <v>6.3849634497755998</v>
      </c>
      <c r="P1336">
        <v>6.5625659221592398</v>
      </c>
      <c r="Q1336">
        <v>5.81282804418474</v>
      </c>
    </row>
    <row r="1337" spans="1:17">
      <c r="A1337" t="s">
        <v>3745</v>
      </c>
      <c r="B1337" s="16" t="s">
        <v>3746</v>
      </c>
      <c r="C1337">
        <v>9.1921983900531998</v>
      </c>
      <c r="D1337">
        <v>9.1820113030662593</v>
      </c>
      <c r="E1337">
        <v>9.2286262606296994</v>
      </c>
      <c r="F1337">
        <v>9.1881801102073606</v>
      </c>
      <c r="G1337">
        <v>9.2681877259910301</v>
      </c>
      <c r="H1337">
        <v>9.0276899181535395</v>
      </c>
      <c r="I1337">
        <v>9.1930654737294599</v>
      </c>
      <c r="J1337">
        <v>9.0623762288624992</v>
      </c>
      <c r="K1337">
        <v>9.4129774802743693</v>
      </c>
      <c r="L1337">
        <v>9.4967339547590406</v>
      </c>
      <c r="M1337">
        <v>9.1188479583388702</v>
      </c>
      <c r="N1337">
        <v>9.1368767017306407</v>
      </c>
      <c r="O1337">
        <v>9.21353509949261</v>
      </c>
      <c r="P1337">
        <v>8.7765005643214096</v>
      </c>
      <c r="Q1337">
        <v>9.9057254354815303</v>
      </c>
    </row>
    <row r="1338" spans="1:17">
      <c r="A1338" t="s">
        <v>3747</v>
      </c>
      <c r="B1338" s="16" t="e">
        <v>#N/A</v>
      </c>
      <c r="C1338">
        <v>9.2197408885547905</v>
      </c>
      <c r="D1338">
        <v>9.2287489157316696</v>
      </c>
      <c r="E1338">
        <v>10.1510156472749</v>
      </c>
      <c r="F1338">
        <v>8.8192657591988901</v>
      </c>
      <c r="G1338">
        <v>9.4519717635429892</v>
      </c>
      <c r="H1338">
        <v>8.8513520931245502</v>
      </c>
      <c r="I1338">
        <v>10.9920950022084</v>
      </c>
      <c r="J1338">
        <v>10.7755649966533</v>
      </c>
      <c r="K1338">
        <v>9.1925320429308996</v>
      </c>
      <c r="L1338">
        <v>10.8576419316026</v>
      </c>
      <c r="M1338">
        <v>10.220123091745201</v>
      </c>
      <c r="N1338">
        <v>10.7721863288207</v>
      </c>
      <c r="O1338">
        <v>9.3580175781861996</v>
      </c>
      <c r="P1338">
        <v>11.0177877608439</v>
      </c>
      <c r="Q1338">
        <v>10.1972634697877</v>
      </c>
    </row>
    <row r="1339" spans="1:17">
      <c r="A1339" t="s">
        <v>3748</v>
      </c>
      <c r="B1339" s="16" t="s">
        <v>3749</v>
      </c>
      <c r="C1339">
        <v>7.8284959921235204</v>
      </c>
      <c r="D1339">
        <v>7.8286346676050602</v>
      </c>
      <c r="E1339">
        <v>8.1300980002261394</v>
      </c>
      <c r="F1339">
        <v>8.0839175529094902</v>
      </c>
      <c r="G1339">
        <v>8.0012537917190603</v>
      </c>
      <c r="H1339">
        <v>8.3573919138400807</v>
      </c>
      <c r="I1339">
        <v>7.8331533557725299</v>
      </c>
      <c r="J1339">
        <v>8.0082739376947991</v>
      </c>
      <c r="K1339">
        <v>7.8521344337355501</v>
      </c>
      <c r="L1339">
        <v>8.1449264998912696</v>
      </c>
      <c r="M1339">
        <v>8.4047343872981894</v>
      </c>
      <c r="N1339">
        <v>8.3011429256005798</v>
      </c>
      <c r="O1339">
        <v>8.4528219936431395</v>
      </c>
      <c r="P1339">
        <v>7.6761759354796002</v>
      </c>
      <c r="Q1339">
        <v>7.5369478347710803</v>
      </c>
    </row>
    <row r="1340" spans="1:17">
      <c r="A1340" t="s">
        <v>3750</v>
      </c>
      <c r="B1340" s="16" t="e">
        <v>#N/A</v>
      </c>
      <c r="C1340">
        <v>4.0706176854441196</v>
      </c>
      <c r="D1340">
        <v>3.6330127529723502</v>
      </c>
      <c r="E1340">
        <v>3.8152982058547602</v>
      </c>
      <c r="F1340">
        <v>4.2284225029819602</v>
      </c>
      <c r="G1340">
        <v>3.8309652426265099</v>
      </c>
      <c r="H1340">
        <v>2.8218677180984102</v>
      </c>
      <c r="I1340">
        <v>5.5671653310128599</v>
      </c>
      <c r="J1340">
        <v>3.4276433730071201</v>
      </c>
      <c r="K1340">
        <v>3.91162951239331</v>
      </c>
      <c r="L1340">
        <v>3.4877558895723499</v>
      </c>
      <c r="M1340">
        <v>3.5380814202985702</v>
      </c>
      <c r="N1340">
        <v>2.8218677180984102</v>
      </c>
      <c r="O1340">
        <v>3.42420286852819</v>
      </c>
      <c r="P1340">
        <v>4.0606668341819496</v>
      </c>
      <c r="Q1340">
        <v>2.8218677180984102</v>
      </c>
    </row>
    <row r="1341" spans="1:17">
      <c r="A1341" t="s">
        <v>3751</v>
      </c>
      <c r="B1341" s="16" t="s">
        <v>3752</v>
      </c>
      <c r="C1341">
        <v>5.7625387775367001</v>
      </c>
      <c r="D1341">
        <v>5.3929301417275104</v>
      </c>
      <c r="E1341">
        <v>5.6194037323530299</v>
      </c>
      <c r="F1341">
        <v>5.9206345092620696</v>
      </c>
      <c r="G1341">
        <v>6.0360109043049102</v>
      </c>
      <c r="H1341">
        <v>4.6515204620337798</v>
      </c>
      <c r="I1341">
        <v>5.3764905083530996</v>
      </c>
      <c r="J1341">
        <v>4.9163232079064798</v>
      </c>
      <c r="K1341">
        <v>6.3308159602273202</v>
      </c>
      <c r="L1341">
        <v>5.5241990976608299</v>
      </c>
      <c r="M1341">
        <v>5.1647442944921202</v>
      </c>
      <c r="N1341">
        <v>5.9812796302733897</v>
      </c>
      <c r="O1341">
        <v>5.2165415310043803</v>
      </c>
      <c r="P1341">
        <v>4.8003293124776603</v>
      </c>
      <c r="Q1341">
        <v>6.6375058506955904</v>
      </c>
    </row>
    <row r="1342" spans="1:17">
      <c r="A1342" t="s">
        <v>3753</v>
      </c>
      <c r="B1342" s="16" t="s">
        <v>3754</v>
      </c>
      <c r="C1342">
        <v>4.4838185959666896</v>
      </c>
      <c r="D1342">
        <v>4.60434225742737</v>
      </c>
      <c r="E1342">
        <v>6.2527945319371199</v>
      </c>
      <c r="F1342">
        <v>5.1706883695566601</v>
      </c>
      <c r="G1342">
        <v>4.73757715912134</v>
      </c>
      <c r="H1342">
        <v>4.3676565829540399</v>
      </c>
      <c r="I1342">
        <v>4.5515847967793803</v>
      </c>
      <c r="J1342">
        <v>7.0791439304957899</v>
      </c>
      <c r="K1342">
        <v>4.3302743077434496</v>
      </c>
      <c r="L1342">
        <v>5.0935145615262796</v>
      </c>
      <c r="M1342">
        <v>3.6461416973015899</v>
      </c>
      <c r="N1342">
        <v>2.8218677180984102</v>
      </c>
      <c r="O1342">
        <v>3.8507909364900099</v>
      </c>
      <c r="P1342">
        <v>5.4607337398470897</v>
      </c>
      <c r="Q1342">
        <v>5.09416193408443</v>
      </c>
    </row>
    <row r="1343" spans="1:17">
      <c r="A1343" t="s">
        <v>3755</v>
      </c>
      <c r="B1343" s="16" t="s">
        <v>3756</v>
      </c>
      <c r="C1343">
        <v>8.7627298694274494</v>
      </c>
      <c r="D1343">
        <v>8.8715507975198502</v>
      </c>
      <c r="E1343">
        <v>8.8061115313560805</v>
      </c>
      <c r="F1343">
        <v>9.0564565343308594</v>
      </c>
      <c r="G1343">
        <v>8.7990969799471106</v>
      </c>
      <c r="H1343">
        <v>8.9445926400007494</v>
      </c>
      <c r="I1343">
        <v>8.7288825832021395</v>
      </c>
      <c r="J1343">
        <v>8.8513315835335291</v>
      </c>
      <c r="K1343">
        <v>8.8218826664227308</v>
      </c>
      <c r="L1343">
        <v>8.7337112550852805</v>
      </c>
      <c r="M1343">
        <v>8.7569393566349891</v>
      </c>
      <c r="N1343">
        <v>8.6384251994699692</v>
      </c>
      <c r="O1343">
        <v>8.6633220071507502</v>
      </c>
      <c r="P1343">
        <v>8.8921008174376297</v>
      </c>
      <c r="Q1343">
        <v>7.1565710053807701</v>
      </c>
    </row>
    <row r="1344" spans="1:17">
      <c r="A1344" t="s">
        <v>3757</v>
      </c>
      <c r="B1344" s="16" t="s">
        <v>3758</v>
      </c>
      <c r="C1344">
        <v>6.8374094073843299</v>
      </c>
      <c r="D1344">
        <v>6.3091097390471402</v>
      </c>
      <c r="E1344">
        <v>8.7834492648820195</v>
      </c>
      <c r="F1344">
        <v>7.4712335927740297</v>
      </c>
      <c r="G1344">
        <v>6.8515318643720802</v>
      </c>
      <c r="H1344">
        <v>6.7520652640349201</v>
      </c>
      <c r="I1344">
        <v>6.7721799990636802</v>
      </c>
      <c r="J1344">
        <v>7.0309734936181796</v>
      </c>
      <c r="K1344">
        <v>6.7088377735554596</v>
      </c>
      <c r="L1344">
        <v>6.9103454317520701</v>
      </c>
      <c r="M1344">
        <v>6.98859549043756</v>
      </c>
      <c r="N1344">
        <v>7.1207520294005899</v>
      </c>
      <c r="O1344">
        <v>6.4487418246360999</v>
      </c>
      <c r="P1344">
        <v>5.0754103394275001</v>
      </c>
      <c r="Q1344">
        <v>9.1060647157263492</v>
      </c>
    </row>
    <row r="1345" spans="1:17">
      <c r="A1345" t="s">
        <v>3759</v>
      </c>
      <c r="B1345" s="16" t="s">
        <v>3760</v>
      </c>
      <c r="C1345">
        <v>3.3064422771203601</v>
      </c>
      <c r="D1345">
        <v>3.9548310731697001</v>
      </c>
      <c r="E1345">
        <v>3.6381873987360902</v>
      </c>
      <c r="F1345">
        <v>3.6131889974304401</v>
      </c>
      <c r="G1345">
        <v>3.33407035458014</v>
      </c>
      <c r="H1345">
        <v>2.8218677180984102</v>
      </c>
      <c r="I1345">
        <v>3.3100125595866299</v>
      </c>
      <c r="J1345">
        <v>2.8218677180984102</v>
      </c>
      <c r="K1345">
        <v>3.99457577781329</v>
      </c>
      <c r="L1345">
        <v>3.6339073669181099</v>
      </c>
      <c r="M1345">
        <v>3.7404257728686199</v>
      </c>
      <c r="N1345">
        <v>3.5144020463037902</v>
      </c>
      <c r="O1345">
        <v>3.6677309644704801</v>
      </c>
      <c r="P1345">
        <v>4.0606668341819496</v>
      </c>
      <c r="Q1345">
        <v>2.8218677180984102</v>
      </c>
    </row>
    <row r="1346" spans="1:17">
      <c r="A1346" t="s">
        <v>3761</v>
      </c>
      <c r="B1346" s="16" t="s">
        <v>3762</v>
      </c>
      <c r="C1346">
        <v>9.1457760436414492</v>
      </c>
      <c r="D1346">
        <v>9.0816956737855694</v>
      </c>
      <c r="E1346">
        <v>9.3671387686547707</v>
      </c>
      <c r="F1346">
        <v>9.0185248797220599</v>
      </c>
      <c r="G1346">
        <v>8.7303765559715902</v>
      </c>
      <c r="H1346">
        <v>7.40613767320548</v>
      </c>
      <c r="I1346">
        <v>9.5068658376204205</v>
      </c>
      <c r="J1346">
        <v>8.4610888741973707</v>
      </c>
      <c r="K1346">
        <v>9.4814572967295003</v>
      </c>
      <c r="L1346">
        <v>9.24839934667488</v>
      </c>
      <c r="M1346">
        <v>8.1604203295669997</v>
      </c>
      <c r="N1346">
        <v>7.79668997923301</v>
      </c>
      <c r="O1346">
        <v>8.2092915093210692</v>
      </c>
      <c r="P1346">
        <v>8.7982198567352103</v>
      </c>
      <c r="Q1346">
        <v>9.4541791636288703</v>
      </c>
    </row>
    <row r="1347" spans="1:17">
      <c r="A1347" t="s">
        <v>3763</v>
      </c>
      <c r="B1347" s="16" t="s">
        <v>3764</v>
      </c>
      <c r="C1347">
        <v>6.7748786480461201</v>
      </c>
      <c r="D1347">
        <v>6.5053514820953504</v>
      </c>
      <c r="E1347">
        <v>6.8867602326164601</v>
      </c>
      <c r="F1347">
        <v>6.0544979390529399</v>
      </c>
      <c r="G1347">
        <v>6.8056277865875003</v>
      </c>
      <c r="H1347">
        <v>4.7487521450918901</v>
      </c>
      <c r="I1347">
        <v>5.98191456634164</v>
      </c>
      <c r="J1347">
        <v>6.5438795617378203</v>
      </c>
      <c r="K1347">
        <v>6.53231920245815</v>
      </c>
      <c r="L1347">
        <v>6.5081444959114796</v>
      </c>
      <c r="M1347">
        <v>6.27668483199077</v>
      </c>
      <c r="N1347">
        <v>5.4781829866836604</v>
      </c>
      <c r="O1347">
        <v>5.6075132046638902</v>
      </c>
      <c r="P1347">
        <v>5.0248478020067502</v>
      </c>
      <c r="Q1347">
        <v>7.8374797051227896</v>
      </c>
    </row>
    <row r="1348" spans="1:17">
      <c r="A1348" t="s">
        <v>3765</v>
      </c>
      <c r="B1348" s="16" t="s">
        <v>3766</v>
      </c>
      <c r="C1348">
        <v>3.98283533271713</v>
      </c>
      <c r="D1348">
        <v>3.4870161193063098</v>
      </c>
      <c r="E1348">
        <v>3.6381873987360902</v>
      </c>
      <c r="F1348">
        <v>5.4684342013596101</v>
      </c>
      <c r="G1348">
        <v>4.2225520177193703</v>
      </c>
      <c r="H1348">
        <v>3.30825032505737</v>
      </c>
      <c r="I1348">
        <v>3.3100125595866299</v>
      </c>
      <c r="J1348">
        <v>2.8218677180984102</v>
      </c>
      <c r="K1348">
        <v>3.7184612093777498</v>
      </c>
      <c r="L1348">
        <v>4.1211419556762898</v>
      </c>
      <c r="M1348">
        <v>3.5380814202985702</v>
      </c>
      <c r="N1348">
        <v>5.8818201747363998</v>
      </c>
      <c r="O1348">
        <v>3.42420286852819</v>
      </c>
      <c r="P1348">
        <v>2.8218677180984102</v>
      </c>
      <c r="Q1348">
        <v>2.8218677180984102</v>
      </c>
    </row>
    <row r="1349" spans="1:17">
      <c r="A1349" t="s">
        <v>3767</v>
      </c>
      <c r="B1349" s="16" t="s">
        <v>3768</v>
      </c>
      <c r="C1349">
        <v>9.0081354898777004</v>
      </c>
      <c r="D1349">
        <v>8.7043309595555005</v>
      </c>
      <c r="E1349">
        <v>11.397760383487199</v>
      </c>
      <c r="F1349">
        <v>10.712181683817899</v>
      </c>
      <c r="G1349">
        <v>9.75388725113962</v>
      </c>
      <c r="H1349">
        <v>5.5076282639641203</v>
      </c>
      <c r="I1349">
        <v>9.3494727851367703</v>
      </c>
      <c r="J1349">
        <v>9.5850662622561895</v>
      </c>
      <c r="K1349">
        <v>9.2654175339820792</v>
      </c>
      <c r="L1349">
        <v>10.350803974138501</v>
      </c>
      <c r="M1349">
        <v>6.8834847399009602</v>
      </c>
      <c r="N1349">
        <v>8.7868928292538406</v>
      </c>
      <c r="O1349">
        <v>7.1557832742435403</v>
      </c>
      <c r="P1349">
        <v>6.96085789457518</v>
      </c>
      <c r="Q1349">
        <v>11.540328386016601</v>
      </c>
    </row>
    <row r="1350" spans="1:17">
      <c r="A1350" t="s">
        <v>3769</v>
      </c>
      <c r="B1350" s="16" t="e">
        <v>#N/A</v>
      </c>
      <c r="C1350">
        <v>8.8281062433691506</v>
      </c>
      <c r="D1350">
        <v>8.6282628350160699</v>
      </c>
      <c r="E1350">
        <v>8.6310059600713096</v>
      </c>
      <c r="F1350">
        <v>9.2939100621825403</v>
      </c>
      <c r="G1350">
        <v>8.7334335011761492</v>
      </c>
      <c r="H1350">
        <v>9.9167158974404295</v>
      </c>
      <c r="I1350">
        <v>9.0513418368112202</v>
      </c>
      <c r="J1350">
        <v>9.03131437635456</v>
      </c>
      <c r="K1350">
        <v>8.2263884404773897</v>
      </c>
      <c r="L1350">
        <v>8.4816083838079397</v>
      </c>
      <c r="M1350">
        <v>8.9422769208049697</v>
      </c>
      <c r="N1350">
        <v>9.4614257726948701</v>
      </c>
      <c r="O1350">
        <v>9.0289715016348406</v>
      </c>
      <c r="P1350">
        <v>9.5118685234167692</v>
      </c>
      <c r="Q1350">
        <v>5.09416193408443</v>
      </c>
    </row>
    <row r="1351" spans="1:17">
      <c r="A1351" t="s">
        <v>3770</v>
      </c>
      <c r="B1351" s="16" t="s">
        <v>3771</v>
      </c>
      <c r="C1351">
        <v>3.5040133865677898</v>
      </c>
      <c r="D1351">
        <v>3.8603343823973102</v>
      </c>
      <c r="E1351">
        <v>4.2015349465393896</v>
      </c>
      <c r="F1351">
        <v>4.4629136307985604</v>
      </c>
      <c r="G1351">
        <v>4.5695203052827997</v>
      </c>
      <c r="H1351">
        <v>3.50653555504317</v>
      </c>
      <c r="I1351">
        <v>4.8009391025067796</v>
      </c>
      <c r="J1351">
        <v>4.7455649477942696</v>
      </c>
      <c r="K1351">
        <v>4.3865415857412602</v>
      </c>
      <c r="L1351">
        <v>4.2633743974944602</v>
      </c>
      <c r="M1351">
        <v>4.3171680614900998</v>
      </c>
      <c r="N1351">
        <v>4.1706164353931596</v>
      </c>
      <c r="O1351">
        <v>4.2491040476565001</v>
      </c>
      <c r="P1351">
        <v>4.1712528320562896</v>
      </c>
      <c r="Q1351">
        <v>5.09416193408443</v>
      </c>
    </row>
    <row r="1352" spans="1:17">
      <c r="A1352" t="s">
        <v>3772</v>
      </c>
      <c r="B1352" s="16" t="s">
        <v>3773</v>
      </c>
      <c r="C1352">
        <v>4.2263167103073602</v>
      </c>
      <c r="D1352">
        <v>4.5537481491643197</v>
      </c>
      <c r="E1352">
        <v>5.7521813055947497</v>
      </c>
      <c r="F1352">
        <v>5.1400511332488898</v>
      </c>
      <c r="G1352">
        <v>4.4429501088137897</v>
      </c>
      <c r="H1352">
        <v>4.07504641393726</v>
      </c>
      <c r="I1352">
        <v>5.1197440703333399</v>
      </c>
      <c r="J1352">
        <v>5.0088657953609399</v>
      </c>
      <c r="K1352">
        <v>4.7603034491719001</v>
      </c>
      <c r="L1352">
        <v>5.4993619211439997</v>
      </c>
      <c r="M1352">
        <v>4.6554405993468704</v>
      </c>
      <c r="N1352">
        <v>4.5639913292833096</v>
      </c>
      <c r="O1352">
        <v>4.3028205748149997</v>
      </c>
      <c r="P1352">
        <v>4.5271021320563003</v>
      </c>
      <c r="Q1352">
        <v>5.09416193408443</v>
      </c>
    </row>
    <row r="1353" spans="1:17">
      <c r="A1353" t="s">
        <v>3774</v>
      </c>
      <c r="B1353" s="16" t="e">
        <v>#N/A</v>
      </c>
      <c r="C1353">
        <v>10.845147369083101</v>
      </c>
      <c r="D1353">
        <v>10.6023428554475</v>
      </c>
      <c r="E1353">
        <v>11.669971024199899</v>
      </c>
      <c r="F1353">
        <v>10.8962530517153</v>
      </c>
      <c r="G1353">
        <v>10.948836766005501</v>
      </c>
      <c r="H1353">
        <v>10.2359006805641</v>
      </c>
      <c r="I1353">
        <v>10.543526852030199</v>
      </c>
      <c r="J1353">
        <v>10.670861147699201</v>
      </c>
      <c r="K1353">
        <v>10.724501327435799</v>
      </c>
      <c r="L1353">
        <v>11.0659687232216</v>
      </c>
      <c r="M1353">
        <v>11.4072560253507</v>
      </c>
      <c r="N1353">
        <v>11.8381400010195</v>
      </c>
      <c r="O1353">
        <v>11.594756839414901</v>
      </c>
      <c r="P1353">
        <v>8.6666491639749506</v>
      </c>
      <c r="Q1353">
        <v>12.4674694681887</v>
      </c>
    </row>
    <row r="1354" spans="1:17">
      <c r="A1354" t="s">
        <v>3775</v>
      </c>
      <c r="B1354" s="16" t="e">
        <v>#N/A</v>
      </c>
      <c r="C1354">
        <v>3.5040133865677898</v>
      </c>
      <c r="D1354">
        <v>3.8603343823973102</v>
      </c>
      <c r="E1354">
        <v>3.4028894668404299</v>
      </c>
      <c r="F1354">
        <v>4.1611154638698196</v>
      </c>
      <c r="G1354">
        <v>2.8218677180984102</v>
      </c>
      <c r="H1354">
        <v>3.65660975244205</v>
      </c>
      <c r="I1354">
        <v>3.5089935751222501</v>
      </c>
      <c r="J1354">
        <v>3.6724961835054399</v>
      </c>
      <c r="K1354">
        <v>3.27554212654834</v>
      </c>
      <c r="L1354">
        <v>3.29479214013883</v>
      </c>
      <c r="M1354">
        <v>4.1590575299716699</v>
      </c>
      <c r="N1354">
        <v>4.3841781814921204</v>
      </c>
      <c r="O1354">
        <v>3.24931794675887</v>
      </c>
      <c r="P1354">
        <v>2.8218677180984102</v>
      </c>
      <c r="Q1354">
        <v>2.8218677180984102</v>
      </c>
    </row>
    <row r="1355" spans="1:17">
      <c r="A1355" t="s">
        <v>3776</v>
      </c>
      <c r="B1355" s="16" t="s">
        <v>3777</v>
      </c>
      <c r="C1355">
        <v>4.0706176854441196</v>
      </c>
      <c r="D1355">
        <v>3.6330127529723502</v>
      </c>
      <c r="E1355">
        <v>3.9618875914207199</v>
      </c>
      <c r="F1355">
        <v>3.6131889974304401</v>
      </c>
      <c r="G1355">
        <v>3.8309652426265099</v>
      </c>
      <c r="H1355">
        <v>2.8218677180984102</v>
      </c>
      <c r="I1355">
        <v>3.6595800418069002</v>
      </c>
      <c r="J1355">
        <v>3.4276433730071201</v>
      </c>
      <c r="K1355">
        <v>4.5878024687201</v>
      </c>
      <c r="L1355">
        <v>4.1211419556762898</v>
      </c>
      <c r="M1355">
        <v>3.6461416973015899</v>
      </c>
      <c r="N1355">
        <v>3.9019995236038798</v>
      </c>
      <c r="O1355">
        <v>3.6677309644704801</v>
      </c>
      <c r="P1355">
        <v>2.8218677180984102</v>
      </c>
      <c r="Q1355">
        <v>5.09416193408443</v>
      </c>
    </row>
    <row r="1356" spans="1:17">
      <c r="A1356" t="s">
        <v>3778</v>
      </c>
      <c r="B1356" s="16" t="s">
        <v>3779</v>
      </c>
      <c r="C1356">
        <v>7.3107711430327997</v>
      </c>
      <c r="D1356">
        <v>7.4469495762664897</v>
      </c>
      <c r="E1356">
        <v>7.6596891654395396</v>
      </c>
      <c r="F1356">
        <v>7.3668879754565504</v>
      </c>
      <c r="G1356">
        <v>7.6397078758824399</v>
      </c>
      <c r="H1356">
        <v>6.3945603718070796</v>
      </c>
      <c r="I1356">
        <v>7.1917397819167199</v>
      </c>
      <c r="J1356">
        <v>7.3608922044083904</v>
      </c>
      <c r="K1356">
        <v>7.4302363131994102</v>
      </c>
      <c r="L1356">
        <v>7.4243898353233204</v>
      </c>
      <c r="M1356">
        <v>7.0285726910881596</v>
      </c>
      <c r="N1356">
        <v>7.06801230014318</v>
      </c>
      <c r="O1356">
        <v>7.1366311506881104</v>
      </c>
      <c r="P1356">
        <v>6.8677578490009701</v>
      </c>
      <c r="Q1356">
        <v>8.48255560796823</v>
      </c>
    </row>
    <row r="1357" spans="1:17">
      <c r="A1357" t="s">
        <v>3780</v>
      </c>
      <c r="B1357" s="16" t="s">
        <v>3781</v>
      </c>
      <c r="C1357">
        <v>7.0101205561847397</v>
      </c>
      <c r="D1357">
        <v>6.9881484913982899</v>
      </c>
      <c r="E1357">
        <v>6.8434447610936902</v>
      </c>
      <c r="F1357">
        <v>6.6670749181327098</v>
      </c>
      <c r="G1357">
        <v>7.0806640379668</v>
      </c>
      <c r="H1357">
        <v>6.7411176955619103</v>
      </c>
      <c r="I1357">
        <v>7.0472842057842797</v>
      </c>
      <c r="J1357">
        <v>6.8039585878804196</v>
      </c>
      <c r="K1357">
        <v>7.0388581973165998</v>
      </c>
      <c r="L1357">
        <v>7.1864505480400602</v>
      </c>
      <c r="M1357">
        <v>6.7301417845111002</v>
      </c>
      <c r="N1357">
        <v>6.9071041636238304</v>
      </c>
      <c r="O1357">
        <v>7.0437114125072204</v>
      </c>
      <c r="P1357">
        <v>6.7232899141601701</v>
      </c>
      <c r="Q1357">
        <v>7.6950435514148801</v>
      </c>
    </row>
    <row r="1358" spans="1:17">
      <c r="A1358" t="s">
        <v>3782</v>
      </c>
      <c r="B1358" s="16" t="s">
        <v>3783</v>
      </c>
      <c r="C1358">
        <v>11.1880773434535</v>
      </c>
      <c r="D1358">
        <v>11.2465461862887</v>
      </c>
      <c r="E1358">
        <v>11.963715890798101</v>
      </c>
      <c r="F1358">
        <v>10.584111438283101</v>
      </c>
      <c r="G1358">
        <v>11.836554110313701</v>
      </c>
      <c r="H1358">
        <v>10.9086190436803</v>
      </c>
      <c r="I1358">
        <v>12.731267085716601</v>
      </c>
      <c r="J1358">
        <v>10.3159869392167</v>
      </c>
      <c r="K1358">
        <v>11.356383740871101</v>
      </c>
      <c r="L1358">
        <v>11.063903588954799</v>
      </c>
      <c r="M1358">
        <v>10.620795376759</v>
      </c>
      <c r="N1358">
        <v>11.698409524332201</v>
      </c>
      <c r="O1358">
        <v>11.2896146296233</v>
      </c>
      <c r="P1358">
        <v>11.2877821927057</v>
      </c>
      <c r="Q1358">
        <v>11.688521567239199</v>
      </c>
    </row>
    <row r="1359" spans="1:17">
      <c r="A1359" t="s">
        <v>3784</v>
      </c>
      <c r="B1359" s="16" t="e">
        <v>#N/A</v>
      </c>
      <c r="C1359">
        <v>5.9835742193669397</v>
      </c>
      <c r="D1359">
        <v>6.0310005479080901</v>
      </c>
      <c r="E1359">
        <v>6.0883257756658304</v>
      </c>
      <c r="F1359">
        <v>6.1015902381126503</v>
      </c>
      <c r="G1359">
        <v>5.9535011800267901</v>
      </c>
      <c r="H1359">
        <v>6.2314172070097102</v>
      </c>
      <c r="I1359">
        <v>6.1757623283627199</v>
      </c>
      <c r="J1359">
        <v>6.2499257068907896</v>
      </c>
      <c r="K1359">
        <v>6.1833404654740303</v>
      </c>
      <c r="L1359">
        <v>6.0506077336552</v>
      </c>
      <c r="M1359">
        <v>5.95309087267698</v>
      </c>
      <c r="N1359">
        <v>5.9022837325360298</v>
      </c>
      <c r="O1359">
        <v>6.0284038541843801</v>
      </c>
      <c r="P1359">
        <v>5.9824449333743104</v>
      </c>
      <c r="Q1359">
        <v>5.81282804418474</v>
      </c>
    </row>
    <row r="1360" spans="1:17">
      <c r="A1360" t="s">
        <v>3785</v>
      </c>
      <c r="B1360" s="16" t="s">
        <v>3786</v>
      </c>
      <c r="C1360">
        <v>4.1513583524311999</v>
      </c>
      <c r="D1360">
        <v>3.8603343823973102</v>
      </c>
      <c r="E1360">
        <v>4.96044362242744</v>
      </c>
      <c r="F1360">
        <v>3.7319397910766599</v>
      </c>
      <c r="G1360">
        <v>4.2225520177193703</v>
      </c>
      <c r="H1360">
        <v>5.0023896186610397</v>
      </c>
      <c r="I1360">
        <v>3.8937805799913501</v>
      </c>
      <c r="J1360">
        <v>4.94790803410966</v>
      </c>
      <c r="K1360">
        <v>4.2710437260841099</v>
      </c>
      <c r="L1360">
        <v>3.9560512465587201</v>
      </c>
      <c r="M1360">
        <v>5.0616059647101501</v>
      </c>
      <c r="N1360">
        <v>3.99991931403749</v>
      </c>
      <c r="O1360">
        <v>4.0021176285150997</v>
      </c>
      <c r="P1360">
        <v>2.8218677180984102</v>
      </c>
      <c r="Q1360">
        <v>5.81282804418474</v>
      </c>
    </row>
    <row r="1361" spans="1:17">
      <c r="A1361" t="s">
        <v>3787</v>
      </c>
      <c r="B1361" s="16" t="e">
        <v>#N/A</v>
      </c>
      <c r="C1361">
        <v>3.5040133865677898</v>
      </c>
      <c r="D1361">
        <v>3.7545556144430101</v>
      </c>
      <c r="E1361">
        <v>3.8152982058547602</v>
      </c>
      <c r="F1361">
        <v>3.2825265482838799</v>
      </c>
      <c r="G1361">
        <v>3.8309652426265099</v>
      </c>
      <c r="H1361">
        <v>3.50653555504317</v>
      </c>
      <c r="I1361">
        <v>4.3728229044696096</v>
      </c>
      <c r="J1361">
        <v>4.1999986398891203</v>
      </c>
      <c r="K1361">
        <v>3.99457577781329</v>
      </c>
      <c r="L1361">
        <v>3.9560512465587201</v>
      </c>
      <c r="M1361">
        <v>4.21436379980989</v>
      </c>
      <c r="N1361">
        <v>3.31389066967124</v>
      </c>
      <c r="O1361">
        <v>4.4501242258791596</v>
      </c>
      <c r="P1361">
        <v>3.3893867502571098</v>
      </c>
      <c r="Q1361">
        <v>2.8218677180984102</v>
      </c>
    </row>
    <row r="1362" spans="1:17">
      <c r="A1362" t="s">
        <v>3788</v>
      </c>
      <c r="B1362" s="16" t="s">
        <v>3789</v>
      </c>
      <c r="C1362">
        <v>7.3253598602789296</v>
      </c>
      <c r="D1362">
        <v>7.4019073443896799</v>
      </c>
      <c r="E1362">
        <v>8.0180341608702506</v>
      </c>
      <c r="F1362">
        <v>7.6853755270367996</v>
      </c>
      <c r="G1362">
        <v>7.2442399160463804</v>
      </c>
      <c r="H1362">
        <v>8.0915100088600909</v>
      </c>
      <c r="I1362">
        <v>7.2627113445187401</v>
      </c>
      <c r="J1362">
        <v>7.5286852090722904</v>
      </c>
      <c r="K1362">
        <v>6.9342926729257197</v>
      </c>
      <c r="L1362">
        <v>7.3584022107182898</v>
      </c>
      <c r="M1362">
        <v>7.3244183972135</v>
      </c>
      <c r="N1362">
        <v>7.2914316577410601</v>
      </c>
      <c r="O1362">
        <v>7.7158707854648396</v>
      </c>
      <c r="P1362">
        <v>7.42914401366719</v>
      </c>
      <c r="Q1362">
        <v>5.81282804418474</v>
      </c>
    </row>
    <row r="1363" spans="1:17">
      <c r="A1363" t="s">
        <v>3790</v>
      </c>
      <c r="B1363" s="16" t="s">
        <v>3791</v>
      </c>
      <c r="C1363">
        <v>6.5441645960174801</v>
      </c>
      <c r="D1363">
        <v>6.4930776432046997</v>
      </c>
      <c r="E1363">
        <v>6.6887898835754704</v>
      </c>
      <c r="F1363">
        <v>6.6566652448444597</v>
      </c>
      <c r="G1363">
        <v>6.72157228308612</v>
      </c>
      <c r="H1363">
        <v>7.1577378228689899</v>
      </c>
      <c r="I1363">
        <v>6.8965999036849004</v>
      </c>
      <c r="J1363">
        <v>6.6111272488042498</v>
      </c>
      <c r="K1363">
        <v>6.8124360013922098</v>
      </c>
      <c r="L1363">
        <v>6.8050770150438096</v>
      </c>
      <c r="M1363">
        <v>6.6468296666851296</v>
      </c>
      <c r="N1363">
        <v>6.2434134649689499</v>
      </c>
      <c r="O1363">
        <v>6.8611467958757499</v>
      </c>
      <c r="P1363">
        <v>7.2512976857525899</v>
      </c>
      <c r="Q1363">
        <v>2.8218677180984102</v>
      </c>
    </row>
    <row r="1364" spans="1:17">
      <c r="A1364" t="s">
        <v>3792</v>
      </c>
      <c r="B1364" s="16" t="s">
        <v>3793</v>
      </c>
      <c r="C1364">
        <v>8.0940329451709498</v>
      </c>
      <c r="D1364">
        <v>8.0614306876164292</v>
      </c>
      <c r="E1364">
        <v>7.9852933282812497</v>
      </c>
      <c r="F1364">
        <v>8.3057684187612892</v>
      </c>
      <c r="G1364">
        <v>8.0802496710528793</v>
      </c>
      <c r="H1364">
        <v>8.4065322520301393</v>
      </c>
      <c r="I1364">
        <v>8.1727477804035704</v>
      </c>
      <c r="J1364">
        <v>8.2613482711384201</v>
      </c>
      <c r="K1364">
        <v>8.2263884404773897</v>
      </c>
      <c r="L1364">
        <v>8.1604818169018305</v>
      </c>
      <c r="M1364">
        <v>8.1753008172404797</v>
      </c>
      <c r="N1364">
        <v>8.6593242564308106</v>
      </c>
      <c r="O1364">
        <v>8.3008575790524599</v>
      </c>
      <c r="P1364">
        <v>8.2756875406830996</v>
      </c>
      <c r="Q1364">
        <v>7.6950435514148801</v>
      </c>
    </row>
    <row r="1365" spans="1:17">
      <c r="A1365" t="s">
        <v>3794</v>
      </c>
      <c r="B1365" s="16" t="s">
        <v>3795</v>
      </c>
      <c r="C1365">
        <v>4.8751772763815904</v>
      </c>
      <c r="D1365">
        <v>5.3929301417275104</v>
      </c>
      <c r="E1365">
        <v>4.3035359899866696</v>
      </c>
      <c r="F1365">
        <v>4.4086599646307301</v>
      </c>
      <c r="G1365">
        <v>4.4429501088137897</v>
      </c>
      <c r="H1365">
        <v>4.5998748125578501</v>
      </c>
      <c r="I1365">
        <v>4.92982830720526</v>
      </c>
      <c r="J1365">
        <v>4.5040669171042298</v>
      </c>
      <c r="K1365">
        <v>4.7193737720337401</v>
      </c>
      <c r="L1365">
        <v>4.3892426656840904</v>
      </c>
      <c r="M1365">
        <v>4.0387673383778999</v>
      </c>
      <c r="N1365">
        <v>3.79229116939824</v>
      </c>
      <c r="O1365">
        <v>4.8066714880220998</v>
      </c>
      <c r="P1365">
        <v>5.2164652043888102</v>
      </c>
      <c r="Q1365">
        <v>2.8218677180984102</v>
      </c>
    </row>
    <row r="1366" spans="1:17">
      <c r="A1366" t="s">
        <v>3796</v>
      </c>
      <c r="B1366" s="16" t="s">
        <v>3797</v>
      </c>
      <c r="C1366">
        <v>9.2080013049729104</v>
      </c>
      <c r="D1366">
        <v>9.0528920198440392</v>
      </c>
      <c r="E1366">
        <v>12.1289614427454</v>
      </c>
      <c r="F1366">
        <v>10.443554180044901</v>
      </c>
      <c r="G1366">
        <v>11.4422886621205</v>
      </c>
      <c r="H1366">
        <v>8.7103335853044896</v>
      </c>
      <c r="I1366">
        <v>9.3566852228914907</v>
      </c>
      <c r="J1366">
        <v>12.0347309706109</v>
      </c>
      <c r="K1366">
        <v>9.3489045534610202</v>
      </c>
      <c r="L1366">
        <v>9.4050793702701192</v>
      </c>
      <c r="M1366">
        <v>9.4719559624183702</v>
      </c>
      <c r="N1366">
        <v>10.1370159610199</v>
      </c>
      <c r="O1366">
        <v>10.711399699376001</v>
      </c>
      <c r="P1366">
        <v>8.6508185249041496</v>
      </c>
      <c r="Q1366">
        <v>12.109047978624501</v>
      </c>
    </row>
    <row r="1367" spans="1:17">
      <c r="A1367" t="s">
        <v>3798</v>
      </c>
      <c r="B1367" s="16" t="e">
        <v>#N/A</v>
      </c>
      <c r="C1367">
        <v>5.5513602268050501</v>
      </c>
      <c r="D1367">
        <v>5.3377706331943697</v>
      </c>
      <c r="E1367">
        <v>5.8141048855267101</v>
      </c>
      <c r="F1367">
        <v>5.4189288652495504</v>
      </c>
      <c r="G1367">
        <v>5.6721004826633701</v>
      </c>
      <c r="H1367">
        <v>5.2146805303532302</v>
      </c>
      <c r="I1367">
        <v>5.43372981984401</v>
      </c>
      <c r="J1367">
        <v>4.8507352198443803</v>
      </c>
      <c r="K1367">
        <v>5.81396477862459</v>
      </c>
      <c r="L1367">
        <v>5.6193000299912201</v>
      </c>
      <c r="M1367">
        <v>5.7742918496395301</v>
      </c>
      <c r="N1367">
        <v>5.3328764695189896</v>
      </c>
      <c r="O1367">
        <v>5.9566877393092801</v>
      </c>
      <c r="P1367">
        <v>5.2164652043888102</v>
      </c>
      <c r="Q1367">
        <v>8.0859864702427604</v>
      </c>
    </row>
    <row r="1368" spans="1:17">
      <c r="A1368" t="s">
        <v>3799</v>
      </c>
      <c r="B1368" s="16" t="s">
        <v>3800</v>
      </c>
      <c r="C1368">
        <v>3.5040133865677898</v>
      </c>
      <c r="D1368">
        <v>3.6330127529723502</v>
      </c>
      <c r="E1368">
        <v>3.4028894668404299</v>
      </c>
      <c r="F1368">
        <v>2.8218677180984102</v>
      </c>
      <c r="G1368">
        <v>2.8218677180984102</v>
      </c>
      <c r="H1368">
        <v>2.8218677180984102</v>
      </c>
      <c r="I1368">
        <v>3.3100125595866299</v>
      </c>
      <c r="J1368">
        <v>2.8218677180984102</v>
      </c>
      <c r="K1368">
        <v>3.4608708703561399</v>
      </c>
      <c r="L1368">
        <v>2.8218677180984102</v>
      </c>
      <c r="M1368">
        <v>3.23818724324593</v>
      </c>
      <c r="N1368">
        <v>2.8218677180984102</v>
      </c>
      <c r="O1368">
        <v>3.42420286852819</v>
      </c>
      <c r="P1368">
        <v>3.6194497939779602</v>
      </c>
      <c r="Q1368">
        <v>2.8218677180984102</v>
      </c>
    </row>
    <row r="1369" spans="1:17">
      <c r="A1369" t="s">
        <v>3801</v>
      </c>
      <c r="B1369" s="16" t="e">
        <v>#N/A</v>
      </c>
      <c r="C1369">
        <v>4.4246742892055497</v>
      </c>
      <c r="D1369">
        <v>4.3876263279161201</v>
      </c>
      <c r="E1369">
        <v>4.7777046060070401</v>
      </c>
      <c r="F1369">
        <v>4.7023883921396203</v>
      </c>
      <c r="G1369">
        <v>5.0185235057095401</v>
      </c>
      <c r="H1369">
        <v>3.9869852489372102</v>
      </c>
      <c r="I1369">
        <v>4.2360017113942803</v>
      </c>
      <c r="J1369">
        <v>4.0085972383706396</v>
      </c>
      <c r="K1369">
        <v>4.5878024687201</v>
      </c>
      <c r="L1369">
        <v>4.9878555821396704</v>
      </c>
      <c r="M1369">
        <v>4.69174350335686</v>
      </c>
      <c r="N1369">
        <v>5.02390968106456</v>
      </c>
      <c r="O1369">
        <v>3.9295289699043701</v>
      </c>
      <c r="P1369">
        <v>4.3630835021106398</v>
      </c>
      <c r="Q1369">
        <v>6.2843132996066204</v>
      </c>
    </row>
    <row r="1370" spans="1:17">
      <c r="A1370" t="s">
        <v>3802</v>
      </c>
      <c r="B1370" s="16" t="s">
        <v>3803</v>
      </c>
      <c r="C1370">
        <v>7.3325990548343798</v>
      </c>
      <c r="D1370">
        <v>7.2357921293189102</v>
      </c>
      <c r="E1370">
        <v>7.1343226895372398</v>
      </c>
      <c r="F1370">
        <v>7.6281324526172201</v>
      </c>
      <c r="G1370">
        <v>7.1186589192248002</v>
      </c>
      <c r="H1370">
        <v>7.8232547837607704</v>
      </c>
      <c r="I1370">
        <v>7.7201520565501198</v>
      </c>
      <c r="J1370">
        <v>7.9429707905661404</v>
      </c>
      <c r="K1370">
        <v>7.2809824809489498</v>
      </c>
      <c r="L1370">
        <v>7.4936409614068102</v>
      </c>
      <c r="M1370">
        <v>7.7945782694875998</v>
      </c>
      <c r="N1370">
        <v>7.5178495561431902</v>
      </c>
      <c r="O1370">
        <v>7.8820218970094302</v>
      </c>
      <c r="P1370">
        <v>7.9530256707027496</v>
      </c>
      <c r="Q1370">
        <v>5.81282804418474</v>
      </c>
    </row>
    <row r="1371" spans="1:17">
      <c r="A1371" t="s">
        <v>3804</v>
      </c>
      <c r="B1371" s="16" t="s">
        <v>3805</v>
      </c>
      <c r="C1371">
        <v>6.6641738070979804</v>
      </c>
      <c r="D1371">
        <v>6.61130647324664</v>
      </c>
      <c r="E1371">
        <v>6.78357369797342</v>
      </c>
      <c r="F1371">
        <v>6.8333429567598296</v>
      </c>
      <c r="G1371">
        <v>6.8172425418901597</v>
      </c>
      <c r="H1371">
        <v>6.8672647865190601</v>
      </c>
      <c r="I1371">
        <v>6.6118666184956396</v>
      </c>
      <c r="J1371">
        <v>6.4313468883680898</v>
      </c>
      <c r="K1371">
        <v>6.3180248202158298</v>
      </c>
      <c r="L1371">
        <v>6.7951119533207596</v>
      </c>
      <c r="M1371">
        <v>6.9818229059285004</v>
      </c>
      <c r="N1371">
        <v>6.8352115657356096</v>
      </c>
      <c r="O1371">
        <v>7.0160187592410503</v>
      </c>
      <c r="P1371">
        <v>6.5961905188862699</v>
      </c>
      <c r="Q1371">
        <v>5.81282804418474</v>
      </c>
    </row>
    <row r="1372" spans="1:17">
      <c r="A1372" t="s">
        <v>3806</v>
      </c>
      <c r="B1372" s="16" t="e">
        <v>#N/A</v>
      </c>
      <c r="C1372">
        <v>3.7779852140208301</v>
      </c>
      <c r="D1372">
        <v>3.9548310731697001</v>
      </c>
      <c r="E1372">
        <v>4.0887687455453801</v>
      </c>
      <c r="F1372">
        <v>4.0892058755412499</v>
      </c>
      <c r="G1372">
        <v>4.6281296811809298</v>
      </c>
      <c r="H1372">
        <v>4.3015284866045098</v>
      </c>
      <c r="I1372">
        <v>4.30650913402902</v>
      </c>
      <c r="J1372">
        <v>4.1999986398891203</v>
      </c>
      <c r="K1372">
        <v>3.6013796825057902</v>
      </c>
      <c r="L1372">
        <v>4.6061367415952201</v>
      </c>
      <c r="M1372">
        <v>4.2669672077812901</v>
      </c>
      <c r="N1372">
        <v>4.2465073090516299</v>
      </c>
      <c r="O1372">
        <v>3.9295289699043701</v>
      </c>
      <c r="P1372">
        <v>3.6194497939779602</v>
      </c>
      <c r="Q1372">
        <v>2.8218677180984102</v>
      </c>
    </row>
    <row r="1373" spans="1:17">
      <c r="A1373" t="s">
        <v>3807</v>
      </c>
      <c r="B1373" s="16" t="e">
        <v>#N/A</v>
      </c>
      <c r="C1373">
        <v>6.7094894782855796</v>
      </c>
      <c r="D1373">
        <v>6.7099380949169003</v>
      </c>
      <c r="E1373">
        <v>6.43959429717279</v>
      </c>
      <c r="F1373">
        <v>6.84254687656904</v>
      </c>
      <c r="G1373">
        <v>6.2408034171745701</v>
      </c>
      <c r="H1373">
        <v>6.5659659380906303</v>
      </c>
      <c r="I1373">
        <v>6.0555222887526101</v>
      </c>
      <c r="J1373">
        <v>6.09679702477088</v>
      </c>
      <c r="K1373">
        <v>5.1105762950505103</v>
      </c>
      <c r="L1373">
        <v>7.1242327011839803</v>
      </c>
      <c r="M1373">
        <v>6.6807395065339898</v>
      </c>
      <c r="N1373">
        <v>7.2287789541476197</v>
      </c>
      <c r="O1373">
        <v>7.5377631874422901</v>
      </c>
      <c r="P1373">
        <v>6.0078251400104499</v>
      </c>
      <c r="Q1373">
        <v>6.9204191934356096</v>
      </c>
    </row>
    <row r="1374" spans="1:17">
      <c r="A1374" t="s">
        <v>3808</v>
      </c>
      <c r="B1374" s="16" t="s">
        <v>3809</v>
      </c>
      <c r="C1374">
        <v>7.7550342632277598</v>
      </c>
      <c r="D1374">
        <v>7.5149974568881897</v>
      </c>
      <c r="E1374">
        <v>7.5111119836653399</v>
      </c>
      <c r="F1374">
        <v>7.4352641307915803</v>
      </c>
      <c r="G1374">
        <v>7.8289416707684198</v>
      </c>
      <c r="H1374">
        <v>6.7737121995988696</v>
      </c>
      <c r="I1374">
        <v>7.7145433049505403</v>
      </c>
      <c r="J1374">
        <v>7.3384711878900699</v>
      </c>
      <c r="K1374">
        <v>7.7844810546957897</v>
      </c>
      <c r="L1374">
        <v>7.7721726373851698</v>
      </c>
      <c r="M1374">
        <v>7.5284662044956399</v>
      </c>
      <c r="N1374">
        <v>7.4780235210135499</v>
      </c>
      <c r="O1374">
        <v>7.2478896704664404</v>
      </c>
      <c r="P1374">
        <v>6.9348693486336597</v>
      </c>
      <c r="Q1374">
        <v>8.7216113394761106</v>
      </c>
    </row>
    <row r="1375" spans="1:17">
      <c r="A1375" t="s">
        <v>3810</v>
      </c>
      <c r="B1375" s="16" t="e">
        <v>#N/A</v>
      </c>
      <c r="C1375">
        <v>3.98283533271713</v>
      </c>
      <c r="D1375">
        <v>4.3876263279161201</v>
      </c>
      <c r="E1375">
        <v>3.9618875914207199</v>
      </c>
      <c r="F1375">
        <v>4.7451440705926098</v>
      </c>
      <c r="G1375">
        <v>5.0599536599459096</v>
      </c>
      <c r="H1375">
        <v>4.8389910929935898</v>
      </c>
      <c r="I1375">
        <v>4.8009391025067796</v>
      </c>
      <c r="J1375">
        <v>5.0088657953609399</v>
      </c>
      <c r="K1375">
        <v>4.3302743077434496</v>
      </c>
      <c r="L1375">
        <v>4.2633743974944602</v>
      </c>
      <c r="M1375">
        <v>4.5395912486649097</v>
      </c>
      <c r="N1375">
        <v>4.1706164353931596</v>
      </c>
      <c r="O1375">
        <v>4.1926070449996002</v>
      </c>
      <c r="P1375">
        <v>4.6013142303928598</v>
      </c>
      <c r="Q1375">
        <v>2.8218677180984102</v>
      </c>
    </row>
    <row r="1376" spans="1:17">
      <c r="A1376" t="s">
        <v>3811</v>
      </c>
      <c r="B1376" s="16" t="e">
        <v>#N/A</v>
      </c>
      <c r="C1376">
        <v>8.9052613098975897</v>
      </c>
      <c r="D1376">
        <v>8.9738772362684909</v>
      </c>
      <c r="E1376">
        <v>8.9419168016051707</v>
      </c>
      <c r="F1376">
        <v>8.4174058275497607</v>
      </c>
      <c r="G1376">
        <v>9.2101296065564906</v>
      </c>
      <c r="H1376">
        <v>10.4954792236915</v>
      </c>
      <c r="I1376">
        <v>10.894511363872301</v>
      </c>
      <c r="J1376">
        <v>10.565807360632901</v>
      </c>
      <c r="K1376">
        <v>9.9375653649438398</v>
      </c>
      <c r="L1376">
        <v>10.672163397050101</v>
      </c>
      <c r="M1376">
        <v>10.548958727450399</v>
      </c>
      <c r="N1376">
        <v>9.6743497396150797</v>
      </c>
      <c r="O1376">
        <v>10.7781586726641</v>
      </c>
      <c r="P1376">
        <v>9.8535284366372409</v>
      </c>
      <c r="Q1376">
        <v>9.1612412986063401</v>
      </c>
    </row>
    <row r="1377" spans="1:17">
      <c r="A1377" t="s">
        <v>3812</v>
      </c>
      <c r="B1377" s="16" t="s">
        <v>3813</v>
      </c>
      <c r="C1377">
        <v>4.8324495657597604</v>
      </c>
      <c r="D1377">
        <v>4.4456530885114001</v>
      </c>
      <c r="E1377">
        <v>4.3035359899866696</v>
      </c>
      <c r="F1377">
        <v>4.6581111746450903</v>
      </c>
      <c r="G1377">
        <v>4.5695203052827997</v>
      </c>
      <c r="H1377">
        <v>5.5076282639641203</v>
      </c>
      <c r="I1377">
        <v>5.0470377433929201</v>
      </c>
      <c r="J1377">
        <v>4.8166378297689096</v>
      </c>
      <c r="K1377">
        <v>4.8383826859307302</v>
      </c>
      <c r="L1377">
        <v>4.5026429490879796</v>
      </c>
      <c r="M1377">
        <v>5.1141768100933502</v>
      </c>
      <c r="N1377">
        <v>4.9846796155147501</v>
      </c>
      <c r="O1377">
        <v>5.3368598019304798</v>
      </c>
      <c r="P1377">
        <v>4.7374550361106396</v>
      </c>
      <c r="Q1377">
        <v>2.8218677180984102</v>
      </c>
    </row>
    <row r="1378" spans="1:17">
      <c r="A1378" t="s">
        <v>3814</v>
      </c>
      <c r="B1378" s="16" t="s">
        <v>3815</v>
      </c>
      <c r="C1378">
        <v>6.8875098120992702</v>
      </c>
      <c r="D1378">
        <v>6.5884315520733496</v>
      </c>
      <c r="E1378">
        <v>6.2748053550712104</v>
      </c>
      <c r="F1378">
        <v>6.6670749181327098</v>
      </c>
      <c r="G1378">
        <v>6.6839789347614902</v>
      </c>
      <c r="H1378">
        <v>7.6877466963161201</v>
      </c>
      <c r="I1378">
        <v>7.2931626639522102</v>
      </c>
      <c r="J1378">
        <v>7.1059607573180203</v>
      </c>
      <c r="K1378">
        <v>7.06955630629776</v>
      </c>
      <c r="L1378">
        <v>6.8634530912736</v>
      </c>
      <c r="M1378">
        <v>6.9474715740207804</v>
      </c>
      <c r="N1378">
        <v>6.8457055562953402</v>
      </c>
      <c r="O1378">
        <v>7.0090112325606002</v>
      </c>
      <c r="P1378">
        <v>6.9989780827264001</v>
      </c>
      <c r="Q1378">
        <v>5.09416193408443</v>
      </c>
    </row>
    <row r="1379" spans="1:17">
      <c r="A1379" t="s">
        <v>3816</v>
      </c>
      <c r="B1379" s="16" t="s">
        <v>3817</v>
      </c>
      <c r="C1379">
        <v>7.4302962784847004</v>
      </c>
      <c r="D1379">
        <v>7.2357921293189102</v>
      </c>
      <c r="E1379">
        <v>7.0352413670756002</v>
      </c>
      <c r="F1379">
        <v>6.5593971610881399</v>
      </c>
      <c r="G1379">
        <v>6.98102650971747</v>
      </c>
      <c r="H1379">
        <v>5.6573806008778602</v>
      </c>
      <c r="I1379">
        <v>6.4449338523884396</v>
      </c>
      <c r="J1379">
        <v>6.3548081427592003</v>
      </c>
      <c r="K1379">
        <v>7.1861750931338202</v>
      </c>
      <c r="L1379">
        <v>6.6588220656313899</v>
      </c>
      <c r="M1379">
        <v>6.6295680343027197</v>
      </c>
      <c r="N1379">
        <v>6.8352115657356096</v>
      </c>
      <c r="O1379">
        <v>6.8533373478556303</v>
      </c>
      <c r="P1379">
        <v>6.2813702146298303</v>
      </c>
      <c r="Q1379">
        <v>8.5667227177791094</v>
      </c>
    </row>
    <row r="1380" spans="1:17">
      <c r="A1380" t="s">
        <v>3818</v>
      </c>
      <c r="B1380" s="16" t="s">
        <v>3819</v>
      </c>
      <c r="C1380">
        <v>9.3429376216126307</v>
      </c>
      <c r="D1380">
        <v>9.3672086370580896</v>
      </c>
      <c r="E1380">
        <v>9.5858822213562593</v>
      </c>
      <c r="F1380">
        <v>8.6362527799482507</v>
      </c>
      <c r="G1380">
        <v>8.7844338551725905</v>
      </c>
      <c r="H1380">
        <v>9.0609486816967593</v>
      </c>
      <c r="I1380">
        <v>9.7899783294882408</v>
      </c>
      <c r="J1380">
        <v>9.4467474736911505</v>
      </c>
      <c r="K1380">
        <v>9.9663192529014601</v>
      </c>
      <c r="L1380">
        <v>9.3803962828146101</v>
      </c>
      <c r="M1380">
        <v>8.9088473106191</v>
      </c>
      <c r="N1380">
        <v>8.2390217207285605</v>
      </c>
      <c r="O1380">
        <v>8.8272394823318496</v>
      </c>
      <c r="P1380">
        <v>9.3595316614651392</v>
      </c>
      <c r="Q1380">
        <v>7.3593062614465703</v>
      </c>
    </row>
    <row r="1381" spans="1:17">
      <c r="A1381" t="s">
        <v>3820</v>
      </c>
      <c r="B1381" s="16" t="s">
        <v>3821</v>
      </c>
      <c r="C1381">
        <v>4.6454443926476303</v>
      </c>
      <c r="D1381">
        <v>4.3876263279161201</v>
      </c>
      <c r="E1381">
        <v>4.5638886729124497</v>
      </c>
      <c r="F1381">
        <v>3.2825265482838799</v>
      </c>
      <c r="G1381">
        <v>4.37414671474383</v>
      </c>
      <c r="H1381">
        <v>3.65660975244205</v>
      </c>
      <c r="I1381">
        <v>4.16059535596606</v>
      </c>
      <c r="J1381">
        <v>3.7696016503418699</v>
      </c>
      <c r="K1381">
        <v>4.5405942945665601</v>
      </c>
      <c r="L1381">
        <v>4.1211419556762898</v>
      </c>
      <c r="M1381">
        <v>4.2669672077812901</v>
      </c>
      <c r="N1381">
        <v>3.5144020463037902</v>
      </c>
      <c r="O1381">
        <v>3.5569664057961599</v>
      </c>
      <c r="P1381">
        <v>4.1712528320562896</v>
      </c>
      <c r="Q1381">
        <v>2.8218677180984102</v>
      </c>
    </row>
    <row r="1382" spans="1:17">
      <c r="A1382" t="s">
        <v>3822</v>
      </c>
      <c r="B1382" s="16" t="s">
        <v>3823</v>
      </c>
      <c r="C1382">
        <v>6.9454052174376804</v>
      </c>
      <c r="D1382">
        <v>7.0972439534988903</v>
      </c>
      <c r="E1382">
        <v>6.2077204724516397</v>
      </c>
      <c r="F1382">
        <v>6.9053693654613397</v>
      </c>
      <c r="G1382">
        <v>6.7582024653551098</v>
      </c>
      <c r="H1382">
        <v>7.1160517477703298</v>
      </c>
      <c r="I1382">
        <v>6.8965999036849004</v>
      </c>
      <c r="J1382">
        <v>6.4629296012030801</v>
      </c>
      <c r="K1382">
        <v>7.0846625010167097</v>
      </c>
      <c r="L1382">
        <v>7.0920823372501003</v>
      </c>
      <c r="M1382">
        <v>7.1053322250166104</v>
      </c>
      <c r="N1382">
        <v>6.8767338364790396</v>
      </c>
      <c r="O1382">
        <v>7.2597360273663902</v>
      </c>
      <c r="P1382">
        <v>7.5621983133254398</v>
      </c>
      <c r="Q1382">
        <v>6.6375058506955904</v>
      </c>
    </row>
    <row r="1383" spans="1:17">
      <c r="A1383" t="s">
        <v>3824</v>
      </c>
      <c r="B1383" s="16" t="s">
        <v>3825</v>
      </c>
      <c r="C1383">
        <v>4.2263167103073602</v>
      </c>
      <c r="D1383">
        <v>4.1931807688815699</v>
      </c>
      <c r="E1383">
        <v>3.6381873987360902</v>
      </c>
      <c r="F1383">
        <v>3.4706286095040801</v>
      </c>
      <c r="G1383">
        <v>3.8309652426265099</v>
      </c>
      <c r="H1383">
        <v>3.65660975244205</v>
      </c>
      <c r="I1383">
        <v>3.6595800418069002</v>
      </c>
      <c r="J1383">
        <v>3.5611359966351301</v>
      </c>
      <c r="K1383">
        <v>3.7184612093777498</v>
      </c>
      <c r="L1383">
        <v>3.7555759297476698</v>
      </c>
      <c r="M1383">
        <v>3.7404257728686199</v>
      </c>
      <c r="N1383">
        <v>3.79229116939824</v>
      </c>
      <c r="O1383">
        <v>3.6677309644704801</v>
      </c>
      <c r="P1383">
        <v>3.7927642367557501</v>
      </c>
      <c r="Q1383">
        <v>2.8218677180984102</v>
      </c>
    </row>
    <row r="1384" spans="1:17">
      <c r="A1384" t="s">
        <v>3826</v>
      </c>
      <c r="B1384" s="16" t="s">
        <v>3827</v>
      </c>
      <c r="C1384">
        <v>6.2988391187184796</v>
      </c>
      <c r="D1384">
        <v>6.1768758760752398</v>
      </c>
      <c r="E1384">
        <v>5.8440669982677802</v>
      </c>
      <c r="F1384">
        <v>6.2199992020099701</v>
      </c>
      <c r="G1384">
        <v>6.3572259687739301</v>
      </c>
      <c r="H1384">
        <v>6.0107414084998103</v>
      </c>
      <c r="I1384">
        <v>6.2243210452346904</v>
      </c>
      <c r="J1384">
        <v>5.9250173106924402</v>
      </c>
      <c r="K1384">
        <v>6.9426125990962504</v>
      </c>
      <c r="L1384">
        <v>6.5562240086410197</v>
      </c>
      <c r="M1384">
        <v>5.7900959904734401</v>
      </c>
      <c r="N1384">
        <v>5.1350388086703704</v>
      </c>
      <c r="O1384">
        <v>5.98581415080033</v>
      </c>
      <c r="P1384">
        <v>6.1737439525172801</v>
      </c>
      <c r="Q1384">
        <v>5.81282804418474</v>
      </c>
    </row>
    <row r="1385" spans="1:17">
      <c r="A1385" t="s">
        <v>3828</v>
      </c>
      <c r="B1385" s="16" t="s">
        <v>3829</v>
      </c>
      <c r="C1385">
        <v>8.5184345784072004</v>
      </c>
      <c r="D1385">
        <v>8.5655457285116192</v>
      </c>
      <c r="E1385">
        <v>8.2228824023874001</v>
      </c>
      <c r="F1385">
        <v>8.1702516828420695</v>
      </c>
      <c r="G1385">
        <v>8.4209484420642795</v>
      </c>
      <c r="H1385">
        <v>8.7434915719627497</v>
      </c>
      <c r="I1385">
        <v>8.6547368426829294</v>
      </c>
      <c r="J1385">
        <v>8.4243572430388198</v>
      </c>
      <c r="K1385">
        <v>8.5667919009492994</v>
      </c>
      <c r="L1385">
        <v>8.7440691438204805</v>
      </c>
      <c r="M1385">
        <v>8.3843911305650405</v>
      </c>
      <c r="N1385">
        <v>8.4248792884201595</v>
      </c>
      <c r="O1385">
        <v>8.4656423297235506</v>
      </c>
      <c r="P1385">
        <v>8.9253769651163601</v>
      </c>
      <c r="Q1385">
        <v>8.6462459446333604</v>
      </c>
    </row>
    <row r="1386" spans="1:17">
      <c r="A1386" t="s">
        <v>3830</v>
      </c>
      <c r="B1386" s="16" t="s">
        <v>3831</v>
      </c>
      <c r="C1386">
        <v>5.8470053502229398</v>
      </c>
      <c r="D1386">
        <v>5.6396332121204704</v>
      </c>
      <c r="E1386">
        <v>4.3035359899866696</v>
      </c>
      <c r="F1386">
        <v>4.6581111746450903</v>
      </c>
      <c r="G1386">
        <v>5.9953604944039602</v>
      </c>
      <c r="H1386">
        <v>5.18156933842931</v>
      </c>
      <c r="I1386">
        <v>5.4054102752163304</v>
      </c>
      <c r="J1386">
        <v>4.5040669171042298</v>
      </c>
      <c r="K1386">
        <v>6.4874077146131803</v>
      </c>
      <c r="L1386">
        <v>4.9506536519942301</v>
      </c>
      <c r="M1386">
        <v>5.4539067964059598</v>
      </c>
      <c r="N1386">
        <v>5.7747602614263602</v>
      </c>
      <c r="O1386">
        <v>5.4684386242281002</v>
      </c>
      <c r="P1386">
        <v>5.8197066879617596</v>
      </c>
      <c r="Q1386">
        <v>5.09416193408443</v>
      </c>
    </row>
    <row r="1387" spans="1:17">
      <c r="A1387" t="s">
        <v>3832</v>
      </c>
      <c r="B1387" s="16" t="s">
        <v>3833</v>
      </c>
      <c r="C1387">
        <v>6.7641859494663601</v>
      </c>
      <c r="D1387">
        <v>6.2663873915801203</v>
      </c>
      <c r="E1387">
        <v>7.04800723539954</v>
      </c>
      <c r="F1387">
        <v>7.0710305154404098</v>
      </c>
      <c r="G1387">
        <v>7.2269582735026701</v>
      </c>
      <c r="H1387">
        <v>4.8818202206169596</v>
      </c>
      <c r="I1387">
        <v>5.9436150510419798</v>
      </c>
      <c r="J1387">
        <v>5.6009009823638998</v>
      </c>
      <c r="K1387">
        <v>6.7568598344663897</v>
      </c>
      <c r="L1387">
        <v>6.7647934956056499</v>
      </c>
      <c r="M1387">
        <v>7.0087233952936803</v>
      </c>
      <c r="N1387">
        <v>7.1293565844791704</v>
      </c>
      <c r="O1387">
        <v>7.1746832552608204</v>
      </c>
      <c r="P1387">
        <v>4.6013142303928598</v>
      </c>
      <c r="Q1387">
        <v>9.4093039143768298</v>
      </c>
    </row>
    <row r="1388" spans="1:17">
      <c r="A1388" t="s">
        <v>3834</v>
      </c>
      <c r="B1388" s="16" t="s">
        <v>3835</v>
      </c>
      <c r="C1388">
        <v>3.3064422771203601</v>
      </c>
      <c r="D1388">
        <v>2.8218677180984102</v>
      </c>
      <c r="E1388">
        <v>3.6381873987360902</v>
      </c>
      <c r="F1388">
        <v>3.6131889974304401</v>
      </c>
      <c r="G1388">
        <v>3.33407035458014</v>
      </c>
      <c r="H1388">
        <v>2.8218677180984102</v>
      </c>
      <c r="I1388">
        <v>2.8218677180984102</v>
      </c>
      <c r="J1388">
        <v>2.8218677180984102</v>
      </c>
      <c r="K1388">
        <v>2.8218677180984102</v>
      </c>
      <c r="L1388">
        <v>2.8218677180984102</v>
      </c>
      <c r="M1388">
        <v>3.4086250003018401</v>
      </c>
      <c r="N1388">
        <v>3.6661147186140499</v>
      </c>
      <c r="O1388">
        <v>2.8218677180984102</v>
      </c>
      <c r="P1388">
        <v>3.3893867502571098</v>
      </c>
      <c r="Q1388">
        <v>2.8218677180984102</v>
      </c>
    </row>
    <row r="1389" spans="1:17">
      <c r="A1389" t="s">
        <v>3836</v>
      </c>
      <c r="B1389" s="16" t="s">
        <v>3837</v>
      </c>
      <c r="C1389">
        <v>5.69565330414353</v>
      </c>
      <c r="D1389">
        <v>5.8293813043846097</v>
      </c>
      <c r="E1389">
        <v>5.6538073608653301</v>
      </c>
      <c r="F1389">
        <v>5.8669547222798002</v>
      </c>
      <c r="G1389">
        <v>5.5356797135327902</v>
      </c>
      <c r="H1389">
        <v>6.3373802611413304</v>
      </c>
      <c r="I1389">
        <v>6.27127081030204</v>
      </c>
      <c r="J1389">
        <v>6.0832551209501702</v>
      </c>
      <c r="K1389">
        <v>5.9029236462359096</v>
      </c>
      <c r="L1389">
        <v>5.98142559332394</v>
      </c>
      <c r="M1389">
        <v>5.9670109306586703</v>
      </c>
      <c r="N1389">
        <v>5.9224530860225002</v>
      </c>
      <c r="O1389">
        <v>6.0423190264543898</v>
      </c>
      <c r="P1389">
        <v>6.5794772553974399</v>
      </c>
      <c r="Q1389">
        <v>5.09416193408443</v>
      </c>
    </row>
    <row r="1390" spans="1:17">
      <c r="A1390" t="s">
        <v>3838</v>
      </c>
      <c r="B1390" s="16" t="e">
        <v>#N/A</v>
      </c>
      <c r="C1390">
        <v>5.4997062244710797</v>
      </c>
      <c r="D1390">
        <v>5.6396332121204704</v>
      </c>
      <c r="E1390">
        <v>4.6393553598667303</v>
      </c>
      <c r="F1390">
        <v>5.4189288652495504</v>
      </c>
      <c r="G1390">
        <v>5.5640625942373703</v>
      </c>
      <c r="H1390">
        <v>5.24699422619977</v>
      </c>
      <c r="I1390">
        <v>5.4886690454658904</v>
      </c>
      <c r="J1390">
        <v>5.3714827538142504</v>
      </c>
      <c r="K1390">
        <v>6.3180248202158298</v>
      </c>
      <c r="L1390">
        <v>5.0592286016271197</v>
      </c>
      <c r="M1390">
        <v>5.55060142569896</v>
      </c>
      <c r="N1390">
        <v>5.1701050316186601</v>
      </c>
      <c r="O1390">
        <v>5.3821449728984998</v>
      </c>
      <c r="P1390">
        <v>7.0114628697230597</v>
      </c>
      <c r="Q1390">
        <v>5.09416193408443</v>
      </c>
    </row>
    <row r="1391" spans="1:17">
      <c r="A1391" t="s">
        <v>3839</v>
      </c>
      <c r="B1391" s="16" t="s">
        <v>3840</v>
      </c>
      <c r="C1391">
        <v>7.8284959921235204</v>
      </c>
      <c r="D1391">
        <v>7.9586374733301701</v>
      </c>
      <c r="E1391">
        <v>7.4738039318096003</v>
      </c>
      <c r="F1391">
        <v>7.7256218456342802</v>
      </c>
      <c r="G1391">
        <v>7.6462168938968302</v>
      </c>
      <c r="H1391">
        <v>8.2916451415216805</v>
      </c>
      <c r="I1391">
        <v>8.1604302441202705</v>
      </c>
      <c r="J1391">
        <v>8.1338731980013002</v>
      </c>
      <c r="K1391">
        <v>7.9125326927705899</v>
      </c>
      <c r="L1391">
        <v>8.0268290517479706</v>
      </c>
      <c r="M1391">
        <v>8.0961878018209905</v>
      </c>
      <c r="N1391">
        <v>7.48473824893557</v>
      </c>
      <c r="O1391">
        <v>8.2364798243520294</v>
      </c>
      <c r="P1391">
        <v>8.2756875406830996</v>
      </c>
      <c r="Q1391">
        <v>6.9204191934356096</v>
      </c>
    </row>
    <row r="1392" spans="1:17">
      <c r="A1392" t="s">
        <v>3841</v>
      </c>
      <c r="B1392" s="16" t="s">
        <v>3842</v>
      </c>
      <c r="C1392">
        <v>7.5406434908319904</v>
      </c>
      <c r="D1392">
        <v>7.49675594587774</v>
      </c>
      <c r="E1392">
        <v>7.8752221909449904</v>
      </c>
      <c r="F1392">
        <v>8.1775201521346208</v>
      </c>
      <c r="G1392">
        <v>8.1596921565314506</v>
      </c>
      <c r="H1392">
        <v>8.6991092833680206</v>
      </c>
      <c r="I1392">
        <v>8.48736350454719</v>
      </c>
      <c r="J1392">
        <v>8.7102657633926999</v>
      </c>
      <c r="K1392">
        <v>8.6678118414521705</v>
      </c>
      <c r="L1392">
        <v>8.8071728110375798</v>
      </c>
      <c r="M1392">
        <v>8.5419219500313908</v>
      </c>
      <c r="N1392">
        <v>8.3049380126458292</v>
      </c>
      <c r="O1392">
        <v>8.1082425907237194</v>
      </c>
      <c r="P1392">
        <v>8.4320803888687408</v>
      </c>
      <c r="Q1392">
        <v>8.48255560796823</v>
      </c>
    </row>
    <row r="1393" spans="1:17">
      <c r="A1393" t="s">
        <v>3843</v>
      </c>
      <c r="B1393" s="16" t="s">
        <v>3844</v>
      </c>
      <c r="C1393">
        <v>4.0706176854441196</v>
      </c>
      <c r="D1393">
        <v>3.7545556144430101</v>
      </c>
      <c r="E1393">
        <v>4.0887687455453801</v>
      </c>
      <c r="F1393">
        <v>3.6131889974304401</v>
      </c>
      <c r="G1393">
        <v>3.70007344211845</v>
      </c>
      <c r="H1393">
        <v>3.50653555504317</v>
      </c>
      <c r="I1393">
        <v>3.6595800418069002</v>
      </c>
      <c r="J1393">
        <v>3.2517770676889399</v>
      </c>
      <c r="K1393">
        <v>3.91162951239331</v>
      </c>
      <c r="L1393">
        <v>4.1211419556762898</v>
      </c>
      <c r="M1393">
        <v>4.0387673383778999</v>
      </c>
      <c r="N1393">
        <v>3.5144020463037902</v>
      </c>
      <c r="O1393">
        <v>3.6677309644704801</v>
      </c>
      <c r="P1393">
        <v>3.6194497939779602</v>
      </c>
      <c r="Q1393">
        <v>2.8218677180984102</v>
      </c>
    </row>
    <row r="1394" spans="1:17">
      <c r="A1394" t="s">
        <v>3845</v>
      </c>
      <c r="B1394" s="16" t="e">
        <v>#N/A</v>
      </c>
      <c r="C1394">
        <v>3.5040133865677898</v>
      </c>
      <c r="D1394">
        <v>3.2942621936663499</v>
      </c>
      <c r="E1394">
        <v>3.4028894668404299</v>
      </c>
      <c r="F1394">
        <v>4.0118215330109104</v>
      </c>
      <c r="G1394">
        <v>3.8309652426265099</v>
      </c>
      <c r="H1394">
        <v>3.50653555504317</v>
      </c>
      <c r="I1394">
        <v>4.2360017113942803</v>
      </c>
      <c r="J1394">
        <v>3.7696016503418699</v>
      </c>
      <c r="K1394">
        <v>3.6013796825057902</v>
      </c>
      <c r="L1394">
        <v>3.7555759297476698</v>
      </c>
      <c r="M1394">
        <v>3.7404257728686199</v>
      </c>
      <c r="N1394">
        <v>3.5144020463037902</v>
      </c>
      <c r="O1394">
        <v>3.6677309644704801</v>
      </c>
      <c r="P1394">
        <v>3.9363215208704698</v>
      </c>
      <c r="Q1394">
        <v>2.8218677180984102</v>
      </c>
    </row>
    <row r="1395" spans="1:17">
      <c r="A1395" t="s">
        <v>3846</v>
      </c>
      <c r="B1395" s="16" t="s">
        <v>3847</v>
      </c>
      <c r="C1395">
        <v>5.0699158884914599</v>
      </c>
      <c r="D1395">
        <v>4.9486052131722396</v>
      </c>
      <c r="E1395">
        <v>5.4332085476316498</v>
      </c>
      <c r="F1395">
        <v>4.6581111746450903</v>
      </c>
      <c r="G1395">
        <v>5.3186214901221902</v>
      </c>
      <c r="H1395">
        <v>4.4894640760069198</v>
      </c>
      <c r="I1395">
        <v>4.9700790693176398</v>
      </c>
      <c r="J1395">
        <v>5.3714827538142504</v>
      </c>
      <c r="K1395">
        <v>5.7189566481727701</v>
      </c>
      <c r="L1395">
        <v>5.1269350135493204</v>
      </c>
      <c r="M1395">
        <v>5.4539067964059598</v>
      </c>
      <c r="N1395">
        <v>5.02390968106456</v>
      </c>
      <c r="O1395">
        <v>5.0562650436270502</v>
      </c>
      <c r="P1395">
        <v>5.3028714561952901</v>
      </c>
      <c r="Q1395">
        <v>5.09416193408443</v>
      </c>
    </row>
    <row r="1396" spans="1:17">
      <c r="A1396" t="s">
        <v>3848</v>
      </c>
      <c r="B1396" s="16" t="e">
        <v>#N/A</v>
      </c>
      <c r="C1396">
        <v>4.2964146619915802</v>
      </c>
      <c r="D1396">
        <v>4.5537481491643197</v>
      </c>
      <c r="E1396">
        <v>4.4833795521924502</v>
      </c>
      <c r="F1396">
        <v>3.9277704709105601</v>
      </c>
      <c r="G1396">
        <v>4.4429501088137897</v>
      </c>
      <c r="H1396">
        <v>3.65660975244205</v>
      </c>
      <c r="I1396">
        <v>4.6574362853065301</v>
      </c>
      <c r="J1396">
        <v>3.8565114723405598</v>
      </c>
      <c r="K1396">
        <v>4.5878024687201</v>
      </c>
      <c r="L1396">
        <v>4.3892426656840904</v>
      </c>
      <c r="M1396">
        <v>4.21436379980989</v>
      </c>
      <c r="N1396">
        <v>4.1706164353931596</v>
      </c>
      <c r="O1396">
        <v>3.9295289699043701</v>
      </c>
      <c r="P1396">
        <v>4.4479700090536403</v>
      </c>
      <c r="Q1396">
        <v>2.8218677180984102</v>
      </c>
    </row>
    <row r="1397" spans="1:17">
      <c r="A1397" t="s">
        <v>3849</v>
      </c>
      <c r="B1397" s="16" t="e">
        <v>#N/A</v>
      </c>
      <c r="C1397">
        <v>4.5401401503132401</v>
      </c>
      <c r="D1397">
        <v>4.1931807688815699</v>
      </c>
      <c r="E1397">
        <v>4.3969712788901898</v>
      </c>
      <c r="F1397">
        <v>3.7319397910766599</v>
      </c>
      <c r="G1397">
        <v>4.3009286659846602</v>
      </c>
      <c r="H1397">
        <v>4.8389910929935898</v>
      </c>
      <c r="I1397">
        <v>4.0793606969786396</v>
      </c>
      <c r="J1397">
        <v>4.2567562628296498</v>
      </c>
      <c r="K1397">
        <v>4.1419680287536398</v>
      </c>
      <c r="L1397">
        <v>4.5555022990765597</v>
      </c>
      <c r="M1397">
        <v>4.4983624523483101</v>
      </c>
      <c r="N1397">
        <v>3.5144020463037902</v>
      </c>
      <c r="O1397">
        <v>4.8066714880220998</v>
      </c>
      <c r="P1397">
        <v>3.6194497939779602</v>
      </c>
      <c r="Q1397">
        <v>2.8218677180984102</v>
      </c>
    </row>
    <row r="1398" spans="1:17">
      <c r="A1398" t="s">
        <v>3850</v>
      </c>
      <c r="B1398" s="16" t="s">
        <v>3851</v>
      </c>
      <c r="C1398">
        <v>3.7779852140208301</v>
      </c>
      <c r="D1398">
        <v>3.7545556144430101</v>
      </c>
      <c r="E1398">
        <v>3.6381873987360902</v>
      </c>
      <c r="F1398">
        <v>3.8353454241230298</v>
      </c>
      <c r="G1398">
        <v>3.5425260543824399</v>
      </c>
      <c r="H1398">
        <v>3.30825032505737</v>
      </c>
      <c r="I1398">
        <v>3.3100125595866299</v>
      </c>
      <c r="J1398">
        <v>3.2517770676889399</v>
      </c>
      <c r="K1398">
        <v>3.6013796825057902</v>
      </c>
      <c r="L1398">
        <v>2.8218677180984102</v>
      </c>
      <c r="M1398">
        <v>3.4086250003018401</v>
      </c>
      <c r="N1398">
        <v>3.79229116939824</v>
      </c>
      <c r="O1398">
        <v>3.42420286852819</v>
      </c>
      <c r="P1398">
        <v>2.8218677180984102</v>
      </c>
      <c r="Q1398">
        <v>5.09416193408443</v>
      </c>
    </row>
    <row r="1399" spans="1:17">
      <c r="A1399" t="s">
        <v>3852</v>
      </c>
      <c r="B1399" s="16" t="e">
        <v>#N/A</v>
      </c>
      <c r="C1399">
        <v>3.3064422771203601</v>
      </c>
      <c r="D1399">
        <v>3.7545556144430101</v>
      </c>
      <c r="E1399">
        <v>4.2015349465393896</v>
      </c>
      <c r="F1399">
        <v>3.9277704709105601</v>
      </c>
      <c r="G1399">
        <v>4.6281296811809298</v>
      </c>
      <c r="H1399">
        <v>4.3015284866045098</v>
      </c>
      <c r="I1399">
        <v>3.7848446501428201</v>
      </c>
      <c r="J1399">
        <v>3.5611359966351301</v>
      </c>
      <c r="K1399">
        <v>3.8204461843508501</v>
      </c>
      <c r="L1399">
        <v>4.2633743974944602</v>
      </c>
      <c r="M1399">
        <v>4.21436379980989</v>
      </c>
      <c r="N1399">
        <v>3.9019995236038798</v>
      </c>
      <c r="O1399">
        <v>3.8507909364900099</v>
      </c>
      <c r="P1399">
        <v>3.3893867502571098</v>
      </c>
      <c r="Q1399">
        <v>2.8218677180984102</v>
      </c>
    </row>
    <row r="1400" spans="1:17">
      <c r="A1400" t="s">
        <v>3853</v>
      </c>
      <c r="B1400" s="16" t="e">
        <v>#N/A</v>
      </c>
      <c r="C1400">
        <v>3.3064422771203601</v>
      </c>
      <c r="D1400">
        <v>3.7545556144430101</v>
      </c>
      <c r="E1400">
        <v>3.9618875914207199</v>
      </c>
      <c r="F1400">
        <v>3.7319397910766599</v>
      </c>
      <c r="G1400">
        <v>3.33407035458014</v>
      </c>
      <c r="H1400">
        <v>3.30825032505737</v>
      </c>
      <c r="I1400">
        <v>4.2360017113942803</v>
      </c>
      <c r="J1400">
        <v>3.6724961835054399</v>
      </c>
      <c r="K1400">
        <v>4.1419680287536398</v>
      </c>
      <c r="L1400">
        <v>2.8218677180984102</v>
      </c>
      <c r="M1400">
        <v>3.6461416973015899</v>
      </c>
      <c r="N1400">
        <v>3.6661147186140499</v>
      </c>
      <c r="O1400">
        <v>3.7643275486974099</v>
      </c>
      <c r="P1400">
        <v>2.8218677180984102</v>
      </c>
      <c r="Q1400">
        <v>2.8218677180984102</v>
      </c>
    </row>
    <row r="1401" spans="1:17">
      <c r="A1401" t="s">
        <v>3854</v>
      </c>
      <c r="B1401" s="16" t="e">
        <v>#N/A</v>
      </c>
      <c r="C1401">
        <v>4.2263167103073602</v>
      </c>
      <c r="D1401">
        <v>3.9548310731697001</v>
      </c>
      <c r="E1401">
        <v>4.4833795521924502</v>
      </c>
      <c r="F1401">
        <v>3.9277704709105601</v>
      </c>
      <c r="G1401">
        <v>4.1380367534927496</v>
      </c>
      <c r="H1401">
        <v>3.65660975244205</v>
      </c>
      <c r="I1401">
        <v>3.7848446501428201</v>
      </c>
      <c r="J1401">
        <v>4.2567562628296498</v>
      </c>
      <c r="K1401">
        <v>3.99457577781329</v>
      </c>
      <c r="L1401">
        <v>4.1946255460110002</v>
      </c>
      <c r="M1401">
        <v>3.82485868955618</v>
      </c>
      <c r="N1401">
        <v>3.5144020463037902</v>
      </c>
      <c r="O1401">
        <v>4.0696565081197198</v>
      </c>
      <c r="P1401">
        <v>3.9363215208704698</v>
      </c>
      <c r="Q1401">
        <v>5.09416193408443</v>
      </c>
    </row>
    <row r="1402" spans="1:17">
      <c r="A1402" t="s">
        <v>3855</v>
      </c>
      <c r="B1402" s="16" t="s">
        <v>3856</v>
      </c>
      <c r="C1402">
        <v>8.9576155323192292</v>
      </c>
      <c r="D1402">
        <v>8.7664831429785401</v>
      </c>
      <c r="E1402">
        <v>9.6519984992405199</v>
      </c>
      <c r="F1402">
        <v>9.0386132106268509</v>
      </c>
      <c r="G1402">
        <v>8.9113248153605404</v>
      </c>
      <c r="H1402">
        <v>8.0785700540620091</v>
      </c>
      <c r="I1402">
        <v>8.8767020146455504</v>
      </c>
      <c r="J1402">
        <v>9.3605202872619397</v>
      </c>
      <c r="K1402">
        <v>8.8856461724670908</v>
      </c>
      <c r="L1402">
        <v>8.86763033371418</v>
      </c>
      <c r="M1402">
        <v>8.4097756550996099</v>
      </c>
      <c r="N1402">
        <v>9.1663713113105008</v>
      </c>
      <c r="O1402">
        <v>8.6088926175881202</v>
      </c>
      <c r="P1402">
        <v>8.5898556515362507</v>
      </c>
      <c r="Q1402">
        <v>10.1158168662335</v>
      </c>
    </row>
    <row r="1403" spans="1:17">
      <c r="A1403" t="s">
        <v>3857</v>
      </c>
      <c r="B1403" s="16" t="e">
        <v>#N/A</v>
      </c>
      <c r="C1403">
        <v>4.3623517865106702</v>
      </c>
      <c r="D1403">
        <v>4.32650596693877</v>
      </c>
      <c r="E1403">
        <v>3.8152982058547602</v>
      </c>
      <c r="F1403">
        <v>4.2284225029819602</v>
      </c>
      <c r="G1403">
        <v>4.1380367534927496</v>
      </c>
      <c r="H1403">
        <v>4.2312229394497098</v>
      </c>
      <c r="I1403">
        <v>4.0793606969786396</v>
      </c>
      <c r="J1403">
        <v>4.3621897727349799</v>
      </c>
      <c r="K1403">
        <v>3.6013796825057902</v>
      </c>
      <c r="L1403">
        <v>4.1211419556762898</v>
      </c>
      <c r="M1403">
        <v>4.10067942601317</v>
      </c>
      <c r="N1403">
        <v>3.79229116939824</v>
      </c>
      <c r="O1403">
        <v>4.1329497517715001</v>
      </c>
      <c r="P1403">
        <v>4.4479700090536403</v>
      </c>
      <c r="Q1403">
        <v>5.09416193408443</v>
      </c>
    </row>
    <row r="1404" spans="1:17">
      <c r="A1404" t="s">
        <v>3858</v>
      </c>
      <c r="B1404" s="16" t="s">
        <v>3859</v>
      </c>
      <c r="C1404">
        <v>8.0812129199333906</v>
      </c>
      <c r="D1404">
        <v>8.0279747131112202</v>
      </c>
      <c r="E1404">
        <v>7.8680552245339497</v>
      </c>
      <c r="F1404">
        <v>7.9115297356907801</v>
      </c>
      <c r="G1404">
        <v>8.1642315954478892</v>
      </c>
      <c r="H1404">
        <v>7.5998624959900498</v>
      </c>
      <c r="I1404">
        <v>7.6513599516244</v>
      </c>
      <c r="J1404">
        <v>7.7098095648584399</v>
      </c>
      <c r="K1404">
        <v>8.1170054626422292</v>
      </c>
      <c r="L1404">
        <v>7.9705741912579802</v>
      </c>
      <c r="M1404">
        <v>8.1301902492706208</v>
      </c>
      <c r="N1404">
        <v>8.1362562651189805</v>
      </c>
      <c r="O1404">
        <v>8.2304821506377799</v>
      </c>
      <c r="P1404">
        <v>7.3528040126010596</v>
      </c>
      <c r="Q1404">
        <v>9.6208993709487292</v>
      </c>
    </row>
    <row r="1405" spans="1:17">
      <c r="A1405" t="s">
        <v>3860</v>
      </c>
      <c r="B1405" s="16" t="e">
        <v>#N/A</v>
      </c>
      <c r="C1405">
        <v>6.3713344368982199</v>
      </c>
      <c r="D1405">
        <v>5.9788191698956696</v>
      </c>
      <c r="E1405">
        <v>6.0115232870691901</v>
      </c>
      <c r="F1405">
        <v>5.6714948256673399</v>
      </c>
      <c r="G1405">
        <v>6.79391800205281</v>
      </c>
      <c r="H1405">
        <v>4.4894640760069198</v>
      </c>
      <c r="I1405">
        <v>7.1170772384599603</v>
      </c>
      <c r="J1405">
        <v>6.2499257068907896</v>
      </c>
      <c r="K1405">
        <v>6.1547962016134603</v>
      </c>
      <c r="L1405">
        <v>7.0674878530048497</v>
      </c>
      <c r="M1405">
        <v>7.0285726910881596</v>
      </c>
      <c r="N1405">
        <v>7.6128423779248298</v>
      </c>
      <c r="O1405">
        <v>6.00015432402967</v>
      </c>
      <c r="P1405">
        <v>7.1306752673032401</v>
      </c>
      <c r="Q1405">
        <v>6.6375058506955904</v>
      </c>
    </row>
    <row r="1406" spans="1:17">
      <c r="A1406" t="s">
        <v>3861</v>
      </c>
      <c r="B1406" s="16" t="e">
        <v>#N/A</v>
      </c>
      <c r="C1406">
        <v>3.8862082974622001</v>
      </c>
      <c r="D1406">
        <v>3.8603343823973102</v>
      </c>
      <c r="E1406">
        <v>3.8152982058547602</v>
      </c>
      <c r="F1406">
        <v>3.4706286095040801</v>
      </c>
      <c r="G1406">
        <v>4.37414671474383</v>
      </c>
      <c r="H1406">
        <v>3.50653555504317</v>
      </c>
      <c r="I1406">
        <v>3.5089935751222501</v>
      </c>
      <c r="J1406">
        <v>4.1999986398891203</v>
      </c>
      <c r="K1406">
        <v>4.3302743077434496</v>
      </c>
      <c r="L1406">
        <v>4.0420260041176004</v>
      </c>
      <c r="M1406">
        <v>4.10067942601317</v>
      </c>
      <c r="N1406">
        <v>3.99991931403749</v>
      </c>
      <c r="O1406">
        <v>4.4030955001336496</v>
      </c>
      <c r="P1406">
        <v>3.9363215208704698</v>
      </c>
      <c r="Q1406">
        <v>2.8218677180984102</v>
      </c>
    </row>
    <row r="1407" spans="1:17">
      <c r="A1407" t="s">
        <v>3862</v>
      </c>
      <c r="B1407" s="16" t="e">
        <v>#N/A</v>
      </c>
      <c r="C1407">
        <v>2.8218677180984102</v>
      </c>
      <c r="D1407">
        <v>3.4870161193063098</v>
      </c>
      <c r="E1407">
        <v>4.3969712788901898</v>
      </c>
      <c r="F1407">
        <v>3.7319397910766599</v>
      </c>
      <c r="G1407">
        <v>3.33407035458014</v>
      </c>
      <c r="H1407">
        <v>2.8218677180984102</v>
      </c>
      <c r="I1407">
        <v>3.3100125595866299</v>
      </c>
      <c r="J1407">
        <v>3.7696016503418699</v>
      </c>
      <c r="K1407">
        <v>3.7184612093777498</v>
      </c>
      <c r="L1407">
        <v>3.4877558895723499</v>
      </c>
      <c r="M1407">
        <v>3.6461416973015899</v>
      </c>
      <c r="N1407">
        <v>3.5144020463037902</v>
      </c>
      <c r="O1407">
        <v>2.8218677180984102</v>
      </c>
      <c r="P1407">
        <v>2.8218677180984102</v>
      </c>
      <c r="Q1407">
        <v>2.8218677180984102</v>
      </c>
    </row>
    <row r="1408" spans="1:17">
      <c r="A1408" t="s">
        <v>3863</v>
      </c>
      <c r="B1408" s="16" t="s">
        <v>3864</v>
      </c>
      <c r="C1408">
        <v>7.6719291700404399</v>
      </c>
      <c r="D1408">
        <v>7.6028886384786203</v>
      </c>
      <c r="E1408">
        <v>7.6513613659111597</v>
      </c>
      <c r="F1408">
        <v>7.9629239637863698</v>
      </c>
      <c r="G1408">
        <v>7.5172106731635502</v>
      </c>
      <c r="H1408">
        <v>8.5320393926451104</v>
      </c>
      <c r="I1408">
        <v>7.7089126132669996</v>
      </c>
      <c r="J1408">
        <v>8.0153504169977605</v>
      </c>
      <c r="K1408">
        <v>7.6691536034957499</v>
      </c>
      <c r="L1408">
        <v>7.6616785142278898</v>
      </c>
      <c r="M1408">
        <v>7.8879008142986997</v>
      </c>
      <c r="N1408">
        <v>7.6189576860498001</v>
      </c>
      <c r="O1408">
        <v>7.9235196026754799</v>
      </c>
      <c r="P1408">
        <v>8.1348002259419907</v>
      </c>
      <c r="Q1408">
        <v>6.2843132996066204</v>
      </c>
    </row>
    <row r="1409" spans="1:17">
      <c r="A1409" t="s">
        <v>3865</v>
      </c>
      <c r="B1409" s="16" t="s">
        <v>3866</v>
      </c>
      <c r="C1409">
        <v>7.4030536541110497</v>
      </c>
      <c r="D1409">
        <v>7.3887746291273704</v>
      </c>
      <c r="E1409">
        <v>6.6887898835754704</v>
      </c>
      <c r="F1409">
        <v>7.7305744261176699</v>
      </c>
      <c r="G1409">
        <v>7.7343810404293203</v>
      </c>
      <c r="H1409">
        <v>7.5631487141333897</v>
      </c>
      <c r="I1409">
        <v>6.7829715070437899</v>
      </c>
      <c r="J1409">
        <v>6.6842926684865001</v>
      </c>
      <c r="K1409">
        <v>7.3324752458562799</v>
      </c>
      <c r="L1409">
        <v>7.3311349400453301</v>
      </c>
      <c r="M1409">
        <v>7.9924481949326802</v>
      </c>
      <c r="N1409">
        <v>8.4525125106070007</v>
      </c>
      <c r="O1409">
        <v>8.2184113946843897</v>
      </c>
      <c r="P1409">
        <v>7.0114628697230597</v>
      </c>
      <c r="Q1409">
        <v>8.1958182219819093</v>
      </c>
    </row>
    <row r="1410" spans="1:17">
      <c r="A1410" t="s">
        <v>3867</v>
      </c>
      <c r="B1410" s="16" t="s">
        <v>3868</v>
      </c>
      <c r="C1410">
        <v>5.9071690580714504</v>
      </c>
      <c r="D1410">
        <v>5.59370084060415</v>
      </c>
      <c r="E1410">
        <v>5.0693649437607</v>
      </c>
      <c r="F1410">
        <v>5.9029685313311697</v>
      </c>
      <c r="G1410">
        <v>5.8198701234814401</v>
      </c>
      <c r="H1410">
        <v>4.2312229394497098</v>
      </c>
      <c r="I1410">
        <v>5.2218518540004704</v>
      </c>
      <c r="J1410">
        <v>5.0671121988910901</v>
      </c>
      <c r="K1410">
        <v>5.3872068501715296</v>
      </c>
      <c r="L1410">
        <v>5.8120628640760099</v>
      </c>
      <c r="M1410">
        <v>5.7583066502886897</v>
      </c>
      <c r="N1410">
        <v>6.3509010238258501</v>
      </c>
      <c r="O1410">
        <v>5.3136379649428402</v>
      </c>
      <c r="P1410">
        <v>5.0248478020067502</v>
      </c>
      <c r="Q1410">
        <v>7.5369478347710803</v>
      </c>
    </row>
    <row r="1411" spans="1:17">
      <c r="A1411" t="s">
        <v>3869</v>
      </c>
      <c r="B1411" s="16" t="s">
        <v>3870</v>
      </c>
      <c r="C1411">
        <v>7.2660946586427198</v>
      </c>
      <c r="D1411">
        <v>7.3821630066689501</v>
      </c>
      <c r="E1411">
        <v>7.04800723539954</v>
      </c>
      <c r="F1411">
        <v>7.5850226882281602</v>
      </c>
      <c r="G1411">
        <v>7.0116512363212404</v>
      </c>
      <c r="H1411">
        <v>8.1870344716278591</v>
      </c>
      <c r="I1411">
        <v>7.3155849706311598</v>
      </c>
      <c r="J1411">
        <v>7.8628420694029399</v>
      </c>
      <c r="K1411">
        <v>7.1144060140374199</v>
      </c>
      <c r="L1411">
        <v>7.4049096193962303</v>
      </c>
      <c r="M1411">
        <v>7.4473440408504299</v>
      </c>
      <c r="N1411">
        <v>7.26044683579084</v>
      </c>
      <c r="O1411">
        <v>7.5522743953364202</v>
      </c>
      <c r="P1411">
        <v>7.8034427306452399</v>
      </c>
      <c r="Q1411">
        <v>5.09416193408443</v>
      </c>
    </row>
    <row r="1412" spans="1:17">
      <c r="A1412" t="s">
        <v>3871</v>
      </c>
      <c r="B1412" s="16" t="e">
        <v>#N/A</v>
      </c>
      <c r="C1412">
        <v>2.8218677180984102</v>
      </c>
      <c r="D1412">
        <v>3.2942621936663499</v>
      </c>
      <c r="E1412">
        <v>3.9618875914207199</v>
      </c>
      <c r="F1412">
        <v>3.2825265482838799</v>
      </c>
      <c r="G1412">
        <v>2.8218677180984102</v>
      </c>
      <c r="H1412">
        <v>3.30825032505737</v>
      </c>
      <c r="I1412">
        <v>2.8218677180984102</v>
      </c>
      <c r="J1412">
        <v>2.8218677180984102</v>
      </c>
      <c r="K1412">
        <v>3.27554212654834</v>
      </c>
      <c r="L1412">
        <v>3.4877558895723499</v>
      </c>
      <c r="M1412">
        <v>3.4086250003018401</v>
      </c>
      <c r="N1412">
        <v>3.31389066967124</v>
      </c>
      <c r="O1412">
        <v>3.5569664057961599</v>
      </c>
      <c r="P1412">
        <v>2.8218677180984102</v>
      </c>
      <c r="Q1412">
        <v>2.8218677180984102</v>
      </c>
    </row>
    <row r="1413" spans="1:17">
      <c r="A1413" t="s">
        <v>3872</v>
      </c>
      <c r="B1413" s="16" t="s">
        <v>3873</v>
      </c>
      <c r="C1413">
        <v>7.7974702032345302</v>
      </c>
      <c r="D1413">
        <v>7.8669910973132202</v>
      </c>
      <c r="E1413">
        <v>7.7166723509154798</v>
      </c>
      <c r="F1413">
        <v>7.7355100257273204</v>
      </c>
      <c r="G1413">
        <v>7.8628598961016696</v>
      </c>
      <c r="H1413">
        <v>8.38217148498142</v>
      </c>
      <c r="I1413">
        <v>8.03559529583268</v>
      </c>
      <c r="J1413">
        <v>7.9392545499825102</v>
      </c>
      <c r="K1413">
        <v>7.6234065909742501</v>
      </c>
      <c r="L1413">
        <v>7.6340711410823099</v>
      </c>
      <c r="M1413">
        <v>7.7355360811979796</v>
      </c>
      <c r="N1413">
        <v>7.6005332363814002</v>
      </c>
      <c r="O1413">
        <v>7.9853892224024703</v>
      </c>
      <c r="P1413">
        <v>8.2284615464917206</v>
      </c>
      <c r="Q1413">
        <v>6.2843132996066204</v>
      </c>
    </row>
    <row r="1414" spans="1:17">
      <c r="A1414" t="s">
        <v>3874</v>
      </c>
      <c r="B1414" s="16" t="s">
        <v>3875</v>
      </c>
      <c r="C1414">
        <v>5.1742671949623604</v>
      </c>
      <c r="D1414">
        <v>5.1247703439315302</v>
      </c>
      <c r="E1414">
        <v>5.0693649437607</v>
      </c>
      <c r="F1414">
        <v>5.53949510715674</v>
      </c>
      <c r="G1414">
        <v>5.0185235057095401</v>
      </c>
      <c r="H1414">
        <v>4.5459386428609303</v>
      </c>
      <c r="I1414">
        <v>4.6574362853065301</v>
      </c>
      <c r="J1414">
        <v>4.3621897727349799</v>
      </c>
      <c r="K1414">
        <v>5.31000747676672</v>
      </c>
      <c r="L1414">
        <v>5.1913586396996196</v>
      </c>
      <c r="M1414">
        <v>4.6554405993468704</v>
      </c>
      <c r="N1414">
        <v>4.8146980941494002</v>
      </c>
      <c r="O1414">
        <v>4.5809011873356402</v>
      </c>
      <c r="P1414">
        <v>4.2713440848041202</v>
      </c>
      <c r="Q1414">
        <v>5.81282804418474</v>
      </c>
    </row>
    <row r="1415" spans="1:17">
      <c r="A1415" t="s">
        <v>3876</v>
      </c>
      <c r="B1415" s="16" t="s">
        <v>3877</v>
      </c>
      <c r="C1415">
        <v>6.8875098120992702</v>
      </c>
      <c r="D1415">
        <v>7.1527233928964904</v>
      </c>
      <c r="E1415">
        <v>7.04800723539954</v>
      </c>
      <c r="F1415">
        <v>6.9053693654613397</v>
      </c>
      <c r="G1415">
        <v>6.96024046177752</v>
      </c>
      <c r="H1415">
        <v>7.8335639012519396</v>
      </c>
      <c r="I1415">
        <v>7.6096583051839799</v>
      </c>
      <c r="J1415">
        <v>7.4314355749538601</v>
      </c>
      <c r="K1415">
        <v>7.1578965399402996</v>
      </c>
      <c r="L1415">
        <v>7.1940415703855596</v>
      </c>
      <c r="M1415">
        <v>7.3769205774306199</v>
      </c>
      <c r="N1415">
        <v>7.1120955779354196</v>
      </c>
      <c r="O1415">
        <v>7.2831396490110496</v>
      </c>
      <c r="P1415">
        <v>7.82477862230669</v>
      </c>
      <c r="Q1415">
        <v>6.2843132996066204</v>
      </c>
    </row>
    <row r="1416" spans="1:17">
      <c r="A1416" t="s">
        <v>3878</v>
      </c>
      <c r="B1416" s="16" t="s">
        <v>3879</v>
      </c>
      <c r="C1416">
        <v>7.4767631232300502</v>
      </c>
      <c r="D1416">
        <v>7.4782801049240399</v>
      </c>
      <c r="E1416">
        <v>7.3961522183172299</v>
      </c>
      <c r="F1416">
        <v>7.4352641307915803</v>
      </c>
      <c r="G1416">
        <v>7.3910775129397202</v>
      </c>
      <c r="H1416">
        <v>8.0256156993815502</v>
      </c>
      <c r="I1416">
        <v>7.6036010338099702</v>
      </c>
      <c r="J1416">
        <v>7.4680339006621503</v>
      </c>
      <c r="K1416">
        <v>7.5273035422224002</v>
      </c>
      <c r="L1416">
        <v>7.7772285085574904</v>
      </c>
      <c r="M1416">
        <v>7.7633906875324099</v>
      </c>
      <c r="N1416">
        <v>7.7528822428856801</v>
      </c>
      <c r="O1416">
        <v>7.7665162075693601</v>
      </c>
      <c r="P1416">
        <v>7.3819086412154196</v>
      </c>
      <c r="Q1416">
        <v>7.6950435514148801</v>
      </c>
    </row>
    <row r="1417" spans="1:17">
      <c r="A1417" t="s">
        <v>3880</v>
      </c>
      <c r="B1417" s="16" t="s">
        <v>3881</v>
      </c>
      <c r="C1417">
        <v>5.0332205246179997</v>
      </c>
      <c r="D1417">
        <v>4.8302002317971402</v>
      </c>
      <c r="E1417">
        <v>4.6393553598667303</v>
      </c>
      <c r="F1417">
        <v>5.2866768958500598</v>
      </c>
      <c r="G1417">
        <v>5.3186214901221902</v>
      </c>
      <c r="H1417">
        <v>5.0769980259574004</v>
      </c>
      <c r="I1417">
        <v>4.6574362853065301</v>
      </c>
      <c r="J1417">
        <v>5.2279045433873996</v>
      </c>
      <c r="K1417">
        <v>5.0794887154244499</v>
      </c>
      <c r="L1417">
        <v>4.7901010708768101</v>
      </c>
      <c r="M1417">
        <v>5.1141768100933502</v>
      </c>
      <c r="N1417">
        <v>5.0990232116612804</v>
      </c>
      <c r="O1417">
        <v>4.9681956947275898</v>
      </c>
      <c r="P1417">
        <v>5.3028714561952901</v>
      </c>
      <c r="Q1417">
        <v>5.09416193408443</v>
      </c>
    </row>
    <row r="1418" spans="1:17">
      <c r="A1418" t="s">
        <v>3882</v>
      </c>
      <c r="B1418" s="16" t="s">
        <v>3883</v>
      </c>
      <c r="C1418">
        <v>5.1056188094586403</v>
      </c>
      <c r="D1418">
        <v>5.1573505347490602</v>
      </c>
      <c r="E1418">
        <v>4.5638886729124497</v>
      </c>
      <c r="F1418">
        <v>2.8218677180984102</v>
      </c>
      <c r="G1418">
        <v>3.8309652426265099</v>
      </c>
      <c r="H1418">
        <v>4.7946750266686298</v>
      </c>
      <c r="I1418">
        <v>4.8882864984054599</v>
      </c>
      <c r="J1418">
        <v>4.2567562628296498</v>
      </c>
      <c r="K1418">
        <v>4.0709644767565303</v>
      </c>
      <c r="L1418">
        <v>4.5026429490879796</v>
      </c>
      <c r="M1418">
        <v>4.9497083792204704</v>
      </c>
      <c r="N1418">
        <v>4.5639913292833096</v>
      </c>
      <c r="O1418">
        <v>2.8218677180984102</v>
      </c>
      <c r="P1418">
        <v>3.6194497939779602</v>
      </c>
      <c r="Q1418">
        <v>2.8218677180984102</v>
      </c>
    </row>
    <row r="1419" spans="1:17">
      <c r="A1419" t="s">
        <v>3884</v>
      </c>
      <c r="B1419" s="16" t="s">
        <v>3885</v>
      </c>
      <c r="C1419">
        <v>7.5468782268362498</v>
      </c>
      <c r="D1419">
        <v>7.9586374733301701</v>
      </c>
      <c r="E1419">
        <v>7.6596891654395396</v>
      </c>
      <c r="F1419">
        <v>7.6544346110104096</v>
      </c>
      <c r="G1419">
        <v>7.5729451690033596</v>
      </c>
      <c r="H1419">
        <v>8.4134175153610506</v>
      </c>
      <c r="I1419">
        <v>8.3386231495995506</v>
      </c>
      <c r="J1419">
        <v>8.3784583486323001</v>
      </c>
      <c r="K1419">
        <v>8.1059656821435304</v>
      </c>
      <c r="L1419">
        <v>8.4312116805307404</v>
      </c>
      <c r="M1419">
        <v>8.1870955480708201</v>
      </c>
      <c r="N1419">
        <v>7.63111088443606</v>
      </c>
      <c r="O1419">
        <v>8.0917933474708494</v>
      </c>
      <c r="P1419">
        <v>9.1132506481750806</v>
      </c>
      <c r="Q1419">
        <v>6.9204191934356096</v>
      </c>
    </row>
    <row r="1420" spans="1:17">
      <c r="A1420" t="s">
        <v>3886</v>
      </c>
      <c r="B1420" s="16" t="s">
        <v>3887</v>
      </c>
      <c r="C1420">
        <v>4.4838185959666896</v>
      </c>
      <c r="D1420">
        <v>4.2618677800425697</v>
      </c>
      <c r="E1420">
        <v>4.5638886729124497</v>
      </c>
      <c r="F1420">
        <v>4.6121840845566204</v>
      </c>
      <c r="G1420">
        <v>4.5079198595814196</v>
      </c>
      <c r="H1420">
        <v>3.9869852489372102</v>
      </c>
      <c r="I1420">
        <v>3.9910282299290798</v>
      </c>
      <c r="J1420">
        <v>4.3107162608919598</v>
      </c>
      <c r="K1420">
        <v>4.2084442324483602</v>
      </c>
      <c r="L1420">
        <v>4.0420260041176004</v>
      </c>
      <c r="M1420">
        <v>4.4983624523483101</v>
      </c>
      <c r="N1420">
        <v>4.3841781814921204</v>
      </c>
      <c r="O1420">
        <v>4.8066714880220998</v>
      </c>
      <c r="P1420">
        <v>4.0606668341819496</v>
      </c>
      <c r="Q1420">
        <v>5.09416193408443</v>
      </c>
    </row>
    <row r="1421" spans="1:17">
      <c r="A1421" t="s">
        <v>3888</v>
      </c>
      <c r="B1421" s="16" t="s">
        <v>3889</v>
      </c>
      <c r="C1421">
        <v>7.4030536541110497</v>
      </c>
      <c r="D1421">
        <v>7.6749463618858202</v>
      </c>
      <c r="E1421">
        <v>7.8752221909449904</v>
      </c>
      <c r="F1421">
        <v>7.5629735602074097</v>
      </c>
      <c r="G1421">
        <v>7.3597189200466699</v>
      </c>
      <c r="H1421">
        <v>8.0345777041296191</v>
      </c>
      <c r="I1421">
        <v>8.0400849453704701</v>
      </c>
      <c r="J1421">
        <v>7.8589129128298802</v>
      </c>
      <c r="K1421">
        <v>7.9582730399138599</v>
      </c>
      <c r="L1421">
        <v>7.79727629480454</v>
      </c>
      <c r="M1421">
        <v>7.6613322899318801</v>
      </c>
      <c r="N1421">
        <v>7.2367616177743299</v>
      </c>
      <c r="O1421">
        <v>7.7456300499590904</v>
      </c>
      <c r="P1421">
        <v>8.4134344157517695</v>
      </c>
      <c r="Q1421">
        <v>6.2843132996066204</v>
      </c>
    </row>
    <row r="1422" spans="1:17">
      <c r="A1422" t="s">
        <v>3890</v>
      </c>
      <c r="B1422" s="16" t="e">
        <v>#N/A</v>
      </c>
      <c r="C1422">
        <v>7.1561059378845204</v>
      </c>
      <c r="D1422">
        <v>6.9348536957886502</v>
      </c>
      <c r="E1422">
        <v>7.2820324993308896</v>
      </c>
      <c r="F1422">
        <v>6.8607791046404802</v>
      </c>
      <c r="G1422">
        <v>7.07100601612012</v>
      </c>
      <c r="H1422">
        <v>6.09974100485673</v>
      </c>
      <c r="I1422">
        <v>7.0472842057842797</v>
      </c>
      <c r="J1422">
        <v>6.23777878266917</v>
      </c>
      <c r="K1422">
        <v>7.3133810391736302</v>
      </c>
      <c r="L1422">
        <v>6.7545428627641799</v>
      </c>
      <c r="M1422">
        <v>7.0546182064712202</v>
      </c>
      <c r="N1422">
        <v>6.6439211301738199</v>
      </c>
      <c r="O1422">
        <v>7.3232005156447704</v>
      </c>
      <c r="P1422">
        <v>6.7384110805200397</v>
      </c>
      <c r="Q1422">
        <v>8.1958182219819093</v>
      </c>
    </row>
    <row r="1423" spans="1:17">
      <c r="A1423" t="s">
        <v>3891</v>
      </c>
      <c r="B1423" s="16" t="e">
        <v>#N/A</v>
      </c>
      <c r="C1423">
        <v>3.8862082974622001</v>
      </c>
      <c r="D1423">
        <v>4.32650596693877</v>
      </c>
      <c r="E1423">
        <v>4.0887687455453801</v>
      </c>
      <c r="F1423">
        <v>3.8353454241230298</v>
      </c>
      <c r="G1423">
        <v>3.8309652426265099</v>
      </c>
      <c r="H1423">
        <v>3.65660975244205</v>
      </c>
      <c r="I1423">
        <v>4.2360017113942803</v>
      </c>
      <c r="J1423">
        <v>3.7696016503418699</v>
      </c>
      <c r="K1423">
        <v>4.0709644767565303</v>
      </c>
      <c r="L1423">
        <v>4.1946255460110002</v>
      </c>
      <c r="M1423">
        <v>3.9727288000471899</v>
      </c>
      <c r="N1423">
        <v>3.99991931403749</v>
      </c>
      <c r="O1423">
        <v>4.1329497517715001</v>
      </c>
      <c r="P1423">
        <v>4.0606668341819496</v>
      </c>
      <c r="Q1423">
        <v>2.8218677180984102</v>
      </c>
    </row>
    <row r="1424" spans="1:17">
      <c r="A1424" t="s">
        <v>3892</v>
      </c>
      <c r="B1424" s="16" t="s">
        <v>3893</v>
      </c>
      <c r="C1424">
        <v>8.5713286799353003</v>
      </c>
      <c r="D1424">
        <v>8.6776221185329501</v>
      </c>
      <c r="E1424">
        <v>8.3100524875584103</v>
      </c>
      <c r="F1424">
        <v>7.7887133130591799</v>
      </c>
      <c r="G1424">
        <v>8.1956134515825596</v>
      </c>
      <c r="H1424">
        <v>7.8988321171281299</v>
      </c>
      <c r="I1424">
        <v>8.6951345843712993</v>
      </c>
      <c r="J1424">
        <v>8.1786807106352803</v>
      </c>
      <c r="K1424">
        <v>8.4668099347800396</v>
      </c>
      <c r="L1424">
        <v>8.5657733674801904</v>
      </c>
      <c r="M1424">
        <v>7.9235998238720402</v>
      </c>
      <c r="N1424">
        <v>7.26044683579084</v>
      </c>
      <c r="O1424">
        <v>7.9960367760567204</v>
      </c>
      <c r="P1424">
        <v>8.6145509800764994</v>
      </c>
      <c r="Q1424">
        <v>7.1565710053807701</v>
      </c>
    </row>
    <row r="1425" spans="1:17">
      <c r="A1425" t="s">
        <v>3894</v>
      </c>
      <c r="B1425" s="16" t="s">
        <v>3895</v>
      </c>
      <c r="C1425">
        <v>8.1025166897275707</v>
      </c>
      <c r="D1425">
        <v>8.1727629776636093</v>
      </c>
      <c r="E1425">
        <v>7.6843872809925298</v>
      </c>
      <c r="F1425">
        <v>7.3084187231861604</v>
      </c>
      <c r="G1425">
        <v>7.8000530865117303</v>
      </c>
      <c r="H1425">
        <v>7.3497448055988004</v>
      </c>
      <c r="I1425">
        <v>8.2209912756215999</v>
      </c>
      <c r="J1425">
        <v>7.4472347649922996</v>
      </c>
      <c r="K1425">
        <v>8.1815247106802396</v>
      </c>
      <c r="L1425">
        <v>7.6340711410823099</v>
      </c>
      <c r="M1425">
        <v>7.4024696271077399</v>
      </c>
      <c r="N1425">
        <v>6.7258089642514101</v>
      </c>
      <c r="O1425">
        <v>7.4782085739094901</v>
      </c>
      <c r="P1425">
        <v>8.4596047728611197</v>
      </c>
      <c r="Q1425">
        <v>5.09416193408443</v>
      </c>
    </row>
    <row r="1426" spans="1:17">
      <c r="A1426" t="s">
        <v>3896</v>
      </c>
      <c r="B1426" s="16" t="e">
        <v>#N/A</v>
      </c>
      <c r="C1426">
        <v>4.5401401503132401</v>
      </c>
      <c r="D1426">
        <v>5.1573505347490602</v>
      </c>
      <c r="E1426">
        <v>3.9618875914207199</v>
      </c>
      <c r="F1426">
        <v>4.7451440705926098</v>
      </c>
      <c r="G1426">
        <v>4.975741795846</v>
      </c>
      <c r="H1426">
        <v>3.7814594184883799</v>
      </c>
      <c r="I1426">
        <v>4.49496154099739</v>
      </c>
      <c r="J1426">
        <v>3.7696016503418699</v>
      </c>
      <c r="K1426">
        <v>4.67705685303679</v>
      </c>
      <c r="L1426">
        <v>4.6061367415952201</v>
      </c>
      <c r="M1426">
        <v>4.4983624523483101</v>
      </c>
      <c r="N1426">
        <v>4.6704332416218497</v>
      </c>
      <c r="O1426">
        <v>4.1329497517715001</v>
      </c>
      <c r="P1426">
        <v>4.86023234540618</v>
      </c>
      <c r="Q1426">
        <v>2.8218677180984102</v>
      </c>
    </row>
    <row r="1427" spans="1:17">
      <c r="A1427" t="s">
        <v>3897</v>
      </c>
      <c r="B1427" s="16" t="e">
        <v>#N/A</v>
      </c>
      <c r="C1427">
        <v>6.55662993027242</v>
      </c>
      <c r="D1427">
        <v>6.6778115158535103</v>
      </c>
      <c r="E1427">
        <v>7.1814110226186303</v>
      </c>
      <c r="F1427">
        <v>6.5254431797224397</v>
      </c>
      <c r="G1427">
        <v>6.2580314604422798</v>
      </c>
      <c r="H1427">
        <v>5.5593717733825097</v>
      </c>
      <c r="I1427">
        <v>6.7721799990636802</v>
      </c>
      <c r="J1427">
        <v>6.4629296012030801</v>
      </c>
      <c r="K1427">
        <v>7.1435456076211903</v>
      </c>
      <c r="L1427">
        <v>6.9735187332156601</v>
      </c>
      <c r="M1427">
        <v>6.1116854662528404</v>
      </c>
      <c r="N1427">
        <v>6.0191735598337202</v>
      </c>
      <c r="O1427">
        <v>6.3407982234503599</v>
      </c>
      <c r="P1427">
        <v>6.2392952426732498</v>
      </c>
      <c r="Q1427">
        <v>7.9670857749043096</v>
      </c>
    </row>
    <row r="1428" spans="1:17">
      <c r="A1428" t="s">
        <v>3898</v>
      </c>
      <c r="B1428" s="16" t="s">
        <v>3899</v>
      </c>
      <c r="C1428">
        <v>7.1884001909805804</v>
      </c>
      <c r="D1428">
        <v>7.3418416264102397</v>
      </c>
      <c r="E1428">
        <v>7.4643237134036697</v>
      </c>
      <c r="F1428">
        <v>7.3605076217664402</v>
      </c>
      <c r="G1428">
        <v>7.27819171271162</v>
      </c>
      <c r="H1428">
        <v>7.4470265267108804</v>
      </c>
      <c r="I1428">
        <v>7.9087622112617701</v>
      </c>
      <c r="J1428">
        <v>7.5336259098581699</v>
      </c>
      <c r="K1428">
        <v>7.4003939969625296</v>
      </c>
      <c r="L1428">
        <v>7.7670989483961197</v>
      </c>
      <c r="M1428">
        <v>7.44242659787579</v>
      </c>
      <c r="N1428">
        <v>7.0039274521764501</v>
      </c>
      <c r="O1428">
        <v>8.0205792114905901</v>
      </c>
      <c r="P1428">
        <v>7.6839819288491702</v>
      </c>
      <c r="Q1428">
        <v>6.6375058506955904</v>
      </c>
    </row>
    <row r="1429" spans="1:17">
      <c r="A1429" t="s">
        <v>3900</v>
      </c>
      <c r="B1429" s="16" t="s">
        <v>3901</v>
      </c>
      <c r="C1429">
        <v>5.2710534670525604</v>
      </c>
      <c r="D1429">
        <v>5.5218051423872696</v>
      </c>
      <c r="E1429">
        <v>4.7777046060070401</v>
      </c>
      <c r="F1429">
        <v>5.1706883695566601</v>
      </c>
      <c r="G1429">
        <v>5.7231188017169998</v>
      </c>
      <c r="H1429">
        <v>5.7489183951006302</v>
      </c>
      <c r="I1429">
        <v>5.5671653310128599</v>
      </c>
      <c r="J1429">
        <v>4.8166378297689096</v>
      </c>
      <c r="K1429">
        <v>5.5519879823209104</v>
      </c>
      <c r="L1429">
        <v>5.3952544827186699</v>
      </c>
      <c r="M1429">
        <v>5.83646315568744</v>
      </c>
      <c r="N1429">
        <v>5.68277591644026</v>
      </c>
      <c r="O1429">
        <v>5.4042348522540298</v>
      </c>
      <c r="P1429">
        <v>6.0813328860205003</v>
      </c>
      <c r="Q1429">
        <v>2.8218677180984102</v>
      </c>
    </row>
    <row r="1430" spans="1:17">
      <c r="A1430" t="s">
        <v>3902</v>
      </c>
      <c r="B1430" s="16" t="s">
        <v>3903</v>
      </c>
      <c r="C1430">
        <v>6.1080510548675004</v>
      </c>
      <c r="D1430">
        <v>6.3091097390471402</v>
      </c>
      <c r="E1430">
        <v>6.0883257756658304</v>
      </c>
      <c r="F1430">
        <v>6.61425091901285</v>
      </c>
      <c r="G1430">
        <v>6.1513734454629896</v>
      </c>
      <c r="H1430">
        <v>7.0467281908878103</v>
      </c>
      <c r="I1430">
        <v>6.2243210452346904</v>
      </c>
      <c r="J1430">
        <v>6.6572928796591997</v>
      </c>
      <c r="K1430">
        <v>6.0655334946390003</v>
      </c>
      <c r="L1430">
        <v>6.32580422898618</v>
      </c>
      <c r="M1430">
        <v>6.8011855940232602</v>
      </c>
      <c r="N1430">
        <v>7.0132596144020196</v>
      </c>
      <c r="O1430">
        <v>6.9589755286674002</v>
      </c>
      <c r="P1430">
        <v>6.7681820790449301</v>
      </c>
      <c r="Q1430">
        <v>2.8218677180984102</v>
      </c>
    </row>
    <row r="1431" spans="1:17">
      <c r="A1431" t="s">
        <v>3904</v>
      </c>
      <c r="B1431" s="16" t="s">
        <v>3905</v>
      </c>
      <c r="C1431">
        <v>8.5025008402734805</v>
      </c>
      <c r="D1431">
        <v>8.3422371844573604</v>
      </c>
      <c r="E1431">
        <v>7.8093979443190804</v>
      </c>
      <c r="F1431">
        <v>8.4357046752237093</v>
      </c>
      <c r="G1431">
        <v>8.5304648893295294</v>
      </c>
      <c r="H1431">
        <v>8.6269055375522008</v>
      </c>
      <c r="I1431">
        <v>8.4027639272941901</v>
      </c>
      <c r="J1431">
        <v>8.2613482711384201</v>
      </c>
      <c r="K1431">
        <v>8.0026054467006897</v>
      </c>
      <c r="L1431">
        <v>8.18350439687873</v>
      </c>
      <c r="M1431">
        <v>8.7470165253091103</v>
      </c>
      <c r="N1431">
        <v>8.6049592367658896</v>
      </c>
      <c r="O1431">
        <v>8.7497064893856304</v>
      </c>
      <c r="P1431">
        <v>8.5773475272140196</v>
      </c>
      <c r="Q1431">
        <v>7.1565710053807701</v>
      </c>
    </row>
    <row r="1432" spans="1:17">
      <c r="A1432" t="s">
        <v>3906</v>
      </c>
      <c r="B1432" s="16" t="s">
        <v>3907</v>
      </c>
      <c r="C1432">
        <v>4.6454443926476303</v>
      </c>
      <c r="D1432">
        <v>5.3929301417275104</v>
      </c>
      <c r="E1432">
        <v>5.30798454985728</v>
      </c>
      <c r="F1432">
        <v>4.3517302712450299</v>
      </c>
      <c r="G1432">
        <v>4.8382239915511303</v>
      </c>
      <c r="H1432">
        <v>4.07504641393726</v>
      </c>
      <c r="I1432">
        <v>5.0470377433929201</v>
      </c>
      <c r="J1432">
        <v>4.4586654922886897</v>
      </c>
      <c r="K1432">
        <v>5.6169826633030304</v>
      </c>
      <c r="L1432">
        <v>4.6547502153815303</v>
      </c>
      <c r="M1432">
        <v>4.4983624523483101</v>
      </c>
      <c r="N1432">
        <v>4.4472252118161997</v>
      </c>
      <c r="O1432">
        <v>4.4030955001336496</v>
      </c>
      <c r="P1432">
        <v>3.7927642367557501</v>
      </c>
      <c r="Q1432">
        <v>2.8218677180984102</v>
      </c>
    </row>
    <row r="1433" spans="1:17">
      <c r="A1433" t="s">
        <v>3908</v>
      </c>
      <c r="B1433" s="16" t="s">
        <v>3909</v>
      </c>
      <c r="C1433">
        <v>6.5933854812389701</v>
      </c>
      <c r="D1433">
        <v>6.7204884818686503</v>
      </c>
      <c r="E1433">
        <v>6.3800143454863703</v>
      </c>
      <c r="F1433">
        <v>5.9723371040897897</v>
      </c>
      <c r="G1433">
        <v>6.2918722402955201</v>
      </c>
      <c r="H1433">
        <v>6.8971382455771399</v>
      </c>
      <c r="I1433">
        <v>6.7721799990636802</v>
      </c>
      <c r="J1433">
        <v>6.9067745175236803</v>
      </c>
      <c r="K1433">
        <v>6.3434929552864503</v>
      </c>
      <c r="L1433">
        <v>6.5796693472259404</v>
      </c>
      <c r="M1433">
        <v>6.5944058642986496</v>
      </c>
      <c r="N1433">
        <v>6.2749637290068296</v>
      </c>
      <c r="O1433">
        <v>6.8296501465849602</v>
      </c>
      <c r="P1433">
        <v>7.2193925819425804</v>
      </c>
      <c r="Q1433">
        <v>5.09416193408443</v>
      </c>
    </row>
    <row r="1434" spans="1:17">
      <c r="A1434" t="s">
        <v>3910</v>
      </c>
      <c r="B1434" s="16" t="s">
        <v>3911</v>
      </c>
      <c r="C1434">
        <v>7.2355193283311996</v>
      </c>
      <c r="D1434">
        <v>7.1053021002472896</v>
      </c>
      <c r="E1434">
        <v>7.0223608587950404</v>
      </c>
      <c r="F1434">
        <v>7.1619585846034699</v>
      </c>
      <c r="G1434">
        <v>7.2269582735026701</v>
      </c>
      <c r="H1434">
        <v>7.51909715540177</v>
      </c>
      <c r="I1434">
        <v>7.1998009364913598</v>
      </c>
      <c r="J1434">
        <v>7.18352996326277</v>
      </c>
      <c r="K1434">
        <v>6.8833323633832499</v>
      </c>
      <c r="L1434">
        <v>6.9010889605168897</v>
      </c>
      <c r="M1434">
        <v>7.2247916331918702</v>
      </c>
      <c r="N1434">
        <v>6.9659792970402998</v>
      </c>
      <c r="O1434">
        <v>7.2117528687813603</v>
      </c>
      <c r="P1434">
        <v>7.3130577291766397</v>
      </c>
      <c r="Q1434">
        <v>6.6375058506955904</v>
      </c>
    </row>
    <row r="1435" spans="1:17">
      <c r="A1435" t="s">
        <v>3912</v>
      </c>
      <c r="B1435" s="16" t="s">
        <v>3913</v>
      </c>
      <c r="C1435">
        <v>7.2660946586427198</v>
      </c>
      <c r="D1435">
        <v>7.4019073443896799</v>
      </c>
      <c r="E1435">
        <v>7.7325473351494098</v>
      </c>
      <c r="F1435">
        <v>6.9486136043350601</v>
      </c>
      <c r="G1435">
        <v>7.09025748544728</v>
      </c>
      <c r="H1435">
        <v>7.0990323068118402</v>
      </c>
      <c r="I1435">
        <v>7.9234190429605196</v>
      </c>
      <c r="J1435">
        <v>7.8628420694029399</v>
      </c>
      <c r="K1435">
        <v>7.9906494709789797</v>
      </c>
      <c r="L1435">
        <v>8.2792255006641007</v>
      </c>
      <c r="M1435">
        <v>7.7274776138695396</v>
      </c>
      <c r="N1435">
        <v>7.9107109210076096</v>
      </c>
      <c r="O1435">
        <v>7.6181228176862099</v>
      </c>
      <c r="P1435">
        <v>7.7449511456680904</v>
      </c>
      <c r="Q1435">
        <v>8.7932323857913595</v>
      </c>
    </row>
    <row r="1436" spans="1:17">
      <c r="A1436" t="s">
        <v>3914</v>
      </c>
      <c r="B1436" s="16" t="s">
        <v>3915</v>
      </c>
      <c r="C1436">
        <v>6.3571282477373696</v>
      </c>
      <c r="D1436">
        <v>6.5053514820953504</v>
      </c>
      <c r="E1436">
        <v>6.0115232870691901</v>
      </c>
      <c r="F1436">
        <v>6.4060387979111102</v>
      </c>
      <c r="G1436">
        <v>6.3731052938135697</v>
      </c>
      <c r="H1436">
        <v>6.4629476099795902</v>
      </c>
      <c r="I1436">
        <v>6.3893702618785202</v>
      </c>
      <c r="J1436">
        <v>6.6111272488042498</v>
      </c>
      <c r="K1436">
        <v>6.3930996477940596</v>
      </c>
      <c r="L1436">
        <v>6.0164413304659004</v>
      </c>
      <c r="M1436">
        <v>6.4344689241199804</v>
      </c>
      <c r="N1436">
        <v>6.1781245315310702</v>
      </c>
      <c r="O1436">
        <v>5.8965587445327001</v>
      </c>
      <c r="P1436">
        <v>6.7533740341081696</v>
      </c>
      <c r="Q1436">
        <v>6.2843132996066204</v>
      </c>
    </row>
    <row r="1437" spans="1:17">
      <c r="A1437" t="s">
        <v>3916</v>
      </c>
      <c r="B1437" s="16" t="s">
        <v>3917</v>
      </c>
      <c r="C1437">
        <v>7.4832803543587101</v>
      </c>
      <c r="D1437">
        <v>7.52102691116957</v>
      </c>
      <c r="E1437">
        <v>7.8823536654902204</v>
      </c>
      <c r="F1437">
        <v>8.0526331460793195</v>
      </c>
      <c r="G1437">
        <v>7.8116781654464402</v>
      </c>
      <c r="H1437">
        <v>7.4802342575607401</v>
      </c>
      <c r="I1437">
        <v>7.8123020411255197</v>
      </c>
      <c r="J1437">
        <v>7.7654501990484199</v>
      </c>
      <c r="K1437">
        <v>7.6591125328839498</v>
      </c>
      <c r="L1437">
        <v>7.5479212032604899</v>
      </c>
      <c r="M1437">
        <v>7.5003543822553702</v>
      </c>
      <c r="N1437">
        <v>7.2447001625440102</v>
      </c>
      <c r="O1437">
        <v>7.60889840261577</v>
      </c>
      <c r="P1437">
        <v>7.8801754824985499</v>
      </c>
      <c r="Q1437">
        <v>8.6462459446333604</v>
      </c>
    </row>
    <row r="1438" spans="1:17">
      <c r="A1438" t="s">
        <v>3918</v>
      </c>
      <c r="B1438" s="16" t="e">
        <v>#N/A</v>
      </c>
      <c r="C1438">
        <v>3.7779852140208301</v>
      </c>
      <c r="D1438">
        <v>3.8603343823973102</v>
      </c>
      <c r="E1438">
        <v>3.4028894668404299</v>
      </c>
      <c r="F1438">
        <v>2.8218677180984102</v>
      </c>
      <c r="G1438">
        <v>4.0460446887748596</v>
      </c>
      <c r="H1438">
        <v>2.8218677180984102</v>
      </c>
      <c r="I1438">
        <v>3.5089935751222501</v>
      </c>
      <c r="J1438">
        <v>3.2517770676889399</v>
      </c>
      <c r="K1438">
        <v>3.8204461843508501</v>
      </c>
      <c r="L1438">
        <v>3.6339073669181099</v>
      </c>
      <c r="M1438">
        <v>3.23818724324593</v>
      </c>
      <c r="N1438">
        <v>3.79229116939824</v>
      </c>
      <c r="O1438">
        <v>4.0021176285150997</v>
      </c>
      <c r="P1438">
        <v>3.7927642367557501</v>
      </c>
      <c r="Q1438">
        <v>2.8218677180984102</v>
      </c>
    </row>
    <row r="1439" spans="1:17">
      <c r="A1439" t="s">
        <v>3919</v>
      </c>
      <c r="B1439" s="16" t="s">
        <v>3920</v>
      </c>
      <c r="C1439">
        <v>7.6604769151482097</v>
      </c>
      <c r="D1439">
        <v>7.5566823580389499</v>
      </c>
      <c r="E1439">
        <v>7.6596891654395396</v>
      </c>
      <c r="F1439">
        <v>7.7791850861198899</v>
      </c>
      <c r="G1439">
        <v>7.1465092171480196</v>
      </c>
      <c r="H1439">
        <v>8.4440005791327302</v>
      </c>
      <c r="I1439">
        <v>7.4227314773209603</v>
      </c>
      <c r="J1439">
        <v>8.2702475359423904</v>
      </c>
      <c r="K1439">
        <v>7.30695950466942</v>
      </c>
      <c r="L1439">
        <v>6.9910684097633</v>
      </c>
      <c r="M1439">
        <v>7.0087233952936803</v>
      </c>
      <c r="N1439">
        <v>6.9850789227912404</v>
      </c>
      <c r="O1439">
        <v>7.3004455309748897</v>
      </c>
      <c r="P1439">
        <v>8.3012705690098301</v>
      </c>
      <c r="Q1439">
        <v>2.8218677180984102</v>
      </c>
    </row>
    <row r="1440" spans="1:17">
      <c r="A1440" t="s">
        <v>3921</v>
      </c>
      <c r="B1440" s="16" t="s">
        <v>3922</v>
      </c>
      <c r="C1440">
        <v>4.2964146619915802</v>
      </c>
      <c r="D1440">
        <v>4.1931807688815699</v>
      </c>
      <c r="E1440">
        <v>2.8218677180984102</v>
      </c>
      <c r="F1440">
        <v>4.4086599646307301</v>
      </c>
      <c r="G1440">
        <v>3.33407035458014</v>
      </c>
      <c r="H1440">
        <v>5.3978950479979702</v>
      </c>
      <c r="I1440">
        <v>4.3728229044696096</v>
      </c>
      <c r="J1440">
        <v>4.5040669171042298</v>
      </c>
      <c r="K1440">
        <v>4.2710437260841099</v>
      </c>
      <c r="L1440">
        <v>4.1946255460110002</v>
      </c>
      <c r="M1440">
        <v>4.5794486673888004</v>
      </c>
      <c r="N1440">
        <v>4.9846796155147501</v>
      </c>
      <c r="O1440">
        <v>5.0562650436270502</v>
      </c>
      <c r="P1440">
        <v>4.4479700090536403</v>
      </c>
      <c r="Q1440">
        <v>2.8218677180984102</v>
      </c>
    </row>
    <row r="1441" spans="1:17">
      <c r="A1441" t="s">
        <v>3923</v>
      </c>
      <c r="B1441" s="16" t="s">
        <v>3924</v>
      </c>
      <c r="C1441">
        <v>7.6719291700404399</v>
      </c>
      <c r="D1441">
        <v>7.7538404744076503</v>
      </c>
      <c r="E1441">
        <v>7.7246317272255904</v>
      </c>
      <c r="F1441">
        <v>7.1910315324497596</v>
      </c>
      <c r="G1441">
        <v>7.92304149322044</v>
      </c>
      <c r="H1441">
        <v>7.4670430406045698</v>
      </c>
      <c r="I1441">
        <v>9.4640983069401301</v>
      </c>
      <c r="J1441">
        <v>8.2523937112567705</v>
      </c>
      <c r="K1441">
        <v>7.8028350331901102</v>
      </c>
      <c r="L1441">
        <v>9.2245595794948905</v>
      </c>
      <c r="M1441">
        <v>8.0058316033159809</v>
      </c>
      <c r="N1441">
        <v>8.7950091613966599</v>
      </c>
      <c r="O1441">
        <v>7.5996144710543003</v>
      </c>
      <c r="P1441">
        <v>9.4491943841221797</v>
      </c>
      <c r="Q1441">
        <v>9.1612412986063401</v>
      </c>
    </row>
    <row r="1442" spans="1:17">
      <c r="A1442" t="s">
        <v>3925</v>
      </c>
      <c r="B1442" s="16" t="s">
        <v>3926</v>
      </c>
      <c r="C1442">
        <v>6.9167499097341398</v>
      </c>
      <c r="D1442">
        <v>6.8605631676592598</v>
      </c>
      <c r="E1442">
        <v>6.7526718515306996</v>
      </c>
      <c r="F1442">
        <v>7.1471983190353301</v>
      </c>
      <c r="G1442">
        <v>6.9069169722644697</v>
      </c>
      <c r="H1442">
        <v>7.7759279249737503</v>
      </c>
      <c r="I1442">
        <v>7.2316005452623404</v>
      </c>
      <c r="J1442">
        <v>7.32712813606528</v>
      </c>
      <c r="K1442">
        <v>6.9426125990962504</v>
      </c>
      <c r="L1442">
        <v>7.1864505480400602</v>
      </c>
      <c r="M1442">
        <v>7.2247916331918702</v>
      </c>
      <c r="N1442">
        <v>7.2367616177743299</v>
      </c>
      <c r="O1442">
        <v>7.1995023503709197</v>
      </c>
      <c r="P1442">
        <v>7.4476120505710899</v>
      </c>
      <c r="Q1442">
        <v>5.09416193408443</v>
      </c>
    </row>
    <row r="1443" spans="1:17">
      <c r="A1443" t="s">
        <v>3927</v>
      </c>
      <c r="B1443" s="16" t="s">
        <v>3928</v>
      </c>
      <c r="C1443">
        <v>9.0547622581678695</v>
      </c>
      <c r="D1443">
        <v>9.1317420763891395</v>
      </c>
      <c r="E1443">
        <v>9.5594525501760401</v>
      </c>
      <c r="F1443">
        <v>8.9940435900789506</v>
      </c>
      <c r="G1443">
        <v>8.9617205216811406</v>
      </c>
      <c r="H1443">
        <v>7.8840306402628304</v>
      </c>
      <c r="I1443">
        <v>9.4165770773435398</v>
      </c>
      <c r="J1443">
        <v>8.9597948693222307</v>
      </c>
      <c r="K1443">
        <v>9.8976022376911708</v>
      </c>
      <c r="L1443">
        <v>9.2078212161120003</v>
      </c>
      <c r="M1443">
        <v>7.9857095708883197</v>
      </c>
      <c r="N1443">
        <v>7.6610522893425399</v>
      </c>
      <c r="O1443">
        <v>8.4732801573493699</v>
      </c>
      <c r="P1443">
        <v>9.0084641952166695</v>
      </c>
      <c r="Q1443">
        <v>9.0486929182374407</v>
      </c>
    </row>
    <row r="1444" spans="1:17">
      <c r="A1444" t="s">
        <v>3929</v>
      </c>
      <c r="B1444" s="16" t="s">
        <v>3930</v>
      </c>
      <c r="C1444">
        <v>8.5774258317993493</v>
      </c>
      <c r="D1444">
        <v>8.4815629412033609</v>
      </c>
      <c r="E1444">
        <v>9.1272955393849493</v>
      </c>
      <c r="F1444">
        <v>8.6467622320954103</v>
      </c>
      <c r="G1444">
        <v>8.7873784330074898</v>
      </c>
      <c r="H1444">
        <v>7.3711522214359002</v>
      </c>
      <c r="I1444">
        <v>8.6488722162362404</v>
      </c>
      <c r="J1444">
        <v>7.9687194154310497</v>
      </c>
      <c r="K1444">
        <v>8.9363638710395303</v>
      </c>
      <c r="L1444">
        <v>8.9526985185235297</v>
      </c>
      <c r="M1444">
        <v>8.4809594639538002</v>
      </c>
      <c r="N1444">
        <v>8.7428168442373195</v>
      </c>
      <c r="O1444">
        <v>8.1309605254050492</v>
      </c>
      <c r="P1444">
        <v>7.4927704004486699</v>
      </c>
      <c r="Q1444">
        <v>10.4171850831034</v>
      </c>
    </row>
    <row r="1445" spans="1:17">
      <c r="A1445" t="s">
        <v>3931</v>
      </c>
      <c r="B1445" s="16" t="s">
        <v>3932</v>
      </c>
      <c r="C1445">
        <v>3.98283533271713</v>
      </c>
      <c r="D1445">
        <v>3.7545556144430101</v>
      </c>
      <c r="E1445">
        <v>3.8152982058547602</v>
      </c>
      <c r="F1445">
        <v>4.0118215330109104</v>
      </c>
      <c r="G1445">
        <v>4.0460446887748596</v>
      </c>
      <c r="H1445">
        <v>3.7814594184883799</v>
      </c>
      <c r="I1445">
        <v>3.6595800418069002</v>
      </c>
      <c r="J1445">
        <v>3.93564812262216</v>
      </c>
      <c r="K1445">
        <v>4.0709644767565303</v>
      </c>
      <c r="L1445">
        <v>3.7555759297476698</v>
      </c>
      <c r="M1445">
        <v>3.6461416973015899</v>
      </c>
      <c r="N1445">
        <v>3.9019995236038798</v>
      </c>
      <c r="O1445">
        <v>4.0696565081197198</v>
      </c>
      <c r="P1445">
        <v>2.8218677180984102</v>
      </c>
      <c r="Q1445">
        <v>2.8218677180984102</v>
      </c>
    </row>
    <row r="1446" spans="1:17">
      <c r="A1446" t="s">
        <v>3933</v>
      </c>
      <c r="B1446" s="16" t="s">
        <v>3934</v>
      </c>
      <c r="C1446">
        <v>6.3854000850352497</v>
      </c>
      <c r="D1446">
        <v>6.4806971696611804</v>
      </c>
      <c r="E1446">
        <v>6.9009124338700998</v>
      </c>
      <c r="F1446">
        <v>7.42307154574923</v>
      </c>
      <c r="G1446">
        <v>7.27819171271162</v>
      </c>
      <c r="H1446">
        <v>7.2062141342227797</v>
      </c>
      <c r="I1446">
        <v>6.8765996201399204</v>
      </c>
      <c r="J1446">
        <v>7.0379548135020604</v>
      </c>
      <c r="K1446">
        <v>6.58653975511782</v>
      </c>
      <c r="L1446">
        <v>7.0084058745800704</v>
      </c>
      <c r="M1446">
        <v>6.9750181766915897</v>
      </c>
      <c r="N1446">
        <v>6.8139899586284596</v>
      </c>
      <c r="O1446">
        <v>7.1301899013384098</v>
      </c>
      <c r="P1446">
        <v>7.0959398759079004</v>
      </c>
      <c r="Q1446">
        <v>6.2843132996066204</v>
      </c>
    </row>
    <row r="1447" spans="1:17">
      <c r="A1447" t="s">
        <v>3935</v>
      </c>
      <c r="B1447" s="16" t="s">
        <v>3936</v>
      </c>
      <c r="C1447">
        <v>7.8336025778864</v>
      </c>
      <c r="D1447">
        <v>7.6421366729318496</v>
      </c>
      <c r="E1447">
        <v>7.5111119836653399</v>
      </c>
      <c r="F1447">
        <v>6.9400685236489101</v>
      </c>
      <c r="G1447">
        <v>6.8056277865875003</v>
      </c>
      <c r="H1447">
        <v>6.3945603718070796</v>
      </c>
      <c r="I1447">
        <v>7.5224439994532499</v>
      </c>
      <c r="J1447">
        <v>7.1387921266640602</v>
      </c>
      <c r="K1447">
        <v>7.6439183356257399</v>
      </c>
      <c r="L1447">
        <v>7.2749973962356496</v>
      </c>
      <c r="M1447">
        <v>6.6032779300687601</v>
      </c>
      <c r="N1447">
        <v>5.8185725375441404</v>
      </c>
      <c r="O1447">
        <v>6.7892790834488199</v>
      </c>
      <c r="P1447">
        <v>7.8936980098415299</v>
      </c>
      <c r="Q1447">
        <v>5.81282804418474</v>
      </c>
    </row>
    <row r="1448" spans="1:17">
      <c r="A1448" t="s">
        <v>3937</v>
      </c>
      <c r="B1448" s="16" t="e">
        <v>#N/A</v>
      </c>
      <c r="C1448">
        <v>6.55662993027242</v>
      </c>
      <c r="D1448">
        <v>6.4040653105614398</v>
      </c>
      <c r="E1448">
        <v>7.0856370732265797</v>
      </c>
      <c r="F1448">
        <v>6.4669918415543304</v>
      </c>
      <c r="G1448">
        <v>6.1327887893196404</v>
      </c>
      <c r="H1448">
        <v>5.4810077289205497</v>
      </c>
      <c r="I1448">
        <v>5.9240666568416502</v>
      </c>
      <c r="J1448">
        <v>5.4379532412242897</v>
      </c>
      <c r="K1448">
        <v>6.0808079045226702</v>
      </c>
      <c r="L1448">
        <v>6.1640690053138298</v>
      </c>
      <c r="M1448">
        <v>6.2542577506046202</v>
      </c>
      <c r="N1448">
        <v>6.6318301267309199</v>
      </c>
      <c r="O1448">
        <v>6.2117448150254297</v>
      </c>
      <c r="P1448">
        <v>5.0248478020067502</v>
      </c>
      <c r="Q1448">
        <v>8.7216113394761106</v>
      </c>
    </row>
    <row r="1449" spans="1:17">
      <c r="A1449" t="s">
        <v>3938</v>
      </c>
      <c r="B1449" s="16" t="e">
        <v>#N/A</v>
      </c>
      <c r="C1449">
        <v>5.7625387775367001</v>
      </c>
      <c r="D1449">
        <v>5.8293813043846097</v>
      </c>
      <c r="E1449">
        <v>6.3388609491737098</v>
      </c>
      <c r="F1449">
        <v>6.58159230490757</v>
      </c>
      <c r="G1449">
        <v>6.4197063712653204</v>
      </c>
      <c r="H1449">
        <v>6.2929326182514096</v>
      </c>
      <c r="I1449">
        <v>6.1921342703290696</v>
      </c>
      <c r="J1449">
        <v>6.0695820509065701</v>
      </c>
      <c r="K1449">
        <v>6.4644097944759897</v>
      </c>
      <c r="L1449">
        <v>6.2100400854538496</v>
      </c>
      <c r="M1449">
        <v>6.6807395065339898</v>
      </c>
      <c r="N1449">
        <v>6.2434134649689499</v>
      </c>
      <c r="O1449">
        <v>6.60605308271432</v>
      </c>
      <c r="P1449">
        <v>5.4607337398470897</v>
      </c>
      <c r="Q1449">
        <v>7.8374797051227896</v>
      </c>
    </row>
    <row r="1450" spans="1:17">
      <c r="A1450" t="s">
        <v>3939</v>
      </c>
      <c r="B1450" s="16" t="s">
        <v>3940</v>
      </c>
      <c r="C1450">
        <v>2.8218677180984102</v>
      </c>
      <c r="D1450">
        <v>3.2942621936663499</v>
      </c>
      <c r="E1450">
        <v>3.4028894668404299</v>
      </c>
      <c r="F1450">
        <v>3.8353454241230298</v>
      </c>
      <c r="G1450">
        <v>3.9446609719593901</v>
      </c>
      <c r="H1450">
        <v>3.50653555504317</v>
      </c>
      <c r="I1450">
        <v>3.3100125595866299</v>
      </c>
      <c r="J1450">
        <v>4.6307624373210201</v>
      </c>
      <c r="K1450">
        <v>3.27554212654834</v>
      </c>
      <c r="L1450">
        <v>2.8218677180984102</v>
      </c>
      <c r="M1450">
        <v>2.8218677180984102</v>
      </c>
      <c r="N1450">
        <v>3.31389066967124</v>
      </c>
      <c r="O1450">
        <v>2.8218677180984102</v>
      </c>
      <c r="P1450">
        <v>2.8218677180984102</v>
      </c>
      <c r="Q1450">
        <v>5.09416193408443</v>
      </c>
    </row>
    <row r="1451" spans="1:17">
      <c r="A1451" t="s">
        <v>3941</v>
      </c>
      <c r="B1451" s="16" t="s">
        <v>3942</v>
      </c>
      <c r="C1451">
        <v>6.4801488877760303</v>
      </c>
      <c r="D1451">
        <v>6.1921927572866897</v>
      </c>
      <c r="E1451">
        <v>5.98496325541152</v>
      </c>
      <c r="F1451">
        <v>5.8111357960990899</v>
      </c>
      <c r="G1451">
        <v>5.7723329839865896</v>
      </c>
      <c r="H1451">
        <v>5.3395340803022098</v>
      </c>
      <c r="I1451">
        <v>6.2243210452346904</v>
      </c>
      <c r="J1451">
        <v>4.7816009704995297</v>
      </c>
      <c r="K1451">
        <v>6.4644097944759897</v>
      </c>
      <c r="L1451">
        <v>7.2387638932443101</v>
      </c>
      <c r="M1451">
        <v>6.3205029293216501</v>
      </c>
      <c r="N1451">
        <v>7.1548650325011103</v>
      </c>
      <c r="O1451">
        <v>6.1489606103488104</v>
      </c>
      <c r="P1451">
        <v>4.7374550361106396</v>
      </c>
      <c r="Q1451">
        <v>7.9670857749043096</v>
      </c>
    </row>
    <row r="1452" spans="1:17">
      <c r="A1452" t="s">
        <v>3943</v>
      </c>
      <c r="B1452" s="16" t="s">
        <v>3944</v>
      </c>
      <c r="C1452">
        <v>7.8588673413397396</v>
      </c>
      <c r="D1452">
        <v>7.42781827680228</v>
      </c>
      <c r="E1452">
        <v>6.9696497428925097</v>
      </c>
      <c r="F1452">
        <v>7.28164868981656</v>
      </c>
      <c r="G1452">
        <v>8.4803906059092196</v>
      </c>
      <c r="H1452">
        <v>5.8758578352273698</v>
      </c>
      <c r="I1452">
        <v>7.0018738474900601</v>
      </c>
      <c r="J1452">
        <v>6.5536826138874202</v>
      </c>
      <c r="K1452">
        <v>8.0417568795180703</v>
      </c>
      <c r="L1452">
        <v>7.4750825912029004</v>
      </c>
      <c r="M1452">
        <v>7.7234313996964099</v>
      </c>
      <c r="N1452">
        <v>7.9255825764837597</v>
      </c>
      <c r="O1452">
        <v>7.7115687901622296</v>
      </c>
      <c r="P1452">
        <v>6.6769424514664104</v>
      </c>
      <c r="Q1452">
        <v>9.2143845326617093</v>
      </c>
    </row>
    <row r="1453" spans="1:17">
      <c r="A1453" t="s">
        <v>3945</v>
      </c>
      <c r="B1453" s="16" t="s">
        <v>3946</v>
      </c>
      <c r="C1453">
        <v>5.8470053502229398</v>
      </c>
      <c r="D1453">
        <v>5.9609864132494002</v>
      </c>
      <c r="E1453">
        <v>5.98496325541152</v>
      </c>
      <c r="F1453">
        <v>5.6070690647998402</v>
      </c>
      <c r="G1453">
        <v>5.5918733105197997</v>
      </c>
      <c r="H1453">
        <v>4.7946750266686298</v>
      </c>
      <c r="I1453">
        <v>5.5414939407437602</v>
      </c>
      <c r="J1453">
        <v>5.6387979837976996</v>
      </c>
      <c r="K1453">
        <v>5.6790613626604003</v>
      </c>
      <c r="L1453">
        <v>5.8515068593680599</v>
      </c>
      <c r="M1453">
        <v>5.3280626239297098</v>
      </c>
      <c r="N1453">
        <v>5.9022837325360298</v>
      </c>
      <c r="O1453">
        <v>5.2165415310043803</v>
      </c>
      <c r="P1453">
        <v>5.1241087123202096</v>
      </c>
      <c r="Q1453">
        <v>5.09416193408443</v>
      </c>
    </row>
    <row r="1454" spans="1:17">
      <c r="A1454" t="s">
        <v>3947</v>
      </c>
      <c r="B1454" s="16" t="s">
        <v>3948</v>
      </c>
      <c r="C1454">
        <v>8.1109507719669498</v>
      </c>
      <c r="D1454">
        <v>8.04479981750249</v>
      </c>
      <c r="E1454">
        <v>7.4925789249254002</v>
      </c>
      <c r="F1454">
        <v>8.0839175529094902</v>
      </c>
      <c r="G1454">
        <v>7.9495869513978699</v>
      </c>
      <c r="H1454">
        <v>7.9983902212902303</v>
      </c>
      <c r="I1454">
        <v>8.0928969443129102</v>
      </c>
      <c r="J1454">
        <v>7.6744684748994603</v>
      </c>
      <c r="K1454">
        <v>8.2024047387496797</v>
      </c>
      <c r="L1454">
        <v>8.0140407812586503</v>
      </c>
      <c r="M1454">
        <v>8.2836345145343397</v>
      </c>
      <c r="N1454">
        <v>8.0209863198566005</v>
      </c>
      <c r="O1454">
        <v>8.2660993942148906</v>
      </c>
      <c r="P1454">
        <v>8.2390907658991104</v>
      </c>
      <c r="Q1454">
        <v>8.48255560796823</v>
      </c>
    </row>
    <row r="1455" spans="1:17">
      <c r="A1455" t="s">
        <v>3949</v>
      </c>
      <c r="B1455" s="16" t="s">
        <v>3950</v>
      </c>
      <c r="C1455">
        <v>8.5279109677462692</v>
      </c>
      <c r="D1455">
        <v>8.6000928023955705</v>
      </c>
      <c r="E1455">
        <v>8.2671264096345496</v>
      </c>
      <c r="F1455">
        <v>8.4597473083446406</v>
      </c>
      <c r="G1455">
        <v>8.2775006945755205</v>
      </c>
      <c r="H1455">
        <v>8.7812361361850293</v>
      </c>
      <c r="I1455">
        <v>8.4906463627135107</v>
      </c>
      <c r="J1455">
        <v>8.5441379490571006</v>
      </c>
      <c r="K1455">
        <v>8.3778446498431691</v>
      </c>
      <c r="L1455">
        <v>8.29692624024932</v>
      </c>
      <c r="M1455">
        <v>8.3611564383332198</v>
      </c>
      <c r="N1455">
        <v>8.2935226395831201</v>
      </c>
      <c r="O1455">
        <v>8.2660993942148906</v>
      </c>
      <c r="P1455">
        <v>8.5815289712361196</v>
      </c>
      <c r="Q1455">
        <v>6.6375058506955904</v>
      </c>
    </row>
    <row r="1456" spans="1:17">
      <c r="A1456" t="s">
        <v>3951</v>
      </c>
      <c r="B1456" s="16" t="s">
        <v>3952</v>
      </c>
      <c r="C1456">
        <v>4.99547094075474</v>
      </c>
      <c r="D1456">
        <v>5.2202186721532398</v>
      </c>
      <c r="E1456">
        <v>6.1611648559293304</v>
      </c>
      <c r="F1456">
        <v>5.4189288652495504</v>
      </c>
      <c r="G1456">
        <v>5.1769839720448498</v>
      </c>
      <c r="H1456">
        <v>4.6515204620337798</v>
      </c>
      <c r="I1456">
        <v>5.6888246486798497</v>
      </c>
      <c r="J1456">
        <v>5.6009009823638998</v>
      </c>
      <c r="K1456">
        <v>5.4119964088208299</v>
      </c>
      <c r="L1456">
        <v>5.3400637897298404</v>
      </c>
      <c r="M1456">
        <v>4.4113157068760698</v>
      </c>
      <c r="N1456">
        <v>4.4472252118161997</v>
      </c>
      <c r="O1456">
        <v>4.5388813471664999</v>
      </c>
      <c r="P1456">
        <v>5.2164652043888102</v>
      </c>
      <c r="Q1456">
        <v>5.09416193408443</v>
      </c>
    </row>
    <row r="1457" spans="1:17">
      <c r="A1457" t="s">
        <v>3953</v>
      </c>
      <c r="B1457" s="16" t="s">
        <v>3954</v>
      </c>
      <c r="C1457">
        <v>8.5435678250181102</v>
      </c>
      <c r="D1457">
        <v>8.2725409010124107</v>
      </c>
      <c r="E1457">
        <v>8.5392898719725991</v>
      </c>
      <c r="F1457">
        <v>8.5352268795158697</v>
      </c>
      <c r="G1457">
        <v>8.5056451538273894</v>
      </c>
      <c r="H1457">
        <v>6.8264387222609599</v>
      </c>
      <c r="I1457">
        <v>7.8175432462888601</v>
      </c>
      <c r="J1457">
        <v>7.61045312963281</v>
      </c>
      <c r="K1457">
        <v>8.4725501940294503</v>
      </c>
      <c r="L1457">
        <v>8.4150944050062293</v>
      </c>
      <c r="M1457">
        <v>8.1301902492706208</v>
      </c>
      <c r="N1457">
        <v>8.6263454454071198</v>
      </c>
      <c r="O1457">
        <v>8.2274739271463098</v>
      </c>
      <c r="P1457">
        <v>6.2813702146298303</v>
      </c>
      <c r="Q1457">
        <v>10.249113780255</v>
      </c>
    </row>
    <row r="1458" spans="1:17">
      <c r="A1458" t="s">
        <v>3955</v>
      </c>
      <c r="B1458" s="16" t="e">
        <v>#N/A</v>
      </c>
      <c r="C1458">
        <v>7.72236570332079</v>
      </c>
      <c r="D1458">
        <v>7.8904552081381496</v>
      </c>
      <c r="E1458">
        <v>6.99624750440314</v>
      </c>
      <c r="F1458">
        <v>7.9288657143131598</v>
      </c>
      <c r="G1458">
        <v>7.7705729812209103</v>
      </c>
      <c r="H1458">
        <v>5.8758578352273698</v>
      </c>
      <c r="I1458">
        <v>7.0561962709385</v>
      </c>
      <c r="J1458">
        <v>6.1754313651025896</v>
      </c>
      <c r="K1458">
        <v>8.0911131451429803</v>
      </c>
      <c r="L1458">
        <v>7.4049096193962303</v>
      </c>
      <c r="M1458">
        <v>7.2190489086972498</v>
      </c>
      <c r="N1458">
        <v>7.0499926248065101</v>
      </c>
      <c r="O1458">
        <v>6.62455111994002</v>
      </c>
      <c r="P1458">
        <v>6.3619539041930198</v>
      </c>
      <c r="Q1458">
        <v>7.5369478347710803</v>
      </c>
    </row>
    <row r="1459" spans="1:17">
      <c r="A1459" t="s">
        <v>3956</v>
      </c>
      <c r="B1459" s="16" t="s">
        <v>3957</v>
      </c>
      <c r="C1459">
        <v>8.4369440706477494</v>
      </c>
      <c r="D1459">
        <v>8.4440165130879805</v>
      </c>
      <c r="E1459">
        <v>8.8791790401335096</v>
      </c>
      <c r="F1459">
        <v>8.9878577768625902</v>
      </c>
      <c r="G1459">
        <v>8.2941627893903505</v>
      </c>
      <c r="H1459">
        <v>8.6269055375522008</v>
      </c>
      <c r="I1459">
        <v>8.2599960301661906</v>
      </c>
      <c r="J1459">
        <v>8.8845425237880793</v>
      </c>
      <c r="K1459">
        <v>8.5774847859214702</v>
      </c>
      <c r="L1459">
        <v>8.6314123463977293</v>
      </c>
      <c r="M1459">
        <v>8.1870955480708201</v>
      </c>
      <c r="N1459">
        <v>8.16994530597057</v>
      </c>
      <c r="O1459">
        <v>8.3094177076460696</v>
      </c>
      <c r="P1459">
        <v>8.6744997765606904</v>
      </c>
      <c r="Q1459">
        <v>7.3593062614465703</v>
      </c>
    </row>
    <row r="1460" spans="1:17">
      <c r="A1460" t="s">
        <v>3958</v>
      </c>
      <c r="B1460" s="16" t="e">
        <v>#N/A</v>
      </c>
      <c r="C1460">
        <v>9.2255750405895505</v>
      </c>
      <c r="D1460">
        <v>9.3196403499710705</v>
      </c>
      <c r="E1460">
        <v>9.4170607528715404</v>
      </c>
      <c r="F1460">
        <v>9.0225649935742407</v>
      </c>
      <c r="G1460">
        <v>9.1835563057997902</v>
      </c>
      <c r="H1460">
        <v>9.4604353454821197</v>
      </c>
      <c r="I1460">
        <v>9.1271106853532302</v>
      </c>
      <c r="J1460">
        <v>9.1485259543898501</v>
      </c>
      <c r="K1460">
        <v>9.0823777175061799</v>
      </c>
      <c r="L1460">
        <v>9.3820550283915196</v>
      </c>
      <c r="M1460">
        <v>9.1080359612180892</v>
      </c>
      <c r="N1460">
        <v>9.6787420328695095</v>
      </c>
      <c r="O1460">
        <v>9.3005191318123703</v>
      </c>
      <c r="P1460">
        <v>8.7691874877215596</v>
      </c>
      <c r="Q1460">
        <v>10.4396731967666</v>
      </c>
    </row>
    <row r="1461" spans="1:17">
      <c r="A1461" t="s">
        <v>3959</v>
      </c>
      <c r="B1461" s="16" t="s">
        <v>3960</v>
      </c>
      <c r="C1461">
        <v>6.6526167310478499</v>
      </c>
      <c r="D1461">
        <v>6.5175205291821898</v>
      </c>
      <c r="E1461">
        <v>7.1814110226186303</v>
      </c>
      <c r="F1461">
        <v>7.1397608819965903</v>
      </c>
      <c r="G1461">
        <v>6.9177415899492303</v>
      </c>
      <c r="H1461">
        <v>6.8469972577830296</v>
      </c>
      <c r="I1461">
        <v>6.1921342703290696</v>
      </c>
      <c r="J1461">
        <v>6.7623606751438903</v>
      </c>
      <c r="K1461">
        <v>6.1256640567470697</v>
      </c>
      <c r="L1461">
        <v>6.4328399879020504</v>
      </c>
      <c r="M1461">
        <v>6.6638851872963896</v>
      </c>
      <c r="N1461">
        <v>7.0225314405784802</v>
      </c>
      <c r="O1461">
        <v>6.9877808128597696</v>
      </c>
      <c r="P1461">
        <v>6.3619539041930198</v>
      </c>
      <c r="Q1461">
        <v>6.9204191934356096</v>
      </c>
    </row>
    <row r="1462" spans="1:17">
      <c r="A1462" t="s">
        <v>3961</v>
      </c>
      <c r="B1462" s="16" t="s">
        <v>3962</v>
      </c>
      <c r="C1462">
        <v>3.6535616636188299</v>
      </c>
      <c r="D1462">
        <v>3.4870161193063098</v>
      </c>
      <c r="E1462">
        <v>3.8152982058547602</v>
      </c>
      <c r="F1462">
        <v>3.6131889974304401</v>
      </c>
      <c r="G1462">
        <v>3.8309652426265099</v>
      </c>
      <c r="H1462">
        <v>3.9869852489372102</v>
      </c>
      <c r="I1462">
        <v>3.7848446501428201</v>
      </c>
      <c r="J1462">
        <v>4.1400611729353196</v>
      </c>
      <c r="K1462">
        <v>4.0709644767565303</v>
      </c>
      <c r="L1462">
        <v>3.7555759297476698</v>
      </c>
      <c r="M1462">
        <v>3.9727288000471899</v>
      </c>
      <c r="N1462">
        <v>3.9019995236038798</v>
      </c>
      <c r="O1462">
        <v>4.4501242258791596</v>
      </c>
      <c r="P1462">
        <v>3.6194497939779602</v>
      </c>
      <c r="Q1462">
        <v>2.8218677180984102</v>
      </c>
    </row>
    <row r="1463" spans="1:17">
      <c r="A1463" t="s">
        <v>3963</v>
      </c>
      <c r="B1463" s="16" t="e">
        <v>#N/A</v>
      </c>
      <c r="C1463">
        <v>3.5040133865677898</v>
      </c>
      <c r="D1463">
        <v>3.6330127529723502</v>
      </c>
      <c r="E1463">
        <v>3.6381873987360902</v>
      </c>
      <c r="F1463">
        <v>3.7319397910766599</v>
      </c>
      <c r="G1463">
        <v>3.70007344211845</v>
      </c>
      <c r="H1463">
        <v>2.8218677180984102</v>
      </c>
      <c r="I1463">
        <v>3.6595800418069002</v>
      </c>
      <c r="J1463">
        <v>2.8218677180984102</v>
      </c>
      <c r="K1463">
        <v>3.6013796825057902</v>
      </c>
      <c r="L1463">
        <v>3.6339073669181099</v>
      </c>
      <c r="M1463">
        <v>3.4086250003018401</v>
      </c>
      <c r="N1463">
        <v>3.31389066967124</v>
      </c>
      <c r="O1463">
        <v>3.6677309644704801</v>
      </c>
      <c r="P1463">
        <v>2.8218677180984102</v>
      </c>
      <c r="Q1463">
        <v>2.8218677180984102</v>
      </c>
    </row>
    <row r="1464" spans="1:17">
      <c r="A1464" t="s">
        <v>3964</v>
      </c>
      <c r="B1464" s="16" t="e">
        <v>#N/A</v>
      </c>
      <c r="C1464">
        <v>4.2263167103073602</v>
      </c>
      <c r="D1464">
        <v>4.60434225742737</v>
      </c>
      <c r="E1464">
        <v>3.6381873987360902</v>
      </c>
      <c r="F1464">
        <v>3.8353454241230298</v>
      </c>
      <c r="G1464">
        <v>4.6281296811809298</v>
      </c>
      <c r="H1464">
        <v>4.07504641393726</v>
      </c>
      <c r="I1464">
        <v>3.9910282299290798</v>
      </c>
      <c r="J1464">
        <v>4.3107162608919598</v>
      </c>
      <c r="K1464">
        <v>4.4914502970878702</v>
      </c>
      <c r="L1464">
        <v>4.2633743974944602</v>
      </c>
      <c r="M1464">
        <v>4.1590575299716699</v>
      </c>
      <c r="N1464">
        <v>4.2465073090516299</v>
      </c>
      <c r="O1464">
        <v>4.0696565081197198</v>
      </c>
      <c r="P1464">
        <v>3.6194497939779602</v>
      </c>
      <c r="Q1464">
        <v>2.8218677180984102</v>
      </c>
    </row>
    <row r="1465" spans="1:17">
      <c r="A1465" t="s">
        <v>3965</v>
      </c>
      <c r="B1465" s="16" t="e">
        <v>#N/A</v>
      </c>
      <c r="C1465">
        <v>7.1396822498463504</v>
      </c>
      <c r="D1465">
        <v>6.8700629365066499</v>
      </c>
      <c r="E1465">
        <v>8.4605175085600308</v>
      </c>
      <c r="F1465">
        <v>7.4947229481945996</v>
      </c>
      <c r="G1465">
        <v>8.0363486492452196</v>
      </c>
      <c r="H1465">
        <v>5.7489183951006302</v>
      </c>
      <c r="I1465">
        <v>6.7281809559769803</v>
      </c>
      <c r="J1465">
        <v>7.2571225943095499</v>
      </c>
      <c r="K1465">
        <v>7.6741479899609901</v>
      </c>
      <c r="L1465">
        <v>7.9348311061702796</v>
      </c>
      <c r="M1465">
        <v>7.4668473592687601</v>
      </c>
      <c r="N1465">
        <v>7.4914217726060297</v>
      </c>
      <c r="O1465">
        <v>7.7029260339263796</v>
      </c>
      <c r="P1465">
        <v>5.4607337398470897</v>
      </c>
      <c r="Q1465">
        <v>10.323554046550599</v>
      </c>
    </row>
    <row r="1466" spans="1:17">
      <c r="A1466" t="s">
        <v>3966</v>
      </c>
      <c r="B1466" s="16" t="s">
        <v>3967</v>
      </c>
      <c r="C1466">
        <v>6.8374094073843299</v>
      </c>
      <c r="D1466">
        <v>6.8981899443675996</v>
      </c>
      <c r="E1466">
        <v>6.8434447610936902</v>
      </c>
      <c r="F1466">
        <v>6.8333429567598296</v>
      </c>
      <c r="G1466">
        <v>6.7338868879057099</v>
      </c>
      <c r="H1466">
        <v>7.2684043305091297</v>
      </c>
      <c r="I1466">
        <v>6.9454121858673004</v>
      </c>
      <c r="J1466">
        <v>7.0239580261777501</v>
      </c>
      <c r="K1466">
        <v>7.1363159804442198</v>
      </c>
      <c r="L1466">
        <v>6.9467846882146</v>
      </c>
      <c r="M1466">
        <v>7.1841017988793396</v>
      </c>
      <c r="N1466">
        <v>6.8869289896348196</v>
      </c>
      <c r="O1466">
        <v>7.2178391620403604</v>
      </c>
      <c r="P1466">
        <v>7.3819086412154196</v>
      </c>
      <c r="Q1466">
        <v>5.81282804418474</v>
      </c>
    </row>
    <row r="1467" spans="1:17">
      <c r="A1467" t="s">
        <v>3968</v>
      </c>
      <c r="B1467" s="16" t="s">
        <v>3969</v>
      </c>
      <c r="C1467">
        <v>4.2263167103073602</v>
      </c>
      <c r="D1467">
        <v>3.6330127529723502</v>
      </c>
      <c r="E1467">
        <v>4.2015349465393896</v>
      </c>
      <c r="F1467">
        <v>4.0892058755412499</v>
      </c>
      <c r="G1467">
        <v>4.0460446887748596</v>
      </c>
      <c r="H1467">
        <v>3.30825032505737</v>
      </c>
      <c r="I1467">
        <v>4.2360017113942803</v>
      </c>
      <c r="J1467">
        <v>4.2567562628296498</v>
      </c>
      <c r="K1467">
        <v>3.8204461843508501</v>
      </c>
      <c r="L1467">
        <v>3.4877558895723499</v>
      </c>
      <c r="M1467">
        <v>3.90178223458659</v>
      </c>
      <c r="N1467">
        <v>4.4472252118161997</v>
      </c>
      <c r="O1467">
        <v>4.1329497517715001</v>
      </c>
      <c r="P1467">
        <v>3.6194497939779602</v>
      </c>
      <c r="Q1467">
        <v>2.8218677180984102</v>
      </c>
    </row>
    <row r="1468" spans="1:17">
      <c r="A1468" t="s">
        <v>3970</v>
      </c>
      <c r="B1468" s="16" t="s">
        <v>3971</v>
      </c>
      <c r="C1468">
        <v>6.0560432175631203</v>
      </c>
      <c r="D1468">
        <v>6.1613914259344904</v>
      </c>
      <c r="E1468">
        <v>5.8141048855267101</v>
      </c>
      <c r="F1468">
        <v>5.7529944155534603</v>
      </c>
      <c r="G1468">
        <v>6.2233634368604598</v>
      </c>
      <c r="H1468">
        <v>6.1168867254643997</v>
      </c>
      <c r="I1468">
        <v>7.1590348358018003</v>
      </c>
      <c r="J1468">
        <v>6.2974991401326799</v>
      </c>
      <c r="K1468">
        <v>6.4410344304551499</v>
      </c>
      <c r="L1468">
        <v>6.7647934956056499</v>
      </c>
      <c r="M1468">
        <v>6.5025119104691198</v>
      </c>
      <c r="N1468">
        <v>6.9269991755545401</v>
      </c>
      <c r="O1468">
        <v>6.1489606103488104</v>
      </c>
      <c r="P1468">
        <v>7.0361110355685303</v>
      </c>
      <c r="Q1468">
        <v>6.9204191934356096</v>
      </c>
    </row>
    <row r="1469" spans="1:17">
      <c r="A1469" t="s">
        <v>3972</v>
      </c>
      <c r="B1469" s="16" t="s">
        <v>696</v>
      </c>
      <c r="C1469">
        <v>9.5647204495057494</v>
      </c>
      <c r="D1469">
        <v>9.4421034093309295</v>
      </c>
      <c r="E1469">
        <v>9.4865101644164405</v>
      </c>
      <c r="F1469">
        <v>9.4846224951090097</v>
      </c>
      <c r="G1469">
        <v>9.4257586549019603</v>
      </c>
      <c r="H1469">
        <v>8.9751552158512293</v>
      </c>
      <c r="I1469">
        <v>9.8345674723916598</v>
      </c>
      <c r="J1469">
        <v>9.6760086823402496</v>
      </c>
      <c r="K1469">
        <v>10.0250941680382</v>
      </c>
      <c r="L1469">
        <v>10.0200261027103</v>
      </c>
      <c r="M1469">
        <v>9.2270201244482895</v>
      </c>
      <c r="N1469">
        <v>10.080599277881699</v>
      </c>
      <c r="O1469">
        <v>9.2759893186700904</v>
      </c>
      <c r="P1469">
        <v>9.6889207977819893</v>
      </c>
      <c r="Q1469">
        <v>10.740674867653601</v>
      </c>
    </row>
    <row r="1470" spans="1:17">
      <c r="A1470" t="s">
        <v>3973</v>
      </c>
      <c r="B1470" s="16" t="s">
        <v>3974</v>
      </c>
      <c r="C1470">
        <v>6.9454052174376804</v>
      </c>
      <c r="D1470">
        <v>7.0054820607305501</v>
      </c>
      <c r="E1470">
        <v>6.4001528211462198</v>
      </c>
      <c r="F1470">
        <v>6.9988412260113</v>
      </c>
      <c r="G1470">
        <v>6.5922120161147504</v>
      </c>
      <c r="H1470">
        <v>7.6820518030327003</v>
      </c>
      <c r="I1470">
        <v>7.3081496764768303</v>
      </c>
      <c r="J1470">
        <v>7.0449023185390702</v>
      </c>
      <c r="K1470">
        <v>7.0996113161199501</v>
      </c>
      <c r="L1470">
        <v>7.2749973962356496</v>
      </c>
      <c r="M1470">
        <v>7.43254097220888</v>
      </c>
      <c r="N1470">
        <v>7.2287789541476197</v>
      </c>
      <c r="O1470">
        <v>7.6722610362056702</v>
      </c>
      <c r="P1470">
        <v>7.2927645970803701</v>
      </c>
      <c r="Q1470">
        <v>5.09416193408443</v>
      </c>
    </row>
    <row r="1471" spans="1:17">
      <c r="A1471" t="s">
        <v>3975</v>
      </c>
      <c r="B1471" s="16" t="s">
        <v>3976</v>
      </c>
      <c r="C1471">
        <v>4.5939331348939696</v>
      </c>
      <c r="D1471">
        <v>4.0407231514856203</v>
      </c>
      <c r="E1471">
        <v>4.2015349465393896</v>
      </c>
      <c r="F1471">
        <v>3.8353454241230298</v>
      </c>
      <c r="G1471">
        <v>4.4429501088137897</v>
      </c>
      <c r="H1471">
        <v>3.8900437060628099</v>
      </c>
      <c r="I1471">
        <v>4.5515847967793803</v>
      </c>
      <c r="J1471">
        <v>4.5040669171042298</v>
      </c>
      <c r="K1471">
        <v>4.4914502970878702</v>
      </c>
      <c r="L1471">
        <v>4.6547502153815303</v>
      </c>
      <c r="M1471">
        <v>4.2669672077812901</v>
      </c>
      <c r="N1471">
        <v>3.99991931403749</v>
      </c>
      <c r="O1471">
        <v>4.4501242258791596</v>
      </c>
      <c r="P1471">
        <v>4.8003293124776603</v>
      </c>
      <c r="Q1471">
        <v>6.6375058506955904</v>
      </c>
    </row>
    <row r="1472" spans="1:17">
      <c r="A1472" t="s">
        <v>3977</v>
      </c>
      <c r="B1472" s="16" t="e">
        <v>#N/A</v>
      </c>
      <c r="C1472">
        <v>9.7795519250179908</v>
      </c>
      <c r="D1472">
        <v>9.6772869684486995</v>
      </c>
      <c r="E1472">
        <v>9.7928971777819296</v>
      </c>
      <c r="F1472">
        <v>9.8155195046363897</v>
      </c>
      <c r="G1472">
        <v>9.6574195186818894</v>
      </c>
      <c r="H1472">
        <v>9.0762107985857607</v>
      </c>
      <c r="I1472">
        <v>9.4674335151826607</v>
      </c>
      <c r="J1472">
        <v>9.1897448844091691</v>
      </c>
      <c r="K1472">
        <v>9.8107994560766691</v>
      </c>
      <c r="L1472">
        <v>10.085622800196001</v>
      </c>
      <c r="M1472">
        <v>9.8315408353969893</v>
      </c>
      <c r="N1472">
        <v>10.330866922582601</v>
      </c>
      <c r="O1472">
        <v>9.6551538239225607</v>
      </c>
      <c r="P1472">
        <v>8.8018081448474508</v>
      </c>
      <c r="Q1472">
        <v>12.0663315131542</v>
      </c>
    </row>
    <row r="1473" spans="1:17">
      <c r="A1473" t="s">
        <v>3978</v>
      </c>
      <c r="B1473" s="16" t="e">
        <v>#N/A</v>
      </c>
      <c r="C1473">
        <v>4.0706176854441196</v>
      </c>
      <c r="D1473">
        <v>3.9548310731697001</v>
      </c>
      <c r="E1473">
        <v>4.2015349465393896</v>
      </c>
      <c r="F1473">
        <v>4.0892058755412499</v>
      </c>
      <c r="G1473">
        <v>4.4429501088137897</v>
      </c>
      <c r="H1473">
        <v>4.07504641393726</v>
      </c>
      <c r="I1473">
        <v>4.6574362853065301</v>
      </c>
      <c r="J1473">
        <v>4.0764652066995799</v>
      </c>
      <c r="K1473">
        <v>3.99457577781329</v>
      </c>
      <c r="L1473">
        <v>4.9123550275731303</v>
      </c>
      <c r="M1473">
        <v>3.7404257728686199</v>
      </c>
      <c r="N1473">
        <v>3.5144020463037902</v>
      </c>
      <c r="O1473">
        <v>4.5809011873356402</v>
      </c>
      <c r="P1473">
        <v>3.3893867502571098</v>
      </c>
      <c r="Q1473">
        <v>2.8218677180984102</v>
      </c>
    </row>
    <row r="1474" spans="1:17">
      <c r="A1474" t="s">
        <v>3979</v>
      </c>
      <c r="B1474" s="16" t="s">
        <v>3980</v>
      </c>
      <c r="C1474">
        <v>4.8324495657597604</v>
      </c>
      <c r="D1474">
        <v>4.8708919623886802</v>
      </c>
      <c r="E1474">
        <v>3.6381873987360902</v>
      </c>
      <c r="F1474">
        <v>4.3517302712450299</v>
      </c>
      <c r="G1474">
        <v>4.2225520177193703</v>
      </c>
      <c r="H1474">
        <v>3.9869852489372102</v>
      </c>
      <c r="I1474">
        <v>3.9910282299290798</v>
      </c>
      <c r="J1474">
        <v>3.2517770676889399</v>
      </c>
      <c r="K1474">
        <v>3.91162951239331</v>
      </c>
      <c r="L1474">
        <v>3.8614614459532302</v>
      </c>
      <c r="M1474">
        <v>3.82485868955618</v>
      </c>
      <c r="N1474">
        <v>3.6661147186140499</v>
      </c>
      <c r="O1474">
        <v>3.6677309644704801</v>
      </c>
      <c r="P1474">
        <v>3.7927642367557501</v>
      </c>
      <c r="Q1474">
        <v>2.8218677180984102</v>
      </c>
    </row>
    <row r="1475" spans="1:17">
      <c r="A1475" t="s">
        <v>3981</v>
      </c>
      <c r="B1475" s="16" t="s">
        <v>3982</v>
      </c>
      <c r="C1475">
        <v>9.9883923945769393</v>
      </c>
      <c r="D1475">
        <v>10.0556906945194</v>
      </c>
      <c r="E1475">
        <v>9.5638912620576697</v>
      </c>
      <c r="F1475">
        <v>9.5476533960824792</v>
      </c>
      <c r="G1475">
        <v>9.6829386568506095</v>
      </c>
      <c r="H1475">
        <v>9.82677582113811</v>
      </c>
      <c r="I1475">
        <v>10.000299877648001</v>
      </c>
      <c r="J1475">
        <v>9.6318293335391392</v>
      </c>
      <c r="K1475">
        <v>10.084381162982201</v>
      </c>
      <c r="L1475">
        <v>9.7882484015791391</v>
      </c>
      <c r="M1475">
        <v>9.7876941796995798</v>
      </c>
      <c r="N1475">
        <v>9.6220929923776808</v>
      </c>
      <c r="O1475">
        <v>9.7876210727528505</v>
      </c>
      <c r="P1475">
        <v>10.0214033474192</v>
      </c>
      <c r="Q1475">
        <v>9.4093039143768298</v>
      </c>
    </row>
    <row r="1476" spans="1:17">
      <c r="A1476" t="s">
        <v>3983</v>
      </c>
      <c r="B1476" s="16" t="e">
        <v>#N/A</v>
      </c>
      <c r="C1476">
        <v>3.6535616636188299</v>
      </c>
      <c r="D1476">
        <v>3.2942621936663499</v>
      </c>
      <c r="E1476">
        <v>3.8152982058547602</v>
      </c>
      <c r="F1476">
        <v>2.8218677180984102</v>
      </c>
      <c r="G1476">
        <v>3.70007344211845</v>
      </c>
      <c r="H1476">
        <v>2.8218677180984102</v>
      </c>
      <c r="I1476">
        <v>2.8218677180984102</v>
      </c>
      <c r="J1476">
        <v>3.4276433730071201</v>
      </c>
      <c r="K1476">
        <v>3.27554212654834</v>
      </c>
      <c r="L1476">
        <v>3.29479214013883</v>
      </c>
      <c r="M1476">
        <v>2.8218677180984102</v>
      </c>
      <c r="N1476">
        <v>3.31389066967124</v>
      </c>
      <c r="O1476">
        <v>3.42420286852819</v>
      </c>
      <c r="P1476">
        <v>3.6194497939779602</v>
      </c>
      <c r="Q1476">
        <v>2.8218677180984102</v>
      </c>
    </row>
    <row r="1477" spans="1:17">
      <c r="A1477" t="s">
        <v>3984</v>
      </c>
      <c r="B1477" s="16" t="s">
        <v>3985</v>
      </c>
      <c r="C1477">
        <v>4.0706176854441196</v>
      </c>
      <c r="D1477">
        <v>4.0407231514856203</v>
      </c>
      <c r="E1477">
        <v>2.8218677180984102</v>
      </c>
      <c r="F1477">
        <v>4.0118215330109104</v>
      </c>
      <c r="G1477">
        <v>4.0460446887748596</v>
      </c>
      <c r="H1477">
        <v>4.4894640760069198</v>
      </c>
      <c r="I1477">
        <v>3.8937805799913501</v>
      </c>
      <c r="J1477">
        <v>4.1400611729353196</v>
      </c>
      <c r="K1477">
        <v>3.99457577781329</v>
      </c>
      <c r="L1477">
        <v>3.6339073669181099</v>
      </c>
      <c r="M1477">
        <v>4.6554405993468704</v>
      </c>
      <c r="N1477">
        <v>4.5070424063834196</v>
      </c>
      <c r="O1477">
        <v>4.3540657995344203</v>
      </c>
      <c r="P1477">
        <v>4.0606668341819496</v>
      </c>
      <c r="Q1477">
        <v>2.8218677180984102</v>
      </c>
    </row>
    <row r="1478" spans="1:17">
      <c r="A1478" t="s">
        <v>3986</v>
      </c>
      <c r="B1478" s="16" t="e">
        <v>#N/A</v>
      </c>
      <c r="C1478">
        <v>3.7779852140208301</v>
      </c>
      <c r="D1478">
        <v>4.1197647330598102</v>
      </c>
      <c r="E1478">
        <v>4.2015349465393896</v>
      </c>
      <c r="F1478">
        <v>3.9277704709105601</v>
      </c>
      <c r="G1478">
        <v>3.33407035458014</v>
      </c>
      <c r="H1478">
        <v>4.7487521450918901</v>
      </c>
      <c r="I1478">
        <v>3.8937805799913501</v>
      </c>
      <c r="J1478">
        <v>4.4586654922886897</v>
      </c>
      <c r="K1478">
        <v>4.3865415857412602</v>
      </c>
      <c r="L1478">
        <v>4.2633743974944602</v>
      </c>
      <c r="M1478">
        <v>4.2669672077812901</v>
      </c>
      <c r="N1478">
        <v>3.99991931403749</v>
      </c>
      <c r="O1478">
        <v>4.1329497517715001</v>
      </c>
      <c r="P1478">
        <v>4.1712528320562896</v>
      </c>
      <c r="Q1478">
        <v>2.8218677180984102</v>
      </c>
    </row>
    <row r="1479" spans="1:17">
      <c r="A1479" t="s">
        <v>3987</v>
      </c>
      <c r="B1479" s="16" t="e">
        <v>#N/A</v>
      </c>
      <c r="C1479">
        <v>6.2838851673630796</v>
      </c>
      <c r="D1479">
        <v>6.2663873915801203</v>
      </c>
      <c r="E1479">
        <v>5.72015689123982</v>
      </c>
      <c r="F1479">
        <v>5.9553133736970096</v>
      </c>
      <c r="G1479">
        <v>5.7963037841217497</v>
      </c>
      <c r="H1479">
        <v>5.9157356088873199</v>
      </c>
      <c r="I1479">
        <v>6.2083190743270702</v>
      </c>
      <c r="J1479">
        <v>5.7116194873258799</v>
      </c>
      <c r="K1479">
        <v>5.9537102331234397</v>
      </c>
      <c r="L1479">
        <v>5.79191555479931</v>
      </c>
      <c r="M1479">
        <v>5.8515834476412998</v>
      </c>
      <c r="N1479">
        <v>5.6587966909913696</v>
      </c>
      <c r="O1479">
        <v>6.0284038541843801</v>
      </c>
      <c r="P1479">
        <v>5.8760773296446898</v>
      </c>
      <c r="Q1479">
        <v>5.09416193408443</v>
      </c>
    </row>
    <row r="1480" spans="1:17">
      <c r="A1480" t="s">
        <v>3988</v>
      </c>
      <c r="B1480" s="16" t="s">
        <v>3989</v>
      </c>
      <c r="C1480">
        <v>7.3398019669746004</v>
      </c>
      <c r="D1480">
        <v>7.2791556688502101</v>
      </c>
      <c r="E1480">
        <v>7.7943525013611197</v>
      </c>
      <c r="F1480">
        <v>7.7743972206855902</v>
      </c>
      <c r="G1480">
        <v>8.1687567785555295</v>
      </c>
      <c r="H1480">
        <v>8.4507095905682093</v>
      </c>
      <c r="I1480">
        <v>7.7257390387627796</v>
      </c>
      <c r="J1480">
        <v>8.5019528553594501</v>
      </c>
      <c r="K1480">
        <v>7.6641418250857498</v>
      </c>
      <c r="L1480">
        <v>8.0972268391185196</v>
      </c>
      <c r="M1480">
        <v>7.9271215347442103</v>
      </c>
      <c r="N1480">
        <v>8.0484173864103496</v>
      </c>
      <c r="O1480">
        <v>8.3869520922457692</v>
      </c>
      <c r="P1480">
        <v>7.8596505864958797</v>
      </c>
      <c r="Q1480">
        <v>6.9204191934356096</v>
      </c>
    </row>
    <row r="1481" spans="1:17">
      <c r="A1481" t="s">
        <v>3990</v>
      </c>
      <c r="B1481" s="16" t="s">
        <v>3991</v>
      </c>
      <c r="C1481">
        <v>10.4904022490141</v>
      </c>
      <c r="D1481">
        <v>10.479416716748799</v>
      </c>
      <c r="E1481">
        <v>10.5879739327131</v>
      </c>
      <c r="F1481">
        <v>10.467458305934001</v>
      </c>
      <c r="G1481">
        <v>10.6169543211911</v>
      </c>
      <c r="H1481">
        <v>10.6636599565055</v>
      </c>
      <c r="I1481">
        <v>10.555328283253701</v>
      </c>
      <c r="J1481">
        <v>10.184144138202299</v>
      </c>
      <c r="K1481">
        <v>10.5584012259727</v>
      </c>
      <c r="L1481">
        <v>10.653744595435001</v>
      </c>
      <c r="M1481">
        <v>10.7446163787739</v>
      </c>
      <c r="N1481">
        <v>11.125828023066701</v>
      </c>
      <c r="O1481">
        <v>10.9625915876065</v>
      </c>
      <c r="P1481">
        <v>10.232835062199101</v>
      </c>
      <c r="Q1481">
        <v>10.2743564196501</v>
      </c>
    </row>
    <row r="1482" spans="1:17">
      <c r="A1482" t="s">
        <v>3992</v>
      </c>
      <c r="B1482" s="16" t="s">
        <v>3993</v>
      </c>
      <c r="C1482">
        <v>4.9165290931058498</v>
      </c>
      <c r="D1482">
        <v>4.7446882369672698</v>
      </c>
      <c r="E1482">
        <v>4.5638886729124497</v>
      </c>
      <c r="F1482">
        <v>4.7864910140196502</v>
      </c>
      <c r="G1482">
        <v>4.3009286659846602</v>
      </c>
      <c r="H1482">
        <v>5.2785502994810098</v>
      </c>
      <c r="I1482">
        <v>4.8453589192974098</v>
      </c>
      <c r="J1482">
        <v>4.4114342089532403</v>
      </c>
      <c r="K1482">
        <v>4.67705685303679</v>
      </c>
      <c r="L1482">
        <v>4.87288619379569</v>
      </c>
      <c r="M1482">
        <v>4.7613190738105597</v>
      </c>
      <c r="N1482">
        <v>4.1706164353931596</v>
      </c>
      <c r="O1482">
        <v>4.69890729297832</v>
      </c>
      <c r="P1482">
        <v>4.6712581716948103</v>
      </c>
      <c r="Q1482">
        <v>2.8218677180984102</v>
      </c>
    </row>
    <row r="1483" spans="1:17">
      <c r="A1483" t="s">
        <v>3994</v>
      </c>
      <c r="B1483" s="16" t="e">
        <v>#N/A</v>
      </c>
      <c r="C1483">
        <v>3.6535616636188299</v>
      </c>
      <c r="D1483">
        <v>3.6330127529723502</v>
      </c>
      <c r="E1483">
        <v>3.4028894668404299</v>
      </c>
      <c r="F1483">
        <v>2.8218677180984102</v>
      </c>
      <c r="G1483">
        <v>2.8218677180984102</v>
      </c>
      <c r="H1483">
        <v>3.30825032505737</v>
      </c>
      <c r="I1483">
        <v>3.5089935751222501</v>
      </c>
      <c r="J1483">
        <v>3.6724961835054399</v>
      </c>
      <c r="K1483">
        <v>4.0709644767565303</v>
      </c>
      <c r="L1483">
        <v>3.6339073669181099</v>
      </c>
      <c r="M1483">
        <v>3.7404257728686199</v>
      </c>
      <c r="N1483">
        <v>3.5144020463037902</v>
      </c>
      <c r="O1483">
        <v>3.42420286852819</v>
      </c>
      <c r="P1483">
        <v>3.3893867502571098</v>
      </c>
      <c r="Q1483">
        <v>2.8218677180984102</v>
      </c>
    </row>
    <row r="1484" spans="1:17">
      <c r="A1484" t="s">
        <v>3995</v>
      </c>
      <c r="B1484" s="16" t="e">
        <v>#N/A</v>
      </c>
      <c r="C1484">
        <v>4.9165290931058498</v>
      </c>
      <c r="D1484">
        <v>4.5537481491643197</v>
      </c>
      <c r="E1484">
        <v>4.2015349465393896</v>
      </c>
      <c r="F1484">
        <v>4.5147692553613297</v>
      </c>
      <c r="G1484">
        <v>4.3009286659846602</v>
      </c>
      <c r="H1484">
        <v>5.36902745237989</v>
      </c>
      <c r="I1484">
        <v>5.3167384601450198</v>
      </c>
      <c r="J1484">
        <v>4.8166378297689096</v>
      </c>
      <c r="K1484">
        <v>5.0476523100685604</v>
      </c>
      <c r="L1484">
        <v>4.9506536519942301</v>
      </c>
      <c r="M1484">
        <v>5.4934049956682998</v>
      </c>
      <c r="N1484">
        <v>5.02390968106456</v>
      </c>
      <c r="O1484">
        <v>5.3136379649428402</v>
      </c>
      <c r="P1484">
        <v>5.5333174813669999</v>
      </c>
      <c r="Q1484">
        <v>2.8218677180984102</v>
      </c>
    </row>
    <row r="1485" spans="1:17">
      <c r="A1485" t="s">
        <v>3996</v>
      </c>
      <c r="B1485" s="16" t="s">
        <v>3997</v>
      </c>
      <c r="C1485">
        <v>7.5090579112095499</v>
      </c>
      <c r="D1485">
        <v>7.50286219085078</v>
      </c>
      <c r="E1485">
        <v>7.4925789249254002</v>
      </c>
      <c r="F1485">
        <v>6.99059120776786</v>
      </c>
      <c r="G1485">
        <v>7.1917583600661201</v>
      </c>
      <c r="H1485">
        <v>6.47623954306383</v>
      </c>
      <c r="I1485">
        <v>7.2237164074504898</v>
      </c>
      <c r="J1485">
        <v>6.53400866212165</v>
      </c>
      <c r="K1485">
        <v>7.6182326434521599</v>
      </c>
      <c r="L1485">
        <v>7.0839309273197903</v>
      </c>
      <c r="M1485">
        <v>6.9334971650753596</v>
      </c>
      <c r="N1485">
        <v>6.2904795804548401</v>
      </c>
      <c r="O1485">
        <v>6.6874703143804703</v>
      </c>
      <c r="P1485">
        <v>6.1737439525172801</v>
      </c>
      <c r="Q1485">
        <v>8.2978683598244807</v>
      </c>
    </row>
    <row r="1486" spans="1:17">
      <c r="A1486" t="s">
        <v>3998</v>
      </c>
      <c r="B1486" s="16" t="s">
        <v>3999</v>
      </c>
      <c r="C1486">
        <v>5.3613569434115202</v>
      </c>
      <c r="D1486">
        <v>5.3929301417275104</v>
      </c>
      <c r="E1486">
        <v>4.8415581104649901</v>
      </c>
      <c r="F1486">
        <v>5.2586040200005799</v>
      </c>
      <c r="G1486">
        <v>4.7889010218833103</v>
      </c>
      <c r="H1486">
        <v>5.7708923211985397</v>
      </c>
      <c r="I1486">
        <v>5.2542284300769104</v>
      </c>
      <c r="J1486">
        <v>5.3714827538142504</v>
      </c>
      <c r="K1486">
        <v>4.7603034491719001</v>
      </c>
      <c r="L1486">
        <v>4.7901010708768101</v>
      </c>
      <c r="M1486">
        <v>5.7092205097854203</v>
      </c>
      <c r="N1486">
        <v>5.3928688873847097</v>
      </c>
      <c r="O1486">
        <v>5.1388149344389698</v>
      </c>
      <c r="P1486">
        <v>5.4607337398470897</v>
      </c>
      <c r="Q1486">
        <v>5.09416193408443</v>
      </c>
    </row>
    <row r="1487" spans="1:17">
      <c r="A1487" t="s">
        <v>4000</v>
      </c>
      <c r="B1487" s="16" t="e">
        <v>#N/A</v>
      </c>
      <c r="C1487">
        <v>3.5040133865677898</v>
      </c>
      <c r="D1487">
        <v>3.4870161193063098</v>
      </c>
      <c r="E1487">
        <v>4.0887687455453801</v>
      </c>
      <c r="F1487">
        <v>4.2917886290068799</v>
      </c>
      <c r="G1487">
        <v>3.8309652426265099</v>
      </c>
      <c r="H1487">
        <v>3.50653555504317</v>
      </c>
      <c r="I1487">
        <v>3.9910282299290798</v>
      </c>
      <c r="J1487">
        <v>4.3621897727349799</v>
      </c>
      <c r="K1487">
        <v>3.99457577781329</v>
      </c>
      <c r="L1487">
        <v>3.8614614459532302</v>
      </c>
      <c r="M1487">
        <v>3.7404257728686199</v>
      </c>
      <c r="N1487">
        <v>4.4472252118161997</v>
      </c>
      <c r="O1487">
        <v>3.42420286852819</v>
      </c>
      <c r="P1487">
        <v>3.9363215208704698</v>
      </c>
      <c r="Q1487">
        <v>5.09416193408443</v>
      </c>
    </row>
    <row r="1488" spans="1:17">
      <c r="A1488" t="s">
        <v>4001</v>
      </c>
      <c r="B1488" s="16" t="s">
        <v>4002</v>
      </c>
      <c r="C1488">
        <v>7.0458303086313601</v>
      </c>
      <c r="D1488">
        <v>6.7309615871707997</v>
      </c>
      <c r="E1488">
        <v>6.8580293081962402</v>
      </c>
      <c r="F1488">
        <v>6.6034475243873398</v>
      </c>
      <c r="G1488">
        <v>6.56487182254026</v>
      </c>
      <c r="H1488">
        <v>6.6964695242667904</v>
      </c>
      <c r="I1488">
        <v>6.7721799990636802</v>
      </c>
      <c r="J1488">
        <v>6.3548081427592003</v>
      </c>
      <c r="K1488">
        <v>6.6591463038335998</v>
      </c>
      <c r="L1488">
        <v>6.7647934956056499</v>
      </c>
      <c r="M1488">
        <v>6.2199377007149002</v>
      </c>
      <c r="N1488">
        <v>5.8610534549687996</v>
      </c>
      <c r="O1488">
        <v>6.1994087418434098</v>
      </c>
      <c r="P1488">
        <v>6.9989780827264001</v>
      </c>
      <c r="Q1488">
        <v>5.81282804418474</v>
      </c>
    </row>
    <row r="1489" spans="1:17">
      <c r="A1489" t="s">
        <v>4003</v>
      </c>
      <c r="B1489" s="16" t="s">
        <v>4004</v>
      </c>
      <c r="C1489">
        <v>10.3308845729648</v>
      </c>
      <c r="D1489">
        <v>10.2015244929192</v>
      </c>
      <c r="E1489">
        <v>9.2117531437659892</v>
      </c>
      <c r="F1489">
        <v>9.8328765030324199</v>
      </c>
      <c r="G1489">
        <v>9.8583732896629694</v>
      </c>
      <c r="H1489">
        <v>8.8962708944781497</v>
      </c>
      <c r="I1489">
        <v>9.9063598428989099</v>
      </c>
      <c r="J1489">
        <v>7.1322856567136599</v>
      </c>
      <c r="K1489">
        <v>10.915117630504501</v>
      </c>
      <c r="L1489">
        <v>10.504893222096999</v>
      </c>
      <c r="M1489">
        <v>9.6560487694275405</v>
      </c>
      <c r="N1489">
        <v>10.0650254861816</v>
      </c>
      <c r="O1489">
        <v>9.4703841402135396</v>
      </c>
      <c r="P1489">
        <v>9.2973496494970291</v>
      </c>
      <c r="Q1489">
        <v>11.716417320166499</v>
      </c>
    </row>
    <row r="1490" spans="1:17">
      <c r="A1490" t="s">
        <v>4005</v>
      </c>
      <c r="B1490" s="16" t="s">
        <v>4006</v>
      </c>
      <c r="C1490">
        <v>5.5764787150916</v>
      </c>
      <c r="D1490">
        <v>5.6168575691991496</v>
      </c>
      <c r="E1490">
        <v>5.7521813055947497</v>
      </c>
      <c r="F1490">
        <v>4.9030240476511198</v>
      </c>
      <c r="G1490">
        <v>5.4468377703358204</v>
      </c>
      <c r="H1490">
        <v>5.24699422619977</v>
      </c>
      <c r="I1490">
        <v>5.8220163078348497</v>
      </c>
      <c r="J1490">
        <v>5.86275399486005</v>
      </c>
      <c r="K1490">
        <v>5.4837765726009904</v>
      </c>
      <c r="L1490">
        <v>5.4740674480207696</v>
      </c>
      <c r="M1490">
        <v>5.4539067964059598</v>
      </c>
      <c r="N1490">
        <v>5.2042740237952296</v>
      </c>
      <c r="O1490">
        <v>5.7679589310462198</v>
      </c>
      <c r="P1490">
        <v>5.8481757373421797</v>
      </c>
      <c r="Q1490">
        <v>2.8218677180984102</v>
      </c>
    </row>
    <row r="1491" spans="1:17">
      <c r="A1491" t="s">
        <v>4007</v>
      </c>
      <c r="B1491" s="16" t="e">
        <v>#N/A</v>
      </c>
      <c r="C1491">
        <v>4.99547094075474</v>
      </c>
      <c r="D1491">
        <v>4.9103330586210001</v>
      </c>
      <c r="E1491">
        <v>4.9023702390828996</v>
      </c>
      <c r="F1491">
        <v>4.6581111746450903</v>
      </c>
      <c r="G1491">
        <v>5.2138164621762604</v>
      </c>
      <c r="H1491">
        <v>4.5998748125578501</v>
      </c>
      <c r="I1491">
        <v>4.8009391025067796</v>
      </c>
      <c r="J1491">
        <v>5.2529193450356404</v>
      </c>
      <c r="K1491">
        <v>5.31000747676672</v>
      </c>
      <c r="L1491">
        <v>5.1913586396996196</v>
      </c>
      <c r="M1491">
        <v>5.1141768100933502</v>
      </c>
      <c r="N1491">
        <v>5.02390968106456</v>
      </c>
      <c r="O1491">
        <v>4.9059949059252101</v>
      </c>
      <c r="P1491">
        <v>4.8003293124776603</v>
      </c>
      <c r="Q1491">
        <v>5.81282804418474</v>
      </c>
    </row>
    <row r="1492" spans="1:17">
      <c r="A1492" t="s">
        <v>4008</v>
      </c>
      <c r="B1492" s="16" t="s">
        <v>4009</v>
      </c>
      <c r="C1492">
        <v>6.7854920253152002</v>
      </c>
      <c r="D1492">
        <v>6.9074442113721899</v>
      </c>
      <c r="E1492">
        <v>6.7210876136474598</v>
      </c>
      <c r="F1492">
        <v>6.9141232489592603</v>
      </c>
      <c r="G1492">
        <v>6.3731052938135697</v>
      </c>
      <c r="H1492">
        <v>7.9470997620420496</v>
      </c>
      <c r="I1492">
        <v>7.1170772384599603</v>
      </c>
      <c r="J1492">
        <v>7.3099439000617901</v>
      </c>
      <c r="K1492">
        <v>6.51004033141996</v>
      </c>
      <c r="L1492">
        <v>6.9467846882146</v>
      </c>
      <c r="M1492">
        <v>7.33507338545569</v>
      </c>
      <c r="N1492">
        <v>7.5112879937056096</v>
      </c>
      <c r="O1492">
        <v>7.4107802996702796</v>
      </c>
      <c r="P1492">
        <v>7.3819086412154196</v>
      </c>
      <c r="Q1492">
        <v>5.09416193408443</v>
      </c>
    </row>
    <row r="1493" spans="1:17">
      <c r="A1493" t="s">
        <v>4010</v>
      </c>
      <c r="B1493" s="16" t="s">
        <v>4011</v>
      </c>
      <c r="C1493">
        <v>3.5040133865677898</v>
      </c>
      <c r="D1493">
        <v>3.6330127529723502</v>
      </c>
      <c r="E1493">
        <v>3.6381873987360902</v>
      </c>
      <c r="F1493">
        <v>3.2825265482838799</v>
      </c>
      <c r="G1493">
        <v>3.9446609719593901</v>
      </c>
      <c r="H1493">
        <v>3.30825032505737</v>
      </c>
      <c r="I1493">
        <v>3.5089935751222501</v>
      </c>
      <c r="J1493">
        <v>3.2517770676889399</v>
      </c>
      <c r="K1493">
        <v>3.7184612093777498</v>
      </c>
      <c r="L1493">
        <v>3.29479214013883</v>
      </c>
      <c r="M1493">
        <v>3.4086250003018401</v>
      </c>
      <c r="N1493">
        <v>3.5144020463037902</v>
      </c>
      <c r="O1493">
        <v>3.24931794675887</v>
      </c>
      <c r="P1493">
        <v>2.8218677180984102</v>
      </c>
      <c r="Q1493">
        <v>2.8218677180984102</v>
      </c>
    </row>
    <row r="1494" spans="1:17">
      <c r="A1494" t="s">
        <v>4012</v>
      </c>
      <c r="B1494" s="16" t="e">
        <v>#N/A</v>
      </c>
      <c r="C1494">
        <v>4.8324495657597604</v>
      </c>
      <c r="D1494">
        <v>3.9548310731697001</v>
      </c>
      <c r="E1494">
        <v>4.4833795521924502</v>
      </c>
      <c r="F1494">
        <v>4.7451440705926098</v>
      </c>
      <c r="G1494">
        <v>4.9315086277172604</v>
      </c>
      <c r="H1494">
        <v>3.9869852489372102</v>
      </c>
      <c r="I1494">
        <v>4.0793606969786396</v>
      </c>
      <c r="J1494">
        <v>3.93564812262216</v>
      </c>
      <c r="K1494">
        <v>4.9119590476093702</v>
      </c>
      <c r="L1494">
        <v>5.7714733083332499</v>
      </c>
      <c r="M1494">
        <v>4.7947131062850499</v>
      </c>
      <c r="N1494">
        <v>5.1350388086703704</v>
      </c>
      <c r="O1494">
        <v>4.1329497517715001</v>
      </c>
      <c r="P1494">
        <v>3.7927642367557501</v>
      </c>
      <c r="Q1494">
        <v>6.9204191934356096</v>
      </c>
    </row>
    <row r="1495" spans="1:17">
      <c r="A1495" t="s">
        <v>4013</v>
      </c>
      <c r="B1495" s="16" t="s">
        <v>4014</v>
      </c>
      <c r="C1495">
        <v>4.4246742892055497</v>
      </c>
      <c r="D1495">
        <v>4.5009317243298002</v>
      </c>
      <c r="E1495">
        <v>3.8152982058547602</v>
      </c>
      <c r="F1495">
        <v>3.7319397910766599</v>
      </c>
      <c r="G1495">
        <v>4.0460446887748596</v>
      </c>
      <c r="H1495">
        <v>4.43015569855271</v>
      </c>
      <c r="I1495">
        <v>3.7848446501428201</v>
      </c>
      <c r="J1495">
        <v>3.5611359966351301</v>
      </c>
      <c r="K1495">
        <v>3.8204461843508501</v>
      </c>
      <c r="L1495">
        <v>3.29479214013883</v>
      </c>
      <c r="M1495">
        <v>3.9727288000471899</v>
      </c>
      <c r="N1495">
        <v>3.9019995236038798</v>
      </c>
      <c r="O1495">
        <v>3.9295289699043701</v>
      </c>
      <c r="P1495">
        <v>2.8218677180984102</v>
      </c>
      <c r="Q1495">
        <v>2.8218677180984102</v>
      </c>
    </row>
    <row r="1496" spans="1:17">
      <c r="A1496" t="s">
        <v>4015</v>
      </c>
      <c r="B1496" s="16" t="e">
        <v>#N/A</v>
      </c>
      <c r="C1496">
        <v>3.7779852140208301</v>
      </c>
      <c r="D1496">
        <v>3.2942621936663499</v>
      </c>
      <c r="E1496">
        <v>3.6381873987360902</v>
      </c>
      <c r="F1496">
        <v>3.2825265482838799</v>
      </c>
      <c r="G1496">
        <v>3.70007344211845</v>
      </c>
      <c r="H1496">
        <v>3.65660975244205</v>
      </c>
      <c r="I1496">
        <v>4.30650913402902</v>
      </c>
      <c r="J1496">
        <v>3.5611359966351301</v>
      </c>
      <c r="K1496">
        <v>3.8204461843508501</v>
      </c>
      <c r="L1496">
        <v>3.8614614459532302</v>
      </c>
      <c r="M1496">
        <v>4.1590575299716699</v>
      </c>
      <c r="N1496">
        <v>3.79229116939824</v>
      </c>
      <c r="O1496">
        <v>4.1329497517715001</v>
      </c>
      <c r="P1496">
        <v>3.7927642367557501</v>
      </c>
      <c r="Q1496">
        <v>5.09416193408443</v>
      </c>
    </row>
    <row r="1497" spans="1:17">
      <c r="A1497" t="s">
        <v>4016</v>
      </c>
      <c r="B1497" s="16" t="s">
        <v>4017</v>
      </c>
      <c r="C1497">
        <v>3.8862082974622001</v>
      </c>
      <c r="D1497">
        <v>3.9548310731697001</v>
      </c>
      <c r="E1497">
        <v>4.0887687455453801</v>
      </c>
      <c r="F1497">
        <v>4.2284225029819602</v>
      </c>
      <c r="G1497">
        <v>4.0460446887748596</v>
      </c>
      <c r="H1497">
        <v>4.3015284866045098</v>
      </c>
      <c r="I1497">
        <v>3.9910282299290798</v>
      </c>
      <c r="J1497">
        <v>3.7696016503418699</v>
      </c>
      <c r="K1497">
        <v>4.1419680287536398</v>
      </c>
      <c r="L1497">
        <v>4.7465905673729498</v>
      </c>
      <c r="M1497">
        <v>4.10067942601317</v>
      </c>
      <c r="N1497">
        <v>3.9019995236038798</v>
      </c>
      <c r="O1497">
        <v>4.2491040476565001</v>
      </c>
      <c r="P1497">
        <v>4.6013142303928598</v>
      </c>
      <c r="Q1497">
        <v>2.8218677180984102</v>
      </c>
    </row>
    <row r="1498" spans="1:17">
      <c r="A1498" t="s">
        <v>4018</v>
      </c>
      <c r="B1498" s="16" t="s">
        <v>4019</v>
      </c>
      <c r="C1498">
        <v>3.6535616636188299</v>
      </c>
      <c r="D1498">
        <v>3.2942621936663499</v>
      </c>
      <c r="E1498">
        <v>3.9618875914207199</v>
      </c>
      <c r="F1498">
        <v>3.2825265482838799</v>
      </c>
      <c r="G1498">
        <v>3.70007344211845</v>
      </c>
      <c r="H1498">
        <v>3.30825032505737</v>
      </c>
      <c r="I1498">
        <v>3.9910282299290798</v>
      </c>
      <c r="J1498">
        <v>4.0764652066995799</v>
      </c>
      <c r="K1498">
        <v>3.27554212654834</v>
      </c>
      <c r="L1498">
        <v>3.4877558895723499</v>
      </c>
      <c r="M1498">
        <v>3.82485868955618</v>
      </c>
      <c r="N1498">
        <v>3.79229116939824</v>
      </c>
      <c r="O1498">
        <v>3.7643275486974099</v>
      </c>
      <c r="P1498">
        <v>2.8218677180984102</v>
      </c>
      <c r="Q1498">
        <v>2.8218677180984102</v>
      </c>
    </row>
    <row r="1499" spans="1:17">
      <c r="A1499" t="s">
        <v>4020</v>
      </c>
      <c r="B1499" s="16" t="s">
        <v>4021</v>
      </c>
      <c r="C1499">
        <v>3.3064422771203601</v>
      </c>
      <c r="D1499">
        <v>3.4870161193063098</v>
      </c>
      <c r="E1499">
        <v>3.9618875914207199</v>
      </c>
      <c r="F1499">
        <v>4.5644600677645304</v>
      </c>
      <c r="G1499">
        <v>3.33407035458014</v>
      </c>
      <c r="H1499">
        <v>3.65660975244205</v>
      </c>
      <c r="I1499">
        <v>4.0793606969786396</v>
      </c>
      <c r="J1499">
        <v>3.4276433730071201</v>
      </c>
      <c r="K1499">
        <v>3.4608708703561399</v>
      </c>
      <c r="L1499">
        <v>3.6339073669181099</v>
      </c>
      <c r="M1499">
        <v>3.82485868955618</v>
      </c>
      <c r="N1499">
        <v>3.99991931403749</v>
      </c>
      <c r="O1499">
        <v>3.7643275486974099</v>
      </c>
      <c r="P1499">
        <v>2.8218677180984102</v>
      </c>
      <c r="Q1499">
        <v>5.81282804418474</v>
      </c>
    </row>
    <row r="1500" spans="1:17">
      <c r="A1500" t="s">
        <v>4022</v>
      </c>
      <c r="B1500" s="16" t="s">
        <v>4023</v>
      </c>
      <c r="C1500">
        <v>7.2886065420614097</v>
      </c>
      <c r="D1500">
        <v>7.5448951314599997</v>
      </c>
      <c r="E1500">
        <v>7.3556947774122898</v>
      </c>
      <c r="F1500">
        <v>7.08659092741458</v>
      </c>
      <c r="G1500">
        <v>7.1556738547792804</v>
      </c>
      <c r="H1500">
        <v>7.8590183406468102</v>
      </c>
      <c r="I1500">
        <v>7.73684836790276</v>
      </c>
      <c r="J1500">
        <v>7.7904227004554203</v>
      </c>
      <c r="K1500">
        <v>7.5867920766811396</v>
      </c>
      <c r="L1500">
        <v>7.3651389610897997</v>
      </c>
      <c r="M1500">
        <v>7.3717558224692903</v>
      </c>
      <c r="N1500">
        <v>7.2287789541476197</v>
      </c>
      <c r="O1500">
        <v>7.4318662394394703</v>
      </c>
      <c r="P1500">
        <v>7.9594692764471802</v>
      </c>
      <c r="Q1500">
        <v>2.8218677180984102</v>
      </c>
    </row>
    <row r="1501" spans="1:17">
      <c r="A1501" t="s">
        <v>4024</v>
      </c>
      <c r="B1501" s="16" t="s">
        <v>4025</v>
      </c>
      <c r="C1501">
        <v>6.5061011689220098</v>
      </c>
      <c r="D1501">
        <v>6.6449460234552697</v>
      </c>
      <c r="E1501">
        <v>6.3178285212373604</v>
      </c>
      <c r="F1501">
        <v>6.6034475243873398</v>
      </c>
      <c r="G1501">
        <v>6.3888092340661196</v>
      </c>
      <c r="H1501">
        <v>7.6990693269590702</v>
      </c>
      <c r="I1501">
        <v>6.6827849385407099</v>
      </c>
      <c r="J1501">
        <v>6.8991224091414898</v>
      </c>
      <c r="K1501">
        <v>6.2113205295656702</v>
      </c>
      <c r="L1501">
        <v>6.5081444959114796</v>
      </c>
      <c r="M1501">
        <v>6.83166271777106</v>
      </c>
      <c r="N1501">
        <v>6.4781347167229599</v>
      </c>
      <c r="O1501">
        <v>6.8919655899039798</v>
      </c>
      <c r="P1501">
        <v>7.3625711812439798</v>
      </c>
      <c r="Q1501">
        <v>2.8218677180984102</v>
      </c>
    </row>
    <row r="1502" spans="1:17">
      <c r="A1502" t="s">
        <v>4026</v>
      </c>
      <c r="B1502" s="16" t="s">
        <v>4027</v>
      </c>
      <c r="C1502">
        <v>6.4669933015946297</v>
      </c>
      <c r="D1502">
        <v>6.6778115158535103</v>
      </c>
      <c r="E1502">
        <v>7.4832220655235302</v>
      </c>
      <c r="F1502">
        <v>7.0393940505603299</v>
      </c>
      <c r="G1502">
        <v>6.6583558505855196</v>
      </c>
      <c r="H1502">
        <v>7.7046974154856498</v>
      </c>
      <c r="I1502">
        <v>6.8148661573379004</v>
      </c>
      <c r="J1502">
        <v>7.4154608532188897</v>
      </c>
      <c r="K1502">
        <v>6.3560578544694497</v>
      </c>
      <c r="L1502">
        <v>7.1556786543903099</v>
      </c>
      <c r="M1502">
        <v>7.0865238931933501</v>
      </c>
      <c r="N1502">
        <v>6.7815556524819103</v>
      </c>
      <c r="O1502">
        <v>7.64995042314629</v>
      </c>
      <c r="P1502">
        <v>7.3722724284253296</v>
      </c>
      <c r="Q1502">
        <v>6.6375058506955904</v>
      </c>
    </row>
    <row r="1503" spans="1:17">
      <c r="A1503" t="s">
        <v>4028</v>
      </c>
      <c r="B1503" s="16" t="s">
        <v>4029</v>
      </c>
      <c r="C1503">
        <v>7.0977815649052802</v>
      </c>
      <c r="D1503">
        <v>6.9348536957886502</v>
      </c>
      <c r="E1503">
        <v>7.1580599070866304</v>
      </c>
      <c r="F1503">
        <v>7.0393940505603299</v>
      </c>
      <c r="G1503">
        <v>7.0116512363212404</v>
      </c>
      <c r="H1503">
        <v>7.5062591777923702</v>
      </c>
      <c r="I1503">
        <v>7.1423986731827496</v>
      </c>
      <c r="J1503">
        <v>6.9883564776996501</v>
      </c>
      <c r="K1503">
        <v>6.3308159602273202</v>
      </c>
      <c r="L1503">
        <v>7.0508541375607896</v>
      </c>
      <c r="M1503">
        <v>7.0153703993069296</v>
      </c>
      <c r="N1503">
        <v>7.1548650325011103</v>
      </c>
      <c r="O1503">
        <v>7.0299319203949597</v>
      </c>
      <c r="P1503">
        <v>7.0114628697230597</v>
      </c>
      <c r="Q1503">
        <v>6.2843132996066204</v>
      </c>
    </row>
    <row r="1504" spans="1:17">
      <c r="A1504" t="s">
        <v>4030</v>
      </c>
      <c r="B1504" s="16" t="e">
        <v>#N/A</v>
      </c>
      <c r="C1504">
        <v>3.3064422771203601</v>
      </c>
      <c r="D1504">
        <v>2.8218677180984102</v>
      </c>
      <c r="E1504">
        <v>3.9618875914207199</v>
      </c>
      <c r="F1504">
        <v>2.8218677180984102</v>
      </c>
      <c r="G1504">
        <v>3.33407035458014</v>
      </c>
      <c r="H1504">
        <v>2.8218677180984102</v>
      </c>
      <c r="I1504">
        <v>3.7848446501428201</v>
      </c>
      <c r="J1504">
        <v>2.8218677180984102</v>
      </c>
      <c r="K1504">
        <v>3.27554212654834</v>
      </c>
      <c r="L1504">
        <v>3.29479214013883</v>
      </c>
      <c r="M1504">
        <v>2.8218677180984102</v>
      </c>
      <c r="N1504">
        <v>3.31389066967124</v>
      </c>
      <c r="O1504">
        <v>3.42420286852819</v>
      </c>
      <c r="P1504">
        <v>3.3893867502571098</v>
      </c>
      <c r="Q1504">
        <v>2.8218677180984102</v>
      </c>
    </row>
    <row r="1505" spans="1:17">
      <c r="A1505" t="s">
        <v>4031</v>
      </c>
      <c r="B1505" s="16" t="s">
        <v>4032</v>
      </c>
      <c r="C1505">
        <v>8.3995751897148203</v>
      </c>
      <c r="D1505">
        <v>8.3758609118026293</v>
      </c>
      <c r="E1505">
        <v>7.8168621169393999</v>
      </c>
      <c r="F1505">
        <v>8.0166065363382408</v>
      </c>
      <c r="G1505">
        <v>7.9808089029511597</v>
      </c>
      <c r="H1505">
        <v>8.61500983850366</v>
      </c>
      <c r="I1505">
        <v>8.5796564974796095</v>
      </c>
      <c r="J1505">
        <v>8.3507600962897399</v>
      </c>
      <c r="K1505">
        <v>8.3839495763288205</v>
      </c>
      <c r="L1505">
        <v>8.2684997567532399</v>
      </c>
      <c r="M1505">
        <v>8.0741244584145395</v>
      </c>
      <c r="N1505">
        <v>8.0301881674029598</v>
      </c>
      <c r="O1505">
        <v>8.18468581607201</v>
      </c>
      <c r="P1505">
        <v>9.05430798072085</v>
      </c>
      <c r="Q1505">
        <v>6.6375058506955904</v>
      </c>
    </row>
    <row r="1506" spans="1:17">
      <c r="A1506" t="s">
        <v>4033</v>
      </c>
      <c r="B1506" s="16" t="e">
        <v>#N/A</v>
      </c>
      <c r="C1506">
        <v>7.21215299485897</v>
      </c>
      <c r="D1506">
        <v>7.4019073443896799</v>
      </c>
      <c r="E1506">
        <v>6.6219183496940897</v>
      </c>
      <c r="F1506">
        <v>6.9486136043350601</v>
      </c>
      <c r="G1506">
        <v>6.96024046177752</v>
      </c>
      <c r="H1506">
        <v>7.4130337446045003</v>
      </c>
      <c r="I1506">
        <v>8.2090809726477598</v>
      </c>
      <c r="J1506">
        <v>6.7020132302250701</v>
      </c>
      <c r="K1506">
        <v>7.1650185657249503</v>
      </c>
      <c r="L1506">
        <v>8.1172939505567392</v>
      </c>
      <c r="M1506">
        <v>7.6357224685661302</v>
      </c>
      <c r="N1506">
        <v>7.74731134438428</v>
      </c>
      <c r="O1506">
        <v>6.83758950304978</v>
      </c>
      <c r="P1506">
        <v>7.97227064984164</v>
      </c>
      <c r="Q1506">
        <v>6.9204191934356096</v>
      </c>
    </row>
    <row r="1507" spans="1:17">
      <c r="A1507" t="s">
        <v>4034</v>
      </c>
      <c r="B1507" s="16" t="s">
        <v>4035</v>
      </c>
      <c r="C1507">
        <v>12.667169214744501</v>
      </c>
      <c r="D1507">
        <v>12.211737025322201</v>
      </c>
      <c r="E1507">
        <v>13.1393791805113</v>
      </c>
      <c r="F1507">
        <v>12.4644604293333</v>
      </c>
      <c r="G1507">
        <v>13.071795141554601</v>
      </c>
      <c r="H1507">
        <v>10.610747579825199</v>
      </c>
      <c r="I1507">
        <v>11.998373975227899</v>
      </c>
      <c r="J1507">
        <v>11.6307656959869</v>
      </c>
      <c r="K1507">
        <v>13.1262864712201</v>
      </c>
      <c r="L1507">
        <v>12.7112500774703</v>
      </c>
      <c r="M1507">
        <v>12.4135717756226</v>
      </c>
      <c r="N1507">
        <v>13.0224980532071</v>
      </c>
      <c r="O1507">
        <v>12.7129225392361</v>
      </c>
      <c r="P1507">
        <v>10.4990351139142</v>
      </c>
      <c r="Q1507">
        <v>15.985115447859201</v>
      </c>
    </row>
    <row r="1508" spans="1:17">
      <c r="A1508" t="s">
        <v>4036</v>
      </c>
      <c r="B1508" s="16" t="s">
        <v>4037</v>
      </c>
      <c r="C1508">
        <v>3.98283533271713</v>
      </c>
      <c r="D1508">
        <v>3.9548310731697001</v>
      </c>
      <c r="E1508">
        <v>3.8152982058547602</v>
      </c>
      <c r="F1508">
        <v>3.7319397910766599</v>
      </c>
      <c r="G1508">
        <v>4.0460446887748596</v>
      </c>
      <c r="H1508">
        <v>3.50653555504317</v>
      </c>
      <c r="I1508">
        <v>3.5089935751222501</v>
      </c>
      <c r="J1508">
        <v>3.6724961835054399</v>
      </c>
      <c r="K1508">
        <v>4.2084442324483602</v>
      </c>
      <c r="L1508">
        <v>3.8614614459532302</v>
      </c>
      <c r="M1508">
        <v>3.7404257728686199</v>
      </c>
      <c r="N1508">
        <v>3.9019995236038798</v>
      </c>
      <c r="O1508">
        <v>3.8507909364900099</v>
      </c>
      <c r="P1508">
        <v>4.0606668341819496</v>
      </c>
      <c r="Q1508">
        <v>2.8218677180984102</v>
      </c>
    </row>
    <row r="1509" spans="1:17">
      <c r="A1509" t="s">
        <v>4038</v>
      </c>
      <c r="B1509" s="16" t="s">
        <v>4039</v>
      </c>
      <c r="C1509">
        <v>7.5406434908319904</v>
      </c>
      <c r="D1509">
        <v>7.7175606130823198</v>
      </c>
      <c r="E1509">
        <v>7.4643237134036697</v>
      </c>
      <c r="F1509">
        <v>7.6853755270367996</v>
      </c>
      <c r="G1509">
        <v>7.3910775129397202</v>
      </c>
      <c r="H1509">
        <v>8.7019235610079804</v>
      </c>
      <c r="I1509">
        <v>8.1185942902055501</v>
      </c>
      <c r="J1509">
        <v>8.2702475359423904</v>
      </c>
      <c r="K1509">
        <v>7.8119250227780102</v>
      </c>
      <c r="L1509">
        <v>8.1370854117518796</v>
      </c>
      <c r="M1509">
        <v>8.0836215793818607</v>
      </c>
      <c r="N1509">
        <v>7.7304681170873897</v>
      </c>
      <c r="O1509">
        <v>8.0549300360054197</v>
      </c>
      <c r="P1509">
        <v>8.42278755119907</v>
      </c>
      <c r="Q1509">
        <v>2.8218677180984102</v>
      </c>
    </row>
    <row r="1510" spans="1:17">
      <c r="A1510" t="s">
        <v>4040</v>
      </c>
      <c r="B1510" s="16" t="e">
        <v>#N/A</v>
      </c>
      <c r="C1510">
        <v>3.6535616636188299</v>
      </c>
      <c r="D1510">
        <v>3.9548310731697001</v>
      </c>
      <c r="E1510">
        <v>3.8152982058547602</v>
      </c>
      <c r="F1510">
        <v>3.7319397910766599</v>
      </c>
      <c r="G1510">
        <v>3.9446609719593901</v>
      </c>
      <c r="H1510">
        <v>2.8218677180984102</v>
      </c>
      <c r="I1510">
        <v>3.5089935751222501</v>
      </c>
      <c r="J1510">
        <v>3.6724961835054399</v>
      </c>
      <c r="K1510">
        <v>3.7184612093777498</v>
      </c>
      <c r="L1510">
        <v>4.1211419556762898</v>
      </c>
      <c r="M1510">
        <v>3.6461416973015899</v>
      </c>
      <c r="N1510">
        <v>2.8218677180984102</v>
      </c>
      <c r="O1510">
        <v>3.24931794675887</v>
      </c>
      <c r="P1510">
        <v>3.7927642367557501</v>
      </c>
      <c r="Q1510">
        <v>2.8218677180984102</v>
      </c>
    </row>
    <row r="1511" spans="1:17">
      <c r="A1511" t="s">
        <v>4041</v>
      </c>
      <c r="B1511" s="16" t="s">
        <v>725</v>
      </c>
      <c r="C1511">
        <v>5.2395597656514097</v>
      </c>
      <c r="D1511">
        <v>4.9486052131722396</v>
      </c>
      <c r="E1511">
        <v>4.9023702390828996</v>
      </c>
      <c r="F1511">
        <v>5.2006385452395101</v>
      </c>
      <c r="G1511">
        <v>5.5640625942373703</v>
      </c>
      <c r="H1511">
        <v>4.7010860560449901</v>
      </c>
      <c r="I1511">
        <v>5.1886752257753797</v>
      </c>
      <c r="J1511">
        <v>4.6307624373210201</v>
      </c>
      <c r="K1511">
        <v>5.0476523100685604</v>
      </c>
      <c r="L1511">
        <v>4.87288619379569</v>
      </c>
      <c r="M1511">
        <v>5.4539067964059598</v>
      </c>
      <c r="N1511">
        <v>5.6343956717740804</v>
      </c>
      <c r="O1511">
        <v>5.4042348522540298</v>
      </c>
      <c r="P1511">
        <v>4.86023234540618</v>
      </c>
      <c r="Q1511">
        <v>6.6375058506955904</v>
      </c>
    </row>
    <row r="1512" spans="1:17">
      <c r="A1512" t="s">
        <v>4042</v>
      </c>
      <c r="B1512" s="16" t="e">
        <v>#N/A</v>
      </c>
      <c r="C1512">
        <v>6.5061011689220098</v>
      </c>
      <c r="D1512">
        <v>6.5053514820953504</v>
      </c>
      <c r="E1512">
        <v>5.7521813055947497</v>
      </c>
      <c r="F1512">
        <v>6.1321346925860896</v>
      </c>
      <c r="G1512">
        <v>6.0360109043049102</v>
      </c>
      <c r="H1512">
        <v>7.6934191454168204</v>
      </c>
      <c r="I1512">
        <v>6.7936822339404497</v>
      </c>
      <c r="J1512">
        <v>7.0379548135020604</v>
      </c>
      <c r="K1512">
        <v>6.1403051534520099</v>
      </c>
      <c r="L1512">
        <v>6.6914464111632599</v>
      </c>
      <c r="M1512">
        <v>7.5560391547307804</v>
      </c>
      <c r="N1512">
        <v>6.6318301267309199</v>
      </c>
      <c r="O1512">
        <v>7.5522743953364202</v>
      </c>
      <c r="P1512">
        <v>6.2604887403853304</v>
      </c>
      <c r="Q1512">
        <v>2.8218677180984102</v>
      </c>
    </row>
    <row r="1513" spans="1:17">
      <c r="A1513" t="s">
        <v>4043</v>
      </c>
      <c r="B1513" s="16" t="e">
        <v>#N/A</v>
      </c>
      <c r="C1513">
        <v>4.6454443926476303</v>
      </c>
      <c r="D1513">
        <v>4.32650596693877</v>
      </c>
      <c r="E1513">
        <v>4.0887687455453801</v>
      </c>
      <c r="F1513">
        <v>3.8353454241230298</v>
      </c>
      <c r="G1513">
        <v>3.8309652426265099</v>
      </c>
      <c r="H1513">
        <v>3.50653555504317</v>
      </c>
      <c r="I1513">
        <v>3.7848446501428201</v>
      </c>
      <c r="J1513">
        <v>3.93564812262216</v>
      </c>
      <c r="K1513">
        <v>3.91162951239331</v>
      </c>
      <c r="L1513">
        <v>3.9560512465587201</v>
      </c>
      <c r="M1513">
        <v>3.90178223458659</v>
      </c>
      <c r="N1513">
        <v>3.6661147186140499</v>
      </c>
      <c r="O1513">
        <v>4.0021176285150997</v>
      </c>
      <c r="P1513">
        <v>3.6194497939779602</v>
      </c>
      <c r="Q1513">
        <v>2.8218677180984102</v>
      </c>
    </row>
    <row r="1514" spans="1:17">
      <c r="A1514" t="s">
        <v>4044</v>
      </c>
      <c r="B1514" s="16" t="e">
        <v>#N/A</v>
      </c>
      <c r="C1514">
        <v>4.0706176854441196</v>
      </c>
      <c r="D1514">
        <v>3.9548310731697001</v>
      </c>
      <c r="E1514">
        <v>4.2015349465393896</v>
      </c>
      <c r="F1514">
        <v>4.6121840845566204</v>
      </c>
      <c r="G1514">
        <v>8.5754548056703008</v>
      </c>
      <c r="H1514">
        <v>3.30825032505737</v>
      </c>
      <c r="I1514">
        <v>4.3728229044696096</v>
      </c>
      <c r="J1514">
        <v>8.5094875496487798</v>
      </c>
      <c r="K1514">
        <v>4.3302743077434496</v>
      </c>
      <c r="L1514">
        <v>4.1211419556762898</v>
      </c>
      <c r="M1514">
        <v>8.7648287474575106</v>
      </c>
      <c r="N1514">
        <v>3.5144020463037902</v>
      </c>
      <c r="O1514">
        <v>8.6984992500394895</v>
      </c>
      <c r="P1514">
        <v>3.9363215208704698</v>
      </c>
      <c r="Q1514">
        <v>2.8218677180984102</v>
      </c>
    </row>
    <row r="1515" spans="1:17">
      <c r="A1515" t="s">
        <v>4045</v>
      </c>
      <c r="B1515" s="16" t="s">
        <v>4046</v>
      </c>
      <c r="C1515">
        <v>6.7854920253152002</v>
      </c>
      <c r="D1515">
        <v>6.8316797689911999</v>
      </c>
      <c r="E1515">
        <v>7.6345597848515201</v>
      </c>
      <c r="F1515">
        <v>6.2199992020099701</v>
      </c>
      <c r="G1515">
        <v>6.2233634368604598</v>
      </c>
      <c r="H1515">
        <v>8.2383511238704408</v>
      </c>
      <c r="I1515">
        <v>5.9042422523301203</v>
      </c>
      <c r="J1515">
        <v>7.3608922044083904</v>
      </c>
      <c r="K1515">
        <v>5.5956556821788501</v>
      </c>
      <c r="L1515">
        <v>6.4958669251150596</v>
      </c>
      <c r="M1515">
        <v>7.3561492712340497</v>
      </c>
      <c r="N1515">
        <v>7.04089718852775</v>
      </c>
      <c r="O1515">
        <v>7.6589162149774896</v>
      </c>
      <c r="P1515">
        <v>6.8814340296577301</v>
      </c>
      <c r="Q1515">
        <v>5.81282804418474</v>
      </c>
    </row>
    <row r="1516" spans="1:17">
      <c r="A1516" t="s">
        <v>4047</v>
      </c>
      <c r="B1516" s="16" t="s">
        <v>4048</v>
      </c>
      <c r="C1516">
        <v>9.8717171177869893</v>
      </c>
      <c r="D1516">
        <v>9.9614306483754191</v>
      </c>
      <c r="E1516">
        <v>9.6373316870802199</v>
      </c>
      <c r="F1516">
        <v>9.3334730039955005</v>
      </c>
      <c r="G1516">
        <v>9.4831745380079493</v>
      </c>
      <c r="H1516">
        <v>8.9844302479952507</v>
      </c>
      <c r="I1516">
        <v>9.8601666562461308</v>
      </c>
      <c r="J1516">
        <v>9.3798278886706203</v>
      </c>
      <c r="K1516">
        <v>10.022162700124101</v>
      </c>
      <c r="L1516">
        <v>9.5581810974114205</v>
      </c>
      <c r="M1516">
        <v>8.98173415499779</v>
      </c>
      <c r="N1516">
        <v>8.4143787149558609</v>
      </c>
      <c r="O1516">
        <v>9.3246387320309605</v>
      </c>
      <c r="P1516">
        <v>10.1689875326836</v>
      </c>
      <c r="Q1516">
        <v>8.0859864702427604</v>
      </c>
    </row>
    <row r="1517" spans="1:17">
      <c r="A1517" t="s">
        <v>4049</v>
      </c>
      <c r="B1517" s="16" t="e">
        <v>#N/A</v>
      </c>
      <c r="C1517">
        <v>3.5040133865677898</v>
      </c>
      <c r="D1517">
        <v>3.2942621936663499</v>
      </c>
      <c r="E1517">
        <v>3.4028894668404299</v>
      </c>
      <c r="F1517">
        <v>3.4706286095040801</v>
      </c>
      <c r="G1517">
        <v>3.33407035458014</v>
      </c>
      <c r="H1517">
        <v>3.30825032505737</v>
      </c>
      <c r="I1517">
        <v>2.8218677180984102</v>
      </c>
      <c r="J1517">
        <v>3.2517770676889399</v>
      </c>
      <c r="K1517">
        <v>3.4608708703561399</v>
      </c>
      <c r="L1517">
        <v>3.6339073669181099</v>
      </c>
      <c r="M1517">
        <v>3.4086250003018401</v>
      </c>
      <c r="N1517">
        <v>3.9019995236038798</v>
      </c>
      <c r="O1517">
        <v>3.5569664057961599</v>
      </c>
      <c r="P1517">
        <v>2.8218677180984102</v>
      </c>
      <c r="Q1517">
        <v>2.8218677180984102</v>
      </c>
    </row>
    <row r="1518" spans="1:17">
      <c r="A1518" t="s">
        <v>4050</v>
      </c>
      <c r="B1518" s="16" t="e">
        <v>#N/A</v>
      </c>
      <c r="C1518">
        <v>3.98283533271713</v>
      </c>
      <c r="D1518">
        <v>3.6330127529723502</v>
      </c>
      <c r="E1518">
        <v>4.0887687455453801</v>
      </c>
      <c r="F1518">
        <v>3.9277704709105601</v>
      </c>
      <c r="G1518">
        <v>4.3009286659846602</v>
      </c>
      <c r="H1518">
        <v>4.2312229394497098</v>
      </c>
      <c r="I1518">
        <v>3.7848446501428201</v>
      </c>
      <c r="J1518">
        <v>3.93564812262216</v>
      </c>
      <c r="K1518">
        <v>4.4914502970878702</v>
      </c>
      <c r="L1518">
        <v>4.6547502153815303</v>
      </c>
      <c r="M1518">
        <v>4.2669672077812901</v>
      </c>
      <c r="N1518">
        <v>3.6661147186140499</v>
      </c>
      <c r="O1518">
        <v>4.2491040476565001</v>
      </c>
      <c r="P1518">
        <v>3.7927642367557501</v>
      </c>
      <c r="Q1518">
        <v>2.8218677180984102</v>
      </c>
    </row>
    <row r="1519" spans="1:17">
      <c r="A1519" t="s">
        <v>4051</v>
      </c>
      <c r="B1519" s="16" t="s">
        <v>4052</v>
      </c>
      <c r="C1519">
        <v>3.98283533271713</v>
      </c>
      <c r="D1519">
        <v>4.1931807688815699</v>
      </c>
      <c r="E1519">
        <v>4.4833795521924502</v>
      </c>
      <c r="F1519">
        <v>4.5147692553613297</v>
      </c>
      <c r="G1519">
        <v>3.8309652426265099</v>
      </c>
      <c r="H1519">
        <v>4.43015569855271</v>
      </c>
      <c r="I1519">
        <v>4.49496154099739</v>
      </c>
      <c r="J1519">
        <v>5.0088657953609399</v>
      </c>
      <c r="K1519">
        <v>3.91162951239331</v>
      </c>
      <c r="L1519">
        <v>4.1946255460110002</v>
      </c>
      <c r="M1519">
        <v>3.82485868955618</v>
      </c>
      <c r="N1519">
        <v>4.3841781814921204</v>
      </c>
      <c r="O1519">
        <v>4.0696565081197198</v>
      </c>
      <c r="P1519">
        <v>3.9363215208704698</v>
      </c>
      <c r="Q1519">
        <v>2.8218677180984102</v>
      </c>
    </row>
    <row r="1520" spans="1:17">
      <c r="A1520" t="s">
        <v>4053</v>
      </c>
      <c r="B1520" s="16" t="s">
        <v>4054</v>
      </c>
      <c r="C1520">
        <v>7.9129371762360199</v>
      </c>
      <c r="D1520">
        <v>8.0066631710940506</v>
      </c>
      <c r="E1520">
        <v>8.0309249363679793</v>
      </c>
      <c r="F1520">
        <v>7.9671251728199097</v>
      </c>
      <c r="G1520">
        <v>7.8289416707684198</v>
      </c>
      <c r="H1520">
        <v>8.3358078513377105</v>
      </c>
      <c r="I1520">
        <v>8.2249396015961</v>
      </c>
      <c r="J1520">
        <v>8.16919570256219</v>
      </c>
      <c r="K1520">
        <v>8.1206666716959894</v>
      </c>
      <c r="L1520">
        <v>8.1720390860348306</v>
      </c>
      <c r="M1520">
        <v>7.6906455855048899</v>
      </c>
      <c r="N1520">
        <v>7.5502157781120696</v>
      </c>
      <c r="O1520">
        <v>7.7830096715279096</v>
      </c>
      <c r="P1520">
        <v>8.3363406391990509</v>
      </c>
      <c r="Q1520">
        <v>7.3593062614465703</v>
      </c>
    </row>
    <row r="1521" spans="1:17">
      <c r="A1521" t="s">
        <v>4055</v>
      </c>
      <c r="B1521" s="16" t="s">
        <v>4056</v>
      </c>
      <c r="C1521">
        <v>4.4246742892055497</v>
      </c>
      <c r="D1521">
        <v>4.5009317243298002</v>
      </c>
      <c r="E1521">
        <v>4.5638886729124497</v>
      </c>
      <c r="F1521">
        <v>4.1611154638698196</v>
      </c>
      <c r="G1521">
        <v>5.0599536599459096</v>
      </c>
      <c r="H1521">
        <v>3.50653555504317</v>
      </c>
      <c r="I1521">
        <v>3.7848446501428201</v>
      </c>
      <c r="J1521">
        <v>3.7696016503418699</v>
      </c>
      <c r="K1521">
        <v>4.7603034491719001</v>
      </c>
      <c r="L1521">
        <v>4.0420260041176004</v>
      </c>
      <c r="M1521">
        <v>4.6554405993468704</v>
      </c>
      <c r="N1521">
        <v>5.0620011073979203</v>
      </c>
      <c r="O1521">
        <v>4.1926070449996002</v>
      </c>
      <c r="P1521">
        <v>2.8218677180984102</v>
      </c>
      <c r="Q1521">
        <v>2.8218677180984102</v>
      </c>
    </row>
    <row r="1522" spans="1:17">
      <c r="A1522" t="s">
        <v>4057</v>
      </c>
      <c r="B1522" s="16" t="s">
        <v>4058</v>
      </c>
      <c r="C1522">
        <v>8.1686461813222593</v>
      </c>
      <c r="D1522">
        <v>8.1457259556737203</v>
      </c>
      <c r="E1522">
        <v>8.1420280799080693</v>
      </c>
      <c r="F1522">
        <v>7.8582334009838899</v>
      </c>
      <c r="G1522">
        <v>8.1181805203670496</v>
      </c>
      <c r="H1522">
        <v>7.4604017786458403</v>
      </c>
      <c r="I1522">
        <v>8.03559529583268</v>
      </c>
      <c r="J1522">
        <v>7.6428167248235699</v>
      </c>
      <c r="K1522">
        <v>8.1059656821435304</v>
      </c>
      <c r="L1522">
        <v>7.8557973305008897</v>
      </c>
      <c r="M1522">
        <v>7.4125634543830703</v>
      </c>
      <c r="N1522">
        <v>7.3805684620379504</v>
      </c>
      <c r="O1522">
        <v>7.6985851168347903</v>
      </c>
      <c r="P1522">
        <v>8.2069649777715199</v>
      </c>
      <c r="Q1522">
        <v>8.0859864702427604</v>
      </c>
    </row>
    <row r="1523" spans="1:17">
      <c r="A1523" t="s">
        <v>4059</v>
      </c>
      <c r="B1523" s="16" t="e">
        <v>#N/A</v>
      </c>
      <c r="C1523">
        <v>7.4437264406291996</v>
      </c>
      <c r="D1523">
        <v>7.3003562916549596</v>
      </c>
      <c r="E1523">
        <v>7.1814110226186303</v>
      </c>
      <c r="F1523">
        <v>6.58159230490757</v>
      </c>
      <c r="G1523">
        <v>7.34377928768322</v>
      </c>
      <c r="H1523">
        <v>6.5659659380906303</v>
      </c>
      <c r="I1523">
        <v>6.5874223162907901</v>
      </c>
      <c r="J1523">
        <v>6.3770998606948002</v>
      </c>
      <c r="K1523">
        <v>7.4302363131994102</v>
      </c>
      <c r="L1523">
        <v>7.2606134762558101</v>
      </c>
      <c r="M1523">
        <v>7.1603220803277097</v>
      </c>
      <c r="N1523">
        <v>6.8457055562953402</v>
      </c>
      <c r="O1523">
        <v>6.9443528735545703</v>
      </c>
      <c r="P1523">
        <v>5.69964444990008</v>
      </c>
      <c r="Q1523">
        <v>8.8614637697687808</v>
      </c>
    </row>
    <row r="1524" spans="1:17">
      <c r="A1524" t="s">
        <v>4060</v>
      </c>
      <c r="B1524" s="16" t="s">
        <v>4061</v>
      </c>
      <c r="C1524">
        <v>6.6526167310478499</v>
      </c>
      <c r="D1524">
        <v>6.3908823849416097</v>
      </c>
      <c r="E1524">
        <v>6.2527945319371199</v>
      </c>
      <c r="F1524">
        <v>5.8485946735515197</v>
      </c>
      <c r="G1524">
        <v>6.18782596009234</v>
      </c>
      <c r="H1524">
        <v>5.4261642208015903</v>
      </c>
      <c r="I1524">
        <v>6.1083114335419397</v>
      </c>
      <c r="J1524">
        <v>5.9250173106924402</v>
      </c>
      <c r="K1524">
        <v>5.9537102331234397</v>
      </c>
      <c r="L1524">
        <v>5.8515068593680599</v>
      </c>
      <c r="M1524">
        <v>5.8057232550906601</v>
      </c>
      <c r="N1524">
        <v>5.53224518406659</v>
      </c>
      <c r="O1524">
        <v>5.6811186853724998</v>
      </c>
      <c r="P1524">
        <v>5.9565984970148804</v>
      </c>
      <c r="Q1524">
        <v>6.2843132996066204</v>
      </c>
    </row>
    <row r="1525" spans="1:17">
      <c r="A1525" t="s">
        <v>4062</v>
      </c>
      <c r="B1525" s="16" t="s">
        <v>4063</v>
      </c>
      <c r="C1525">
        <v>3.6535616636188299</v>
      </c>
      <c r="D1525">
        <v>3.7545556144430101</v>
      </c>
      <c r="E1525">
        <v>4.96044362242744</v>
      </c>
      <c r="F1525">
        <v>4.2284225029819602</v>
      </c>
      <c r="G1525">
        <v>4.73757715912134</v>
      </c>
      <c r="H1525">
        <v>4.2312229394497098</v>
      </c>
      <c r="I1525">
        <v>4.5515847967793803</v>
      </c>
      <c r="J1525">
        <v>5.6387979837976996</v>
      </c>
      <c r="K1525">
        <v>4.3865415857412602</v>
      </c>
      <c r="L1525">
        <v>4.5555022990765597</v>
      </c>
      <c r="M1525">
        <v>4.1590575299716699</v>
      </c>
      <c r="N1525">
        <v>4.3841781814921204</v>
      </c>
      <c r="O1525">
        <v>4.1926070449996002</v>
      </c>
      <c r="P1525">
        <v>4.6013142303928598</v>
      </c>
      <c r="Q1525">
        <v>5.09416193408443</v>
      </c>
    </row>
    <row r="1526" spans="1:17">
      <c r="A1526" t="s">
        <v>4064</v>
      </c>
      <c r="B1526" s="16" t="s">
        <v>4065</v>
      </c>
      <c r="C1526">
        <v>11.578316844316401</v>
      </c>
      <c r="D1526">
        <v>11.419675326725301</v>
      </c>
      <c r="E1526">
        <v>11.6668796872559</v>
      </c>
      <c r="F1526">
        <v>11.741460157426699</v>
      </c>
      <c r="G1526">
        <v>11.5738513615636</v>
      </c>
      <c r="H1526">
        <v>10.597965988101899</v>
      </c>
      <c r="I1526">
        <v>11.0577284927907</v>
      </c>
      <c r="J1526">
        <v>10.754061317953999</v>
      </c>
      <c r="K1526">
        <v>11.7248029457456</v>
      </c>
      <c r="L1526">
        <v>11.729509895708601</v>
      </c>
      <c r="M1526">
        <v>11.213746157522801</v>
      </c>
      <c r="N1526">
        <v>11.685736732785299</v>
      </c>
      <c r="O1526">
        <v>11.173733469582499</v>
      </c>
      <c r="P1526">
        <v>10.6579054752813</v>
      </c>
      <c r="Q1526">
        <v>13.5141530574914</v>
      </c>
    </row>
    <row r="1527" spans="1:17">
      <c r="A1527" t="s">
        <v>4066</v>
      </c>
      <c r="B1527" s="16" t="s">
        <v>4067</v>
      </c>
      <c r="C1527">
        <v>5.4731326598032704</v>
      </c>
      <c r="D1527">
        <v>5.4196943085789</v>
      </c>
      <c r="E1527">
        <v>5.7521813055947497</v>
      </c>
      <c r="F1527">
        <v>5.4925318526965601</v>
      </c>
      <c r="G1527">
        <v>5.5356797135327902</v>
      </c>
      <c r="H1527">
        <v>5.9545116595939298</v>
      </c>
      <c r="I1527">
        <v>6.1424390200639696</v>
      </c>
      <c r="J1527">
        <v>5.9401608635355601</v>
      </c>
      <c r="K1527">
        <v>5.5956556821788501</v>
      </c>
      <c r="L1527">
        <v>5.8319238793611898</v>
      </c>
      <c r="M1527">
        <v>5.7742918496395301</v>
      </c>
      <c r="N1527">
        <v>5.3328764695189896</v>
      </c>
      <c r="O1527">
        <v>5.9713263387717097</v>
      </c>
      <c r="P1527">
        <v>6.2604887403853304</v>
      </c>
      <c r="Q1527">
        <v>2.8218677180984102</v>
      </c>
    </row>
    <row r="1528" spans="1:17">
      <c r="A1528" t="s">
        <v>4068</v>
      </c>
      <c r="B1528" s="16" t="s">
        <v>4069</v>
      </c>
      <c r="C1528">
        <v>7.72236570332079</v>
      </c>
      <c r="D1528">
        <v>7.6803426543331597</v>
      </c>
      <c r="E1528">
        <v>7.7714853696760704</v>
      </c>
      <c r="F1528">
        <v>7.4413218706507402</v>
      </c>
      <c r="G1528">
        <v>7.78833338063935</v>
      </c>
      <c r="H1528">
        <v>8.0301036709191909</v>
      </c>
      <c r="I1528">
        <v>7.6096583051839799</v>
      </c>
      <c r="J1528">
        <v>7.3719729077011804</v>
      </c>
      <c r="K1528">
        <v>7.6336990091517096</v>
      </c>
      <c r="L1528">
        <v>7.4625759491112298</v>
      </c>
      <c r="M1528">
        <v>7.5875535772260401</v>
      </c>
      <c r="N1528">
        <v>7.1716222872846798</v>
      </c>
      <c r="O1528">
        <v>7.7747865585926998</v>
      </c>
      <c r="P1528">
        <v>7.8936980098415299</v>
      </c>
      <c r="Q1528">
        <v>7.3593062614465703</v>
      </c>
    </row>
    <row r="1529" spans="1:17">
      <c r="A1529" t="s">
        <v>4070</v>
      </c>
      <c r="B1529" s="16" t="s">
        <v>4071</v>
      </c>
      <c r="C1529">
        <v>9.71604739331997</v>
      </c>
      <c r="D1529">
        <v>9.2065037873622995</v>
      </c>
      <c r="E1529">
        <v>11.005157155114899</v>
      </c>
      <c r="F1529">
        <v>9.7645730641160302</v>
      </c>
      <c r="G1529">
        <v>10.5264697419321</v>
      </c>
      <c r="H1529">
        <v>6.6620436828093199</v>
      </c>
      <c r="I1529">
        <v>8.82042336825746</v>
      </c>
      <c r="J1529">
        <v>8.5898697895973299</v>
      </c>
      <c r="K1529">
        <v>10.1610057405086</v>
      </c>
      <c r="L1529">
        <v>10.2159525765935</v>
      </c>
      <c r="M1529">
        <v>9.6357609831266693</v>
      </c>
      <c r="N1529">
        <v>10.6229175822758</v>
      </c>
      <c r="O1529">
        <v>9.7111165758704896</v>
      </c>
      <c r="P1529">
        <v>6.5454517148896398</v>
      </c>
      <c r="Q1529">
        <v>13.6040043988333</v>
      </c>
    </row>
    <row r="1530" spans="1:17">
      <c r="A1530" t="s">
        <v>4072</v>
      </c>
      <c r="B1530" s="16" t="s">
        <v>4073</v>
      </c>
      <c r="C1530">
        <v>9.0238458419727205</v>
      </c>
      <c r="D1530">
        <v>9.1376325948615893</v>
      </c>
      <c r="E1530">
        <v>9.28079163175682</v>
      </c>
      <c r="F1530">
        <v>8.8806515455363595</v>
      </c>
      <c r="G1530">
        <v>8.6223851175600892</v>
      </c>
      <c r="H1530">
        <v>8.9751552158512293</v>
      </c>
      <c r="I1530">
        <v>9.3476640263476192</v>
      </c>
      <c r="J1530">
        <v>9.2328554221882602</v>
      </c>
      <c r="K1530">
        <v>9.3253136175344107</v>
      </c>
      <c r="L1530">
        <v>8.8911210351265595</v>
      </c>
      <c r="M1530">
        <v>8.4833524707130401</v>
      </c>
      <c r="N1530">
        <v>8.2973378189464597</v>
      </c>
      <c r="O1530">
        <v>8.5832421077944208</v>
      </c>
      <c r="P1530">
        <v>9.7989250707570008</v>
      </c>
      <c r="Q1530">
        <v>6.9204191934356096</v>
      </c>
    </row>
    <row r="1531" spans="1:17">
      <c r="A1531" t="s">
        <v>4074</v>
      </c>
      <c r="B1531" s="16" t="s">
        <v>4075</v>
      </c>
      <c r="C1531">
        <v>3.5040133865677898</v>
      </c>
      <c r="D1531">
        <v>3.9548310731697001</v>
      </c>
      <c r="E1531">
        <v>4.4833795521924502</v>
      </c>
      <c r="F1531">
        <v>3.9277704709105601</v>
      </c>
      <c r="G1531">
        <v>6.0158323298688998</v>
      </c>
      <c r="H1531">
        <v>4.07504641393726</v>
      </c>
      <c r="I1531">
        <v>4.8453589192974098</v>
      </c>
      <c r="J1531">
        <v>5.9401608635355601</v>
      </c>
      <c r="K1531">
        <v>3.8204461843508501</v>
      </c>
      <c r="L1531">
        <v>4.5555022990765597</v>
      </c>
      <c r="M1531">
        <v>7.2190489086972498</v>
      </c>
      <c r="N1531">
        <v>3.5144020463037902</v>
      </c>
      <c r="O1531">
        <v>7.0229922112836203</v>
      </c>
      <c r="P1531">
        <v>3.3893867502571098</v>
      </c>
      <c r="Q1531">
        <v>2.8218677180984102</v>
      </c>
    </row>
    <row r="1532" spans="1:17">
      <c r="A1532" t="s">
        <v>4076</v>
      </c>
      <c r="B1532" s="16" t="s">
        <v>4077</v>
      </c>
      <c r="C1532">
        <v>5.3613569434115202</v>
      </c>
      <c r="D1532">
        <v>5.0571074914141203</v>
      </c>
      <c r="E1532">
        <v>5.54791781288802</v>
      </c>
      <c r="F1532">
        <v>5.0436549643728998</v>
      </c>
      <c r="G1532">
        <v>4.73757715912134</v>
      </c>
      <c r="H1532">
        <v>4.5998748125578501</v>
      </c>
      <c r="I1532">
        <v>4.2360017113942803</v>
      </c>
      <c r="J1532">
        <v>4.4586654922886897</v>
      </c>
      <c r="K1532">
        <v>5.14095204503435</v>
      </c>
      <c r="L1532">
        <v>4.8321653561327897</v>
      </c>
      <c r="M1532">
        <v>4.9785931197958098</v>
      </c>
      <c r="N1532">
        <v>5.02390968106456</v>
      </c>
      <c r="O1532">
        <v>4.8737348553695998</v>
      </c>
      <c r="P1532">
        <v>4.1712528320562896</v>
      </c>
      <c r="Q1532">
        <v>5.81282804418474</v>
      </c>
    </row>
    <row r="1533" spans="1:17">
      <c r="A1533" t="s">
        <v>4078</v>
      </c>
      <c r="B1533" s="16" t="s">
        <v>4079</v>
      </c>
      <c r="C1533">
        <v>5.3613569434115202</v>
      </c>
      <c r="D1533">
        <v>5.6620405777712897</v>
      </c>
      <c r="E1533">
        <v>6.0883257756658304</v>
      </c>
      <c r="F1533">
        <v>6.1767486539667296</v>
      </c>
      <c r="G1533">
        <v>5.7723329839865896</v>
      </c>
      <c r="H1533">
        <v>5.3978950479979702</v>
      </c>
      <c r="I1533">
        <v>5.7790171390800298</v>
      </c>
      <c r="J1533">
        <v>5.4805366902381003</v>
      </c>
      <c r="K1533">
        <v>5.7767343290393898</v>
      </c>
      <c r="L1533">
        <v>6.0673853986592201</v>
      </c>
      <c r="M1533">
        <v>5.8211776785550002</v>
      </c>
      <c r="N1533">
        <v>6.2434134649689499</v>
      </c>
      <c r="O1533">
        <v>6.0423190264543898</v>
      </c>
      <c r="P1533">
        <v>5.1710851092644097</v>
      </c>
      <c r="Q1533">
        <v>7.3593062614465703</v>
      </c>
    </row>
    <row r="1534" spans="1:17">
      <c r="A1534" t="s">
        <v>4080</v>
      </c>
      <c r="B1534" s="16" t="s">
        <v>4081</v>
      </c>
      <c r="C1534">
        <v>3.6535616636188299</v>
      </c>
      <c r="D1534">
        <v>4.0407231514856203</v>
      </c>
      <c r="E1534">
        <v>4.3969712788901898</v>
      </c>
      <c r="F1534">
        <v>3.7319397910766599</v>
      </c>
      <c r="G1534">
        <v>4.0460446887748596</v>
      </c>
      <c r="H1534">
        <v>3.9869852489372102</v>
      </c>
      <c r="I1534">
        <v>3.9910282299290798</v>
      </c>
      <c r="J1534">
        <v>4.3107162608919598</v>
      </c>
      <c r="K1534">
        <v>3.7184612093777498</v>
      </c>
      <c r="L1534">
        <v>4.1211419556762898</v>
      </c>
      <c r="M1534">
        <v>3.82485868955618</v>
      </c>
      <c r="N1534">
        <v>4.0888472785647796</v>
      </c>
      <c r="O1534">
        <v>4.1329497517715001</v>
      </c>
      <c r="P1534">
        <v>3.6194497939779602</v>
      </c>
      <c r="Q1534">
        <v>5.09416193408443</v>
      </c>
    </row>
    <row r="1535" spans="1:17">
      <c r="A1535" t="s">
        <v>4082</v>
      </c>
      <c r="B1535" s="16" t="e">
        <v>#N/A</v>
      </c>
      <c r="C1535">
        <v>9.8914224939097508</v>
      </c>
      <c r="D1535">
        <v>9.8366393030224692</v>
      </c>
      <c r="E1535">
        <v>9.6540816371027702</v>
      </c>
      <c r="F1535">
        <v>9.0760269195030006</v>
      </c>
      <c r="G1535">
        <v>10.143267603557</v>
      </c>
      <c r="H1535">
        <v>9.6931710092760301</v>
      </c>
      <c r="I1535">
        <v>10.0377986137548</v>
      </c>
      <c r="J1535">
        <v>9.7047273282849904</v>
      </c>
      <c r="K1535">
        <v>10.069313005923</v>
      </c>
      <c r="L1535">
        <v>9.6086413993463804</v>
      </c>
      <c r="M1535">
        <v>9.9547482553802809</v>
      </c>
      <c r="N1535">
        <v>9.9042858488982404</v>
      </c>
      <c r="O1535">
        <v>9.9266599914030706</v>
      </c>
      <c r="P1535">
        <v>10.1094385191629</v>
      </c>
      <c r="Q1535">
        <v>10.8787450892957</v>
      </c>
    </row>
    <row r="1536" spans="1:17">
      <c r="A1536" t="s">
        <v>4083</v>
      </c>
      <c r="B1536" s="16" t="s">
        <v>4084</v>
      </c>
      <c r="C1536">
        <v>8.0595894016577994</v>
      </c>
      <c r="D1536">
        <v>8.0819528823178999</v>
      </c>
      <c r="E1536">
        <v>8.0813646268332704</v>
      </c>
      <c r="F1536">
        <v>7.9245512432323704</v>
      </c>
      <c r="G1536">
        <v>7.8289416707684198</v>
      </c>
      <c r="H1536">
        <v>8.2576117285337194</v>
      </c>
      <c r="I1536">
        <v>8.2753070673893205</v>
      </c>
      <c r="J1536">
        <v>8.3646757548681894</v>
      </c>
      <c r="K1536">
        <v>8.4081139550811006</v>
      </c>
      <c r="L1536">
        <v>8.1292014196891298</v>
      </c>
      <c r="M1536">
        <v>7.90228677918945</v>
      </c>
      <c r="N1536">
        <v>7.5692916424014101</v>
      </c>
      <c r="O1536">
        <v>8.0101121828147193</v>
      </c>
      <c r="P1536">
        <v>8.7093079681670797</v>
      </c>
      <c r="Q1536">
        <v>5.09416193408443</v>
      </c>
    </row>
    <row r="1537" spans="1:17">
      <c r="A1537" t="s">
        <v>4085</v>
      </c>
      <c r="B1537" s="16" t="s">
        <v>4086</v>
      </c>
      <c r="C1537">
        <v>7.6604769151482097</v>
      </c>
      <c r="D1537">
        <v>7.8139834357057696</v>
      </c>
      <c r="E1537">
        <v>7.3861441046154104</v>
      </c>
      <c r="F1537">
        <v>7.7106610376853304</v>
      </c>
      <c r="G1537">
        <v>7.5522969472107997</v>
      </c>
      <c r="H1537">
        <v>8.5477689054540296</v>
      </c>
      <c r="I1537">
        <v>7.73684836790276</v>
      </c>
      <c r="J1537">
        <v>7.8470607049974301</v>
      </c>
      <c r="K1537">
        <v>7.7279719839518499</v>
      </c>
      <c r="L1537">
        <v>7.73107344505057</v>
      </c>
      <c r="M1537">
        <v>7.5469067670950398</v>
      </c>
      <c r="N1537">
        <v>7.5629610835179397</v>
      </c>
      <c r="O1537">
        <v>7.5132477236580497</v>
      </c>
      <c r="P1537">
        <v>7.8318209036303701</v>
      </c>
      <c r="Q1537">
        <v>6.2843132996066204</v>
      </c>
    </row>
    <row r="1538" spans="1:17">
      <c r="A1538" t="s">
        <v>4087</v>
      </c>
      <c r="B1538" s="16" t="s">
        <v>4088</v>
      </c>
      <c r="C1538">
        <v>4.0706176854441196</v>
      </c>
      <c r="D1538">
        <v>4.3876263279161201</v>
      </c>
      <c r="E1538">
        <v>4.9023702390828996</v>
      </c>
      <c r="F1538">
        <v>4.4086599646307301</v>
      </c>
      <c r="G1538">
        <v>4.6840610634984499</v>
      </c>
      <c r="H1538">
        <v>4.43015569855271</v>
      </c>
      <c r="I1538">
        <v>4.6574362853065301</v>
      </c>
      <c r="J1538">
        <v>4.5477957058863296</v>
      </c>
      <c r="K1538">
        <v>5.0476523100685604</v>
      </c>
      <c r="L1538">
        <v>4.1211419556762898</v>
      </c>
      <c r="M1538">
        <v>4.0387673383778999</v>
      </c>
      <c r="N1538">
        <v>4.4472252118161997</v>
      </c>
      <c r="O1538">
        <v>4.4030955001336496</v>
      </c>
      <c r="P1538">
        <v>5.2603607125134104</v>
      </c>
      <c r="Q1538">
        <v>2.8218677180984102</v>
      </c>
    </row>
    <row r="1539" spans="1:17">
      <c r="A1539" t="s">
        <v>4089</v>
      </c>
      <c r="B1539" s="16" t="s">
        <v>4090</v>
      </c>
      <c r="C1539">
        <v>7.3107711430327997</v>
      </c>
      <c r="D1539">
        <v>7.1370897267693696</v>
      </c>
      <c r="E1539">
        <v>6.95616349127571</v>
      </c>
      <c r="F1539">
        <v>6.2199992020099701</v>
      </c>
      <c r="G1539">
        <v>6.8515318643720802</v>
      </c>
      <c r="H1539">
        <v>5.9922466879641396</v>
      </c>
      <c r="I1539">
        <v>6.4984102644921702</v>
      </c>
      <c r="J1539">
        <v>5.9097086530010401</v>
      </c>
      <c r="K1539">
        <v>7.0310799115270903</v>
      </c>
      <c r="L1539">
        <v>7.0169966288756003</v>
      </c>
      <c r="M1539">
        <v>7.1300325981917103</v>
      </c>
      <c r="N1539">
        <v>7.2207516763421502</v>
      </c>
      <c r="O1539">
        <v>6.9221352887737302</v>
      </c>
      <c r="P1539">
        <v>6.7080071231198604</v>
      </c>
      <c r="Q1539">
        <v>9.1612412986063401</v>
      </c>
    </row>
    <row r="1540" spans="1:17">
      <c r="A1540" t="s">
        <v>4091</v>
      </c>
      <c r="B1540" s="16" t="s">
        <v>4092</v>
      </c>
      <c r="C1540">
        <v>2.8218677180984102</v>
      </c>
      <c r="D1540">
        <v>3.2942621936663499</v>
      </c>
      <c r="E1540">
        <v>2.8218677180984102</v>
      </c>
      <c r="F1540">
        <v>2.8218677180984102</v>
      </c>
      <c r="G1540">
        <v>2.8218677180984102</v>
      </c>
      <c r="H1540">
        <v>3.30825032505737</v>
      </c>
      <c r="I1540">
        <v>2.8218677180984102</v>
      </c>
      <c r="J1540">
        <v>2.8218677180984102</v>
      </c>
      <c r="K1540">
        <v>3.6013796825057902</v>
      </c>
      <c r="L1540">
        <v>2.8218677180984102</v>
      </c>
      <c r="M1540">
        <v>3.23818724324593</v>
      </c>
      <c r="N1540">
        <v>2.8218677180984102</v>
      </c>
      <c r="O1540">
        <v>3.6677309644704801</v>
      </c>
      <c r="P1540">
        <v>2.8218677180984102</v>
      </c>
      <c r="Q1540">
        <v>5.09416193408443</v>
      </c>
    </row>
    <row r="1541" spans="1:17">
      <c r="A1541" t="s">
        <v>4093</v>
      </c>
      <c r="B1541" s="16" t="s">
        <v>4094</v>
      </c>
      <c r="C1541">
        <v>3.7779852140208301</v>
      </c>
      <c r="D1541">
        <v>3.4870161193063098</v>
      </c>
      <c r="E1541">
        <v>3.4028894668404299</v>
      </c>
      <c r="F1541">
        <v>3.7319397910766599</v>
      </c>
      <c r="G1541">
        <v>3.70007344211845</v>
      </c>
      <c r="H1541">
        <v>2.8218677180984102</v>
      </c>
      <c r="I1541">
        <v>3.3100125595866299</v>
      </c>
      <c r="J1541">
        <v>3.4276433730071201</v>
      </c>
      <c r="K1541">
        <v>2.8218677180984102</v>
      </c>
      <c r="L1541">
        <v>3.29479214013883</v>
      </c>
      <c r="M1541">
        <v>3.6461416973015899</v>
      </c>
      <c r="N1541">
        <v>4.0888472785647796</v>
      </c>
      <c r="O1541">
        <v>4.0021176285150997</v>
      </c>
      <c r="P1541">
        <v>2.8218677180984102</v>
      </c>
      <c r="Q1541">
        <v>2.8218677180984102</v>
      </c>
    </row>
    <row r="1542" spans="1:17">
      <c r="A1542" t="s">
        <v>4095</v>
      </c>
      <c r="B1542" s="16" t="s">
        <v>4096</v>
      </c>
      <c r="C1542">
        <v>7.5776529308588696</v>
      </c>
      <c r="D1542">
        <v>7.8527268965981198</v>
      </c>
      <c r="E1542">
        <v>7.5202897263322503</v>
      </c>
      <c r="F1542">
        <v>7.9587104650748097</v>
      </c>
      <c r="G1542">
        <v>7.8000530865117303</v>
      </c>
      <c r="H1542">
        <v>8.4870611974534196</v>
      </c>
      <c r="I1542">
        <v>7.8638748898436504</v>
      </c>
      <c r="J1542">
        <v>8.0909803821412201</v>
      </c>
      <c r="K1542">
        <v>7.5492214094535903</v>
      </c>
      <c r="L1542">
        <v>7.8365533820545501</v>
      </c>
      <c r="M1542">
        <v>8.2753717701059504</v>
      </c>
      <c r="N1542">
        <v>7.9305058648688096</v>
      </c>
      <c r="O1542">
        <v>8.1815803510924603</v>
      </c>
      <c r="P1542">
        <v>8.1685566532673395</v>
      </c>
      <c r="Q1542">
        <v>5.09416193408443</v>
      </c>
    </row>
    <row r="1543" spans="1:17">
      <c r="A1543" t="s">
        <v>4097</v>
      </c>
      <c r="B1543" s="16" t="s">
        <v>4098</v>
      </c>
      <c r="C1543">
        <v>6.0909271146733497</v>
      </c>
      <c r="D1543">
        <v>6.1921927572866897</v>
      </c>
      <c r="E1543">
        <v>8.7948249183961007</v>
      </c>
      <c r="F1543">
        <v>7.9115297356907801</v>
      </c>
      <c r="G1543">
        <v>7.78833338063935</v>
      </c>
      <c r="H1543">
        <v>6.5024570733982996</v>
      </c>
      <c r="I1543">
        <v>6.27127081030204</v>
      </c>
      <c r="J1543">
        <v>10.0758535047199</v>
      </c>
      <c r="K1543">
        <v>5.6790613626604003</v>
      </c>
      <c r="L1543">
        <v>5.6420869460872103</v>
      </c>
      <c r="M1543">
        <v>5.56915099370043</v>
      </c>
      <c r="N1543">
        <v>6.4645463931653504</v>
      </c>
      <c r="O1543">
        <v>6.8136381049729797</v>
      </c>
      <c r="P1543">
        <v>5.7609673977777103</v>
      </c>
      <c r="Q1543">
        <v>8.3931679398307004</v>
      </c>
    </row>
    <row r="1544" spans="1:17">
      <c r="A1544" t="s">
        <v>4099</v>
      </c>
      <c r="B1544" s="16" t="s">
        <v>4100</v>
      </c>
      <c r="C1544">
        <v>8.92929455299792</v>
      </c>
      <c r="D1544">
        <v>8.81875200855937</v>
      </c>
      <c r="E1544">
        <v>8.1420280799080693</v>
      </c>
      <c r="F1544">
        <v>8.0486743931903693</v>
      </c>
      <c r="G1544">
        <v>8.3786119733243591</v>
      </c>
      <c r="H1544">
        <v>8.4870611974534196</v>
      </c>
      <c r="I1544">
        <v>8.8020458908837593</v>
      </c>
      <c r="J1544">
        <v>8.6592483442417496</v>
      </c>
      <c r="K1544">
        <v>9.2234916357218406</v>
      </c>
      <c r="L1544">
        <v>9.4180729821975007</v>
      </c>
      <c r="M1544">
        <v>8.8599680609446096</v>
      </c>
      <c r="N1544">
        <v>9.1390035802238501</v>
      </c>
      <c r="O1544">
        <v>8.8212677581653196</v>
      </c>
      <c r="P1544">
        <v>8.8160726654514399</v>
      </c>
      <c r="Q1544">
        <v>10.6852902490437</v>
      </c>
    </row>
    <row r="1545" spans="1:17">
      <c r="A1545" t="s">
        <v>4101</v>
      </c>
      <c r="B1545" s="16" t="s">
        <v>4102</v>
      </c>
      <c r="C1545">
        <v>7.6889384803510499</v>
      </c>
      <c r="D1545">
        <v>7.6803426543331597</v>
      </c>
      <c r="E1545">
        <v>7.8093979443190804</v>
      </c>
      <c r="F1545">
        <v>8.0206542744901395</v>
      </c>
      <c r="G1545">
        <v>7.7942051583206204</v>
      </c>
      <c r="H1545">
        <v>8.2537801457712092</v>
      </c>
      <c r="I1545">
        <v>7.6276786157742302</v>
      </c>
      <c r="J1545">
        <v>8.1371203560099303</v>
      </c>
      <c r="K1545">
        <v>7.6691536034957499</v>
      </c>
      <c r="L1545">
        <v>7.6887662553908198</v>
      </c>
      <c r="M1545">
        <v>7.8363871339696498</v>
      </c>
      <c r="N1545">
        <v>7.3587971557348997</v>
      </c>
      <c r="O1545">
        <v>7.6135180018571296</v>
      </c>
      <c r="P1545">
        <v>7.9004119547792602</v>
      </c>
      <c r="Q1545">
        <v>6.9204191934356096</v>
      </c>
    </row>
    <row r="1546" spans="1:17">
      <c r="A1546" t="s">
        <v>4103</v>
      </c>
      <c r="B1546" s="16" t="s">
        <v>4104</v>
      </c>
      <c r="C1546">
        <v>3.98283533271713</v>
      </c>
      <c r="D1546">
        <v>4.4456530885114001</v>
      </c>
      <c r="E1546">
        <v>4.3969712788901898</v>
      </c>
      <c r="F1546">
        <v>4.3517302712450299</v>
      </c>
      <c r="G1546">
        <v>3.9446609719593901</v>
      </c>
      <c r="H1546">
        <v>3.8900437060628099</v>
      </c>
      <c r="I1546">
        <v>4.6574362853065301</v>
      </c>
      <c r="J1546">
        <v>3.4276433730071201</v>
      </c>
      <c r="K1546">
        <v>4.2710437260841099</v>
      </c>
      <c r="L1546">
        <v>4.6547502153815303</v>
      </c>
      <c r="M1546">
        <v>4.2669672077812901</v>
      </c>
      <c r="N1546">
        <v>4.5070424063834196</v>
      </c>
      <c r="O1546">
        <v>4.0021176285150997</v>
      </c>
      <c r="P1546">
        <v>3.9363215208704698</v>
      </c>
      <c r="Q1546">
        <v>5.09416193408443</v>
      </c>
    </row>
    <row r="1547" spans="1:17">
      <c r="A1547" t="s">
        <v>4105</v>
      </c>
      <c r="B1547" s="16" t="e">
        <v>#N/A</v>
      </c>
      <c r="C1547">
        <v>3.98283533271713</v>
      </c>
      <c r="D1547">
        <v>4.6996493033489397</v>
      </c>
      <c r="E1547">
        <v>4.5638886729124497</v>
      </c>
      <c r="F1547">
        <v>4.1611154638698196</v>
      </c>
      <c r="G1547">
        <v>3.70007344211845</v>
      </c>
      <c r="H1547">
        <v>3.9869852489372102</v>
      </c>
      <c r="I1547">
        <v>4.16059535596606</v>
      </c>
      <c r="J1547">
        <v>4.2567562628296498</v>
      </c>
      <c r="K1547">
        <v>4.2084442324483602</v>
      </c>
      <c r="L1547">
        <v>4.2633743974944602</v>
      </c>
      <c r="M1547">
        <v>4.3171680614900998</v>
      </c>
      <c r="N1547">
        <v>4.1706164353931596</v>
      </c>
      <c r="O1547">
        <v>4.5388813471664999</v>
      </c>
      <c r="P1547">
        <v>4.7374550361106396</v>
      </c>
      <c r="Q1547">
        <v>2.8218677180984102</v>
      </c>
    </row>
    <row r="1548" spans="1:17">
      <c r="A1548" t="s">
        <v>4106</v>
      </c>
      <c r="B1548" s="16" t="e">
        <v>#N/A</v>
      </c>
      <c r="C1548">
        <v>5.9835742193669397</v>
      </c>
      <c r="D1548">
        <v>5.9788191698956696</v>
      </c>
      <c r="E1548">
        <v>5.8440669982677802</v>
      </c>
      <c r="F1548">
        <v>6.1169449946656096</v>
      </c>
      <c r="G1548">
        <v>5.7479431304763704</v>
      </c>
      <c r="H1548">
        <v>6.4894086048222697</v>
      </c>
      <c r="I1548">
        <v>6.1757623283627199</v>
      </c>
      <c r="J1548">
        <v>6.1497027593076004</v>
      </c>
      <c r="K1548">
        <v>5.8680151328658399</v>
      </c>
      <c r="L1548">
        <v>5.9635854897431999</v>
      </c>
      <c r="M1548">
        <v>5.7092205097854203</v>
      </c>
      <c r="N1548">
        <v>5.7747602614263602</v>
      </c>
      <c r="O1548">
        <v>5.8497078619626199</v>
      </c>
      <c r="P1548">
        <v>6.1959331872939396</v>
      </c>
      <c r="Q1548">
        <v>5.81282804418474</v>
      </c>
    </row>
    <row r="1549" spans="1:17">
      <c r="A1549" t="s">
        <v>4107</v>
      </c>
      <c r="B1549" s="16" t="s">
        <v>4108</v>
      </c>
      <c r="C1549">
        <v>4.2964146619915802</v>
      </c>
      <c r="D1549">
        <v>4.32650596693877</v>
      </c>
      <c r="E1549">
        <v>4.0887687455453801</v>
      </c>
      <c r="F1549">
        <v>3.4706286095040801</v>
      </c>
      <c r="G1549">
        <v>4.5079198595814196</v>
      </c>
      <c r="H1549">
        <v>4.07504641393726</v>
      </c>
      <c r="I1549">
        <v>5.0091235034862898</v>
      </c>
      <c r="J1549">
        <v>4.2567562628296498</v>
      </c>
      <c r="K1549">
        <v>4.2710437260841099</v>
      </c>
      <c r="L1549">
        <v>3.9560512465587201</v>
      </c>
      <c r="M1549">
        <v>4.21436379980989</v>
      </c>
      <c r="N1549">
        <v>3.79229116939824</v>
      </c>
      <c r="O1549">
        <v>4.2491040476565001</v>
      </c>
      <c r="P1549">
        <v>5.4975049655279902</v>
      </c>
      <c r="Q1549">
        <v>2.8218677180984102</v>
      </c>
    </row>
    <row r="1550" spans="1:17">
      <c r="A1550" t="s">
        <v>4109</v>
      </c>
      <c r="B1550" s="16" t="e">
        <v>#N/A</v>
      </c>
      <c r="C1550">
        <v>6.4131208425870598</v>
      </c>
      <c r="D1550">
        <v>6.0310005479080901</v>
      </c>
      <c r="E1550">
        <v>6.43959429717279</v>
      </c>
      <c r="F1550">
        <v>4.5644600677645304</v>
      </c>
      <c r="G1550">
        <v>4.975741795846</v>
      </c>
      <c r="H1550">
        <v>4.07504641393726</v>
      </c>
      <c r="I1550">
        <v>5.5671653310128599</v>
      </c>
      <c r="J1550">
        <v>4.0764652066995799</v>
      </c>
      <c r="K1550">
        <v>6.3930996477940596</v>
      </c>
      <c r="L1550">
        <v>5.6645052727704401</v>
      </c>
      <c r="M1550">
        <v>5.6409547048498796</v>
      </c>
      <c r="N1550">
        <v>4.1706164353931596</v>
      </c>
      <c r="O1550">
        <v>5.0562650436270502</v>
      </c>
      <c r="P1550">
        <v>5.3028714561952901</v>
      </c>
      <c r="Q1550">
        <v>5.81282804418474</v>
      </c>
    </row>
    <row r="1551" spans="1:17">
      <c r="A1551" t="s">
        <v>4110</v>
      </c>
      <c r="B1551" s="16" t="s">
        <v>4111</v>
      </c>
      <c r="C1551">
        <v>4.3623517865106702</v>
      </c>
      <c r="D1551">
        <v>4.5537481491643197</v>
      </c>
      <c r="E1551">
        <v>4.2015349465393896</v>
      </c>
      <c r="F1551">
        <v>4.6581111746450903</v>
      </c>
      <c r="G1551">
        <v>4.7889010218833103</v>
      </c>
      <c r="H1551">
        <v>4.5459386428609303</v>
      </c>
      <c r="I1551">
        <v>4.5515847967793803</v>
      </c>
      <c r="J1551">
        <v>4.0085972383706396</v>
      </c>
      <c r="K1551">
        <v>4.4914502970878702</v>
      </c>
      <c r="L1551">
        <v>4.9878555821396704</v>
      </c>
      <c r="M1551">
        <v>4.69174350335686</v>
      </c>
      <c r="N1551">
        <v>4.8593448344507699</v>
      </c>
      <c r="O1551">
        <v>4.5809011873356402</v>
      </c>
      <c r="P1551">
        <v>3.9363215208704698</v>
      </c>
      <c r="Q1551">
        <v>6.2843132996066204</v>
      </c>
    </row>
    <row r="1552" spans="1:17">
      <c r="A1552" t="s">
        <v>4112</v>
      </c>
      <c r="B1552" s="16" t="e">
        <v>#N/A</v>
      </c>
      <c r="C1552">
        <v>4.2964146619915802</v>
      </c>
      <c r="D1552">
        <v>3.7545556144430101</v>
      </c>
      <c r="E1552">
        <v>4.4833795521924502</v>
      </c>
      <c r="F1552">
        <v>4.0892058755412499</v>
      </c>
      <c r="G1552">
        <v>4.4429501088137897</v>
      </c>
      <c r="H1552">
        <v>3.30825032505737</v>
      </c>
      <c r="I1552">
        <v>3.9910282299290798</v>
      </c>
      <c r="J1552">
        <v>3.93564812262216</v>
      </c>
      <c r="K1552">
        <v>4.1419680287536398</v>
      </c>
      <c r="L1552">
        <v>4.1946255460110002</v>
      </c>
      <c r="M1552">
        <v>3.5380814202985702</v>
      </c>
      <c r="N1552">
        <v>3.79229116939824</v>
      </c>
      <c r="O1552">
        <v>4.1329497517715001</v>
      </c>
      <c r="P1552">
        <v>3.3893867502571098</v>
      </c>
      <c r="Q1552">
        <v>5.09416193408443</v>
      </c>
    </row>
    <row r="1553" spans="1:17">
      <c r="A1553" t="s">
        <v>4113</v>
      </c>
      <c r="B1553" s="16" t="s">
        <v>4114</v>
      </c>
      <c r="C1553">
        <v>8.2998382386102101</v>
      </c>
      <c r="D1553">
        <v>8.5301504391917398</v>
      </c>
      <c r="E1553">
        <v>7.9652855630424</v>
      </c>
      <c r="F1553">
        <v>8.1482236680395399</v>
      </c>
      <c r="G1553">
        <v>8.02640848532719</v>
      </c>
      <c r="H1553">
        <v>8.6239408015842898</v>
      </c>
      <c r="I1553">
        <v>8.6488722162362404</v>
      </c>
      <c r="J1553">
        <v>8.1912310438500295</v>
      </c>
      <c r="K1553">
        <v>8.2698975439675699</v>
      </c>
      <c r="L1553">
        <v>8.4816083838079397</v>
      </c>
      <c r="M1553">
        <v>8.3971392720148206</v>
      </c>
      <c r="N1553">
        <v>8.3011429256005798</v>
      </c>
      <c r="O1553">
        <v>8.2244594109588807</v>
      </c>
      <c r="P1553">
        <v>8.7245125843651508</v>
      </c>
      <c r="Q1553">
        <v>6.2843132996066204</v>
      </c>
    </row>
    <row r="1554" spans="1:17">
      <c r="A1554" t="s">
        <v>4115</v>
      </c>
      <c r="B1554" s="16" t="s">
        <v>4116</v>
      </c>
      <c r="C1554">
        <v>4.6948835100102002</v>
      </c>
      <c r="D1554">
        <v>4.1931807688815699</v>
      </c>
      <c r="E1554">
        <v>5.0693649437607</v>
      </c>
      <c r="F1554">
        <v>4.86534688307112</v>
      </c>
      <c r="G1554">
        <v>5.0599536599459096</v>
      </c>
      <c r="H1554">
        <v>3.65660975244205</v>
      </c>
      <c r="I1554">
        <v>3.9910282299290798</v>
      </c>
      <c r="J1554">
        <v>4.1400611729353196</v>
      </c>
      <c r="K1554">
        <v>4.6332418030731697</v>
      </c>
      <c r="L1554">
        <v>3.9560512465587201</v>
      </c>
      <c r="M1554">
        <v>4.4556477038402296</v>
      </c>
      <c r="N1554">
        <v>4.1706164353931596</v>
      </c>
      <c r="O1554">
        <v>4.2491040476565001</v>
      </c>
      <c r="P1554">
        <v>3.6194497939779602</v>
      </c>
      <c r="Q1554">
        <v>5.09416193408443</v>
      </c>
    </row>
    <row r="1555" spans="1:17">
      <c r="A1555" t="s">
        <v>4117</v>
      </c>
      <c r="B1555" s="16" t="s">
        <v>4118</v>
      </c>
      <c r="C1555">
        <v>4.6454443926476303</v>
      </c>
      <c r="D1555">
        <v>4.32650596693877</v>
      </c>
      <c r="E1555">
        <v>6.43959429717279</v>
      </c>
      <c r="F1555">
        <v>6.0860667200617797</v>
      </c>
      <c r="G1555">
        <v>6.34116723841632</v>
      </c>
      <c r="H1555">
        <v>4.5998748125578501</v>
      </c>
      <c r="I1555">
        <v>4.6574362853065301</v>
      </c>
      <c r="J1555">
        <v>5.20241513226006</v>
      </c>
      <c r="K1555">
        <v>4.7999439876117602</v>
      </c>
      <c r="L1555">
        <v>5.0935145615262796</v>
      </c>
      <c r="M1555">
        <v>5.7421360554391203</v>
      </c>
      <c r="N1555">
        <v>6.6073365936536996</v>
      </c>
      <c r="O1555">
        <v>6.4795905805206404</v>
      </c>
      <c r="P1555">
        <v>4.5271021320563003</v>
      </c>
      <c r="Q1555">
        <v>8.6462459446333604</v>
      </c>
    </row>
    <row r="1556" spans="1:17">
      <c r="A1556" t="s">
        <v>4119</v>
      </c>
      <c r="B1556" s="16" t="s">
        <v>4120</v>
      </c>
      <c r="C1556">
        <v>8.3470042166010998</v>
      </c>
      <c r="D1556">
        <v>8.49386420021888</v>
      </c>
      <c r="E1556">
        <v>9.1061461743842003</v>
      </c>
      <c r="F1556">
        <v>8.5408725518176407</v>
      </c>
      <c r="G1556">
        <v>9.0960242477919095</v>
      </c>
      <c r="H1556">
        <v>7.8335639012519396</v>
      </c>
      <c r="I1556">
        <v>8.7427144098744005</v>
      </c>
      <c r="J1556">
        <v>8.2005725781562795</v>
      </c>
      <c r="K1556">
        <v>9.1249053723972295</v>
      </c>
      <c r="L1556">
        <v>8.87942351641016</v>
      </c>
      <c r="M1556">
        <v>8.4999932062071704</v>
      </c>
      <c r="N1556">
        <v>8.2508752477387208</v>
      </c>
      <c r="O1556">
        <v>8.6655459083119197</v>
      </c>
      <c r="P1556">
        <v>7.97227064984164</v>
      </c>
      <c r="Q1556">
        <v>10.4618161310557</v>
      </c>
    </row>
    <row r="1557" spans="1:17">
      <c r="A1557" t="s">
        <v>4121</v>
      </c>
      <c r="B1557" s="16" t="s">
        <v>4122</v>
      </c>
      <c r="C1557">
        <v>7.2736378812628697</v>
      </c>
      <c r="D1557">
        <v>7.1133152528774399</v>
      </c>
      <c r="E1557">
        <v>6.7987778901780498</v>
      </c>
      <c r="F1557">
        <v>6.6978565227475801</v>
      </c>
      <c r="G1557">
        <v>7.1372856948198002</v>
      </c>
      <c r="H1557">
        <v>6.0470179562401398</v>
      </c>
      <c r="I1557">
        <v>6.4449338523884396</v>
      </c>
      <c r="J1557">
        <v>5.9551429248600698</v>
      </c>
      <c r="K1557">
        <v>6.8214924250388096</v>
      </c>
      <c r="L1557">
        <v>6.7850770131405502</v>
      </c>
      <c r="M1557">
        <v>6.6890927020608997</v>
      </c>
      <c r="N1557">
        <v>6.9071041636238304</v>
      </c>
      <c r="O1557">
        <v>6.8995677846898396</v>
      </c>
      <c r="P1557">
        <v>6.0327560215808402</v>
      </c>
      <c r="Q1557">
        <v>8.6462459446333604</v>
      </c>
    </row>
    <row r="1558" spans="1:17">
      <c r="A1558" t="s">
        <v>4123</v>
      </c>
      <c r="B1558" s="16" t="s">
        <v>4124</v>
      </c>
      <c r="C1558">
        <v>7.2886065420614097</v>
      </c>
      <c r="D1558">
        <v>7.1986281877788398</v>
      </c>
      <c r="E1558">
        <v>7.0352413670756002</v>
      </c>
      <c r="F1558">
        <v>7.4169362607178204</v>
      </c>
      <c r="G1558">
        <v>6.9069169722644697</v>
      </c>
      <c r="H1558">
        <v>7.4867847692455003</v>
      </c>
      <c r="I1558">
        <v>7.5667119272377104</v>
      </c>
      <c r="J1558">
        <v>7.4628622513126999</v>
      </c>
      <c r="K1558">
        <v>7.2001082262505802</v>
      </c>
      <c r="L1558">
        <v>7.1634336789776603</v>
      </c>
      <c r="M1558">
        <v>7.1177355475778201</v>
      </c>
      <c r="N1558">
        <v>6.9170861993747099</v>
      </c>
      <c r="O1558">
        <v>7.3288334045878498</v>
      </c>
      <c r="P1558">
        <v>7.8869526179151004</v>
      </c>
      <c r="Q1558">
        <v>5.81282804418474</v>
      </c>
    </row>
    <row r="1559" spans="1:17">
      <c r="A1559" t="s">
        <v>4125</v>
      </c>
      <c r="B1559" s="16" t="e">
        <v>#N/A</v>
      </c>
      <c r="C1559">
        <v>3.5040133865677898</v>
      </c>
      <c r="D1559">
        <v>3.4870161193063098</v>
      </c>
      <c r="E1559">
        <v>3.6381873987360902</v>
      </c>
      <c r="F1559">
        <v>3.4706286095040801</v>
      </c>
      <c r="G1559">
        <v>3.33407035458014</v>
      </c>
      <c r="H1559">
        <v>3.65660975244205</v>
      </c>
      <c r="I1559">
        <v>4.16059535596606</v>
      </c>
      <c r="J1559">
        <v>3.7696016503418699</v>
      </c>
      <c r="K1559">
        <v>3.4608708703561399</v>
      </c>
      <c r="L1559">
        <v>3.7555759297476698</v>
      </c>
      <c r="M1559">
        <v>3.90178223458659</v>
      </c>
      <c r="N1559">
        <v>3.79229116939824</v>
      </c>
      <c r="O1559">
        <v>3.8507909364900099</v>
      </c>
      <c r="P1559">
        <v>3.7927642367557501</v>
      </c>
      <c r="Q1559">
        <v>2.8218677180984102</v>
      </c>
    </row>
    <row r="1560" spans="1:17">
      <c r="A1560" t="s">
        <v>4126</v>
      </c>
      <c r="B1560" s="16" t="s">
        <v>4127</v>
      </c>
      <c r="C1560">
        <v>5.3319193517173096</v>
      </c>
      <c r="D1560">
        <v>4.7881665373273803</v>
      </c>
      <c r="E1560">
        <v>5.9302896994145904</v>
      </c>
      <c r="F1560">
        <v>5.3934871370174804</v>
      </c>
      <c r="G1560">
        <v>5.7723329839865896</v>
      </c>
      <c r="H1560">
        <v>3.8900437060628099</v>
      </c>
      <c r="I1560">
        <v>4.6574362853065301</v>
      </c>
      <c r="J1560">
        <v>4.4586654922886897</v>
      </c>
      <c r="K1560">
        <v>4.9815688211180698</v>
      </c>
      <c r="L1560">
        <v>5.6420869460872103</v>
      </c>
      <c r="M1560">
        <v>5.5874545404788796</v>
      </c>
      <c r="N1560">
        <v>5.3018559344781702</v>
      </c>
      <c r="O1560">
        <v>5.1118655635160302</v>
      </c>
      <c r="P1560">
        <v>4.1712528320562896</v>
      </c>
      <c r="Q1560">
        <v>6.9204191934356096</v>
      </c>
    </row>
    <row r="1561" spans="1:17">
      <c r="A1561" t="s">
        <v>4128</v>
      </c>
      <c r="B1561" s="16" t="s">
        <v>4129</v>
      </c>
      <c r="C1561">
        <v>5.44603397655621</v>
      </c>
      <c r="D1561">
        <v>5.6840918186943501</v>
      </c>
      <c r="E1561">
        <v>5.0693649437607</v>
      </c>
      <c r="F1561">
        <v>5.9029685313311697</v>
      </c>
      <c r="G1561">
        <v>5.4770951667621199</v>
      </c>
      <c r="H1561">
        <v>6.2314172070097102</v>
      </c>
      <c r="I1561">
        <v>5.9042422523301203</v>
      </c>
      <c r="J1561">
        <v>5.4379532412242897</v>
      </c>
      <c r="K1561">
        <v>5.7954736047312103</v>
      </c>
      <c r="L1561">
        <v>5.6645052727704401</v>
      </c>
      <c r="M1561">
        <v>5.305907987925</v>
      </c>
      <c r="N1561">
        <v>5.9224530860225002</v>
      </c>
      <c r="O1561">
        <v>5.9269450576343701</v>
      </c>
      <c r="P1561">
        <v>5.8197066879617596</v>
      </c>
      <c r="Q1561">
        <v>2.8218677180984102</v>
      </c>
    </row>
    <row r="1562" spans="1:17">
      <c r="A1562" t="s">
        <v>4130</v>
      </c>
      <c r="B1562" s="16" t="s">
        <v>4131</v>
      </c>
      <c r="C1562">
        <v>8.1151493709880498</v>
      </c>
      <c r="D1562">
        <v>7.7792060577972499</v>
      </c>
      <c r="E1562">
        <v>8.5119766785177706</v>
      </c>
      <c r="F1562">
        <v>7.9071629384648299</v>
      </c>
      <c r="G1562">
        <v>8.3668465378898702</v>
      </c>
      <c r="H1562">
        <v>7.8386909133567402</v>
      </c>
      <c r="I1562">
        <v>8.1521596650516592</v>
      </c>
      <c r="J1562">
        <v>7.69224748741523</v>
      </c>
      <c r="K1562">
        <v>8.6577705846949904</v>
      </c>
      <c r="L1562">
        <v>8.6230183218854197</v>
      </c>
      <c r="M1562">
        <v>8.5117629285046092</v>
      </c>
      <c r="N1562">
        <v>8.7400168431798395</v>
      </c>
      <c r="O1562">
        <v>8.3896454991135094</v>
      </c>
      <c r="P1562">
        <v>7.9465531089579002</v>
      </c>
      <c r="Q1562">
        <v>10.9587766965595</v>
      </c>
    </row>
    <row r="1563" spans="1:17">
      <c r="A1563" t="s">
        <v>4132</v>
      </c>
      <c r="B1563" s="16" t="e">
        <v>#N/A</v>
      </c>
      <c r="C1563">
        <v>3.6535616636188299</v>
      </c>
      <c r="D1563">
        <v>3.4870161193063098</v>
      </c>
      <c r="E1563">
        <v>3.4028894668404299</v>
      </c>
      <c r="F1563">
        <v>4.1611154638698196</v>
      </c>
      <c r="G1563">
        <v>3.70007344211845</v>
      </c>
      <c r="H1563">
        <v>2.8218677180984102</v>
      </c>
      <c r="I1563">
        <v>3.8937805799913501</v>
      </c>
      <c r="J1563">
        <v>3.4276433730071201</v>
      </c>
      <c r="K1563">
        <v>3.91162951239331</v>
      </c>
      <c r="L1563">
        <v>3.7555759297476698</v>
      </c>
      <c r="M1563">
        <v>4.1590575299716699</v>
      </c>
      <c r="N1563">
        <v>3.6661147186140499</v>
      </c>
      <c r="O1563">
        <v>3.9295289699043701</v>
      </c>
      <c r="P1563">
        <v>3.9363215208704698</v>
      </c>
      <c r="Q1563">
        <v>2.8218677180984102</v>
      </c>
    </row>
    <row r="1564" spans="1:17">
      <c r="A1564" t="s">
        <v>4133</v>
      </c>
      <c r="B1564" s="16" t="e">
        <v>#N/A</v>
      </c>
      <c r="C1564">
        <v>6.1080510548675004</v>
      </c>
      <c r="D1564">
        <v>6.4171272036765803</v>
      </c>
      <c r="E1564">
        <v>6.3178285212373604</v>
      </c>
      <c r="F1564">
        <v>6.1471629119605797</v>
      </c>
      <c r="G1564">
        <v>6.1513734454629896</v>
      </c>
      <c r="H1564">
        <v>6.7950364846316802</v>
      </c>
      <c r="I1564">
        <v>6.6827849385407099</v>
      </c>
      <c r="J1564">
        <v>6.4938271429004404</v>
      </c>
      <c r="K1564">
        <v>6.3930996477940596</v>
      </c>
      <c r="L1564">
        <v>6.38032893751791</v>
      </c>
      <c r="M1564">
        <v>6.4834004201011801</v>
      </c>
      <c r="N1564">
        <v>6.0920352636291799</v>
      </c>
      <c r="O1564">
        <v>6.5393540419154998</v>
      </c>
      <c r="P1564">
        <v>6.6127103465427499</v>
      </c>
      <c r="Q1564">
        <v>5.09416193408443</v>
      </c>
    </row>
    <row r="1565" spans="1:17">
      <c r="A1565" t="s">
        <v>4134</v>
      </c>
      <c r="B1565" s="16" t="s">
        <v>4135</v>
      </c>
      <c r="C1565">
        <v>4.2964146619915802</v>
      </c>
      <c r="D1565">
        <v>3.8603343823973102</v>
      </c>
      <c r="E1565">
        <v>3.8152982058547602</v>
      </c>
      <c r="F1565">
        <v>4.1611154638698196</v>
      </c>
      <c r="G1565">
        <v>4.73757715912134</v>
      </c>
      <c r="H1565">
        <v>3.30825032505737</v>
      </c>
      <c r="I1565">
        <v>4.2360017113942803</v>
      </c>
      <c r="J1565">
        <v>3.2517770676889399</v>
      </c>
      <c r="K1565">
        <v>4.5405942945665601</v>
      </c>
      <c r="L1565">
        <v>4.3280695513255196</v>
      </c>
      <c r="M1565">
        <v>4.4556477038402296</v>
      </c>
      <c r="N1565">
        <v>4.4472252118161997</v>
      </c>
      <c r="O1565">
        <v>4.1329497517715001</v>
      </c>
      <c r="P1565">
        <v>3.6194497939779602</v>
      </c>
      <c r="Q1565">
        <v>5.09416193408443</v>
      </c>
    </row>
    <row r="1566" spans="1:17">
      <c r="A1566" t="s">
        <v>4136</v>
      </c>
      <c r="B1566" s="16" t="e">
        <v>#N/A</v>
      </c>
      <c r="C1566">
        <v>4.1513583524311999</v>
      </c>
      <c r="D1566">
        <v>4.1931807688815699</v>
      </c>
      <c r="E1566">
        <v>4.5638886729124497</v>
      </c>
      <c r="F1566">
        <v>4.1611154638698196</v>
      </c>
      <c r="G1566">
        <v>4.0460446887748596</v>
      </c>
      <c r="H1566">
        <v>3.7814594184883799</v>
      </c>
      <c r="I1566">
        <v>5.8430298477526499</v>
      </c>
      <c r="J1566">
        <v>4.6307624373210201</v>
      </c>
      <c r="K1566">
        <v>3.99457577781329</v>
      </c>
      <c r="L1566">
        <v>5.9086648783778699</v>
      </c>
      <c r="M1566">
        <v>4.5794486673888004</v>
      </c>
      <c r="N1566">
        <v>3.5144020463037902</v>
      </c>
      <c r="O1566">
        <v>4.9374682048982903</v>
      </c>
      <c r="P1566">
        <v>4.6013142303928598</v>
      </c>
      <c r="Q1566">
        <v>2.8218677180984102</v>
      </c>
    </row>
    <row r="1567" spans="1:17">
      <c r="A1567" t="s">
        <v>4137</v>
      </c>
      <c r="B1567" s="16" t="s">
        <v>4138</v>
      </c>
      <c r="C1567">
        <v>4.2964146619915802</v>
      </c>
      <c r="D1567">
        <v>3.6330127529723502</v>
      </c>
      <c r="E1567">
        <v>3.6381873987360902</v>
      </c>
      <c r="F1567">
        <v>3.4706286095040801</v>
      </c>
      <c r="G1567">
        <v>4.1380367534927496</v>
      </c>
      <c r="H1567">
        <v>3.7814594184883799</v>
      </c>
      <c r="I1567">
        <v>3.7848446501428201</v>
      </c>
      <c r="J1567">
        <v>3.2517770676889399</v>
      </c>
      <c r="K1567">
        <v>3.27554212654834</v>
      </c>
      <c r="L1567">
        <v>4.6061367415952201</v>
      </c>
      <c r="M1567">
        <v>3.4086250003018401</v>
      </c>
      <c r="N1567">
        <v>3.31389066967124</v>
      </c>
      <c r="O1567">
        <v>3.9295289699043701</v>
      </c>
      <c r="P1567">
        <v>2.8218677180984102</v>
      </c>
      <c r="Q1567">
        <v>2.8218677180984102</v>
      </c>
    </row>
    <row r="1568" spans="1:17">
      <c r="A1568" t="s">
        <v>4139</v>
      </c>
      <c r="B1568" s="16" t="s">
        <v>4140</v>
      </c>
      <c r="C1568">
        <v>7.4962268819158604</v>
      </c>
      <c r="D1568">
        <v>7.7123023189826299</v>
      </c>
      <c r="E1568">
        <v>7.1101863203044502</v>
      </c>
      <c r="F1568">
        <v>7.6648223345485098</v>
      </c>
      <c r="G1568">
        <v>7.6846646393041702</v>
      </c>
      <c r="H1568">
        <v>8.0029636841371605</v>
      </c>
      <c r="I1568">
        <v>7.48338462554117</v>
      </c>
      <c r="J1568">
        <v>7.7185108985042596</v>
      </c>
      <c r="K1568">
        <v>7.2207576889162599</v>
      </c>
      <c r="L1568">
        <v>7.3584022107182898</v>
      </c>
      <c r="M1568">
        <v>7.5605837004189196</v>
      </c>
      <c r="N1568">
        <v>7.6728565812781202</v>
      </c>
      <c r="O1568">
        <v>7.4933299967308296</v>
      </c>
      <c r="P1568">
        <v>7.9335200664992298</v>
      </c>
      <c r="Q1568">
        <v>6.6375058506955904</v>
      </c>
    </row>
    <row r="1569" spans="1:17">
      <c r="A1569" t="s">
        <v>4141</v>
      </c>
      <c r="B1569" s="16" t="s">
        <v>4142</v>
      </c>
      <c r="C1569">
        <v>8.8255473141879008</v>
      </c>
      <c r="D1569">
        <v>8.8668299986839898</v>
      </c>
      <c r="E1569">
        <v>8.8394508053582701</v>
      </c>
      <c r="F1569">
        <v>9.1462124254015897</v>
      </c>
      <c r="G1569">
        <v>8.8279833519751794</v>
      </c>
      <c r="H1569">
        <v>9.3445770667678296</v>
      </c>
      <c r="I1569">
        <v>8.9356911606060905</v>
      </c>
      <c r="J1569">
        <v>9.2176063014810108</v>
      </c>
      <c r="K1569">
        <v>8.85960234002604</v>
      </c>
      <c r="L1569">
        <v>8.9324634431492704</v>
      </c>
      <c r="M1569">
        <v>8.8599680609446096</v>
      </c>
      <c r="N1569">
        <v>8.7174189117568393</v>
      </c>
      <c r="O1569">
        <v>8.7684498735885708</v>
      </c>
      <c r="P1569">
        <v>9.1247555232944499</v>
      </c>
      <c r="Q1569">
        <v>8.2978683598244807</v>
      </c>
    </row>
    <row r="1570" spans="1:17">
      <c r="A1570" t="s">
        <v>4143</v>
      </c>
      <c r="B1570" s="16" t="s">
        <v>4144</v>
      </c>
      <c r="C1570">
        <v>9.9108623133541105</v>
      </c>
      <c r="D1570">
        <v>9.7749943093610803</v>
      </c>
      <c r="E1570">
        <v>8.6010775625510991</v>
      </c>
      <c r="F1570">
        <v>8.3255308183413206</v>
      </c>
      <c r="G1570">
        <v>8.0850459987098091</v>
      </c>
      <c r="H1570">
        <v>9.0119027157144593</v>
      </c>
      <c r="I1570">
        <v>9.9026690648401292</v>
      </c>
      <c r="J1570">
        <v>7.6789338596999999</v>
      </c>
      <c r="K1570">
        <v>11.0815861151747</v>
      </c>
      <c r="L1570">
        <v>11.193287511145799</v>
      </c>
      <c r="M1570">
        <v>9.1080359612180892</v>
      </c>
      <c r="N1570">
        <v>9.6159984391216309</v>
      </c>
      <c r="O1570">
        <v>8.7601495452218696</v>
      </c>
      <c r="P1570">
        <v>8.8545877403983102</v>
      </c>
      <c r="Q1570">
        <v>11.8567168861114</v>
      </c>
    </row>
    <row r="1571" spans="1:17">
      <c r="A1571" t="s">
        <v>4145</v>
      </c>
      <c r="B1571" s="16" t="s">
        <v>4146</v>
      </c>
      <c r="C1571">
        <v>9.0699754304558908</v>
      </c>
      <c r="D1571">
        <v>9.1218707645140995</v>
      </c>
      <c r="E1571">
        <v>9.4317065284214507</v>
      </c>
      <c r="F1571">
        <v>9.0185248797220599</v>
      </c>
      <c r="G1571">
        <v>9.1880193287571394</v>
      </c>
      <c r="H1571">
        <v>9.0366341855340604</v>
      </c>
      <c r="I1571">
        <v>10.0567423008579</v>
      </c>
      <c r="J1571">
        <v>9.8766949744108707</v>
      </c>
      <c r="K1571">
        <v>8.9342858664049594</v>
      </c>
      <c r="L1571">
        <v>9.9920601736668306</v>
      </c>
      <c r="M1571">
        <v>9.6389833486915197</v>
      </c>
      <c r="N1571">
        <v>10.330866922582601</v>
      </c>
      <c r="O1571">
        <v>9.2043881352607499</v>
      </c>
      <c r="P1571">
        <v>9.9161050311951495</v>
      </c>
      <c r="Q1571">
        <v>10.0294952513164</v>
      </c>
    </row>
    <row r="1572" spans="1:17">
      <c r="A1572" t="s">
        <v>4147</v>
      </c>
      <c r="B1572" s="16" t="s">
        <v>4148</v>
      </c>
      <c r="C1572">
        <v>6.3571282477373696</v>
      </c>
      <c r="D1572">
        <v>6.1768758760752398</v>
      </c>
      <c r="E1572">
        <v>6.4779724688708198</v>
      </c>
      <c r="F1572">
        <v>6.61425091901285</v>
      </c>
      <c r="G1572">
        <v>6.3249249403227497</v>
      </c>
      <c r="H1572">
        <v>6.9645120930522904</v>
      </c>
      <c r="I1572">
        <v>6.3462251697709</v>
      </c>
      <c r="J1572">
        <v>6.9143859730030597</v>
      </c>
      <c r="K1572">
        <v>6.0500919107865396</v>
      </c>
      <c r="L1572">
        <v>6.0506077336552</v>
      </c>
      <c r="M1572">
        <v>6.1364675511171898</v>
      </c>
      <c r="N1572">
        <v>5.8399741889468402</v>
      </c>
      <c r="O1572">
        <v>5.9713263387717097</v>
      </c>
      <c r="P1572">
        <v>6.7232899141601701</v>
      </c>
      <c r="Q1572">
        <v>5.09416193408443</v>
      </c>
    </row>
    <row r="1573" spans="1:17">
      <c r="A1573" t="s">
        <v>4149</v>
      </c>
      <c r="B1573" s="16" t="s">
        <v>4150</v>
      </c>
      <c r="C1573">
        <v>7.1479175811950704</v>
      </c>
      <c r="D1573">
        <v>7.2648461032864997</v>
      </c>
      <c r="E1573">
        <v>7.2820324993308896</v>
      </c>
      <c r="F1573">
        <v>7.1397608819965903</v>
      </c>
      <c r="G1573">
        <v>7.2442399160463804</v>
      </c>
      <c r="H1573">
        <v>7.5754910292559803</v>
      </c>
      <c r="I1573">
        <v>7.1507408529965604</v>
      </c>
      <c r="J1573">
        <v>7.4472347649922996</v>
      </c>
      <c r="K1573">
        <v>7.1507390064367904</v>
      </c>
      <c r="L1573">
        <v>7.2015926752933197</v>
      </c>
      <c r="M1573">
        <v>7.2074941090782501</v>
      </c>
      <c r="N1573">
        <v>7.0039274521764501</v>
      </c>
      <c r="O1573">
        <v>7.5082940900497404</v>
      </c>
      <c r="P1573">
        <v>7.5956949036652004</v>
      </c>
      <c r="Q1573">
        <v>5.81282804418474</v>
      </c>
    </row>
    <row r="1574" spans="1:17">
      <c r="A1574" t="s">
        <v>4151</v>
      </c>
      <c r="B1574" s="16" t="s">
        <v>4152</v>
      </c>
      <c r="C1574">
        <v>7.9415959982077302</v>
      </c>
      <c r="D1574">
        <v>8.1061997705033395</v>
      </c>
      <c r="E1574">
        <v>8.2340713989152992</v>
      </c>
      <c r="F1574">
        <v>8.3957593672928805</v>
      </c>
      <c r="G1574">
        <v>8.0462206957731297</v>
      </c>
      <c r="H1574">
        <v>8.6120205144128406</v>
      </c>
      <c r="I1574">
        <v>8.1563008884864097</v>
      </c>
      <c r="J1574">
        <v>8.4375833876864093</v>
      </c>
      <c r="K1574">
        <v>7.7183343203538497</v>
      </c>
      <c r="L1574">
        <v>8.0183161644592609</v>
      </c>
      <c r="M1574">
        <v>8.1782585631300702</v>
      </c>
      <c r="N1574">
        <v>8.2028646695847307</v>
      </c>
      <c r="O1574">
        <v>8.0884808420641292</v>
      </c>
      <c r="P1574">
        <v>7.9975370639367904</v>
      </c>
      <c r="Q1574">
        <v>6.9204191934356096</v>
      </c>
    </row>
    <row r="1575" spans="1:17">
      <c r="A1575" t="s">
        <v>4153</v>
      </c>
      <c r="B1575" s="16" t="s">
        <v>4154</v>
      </c>
      <c r="C1575">
        <v>4.8324495657597604</v>
      </c>
      <c r="D1575">
        <v>4.60434225742737</v>
      </c>
      <c r="E1575">
        <v>5.3510197543661198</v>
      </c>
      <c r="F1575">
        <v>4.5644600677645304</v>
      </c>
      <c r="G1575">
        <v>4.73757715912134</v>
      </c>
      <c r="H1575">
        <v>3.30825032505737</v>
      </c>
      <c r="I1575">
        <v>4.3728229044696096</v>
      </c>
      <c r="J1575">
        <v>4.3621897727349799</v>
      </c>
      <c r="K1575">
        <v>4.5878024687201</v>
      </c>
      <c r="L1575">
        <v>4.9878555821396704</v>
      </c>
      <c r="M1575">
        <v>4.6180354178513197</v>
      </c>
      <c r="N1575">
        <v>4.9024877034329704</v>
      </c>
      <c r="O1575">
        <v>4.4030955001336496</v>
      </c>
      <c r="P1575">
        <v>3.9363215208704698</v>
      </c>
      <c r="Q1575">
        <v>7.3593062614465703</v>
      </c>
    </row>
    <row r="1576" spans="1:17">
      <c r="A1576" t="s">
        <v>4155</v>
      </c>
      <c r="B1576" s="16" t="s">
        <v>4156</v>
      </c>
      <c r="C1576">
        <v>3.5040133865677898</v>
      </c>
      <c r="D1576">
        <v>2.8218677180984102</v>
      </c>
      <c r="E1576">
        <v>3.4028894668404299</v>
      </c>
      <c r="F1576">
        <v>3.4706286095040801</v>
      </c>
      <c r="G1576">
        <v>3.5425260543824399</v>
      </c>
      <c r="H1576">
        <v>2.8218677180984102</v>
      </c>
      <c r="I1576">
        <v>3.8937805799913501</v>
      </c>
      <c r="J1576">
        <v>3.2517770676889399</v>
      </c>
      <c r="K1576">
        <v>2.8218677180984102</v>
      </c>
      <c r="L1576">
        <v>2.8218677180984102</v>
      </c>
      <c r="M1576">
        <v>2.8218677180984102</v>
      </c>
      <c r="N1576">
        <v>3.31389066967124</v>
      </c>
      <c r="O1576">
        <v>3.24931794675887</v>
      </c>
      <c r="P1576">
        <v>3.3893867502571098</v>
      </c>
      <c r="Q1576">
        <v>2.8218677180984102</v>
      </c>
    </row>
    <row r="1577" spans="1:17">
      <c r="A1577" t="s">
        <v>4157</v>
      </c>
      <c r="B1577" s="16" t="s">
        <v>4158</v>
      </c>
      <c r="C1577">
        <v>10.9702836321365</v>
      </c>
      <c r="D1577">
        <v>10.951217077534499</v>
      </c>
      <c r="E1577">
        <v>11.579163393574801</v>
      </c>
      <c r="F1577">
        <v>11.523625410306099</v>
      </c>
      <c r="G1577">
        <v>11.4727823306524</v>
      </c>
      <c r="H1577">
        <v>11.6559279779904</v>
      </c>
      <c r="I1577">
        <v>11.224685090064201</v>
      </c>
      <c r="J1577">
        <v>11.3905318995741</v>
      </c>
      <c r="K1577">
        <v>10.8113990726042</v>
      </c>
      <c r="L1577">
        <v>10.9902397124365</v>
      </c>
      <c r="M1577">
        <v>11.4034717306924</v>
      </c>
      <c r="N1577">
        <v>11.636538575877299</v>
      </c>
      <c r="O1577">
        <v>11.9913336796031</v>
      </c>
      <c r="P1577">
        <v>11.3564734054162</v>
      </c>
      <c r="Q1577">
        <v>11.9379450451625</v>
      </c>
    </row>
    <row r="1578" spans="1:17">
      <c r="A1578" t="s">
        <v>4159</v>
      </c>
      <c r="B1578" s="16" t="s">
        <v>4160</v>
      </c>
      <c r="C1578">
        <v>7.7496407277196804</v>
      </c>
      <c r="D1578">
        <v>7.8237674693952703</v>
      </c>
      <c r="E1578">
        <v>7.8680552245339497</v>
      </c>
      <c r="F1578">
        <v>7.8582334009838899</v>
      </c>
      <c r="G1578">
        <v>7.9704766000327201</v>
      </c>
      <c r="H1578">
        <v>7.6238280257956399</v>
      </c>
      <c r="I1578">
        <v>7.95229269076051</v>
      </c>
      <c r="J1578">
        <v>8.0259003806331499</v>
      </c>
      <c r="K1578">
        <v>7.9826233315090196</v>
      </c>
      <c r="L1578">
        <v>7.6396351474334399</v>
      </c>
      <c r="M1578">
        <v>7.8623743089575804</v>
      </c>
      <c r="N1578">
        <v>6.9945341586853802</v>
      </c>
      <c r="O1578">
        <v>7.5618678470322704</v>
      </c>
      <c r="P1578">
        <v>8.1002339481610708</v>
      </c>
      <c r="Q1578">
        <v>7.5369478347710803</v>
      </c>
    </row>
    <row r="1579" spans="1:17">
      <c r="A1579" t="s">
        <v>4161</v>
      </c>
      <c r="B1579" s="16" t="s">
        <v>4162</v>
      </c>
      <c r="C1579">
        <v>8.1235100418395501</v>
      </c>
      <c r="D1579">
        <v>7.940768803269</v>
      </c>
      <c r="E1579">
        <v>8.1945238237780593</v>
      </c>
      <c r="F1579">
        <v>8.3706158386625908</v>
      </c>
      <c r="G1579">
        <v>7.9859473938127197</v>
      </c>
      <c r="H1579">
        <v>7.8539633219920502</v>
      </c>
      <c r="I1579">
        <v>8.0174954539155401</v>
      </c>
      <c r="J1579">
        <v>7.9868334988797196</v>
      </c>
      <c r="K1579">
        <v>8.0105213211056299</v>
      </c>
      <c r="L1579">
        <v>8.1758710014078897</v>
      </c>
      <c r="M1579">
        <v>8.3741108116857799</v>
      </c>
      <c r="N1579">
        <v>8.0070723907748906</v>
      </c>
      <c r="O1579">
        <v>8.1501519543447607</v>
      </c>
      <c r="P1579">
        <v>7.6604357769062297</v>
      </c>
      <c r="Q1579">
        <v>8.6462459446333604</v>
      </c>
    </row>
    <row r="1580" spans="1:17">
      <c r="A1580" t="s">
        <v>4163</v>
      </c>
      <c r="B1580" s="16" t="s">
        <v>4164</v>
      </c>
      <c r="C1580">
        <v>2.8218677180984102</v>
      </c>
      <c r="D1580">
        <v>3.2942621936663499</v>
      </c>
      <c r="E1580">
        <v>2.8218677180984102</v>
      </c>
      <c r="F1580">
        <v>2.8218677180984102</v>
      </c>
      <c r="G1580">
        <v>3.33407035458014</v>
      </c>
      <c r="H1580">
        <v>2.8218677180984102</v>
      </c>
      <c r="I1580">
        <v>3.3100125595866299</v>
      </c>
      <c r="J1580">
        <v>3.2517770676889399</v>
      </c>
      <c r="K1580">
        <v>3.27554212654834</v>
      </c>
      <c r="L1580">
        <v>2.8218677180984102</v>
      </c>
      <c r="M1580">
        <v>3.5380814202985702</v>
      </c>
      <c r="N1580">
        <v>3.5144020463037902</v>
      </c>
      <c r="O1580">
        <v>2.8218677180984102</v>
      </c>
      <c r="P1580">
        <v>2.8218677180984102</v>
      </c>
      <c r="Q1580">
        <v>2.8218677180984102</v>
      </c>
    </row>
    <row r="1581" spans="1:17">
      <c r="A1581" t="s">
        <v>4165</v>
      </c>
      <c r="B1581" s="16" t="s">
        <v>4166</v>
      </c>
      <c r="C1581">
        <v>8.6858072426432607</v>
      </c>
      <c r="D1581">
        <v>8.5390810646085793</v>
      </c>
      <c r="E1581">
        <v>8.4888136049851592</v>
      </c>
      <c r="F1581">
        <v>7.6802646798204899</v>
      </c>
      <c r="G1581">
        <v>7.5729451690033596</v>
      </c>
      <c r="H1581">
        <v>8.3856769029464395</v>
      </c>
      <c r="I1581">
        <v>8.89415785060765</v>
      </c>
      <c r="J1581">
        <v>7.5286852090722904</v>
      </c>
      <c r="K1581">
        <v>8.5986355361842808</v>
      </c>
      <c r="L1581">
        <v>9.0181688799540005</v>
      </c>
      <c r="M1581">
        <v>7.9721370059727104</v>
      </c>
      <c r="N1581">
        <v>7.6250471153328698</v>
      </c>
      <c r="O1581">
        <v>8.4030375540667706</v>
      </c>
      <c r="P1581">
        <v>6.9348693486336597</v>
      </c>
      <c r="Q1581">
        <v>8.7932323857913595</v>
      </c>
    </row>
    <row r="1582" spans="1:17">
      <c r="A1582" t="s">
        <v>4167</v>
      </c>
      <c r="B1582" s="16" t="s">
        <v>4168</v>
      </c>
      <c r="C1582">
        <v>6.2066550544559398</v>
      </c>
      <c r="D1582">
        <v>5.9788191698956696</v>
      </c>
      <c r="E1582">
        <v>4.96044362242744</v>
      </c>
      <c r="F1582">
        <v>5.1706883695566601</v>
      </c>
      <c r="G1582">
        <v>6.4795586196785599</v>
      </c>
      <c r="H1582">
        <v>5.24699422619977</v>
      </c>
      <c r="I1582">
        <v>5.6888246486798497</v>
      </c>
      <c r="J1582">
        <v>5.4805366902381003</v>
      </c>
      <c r="K1582">
        <v>6.2789451631063997</v>
      </c>
      <c r="L1582">
        <v>5.8515068593680599</v>
      </c>
      <c r="M1582">
        <v>5.8665421880889701</v>
      </c>
      <c r="N1582">
        <v>6.5697898004478699</v>
      </c>
      <c r="O1582">
        <v>5.8654995265796703</v>
      </c>
      <c r="P1582">
        <v>6.3814054639084601</v>
      </c>
      <c r="Q1582">
        <v>5.81282804418474</v>
      </c>
    </row>
    <row r="1583" spans="1:17">
      <c r="A1583" t="s">
        <v>4169</v>
      </c>
      <c r="B1583" s="16" t="s">
        <v>4170</v>
      </c>
      <c r="C1583">
        <v>8.1807145554144007</v>
      </c>
      <c r="D1583">
        <v>8.0655585796696396</v>
      </c>
      <c r="E1583">
        <v>7.4738039318096003</v>
      </c>
      <c r="F1583">
        <v>8.1702516828420695</v>
      </c>
      <c r="G1583">
        <v>7.89052730581591</v>
      </c>
      <c r="H1583">
        <v>8.4030772478005407</v>
      </c>
      <c r="I1583">
        <v>8.0220417789613894</v>
      </c>
      <c r="J1583">
        <v>8.23734468089331</v>
      </c>
      <c r="K1583">
        <v>8.1096550157549796</v>
      </c>
      <c r="L1583">
        <v>8.09317965841913</v>
      </c>
      <c r="M1583">
        <v>8.2945783299150992</v>
      </c>
      <c r="N1583">
        <v>8.1987906416951706</v>
      </c>
      <c r="O1583">
        <v>8.2274739271463098</v>
      </c>
      <c r="P1583">
        <v>8.5940010267859304</v>
      </c>
      <c r="Q1583">
        <v>6.2843132996066204</v>
      </c>
    </row>
    <row r="1584" spans="1:17">
      <c r="A1584" t="s">
        <v>4171</v>
      </c>
      <c r="B1584" s="16" t="e">
        <v>#N/A</v>
      </c>
      <c r="C1584">
        <v>5.3901707160280399</v>
      </c>
      <c r="D1584">
        <v>5.0571074914141203</v>
      </c>
      <c r="E1584">
        <v>6.0115232870691901</v>
      </c>
      <c r="F1584">
        <v>5.34113232674183</v>
      </c>
      <c r="G1584">
        <v>6.0755217755122297</v>
      </c>
      <c r="H1584">
        <v>5.1476173494898996</v>
      </c>
      <c r="I1584">
        <v>6.0733389419943604</v>
      </c>
      <c r="J1584">
        <v>6.5039792081677996</v>
      </c>
      <c r="K1584">
        <v>5.8322145301996997</v>
      </c>
      <c r="L1584">
        <v>6.3533280364099998</v>
      </c>
      <c r="M1584">
        <v>6.3205029293216501</v>
      </c>
      <c r="N1584">
        <v>6.9850789227912404</v>
      </c>
      <c r="O1584">
        <v>6.6786497323202498</v>
      </c>
      <c r="P1584">
        <v>5.69964444990008</v>
      </c>
      <c r="Q1584">
        <v>8.1958182219819093</v>
      </c>
    </row>
    <row r="1585" spans="1:17">
      <c r="A1585" t="s">
        <v>4172</v>
      </c>
      <c r="B1585" s="16" t="s">
        <v>4173</v>
      </c>
      <c r="C1585">
        <v>3.3064422771203601</v>
      </c>
      <c r="D1585">
        <v>3.2942621936663499</v>
      </c>
      <c r="E1585">
        <v>2.8218677180984102</v>
      </c>
      <c r="F1585">
        <v>3.4706286095040801</v>
      </c>
      <c r="G1585">
        <v>3.70007344211845</v>
      </c>
      <c r="H1585">
        <v>3.30825032505737</v>
      </c>
      <c r="I1585">
        <v>3.3100125595866299</v>
      </c>
      <c r="J1585">
        <v>3.2517770676889399</v>
      </c>
      <c r="K1585">
        <v>3.27554212654834</v>
      </c>
      <c r="L1585">
        <v>3.29479214013883</v>
      </c>
      <c r="M1585">
        <v>3.23818724324593</v>
      </c>
      <c r="N1585">
        <v>3.5144020463037902</v>
      </c>
      <c r="O1585">
        <v>3.5569664057961599</v>
      </c>
      <c r="P1585">
        <v>3.6194497939779602</v>
      </c>
      <c r="Q1585">
        <v>2.8218677180984102</v>
      </c>
    </row>
    <row r="1586" spans="1:17">
      <c r="A1586" t="s">
        <v>4174</v>
      </c>
      <c r="B1586" s="16" t="s">
        <v>4175</v>
      </c>
      <c r="C1586">
        <v>7.4370270394313298</v>
      </c>
      <c r="D1586">
        <v>7.5914754388868602</v>
      </c>
      <c r="E1586">
        <v>7.2927897048973698</v>
      </c>
      <c r="F1586">
        <v>7.3983717363247798</v>
      </c>
      <c r="G1586">
        <v>7.2442399160463804</v>
      </c>
      <c r="H1586">
        <v>7.9845820586994796</v>
      </c>
      <c r="I1586">
        <v>7.7145433049505403</v>
      </c>
      <c r="J1586">
        <v>7.4367212835018703</v>
      </c>
      <c r="K1586">
        <v>7.3821866733767498</v>
      </c>
      <c r="L1586">
        <v>7.4750825912029004</v>
      </c>
      <c r="M1586">
        <v>7.0801992637840501</v>
      </c>
      <c r="N1586">
        <v>7.2045612545858004</v>
      </c>
      <c r="O1586">
        <v>7.0299319203949597</v>
      </c>
      <c r="P1586">
        <v>7.9335200664992298</v>
      </c>
      <c r="Q1586">
        <v>5.09416193408443</v>
      </c>
    </row>
    <row r="1587" spans="1:17">
      <c r="A1587" t="s">
        <v>4176</v>
      </c>
      <c r="B1587" s="16" t="s">
        <v>4177</v>
      </c>
      <c r="C1587">
        <v>7.4099128563250902</v>
      </c>
      <c r="D1587">
        <v>7.27201870183272</v>
      </c>
      <c r="E1587">
        <v>7.7637815616834702</v>
      </c>
      <c r="F1587">
        <v>7.5518209668476501</v>
      </c>
      <c r="G1587">
        <v>7.34377928768322</v>
      </c>
      <c r="H1587">
        <v>8.0165975915160104</v>
      </c>
      <c r="I1587">
        <v>7.9427323117275401</v>
      </c>
      <c r="J1587">
        <v>8.1109358516465502</v>
      </c>
      <c r="K1587">
        <v>7.6025982331845201</v>
      </c>
      <c r="L1587">
        <v>7.38516182149103</v>
      </c>
      <c r="M1587">
        <v>7.4956151938415303</v>
      </c>
      <c r="N1587">
        <v>7.2287789541476197</v>
      </c>
      <c r="O1587">
        <v>7.2714854940254599</v>
      </c>
      <c r="P1587">
        <v>7.7962599250743203</v>
      </c>
      <c r="Q1587">
        <v>5.09416193408443</v>
      </c>
    </row>
    <row r="1588" spans="1:17">
      <c r="A1588" t="s">
        <v>4178</v>
      </c>
      <c r="B1588" s="16" t="s">
        <v>4179</v>
      </c>
      <c r="C1588">
        <v>8.7329977595588293</v>
      </c>
      <c r="D1588">
        <v>8.6990286250400999</v>
      </c>
      <c r="E1588">
        <v>8.2725626121053004</v>
      </c>
      <c r="F1588">
        <v>8.6176748661300699</v>
      </c>
      <c r="G1588">
        <v>8.8336918306260603</v>
      </c>
      <c r="H1588">
        <v>8.3358078513377105</v>
      </c>
      <c r="I1588">
        <v>8.7807522000412899</v>
      </c>
      <c r="J1588">
        <v>8.4454612137437692</v>
      </c>
      <c r="K1588">
        <v>8.9732648492397296</v>
      </c>
      <c r="L1588">
        <v>8.7074862528963095</v>
      </c>
      <c r="M1588">
        <v>8.4445793299875795</v>
      </c>
      <c r="N1588">
        <v>8.0619395049394207</v>
      </c>
      <c r="O1588">
        <v>8.5996178754538395</v>
      </c>
      <c r="P1588">
        <v>8.8717602057218894</v>
      </c>
      <c r="Q1588">
        <v>5.09416193408443</v>
      </c>
    </row>
    <row r="1589" spans="1:17">
      <c r="A1589" t="s">
        <v>4180</v>
      </c>
      <c r="B1589" s="16" t="s">
        <v>4181</v>
      </c>
      <c r="C1589">
        <v>4.4246742892055497</v>
      </c>
      <c r="D1589">
        <v>4.1931807688815699</v>
      </c>
      <c r="E1589">
        <v>5.3927334818754904</v>
      </c>
      <c r="F1589">
        <v>4.1611154638698196</v>
      </c>
      <c r="G1589">
        <v>4.2225520177193703</v>
      </c>
      <c r="H1589">
        <v>3.7814594184883799</v>
      </c>
      <c r="I1589">
        <v>3.7848446501428201</v>
      </c>
      <c r="J1589">
        <v>4.3621897727349799</v>
      </c>
      <c r="K1589">
        <v>4.3302743077434496</v>
      </c>
      <c r="L1589">
        <v>4.1211419556762898</v>
      </c>
      <c r="M1589">
        <v>4.1590575299716699</v>
      </c>
      <c r="N1589">
        <v>4.3841781814921204</v>
      </c>
      <c r="O1589">
        <v>4.2491040476565001</v>
      </c>
      <c r="P1589">
        <v>3.6194497939779602</v>
      </c>
      <c r="Q1589">
        <v>6.9204191934356096</v>
      </c>
    </row>
    <row r="1590" spans="1:17">
      <c r="A1590" t="s">
        <v>4182</v>
      </c>
      <c r="B1590" s="16" t="e">
        <v>#N/A</v>
      </c>
      <c r="C1590">
        <v>6.4931841072364804</v>
      </c>
      <c r="D1590">
        <v>6.3368934182824699</v>
      </c>
      <c r="E1590">
        <v>6.3178285212373604</v>
      </c>
      <c r="F1590">
        <v>5.8299906224742504</v>
      </c>
      <c r="G1590">
        <v>5.8430458251757198</v>
      </c>
      <c r="H1590">
        <v>5.6573806008778602</v>
      </c>
      <c r="I1590">
        <v>5.7790171390800298</v>
      </c>
      <c r="J1590">
        <v>5.4805366902381003</v>
      </c>
      <c r="K1590">
        <v>6.45277007558881</v>
      </c>
      <c r="L1590">
        <v>6.3668925874454603</v>
      </c>
      <c r="M1590">
        <v>5.6755071082188104</v>
      </c>
      <c r="N1590">
        <v>5.8610534549687996</v>
      </c>
      <c r="O1590">
        <v>6.00015432402967</v>
      </c>
      <c r="P1590">
        <v>5.6679384115998896</v>
      </c>
      <c r="Q1590">
        <v>7.8374797051227896</v>
      </c>
    </row>
    <row r="1591" spans="1:17">
      <c r="A1591" t="s">
        <v>4183</v>
      </c>
      <c r="B1591" s="16" t="s">
        <v>4184</v>
      </c>
      <c r="C1591">
        <v>2.8218677180984102</v>
      </c>
      <c r="D1591">
        <v>2.8218677180984102</v>
      </c>
      <c r="E1591">
        <v>2.8218677180984102</v>
      </c>
      <c r="F1591">
        <v>3.9277704709105601</v>
      </c>
      <c r="G1591">
        <v>3.5425260543824399</v>
      </c>
      <c r="H1591">
        <v>2.8218677180984102</v>
      </c>
      <c r="I1591">
        <v>3.5089935751222501</v>
      </c>
      <c r="J1591">
        <v>3.5611359966351301</v>
      </c>
      <c r="K1591">
        <v>3.7184612093777498</v>
      </c>
      <c r="L1591">
        <v>3.29479214013883</v>
      </c>
      <c r="M1591">
        <v>3.23818724324593</v>
      </c>
      <c r="N1591">
        <v>3.5144020463037902</v>
      </c>
      <c r="O1591">
        <v>3.42420286852819</v>
      </c>
      <c r="P1591">
        <v>2.8218677180984102</v>
      </c>
      <c r="Q1591">
        <v>2.8218677180984102</v>
      </c>
    </row>
    <row r="1592" spans="1:17">
      <c r="A1592" t="s">
        <v>4185</v>
      </c>
      <c r="B1592" s="16" t="e">
        <v>#N/A</v>
      </c>
      <c r="C1592">
        <v>11.4906051515255</v>
      </c>
      <c r="D1592">
        <v>11.529021483946</v>
      </c>
      <c r="E1592">
        <v>11.415059582322501</v>
      </c>
      <c r="F1592">
        <v>11.2455060833577</v>
      </c>
      <c r="G1592">
        <v>11.387565368684999</v>
      </c>
      <c r="H1592">
        <v>10.965919770402</v>
      </c>
      <c r="I1592">
        <v>11.6830064532496</v>
      </c>
      <c r="J1592">
        <v>11.347404435736999</v>
      </c>
      <c r="K1592">
        <v>11.4171536685355</v>
      </c>
      <c r="L1592">
        <v>11.3712515674268</v>
      </c>
      <c r="M1592">
        <v>11.3875961072465</v>
      </c>
      <c r="N1592">
        <v>10.7417246397913</v>
      </c>
      <c r="O1592">
        <v>11.430600987690299</v>
      </c>
      <c r="P1592">
        <v>11.904013143212699</v>
      </c>
      <c r="Q1592">
        <v>9.4977003000167599</v>
      </c>
    </row>
    <row r="1593" spans="1:17">
      <c r="A1593" t="s">
        <v>4186</v>
      </c>
      <c r="B1593" s="16" t="s">
        <v>4187</v>
      </c>
      <c r="C1593">
        <v>6.4267812888606501</v>
      </c>
      <c r="D1593">
        <v>6.5295865794184396</v>
      </c>
      <c r="E1593">
        <v>6.7210876136474598</v>
      </c>
      <c r="F1593">
        <v>6.3160633938475401</v>
      </c>
      <c r="G1593">
        <v>5.97458653714276</v>
      </c>
      <c r="H1593">
        <v>6.2625083699042996</v>
      </c>
      <c r="I1593">
        <v>6.4719229855418696</v>
      </c>
      <c r="J1593">
        <v>6.53400866212165</v>
      </c>
      <c r="K1593">
        <v>6.4644097944759897</v>
      </c>
      <c r="L1593">
        <v>6.8729551756282499</v>
      </c>
      <c r="M1593">
        <v>6.0607774565504204</v>
      </c>
      <c r="N1593">
        <v>6.2434134649689499</v>
      </c>
      <c r="O1593">
        <v>5.88111515790124</v>
      </c>
      <c r="P1593">
        <v>6.217780089303</v>
      </c>
      <c r="Q1593">
        <v>6.9204191934356096</v>
      </c>
    </row>
    <row r="1594" spans="1:17">
      <c r="A1594" t="s">
        <v>4188</v>
      </c>
      <c r="B1594" s="16" t="s">
        <v>4189</v>
      </c>
      <c r="C1594">
        <v>5.7625387775367001</v>
      </c>
      <c r="D1594">
        <v>5.30932736890502</v>
      </c>
      <c r="E1594">
        <v>5.8734011200307696</v>
      </c>
      <c r="F1594">
        <v>5.2006385452395101</v>
      </c>
      <c r="G1594">
        <v>5.1391075523385599</v>
      </c>
      <c r="H1594">
        <v>4.9232684487670202</v>
      </c>
      <c r="I1594">
        <v>6.5244142299625896</v>
      </c>
      <c r="J1594">
        <v>5.3252950654732896</v>
      </c>
      <c r="K1594">
        <v>6.3685126514067996</v>
      </c>
      <c r="L1594">
        <v>6.2691026792577</v>
      </c>
      <c r="M1594">
        <v>5.6755071082188104</v>
      </c>
      <c r="N1594">
        <v>6.1947310572146197</v>
      </c>
      <c r="O1594">
        <v>5.9118341377025301</v>
      </c>
      <c r="P1594">
        <v>5.8197066879617596</v>
      </c>
      <c r="Q1594">
        <v>8.2978683598244807</v>
      </c>
    </row>
    <row r="1595" spans="1:17">
      <c r="A1595" t="s">
        <v>4190</v>
      </c>
      <c r="B1595" s="16" t="s">
        <v>4191</v>
      </c>
      <c r="C1595">
        <v>5.4997062244710797</v>
      </c>
      <c r="D1595">
        <v>5.7689580566473797</v>
      </c>
      <c r="E1595">
        <v>5.1699772735735099</v>
      </c>
      <c r="F1595">
        <v>5.2299338168464997</v>
      </c>
      <c r="G1595">
        <v>6.1139565568328003</v>
      </c>
      <c r="H1595">
        <v>4.9634301213382797</v>
      </c>
      <c r="I1595">
        <v>5.4886690454658904</v>
      </c>
      <c r="J1595">
        <v>4.9163232079064798</v>
      </c>
      <c r="K1595">
        <v>5.5068916728603101</v>
      </c>
      <c r="L1595">
        <v>5.4740674480207696</v>
      </c>
      <c r="M1595">
        <v>5.7742918496395301</v>
      </c>
      <c r="N1595">
        <v>6.3656132514015002</v>
      </c>
      <c r="O1595">
        <v>5.4473703770443702</v>
      </c>
      <c r="P1595">
        <v>6.1050083310752497</v>
      </c>
      <c r="Q1595">
        <v>2.8218677180984102</v>
      </c>
    </row>
    <row r="1596" spans="1:17">
      <c r="A1596" t="s">
        <v>4192</v>
      </c>
      <c r="B1596" s="16" t="s">
        <v>4193</v>
      </c>
      <c r="C1596">
        <v>8.1564758770629506</v>
      </c>
      <c r="D1596">
        <v>7.8527268965981198</v>
      </c>
      <c r="E1596">
        <v>7.7482491570996297</v>
      </c>
      <c r="F1596">
        <v>7.2124563554963999</v>
      </c>
      <c r="G1596">
        <v>8.0363486492452196</v>
      </c>
      <c r="H1596">
        <v>6.9455834449407403</v>
      </c>
      <c r="I1596">
        <v>7.3808263118718802</v>
      </c>
      <c r="J1596">
        <v>6.9444338147454996</v>
      </c>
      <c r="K1596">
        <v>8.5259720361192706</v>
      </c>
      <c r="L1596">
        <v>7.7922904582819097</v>
      </c>
      <c r="M1596">
        <v>7.3717558224692903</v>
      </c>
      <c r="N1596">
        <v>7.6005332363814002</v>
      </c>
      <c r="O1596">
        <v>7.4782085739094901</v>
      </c>
      <c r="P1596">
        <v>8.0767202785064196</v>
      </c>
      <c r="Q1596">
        <v>8.9266120302692595</v>
      </c>
    </row>
    <row r="1597" spans="1:17">
      <c r="A1597" t="s">
        <v>4194</v>
      </c>
      <c r="B1597" s="16" t="s">
        <v>4195</v>
      </c>
      <c r="C1597">
        <v>8.8357558971956696</v>
      </c>
      <c r="D1597">
        <v>8.7043309595555005</v>
      </c>
      <c r="E1597">
        <v>9.2032419796890306</v>
      </c>
      <c r="F1597">
        <v>8.8445910335393201</v>
      </c>
      <c r="G1597">
        <v>9.0104144179517895</v>
      </c>
      <c r="H1597">
        <v>9.1147303010582092</v>
      </c>
      <c r="I1597">
        <v>9.0038930731673901</v>
      </c>
      <c r="J1597">
        <v>8.9561240703832592</v>
      </c>
      <c r="K1597">
        <v>8.6038750940489201</v>
      </c>
      <c r="L1597">
        <v>8.7021835248290298</v>
      </c>
      <c r="M1597">
        <v>9.2025443256986392</v>
      </c>
      <c r="N1597">
        <v>9.8285667918259492</v>
      </c>
      <c r="O1597">
        <v>9.3147559309689303</v>
      </c>
      <c r="P1597">
        <v>8.3560040915374394</v>
      </c>
      <c r="Q1597">
        <v>9.9376776092220709</v>
      </c>
    </row>
    <row r="1598" spans="1:17">
      <c r="A1598" t="s">
        <v>4196</v>
      </c>
      <c r="B1598" s="16" t="s">
        <v>4197</v>
      </c>
      <c r="C1598">
        <v>6.8271754852327504</v>
      </c>
      <c r="D1598">
        <v>6.68860081159775</v>
      </c>
      <c r="E1598">
        <v>6.3388609491737098</v>
      </c>
      <c r="F1598">
        <v>6.3809072983689399</v>
      </c>
      <c r="G1598">
        <v>6.3731052938135697</v>
      </c>
      <c r="H1598">
        <v>6.7629296773152898</v>
      </c>
      <c r="I1598">
        <v>6.8253416930992303</v>
      </c>
      <c r="J1598">
        <v>6.7874642555568698</v>
      </c>
      <c r="K1598">
        <v>6.9090390786620297</v>
      </c>
      <c r="L1598">
        <v>6.8442576567715898</v>
      </c>
      <c r="M1598">
        <v>6.6468296666851296</v>
      </c>
      <c r="N1598">
        <v>6.22737111333391</v>
      </c>
      <c r="O1598">
        <v>6.73077478217271</v>
      </c>
      <c r="P1598">
        <v>7.2193925819425804</v>
      </c>
      <c r="Q1598">
        <v>2.8218677180984102</v>
      </c>
    </row>
    <row r="1599" spans="1:17">
      <c r="A1599" t="s">
        <v>4198</v>
      </c>
      <c r="B1599" s="16" t="s">
        <v>4199</v>
      </c>
      <c r="C1599">
        <v>7.1561059378845204</v>
      </c>
      <c r="D1599">
        <v>6.9706028008889103</v>
      </c>
      <c r="E1599">
        <v>7.8823536654902204</v>
      </c>
      <c r="F1599">
        <v>7.4291807619964398</v>
      </c>
      <c r="G1599">
        <v>7.0116512363212404</v>
      </c>
      <c r="H1599">
        <v>6.9550790148528003</v>
      </c>
      <c r="I1599">
        <v>7.5729261680755497</v>
      </c>
      <c r="J1599">
        <v>7.4628622513126999</v>
      </c>
      <c r="K1599">
        <v>6.8124360013922098</v>
      </c>
      <c r="L1599">
        <v>7.8317019401073997</v>
      </c>
      <c r="M1599">
        <v>6.6208583416950297</v>
      </c>
      <c r="N1599">
        <v>6.9466217506702197</v>
      </c>
      <c r="O1599">
        <v>6.7222181891453801</v>
      </c>
      <c r="P1599">
        <v>6.3814054639084601</v>
      </c>
      <c r="Q1599">
        <v>6.9204191934356096</v>
      </c>
    </row>
    <row r="1600" spans="1:17">
      <c r="A1600" t="s">
        <v>4200</v>
      </c>
      <c r="B1600" s="16" t="e">
        <v>#N/A</v>
      </c>
      <c r="C1600">
        <v>8.9458826417200292</v>
      </c>
      <c r="D1600">
        <v>9.0277368651550791</v>
      </c>
      <c r="E1600">
        <v>9.0215348214483502</v>
      </c>
      <c r="F1600">
        <v>9.3448106971297999</v>
      </c>
      <c r="G1600">
        <v>8.8757999631137707</v>
      </c>
      <c r="H1600">
        <v>10.229090124857199</v>
      </c>
      <c r="I1600">
        <v>9.5101037180241406</v>
      </c>
      <c r="J1600">
        <v>9.5181866575148799</v>
      </c>
      <c r="K1600">
        <v>9.0269041281297007</v>
      </c>
      <c r="L1600">
        <v>9.6001154696540194</v>
      </c>
      <c r="M1600">
        <v>9.5193542466985797</v>
      </c>
      <c r="N1600">
        <v>9.71197918782903</v>
      </c>
      <c r="O1600">
        <v>9.4930964026400009</v>
      </c>
      <c r="P1600">
        <v>9.3125196425268904</v>
      </c>
      <c r="Q1600">
        <v>6.6375058506955904</v>
      </c>
    </row>
    <row r="1601" spans="1:17">
      <c r="A1601" t="s">
        <v>4201</v>
      </c>
      <c r="B1601" s="16" t="s">
        <v>4202</v>
      </c>
      <c r="C1601">
        <v>7.9510236018136196</v>
      </c>
      <c r="D1601">
        <v>8.1260983970390104</v>
      </c>
      <c r="E1601">
        <v>8.1655959374263993</v>
      </c>
      <c r="F1601">
        <v>8.6467622320954103</v>
      </c>
      <c r="G1601">
        <v>7.84600064815635</v>
      </c>
      <c r="H1601">
        <v>8.8564127277753606</v>
      </c>
      <c r="I1601">
        <v>8.3710502888009497</v>
      </c>
      <c r="J1601">
        <v>8.6086996049008597</v>
      </c>
      <c r="K1601">
        <v>8.1954782915448607</v>
      </c>
      <c r="L1601">
        <v>8.2284746209632704</v>
      </c>
      <c r="M1601">
        <v>8.2587027905460193</v>
      </c>
      <c r="N1601">
        <v>8.2587237784821692</v>
      </c>
      <c r="O1601">
        <v>8.0884808420641292</v>
      </c>
      <c r="P1601">
        <v>8.6022561904341206</v>
      </c>
      <c r="Q1601">
        <v>2.8218677180984102</v>
      </c>
    </row>
    <row r="1602" spans="1:17">
      <c r="A1602" t="s">
        <v>4203</v>
      </c>
      <c r="B1602" s="16" t="e">
        <v>#N/A</v>
      </c>
      <c r="C1602">
        <v>3.6535616636188299</v>
      </c>
      <c r="D1602">
        <v>3.6330127529723502</v>
      </c>
      <c r="E1602">
        <v>2.8218677180984102</v>
      </c>
      <c r="F1602">
        <v>4.7451440705926098</v>
      </c>
      <c r="G1602">
        <v>4.2225520177193703</v>
      </c>
      <c r="H1602">
        <v>3.30825032505737</v>
      </c>
      <c r="I1602">
        <v>4.5515847967793803</v>
      </c>
      <c r="J1602">
        <v>3.7696016503418699</v>
      </c>
      <c r="K1602">
        <v>4.3302743077434496</v>
      </c>
      <c r="L1602">
        <v>3.9560512465587201</v>
      </c>
      <c r="M1602">
        <v>3.82485868955618</v>
      </c>
      <c r="N1602">
        <v>4.5070424063834196</v>
      </c>
      <c r="O1602">
        <v>4.8066714880220998</v>
      </c>
      <c r="P1602">
        <v>3.7927642367557501</v>
      </c>
      <c r="Q1602">
        <v>5.09416193408443</v>
      </c>
    </row>
    <row r="1603" spans="1:17">
      <c r="A1603" t="s">
        <v>4204</v>
      </c>
      <c r="B1603" s="16" t="s">
        <v>4205</v>
      </c>
      <c r="C1603">
        <v>3.98283533271713</v>
      </c>
      <c r="D1603">
        <v>4.2618677800425697</v>
      </c>
      <c r="E1603">
        <v>4.2015349465393896</v>
      </c>
      <c r="F1603">
        <v>4.4086599646307301</v>
      </c>
      <c r="G1603">
        <v>4.3009286659846602</v>
      </c>
      <c r="H1603">
        <v>3.8900437060628099</v>
      </c>
      <c r="I1603">
        <v>4.30650913402902</v>
      </c>
      <c r="J1603">
        <v>3.4276433730071201</v>
      </c>
      <c r="K1603">
        <v>4.0709644767565303</v>
      </c>
      <c r="L1603">
        <v>4.1946255460110002</v>
      </c>
      <c r="M1603">
        <v>3.90178223458659</v>
      </c>
      <c r="N1603">
        <v>3.79229116939824</v>
      </c>
      <c r="O1603">
        <v>3.8507909364900099</v>
      </c>
      <c r="P1603">
        <v>4.1712528320562896</v>
      </c>
      <c r="Q1603">
        <v>2.8218677180984102</v>
      </c>
    </row>
    <row r="1604" spans="1:17">
      <c r="A1604" t="s">
        <v>4206</v>
      </c>
      <c r="B1604" s="16" t="s">
        <v>4207</v>
      </c>
      <c r="C1604">
        <v>7.89839103550299</v>
      </c>
      <c r="D1604">
        <v>7.9317506448125501</v>
      </c>
      <c r="E1604">
        <v>7.9449959594491801</v>
      </c>
      <c r="F1604">
        <v>7.9713141637722202</v>
      </c>
      <c r="G1604">
        <v>7.7824375577407503</v>
      </c>
      <c r="H1604">
        <v>8.80760417363072</v>
      </c>
      <c r="I1604">
        <v>8.1727477804035704</v>
      </c>
      <c r="J1604">
        <v>8.3702046172402707</v>
      </c>
      <c r="K1604">
        <v>7.8652918706345103</v>
      </c>
      <c r="L1604">
        <v>7.9438503763767896</v>
      </c>
      <c r="M1604">
        <v>8.0190918138734002</v>
      </c>
      <c r="N1604">
        <v>7.8339579376500996</v>
      </c>
      <c r="O1604">
        <v>8.0030916710025295</v>
      </c>
      <c r="P1604">
        <v>8.7358117448320005</v>
      </c>
      <c r="Q1604">
        <v>6.6375058506955904</v>
      </c>
    </row>
    <row r="1605" spans="1:17">
      <c r="A1605" t="s">
        <v>4208</v>
      </c>
      <c r="B1605" s="16" t="s">
        <v>4209</v>
      </c>
      <c r="C1605">
        <v>6.5812385223602199</v>
      </c>
      <c r="D1605">
        <v>6.5884315520733496</v>
      </c>
      <c r="E1605">
        <v>6.65574536447828</v>
      </c>
      <c r="F1605">
        <v>6.7180153685159896</v>
      </c>
      <c r="G1605">
        <v>6.8287638097852401</v>
      </c>
      <c r="H1605">
        <v>7.2062141342227797</v>
      </c>
      <c r="I1605">
        <v>7.1998009364913598</v>
      </c>
      <c r="J1605">
        <v>6.77077757235707</v>
      </c>
      <c r="K1605">
        <v>6.9995379250834802</v>
      </c>
      <c r="L1605">
        <v>7.0340252828918999</v>
      </c>
      <c r="M1605">
        <v>7.34564996012978</v>
      </c>
      <c r="N1605">
        <v>6.8032599918705801</v>
      </c>
      <c r="O1605">
        <v>7.3288334045878498</v>
      </c>
      <c r="P1605">
        <v>7.6284293940590304</v>
      </c>
      <c r="Q1605">
        <v>5.09416193408443</v>
      </c>
    </row>
    <row r="1606" spans="1:17">
      <c r="A1606" t="s">
        <v>4210</v>
      </c>
      <c r="B1606" s="16" t="s">
        <v>4211</v>
      </c>
      <c r="C1606">
        <v>7.89350948884357</v>
      </c>
      <c r="D1606">
        <v>7.8383199839831903</v>
      </c>
      <c r="E1606">
        <v>7.7404196544680097</v>
      </c>
      <c r="F1606">
        <v>7.7355100257273204</v>
      </c>
      <c r="G1606">
        <v>7.5383649616635902</v>
      </c>
      <c r="H1606">
        <v>8.88640915880028</v>
      </c>
      <c r="I1606">
        <v>7.8889848124735602</v>
      </c>
      <c r="J1606">
        <v>8.3139377837614408</v>
      </c>
      <c r="K1606">
        <v>7.5328143963100498</v>
      </c>
      <c r="L1606">
        <v>7.6833893383256999</v>
      </c>
      <c r="M1606">
        <v>7.6400225463492104</v>
      </c>
      <c r="N1606">
        <v>7.9403022398048799</v>
      </c>
      <c r="O1606">
        <v>7.5713977500087601</v>
      </c>
      <c r="P1606">
        <v>8.4087349906230404</v>
      </c>
      <c r="Q1606">
        <v>5.09416193408443</v>
      </c>
    </row>
    <row r="1607" spans="1:17">
      <c r="A1607" t="s">
        <v>4212</v>
      </c>
      <c r="B1607" s="16" t="e">
        <v>#N/A</v>
      </c>
      <c r="C1607">
        <v>2.8218677180984102</v>
      </c>
      <c r="D1607">
        <v>3.2942621936663499</v>
      </c>
      <c r="E1607">
        <v>3.4028894668404299</v>
      </c>
      <c r="F1607">
        <v>3.4706286095040801</v>
      </c>
      <c r="G1607">
        <v>2.8218677180984102</v>
      </c>
      <c r="H1607">
        <v>2.8218677180984102</v>
      </c>
      <c r="I1607">
        <v>2.8218677180984102</v>
      </c>
      <c r="J1607">
        <v>3.6724961835054399</v>
      </c>
      <c r="K1607">
        <v>2.8218677180984102</v>
      </c>
      <c r="L1607">
        <v>3.29479214013883</v>
      </c>
      <c r="M1607">
        <v>3.23818724324593</v>
      </c>
      <c r="N1607">
        <v>2.8218677180984102</v>
      </c>
      <c r="O1607">
        <v>3.42420286852819</v>
      </c>
      <c r="P1607">
        <v>3.6194497939779602</v>
      </c>
      <c r="Q1607">
        <v>5.09416193408443</v>
      </c>
    </row>
    <row r="1608" spans="1:17">
      <c r="A1608" t="s">
        <v>4213</v>
      </c>
      <c r="B1608" s="16" t="s">
        <v>4214</v>
      </c>
      <c r="C1608">
        <v>5.6726238351308904</v>
      </c>
      <c r="D1608">
        <v>5.6396332121204704</v>
      </c>
      <c r="E1608">
        <v>5.6538073608653301</v>
      </c>
      <c r="F1608">
        <v>5.7128413575868704</v>
      </c>
      <c r="G1608">
        <v>5.7963037841217497</v>
      </c>
      <c r="H1608">
        <v>5.1476173494898996</v>
      </c>
      <c r="I1608">
        <v>6.37513354646594</v>
      </c>
      <c r="J1608">
        <v>5.6573646507857704</v>
      </c>
      <c r="K1608">
        <v>6.2522810730543403</v>
      </c>
      <c r="L1608">
        <v>6.1640690053138298</v>
      </c>
      <c r="M1608">
        <v>5.8665421880889701</v>
      </c>
      <c r="N1608">
        <v>6.3945887170643596</v>
      </c>
      <c r="O1608">
        <v>5.9713263387717097</v>
      </c>
      <c r="P1608">
        <v>5.7609673977777103</v>
      </c>
      <c r="Q1608">
        <v>7.1565710053807701</v>
      </c>
    </row>
    <row r="1609" spans="1:17">
      <c r="A1609" t="s">
        <v>4215</v>
      </c>
      <c r="B1609" s="16" t="e">
        <v>#N/A</v>
      </c>
      <c r="C1609">
        <v>3.7779852140208301</v>
      </c>
      <c r="D1609">
        <v>3.8603343823973102</v>
      </c>
      <c r="E1609">
        <v>3.9618875914207199</v>
      </c>
      <c r="F1609">
        <v>3.8353454241230298</v>
      </c>
      <c r="G1609">
        <v>3.5425260543824399</v>
      </c>
      <c r="H1609">
        <v>4.9232684487670202</v>
      </c>
      <c r="I1609">
        <v>4.6056600831029897</v>
      </c>
      <c r="J1609">
        <v>4.0085972383706396</v>
      </c>
      <c r="K1609">
        <v>3.91162951239331</v>
      </c>
      <c r="L1609">
        <v>3.8614614459532302</v>
      </c>
      <c r="M1609">
        <v>4.21436379980989</v>
      </c>
      <c r="N1609">
        <v>3.99991931403749</v>
      </c>
      <c r="O1609">
        <v>4.3540657995344203</v>
      </c>
      <c r="P1609">
        <v>4.5271021320563003</v>
      </c>
      <c r="Q1609">
        <v>2.8218677180984102</v>
      </c>
    </row>
    <row r="1610" spans="1:17">
      <c r="A1610" t="s">
        <v>4216</v>
      </c>
      <c r="B1610" s="16" t="s">
        <v>4217</v>
      </c>
      <c r="C1610">
        <v>8.2124113206036906</v>
      </c>
      <c r="D1610">
        <v>8.3147617757430208</v>
      </c>
      <c r="E1610">
        <v>8.2779783860866907</v>
      </c>
      <c r="F1610">
        <v>8.59343173558287</v>
      </c>
      <c r="G1610">
        <v>8.2392913612984895</v>
      </c>
      <c r="H1610">
        <v>8.6474897252803302</v>
      </c>
      <c r="I1610">
        <v>8.2942199176089595</v>
      </c>
      <c r="J1610">
        <v>8.6816519689081293</v>
      </c>
      <c r="K1610">
        <v>8.1243186010665394</v>
      </c>
      <c r="L1610">
        <v>8.2136399313016106</v>
      </c>
      <c r="M1610">
        <v>8.3480845796002896</v>
      </c>
      <c r="N1610">
        <v>8.1531992407708707</v>
      </c>
      <c r="O1610">
        <v>8.2062386764339408</v>
      </c>
      <c r="P1610">
        <v>8.5348522003527201</v>
      </c>
      <c r="Q1610">
        <v>7.1565710053807701</v>
      </c>
    </row>
    <row r="1611" spans="1:17">
      <c r="A1611" t="s">
        <v>4218</v>
      </c>
      <c r="B1611" s="16" t="e">
        <v>#N/A</v>
      </c>
      <c r="C1611">
        <v>3.5040133865677898</v>
      </c>
      <c r="D1611">
        <v>3.2942621936663499</v>
      </c>
      <c r="E1611">
        <v>2.8218677180984102</v>
      </c>
      <c r="F1611">
        <v>3.8353454241230298</v>
      </c>
      <c r="G1611">
        <v>3.5425260543824399</v>
      </c>
      <c r="H1611">
        <v>3.30825032505737</v>
      </c>
      <c r="I1611">
        <v>2.8218677180984102</v>
      </c>
      <c r="J1611">
        <v>2.8218677180984102</v>
      </c>
      <c r="K1611">
        <v>3.6013796825057902</v>
      </c>
      <c r="L1611">
        <v>3.29479214013883</v>
      </c>
      <c r="M1611">
        <v>2.8218677180984102</v>
      </c>
      <c r="N1611">
        <v>2.8218677180984102</v>
      </c>
      <c r="O1611">
        <v>2.8218677180984102</v>
      </c>
      <c r="P1611">
        <v>2.8218677180984102</v>
      </c>
      <c r="Q1611">
        <v>2.8218677180984102</v>
      </c>
    </row>
    <row r="1612" spans="1:17">
      <c r="A1612" t="s">
        <v>4219</v>
      </c>
      <c r="B1612" s="16" t="e">
        <v>#N/A</v>
      </c>
      <c r="C1612">
        <v>6.0202746330622601</v>
      </c>
      <c r="D1612">
        <v>5.8293813043846097</v>
      </c>
      <c r="E1612">
        <v>5.7834864418304504</v>
      </c>
      <c r="F1612">
        <v>4.7023883921396203</v>
      </c>
      <c r="G1612">
        <v>5.5640625942373703</v>
      </c>
      <c r="H1612">
        <v>4.7010860560449901</v>
      </c>
      <c r="I1612">
        <v>5.28584498120492</v>
      </c>
      <c r="J1612">
        <v>4.9163232079064798</v>
      </c>
      <c r="K1612">
        <v>6.0344793697124102</v>
      </c>
      <c r="L1612">
        <v>5.4220334780197001</v>
      </c>
      <c r="M1612">
        <v>4.8899346368581904</v>
      </c>
      <c r="N1612">
        <v>4.8593448344507699</v>
      </c>
      <c r="O1612">
        <v>4.9982149956393096</v>
      </c>
      <c r="P1612">
        <v>4.6712581716948103</v>
      </c>
      <c r="Q1612">
        <v>5.09416193408443</v>
      </c>
    </row>
    <row r="1613" spans="1:17">
      <c r="A1613" t="s">
        <v>4220</v>
      </c>
      <c r="B1613" s="16" t="s">
        <v>4221</v>
      </c>
      <c r="C1613">
        <v>8.8881964994871492</v>
      </c>
      <c r="D1613">
        <v>8.6170607836477604</v>
      </c>
      <c r="E1613">
        <v>9.6436357332922196</v>
      </c>
      <c r="F1613">
        <v>9.1387873881986206</v>
      </c>
      <c r="G1613">
        <v>9.6363475599578301</v>
      </c>
      <c r="H1613">
        <v>7.5254734303798401</v>
      </c>
      <c r="I1613">
        <v>8.2753070673893205</v>
      </c>
      <c r="J1613">
        <v>9.0330576986418105</v>
      </c>
      <c r="K1613">
        <v>9.0072695906280291</v>
      </c>
      <c r="L1613">
        <v>8.8652600792882108</v>
      </c>
      <c r="M1613">
        <v>8.8432997326473597</v>
      </c>
      <c r="N1613">
        <v>9.3900039555441595</v>
      </c>
      <c r="O1613">
        <v>9.0798765032405004</v>
      </c>
      <c r="P1613">
        <v>7.6683273741469904</v>
      </c>
      <c r="Q1613">
        <v>11.019751549349399</v>
      </c>
    </row>
    <row r="1614" spans="1:17">
      <c r="A1614" t="s">
        <v>4222</v>
      </c>
      <c r="B1614" s="16" t="e">
        <v>#N/A</v>
      </c>
      <c r="C1614">
        <v>5.0699158884914599</v>
      </c>
      <c r="D1614">
        <v>5.2505809539486403</v>
      </c>
      <c r="E1614">
        <v>5.3927334818754904</v>
      </c>
      <c r="F1614">
        <v>5.3141782898249303</v>
      </c>
      <c r="G1614">
        <v>4.7889010218833103</v>
      </c>
      <c r="H1614">
        <v>3.8900437060628099</v>
      </c>
      <c r="I1614">
        <v>5.2542284300769104</v>
      </c>
      <c r="J1614">
        <v>4.70846365273073</v>
      </c>
      <c r="K1614">
        <v>5.3619579291262198</v>
      </c>
      <c r="L1614">
        <v>5.5961317021786998</v>
      </c>
      <c r="M1614">
        <v>5.1141768100933502</v>
      </c>
      <c r="N1614">
        <v>5.1350388086703704</v>
      </c>
      <c r="O1614">
        <v>5.0562650436270502</v>
      </c>
      <c r="P1614">
        <v>3.6194497939779602</v>
      </c>
      <c r="Q1614">
        <v>7.1565710053807701</v>
      </c>
    </row>
    <row r="1615" spans="1:17">
      <c r="A1615" t="s">
        <v>4223</v>
      </c>
      <c r="B1615" s="16" t="s">
        <v>4224</v>
      </c>
      <c r="C1615">
        <v>8.2395853647937596</v>
      </c>
      <c r="D1615">
        <v>8.3388312652671797</v>
      </c>
      <c r="E1615">
        <v>8.0689192944245107</v>
      </c>
      <c r="F1615">
        <v>7.9417321192285897</v>
      </c>
      <c r="G1615">
        <v>8.0313871407461406</v>
      </c>
      <c r="H1615">
        <v>8.0655128239763094</v>
      </c>
      <c r="I1615">
        <v>8.2328039478341104</v>
      </c>
      <c r="J1615">
        <v>7.9687194154310497</v>
      </c>
      <c r="K1615">
        <v>8.3089263249377101</v>
      </c>
      <c r="L1615">
        <v>8.1604818169018305</v>
      </c>
      <c r="M1615">
        <v>8.0899183908535797</v>
      </c>
      <c r="N1615">
        <v>7.6491503760657302</v>
      </c>
      <c r="O1615">
        <v>8.1341769005479296</v>
      </c>
      <c r="P1615">
        <v>8.3313825724972794</v>
      </c>
      <c r="Q1615">
        <v>7.6950435514148801</v>
      </c>
    </row>
    <row r="1616" spans="1:17">
      <c r="A1616" t="s">
        <v>4225</v>
      </c>
      <c r="B1616" s="16" t="s">
        <v>4226</v>
      </c>
      <c r="C1616">
        <v>8.8609655772125908</v>
      </c>
      <c r="D1616">
        <v>9.0673657543369899</v>
      </c>
      <c r="E1616">
        <v>8.9921907500196507</v>
      </c>
      <c r="F1616">
        <v>9.3970912556546899</v>
      </c>
      <c r="G1616">
        <v>8.9824239581835901</v>
      </c>
      <c r="H1616">
        <v>10.2532673092044</v>
      </c>
      <c r="I1616">
        <v>10.3182632369583</v>
      </c>
      <c r="J1616">
        <v>10.516196931460399</v>
      </c>
      <c r="K1616">
        <v>9.2720140096581893</v>
      </c>
      <c r="L1616">
        <v>10.3423092441306</v>
      </c>
      <c r="M1616">
        <v>10.256241718023</v>
      </c>
      <c r="N1616">
        <v>9.8585588621748403</v>
      </c>
      <c r="O1616">
        <v>9.6959691813922806</v>
      </c>
      <c r="P1616">
        <v>10.799209303628301</v>
      </c>
      <c r="Q1616">
        <v>7.3593062614465703</v>
      </c>
    </row>
    <row r="1617" spans="1:17">
      <c r="A1617" t="s">
        <v>4227</v>
      </c>
      <c r="B1617" s="16" t="s">
        <v>4228</v>
      </c>
      <c r="C1617">
        <v>8.1887043491586695</v>
      </c>
      <c r="D1617">
        <v>8.2436904457044093</v>
      </c>
      <c r="E1617">
        <v>8.6182555003072494</v>
      </c>
      <c r="F1617">
        <v>7.7887133130591799</v>
      </c>
      <c r="G1617">
        <v>8.1275092336118995</v>
      </c>
      <c r="H1617">
        <v>9.0141686388541196</v>
      </c>
      <c r="I1617">
        <v>8.3313169602822192</v>
      </c>
      <c r="J1617">
        <v>9.0031307481428406</v>
      </c>
      <c r="K1617">
        <v>8.2161585489430102</v>
      </c>
      <c r="L1617">
        <v>8.3521505539197296</v>
      </c>
      <c r="M1617">
        <v>8.87462431773295</v>
      </c>
      <c r="N1617">
        <v>8.6857568879679796</v>
      </c>
      <c r="O1617">
        <v>9.3302557918580504</v>
      </c>
      <c r="P1617">
        <v>8.1685566532673395</v>
      </c>
      <c r="Q1617">
        <v>7.8374797051227896</v>
      </c>
    </row>
    <row r="1618" spans="1:17">
      <c r="A1618" t="s">
        <v>4229</v>
      </c>
      <c r="B1618" s="16" t="s">
        <v>4230</v>
      </c>
      <c r="C1618">
        <v>5.69565330414353</v>
      </c>
      <c r="D1618">
        <v>6.0479734974183996</v>
      </c>
      <c r="E1618">
        <v>5.98496325541152</v>
      </c>
      <c r="F1618">
        <v>6.03844460263067</v>
      </c>
      <c r="G1618">
        <v>5.7963037841217497</v>
      </c>
      <c r="H1618">
        <v>6.6386234868921701</v>
      </c>
      <c r="I1618">
        <v>6.9549782519563799</v>
      </c>
      <c r="J1618">
        <v>6.4836022346058</v>
      </c>
      <c r="K1618">
        <v>6.40523557489675</v>
      </c>
      <c r="L1618">
        <v>6.2545660872875102</v>
      </c>
      <c r="M1618">
        <v>5.8515834476412998</v>
      </c>
      <c r="N1618">
        <v>6.0003540804802604</v>
      </c>
      <c r="O1618">
        <v>6.2239743948753601</v>
      </c>
      <c r="P1618">
        <v>7.2085980835333796</v>
      </c>
      <c r="Q1618">
        <v>5.81282804418474</v>
      </c>
    </row>
    <row r="1619" spans="1:17">
      <c r="A1619" t="s">
        <v>4231</v>
      </c>
      <c r="B1619" s="16" t="s">
        <v>4232</v>
      </c>
      <c r="C1619">
        <v>3.6535616636188299</v>
      </c>
      <c r="D1619">
        <v>3.9548310731697001</v>
      </c>
      <c r="E1619">
        <v>6.3800143454863703</v>
      </c>
      <c r="F1619">
        <v>3.7319397910766599</v>
      </c>
      <c r="G1619">
        <v>4.2225520177193703</v>
      </c>
      <c r="H1619">
        <v>4.07504641393726</v>
      </c>
      <c r="I1619">
        <v>4.16059535596606</v>
      </c>
      <c r="J1619">
        <v>3.8565114723405598</v>
      </c>
      <c r="K1619">
        <v>3.8204461843508501</v>
      </c>
      <c r="L1619">
        <v>5.3400637897298404</v>
      </c>
      <c r="M1619">
        <v>4.4113157068760698</v>
      </c>
      <c r="N1619">
        <v>4.0888472785647796</v>
      </c>
      <c r="O1619">
        <v>6.5197099732644697</v>
      </c>
      <c r="P1619">
        <v>4.3630835021106398</v>
      </c>
      <c r="Q1619">
        <v>2.8218677180984102</v>
      </c>
    </row>
    <row r="1620" spans="1:17">
      <c r="A1620" t="s">
        <v>4233</v>
      </c>
      <c r="B1620" s="16" t="s">
        <v>4234</v>
      </c>
      <c r="C1620">
        <v>6.7641859494663601</v>
      </c>
      <c r="D1620">
        <v>6.61130647324664</v>
      </c>
      <c r="E1620">
        <v>6.5336684091712298</v>
      </c>
      <c r="F1620">
        <v>6.2199992020099701</v>
      </c>
      <c r="G1620">
        <v>6.4795586196785599</v>
      </c>
      <c r="H1620">
        <v>6.4629476099795902</v>
      </c>
      <c r="I1620">
        <v>6.6118666184956396</v>
      </c>
      <c r="J1620">
        <v>6.8523309130505803</v>
      </c>
      <c r="K1620">
        <v>6.3808592862911402</v>
      </c>
      <c r="L1620">
        <v>6.5203172163094196</v>
      </c>
      <c r="M1620">
        <v>6.1608227199956103</v>
      </c>
      <c r="N1620">
        <v>5.7968381761637398</v>
      </c>
      <c r="O1620">
        <v>6.6874703143804703</v>
      </c>
      <c r="P1620">
        <v>6.6769424514664104</v>
      </c>
      <c r="Q1620">
        <v>2.8218677180984102</v>
      </c>
    </row>
    <row r="1621" spans="1:17">
      <c r="A1621" t="s">
        <v>4235</v>
      </c>
      <c r="B1621" s="16" t="s">
        <v>4236</v>
      </c>
      <c r="C1621">
        <v>5.8470053502229398</v>
      </c>
      <c r="D1621">
        <v>5.9060888777783198</v>
      </c>
      <c r="E1621">
        <v>4.3035359899866696</v>
      </c>
      <c r="F1621">
        <v>4.7451440705926098</v>
      </c>
      <c r="G1621">
        <v>4.2225520177193703</v>
      </c>
      <c r="H1621">
        <v>5.4261642208015903</v>
      </c>
      <c r="I1621">
        <v>6.0374776942977704</v>
      </c>
      <c r="J1621">
        <v>4.1400611729353196</v>
      </c>
      <c r="K1621">
        <v>7.0074886995701204</v>
      </c>
      <c r="L1621">
        <v>6.4583864173788603</v>
      </c>
      <c r="M1621">
        <v>4.6554405993468704</v>
      </c>
      <c r="N1621">
        <v>4.7684260524010602</v>
      </c>
      <c r="O1621">
        <v>4.0696565081197198</v>
      </c>
      <c r="P1621">
        <v>4.1712528320562896</v>
      </c>
      <c r="Q1621">
        <v>5.81282804418474</v>
      </c>
    </row>
    <row r="1622" spans="1:17">
      <c r="A1622" t="s">
        <v>4237</v>
      </c>
      <c r="B1622" s="16" t="s">
        <v>4238</v>
      </c>
      <c r="C1622">
        <v>6.2066550544559398</v>
      </c>
      <c r="D1622">
        <v>6.1138942084180101</v>
      </c>
      <c r="E1622">
        <v>5.6538073608653301</v>
      </c>
      <c r="F1622">
        <v>6.3292710665610601</v>
      </c>
      <c r="G1622">
        <v>6.09486992412522</v>
      </c>
      <c r="H1622">
        <v>6.8367548911693801</v>
      </c>
      <c r="I1622">
        <v>6.4312449976653498</v>
      </c>
      <c r="J1622">
        <v>6.4098956305042902</v>
      </c>
      <c r="K1622">
        <v>6.1833404654740303</v>
      </c>
      <c r="L1622">
        <v>5.9455161281204401</v>
      </c>
      <c r="M1622">
        <v>6.2314702917085096</v>
      </c>
      <c r="N1622">
        <v>6.3656132514015002</v>
      </c>
      <c r="O1622">
        <v>6.5197099732644697</v>
      </c>
      <c r="P1622">
        <v>6.47486360288885</v>
      </c>
      <c r="Q1622">
        <v>2.8218677180984102</v>
      </c>
    </row>
    <row r="1623" spans="1:17">
      <c r="A1623" t="s">
        <v>4239</v>
      </c>
      <c r="B1623" s="16" t="s">
        <v>4240</v>
      </c>
      <c r="C1623">
        <v>10.896023939259599</v>
      </c>
      <c r="D1623">
        <v>10.8442341113245</v>
      </c>
      <c r="E1623">
        <v>10.368321895091</v>
      </c>
      <c r="F1623">
        <v>10.311114539008599</v>
      </c>
      <c r="G1623">
        <v>10.265481027753999</v>
      </c>
      <c r="H1623">
        <v>10.6129914462553</v>
      </c>
      <c r="I1623">
        <v>11.0916211913518</v>
      </c>
      <c r="J1623">
        <v>10.213647774934399</v>
      </c>
      <c r="K1623">
        <v>10.7447962911431</v>
      </c>
      <c r="L1623">
        <v>11.004307599511399</v>
      </c>
      <c r="M1623">
        <v>10.6218814391924</v>
      </c>
      <c r="N1623">
        <v>10.3055300715148</v>
      </c>
      <c r="O1623">
        <v>10.467553248429001</v>
      </c>
      <c r="P1623">
        <v>11.143979308829101</v>
      </c>
      <c r="Q1623">
        <v>10.0294952513164</v>
      </c>
    </row>
    <row r="1624" spans="1:17">
      <c r="A1624" t="s">
        <v>4241</v>
      </c>
      <c r="B1624" s="16" t="s">
        <v>4242</v>
      </c>
      <c r="C1624">
        <v>9.3800281484286803</v>
      </c>
      <c r="D1624">
        <v>9.3385154184136301</v>
      </c>
      <c r="E1624">
        <v>9.2753885465141597</v>
      </c>
      <c r="F1624">
        <v>8.8582196182839006</v>
      </c>
      <c r="G1624">
        <v>9.0104144179517895</v>
      </c>
      <c r="H1624">
        <v>7.8488904955482699</v>
      </c>
      <c r="I1624">
        <v>8.8513927573053195</v>
      </c>
      <c r="J1624">
        <v>8.4110086180736108</v>
      </c>
      <c r="K1624">
        <v>9.1448097484314594</v>
      </c>
      <c r="L1624">
        <v>8.7258937154936795</v>
      </c>
      <c r="M1624">
        <v>8.3792601362718599</v>
      </c>
      <c r="N1624">
        <v>8.3087231327633706</v>
      </c>
      <c r="O1624">
        <v>8.7434041578760695</v>
      </c>
      <c r="P1624">
        <v>8.1796353197039107</v>
      </c>
      <c r="Q1624">
        <v>10.1158168662335</v>
      </c>
    </row>
    <row r="1625" spans="1:17">
      <c r="A1625" t="s">
        <v>4243</v>
      </c>
      <c r="B1625" s="16" t="s">
        <v>4244</v>
      </c>
      <c r="C1625">
        <v>7.34696895994397</v>
      </c>
      <c r="D1625">
        <v>7.3688478284412797</v>
      </c>
      <c r="E1625">
        <v>7.2711941447598996</v>
      </c>
      <c r="F1625">
        <v>6.8965616658622801</v>
      </c>
      <c r="G1625">
        <v>7.1556738547792804</v>
      </c>
      <c r="H1625">
        <v>7.6590441808504401</v>
      </c>
      <c r="I1625">
        <v>7.2780176798967702</v>
      </c>
      <c r="J1625">
        <v>7.18352996326277</v>
      </c>
      <c r="K1625">
        <v>7.1363159804442198</v>
      </c>
      <c r="L1625">
        <v>7.1321590078153996</v>
      </c>
      <c r="M1625">
        <v>7.04165456373683</v>
      </c>
      <c r="N1625">
        <v>6.8139899586284596</v>
      </c>
      <c r="O1625">
        <v>7.0573597939647801</v>
      </c>
      <c r="P1625">
        <v>7.77449396691933</v>
      </c>
      <c r="Q1625">
        <v>2.8218677180984102</v>
      </c>
    </row>
    <row r="1626" spans="1:17">
      <c r="A1626" t="s">
        <v>4245</v>
      </c>
      <c r="B1626" s="16" t="s">
        <v>1157</v>
      </c>
      <c r="C1626">
        <v>6.6870112423050099</v>
      </c>
      <c r="D1626">
        <v>6.8795001080397</v>
      </c>
      <c r="E1626">
        <v>6.9425491442524603</v>
      </c>
      <c r="F1626">
        <v>6.58159230490757</v>
      </c>
      <c r="G1626">
        <v>6.6583558505855196</v>
      </c>
      <c r="H1626">
        <v>7.2759921553830402</v>
      </c>
      <c r="I1626">
        <v>7.1255674474227</v>
      </c>
      <c r="J1626">
        <v>6.99554785082886</v>
      </c>
      <c r="K1626">
        <v>6.8304919114760203</v>
      </c>
      <c r="L1626">
        <v>6.7850770131405502</v>
      </c>
      <c r="M1626">
        <v>6.5399829237807499</v>
      </c>
      <c r="N1626">
        <v>6.8970520926005099</v>
      </c>
      <c r="O1626">
        <v>6.6962367914737397</v>
      </c>
      <c r="P1626">
        <v>7.3722724284253296</v>
      </c>
      <c r="Q1626">
        <v>2.8218677180984102</v>
      </c>
    </row>
    <row r="1627" spans="1:17">
      <c r="A1627" t="s">
        <v>4246</v>
      </c>
      <c r="B1627" s="16" t="s">
        <v>4247</v>
      </c>
      <c r="C1627">
        <v>5.0332205246179997</v>
      </c>
      <c r="D1627">
        <v>4.9486052131722396</v>
      </c>
      <c r="E1627">
        <v>5.12062362366449</v>
      </c>
      <c r="F1627">
        <v>4.86534688307112</v>
      </c>
      <c r="G1627">
        <v>5.2845830866371397</v>
      </c>
      <c r="H1627">
        <v>5.1476173494898996</v>
      </c>
      <c r="I1627">
        <v>5.7119264710440998</v>
      </c>
      <c r="J1627">
        <v>5.3252950654732896</v>
      </c>
      <c r="K1627">
        <v>5.6169826633030304</v>
      </c>
      <c r="L1627">
        <v>5.79191555479931</v>
      </c>
      <c r="M1627">
        <v>5.1893266725532401</v>
      </c>
      <c r="N1627">
        <v>5.4503318971003596</v>
      </c>
      <c r="O1627">
        <v>5.0275607712213803</v>
      </c>
      <c r="P1627">
        <v>5.2164652043888102</v>
      </c>
      <c r="Q1627">
        <v>6.6375058506955904</v>
      </c>
    </row>
    <row r="1628" spans="1:17">
      <c r="A1628" t="s">
        <v>4248</v>
      </c>
      <c r="B1628" s="16" t="e">
        <v>#N/A</v>
      </c>
      <c r="C1628">
        <v>7.0280865665637702</v>
      </c>
      <c r="D1628">
        <v>7.3821630066689501</v>
      </c>
      <c r="E1628">
        <v>8.1420280799080693</v>
      </c>
      <c r="F1628">
        <v>7.3411948445234598</v>
      </c>
      <c r="G1628">
        <v>7.0612825398533596</v>
      </c>
      <c r="H1628">
        <v>6.8160476714407796</v>
      </c>
      <c r="I1628">
        <v>7.5852747023070002</v>
      </c>
      <c r="J1628">
        <v>8.5827447186990895</v>
      </c>
      <c r="K1628">
        <v>7.1578965399402996</v>
      </c>
      <c r="L1628">
        <v>7.4372315461415699</v>
      </c>
      <c r="M1628">
        <v>6.6295680343027197</v>
      </c>
      <c r="N1628">
        <v>5.9812796302733897</v>
      </c>
      <c r="O1628">
        <v>6.3181900026850499</v>
      </c>
      <c r="P1628">
        <v>8.0223679291288192</v>
      </c>
      <c r="Q1628">
        <v>2.8218677180984102</v>
      </c>
    </row>
    <row r="1629" spans="1:17">
      <c r="A1629" t="s">
        <v>4249</v>
      </c>
      <c r="B1629" s="16" t="s">
        <v>4250</v>
      </c>
      <c r="C1629">
        <v>5.7183074214133596</v>
      </c>
      <c r="D1629">
        <v>5.6620405777712897</v>
      </c>
      <c r="E1629">
        <v>5.5107356403890702</v>
      </c>
      <c r="F1629">
        <v>5.7330626009085002</v>
      </c>
      <c r="G1629">
        <v>5.7963037841217497</v>
      </c>
      <c r="H1629">
        <v>6.0648120825138196</v>
      </c>
      <c r="I1629">
        <v>6.1083114335419397</v>
      </c>
      <c r="J1629">
        <v>5.86275399486005</v>
      </c>
      <c r="K1629">
        <v>5.7384832894897801</v>
      </c>
      <c r="L1629">
        <v>5.2528230808998897</v>
      </c>
      <c r="M1629">
        <v>5.6409547048498796</v>
      </c>
      <c r="N1629">
        <v>6.1096777107491604</v>
      </c>
      <c r="O1629">
        <v>5.71650758824752</v>
      </c>
      <c r="P1629">
        <v>6.64518742594566</v>
      </c>
      <c r="Q1629">
        <v>5.09416193408443</v>
      </c>
    </row>
    <row r="1630" spans="1:17">
      <c r="A1630" t="s">
        <v>4251</v>
      </c>
      <c r="B1630" s="16" t="e">
        <v>#N/A</v>
      </c>
      <c r="C1630">
        <v>3.7779852140208301</v>
      </c>
      <c r="D1630">
        <v>4.2618677800425697</v>
      </c>
      <c r="E1630">
        <v>4.8415581104649901</v>
      </c>
      <c r="F1630">
        <v>4.5644600677645304</v>
      </c>
      <c r="G1630">
        <v>3.9446609719593901</v>
      </c>
      <c r="H1630">
        <v>2.8218677180984102</v>
      </c>
      <c r="I1630">
        <v>4.16059535596606</v>
      </c>
      <c r="J1630">
        <v>4.3107162608919598</v>
      </c>
      <c r="K1630">
        <v>4.7999439876117602</v>
      </c>
      <c r="L1630">
        <v>4.3280695513255196</v>
      </c>
      <c r="M1630">
        <v>4.4983624523483101</v>
      </c>
      <c r="N1630">
        <v>4.2465073090516299</v>
      </c>
      <c r="O1630">
        <v>4.1926070449996002</v>
      </c>
      <c r="P1630">
        <v>4.6013142303928598</v>
      </c>
      <c r="Q1630">
        <v>5.09416193408443</v>
      </c>
    </row>
    <row r="1631" spans="1:17">
      <c r="A1631" t="s">
        <v>4252</v>
      </c>
      <c r="B1631" s="16" t="s">
        <v>4253</v>
      </c>
      <c r="C1631">
        <v>4.6454443926476303</v>
      </c>
      <c r="D1631">
        <v>4.2618677800425697</v>
      </c>
      <c r="E1631">
        <v>3.9618875914207199</v>
      </c>
      <c r="F1631">
        <v>4.0892058755412499</v>
      </c>
      <c r="G1631">
        <v>5.1769839720448498</v>
      </c>
      <c r="H1631">
        <v>4.07504641393726</v>
      </c>
      <c r="I1631">
        <v>4.5515847967793803</v>
      </c>
      <c r="J1631">
        <v>4.0085972383706396</v>
      </c>
      <c r="K1631">
        <v>4.9472302900396103</v>
      </c>
      <c r="L1631">
        <v>4.6547502153815303</v>
      </c>
      <c r="M1631">
        <v>4.5794486673888004</v>
      </c>
      <c r="N1631">
        <v>4.4472252118161997</v>
      </c>
      <c r="O1631">
        <v>4.1926070449996002</v>
      </c>
      <c r="P1631">
        <v>3.9363215208704698</v>
      </c>
      <c r="Q1631">
        <v>2.8218677180984102</v>
      </c>
    </row>
    <row r="1632" spans="1:17">
      <c r="A1632" t="s">
        <v>4254</v>
      </c>
      <c r="B1632" s="16" t="s">
        <v>4255</v>
      </c>
      <c r="C1632">
        <v>4.4838185959666896</v>
      </c>
      <c r="D1632">
        <v>4.1197647330598102</v>
      </c>
      <c r="E1632">
        <v>4.6393553598667303</v>
      </c>
      <c r="F1632">
        <v>4.9396319138350204</v>
      </c>
      <c r="G1632">
        <v>5.5066995363042803</v>
      </c>
      <c r="H1632">
        <v>3.65660975244205</v>
      </c>
      <c r="I1632">
        <v>4.0793606969786396</v>
      </c>
      <c r="J1632">
        <v>4.0085972383706396</v>
      </c>
      <c r="K1632">
        <v>4.2710437260841099</v>
      </c>
      <c r="L1632">
        <v>4.7465905673729498</v>
      </c>
      <c r="M1632">
        <v>4.9497083792204704</v>
      </c>
      <c r="N1632">
        <v>5.2701073739484503</v>
      </c>
      <c r="O1632">
        <v>5.1118655635160302</v>
      </c>
      <c r="P1632">
        <v>3.6194497939779602</v>
      </c>
      <c r="Q1632">
        <v>5.09416193408443</v>
      </c>
    </row>
    <row r="1633" spans="1:17">
      <c r="A1633" t="s">
        <v>4256</v>
      </c>
      <c r="B1633" s="16" t="s">
        <v>4257</v>
      </c>
      <c r="C1633">
        <v>8.5621343294936896</v>
      </c>
      <c r="D1633">
        <v>8.7891164738549605</v>
      </c>
      <c r="E1633">
        <v>8.9282090506560294</v>
      </c>
      <c r="F1633">
        <v>9.3055617786773599</v>
      </c>
      <c r="G1633">
        <v>8.7785265987083996</v>
      </c>
      <c r="H1633">
        <v>9.5552820119188695</v>
      </c>
      <c r="I1633">
        <v>8.6161832959476001</v>
      </c>
      <c r="J1633">
        <v>9.2479450022353191</v>
      </c>
      <c r="K1633">
        <v>8.3717137562975008</v>
      </c>
      <c r="L1633">
        <v>8.8243579831770091</v>
      </c>
      <c r="M1633">
        <v>8.6963514666055506</v>
      </c>
      <c r="N1633">
        <v>8.6474190574708292</v>
      </c>
      <c r="O1633">
        <v>8.6340947385637303</v>
      </c>
      <c r="P1633">
        <v>8.9253769651163601</v>
      </c>
      <c r="Q1633">
        <v>7.9670857749043096</v>
      </c>
    </row>
    <row r="1634" spans="1:17">
      <c r="A1634" t="s">
        <v>4258</v>
      </c>
      <c r="B1634" s="16" t="s">
        <v>4259</v>
      </c>
      <c r="C1634">
        <v>8.1442019039950608</v>
      </c>
      <c r="D1634">
        <v>8.2973198077990098</v>
      </c>
      <c r="E1634">
        <v>8.2340713989152992</v>
      </c>
      <c r="F1634">
        <v>8.4892474445077895</v>
      </c>
      <c r="G1634">
        <v>8.1087910140625894</v>
      </c>
      <c r="H1634">
        <v>8.5540129695411995</v>
      </c>
      <c r="I1634">
        <v>8.1396640999812906</v>
      </c>
      <c r="J1634">
        <v>8.6133688821611898</v>
      </c>
      <c r="K1634">
        <v>8.2365462243477499</v>
      </c>
      <c r="L1634">
        <v>8.2061649236105101</v>
      </c>
      <c r="M1634">
        <v>8.03875604054479</v>
      </c>
      <c r="N1634">
        <v>7.4980743815892703</v>
      </c>
      <c r="O1634">
        <v>7.8858442165966398</v>
      </c>
      <c r="P1634">
        <v>8.3363406391990509</v>
      </c>
      <c r="Q1634">
        <v>8.0859864702427604</v>
      </c>
    </row>
    <row r="1635" spans="1:17">
      <c r="A1635" t="s">
        <v>4260</v>
      </c>
      <c r="B1635" s="16" t="s">
        <v>4261</v>
      </c>
      <c r="C1635">
        <v>4.7882403612659497</v>
      </c>
      <c r="D1635">
        <v>4.5537481491643197</v>
      </c>
      <c r="E1635">
        <v>5.2175717649130604</v>
      </c>
      <c r="F1635">
        <v>4.4629136307985604</v>
      </c>
      <c r="G1635">
        <v>4.6281296811809298</v>
      </c>
      <c r="H1635">
        <v>4.3676565829540399</v>
      </c>
      <c r="I1635">
        <v>5.28584498120492</v>
      </c>
      <c r="J1635">
        <v>4.94790803410966</v>
      </c>
      <c r="K1635">
        <v>5.3619579291262198</v>
      </c>
      <c r="L1635">
        <v>5.7507270721102604</v>
      </c>
      <c r="M1635">
        <v>4.9785931197958098</v>
      </c>
      <c r="N1635">
        <v>5.0620011073979203</v>
      </c>
      <c r="O1635">
        <v>4.8737348553695998</v>
      </c>
      <c r="P1635">
        <v>4.4479700090536403</v>
      </c>
      <c r="Q1635">
        <v>6.6375058506955904</v>
      </c>
    </row>
    <row r="1636" spans="1:17">
      <c r="A1636" t="s">
        <v>4262</v>
      </c>
      <c r="B1636" s="16" t="s">
        <v>4263</v>
      </c>
      <c r="C1636">
        <v>11.8857722920841</v>
      </c>
      <c r="D1636">
        <v>11.8480003995705</v>
      </c>
      <c r="E1636">
        <v>11.9981499396117</v>
      </c>
      <c r="F1636">
        <v>11.2985227620691</v>
      </c>
      <c r="G1636">
        <v>11.720445228842401</v>
      </c>
      <c r="H1636">
        <v>10.635975968796201</v>
      </c>
      <c r="I1636">
        <v>11.9692645253434</v>
      </c>
      <c r="J1636">
        <v>11.340734700015799</v>
      </c>
      <c r="K1636">
        <v>12.297187629820099</v>
      </c>
      <c r="L1636">
        <v>11.7613999487225</v>
      </c>
      <c r="M1636">
        <v>11.4241635731162</v>
      </c>
      <c r="N1636">
        <v>10.9180132182763</v>
      </c>
      <c r="O1636">
        <v>11.424050059109099</v>
      </c>
      <c r="P1636">
        <v>11.6391194434652</v>
      </c>
      <c r="Q1636">
        <v>13.655346233158699</v>
      </c>
    </row>
    <row r="1637" spans="1:17">
      <c r="A1637" t="s">
        <v>4264</v>
      </c>
      <c r="B1637" s="16" t="s">
        <v>4265</v>
      </c>
      <c r="C1637">
        <v>9.5799807615070307</v>
      </c>
      <c r="D1637">
        <v>9.4452731226260696</v>
      </c>
      <c r="E1637">
        <v>9.3233027666484602</v>
      </c>
      <c r="F1637">
        <v>8.2517042368415598</v>
      </c>
      <c r="G1637">
        <v>9.2426721946010097</v>
      </c>
      <c r="H1637">
        <v>7.8128713237024003</v>
      </c>
      <c r="I1637">
        <v>9.4489936936556607</v>
      </c>
      <c r="J1637">
        <v>8.5683880604223699</v>
      </c>
      <c r="K1637">
        <v>10.419005236111399</v>
      </c>
      <c r="L1637">
        <v>9.8943320331733098</v>
      </c>
      <c r="M1637">
        <v>8.7066279020414594</v>
      </c>
      <c r="N1637">
        <v>8.7650232406320008</v>
      </c>
      <c r="O1637">
        <v>8.5879399092557893</v>
      </c>
      <c r="P1637">
        <v>8.53053295311555</v>
      </c>
      <c r="Q1637">
        <v>11.5712098725724</v>
      </c>
    </row>
    <row r="1638" spans="1:17">
      <c r="A1638" t="s">
        <v>4266</v>
      </c>
      <c r="B1638" s="16" t="s">
        <v>4267</v>
      </c>
      <c r="C1638">
        <v>6.45371507644911</v>
      </c>
      <c r="D1638">
        <v>6.5175205291821898</v>
      </c>
      <c r="E1638">
        <v>6.2527945319371199</v>
      </c>
      <c r="F1638">
        <v>5.5623893547269203</v>
      </c>
      <c r="G1638">
        <v>5.91035690204746</v>
      </c>
      <c r="H1638">
        <v>6.2625083699042996</v>
      </c>
      <c r="I1638">
        <v>6.4984102644921702</v>
      </c>
      <c r="J1638">
        <v>6.8363877221636002</v>
      </c>
      <c r="K1638">
        <v>5.9369845976997899</v>
      </c>
      <c r="L1638">
        <v>6.0336280567968696</v>
      </c>
      <c r="M1638">
        <v>6.3630095136639202</v>
      </c>
      <c r="N1638">
        <v>5.2375935253419703</v>
      </c>
      <c r="O1638">
        <v>5.9269450576343701</v>
      </c>
      <c r="P1638">
        <v>6.4195282390462101</v>
      </c>
      <c r="Q1638">
        <v>2.8218677180984102</v>
      </c>
    </row>
    <row r="1639" spans="1:17">
      <c r="A1639" t="s">
        <v>4268</v>
      </c>
      <c r="B1639" s="16" t="s">
        <v>4269</v>
      </c>
      <c r="C1639">
        <v>6.6641738070979804</v>
      </c>
      <c r="D1639">
        <v>6.7309615871707997</v>
      </c>
      <c r="E1639">
        <v>6.65574536447828</v>
      </c>
      <c r="F1639">
        <v>6.99059120776786</v>
      </c>
      <c r="G1639">
        <v>6.3249249403227497</v>
      </c>
      <c r="H1639">
        <v>7.1740791179621999</v>
      </c>
      <c r="I1639">
        <v>7.1672811779998904</v>
      </c>
      <c r="J1639">
        <v>6.5826939551227603</v>
      </c>
      <c r="K1639">
        <v>7.3575458620325502</v>
      </c>
      <c r="L1639">
        <v>7.2606134762558101</v>
      </c>
      <c r="M1639">
        <v>7.33507338545569</v>
      </c>
      <c r="N1639">
        <v>7.0590307548147502</v>
      </c>
      <c r="O1639">
        <v>7.1106908780922096</v>
      </c>
      <c r="P1639">
        <v>7.1191899593250501</v>
      </c>
      <c r="Q1639">
        <v>6.9204191934356096</v>
      </c>
    </row>
    <row r="1640" spans="1:17">
      <c r="A1640" t="s">
        <v>4270</v>
      </c>
      <c r="B1640" s="16" t="s">
        <v>4271</v>
      </c>
      <c r="C1640">
        <v>5.2395597656514097</v>
      </c>
      <c r="D1640">
        <v>4.7881665373273803</v>
      </c>
      <c r="E1640">
        <v>4.8415581104649901</v>
      </c>
      <c r="F1640">
        <v>4.8265290176055897</v>
      </c>
      <c r="G1640">
        <v>5.7723329839865896</v>
      </c>
      <c r="H1640">
        <v>4.5998748125578501</v>
      </c>
      <c r="I1640">
        <v>5.7570104949229499</v>
      </c>
      <c r="J1640">
        <v>4.9787429435777097</v>
      </c>
      <c r="K1640">
        <v>5.3362313090937699</v>
      </c>
      <c r="L1640">
        <v>5.5961317021786998</v>
      </c>
      <c r="M1640">
        <v>5.0881524599701597</v>
      </c>
      <c r="N1640">
        <v>4.3841781814921204</v>
      </c>
      <c r="O1640">
        <v>5.5096284263065902</v>
      </c>
      <c r="P1640">
        <v>5.5682221171507997</v>
      </c>
      <c r="Q1640">
        <v>6.6375058506955904</v>
      </c>
    </row>
    <row r="1641" spans="1:17">
      <c r="A1641" t="s">
        <v>4272</v>
      </c>
      <c r="B1641" s="16" t="e">
        <v>#N/A</v>
      </c>
      <c r="C1641">
        <v>4.8751772763815904</v>
      </c>
      <c r="D1641">
        <v>4.4456530885114001</v>
      </c>
      <c r="E1641">
        <v>3.8152982058547602</v>
      </c>
      <c r="F1641">
        <v>4.86534688307112</v>
      </c>
      <c r="G1641">
        <v>4.9315086277172604</v>
      </c>
      <c r="H1641">
        <v>5.3395340803022098</v>
      </c>
      <c r="I1641">
        <v>5.4054102752163304</v>
      </c>
      <c r="J1641">
        <v>5.50134261607041</v>
      </c>
      <c r="K1641">
        <v>4.8756976395011202</v>
      </c>
      <c r="L1641">
        <v>5.4220334780197001</v>
      </c>
      <c r="M1641">
        <v>6.0213535113456302</v>
      </c>
      <c r="N1641">
        <v>5.7063481960642797</v>
      </c>
      <c r="O1641">
        <v>4.6215116313316003</v>
      </c>
      <c r="P1641">
        <v>4.9174589054378801</v>
      </c>
      <c r="Q1641">
        <v>5.09416193408443</v>
      </c>
    </row>
    <row r="1642" spans="1:17">
      <c r="A1642" t="s">
        <v>4273</v>
      </c>
      <c r="B1642" s="16" t="s">
        <v>4274</v>
      </c>
      <c r="C1642">
        <v>9.1802315253821707</v>
      </c>
      <c r="D1642">
        <v>8.8429913649735497</v>
      </c>
      <c r="E1642">
        <v>7.9984790942667399</v>
      </c>
      <c r="F1642">
        <v>7.8122616051964204</v>
      </c>
      <c r="G1642">
        <v>8.0706088457570306</v>
      </c>
      <c r="H1642">
        <v>7.2220159419317103</v>
      </c>
      <c r="I1642">
        <v>9.0535628257497294</v>
      </c>
      <c r="J1642">
        <v>6.9143859730030597</v>
      </c>
      <c r="K1642">
        <v>10.038696132452699</v>
      </c>
      <c r="L1642">
        <v>9.3468143685848997</v>
      </c>
      <c r="M1642">
        <v>8.5047126323998494</v>
      </c>
      <c r="N1642">
        <v>8.3606968274335305</v>
      </c>
      <c r="O1642">
        <v>7.6454464935103701</v>
      </c>
      <c r="P1642">
        <v>8.42278755119907</v>
      </c>
      <c r="Q1642">
        <v>11.540328386016601</v>
      </c>
    </row>
    <row r="1643" spans="1:17">
      <c r="A1643" t="s">
        <v>4275</v>
      </c>
      <c r="B1643" s="16" t="e">
        <v>#N/A</v>
      </c>
      <c r="C1643">
        <v>3.8862082974622001</v>
      </c>
      <c r="D1643">
        <v>3.8603343823973102</v>
      </c>
      <c r="E1643">
        <v>4.0887687455453801</v>
      </c>
      <c r="F1643">
        <v>3.2825265482838799</v>
      </c>
      <c r="G1643">
        <v>4.3009286659846602</v>
      </c>
      <c r="H1643">
        <v>3.30825032505737</v>
      </c>
      <c r="I1643">
        <v>3.8937805799913501</v>
      </c>
      <c r="J1643">
        <v>3.2517770676889399</v>
      </c>
      <c r="K1643">
        <v>3.7184612093777498</v>
      </c>
      <c r="L1643">
        <v>4.4473184955329197</v>
      </c>
      <c r="M1643">
        <v>3.7404257728686199</v>
      </c>
      <c r="N1643">
        <v>3.79229116939824</v>
      </c>
      <c r="O1643">
        <v>4.8066714880220998</v>
      </c>
      <c r="P1643">
        <v>3.9363215208704698</v>
      </c>
      <c r="Q1643">
        <v>2.8218677180984102</v>
      </c>
    </row>
    <row r="1644" spans="1:17">
      <c r="A1644" t="s">
        <v>4276</v>
      </c>
      <c r="B1644" s="16" t="s">
        <v>4277</v>
      </c>
      <c r="C1644">
        <v>5.1403854814574004</v>
      </c>
      <c r="D1644">
        <v>5.1573505347490602</v>
      </c>
      <c r="E1644">
        <v>5.2635360024135203</v>
      </c>
      <c r="F1644">
        <v>5.2866768958500598</v>
      </c>
      <c r="G1644">
        <v>5.35182564159728</v>
      </c>
      <c r="H1644">
        <v>6.2470480060233298</v>
      </c>
      <c r="I1644">
        <v>5.7570104949229499</v>
      </c>
      <c r="J1644">
        <v>5.9991545241956699</v>
      </c>
      <c r="K1644">
        <v>5.7384832894897801</v>
      </c>
      <c r="L1644">
        <v>5.7296673572142103</v>
      </c>
      <c r="M1644">
        <v>5.5874545404788796</v>
      </c>
      <c r="N1644">
        <v>5.5054798817117598</v>
      </c>
      <c r="O1644">
        <v>5.6262843524796304</v>
      </c>
      <c r="P1644">
        <v>6.0327560215808402</v>
      </c>
      <c r="Q1644">
        <v>2.8218677180984102</v>
      </c>
    </row>
    <row r="1645" spans="1:17">
      <c r="A1645" t="s">
        <v>4278</v>
      </c>
      <c r="B1645" s="16" t="e">
        <v>#N/A</v>
      </c>
      <c r="C1645">
        <v>4.2263167103073602</v>
      </c>
      <c r="D1645">
        <v>3.4870161193063098</v>
      </c>
      <c r="E1645">
        <v>4.0887687455453801</v>
      </c>
      <c r="F1645">
        <v>4.1611154638698196</v>
      </c>
      <c r="G1645">
        <v>4.0460446887748596</v>
      </c>
      <c r="H1645">
        <v>3.8900437060628099</v>
      </c>
      <c r="I1645">
        <v>3.8937805799913501</v>
      </c>
      <c r="J1645">
        <v>3.6724961835054399</v>
      </c>
      <c r="K1645">
        <v>4.4401758200780401</v>
      </c>
      <c r="L1645">
        <v>4.8321653561327897</v>
      </c>
      <c r="M1645">
        <v>3.7404257728686199</v>
      </c>
      <c r="N1645">
        <v>4.7684260524010602</v>
      </c>
      <c r="O1645">
        <v>4.69890729297832</v>
      </c>
      <c r="P1645">
        <v>3.9363215208704698</v>
      </c>
      <c r="Q1645">
        <v>5.09416193408443</v>
      </c>
    </row>
    <row r="1646" spans="1:17">
      <c r="A1646" t="s">
        <v>4279</v>
      </c>
      <c r="B1646" s="16" t="e">
        <v>#N/A</v>
      </c>
      <c r="C1646">
        <v>6.6526167310478499</v>
      </c>
      <c r="D1646">
        <v>6.68860081159775</v>
      </c>
      <c r="E1646">
        <v>6.7987778901780498</v>
      </c>
      <c r="F1646">
        <v>6.9739473769285203</v>
      </c>
      <c r="G1646">
        <v>6.79391800205281</v>
      </c>
      <c r="H1646">
        <v>6.8571668783692896</v>
      </c>
      <c r="I1646">
        <v>6.5750413576586197</v>
      </c>
      <c r="J1646">
        <v>6.7623606751438903</v>
      </c>
      <c r="K1646">
        <v>6.5433294448369299</v>
      </c>
      <c r="L1646">
        <v>6.8050770150438096</v>
      </c>
      <c r="M1646">
        <v>6.9818229059285004</v>
      </c>
      <c r="N1646">
        <v>6.9659792970402998</v>
      </c>
      <c r="O1646">
        <v>6.87663908315574</v>
      </c>
      <c r="P1646">
        <v>6.8117082797650301</v>
      </c>
      <c r="Q1646">
        <v>6.2843132996066204</v>
      </c>
    </row>
    <row r="1647" spans="1:17">
      <c r="A1647" t="s">
        <v>4280</v>
      </c>
      <c r="B1647" s="16" t="s">
        <v>4281</v>
      </c>
      <c r="C1647">
        <v>3.7779852140208301</v>
      </c>
      <c r="D1647">
        <v>4.1197647330598102</v>
      </c>
      <c r="E1647">
        <v>4.7777046060070401</v>
      </c>
      <c r="F1647">
        <v>4.0118215330109104</v>
      </c>
      <c r="G1647">
        <v>3.8309652426265099</v>
      </c>
      <c r="H1647">
        <v>4.3015284866045098</v>
      </c>
      <c r="I1647">
        <v>4.16059535596606</v>
      </c>
      <c r="J1647">
        <v>4.8507352198443803</v>
      </c>
      <c r="K1647">
        <v>3.91162951239331</v>
      </c>
      <c r="L1647">
        <v>3.8614614459532302</v>
      </c>
      <c r="M1647">
        <v>3.9727288000471899</v>
      </c>
      <c r="N1647">
        <v>3.6661147186140499</v>
      </c>
      <c r="O1647">
        <v>4.1926070449996002</v>
      </c>
      <c r="P1647">
        <v>3.7927642367557501</v>
      </c>
      <c r="Q1647">
        <v>2.8218677180984102</v>
      </c>
    </row>
    <row r="1648" spans="1:17">
      <c r="A1648" t="s">
        <v>4282</v>
      </c>
      <c r="B1648" s="16" t="s">
        <v>4283</v>
      </c>
      <c r="C1648">
        <v>5.6492058890955699</v>
      </c>
      <c r="D1648">
        <v>5.7893909640066097</v>
      </c>
      <c r="E1648">
        <v>5.30798454985728</v>
      </c>
      <c r="F1648">
        <v>5.2299338168464997</v>
      </c>
      <c r="G1648">
        <v>5.0599536599459096</v>
      </c>
      <c r="H1648">
        <v>6.0107414084998103</v>
      </c>
      <c r="I1648">
        <v>5.7346509072572998</v>
      </c>
      <c r="J1648">
        <v>5.50134261607041</v>
      </c>
      <c r="K1648">
        <v>5.8322145301996997</v>
      </c>
      <c r="L1648">
        <v>5.4740674480207696</v>
      </c>
      <c r="M1648">
        <v>5.0345141375896603</v>
      </c>
      <c r="N1648">
        <v>5.6587966909913696</v>
      </c>
      <c r="O1648">
        <v>5.4259727888002303</v>
      </c>
      <c r="P1648">
        <v>6.7080071231198604</v>
      </c>
      <c r="Q1648">
        <v>2.8218677180984102</v>
      </c>
    </row>
    <row r="1649" spans="1:17">
      <c r="A1649" t="s">
        <v>4284</v>
      </c>
      <c r="B1649" s="16" t="e">
        <v>#N/A</v>
      </c>
      <c r="C1649">
        <v>3.6535616636188299</v>
      </c>
      <c r="D1649">
        <v>3.6330127529723502</v>
      </c>
      <c r="E1649">
        <v>3.9618875914207199</v>
      </c>
      <c r="F1649">
        <v>3.9277704709105601</v>
      </c>
      <c r="G1649">
        <v>3.8309652426265099</v>
      </c>
      <c r="H1649">
        <v>3.50653555504317</v>
      </c>
      <c r="I1649">
        <v>3.7848446501428201</v>
      </c>
      <c r="J1649">
        <v>3.4276433730071201</v>
      </c>
      <c r="K1649">
        <v>3.99457577781329</v>
      </c>
      <c r="L1649">
        <v>3.4877558895723499</v>
      </c>
      <c r="M1649">
        <v>3.4086250003018401</v>
      </c>
      <c r="N1649">
        <v>2.8218677180984102</v>
      </c>
      <c r="O1649">
        <v>3.5569664057961599</v>
      </c>
      <c r="P1649">
        <v>3.9363215208704698</v>
      </c>
      <c r="Q1649">
        <v>2.8218677180984102</v>
      </c>
    </row>
    <row r="1650" spans="1:17">
      <c r="A1650" t="s">
        <v>4285</v>
      </c>
      <c r="B1650" s="16" t="e">
        <v>#N/A</v>
      </c>
      <c r="C1650">
        <v>4.5939331348939696</v>
      </c>
      <c r="D1650">
        <v>4.5009317243298002</v>
      </c>
      <c r="E1650">
        <v>4.2015349465393896</v>
      </c>
      <c r="F1650">
        <v>4.4086599646307301</v>
      </c>
      <c r="G1650">
        <v>4.6281296811809298</v>
      </c>
      <c r="H1650">
        <v>4.07504641393726</v>
      </c>
      <c r="I1650">
        <v>4.4354937019020104</v>
      </c>
      <c r="J1650">
        <v>4.3107162608919598</v>
      </c>
      <c r="K1650">
        <v>4.1419680287536398</v>
      </c>
      <c r="L1650">
        <v>4.1946255460110002</v>
      </c>
      <c r="M1650">
        <v>4.10067942601317</v>
      </c>
      <c r="N1650">
        <v>3.99991931403749</v>
      </c>
      <c r="O1650">
        <v>4.2491040476565001</v>
      </c>
      <c r="P1650">
        <v>4.4479700090536403</v>
      </c>
      <c r="Q1650">
        <v>5.81282804418474</v>
      </c>
    </row>
    <row r="1651" spans="1:17">
      <c r="A1651" t="s">
        <v>4286</v>
      </c>
      <c r="B1651" s="16" t="e">
        <v>#N/A</v>
      </c>
      <c r="C1651">
        <v>4.3623517865106702</v>
      </c>
      <c r="D1651">
        <v>4.2618677800425697</v>
      </c>
      <c r="E1651">
        <v>4.0887687455453801</v>
      </c>
      <c r="F1651">
        <v>4.1611154638698196</v>
      </c>
      <c r="G1651">
        <v>4.37414671474383</v>
      </c>
      <c r="H1651">
        <v>4.07504641393726</v>
      </c>
      <c r="I1651">
        <v>3.7848446501428201</v>
      </c>
      <c r="J1651">
        <v>3.7696016503418699</v>
      </c>
      <c r="K1651">
        <v>4.7603034491719001</v>
      </c>
      <c r="L1651">
        <v>4.2633743974944602</v>
      </c>
      <c r="M1651">
        <v>4.5395912486649097</v>
      </c>
      <c r="N1651">
        <v>3.79229116939824</v>
      </c>
      <c r="O1651">
        <v>4.0696565081197198</v>
      </c>
      <c r="P1651">
        <v>4.3630835021106398</v>
      </c>
      <c r="Q1651">
        <v>2.8218677180984102</v>
      </c>
    </row>
    <row r="1652" spans="1:17">
      <c r="A1652" t="s">
        <v>4287</v>
      </c>
      <c r="B1652" s="16" t="s">
        <v>4288</v>
      </c>
      <c r="C1652">
        <v>8.0287606324945706</v>
      </c>
      <c r="D1652">
        <v>7.91354313914296</v>
      </c>
      <c r="E1652">
        <v>7.6175597172309102</v>
      </c>
      <c r="F1652">
        <v>7.7647734552471501</v>
      </c>
      <c r="G1652">
        <v>7.7343810404293203</v>
      </c>
      <c r="H1652">
        <v>8.7325234148753008</v>
      </c>
      <c r="I1652">
        <v>8.1686536230394005</v>
      </c>
      <c r="J1652">
        <v>7.6197743815863896</v>
      </c>
      <c r="K1652">
        <v>8.1709701325213295</v>
      </c>
      <c r="L1652">
        <v>7.8510103999871497</v>
      </c>
      <c r="M1652">
        <v>8.4785624781837594</v>
      </c>
      <c r="N1652">
        <v>8.1947050631580094</v>
      </c>
      <c r="O1652">
        <v>8.6112020104598805</v>
      </c>
      <c r="P1652">
        <v>8.0826347707077897</v>
      </c>
      <c r="Q1652">
        <v>5.81282804418474</v>
      </c>
    </row>
    <row r="1653" spans="1:17">
      <c r="A1653" t="s">
        <v>4289</v>
      </c>
      <c r="B1653" s="16" t="e">
        <v>#N/A</v>
      </c>
      <c r="C1653">
        <v>3.7779852140208301</v>
      </c>
      <c r="D1653">
        <v>4.1197647330598102</v>
      </c>
      <c r="E1653">
        <v>2.8218677180984102</v>
      </c>
      <c r="F1653">
        <v>2.8218677180984102</v>
      </c>
      <c r="G1653">
        <v>3.9446609719593901</v>
      </c>
      <c r="H1653">
        <v>4.07504641393726</v>
      </c>
      <c r="I1653">
        <v>3.9910282299290798</v>
      </c>
      <c r="J1653">
        <v>3.8565114723405598</v>
      </c>
      <c r="K1653">
        <v>4.4914502970878702</v>
      </c>
      <c r="L1653">
        <v>3.4877558895723499</v>
      </c>
      <c r="M1653">
        <v>4.1590575299716699</v>
      </c>
      <c r="N1653">
        <v>3.6661147186140499</v>
      </c>
      <c r="O1653">
        <v>3.5569664057961599</v>
      </c>
      <c r="P1653">
        <v>4.5271021320563003</v>
      </c>
      <c r="Q1653">
        <v>2.8218677180984102</v>
      </c>
    </row>
    <row r="1654" spans="1:17">
      <c r="A1654" t="s">
        <v>4290</v>
      </c>
      <c r="B1654" s="16" t="s">
        <v>4291</v>
      </c>
      <c r="C1654">
        <v>6.8576603815595298</v>
      </c>
      <c r="D1654">
        <v>6.7922390863801096</v>
      </c>
      <c r="E1654">
        <v>6.4779724688708198</v>
      </c>
      <c r="F1654">
        <v>6.84254687656904</v>
      </c>
      <c r="G1654">
        <v>6.7821116076966099</v>
      </c>
      <c r="H1654">
        <v>7.5816227073997</v>
      </c>
      <c r="I1654">
        <v>6.8148661573379004</v>
      </c>
      <c r="J1654">
        <v>6.8121350092444999</v>
      </c>
      <c r="K1654">
        <v>6.63877551665722</v>
      </c>
      <c r="L1654">
        <v>7.0340252828918999</v>
      </c>
      <c r="M1654">
        <v>7.0801992637840501</v>
      </c>
      <c r="N1654">
        <v>6.9071041636238304</v>
      </c>
      <c r="O1654">
        <v>7.1809283626765898</v>
      </c>
      <c r="P1654">
        <v>6.7681820790449301</v>
      </c>
      <c r="Q1654">
        <v>6.2843132996066204</v>
      </c>
    </row>
    <row r="1655" spans="1:17">
      <c r="A1655" t="s">
        <v>4292</v>
      </c>
      <c r="B1655" s="16" t="e">
        <v>#N/A</v>
      </c>
      <c r="C1655">
        <v>4.3623517865106702</v>
      </c>
      <c r="D1655">
        <v>4.4456530885114001</v>
      </c>
      <c r="E1655">
        <v>7.4547805836906704</v>
      </c>
      <c r="F1655">
        <v>4.8265290176055897</v>
      </c>
      <c r="G1655">
        <v>5.2138164621762604</v>
      </c>
      <c r="H1655">
        <v>4.3676565829540399</v>
      </c>
      <c r="I1655">
        <v>4.92982830720526</v>
      </c>
      <c r="J1655">
        <v>4.4586654922886897</v>
      </c>
      <c r="K1655">
        <v>5.0476523100685604</v>
      </c>
      <c r="L1655">
        <v>5.7082842090885597</v>
      </c>
      <c r="M1655">
        <v>4.6554405993468704</v>
      </c>
      <c r="N1655">
        <v>4.6183712388410303</v>
      </c>
      <c r="O1655">
        <v>6.6153320585583897</v>
      </c>
      <c r="P1655">
        <v>4.6712581716948103</v>
      </c>
      <c r="Q1655">
        <v>2.8218677180984102</v>
      </c>
    </row>
    <row r="1656" spans="1:17">
      <c r="A1656" t="s">
        <v>4293</v>
      </c>
      <c r="B1656" s="16" t="s">
        <v>4294</v>
      </c>
      <c r="C1656">
        <v>7.8026878177541699</v>
      </c>
      <c r="D1656">
        <v>7.8951024998865504</v>
      </c>
      <c r="E1656">
        <v>7.9244164502804502</v>
      </c>
      <c r="F1656">
        <v>7.7355100257273204</v>
      </c>
      <c r="G1656">
        <v>7.9390274049864802</v>
      </c>
      <c r="H1656">
        <v>8.2188296086204797</v>
      </c>
      <c r="I1656">
        <v>8.1645477998622393</v>
      </c>
      <c r="J1656">
        <v>7.8628420694029399</v>
      </c>
      <c r="K1656">
        <v>7.8388556660498798</v>
      </c>
      <c r="L1656">
        <v>7.8170487612557196</v>
      </c>
      <c r="M1656">
        <v>7.7274776138695396</v>
      </c>
      <c r="N1656">
        <v>7.666966537545</v>
      </c>
      <c r="O1656">
        <v>7.82741598581429</v>
      </c>
      <c r="P1656">
        <v>8.0648179503677699</v>
      </c>
      <c r="Q1656">
        <v>6.2843132996066204</v>
      </c>
    </row>
    <row r="1657" spans="1:17">
      <c r="A1657" t="s">
        <v>4295</v>
      </c>
      <c r="B1657" s="16" t="s">
        <v>4296</v>
      </c>
      <c r="C1657">
        <v>5.8874000292282904</v>
      </c>
      <c r="D1657">
        <v>5.6840918186943501</v>
      </c>
      <c r="E1657">
        <v>6.6389320012258004</v>
      </c>
      <c r="F1657">
        <v>5.6503505682580704</v>
      </c>
      <c r="G1657">
        <v>5.5356797135327902</v>
      </c>
      <c r="H1657">
        <v>6.0289964067317099</v>
      </c>
      <c r="I1657">
        <v>5.4614747608994199</v>
      </c>
      <c r="J1657">
        <v>5.1228960162245301</v>
      </c>
      <c r="K1657">
        <v>5.3362313090937699</v>
      </c>
      <c r="L1657">
        <v>5.2224425229396996</v>
      </c>
      <c r="M1657">
        <v>5.55060142569896</v>
      </c>
      <c r="N1657">
        <v>5.4503318971003596</v>
      </c>
      <c r="O1657">
        <v>5.8175797504700597</v>
      </c>
      <c r="P1657">
        <v>5.69964444990008</v>
      </c>
      <c r="Q1657">
        <v>5.81282804418474</v>
      </c>
    </row>
    <row r="1658" spans="1:17">
      <c r="A1658" t="s">
        <v>4297</v>
      </c>
      <c r="B1658" s="16" t="s">
        <v>4298</v>
      </c>
      <c r="C1658">
        <v>2.8218677180984102</v>
      </c>
      <c r="D1658">
        <v>2.8218677180984102</v>
      </c>
      <c r="E1658">
        <v>3.4028894668404299</v>
      </c>
      <c r="F1658">
        <v>2.8218677180984102</v>
      </c>
      <c r="G1658">
        <v>3.5425260543824399</v>
      </c>
      <c r="H1658">
        <v>3.30825032505737</v>
      </c>
      <c r="I1658">
        <v>2.8218677180984102</v>
      </c>
      <c r="J1658">
        <v>3.2517770676889399</v>
      </c>
      <c r="K1658">
        <v>3.8204461843508501</v>
      </c>
      <c r="L1658">
        <v>2.8218677180984102</v>
      </c>
      <c r="M1658">
        <v>3.23818724324593</v>
      </c>
      <c r="N1658">
        <v>3.31389066967124</v>
      </c>
      <c r="O1658">
        <v>3.6677309644704801</v>
      </c>
      <c r="P1658">
        <v>3.6194497939779602</v>
      </c>
      <c r="Q1658">
        <v>2.8218677180984102</v>
      </c>
    </row>
    <row r="1659" spans="1:17">
      <c r="A1659" t="s">
        <v>4299</v>
      </c>
      <c r="B1659" s="16" t="s">
        <v>4300</v>
      </c>
      <c r="C1659">
        <v>3.98283533271713</v>
      </c>
      <c r="D1659">
        <v>3.7545556144430101</v>
      </c>
      <c r="E1659">
        <v>3.9618875914207199</v>
      </c>
      <c r="F1659">
        <v>3.7319397910766599</v>
      </c>
      <c r="G1659">
        <v>4.5079198595814196</v>
      </c>
      <c r="H1659">
        <v>4.2312229394497098</v>
      </c>
      <c r="I1659">
        <v>4.4354937019020104</v>
      </c>
      <c r="J1659">
        <v>3.7696016503418699</v>
      </c>
      <c r="K1659">
        <v>3.8204461843508501</v>
      </c>
      <c r="L1659">
        <v>4.1211419556762898</v>
      </c>
      <c r="M1659">
        <v>4.10067942601317</v>
      </c>
      <c r="N1659">
        <v>4.72039054531127</v>
      </c>
      <c r="O1659">
        <v>3.9295289699043701</v>
      </c>
      <c r="P1659">
        <v>4.0606668341819496</v>
      </c>
      <c r="Q1659">
        <v>2.8218677180984102</v>
      </c>
    </row>
    <row r="1660" spans="1:17">
      <c r="A1660" t="s">
        <v>4301</v>
      </c>
      <c r="B1660" s="16" t="s">
        <v>4302</v>
      </c>
      <c r="C1660">
        <v>3.5040133865677898</v>
      </c>
      <c r="D1660">
        <v>3.8603343823973102</v>
      </c>
      <c r="E1660">
        <v>2.8218677180984102</v>
      </c>
      <c r="F1660">
        <v>3.7319397910766599</v>
      </c>
      <c r="G1660">
        <v>3.70007344211845</v>
      </c>
      <c r="H1660">
        <v>3.50653555504317</v>
      </c>
      <c r="I1660">
        <v>3.3100125595866299</v>
      </c>
      <c r="J1660">
        <v>3.7696016503418699</v>
      </c>
      <c r="K1660">
        <v>3.7184612093777498</v>
      </c>
      <c r="L1660">
        <v>3.29479214013883</v>
      </c>
      <c r="M1660">
        <v>3.7404257728686199</v>
      </c>
      <c r="N1660">
        <v>3.79229116939824</v>
      </c>
      <c r="O1660">
        <v>4.3540657995344203</v>
      </c>
      <c r="P1660">
        <v>3.6194497939779602</v>
      </c>
      <c r="Q1660">
        <v>2.8218677180984102</v>
      </c>
    </row>
    <row r="1661" spans="1:17">
      <c r="A1661" t="s">
        <v>4303</v>
      </c>
      <c r="B1661" s="16" t="e">
        <v>#N/A</v>
      </c>
      <c r="C1661">
        <v>8.0595894016577994</v>
      </c>
      <c r="D1661">
        <v>8.3182249820059404</v>
      </c>
      <c r="E1661">
        <v>8.45096068795036</v>
      </c>
      <c r="F1661">
        <v>8.5181559824435507</v>
      </c>
      <c r="G1661">
        <v>8.5720434519146202</v>
      </c>
      <c r="H1661">
        <v>8.8437276848097603</v>
      </c>
      <c r="I1661">
        <v>8.5198604469889894</v>
      </c>
      <c r="J1661">
        <v>8.5367826536936793</v>
      </c>
      <c r="K1661">
        <v>7.8912514973392103</v>
      </c>
      <c r="L1661">
        <v>8.2136399313016106</v>
      </c>
      <c r="M1661">
        <v>8.7648287474575106</v>
      </c>
      <c r="N1661">
        <v>8.8084356795540302</v>
      </c>
      <c r="O1661">
        <v>8.7991573843927</v>
      </c>
      <c r="P1661">
        <v>8.9384753615668</v>
      </c>
      <c r="Q1661">
        <v>6.2843132996066204</v>
      </c>
    </row>
    <row r="1662" spans="1:17">
      <c r="A1662" t="s">
        <v>4304</v>
      </c>
      <c r="B1662" s="16" t="s">
        <v>4305</v>
      </c>
      <c r="C1662">
        <v>5.3319193517173096</v>
      </c>
      <c r="D1662">
        <v>5.30932736890502</v>
      </c>
      <c r="E1662">
        <v>4.9023702390828996</v>
      </c>
      <c r="F1662">
        <v>3.9277704709105601</v>
      </c>
      <c r="G1662">
        <v>5.2496646871628903</v>
      </c>
      <c r="H1662">
        <v>4.7487521450918901</v>
      </c>
      <c r="I1662">
        <v>5.6888246486798497</v>
      </c>
      <c r="J1662">
        <v>5.41615412543395</v>
      </c>
      <c r="K1662">
        <v>5.1997021944381299</v>
      </c>
      <c r="L1662">
        <v>4.7901010708768101</v>
      </c>
      <c r="M1662">
        <v>4.6554405993468704</v>
      </c>
      <c r="N1662">
        <v>4.3841781814921204</v>
      </c>
      <c r="O1662">
        <v>4.8406433623781604</v>
      </c>
      <c r="P1662">
        <v>5.8197066879617596</v>
      </c>
      <c r="Q1662">
        <v>2.8218677180984102</v>
      </c>
    </row>
    <row r="1663" spans="1:17">
      <c r="A1663" t="s">
        <v>4306</v>
      </c>
      <c r="B1663" s="16" t="s">
        <v>4307</v>
      </c>
      <c r="C1663">
        <v>5.7405986380477696</v>
      </c>
      <c r="D1663">
        <v>5.6620405777712897</v>
      </c>
      <c r="E1663">
        <v>5.5841231653957797</v>
      </c>
      <c r="F1663">
        <v>5.4439053774776101</v>
      </c>
      <c r="G1663">
        <v>5.5066995363042803</v>
      </c>
      <c r="H1663">
        <v>5.3093855619154802</v>
      </c>
      <c r="I1663">
        <v>5.9240666568416502</v>
      </c>
      <c r="J1663">
        <v>5.4379532412242897</v>
      </c>
      <c r="K1663">
        <v>5.5068916728603101</v>
      </c>
      <c r="L1663">
        <v>5.99904232200804</v>
      </c>
      <c r="M1663">
        <v>5.3713152984476196</v>
      </c>
      <c r="N1663">
        <v>5.2701073739484503</v>
      </c>
      <c r="O1663">
        <v>5.4042348522540298</v>
      </c>
      <c r="P1663">
        <v>5.8760773296446898</v>
      </c>
      <c r="Q1663">
        <v>5.09416193408443</v>
      </c>
    </row>
    <row r="1664" spans="1:17">
      <c r="A1664" t="s">
        <v>4308</v>
      </c>
      <c r="B1664" s="16" t="s">
        <v>4309</v>
      </c>
      <c r="C1664">
        <v>4.6948835100102002</v>
      </c>
      <c r="D1664">
        <v>4.4456530885114001</v>
      </c>
      <c r="E1664">
        <v>4.5638886729124497</v>
      </c>
      <c r="F1664">
        <v>4.7864910140196502</v>
      </c>
      <c r="G1664">
        <v>4.73757715912134</v>
      </c>
      <c r="H1664">
        <v>5.2785502994810098</v>
      </c>
      <c r="I1664">
        <v>4.4354937019020104</v>
      </c>
      <c r="J1664">
        <v>4.8166378297689096</v>
      </c>
      <c r="K1664">
        <v>4.9119590476093702</v>
      </c>
      <c r="L1664">
        <v>4.8321653561327897</v>
      </c>
      <c r="M1664">
        <v>4.7613190738105597</v>
      </c>
      <c r="N1664">
        <v>5.4503318971003596</v>
      </c>
      <c r="O1664">
        <v>5.0562650436270502</v>
      </c>
      <c r="P1664">
        <v>4.8003293124776603</v>
      </c>
      <c r="Q1664">
        <v>2.8218677180984102</v>
      </c>
    </row>
    <row r="1665" spans="1:17">
      <c r="A1665" t="s">
        <v>4310</v>
      </c>
      <c r="B1665" s="16" t="e">
        <v>#N/A</v>
      </c>
      <c r="C1665">
        <v>5.69565330414353</v>
      </c>
      <c r="D1665">
        <v>5.6620405777712897</v>
      </c>
      <c r="E1665">
        <v>6.2748053550712104</v>
      </c>
      <c r="F1665">
        <v>5.6070690647998402</v>
      </c>
      <c r="G1665">
        <v>6.0755217755122297</v>
      </c>
      <c r="H1665">
        <v>5.60924398810252</v>
      </c>
      <c r="I1665">
        <v>6.5996967915826801</v>
      </c>
      <c r="J1665">
        <v>6.0418318428819298</v>
      </c>
      <c r="K1665">
        <v>5.9702391863381203</v>
      </c>
      <c r="L1665">
        <v>5.8708197013116203</v>
      </c>
      <c r="M1665">
        <v>6.0346177080543404</v>
      </c>
      <c r="N1665">
        <v>5.53224518406659</v>
      </c>
      <c r="O1665">
        <v>6.1099074980831301</v>
      </c>
      <c r="P1665">
        <v>5.6679384115998896</v>
      </c>
      <c r="Q1665">
        <v>6.2843132996066204</v>
      </c>
    </row>
    <row r="1666" spans="1:17">
      <c r="A1666" t="s">
        <v>4311</v>
      </c>
      <c r="B1666" s="16" t="s">
        <v>4312</v>
      </c>
      <c r="C1666">
        <v>10.066308034481899</v>
      </c>
      <c r="D1666">
        <v>10.0556906945194</v>
      </c>
      <c r="E1666">
        <v>9.6288832052039606</v>
      </c>
      <c r="F1666">
        <v>9.5006403128930401</v>
      </c>
      <c r="G1666">
        <v>9.7111181796699597</v>
      </c>
      <c r="H1666">
        <v>9.3993419427021507</v>
      </c>
      <c r="I1666">
        <v>9.8601666562461308</v>
      </c>
      <c r="J1666">
        <v>9.4136757389699408</v>
      </c>
      <c r="K1666">
        <v>10.046411485611101</v>
      </c>
      <c r="L1666">
        <v>9.7269183219365498</v>
      </c>
      <c r="M1666">
        <v>9.53096439230724</v>
      </c>
      <c r="N1666">
        <v>8.9961352530517509</v>
      </c>
      <c r="O1666">
        <v>9.6004226237827996</v>
      </c>
      <c r="P1666">
        <v>10.045813124551</v>
      </c>
      <c r="Q1666">
        <v>8.1958182219819093</v>
      </c>
    </row>
    <row r="1667" spans="1:17">
      <c r="A1667" t="s">
        <v>4313</v>
      </c>
      <c r="B1667" s="16" t="s">
        <v>4314</v>
      </c>
      <c r="C1667">
        <v>8.8306606395857106</v>
      </c>
      <c r="D1667">
        <v>8.7331503030573998</v>
      </c>
      <c r="E1667">
        <v>8.9487221229275402</v>
      </c>
      <c r="F1667">
        <v>9.0425975159288097</v>
      </c>
      <c r="G1667">
        <v>8.9564978856446604</v>
      </c>
      <c r="H1667">
        <v>9.0433061697833992</v>
      </c>
      <c r="I1667">
        <v>8.8792086796186904</v>
      </c>
      <c r="J1667">
        <v>9.0725832685764605</v>
      </c>
      <c r="K1667">
        <v>8.7169952255468601</v>
      </c>
      <c r="L1667">
        <v>9.0203008528281092</v>
      </c>
      <c r="M1667">
        <v>9.1642884117640993</v>
      </c>
      <c r="N1667">
        <v>9.4252858041644494</v>
      </c>
      <c r="O1667">
        <v>9.0898453864803095</v>
      </c>
      <c r="P1667">
        <v>8.5815289712361196</v>
      </c>
      <c r="Q1667">
        <v>9.8053894822166399</v>
      </c>
    </row>
    <row r="1668" spans="1:17">
      <c r="A1668" t="s">
        <v>4315</v>
      </c>
      <c r="B1668" s="16" t="s">
        <v>4316</v>
      </c>
      <c r="C1668">
        <v>5.1056188094586403</v>
      </c>
      <c r="D1668">
        <v>4.9103330586210001</v>
      </c>
      <c r="E1668">
        <v>4.9023702390828996</v>
      </c>
      <c r="F1668">
        <v>5.0765736551712601</v>
      </c>
      <c r="G1668">
        <v>4.3009286659846602</v>
      </c>
      <c r="H1668">
        <v>5.6335213647889502</v>
      </c>
      <c r="I1668">
        <v>5.3167384601450198</v>
      </c>
      <c r="J1668">
        <v>5.5218381907595999</v>
      </c>
      <c r="K1668">
        <v>4.8756976395011202</v>
      </c>
      <c r="L1668">
        <v>4.8321653561327897</v>
      </c>
      <c r="M1668">
        <v>4.72701506955603</v>
      </c>
      <c r="N1668">
        <v>4.72039054531127</v>
      </c>
      <c r="O1668">
        <v>4.8737348553695998</v>
      </c>
      <c r="P1668">
        <v>5.6679384115998896</v>
      </c>
      <c r="Q1668">
        <v>2.8218677180984102</v>
      </c>
    </row>
    <row r="1669" spans="1:17">
      <c r="A1669" t="s">
        <v>4317</v>
      </c>
      <c r="B1669" s="16" t="s">
        <v>4318</v>
      </c>
      <c r="C1669">
        <v>6.5189022208360896</v>
      </c>
      <c r="D1669">
        <v>6.5295865794184396</v>
      </c>
      <c r="E1669">
        <v>6.0115232870691901</v>
      </c>
      <c r="F1669">
        <v>6.6566652448444597</v>
      </c>
      <c r="G1669">
        <v>6.5369974430488398</v>
      </c>
      <c r="H1669">
        <v>7.6705939668127296</v>
      </c>
      <c r="I1669">
        <v>7.0110716758331302</v>
      </c>
      <c r="J1669">
        <v>6.7107918037929304</v>
      </c>
      <c r="K1669">
        <v>6.6692237937115797</v>
      </c>
      <c r="L1669">
        <v>7.0839309273197903</v>
      </c>
      <c r="M1669">
        <v>7.2132831295592199</v>
      </c>
      <c r="N1669">
        <v>6.9466217506702197</v>
      </c>
      <c r="O1669">
        <v>6.9877808128597696</v>
      </c>
      <c r="P1669">
        <v>6.7232899141601701</v>
      </c>
      <c r="Q1669">
        <v>6.2843132996066204</v>
      </c>
    </row>
    <row r="1670" spans="1:17">
      <c r="A1670" t="s">
        <v>4319</v>
      </c>
      <c r="B1670" s="16" t="e">
        <v>#N/A</v>
      </c>
      <c r="C1670">
        <v>4.6948835100102002</v>
      </c>
      <c r="D1670">
        <v>4.2618677800425697</v>
      </c>
      <c r="E1670">
        <v>2.8218677180984102</v>
      </c>
      <c r="F1670">
        <v>3.4706286095040801</v>
      </c>
      <c r="G1670">
        <v>3.33407035458014</v>
      </c>
      <c r="H1670">
        <v>2.8218677180984102</v>
      </c>
      <c r="I1670">
        <v>3.5089935751222501</v>
      </c>
      <c r="J1670">
        <v>4.6702235480772103</v>
      </c>
      <c r="K1670">
        <v>2.8218677180984102</v>
      </c>
      <c r="L1670">
        <v>3.6339073669181099</v>
      </c>
      <c r="M1670">
        <v>3.23818724324593</v>
      </c>
      <c r="N1670">
        <v>2.8218677180984102</v>
      </c>
      <c r="O1670">
        <v>4.6215116313316003</v>
      </c>
      <c r="P1670">
        <v>3.6194497939779602</v>
      </c>
      <c r="Q1670">
        <v>2.8218677180984102</v>
      </c>
    </row>
    <row r="1671" spans="1:17">
      <c r="A1671" t="s">
        <v>4320</v>
      </c>
      <c r="B1671" s="16" t="s">
        <v>4321</v>
      </c>
      <c r="C1671">
        <v>7.3325990548343798</v>
      </c>
      <c r="D1671">
        <v>7.1834890738267099</v>
      </c>
      <c r="E1671">
        <v>7.6003564048386103</v>
      </c>
      <c r="F1671">
        <v>7.9838085347804304</v>
      </c>
      <c r="G1671">
        <v>8.7242431535982501</v>
      </c>
      <c r="H1671">
        <v>7.6705939668127296</v>
      </c>
      <c r="I1671">
        <v>7.2856101270774296</v>
      </c>
      <c r="J1671">
        <v>8.3282117572389094</v>
      </c>
      <c r="K1671">
        <v>7.6025982331845201</v>
      </c>
      <c r="L1671">
        <v>7.0508541375607896</v>
      </c>
      <c r="M1671">
        <v>7.5144789694681</v>
      </c>
      <c r="N1671">
        <v>8.16994530597057</v>
      </c>
      <c r="O1671">
        <v>7.7158707854648396</v>
      </c>
      <c r="P1671">
        <v>7.7449511456680904</v>
      </c>
      <c r="Q1671">
        <v>8.48255560796823</v>
      </c>
    </row>
    <row r="1672" spans="1:17">
      <c r="A1672" t="s">
        <v>4322</v>
      </c>
      <c r="B1672" s="16" t="e">
        <v>#N/A</v>
      </c>
      <c r="C1672">
        <v>3.8862082974622001</v>
      </c>
      <c r="D1672">
        <v>2.8218677180984102</v>
      </c>
      <c r="E1672">
        <v>4.3969712788901898</v>
      </c>
      <c r="F1672">
        <v>3.9277704709105601</v>
      </c>
      <c r="G1672">
        <v>4.0460446887748596</v>
      </c>
      <c r="H1672">
        <v>3.50653555504317</v>
      </c>
      <c r="I1672">
        <v>4.0793606969786396</v>
      </c>
      <c r="J1672">
        <v>3.4276433730071201</v>
      </c>
      <c r="K1672">
        <v>3.91162951239331</v>
      </c>
      <c r="L1672">
        <v>4.1211419556762898</v>
      </c>
      <c r="M1672">
        <v>4.1590575299716699</v>
      </c>
      <c r="N1672">
        <v>3.9019995236038798</v>
      </c>
      <c r="O1672">
        <v>3.8507909364900099</v>
      </c>
      <c r="P1672">
        <v>3.3893867502571098</v>
      </c>
      <c r="Q1672">
        <v>2.8218677180984102</v>
      </c>
    </row>
    <row r="1673" spans="1:17">
      <c r="A1673" t="s">
        <v>4323</v>
      </c>
      <c r="B1673" s="16" t="s">
        <v>4324</v>
      </c>
      <c r="C1673">
        <v>7.5776529308588696</v>
      </c>
      <c r="D1673">
        <v>7.5448951314599997</v>
      </c>
      <c r="E1673">
        <v>7.5111119836653399</v>
      </c>
      <c r="F1673">
        <v>7.3281739612715704</v>
      </c>
      <c r="G1673">
        <v>7.1186589192248002</v>
      </c>
      <c r="H1673">
        <v>6.7077629649987003</v>
      </c>
      <c r="I1673">
        <v>7.5479065102732203</v>
      </c>
      <c r="J1673">
        <v>7.1708893408977996</v>
      </c>
      <c r="K1673">
        <v>7.4710016187127</v>
      </c>
      <c r="L1673">
        <v>7.5240491607406703</v>
      </c>
      <c r="M1673">
        <v>7.04165456373683</v>
      </c>
      <c r="N1673">
        <v>7.5629610835179397</v>
      </c>
      <c r="O1673">
        <v>7.3175454606984696</v>
      </c>
      <c r="P1673">
        <v>6.9989780827264001</v>
      </c>
      <c r="Q1673">
        <v>7.8374797051227896</v>
      </c>
    </row>
    <row r="1674" spans="1:17">
      <c r="A1674" t="s">
        <v>4325</v>
      </c>
      <c r="B1674" s="16" t="s">
        <v>4326</v>
      </c>
      <c r="C1674">
        <v>6.2380537160109402</v>
      </c>
      <c r="D1674">
        <v>6.2663873915801203</v>
      </c>
      <c r="E1674">
        <v>5.4725199049354796</v>
      </c>
      <c r="F1674">
        <v>4.6581111746450903</v>
      </c>
      <c r="G1674">
        <v>6.0158323298688998</v>
      </c>
      <c r="H1674">
        <v>4.9634301213382797</v>
      </c>
      <c r="I1674">
        <v>5.1886752257753797</v>
      </c>
      <c r="J1674">
        <v>4.5477957058863296</v>
      </c>
      <c r="K1674">
        <v>6.40523557489675</v>
      </c>
      <c r="L1674">
        <v>5.0592286016271197</v>
      </c>
      <c r="M1674">
        <v>5.83646315568744</v>
      </c>
      <c r="N1674">
        <v>6.0191735598337202</v>
      </c>
      <c r="O1674">
        <v>5.5096284263065902</v>
      </c>
      <c r="P1674">
        <v>5.4229483876157598</v>
      </c>
      <c r="Q1674">
        <v>7.8374797051227896</v>
      </c>
    </row>
    <row r="1675" spans="1:17">
      <c r="A1675" t="s">
        <v>4327</v>
      </c>
      <c r="B1675" s="16" t="e">
        <v>#N/A</v>
      </c>
      <c r="C1675">
        <v>5.62538561552046</v>
      </c>
      <c r="D1675">
        <v>5.5461893110012896</v>
      </c>
      <c r="E1675">
        <v>6.1846340324636904</v>
      </c>
      <c r="F1675">
        <v>5.9206345092620696</v>
      </c>
      <c r="G1675">
        <v>5.4158963756298002</v>
      </c>
      <c r="H1675">
        <v>5.1476173494898996</v>
      </c>
      <c r="I1675">
        <v>5.28584498120492</v>
      </c>
      <c r="J1675">
        <v>6.1626255445700204</v>
      </c>
      <c r="K1675">
        <v>5.8502292656371999</v>
      </c>
      <c r="L1675">
        <v>5.6865671756845</v>
      </c>
      <c r="M1675">
        <v>5.3498610950685297</v>
      </c>
      <c r="N1675">
        <v>4.9024877034329704</v>
      </c>
      <c r="O1675">
        <v>5.5884838182520804</v>
      </c>
      <c r="P1675">
        <v>5.2164652043888102</v>
      </c>
      <c r="Q1675">
        <v>5.09416193408443</v>
      </c>
    </row>
    <row r="1676" spans="1:17">
      <c r="A1676" t="s">
        <v>4328</v>
      </c>
      <c r="B1676" s="16" t="s">
        <v>4329</v>
      </c>
      <c r="C1676">
        <v>5.5513602268050501</v>
      </c>
      <c r="D1676">
        <v>5.5218051423872696</v>
      </c>
      <c r="E1676">
        <v>5.30798454985728</v>
      </c>
      <c r="F1676">
        <v>5.3141782898249303</v>
      </c>
      <c r="G1676">
        <v>5.91035690204746</v>
      </c>
      <c r="H1676">
        <v>4.43015569855271</v>
      </c>
      <c r="I1676">
        <v>4.8882864984054599</v>
      </c>
      <c r="J1676">
        <v>4.6702235480772103</v>
      </c>
      <c r="K1676">
        <v>5.8855780355688703</v>
      </c>
      <c r="L1676">
        <v>5.7082842090885597</v>
      </c>
      <c r="M1676">
        <v>5.56915099370043</v>
      </c>
      <c r="N1676">
        <v>5.8399741889468402</v>
      </c>
      <c r="O1676">
        <v>5.4042348522540298</v>
      </c>
      <c r="P1676">
        <v>4.7374550361106396</v>
      </c>
      <c r="Q1676">
        <v>6.6375058506955904</v>
      </c>
    </row>
    <row r="1677" spans="1:17">
      <c r="A1677" t="s">
        <v>4330</v>
      </c>
      <c r="B1677" s="16" t="s">
        <v>4331</v>
      </c>
      <c r="C1677">
        <v>8.98079876651944</v>
      </c>
      <c r="D1677">
        <v>9.0938661449301801</v>
      </c>
      <c r="E1677">
        <v>8.6809092688620506</v>
      </c>
      <c r="F1677">
        <v>8.9093009251709603</v>
      </c>
      <c r="G1677">
        <v>8.7149938523839801</v>
      </c>
      <c r="H1677">
        <v>8.3502330799213293</v>
      </c>
      <c r="I1677">
        <v>8.4675077928421096</v>
      </c>
      <c r="J1677">
        <v>8.5827447186990895</v>
      </c>
      <c r="K1677">
        <v>9.1960049991140007</v>
      </c>
      <c r="L1677">
        <v>9.6710284729681302</v>
      </c>
      <c r="M1677">
        <v>8.7168316136442296</v>
      </c>
      <c r="N1677">
        <v>8.4627399110651904</v>
      </c>
      <c r="O1677">
        <v>8.4057010987683807</v>
      </c>
      <c r="P1677">
        <v>9.2109366917692697</v>
      </c>
      <c r="Q1677">
        <v>8.7216113394761106</v>
      </c>
    </row>
    <row r="1678" spans="1:17">
      <c r="A1678" t="s">
        <v>4332</v>
      </c>
      <c r="B1678" s="16" t="s">
        <v>4333</v>
      </c>
      <c r="C1678">
        <v>10.1525306489313</v>
      </c>
      <c r="D1678">
        <v>9.9244322803899703</v>
      </c>
      <c r="E1678">
        <v>10.475862018452499</v>
      </c>
      <c r="F1678">
        <v>9.6280683081601808</v>
      </c>
      <c r="G1678">
        <v>9.9307221366266791</v>
      </c>
      <c r="H1678">
        <v>8.6357633415283193</v>
      </c>
      <c r="I1678">
        <v>9.5841738149567099</v>
      </c>
      <c r="J1678">
        <v>9.4230125158813802</v>
      </c>
      <c r="K1678">
        <v>10.3364536005645</v>
      </c>
      <c r="L1678">
        <v>10.125774754793399</v>
      </c>
      <c r="M1678">
        <v>9.4851465186719608</v>
      </c>
      <c r="N1678">
        <v>10.036789949283801</v>
      </c>
      <c r="O1678">
        <v>9.5313927062245298</v>
      </c>
      <c r="P1678">
        <v>8.8266792100215401</v>
      </c>
      <c r="Q1678">
        <v>11.540328386016601</v>
      </c>
    </row>
    <row r="1679" spans="1:17">
      <c r="A1679" t="s">
        <v>4334</v>
      </c>
      <c r="B1679" s="16" t="s">
        <v>4335</v>
      </c>
      <c r="C1679">
        <v>8.6998478503161092</v>
      </c>
      <c r="D1679">
        <v>8.6282628350160699</v>
      </c>
      <c r="E1679">
        <v>8.5967509068450791</v>
      </c>
      <c r="F1679">
        <v>8.3546754500255904</v>
      </c>
      <c r="G1679">
        <v>8.4730930061390506</v>
      </c>
      <c r="H1679">
        <v>8.7434915719627497</v>
      </c>
      <c r="I1679">
        <v>8.8666315534123399</v>
      </c>
      <c r="J1679">
        <v>8.4349478493047894</v>
      </c>
      <c r="K1679">
        <v>8.6802658652267493</v>
      </c>
      <c r="L1679">
        <v>8.5657733674801904</v>
      </c>
      <c r="M1679">
        <v>8.3401841783779798</v>
      </c>
      <c r="N1679">
        <v>8.0930061317527695</v>
      </c>
      <c r="O1679">
        <v>8.4136623289140893</v>
      </c>
      <c r="P1679">
        <v>9.1333243492355791</v>
      </c>
      <c r="Q1679">
        <v>2.8218677180984102</v>
      </c>
    </row>
    <row r="1680" spans="1:17">
      <c r="A1680" t="s">
        <v>4336</v>
      </c>
      <c r="B1680" s="16" t="s">
        <v>4337</v>
      </c>
      <c r="C1680">
        <v>4.8324495657597604</v>
      </c>
      <c r="D1680">
        <v>4.6996493033489397</v>
      </c>
      <c r="E1680">
        <v>5.3927334818754904</v>
      </c>
      <c r="F1680">
        <v>4.86534688307112</v>
      </c>
      <c r="G1680">
        <v>5.1391075523385599</v>
      </c>
      <c r="H1680">
        <v>5.4261642208015903</v>
      </c>
      <c r="I1680">
        <v>5.3167384601450198</v>
      </c>
      <c r="J1680">
        <v>5.0671121988910901</v>
      </c>
      <c r="K1680">
        <v>4.9815688211180698</v>
      </c>
      <c r="L1680">
        <v>5.28253338465999</v>
      </c>
      <c r="M1680">
        <v>4.69174350335686</v>
      </c>
      <c r="N1680">
        <v>4.4472252118161997</v>
      </c>
      <c r="O1680">
        <v>4.9059949059252101</v>
      </c>
      <c r="P1680">
        <v>4.86023234540618</v>
      </c>
      <c r="Q1680">
        <v>2.8218677180984102</v>
      </c>
    </row>
    <row r="1681" spans="1:17">
      <c r="A1681" t="s">
        <v>4338</v>
      </c>
      <c r="B1681" s="16" t="s">
        <v>4339</v>
      </c>
      <c r="C1681">
        <v>5.8673482739251597</v>
      </c>
      <c r="D1681">
        <v>5.7689580566473797</v>
      </c>
      <c r="E1681">
        <v>6.4001528211462198</v>
      </c>
      <c r="F1681">
        <v>6.1321346925860896</v>
      </c>
      <c r="G1681">
        <v>5.7479431304763704</v>
      </c>
      <c r="H1681">
        <v>4.1560374762891303</v>
      </c>
      <c r="I1681">
        <v>5.8841337137463201</v>
      </c>
      <c r="J1681">
        <v>5.6756860853158804</v>
      </c>
      <c r="K1681">
        <v>5.9369845976997899</v>
      </c>
      <c r="L1681">
        <v>5.8319238793611898</v>
      </c>
      <c r="M1681">
        <v>5.3498610950685297</v>
      </c>
      <c r="N1681">
        <v>5.7747602614263602</v>
      </c>
      <c r="O1681">
        <v>5.5691886856815396</v>
      </c>
      <c r="P1681">
        <v>5.5333174813669999</v>
      </c>
      <c r="Q1681">
        <v>7.3593062614465703</v>
      </c>
    </row>
    <row r="1682" spans="1:17">
      <c r="A1682" t="s">
        <v>4340</v>
      </c>
      <c r="B1682" s="16" t="e">
        <v>#N/A</v>
      </c>
      <c r="C1682">
        <v>7.4099128563250902</v>
      </c>
      <c r="D1682">
        <v>7.5971933550587902</v>
      </c>
      <c r="E1682">
        <v>4.96044362242744</v>
      </c>
      <c r="F1682">
        <v>5.8485946735515197</v>
      </c>
      <c r="G1682">
        <v>4.8382239915511303</v>
      </c>
      <c r="H1682">
        <v>4.5998748125578501</v>
      </c>
      <c r="I1682">
        <v>4.92982830720526</v>
      </c>
      <c r="J1682">
        <v>5.86275399486005</v>
      </c>
      <c r="K1682">
        <v>5.8855780355688703</v>
      </c>
      <c r="L1682">
        <v>7.1940415703855596</v>
      </c>
      <c r="M1682">
        <v>5.5874545404788796</v>
      </c>
      <c r="N1682">
        <v>5.7063481960642797</v>
      </c>
      <c r="O1682">
        <v>6.2600424788480797</v>
      </c>
      <c r="P1682">
        <v>6.6127103465427499</v>
      </c>
      <c r="Q1682">
        <v>5.09416193408443</v>
      </c>
    </row>
    <row r="1683" spans="1:17">
      <c r="A1683" t="s">
        <v>4341</v>
      </c>
      <c r="B1683" s="16" t="s">
        <v>4342</v>
      </c>
      <c r="C1683">
        <v>6.6641738070979804</v>
      </c>
      <c r="D1683">
        <v>6.4556086972253803</v>
      </c>
      <c r="E1683">
        <v>6.9830103020752698</v>
      </c>
      <c r="F1683">
        <v>6.9053693654613397</v>
      </c>
      <c r="G1683">
        <v>6.7821116076966099</v>
      </c>
      <c r="H1683">
        <v>6.1834628497740596</v>
      </c>
      <c r="I1683">
        <v>6.6827849385407099</v>
      </c>
      <c r="J1683">
        <v>6.2007006023616098</v>
      </c>
      <c r="K1683">
        <v>6.7185720740311599</v>
      </c>
      <c r="L1683">
        <v>6.8248013790819604</v>
      </c>
      <c r="M1683">
        <v>6.5491988163808497</v>
      </c>
      <c r="N1683">
        <v>7.1033865969873</v>
      </c>
      <c r="O1683">
        <v>6.90712985101651</v>
      </c>
      <c r="P1683">
        <v>5.6022656228975496</v>
      </c>
      <c r="Q1683">
        <v>8.2978683598244807</v>
      </c>
    </row>
    <row r="1684" spans="1:17">
      <c r="A1684" t="s">
        <v>4343</v>
      </c>
      <c r="B1684" s="16" t="s">
        <v>4344</v>
      </c>
      <c r="C1684">
        <v>4.99547094075474</v>
      </c>
      <c r="D1684">
        <v>4.8302002317971402</v>
      </c>
      <c r="E1684">
        <v>4.7104489803388701</v>
      </c>
      <c r="F1684">
        <v>4.5644600677645304</v>
      </c>
      <c r="G1684">
        <v>4.37414671474383</v>
      </c>
      <c r="H1684">
        <v>5.60924398810252</v>
      </c>
      <c r="I1684">
        <v>5.1546550765941603</v>
      </c>
      <c r="J1684">
        <v>5.1228960162245301</v>
      </c>
      <c r="K1684">
        <v>4.1419680287536398</v>
      </c>
      <c r="L1684">
        <v>4.5026429490879796</v>
      </c>
      <c r="M1684">
        <v>4.7613190738105597</v>
      </c>
      <c r="N1684">
        <v>4.72039054531127</v>
      </c>
      <c r="O1684">
        <v>4.9681956947275898</v>
      </c>
      <c r="P1684">
        <v>5.3840883141759397</v>
      </c>
      <c r="Q1684">
        <v>2.8218677180984102</v>
      </c>
    </row>
    <row r="1685" spans="1:17">
      <c r="A1685" t="s">
        <v>4345</v>
      </c>
      <c r="B1685" s="16" t="s">
        <v>4346</v>
      </c>
      <c r="C1685">
        <v>5.44603397655621</v>
      </c>
      <c r="D1685">
        <v>5.1573505347490602</v>
      </c>
      <c r="E1685">
        <v>4.3969712788901898</v>
      </c>
      <c r="F1685">
        <v>4.8265290176055897</v>
      </c>
      <c r="G1685">
        <v>5.1001215892442602</v>
      </c>
      <c r="H1685">
        <v>4.8818202206169596</v>
      </c>
      <c r="I1685">
        <v>5.1886752257753797</v>
      </c>
      <c r="J1685">
        <v>4.8166378297689096</v>
      </c>
      <c r="K1685">
        <v>5.3619579291262198</v>
      </c>
      <c r="L1685">
        <v>5.31160411377655</v>
      </c>
      <c r="M1685">
        <v>5.305907987925</v>
      </c>
      <c r="N1685">
        <v>5.4503318971003596</v>
      </c>
      <c r="O1685">
        <v>5.5096284263065902</v>
      </c>
      <c r="P1685">
        <v>4.86023234540618</v>
      </c>
      <c r="Q1685">
        <v>2.8218677180984102</v>
      </c>
    </row>
    <row r="1686" spans="1:17">
      <c r="A1686" t="s">
        <v>4347</v>
      </c>
      <c r="B1686" s="16" t="s">
        <v>928</v>
      </c>
      <c r="C1686">
        <v>7.2736378812628697</v>
      </c>
      <c r="D1686">
        <v>7.1449278423562896</v>
      </c>
      <c r="E1686">
        <v>8.1240957126821698</v>
      </c>
      <c r="F1686">
        <v>7.0070440488476997</v>
      </c>
      <c r="G1686">
        <v>7.3910775129397202</v>
      </c>
      <c r="H1686">
        <v>6.7737121995988696</v>
      </c>
      <c r="I1686">
        <v>6.9549782519563799</v>
      </c>
      <c r="J1686">
        <v>8.0502205947457703</v>
      </c>
      <c r="K1686">
        <v>7.5106431592993799</v>
      </c>
      <c r="L1686">
        <v>7.1321590078153996</v>
      </c>
      <c r="M1686">
        <v>6.9405014020759301</v>
      </c>
      <c r="N1686">
        <v>7.06801230014318</v>
      </c>
      <c r="O1686">
        <v>7.2359448050440296</v>
      </c>
      <c r="P1686">
        <v>6.4928410672808097</v>
      </c>
      <c r="Q1686">
        <v>8.8614637697687808</v>
      </c>
    </row>
    <row r="1687" spans="1:17">
      <c r="A1687" t="s">
        <v>4348</v>
      </c>
      <c r="B1687" s="16" t="s">
        <v>4349</v>
      </c>
      <c r="C1687">
        <v>6.6982945460832397</v>
      </c>
      <c r="D1687">
        <v>6.7922390863801096</v>
      </c>
      <c r="E1687">
        <v>6.4200101908932998</v>
      </c>
      <c r="F1687">
        <v>6.72798919168656</v>
      </c>
      <c r="G1687">
        <v>6.64536989626367</v>
      </c>
      <c r="H1687">
        <v>7.3206963756748999</v>
      </c>
      <c r="I1687">
        <v>7.1672811779998904</v>
      </c>
      <c r="J1687">
        <v>7.0449023185390702</v>
      </c>
      <c r="K1687">
        <v>6.9426125990962504</v>
      </c>
      <c r="L1687">
        <v>6.5796693472259404</v>
      </c>
      <c r="M1687">
        <v>6.8011855940232602</v>
      </c>
      <c r="N1687">
        <v>6.4915946587896398</v>
      </c>
      <c r="O1687">
        <v>6.9295794887408402</v>
      </c>
      <c r="P1687">
        <v>7.5016343753046</v>
      </c>
      <c r="Q1687">
        <v>2.8218677180984102</v>
      </c>
    </row>
    <row r="1688" spans="1:17">
      <c r="A1688" t="s">
        <v>4350</v>
      </c>
      <c r="B1688" s="16" t="s">
        <v>4351</v>
      </c>
      <c r="C1688">
        <v>5.1056188094586403</v>
      </c>
      <c r="D1688">
        <v>5.09137122556535</v>
      </c>
      <c r="E1688">
        <v>5.1699772735735099</v>
      </c>
      <c r="F1688">
        <v>4.2284225029819602</v>
      </c>
      <c r="G1688">
        <v>4.4429501088137897</v>
      </c>
      <c r="H1688">
        <v>5.3395340803022098</v>
      </c>
      <c r="I1688">
        <v>5.4054102752163304</v>
      </c>
      <c r="J1688">
        <v>4.4586654922886897</v>
      </c>
      <c r="K1688">
        <v>4.7603034491719001</v>
      </c>
      <c r="L1688">
        <v>4.9123550275731303</v>
      </c>
      <c r="M1688">
        <v>4.7613190738105597</v>
      </c>
      <c r="N1688">
        <v>4.5639913292833096</v>
      </c>
      <c r="O1688">
        <v>5.0562650436270502</v>
      </c>
      <c r="P1688">
        <v>4.86023234540618</v>
      </c>
      <c r="Q1688">
        <v>2.8218677180984102</v>
      </c>
    </row>
    <row r="1689" spans="1:17">
      <c r="A1689" t="s">
        <v>4352</v>
      </c>
      <c r="B1689" s="16" t="e">
        <v>#N/A</v>
      </c>
      <c r="C1689">
        <v>6.0909271146733497</v>
      </c>
      <c r="D1689">
        <v>5.9609864132494002</v>
      </c>
      <c r="E1689">
        <v>5.4332085476316498</v>
      </c>
      <c r="F1689">
        <v>5.7529944155534603</v>
      </c>
      <c r="G1689">
        <v>5.6721004826633701</v>
      </c>
      <c r="H1689">
        <v>6.0289964067317099</v>
      </c>
      <c r="I1689">
        <v>6.3017290020185603</v>
      </c>
      <c r="J1689">
        <v>5.76383742325923</v>
      </c>
      <c r="K1689">
        <v>5.9702391863381203</v>
      </c>
      <c r="L1689">
        <v>5.79191555479931</v>
      </c>
      <c r="M1689">
        <v>5.9807945513988896</v>
      </c>
      <c r="N1689">
        <v>6.3656132514015002</v>
      </c>
      <c r="O1689">
        <v>6.2952160533026804</v>
      </c>
      <c r="P1689">
        <v>6.217780089303</v>
      </c>
      <c r="Q1689">
        <v>5.09416193408443</v>
      </c>
    </row>
    <row r="1690" spans="1:17">
      <c r="A1690" t="s">
        <v>4353</v>
      </c>
      <c r="B1690" s="16" t="e">
        <v>#N/A</v>
      </c>
      <c r="C1690">
        <v>3.5040133865677898</v>
      </c>
      <c r="D1690">
        <v>4.0407231514856203</v>
      </c>
      <c r="E1690">
        <v>4.2015349465393896</v>
      </c>
      <c r="F1690">
        <v>3.4706286095040801</v>
      </c>
      <c r="G1690">
        <v>3.33407035458014</v>
      </c>
      <c r="H1690">
        <v>3.65660975244205</v>
      </c>
      <c r="I1690">
        <v>4.49496154099739</v>
      </c>
      <c r="J1690">
        <v>3.2517770676889399</v>
      </c>
      <c r="K1690">
        <v>3.8204461843508501</v>
      </c>
      <c r="L1690">
        <v>4.1211419556762898</v>
      </c>
      <c r="M1690">
        <v>3.5380814202985702</v>
      </c>
      <c r="N1690">
        <v>3.79229116939824</v>
      </c>
      <c r="O1690">
        <v>3.42420286852819</v>
      </c>
      <c r="P1690">
        <v>3.7927642367557501</v>
      </c>
      <c r="Q1690">
        <v>5.09416193408443</v>
      </c>
    </row>
    <row r="1691" spans="1:17">
      <c r="A1691" t="s">
        <v>4354</v>
      </c>
      <c r="B1691" s="16" t="e">
        <v>#N/A</v>
      </c>
      <c r="C1691">
        <v>2.8218677180984102</v>
      </c>
      <c r="D1691">
        <v>2.8218677180984102</v>
      </c>
      <c r="E1691">
        <v>2.8218677180984102</v>
      </c>
      <c r="F1691">
        <v>3.4706286095040801</v>
      </c>
      <c r="G1691">
        <v>3.33407035458014</v>
      </c>
      <c r="H1691">
        <v>2.8218677180984102</v>
      </c>
      <c r="I1691">
        <v>3.5089935751222501</v>
      </c>
      <c r="J1691">
        <v>3.4276433730071201</v>
      </c>
      <c r="K1691">
        <v>3.27554212654834</v>
      </c>
      <c r="L1691">
        <v>3.4877558895723499</v>
      </c>
      <c r="M1691">
        <v>3.4086250003018401</v>
      </c>
      <c r="N1691">
        <v>2.8218677180984102</v>
      </c>
      <c r="O1691">
        <v>3.42420286852819</v>
      </c>
      <c r="P1691">
        <v>3.3893867502571098</v>
      </c>
      <c r="Q1691">
        <v>2.8218677180984102</v>
      </c>
    </row>
    <row r="1692" spans="1:17">
      <c r="A1692" t="s">
        <v>4355</v>
      </c>
      <c r="B1692" s="16" t="s">
        <v>4356</v>
      </c>
      <c r="C1692">
        <v>6.1416886309143299</v>
      </c>
      <c r="D1692">
        <v>5.9246275129003996</v>
      </c>
      <c r="E1692">
        <v>5.90213374864478</v>
      </c>
      <c r="F1692">
        <v>6.4669918415543304</v>
      </c>
      <c r="G1692">
        <v>6.3731052938135697</v>
      </c>
      <c r="H1692">
        <v>7.7103035834904796</v>
      </c>
      <c r="I1692">
        <v>6.6477658559454804</v>
      </c>
      <c r="J1692">
        <v>6.7020132302250701</v>
      </c>
      <c r="K1692">
        <v>6.3808592862911402</v>
      </c>
      <c r="L1692">
        <v>6.28349182675138</v>
      </c>
      <c r="M1692">
        <v>7.0351285415578602</v>
      </c>
      <c r="N1692">
        <v>6.9368440474839899</v>
      </c>
      <c r="O1692">
        <v>7.00196929459113</v>
      </c>
      <c r="P1692">
        <v>7.1867625795696704</v>
      </c>
      <c r="Q1692">
        <v>2.8218677180984102</v>
      </c>
    </row>
    <row r="1693" spans="1:17">
      <c r="A1693" t="s">
        <v>4357</v>
      </c>
      <c r="B1693" s="16" t="s">
        <v>4358</v>
      </c>
      <c r="C1693">
        <v>5.0699158884914599</v>
      </c>
      <c r="D1693">
        <v>5.2802736384566202</v>
      </c>
      <c r="E1693">
        <v>5.30798454985728</v>
      </c>
      <c r="F1693">
        <v>4.9396319138350204</v>
      </c>
      <c r="G1693">
        <v>4.975741795846</v>
      </c>
      <c r="H1693">
        <v>5.9157356088873199</v>
      </c>
      <c r="I1693">
        <v>5.5671653310128599</v>
      </c>
      <c r="J1693">
        <v>5.1764314620679004</v>
      </c>
      <c r="K1693">
        <v>5.4363438608835697</v>
      </c>
      <c r="L1693">
        <v>5.5961317021786998</v>
      </c>
      <c r="M1693">
        <v>5.1647442944921202</v>
      </c>
      <c r="N1693">
        <v>5.4781829866836604</v>
      </c>
      <c r="O1693">
        <v>5.1118655635160302</v>
      </c>
      <c r="P1693">
        <v>4.7374550361106396</v>
      </c>
      <c r="Q1693">
        <v>5.09416193408443</v>
      </c>
    </row>
    <row r="1694" spans="1:17">
      <c r="A1694" t="s">
        <v>4359</v>
      </c>
      <c r="B1694" s="16" t="s">
        <v>4360</v>
      </c>
      <c r="C1694">
        <v>3.8862082974622001</v>
      </c>
      <c r="D1694">
        <v>3.7545556144430101</v>
      </c>
      <c r="E1694">
        <v>4.0887687455453801</v>
      </c>
      <c r="F1694">
        <v>4.0892058755412499</v>
      </c>
      <c r="G1694">
        <v>4.2225520177193703</v>
      </c>
      <c r="H1694">
        <v>3.7814594184883799</v>
      </c>
      <c r="I1694">
        <v>3.6595800418069002</v>
      </c>
      <c r="J1694">
        <v>3.5611359966351301</v>
      </c>
      <c r="K1694">
        <v>4.9815688211180698</v>
      </c>
      <c r="L1694">
        <v>4.5026429490879796</v>
      </c>
      <c r="M1694">
        <v>4.2669672077812901</v>
      </c>
      <c r="N1694">
        <v>4.1706164353931596</v>
      </c>
      <c r="O1694">
        <v>3.6677309644704801</v>
      </c>
      <c r="P1694">
        <v>4.3630835021106398</v>
      </c>
      <c r="Q1694">
        <v>2.8218677180984102</v>
      </c>
    </row>
    <row r="1695" spans="1:17">
      <c r="A1695" t="s">
        <v>4361</v>
      </c>
      <c r="B1695" s="16" t="s">
        <v>4362</v>
      </c>
      <c r="C1695">
        <v>9.6292241447852902</v>
      </c>
      <c r="D1695">
        <v>9.6651045757263692</v>
      </c>
      <c r="E1695">
        <v>8.9622371735087398</v>
      </c>
      <c r="F1695">
        <v>9.3005797071951193</v>
      </c>
      <c r="G1695">
        <v>9.4086522779629806</v>
      </c>
      <c r="H1695">
        <v>9.3677966429424906</v>
      </c>
      <c r="I1695">
        <v>9.7301499177061306</v>
      </c>
      <c r="J1695">
        <v>9.1192836250586193</v>
      </c>
      <c r="K1695">
        <v>9.8575971428738693</v>
      </c>
      <c r="L1695">
        <v>9.4180729821975007</v>
      </c>
      <c r="M1695">
        <v>9.3722142285325294</v>
      </c>
      <c r="N1695">
        <v>8.9700884850748501</v>
      </c>
      <c r="O1695">
        <v>9.3635063851512292</v>
      </c>
      <c r="P1695">
        <v>9.6889207977819893</v>
      </c>
      <c r="Q1695">
        <v>8.1958182219819093</v>
      </c>
    </row>
    <row r="1696" spans="1:17">
      <c r="A1696" t="s">
        <v>4363</v>
      </c>
      <c r="B1696" s="16" t="s">
        <v>4364</v>
      </c>
      <c r="C1696">
        <v>3.3064422771203601</v>
      </c>
      <c r="D1696">
        <v>3.4870161193063098</v>
      </c>
      <c r="E1696">
        <v>4.2015349465393896</v>
      </c>
      <c r="F1696">
        <v>3.7319397910766599</v>
      </c>
      <c r="G1696">
        <v>4.0460446887748596</v>
      </c>
      <c r="H1696">
        <v>3.50653555504317</v>
      </c>
      <c r="I1696">
        <v>3.5089935751222501</v>
      </c>
      <c r="J1696">
        <v>3.93564812262216</v>
      </c>
      <c r="K1696">
        <v>3.91162951239331</v>
      </c>
      <c r="L1696">
        <v>3.8614614459532302</v>
      </c>
      <c r="M1696">
        <v>3.4086250003018401</v>
      </c>
      <c r="N1696">
        <v>3.9019995236038798</v>
      </c>
      <c r="O1696">
        <v>4.0696565081197198</v>
      </c>
      <c r="P1696">
        <v>3.3893867502571098</v>
      </c>
      <c r="Q1696">
        <v>2.8218677180984102</v>
      </c>
    </row>
    <row r="1697" spans="1:17">
      <c r="A1697" t="s">
        <v>4365</v>
      </c>
      <c r="B1697" s="16" t="s">
        <v>4366</v>
      </c>
      <c r="C1697">
        <v>4.6454443926476303</v>
      </c>
      <c r="D1697">
        <v>4.8708919623886802</v>
      </c>
      <c r="E1697">
        <v>4.0887687455453801</v>
      </c>
      <c r="F1697">
        <v>4.1611154638698196</v>
      </c>
      <c r="G1697">
        <v>4.5079198595814196</v>
      </c>
      <c r="H1697">
        <v>4.43015569855271</v>
      </c>
      <c r="I1697">
        <v>5.0091235034862898</v>
      </c>
      <c r="J1697">
        <v>3.4276433730071201</v>
      </c>
      <c r="K1697">
        <v>4.67705685303679</v>
      </c>
      <c r="L1697">
        <v>4.8321653561327897</v>
      </c>
      <c r="M1697">
        <v>4.4113157068760698</v>
      </c>
      <c r="N1697">
        <v>4.3174573962368399</v>
      </c>
      <c r="O1697">
        <v>4.69890729297832</v>
      </c>
      <c r="P1697">
        <v>3.7927642367557501</v>
      </c>
      <c r="Q1697">
        <v>6.2843132996066204</v>
      </c>
    </row>
    <row r="1698" spans="1:17">
      <c r="A1698" t="s">
        <v>4367</v>
      </c>
      <c r="B1698" s="16" t="e">
        <v>#N/A</v>
      </c>
      <c r="C1698">
        <v>4.2263167103073602</v>
      </c>
      <c r="D1698">
        <v>3.7545556144430101</v>
      </c>
      <c r="E1698">
        <v>4.0887687455453801</v>
      </c>
      <c r="F1698">
        <v>4.2284225029819602</v>
      </c>
      <c r="G1698">
        <v>4.3009286659846602</v>
      </c>
      <c r="H1698">
        <v>4.07504641393726</v>
      </c>
      <c r="I1698">
        <v>4.4354937019020104</v>
      </c>
      <c r="J1698">
        <v>4.589987956211</v>
      </c>
      <c r="K1698">
        <v>4.6332418030731697</v>
      </c>
      <c r="L1698">
        <v>4.3892426656840904</v>
      </c>
      <c r="M1698">
        <v>4.4113157068760698</v>
      </c>
      <c r="N1698">
        <v>4.3841781814921204</v>
      </c>
      <c r="O1698">
        <v>3.8507909364900099</v>
      </c>
      <c r="P1698">
        <v>4.2713440848041202</v>
      </c>
      <c r="Q1698">
        <v>6.2843132996066204</v>
      </c>
    </row>
    <row r="1699" spans="1:17">
      <c r="A1699" t="s">
        <v>4368</v>
      </c>
      <c r="B1699" s="16" t="s">
        <v>4369</v>
      </c>
      <c r="C1699">
        <v>7.5654219318715104</v>
      </c>
      <c r="D1699">
        <v>7.3418416264102397</v>
      </c>
      <c r="E1699">
        <v>7.5018753045837103</v>
      </c>
      <c r="F1699">
        <v>7.8308268179911398</v>
      </c>
      <c r="G1699">
        <v>7.52429672556746</v>
      </c>
      <c r="H1699">
        <v>7.4867847692455003</v>
      </c>
      <c r="I1699">
        <v>7.6804239359659299</v>
      </c>
      <c r="J1699">
        <v>7.7570288350264498</v>
      </c>
      <c r="K1699">
        <v>7.7327667258679904</v>
      </c>
      <c r="L1699">
        <v>7.62287817002548</v>
      </c>
      <c r="M1699">
        <v>7.4522447248468104</v>
      </c>
      <c r="N1699">
        <v>7.4090932684121098</v>
      </c>
      <c r="O1699">
        <v>7.4883071669573802</v>
      </c>
      <c r="P1699">
        <v>7.78178590968332</v>
      </c>
      <c r="Q1699">
        <v>7.1565710053807701</v>
      </c>
    </row>
    <row r="1700" spans="1:17">
      <c r="A1700" t="s">
        <v>4370</v>
      </c>
      <c r="B1700" s="16" t="s">
        <v>4371</v>
      </c>
      <c r="C1700">
        <v>5.60114838253069</v>
      </c>
      <c r="D1700">
        <v>5.5461893110012896</v>
      </c>
      <c r="E1700">
        <v>5.0160351149716202</v>
      </c>
      <c r="F1700">
        <v>4.9396319138350204</v>
      </c>
      <c r="G1700">
        <v>5.4468377703358204</v>
      </c>
      <c r="H1700">
        <v>5.60924398810252</v>
      </c>
      <c r="I1700">
        <v>5.0838905074171503</v>
      </c>
      <c r="J1700">
        <v>5.4594104056423802</v>
      </c>
      <c r="K1700">
        <v>4.7193737720337401</v>
      </c>
      <c r="L1700">
        <v>4.7901010708768101</v>
      </c>
      <c r="M1700">
        <v>4.8589754271137497</v>
      </c>
      <c r="N1700">
        <v>5.2042740237952296</v>
      </c>
      <c r="O1700">
        <v>5.35969092477659</v>
      </c>
      <c r="P1700">
        <v>5.9034342564919404</v>
      </c>
      <c r="Q1700">
        <v>2.8218677180984102</v>
      </c>
    </row>
    <row r="1701" spans="1:17">
      <c r="A1701" t="s">
        <v>4372</v>
      </c>
      <c r="B1701" s="16" t="s">
        <v>4373</v>
      </c>
      <c r="C1701">
        <v>3.3064422771203601</v>
      </c>
      <c r="D1701">
        <v>2.8218677180984102</v>
      </c>
      <c r="E1701">
        <v>3.6381873987360902</v>
      </c>
      <c r="F1701">
        <v>3.6131889974304401</v>
      </c>
      <c r="G1701">
        <v>3.8309652426265099</v>
      </c>
      <c r="H1701">
        <v>3.30825032505737</v>
      </c>
      <c r="I1701">
        <v>3.6595800418069002</v>
      </c>
      <c r="J1701">
        <v>3.8565114723405598</v>
      </c>
      <c r="K1701">
        <v>3.4608708703561399</v>
      </c>
      <c r="L1701">
        <v>3.29479214013883</v>
      </c>
      <c r="M1701">
        <v>3.6461416973015899</v>
      </c>
      <c r="N1701">
        <v>3.79229116939824</v>
      </c>
      <c r="O1701">
        <v>2.8218677180984102</v>
      </c>
      <c r="P1701">
        <v>2.8218677180984102</v>
      </c>
      <c r="Q1701">
        <v>5.09416193408443</v>
      </c>
    </row>
    <row r="1702" spans="1:17">
      <c r="A1702" t="s">
        <v>4374</v>
      </c>
      <c r="B1702" s="16" t="e">
        <v>#N/A</v>
      </c>
      <c r="C1702">
        <v>5.6726238351308904</v>
      </c>
      <c r="D1702">
        <v>5.3929301417275104</v>
      </c>
      <c r="E1702">
        <v>5.72015689123982</v>
      </c>
      <c r="F1702">
        <v>5.3141782898249303</v>
      </c>
      <c r="G1702">
        <v>5.4770951667621199</v>
      </c>
      <c r="H1702">
        <v>4.9634301213382797</v>
      </c>
      <c r="I1702">
        <v>5.5671653310128599</v>
      </c>
      <c r="J1702">
        <v>5.6387979837976996</v>
      </c>
      <c r="K1702">
        <v>5.8855780355688703</v>
      </c>
      <c r="L1702">
        <v>5.9086648783778699</v>
      </c>
      <c r="M1702">
        <v>5.9104836449302596</v>
      </c>
      <c r="N1702">
        <v>5.4219024728581404</v>
      </c>
      <c r="O1702">
        <v>5.6448044448004904</v>
      </c>
      <c r="P1702">
        <v>5.6022656228975496</v>
      </c>
      <c r="Q1702">
        <v>6.2843132996066204</v>
      </c>
    </row>
    <row r="1703" spans="1:17">
      <c r="A1703" t="s">
        <v>4375</v>
      </c>
      <c r="B1703" s="16" t="s">
        <v>4376</v>
      </c>
      <c r="C1703">
        <v>4.1513583524311999</v>
      </c>
      <c r="D1703">
        <v>3.6330127529723502</v>
      </c>
      <c r="E1703">
        <v>4.2015349465393896</v>
      </c>
      <c r="F1703">
        <v>3.2825265482838799</v>
      </c>
      <c r="G1703">
        <v>3.9446609719593901</v>
      </c>
      <c r="H1703">
        <v>3.50653555504317</v>
      </c>
      <c r="I1703">
        <v>3.6595800418069002</v>
      </c>
      <c r="J1703">
        <v>3.6724961835054399</v>
      </c>
      <c r="K1703">
        <v>3.7184612093777498</v>
      </c>
      <c r="L1703">
        <v>3.6339073669181099</v>
      </c>
      <c r="M1703">
        <v>3.4086250003018401</v>
      </c>
      <c r="N1703">
        <v>3.5144020463037902</v>
      </c>
      <c r="O1703">
        <v>3.6677309644704801</v>
      </c>
      <c r="P1703">
        <v>3.7927642367557501</v>
      </c>
      <c r="Q1703">
        <v>2.8218677180984102</v>
      </c>
    </row>
    <row r="1704" spans="1:17">
      <c r="A1704" t="s">
        <v>4377</v>
      </c>
      <c r="B1704" s="16" t="e">
        <v>#N/A</v>
      </c>
      <c r="C1704">
        <v>4.6948835100102002</v>
      </c>
      <c r="D1704">
        <v>4.7881665373273803</v>
      </c>
      <c r="E1704">
        <v>3.6381873987360902</v>
      </c>
      <c r="F1704">
        <v>4.7023883921396203</v>
      </c>
      <c r="G1704">
        <v>4.6281296811809298</v>
      </c>
      <c r="H1704">
        <v>4.8818202206169596</v>
      </c>
      <c r="I1704">
        <v>5.0091235034862898</v>
      </c>
      <c r="J1704">
        <v>5.0088657953609399</v>
      </c>
      <c r="K1704">
        <v>5.6991521110608296</v>
      </c>
      <c r="L1704">
        <v>5.7714733083332499</v>
      </c>
      <c r="M1704">
        <v>4.8272493834176604</v>
      </c>
      <c r="N1704">
        <v>5.2701073739484503</v>
      </c>
      <c r="O1704">
        <v>4.4501242258791596</v>
      </c>
      <c r="P1704">
        <v>5.4975049655279902</v>
      </c>
      <c r="Q1704">
        <v>5.09416193408443</v>
      </c>
    </row>
    <row r="1705" spans="1:17">
      <c r="A1705" t="s">
        <v>4378</v>
      </c>
      <c r="B1705" s="16" t="s">
        <v>4379</v>
      </c>
      <c r="C1705">
        <v>7.37528481659107</v>
      </c>
      <c r="D1705">
        <v>7.2136093630525302</v>
      </c>
      <c r="E1705">
        <v>7.7325473351494098</v>
      </c>
      <c r="F1705">
        <v>8.2133225248781496</v>
      </c>
      <c r="G1705">
        <v>7.6067136979865699</v>
      </c>
      <c r="H1705">
        <v>8.7270078898687</v>
      </c>
      <c r="I1705">
        <v>7.6861669603676397</v>
      </c>
      <c r="J1705">
        <v>8.0707446288144897</v>
      </c>
      <c r="K1705">
        <v>7.4302363131994102</v>
      </c>
      <c r="L1705">
        <v>7.8317019401073997</v>
      </c>
      <c r="M1705">
        <v>8.4072572250972506</v>
      </c>
      <c r="N1705">
        <v>8.1782459188470593</v>
      </c>
      <c r="O1705">
        <v>8.0718031023560606</v>
      </c>
      <c r="P1705">
        <v>8.1002339481610708</v>
      </c>
      <c r="Q1705">
        <v>5.81282804418474</v>
      </c>
    </row>
    <row r="1706" spans="1:17">
      <c r="A1706" t="s">
        <v>4380</v>
      </c>
      <c r="B1706" s="16" t="s">
        <v>4381</v>
      </c>
      <c r="C1706">
        <v>6.7748786480461201</v>
      </c>
      <c r="D1706">
        <v>7.0310957889452697</v>
      </c>
      <c r="E1706">
        <v>6.5696259509985699</v>
      </c>
      <c r="F1706">
        <v>7.1692821971563703</v>
      </c>
      <c r="G1706">
        <v>6.72157228308612</v>
      </c>
      <c r="H1706">
        <v>7.8640556763311302</v>
      </c>
      <c r="I1706">
        <v>7.0999446418427796</v>
      </c>
      <c r="J1706">
        <v>7.3608922044083904</v>
      </c>
      <c r="K1706">
        <v>7.0465945306725999</v>
      </c>
      <c r="L1706">
        <v>7.2749973962356496</v>
      </c>
      <c r="M1706">
        <v>7.1361418404393699</v>
      </c>
      <c r="N1706">
        <v>6.9269991755545401</v>
      </c>
      <c r="O1706">
        <v>7.0229922112836203</v>
      </c>
      <c r="P1706">
        <v>7.6994680456008098</v>
      </c>
      <c r="Q1706">
        <v>5.09416193408443</v>
      </c>
    </row>
    <row r="1707" spans="1:17">
      <c r="A1707" t="s">
        <v>4382</v>
      </c>
      <c r="B1707" s="16" t="s">
        <v>4383</v>
      </c>
      <c r="C1707">
        <v>5.2710534670525604</v>
      </c>
      <c r="D1707">
        <v>4.9486052131722396</v>
      </c>
      <c r="E1707">
        <v>3.8152982058547602</v>
      </c>
      <c r="F1707">
        <v>3.8353454241230298</v>
      </c>
      <c r="G1707">
        <v>2.8218677180984102</v>
      </c>
      <c r="H1707">
        <v>3.30825032505737</v>
      </c>
      <c r="I1707">
        <v>4.6056600831029897</v>
      </c>
      <c r="J1707">
        <v>2.8218677180984102</v>
      </c>
      <c r="K1707">
        <v>5.6790613626604003</v>
      </c>
      <c r="L1707">
        <v>5.3952544827186699</v>
      </c>
      <c r="M1707">
        <v>4.10067942601317</v>
      </c>
      <c r="N1707">
        <v>3.9019995236038798</v>
      </c>
      <c r="O1707">
        <v>3.5569664057961599</v>
      </c>
      <c r="P1707">
        <v>3.3893867502571098</v>
      </c>
      <c r="Q1707">
        <v>5.09416193408443</v>
      </c>
    </row>
    <row r="1708" spans="1:17">
      <c r="A1708" t="s">
        <v>4384</v>
      </c>
      <c r="B1708" s="16" t="s">
        <v>4385</v>
      </c>
      <c r="C1708">
        <v>5.7841390782753797</v>
      </c>
      <c r="D1708">
        <v>5.9429245670536996</v>
      </c>
      <c r="E1708">
        <v>5.6194037323530299</v>
      </c>
      <c r="F1708">
        <v>6.1169449946656096</v>
      </c>
      <c r="G1708">
        <v>6.0360109043049102</v>
      </c>
      <c r="H1708">
        <v>6.9645120930522904</v>
      </c>
      <c r="I1708">
        <v>6.3017290020185603</v>
      </c>
      <c r="J1708">
        <v>6.3770998606948002</v>
      </c>
      <c r="K1708">
        <v>6.2251059939957996</v>
      </c>
      <c r="L1708">
        <v>6.4328399879020504</v>
      </c>
      <c r="M1708">
        <v>6.5119724006223398</v>
      </c>
      <c r="N1708">
        <v>6.2111450879834704</v>
      </c>
      <c r="O1708">
        <v>6.2600424788480797</v>
      </c>
      <c r="P1708">
        <v>6.8677578490009701</v>
      </c>
      <c r="Q1708">
        <v>2.8218677180984102</v>
      </c>
    </row>
    <row r="1709" spans="1:17">
      <c r="A1709" t="s">
        <v>4386</v>
      </c>
      <c r="B1709" s="16" t="s">
        <v>4387</v>
      </c>
      <c r="C1709">
        <v>5.4183879182099801</v>
      </c>
      <c r="D1709">
        <v>4.8302002317971402</v>
      </c>
      <c r="E1709">
        <v>5.2635360024135203</v>
      </c>
      <c r="F1709">
        <v>4.5644600677645304</v>
      </c>
      <c r="G1709">
        <v>5.2845830866371397</v>
      </c>
      <c r="H1709">
        <v>2.8218677180984102</v>
      </c>
      <c r="I1709">
        <v>5.2218518540004704</v>
      </c>
      <c r="J1709">
        <v>4.6307624373210201</v>
      </c>
      <c r="K1709">
        <v>5.4602654674947297</v>
      </c>
      <c r="L1709">
        <v>5.0935145615262796</v>
      </c>
      <c r="M1709">
        <v>4.8899346368581904</v>
      </c>
      <c r="N1709">
        <v>4.3841781814921204</v>
      </c>
      <c r="O1709">
        <v>5.0562650436270502</v>
      </c>
      <c r="P1709">
        <v>3.3893867502571098</v>
      </c>
      <c r="Q1709">
        <v>7.1565710053807701</v>
      </c>
    </row>
    <row r="1710" spans="1:17">
      <c r="A1710" t="s">
        <v>4388</v>
      </c>
      <c r="B1710" s="16" t="s">
        <v>90</v>
      </c>
      <c r="C1710">
        <v>7.9463175135047797</v>
      </c>
      <c r="D1710">
        <v>8.1300453564393393</v>
      </c>
      <c r="E1710">
        <v>9.1152481907744995</v>
      </c>
      <c r="F1710">
        <v>8.5660079995508394</v>
      </c>
      <c r="G1710">
        <v>8.5754548056703008</v>
      </c>
      <c r="H1710">
        <v>8.9704952338163295</v>
      </c>
      <c r="I1710">
        <v>8.3017161076408001</v>
      </c>
      <c r="J1710">
        <v>9.8101439228120899</v>
      </c>
      <c r="K1710">
        <v>7.8477217694945702</v>
      </c>
      <c r="L1710">
        <v>7.9348311061702796</v>
      </c>
      <c r="M1710">
        <v>8.6459786074173799</v>
      </c>
      <c r="N1710">
        <v>8.3423491925290403</v>
      </c>
      <c r="O1710">
        <v>9.1593411017577608</v>
      </c>
      <c r="P1710">
        <v>8.9187828805262299</v>
      </c>
      <c r="Q1710">
        <v>7.5369478347710803</v>
      </c>
    </row>
    <row r="1711" spans="1:17">
      <c r="A1711" t="s">
        <v>4389</v>
      </c>
      <c r="B1711" s="16" t="s">
        <v>4390</v>
      </c>
      <c r="C1711">
        <v>7.5343816153612604</v>
      </c>
      <c r="D1711">
        <v>7.6085614680799303</v>
      </c>
      <c r="E1711">
        <v>7.7560363072709002</v>
      </c>
      <c r="F1711">
        <v>7.2950960495096098</v>
      </c>
      <c r="G1711">
        <v>7.5729451690033596</v>
      </c>
      <c r="H1711">
        <v>7.0643756118801804</v>
      </c>
      <c r="I1711">
        <v>7.6688686781211901</v>
      </c>
      <c r="J1711">
        <v>7.6519313377832301</v>
      </c>
      <c r="K1711">
        <v>7.8299346334044699</v>
      </c>
      <c r="L1711">
        <v>7.4308250270779599</v>
      </c>
      <c r="M1711">
        <v>7.0610563594260096</v>
      </c>
      <c r="N1711">
        <v>6.7371334825218199</v>
      </c>
      <c r="O1711">
        <v>7.0775919508100804</v>
      </c>
      <c r="P1711">
        <v>7.7071490674832202</v>
      </c>
      <c r="Q1711">
        <v>8.6462459446333604</v>
      </c>
    </row>
    <row r="1712" spans="1:17">
      <c r="A1712" t="s">
        <v>4391</v>
      </c>
      <c r="B1712" s="16" t="e">
        <v>#N/A</v>
      </c>
      <c r="C1712">
        <v>9.3140238081711608</v>
      </c>
      <c r="D1712">
        <v>9.4889329043936108</v>
      </c>
      <c r="E1712">
        <v>9.3569436291372003</v>
      </c>
      <c r="F1712">
        <v>9.2872094319322098</v>
      </c>
      <c r="G1712">
        <v>9.3894041750920501</v>
      </c>
      <c r="H1712">
        <v>9.6280941451340603</v>
      </c>
      <c r="I1712">
        <v>9.8306881092361902</v>
      </c>
      <c r="J1712">
        <v>9.3811971635099294</v>
      </c>
      <c r="K1712">
        <v>9.7376269879819706</v>
      </c>
      <c r="L1712">
        <v>9.4859762988903</v>
      </c>
      <c r="M1712">
        <v>9.5181880757729207</v>
      </c>
      <c r="N1712">
        <v>9.0171017953585597</v>
      </c>
      <c r="O1712">
        <v>9.7784053914515692</v>
      </c>
      <c r="P1712">
        <v>10.316722326247101</v>
      </c>
      <c r="Q1712">
        <v>6.6375058506955904</v>
      </c>
    </row>
    <row r="1713" spans="1:17">
      <c r="A1713" t="s">
        <v>4392</v>
      </c>
      <c r="B1713" s="16" t="s">
        <v>4393</v>
      </c>
      <c r="C1713">
        <v>8.3181621153450909</v>
      </c>
      <c r="D1713">
        <v>8.1300453564393393</v>
      </c>
      <c r="E1713">
        <v>8.2340713989152992</v>
      </c>
      <c r="F1713">
        <v>8.39887169230078</v>
      </c>
      <c r="G1713">
        <v>7.8232101362540103</v>
      </c>
      <c r="H1713">
        <v>8.3248933877842202</v>
      </c>
      <c r="I1713">
        <v>8.1604302441202705</v>
      </c>
      <c r="J1713">
        <v>7.8589129128298802</v>
      </c>
      <c r="K1713">
        <v>8.0456141310685805</v>
      </c>
      <c r="L1713">
        <v>8.4118492112948093</v>
      </c>
      <c r="M1713">
        <v>8.5669574027706599</v>
      </c>
      <c r="N1713">
        <v>8.6263454454071198</v>
      </c>
      <c r="O1713">
        <v>8.1753492709388809</v>
      </c>
      <c r="P1713">
        <v>7.5790440883133003</v>
      </c>
      <c r="Q1713">
        <v>8.8614637697687808</v>
      </c>
    </row>
    <row r="1714" spans="1:17">
      <c r="A1714" t="s">
        <v>4394</v>
      </c>
      <c r="B1714" s="16" t="e">
        <v>#N/A</v>
      </c>
      <c r="C1714">
        <v>4.2263167103073602</v>
      </c>
      <c r="D1714">
        <v>4.1197647330598102</v>
      </c>
      <c r="E1714">
        <v>5.0693649437607</v>
      </c>
      <c r="F1714">
        <v>4.0118215330109104</v>
      </c>
      <c r="G1714">
        <v>3.9446609719593901</v>
      </c>
      <c r="H1714">
        <v>4.5998748125578501</v>
      </c>
      <c r="I1714">
        <v>4.6056600831029897</v>
      </c>
      <c r="J1714">
        <v>4.7455649477942696</v>
      </c>
      <c r="K1714">
        <v>4.3865415857412602</v>
      </c>
      <c r="L1714">
        <v>4.6061367415952201</v>
      </c>
      <c r="M1714">
        <v>4.8272493834176604</v>
      </c>
      <c r="N1714">
        <v>3.99991931403749</v>
      </c>
      <c r="O1714">
        <v>4.6608164090738198</v>
      </c>
      <c r="P1714">
        <v>4.2713440848041202</v>
      </c>
      <c r="Q1714">
        <v>2.8218677180984102</v>
      </c>
    </row>
    <row r="1715" spans="1:17">
      <c r="A1715" t="s">
        <v>4395</v>
      </c>
      <c r="B1715" s="16" t="s">
        <v>4396</v>
      </c>
      <c r="C1715">
        <v>3.3064422771203601</v>
      </c>
      <c r="D1715">
        <v>3.6330127529723502</v>
      </c>
      <c r="E1715">
        <v>2.8218677180984102</v>
      </c>
      <c r="F1715">
        <v>3.4706286095040801</v>
      </c>
      <c r="G1715">
        <v>3.70007344211845</v>
      </c>
      <c r="H1715">
        <v>3.65660975244205</v>
      </c>
      <c r="I1715">
        <v>3.3100125595866299</v>
      </c>
      <c r="J1715">
        <v>3.2517770676889399</v>
      </c>
      <c r="K1715">
        <v>2.8218677180984102</v>
      </c>
      <c r="L1715">
        <v>3.7555759297476698</v>
      </c>
      <c r="M1715">
        <v>3.23818724324593</v>
      </c>
      <c r="N1715">
        <v>3.5144020463037902</v>
      </c>
      <c r="O1715">
        <v>3.42420286852819</v>
      </c>
      <c r="P1715">
        <v>3.3893867502571098</v>
      </c>
      <c r="Q1715">
        <v>5.09416193408443</v>
      </c>
    </row>
    <row r="1716" spans="1:17">
      <c r="A1716" t="s">
        <v>4397</v>
      </c>
      <c r="B1716" s="16" t="s">
        <v>4398</v>
      </c>
      <c r="C1716">
        <v>3.5040133865677898</v>
      </c>
      <c r="D1716">
        <v>3.2942621936663499</v>
      </c>
      <c r="E1716">
        <v>3.4028894668404299</v>
      </c>
      <c r="F1716">
        <v>3.2825265482838799</v>
      </c>
      <c r="G1716">
        <v>3.33407035458014</v>
      </c>
      <c r="H1716">
        <v>3.65660975244205</v>
      </c>
      <c r="I1716">
        <v>2.8218677180984102</v>
      </c>
      <c r="J1716">
        <v>2.8218677180984102</v>
      </c>
      <c r="K1716">
        <v>3.27554212654834</v>
      </c>
      <c r="L1716">
        <v>3.29479214013883</v>
      </c>
      <c r="M1716">
        <v>3.23818724324593</v>
      </c>
      <c r="N1716">
        <v>3.5144020463037902</v>
      </c>
      <c r="O1716">
        <v>2.8218677180984102</v>
      </c>
      <c r="P1716">
        <v>2.8218677180984102</v>
      </c>
      <c r="Q1716">
        <v>2.8218677180984102</v>
      </c>
    </row>
    <row r="1717" spans="1:17">
      <c r="A1717" t="s">
        <v>4399</v>
      </c>
      <c r="B1717" s="16" t="s">
        <v>4400</v>
      </c>
      <c r="C1717">
        <v>7.8026878177541699</v>
      </c>
      <c r="D1717">
        <v>7.7384037862157697</v>
      </c>
      <c r="E1717">
        <v>8.6644660026078899</v>
      </c>
      <c r="F1717">
        <v>7.9245512432323704</v>
      </c>
      <c r="G1717">
        <v>7.7282595891436099</v>
      </c>
      <c r="H1717">
        <v>8.7242421953963607</v>
      </c>
      <c r="I1717">
        <v>7.8587999344864397</v>
      </c>
      <c r="J1717">
        <v>8.1208108886503307</v>
      </c>
      <c r="K1717">
        <v>7.1290497562884898</v>
      </c>
      <c r="L1717">
        <v>8.0352919286656004</v>
      </c>
      <c r="M1717">
        <v>8.0930565064681108</v>
      </c>
      <c r="N1717">
        <v>8.2469348951680406</v>
      </c>
      <c r="O1717">
        <v>8.1877846028900603</v>
      </c>
      <c r="P1717">
        <v>7.3528040126010596</v>
      </c>
      <c r="Q1717">
        <v>7.5369478347710803</v>
      </c>
    </row>
    <row r="1718" spans="1:17">
      <c r="A1718" t="s">
        <v>4401</v>
      </c>
      <c r="B1718" s="16" t="s">
        <v>4402</v>
      </c>
      <c r="C1718">
        <v>2.8218677180984102</v>
      </c>
      <c r="D1718">
        <v>3.2942621936663499</v>
      </c>
      <c r="E1718">
        <v>3.4028894668404299</v>
      </c>
      <c r="F1718">
        <v>3.4706286095040801</v>
      </c>
      <c r="G1718">
        <v>3.33407035458014</v>
      </c>
      <c r="H1718">
        <v>2.8218677180984102</v>
      </c>
      <c r="I1718">
        <v>3.5089935751222501</v>
      </c>
      <c r="J1718">
        <v>2.8218677180984102</v>
      </c>
      <c r="K1718">
        <v>3.27554212654834</v>
      </c>
      <c r="L1718">
        <v>3.4877558895723499</v>
      </c>
      <c r="M1718">
        <v>3.23818724324593</v>
      </c>
      <c r="N1718">
        <v>3.31389066967124</v>
      </c>
      <c r="O1718">
        <v>2.8218677180984102</v>
      </c>
      <c r="P1718">
        <v>3.3893867502571098</v>
      </c>
      <c r="Q1718">
        <v>2.8218677180984102</v>
      </c>
    </row>
    <row r="1719" spans="1:17">
      <c r="A1719" t="s">
        <v>4403</v>
      </c>
      <c r="B1719" s="16" t="e">
        <v>#N/A</v>
      </c>
      <c r="C1719">
        <v>5.2710534670525604</v>
      </c>
      <c r="D1719">
        <v>5.1247703439315302</v>
      </c>
      <c r="E1719">
        <v>5.6538073608653301</v>
      </c>
      <c r="F1719">
        <v>4.9396319138350204</v>
      </c>
      <c r="G1719">
        <v>6.0158323298688998</v>
      </c>
      <c r="H1719">
        <v>3.7814594184883799</v>
      </c>
      <c r="I1719">
        <v>4.3728229044696096</v>
      </c>
      <c r="J1719">
        <v>4.1400611729353196</v>
      </c>
      <c r="K1719">
        <v>5.7189566481727701</v>
      </c>
      <c r="L1719">
        <v>5.5961317021786998</v>
      </c>
      <c r="M1719">
        <v>6.0477582448035001</v>
      </c>
      <c r="N1719">
        <v>6.4088580569182003</v>
      </c>
      <c r="O1719">
        <v>5.6630803592182</v>
      </c>
      <c r="P1719">
        <v>3.9363215208704698</v>
      </c>
      <c r="Q1719">
        <v>7.1565710053807701</v>
      </c>
    </row>
    <row r="1720" spans="1:17">
      <c r="A1720" t="s">
        <v>4404</v>
      </c>
      <c r="B1720" s="16" t="e">
        <v>#N/A</v>
      </c>
      <c r="C1720">
        <v>5.44603397655621</v>
      </c>
      <c r="D1720">
        <v>5.2802736384566202</v>
      </c>
      <c r="E1720">
        <v>5.5107356403890702</v>
      </c>
      <c r="F1720">
        <v>5.0436549643728998</v>
      </c>
      <c r="G1720">
        <v>5.0599536599459096</v>
      </c>
      <c r="H1720">
        <v>4.5459386428609303</v>
      </c>
      <c r="I1720">
        <v>5.2542284300769104</v>
      </c>
      <c r="J1720">
        <v>5.3252950654732896</v>
      </c>
      <c r="K1720">
        <v>5.0150269178089699</v>
      </c>
      <c r="L1720">
        <v>5.2528230808998897</v>
      </c>
      <c r="M1720">
        <v>4.7947131062850499</v>
      </c>
      <c r="N1720">
        <v>4.3841781814921204</v>
      </c>
      <c r="O1720">
        <v>5.2659635633928499</v>
      </c>
      <c r="P1720">
        <v>5.1710851092644097</v>
      </c>
      <c r="Q1720">
        <v>5.09416193408443</v>
      </c>
    </row>
    <row r="1721" spans="1:17">
      <c r="A1721" t="s">
        <v>4405</v>
      </c>
      <c r="B1721" s="16" t="s">
        <v>4406</v>
      </c>
      <c r="C1721">
        <v>6.6756381474204201</v>
      </c>
      <c r="D1721">
        <v>6.8795001080397</v>
      </c>
      <c r="E1721">
        <v>7.0352413670756002</v>
      </c>
      <c r="F1721">
        <v>7.1322847091354804</v>
      </c>
      <c r="G1721">
        <v>7.2356250852881097</v>
      </c>
      <c r="H1721">
        <v>7.3280137127293603</v>
      </c>
      <c r="I1721">
        <v>7.0110716758331302</v>
      </c>
      <c r="J1721">
        <v>7.0027033363698798</v>
      </c>
      <c r="K1721">
        <v>6.5212232845498299</v>
      </c>
      <c r="L1721">
        <v>7.0591951028470596</v>
      </c>
      <c r="M1721">
        <v>7.44242659787579</v>
      </c>
      <c r="N1721">
        <v>7.2914316577410601</v>
      </c>
      <c r="O1721">
        <v>7.4318662394394703</v>
      </c>
      <c r="P1721">
        <v>7.0959398759079004</v>
      </c>
      <c r="Q1721">
        <v>6.9204191934356096</v>
      </c>
    </row>
    <row r="1722" spans="1:17">
      <c r="A1722" t="s">
        <v>4407</v>
      </c>
      <c r="B1722" s="16" t="s">
        <v>4408</v>
      </c>
      <c r="C1722">
        <v>6.5441645960174801</v>
      </c>
      <c r="D1722">
        <v>6.5768551256917096</v>
      </c>
      <c r="E1722">
        <v>6.6887898835754704</v>
      </c>
      <c r="F1722">
        <v>6.6876694774574998</v>
      </c>
      <c r="G1722">
        <v>6.6190383231045704</v>
      </c>
      <c r="H1722">
        <v>7.2062141342227797</v>
      </c>
      <c r="I1722">
        <v>6.8043133897654204</v>
      </c>
      <c r="J1722">
        <v>6.6390053099304902</v>
      </c>
      <c r="K1722">
        <v>6.6076639520751996</v>
      </c>
      <c r="L1722">
        <v>6.6914464111632599</v>
      </c>
      <c r="M1722">
        <v>7.2531658149708198</v>
      </c>
      <c r="N1722">
        <v>6.82464008712651</v>
      </c>
      <c r="O1722">
        <v>7.3118680639201301</v>
      </c>
      <c r="P1722">
        <v>6.3422324803325996</v>
      </c>
      <c r="Q1722">
        <v>7.5369478347710803</v>
      </c>
    </row>
    <row r="1723" spans="1:17">
      <c r="A1723" t="s">
        <v>4409</v>
      </c>
      <c r="B1723" s="16" t="s">
        <v>4410</v>
      </c>
      <c r="C1723">
        <v>6.55662993027242</v>
      </c>
      <c r="D1723">
        <v>6.55341663957745</v>
      </c>
      <c r="E1723">
        <v>7.3245864031377002</v>
      </c>
      <c r="F1723">
        <v>6.72798919168656</v>
      </c>
      <c r="G1723">
        <v>6.7821116076966099</v>
      </c>
      <c r="H1723">
        <v>5.9352574320134996</v>
      </c>
      <c r="I1723">
        <v>7.0999446418427796</v>
      </c>
      <c r="J1723">
        <v>7.2571225943095499</v>
      </c>
      <c r="K1723">
        <v>6.5433294448369299</v>
      </c>
      <c r="L1723">
        <v>6.9286808814702896</v>
      </c>
      <c r="M1723">
        <v>6.1241308252630597</v>
      </c>
      <c r="N1723">
        <v>6.1781245315310702</v>
      </c>
      <c r="O1723">
        <v>6.2360993360692198</v>
      </c>
      <c r="P1723">
        <v>6.0078251400104499</v>
      </c>
      <c r="Q1723">
        <v>8.0859864702427604</v>
      </c>
    </row>
    <row r="1724" spans="1:17">
      <c r="A1724" t="s">
        <v>4411</v>
      </c>
      <c r="B1724" s="16" t="s">
        <v>4412</v>
      </c>
      <c r="C1724">
        <v>9.1251168112805505</v>
      </c>
      <c r="D1724">
        <v>9.1493419438538801</v>
      </c>
      <c r="E1724">
        <v>8.9213060014699597</v>
      </c>
      <c r="F1724">
        <v>9.3528548306596502</v>
      </c>
      <c r="G1724">
        <v>9.0817045175957993</v>
      </c>
      <c r="H1724">
        <v>9.8910575781135304</v>
      </c>
      <c r="I1724">
        <v>9.2866656946955697</v>
      </c>
      <c r="J1724">
        <v>9.2569235497667606</v>
      </c>
      <c r="K1724">
        <v>9.1483993967116408</v>
      </c>
      <c r="L1724">
        <v>9.2754258772749001</v>
      </c>
      <c r="M1724">
        <v>9.2068938765936394</v>
      </c>
      <c r="N1724">
        <v>9.2355859233028994</v>
      </c>
      <c r="O1724">
        <v>9.0865300758837204</v>
      </c>
      <c r="P1724">
        <v>9.4853409224415604</v>
      </c>
      <c r="Q1724">
        <v>8.2978683598244807</v>
      </c>
    </row>
    <row r="1725" spans="1:17">
      <c r="A1725" t="s">
        <v>4413</v>
      </c>
      <c r="B1725" s="16" t="s">
        <v>4414</v>
      </c>
      <c r="C1725">
        <v>5.8263624218194501</v>
      </c>
      <c r="D1725">
        <v>5.9429245670536996</v>
      </c>
      <c r="E1725">
        <v>5.3510197543661198</v>
      </c>
      <c r="F1725">
        <v>5.77264523713907</v>
      </c>
      <c r="G1725">
        <v>5.5356797135327902</v>
      </c>
      <c r="H1725">
        <v>6.7520652640349201</v>
      </c>
      <c r="I1725">
        <v>6.0909334620645401</v>
      </c>
      <c r="J1725">
        <v>5.8467461768600897</v>
      </c>
      <c r="K1725">
        <v>5.9865761413122698</v>
      </c>
      <c r="L1725">
        <v>5.9272113840861103</v>
      </c>
      <c r="M1725">
        <v>6.1728448451490898</v>
      </c>
      <c r="N1725">
        <v>5.9224530860225002</v>
      </c>
      <c r="O1725">
        <v>6.0284038541843801</v>
      </c>
      <c r="P1725">
        <v>6.2813702146298303</v>
      </c>
      <c r="Q1725">
        <v>2.8218677180984102</v>
      </c>
    </row>
    <row r="1726" spans="1:17">
      <c r="A1726" t="s">
        <v>4415</v>
      </c>
      <c r="B1726" s="16" t="s">
        <v>4416</v>
      </c>
      <c r="C1726">
        <v>7.0369858748898499</v>
      </c>
      <c r="D1726">
        <v>6.6559854074570701</v>
      </c>
      <c r="E1726">
        <v>6.5336684091712298</v>
      </c>
      <c r="F1726">
        <v>5.7920231273194096</v>
      </c>
      <c r="G1726">
        <v>6.8739435564952496</v>
      </c>
      <c r="H1726">
        <v>7.0378223940395603</v>
      </c>
      <c r="I1726">
        <v>7.3878958820696496</v>
      </c>
      <c r="J1726">
        <v>6.8680985443436402</v>
      </c>
      <c r="K1726">
        <v>7.4824397036450003</v>
      </c>
      <c r="L1726">
        <v>7.0424643899991004</v>
      </c>
      <c r="M1726">
        <v>6.8391816814422404</v>
      </c>
      <c r="N1726">
        <v>7.0317437104172997</v>
      </c>
      <c r="O1726">
        <v>6.8533373478556303</v>
      </c>
      <c r="P1726">
        <v>7.9465531089579002</v>
      </c>
      <c r="Q1726">
        <v>6.6375058506955904</v>
      </c>
    </row>
    <row r="1727" spans="1:17">
      <c r="A1727" t="s">
        <v>4417</v>
      </c>
      <c r="B1727" s="16" t="s">
        <v>4418</v>
      </c>
      <c r="C1727">
        <v>4.6454443926476303</v>
      </c>
      <c r="D1727">
        <v>4.7446882369672698</v>
      </c>
      <c r="E1727">
        <v>4.7104489803388701</v>
      </c>
      <c r="F1727">
        <v>4.5147692553613297</v>
      </c>
      <c r="G1727">
        <v>4.5695203052827997</v>
      </c>
      <c r="H1727">
        <v>4.5998748125578501</v>
      </c>
      <c r="I1727">
        <v>4.3728229044696096</v>
      </c>
      <c r="J1727">
        <v>4.3621897727349799</v>
      </c>
      <c r="K1727">
        <v>4.1419680287536398</v>
      </c>
      <c r="L1727">
        <v>4.87288619379569</v>
      </c>
      <c r="M1727">
        <v>5.1397006687878797</v>
      </c>
      <c r="N1727">
        <v>5.2042740237952296</v>
      </c>
      <c r="O1727">
        <v>5.3136379649428402</v>
      </c>
      <c r="P1727">
        <v>4.0606668341819496</v>
      </c>
      <c r="Q1727">
        <v>5.81282804418474</v>
      </c>
    </row>
    <row r="1728" spans="1:17">
      <c r="A1728" t="s">
        <v>4419</v>
      </c>
      <c r="B1728" s="16" t="s">
        <v>4420</v>
      </c>
      <c r="C1728">
        <v>5.6492058890955699</v>
      </c>
      <c r="D1728">
        <v>5.8873020194211696</v>
      </c>
      <c r="E1728">
        <v>5.2635360024135203</v>
      </c>
      <c r="F1728">
        <v>5.51621391430335</v>
      </c>
      <c r="G1728">
        <v>5.3186214901221902</v>
      </c>
      <c r="H1728">
        <v>6.6386234868921701</v>
      </c>
      <c r="I1728">
        <v>6.5244142299625896</v>
      </c>
      <c r="J1728">
        <v>6.0695820509065701</v>
      </c>
      <c r="K1728">
        <v>5.81396477862459</v>
      </c>
      <c r="L1728">
        <v>6.28349182675138</v>
      </c>
      <c r="M1728">
        <v>6.0346177080543404</v>
      </c>
      <c r="N1728">
        <v>6.1096777107491604</v>
      </c>
      <c r="O1728">
        <v>6.0423190264543898</v>
      </c>
      <c r="P1728">
        <v>6.5625659221592398</v>
      </c>
      <c r="Q1728">
        <v>5.09416193408443</v>
      </c>
    </row>
    <row r="1729" spans="1:17">
      <c r="A1729" t="s">
        <v>4421</v>
      </c>
      <c r="B1729" s="16" t="s">
        <v>4422</v>
      </c>
      <c r="C1729">
        <v>6.2534960108011504</v>
      </c>
      <c r="D1729">
        <v>6.5999148337760403</v>
      </c>
      <c r="E1729">
        <v>6.6389320012258004</v>
      </c>
      <c r="F1729">
        <v>6.8965616658622801</v>
      </c>
      <c r="G1729">
        <v>6.64536989626367</v>
      </c>
      <c r="H1729">
        <v>7.3852487373829199</v>
      </c>
      <c r="I1729">
        <v>6.8965999036849004</v>
      </c>
      <c r="J1729">
        <v>7.0791439304957899</v>
      </c>
      <c r="K1729">
        <v>6.4874077146131803</v>
      </c>
      <c r="L1729">
        <v>6.3936395210192902</v>
      </c>
      <c r="M1729">
        <v>6.9122766699525497</v>
      </c>
      <c r="N1729">
        <v>6.8352115657356096</v>
      </c>
      <c r="O1729">
        <v>6.8454850755211298</v>
      </c>
      <c r="P1729">
        <v>7.0114628697230597</v>
      </c>
      <c r="Q1729">
        <v>5.81282804418474</v>
      </c>
    </row>
    <row r="1730" spans="1:17">
      <c r="A1730" t="s">
        <v>4423</v>
      </c>
      <c r="B1730" s="16" t="s">
        <v>4424</v>
      </c>
      <c r="C1730">
        <v>11.5413771156426</v>
      </c>
      <c r="D1730">
        <v>11.5864888216922</v>
      </c>
      <c r="E1730">
        <v>10.9366482856374</v>
      </c>
      <c r="F1730">
        <v>10.2589938628158</v>
      </c>
      <c r="G1730">
        <v>10.926311224636301</v>
      </c>
      <c r="H1730">
        <v>10.7592766044193</v>
      </c>
      <c r="I1730">
        <v>11.288295795202901</v>
      </c>
      <c r="J1730">
        <v>10.711156939479499</v>
      </c>
      <c r="K1730">
        <v>11.9507531446092</v>
      </c>
      <c r="L1730">
        <v>11.2696385903758</v>
      </c>
      <c r="M1730">
        <v>10.672549698197701</v>
      </c>
      <c r="N1730">
        <v>10.373034226295401</v>
      </c>
      <c r="O1730">
        <v>10.7380526484187</v>
      </c>
      <c r="P1730">
        <v>11.771704643700399</v>
      </c>
      <c r="Q1730">
        <v>9.5399466711043193</v>
      </c>
    </row>
    <row r="1731" spans="1:17">
      <c r="A1731" t="s">
        <v>4425</v>
      </c>
      <c r="B1731" s="16" t="e">
        <v>#N/A</v>
      </c>
      <c r="C1731">
        <v>7.8284959921235204</v>
      </c>
      <c r="D1731">
        <v>8.0194878927270903</v>
      </c>
      <c r="E1731">
        <v>7.8965115354674698</v>
      </c>
      <c r="F1731">
        <v>7.2883881017023899</v>
      </c>
      <c r="G1731">
        <v>7.1372856948198002</v>
      </c>
      <c r="H1731">
        <v>8.0390378854465592</v>
      </c>
      <c r="I1731">
        <v>7.8638748898436504</v>
      </c>
      <c r="J1731">
        <v>7.2207975916696299</v>
      </c>
      <c r="K1731">
        <v>7.4124053551330604</v>
      </c>
      <c r="L1731">
        <v>7.4625759491112298</v>
      </c>
      <c r="M1731">
        <v>6.8979530357267</v>
      </c>
      <c r="N1731">
        <v>6.7924489711304696</v>
      </c>
      <c r="O1731">
        <v>7.0437114125072204</v>
      </c>
      <c r="P1731">
        <v>7.6525006680345902</v>
      </c>
      <c r="Q1731">
        <v>9.1612412986063401</v>
      </c>
    </row>
    <row r="1732" spans="1:17">
      <c r="A1732" t="s">
        <v>4426</v>
      </c>
      <c r="B1732" s="16" t="s">
        <v>4427</v>
      </c>
      <c r="C1732">
        <v>4.4246742892055497</v>
      </c>
      <c r="D1732">
        <v>4.5009317243298002</v>
      </c>
      <c r="E1732">
        <v>3.4028894668404299</v>
      </c>
      <c r="F1732">
        <v>4.2917886290068799</v>
      </c>
      <c r="G1732">
        <v>3.70007344211845</v>
      </c>
      <c r="H1732">
        <v>3.50653555504317</v>
      </c>
      <c r="I1732">
        <v>4.0793606969786396</v>
      </c>
      <c r="J1732">
        <v>3.2517770676889399</v>
      </c>
      <c r="K1732">
        <v>3.99457577781329</v>
      </c>
      <c r="L1732">
        <v>4.3280695513255196</v>
      </c>
      <c r="M1732">
        <v>3.82485868955618</v>
      </c>
      <c r="N1732">
        <v>4.2465073090516299</v>
      </c>
      <c r="O1732">
        <v>4.1329497517715001</v>
      </c>
      <c r="P1732">
        <v>3.6194497939779602</v>
      </c>
      <c r="Q1732">
        <v>2.8218677180984102</v>
      </c>
    </row>
    <row r="1733" spans="1:17">
      <c r="A1733" t="s">
        <v>4428</v>
      </c>
      <c r="B1733" s="16" t="e">
        <v>#N/A</v>
      </c>
      <c r="C1733">
        <v>5.60114838253069</v>
      </c>
      <c r="D1733">
        <v>5.6840918186943501</v>
      </c>
      <c r="E1733">
        <v>6.3388609491737098</v>
      </c>
      <c r="F1733">
        <v>6.1015902381126503</v>
      </c>
      <c r="G1733">
        <v>5.5918733105197997</v>
      </c>
      <c r="H1733">
        <v>6.1671102575993304</v>
      </c>
      <c r="I1733">
        <v>6.4312449976653498</v>
      </c>
      <c r="J1733">
        <v>5.9250173106924402</v>
      </c>
      <c r="K1733">
        <v>6.2387586492256899</v>
      </c>
      <c r="L1733">
        <v>6.1165539736613903</v>
      </c>
      <c r="M1733">
        <v>5.83646315568744</v>
      </c>
      <c r="N1733">
        <v>5.3928688873847097</v>
      </c>
      <c r="O1733">
        <v>5.6075132046638902</v>
      </c>
      <c r="P1733">
        <v>6.3422324803325996</v>
      </c>
      <c r="Q1733">
        <v>2.8218677180984102</v>
      </c>
    </row>
    <row r="1734" spans="1:17">
      <c r="A1734" t="s">
        <v>4429</v>
      </c>
      <c r="B1734" s="16" t="s">
        <v>4430</v>
      </c>
      <c r="C1734">
        <v>3.5040133865677898</v>
      </c>
      <c r="D1734">
        <v>3.6330127529723502</v>
      </c>
      <c r="E1734">
        <v>2.8218677180984102</v>
      </c>
      <c r="F1734">
        <v>3.2825265482838799</v>
      </c>
      <c r="G1734">
        <v>4.0460446887748596</v>
      </c>
      <c r="H1734">
        <v>3.30825032505737</v>
      </c>
      <c r="I1734">
        <v>2.8218677180984102</v>
      </c>
      <c r="J1734">
        <v>3.8565114723405598</v>
      </c>
      <c r="K1734">
        <v>3.4608708703561399</v>
      </c>
      <c r="L1734">
        <v>3.29479214013883</v>
      </c>
      <c r="M1734">
        <v>3.4086250003018401</v>
      </c>
      <c r="N1734">
        <v>3.6661147186140499</v>
      </c>
      <c r="O1734">
        <v>3.8507909364900099</v>
      </c>
      <c r="P1734">
        <v>3.3893867502571098</v>
      </c>
      <c r="Q1734">
        <v>2.8218677180984102</v>
      </c>
    </row>
    <row r="1735" spans="1:17">
      <c r="A1735" t="s">
        <v>4431</v>
      </c>
      <c r="B1735" s="16" t="e">
        <v>#N/A</v>
      </c>
      <c r="C1735">
        <v>5.7183074214133596</v>
      </c>
      <c r="D1735">
        <v>5.5461893110012896</v>
      </c>
      <c r="E1735">
        <v>4.9023702390828996</v>
      </c>
      <c r="F1735">
        <v>5.0765736551712601</v>
      </c>
      <c r="G1735">
        <v>5.1769839720448498</v>
      </c>
      <c r="H1735">
        <v>5.0402227714917602</v>
      </c>
      <c r="I1735">
        <v>5.9042422523301203</v>
      </c>
      <c r="J1735">
        <v>5.6573646507857704</v>
      </c>
      <c r="K1735">
        <v>5.5739944882594701</v>
      </c>
      <c r="L1735">
        <v>5.0935145615262796</v>
      </c>
      <c r="M1735">
        <v>5.0881524599701597</v>
      </c>
      <c r="N1735">
        <v>5.1350388086703704</v>
      </c>
      <c r="O1735">
        <v>5.1118655635160302</v>
      </c>
      <c r="P1735">
        <v>5.7609673977777103</v>
      </c>
      <c r="Q1735">
        <v>5.81282804418474</v>
      </c>
    </row>
    <row r="1736" spans="1:17">
      <c r="A1736" t="s">
        <v>4432</v>
      </c>
      <c r="B1736" s="16" t="s">
        <v>4433</v>
      </c>
      <c r="C1736">
        <v>6.9641953269213799</v>
      </c>
      <c r="D1736">
        <v>7.0226086067609099</v>
      </c>
      <c r="E1736">
        <v>7.6429850953719196</v>
      </c>
      <c r="F1736">
        <v>6.5705378903197103</v>
      </c>
      <c r="G1736">
        <v>8.0706088457570306</v>
      </c>
      <c r="H1736">
        <v>8.1128216416716192</v>
      </c>
      <c r="I1736">
        <v>7.2078170924335199</v>
      </c>
      <c r="J1736">
        <v>6.2739118111702199</v>
      </c>
      <c r="K1736">
        <v>7.3637457781898901</v>
      </c>
      <c r="L1736">
        <v>6.8050770150438096</v>
      </c>
      <c r="M1736">
        <v>8.1900292076341596</v>
      </c>
      <c r="N1736">
        <v>6.2434134649689499</v>
      </c>
      <c r="O1736">
        <v>8.3291958162369593</v>
      </c>
      <c r="P1736">
        <v>7.2927645970803701</v>
      </c>
      <c r="Q1736">
        <v>2.8218677180984102</v>
      </c>
    </row>
    <row r="1737" spans="1:17">
      <c r="A1737" t="s">
        <v>4434</v>
      </c>
      <c r="B1737" s="16" t="s">
        <v>4435</v>
      </c>
      <c r="C1737">
        <v>2.8218677180984102</v>
      </c>
      <c r="D1737">
        <v>2.8218677180984102</v>
      </c>
      <c r="E1737">
        <v>3.4028894668404299</v>
      </c>
      <c r="F1737">
        <v>2.8218677180984102</v>
      </c>
      <c r="G1737">
        <v>2.8218677180984102</v>
      </c>
      <c r="H1737">
        <v>3.30825032505737</v>
      </c>
      <c r="I1737">
        <v>3.3100125595866299</v>
      </c>
      <c r="J1737">
        <v>3.4276433730071201</v>
      </c>
      <c r="K1737">
        <v>3.6013796825057902</v>
      </c>
      <c r="L1737">
        <v>3.29479214013883</v>
      </c>
      <c r="M1737">
        <v>3.23818724324593</v>
      </c>
      <c r="N1737">
        <v>3.31389066967124</v>
      </c>
      <c r="O1737">
        <v>2.8218677180984102</v>
      </c>
      <c r="P1737">
        <v>2.8218677180984102</v>
      </c>
      <c r="Q1737">
        <v>2.8218677180984102</v>
      </c>
    </row>
    <row r="1738" spans="1:17">
      <c r="A1738" t="s">
        <v>4436</v>
      </c>
      <c r="B1738" s="16" t="s">
        <v>4437</v>
      </c>
      <c r="C1738">
        <v>3.3064422771203601</v>
      </c>
      <c r="D1738">
        <v>3.4870161193063098</v>
      </c>
      <c r="E1738">
        <v>3.4028894668404299</v>
      </c>
      <c r="F1738">
        <v>3.7319397910766599</v>
      </c>
      <c r="G1738">
        <v>3.8309652426265099</v>
      </c>
      <c r="H1738">
        <v>3.65660975244205</v>
      </c>
      <c r="I1738">
        <v>3.6595800418069002</v>
      </c>
      <c r="J1738">
        <v>3.5611359966351301</v>
      </c>
      <c r="K1738">
        <v>3.7184612093777498</v>
      </c>
      <c r="L1738">
        <v>3.29479214013883</v>
      </c>
      <c r="M1738">
        <v>3.5380814202985702</v>
      </c>
      <c r="N1738">
        <v>3.99991931403749</v>
      </c>
      <c r="O1738">
        <v>3.6677309644704801</v>
      </c>
      <c r="P1738">
        <v>3.3893867502571098</v>
      </c>
      <c r="Q1738">
        <v>2.8218677180984102</v>
      </c>
    </row>
    <row r="1739" spans="1:17">
      <c r="A1739" t="s">
        <v>4438</v>
      </c>
      <c r="B1739" s="16" t="e">
        <v>#N/A</v>
      </c>
      <c r="C1739">
        <v>5.9071690580714504</v>
      </c>
      <c r="D1739">
        <v>6.1921927572866897</v>
      </c>
      <c r="E1739">
        <v>6.0375917107677903</v>
      </c>
      <c r="F1739">
        <v>5.7529944155534603</v>
      </c>
      <c r="G1739">
        <v>5.7231188017169998</v>
      </c>
      <c r="H1739">
        <v>6.4894086048222697</v>
      </c>
      <c r="I1739">
        <v>6.1254782290571796</v>
      </c>
      <c r="J1739">
        <v>5.8942311513933401</v>
      </c>
      <c r="K1739">
        <v>5.9369845976997899</v>
      </c>
      <c r="L1739">
        <v>6.29773653830798</v>
      </c>
      <c r="M1739">
        <v>6.0477582448035001</v>
      </c>
      <c r="N1739">
        <v>5.9812796302733897</v>
      </c>
      <c r="O1739">
        <v>5.9269450576343701</v>
      </c>
      <c r="P1739">
        <v>6.1512012767569502</v>
      </c>
      <c r="Q1739">
        <v>2.8218677180984102</v>
      </c>
    </row>
    <row r="1740" spans="1:17">
      <c r="A1740" t="s">
        <v>4439</v>
      </c>
      <c r="B1740" s="16" t="s">
        <v>4440</v>
      </c>
      <c r="C1740">
        <v>9.3869861378883606</v>
      </c>
      <c r="D1740">
        <v>9.3385154184136301</v>
      </c>
      <c r="E1740">
        <v>10.5392186926095</v>
      </c>
      <c r="F1740">
        <v>9.5049781133825508</v>
      </c>
      <c r="G1740">
        <v>9.9649298744772707</v>
      </c>
      <c r="H1740">
        <v>8.1990400086598108</v>
      </c>
      <c r="I1740">
        <v>9.0356983999119898</v>
      </c>
      <c r="J1740">
        <v>9.0538148296882692</v>
      </c>
      <c r="K1740">
        <v>9.2587907504206903</v>
      </c>
      <c r="L1740">
        <v>9.7085279352909595</v>
      </c>
      <c r="M1740">
        <v>9.3048289697201394</v>
      </c>
      <c r="N1740">
        <v>9.9216843282148695</v>
      </c>
      <c r="O1740">
        <v>9.1874665325475302</v>
      </c>
      <c r="P1740">
        <v>8.1404815016067307</v>
      </c>
      <c r="Q1740">
        <v>11.550695837324101</v>
      </c>
    </row>
    <row r="1741" spans="1:17">
      <c r="A1741" t="s">
        <v>4441</v>
      </c>
      <c r="B1741" s="16" t="s">
        <v>4442</v>
      </c>
      <c r="C1741">
        <v>10.5000606230281</v>
      </c>
      <c r="D1741">
        <v>10.5852051462098</v>
      </c>
      <c r="E1741">
        <v>10.013377318362499</v>
      </c>
      <c r="F1741">
        <v>10.0571883521436</v>
      </c>
      <c r="G1741">
        <v>10.357493833423501</v>
      </c>
      <c r="H1741">
        <v>10.164264789151501</v>
      </c>
      <c r="I1741">
        <v>10.6264179933997</v>
      </c>
      <c r="J1741">
        <v>10.158023703135999</v>
      </c>
      <c r="K1741">
        <v>10.5482483422218</v>
      </c>
      <c r="L1741">
        <v>10.290262830820801</v>
      </c>
      <c r="M1741">
        <v>10.3659659036432</v>
      </c>
      <c r="N1741">
        <v>9.7304320934689699</v>
      </c>
      <c r="O1741">
        <v>10.5708001679058</v>
      </c>
      <c r="P1741">
        <v>10.8546634562938</v>
      </c>
      <c r="Q1741">
        <v>8.8614637697687808</v>
      </c>
    </row>
    <row r="1742" spans="1:17">
      <c r="A1742" t="s">
        <v>4443</v>
      </c>
      <c r="B1742" s="16" t="s">
        <v>4444</v>
      </c>
      <c r="C1742">
        <v>7.7057491255831003</v>
      </c>
      <c r="D1742">
        <v>7.7589494710816602</v>
      </c>
      <c r="E1742">
        <v>6.1846340324636904</v>
      </c>
      <c r="F1742">
        <v>6.6670749181327098</v>
      </c>
      <c r="G1742">
        <v>8.2132437936487594</v>
      </c>
      <c r="H1742">
        <v>7.4802342575607401</v>
      </c>
      <c r="I1742">
        <v>7.3594065656072098</v>
      </c>
      <c r="J1742">
        <v>6.9738646069234704</v>
      </c>
      <c r="K1742">
        <v>7.5708103482661402</v>
      </c>
      <c r="L1742">
        <v>6.7442182392012002</v>
      </c>
      <c r="M1742">
        <v>7.7554870718705198</v>
      </c>
      <c r="N1742">
        <v>7.5046963614255704</v>
      </c>
      <c r="O1742">
        <v>7.7789039860009099</v>
      </c>
      <c r="P1742">
        <v>8.3754028941943997</v>
      </c>
      <c r="Q1742">
        <v>6.9204191934356096</v>
      </c>
    </row>
    <row r="1743" spans="1:17">
      <c r="A1743" t="s">
        <v>4445</v>
      </c>
      <c r="B1743" s="16" t="s">
        <v>4446</v>
      </c>
      <c r="C1743">
        <v>7.5897808282077799</v>
      </c>
      <c r="D1743">
        <v>7.8527268965981198</v>
      </c>
      <c r="E1743">
        <v>7.6345597848515201</v>
      </c>
      <c r="F1743">
        <v>7.2680742783998298</v>
      </c>
      <c r="G1743">
        <v>7.4065039640053101</v>
      </c>
      <c r="H1743">
        <v>7.9706402486002004</v>
      </c>
      <c r="I1743">
        <v>8.0400849453704701</v>
      </c>
      <c r="J1743">
        <v>7.6609885873191601</v>
      </c>
      <c r="K1743">
        <v>7.6025982331845201</v>
      </c>
      <c r="L1743">
        <v>7.5887671861693198</v>
      </c>
      <c r="M1743">
        <v>7.3561492712340497</v>
      </c>
      <c r="N1743">
        <v>7.6431623029643498</v>
      </c>
      <c r="O1743">
        <v>7.3232005156447704</v>
      </c>
      <c r="P1743">
        <v>8.3897825627459106</v>
      </c>
      <c r="Q1743">
        <v>7.1565710053807701</v>
      </c>
    </row>
    <row r="1744" spans="1:17">
      <c r="A1744" t="s">
        <v>4447</v>
      </c>
      <c r="B1744" s="16" t="s">
        <v>4448</v>
      </c>
      <c r="C1744">
        <v>7.21215299485897</v>
      </c>
      <c r="D1744">
        <v>6.7099380949169003</v>
      </c>
      <c r="E1744">
        <v>7.54747676036735</v>
      </c>
      <c r="F1744">
        <v>6.6461791626245601</v>
      </c>
      <c r="G1744">
        <v>7.09025748544728</v>
      </c>
      <c r="H1744">
        <v>5.3978950479979702</v>
      </c>
      <c r="I1744">
        <v>6.7613064719492897</v>
      </c>
      <c r="J1744">
        <v>5.9699669879476298</v>
      </c>
      <c r="K1744">
        <v>7.3637457781898901</v>
      </c>
      <c r="L1744">
        <v>6.9010889605168897</v>
      </c>
      <c r="M1744">
        <v>6.5854783059082802</v>
      </c>
      <c r="N1744">
        <v>6.7028872416280896</v>
      </c>
      <c r="O1744">
        <v>6.5683219506101604</v>
      </c>
      <c r="P1744">
        <v>5.5682221171507997</v>
      </c>
      <c r="Q1744">
        <v>9.2656390107680107</v>
      </c>
    </row>
    <row r="1745" spans="1:17">
      <c r="A1745" t="s">
        <v>4449</v>
      </c>
      <c r="B1745" s="16" t="e">
        <v>#N/A</v>
      </c>
      <c r="C1745">
        <v>7.9743261270216497</v>
      </c>
      <c r="D1745">
        <v>7.9893839773392799</v>
      </c>
      <c r="E1745">
        <v>7.6596891654395396</v>
      </c>
      <c r="F1745">
        <v>7.7743972206855902</v>
      </c>
      <c r="G1745">
        <v>7.8684360662305703</v>
      </c>
      <c r="H1745">
        <v>7.4198968969935697</v>
      </c>
      <c r="I1745">
        <v>8.3531253511664101</v>
      </c>
      <c r="J1745">
        <v>7.6010711012585697</v>
      </c>
      <c r="K1745">
        <v>8.1388344560250996</v>
      </c>
      <c r="L1745">
        <v>8.0054517585789693</v>
      </c>
      <c r="M1745">
        <v>7.7234313996964099</v>
      </c>
      <c r="N1745">
        <v>7.8651517212401503</v>
      </c>
      <c r="O1745">
        <v>7.8858442165966398</v>
      </c>
      <c r="P1745">
        <v>8.3012705690098301</v>
      </c>
      <c r="Q1745">
        <v>8.9889439006726093</v>
      </c>
    </row>
    <row r="1746" spans="1:17">
      <c r="A1746" t="s">
        <v>4450</v>
      </c>
      <c r="B1746" s="16" t="e">
        <v>#N/A</v>
      </c>
      <c r="C1746">
        <v>4.4838185959666896</v>
      </c>
      <c r="D1746">
        <v>3.9548310731697001</v>
      </c>
      <c r="E1746">
        <v>3.4028894668404299</v>
      </c>
      <c r="F1746">
        <v>3.4706286095040801</v>
      </c>
      <c r="G1746">
        <v>3.33407035458014</v>
      </c>
      <c r="H1746">
        <v>3.7814594184883799</v>
      </c>
      <c r="I1746">
        <v>3.7848446501428201</v>
      </c>
      <c r="J1746">
        <v>3.4276433730071201</v>
      </c>
      <c r="K1746">
        <v>3.4608708703561399</v>
      </c>
      <c r="L1746">
        <v>3.6339073669181099</v>
      </c>
      <c r="M1746">
        <v>3.4086250003018401</v>
      </c>
      <c r="N1746">
        <v>3.31389066967124</v>
      </c>
      <c r="O1746">
        <v>3.24931794675887</v>
      </c>
      <c r="P1746">
        <v>2.8218677180984102</v>
      </c>
      <c r="Q1746">
        <v>2.8218677180984102</v>
      </c>
    </row>
    <row r="1747" spans="1:17">
      <c r="A1747" t="s">
        <v>4451</v>
      </c>
      <c r="B1747" s="16" t="e">
        <v>#N/A</v>
      </c>
      <c r="C1747">
        <v>4.6948835100102002</v>
      </c>
      <c r="D1747">
        <v>4.7446882369672698</v>
      </c>
      <c r="E1747">
        <v>4.4833795521924502</v>
      </c>
      <c r="F1747">
        <v>4.8265290176055897</v>
      </c>
      <c r="G1747">
        <v>3.9446609719593901</v>
      </c>
      <c r="H1747">
        <v>4.6515204620337798</v>
      </c>
      <c r="I1747">
        <v>5.1197440703333399</v>
      </c>
      <c r="J1747">
        <v>5.2774779789829704</v>
      </c>
      <c r="K1747">
        <v>4.3865415857412602</v>
      </c>
      <c r="L1747">
        <v>4.6061367415952201</v>
      </c>
      <c r="M1747">
        <v>3.4086250003018401</v>
      </c>
      <c r="N1747">
        <v>3.79229116939824</v>
      </c>
      <c r="O1747">
        <v>3.6677309644704801</v>
      </c>
      <c r="P1747">
        <v>4.0606668341819496</v>
      </c>
      <c r="Q1747">
        <v>6.2843132996066204</v>
      </c>
    </row>
    <row r="1748" spans="1:17">
      <c r="A1748" t="s">
        <v>4452</v>
      </c>
      <c r="B1748" s="16" t="s">
        <v>4453</v>
      </c>
      <c r="C1748">
        <v>6.55662993027242</v>
      </c>
      <c r="D1748">
        <v>6.37757613081736</v>
      </c>
      <c r="E1748">
        <v>5.9302896994145904</v>
      </c>
      <c r="F1748">
        <v>6.8333429567598296</v>
      </c>
      <c r="G1748">
        <v>6.1139565568328003</v>
      </c>
      <c r="H1748">
        <v>6.5409007630838598</v>
      </c>
      <c r="I1748">
        <v>6.4984102644921702</v>
      </c>
      <c r="J1748">
        <v>6.9219572081632101</v>
      </c>
      <c r="K1748">
        <v>5.6586756958187001</v>
      </c>
      <c r="L1748">
        <v>6.9735187332156601</v>
      </c>
      <c r="M1748">
        <v>7.3613703054094701</v>
      </c>
      <c r="N1748">
        <v>7.3733479364817498</v>
      </c>
      <c r="O1748">
        <v>7.1237196162699696</v>
      </c>
      <c r="P1748">
        <v>4.5271021320563003</v>
      </c>
      <c r="Q1748">
        <v>7.1565710053807701</v>
      </c>
    </row>
    <row r="1749" spans="1:17">
      <c r="A1749" t="s">
        <v>4454</v>
      </c>
      <c r="B1749" s="16" t="s">
        <v>4455</v>
      </c>
      <c r="C1749">
        <v>6.2838851673630796</v>
      </c>
      <c r="D1749">
        <v>6.3230695120548104</v>
      </c>
      <c r="E1749">
        <v>6.8287101228986797</v>
      </c>
      <c r="F1749">
        <v>6.0057787532757798</v>
      </c>
      <c r="G1749">
        <v>6.2408034171745701</v>
      </c>
      <c r="H1749">
        <v>6.51538716343868</v>
      </c>
      <c r="I1749">
        <v>6.3017290020185603</v>
      </c>
      <c r="J1749">
        <v>6.32070094061618</v>
      </c>
      <c r="K1749">
        <v>6.4987689503714599</v>
      </c>
      <c r="L1749">
        <v>7.1001877040378298</v>
      </c>
      <c r="M1749">
        <v>6.8088659286293201</v>
      </c>
      <c r="N1749">
        <v>6.82464008712651</v>
      </c>
      <c r="O1749">
        <v>6.7136100814351396</v>
      </c>
      <c r="P1749">
        <v>5.8760773296446898</v>
      </c>
      <c r="Q1749">
        <v>8.8614637697687808</v>
      </c>
    </row>
    <row r="1750" spans="1:17">
      <c r="A1750" t="s">
        <v>4456</v>
      </c>
      <c r="B1750" s="16" t="s">
        <v>4457</v>
      </c>
      <c r="C1750">
        <v>5.2710534670525604</v>
      </c>
      <c r="D1750">
        <v>5.30932736890502</v>
      </c>
      <c r="E1750">
        <v>5.0160351149716202</v>
      </c>
      <c r="F1750">
        <v>5.7330626009085002</v>
      </c>
      <c r="G1750">
        <v>5.5918733105197997</v>
      </c>
      <c r="H1750">
        <v>6.1834628497740596</v>
      </c>
      <c r="I1750">
        <v>5.3167384601450198</v>
      </c>
      <c r="J1750">
        <v>5.5619359506392598</v>
      </c>
      <c r="K1750">
        <v>5.4837765726009904</v>
      </c>
      <c r="L1750">
        <v>5.7296673572142103</v>
      </c>
      <c r="M1750">
        <v>5.7900959904734401</v>
      </c>
      <c r="N1750">
        <v>7.1120955779354196</v>
      </c>
      <c r="O1750">
        <v>6.4277983445854696</v>
      </c>
      <c r="P1750">
        <v>5.2603607125134104</v>
      </c>
      <c r="Q1750">
        <v>6.6375058506955904</v>
      </c>
    </row>
    <row r="1751" spans="1:17">
      <c r="A1751" t="s">
        <v>4458</v>
      </c>
      <c r="B1751" s="16" t="s">
        <v>4459</v>
      </c>
      <c r="C1751">
        <v>4.2964146619915802</v>
      </c>
      <c r="D1751">
        <v>4.0407231514856203</v>
      </c>
      <c r="E1751">
        <v>5.12062362366449</v>
      </c>
      <c r="F1751">
        <v>4.4629136307985604</v>
      </c>
      <c r="G1751">
        <v>4.3009286659846602</v>
      </c>
      <c r="H1751">
        <v>4.43015569855271</v>
      </c>
      <c r="I1751">
        <v>3.5089935751222501</v>
      </c>
      <c r="J1751">
        <v>3.6724961835054399</v>
      </c>
      <c r="K1751">
        <v>4.8756976395011202</v>
      </c>
      <c r="L1751">
        <v>4.1211419556762898</v>
      </c>
      <c r="M1751">
        <v>4.3652147767139304</v>
      </c>
      <c r="N1751">
        <v>3.99991931403749</v>
      </c>
      <c r="O1751">
        <v>4.4953341022564199</v>
      </c>
      <c r="P1751">
        <v>4.5271021320563003</v>
      </c>
      <c r="Q1751">
        <v>6.6375058506955904</v>
      </c>
    </row>
    <row r="1752" spans="1:17">
      <c r="A1752" t="s">
        <v>4460</v>
      </c>
      <c r="B1752" s="16" t="s">
        <v>4461</v>
      </c>
      <c r="C1752">
        <v>7.7922336118688396</v>
      </c>
      <c r="D1752">
        <v>7.8857928710934697</v>
      </c>
      <c r="E1752">
        <v>7.9174907457865897</v>
      </c>
      <c r="F1752">
        <v>8.1811406841559897</v>
      </c>
      <c r="G1752">
        <v>7.8403367479662602</v>
      </c>
      <c r="H1752">
        <v>8.6677841694944799</v>
      </c>
      <c r="I1752">
        <v>8.2288771393807494</v>
      </c>
      <c r="J1752">
        <v>8.6387830553075595</v>
      </c>
      <c r="K1752">
        <v>7.9785934286737303</v>
      </c>
      <c r="L1752">
        <v>8.0686548807674594</v>
      </c>
      <c r="M1752">
        <v>8.1544248387103995</v>
      </c>
      <c r="N1752">
        <v>7.3660909581450102</v>
      </c>
      <c r="O1752">
        <v>7.7540209104091602</v>
      </c>
      <c r="P1752">
        <v>8.6587555712540691</v>
      </c>
      <c r="Q1752">
        <v>7.1565710053807701</v>
      </c>
    </row>
    <row r="1753" spans="1:17">
      <c r="A1753" t="s">
        <v>4462</v>
      </c>
      <c r="B1753" s="16" t="s">
        <v>4463</v>
      </c>
      <c r="C1753">
        <v>7.38923628390895</v>
      </c>
      <c r="D1753">
        <v>7.4595638158295197</v>
      </c>
      <c r="E1753">
        <v>7.82428779508641</v>
      </c>
      <c r="F1753">
        <v>7.60134058068786</v>
      </c>
      <c r="G1753">
        <v>7.8739907276269099</v>
      </c>
      <c r="H1753">
        <v>7.14949689066004</v>
      </c>
      <c r="I1753">
        <v>7.37372180216357</v>
      </c>
      <c r="J1753">
        <v>7.2690296295856403</v>
      </c>
      <c r="K1753">
        <v>7.9251520854125603</v>
      </c>
      <c r="L1753">
        <v>7.9837524400169499</v>
      </c>
      <c r="M1753">
        <v>7.7274776138695396</v>
      </c>
      <c r="N1753">
        <v>7.8651517212401503</v>
      </c>
      <c r="O1753">
        <v>7.5902702479409303</v>
      </c>
      <c r="P1753">
        <v>6.5281296503970099</v>
      </c>
      <c r="Q1753">
        <v>9.1060647157263492</v>
      </c>
    </row>
    <row r="1754" spans="1:17">
      <c r="A1754" t="s">
        <v>4464</v>
      </c>
      <c r="B1754" s="16" t="s">
        <v>4465</v>
      </c>
      <c r="C1754">
        <v>10.281336103108901</v>
      </c>
      <c r="D1754">
        <v>10.174086579003101</v>
      </c>
      <c r="E1754">
        <v>9.9604939981410698</v>
      </c>
      <c r="F1754">
        <v>9.6293933685518205</v>
      </c>
      <c r="G1754">
        <v>10.221535823834</v>
      </c>
      <c r="H1754">
        <v>8.2344679190453398</v>
      </c>
      <c r="I1754">
        <v>9.7370749107454309</v>
      </c>
      <c r="J1754">
        <v>8.90181995113001</v>
      </c>
      <c r="K1754">
        <v>10.3046389455249</v>
      </c>
      <c r="L1754">
        <v>9.8338057503201597</v>
      </c>
      <c r="M1754">
        <v>9.2068938765936394</v>
      </c>
      <c r="N1754">
        <v>9.3971297050581093</v>
      </c>
      <c r="O1754">
        <v>9.3784937843847196</v>
      </c>
      <c r="P1754">
        <v>9.2323655782610992</v>
      </c>
      <c r="Q1754">
        <v>11.7071785390645</v>
      </c>
    </row>
    <row r="1755" spans="1:17">
      <c r="A1755" t="s">
        <v>4466</v>
      </c>
      <c r="B1755" s="16" t="s">
        <v>4467</v>
      </c>
      <c r="C1755">
        <v>8.1966500867603393</v>
      </c>
      <c r="D1755">
        <v>8.3147617757430208</v>
      </c>
      <c r="E1755">
        <v>8.1360753872999894</v>
      </c>
      <c r="F1755">
        <v>8.4567638176214999</v>
      </c>
      <c r="G1755">
        <v>8.4018585991338206</v>
      </c>
      <c r="H1755">
        <v>8.8360627492702903</v>
      </c>
      <c r="I1755">
        <v>8.2904571506874394</v>
      </c>
      <c r="J1755">
        <v>8.6838733034460205</v>
      </c>
      <c r="K1755">
        <v>8.0532977887413804</v>
      </c>
      <c r="L1755">
        <v>8.1449264998912696</v>
      </c>
      <c r="M1755">
        <v>8.2390087936982592</v>
      </c>
      <c r="N1755">
        <v>8.2587237784821692</v>
      </c>
      <c r="O1755">
        <v>8.4630873677426592</v>
      </c>
      <c r="P1755">
        <v>8.53053295311555</v>
      </c>
      <c r="Q1755">
        <v>5.09416193408443</v>
      </c>
    </row>
    <row r="1756" spans="1:17">
      <c r="A1756" t="s">
        <v>4468</v>
      </c>
      <c r="B1756" s="16" t="e">
        <v>#N/A</v>
      </c>
      <c r="C1756">
        <v>5.3613569434115202</v>
      </c>
      <c r="D1756">
        <v>5.1891537613714398</v>
      </c>
      <c r="E1756">
        <v>5.0693649437607</v>
      </c>
      <c r="F1756">
        <v>4.6121840845566204</v>
      </c>
      <c r="G1756">
        <v>5.7231188017169998</v>
      </c>
      <c r="H1756">
        <v>5.0023896186610397</v>
      </c>
      <c r="I1756">
        <v>5.2218518540004704</v>
      </c>
      <c r="J1756">
        <v>4.8507352198443803</v>
      </c>
      <c r="K1756">
        <v>5.4119964088208299</v>
      </c>
      <c r="L1756">
        <v>4.9506536519942301</v>
      </c>
      <c r="M1756">
        <v>5.2371779022953104</v>
      </c>
      <c r="N1756">
        <v>5.53224518406659</v>
      </c>
      <c r="O1756">
        <v>4.9374682048982903</v>
      </c>
      <c r="P1756">
        <v>5.1710851092644097</v>
      </c>
      <c r="Q1756">
        <v>6.2843132996066204</v>
      </c>
    </row>
    <row r="1757" spans="1:17">
      <c r="A1757" t="s">
        <v>4469</v>
      </c>
      <c r="B1757" s="16" t="s">
        <v>4470</v>
      </c>
      <c r="C1757">
        <v>4.2263167103073602</v>
      </c>
      <c r="D1757">
        <v>4.4456530885114001</v>
      </c>
      <c r="E1757">
        <v>4.8415581104649901</v>
      </c>
      <c r="F1757">
        <v>4.4086599646307301</v>
      </c>
      <c r="G1757">
        <v>4.73757715912134</v>
      </c>
      <c r="H1757">
        <v>4.7487521450918901</v>
      </c>
      <c r="I1757">
        <v>4.6056600831029897</v>
      </c>
      <c r="J1757">
        <v>4.94790803410966</v>
      </c>
      <c r="K1757">
        <v>4.67705685303679</v>
      </c>
      <c r="L1757">
        <v>4.6547502153815303</v>
      </c>
      <c r="M1757">
        <v>4.5395912486649097</v>
      </c>
      <c r="N1757">
        <v>4.9846796155147501</v>
      </c>
      <c r="O1757">
        <v>4.7717654559956602</v>
      </c>
      <c r="P1757">
        <v>3.9363215208704698</v>
      </c>
      <c r="Q1757">
        <v>5.81282804418474</v>
      </c>
    </row>
    <row r="1758" spans="1:17">
      <c r="A1758" t="s">
        <v>4471</v>
      </c>
      <c r="B1758" s="16" t="s">
        <v>4472</v>
      </c>
      <c r="C1758">
        <v>4.6454443926476303</v>
      </c>
      <c r="D1758">
        <v>4.5009317243298002</v>
      </c>
      <c r="E1758">
        <v>4.2015349465393896</v>
      </c>
      <c r="F1758">
        <v>4.4086599646307301</v>
      </c>
      <c r="G1758">
        <v>4.4429501088137897</v>
      </c>
      <c r="H1758">
        <v>4.5459386428609303</v>
      </c>
      <c r="I1758">
        <v>4.8009391025067796</v>
      </c>
      <c r="J1758">
        <v>4.94790803410966</v>
      </c>
      <c r="K1758">
        <v>4.7603034491719001</v>
      </c>
      <c r="L1758">
        <v>4.2633743974944602</v>
      </c>
      <c r="M1758">
        <v>4.6554405993468704</v>
      </c>
      <c r="N1758">
        <v>3.9019995236038798</v>
      </c>
      <c r="O1758">
        <v>4.6215116313316003</v>
      </c>
      <c r="P1758">
        <v>5.3840883141759397</v>
      </c>
      <c r="Q1758">
        <v>2.8218677180984102</v>
      </c>
    </row>
    <row r="1759" spans="1:17">
      <c r="A1759" t="s">
        <v>4473</v>
      </c>
      <c r="B1759" s="16" t="s">
        <v>4474</v>
      </c>
      <c r="C1759">
        <v>6.8576603815595298</v>
      </c>
      <c r="D1759">
        <v>6.8120952747762598</v>
      </c>
      <c r="E1759">
        <v>6.1846340324636904</v>
      </c>
      <c r="F1759">
        <v>6.6461791626245601</v>
      </c>
      <c r="G1759">
        <v>6.3888092340661196</v>
      </c>
      <c r="H1759">
        <v>7.2376457847852196</v>
      </c>
      <c r="I1759">
        <v>6.5750413576586197</v>
      </c>
      <c r="J1759">
        <v>6.8759177338312698</v>
      </c>
      <c r="K1759">
        <v>6.6181099741906699</v>
      </c>
      <c r="L1759">
        <v>6.3668925874454603</v>
      </c>
      <c r="M1759">
        <v>6.8761954183910898</v>
      </c>
      <c r="N1759">
        <v>6.9755609170048603</v>
      </c>
      <c r="O1759">
        <v>6.7222181891453801</v>
      </c>
      <c r="P1759">
        <v>6.3422324803325996</v>
      </c>
      <c r="Q1759">
        <v>6.2843132996066204</v>
      </c>
    </row>
    <row r="1760" spans="1:17">
      <c r="A1760" t="s">
        <v>4475</v>
      </c>
      <c r="B1760" s="16" t="s">
        <v>4476</v>
      </c>
      <c r="C1760">
        <v>3.8862082974622001</v>
      </c>
      <c r="D1760">
        <v>4.2618677800425697</v>
      </c>
      <c r="E1760">
        <v>4.3035359899866696</v>
      </c>
      <c r="F1760">
        <v>4.4086599646307301</v>
      </c>
      <c r="G1760">
        <v>4.3009286659846602</v>
      </c>
      <c r="H1760">
        <v>4.9634301213382797</v>
      </c>
      <c r="I1760">
        <v>4.2360017113942803</v>
      </c>
      <c r="J1760">
        <v>4.1999986398891203</v>
      </c>
      <c r="K1760">
        <v>4.1419680287536398</v>
      </c>
      <c r="L1760">
        <v>4.3280695513255196</v>
      </c>
      <c r="M1760">
        <v>4.9785931197958098</v>
      </c>
      <c r="N1760">
        <v>5.0620011073979203</v>
      </c>
      <c r="O1760">
        <v>4.4953341022564199</v>
      </c>
      <c r="P1760">
        <v>4.0606668341819496</v>
      </c>
      <c r="Q1760">
        <v>2.8218677180984102</v>
      </c>
    </row>
    <row r="1761" spans="1:17">
      <c r="A1761" t="s">
        <v>4477</v>
      </c>
      <c r="B1761" s="16" t="e">
        <v>#N/A</v>
      </c>
      <c r="C1761">
        <v>6.2838851673630796</v>
      </c>
      <c r="D1761">
        <v>6.5295865794184396</v>
      </c>
      <c r="E1761">
        <v>7.1814110226186303</v>
      </c>
      <c r="F1761">
        <v>6.9988412260113</v>
      </c>
      <c r="G1761">
        <v>6.8627815520295101</v>
      </c>
      <c r="H1761">
        <v>5.9922466879641396</v>
      </c>
      <c r="I1761">
        <v>5.9042422523301203</v>
      </c>
      <c r="J1761">
        <v>6.4313468883680898</v>
      </c>
      <c r="K1761">
        <v>6.2789451631063997</v>
      </c>
      <c r="L1761">
        <v>6.4709898055546704</v>
      </c>
      <c r="M1761">
        <v>7.0801992637840501</v>
      </c>
      <c r="N1761">
        <v>6.6318301267309199</v>
      </c>
      <c r="O1761">
        <v>6.5873122032958902</v>
      </c>
      <c r="P1761">
        <v>5.3840883141759397</v>
      </c>
      <c r="Q1761">
        <v>8.6462459446333604</v>
      </c>
    </row>
    <row r="1762" spans="1:17">
      <c r="A1762" t="s">
        <v>4478</v>
      </c>
      <c r="B1762" s="16" t="s">
        <v>4479</v>
      </c>
      <c r="C1762">
        <v>4.6948835100102002</v>
      </c>
      <c r="D1762">
        <v>4.2618677800425697</v>
      </c>
      <c r="E1762">
        <v>4.3035359899866696</v>
      </c>
      <c r="F1762">
        <v>4.0892058755412499</v>
      </c>
      <c r="G1762">
        <v>4.6281296811809298</v>
      </c>
      <c r="H1762">
        <v>2.8218677180984102</v>
      </c>
      <c r="I1762">
        <v>3.9910282299290798</v>
      </c>
      <c r="J1762">
        <v>3.93564812262216</v>
      </c>
      <c r="K1762">
        <v>4.3865415857412602</v>
      </c>
      <c r="L1762">
        <v>4.5026429490879796</v>
      </c>
      <c r="M1762">
        <v>4.1590575299716699</v>
      </c>
      <c r="N1762">
        <v>4.4472252118161997</v>
      </c>
      <c r="O1762">
        <v>4.4953341022564199</v>
      </c>
      <c r="P1762">
        <v>2.8218677180984102</v>
      </c>
      <c r="Q1762">
        <v>7.1565710053807701</v>
      </c>
    </row>
    <row r="1763" spans="1:17">
      <c r="A1763" t="s">
        <v>4480</v>
      </c>
      <c r="B1763" s="16" t="s">
        <v>4481</v>
      </c>
      <c r="C1763">
        <v>5.0332205246179997</v>
      </c>
      <c r="D1763">
        <v>4.7881665373273803</v>
      </c>
      <c r="E1763">
        <v>4.6393553598667303</v>
      </c>
      <c r="F1763">
        <v>4.4086599646307301</v>
      </c>
      <c r="G1763">
        <v>4.37414671474383</v>
      </c>
      <c r="H1763">
        <v>4.9232684487670202</v>
      </c>
      <c r="I1763">
        <v>4.6574362853065301</v>
      </c>
      <c r="J1763">
        <v>4.8507352198443803</v>
      </c>
      <c r="K1763">
        <v>4.6332418030731697</v>
      </c>
      <c r="L1763">
        <v>4.3280695513255196</v>
      </c>
      <c r="M1763">
        <v>3.7404257728686199</v>
      </c>
      <c r="N1763">
        <v>4.2465073090516299</v>
      </c>
      <c r="O1763">
        <v>4.1329497517715001</v>
      </c>
      <c r="P1763">
        <v>5.0248478020067502</v>
      </c>
      <c r="Q1763">
        <v>2.8218677180984102</v>
      </c>
    </row>
    <row r="1764" spans="1:17">
      <c r="A1764" t="s">
        <v>4482</v>
      </c>
      <c r="B1764" s="16" t="s">
        <v>4483</v>
      </c>
      <c r="C1764">
        <v>6.3282826399822101</v>
      </c>
      <c r="D1764">
        <v>6.55341663957745</v>
      </c>
      <c r="E1764">
        <v>6.4779724688708198</v>
      </c>
      <c r="F1764">
        <v>6.4184400025519999</v>
      </c>
      <c r="G1764">
        <v>6.3249249403227497</v>
      </c>
      <c r="H1764">
        <v>6.4223107959451697</v>
      </c>
      <c r="I1764">
        <v>6.2243210452346904</v>
      </c>
      <c r="J1764">
        <v>6.5826939551227603</v>
      </c>
      <c r="K1764">
        <v>6.0959187970261004</v>
      </c>
      <c r="L1764">
        <v>5.88986996217022</v>
      </c>
      <c r="M1764">
        <v>6.4737476800511802</v>
      </c>
      <c r="N1764">
        <v>6.22737111333391</v>
      </c>
      <c r="O1764">
        <v>6.2600424788480797</v>
      </c>
      <c r="P1764">
        <v>6.9348693486336597</v>
      </c>
      <c r="Q1764">
        <v>6.2843132996066204</v>
      </c>
    </row>
    <row r="1765" spans="1:17">
      <c r="A1765" t="s">
        <v>4484</v>
      </c>
      <c r="B1765" s="16" t="e">
        <v>#N/A</v>
      </c>
      <c r="C1765">
        <v>6.72059742475225</v>
      </c>
      <c r="D1765">
        <v>6.7204884818686503</v>
      </c>
      <c r="E1765">
        <v>5.9302896994145904</v>
      </c>
      <c r="F1765">
        <v>6.6034475243873398</v>
      </c>
      <c r="G1765">
        <v>6.56487182254026</v>
      </c>
      <c r="H1765">
        <v>7.1740791179621999</v>
      </c>
      <c r="I1765">
        <v>6.4719229855418696</v>
      </c>
      <c r="J1765">
        <v>6.7020132302250701</v>
      </c>
      <c r="K1765">
        <v>6.63877551665722</v>
      </c>
      <c r="L1765">
        <v>6.28349182675138</v>
      </c>
      <c r="M1765">
        <v>6.40428189401546</v>
      </c>
      <c r="N1765">
        <v>6.4088580569182003</v>
      </c>
      <c r="O1765">
        <v>6.5295658361340001</v>
      </c>
      <c r="P1765">
        <v>7.1645898956467198</v>
      </c>
      <c r="Q1765">
        <v>2.8218677180984102</v>
      </c>
    </row>
    <row r="1766" spans="1:17">
      <c r="A1766" t="s">
        <v>4485</v>
      </c>
      <c r="B1766" s="16" t="s">
        <v>4486</v>
      </c>
      <c r="C1766">
        <v>3.5040133865677898</v>
      </c>
      <c r="D1766">
        <v>4.0407231514856203</v>
      </c>
      <c r="E1766">
        <v>3.8152982058547602</v>
      </c>
      <c r="F1766">
        <v>3.9277704709105601</v>
      </c>
      <c r="G1766">
        <v>4.3009286659846602</v>
      </c>
      <c r="H1766">
        <v>3.50653555504317</v>
      </c>
      <c r="I1766">
        <v>3.9910282299290798</v>
      </c>
      <c r="J1766">
        <v>3.7696016503418699</v>
      </c>
      <c r="K1766">
        <v>4.3865415857412602</v>
      </c>
      <c r="L1766">
        <v>3.4877558895723499</v>
      </c>
      <c r="M1766">
        <v>3.4086250003018401</v>
      </c>
      <c r="N1766">
        <v>3.79229116939824</v>
      </c>
      <c r="O1766">
        <v>4.1926070449996002</v>
      </c>
      <c r="P1766">
        <v>3.3893867502571098</v>
      </c>
      <c r="Q1766">
        <v>5.09416193408443</v>
      </c>
    </row>
    <row r="1767" spans="1:17">
      <c r="A1767" t="s">
        <v>4487</v>
      </c>
      <c r="B1767" s="16" t="s">
        <v>4488</v>
      </c>
      <c r="C1767">
        <v>8.7519889931166492</v>
      </c>
      <c r="D1767">
        <v>8.7069748326154901</v>
      </c>
      <c r="E1767">
        <v>8.3517369601033504</v>
      </c>
      <c r="F1767">
        <v>8.7816163637209694</v>
      </c>
      <c r="G1767">
        <v>8.6868845355756008</v>
      </c>
      <c r="H1767">
        <v>9.2687971624873704</v>
      </c>
      <c r="I1767">
        <v>8.9923618673216392</v>
      </c>
      <c r="J1767">
        <v>8.7866627820100298</v>
      </c>
      <c r="K1767">
        <v>8.8397560665034902</v>
      </c>
      <c r="L1767">
        <v>8.3922231081107999</v>
      </c>
      <c r="M1767">
        <v>9.0766902726804108</v>
      </c>
      <c r="N1767">
        <v>8.8557616299698001</v>
      </c>
      <c r="O1767">
        <v>9.0681583734120608</v>
      </c>
      <c r="P1767">
        <v>9.3225450497836295</v>
      </c>
      <c r="Q1767">
        <v>6.2843132996066204</v>
      </c>
    </row>
    <row r="1768" spans="1:17">
      <c r="A1768" t="s">
        <v>4489</v>
      </c>
      <c r="B1768" s="16" t="s">
        <v>4490</v>
      </c>
      <c r="C1768">
        <v>3.7779852140208301</v>
      </c>
      <c r="D1768">
        <v>4.3876263279161201</v>
      </c>
      <c r="E1768">
        <v>4.0887687455453801</v>
      </c>
      <c r="F1768">
        <v>4.1611154638698196</v>
      </c>
      <c r="G1768">
        <v>4.975741795846</v>
      </c>
      <c r="H1768">
        <v>3.50653555504317</v>
      </c>
      <c r="I1768">
        <v>3.8937805799913501</v>
      </c>
      <c r="J1768">
        <v>3.2517770676889399</v>
      </c>
      <c r="K1768">
        <v>3.7184612093777498</v>
      </c>
      <c r="L1768">
        <v>3.6339073669181099</v>
      </c>
      <c r="M1768">
        <v>4.4113157068760698</v>
      </c>
      <c r="N1768">
        <v>5.2042740237952296</v>
      </c>
      <c r="O1768">
        <v>4.1329497517715001</v>
      </c>
      <c r="P1768">
        <v>3.9363215208704698</v>
      </c>
      <c r="Q1768">
        <v>2.8218677180984102</v>
      </c>
    </row>
    <row r="1769" spans="1:17">
      <c r="A1769" t="s">
        <v>4491</v>
      </c>
      <c r="B1769" s="16" t="s">
        <v>4492</v>
      </c>
      <c r="C1769">
        <v>8.5247590875631101</v>
      </c>
      <c r="D1769">
        <v>8.6558930000298595</v>
      </c>
      <c r="E1769">
        <v>8.6971671225079596</v>
      </c>
      <c r="F1769">
        <v>8.8672343056744491</v>
      </c>
      <c r="G1769">
        <v>8.4984746007408596</v>
      </c>
      <c r="H1769">
        <v>9.3660237324705697</v>
      </c>
      <c r="I1769">
        <v>8.94768261056924</v>
      </c>
      <c r="J1769">
        <v>9.4256691030407396</v>
      </c>
      <c r="K1769">
        <v>8.8015066731481895</v>
      </c>
      <c r="L1769">
        <v>8.9814346403571097</v>
      </c>
      <c r="M1769">
        <v>8.9783456260694408</v>
      </c>
      <c r="N1769">
        <v>8.5832510115967597</v>
      </c>
      <c r="O1769">
        <v>8.8331865778137608</v>
      </c>
      <c r="P1769">
        <v>9.3619640367974206</v>
      </c>
      <c r="Q1769">
        <v>6.9204191934356096</v>
      </c>
    </row>
    <row r="1770" spans="1:17">
      <c r="A1770" t="s">
        <v>4493</v>
      </c>
      <c r="B1770" s="16" t="s">
        <v>4494</v>
      </c>
      <c r="C1770">
        <v>5.8470053502229398</v>
      </c>
      <c r="D1770">
        <v>6.2371739228833798</v>
      </c>
      <c r="E1770">
        <v>5.8440669982677802</v>
      </c>
      <c r="F1770">
        <v>6.3553236597965803</v>
      </c>
      <c r="G1770">
        <v>5.8430458251757198</v>
      </c>
      <c r="H1770">
        <v>7.2835401162175204</v>
      </c>
      <c r="I1770">
        <v>6.6477658559454804</v>
      </c>
      <c r="J1770">
        <v>6.9444338147454996</v>
      </c>
      <c r="K1770">
        <v>6.51004033141996</v>
      </c>
      <c r="L1770">
        <v>6.3668925874454603</v>
      </c>
      <c r="M1770">
        <v>6.4542437231635699</v>
      </c>
      <c r="N1770">
        <v>6.5181390580775203</v>
      </c>
      <c r="O1770">
        <v>6.4693817185352103</v>
      </c>
      <c r="P1770">
        <v>6.7828384161901099</v>
      </c>
      <c r="Q1770">
        <v>2.8218677180984102</v>
      </c>
    </row>
    <row r="1771" spans="1:17">
      <c r="A1771" t="s">
        <v>4495</v>
      </c>
      <c r="B1771" s="16" t="s">
        <v>4496</v>
      </c>
      <c r="C1771">
        <v>7.4167394892705403</v>
      </c>
      <c r="D1771">
        <v>7.3621436993521101</v>
      </c>
      <c r="E1771">
        <v>7.3034669724419903</v>
      </c>
      <c r="F1771">
        <v>7.3150340240146603</v>
      </c>
      <c r="G1771">
        <v>7.3357426868416997</v>
      </c>
      <c r="H1771">
        <v>8.2460862829780304</v>
      </c>
      <c r="I1771">
        <v>7.7313044202968397</v>
      </c>
      <c r="J1771">
        <v>7.7400368609095596</v>
      </c>
      <c r="K1771">
        <v>7.4003939969625296</v>
      </c>
      <c r="L1771">
        <v>7.3718442850930197</v>
      </c>
      <c r="M1771">
        <v>7.44242659787579</v>
      </c>
      <c r="N1771">
        <v>7.1293565844791704</v>
      </c>
      <c r="O1771">
        <v>7.5902702479409303</v>
      </c>
      <c r="P1771">
        <v>7.72238923081082</v>
      </c>
      <c r="Q1771">
        <v>5.09416193408443</v>
      </c>
    </row>
    <row r="1772" spans="1:17">
      <c r="A1772" t="s">
        <v>4497</v>
      </c>
      <c r="B1772" s="16" t="e">
        <v>#N/A</v>
      </c>
      <c r="C1772">
        <v>4.0706176854441196</v>
      </c>
      <c r="D1772">
        <v>3.8603343823973102</v>
      </c>
      <c r="E1772">
        <v>4.6393553598667303</v>
      </c>
      <c r="F1772">
        <v>4.5644600677645304</v>
      </c>
      <c r="G1772">
        <v>4.5695203052827997</v>
      </c>
      <c r="H1772">
        <v>3.9869852489372102</v>
      </c>
      <c r="I1772">
        <v>4.0793606969786396</v>
      </c>
      <c r="J1772">
        <v>3.93564812262216</v>
      </c>
      <c r="K1772">
        <v>4.2710437260841099</v>
      </c>
      <c r="L1772">
        <v>4.1211419556762898</v>
      </c>
      <c r="M1772">
        <v>4.3652147767139304</v>
      </c>
      <c r="N1772">
        <v>4.9442341107279502</v>
      </c>
      <c r="O1772">
        <v>4.5388813471664999</v>
      </c>
      <c r="P1772">
        <v>4.0606668341819496</v>
      </c>
      <c r="Q1772">
        <v>2.8218677180984102</v>
      </c>
    </row>
    <row r="1773" spans="1:17">
      <c r="A1773" t="s">
        <v>4498</v>
      </c>
      <c r="B1773" s="16" t="s">
        <v>4499</v>
      </c>
      <c r="C1773">
        <v>8.6687760178724407</v>
      </c>
      <c r="D1773">
        <v>8.5713613694361097</v>
      </c>
      <c r="E1773">
        <v>5.6194037323530299</v>
      </c>
      <c r="F1773">
        <v>6.54816874345443</v>
      </c>
      <c r="G1773">
        <v>6.8401930945985701</v>
      </c>
      <c r="H1773">
        <v>4.8818202206169596</v>
      </c>
      <c r="I1773">
        <v>5.0838905074171503</v>
      </c>
      <c r="J1773">
        <v>5.9846364313983802</v>
      </c>
      <c r="K1773">
        <v>6.8746599086086499</v>
      </c>
      <c r="L1773">
        <v>5.5725684340267403</v>
      </c>
      <c r="M1773">
        <v>5.0345141375896603</v>
      </c>
      <c r="N1773">
        <v>6.1613208557558696</v>
      </c>
      <c r="O1773">
        <v>5.4042348522540298</v>
      </c>
      <c r="P1773">
        <v>6.9348693486336597</v>
      </c>
      <c r="Q1773">
        <v>5.81282804418474</v>
      </c>
    </row>
    <row r="1774" spans="1:17">
      <c r="A1774" t="s">
        <v>4500</v>
      </c>
      <c r="B1774" s="16" t="s">
        <v>4501</v>
      </c>
      <c r="C1774">
        <v>11.350819493861</v>
      </c>
      <c r="D1774">
        <v>11.442455569162</v>
      </c>
      <c r="E1774">
        <v>10.6160279050816</v>
      </c>
      <c r="F1774">
        <v>10.9707934247201</v>
      </c>
      <c r="G1774">
        <v>11.107421648301701</v>
      </c>
      <c r="H1774">
        <v>11.015953070094101</v>
      </c>
      <c r="I1774">
        <v>11.0889172335217</v>
      </c>
      <c r="J1774">
        <v>10.535385694546701</v>
      </c>
      <c r="K1774">
        <v>11.7284044200201</v>
      </c>
      <c r="L1774">
        <v>11.2647022957965</v>
      </c>
      <c r="M1774">
        <v>11.021398192663799</v>
      </c>
      <c r="N1774">
        <v>11.0045298766091</v>
      </c>
      <c r="O1774">
        <v>11.229647763295199</v>
      </c>
      <c r="P1774">
        <v>11.239660208650101</v>
      </c>
      <c r="Q1774">
        <v>10.943121619767799</v>
      </c>
    </row>
    <row r="1775" spans="1:17">
      <c r="A1775" t="s">
        <v>4502</v>
      </c>
      <c r="B1775" s="16" t="e">
        <v>#N/A</v>
      </c>
      <c r="C1775">
        <v>6.9548310624051402</v>
      </c>
      <c r="D1775">
        <v>7.16818863952646</v>
      </c>
      <c r="E1775">
        <v>6.8580293081962402</v>
      </c>
      <c r="F1775">
        <v>7.6596378448912503</v>
      </c>
      <c r="G1775">
        <v>7.0612825398533596</v>
      </c>
      <c r="H1775">
        <v>7.2910486313910097</v>
      </c>
      <c r="I1775">
        <v>6.8148661573379004</v>
      </c>
      <c r="J1775">
        <v>7.2571225943095499</v>
      </c>
      <c r="K1775">
        <v>6.8033219097639099</v>
      </c>
      <c r="L1775">
        <v>6.5203172163094196</v>
      </c>
      <c r="M1775">
        <v>7.0738466325359601</v>
      </c>
      <c r="N1775">
        <v>7.1716222872846798</v>
      </c>
      <c r="O1775">
        <v>6.9146522131890604</v>
      </c>
      <c r="P1775">
        <v>7.0361110355685303</v>
      </c>
      <c r="Q1775">
        <v>6.2843132996066204</v>
      </c>
    </row>
    <row r="1776" spans="1:17">
      <c r="A1776" t="s">
        <v>4503</v>
      </c>
      <c r="B1776" s="16" t="e">
        <v>#N/A</v>
      </c>
      <c r="C1776">
        <v>4.2964146619915802</v>
      </c>
      <c r="D1776">
        <v>4.4456530885114001</v>
      </c>
      <c r="E1776">
        <v>4.6393553598667303</v>
      </c>
      <c r="F1776">
        <v>4.1611154638698196</v>
      </c>
      <c r="G1776">
        <v>4.0460446887748596</v>
      </c>
      <c r="H1776">
        <v>3.7814594184883799</v>
      </c>
      <c r="I1776">
        <v>4.7071247246580201</v>
      </c>
      <c r="J1776">
        <v>4.1999986398891203</v>
      </c>
      <c r="K1776">
        <v>4.2084442324483602</v>
      </c>
      <c r="L1776">
        <v>4.5026429490879796</v>
      </c>
      <c r="M1776">
        <v>4.4556477038402296</v>
      </c>
      <c r="N1776">
        <v>4.5070424063834196</v>
      </c>
      <c r="O1776">
        <v>4.3540657995344203</v>
      </c>
      <c r="P1776">
        <v>4.5271021320563003</v>
      </c>
      <c r="Q1776">
        <v>2.8218677180984102</v>
      </c>
    </row>
    <row r="1777" spans="1:17">
      <c r="A1777" t="s">
        <v>4504</v>
      </c>
      <c r="B1777" s="16" t="e">
        <v>#N/A</v>
      </c>
      <c r="C1777">
        <v>4.2964146619915802</v>
      </c>
      <c r="D1777">
        <v>4.1197647330598102</v>
      </c>
      <c r="E1777">
        <v>4.2015349465393896</v>
      </c>
      <c r="F1777">
        <v>4.2917886290068799</v>
      </c>
      <c r="G1777">
        <v>4.2225520177193703</v>
      </c>
      <c r="H1777">
        <v>3.50653555504317</v>
      </c>
      <c r="I1777">
        <v>4.3728229044696096</v>
      </c>
      <c r="J1777">
        <v>4.3107162608919598</v>
      </c>
      <c r="K1777">
        <v>4.7603034491719001</v>
      </c>
      <c r="L1777">
        <v>4.3280695513255196</v>
      </c>
      <c r="M1777">
        <v>4.1590575299716699</v>
      </c>
      <c r="N1777">
        <v>4.3841781814921204</v>
      </c>
      <c r="O1777">
        <v>4.3540657995344203</v>
      </c>
      <c r="P1777">
        <v>4.0606668341819496</v>
      </c>
      <c r="Q1777">
        <v>2.8218677180984102</v>
      </c>
    </row>
    <row r="1778" spans="1:17">
      <c r="A1778" t="s">
        <v>4505</v>
      </c>
      <c r="B1778" s="16" t="s">
        <v>4506</v>
      </c>
      <c r="C1778">
        <v>6.7534127248899498</v>
      </c>
      <c r="D1778">
        <v>6.2663873915801203</v>
      </c>
      <c r="E1778">
        <v>7.4643237134036697</v>
      </c>
      <c r="F1778">
        <v>6.7768408805523199</v>
      </c>
      <c r="G1778">
        <v>7.3988114298928798</v>
      </c>
      <c r="H1778">
        <v>5.7265924446016498</v>
      </c>
      <c r="I1778">
        <v>6.1757623283627199</v>
      </c>
      <c r="J1778">
        <v>5.9699669879476298</v>
      </c>
      <c r="K1778">
        <v>6.8214924250388096</v>
      </c>
      <c r="L1778">
        <v>6.6806541770365504</v>
      </c>
      <c r="M1778">
        <v>6.4640290864915997</v>
      </c>
      <c r="N1778">
        <v>7.04089718852775</v>
      </c>
      <c r="O1778">
        <v>6.6518565073704199</v>
      </c>
      <c r="P1778">
        <v>5.2164652043888102</v>
      </c>
      <c r="Q1778">
        <v>9.9057254354815303</v>
      </c>
    </row>
    <row r="1779" spans="1:17">
      <c r="A1779" t="s">
        <v>4507</v>
      </c>
      <c r="B1779" s="16" t="s">
        <v>4508</v>
      </c>
      <c r="C1779">
        <v>8.0639401472335095</v>
      </c>
      <c r="D1779">
        <v>8.1102015415907793</v>
      </c>
      <c r="E1779">
        <v>8.7910429965619397</v>
      </c>
      <c r="F1779">
        <v>8.2203774830864695</v>
      </c>
      <c r="G1779">
        <v>8.5548645424224699</v>
      </c>
      <c r="H1779">
        <v>5.9922466879641396</v>
      </c>
      <c r="I1779">
        <v>8.0220417789613894</v>
      </c>
      <c r="J1779">
        <v>7.9392545499825102</v>
      </c>
      <c r="K1779">
        <v>8.5560191149390707</v>
      </c>
      <c r="L1779">
        <v>8.1948792029693909</v>
      </c>
      <c r="M1779">
        <v>6.9474715740207804</v>
      </c>
      <c r="N1779">
        <v>6.8970520926005099</v>
      </c>
      <c r="O1779">
        <v>6.62455111994002</v>
      </c>
      <c r="P1779">
        <v>6.3814054639084601</v>
      </c>
      <c r="Q1779">
        <v>11.2910801018797</v>
      </c>
    </row>
    <row r="1780" spans="1:17">
      <c r="A1780" t="s">
        <v>4509</v>
      </c>
      <c r="B1780" s="16" t="s">
        <v>4510</v>
      </c>
      <c r="C1780">
        <v>9.6923713138945402</v>
      </c>
      <c r="D1780">
        <v>9.8305920071135695</v>
      </c>
      <c r="E1780">
        <v>9.5967532413521699</v>
      </c>
      <c r="F1780">
        <v>9.6386348651284592</v>
      </c>
      <c r="G1780">
        <v>9.5763348813324107</v>
      </c>
      <c r="H1780">
        <v>9.8357702456299307</v>
      </c>
      <c r="I1780">
        <v>9.7147968900555401</v>
      </c>
      <c r="J1780">
        <v>10.0459512933104</v>
      </c>
      <c r="K1780">
        <v>9.84659175974733</v>
      </c>
      <c r="L1780">
        <v>9.7566311957625995</v>
      </c>
      <c r="M1780">
        <v>9.5367346082877695</v>
      </c>
      <c r="N1780">
        <v>9.0400459400416295</v>
      </c>
      <c r="O1780">
        <v>9.5734426161461705</v>
      </c>
      <c r="P1780">
        <v>10.057864850285799</v>
      </c>
      <c r="Q1780">
        <v>7.9670857749043096</v>
      </c>
    </row>
    <row r="1781" spans="1:17">
      <c r="A1781" t="s">
        <v>4511</v>
      </c>
      <c r="B1781" s="16" t="s">
        <v>4512</v>
      </c>
      <c r="C1781">
        <v>5.69565330414353</v>
      </c>
      <c r="D1781">
        <v>5.4196943085789</v>
      </c>
      <c r="E1781">
        <v>5.12062362366449</v>
      </c>
      <c r="F1781">
        <v>5.4189288652495504</v>
      </c>
      <c r="G1781">
        <v>6.3249249403227497</v>
      </c>
      <c r="H1781">
        <v>5.0402227714917602</v>
      </c>
      <c r="I1781">
        <v>5.7570104949229499</v>
      </c>
      <c r="J1781">
        <v>4.7816009704995297</v>
      </c>
      <c r="K1781">
        <v>5.52962448084548</v>
      </c>
      <c r="L1781">
        <v>5.3679389808257501</v>
      </c>
      <c r="M1781">
        <v>5.83646315568744</v>
      </c>
      <c r="N1781">
        <v>6.3509010238258501</v>
      </c>
      <c r="O1781">
        <v>5.5884838182520804</v>
      </c>
      <c r="P1781">
        <v>5.6679384115998896</v>
      </c>
      <c r="Q1781">
        <v>6.9204191934356096</v>
      </c>
    </row>
    <row r="1782" spans="1:17">
      <c r="A1782" t="s">
        <v>4513</v>
      </c>
      <c r="B1782" s="16" t="e">
        <v>#N/A</v>
      </c>
      <c r="C1782">
        <v>4.2263167103073602</v>
      </c>
      <c r="D1782">
        <v>3.7545556144430101</v>
      </c>
      <c r="E1782">
        <v>2.8218677180984102</v>
      </c>
      <c r="F1782">
        <v>3.4706286095040801</v>
      </c>
      <c r="G1782">
        <v>3.33407035458014</v>
      </c>
      <c r="H1782">
        <v>3.30825032505737</v>
      </c>
      <c r="I1782">
        <v>3.8937805799913501</v>
      </c>
      <c r="J1782">
        <v>3.5611359966351301</v>
      </c>
      <c r="K1782">
        <v>3.27554212654834</v>
      </c>
      <c r="L1782">
        <v>3.7555759297476698</v>
      </c>
      <c r="M1782">
        <v>3.5380814202985702</v>
      </c>
      <c r="N1782">
        <v>3.5144020463037902</v>
      </c>
      <c r="O1782">
        <v>3.5569664057961599</v>
      </c>
      <c r="P1782">
        <v>3.3893867502571098</v>
      </c>
      <c r="Q1782">
        <v>2.8218677180984102</v>
      </c>
    </row>
    <row r="1783" spans="1:17">
      <c r="A1783" t="s">
        <v>4514</v>
      </c>
      <c r="B1783" s="16" t="s">
        <v>4515</v>
      </c>
      <c r="C1783">
        <v>8.7997051187256901</v>
      </c>
      <c r="D1783">
        <v>8.8762561922903291</v>
      </c>
      <c r="E1783">
        <v>8.39723465898612</v>
      </c>
      <c r="F1783">
        <v>8.3123860396137506</v>
      </c>
      <c r="G1783">
        <v>8.2648764762651901</v>
      </c>
      <c r="H1783">
        <v>8.5129345962684493</v>
      </c>
      <c r="I1783">
        <v>9.2051031217138295</v>
      </c>
      <c r="J1783">
        <v>8.4136882505715107</v>
      </c>
      <c r="K1783">
        <v>9.3109715972131397</v>
      </c>
      <c r="L1783">
        <v>9.1091161424985092</v>
      </c>
      <c r="M1783">
        <v>8.1574257024348604</v>
      </c>
      <c r="N1783">
        <v>7.8020733967153699</v>
      </c>
      <c r="O1783">
        <v>8.4909459388058099</v>
      </c>
      <c r="P1783">
        <v>9.3200452233178694</v>
      </c>
      <c r="Q1783">
        <v>7.3593062614465703</v>
      </c>
    </row>
    <row r="1784" spans="1:17">
      <c r="A1784" t="s">
        <v>4516</v>
      </c>
      <c r="B1784" s="16" t="s">
        <v>4517</v>
      </c>
      <c r="C1784">
        <v>5.7625387775367001</v>
      </c>
      <c r="D1784">
        <v>5.9609864132494002</v>
      </c>
      <c r="E1784">
        <v>6.0883257756658304</v>
      </c>
      <c r="F1784">
        <v>6.2756868257125804</v>
      </c>
      <c r="G1784">
        <v>5.91035690204746</v>
      </c>
      <c r="H1784">
        <v>6.4223107959451697</v>
      </c>
      <c r="I1784">
        <v>6.3017290020185603</v>
      </c>
      <c r="J1784">
        <v>6.7195168009068604</v>
      </c>
      <c r="K1784">
        <v>5.9865761413122698</v>
      </c>
      <c r="L1784">
        <v>5.99904232200804</v>
      </c>
      <c r="M1784">
        <v>5.72577556549476</v>
      </c>
      <c r="N1784">
        <v>5.7295275834397899</v>
      </c>
      <c r="O1784">
        <v>5.5884838182520804</v>
      </c>
      <c r="P1784">
        <v>6.47486360288885</v>
      </c>
      <c r="Q1784">
        <v>2.8218677180984102</v>
      </c>
    </row>
    <row r="1785" spans="1:17">
      <c r="A1785" t="s">
        <v>4518</v>
      </c>
      <c r="B1785" s="16" t="e">
        <v>#N/A</v>
      </c>
      <c r="C1785">
        <v>4.99547094075474</v>
      </c>
      <c r="D1785">
        <v>5.1573505347490602</v>
      </c>
      <c r="E1785">
        <v>5.8734011200307696</v>
      </c>
      <c r="F1785">
        <v>5.4439053774776101</v>
      </c>
      <c r="G1785">
        <v>5.0599536599459096</v>
      </c>
      <c r="H1785">
        <v>4.5459386428609303</v>
      </c>
      <c r="I1785">
        <v>4.30650913402902</v>
      </c>
      <c r="J1785">
        <v>5.1764314620679004</v>
      </c>
      <c r="K1785">
        <v>6.0344793697124102</v>
      </c>
      <c r="L1785">
        <v>3.8614614459532302</v>
      </c>
      <c r="M1785">
        <v>5.1397006687878797</v>
      </c>
      <c r="N1785">
        <v>6.22737111333391</v>
      </c>
      <c r="O1785">
        <v>5.5884838182520804</v>
      </c>
      <c r="P1785">
        <v>5.1241087123202096</v>
      </c>
      <c r="Q1785">
        <v>2.8218677180984102</v>
      </c>
    </row>
    <row r="1786" spans="1:17">
      <c r="A1786" t="s">
        <v>4519</v>
      </c>
      <c r="B1786" s="16" t="s">
        <v>4520</v>
      </c>
      <c r="C1786">
        <v>7.7001673639437902</v>
      </c>
      <c r="D1786">
        <v>7.7538404744076503</v>
      </c>
      <c r="E1786">
        <v>7.8390252449847297</v>
      </c>
      <c r="F1786">
        <v>7.5574080706483402</v>
      </c>
      <c r="G1786">
        <v>7.7586098137260304</v>
      </c>
      <c r="H1786">
        <v>8.38217148498142</v>
      </c>
      <c r="I1786">
        <v>10.478075188751699</v>
      </c>
      <c r="J1786">
        <v>8.9207773942802095</v>
      </c>
      <c r="K1786">
        <v>7.7798557666686099</v>
      </c>
      <c r="L1786">
        <v>10.4561241702744</v>
      </c>
      <c r="M1786">
        <v>9.5954150327477201</v>
      </c>
      <c r="N1786">
        <v>9.0078209436005494</v>
      </c>
      <c r="O1786">
        <v>7.8781894052357098</v>
      </c>
      <c r="P1786">
        <v>11.2216946706292</v>
      </c>
      <c r="Q1786">
        <v>5.81282804418474</v>
      </c>
    </row>
    <row r="1787" spans="1:17">
      <c r="A1787" t="s">
        <v>4521</v>
      </c>
      <c r="B1787" s="16" t="s">
        <v>4522</v>
      </c>
      <c r="C1787">
        <v>2.8218677180984102</v>
      </c>
      <c r="D1787">
        <v>3.7545556144430101</v>
      </c>
      <c r="E1787">
        <v>2.8218677180984102</v>
      </c>
      <c r="F1787">
        <v>3.6131889974304401</v>
      </c>
      <c r="G1787">
        <v>2.8218677180984102</v>
      </c>
      <c r="H1787">
        <v>3.50653555504317</v>
      </c>
      <c r="I1787">
        <v>3.3100125595866299</v>
      </c>
      <c r="J1787">
        <v>2.8218677180984102</v>
      </c>
      <c r="K1787">
        <v>3.27554212654834</v>
      </c>
      <c r="L1787">
        <v>2.8218677180984102</v>
      </c>
      <c r="M1787">
        <v>3.4086250003018401</v>
      </c>
      <c r="N1787">
        <v>3.31389066967124</v>
      </c>
      <c r="O1787">
        <v>3.42420286852819</v>
      </c>
      <c r="P1787">
        <v>3.3893867502571098</v>
      </c>
      <c r="Q1787">
        <v>2.8218677180984102</v>
      </c>
    </row>
    <row r="1788" spans="1:17">
      <c r="A1788" t="s">
        <v>4523</v>
      </c>
      <c r="B1788" s="16" t="s">
        <v>4524</v>
      </c>
      <c r="C1788">
        <v>4.4246742892055497</v>
      </c>
      <c r="D1788">
        <v>4.5537481491643197</v>
      </c>
      <c r="E1788">
        <v>4.5638886729124497</v>
      </c>
      <c r="F1788">
        <v>4.4086599646307301</v>
      </c>
      <c r="G1788">
        <v>4.4429501088137897</v>
      </c>
      <c r="H1788">
        <v>3.9869852489372102</v>
      </c>
      <c r="I1788">
        <v>3.6595800418069002</v>
      </c>
      <c r="J1788">
        <v>3.5611359966351301</v>
      </c>
      <c r="K1788">
        <v>4.0709644767565303</v>
      </c>
      <c r="L1788">
        <v>3.8614614459532302</v>
      </c>
      <c r="M1788">
        <v>3.9727288000471899</v>
      </c>
      <c r="N1788">
        <v>3.79229116939824</v>
      </c>
      <c r="O1788">
        <v>3.9295289699043701</v>
      </c>
      <c r="P1788">
        <v>3.6194497939779602</v>
      </c>
      <c r="Q1788">
        <v>5.09416193408443</v>
      </c>
    </row>
    <row r="1789" spans="1:17">
      <c r="A1789" t="s">
        <v>4525</v>
      </c>
      <c r="B1789" s="16" t="s">
        <v>4526</v>
      </c>
      <c r="C1789">
        <v>7.6604769151482097</v>
      </c>
      <c r="D1789">
        <v>7.7487132818439504</v>
      </c>
      <c r="E1789">
        <v>7.6260848552768703</v>
      </c>
      <c r="F1789">
        <v>7.7502160963700497</v>
      </c>
      <c r="G1789">
        <v>7.78833338063935</v>
      </c>
      <c r="H1789">
        <v>7.2835401162175204</v>
      </c>
      <c r="I1789">
        <v>7.7858059522040897</v>
      </c>
      <c r="J1789">
        <v>7.4628622513126999</v>
      </c>
      <c r="K1789">
        <v>7.5814845344670303</v>
      </c>
      <c r="L1789">
        <v>7.5300544138344296</v>
      </c>
      <c r="M1789">
        <v>7.9129827263867902</v>
      </c>
      <c r="N1789">
        <v>7.31423950705243</v>
      </c>
      <c r="O1789">
        <v>7.8471566530082004</v>
      </c>
      <c r="P1789">
        <v>7.9975370639367904</v>
      </c>
      <c r="Q1789">
        <v>7.5369478347710803</v>
      </c>
    </row>
    <row r="1790" spans="1:17">
      <c r="A1790" t="s">
        <v>4527</v>
      </c>
      <c r="B1790" s="16" t="e">
        <v>#N/A</v>
      </c>
      <c r="C1790">
        <v>5.0699158884914599</v>
      </c>
      <c r="D1790">
        <v>5.5701495124768599</v>
      </c>
      <c r="E1790">
        <v>7.2043884532365698</v>
      </c>
      <c r="F1790">
        <v>7.60134058068786</v>
      </c>
      <c r="G1790">
        <v>7.0317103077074501</v>
      </c>
      <c r="H1790">
        <v>7.3206963756748999</v>
      </c>
      <c r="I1790">
        <v>7.8070416876015098</v>
      </c>
      <c r="J1790">
        <v>7.6654959261035804</v>
      </c>
      <c r="K1790">
        <v>4.8383826859307302</v>
      </c>
      <c r="L1790">
        <v>7.7100752816342597</v>
      </c>
      <c r="M1790">
        <v>7.7475398248133303</v>
      </c>
      <c r="N1790">
        <v>7.3217623800089804</v>
      </c>
      <c r="O1790">
        <v>7.6454464935103701</v>
      </c>
      <c r="P1790">
        <v>6.5281296503970099</v>
      </c>
      <c r="Q1790">
        <v>8.1958182219819093</v>
      </c>
    </row>
    <row r="1791" spans="1:17">
      <c r="A1791" t="s">
        <v>4528</v>
      </c>
      <c r="B1791" s="16" t="s">
        <v>4529</v>
      </c>
      <c r="C1791">
        <v>3.3064422771203601</v>
      </c>
      <c r="D1791">
        <v>3.2942621936663499</v>
      </c>
      <c r="E1791">
        <v>2.8218677180984102</v>
      </c>
      <c r="F1791">
        <v>3.2825265482838799</v>
      </c>
      <c r="G1791">
        <v>4.1380367534927496</v>
      </c>
      <c r="H1791">
        <v>3.30825032505737</v>
      </c>
      <c r="I1791">
        <v>3.9910282299290798</v>
      </c>
      <c r="J1791">
        <v>3.5611359966351301</v>
      </c>
      <c r="K1791">
        <v>3.27554212654834</v>
      </c>
      <c r="L1791">
        <v>3.6339073669181099</v>
      </c>
      <c r="M1791">
        <v>3.82485868955618</v>
      </c>
      <c r="N1791">
        <v>3.6661147186140499</v>
      </c>
      <c r="O1791">
        <v>3.5569664057961599</v>
      </c>
      <c r="P1791">
        <v>3.7927642367557501</v>
      </c>
      <c r="Q1791">
        <v>2.8218677180984102</v>
      </c>
    </row>
    <row r="1792" spans="1:17">
      <c r="A1792" t="s">
        <v>4530</v>
      </c>
      <c r="B1792" s="16" t="s">
        <v>4531</v>
      </c>
      <c r="C1792">
        <v>4.0706176854441196</v>
      </c>
      <c r="D1792">
        <v>3.4870161193063098</v>
      </c>
      <c r="E1792">
        <v>3.8152982058547602</v>
      </c>
      <c r="F1792">
        <v>3.7319397910766599</v>
      </c>
      <c r="G1792">
        <v>4.0460446887748596</v>
      </c>
      <c r="H1792">
        <v>2.8218677180984102</v>
      </c>
      <c r="I1792">
        <v>3.5089935751222501</v>
      </c>
      <c r="J1792">
        <v>3.2517770676889399</v>
      </c>
      <c r="K1792">
        <v>3.7184612093777498</v>
      </c>
      <c r="L1792">
        <v>3.4877558895723499</v>
      </c>
      <c r="M1792">
        <v>2.8218677180984102</v>
      </c>
      <c r="N1792">
        <v>3.79229116939824</v>
      </c>
      <c r="O1792">
        <v>3.6677309644704801</v>
      </c>
      <c r="P1792">
        <v>2.8218677180984102</v>
      </c>
      <c r="Q1792">
        <v>5.09416193408443</v>
      </c>
    </row>
    <row r="1793" spans="1:17">
      <c r="A1793" t="s">
        <v>4532</v>
      </c>
      <c r="B1793" s="16" t="e">
        <v>#N/A</v>
      </c>
      <c r="C1793">
        <v>5.7841390782753797</v>
      </c>
      <c r="D1793">
        <v>6.2223383051797301</v>
      </c>
      <c r="E1793">
        <v>5.9578922475209</v>
      </c>
      <c r="F1793">
        <v>6.1767486539667296</v>
      </c>
      <c r="G1793">
        <v>6.0360109043049102</v>
      </c>
      <c r="H1793">
        <v>7.0107683309039501</v>
      </c>
      <c r="I1793">
        <v>6.2557929678699198</v>
      </c>
      <c r="J1793">
        <v>6.32070094061618</v>
      </c>
      <c r="K1793">
        <v>5.8680151328658399</v>
      </c>
      <c r="L1793">
        <v>5.6193000299912201</v>
      </c>
      <c r="M1793">
        <v>5.3924365182024099</v>
      </c>
      <c r="N1793">
        <v>6.1096777107491604</v>
      </c>
      <c r="O1793">
        <v>5.3368598019304798</v>
      </c>
      <c r="P1793">
        <v>6.8949808635361203</v>
      </c>
      <c r="Q1793">
        <v>2.8218677180984102</v>
      </c>
    </row>
    <row r="1794" spans="1:17">
      <c r="A1794" t="s">
        <v>4533</v>
      </c>
      <c r="B1794" s="16" t="s">
        <v>4534</v>
      </c>
      <c r="C1794">
        <v>4.7424302842105197</v>
      </c>
      <c r="D1794">
        <v>4.5009317243298002</v>
      </c>
      <c r="E1794">
        <v>4.0887687455453801</v>
      </c>
      <c r="F1794">
        <v>4.6581111746450903</v>
      </c>
      <c r="G1794">
        <v>4.2225520177193703</v>
      </c>
      <c r="H1794">
        <v>4.3015284866045098</v>
      </c>
      <c r="I1794">
        <v>4.49496154099739</v>
      </c>
      <c r="J1794">
        <v>4.2567562628296498</v>
      </c>
      <c r="K1794">
        <v>4.4401758200780401</v>
      </c>
      <c r="L1794">
        <v>4.2633743974944602</v>
      </c>
      <c r="M1794">
        <v>3.90178223458659</v>
      </c>
      <c r="N1794">
        <v>4.3174573962368399</v>
      </c>
      <c r="O1794">
        <v>4.1329497517715001</v>
      </c>
      <c r="P1794">
        <v>4.1712528320562896</v>
      </c>
      <c r="Q1794">
        <v>5.81282804418474</v>
      </c>
    </row>
    <row r="1795" spans="1:17">
      <c r="A1795" t="s">
        <v>4535</v>
      </c>
      <c r="B1795" s="16" t="s">
        <v>4536</v>
      </c>
      <c r="C1795">
        <v>8.3470042166010998</v>
      </c>
      <c r="D1795">
        <v>8.6531536894423606</v>
      </c>
      <c r="E1795">
        <v>8.6520093064600498</v>
      </c>
      <c r="F1795">
        <v>8.62566615946802</v>
      </c>
      <c r="G1795">
        <v>8.5056451538273894</v>
      </c>
      <c r="H1795">
        <v>9.2458429931738895</v>
      </c>
      <c r="I1795">
        <v>8.9992916491597494</v>
      </c>
      <c r="J1795">
        <v>9.0278213969221692</v>
      </c>
      <c r="K1795">
        <v>8.4111062169257007</v>
      </c>
      <c r="L1795">
        <v>8.9165263747522907</v>
      </c>
      <c r="M1795">
        <v>8.9544003343968797</v>
      </c>
      <c r="N1795">
        <v>8.7484005872480299</v>
      </c>
      <c r="O1795">
        <v>8.8371377255911607</v>
      </c>
      <c r="P1795">
        <v>8.9991179321044594</v>
      </c>
      <c r="Q1795">
        <v>7.1565710053807701</v>
      </c>
    </row>
    <row r="1796" spans="1:17">
      <c r="A1796" t="s">
        <v>4537</v>
      </c>
      <c r="B1796" s="16" t="s">
        <v>4538</v>
      </c>
      <c r="C1796">
        <v>8.5435678250181102</v>
      </c>
      <c r="D1796">
        <v>8.5538435905807404</v>
      </c>
      <c r="E1796">
        <v>9.0407709915634502</v>
      </c>
      <c r="F1796">
        <v>9.2307082492579902</v>
      </c>
      <c r="G1796">
        <v>8.7576585145587007</v>
      </c>
      <c r="H1796">
        <v>8.9422146241254996</v>
      </c>
      <c r="I1796">
        <v>8.5358382785525304</v>
      </c>
      <c r="J1796">
        <v>8.9995687498889207</v>
      </c>
      <c r="K1796">
        <v>8.4200459128452501</v>
      </c>
      <c r="L1796">
        <v>8.5540464756126209</v>
      </c>
      <c r="M1796">
        <v>8.6984126214219408</v>
      </c>
      <c r="N1796">
        <v>8.4963165097208009</v>
      </c>
      <c r="O1796">
        <v>8.5690561526180495</v>
      </c>
      <c r="P1796">
        <v>8.6388304246396892</v>
      </c>
      <c r="Q1796">
        <v>9.2143845326617093</v>
      </c>
    </row>
    <row r="1797" spans="1:17">
      <c r="A1797" t="s">
        <v>4539</v>
      </c>
      <c r="B1797" s="16" t="s">
        <v>4540</v>
      </c>
      <c r="C1797">
        <v>3.6535616636188299</v>
      </c>
      <c r="D1797">
        <v>2.8218677180984102</v>
      </c>
      <c r="E1797">
        <v>2.8218677180984102</v>
      </c>
      <c r="F1797">
        <v>3.6131889974304401</v>
      </c>
      <c r="G1797">
        <v>2.8218677180984102</v>
      </c>
      <c r="H1797">
        <v>3.30825032505737</v>
      </c>
      <c r="I1797">
        <v>3.6595800418069002</v>
      </c>
      <c r="J1797">
        <v>3.6724961835054399</v>
      </c>
      <c r="K1797">
        <v>2.8218677180984102</v>
      </c>
      <c r="L1797">
        <v>2.8218677180984102</v>
      </c>
      <c r="M1797">
        <v>3.23818724324593</v>
      </c>
      <c r="N1797">
        <v>3.31389066967124</v>
      </c>
      <c r="O1797">
        <v>3.42420286852819</v>
      </c>
      <c r="P1797">
        <v>2.8218677180984102</v>
      </c>
      <c r="Q1797">
        <v>2.8218677180984102</v>
      </c>
    </row>
    <row r="1798" spans="1:17">
      <c r="A1798" t="s">
        <v>4541</v>
      </c>
      <c r="B1798" s="16" t="s">
        <v>4542</v>
      </c>
      <c r="C1798">
        <v>5.7405986380477696</v>
      </c>
      <c r="D1798">
        <v>5.9788191698956696</v>
      </c>
      <c r="E1798">
        <v>5.3510197543661198</v>
      </c>
      <c r="F1798">
        <v>5.4189288652495504</v>
      </c>
      <c r="G1798">
        <v>5.1001215892442602</v>
      </c>
      <c r="H1798">
        <v>6.5534884052218203</v>
      </c>
      <c r="I1798">
        <v>6.0909334620645401</v>
      </c>
      <c r="J1798">
        <v>6.0135244304895803</v>
      </c>
      <c r="K1798">
        <v>5.8680151328658399</v>
      </c>
      <c r="L1798">
        <v>6.2250380488551196</v>
      </c>
      <c r="M1798">
        <v>5.9670109306586703</v>
      </c>
      <c r="N1798">
        <v>5.5054798817117598</v>
      </c>
      <c r="O1798">
        <v>5.8337360312954001</v>
      </c>
      <c r="P1798">
        <v>6.4928410672808097</v>
      </c>
      <c r="Q1798">
        <v>5.09416193408443</v>
      </c>
    </row>
    <row r="1799" spans="1:17">
      <c r="A1799" t="s">
        <v>4543</v>
      </c>
      <c r="B1799" s="16" t="s">
        <v>4544</v>
      </c>
      <c r="C1799">
        <v>8.5804647653092392</v>
      </c>
      <c r="D1799">
        <v>8.7383288550248501</v>
      </c>
      <c r="E1799">
        <v>8.7526679962355693</v>
      </c>
      <c r="F1799">
        <v>8.7768403114384004</v>
      </c>
      <c r="G1799">
        <v>8.6805628964103807</v>
      </c>
      <c r="H1799">
        <v>9.1210513706471605</v>
      </c>
      <c r="I1799">
        <v>8.8230297066461993</v>
      </c>
      <c r="J1799">
        <v>8.9671085542927003</v>
      </c>
      <c r="K1799">
        <v>8.7992247979124496</v>
      </c>
      <c r="L1799">
        <v>8.6915192021704701</v>
      </c>
      <c r="M1799">
        <v>8.7843654154220605</v>
      </c>
      <c r="N1799">
        <v>8.5095311925438999</v>
      </c>
      <c r="O1799">
        <v>8.7264620134225197</v>
      </c>
      <c r="P1799">
        <v>9.4514802755966301</v>
      </c>
      <c r="Q1799">
        <v>7.1565710053807701</v>
      </c>
    </row>
    <row r="1800" spans="1:17">
      <c r="A1800" t="s">
        <v>4545</v>
      </c>
      <c r="B1800" s="16" t="s">
        <v>4546</v>
      </c>
      <c r="C1800">
        <v>7.4370270394313298</v>
      </c>
      <c r="D1800">
        <v>7.6028886384786203</v>
      </c>
      <c r="E1800">
        <v>6.9425491442524603</v>
      </c>
      <c r="F1800">
        <v>6.49066084484285</v>
      </c>
      <c r="G1800">
        <v>7.8403367479662602</v>
      </c>
      <c r="H1800">
        <v>6.44953046144993</v>
      </c>
      <c r="I1800">
        <v>7.2078170924335199</v>
      </c>
      <c r="J1800">
        <v>6.32070094061618</v>
      </c>
      <c r="K1800">
        <v>7.6336990091517096</v>
      </c>
      <c r="L1800">
        <v>6.5679948358929003</v>
      </c>
      <c r="M1800">
        <v>6.8241040553657699</v>
      </c>
      <c r="N1800">
        <v>7.1033865969873</v>
      </c>
      <c r="O1800">
        <v>6.8533373478556303</v>
      </c>
      <c r="P1800">
        <v>7.27218074483838</v>
      </c>
      <c r="Q1800">
        <v>7.9670857749043096</v>
      </c>
    </row>
    <row r="1801" spans="1:17">
      <c r="A1801" t="s">
        <v>4547</v>
      </c>
      <c r="B1801" s="16" t="e">
        <v>#N/A</v>
      </c>
      <c r="C1801">
        <v>3.98283533271713</v>
      </c>
      <c r="D1801">
        <v>3.6330127529723502</v>
      </c>
      <c r="E1801">
        <v>3.4028894668404299</v>
      </c>
      <c r="F1801">
        <v>2.8218677180984102</v>
      </c>
      <c r="G1801">
        <v>4.2225520177193703</v>
      </c>
      <c r="H1801">
        <v>4.3015284866045098</v>
      </c>
      <c r="I1801">
        <v>4.30650913402902</v>
      </c>
      <c r="J1801">
        <v>3.8565114723405598</v>
      </c>
      <c r="K1801">
        <v>3.6013796825057902</v>
      </c>
      <c r="L1801">
        <v>3.8614614459532302</v>
      </c>
      <c r="M1801">
        <v>3.90178223458659</v>
      </c>
      <c r="N1801">
        <v>3.6661147186140499</v>
      </c>
      <c r="O1801">
        <v>4.0696565081197198</v>
      </c>
      <c r="P1801">
        <v>3.7927642367557501</v>
      </c>
      <c r="Q1801">
        <v>2.8218677180984102</v>
      </c>
    </row>
    <row r="1802" spans="1:17">
      <c r="A1802" t="s">
        <v>4548</v>
      </c>
      <c r="B1802" s="16" t="s">
        <v>4549</v>
      </c>
      <c r="C1802">
        <v>5.7625387775367001</v>
      </c>
      <c r="D1802">
        <v>5.6396332121204704</v>
      </c>
      <c r="E1802">
        <v>4.8415581104649901</v>
      </c>
      <c r="F1802">
        <v>4.9752349446537503</v>
      </c>
      <c r="G1802">
        <v>4.8382239915511303</v>
      </c>
      <c r="H1802">
        <v>5.4810077289205497</v>
      </c>
      <c r="I1802">
        <v>5.5923678450183596</v>
      </c>
      <c r="J1802">
        <v>5.4805366902381003</v>
      </c>
      <c r="K1802">
        <v>5.2281375793192604</v>
      </c>
      <c r="L1802">
        <v>5.0592286016271197</v>
      </c>
      <c r="M1802">
        <v>5.1647442944921202</v>
      </c>
      <c r="N1802">
        <v>5.4781829866836604</v>
      </c>
      <c r="O1802">
        <v>5.3136379649428402</v>
      </c>
      <c r="P1802">
        <v>5.8481757373421797</v>
      </c>
      <c r="Q1802">
        <v>2.8218677180984102</v>
      </c>
    </row>
    <row r="1803" spans="1:17">
      <c r="A1803" t="s">
        <v>4550</v>
      </c>
      <c r="B1803" s="16" t="s">
        <v>4551</v>
      </c>
      <c r="C1803">
        <v>6.1906908419129296</v>
      </c>
      <c r="D1803">
        <v>6.2807715480435</v>
      </c>
      <c r="E1803">
        <v>5.0693649437607</v>
      </c>
      <c r="F1803">
        <v>5.1706883695566601</v>
      </c>
      <c r="G1803">
        <v>4.5079198595814196</v>
      </c>
      <c r="H1803">
        <v>3.9869852489372102</v>
      </c>
      <c r="I1803">
        <v>5.0470377433929201</v>
      </c>
      <c r="J1803">
        <v>5.0671121988910901</v>
      </c>
      <c r="K1803">
        <v>4.9472302900396103</v>
      </c>
      <c r="L1803">
        <v>5.2224425229396996</v>
      </c>
      <c r="M1803">
        <v>4.6554405993468704</v>
      </c>
      <c r="N1803">
        <v>4.9846796155147501</v>
      </c>
      <c r="O1803">
        <v>4.9059949059252101</v>
      </c>
      <c r="P1803">
        <v>5.3440870543648904</v>
      </c>
      <c r="Q1803">
        <v>2.8218677180984102</v>
      </c>
    </row>
    <row r="1804" spans="1:17">
      <c r="A1804" t="s">
        <v>4552</v>
      </c>
      <c r="B1804" s="16" t="s">
        <v>4553</v>
      </c>
      <c r="C1804">
        <v>4.0706176854441196</v>
      </c>
      <c r="D1804">
        <v>4.1197647330598102</v>
      </c>
      <c r="E1804">
        <v>3.4028894668404299</v>
      </c>
      <c r="F1804">
        <v>3.4706286095040801</v>
      </c>
      <c r="G1804">
        <v>3.70007344211845</v>
      </c>
      <c r="H1804">
        <v>4.07504641393726</v>
      </c>
      <c r="I1804">
        <v>3.8937805799913501</v>
      </c>
      <c r="J1804">
        <v>3.7696016503418699</v>
      </c>
      <c r="K1804">
        <v>3.7184612093777498</v>
      </c>
      <c r="L1804">
        <v>3.6339073669181099</v>
      </c>
      <c r="M1804">
        <v>4.21436379980989</v>
      </c>
      <c r="N1804">
        <v>3.6661147186140499</v>
      </c>
      <c r="O1804">
        <v>4.1926070449996002</v>
      </c>
      <c r="P1804">
        <v>3.3893867502571098</v>
      </c>
      <c r="Q1804">
        <v>2.8218677180984102</v>
      </c>
    </row>
    <row r="1805" spans="1:17">
      <c r="A1805" t="s">
        <v>4554</v>
      </c>
      <c r="B1805" s="16" t="s">
        <v>4555</v>
      </c>
      <c r="C1805">
        <v>9.3194894832771809</v>
      </c>
      <c r="D1805">
        <v>9.1877004439692804</v>
      </c>
      <c r="E1805">
        <v>10.621360912277201</v>
      </c>
      <c r="F1805">
        <v>7.1619585846034699</v>
      </c>
      <c r="G1805">
        <v>8.4133428158245902</v>
      </c>
      <c r="H1805">
        <v>8.5446367025664607</v>
      </c>
      <c r="I1805">
        <v>8.9619419586208302</v>
      </c>
      <c r="J1805">
        <v>10.023329958738399</v>
      </c>
      <c r="K1805">
        <v>8.6064877496623708</v>
      </c>
      <c r="L1805">
        <v>9.5089309715835508</v>
      </c>
      <c r="M1805">
        <v>9.4328829707342106</v>
      </c>
      <c r="N1805">
        <v>6.9563332013543997</v>
      </c>
      <c r="O1805">
        <v>9.6119974730362099</v>
      </c>
      <c r="P1805">
        <v>7.2193925819425804</v>
      </c>
      <c r="Q1805">
        <v>11.303394432065099</v>
      </c>
    </row>
    <row r="1806" spans="1:17">
      <c r="A1806" t="s">
        <v>4556</v>
      </c>
      <c r="B1806" s="16" t="s">
        <v>4557</v>
      </c>
      <c r="C1806">
        <v>3.5040133865677898</v>
      </c>
      <c r="D1806">
        <v>3.7545556144430101</v>
      </c>
      <c r="E1806">
        <v>3.4028894668404299</v>
      </c>
      <c r="F1806">
        <v>2.8218677180984102</v>
      </c>
      <c r="G1806">
        <v>3.33407035458014</v>
      </c>
      <c r="H1806">
        <v>2.8218677180984102</v>
      </c>
      <c r="I1806">
        <v>3.6595800418069002</v>
      </c>
      <c r="J1806">
        <v>3.2517770676889399</v>
      </c>
      <c r="K1806">
        <v>2.8218677180984102</v>
      </c>
      <c r="L1806">
        <v>2.8218677180984102</v>
      </c>
      <c r="M1806">
        <v>3.4086250003018401</v>
      </c>
      <c r="N1806">
        <v>3.31389066967124</v>
      </c>
      <c r="O1806">
        <v>3.42420286852819</v>
      </c>
      <c r="P1806">
        <v>2.8218677180984102</v>
      </c>
      <c r="Q1806">
        <v>2.8218677180984102</v>
      </c>
    </row>
    <row r="1807" spans="1:17">
      <c r="A1807" t="s">
        <v>4558</v>
      </c>
      <c r="B1807" s="16" t="e">
        <v>#N/A</v>
      </c>
      <c r="C1807">
        <v>4.6948835100102002</v>
      </c>
      <c r="D1807">
        <v>4.32650596693877</v>
      </c>
      <c r="E1807">
        <v>4.7777046060070401</v>
      </c>
      <c r="F1807">
        <v>4.2917886290068799</v>
      </c>
      <c r="G1807">
        <v>4.3009286659846602</v>
      </c>
      <c r="H1807">
        <v>4.5459386428609303</v>
      </c>
      <c r="I1807">
        <v>4.6056600831029897</v>
      </c>
      <c r="J1807">
        <v>4.589987956211</v>
      </c>
      <c r="K1807">
        <v>4.2710437260841099</v>
      </c>
      <c r="L1807">
        <v>4.1946255460110002</v>
      </c>
      <c r="M1807">
        <v>5.0616059647101501</v>
      </c>
      <c r="N1807">
        <v>3.5144020463037902</v>
      </c>
      <c r="O1807">
        <v>4.4030955001336496</v>
      </c>
      <c r="P1807">
        <v>4.3630835021106398</v>
      </c>
      <c r="Q1807">
        <v>2.8218677180984102</v>
      </c>
    </row>
    <row r="1808" spans="1:17">
      <c r="A1808" t="s">
        <v>4559</v>
      </c>
      <c r="B1808" s="16" t="e">
        <v>#N/A</v>
      </c>
      <c r="C1808">
        <v>4.99547094075474</v>
      </c>
      <c r="D1808">
        <v>5.09137122556535</v>
      </c>
      <c r="E1808">
        <v>4.9023702390828996</v>
      </c>
      <c r="F1808">
        <v>4.8265290176055897</v>
      </c>
      <c r="G1808">
        <v>4.975741795846</v>
      </c>
      <c r="H1808">
        <v>4.7010860560449901</v>
      </c>
      <c r="I1808">
        <v>5.1886752257753797</v>
      </c>
      <c r="J1808">
        <v>4.5477957058863296</v>
      </c>
      <c r="K1808">
        <v>5.1997021944381299</v>
      </c>
      <c r="L1808">
        <v>4.7901010708768101</v>
      </c>
      <c r="M1808">
        <v>5.4934049956682998</v>
      </c>
      <c r="N1808">
        <v>5.1350388086703704</v>
      </c>
      <c r="O1808">
        <v>5.4042348522540298</v>
      </c>
      <c r="P1808">
        <v>5.0248478020067502</v>
      </c>
      <c r="Q1808">
        <v>5.09416193408443</v>
      </c>
    </row>
    <row r="1809" spans="1:17">
      <c r="A1809" t="s">
        <v>4560</v>
      </c>
      <c r="B1809" s="16" t="s">
        <v>145</v>
      </c>
      <c r="C1809">
        <v>8.8152659440266703</v>
      </c>
      <c r="D1809">
        <v>8.9450545464590707</v>
      </c>
      <c r="E1809">
        <v>9.3363345800009103</v>
      </c>
      <c r="F1809">
        <v>9.3154745902126699</v>
      </c>
      <c r="G1809">
        <v>8.8840760252300797</v>
      </c>
      <c r="H1809">
        <v>10.0942487845849</v>
      </c>
      <c r="I1809">
        <v>9.1707320723442098</v>
      </c>
      <c r="J1809">
        <v>9.6826869917392901</v>
      </c>
      <c r="K1809">
        <v>8.7480876656026094</v>
      </c>
      <c r="L1809">
        <v>9.2646759601763495</v>
      </c>
      <c r="M1809">
        <v>9.3631495720734303</v>
      </c>
      <c r="N1809">
        <v>9.6506955863249999</v>
      </c>
      <c r="O1809">
        <v>9.4665637488387606</v>
      </c>
      <c r="P1809">
        <v>9.6214972576316207</v>
      </c>
      <c r="Q1809">
        <v>8.6462459446333604</v>
      </c>
    </row>
    <row r="1810" spans="1:17">
      <c r="A1810" t="s">
        <v>4561</v>
      </c>
      <c r="B1810" s="16" t="s">
        <v>4562</v>
      </c>
      <c r="C1810">
        <v>7.6889384803510499</v>
      </c>
      <c r="D1810">
        <v>7.4149211802244901</v>
      </c>
      <c r="E1810">
        <v>6.95616349127571</v>
      </c>
      <c r="F1810">
        <v>7.7695933794598799</v>
      </c>
      <c r="G1810">
        <v>8.0945910163541193</v>
      </c>
      <c r="H1810">
        <v>7.7489470586558404</v>
      </c>
      <c r="I1810">
        <v>7.5791136832599504</v>
      </c>
      <c r="J1810">
        <v>7.3156948412919096</v>
      </c>
      <c r="K1810">
        <v>7.7517875700135699</v>
      </c>
      <c r="L1810">
        <v>7.4308250270779599</v>
      </c>
      <c r="M1810">
        <v>7.8623743089575804</v>
      </c>
      <c r="N1810">
        <v>8.2109783336780495</v>
      </c>
      <c r="O1810">
        <v>8.0684442612284908</v>
      </c>
      <c r="P1810">
        <v>7.8388289104771802</v>
      </c>
      <c r="Q1810">
        <v>6.9204191934356096</v>
      </c>
    </row>
    <row r="1811" spans="1:17">
      <c r="A1811" t="s">
        <v>4563</v>
      </c>
      <c r="B1811" s="16" t="e">
        <v>#N/A</v>
      </c>
      <c r="C1811">
        <v>3.6535616636188299</v>
      </c>
      <c r="D1811">
        <v>3.4870161193063098</v>
      </c>
      <c r="E1811">
        <v>2.8218677180984102</v>
      </c>
      <c r="F1811">
        <v>3.2825265482838799</v>
      </c>
      <c r="G1811">
        <v>2.8218677180984102</v>
      </c>
      <c r="H1811">
        <v>3.7814594184883799</v>
      </c>
      <c r="I1811">
        <v>3.5089935751222501</v>
      </c>
      <c r="J1811">
        <v>2.8218677180984102</v>
      </c>
      <c r="K1811">
        <v>3.8204461843508501</v>
      </c>
      <c r="L1811">
        <v>3.29479214013883</v>
      </c>
      <c r="M1811">
        <v>3.5380814202985702</v>
      </c>
      <c r="N1811">
        <v>3.31389066967124</v>
      </c>
      <c r="O1811">
        <v>3.24931794675887</v>
      </c>
      <c r="P1811">
        <v>3.6194497939779602</v>
      </c>
      <c r="Q1811">
        <v>2.8218677180984102</v>
      </c>
    </row>
    <row r="1812" spans="1:17">
      <c r="A1812" t="s">
        <v>4564</v>
      </c>
      <c r="B1812" s="16" t="e">
        <v>#N/A</v>
      </c>
      <c r="C1812">
        <v>8.0897722658364195</v>
      </c>
      <c r="D1812">
        <v>8.0900806023994694</v>
      </c>
      <c r="E1812">
        <v>7.9517909669453397</v>
      </c>
      <c r="F1812">
        <v>7.9879493569872304</v>
      </c>
      <c r="G1812">
        <v>8.0945910163541193</v>
      </c>
      <c r="H1812">
        <v>7.7812639465712303</v>
      </c>
      <c r="I1812">
        <v>8.1930458768902401</v>
      </c>
      <c r="J1812">
        <v>7.8784523587356903</v>
      </c>
      <c r="K1812">
        <v>7.8998017486258796</v>
      </c>
      <c r="L1812">
        <v>8.1133028251193107</v>
      </c>
      <c r="M1812">
        <v>7.6570955096628603</v>
      </c>
      <c r="N1812">
        <v>7.2287789541476197</v>
      </c>
      <c r="O1812">
        <v>7.6042639244842496</v>
      </c>
      <c r="P1812">
        <v>8.2284615464917206</v>
      </c>
      <c r="Q1812">
        <v>5.09416193408443</v>
      </c>
    </row>
    <row r="1813" spans="1:17">
      <c r="A1813" t="s">
        <v>4565</v>
      </c>
      <c r="B1813" s="16" t="s">
        <v>4566</v>
      </c>
      <c r="C1813">
        <v>9.1437233865408398</v>
      </c>
      <c r="D1813">
        <v>9.1512842927105105</v>
      </c>
      <c r="E1813">
        <v>8.6053912728089301</v>
      </c>
      <c r="F1813">
        <v>8.1220913273772499</v>
      </c>
      <c r="G1813">
        <v>8.6646364634253406</v>
      </c>
      <c r="H1813">
        <v>8.0828962985081194</v>
      </c>
      <c r="I1813">
        <v>8.4541170662821195</v>
      </c>
      <c r="J1813">
        <v>8.0909803821412201</v>
      </c>
      <c r="K1813">
        <v>9.0823777175061799</v>
      </c>
      <c r="L1813">
        <v>8.5802991029390494</v>
      </c>
      <c r="M1813">
        <v>8.1604203295669997</v>
      </c>
      <c r="N1813">
        <v>7.9305058648688096</v>
      </c>
      <c r="O1813">
        <v>8.3431586954379302</v>
      </c>
      <c r="P1813">
        <v>8.9088348710942302</v>
      </c>
      <c r="Q1813">
        <v>7.1565710053807701</v>
      </c>
    </row>
    <row r="1814" spans="1:17">
      <c r="A1814" t="s">
        <v>4567</v>
      </c>
      <c r="B1814" s="16" t="s">
        <v>238</v>
      </c>
      <c r="C1814">
        <v>5.7841390782753797</v>
      </c>
      <c r="D1814">
        <v>5.7057984767895098</v>
      </c>
      <c r="E1814">
        <v>6.7682062103183904</v>
      </c>
      <c r="F1814">
        <v>5.9029685313311697</v>
      </c>
      <c r="G1814">
        <v>5.9953604944039602</v>
      </c>
      <c r="H1814">
        <v>4.1560374762891303</v>
      </c>
      <c r="I1814">
        <v>5.9042422523301203</v>
      </c>
      <c r="J1814">
        <v>6.1497027593076004</v>
      </c>
      <c r="K1814">
        <v>5.6991521110608296</v>
      </c>
      <c r="L1814">
        <v>6.1795591598913804</v>
      </c>
      <c r="M1814">
        <v>5.1141768100933502</v>
      </c>
      <c r="N1814">
        <v>5.4219024728581404</v>
      </c>
      <c r="O1814">
        <v>5.0843574666703004</v>
      </c>
      <c r="P1814">
        <v>4.7374550361106396</v>
      </c>
      <c r="Q1814">
        <v>8.8614637697687808</v>
      </c>
    </row>
    <row r="1815" spans="1:17">
      <c r="A1815" t="s">
        <v>4568</v>
      </c>
      <c r="B1815" s="16" t="e">
        <v>#N/A</v>
      </c>
      <c r="C1815">
        <v>3.7779852140208301</v>
      </c>
      <c r="D1815">
        <v>2.8218677180984102</v>
      </c>
      <c r="E1815">
        <v>2.8218677180984102</v>
      </c>
      <c r="F1815">
        <v>2.8218677180984102</v>
      </c>
      <c r="G1815">
        <v>3.5425260543824399</v>
      </c>
      <c r="H1815">
        <v>2.8218677180984102</v>
      </c>
      <c r="I1815">
        <v>2.8218677180984102</v>
      </c>
      <c r="J1815">
        <v>3.5611359966351301</v>
      </c>
      <c r="K1815">
        <v>3.6013796825057902</v>
      </c>
      <c r="L1815">
        <v>2.8218677180984102</v>
      </c>
      <c r="M1815">
        <v>2.8218677180984102</v>
      </c>
      <c r="N1815">
        <v>3.5144020463037902</v>
      </c>
      <c r="O1815">
        <v>2.8218677180984102</v>
      </c>
      <c r="P1815">
        <v>2.8218677180984102</v>
      </c>
      <c r="Q1815">
        <v>5.09416193408443</v>
      </c>
    </row>
    <row r="1816" spans="1:17">
      <c r="A1816" t="s">
        <v>4569</v>
      </c>
      <c r="B1816" s="16" t="s">
        <v>4570</v>
      </c>
      <c r="C1816">
        <v>2.8218677180984102</v>
      </c>
      <c r="D1816">
        <v>3.6330127529723502</v>
      </c>
      <c r="E1816">
        <v>3.4028894668404299</v>
      </c>
      <c r="F1816">
        <v>3.4706286095040801</v>
      </c>
      <c r="G1816">
        <v>2.8218677180984102</v>
      </c>
      <c r="H1816">
        <v>2.8218677180984102</v>
      </c>
      <c r="I1816">
        <v>3.3100125595866299</v>
      </c>
      <c r="J1816">
        <v>3.2517770676889399</v>
      </c>
      <c r="K1816">
        <v>2.8218677180984102</v>
      </c>
      <c r="L1816">
        <v>2.8218677180984102</v>
      </c>
      <c r="M1816">
        <v>3.7404257728686199</v>
      </c>
      <c r="N1816">
        <v>3.5144020463037902</v>
      </c>
      <c r="O1816">
        <v>3.5569664057961599</v>
      </c>
      <c r="P1816">
        <v>3.3893867502571098</v>
      </c>
      <c r="Q1816">
        <v>5.09416193408443</v>
      </c>
    </row>
    <row r="1817" spans="1:17">
      <c r="A1817" t="s">
        <v>4571</v>
      </c>
      <c r="B1817" s="16" t="s">
        <v>4572</v>
      </c>
      <c r="C1817">
        <v>3.7779852140208301</v>
      </c>
      <c r="D1817">
        <v>3.2942621936663499</v>
      </c>
      <c r="E1817">
        <v>3.4028894668404299</v>
      </c>
      <c r="F1817">
        <v>3.2825265482838799</v>
      </c>
      <c r="G1817">
        <v>2.8218677180984102</v>
      </c>
      <c r="H1817">
        <v>3.8900437060628099</v>
      </c>
      <c r="I1817">
        <v>3.8937805799913501</v>
      </c>
      <c r="J1817">
        <v>2.8218677180984102</v>
      </c>
      <c r="K1817">
        <v>3.8204461843508501</v>
      </c>
      <c r="L1817">
        <v>3.7555759297476698</v>
      </c>
      <c r="M1817">
        <v>3.6461416973015899</v>
      </c>
      <c r="N1817">
        <v>2.8218677180984102</v>
      </c>
      <c r="O1817">
        <v>3.24931794675887</v>
      </c>
      <c r="P1817">
        <v>3.7927642367557501</v>
      </c>
      <c r="Q1817">
        <v>2.8218677180984102</v>
      </c>
    </row>
    <row r="1818" spans="1:17">
      <c r="A1818" t="s">
        <v>4573</v>
      </c>
      <c r="B1818" s="16" t="s">
        <v>4574</v>
      </c>
      <c r="C1818">
        <v>8.8783537393637406</v>
      </c>
      <c r="D1818">
        <v>8.7940982197993591</v>
      </c>
      <c r="E1818">
        <v>9.4072136273602194</v>
      </c>
      <c r="F1818">
        <v>8.9180028226500596</v>
      </c>
      <c r="G1818">
        <v>9.1007660688088396</v>
      </c>
      <c r="H1818">
        <v>9.0231968960728199</v>
      </c>
      <c r="I1818">
        <v>9.1292180860778807</v>
      </c>
      <c r="J1818">
        <v>9.3296477342404103</v>
      </c>
      <c r="K1818">
        <v>8.8942239638088498</v>
      </c>
      <c r="L1818">
        <v>9.0705449160435307</v>
      </c>
      <c r="M1818">
        <v>9.2496828244415994</v>
      </c>
      <c r="N1818">
        <v>8.9313421875673207</v>
      </c>
      <c r="O1818">
        <v>9.2286522980184191</v>
      </c>
      <c r="P1818">
        <v>8.5131253811847092</v>
      </c>
      <c r="Q1818">
        <v>8.48255560796823</v>
      </c>
    </row>
    <row r="1819" spans="1:17">
      <c r="A1819" t="s">
        <v>4575</v>
      </c>
      <c r="B1819" s="16" t="s">
        <v>4576</v>
      </c>
      <c r="C1819">
        <v>3.6535616636188299</v>
      </c>
      <c r="D1819">
        <v>3.7545556144430101</v>
      </c>
      <c r="E1819">
        <v>2.8218677180984102</v>
      </c>
      <c r="F1819">
        <v>3.7319397910766599</v>
      </c>
      <c r="G1819">
        <v>3.33407035458014</v>
      </c>
      <c r="H1819">
        <v>3.9869852489372102</v>
      </c>
      <c r="I1819">
        <v>3.7848446501428201</v>
      </c>
      <c r="J1819">
        <v>3.8565114723405598</v>
      </c>
      <c r="K1819">
        <v>3.6013796825057902</v>
      </c>
      <c r="L1819">
        <v>4.0420260041176004</v>
      </c>
      <c r="M1819">
        <v>3.23818724324593</v>
      </c>
      <c r="N1819">
        <v>2.8218677180984102</v>
      </c>
      <c r="O1819">
        <v>3.42420286852819</v>
      </c>
      <c r="P1819">
        <v>3.3893867502571098</v>
      </c>
      <c r="Q1819">
        <v>2.8218677180984102</v>
      </c>
    </row>
    <row r="1820" spans="1:17">
      <c r="A1820" t="s">
        <v>4577</v>
      </c>
      <c r="B1820" s="16" t="e">
        <v>#N/A</v>
      </c>
      <c r="C1820">
        <v>3.8862082974622001</v>
      </c>
      <c r="D1820">
        <v>3.6330127529723502</v>
      </c>
      <c r="E1820">
        <v>3.9618875914207199</v>
      </c>
      <c r="F1820">
        <v>3.7319397910766599</v>
      </c>
      <c r="G1820">
        <v>3.9446609719593901</v>
      </c>
      <c r="H1820">
        <v>3.50653555504317</v>
      </c>
      <c r="I1820">
        <v>3.6595800418069002</v>
      </c>
      <c r="J1820">
        <v>4.4586654922886897</v>
      </c>
      <c r="K1820">
        <v>4.2710437260841099</v>
      </c>
      <c r="L1820">
        <v>3.8614614459532302</v>
      </c>
      <c r="M1820">
        <v>4.0387673383778999</v>
      </c>
      <c r="N1820">
        <v>4.0888472785647796</v>
      </c>
      <c r="O1820">
        <v>4.2491040476565001</v>
      </c>
      <c r="P1820">
        <v>4.0606668341819496</v>
      </c>
      <c r="Q1820">
        <v>2.8218677180984102</v>
      </c>
    </row>
    <row r="1821" spans="1:17">
      <c r="A1821" t="s">
        <v>4578</v>
      </c>
      <c r="B1821" s="16" t="s">
        <v>4579</v>
      </c>
      <c r="C1821">
        <v>8.8152659440266703</v>
      </c>
      <c r="D1821">
        <v>8.6504091644831291</v>
      </c>
      <c r="E1821">
        <v>9.2089216660624107</v>
      </c>
      <c r="F1821">
        <v>8.4387320258104292</v>
      </c>
      <c r="G1821">
        <v>8.6517674263876199</v>
      </c>
      <c r="H1821">
        <v>7.4997969622653997</v>
      </c>
      <c r="I1821">
        <v>8.5484942562687891</v>
      </c>
      <c r="J1821">
        <v>7.8861945035897199</v>
      </c>
      <c r="K1821">
        <v>9.2183776343080197</v>
      </c>
      <c r="L1821">
        <v>9.0160337506733992</v>
      </c>
      <c r="M1821">
        <v>8.4272825293791307</v>
      </c>
      <c r="N1821">
        <v>8.5420474635289398</v>
      </c>
      <c r="O1821">
        <v>8.1784681790709008</v>
      </c>
      <c r="P1821">
        <v>7.4567578773205998</v>
      </c>
      <c r="Q1821">
        <v>10.4396731967666</v>
      </c>
    </row>
    <row r="1822" spans="1:17">
      <c r="A1822" t="s">
        <v>4580</v>
      </c>
      <c r="B1822" s="16" t="s">
        <v>4581</v>
      </c>
      <c r="C1822">
        <v>4.2964146619915802</v>
      </c>
      <c r="D1822">
        <v>4.1931807688815699</v>
      </c>
      <c r="E1822">
        <v>4.0887687455453801</v>
      </c>
      <c r="F1822">
        <v>3.6131889974304401</v>
      </c>
      <c r="G1822">
        <v>4.1380367534927496</v>
      </c>
      <c r="H1822">
        <v>3.7814594184883799</v>
      </c>
      <c r="I1822">
        <v>4.0793606969786396</v>
      </c>
      <c r="J1822">
        <v>4.0085972383706396</v>
      </c>
      <c r="K1822">
        <v>4.1419680287536398</v>
      </c>
      <c r="L1822">
        <v>3.7555759297476698</v>
      </c>
      <c r="M1822">
        <v>3.90178223458659</v>
      </c>
      <c r="N1822">
        <v>4.72039054531127</v>
      </c>
      <c r="O1822">
        <v>4.2491040476565001</v>
      </c>
      <c r="P1822">
        <v>3.9363215208704698</v>
      </c>
      <c r="Q1822">
        <v>2.8218677180984102</v>
      </c>
    </row>
    <row r="1823" spans="1:17">
      <c r="A1823" t="s">
        <v>4582</v>
      </c>
      <c r="B1823" s="16" t="e">
        <v>#N/A</v>
      </c>
      <c r="C1823">
        <v>4.7424302842105197</v>
      </c>
      <c r="D1823">
        <v>4.8302002317971402</v>
      </c>
      <c r="E1823">
        <v>4.7777046060070401</v>
      </c>
      <c r="F1823">
        <v>4.7451440705926098</v>
      </c>
      <c r="G1823">
        <v>5.1391075523385599</v>
      </c>
      <c r="H1823">
        <v>4.5459386428609303</v>
      </c>
      <c r="I1823">
        <v>4.7071247246580201</v>
      </c>
      <c r="J1823">
        <v>5.76383742325923</v>
      </c>
      <c r="K1823">
        <v>4.8383826859307302</v>
      </c>
      <c r="L1823">
        <v>4.7015176725495298</v>
      </c>
      <c r="M1823">
        <v>4.9497083792204704</v>
      </c>
      <c r="N1823">
        <v>5.02390968106456</v>
      </c>
      <c r="O1823">
        <v>5.5884838182520804</v>
      </c>
      <c r="P1823">
        <v>4.9174589054378801</v>
      </c>
      <c r="Q1823">
        <v>2.8218677180984102</v>
      </c>
    </row>
    <row r="1824" spans="1:17">
      <c r="A1824" t="s">
        <v>4583</v>
      </c>
      <c r="B1824" s="16" t="s">
        <v>4584</v>
      </c>
      <c r="C1824">
        <v>3.6535616636188299</v>
      </c>
      <c r="D1824">
        <v>3.8603343823973102</v>
      </c>
      <c r="E1824">
        <v>2.8218677180984102</v>
      </c>
      <c r="F1824">
        <v>3.2825265482838799</v>
      </c>
      <c r="G1824">
        <v>3.5425260543824399</v>
      </c>
      <c r="H1824">
        <v>2.8218677180984102</v>
      </c>
      <c r="I1824">
        <v>3.6595800418069002</v>
      </c>
      <c r="J1824">
        <v>3.2517770676889399</v>
      </c>
      <c r="K1824">
        <v>3.6013796825057902</v>
      </c>
      <c r="L1824">
        <v>3.9560512465587201</v>
      </c>
      <c r="M1824">
        <v>3.23818724324593</v>
      </c>
      <c r="N1824">
        <v>3.5144020463037902</v>
      </c>
      <c r="O1824">
        <v>2.8218677180984102</v>
      </c>
      <c r="P1824">
        <v>3.3893867502571098</v>
      </c>
      <c r="Q1824">
        <v>2.8218677180984102</v>
      </c>
    </row>
    <row r="1825" spans="1:17">
      <c r="A1825" t="s">
        <v>4585</v>
      </c>
      <c r="B1825" s="16" t="e">
        <v>#N/A</v>
      </c>
      <c r="C1825">
        <v>5.0699158884914599</v>
      </c>
      <c r="D1825">
        <v>4.4456530885114001</v>
      </c>
      <c r="E1825">
        <v>6.3388609491737098</v>
      </c>
      <c r="F1825">
        <v>6.1471629119605797</v>
      </c>
      <c r="G1825">
        <v>6.0559046863048698</v>
      </c>
      <c r="H1825">
        <v>5.5076282639641203</v>
      </c>
      <c r="I1825">
        <v>5.3764905083530996</v>
      </c>
      <c r="J1825">
        <v>7.0723606760814599</v>
      </c>
      <c r="K1825">
        <v>5.0794887154244499</v>
      </c>
      <c r="L1825">
        <v>5.0935145615262796</v>
      </c>
      <c r="M1825">
        <v>5.9807945513988896</v>
      </c>
      <c r="N1825">
        <v>5.8818201747363998</v>
      </c>
      <c r="O1825">
        <v>6.5490755236306599</v>
      </c>
      <c r="P1825">
        <v>5.9034342564919404</v>
      </c>
      <c r="Q1825">
        <v>2.8218677180984102</v>
      </c>
    </row>
    <row r="1826" spans="1:17">
      <c r="A1826" t="s">
        <v>4586</v>
      </c>
      <c r="B1826" s="16" t="s">
        <v>4587</v>
      </c>
      <c r="C1826">
        <v>8.0464577704438902</v>
      </c>
      <c r="D1826">
        <v>7.8139834357057696</v>
      </c>
      <c r="E1826">
        <v>7.2492690045942503</v>
      </c>
      <c r="F1826">
        <v>7.1322847091354804</v>
      </c>
      <c r="G1826">
        <v>7.0217158411928002</v>
      </c>
      <c r="H1826">
        <v>7.22985212368242</v>
      </c>
      <c r="I1826">
        <v>8.0174954539155401</v>
      </c>
      <c r="J1826">
        <v>6.7791452400924399</v>
      </c>
      <c r="K1826">
        <v>8.2092980526014401</v>
      </c>
      <c r="L1826">
        <v>8.3656322383196908</v>
      </c>
      <c r="M1826">
        <v>7.43254097220888</v>
      </c>
      <c r="N1826">
        <v>6.8869289896348196</v>
      </c>
      <c r="O1826">
        <v>7.0573597939647801</v>
      </c>
      <c r="P1826">
        <v>7.2825095327770901</v>
      </c>
      <c r="Q1826">
        <v>8.5667227177791094</v>
      </c>
    </row>
    <row r="1827" spans="1:17">
      <c r="A1827" t="s">
        <v>4588</v>
      </c>
      <c r="B1827" s="16" t="s">
        <v>4589</v>
      </c>
      <c r="C1827">
        <v>3.98283533271713</v>
      </c>
      <c r="D1827">
        <v>4.1931807688815699</v>
      </c>
      <c r="E1827">
        <v>4.4833795521924502</v>
      </c>
      <c r="F1827">
        <v>4.0892058755412499</v>
      </c>
      <c r="G1827">
        <v>4.2225520177193703</v>
      </c>
      <c r="H1827">
        <v>4.4894640760069198</v>
      </c>
      <c r="I1827">
        <v>4.2360017113942803</v>
      </c>
      <c r="J1827">
        <v>4.1999986398891203</v>
      </c>
      <c r="K1827">
        <v>4.4401758200780401</v>
      </c>
      <c r="L1827">
        <v>4.0420260041176004</v>
      </c>
      <c r="M1827">
        <v>4.3652147767139304</v>
      </c>
      <c r="N1827">
        <v>4.2465073090516299</v>
      </c>
      <c r="O1827">
        <v>4.2491040476565001</v>
      </c>
      <c r="P1827">
        <v>4.5271021320563003</v>
      </c>
      <c r="Q1827">
        <v>2.8218677180984102</v>
      </c>
    </row>
    <row r="1828" spans="1:17">
      <c r="A1828" t="s">
        <v>4590</v>
      </c>
      <c r="B1828" s="16" t="s">
        <v>4591</v>
      </c>
      <c r="C1828">
        <v>4.1513583524311999</v>
      </c>
      <c r="D1828">
        <v>3.8603343823973102</v>
      </c>
      <c r="E1828">
        <v>4.5638886729124497</v>
      </c>
      <c r="F1828">
        <v>4.0118215330109104</v>
      </c>
      <c r="G1828">
        <v>4.5079198595814196</v>
      </c>
      <c r="H1828">
        <v>5.2785502994810098</v>
      </c>
      <c r="I1828">
        <v>4.2360017113942803</v>
      </c>
      <c r="J1828">
        <v>4.3107162608919598</v>
      </c>
      <c r="K1828">
        <v>4.2710437260841099</v>
      </c>
      <c r="L1828">
        <v>4.2633743974944602</v>
      </c>
      <c r="M1828">
        <v>4.69174350335686</v>
      </c>
      <c r="N1828">
        <v>4.7684260524010602</v>
      </c>
      <c r="O1828">
        <v>3.9295289699043701</v>
      </c>
      <c r="P1828">
        <v>4.0606668341819496</v>
      </c>
      <c r="Q1828">
        <v>2.8218677180984102</v>
      </c>
    </row>
    <row r="1829" spans="1:17">
      <c r="A1829" t="s">
        <v>4592</v>
      </c>
      <c r="B1829" s="16" t="s">
        <v>4593</v>
      </c>
      <c r="C1829">
        <v>6.55662993027242</v>
      </c>
      <c r="D1829">
        <v>6.4171272036765803</v>
      </c>
      <c r="E1829">
        <v>6.7369669261823404</v>
      </c>
      <c r="F1829">
        <v>6.0222063443531901</v>
      </c>
      <c r="G1829">
        <v>6.1139565568328003</v>
      </c>
      <c r="H1829">
        <v>7.0467281908878103</v>
      </c>
      <c r="I1829">
        <v>6.2401443386609898</v>
      </c>
      <c r="J1829">
        <v>6.2007006023616098</v>
      </c>
      <c r="K1829">
        <v>5.7767343290393898</v>
      </c>
      <c r="L1829">
        <v>5.7507270721102604</v>
      </c>
      <c r="M1829">
        <v>6.2542577506046202</v>
      </c>
      <c r="N1829">
        <v>6.7258089642514101</v>
      </c>
      <c r="O1829">
        <v>6.1994087418434098</v>
      </c>
      <c r="P1829">
        <v>6.8259277291320597</v>
      </c>
      <c r="Q1829">
        <v>2.8218677180984102</v>
      </c>
    </row>
    <row r="1830" spans="1:17">
      <c r="A1830" t="s">
        <v>4594</v>
      </c>
      <c r="B1830" s="16" t="e">
        <v>#N/A</v>
      </c>
      <c r="C1830">
        <v>5.2073109135109101</v>
      </c>
      <c r="D1830">
        <v>5.0219292506328799</v>
      </c>
      <c r="E1830">
        <v>4.6393553598667303</v>
      </c>
      <c r="F1830">
        <v>5.0436549643728998</v>
      </c>
      <c r="G1830">
        <v>5.1391075523385599</v>
      </c>
      <c r="H1830">
        <v>4.8818202206169596</v>
      </c>
      <c r="I1830">
        <v>4.8009391025067796</v>
      </c>
      <c r="J1830">
        <v>4.4114342089532403</v>
      </c>
      <c r="K1830">
        <v>5.1105762950505103</v>
      </c>
      <c r="L1830">
        <v>5.28253338465999</v>
      </c>
      <c r="M1830">
        <v>5.4539067964059598</v>
      </c>
      <c r="N1830">
        <v>5.7968381761637398</v>
      </c>
      <c r="O1830">
        <v>5.6075132046638902</v>
      </c>
      <c r="P1830">
        <v>5.0248478020067502</v>
      </c>
      <c r="Q1830">
        <v>6.2843132996066204</v>
      </c>
    </row>
    <row r="1831" spans="1:17">
      <c r="A1831" t="s">
        <v>4595</v>
      </c>
      <c r="B1831" s="16" t="s">
        <v>4596</v>
      </c>
      <c r="C1831">
        <v>4.7882403612659497</v>
      </c>
      <c r="D1831">
        <v>4.7881665373273803</v>
      </c>
      <c r="E1831">
        <v>4.3969712788901898</v>
      </c>
      <c r="F1831">
        <v>4.2284225029819602</v>
      </c>
      <c r="G1831">
        <v>4.5079198595814196</v>
      </c>
      <c r="H1831">
        <v>4.1560374762891303</v>
      </c>
      <c r="I1831">
        <v>4.8009391025067796</v>
      </c>
      <c r="J1831">
        <v>4.3107162608919598</v>
      </c>
      <c r="K1831">
        <v>5.0476523100685604</v>
      </c>
      <c r="L1831">
        <v>4.6547502153815303</v>
      </c>
      <c r="M1831">
        <v>4.4113157068760698</v>
      </c>
      <c r="N1831">
        <v>4.72039054531127</v>
      </c>
      <c r="O1831">
        <v>4.5388813471664999</v>
      </c>
      <c r="P1831">
        <v>3.7927642367557501</v>
      </c>
      <c r="Q1831">
        <v>6.2843132996066204</v>
      </c>
    </row>
    <row r="1832" spans="1:17">
      <c r="A1832" t="s">
        <v>4597</v>
      </c>
      <c r="B1832" s="16" t="s">
        <v>4598</v>
      </c>
      <c r="C1832">
        <v>8.6457501840296995</v>
      </c>
      <c r="D1832">
        <v>8.64765940525049</v>
      </c>
      <c r="E1832">
        <v>8.6182555003072494</v>
      </c>
      <c r="F1832">
        <v>8.3800961344493707</v>
      </c>
      <c r="G1832">
        <v>8.5269452675068802</v>
      </c>
      <c r="H1832">
        <v>9.1315253086758599</v>
      </c>
      <c r="I1832">
        <v>10.4327305320243</v>
      </c>
      <c r="J1832">
        <v>9.8998064734010995</v>
      </c>
      <c r="K1832">
        <v>8.8942239638088498</v>
      </c>
      <c r="L1832">
        <v>10.3294726173709</v>
      </c>
      <c r="M1832">
        <v>9.7364685232506591</v>
      </c>
      <c r="N1832">
        <v>10.1665043681994</v>
      </c>
      <c r="O1832">
        <v>8.9343990760413305</v>
      </c>
      <c r="P1832">
        <v>10.439252404470899</v>
      </c>
      <c r="Q1832">
        <v>8.8614637697687808</v>
      </c>
    </row>
    <row r="1833" spans="1:17">
      <c r="A1833" t="s">
        <v>4599</v>
      </c>
      <c r="B1833" s="16" t="s">
        <v>4600</v>
      </c>
      <c r="C1833">
        <v>8.9269091726341205</v>
      </c>
      <c r="D1833">
        <v>9.0958846090209509</v>
      </c>
      <c r="E1833">
        <v>8.6644660026078899</v>
      </c>
      <c r="F1833">
        <v>8.7816163637209694</v>
      </c>
      <c r="G1833">
        <v>8.7961762593275292</v>
      </c>
      <c r="H1833">
        <v>8.7186948407022609</v>
      </c>
      <c r="I1833">
        <v>8.9332808585250394</v>
      </c>
      <c r="J1833">
        <v>8.5441379490571006</v>
      </c>
      <c r="K1833">
        <v>9.1084131393542709</v>
      </c>
      <c r="L1833">
        <v>8.8292306480776208</v>
      </c>
      <c r="M1833">
        <v>8.6201164676081206</v>
      </c>
      <c r="N1833">
        <v>8.5925945889901794</v>
      </c>
      <c r="O1833">
        <v>8.8818144395323095</v>
      </c>
      <c r="P1833">
        <v>9.0722450929704301</v>
      </c>
      <c r="Q1833">
        <v>8.2978683598244807</v>
      </c>
    </row>
    <row r="1834" spans="1:17">
      <c r="A1834" t="s">
        <v>4601</v>
      </c>
      <c r="B1834" s="16" t="s">
        <v>4602</v>
      </c>
      <c r="C1834">
        <v>4.5401401503132401</v>
      </c>
      <c r="D1834">
        <v>3.9548310731697001</v>
      </c>
      <c r="E1834">
        <v>4.3035359899866696</v>
      </c>
      <c r="F1834">
        <v>3.9277704709105601</v>
      </c>
      <c r="G1834">
        <v>3.5425260543824399</v>
      </c>
      <c r="H1834">
        <v>4.43015569855271</v>
      </c>
      <c r="I1834">
        <v>4.2360017113942803</v>
      </c>
      <c r="J1834">
        <v>4.2567562628296498</v>
      </c>
      <c r="K1834">
        <v>4.5878024687201</v>
      </c>
      <c r="L1834">
        <v>5.0592286016271197</v>
      </c>
      <c r="M1834">
        <v>3.7404257728686199</v>
      </c>
      <c r="N1834">
        <v>3.9019995236038798</v>
      </c>
      <c r="O1834">
        <v>4.2491040476565001</v>
      </c>
      <c r="P1834">
        <v>4.1712528320562896</v>
      </c>
      <c r="Q1834">
        <v>5.81282804418474</v>
      </c>
    </row>
    <row r="1835" spans="1:17">
      <c r="A1835" t="s">
        <v>4603</v>
      </c>
      <c r="B1835" s="16" t="e">
        <v>#N/A</v>
      </c>
      <c r="C1835">
        <v>4.9165290931058498</v>
      </c>
      <c r="D1835">
        <v>4.8302002317971402</v>
      </c>
      <c r="E1835">
        <v>4.9023702390828996</v>
      </c>
      <c r="F1835">
        <v>5.3934871370174804</v>
      </c>
      <c r="G1835">
        <v>5.5356797135327902</v>
      </c>
      <c r="H1835">
        <v>5.2785502994810098</v>
      </c>
      <c r="I1835">
        <v>5.0470377433929201</v>
      </c>
      <c r="J1835">
        <v>4.5477957058863296</v>
      </c>
      <c r="K1835">
        <v>5.2281375793192604</v>
      </c>
      <c r="L1835">
        <v>4.7015176725495298</v>
      </c>
      <c r="M1835">
        <v>4.9201667747551001</v>
      </c>
      <c r="N1835">
        <v>4.6183712388410303</v>
      </c>
      <c r="O1835">
        <v>4.8737348553695998</v>
      </c>
      <c r="P1835">
        <v>5.1710851092644097</v>
      </c>
      <c r="Q1835">
        <v>2.8218677180984102</v>
      </c>
    </row>
    <row r="1836" spans="1:17">
      <c r="A1836" t="s">
        <v>4604</v>
      </c>
      <c r="B1836" s="16" t="e">
        <v>#N/A</v>
      </c>
      <c r="C1836">
        <v>4.7882403612659497</v>
      </c>
      <c r="D1836">
        <v>4.6996493033489397</v>
      </c>
      <c r="E1836">
        <v>4.0887687455453801</v>
      </c>
      <c r="F1836">
        <v>4.4086599646307301</v>
      </c>
      <c r="G1836">
        <v>4.6840610634984499</v>
      </c>
      <c r="H1836">
        <v>4.7010860560449901</v>
      </c>
      <c r="I1836">
        <v>4.6574362853065301</v>
      </c>
      <c r="J1836">
        <v>4.8166378297689096</v>
      </c>
      <c r="K1836">
        <v>4.4401758200780401</v>
      </c>
      <c r="L1836">
        <v>4.3892426656840904</v>
      </c>
      <c r="M1836">
        <v>4.7947131062850499</v>
      </c>
      <c r="N1836">
        <v>4.4472252118161997</v>
      </c>
      <c r="O1836">
        <v>4.7358659530866696</v>
      </c>
      <c r="P1836">
        <v>4.86023234540618</v>
      </c>
      <c r="Q1836">
        <v>2.8218677180984102</v>
      </c>
    </row>
    <row r="1837" spans="1:17">
      <c r="A1837" t="s">
        <v>4605</v>
      </c>
      <c r="B1837" s="16" t="s">
        <v>4606</v>
      </c>
      <c r="C1837">
        <v>5.3901707160280399</v>
      </c>
      <c r="D1837">
        <v>5.3377706331943697</v>
      </c>
      <c r="E1837">
        <v>5.1699772735735099</v>
      </c>
      <c r="F1837">
        <v>4.1611154638698196</v>
      </c>
      <c r="G1837">
        <v>5.2496646871628903</v>
      </c>
      <c r="H1837">
        <v>3.8900437060628099</v>
      </c>
      <c r="I1837">
        <v>4.16059535596606</v>
      </c>
      <c r="J1837">
        <v>4.8166378297689096</v>
      </c>
      <c r="K1837">
        <v>4.6332418030731697</v>
      </c>
      <c r="L1837">
        <v>4.4473184955329197</v>
      </c>
      <c r="M1837">
        <v>4.8589754271137497</v>
      </c>
      <c r="N1837">
        <v>4.3841781814921204</v>
      </c>
      <c r="O1837">
        <v>4.5809011873356402</v>
      </c>
      <c r="P1837">
        <v>4.4479700090536403</v>
      </c>
      <c r="Q1837">
        <v>2.8218677180984102</v>
      </c>
    </row>
    <row r="1838" spans="1:17">
      <c r="A1838" t="s">
        <v>4607</v>
      </c>
      <c r="B1838" s="16" t="s">
        <v>4608</v>
      </c>
      <c r="C1838">
        <v>5.3613569434115202</v>
      </c>
      <c r="D1838">
        <v>5.7482214031963599</v>
      </c>
      <c r="E1838">
        <v>5.12062362366449</v>
      </c>
      <c r="F1838">
        <v>5.7128413575868704</v>
      </c>
      <c r="G1838">
        <v>5.2845830866371397</v>
      </c>
      <c r="H1838">
        <v>5.5076282639641203</v>
      </c>
      <c r="I1838">
        <v>5.4614747608994199</v>
      </c>
      <c r="J1838">
        <v>5.6009009823638998</v>
      </c>
      <c r="K1838">
        <v>5.5956556821788501</v>
      </c>
      <c r="L1838">
        <v>5.28253338465999</v>
      </c>
      <c r="M1838">
        <v>5.3280626239297098</v>
      </c>
      <c r="N1838">
        <v>5.4781829866836604</v>
      </c>
      <c r="O1838">
        <v>5.0843574666703004</v>
      </c>
      <c r="P1838">
        <v>5.5333174813669999</v>
      </c>
      <c r="Q1838">
        <v>6.2843132996066204</v>
      </c>
    </row>
    <row r="1839" spans="1:17">
      <c r="A1839" t="s">
        <v>4609</v>
      </c>
      <c r="B1839" s="16" t="e">
        <v>#N/A</v>
      </c>
      <c r="C1839">
        <v>2.8218677180984102</v>
      </c>
      <c r="D1839">
        <v>3.2942621936663499</v>
      </c>
      <c r="E1839">
        <v>3.4028894668404299</v>
      </c>
      <c r="F1839">
        <v>3.6131889974304401</v>
      </c>
      <c r="G1839">
        <v>2.8218677180984102</v>
      </c>
      <c r="H1839">
        <v>3.50653555504317</v>
      </c>
      <c r="I1839">
        <v>3.7848446501428201</v>
      </c>
      <c r="J1839">
        <v>3.2517770676889399</v>
      </c>
      <c r="K1839">
        <v>3.27554212654834</v>
      </c>
      <c r="L1839">
        <v>3.29479214013883</v>
      </c>
      <c r="M1839">
        <v>3.23818724324593</v>
      </c>
      <c r="N1839">
        <v>3.5144020463037902</v>
      </c>
      <c r="O1839">
        <v>3.42420286852819</v>
      </c>
      <c r="P1839">
        <v>3.7927642367557501</v>
      </c>
      <c r="Q1839">
        <v>2.8218677180984102</v>
      </c>
    </row>
    <row r="1840" spans="1:17">
      <c r="A1840" t="s">
        <v>4610</v>
      </c>
      <c r="B1840" s="16" t="s">
        <v>4611</v>
      </c>
      <c r="C1840">
        <v>6.5061011689220098</v>
      </c>
      <c r="D1840">
        <v>6.35058411604592</v>
      </c>
      <c r="E1840">
        <v>6.7526718515306996</v>
      </c>
      <c r="F1840">
        <v>6.8147556724582197</v>
      </c>
      <c r="G1840">
        <v>6.6322647967595501</v>
      </c>
      <c r="H1840">
        <v>7.3922454950465104</v>
      </c>
      <c r="I1840">
        <v>7.3521951262123997</v>
      </c>
      <c r="J1840">
        <v>7.0791439304957899</v>
      </c>
      <c r="K1840">
        <v>6.9090390786620297</v>
      </c>
      <c r="L1840">
        <v>6.8149731723956597</v>
      </c>
      <c r="M1840">
        <v>7.2531658149708198</v>
      </c>
      <c r="N1840">
        <v>6.7371334825218199</v>
      </c>
      <c r="O1840">
        <v>7.0641355976147899</v>
      </c>
      <c r="P1840">
        <v>7.5537008747178804</v>
      </c>
      <c r="Q1840">
        <v>5.09416193408443</v>
      </c>
    </row>
    <row r="1841" spans="1:17">
      <c r="A1841" t="s">
        <v>4612</v>
      </c>
      <c r="B1841" s="16" t="s">
        <v>4613</v>
      </c>
      <c r="C1841">
        <v>6.9070693679184698</v>
      </c>
      <c r="D1841">
        <v>7.1604768404420396</v>
      </c>
      <c r="E1841">
        <v>7.2492690045942503</v>
      </c>
      <c r="F1841">
        <v>6.9314721879311696</v>
      </c>
      <c r="G1841">
        <v>7.2094661594368903</v>
      </c>
      <c r="H1841">
        <v>5.4810077289205497</v>
      </c>
      <c r="I1841">
        <v>6.9926166397210201</v>
      </c>
      <c r="J1841">
        <v>7.7357573429090003</v>
      </c>
      <c r="K1841">
        <v>7.0771292840706099</v>
      </c>
      <c r="L1841">
        <v>7.0920823372501003</v>
      </c>
      <c r="M1841">
        <v>6.3096745391751501</v>
      </c>
      <c r="N1841">
        <v>6.6912870643548601</v>
      </c>
      <c r="O1841">
        <v>6.7136100814351396</v>
      </c>
      <c r="P1841">
        <v>6.47486360288885</v>
      </c>
      <c r="Q1841">
        <v>7.5369478347710803</v>
      </c>
    </row>
    <row r="1842" spans="1:17">
      <c r="A1842" t="s">
        <v>4614</v>
      </c>
      <c r="B1842" s="16" t="s">
        <v>4615</v>
      </c>
      <c r="C1842">
        <v>4.99547094075474</v>
      </c>
      <c r="D1842">
        <v>4.9486052131722396</v>
      </c>
      <c r="E1842">
        <v>6.0375917107677903</v>
      </c>
      <c r="F1842">
        <v>4.8265290176055897</v>
      </c>
      <c r="G1842">
        <v>5.97458653714276</v>
      </c>
      <c r="H1842">
        <v>5.0023896186610397</v>
      </c>
      <c r="I1842">
        <v>5.43372981984401</v>
      </c>
      <c r="J1842">
        <v>4.589987956211</v>
      </c>
      <c r="K1842">
        <v>5.0794887154244499</v>
      </c>
      <c r="L1842">
        <v>5.1913586396996196</v>
      </c>
      <c r="M1842">
        <v>4.6180354178513197</v>
      </c>
      <c r="N1842">
        <v>6.0920352636291799</v>
      </c>
      <c r="O1842">
        <v>4.7358659530866696</v>
      </c>
      <c r="P1842">
        <v>5.4229483876157598</v>
      </c>
      <c r="Q1842">
        <v>5.81282804418474</v>
      </c>
    </row>
    <row r="1843" spans="1:17">
      <c r="A1843" t="s">
        <v>4616</v>
      </c>
      <c r="B1843" s="16" t="s">
        <v>890</v>
      </c>
      <c r="C1843">
        <v>4.7424302842105197</v>
      </c>
      <c r="D1843">
        <v>4.9486052131722396</v>
      </c>
      <c r="E1843">
        <v>5.0160351149716202</v>
      </c>
      <c r="F1843">
        <v>4.4629136307985604</v>
      </c>
      <c r="G1843">
        <v>4.8382239915511303</v>
      </c>
      <c r="H1843">
        <v>3.9869852489372102</v>
      </c>
      <c r="I1843">
        <v>4.3728229044696096</v>
      </c>
      <c r="J1843">
        <v>4.1400611729353196</v>
      </c>
      <c r="K1843">
        <v>4.5405942945665601</v>
      </c>
      <c r="L1843">
        <v>4.3280695513255196</v>
      </c>
      <c r="M1843">
        <v>4.72701506955603</v>
      </c>
      <c r="N1843">
        <v>4.6704332416218497</v>
      </c>
      <c r="O1843">
        <v>5.0275607712213803</v>
      </c>
      <c r="P1843">
        <v>4.6712581716948103</v>
      </c>
      <c r="Q1843">
        <v>6.2843132996066204</v>
      </c>
    </row>
    <row r="1844" spans="1:17">
      <c r="A1844" t="s">
        <v>4617</v>
      </c>
      <c r="B1844" s="16" t="e">
        <v>#N/A</v>
      </c>
      <c r="C1844">
        <v>3.8862082974622001</v>
      </c>
      <c r="D1844">
        <v>4.0407231514856203</v>
      </c>
      <c r="E1844">
        <v>3.6381873987360902</v>
      </c>
      <c r="F1844">
        <v>3.6131889974304401</v>
      </c>
      <c r="G1844">
        <v>2.8218677180984102</v>
      </c>
      <c r="H1844">
        <v>3.50653555504317</v>
      </c>
      <c r="I1844">
        <v>3.6595800418069002</v>
      </c>
      <c r="J1844">
        <v>3.7696016503418699</v>
      </c>
      <c r="K1844">
        <v>3.91162951239331</v>
      </c>
      <c r="L1844">
        <v>3.29479214013883</v>
      </c>
      <c r="M1844">
        <v>3.6461416973015899</v>
      </c>
      <c r="N1844">
        <v>3.31389066967124</v>
      </c>
      <c r="O1844">
        <v>3.5569664057961599</v>
      </c>
      <c r="P1844">
        <v>4.0606668341819496</v>
      </c>
      <c r="Q1844">
        <v>2.8218677180984102</v>
      </c>
    </row>
    <row r="1845" spans="1:17">
      <c r="A1845" t="s">
        <v>4618</v>
      </c>
      <c r="B1845" s="16" t="s">
        <v>4619</v>
      </c>
      <c r="C1845">
        <v>6.9734988154558204</v>
      </c>
      <c r="D1845">
        <v>6.9348536957886502</v>
      </c>
      <c r="E1845">
        <v>7.9585540685743199</v>
      </c>
      <c r="F1845">
        <v>7.1838182968242599</v>
      </c>
      <c r="G1845">
        <v>7.3910775129397202</v>
      </c>
      <c r="H1845">
        <v>5.2146805303532302</v>
      </c>
      <c r="I1845">
        <v>7.5729261680755497</v>
      </c>
      <c r="J1845">
        <v>7.6197743815863896</v>
      </c>
      <c r="K1845">
        <v>7.1435456076211903</v>
      </c>
      <c r="L1845">
        <v>7.6941231603234703</v>
      </c>
      <c r="M1845">
        <v>5.7421360554391203</v>
      </c>
      <c r="N1845">
        <v>5.6587966909913696</v>
      </c>
      <c r="O1845">
        <v>5.6262843524796304</v>
      </c>
      <c r="P1845">
        <v>5.8760773296446898</v>
      </c>
      <c r="Q1845">
        <v>8.1958182219819093</v>
      </c>
    </row>
    <row r="1846" spans="1:17">
      <c r="A1846" t="s">
        <v>4620</v>
      </c>
      <c r="B1846" s="16" t="e">
        <v>#N/A</v>
      </c>
      <c r="C1846">
        <v>6.2066550544559398</v>
      </c>
      <c r="D1846">
        <v>6.1138942084180101</v>
      </c>
      <c r="E1846">
        <v>6.8287101228986797</v>
      </c>
      <c r="F1846">
        <v>4.5147692553613297</v>
      </c>
      <c r="G1846">
        <v>5.7231188017169998</v>
      </c>
      <c r="H1846">
        <v>6.3662577777008797</v>
      </c>
      <c r="I1846">
        <v>6.3017290020185603</v>
      </c>
      <c r="J1846">
        <v>5.86275399486005</v>
      </c>
      <c r="K1846">
        <v>5.52962448084548</v>
      </c>
      <c r="L1846">
        <v>5.6865671756845</v>
      </c>
      <c r="M1846">
        <v>5.3924365182024099</v>
      </c>
      <c r="N1846">
        <v>4.72039054531127</v>
      </c>
      <c r="O1846">
        <v>4.7717654559956602</v>
      </c>
      <c r="P1846">
        <v>8.5604994087829809</v>
      </c>
      <c r="Q1846">
        <v>2.8218677180984102</v>
      </c>
    </row>
    <row r="1847" spans="1:17">
      <c r="A1847" t="s">
        <v>4621</v>
      </c>
      <c r="B1847" s="16" t="e">
        <v>#N/A</v>
      </c>
      <c r="C1847">
        <v>5.5257755444735697</v>
      </c>
      <c r="D1847">
        <v>5.30932736890502</v>
      </c>
      <c r="E1847">
        <v>5.3510197543661198</v>
      </c>
      <c r="F1847">
        <v>5.4189288652495504</v>
      </c>
      <c r="G1847">
        <v>5.2845830866371397</v>
      </c>
      <c r="H1847">
        <v>3.65660975244205</v>
      </c>
      <c r="I1847">
        <v>4.30650913402902</v>
      </c>
      <c r="J1847">
        <v>4.6702235480772103</v>
      </c>
      <c r="K1847">
        <v>5.4363438608835697</v>
      </c>
      <c r="L1847">
        <v>5.6420869460872103</v>
      </c>
      <c r="M1847">
        <v>5.5874545404788796</v>
      </c>
      <c r="N1847">
        <v>5.3328764695189896</v>
      </c>
      <c r="O1847">
        <v>5.3821449728984998</v>
      </c>
      <c r="P1847">
        <v>4.6013142303928598</v>
      </c>
      <c r="Q1847">
        <v>6.9204191934356096</v>
      </c>
    </row>
    <row r="1848" spans="1:17">
      <c r="A1848" t="s">
        <v>4622</v>
      </c>
      <c r="B1848" s="16" t="e">
        <v>#N/A</v>
      </c>
      <c r="C1848">
        <v>3.5040133865677898</v>
      </c>
      <c r="D1848">
        <v>2.8218677180984102</v>
      </c>
      <c r="E1848">
        <v>2.8218677180984102</v>
      </c>
      <c r="F1848">
        <v>3.6131889974304401</v>
      </c>
      <c r="G1848">
        <v>3.33407035458014</v>
      </c>
      <c r="H1848">
        <v>3.65660975244205</v>
      </c>
      <c r="I1848">
        <v>2.8218677180984102</v>
      </c>
      <c r="J1848">
        <v>3.2517770676889399</v>
      </c>
      <c r="K1848">
        <v>3.27554212654834</v>
      </c>
      <c r="L1848">
        <v>3.6339073669181099</v>
      </c>
      <c r="M1848">
        <v>3.4086250003018401</v>
      </c>
      <c r="N1848">
        <v>3.79229116939824</v>
      </c>
      <c r="O1848">
        <v>3.5569664057961599</v>
      </c>
      <c r="P1848">
        <v>3.3893867502571098</v>
      </c>
      <c r="Q1848">
        <v>2.8218677180984102</v>
      </c>
    </row>
    <row r="1849" spans="1:17">
      <c r="A1849" t="s">
        <v>4623</v>
      </c>
      <c r="B1849" s="16" t="e">
        <v>#N/A</v>
      </c>
      <c r="C1849">
        <v>3.3064422771203601</v>
      </c>
      <c r="D1849">
        <v>3.2942621936663499</v>
      </c>
      <c r="E1849">
        <v>3.4028894668404299</v>
      </c>
      <c r="F1849">
        <v>3.4706286095040801</v>
      </c>
      <c r="G1849">
        <v>3.33407035458014</v>
      </c>
      <c r="H1849">
        <v>2.8218677180984102</v>
      </c>
      <c r="I1849">
        <v>3.3100125595866299</v>
      </c>
      <c r="J1849">
        <v>3.5611359966351301</v>
      </c>
      <c r="K1849">
        <v>2.8218677180984102</v>
      </c>
      <c r="L1849">
        <v>2.8218677180984102</v>
      </c>
      <c r="M1849">
        <v>3.4086250003018401</v>
      </c>
      <c r="N1849">
        <v>3.31389066967124</v>
      </c>
      <c r="O1849">
        <v>3.24931794675887</v>
      </c>
      <c r="P1849">
        <v>2.8218677180984102</v>
      </c>
      <c r="Q1849">
        <v>2.8218677180984102</v>
      </c>
    </row>
    <row r="1850" spans="1:17">
      <c r="A1850" t="s">
        <v>4624</v>
      </c>
      <c r="B1850" s="16" t="s">
        <v>4625</v>
      </c>
      <c r="C1850">
        <v>6.3571282477373696</v>
      </c>
      <c r="D1850">
        <v>6.3641441853182199</v>
      </c>
      <c r="E1850">
        <v>5.72015689123982</v>
      </c>
      <c r="F1850">
        <v>6.2199992020099701</v>
      </c>
      <c r="G1850">
        <v>6.3888092340661196</v>
      </c>
      <c r="H1850">
        <v>6.3945603718070796</v>
      </c>
      <c r="I1850">
        <v>6.1424390200639696</v>
      </c>
      <c r="J1850">
        <v>5.9250173106924402</v>
      </c>
      <c r="K1850">
        <v>6.2113205295656702</v>
      </c>
      <c r="L1850">
        <v>5.8515068593680599</v>
      </c>
      <c r="M1850">
        <v>5.9390315793501296</v>
      </c>
      <c r="N1850">
        <v>5.7295275834397899</v>
      </c>
      <c r="O1850">
        <v>6.1994087418434098</v>
      </c>
      <c r="P1850">
        <v>6.4566563684026503</v>
      </c>
      <c r="Q1850">
        <v>5.09416193408443</v>
      </c>
    </row>
    <row r="1851" spans="1:17">
      <c r="A1851" t="s">
        <v>4626</v>
      </c>
      <c r="B1851" s="16" t="e">
        <v>#N/A</v>
      </c>
      <c r="C1851">
        <v>8.92929455299792</v>
      </c>
      <c r="D1851">
        <v>8.9064726158418406</v>
      </c>
      <c r="E1851">
        <v>9.6225142115542308</v>
      </c>
      <c r="F1851">
        <v>9.0991661362402194</v>
      </c>
      <c r="G1851">
        <v>9.1835563057997902</v>
      </c>
      <c r="H1851">
        <v>8.61500983850366</v>
      </c>
      <c r="I1851">
        <v>9.2561356007406292</v>
      </c>
      <c r="J1851">
        <v>12.7322460930282</v>
      </c>
      <c r="K1851">
        <v>8.7808386217585497</v>
      </c>
      <c r="L1851">
        <v>9.0519079194518799</v>
      </c>
      <c r="M1851">
        <v>9.0430271841979906</v>
      </c>
      <c r="N1851">
        <v>9.2236104486078698</v>
      </c>
      <c r="O1851">
        <v>8.8192716750542797</v>
      </c>
      <c r="P1851">
        <v>9.1726525260713903</v>
      </c>
      <c r="Q1851">
        <v>8.2978683598244807</v>
      </c>
    </row>
    <row r="1852" spans="1:17">
      <c r="A1852" t="s">
        <v>4627</v>
      </c>
      <c r="B1852" s="16" t="s">
        <v>4628</v>
      </c>
      <c r="C1852">
        <v>8.4234672079257091</v>
      </c>
      <c r="D1852">
        <v>8.4722676169739906</v>
      </c>
      <c r="E1852">
        <v>8.1597400129956696</v>
      </c>
      <c r="F1852">
        <v>8.1556038196917005</v>
      </c>
      <c r="G1852">
        <v>8.2392913612984895</v>
      </c>
      <c r="H1852">
        <v>8.5193310342854893</v>
      </c>
      <c r="I1852">
        <v>8.3674830901938506</v>
      </c>
      <c r="J1852">
        <v>8.4110086180736108</v>
      </c>
      <c r="K1852">
        <v>8.2599729382814999</v>
      </c>
      <c r="L1852">
        <v>8.2756591146741503</v>
      </c>
      <c r="M1852">
        <v>8.3054396706956393</v>
      </c>
      <c r="N1852">
        <v>7.9007104790624298</v>
      </c>
      <c r="O1852">
        <v>8.4110134681374795</v>
      </c>
      <c r="P1852">
        <v>8.7169303177398998</v>
      </c>
      <c r="Q1852">
        <v>6.2843132996066204</v>
      </c>
    </row>
    <row r="1853" spans="1:17">
      <c r="A1853" t="s">
        <v>4629</v>
      </c>
      <c r="B1853" s="16" t="e">
        <v>#N/A</v>
      </c>
      <c r="C1853">
        <v>2.8218677180984102</v>
      </c>
      <c r="D1853">
        <v>2.8218677180984102</v>
      </c>
      <c r="E1853">
        <v>3.4028894668404299</v>
      </c>
      <c r="F1853">
        <v>2.8218677180984102</v>
      </c>
      <c r="G1853">
        <v>2.8218677180984102</v>
      </c>
      <c r="H1853">
        <v>3.50653555504317</v>
      </c>
      <c r="I1853">
        <v>3.5089935751222501</v>
      </c>
      <c r="J1853">
        <v>2.8218677180984102</v>
      </c>
      <c r="K1853">
        <v>3.7184612093777498</v>
      </c>
      <c r="L1853">
        <v>3.4877558895723499</v>
      </c>
      <c r="M1853">
        <v>3.4086250003018401</v>
      </c>
      <c r="N1853">
        <v>3.5144020463037902</v>
      </c>
      <c r="O1853">
        <v>4.69890729297832</v>
      </c>
      <c r="P1853">
        <v>3.6194497939779602</v>
      </c>
      <c r="Q1853">
        <v>2.8218677180984102</v>
      </c>
    </row>
    <row r="1854" spans="1:17">
      <c r="A1854" t="s">
        <v>4630</v>
      </c>
      <c r="B1854" s="16" t="s">
        <v>4631</v>
      </c>
      <c r="C1854">
        <v>3.6535616636188299</v>
      </c>
      <c r="D1854">
        <v>4.3876263279161201</v>
      </c>
      <c r="E1854">
        <v>4.3035359899866696</v>
      </c>
      <c r="F1854">
        <v>4.3517302712450299</v>
      </c>
      <c r="G1854">
        <v>4.0460446887748596</v>
      </c>
      <c r="H1854">
        <v>5.1476173494898996</v>
      </c>
      <c r="I1854">
        <v>4.6056600831029897</v>
      </c>
      <c r="J1854">
        <v>4.3621897727349799</v>
      </c>
      <c r="K1854">
        <v>4.1419680287536398</v>
      </c>
      <c r="L1854">
        <v>4.1946255460110002</v>
      </c>
      <c r="M1854">
        <v>4.8899346368581904</v>
      </c>
      <c r="N1854">
        <v>4.2465073090516299</v>
      </c>
      <c r="O1854">
        <v>4.1329497517715001</v>
      </c>
      <c r="P1854">
        <v>4.3630835021106398</v>
      </c>
      <c r="Q1854">
        <v>2.8218677180984102</v>
      </c>
    </row>
    <row r="1855" spans="1:17">
      <c r="A1855" t="s">
        <v>4632</v>
      </c>
      <c r="B1855" s="16" t="s">
        <v>4633</v>
      </c>
      <c r="C1855">
        <v>4.2964146619915802</v>
      </c>
      <c r="D1855">
        <v>4.7446882369672698</v>
      </c>
      <c r="E1855">
        <v>4.2015349465393896</v>
      </c>
      <c r="F1855">
        <v>4.9396319138350204</v>
      </c>
      <c r="G1855">
        <v>4.5695203052827997</v>
      </c>
      <c r="H1855">
        <v>5.5337430520980799</v>
      </c>
      <c r="I1855">
        <v>4.3728229044696096</v>
      </c>
      <c r="J1855">
        <v>5.8305531747288999</v>
      </c>
      <c r="K1855">
        <v>4.3302743077434496</v>
      </c>
      <c r="L1855">
        <v>3.9560512465587201</v>
      </c>
      <c r="M1855">
        <v>5.6583384812313096</v>
      </c>
      <c r="N1855">
        <v>4.3174573962368399</v>
      </c>
      <c r="O1855">
        <v>5.4259727888002303</v>
      </c>
      <c r="P1855">
        <v>5.1241087123202096</v>
      </c>
      <c r="Q1855">
        <v>5.81282804418474</v>
      </c>
    </row>
    <row r="1856" spans="1:17">
      <c r="A1856" t="s">
        <v>4634</v>
      </c>
      <c r="B1856" s="16" t="e">
        <v>#N/A</v>
      </c>
      <c r="C1856">
        <v>7.3253598602789296</v>
      </c>
      <c r="D1856">
        <v>7.3953559827503099</v>
      </c>
      <c r="E1856">
        <v>7.5829449158262197</v>
      </c>
      <c r="F1856">
        <v>7.4107746827052701</v>
      </c>
      <c r="G1856">
        <v>6.8960099479567596</v>
      </c>
      <c r="H1856">
        <v>8.1170463998542708</v>
      </c>
      <c r="I1856">
        <v>7.63363558443098</v>
      </c>
      <c r="J1856">
        <v>8.1435928007986504</v>
      </c>
      <c r="K1856">
        <v>7.6988632198298799</v>
      </c>
      <c r="L1856">
        <v>7.6115974529348698</v>
      </c>
      <c r="M1856">
        <v>7.57861967460983</v>
      </c>
      <c r="N1856">
        <v>7.26044683579084</v>
      </c>
      <c r="O1856">
        <v>7.45779612934765</v>
      </c>
      <c r="P1856">
        <v>8.2443761201780408</v>
      </c>
      <c r="Q1856">
        <v>5.81282804418474</v>
      </c>
    </row>
    <row r="1857" spans="1:17">
      <c r="A1857" t="s">
        <v>4635</v>
      </c>
      <c r="B1857" s="16" t="e">
        <v>#N/A</v>
      </c>
      <c r="C1857">
        <v>3.5040133865677898</v>
      </c>
      <c r="D1857">
        <v>3.2942621936663499</v>
      </c>
      <c r="E1857">
        <v>2.8218677180984102</v>
      </c>
      <c r="F1857">
        <v>3.2825265482838799</v>
      </c>
      <c r="G1857">
        <v>2.8218677180984102</v>
      </c>
      <c r="H1857">
        <v>2.8218677180984102</v>
      </c>
      <c r="I1857">
        <v>3.6595800418069002</v>
      </c>
      <c r="J1857">
        <v>2.8218677180984102</v>
      </c>
      <c r="K1857">
        <v>3.27554212654834</v>
      </c>
      <c r="L1857">
        <v>4.1211419556762898</v>
      </c>
      <c r="M1857">
        <v>3.4086250003018401</v>
      </c>
      <c r="N1857">
        <v>3.5144020463037902</v>
      </c>
      <c r="O1857">
        <v>3.6677309644704801</v>
      </c>
      <c r="P1857">
        <v>3.3893867502571098</v>
      </c>
      <c r="Q1857">
        <v>2.8218677180984102</v>
      </c>
    </row>
    <row r="1858" spans="1:17">
      <c r="A1858" t="s">
        <v>4636</v>
      </c>
      <c r="B1858" s="16" t="e">
        <v>#N/A</v>
      </c>
      <c r="C1858">
        <v>3.5040133865677898</v>
      </c>
      <c r="D1858">
        <v>3.2942621936663499</v>
      </c>
      <c r="E1858">
        <v>3.6381873987360902</v>
      </c>
      <c r="F1858">
        <v>2.8218677180984102</v>
      </c>
      <c r="G1858">
        <v>3.70007344211845</v>
      </c>
      <c r="H1858">
        <v>3.30825032505737</v>
      </c>
      <c r="I1858">
        <v>2.8218677180984102</v>
      </c>
      <c r="J1858">
        <v>3.2517770676889399</v>
      </c>
      <c r="K1858">
        <v>2.8218677180984102</v>
      </c>
      <c r="L1858">
        <v>3.6339073669181099</v>
      </c>
      <c r="M1858">
        <v>3.7404257728686199</v>
      </c>
      <c r="N1858">
        <v>3.5144020463037902</v>
      </c>
      <c r="O1858">
        <v>3.5569664057961599</v>
      </c>
      <c r="P1858">
        <v>2.8218677180984102</v>
      </c>
      <c r="Q1858">
        <v>2.8218677180984102</v>
      </c>
    </row>
    <row r="1859" spans="1:17">
      <c r="A1859" t="s">
        <v>4637</v>
      </c>
      <c r="B1859" s="16" t="s">
        <v>4638</v>
      </c>
      <c r="C1859">
        <v>6.6054299362161997</v>
      </c>
      <c r="D1859">
        <v>6.6559854074570701</v>
      </c>
      <c r="E1859">
        <v>6.4779724688708198</v>
      </c>
      <c r="F1859">
        <v>6.7477305356992501</v>
      </c>
      <c r="G1859">
        <v>6.9913076005737196</v>
      </c>
      <c r="H1859">
        <v>7.5754910292559803</v>
      </c>
      <c r="I1859">
        <v>6.9832992760965604</v>
      </c>
      <c r="J1859">
        <v>6.7538939608274298</v>
      </c>
      <c r="K1859">
        <v>6.4172688586391198</v>
      </c>
      <c r="L1859">
        <v>6.7545428627641799</v>
      </c>
      <c r="M1859">
        <v>7.39230442976364</v>
      </c>
      <c r="N1859">
        <v>7.74731134438428</v>
      </c>
      <c r="O1859">
        <v>7.44748021483014</v>
      </c>
      <c r="P1859">
        <v>7.1757190377558198</v>
      </c>
      <c r="Q1859">
        <v>5.09416193408443</v>
      </c>
    </row>
    <row r="1860" spans="1:17">
      <c r="A1860" t="s">
        <v>4639</v>
      </c>
      <c r="B1860" s="16" t="s">
        <v>4640</v>
      </c>
      <c r="C1860">
        <v>8.03320534003395</v>
      </c>
      <c r="D1860">
        <v>8.1496195864347705</v>
      </c>
      <c r="E1860">
        <v>8.2059343109124807</v>
      </c>
      <c r="F1860">
        <v>7.6439713636216799</v>
      </c>
      <c r="G1860">
        <v>7.5660953034075797</v>
      </c>
      <c r="H1860">
        <v>8.3430385120439698</v>
      </c>
      <c r="I1860">
        <v>8.3674830901938506</v>
      </c>
      <c r="J1860">
        <v>8.2221368388482894</v>
      </c>
      <c r="K1860">
        <v>8.0340112540614204</v>
      </c>
      <c r="L1860">
        <v>8.1292014196891298</v>
      </c>
      <c r="M1860">
        <v>7.8061016126687397</v>
      </c>
      <c r="N1860">
        <v>7.6067009694817296</v>
      </c>
      <c r="O1860">
        <v>7.8743466868911698</v>
      </c>
      <c r="P1860">
        <v>8.7581478556872305</v>
      </c>
      <c r="Q1860">
        <v>6.9204191934356096</v>
      </c>
    </row>
    <row r="1861" spans="1:17">
      <c r="A1861" t="s">
        <v>4641</v>
      </c>
      <c r="B1861" s="16" t="s">
        <v>4642</v>
      </c>
      <c r="C1861">
        <v>8.9576155323192292</v>
      </c>
      <c r="D1861">
        <v>8.9694802987679694</v>
      </c>
      <c r="E1861">
        <v>9.7310910281762908</v>
      </c>
      <c r="F1861">
        <v>9.6214246862864208</v>
      </c>
      <c r="G1861">
        <v>9.3421328931983396</v>
      </c>
      <c r="H1861">
        <v>9.8007640601180199</v>
      </c>
      <c r="I1861">
        <v>9.4113914041247604</v>
      </c>
      <c r="J1861">
        <v>9.5156952595089592</v>
      </c>
      <c r="K1861">
        <v>8.5533132934081202</v>
      </c>
      <c r="L1861">
        <v>9.0330269246966601</v>
      </c>
      <c r="M1861">
        <v>9.2912388401404709</v>
      </c>
      <c r="N1861">
        <v>9.3828428279070692</v>
      </c>
      <c r="O1861">
        <v>9.4905904065943396</v>
      </c>
      <c r="P1861">
        <v>9.3175410566999908</v>
      </c>
      <c r="Q1861">
        <v>9.6208993709487292</v>
      </c>
    </row>
    <row r="1862" spans="1:17">
      <c r="A1862" t="s">
        <v>4643</v>
      </c>
      <c r="B1862" s="16" t="s">
        <v>4644</v>
      </c>
      <c r="C1862">
        <v>3.8862082974622001</v>
      </c>
      <c r="D1862">
        <v>3.6330127529723502</v>
      </c>
      <c r="E1862">
        <v>3.8152982058547602</v>
      </c>
      <c r="F1862">
        <v>3.6131889974304401</v>
      </c>
      <c r="G1862">
        <v>3.5425260543824399</v>
      </c>
      <c r="H1862">
        <v>3.9869852489372102</v>
      </c>
      <c r="I1862">
        <v>3.3100125595866299</v>
      </c>
      <c r="J1862">
        <v>2.8218677180984102</v>
      </c>
      <c r="K1862">
        <v>3.7184612093777498</v>
      </c>
      <c r="L1862">
        <v>4.1211419556762898</v>
      </c>
      <c r="M1862">
        <v>3.90178223458659</v>
      </c>
      <c r="N1862">
        <v>3.79229116939824</v>
      </c>
      <c r="O1862">
        <v>4.0696565081197198</v>
      </c>
      <c r="P1862">
        <v>2.8218677180984102</v>
      </c>
      <c r="Q1862">
        <v>5.09416193408443</v>
      </c>
    </row>
    <row r="1863" spans="1:17">
      <c r="A1863" t="s">
        <v>4645</v>
      </c>
      <c r="B1863" s="16" t="e">
        <v>#N/A</v>
      </c>
      <c r="C1863">
        <v>3.5040133865677898</v>
      </c>
      <c r="D1863">
        <v>2.8218677180984102</v>
      </c>
      <c r="E1863">
        <v>3.4028894668404299</v>
      </c>
      <c r="F1863">
        <v>3.2825265482838799</v>
      </c>
      <c r="G1863">
        <v>2.8218677180984102</v>
      </c>
      <c r="H1863">
        <v>2.8218677180984102</v>
      </c>
      <c r="I1863">
        <v>2.8218677180984102</v>
      </c>
      <c r="J1863">
        <v>3.5611359966351301</v>
      </c>
      <c r="K1863">
        <v>2.8218677180984102</v>
      </c>
      <c r="L1863">
        <v>3.29479214013883</v>
      </c>
      <c r="M1863">
        <v>3.23818724324593</v>
      </c>
      <c r="N1863">
        <v>3.31389066967124</v>
      </c>
      <c r="O1863">
        <v>3.6677309644704801</v>
      </c>
      <c r="P1863">
        <v>3.3893867502571098</v>
      </c>
      <c r="Q1863">
        <v>2.8218677180984102</v>
      </c>
    </row>
    <row r="1864" spans="1:17">
      <c r="A1864" t="s">
        <v>4646</v>
      </c>
      <c r="B1864" s="16" t="s">
        <v>4647</v>
      </c>
      <c r="C1864">
        <v>4.2263167103073602</v>
      </c>
      <c r="D1864">
        <v>4.1931807688815699</v>
      </c>
      <c r="E1864">
        <v>3.9618875914207199</v>
      </c>
      <c r="F1864">
        <v>3.8353454241230298</v>
      </c>
      <c r="G1864">
        <v>4.5079198595814196</v>
      </c>
      <c r="H1864">
        <v>4.3015284866045098</v>
      </c>
      <c r="I1864">
        <v>3.7848446501428201</v>
      </c>
      <c r="J1864">
        <v>4.0085972383706396</v>
      </c>
      <c r="K1864">
        <v>3.7184612093777498</v>
      </c>
      <c r="L1864">
        <v>3.6339073669181099</v>
      </c>
      <c r="M1864">
        <v>4.3652147767139304</v>
      </c>
      <c r="N1864">
        <v>4.5639913292833096</v>
      </c>
      <c r="O1864">
        <v>4.1329497517715001</v>
      </c>
      <c r="P1864">
        <v>4.1712528320562896</v>
      </c>
      <c r="Q1864">
        <v>2.8218677180984102</v>
      </c>
    </row>
    <row r="1865" spans="1:17">
      <c r="A1865" t="s">
        <v>4648</v>
      </c>
      <c r="B1865" s="16" t="e">
        <v>#N/A</v>
      </c>
      <c r="C1865">
        <v>3.5040133865677898</v>
      </c>
      <c r="D1865">
        <v>3.7545556144430101</v>
      </c>
      <c r="E1865">
        <v>3.6381873987360902</v>
      </c>
      <c r="F1865">
        <v>3.4706286095040801</v>
      </c>
      <c r="G1865">
        <v>3.5425260543824399</v>
      </c>
      <c r="H1865">
        <v>3.30825032505737</v>
      </c>
      <c r="I1865">
        <v>4.16059535596606</v>
      </c>
      <c r="J1865">
        <v>3.93564812262216</v>
      </c>
      <c r="K1865">
        <v>4.2084442324483602</v>
      </c>
      <c r="L1865">
        <v>3.6339073669181099</v>
      </c>
      <c r="M1865">
        <v>3.7404257728686199</v>
      </c>
      <c r="N1865">
        <v>3.6661147186140499</v>
      </c>
      <c r="O1865">
        <v>3.8507909364900099</v>
      </c>
      <c r="P1865">
        <v>3.3893867502571098</v>
      </c>
      <c r="Q1865">
        <v>2.8218677180984102</v>
      </c>
    </row>
    <row r="1866" spans="1:17">
      <c r="A1866" t="s">
        <v>4649</v>
      </c>
      <c r="B1866" s="16" t="s">
        <v>4650</v>
      </c>
      <c r="C1866">
        <v>5.2073109135109101</v>
      </c>
      <c r="D1866">
        <v>5.4459441552918904</v>
      </c>
      <c r="E1866">
        <v>4.8415581104649901</v>
      </c>
      <c r="F1866">
        <v>5.0765736551712601</v>
      </c>
      <c r="G1866">
        <v>5.0185235057095401</v>
      </c>
      <c r="H1866">
        <v>5.3395340803022098</v>
      </c>
      <c r="I1866">
        <v>5.7346509072572998</v>
      </c>
      <c r="J1866">
        <v>4.9787429435777097</v>
      </c>
      <c r="K1866">
        <v>5.3619579291262198</v>
      </c>
      <c r="L1866">
        <v>5.5725684340267403</v>
      </c>
      <c r="M1866">
        <v>5.4337223318735699</v>
      </c>
      <c r="N1866">
        <v>4.7684260524010602</v>
      </c>
      <c r="O1866">
        <v>5.5096284263065902</v>
      </c>
      <c r="P1866">
        <v>5.5333174813669999</v>
      </c>
      <c r="Q1866">
        <v>2.8218677180984102</v>
      </c>
    </row>
    <row r="1867" spans="1:17">
      <c r="A1867" t="s">
        <v>4651</v>
      </c>
      <c r="B1867" s="16" t="s">
        <v>4652</v>
      </c>
      <c r="C1867">
        <v>4.0706176854441196</v>
      </c>
      <c r="D1867">
        <v>3.6330127529723502</v>
      </c>
      <c r="E1867">
        <v>4.3969712788901898</v>
      </c>
      <c r="F1867">
        <v>4.2284225029819602</v>
      </c>
      <c r="G1867">
        <v>4.0460446887748596</v>
      </c>
      <c r="H1867">
        <v>3.30825032505737</v>
      </c>
      <c r="I1867">
        <v>3.6595800418069002</v>
      </c>
      <c r="J1867">
        <v>3.4276433730071201</v>
      </c>
      <c r="K1867">
        <v>3.7184612093777498</v>
      </c>
      <c r="L1867">
        <v>3.9560512465587201</v>
      </c>
      <c r="M1867">
        <v>3.4086250003018401</v>
      </c>
      <c r="N1867">
        <v>4.1706164353931596</v>
      </c>
      <c r="O1867">
        <v>3.9295289699043701</v>
      </c>
      <c r="P1867">
        <v>2.8218677180984102</v>
      </c>
      <c r="Q1867">
        <v>5.81282804418474</v>
      </c>
    </row>
    <row r="1868" spans="1:17">
      <c r="A1868" t="s">
        <v>4653</v>
      </c>
      <c r="B1868" s="16" t="s">
        <v>4654</v>
      </c>
      <c r="C1868">
        <v>8.2510763347998299</v>
      </c>
      <c r="D1868">
        <v>8.40871813394177</v>
      </c>
      <c r="E1868">
        <v>8.5165649648443402</v>
      </c>
      <c r="F1868">
        <v>8.2756072474845901</v>
      </c>
      <c r="G1868">
        <v>8.0850459987098091</v>
      </c>
      <c r="H1868">
        <v>8.8128204106618107</v>
      </c>
      <c r="I1868">
        <v>8.2599960301661906</v>
      </c>
      <c r="J1868">
        <v>8.6704936706008802</v>
      </c>
      <c r="K1868">
        <v>8.0723295346891408</v>
      </c>
      <c r="L1868">
        <v>8.0686548807674594</v>
      </c>
      <c r="M1868">
        <v>8.4519291781457309</v>
      </c>
      <c r="N1868">
        <v>8.5769881481138395</v>
      </c>
      <c r="O1868">
        <v>8.6295451802716592</v>
      </c>
      <c r="P1868">
        <v>8.3462058975418891</v>
      </c>
      <c r="Q1868">
        <v>5.09416193408443</v>
      </c>
    </row>
    <row r="1869" spans="1:17">
      <c r="A1869" t="s">
        <v>4655</v>
      </c>
      <c r="B1869" s="16" t="e">
        <v>#N/A</v>
      </c>
      <c r="C1869">
        <v>4.6454443926476303</v>
      </c>
      <c r="D1869">
        <v>4.9103330586210001</v>
      </c>
      <c r="E1869">
        <v>5.5107356403890702</v>
      </c>
      <c r="F1869">
        <v>5.51621391430335</v>
      </c>
      <c r="G1869">
        <v>5.3842376496302498</v>
      </c>
      <c r="H1869">
        <v>4.5998748125578501</v>
      </c>
      <c r="I1869">
        <v>5.8430298477526499</v>
      </c>
      <c r="J1869">
        <v>5.3252950654732896</v>
      </c>
      <c r="K1869">
        <v>5.6586756958187001</v>
      </c>
      <c r="L1869">
        <v>5.4482976778856296</v>
      </c>
      <c r="M1869">
        <v>4.72701506955603</v>
      </c>
      <c r="N1869">
        <v>4.8146980941494002</v>
      </c>
      <c r="O1869">
        <v>4.5809011873356402</v>
      </c>
      <c r="P1869">
        <v>5.0248478020067502</v>
      </c>
      <c r="Q1869">
        <v>5.09416193408443</v>
      </c>
    </row>
    <row r="1870" spans="1:17">
      <c r="A1870" t="s">
        <v>4656</v>
      </c>
      <c r="B1870" s="16" t="e">
        <v>#N/A</v>
      </c>
      <c r="C1870">
        <v>9.2119251263219599</v>
      </c>
      <c r="D1870">
        <v>8.9999810024630396</v>
      </c>
      <c r="E1870">
        <v>8.8394508053582701</v>
      </c>
      <c r="F1870">
        <v>8.1955325253200293</v>
      </c>
      <c r="G1870">
        <v>9.1723379504914604</v>
      </c>
      <c r="H1870">
        <v>8.4673467704439904</v>
      </c>
      <c r="I1870">
        <v>9.9817616971931002</v>
      </c>
      <c r="J1870">
        <v>9.3507686935930305</v>
      </c>
      <c r="K1870">
        <v>7.80738720141568</v>
      </c>
      <c r="L1870">
        <v>9.3653811010164905</v>
      </c>
      <c r="M1870">
        <v>9.7364685232506591</v>
      </c>
      <c r="N1870">
        <v>8.9090810246233101</v>
      </c>
      <c r="O1870">
        <v>9.8278819897195397</v>
      </c>
      <c r="P1870">
        <v>7.9530256707027496</v>
      </c>
      <c r="Q1870">
        <v>8.0859864702427604</v>
      </c>
    </row>
    <row r="1871" spans="1:17">
      <c r="A1871" t="s">
        <v>4657</v>
      </c>
      <c r="B1871" s="16" t="s">
        <v>4658</v>
      </c>
      <c r="C1871">
        <v>6.8676794743352501</v>
      </c>
      <c r="D1871">
        <v>6.8219210145429399</v>
      </c>
      <c r="E1871">
        <v>7.2820324993308896</v>
      </c>
      <c r="F1871">
        <v>6.54816874345443</v>
      </c>
      <c r="G1871">
        <v>5.9953604944039602</v>
      </c>
      <c r="H1871">
        <v>6.44953046144993</v>
      </c>
      <c r="I1871">
        <v>7.1423986731827496</v>
      </c>
      <c r="J1871">
        <v>6.0418318428819298</v>
      </c>
      <c r="K1871">
        <v>7.4824397036450003</v>
      </c>
      <c r="L1871">
        <v>7.7620073152935802</v>
      </c>
      <c r="M1871">
        <v>6.7301417845111002</v>
      </c>
      <c r="N1871">
        <v>6.4229857134930803</v>
      </c>
      <c r="O1871">
        <v>6.3630523466685602</v>
      </c>
      <c r="P1871">
        <v>6.3619539041930198</v>
      </c>
      <c r="Q1871">
        <v>7.1565710053807701</v>
      </c>
    </row>
    <row r="1872" spans="1:17">
      <c r="A1872" t="s">
        <v>4659</v>
      </c>
      <c r="B1872" s="16" t="s">
        <v>4660</v>
      </c>
      <c r="C1872">
        <v>4.5401401503132401</v>
      </c>
      <c r="D1872">
        <v>4.60434225742737</v>
      </c>
      <c r="E1872">
        <v>3.9618875914207199</v>
      </c>
      <c r="F1872">
        <v>4.4086599646307301</v>
      </c>
      <c r="G1872">
        <v>4.3009286659846602</v>
      </c>
      <c r="H1872">
        <v>3.50653555504317</v>
      </c>
      <c r="I1872">
        <v>4.8882864984054599</v>
      </c>
      <c r="J1872">
        <v>5.0952978149830299</v>
      </c>
      <c r="K1872">
        <v>4.0709644767565303</v>
      </c>
      <c r="L1872">
        <v>5.2224425229396996</v>
      </c>
      <c r="M1872">
        <v>3.6461416973015899</v>
      </c>
      <c r="N1872">
        <v>2.8218677180984102</v>
      </c>
      <c r="O1872">
        <v>2.8218677180984102</v>
      </c>
      <c r="P1872">
        <v>3.7927642367557501</v>
      </c>
      <c r="Q1872">
        <v>5.09416193408443</v>
      </c>
    </row>
    <row r="1873" spans="1:17">
      <c r="A1873" t="s">
        <v>4661</v>
      </c>
      <c r="B1873" s="16" t="s">
        <v>4662</v>
      </c>
      <c r="C1873">
        <v>4.0706176854441196</v>
      </c>
      <c r="D1873">
        <v>3.8603343823973102</v>
      </c>
      <c r="E1873">
        <v>3.4028894668404299</v>
      </c>
      <c r="F1873">
        <v>4.0118215330109104</v>
      </c>
      <c r="G1873">
        <v>3.9446609719593901</v>
      </c>
      <c r="H1873">
        <v>4.1560374762891303</v>
      </c>
      <c r="I1873">
        <v>3.7848446501428201</v>
      </c>
      <c r="J1873">
        <v>3.5611359966351301</v>
      </c>
      <c r="K1873">
        <v>3.7184612093777498</v>
      </c>
      <c r="L1873">
        <v>4.1211419556762898</v>
      </c>
      <c r="M1873">
        <v>3.82485868955618</v>
      </c>
      <c r="N1873">
        <v>3.99991931403749</v>
      </c>
      <c r="O1873">
        <v>4.2491040476565001</v>
      </c>
      <c r="P1873">
        <v>3.7927642367557501</v>
      </c>
      <c r="Q1873">
        <v>2.8218677180984102</v>
      </c>
    </row>
    <row r="1874" spans="1:17">
      <c r="A1874" t="s">
        <v>4663</v>
      </c>
      <c r="B1874" s="16" t="e">
        <v>#N/A</v>
      </c>
      <c r="C1874">
        <v>5.2710534670525604</v>
      </c>
      <c r="D1874">
        <v>5.3929301417275104</v>
      </c>
      <c r="E1874">
        <v>5.4332085476316498</v>
      </c>
      <c r="F1874">
        <v>5.6288788852098</v>
      </c>
      <c r="G1874">
        <v>5.3186214901221902</v>
      </c>
      <c r="H1874">
        <v>4.8389910929935898</v>
      </c>
      <c r="I1874">
        <v>5.3764905083530996</v>
      </c>
      <c r="J1874">
        <v>5.0383114724192302</v>
      </c>
      <c r="K1874">
        <v>4.9472302900396103</v>
      </c>
      <c r="L1874">
        <v>5.0935145615262796</v>
      </c>
      <c r="M1874">
        <v>5.2134656239442299</v>
      </c>
      <c r="N1874">
        <v>4.9442341107279502</v>
      </c>
      <c r="O1874">
        <v>4.9059949059252101</v>
      </c>
      <c r="P1874">
        <v>4.9722592042386102</v>
      </c>
      <c r="Q1874">
        <v>6.2843132996066204</v>
      </c>
    </row>
    <row r="1875" spans="1:17">
      <c r="A1875" t="s">
        <v>4664</v>
      </c>
      <c r="B1875" s="16" t="s">
        <v>4665</v>
      </c>
      <c r="C1875">
        <v>3.3064422771203601</v>
      </c>
      <c r="D1875">
        <v>3.2942621936663499</v>
      </c>
      <c r="E1875">
        <v>3.4028894668404299</v>
      </c>
      <c r="F1875">
        <v>2.8218677180984102</v>
      </c>
      <c r="G1875">
        <v>2.8218677180984102</v>
      </c>
      <c r="H1875">
        <v>3.50653555504317</v>
      </c>
      <c r="I1875">
        <v>3.3100125595866299</v>
      </c>
      <c r="J1875">
        <v>3.6724961835054399</v>
      </c>
      <c r="K1875">
        <v>3.27554212654834</v>
      </c>
      <c r="L1875">
        <v>3.6339073669181099</v>
      </c>
      <c r="M1875">
        <v>3.23818724324593</v>
      </c>
      <c r="N1875">
        <v>3.31389066967124</v>
      </c>
      <c r="O1875">
        <v>2.8218677180984102</v>
      </c>
      <c r="P1875">
        <v>2.8218677180984102</v>
      </c>
      <c r="Q1875">
        <v>2.8218677180984102</v>
      </c>
    </row>
    <row r="1876" spans="1:17">
      <c r="A1876" t="s">
        <v>4666</v>
      </c>
      <c r="B1876" s="16" t="e">
        <v>#N/A</v>
      </c>
      <c r="C1876">
        <v>3.3064422771203601</v>
      </c>
      <c r="D1876">
        <v>2.8218677180984102</v>
      </c>
      <c r="E1876">
        <v>3.9618875914207199</v>
      </c>
      <c r="F1876">
        <v>2.8218677180984102</v>
      </c>
      <c r="G1876">
        <v>3.33407035458014</v>
      </c>
      <c r="H1876">
        <v>3.30825032505737</v>
      </c>
      <c r="I1876">
        <v>3.3100125595866299</v>
      </c>
      <c r="J1876">
        <v>2.8218677180984102</v>
      </c>
      <c r="K1876">
        <v>3.6013796825057902</v>
      </c>
      <c r="L1876">
        <v>3.9560512465587201</v>
      </c>
      <c r="M1876">
        <v>3.4086250003018401</v>
      </c>
      <c r="N1876">
        <v>3.31389066967124</v>
      </c>
      <c r="O1876">
        <v>2.8218677180984102</v>
      </c>
      <c r="P1876">
        <v>2.8218677180984102</v>
      </c>
      <c r="Q1876">
        <v>2.8218677180984102</v>
      </c>
    </row>
    <row r="1877" spans="1:17">
      <c r="A1877" t="s">
        <v>4667</v>
      </c>
      <c r="B1877" s="16" t="e">
        <v>#N/A</v>
      </c>
      <c r="C1877">
        <v>4.4246742892055497</v>
      </c>
      <c r="D1877">
        <v>5.09137122556535</v>
      </c>
      <c r="E1877">
        <v>5.4332085476316498</v>
      </c>
      <c r="F1877">
        <v>5.1086920998035801</v>
      </c>
      <c r="G1877">
        <v>5.1769839720448498</v>
      </c>
      <c r="H1877">
        <v>4.7487521450918901</v>
      </c>
      <c r="I1877">
        <v>5.1886752257753797</v>
      </c>
      <c r="J1877">
        <v>5.2774779789829704</v>
      </c>
      <c r="K1877">
        <v>5.52962448084548</v>
      </c>
      <c r="L1877">
        <v>5.0592286016271197</v>
      </c>
      <c r="M1877">
        <v>4.9201667747551001</v>
      </c>
      <c r="N1877">
        <v>5.7523273948856701</v>
      </c>
      <c r="O1877">
        <v>5.1118655635160302</v>
      </c>
      <c r="P1877">
        <v>4.8003293124776603</v>
      </c>
      <c r="Q1877">
        <v>6.2843132996066204</v>
      </c>
    </row>
    <row r="1878" spans="1:17">
      <c r="A1878" t="s">
        <v>4668</v>
      </c>
      <c r="B1878" s="16" t="e">
        <v>#N/A</v>
      </c>
      <c r="C1878">
        <v>10.0488661383925</v>
      </c>
      <c r="D1878">
        <v>10.0762808810519</v>
      </c>
      <c r="E1878">
        <v>9.9367336196872404</v>
      </c>
      <c r="F1878">
        <v>9.8351750697729994</v>
      </c>
      <c r="G1878">
        <v>9.8902165590695397</v>
      </c>
      <c r="H1878">
        <v>9.9864530800585491</v>
      </c>
      <c r="I1878">
        <v>10.2109362568671</v>
      </c>
      <c r="J1878">
        <v>9.7156224833893106</v>
      </c>
      <c r="K1878">
        <v>10.3544342618478</v>
      </c>
      <c r="L1878">
        <v>10.104834385778</v>
      </c>
      <c r="M1878">
        <v>9.9304083711508806</v>
      </c>
      <c r="N1878">
        <v>10.107998190723601</v>
      </c>
      <c r="O1878">
        <v>9.9998513085382896</v>
      </c>
      <c r="P1878">
        <v>9.8893773289389202</v>
      </c>
      <c r="Q1878">
        <v>11.0638488631648</v>
      </c>
    </row>
    <row r="1879" spans="1:17">
      <c r="A1879" t="s">
        <v>4669</v>
      </c>
      <c r="B1879" s="16" t="e">
        <v>#N/A</v>
      </c>
      <c r="C1879">
        <v>4.8751772763815904</v>
      </c>
      <c r="D1879">
        <v>4.8708919623886802</v>
      </c>
      <c r="E1879">
        <v>4.9023702390828996</v>
      </c>
      <c r="F1879">
        <v>5.0765736551712601</v>
      </c>
      <c r="G1879">
        <v>4.9315086277172604</v>
      </c>
      <c r="H1879">
        <v>4.43015569855271</v>
      </c>
      <c r="I1879">
        <v>6.1254782290571796</v>
      </c>
      <c r="J1879">
        <v>4.8507352198443803</v>
      </c>
      <c r="K1879">
        <v>5.5739944882594701</v>
      </c>
      <c r="L1879">
        <v>5.1269350135493204</v>
      </c>
      <c r="M1879">
        <v>4.8899346368581904</v>
      </c>
      <c r="N1879">
        <v>4.9846796155147501</v>
      </c>
      <c r="O1879">
        <v>4.8066714880220998</v>
      </c>
      <c r="P1879">
        <v>5.6022656228975496</v>
      </c>
      <c r="Q1879">
        <v>5.09416193408443</v>
      </c>
    </row>
    <row r="1880" spans="1:17">
      <c r="A1880" t="s">
        <v>4670</v>
      </c>
      <c r="B1880" s="16" t="s">
        <v>4671</v>
      </c>
      <c r="C1880">
        <v>8.9221265420675007</v>
      </c>
      <c r="D1880">
        <v>8.82849669974396</v>
      </c>
      <c r="E1880">
        <v>8.8933585406698299</v>
      </c>
      <c r="F1880">
        <v>8.7478469425154106</v>
      </c>
      <c r="G1880">
        <v>8.8702560826016104</v>
      </c>
      <c r="H1880">
        <v>8.6962895019694102</v>
      </c>
      <c r="I1880">
        <v>8.8966343815315305</v>
      </c>
      <c r="J1880">
        <v>8.6341954925762092</v>
      </c>
      <c r="K1880">
        <v>8.9322048631169899</v>
      </c>
      <c r="L1880">
        <v>8.8194687971248804</v>
      </c>
      <c r="M1880">
        <v>8.8488772772331501</v>
      </c>
      <c r="N1880">
        <v>8.7456114185914693</v>
      </c>
      <c r="O1880">
        <v>8.8606199251145004</v>
      </c>
      <c r="P1880">
        <v>8.8545877403983102</v>
      </c>
      <c r="Q1880">
        <v>9.1612412986063401</v>
      </c>
    </row>
    <row r="1881" spans="1:17">
      <c r="A1881" t="s">
        <v>4672</v>
      </c>
      <c r="B1881" s="16" t="e">
        <v>#N/A</v>
      </c>
      <c r="C1881">
        <v>6.0560432175631203</v>
      </c>
      <c r="D1881">
        <v>6.1768758760752398</v>
      </c>
      <c r="E1881">
        <v>6.5153438410764704</v>
      </c>
      <c r="F1881">
        <v>5.8485946735515197</v>
      </c>
      <c r="G1881">
        <v>6.2750527402873404</v>
      </c>
      <c r="H1881">
        <v>5.24699422619977</v>
      </c>
      <c r="I1881">
        <v>6.0191991148044197</v>
      </c>
      <c r="J1881">
        <v>5.3485852173299202</v>
      </c>
      <c r="K1881">
        <v>6.2920916190738598</v>
      </c>
      <c r="L1881">
        <v>6.5796693472259404</v>
      </c>
      <c r="M1881">
        <v>5.7900959904734401</v>
      </c>
      <c r="N1881">
        <v>5.7968381761637398</v>
      </c>
      <c r="O1881">
        <v>5.73387004536246</v>
      </c>
      <c r="P1881">
        <v>5.9034342564919404</v>
      </c>
      <c r="Q1881">
        <v>7.1565710053807701</v>
      </c>
    </row>
    <row r="1882" spans="1:17">
      <c r="A1882" t="s">
        <v>4673</v>
      </c>
      <c r="B1882" s="16" t="s">
        <v>4674</v>
      </c>
      <c r="C1882">
        <v>6.0382723697636704</v>
      </c>
      <c r="D1882">
        <v>6.3230695120548104</v>
      </c>
      <c r="E1882">
        <v>6.1372997866052899</v>
      </c>
      <c r="F1882">
        <v>5.9380809475840204</v>
      </c>
      <c r="G1882">
        <v>6.09486992412522</v>
      </c>
      <c r="H1882">
        <v>5.9352574320134996</v>
      </c>
      <c r="I1882">
        <v>6.6239335844977303</v>
      </c>
      <c r="J1882">
        <v>5.76383742325923</v>
      </c>
      <c r="K1882">
        <v>6.4987689503714599</v>
      </c>
      <c r="L1882">
        <v>6.2691026792577</v>
      </c>
      <c r="M1882">
        <v>6.3940755381791998</v>
      </c>
      <c r="N1882">
        <v>6.3656132514015002</v>
      </c>
      <c r="O1882">
        <v>6.2117448150254297</v>
      </c>
      <c r="P1882">
        <v>6.8259277291320597</v>
      </c>
      <c r="Q1882">
        <v>2.8218677180984102</v>
      </c>
    </row>
    <row r="1883" spans="1:17">
      <c r="A1883" t="s">
        <v>4675</v>
      </c>
      <c r="B1883" s="16" t="s">
        <v>4676</v>
      </c>
      <c r="C1883">
        <v>5.69565330414353</v>
      </c>
      <c r="D1883">
        <v>5.9246275129003996</v>
      </c>
      <c r="E1883">
        <v>4.3035359899866696</v>
      </c>
      <c r="F1883">
        <v>5.6070690647998402</v>
      </c>
      <c r="G1883">
        <v>6.8172425418901597</v>
      </c>
      <c r="H1883">
        <v>4.4894640760069198</v>
      </c>
      <c r="I1883">
        <v>5.3764905083530996</v>
      </c>
      <c r="J1883">
        <v>4.589987956211</v>
      </c>
      <c r="K1883">
        <v>6.01869195546446</v>
      </c>
      <c r="L1883">
        <v>4.7901010708768101</v>
      </c>
      <c r="M1883">
        <v>5.7742918496395301</v>
      </c>
      <c r="N1883">
        <v>6.2434134649689499</v>
      </c>
      <c r="O1883">
        <v>5.5691886856815396</v>
      </c>
      <c r="P1883">
        <v>5.6679384115998896</v>
      </c>
      <c r="Q1883">
        <v>5.81282804418474</v>
      </c>
    </row>
    <row r="1884" spans="1:17">
      <c r="A1884" t="s">
        <v>4677</v>
      </c>
      <c r="B1884" s="16" t="s">
        <v>4678</v>
      </c>
      <c r="C1884">
        <v>6.0382723697636704</v>
      </c>
      <c r="D1884">
        <v>6.3641441853182199</v>
      </c>
      <c r="E1884">
        <v>5.90213374864478</v>
      </c>
      <c r="F1884">
        <v>5.7128413575868704</v>
      </c>
      <c r="G1884">
        <v>6.3731052938135697</v>
      </c>
      <c r="H1884">
        <v>5.6808363808980902</v>
      </c>
      <c r="I1884">
        <v>5.8637325437795704</v>
      </c>
      <c r="J1884">
        <v>5.9401608635355601</v>
      </c>
      <c r="K1884">
        <v>5.8502292656371999</v>
      </c>
      <c r="L1884">
        <v>5.79191555479931</v>
      </c>
      <c r="M1884">
        <v>5.95309087267698</v>
      </c>
      <c r="N1884">
        <v>6.0191735598337202</v>
      </c>
      <c r="O1884">
        <v>5.71650758824752</v>
      </c>
      <c r="P1884">
        <v>6.5961905188862699</v>
      </c>
      <c r="Q1884">
        <v>2.8218677180984102</v>
      </c>
    </row>
    <row r="1885" spans="1:17">
      <c r="A1885" t="s">
        <v>4679</v>
      </c>
      <c r="B1885" s="16" t="e">
        <v>#N/A</v>
      </c>
      <c r="C1885">
        <v>3.5040133865677898</v>
      </c>
      <c r="D1885">
        <v>3.4870161193063098</v>
      </c>
      <c r="E1885">
        <v>4.0887687455453801</v>
      </c>
      <c r="F1885">
        <v>3.9277704709105601</v>
      </c>
      <c r="G1885">
        <v>3.8309652426265099</v>
      </c>
      <c r="H1885">
        <v>3.65660975244205</v>
      </c>
      <c r="I1885">
        <v>3.3100125595866299</v>
      </c>
      <c r="J1885">
        <v>4.1999986398891203</v>
      </c>
      <c r="K1885">
        <v>3.7184612093777498</v>
      </c>
      <c r="L1885">
        <v>3.6339073669181099</v>
      </c>
      <c r="M1885">
        <v>3.82485868955618</v>
      </c>
      <c r="N1885">
        <v>3.31389066967124</v>
      </c>
      <c r="O1885">
        <v>3.7643275486974099</v>
      </c>
      <c r="P1885">
        <v>3.3893867502571098</v>
      </c>
      <c r="Q1885">
        <v>2.8218677180984102</v>
      </c>
    </row>
    <row r="1886" spans="1:17">
      <c r="A1886" t="s">
        <v>4680</v>
      </c>
      <c r="B1886" s="16" t="s">
        <v>4681</v>
      </c>
      <c r="C1886">
        <v>7.2660946586427198</v>
      </c>
      <c r="D1886">
        <v>7.3688478284412797</v>
      </c>
      <c r="E1886">
        <v>7.9919012986878704</v>
      </c>
      <c r="F1886">
        <v>7.7934538836603604</v>
      </c>
      <c r="G1886">
        <v>7.5100895396059402</v>
      </c>
      <c r="H1886">
        <v>7.8988321171281299</v>
      </c>
      <c r="I1886">
        <v>8.7780682422195806</v>
      </c>
      <c r="J1886">
        <v>7.9940158284048604</v>
      </c>
      <c r="K1886">
        <v>7.80738720141568</v>
      </c>
      <c r="L1886">
        <v>8.1212740510008494</v>
      </c>
      <c r="M1886">
        <v>7.7554870718705198</v>
      </c>
      <c r="N1886">
        <v>7.1963970770845798</v>
      </c>
      <c r="O1886">
        <v>8.2394693265756906</v>
      </c>
      <c r="P1886">
        <v>8.4459082741881506</v>
      </c>
      <c r="Q1886">
        <v>6.2843132996066204</v>
      </c>
    </row>
    <row r="1887" spans="1:17">
      <c r="A1887" t="s">
        <v>4682</v>
      </c>
      <c r="B1887" s="16" t="s">
        <v>4683</v>
      </c>
      <c r="C1887">
        <v>4.0706176854441196</v>
      </c>
      <c r="D1887">
        <v>4.1197647330598102</v>
      </c>
      <c r="E1887">
        <v>4.9023702390828996</v>
      </c>
      <c r="F1887">
        <v>4.6581111746450903</v>
      </c>
      <c r="G1887">
        <v>4.975741795846</v>
      </c>
      <c r="H1887">
        <v>4.2312229394497098</v>
      </c>
      <c r="I1887">
        <v>4.3728229044696096</v>
      </c>
      <c r="J1887">
        <v>4.4114342089532403</v>
      </c>
      <c r="K1887">
        <v>4.7193737720337401</v>
      </c>
      <c r="L1887">
        <v>5.2224425229396996</v>
      </c>
      <c r="M1887">
        <v>4.6554405993468704</v>
      </c>
      <c r="N1887">
        <v>4.3174573962368399</v>
      </c>
      <c r="O1887">
        <v>4.2491040476565001</v>
      </c>
      <c r="P1887">
        <v>2.8218677180984102</v>
      </c>
      <c r="Q1887">
        <v>6.6375058506955904</v>
      </c>
    </row>
    <row r="1888" spans="1:17">
      <c r="A1888" t="s">
        <v>4684</v>
      </c>
      <c r="B1888" s="16" t="s">
        <v>4685</v>
      </c>
      <c r="C1888">
        <v>3.3064422771203601</v>
      </c>
      <c r="D1888">
        <v>3.2942621936663499</v>
      </c>
      <c r="E1888">
        <v>3.4028894668404299</v>
      </c>
      <c r="F1888">
        <v>3.2825265482838799</v>
      </c>
      <c r="G1888">
        <v>3.33407035458014</v>
      </c>
      <c r="H1888">
        <v>2.8218677180984102</v>
      </c>
      <c r="I1888">
        <v>3.6595800418069002</v>
      </c>
      <c r="J1888">
        <v>3.4276433730071201</v>
      </c>
      <c r="K1888">
        <v>3.27554212654834</v>
      </c>
      <c r="L1888">
        <v>3.8614614459532302</v>
      </c>
      <c r="M1888">
        <v>3.5380814202985702</v>
      </c>
      <c r="N1888">
        <v>3.5144020463037902</v>
      </c>
      <c r="O1888">
        <v>3.5569664057961599</v>
      </c>
      <c r="P1888">
        <v>3.6194497939779602</v>
      </c>
      <c r="Q1888">
        <v>5.09416193408443</v>
      </c>
    </row>
    <row r="1889" spans="1:17">
      <c r="A1889" t="s">
        <v>4686</v>
      </c>
      <c r="B1889" s="16" t="e">
        <v>#N/A</v>
      </c>
      <c r="C1889">
        <v>5.8054102324735597</v>
      </c>
      <c r="D1889">
        <v>5.5218051423872696</v>
      </c>
      <c r="E1889">
        <v>6.8724668132343201</v>
      </c>
      <c r="F1889">
        <v>6.6356155302240598</v>
      </c>
      <c r="G1889">
        <v>7.0015154957477703</v>
      </c>
      <c r="H1889">
        <v>4.9232684487670202</v>
      </c>
      <c r="I1889">
        <v>5.7790171390800298</v>
      </c>
      <c r="J1889">
        <v>7.01690807350779</v>
      </c>
      <c r="K1889">
        <v>5.6991521110608296</v>
      </c>
      <c r="L1889">
        <v>5.9086648783778699</v>
      </c>
      <c r="M1889">
        <v>5.8515834476412998</v>
      </c>
      <c r="N1889">
        <v>5.3328764695189896</v>
      </c>
      <c r="O1889">
        <v>6.4590991617325901</v>
      </c>
      <c r="P1889">
        <v>5.7306434872206502</v>
      </c>
      <c r="Q1889">
        <v>2.8218677180984102</v>
      </c>
    </row>
    <row r="1890" spans="1:17">
      <c r="A1890" t="s">
        <v>4687</v>
      </c>
      <c r="B1890" s="16" t="s">
        <v>4688</v>
      </c>
      <c r="C1890">
        <v>6.5189022208360896</v>
      </c>
      <c r="D1890">
        <v>6.4556086972253803</v>
      </c>
      <c r="E1890">
        <v>6.1846340324636904</v>
      </c>
      <c r="F1890">
        <v>6.4429228717264504</v>
      </c>
      <c r="G1890">
        <v>6.56487182254026</v>
      </c>
      <c r="H1890">
        <v>7.1740791179621999</v>
      </c>
      <c r="I1890">
        <v>6.4034658849663</v>
      </c>
      <c r="J1890">
        <v>6.8602364298825496</v>
      </c>
      <c r="K1890">
        <v>6.1691403037545101</v>
      </c>
      <c r="L1890">
        <v>6.3936395210192902</v>
      </c>
      <c r="M1890">
        <v>7.2362086538328496</v>
      </c>
      <c r="N1890">
        <v>7.1963970770845798</v>
      </c>
      <c r="O1890">
        <v>7.3839804032477199</v>
      </c>
      <c r="P1890">
        <v>6.7973461474338004</v>
      </c>
      <c r="Q1890">
        <v>2.8218677180984102</v>
      </c>
    </row>
    <row r="1891" spans="1:17">
      <c r="A1891" t="s">
        <v>4689</v>
      </c>
      <c r="B1891" s="16" t="e">
        <v>#N/A</v>
      </c>
      <c r="C1891">
        <v>8.5713286799353003</v>
      </c>
      <c r="D1891">
        <v>8.5060613783042296</v>
      </c>
      <c r="E1891">
        <v>7.9174907457865897</v>
      </c>
      <c r="F1891">
        <v>7.4473541973216397</v>
      </c>
      <c r="G1891">
        <v>8.4840255989390894</v>
      </c>
      <c r="H1891">
        <v>7.3497448055988004</v>
      </c>
      <c r="I1891">
        <v>8.8716755748861793</v>
      </c>
      <c r="J1891">
        <v>8.0639357200538502</v>
      </c>
      <c r="K1891">
        <v>8.9528809847939499</v>
      </c>
      <c r="L1891">
        <v>7.9572742606337297</v>
      </c>
      <c r="M1891">
        <v>8.5510761321175295</v>
      </c>
      <c r="N1891">
        <v>7.4090932684121098</v>
      </c>
      <c r="O1891">
        <v>8.1245061552532505</v>
      </c>
      <c r="P1891">
        <v>9.0300394336267296</v>
      </c>
      <c r="Q1891">
        <v>6.6375058506955904</v>
      </c>
    </row>
    <row r="1892" spans="1:17">
      <c r="A1892" t="s">
        <v>4690</v>
      </c>
      <c r="B1892" s="16" t="s">
        <v>4691</v>
      </c>
      <c r="C1892">
        <v>6.3571282477373696</v>
      </c>
      <c r="D1892">
        <v>6.4040653105614398</v>
      </c>
      <c r="E1892">
        <v>6.5872704820978099</v>
      </c>
      <c r="F1892">
        <v>6.4669918415543304</v>
      </c>
      <c r="G1892">
        <v>6.5228532534945796</v>
      </c>
      <c r="H1892">
        <v>6.7950364846316802</v>
      </c>
      <c r="I1892">
        <v>6.7721799990636802</v>
      </c>
      <c r="J1892">
        <v>6.5634187552084402</v>
      </c>
      <c r="K1892">
        <v>6.2920916190738598</v>
      </c>
      <c r="L1892">
        <v>6.5562240086410197</v>
      </c>
      <c r="M1892">
        <v>6.4443906543116398</v>
      </c>
      <c r="N1892">
        <v>6.3801747828766198</v>
      </c>
      <c r="O1892">
        <v>6.4277983445854696</v>
      </c>
      <c r="P1892">
        <v>6.6611531636970698</v>
      </c>
      <c r="Q1892">
        <v>2.8218677180984102</v>
      </c>
    </row>
    <row r="1893" spans="1:17">
      <c r="A1893" t="s">
        <v>4692</v>
      </c>
      <c r="B1893" s="16" t="s">
        <v>4693</v>
      </c>
      <c r="C1893">
        <v>6.1416886309143299</v>
      </c>
      <c r="D1893">
        <v>6.1138942084180101</v>
      </c>
      <c r="E1893">
        <v>5.72015689123982</v>
      </c>
      <c r="F1893">
        <v>5.51621391430335</v>
      </c>
      <c r="G1893">
        <v>5.8882770820909203</v>
      </c>
      <c r="H1893">
        <v>7.4604017786458403</v>
      </c>
      <c r="I1893">
        <v>6.6358994312039501</v>
      </c>
      <c r="J1893">
        <v>6.7623606751438903</v>
      </c>
      <c r="K1893">
        <v>6.3434929552864503</v>
      </c>
      <c r="L1893">
        <v>6.1325703953714701</v>
      </c>
      <c r="M1893">
        <v>5.9807945513988896</v>
      </c>
      <c r="N1893">
        <v>5.7968381761637398</v>
      </c>
      <c r="O1893">
        <v>6.1617422448561596</v>
      </c>
      <c r="P1893">
        <v>6.8949808635361203</v>
      </c>
      <c r="Q1893">
        <v>2.8218677180984102</v>
      </c>
    </row>
    <row r="1894" spans="1:17">
      <c r="A1894" t="s">
        <v>4694</v>
      </c>
      <c r="B1894" s="16" t="e">
        <v>#N/A</v>
      </c>
      <c r="C1894">
        <v>3.8862082974622001</v>
      </c>
      <c r="D1894">
        <v>4.5537481491643197</v>
      </c>
      <c r="E1894">
        <v>4.0887687455453801</v>
      </c>
      <c r="F1894">
        <v>3.7319397910766599</v>
      </c>
      <c r="G1894">
        <v>3.9446609719593901</v>
      </c>
      <c r="H1894">
        <v>4.07504641393726</v>
      </c>
      <c r="I1894">
        <v>4.30650913402902</v>
      </c>
      <c r="J1894">
        <v>4.0085972383706396</v>
      </c>
      <c r="K1894">
        <v>4.2084442324483602</v>
      </c>
      <c r="L1894">
        <v>4.4473184955329197</v>
      </c>
      <c r="M1894">
        <v>4.2669672077812901</v>
      </c>
      <c r="N1894">
        <v>4.2465073090516299</v>
      </c>
      <c r="O1894">
        <v>4.5809011873356402</v>
      </c>
      <c r="P1894">
        <v>4.86023234540618</v>
      </c>
      <c r="Q1894">
        <v>6.2843132996066204</v>
      </c>
    </row>
    <row r="1895" spans="1:17">
      <c r="A1895" t="s">
        <v>4695</v>
      </c>
      <c r="B1895" s="16" t="s">
        <v>4696</v>
      </c>
      <c r="C1895">
        <v>6.3854000850352497</v>
      </c>
      <c r="D1895">
        <v>6.6559854074570701</v>
      </c>
      <c r="E1895">
        <v>6.3800143454863703</v>
      </c>
      <c r="F1895">
        <v>6.1321346925860896</v>
      </c>
      <c r="G1895">
        <v>6.5228532534945796</v>
      </c>
      <c r="H1895">
        <v>5.8959384425791503</v>
      </c>
      <c r="I1895">
        <v>6.4312449976653498</v>
      </c>
      <c r="J1895">
        <v>6.1102103066007496</v>
      </c>
      <c r="K1895">
        <v>6.5650981829796002</v>
      </c>
      <c r="L1895">
        <v>5.9635854897431999</v>
      </c>
      <c r="M1895">
        <v>6.0991295039876796</v>
      </c>
      <c r="N1895">
        <v>5.9022837325360298</v>
      </c>
      <c r="O1895">
        <v>6.0697440603835204</v>
      </c>
      <c r="P1895">
        <v>6.4566563684026503</v>
      </c>
      <c r="Q1895">
        <v>5.09416193408443</v>
      </c>
    </row>
    <row r="1896" spans="1:17">
      <c r="A1896" t="s">
        <v>4697</v>
      </c>
      <c r="B1896" s="16" t="e">
        <v>#N/A</v>
      </c>
      <c r="C1896">
        <v>9.4939777736050406</v>
      </c>
      <c r="D1896">
        <v>9.5357773217856696</v>
      </c>
      <c r="E1896">
        <v>9.0118196553845795</v>
      </c>
      <c r="F1896">
        <v>9.3005797071951193</v>
      </c>
      <c r="G1896">
        <v>9.5065881890283599</v>
      </c>
      <c r="H1896">
        <v>9.7915479867423194</v>
      </c>
      <c r="I1896">
        <v>9.4574046653637307</v>
      </c>
      <c r="J1896">
        <v>9.32253812108201</v>
      </c>
      <c r="K1896">
        <v>9.3141710599343206</v>
      </c>
      <c r="L1896">
        <v>9.3451145722151292</v>
      </c>
      <c r="M1896">
        <v>10.138239002397899</v>
      </c>
      <c r="N1896">
        <v>9.7707649396217207</v>
      </c>
      <c r="O1896">
        <v>10.071185803336499</v>
      </c>
      <c r="P1896">
        <v>9.68309681525432</v>
      </c>
      <c r="Q1896">
        <v>9.1612412986063401</v>
      </c>
    </row>
    <row r="1897" spans="1:17">
      <c r="A1897" t="s">
        <v>4698</v>
      </c>
      <c r="B1897" s="16" t="s">
        <v>4699</v>
      </c>
      <c r="C1897">
        <v>6.15821198786825</v>
      </c>
      <c r="D1897">
        <v>6.0647445775560298</v>
      </c>
      <c r="E1897">
        <v>6.1611648559293304</v>
      </c>
      <c r="F1897">
        <v>5.8485946735515197</v>
      </c>
      <c r="G1897">
        <v>5.8658439972155101</v>
      </c>
      <c r="H1897">
        <v>6.6736113589497297</v>
      </c>
      <c r="I1897">
        <v>6.4449338523884396</v>
      </c>
      <c r="J1897">
        <v>6.1234974359590799</v>
      </c>
      <c r="K1897">
        <v>5.6586756958187001</v>
      </c>
      <c r="L1897">
        <v>5.99904232200804</v>
      </c>
      <c r="M1897">
        <v>6.4144155526236197</v>
      </c>
      <c r="N1897">
        <v>6.5697898004478699</v>
      </c>
      <c r="O1897">
        <v>6.0832592218723196</v>
      </c>
      <c r="P1897">
        <v>6.7681820790449301</v>
      </c>
      <c r="Q1897">
        <v>5.81282804418474</v>
      </c>
    </row>
    <row r="1898" spans="1:17">
      <c r="A1898" t="s">
        <v>4700</v>
      </c>
      <c r="B1898" s="16" t="s">
        <v>4701</v>
      </c>
      <c r="C1898">
        <v>7.84376173833859</v>
      </c>
      <c r="D1898">
        <v>7.9362667822467703</v>
      </c>
      <c r="E1898">
        <v>7.7714853696760704</v>
      </c>
      <c r="F1898">
        <v>7.7743972206855902</v>
      </c>
      <c r="G1898">
        <v>7.92304149322044</v>
      </c>
      <c r="H1898">
        <v>8.2460862829780304</v>
      </c>
      <c r="I1898">
        <v>7.6746579037287397</v>
      </c>
      <c r="J1898">
        <v>7.8109072590139697</v>
      </c>
      <c r="K1898">
        <v>7.9826233315090196</v>
      </c>
      <c r="L1898">
        <v>7.9483389199415599</v>
      </c>
      <c r="M1898">
        <v>7.9058609284211698</v>
      </c>
      <c r="N1898">
        <v>8.0797738056356394</v>
      </c>
      <c r="O1898">
        <v>8.0170986455102593</v>
      </c>
      <c r="P1898">
        <v>8.10605289022606</v>
      </c>
      <c r="Q1898">
        <v>7.5369478347710803</v>
      </c>
    </row>
    <row r="1899" spans="1:17">
      <c r="A1899" t="s">
        <v>4702</v>
      </c>
      <c r="B1899" s="16" t="e">
        <v>#N/A</v>
      </c>
      <c r="C1899">
        <v>7.5715504288151303</v>
      </c>
      <c r="D1899">
        <v>7.52102691116957</v>
      </c>
      <c r="E1899">
        <v>7.8018948752367301</v>
      </c>
      <c r="F1899">
        <v>7.1019844078078798</v>
      </c>
      <c r="G1899">
        <v>7.3597189200466699</v>
      </c>
      <c r="H1899">
        <v>7.5318215657091097</v>
      </c>
      <c r="I1899">
        <v>7.6688686781211901</v>
      </c>
      <c r="J1899">
        <v>9.6455676596544304</v>
      </c>
      <c r="K1899">
        <v>7.6130400252879902</v>
      </c>
      <c r="L1899">
        <v>7.3242365156678897</v>
      </c>
      <c r="M1899">
        <v>7.2919710568065002</v>
      </c>
      <c r="N1899">
        <v>6.9269991755545401</v>
      </c>
      <c r="O1899">
        <v>7.3621748411575298</v>
      </c>
      <c r="P1899">
        <v>7.9203680110028296</v>
      </c>
      <c r="Q1899">
        <v>6.6375058506955904</v>
      </c>
    </row>
    <row r="1900" spans="1:17">
      <c r="A1900" t="s">
        <v>4703</v>
      </c>
      <c r="B1900" s="16" t="s">
        <v>4704</v>
      </c>
      <c r="C1900">
        <v>4.5939331348939696</v>
      </c>
      <c r="D1900">
        <v>4.2618677800425697</v>
      </c>
      <c r="E1900">
        <v>4.7777046060070401</v>
      </c>
      <c r="F1900">
        <v>5.2299338168464997</v>
      </c>
      <c r="G1900">
        <v>5.0599536599459096</v>
      </c>
      <c r="H1900">
        <v>4.2312229394497098</v>
      </c>
      <c r="I1900">
        <v>4.6574362853065301</v>
      </c>
      <c r="J1900">
        <v>4.70846365273073</v>
      </c>
      <c r="K1900">
        <v>4.8383826859307302</v>
      </c>
      <c r="L1900">
        <v>4.3280695513255196</v>
      </c>
      <c r="M1900">
        <v>4.8272493834176604</v>
      </c>
      <c r="N1900">
        <v>4.72039054531127</v>
      </c>
      <c r="O1900">
        <v>4.69890729297832</v>
      </c>
      <c r="P1900">
        <v>4.0606668341819496</v>
      </c>
      <c r="Q1900">
        <v>5.81282804418474</v>
      </c>
    </row>
    <row r="1901" spans="1:17">
      <c r="A1901" t="s">
        <v>4705</v>
      </c>
      <c r="B1901" s="16" t="s">
        <v>4706</v>
      </c>
      <c r="C1901">
        <v>6.1745445797018697</v>
      </c>
      <c r="D1901">
        <v>6.1299045716837801</v>
      </c>
      <c r="E1901">
        <v>6.0631867916998399</v>
      </c>
      <c r="F1901">
        <v>5.9206345092620696</v>
      </c>
      <c r="G1901">
        <v>5.4468377703358204</v>
      </c>
      <c r="H1901">
        <v>5.2785502994810098</v>
      </c>
      <c r="I1901">
        <v>6.0006802574656097</v>
      </c>
      <c r="J1901">
        <v>5.9551429248600698</v>
      </c>
      <c r="K1901">
        <v>6.3308159602273202</v>
      </c>
      <c r="L1901">
        <v>5.98142559332394</v>
      </c>
      <c r="M1901">
        <v>5.6755071082188104</v>
      </c>
      <c r="N1901">
        <v>5.3328764695189896</v>
      </c>
      <c r="O1901">
        <v>5.5691886856815396</v>
      </c>
      <c r="P1901">
        <v>5.6679384115998896</v>
      </c>
      <c r="Q1901">
        <v>8.48255560796823</v>
      </c>
    </row>
    <row r="1902" spans="1:17">
      <c r="A1902" t="s">
        <v>4707</v>
      </c>
      <c r="B1902" s="16" t="s">
        <v>4708</v>
      </c>
      <c r="C1902">
        <v>7.2277727119103501</v>
      </c>
      <c r="D1902">
        <v>7.5149974568881897</v>
      </c>
      <c r="E1902">
        <v>7.2927897048973698</v>
      </c>
      <c r="F1902">
        <v>7.7404287607638702</v>
      </c>
      <c r="G1902">
        <v>7.7765174914733102</v>
      </c>
      <c r="H1902">
        <v>7.6877466963161201</v>
      </c>
      <c r="I1902">
        <v>7.37372180216357</v>
      </c>
      <c r="J1902">
        <v>7.4261303639528</v>
      </c>
      <c r="K1902">
        <v>7.4302363131994102</v>
      </c>
      <c r="L1902">
        <v>7.2165768042887199</v>
      </c>
      <c r="M1902">
        <v>7.7355360811979796</v>
      </c>
      <c r="N1902">
        <v>7.9403022398048799</v>
      </c>
      <c r="O1902">
        <v>7.8934585545863003</v>
      </c>
      <c r="P1902">
        <v>7.4104356790652197</v>
      </c>
      <c r="Q1902">
        <v>7.1565710053807701</v>
      </c>
    </row>
    <row r="1903" spans="1:17">
      <c r="A1903" t="s">
        <v>4709</v>
      </c>
      <c r="B1903" s="16" t="s">
        <v>4710</v>
      </c>
      <c r="C1903">
        <v>6.0735929489798099</v>
      </c>
      <c r="D1903">
        <v>6.2073457226732396</v>
      </c>
      <c r="E1903">
        <v>6.3595865741919599</v>
      </c>
      <c r="F1903">
        <v>6.3809072983689399</v>
      </c>
      <c r="G1903">
        <v>6.1697170733324498</v>
      </c>
      <c r="H1903">
        <v>6.44953046144993</v>
      </c>
      <c r="I1903">
        <v>6.1757623283627199</v>
      </c>
      <c r="J1903">
        <v>6.09679702477088</v>
      </c>
      <c r="K1903">
        <v>6.1403051534520099</v>
      </c>
      <c r="L1903">
        <v>6.3533280364099998</v>
      </c>
      <c r="M1903">
        <v>6.2314702917085096</v>
      </c>
      <c r="N1903">
        <v>6.0191735598337202</v>
      </c>
      <c r="O1903">
        <v>6.8216665140526498</v>
      </c>
      <c r="P1903">
        <v>6.217780089303</v>
      </c>
      <c r="Q1903">
        <v>6.6375058506955904</v>
      </c>
    </row>
    <row r="1904" spans="1:17">
      <c r="A1904" t="s">
        <v>4711</v>
      </c>
      <c r="B1904" s="16" t="s">
        <v>4712</v>
      </c>
      <c r="C1904">
        <v>5.1056188094586403</v>
      </c>
      <c r="D1904">
        <v>4.5009317243298002</v>
      </c>
      <c r="E1904">
        <v>4.8415581104649901</v>
      </c>
      <c r="F1904">
        <v>4.3517302712450299</v>
      </c>
      <c r="G1904">
        <v>4.1380367534927496</v>
      </c>
      <c r="H1904">
        <v>4.6515204620337798</v>
      </c>
      <c r="I1904">
        <v>4.8453589192974098</v>
      </c>
      <c r="J1904">
        <v>4.5477957058863296</v>
      </c>
      <c r="K1904">
        <v>4.2084442324483602</v>
      </c>
      <c r="L1904">
        <v>4.1211419556762898</v>
      </c>
      <c r="M1904">
        <v>4.4113157068760698</v>
      </c>
      <c r="N1904">
        <v>5.0990232116612804</v>
      </c>
      <c r="O1904">
        <v>4.1926070449996002</v>
      </c>
      <c r="P1904">
        <v>4.3630835021106398</v>
      </c>
      <c r="Q1904">
        <v>2.8218677180984102</v>
      </c>
    </row>
    <row r="1905" spans="1:17">
      <c r="A1905" t="s">
        <v>4713</v>
      </c>
      <c r="B1905" s="16" t="e">
        <v>#N/A</v>
      </c>
      <c r="C1905">
        <v>3.5040133865677898</v>
      </c>
      <c r="D1905">
        <v>2.8218677180984102</v>
      </c>
      <c r="E1905">
        <v>3.6381873987360902</v>
      </c>
      <c r="F1905">
        <v>3.7319397910766599</v>
      </c>
      <c r="G1905">
        <v>3.70007344211845</v>
      </c>
      <c r="H1905">
        <v>3.30825032505737</v>
      </c>
      <c r="I1905">
        <v>2.8218677180984102</v>
      </c>
      <c r="J1905">
        <v>3.5611359966351301</v>
      </c>
      <c r="K1905">
        <v>3.91162951239331</v>
      </c>
      <c r="L1905">
        <v>3.6339073669181099</v>
      </c>
      <c r="M1905">
        <v>3.82485868955618</v>
      </c>
      <c r="N1905">
        <v>3.6661147186140499</v>
      </c>
      <c r="O1905">
        <v>3.6677309644704801</v>
      </c>
      <c r="P1905">
        <v>2.8218677180984102</v>
      </c>
      <c r="Q1905">
        <v>2.8218677180984102</v>
      </c>
    </row>
    <row r="1906" spans="1:17">
      <c r="A1906" t="s">
        <v>4714</v>
      </c>
      <c r="B1906" s="16" t="s">
        <v>4715</v>
      </c>
      <c r="C1906">
        <v>5.9835742193669397</v>
      </c>
      <c r="D1906">
        <v>6.0977003449207299</v>
      </c>
      <c r="E1906">
        <v>6.0115232870691901</v>
      </c>
      <c r="F1906">
        <v>6.2619685895580499</v>
      </c>
      <c r="G1906">
        <v>5.9535011800267901</v>
      </c>
      <c r="H1906">
        <v>6.4894086048222697</v>
      </c>
      <c r="I1906">
        <v>6.0191991148044197</v>
      </c>
      <c r="J1906">
        <v>6.0557751925933898</v>
      </c>
      <c r="K1906">
        <v>6.0500919107865396</v>
      </c>
      <c r="L1906">
        <v>6.29773653830798</v>
      </c>
      <c r="M1906">
        <v>6.2987629377921204</v>
      </c>
      <c r="N1906">
        <v>6.1613208557558696</v>
      </c>
      <c r="O1906">
        <v>6.2952160533026804</v>
      </c>
      <c r="P1906">
        <v>5.8760773296446898</v>
      </c>
      <c r="Q1906">
        <v>5.81282804418474</v>
      </c>
    </row>
    <row r="1907" spans="1:17">
      <c r="A1907" t="s">
        <v>4716</v>
      </c>
      <c r="B1907" s="16" t="e">
        <v>#N/A</v>
      </c>
      <c r="C1907">
        <v>8.03320534003395</v>
      </c>
      <c r="D1907">
        <v>8.1803955696941006</v>
      </c>
      <c r="E1907">
        <v>8.1120155991633105</v>
      </c>
      <c r="F1907">
        <v>8.4979810372905096</v>
      </c>
      <c r="G1907">
        <v>8.2521406956856396</v>
      </c>
      <c r="H1907">
        <v>8.8154214702233702</v>
      </c>
      <c r="I1907">
        <v>8.3674830901938506</v>
      </c>
      <c r="J1907">
        <v>8.69932755470073</v>
      </c>
      <c r="K1907">
        <v>8.2127323833976007</v>
      </c>
      <c r="L1907">
        <v>8.2792255006641007</v>
      </c>
      <c r="M1907">
        <v>8.2103992799582706</v>
      </c>
      <c r="N1907">
        <v>7.6431623029643498</v>
      </c>
      <c r="O1907">
        <v>8.0412878378065304</v>
      </c>
      <c r="P1907">
        <v>8.7016451093595695</v>
      </c>
      <c r="Q1907">
        <v>6.2843132996066204</v>
      </c>
    </row>
    <row r="1908" spans="1:17">
      <c r="A1908" t="s">
        <v>4717</v>
      </c>
      <c r="B1908" s="16" t="s">
        <v>4718</v>
      </c>
      <c r="C1908">
        <v>4.2263167103073602</v>
      </c>
      <c r="D1908">
        <v>4.60434225742737</v>
      </c>
      <c r="E1908">
        <v>4.3969712788901898</v>
      </c>
      <c r="F1908">
        <v>3.9277704709105601</v>
      </c>
      <c r="G1908">
        <v>4.6281296811809298</v>
      </c>
      <c r="H1908">
        <v>3.8900437060628099</v>
      </c>
      <c r="I1908">
        <v>4.16059535596606</v>
      </c>
      <c r="J1908">
        <v>3.8565114723405598</v>
      </c>
      <c r="K1908">
        <v>4.6332418030731697</v>
      </c>
      <c r="L1908">
        <v>4.9878555821396704</v>
      </c>
      <c r="M1908">
        <v>4.72701506955603</v>
      </c>
      <c r="N1908">
        <v>4.6183712388410303</v>
      </c>
      <c r="O1908">
        <v>4.8406433623781604</v>
      </c>
      <c r="P1908">
        <v>3.7927642367557501</v>
      </c>
      <c r="Q1908">
        <v>2.8218677180984102</v>
      </c>
    </row>
    <row r="1909" spans="1:17">
      <c r="A1909" t="s">
        <v>4719</v>
      </c>
      <c r="B1909" s="16" t="s">
        <v>4720</v>
      </c>
      <c r="C1909">
        <v>4.9165290931058498</v>
      </c>
      <c r="D1909">
        <v>4.5537481491643197</v>
      </c>
      <c r="E1909">
        <v>4.5638886729124497</v>
      </c>
      <c r="F1909">
        <v>4.4086599646307301</v>
      </c>
      <c r="G1909">
        <v>3.8309652426265099</v>
      </c>
      <c r="H1909">
        <v>5.7925255003189697</v>
      </c>
      <c r="I1909">
        <v>5.2542284300769104</v>
      </c>
      <c r="J1909">
        <v>4.94790803410966</v>
      </c>
      <c r="K1909">
        <v>4.7999439876117602</v>
      </c>
      <c r="L1909">
        <v>4.7901010708768101</v>
      </c>
      <c r="M1909">
        <v>4.7947131062850499</v>
      </c>
      <c r="N1909">
        <v>4.1706164353931596</v>
      </c>
      <c r="O1909">
        <v>4.4953341022564199</v>
      </c>
      <c r="P1909">
        <v>4.6712581716948103</v>
      </c>
      <c r="Q1909">
        <v>2.8218677180984102</v>
      </c>
    </row>
    <row r="1910" spans="1:17">
      <c r="A1910" t="s">
        <v>4721</v>
      </c>
      <c r="B1910" s="16" t="e">
        <v>#N/A</v>
      </c>
      <c r="C1910">
        <v>3.8862082974622001</v>
      </c>
      <c r="D1910">
        <v>3.9548310731697001</v>
      </c>
      <c r="E1910">
        <v>4.0887687455453801</v>
      </c>
      <c r="F1910">
        <v>3.7319397910766599</v>
      </c>
      <c r="G1910">
        <v>3.5425260543824399</v>
      </c>
      <c r="H1910">
        <v>3.7814594184883799</v>
      </c>
      <c r="I1910">
        <v>4.16059535596606</v>
      </c>
      <c r="J1910">
        <v>3.7696016503418699</v>
      </c>
      <c r="K1910">
        <v>4.0709644767565303</v>
      </c>
      <c r="L1910">
        <v>4.2633743974944602</v>
      </c>
      <c r="M1910">
        <v>4.0387673383778999</v>
      </c>
      <c r="N1910">
        <v>4.2465073090516299</v>
      </c>
      <c r="O1910">
        <v>4.1926070449996002</v>
      </c>
      <c r="P1910">
        <v>4.0606668341819496</v>
      </c>
      <c r="Q1910">
        <v>2.8218677180984102</v>
      </c>
    </row>
    <row r="1911" spans="1:17">
      <c r="A1911" t="s">
        <v>4722</v>
      </c>
      <c r="B1911" s="16" t="s">
        <v>4723</v>
      </c>
      <c r="C1911">
        <v>8.35412545506607</v>
      </c>
      <c r="D1911">
        <v>8.1765843272433596</v>
      </c>
      <c r="E1911">
        <v>8.7526679962355693</v>
      </c>
      <c r="F1911">
        <v>8.0565810505414408</v>
      </c>
      <c r="G1911">
        <v>8.4095249008544606</v>
      </c>
      <c r="H1911">
        <v>8.57258452121531</v>
      </c>
      <c r="I1911">
        <v>8.6191858318957895</v>
      </c>
      <c r="J1911">
        <v>8.4454612137437692</v>
      </c>
      <c r="K1911">
        <v>8.2399163036515795</v>
      </c>
      <c r="L1911">
        <v>8.5422234118349607</v>
      </c>
      <c r="M1911">
        <v>8.6587377689042206</v>
      </c>
      <c r="N1911">
        <v>8.5258810022951703</v>
      </c>
      <c r="O1911">
        <v>8.7869527401638905</v>
      </c>
      <c r="P1911">
        <v>8.1290964605998504</v>
      </c>
      <c r="Q1911">
        <v>9.2143845326617093</v>
      </c>
    </row>
    <row r="1912" spans="1:17">
      <c r="A1912" t="s">
        <v>4724</v>
      </c>
      <c r="B1912" s="16" t="s">
        <v>4725</v>
      </c>
      <c r="C1912">
        <v>4.0706176854441196</v>
      </c>
      <c r="D1912">
        <v>3.2942621936663499</v>
      </c>
      <c r="E1912">
        <v>3.9618875914207199</v>
      </c>
      <c r="F1912">
        <v>3.6131889974304401</v>
      </c>
      <c r="G1912">
        <v>2.8218677180984102</v>
      </c>
      <c r="H1912">
        <v>3.65660975244205</v>
      </c>
      <c r="I1912">
        <v>3.6595800418069002</v>
      </c>
      <c r="J1912">
        <v>3.5611359966351301</v>
      </c>
      <c r="K1912">
        <v>3.4608708703561399</v>
      </c>
      <c r="L1912">
        <v>4.0420260041176004</v>
      </c>
      <c r="M1912">
        <v>3.6461416973015899</v>
      </c>
      <c r="N1912">
        <v>4.2465073090516299</v>
      </c>
      <c r="O1912">
        <v>3.42420286852819</v>
      </c>
      <c r="P1912">
        <v>3.3893867502571098</v>
      </c>
      <c r="Q1912">
        <v>5.09416193408443</v>
      </c>
    </row>
    <row r="1913" spans="1:17">
      <c r="A1913" t="s">
        <v>4726</v>
      </c>
      <c r="B1913" s="16" t="s">
        <v>4727</v>
      </c>
      <c r="C1913">
        <v>8.7546817223154498</v>
      </c>
      <c r="D1913">
        <v>8.7460619767396697</v>
      </c>
      <c r="E1913">
        <v>8.6561735078658799</v>
      </c>
      <c r="F1913">
        <v>8.9395305730034806</v>
      </c>
      <c r="G1913">
        <v>8.5092170996471204</v>
      </c>
      <c r="H1913">
        <v>9.3481737297222196</v>
      </c>
      <c r="I1913">
        <v>8.7536851253207502</v>
      </c>
      <c r="J1913">
        <v>8.5731895157555602</v>
      </c>
      <c r="K1913">
        <v>8.3531630384711093</v>
      </c>
      <c r="L1913">
        <v>8.7645643432144507</v>
      </c>
      <c r="M1913">
        <v>8.7509938558808908</v>
      </c>
      <c r="N1913">
        <v>8.8057603586801498</v>
      </c>
      <c r="O1913">
        <v>8.8172728250195291</v>
      </c>
      <c r="P1913">
        <v>8.42278755119907</v>
      </c>
      <c r="Q1913">
        <v>8.6462459446333604</v>
      </c>
    </row>
    <row r="1914" spans="1:17">
      <c r="A1914" t="s">
        <v>4728</v>
      </c>
      <c r="B1914" s="16" t="s">
        <v>4729</v>
      </c>
      <c r="C1914">
        <v>6.9167499097341398</v>
      </c>
      <c r="D1914">
        <v>6.91663908632923</v>
      </c>
      <c r="E1914">
        <v>7.2711941447598996</v>
      </c>
      <c r="F1914">
        <v>6.8607791046404802</v>
      </c>
      <c r="G1914">
        <v>7.2006395538590997</v>
      </c>
      <c r="H1914">
        <v>7.0378223940395603</v>
      </c>
      <c r="I1914">
        <v>8.19707140976187</v>
      </c>
      <c r="J1914">
        <v>7.7271599492129397</v>
      </c>
      <c r="K1914">
        <v>7.34506521812781</v>
      </c>
      <c r="L1914">
        <v>8.0268290517479706</v>
      </c>
      <c r="M1914">
        <v>7.7594443035988698</v>
      </c>
      <c r="N1914">
        <v>7.8855783932945203</v>
      </c>
      <c r="O1914">
        <v>7.40546013863755</v>
      </c>
      <c r="P1914">
        <v>8.4413137018814606</v>
      </c>
      <c r="Q1914">
        <v>6.9204191934356096</v>
      </c>
    </row>
    <row r="1915" spans="1:17">
      <c r="A1915" t="s">
        <v>4730</v>
      </c>
      <c r="B1915" s="16" t="e">
        <v>#N/A</v>
      </c>
      <c r="C1915">
        <v>4.2964146619915802</v>
      </c>
      <c r="D1915">
        <v>4.1197647330598102</v>
      </c>
      <c r="E1915">
        <v>4.0887687455453801</v>
      </c>
      <c r="F1915">
        <v>3.6131889974304401</v>
      </c>
      <c r="G1915">
        <v>3.8309652426265099</v>
      </c>
      <c r="H1915">
        <v>4.3015284866045098</v>
      </c>
      <c r="I1915">
        <v>4.16059535596606</v>
      </c>
      <c r="J1915">
        <v>4.2567562628296498</v>
      </c>
      <c r="K1915">
        <v>4.6332418030731697</v>
      </c>
      <c r="L1915">
        <v>4.3280695513255196</v>
      </c>
      <c r="M1915">
        <v>4.3652147767139304</v>
      </c>
      <c r="N1915">
        <v>4.5639913292833096</v>
      </c>
      <c r="O1915">
        <v>4.6608164090738198</v>
      </c>
      <c r="P1915">
        <v>4.2713440848041202</v>
      </c>
      <c r="Q1915">
        <v>5.09416193408443</v>
      </c>
    </row>
    <row r="1916" spans="1:17">
      <c r="A1916" t="s">
        <v>4731</v>
      </c>
      <c r="B1916" s="16" t="s">
        <v>4732</v>
      </c>
      <c r="C1916">
        <v>5.69565330414353</v>
      </c>
      <c r="D1916">
        <v>5.5461893110012896</v>
      </c>
      <c r="E1916">
        <v>6.1846340324636904</v>
      </c>
      <c r="F1916">
        <v>5.5849098412756897</v>
      </c>
      <c r="G1916">
        <v>6.0360109043049102</v>
      </c>
      <c r="H1916">
        <v>6.6503815819958696</v>
      </c>
      <c r="I1916">
        <v>5.9628952071699803</v>
      </c>
      <c r="J1916">
        <v>5.86275399486005</v>
      </c>
      <c r="K1916">
        <v>5.5519879823209104</v>
      </c>
      <c r="L1916">
        <v>5.3952544827186699</v>
      </c>
      <c r="M1916">
        <v>5.8813428890481303</v>
      </c>
      <c r="N1916">
        <v>5.7295275834397899</v>
      </c>
      <c r="O1916">
        <v>6.2952160533026804</v>
      </c>
      <c r="P1916">
        <v>6.47486360288885</v>
      </c>
      <c r="Q1916">
        <v>5.09416193408443</v>
      </c>
    </row>
    <row r="1917" spans="1:17">
      <c r="A1917" t="s">
        <v>4733</v>
      </c>
      <c r="B1917" s="16" t="e">
        <v>#N/A</v>
      </c>
      <c r="C1917">
        <v>4.3623517865106702</v>
      </c>
      <c r="D1917">
        <v>4.3876263279161201</v>
      </c>
      <c r="E1917">
        <v>5.30798454985728</v>
      </c>
      <c r="F1917">
        <v>3.9277704709105601</v>
      </c>
      <c r="G1917">
        <v>4.7889010218833103</v>
      </c>
      <c r="H1917">
        <v>3.30825032505737</v>
      </c>
      <c r="I1917">
        <v>4.2360017113942803</v>
      </c>
      <c r="J1917">
        <v>4.0085972383706396</v>
      </c>
      <c r="K1917">
        <v>4.1419680287536398</v>
      </c>
      <c r="L1917">
        <v>5.1269350135493204</v>
      </c>
      <c r="M1917">
        <v>4.5794486673888004</v>
      </c>
      <c r="N1917">
        <v>4.5639913292833096</v>
      </c>
      <c r="O1917">
        <v>4.2491040476565001</v>
      </c>
      <c r="P1917">
        <v>3.6194497939779602</v>
      </c>
      <c r="Q1917">
        <v>5.81282804418474</v>
      </c>
    </row>
    <row r="1918" spans="1:17">
      <c r="A1918" t="s">
        <v>4734</v>
      </c>
      <c r="B1918" s="16" t="s">
        <v>4735</v>
      </c>
      <c r="C1918">
        <v>5.1742671949623604</v>
      </c>
      <c r="D1918">
        <v>5.3929301417275104</v>
      </c>
      <c r="E1918">
        <v>5.0693649437607</v>
      </c>
      <c r="F1918">
        <v>5.2299338168464997</v>
      </c>
      <c r="G1918">
        <v>5.5918733105197997</v>
      </c>
      <c r="H1918">
        <v>5.3395340803022098</v>
      </c>
      <c r="I1918">
        <v>5.66533222304981</v>
      </c>
      <c r="J1918">
        <v>5.3714827538142504</v>
      </c>
      <c r="K1918">
        <v>5.4837765726009904</v>
      </c>
      <c r="L1918">
        <v>5.4993619211439997</v>
      </c>
      <c r="M1918">
        <v>5.4132354683515702</v>
      </c>
      <c r="N1918">
        <v>5.0620011073979203</v>
      </c>
      <c r="O1918">
        <v>5.4891879906168004</v>
      </c>
      <c r="P1918">
        <v>6.05725356091083</v>
      </c>
      <c r="Q1918">
        <v>5.81282804418474</v>
      </c>
    </row>
    <row r="1919" spans="1:17">
      <c r="A1919" t="s">
        <v>4736</v>
      </c>
      <c r="B1919" s="16" t="s">
        <v>4737</v>
      </c>
      <c r="C1919">
        <v>5.8054102324735597</v>
      </c>
      <c r="D1919">
        <v>5.7057984767895098</v>
      </c>
      <c r="E1919">
        <v>6.1846340324636904</v>
      </c>
      <c r="F1919">
        <v>6.1913127704974604</v>
      </c>
      <c r="G1919">
        <v>5.8882770820909203</v>
      </c>
      <c r="H1919">
        <v>4.3676565829540399</v>
      </c>
      <c r="I1919">
        <v>5.1197440703333399</v>
      </c>
      <c r="J1919">
        <v>5.1764314620679004</v>
      </c>
      <c r="K1919">
        <v>5.7384832894897801</v>
      </c>
      <c r="L1919">
        <v>5.7296673572142103</v>
      </c>
      <c r="M1919">
        <v>5.6233501043871401</v>
      </c>
      <c r="N1919">
        <v>6.5181390580775203</v>
      </c>
      <c r="O1919">
        <v>5.4891879906168004</v>
      </c>
      <c r="P1919">
        <v>4.7374550361106396</v>
      </c>
      <c r="Q1919">
        <v>8.48255560796823</v>
      </c>
    </row>
    <row r="1920" spans="1:17">
      <c r="A1920" t="s">
        <v>4738</v>
      </c>
      <c r="B1920" s="16" t="s">
        <v>4739</v>
      </c>
      <c r="C1920">
        <v>6.6641738070979804</v>
      </c>
      <c r="D1920">
        <v>6.8316797689911999</v>
      </c>
      <c r="E1920">
        <v>7.8536133879645904</v>
      </c>
      <c r="F1920">
        <v>6.8965616658622801</v>
      </c>
      <c r="G1920">
        <v>7.2948713916683197</v>
      </c>
      <c r="H1920">
        <v>7.87906281420456</v>
      </c>
      <c r="I1920">
        <v>7.73684836790276</v>
      </c>
      <c r="J1920">
        <v>8.0467713144519699</v>
      </c>
      <c r="K1920">
        <v>7.1435456076211903</v>
      </c>
      <c r="L1920">
        <v>6.7127894493899696</v>
      </c>
      <c r="M1920">
        <v>6.6032779300687601</v>
      </c>
      <c r="N1920">
        <v>6.6196358801292998</v>
      </c>
      <c r="O1920">
        <v>6.9516828485954099</v>
      </c>
      <c r="P1920">
        <v>8.3945440827723505</v>
      </c>
      <c r="Q1920">
        <v>7.1565710053807701</v>
      </c>
    </row>
    <row r="1921" spans="1:17">
      <c r="A1921" t="s">
        <v>4740</v>
      </c>
      <c r="B1921" s="16" t="s">
        <v>4741</v>
      </c>
      <c r="C1921">
        <v>8.4733686396913992</v>
      </c>
      <c r="D1921">
        <v>8.5450042273791897</v>
      </c>
      <c r="E1921">
        <v>8.9622371735087398</v>
      </c>
      <c r="F1921">
        <v>8.8717206042376606</v>
      </c>
      <c r="G1921">
        <v>8.4360403544682399</v>
      </c>
      <c r="H1921">
        <v>8.9398326804329908</v>
      </c>
      <c r="I1921">
        <v>8.6341054283206908</v>
      </c>
      <c r="J1921">
        <v>9.1597397512245209</v>
      </c>
      <c r="K1921">
        <v>8.5397074803599509</v>
      </c>
      <c r="L1921">
        <v>8.8747178105291091</v>
      </c>
      <c r="M1921">
        <v>8.6797552883137605</v>
      </c>
      <c r="N1921">
        <v>8.8965635924266095</v>
      </c>
      <c r="O1921">
        <v>8.7518011599910004</v>
      </c>
      <c r="P1921">
        <v>8.3164052090791998</v>
      </c>
      <c r="Q1921">
        <v>8.3931679398307004</v>
      </c>
    </row>
    <row r="1922" spans="1:17">
      <c r="A1922" t="s">
        <v>4742</v>
      </c>
      <c r="B1922" s="16" t="s">
        <v>4743</v>
      </c>
      <c r="C1922">
        <v>7.3107711430327997</v>
      </c>
      <c r="D1922">
        <v>7.31431822896469</v>
      </c>
      <c r="E1922">
        <v>7.2157407540923399</v>
      </c>
      <c r="F1922">
        <v>6.7959238383915404</v>
      </c>
      <c r="G1922">
        <v>6.9284850452367301</v>
      </c>
      <c r="H1922">
        <v>7.0467281908878103</v>
      </c>
      <c r="I1922">
        <v>7.4019315716363598</v>
      </c>
      <c r="J1922">
        <v>7.0655451992438296</v>
      </c>
      <c r="K1922">
        <v>7.1578965399402996</v>
      </c>
      <c r="L1922">
        <v>7.1788191819805096</v>
      </c>
      <c r="M1922">
        <v>6.6973973598157803</v>
      </c>
      <c r="N1922">
        <v>6.5181390580775203</v>
      </c>
      <c r="O1922">
        <v>6.6337110433981001</v>
      </c>
      <c r="P1922">
        <v>7.5956949036652004</v>
      </c>
      <c r="Q1922">
        <v>6.9204191934356096</v>
      </c>
    </row>
    <row r="1923" spans="1:17">
      <c r="A1923" t="s">
        <v>4744</v>
      </c>
      <c r="B1923" s="16" t="s">
        <v>4745</v>
      </c>
      <c r="C1923">
        <v>7.8284959921235204</v>
      </c>
      <c r="D1923">
        <v>7.7741685686080899</v>
      </c>
      <c r="E1923">
        <v>7.8894499985839701</v>
      </c>
      <c r="F1923">
        <v>7.6699882148714096</v>
      </c>
      <c r="G1923">
        <v>8.0993399160976498</v>
      </c>
      <c r="H1923">
        <v>7.3133415888800997</v>
      </c>
      <c r="I1923">
        <v>7.6630560713496596</v>
      </c>
      <c r="J1923">
        <v>7.7314650645078196</v>
      </c>
      <c r="K1923">
        <v>7.9251520854125603</v>
      </c>
      <c r="L1923">
        <v>7.8317019401073997</v>
      </c>
      <c r="M1923">
        <v>7.8770162411928304</v>
      </c>
      <c r="N1923">
        <v>7.6371492092547699</v>
      </c>
      <c r="O1923">
        <v>7.7029260339263796</v>
      </c>
      <c r="P1923">
        <v>7.2193925819425804</v>
      </c>
      <c r="Q1923">
        <v>9.9995340544913205</v>
      </c>
    </row>
    <row r="1924" spans="1:17">
      <c r="A1924" t="s">
        <v>4746</v>
      </c>
      <c r="B1924" s="16" t="s">
        <v>4747</v>
      </c>
      <c r="C1924">
        <v>7.6431258257207002</v>
      </c>
      <c r="D1924">
        <v>7.4906236661468704</v>
      </c>
      <c r="E1924">
        <v>7.3245864031377002</v>
      </c>
      <c r="F1924">
        <v>7.3795643441240202</v>
      </c>
      <c r="G1924">
        <v>6.5922120161147504</v>
      </c>
      <c r="H1924">
        <v>8.1462778579825894</v>
      </c>
      <c r="I1924">
        <v>7.2627113445187401</v>
      </c>
      <c r="J1924">
        <v>8.5922370096537399</v>
      </c>
      <c r="K1924">
        <v>7.4881248126097102</v>
      </c>
      <c r="L1924">
        <v>7.0340252828918999</v>
      </c>
      <c r="M1924">
        <v>8.4928849706353802</v>
      </c>
      <c r="N1924">
        <v>6.2904795804548401</v>
      </c>
      <c r="O1924">
        <v>6.6428125903268098</v>
      </c>
      <c r="P1924">
        <v>6.64518742594566</v>
      </c>
      <c r="Q1924">
        <v>8.7932323857913595</v>
      </c>
    </row>
    <row r="1925" spans="1:17">
      <c r="A1925" t="s">
        <v>4748</v>
      </c>
      <c r="B1925" s="16" t="s">
        <v>4749</v>
      </c>
      <c r="C1925">
        <v>5.8470053502229398</v>
      </c>
      <c r="D1925">
        <v>6.1457356279954896</v>
      </c>
      <c r="E1925">
        <v>6.1846340324636904</v>
      </c>
      <c r="F1925">
        <v>6.1620331155546904</v>
      </c>
      <c r="G1925">
        <v>6.7338868879057099</v>
      </c>
      <c r="H1925">
        <v>6.2625083699042996</v>
      </c>
      <c r="I1925">
        <v>6.1424390200639696</v>
      </c>
      <c r="J1925">
        <v>6.6111272488042498</v>
      </c>
      <c r="K1925">
        <v>6.2656757677686201</v>
      </c>
      <c r="L1925">
        <v>6.4958669251150596</v>
      </c>
      <c r="M1925">
        <v>6.4834004201011801</v>
      </c>
      <c r="N1925">
        <v>7.1207520294005899</v>
      </c>
      <c r="O1925">
        <v>6.5197099732644697</v>
      </c>
      <c r="P1925">
        <v>5.9565984970148804</v>
      </c>
      <c r="Q1925">
        <v>6.9204191934356096</v>
      </c>
    </row>
    <row r="1926" spans="1:17">
      <c r="A1926" t="s">
        <v>4750</v>
      </c>
      <c r="B1926" s="16" t="s">
        <v>4751</v>
      </c>
      <c r="C1926">
        <v>5.5257755444735697</v>
      </c>
      <c r="D1926">
        <v>5.6168575691991496</v>
      </c>
      <c r="E1926">
        <v>6.1846340324636904</v>
      </c>
      <c r="F1926">
        <v>4.86534688307112</v>
      </c>
      <c r="G1926">
        <v>5.6458708745746398</v>
      </c>
      <c r="H1926">
        <v>5.60924398810252</v>
      </c>
      <c r="I1926">
        <v>5.6414352460325601</v>
      </c>
      <c r="J1926">
        <v>5.8141705221960898</v>
      </c>
      <c r="K1926">
        <v>5.3872068501715296</v>
      </c>
      <c r="L1926">
        <v>5.6865671756845</v>
      </c>
      <c r="M1926">
        <v>5.6409547048498796</v>
      </c>
      <c r="N1926">
        <v>5.6343956717740804</v>
      </c>
      <c r="O1926">
        <v>6.0560981984445297</v>
      </c>
      <c r="P1926">
        <v>5.6679384115998896</v>
      </c>
      <c r="Q1926">
        <v>5.09416193408443</v>
      </c>
    </row>
    <row r="1927" spans="1:17">
      <c r="A1927" t="s">
        <v>4752</v>
      </c>
      <c r="B1927" s="16" t="s">
        <v>4753</v>
      </c>
      <c r="C1927">
        <v>8.9968080952132397</v>
      </c>
      <c r="D1927">
        <v>8.9716804432641801</v>
      </c>
      <c r="E1927">
        <v>8.9247616565462309</v>
      </c>
      <c r="F1927">
        <v>8.9180028226500596</v>
      </c>
      <c r="G1927">
        <v>8.9591115678948192</v>
      </c>
      <c r="H1927">
        <v>9.1908184029127202</v>
      </c>
      <c r="I1927">
        <v>9.1645806417760003</v>
      </c>
      <c r="J1927">
        <v>8.8031039034921292</v>
      </c>
      <c r="K1927">
        <v>9.0443495209280407</v>
      </c>
      <c r="L1927">
        <v>9.3262833946235197</v>
      </c>
      <c r="M1927">
        <v>8.9070662060825594</v>
      </c>
      <c r="N1927">
        <v>9.2335969031996896</v>
      </c>
      <c r="O1927">
        <v>8.9922377700648006</v>
      </c>
      <c r="P1927">
        <v>8.9865612729055204</v>
      </c>
      <c r="Q1927">
        <v>9.5399466711043193</v>
      </c>
    </row>
    <row r="1928" spans="1:17">
      <c r="A1928" t="s">
        <v>4754</v>
      </c>
      <c r="B1928" s="16" t="s">
        <v>4755</v>
      </c>
      <c r="C1928">
        <v>3.8862082974622001</v>
      </c>
      <c r="D1928">
        <v>4.1197647330598102</v>
      </c>
      <c r="E1928">
        <v>4.0887687455453801</v>
      </c>
      <c r="F1928">
        <v>3.8353454241230298</v>
      </c>
      <c r="G1928">
        <v>4.1380367534927496</v>
      </c>
      <c r="H1928">
        <v>3.50653555504317</v>
      </c>
      <c r="I1928">
        <v>3.6595800418069002</v>
      </c>
      <c r="J1928">
        <v>4.2567562628296498</v>
      </c>
      <c r="K1928">
        <v>4.2084442324483602</v>
      </c>
      <c r="L1928">
        <v>3.6339073669181099</v>
      </c>
      <c r="M1928">
        <v>3.7404257728686199</v>
      </c>
      <c r="N1928">
        <v>3.99991931403749</v>
      </c>
      <c r="O1928">
        <v>4.4030955001336496</v>
      </c>
      <c r="P1928">
        <v>4.1712528320562896</v>
      </c>
      <c r="Q1928">
        <v>5.09416193408443</v>
      </c>
    </row>
    <row r="1929" spans="1:17">
      <c r="A1929" t="s">
        <v>4756</v>
      </c>
      <c r="B1929" s="16" t="s">
        <v>4757</v>
      </c>
      <c r="C1929">
        <v>5.62538561552046</v>
      </c>
      <c r="D1929">
        <v>5.5218051423872696</v>
      </c>
      <c r="E1929">
        <v>4.7777046060070401</v>
      </c>
      <c r="F1929">
        <v>4.7864910140196502</v>
      </c>
      <c r="G1929">
        <v>5.4770951667621199</v>
      </c>
      <c r="H1929">
        <v>5.3395340803022098</v>
      </c>
      <c r="I1929">
        <v>5.4614747608994199</v>
      </c>
      <c r="J1929">
        <v>4.8166378297689096</v>
      </c>
      <c r="K1929">
        <v>5.2281375793192604</v>
      </c>
      <c r="L1929">
        <v>5.1269350135493204</v>
      </c>
      <c r="M1929">
        <v>4.7613190738105597</v>
      </c>
      <c r="N1929">
        <v>4.9024877034329704</v>
      </c>
      <c r="O1929">
        <v>5.4684386242281002</v>
      </c>
      <c r="P1929">
        <v>5.4229483876157598</v>
      </c>
      <c r="Q1929">
        <v>2.8218677180984102</v>
      </c>
    </row>
    <row r="1930" spans="1:17">
      <c r="A1930" t="s">
        <v>4758</v>
      </c>
      <c r="B1930" s="16" t="s">
        <v>4759</v>
      </c>
      <c r="C1930">
        <v>8.28873103510983</v>
      </c>
      <c r="D1930">
        <v>8.3758609118026293</v>
      </c>
      <c r="E1930">
        <v>8.2616696238133507</v>
      </c>
      <c r="F1930">
        <v>8.6176748661300699</v>
      </c>
      <c r="G1930">
        <v>8.9512562669477393</v>
      </c>
      <c r="H1930">
        <v>7.87906281420456</v>
      </c>
      <c r="I1930">
        <v>8.4641717546339503</v>
      </c>
      <c r="J1930">
        <v>8.2553847509097693</v>
      </c>
      <c r="K1930">
        <v>9.7411968586459796</v>
      </c>
      <c r="L1930">
        <v>8.1566087023850802</v>
      </c>
      <c r="M1930">
        <v>8.2891168098378696</v>
      </c>
      <c r="N1930">
        <v>7.3877529004993203</v>
      </c>
      <c r="O1930">
        <v>8.2572772677931798</v>
      </c>
      <c r="P1930">
        <v>8.2859753107059504</v>
      </c>
      <c r="Q1930">
        <v>9.9995340544913205</v>
      </c>
    </row>
    <row r="1931" spans="1:17">
      <c r="A1931" t="s">
        <v>4760</v>
      </c>
      <c r="B1931" s="16" t="s">
        <v>4761</v>
      </c>
      <c r="C1931">
        <v>7.3961615692763401</v>
      </c>
      <c r="D1931">
        <v>7.3821630066689501</v>
      </c>
      <c r="E1931">
        <v>7.3659163892137602</v>
      </c>
      <c r="F1931">
        <v>7.51783483851856</v>
      </c>
      <c r="G1931">
        <v>7.0317103077074501</v>
      </c>
      <c r="H1931">
        <v>8.1668002578767798</v>
      </c>
      <c r="I1931">
        <v>7.63363558443098</v>
      </c>
      <c r="J1931">
        <v>7.8190201706815401</v>
      </c>
      <c r="K1931">
        <v>7.3882814394824097</v>
      </c>
      <c r="L1931">
        <v>7.1082475476282703</v>
      </c>
      <c r="M1931">
        <v>7.2864912098269699</v>
      </c>
      <c r="N1931">
        <v>7.1963970770845798</v>
      </c>
      <c r="O1931">
        <v>7.3232005156447704</v>
      </c>
      <c r="P1931">
        <v>7.7671649027854004</v>
      </c>
      <c r="Q1931">
        <v>2.8218677180984102</v>
      </c>
    </row>
    <row r="1932" spans="1:17">
      <c r="A1932" t="s">
        <v>4762</v>
      </c>
      <c r="B1932" s="16" t="s">
        <v>4763</v>
      </c>
      <c r="C1932">
        <v>8.0108433833323591</v>
      </c>
      <c r="D1932">
        <v>8.1993020288682992</v>
      </c>
      <c r="E1932">
        <v>8.1120155991633105</v>
      </c>
      <c r="F1932">
        <v>7.9629239637863698</v>
      </c>
      <c r="G1932">
        <v>7.89052730581591</v>
      </c>
      <c r="H1932">
        <v>8.2728369956591106</v>
      </c>
      <c r="I1932">
        <v>8.1015137519620399</v>
      </c>
      <c r="J1932">
        <v>8.1076290748476403</v>
      </c>
      <c r="K1932">
        <v>8.0532977887413804</v>
      </c>
      <c r="L1932">
        <v>8.2576935892807199</v>
      </c>
      <c r="M1932">
        <v>8.0772971265180296</v>
      </c>
      <c r="N1932">
        <v>7.6787226183222996</v>
      </c>
      <c r="O1932">
        <v>7.9456606621419299</v>
      </c>
      <c r="P1932">
        <v>8.2961901641221605</v>
      </c>
      <c r="Q1932">
        <v>7.3593062614465703</v>
      </c>
    </row>
    <row r="1933" spans="1:17">
      <c r="A1933" t="s">
        <v>4764</v>
      </c>
      <c r="B1933" s="16" t="e">
        <v>#N/A</v>
      </c>
      <c r="C1933">
        <v>3.7779852140208301</v>
      </c>
      <c r="D1933">
        <v>4.1197647330598102</v>
      </c>
      <c r="E1933">
        <v>4.3969712788901898</v>
      </c>
      <c r="F1933">
        <v>4.1611154638698196</v>
      </c>
      <c r="G1933">
        <v>4.3009286659846602</v>
      </c>
      <c r="H1933">
        <v>3.50653555504317</v>
      </c>
      <c r="I1933">
        <v>4.6574362853065301</v>
      </c>
      <c r="J1933">
        <v>3.8565114723405598</v>
      </c>
      <c r="K1933">
        <v>4.4401758200780401</v>
      </c>
      <c r="L1933">
        <v>4.5555022990765597</v>
      </c>
      <c r="M1933">
        <v>4.6554405993468704</v>
      </c>
      <c r="N1933">
        <v>4.0888472785647796</v>
      </c>
      <c r="O1933">
        <v>4.3540657995344203</v>
      </c>
      <c r="P1933">
        <v>4.0606668341819496</v>
      </c>
      <c r="Q1933">
        <v>5.09416193408443</v>
      </c>
    </row>
    <row r="1934" spans="1:17">
      <c r="A1934" t="s">
        <v>4765</v>
      </c>
      <c r="B1934" s="16" t="s">
        <v>4766</v>
      </c>
      <c r="C1934">
        <v>9.6796778014044307</v>
      </c>
      <c r="D1934">
        <v>9.7482966895776197</v>
      </c>
      <c r="E1934">
        <v>9.3127918704350794</v>
      </c>
      <c r="F1934">
        <v>9.4890086610538393</v>
      </c>
      <c r="G1934">
        <v>9.4124712662128491</v>
      </c>
      <c r="H1934">
        <v>9.0587551345420003</v>
      </c>
      <c r="I1934">
        <v>9.5436697364315801</v>
      </c>
      <c r="J1934">
        <v>9.2599040211845907</v>
      </c>
      <c r="K1934">
        <v>9.7856667495174605</v>
      </c>
      <c r="L1934">
        <v>9.4844329204051494</v>
      </c>
      <c r="M1934">
        <v>9.3342840211233895</v>
      </c>
      <c r="N1934">
        <v>9.6159984391216309</v>
      </c>
      <c r="O1934">
        <v>9.4537555323880103</v>
      </c>
      <c r="P1934">
        <v>9.4583162942294905</v>
      </c>
      <c r="Q1934">
        <v>10.2234215656334</v>
      </c>
    </row>
    <row r="1935" spans="1:17">
      <c r="A1935" t="s">
        <v>4767</v>
      </c>
      <c r="B1935" s="16" t="s">
        <v>4768</v>
      </c>
      <c r="C1935">
        <v>3.6535616636188299</v>
      </c>
      <c r="D1935">
        <v>3.6330127529723502</v>
      </c>
      <c r="E1935">
        <v>4.3035359899866696</v>
      </c>
      <c r="F1935">
        <v>3.2825265482838799</v>
      </c>
      <c r="G1935">
        <v>3.70007344211845</v>
      </c>
      <c r="H1935">
        <v>2.8218677180984102</v>
      </c>
      <c r="I1935">
        <v>3.6595800418069002</v>
      </c>
      <c r="J1935">
        <v>3.7696016503418699</v>
      </c>
      <c r="K1935">
        <v>3.7184612093777498</v>
      </c>
      <c r="L1935">
        <v>3.8614614459532302</v>
      </c>
      <c r="M1935">
        <v>3.9727288000471899</v>
      </c>
      <c r="N1935">
        <v>3.5144020463037902</v>
      </c>
      <c r="O1935">
        <v>3.8507909364900099</v>
      </c>
      <c r="P1935">
        <v>2.8218677180984102</v>
      </c>
      <c r="Q1935">
        <v>5.81282804418474</v>
      </c>
    </row>
    <row r="1936" spans="1:17">
      <c r="A1936" t="s">
        <v>4769</v>
      </c>
      <c r="B1936" s="16" t="e">
        <v>#N/A</v>
      </c>
      <c r="C1936">
        <v>5.8874000292282904</v>
      </c>
      <c r="D1936">
        <v>4.9857818498749902</v>
      </c>
      <c r="E1936">
        <v>6.60469953054863</v>
      </c>
      <c r="F1936">
        <v>5.8299906224742504</v>
      </c>
      <c r="G1936">
        <v>6.8627815520295101</v>
      </c>
      <c r="H1936">
        <v>4.43015569855271</v>
      </c>
      <c r="I1936">
        <v>5.3469430634237698</v>
      </c>
      <c r="J1936">
        <v>5.0088657953609399</v>
      </c>
      <c r="K1936">
        <v>7.1435456076211903</v>
      </c>
      <c r="L1936">
        <v>7.1400417849623699</v>
      </c>
      <c r="M1936">
        <v>7.3871947493988603</v>
      </c>
      <c r="N1936">
        <v>7.9977212093333803</v>
      </c>
      <c r="O1936">
        <v>6.2600424788480797</v>
      </c>
      <c r="P1936">
        <v>4.6712581716948103</v>
      </c>
      <c r="Q1936">
        <v>10.9742637136371</v>
      </c>
    </row>
    <row r="1937" spans="1:17">
      <c r="A1937" t="s">
        <v>4770</v>
      </c>
      <c r="B1937" s="16" t="s">
        <v>4771</v>
      </c>
      <c r="C1937">
        <v>8.7220322545155895</v>
      </c>
      <c r="D1937">
        <v>8.8549599419879499</v>
      </c>
      <c r="E1937">
        <v>8.8503947783155397</v>
      </c>
      <c r="F1937">
        <v>8.7551501220756904</v>
      </c>
      <c r="G1937">
        <v>8.7696200888976108</v>
      </c>
      <c r="H1937">
        <v>8.6060232075595806</v>
      </c>
      <c r="I1937">
        <v>8.90403855761455</v>
      </c>
      <c r="J1937">
        <v>8.5635705607513408</v>
      </c>
      <c r="K1937">
        <v>9.0481977825199493</v>
      </c>
      <c r="L1937">
        <v>8.7414866388056698</v>
      </c>
      <c r="M1937">
        <v>8.4072572250972506</v>
      </c>
      <c r="N1937">
        <v>8.4002578903774392</v>
      </c>
      <c r="O1937">
        <v>8.7434041578760695</v>
      </c>
      <c r="P1937">
        <v>9.0899618528610908</v>
      </c>
      <c r="Q1937">
        <v>8.3931679398307004</v>
      </c>
    </row>
    <row r="1938" spans="1:17">
      <c r="A1938" t="s">
        <v>4772</v>
      </c>
      <c r="B1938" s="16" t="s">
        <v>4773</v>
      </c>
      <c r="C1938">
        <v>7.3398019669746004</v>
      </c>
      <c r="D1938">
        <v>7.0645510750897804</v>
      </c>
      <c r="E1938">
        <v>8.7212152667835401</v>
      </c>
      <c r="F1938">
        <v>7.2124563554963999</v>
      </c>
      <c r="G1938">
        <v>7.9176731818258999</v>
      </c>
      <c r="H1938">
        <v>6.44953046144993</v>
      </c>
      <c r="I1938">
        <v>8.4675077928421096</v>
      </c>
      <c r="J1938">
        <v>7.0655451992438296</v>
      </c>
      <c r="K1938">
        <v>7.4302363131994102</v>
      </c>
      <c r="L1938">
        <v>7.1478815104877</v>
      </c>
      <c r="M1938">
        <v>6.5674538731629699</v>
      </c>
      <c r="N1938">
        <v>7.74731134438428</v>
      </c>
      <c r="O1938">
        <v>7.44748021483014</v>
      </c>
      <c r="P1938">
        <v>6.7232899141601701</v>
      </c>
      <c r="Q1938">
        <v>9.8053894822166399</v>
      </c>
    </row>
    <row r="1939" spans="1:17">
      <c r="A1939" t="s">
        <v>4774</v>
      </c>
      <c r="B1939" s="16" t="e">
        <v>#N/A</v>
      </c>
      <c r="C1939">
        <v>3.3064422771203601</v>
      </c>
      <c r="D1939">
        <v>3.6330127529723502</v>
      </c>
      <c r="E1939">
        <v>3.4028894668404299</v>
      </c>
      <c r="F1939">
        <v>3.4706286095040801</v>
      </c>
      <c r="G1939">
        <v>3.33407035458014</v>
      </c>
      <c r="H1939">
        <v>2.8218677180984102</v>
      </c>
      <c r="I1939">
        <v>3.5089935751222501</v>
      </c>
      <c r="J1939">
        <v>3.4276433730071201</v>
      </c>
      <c r="K1939">
        <v>3.4608708703561399</v>
      </c>
      <c r="L1939">
        <v>3.4877558895723499</v>
      </c>
      <c r="M1939">
        <v>3.4086250003018401</v>
      </c>
      <c r="N1939">
        <v>3.5144020463037902</v>
      </c>
      <c r="O1939">
        <v>3.24931794675887</v>
      </c>
      <c r="P1939">
        <v>3.7927642367557501</v>
      </c>
      <c r="Q1939">
        <v>5.09416193408443</v>
      </c>
    </row>
    <row r="1940" spans="1:17">
      <c r="A1940" t="s">
        <v>4775</v>
      </c>
      <c r="B1940" s="16" t="s">
        <v>4776</v>
      </c>
      <c r="C1940">
        <v>10.2832019036261</v>
      </c>
      <c r="D1940">
        <v>10.417827771590799</v>
      </c>
      <c r="E1940">
        <v>10.128719032278299</v>
      </c>
      <c r="F1940">
        <v>10.289486288472199</v>
      </c>
      <c r="G1940">
        <v>10.1750862564156</v>
      </c>
      <c r="H1940">
        <v>10.459355453072501</v>
      </c>
      <c r="I1940">
        <v>10.880820141494899</v>
      </c>
      <c r="J1940">
        <v>10.757228289272501</v>
      </c>
      <c r="K1940">
        <v>10.7971794970417</v>
      </c>
      <c r="L1940">
        <v>10.523798144819301</v>
      </c>
      <c r="M1940">
        <v>10.1838124953529</v>
      </c>
      <c r="N1940">
        <v>9.5929117440832901</v>
      </c>
      <c r="O1940">
        <v>10.2951970277872</v>
      </c>
      <c r="P1940">
        <v>11.2948003748979</v>
      </c>
      <c r="Q1940">
        <v>6.6375058506955904</v>
      </c>
    </row>
    <row r="1941" spans="1:17">
      <c r="A1941" t="s">
        <v>4777</v>
      </c>
      <c r="B1941" s="16" t="s">
        <v>4778</v>
      </c>
      <c r="C1941">
        <v>3.8862082974622001</v>
      </c>
      <c r="D1941">
        <v>3.4870161193063098</v>
      </c>
      <c r="E1941">
        <v>3.6381873987360902</v>
      </c>
      <c r="F1941">
        <v>3.8353454241230298</v>
      </c>
      <c r="G1941">
        <v>3.33407035458014</v>
      </c>
      <c r="H1941">
        <v>4.07504641393726</v>
      </c>
      <c r="I1941">
        <v>3.8937805799913501</v>
      </c>
      <c r="J1941">
        <v>3.8565114723405598</v>
      </c>
      <c r="K1941">
        <v>3.8204461843508501</v>
      </c>
      <c r="L1941">
        <v>3.6339073669181099</v>
      </c>
      <c r="M1941">
        <v>3.90178223458659</v>
      </c>
      <c r="N1941">
        <v>3.79229116939824</v>
      </c>
      <c r="O1941">
        <v>3.7643275486974099</v>
      </c>
      <c r="P1941">
        <v>3.6194497939779602</v>
      </c>
      <c r="Q1941">
        <v>2.8218677180984102</v>
      </c>
    </row>
    <row r="1942" spans="1:17">
      <c r="A1942" t="s">
        <v>4779</v>
      </c>
      <c r="B1942" s="16" t="s">
        <v>4780</v>
      </c>
      <c r="C1942">
        <v>5.5257755444735697</v>
      </c>
      <c r="D1942">
        <v>5.6840918186943501</v>
      </c>
      <c r="E1942">
        <v>5.8141048855267101</v>
      </c>
      <c r="F1942">
        <v>5.51621391430335</v>
      </c>
      <c r="G1942">
        <v>5.1001215892442602</v>
      </c>
      <c r="H1942">
        <v>6.3945603718070796</v>
      </c>
      <c r="I1942">
        <v>5.7346509072572998</v>
      </c>
      <c r="J1942">
        <v>5.8141705221960898</v>
      </c>
      <c r="K1942">
        <v>5.6379859859907304</v>
      </c>
      <c r="L1942">
        <v>5.6420869460872103</v>
      </c>
      <c r="M1942">
        <v>5.8515834476412998</v>
      </c>
      <c r="N1942">
        <v>5.6587966909913696</v>
      </c>
      <c r="O1942">
        <v>5.4042348522540298</v>
      </c>
      <c r="P1942">
        <v>5.9565984970148804</v>
      </c>
      <c r="Q1942">
        <v>6.2843132996066204</v>
      </c>
    </row>
    <row r="1943" spans="1:17">
      <c r="A1943" t="s">
        <v>4781</v>
      </c>
      <c r="B1943" s="16" t="s">
        <v>4782</v>
      </c>
      <c r="C1943">
        <v>10.0995131254505</v>
      </c>
      <c r="D1943">
        <v>10.0711608209369</v>
      </c>
      <c r="E1943">
        <v>9.5638912620576697</v>
      </c>
      <c r="F1943">
        <v>9.4669432250881904</v>
      </c>
      <c r="G1943">
        <v>9.6133050505923894</v>
      </c>
      <c r="H1943">
        <v>9.3099538771494501</v>
      </c>
      <c r="I1943">
        <v>9.7521938753781701</v>
      </c>
      <c r="J1943">
        <v>9.3009965626620996</v>
      </c>
      <c r="K1943">
        <v>10.1149708590996</v>
      </c>
      <c r="L1943">
        <v>9.4148355363529799</v>
      </c>
      <c r="M1943">
        <v>9.3461625621481108</v>
      </c>
      <c r="N1943">
        <v>9.1347466820861296</v>
      </c>
      <c r="O1943">
        <v>9.5068020931982105</v>
      </c>
      <c r="P1943">
        <v>10.030605484813201</v>
      </c>
      <c r="Q1943">
        <v>9.2143845326617093</v>
      </c>
    </row>
    <row r="1944" spans="1:17">
      <c r="A1944" t="s">
        <v>4783</v>
      </c>
      <c r="B1944" s="16" t="s">
        <v>4784</v>
      </c>
      <c r="C1944">
        <v>4.5401401503132401</v>
      </c>
      <c r="D1944">
        <v>4.60434225742737</v>
      </c>
      <c r="E1944">
        <v>4.3035359899866696</v>
      </c>
      <c r="F1944">
        <v>4.3517302712450299</v>
      </c>
      <c r="G1944">
        <v>4.0460446887748596</v>
      </c>
      <c r="H1944">
        <v>4.2312229394497098</v>
      </c>
      <c r="I1944">
        <v>3.5089935751222501</v>
      </c>
      <c r="J1944">
        <v>4.70846365273073</v>
      </c>
      <c r="K1944">
        <v>4.0709644767565303</v>
      </c>
      <c r="L1944">
        <v>3.4877558895723499</v>
      </c>
      <c r="M1944">
        <v>3.90178223458659</v>
      </c>
      <c r="N1944">
        <v>3.31389066967124</v>
      </c>
      <c r="O1944">
        <v>4.5388813471664999</v>
      </c>
      <c r="P1944">
        <v>4.2713440848041202</v>
      </c>
      <c r="Q1944">
        <v>2.8218677180984102</v>
      </c>
    </row>
    <row r="1945" spans="1:17">
      <c r="A1945" t="s">
        <v>4785</v>
      </c>
      <c r="B1945" s="16" t="e">
        <v>#N/A</v>
      </c>
      <c r="C1945">
        <v>2.8218677180984102</v>
      </c>
      <c r="D1945">
        <v>2.8218677180984102</v>
      </c>
      <c r="E1945">
        <v>2.8218677180984102</v>
      </c>
      <c r="F1945">
        <v>3.4706286095040801</v>
      </c>
      <c r="G1945">
        <v>3.70007344211845</v>
      </c>
      <c r="H1945">
        <v>3.50653555504317</v>
      </c>
      <c r="I1945">
        <v>2.8218677180984102</v>
      </c>
      <c r="J1945">
        <v>2.8218677180984102</v>
      </c>
      <c r="K1945">
        <v>3.27554212654834</v>
      </c>
      <c r="L1945">
        <v>3.8614614459532302</v>
      </c>
      <c r="M1945">
        <v>3.90178223458659</v>
      </c>
      <c r="N1945">
        <v>2.8218677180984102</v>
      </c>
      <c r="O1945">
        <v>3.7643275486974099</v>
      </c>
      <c r="P1945">
        <v>3.3893867502571098</v>
      </c>
      <c r="Q1945">
        <v>2.8218677180984102</v>
      </c>
    </row>
    <row r="1946" spans="1:17">
      <c r="A1946" t="s">
        <v>4786</v>
      </c>
      <c r="B1946" s="16" t="s">
        <v>4787</v>
      </c>
      <c r="C1946">
        <v>7.3822774754477596</v>
      </c>
      <c r="D1946">
        <v>7.4406007168260704</v>
      </c>
      <c r="E1946">
        <v>7.4643237134036697</v>
      </c>
      <c r="F1946">
        <v>6.61425091901285</v>
      </c>
      <c r="G1946">
        <v>6.8172425418901597</v>
      </c>
      <c r="H1946">
        <v>7.2141367709232602</v>
      </c>
      <c r="I1946">
        <v>7.4899686281158102</v>
      </c>
      <c r="J1946">
        <v>7.1645270503343896</v>
      </c>
      <c r="K1946">
        <v>7.6336990091517096</v>
      </c>
      <c r="L1946">
        <v>7.4179257121966504</v>
      </c>
      <c r="M1946">
        <v>6.9750181766915897</v>
      </c>
      <c r="N1946">
        <v>7.1293565844791704</v>
      </c>
      <c r="O1946">
        <v>7.0775919508100804</v>
      </c>
      <c r="P1946">
        <v>7.6121552321725998</v>
      </c>
      <c r="Q1946">
        <v>6.2843132996066204</v>
      </c>
    </row>
    <row r="1947" spans="1:17">
      <c r="A1947" t="s">
        <v>4788</v>
      </c>
      <c r="B1947" s="16" t="s">
        <v>4789</v>
      </c>
      <c r="C1947">
        <v>3.7779852140208301</v>
      </c>
      <c r="D1947">
        <v>3.4870161193063098</v>
      </c>
      <c r="E1947">
        <v>3.6381873987360902</v>
      </c>
      <c r="F1947">
        <v>3.4706286095040801</v>
      </c>
      <c r="G1947">
        <v>3.33407035458014</v>
      </c>
      <c r="H1947">
        <v>2.8218677180984102</v>
      </c>
      <c r="I1947">
        <v>3.3100125595866299</v>
      </c>
      <c r="J1947">
        <v>3.4276433730071201</v>
      </c>
      <c r="K1947">
        <v>3.91162951239331</v>
      </c>
      <c r="L1947">
        <v>2.8218677180984102</v>
      </c>
      <c r="M1947">
        <v>3.23818724324593</v>
      </c>
      <c r="N1947">
        <v>3.31389066967124</v>
      </c>
      <c r="O1947">
        <v>2.8218677180984102</v>
      </c>
      <c r="P1947">
        <v>2.8218677180984102</v>
      </c>
      <c r="Q1947">
        <v>2.8218677180984102</v>
      </c>
    </row>
    <row r="1948" spans="1:17">
      <c r="A1948" t="s">
        <v>4790</v>
      </c>
      <c r="B1948" s="16" t="s">
        <v>4791</v>
      </c>
      <c r="C1948">
        <v>3.5040133865677898</v>
      </c>
      <c r="D1948">
        <v>3.2942621936663499</v>
      </c>
      <c r="E1948">
        <v>3.8152982058547602</v>
      </c>
      <c r="F1948">
        <v>3.6131889974304401</v>
      </c>
      <c r="G1948">
        <v>3.33407035458014</v>
      </c>
      <c r="H1948">
        <v>2.8218677180984102</v>
      </c>
      <c r="I1948">
        <v>3.3100125595866299</v>
      </c>
      <c r="J1948">
        <v>3.5611359966351301</v>
      </c>
      <c r="K1948">
        <v>3.27554212654834</v>
      </c>
      <c r="L1948">
        <v>2.8218677180984102</v>
      </c>
      <c r="M1948">
        <v>3.23818724324593</v>
      </c>
      <c r="N1948">
        <v>2.8218677180984102</v>
      </c>
      <c r="O1948">
        <v>3.5569664057961599</v>
      </c>
      <c r="P1948">
        <v>3.3893867502571098</v>
      </c>
      <c r="Q1948">
        <v>2.8218677180984102</v>
      </c>
    </row>
    <row r="1949" spans="1:17">
      <c r="A1949" t="s">
        <v>4792</v>
      </c>
      <c r="B1949" s="16" t="s">
        <v>4793</v>
      </c>
      <c r="C1949">
        <v>5.7841390782753797</v>
      </c>
      <c r="D1949">
        <v>5.7893909640066097</v>
      </c>
      <c r="E1949">
        <v>5.4725199049354796</v>
      </c>
      <c r="F1949">
        <v>4.9030240476511198</v>
      </c>
      <c r="G1949">
        <v>6.0158323298688998</v>
      </c>
      <c r="H1949">
        <v>4.7946750266686298</v>
      </c>
      <c r="I1949">
        <v>5.80068215508261</v>
      </c>
      <c r="J1949">
        <v>5.4805366902381003</v>
      </c>
      <c r="K1949">
        <v>6.1256640567470697</v>
      </c>
      <c r="L1949">
        <v>5.0592286016271197</v>
      </c>
      <c r="M1949">
        <v>4.8272493834176604</v>
      </c>
      <c r="N1949">
        <v>5.2042740237952296</v>
      </c>
      <c r="O1949">
        <v>5.3136379649428402</v>
      </c>
      <c r="P1949">
        <v>6.4005945473111199</v>
      </c>
      <c r="Q1949">
        <v>5.81282804418474</v>
      </c>
    </row>
    <row r="1950" spans="1:17">
      <c r="A1950" t="s">
        <v>4794</v>
      </c>
      <c r="B1950" s="16" t="s">
        <v>4795</v>
      </c>
      <c r="C1950">
        <v>8.9052613098975897</v>
      </c>
      <c r="D1950">
        <v>9.0213789156292901</v>
      </c>
      <c r="E1950">
        <v>8.3414283180129196</v>
      </c>
      <c r="F1950">
        <v>8.6829535328519007</v>
      </c>
      <c r="G1950">
        <v>8.6124564265931909</v>
      </c>
      <c r="H1950">
        <v>9.3713359396281302</v>
      </c>
      <c r="I1950">
        <v>9.3184110816595904</v>
      </c>
      <c r="J1950">
        <v>9.1127040177142202</v>
      </c>
      <c r="K1950">
        <v>9.0013267209638208</v>
      </c>
      <c r="L1950">
        <v>9.0456416800222694</v>
      </c>
      <c r="M1950">
        <v>8.7470165253091103</v>
      </c>
      <c r="N1950">
        <v>8.5894867865940299</v>
      </c>
      <c r="O1950">
        <v>8.7559813944874794</v>
      </c>
      <c r="P1950">
        <v>9.4763888539028596</v>
      </c>
      <c r="Q1950">
        <v>5.09416193408443</v>
      </c>
    </row>
    <row r="1951" spans="1:17">
      <c r="A1951" t="s">
        <v>4796</v>
      </c>
      <c r="B1951" s="16" t="s">
        <v>4797</v>
      </c>
      <c r="C1951">
        <v>7.96505030637449</v>
      </c>
      <c r="D1951">
        <v>8.04479981750249</v>
      </c>
      <c r="E1951">
        <v>8.1597400129956696</v>
      </c>
      <c r="F1951">
        <v>7.7305744261176699</v>
      </c>
      <c r="G1951">
        <v>7.7586098137260304</v>
      </c>
      <c r="H1951">
        <v>7.0107683309039501</v>
      </c>
      <c r="I1951">
        <v>8.0798743273978708</v>
      </c>
      <c r="J1951">
        <v>6.9219572081632101</v>
      </c>
      <c r="K1951">
        <v>8.3375196122072097</v>
      </c>
      <c r="L1951">
        <v>8.2321595546438608</v>
      </c>
      <c r="M1951">
        <v>7.57861967460983</v>
      </c>
      <c r="N1951">
        <v>7.4712772951754198</v>
      </c>
      <c r="O1951">
        <v>7.6272884764387499</v>
      </c>
      <c r="P1951">
        <v>7.7962599250743203</v>
      </c>
      <c r="Q1951">
        <v>8.48255560796823</v>
      </c>
    </row>
    <row r="1952" spans="1:17">
      <c r="A1952" t="s">
        <v>4798</v>
      </c>
      <c r="B1952" s="16" t="s">
        <v>4799</v>
      </c>
      <c r="C1952">
        <v>4.3623517865106702</v>
      </c>
      <c r="D1952">
        <v>4.3876263279161201</v>
      </c>
      <c r="E1952">
        <v>4.3969712788901898</v>
      </c>
      <c r="F1952">
        <v>4.7023883921396203</v>
      </c>
      <c r="G1952">
        <v>4.2225520177193703</v>
      </c>
      <c r="H1952">
        <v>4.7946750266686298</v>
      </c>
      <c r="I1952">
        <v>4.7071247246580201</v>
      </c>
      <c r="J1952">
        <v>4.5040669171042298</v>
      </c>
      <c r="K1952">
        <v>4.6332418030731697</v>
      </c>
      <c r="L1952">
        <v>4.6547502153815303</v>
      </c>
      <c r="M1952">
        <v>4.3171680614900998</v>
      </c>
      <c r="N1952">
        <v>4.3841781814921204</v>
      </c>
      <c r="O1952">
        <v>4.1329497517715001</v>
      </c>
      <c r="P1952">
        <v>4.2713440848041202</v>
      </c>
      <c r="Q1952">
        <v>2.8218677180984102</v>
      </c>
    </row>
    <row r="1953" spans="1:17">
      <c r="A1953" t="s">
        <v>4800</v>
      </c>
      <c r="B1953" s="16" t="s">
        <v>4801</v>
      </c>
      <c r="C1953">
        <v>3.5040133865677898</v>
      </c>
      <c r="D1953">
        <v>3.6330127529723502</v>
      </c>
      <c r="E1953">
        <v>3.8152982058547602</v>
      </c>
      <c r="F1953">
        <v>3.6131889974304401</v>
      </c>
      <c r="G1953">
        <v>3.8309652426265099</v>
      </c>
      <c r="H1953">
        <v>2.8218677180984102</v>
      </c>
      <c r="I1953">
        <v>3.7848446501428201</v>
      </c>
      <c r="J1953">
        <v>3.7696016503418699</v>
      </c>
      <c r="K1953">
        <v>3.27554212654834</v>
      </c>
      <c r="L1953">
        <v>3.29479214013883</v>
      </c>
      <c r="M1953">
        <v>3.4086250003018401</v>
      </c>
      <c r="N1953">
        <v>3.5144020463037902</v>
      </c>
      <c r="O1953">
        <v>3.5569664057961599</v>
      </c>
      <c r="P1953">
        <v>3.3893867502571098</v>
      </c>
      <c r="Q1953">
        <v>2.8218677180984102</v>
      </c>
    </row>
    <row r="1954" spans="1:17">
      <c r="A1954" t="s">
        <v>4802</v>
      </c>
      <c r="B1954" s="16" t="s">
        <v>4803</v>
      </c>
      <c r="C1954">
        <v>6.61737362056245</v>
      </c>
      <c r="D1954">
        <v>6.7619284265220703</v>
      </c>
      <c r="E1954">
        <v>6.7987778901780498</v>
      </c>
      <c r="F1954">
        <v>6.9228239744450697</v>
      </c>
      <c r="G1954">
        <v>6.5228532534945796</v>
      </c>
      <c r="H1954">
        <v>6.6736113589497297</v>
      </c>
      <c r="I1954">
        <v>7.0999446418427796</v>
      </c>
      <c r="J1954">
        <v>6.8991224091414898</v>
      </c>
      <c r="K1954">
        <v>7.3133810391736302</v>
      </c>
      <c r="L1954">
        <v>6.8442576567715898</v>
      </c>
      <c r="M1954">
        <v>6.9193851434874203</v>
      </c>
      <c r="N1954">
        <v>7.0769379687653897</v>
      </c>
      <c r="O1954">
        <v>6.6874703143804703</v>
      </c>
      <c r="P1954">
        <v>6.4382133371337602</v>
      </c>
      <c r="Q1954">
        <v>6.2843132996066204</v>
      </c>
    </row>
    <row r="1955" spans="1:17">
      <c r="A1955" t="s">
        <v>4804</v>
      </c>
      <c r="B1955" s="16" t="e">
        <v>#N/A</v>
      </c>
      <c r="C1955">
        <v>8.25488638708776</v>
      </c>
      <c r="D1955">
        <v>8.2761069351205805</v>
      </c>
      <c r="E1955">
        <v>8.5347734576661196</v>
      </c>
      <c r="F1955">
        <v>8.3926403076031697</v>
      </c>
      <c r="G1955">
        <v>7.9910676193969099</v>
      </c>
      <c r="H1955">
        <v>8.6934641952305203</v>
      </c>
      <c r="I1955">
        <v>8.5765704099456794</v>
      </c>
      <c r="J1955">
        <v>8.5318581922155605</v>
      </c>
      <c r="K1955">
        <v>8.0985585523616592</v>
      </c>
      <c r="L1955">
        <v>8.4407962491744506</v>
      </c>
      <c r="M1955">
        <v>8.4396585289605497</v>
      </c>
      <c r="N1955">
        <v>8.4559297128517308</v>
      </c>
      <c r="O1955">
        <v>8.2719509513996599</v>
      </c>
      <c r="P1955">
        <v>8.4040201942323094</v>
      </c>
      <c r="Q1955">
        <v>7.5369478347710803</v>
      </c>
    </row>
    <row r="1956" spans="1:17">
      <c r="A1956" t="s">
        <v>4805</v>
      </c>
      <c r="B1956" s="16" t="e">
        <v>#N/A</v>
      </c>
      <c r="C1956">
        <v>4.99547094075474</v>
      </c>
      <c r="D1956">
        <v>4.3876263279161201</v>
      </c>
      <c r="E1956">
        <v>5.5841231653957797</v>
      </c>
      <c r="F1956">
        <v>6.4060387979111102</v>
      </c>
      <c r="G1956">
        <v>6.4197063712653204</v>
      </c>
      <c r="H1956">
        <v>5.1476173494898996</v>
      </c>
      <c r="I1956">
        <v>6.1591987869246898</v>
      </c>
      <c r="J1956">
        <v>6.5240689583731397</v>
      </c>
      <c r="K1956">
        <v>6.0808079045226702</v>
      </c>
      <c r="L1956">
        <v>3.8614614459532302</v>
      </c>
      <c r="M1956">
        <v>5.5317988361974697</v>
      </c>
      <c r="N1956">
        <v>6.3058276490510803</v>
      </c>
      <c r="O1956">
        <v>6.3849634497755998</v>
      </c>
      <c r="P1956">
        <v>5.7306434872206502</v>
      </c>
      <c r="Q1956">
        <v>7.8374797051227896</v>
      </c>
    </row>
    <row r="1957" spans="1:17">
      <c r="A1957" t="s">
        <v>4806</v>
      </c>
      <c r="B1957" s="16" t="s">
        <v>4807</v>
      </c>
      <c r="C1957">
        <v>5.1742671949623604</v>
      </c>
      <c r="D1957">
        <v>4.7446882369672698</v>
      </c>
      <c r="E1957">
        <v>4.7777046060070401</v>
      </c>
      <c r="F1957">
        <v>4.4086599646307301</v>
      </c>
      <c r="G1957">
        <v>6.0158323298688998</v>
      </c>
      <c r="H1957">
        <v>4.2312229394497098</v>
      </c>
      <c r="I1957">
        <v>4.7549066861635803</v>
      </c>
      <c r="J1957">
        <v>4.1400611729353196</v>
      </c>
      <c r="K1957">
        <v>5.2832656349479699</v>
      </c>
      <c r="L1957">
        <v>4.5026429490879796</v>
      </c>
      <c r="M1957">
        <v>4.9201667747551001</v>
      </c>
      <c r="N1957">
        <v>5.0990232116612804</v>
      </c>
      <c r="O1957">
        <v>4.9374682048982903</v>
      </c>
      <c r="P1957">
        <v>4.86023234540618</v>
      </c>
      <c r="Q1957">
        <v>2.8218677180984102</v>
      </c>
    </row>
    <row r="1958" spans="1:17">
      <c r="A1958" t="s">
        <v>4808</v>
      </c>
      <c r="B1958" s="16" t="s">
        <v>4809</v>
      </c>
      <c r="C1958">
        <v>3.8862082974622001</v>
      </c>
      <c r="D1958">
        <v>4.1931807688815699</v>
      </c>
      <c r="E1958">
        <v>3.6381873987360902</v>
      </c>
      <c r="F1958">
        <v>3.4706286095040801</v>
      </c>
      <c r="G1958">
        <v>4.1380367534927496</v>
      </c>
      <c r="H1958">
        <v>2.8218677180984102</v>
      </c>
      <c r="I1958">
        <v>3.3100125595866299</v>
      </c>
      <c r="J1958">
        <v>3.2517770676889399</v>
      </c>
      <c r="K1958">
        <v>3.91162951239331</v>
      </c>
      <c r="L1958">
        <v>3.7555759297476698</v>
      </c>
      <c r="M1958">
        <v>3.5380814202985702</v>
      </c>
      <c r="N1958">
        <v>3.5144020463037902</v>
      </c>
      <c r="O1958">
        <v>3.42420286852819</v>
      </c>
      <c r="P1958">
        <v>2.8218677180984102</v>
      </c>
      <c r="Q1958">
        <v>2.8218677180984102</v>
      </c>
    </row>
    <row r="1959" spans="1:17">
      <c r="A1959" t="s">
        <v>4810</v>
      </c>
      <c r="B1959" s="16" t="e">
        <v>#N/A</v>
      </c>
      <c r="C1959">
        <v>6.15821198786825</v>
      </c>
      <c r="D1959">
        <v>6.2518558839937999</v>
      </c>
      <c r="E1959">
        <v>6.67236314516198</v>
      </c>
      <c r="F1959">
        <v>5.53949510715674</v>
      </c>
      <c r="G1959">
        <v>6.4648297334768499</v>
      </c>
      <c r="H1959">
        <v>5.1476173494898996</v>
      </c>
      <c r="I1959">
        <v>6.0374776942977704</v>
      </c>
      <c r="J1959">
        <v>6.3990475039817403</v>
      </c>
      <c r="K1959">
        <v>6.4644097944759897</v>
      </c>
      <c r="L1959">
        <v>6.32580422898618</v>
      </c>
      <c r="M1959">
        <v>6.2429098030750199</v>
      </c>
      <c r="N1959">
        <v>5.6095571535837596</v>
      </c>
      <c r="O1959">
        <v>5.9418950995471</v>
      </c>
      <c r="P1959">
        <v>6.1050083310752497</v>
      </c>
      <c r="Q1959">
        <v>6.2843132996066204</v>
      </c>
    </row>
    <row r="1960" spans="1:17">
      <c r="A1960" t="s">
        <v>4811</v>
      </c>
      <c r="B1960" s="16" t="e">
        <v>#N/A</v>
      </c>
      <c r="C1960">
        <v>5.60114838253069</v>
      </c>
      <c r="D1960">
        <v>5.5701495124768599</v>
      </c>
      <c r="E1960">
        <v>5.9578922475209</v>
      </c>
      <c r="F1960">
        <v>5.4189288652495504</v>
      </c>
      <c r="G1960">
        <v>5.1391075523385599</v>
      </c>
      <c r="H1960">
        <v>4.5459386428609303</v>
      </c>
      <c r="I1960">
        <v>5.7570104949229499</v>
      </c>
      <c r="J1960">
        <v>5.20241513226006</v>
      </c>
      <c r="K1960">
        <v>4.7999439876117602</v>
      </c>
      <c r="L1960">
        <v>5.0935145615262796</v>
      </c>
      <c r="M1960">
        <v>5.1141768100933502</v>
      </c>
      <c r="N1960">
        <v>5.0620011073979203</v>
      </c>
      <c r="O1960">
        <v>5.2659635633928499</v>
      </c>
      <c r="P1960">
        <v>4.6712581716948103</v>
      </c>
      <c r="Q1960">
        <v>5.81282804418474</v>
      </c>
    </row>
    <row r="1961" spans="1:17">
      <c r="A1961" t="s">
        <v>4812</v>
      </c>
      <c r="B1961" s="16" t="s">
        <v>4813</v>
      </c>
      <c r="C1961">
        <v>6.9263654869163496</v>
      </c>
      <c r="D1961">
        <v>6.6669401380282602</v>
      </c>
      <c r="E1961">
        <v>6.43959429717279</v>
      </c>
      <c r="F1961">
        <v>6.3160633938475401</v>
      </c>
      <c r="G1961">
        <v>7.2613161132678199</v>
      </c>
      <c r="H1961">
        <v>5.36902745237989</v>
      </c>
      <c r="I1961">
        <v>6.0374776942977704</v>
      </c>
      <c r="J1961">
        <v>5.3714827538142504</v>
      </c>
      <c r="K1961">
        <v>6.8394351775703699</v>
      </c>
      <c r="L1961">
        <v>6.8248013790819604</v>
      </c>
      <c r="M1961">
        <v>6.5764945487984097</v>
      </c>
      <c r="N1961">
        <v>7.1548650325011103</v>
      </c>
      <c r="O1961">
        <v>6.5778486671751004</v>
      </c>
      <c r="P1961">
        <v>6.217780089303</v>
      </c>
      <c r="Q1961">
        <v>8.7932323857913595</v>
      </c>
    </row>
    <row r="1962" spans="1:17">
      <c r="A1962" t="s">
        <v>4814</v>
      </c>
      <c r="B1962" s="16" t="s">
        <v>4815</v>
      </c>
      <c r="C1962">
        <v>5.0699158884914599</v>
      </c>
      <c r="D1962">
        <v>4.9486052131722396</v>
      </c>
      <c r="E1962">
        <v>4.5638886729124497</v>
      </c>
      <c r="F1962">
        <v>5.1086920998035801</v>
      </c>
      <c r="G1962">
        <v>4.5079198595814196</v>
      </c>
      <c r="H1962">
        <v>4.9232684487670202</v>
      </c>
      <c r="I1962">
        <v>5.28584498120492</v>
      </c>
      <c r="J1962">
        <v>5.1764314620679004</v>
      </c>
      <c r="K1962">
        <v>5.3362313090937699</v>
      </c>
      <c r="L1962">
        <v>4.5555022990765597</v>
      </c>
      <c r="M1962">
        <v>5.0616059647101501</v>
      </c>
      <c r="N1962">
        <v>5.0990232116612804</v>
      </c>
      <c r="O1962">
        <v>4.69890729297832</v>
      </c>
      <c r="P1962">
        <v>4.9174589054378801</v>
      </c>
      <c r="Q1962">
        <v>5.09416193408443</v>
      </c>
    </row>
    <row r="1963" spans="1:17">
      <c r="A1963" t="s">
        <v>4816</v>
      </c>
      <c r="B1963" s="16" t="s">
        <v>4817</v>
      </c>
      <c r="C1963">
        <v>4.9165290931058498</v>
      </c>
      <c r="D1963">
        <v>4.5009317243298002</v>
      </c>
      <c r="E1963">
        <v>5.7834864418304504</v>
      </c>
      <c r="F1963">
        <v>5.3934871370174804</v>
      </c>
      <c r="G1963">
        <v>4.9315086277172604</v>
      </c>
      <c r="H1963">
        <v>6.0470179562401398</v>
      </c>
      <c r="I1963">
        <v>4.92982830720526</v>
      </c>
      <c r="J1963">
        <v>5.6199791686857399</v>
      </c>
      <c r="K1963">
        <v>5.0794887154244499</v>
      </c>
      <c r="L1963">
        <v>4.9506536519942301</v>
      </c>
      <c r="M1963">
        <v>5.8665421880889701</v>
      </c>
      <c r="N1963">
        <v>6.2434134649689499</v>
      </c>
      <c r="O1963">
        <v>5.8497078619626199</v>
      </c>
      <c r="P1963">
        <v>4.9722592042386102</v>
      </c>
      <c r="Q1963">
        <v>2.8218677180984102</v>
      </c>
    </row>
    <row r="1964" spans="1:17">
      <c r="A1964" t="s">
        <v>4818</v>
      </c>
      <c r="B1964" s="16" t="s">
        <v>4819</v>
      </c>
      <c r="C1964">
        <v>7.9273378688956697</v>
      </c>
      <c r="D1964">
        <v>8.0152256590624091</v>
      </c>
      <c r="E1964">
        <v>7.8752221909449904</v>
      </c>
      <c r="F1964">
        <v>8.0761599077559403</v>
      </c>
      <c r="G1964">
        <v>7.7282595891436099</v>
      </c>
      <c r="H1964">
        <v>8.4573875219703307</v>
      </c>
      <c r="I1964">
        <v>8.5358382785525304</v>
      </c>
      <c r="J1964">
        <v>8.5731895157555602</v>
      </c>
      <c r="K1964">
        <v>8.0609406832578703</v>
      </c>
      <c r="L1964">
        <v>8.1566087023850802</v>
      </c>
      <c r="M1964">
        <v>8.2361732662704394</v>
      </c>
      <c r="N1964">
        <v>7.8127802199155303</v>
      </c>
      <c r="O1964">
        <v>8.1180227421100692</v>
      </c>
      <c r="P1964">
        <v>8.5647299330228694</v>
      </c>
      <c r="Q1964">
        <v>5.09416193408443</v>
      </c>
    </row>
    <row r="1965" spans="1:17">
      <c r="A1965" t="s">
        <v>4820</v>
      </c>
      <c r="B1965" s="16" t="s">
        <v>4821</v>
      </c>
      <c r="C1965">
        <v>4.99547094075474</v>
      </c>
      <c r="D1965">
        <v>4.9486052131722396</v>
      </c>
      <c r="E1965">
        <v>5.12062362366449</v>
      </c>
      <c r="F1965">
        <v>5.4684342013596101</v>
      </c>
      <c r="G1965">
        <v>5.2496646871628903</v>
      </c>
      <c r="H1965">
        <v>5.7925255003189697</v>
      </c>
      <c r="I1965">
        <v>5.6171189819053096</v>
      </c>
      <c r="J1965">
        <v>4.9163232079064798</v>
      </c>
      <c r="K1965">
        <v>5.0476523100685604</v>
      </c>
      <c r="L1965">
        <v>5.79191555479931</v>
      </c>
      <c r="M1965">
        <v>5.9390315793501296</v>
      </c>
      <c r="N1965">
        <v>5.5842645045438202</v>
      </c>
      <c r="O1965">
        <v>5.88111515790124</v>
      </c>
      <c r="P1965">
        <v>6.5105945574874102</v>
      </c>
      <c r="Q1965">
        <v>5.81282804418474</v>
      </c>
    </row>
    <row r="1966" spans="1:17">
      <c r="A1966" t="s">
        <v>4822</v>
      </c>
      <c r="B1966" s="16" t="s">
        <v>4823</v>
      </c>
      <c r="C1966">
        <v>4.3623517865106702</v>
      </c>
      <c r="D1966">
        <v>4.1197647330598102</v>
      </c>
      <c r="E1966">
        <v>4.6393553598667303</v>
      </c>
      <c r="F1966">
        <v>4.8265290176055897</v>
      </c>
      <c r="G1966">
        <v>4.3009286659846602</v>
      </c>
      <c r="H1966">
        <v>4.07504641393726</v>
      </c>
      <c r="I1966">
        <v>4.7071247246580201</v>
      </c>
      <c r="J1966">
        <v>3.6724961835054399</v>
      </c>
      <c r="K1966">
        <v>4.7193737720337401</v>
      </c>
      <c r="L1966">
        <v>5.1269350135493204</v>
      </c>
      <c r="M1966">
        <v>4.6554405993468704</v>
      </c>
      <c r="N1966">
        <v>5.1701050316186601</v>
      </c>
      <c r="O1966">
        <v>4.4501242258791596</v>
      </c>
      <c r="P1966">
        <v>3.6194497939779602</v>
      </c>
      <c r="Q1966">
        <v>5.09416193408443</v>
      </c>
    </row>
    <row r="1967" spans="1:17">
      <c r="A1967" t="s">
        <v>4824</v>
      </c>
      <c r="B1967" s="16" t="e">
        <v>#N/A</v>
      </c>
      <c r="C1967">
        <v>2.8218677180984102</v>
      </c>
      <c r="D1967">
        <v>3.2942621936663499</v>
      </c>
      <c r="E1967">
        <v>2.8218677180984102</v>
      </c>
      <c r="F1967">
        <v>2.8218677180984102</v>
      </c>
      <c r="G1967">
        <v>2.8218677180984102</v>
      </c>
      <c r="H1967">
        <v>3.30825032505737</v>
      </c>
      <c r="I1967">
        <v>2.8218677180984102</v>
      </c>
      <c r="J1967">
        <v>2.8218677180984102</v>
      </c>
      <c r="K1967">
        <v>6.5433294448369299</v>
      </c>
      <c r="L1967">
        <v>3.29479214013883</v>
      </c>
      <c r="M1967">
        <v>2.8218677180984102</v>
      </c>
      <c r="N1967">
        <v>3.6661147186140499</v>
      </c>
      <c r="O1967">
        <v>3.42420286852819</v>
      </c>
      <c r="P1967">
        <v>7.2407411986024197</v>
      </c>
      <c r="Q1967">
        <v>2.8218677180984102</v>
      </c>
    </row>
    <row r="1968" spans="1:17">
      <c r="A1968" t="s">
        <v>4825</v>
      </c>
      <c r="B1968" s="16" t="s">
        <v>4826</v>
      </c>
      <c r="C1968">
        <v>6.7094894782855796</v>
      </c>
      <c r="D1968">
        <v>6.5415513815242896</v>
      </c>
      <c r="E1968">
        <v>6.7526718515306996</v>
      </c>
      <c r="F1968">
        <v>6.0703706090842502</v>
      </c>
      <c r="G1968">
        <v>7.2865557563512402</v>
      </c>
      <c r="H1968">
        <v>5.0769980259574004</v>
      </c>
      <c r="I1968">
        <v>6.1254782290571796</v>
      </c>
      <c r="J1968">
        <v>6.2131681188238099</v>
      </c>
      <c r="K1968">
        <v>7.1363159804442198</v>
      </c>
      <c r="L1968">
        <v>7.0255362286023502</v>
      </c>
      <c r="M1968">
        <v>6.86886880937121</v>
      </c>
      <c r="N1968">
        <v>6.4915946587896398</v>
      </c>
      <c r="O1968">
        <v>6.3849634497755998</v>
      </c>
      <c r="P1968">
        <v>5.3840883141759397</v>
      </c>
      <c r="Q1968">
        <v>8.8614637697687808</v>
      </c>
    </row>
    <row r="1969" spans="1:17">
      <c r="A1969" t="s">
        <v>4827</v>
      </c>
      <c r="B1969" s="16" t="s">
        <v>4828</v>
      </c>
      <c r="C1969">
        <v>7.7764085807440404</v>
      </c>
      <c r="D1969">
        <v>7.5330105248952304</v>
      </c>
      <c r="E1969">
        <v>8.5165649648443402</v>
      </c>
      <c r="F1969">
        <v>7.5292529987613301</v>
      </c>
      <c r="G1969">
        <v>7.7765174914733102</v>
      </c>
      <c r="H1969">
        <v>5.9922466879641396</v>
      </c>
      <c r="I1969">
        <v>7.8689320229409301</v>
      </c>
      <c r="J1969">
        <v>6.6663496163334601</v>
      </c>
      <c r="K1969">
        <v>8.5986355361842808</v>
      </c>
      <c r="L1969">
        <v>8.1873059842096403</v>
      </c>
      <c r="M1969">
        <v>7.0285726910881596</v>
      </c>
      <c r="N1969">
        <v>7.7019505713410101</v>
      </c>
      <c r="O1969">
        <v>6.66977436690948</v>
      </c>
      <c r="P1969">
        <v>6.4382133371337602</v>
      </c>
      <c r="Q1969">
        <v>10.526275924513399</v>
      </c>
    </row>
    <row r="1970" spans="1:17">
      <c r="A1970" t="s">
        <v>4829</v>
      </c>
      <c r="B1970" s="16" t="e">
        <v>#N/A</v>
      </c>
      <c r="C1970">
        <v>8.7054260326227197</v>
      </c>
      <c r="D1970">
        <v>8.7614049011091009</v>
      </c>
      <c r="E1970">
        <v>8.3205871723192999</v>
      </c>
      <c r="F1970">
        <v>8.5797850722532498</v>
      </c>
      <c r="G1970">
        <v>8.7961762593275292</v>
      </c>
      <c r="H1970">
        <v>9.0388616116946192</v>
      </c>
      <c r="I1970">
        <v>8.9760616924093899</v>
      </c>
      <c r="J1970">
        <v>8.6110361337784607</v>
      </c>
      <c r="K1970">
        <v>8.7097238224303801</v>
      </c>
      <c r="L1970">
        <v>8.6173950318478205</v>
      </c>
      <c r="M1970">
        <v>8.97664837119647</v>
      </c>
      <c r="N1970">
        <v>8.5356026173404196</v>
      </c>
      <c r="O1970">
        <v>9.0080955047870095</v>
      </c>
      <c r="P1970">
        <v>9.1781843048936</v>
      </c>
      <c r="Q1970">
        <v>6.6375058506955904</v>
      </c>
    </row>
    <row r="1971" spans="1:17">
      <c r="A1971" t="s">
        <v>4830</v>
      </c>
      <c r="B1971" s="16" t="s">
        <v>4831</v>
      </c>
      <c r="C1971">
        <v>5.4997062244710797</v>
      </c>
      <c r="D1971">
        <v>5.9788191698956696</v>
      </c>
      <c r="E1971">
        <v>6.8287101228986797</v>
      </c>
      <c r="F1971">
        <v>6.3292710665610601</v>
      </c>
      <c r="G1971">
        <v>6.8056277865875003</v>
      </c>
      <c r="H1971">
        <v>8.8437276848097603</v>
      </c>
      <c r="I1971">
        <v>7.4634498114554697</v>
      </c>
      <c r="J1971">
        <v>7.32712813606528</v>
      </c>
      <c r="K1971">
        <v>5.9537102331234397</v>
      </c>
      <c r="L1971">
        <v>6.7021577638755696</v>
      </c>
      <c r="M1971">
        <v>7.2531658149708198</v>
      </c>
      <c r="N1971">
        <v>7.3066770438682598</v>
      </c>
      <c r="O1971">
        <v>6.9516828485954099</v>
      </c>
      <c r="P1971">
        <v>8.3164052090791998</v>
      </c>
      <c r="Q1971">
        <v>2.8218677180984102</v>
      </c>
    </row>
    <row r="1972" spans="1:17">
      <c r="A1972" t="s">
        <v>4832</v>
      </c>
      <c r="B1972" s="16" t="e">
        <v>#N/A</v>
      </c>
      <c r="C1972">
        <v>2.8218677180984102</v>
      </c>
      <c r="D1972">
        <v>2.8218677180984102</v>
      </c>
      <c r="E1972">
        <v>3.8152982058547602</v>
      </c>
      <c r="F1972">
        <v>3.4706286095040801</v>
      </c>
      <c r="G1972">
        <v>2.8218677180984102</v>
      </c>
      <c r="H1972">
        <v>3.50653555504317</v>
      </c>
      <c r="I1972">
        <v>3.7848446501428201</v>
      </c>
      <c r="J1972">
        <v>3.5611359966351301</v>
      </c>
      <c r="K1972">
        <v>3.4608708703561399</v>
      </c>
      <c r="L1972">
        <v>3.6339073669181099</v>
      </c>
      <c r="M1972">
        <v>3.23818724324593</v>
      </c>
      <c r="N1972">
        <v>4.0888472785647796</v>
      </c>
      <c r="O1972">
        <v>3.42420286852819</v>
      </c>
      <c r="P1972">
        <v>2.8218677180984102</v>
      </c>
      <c r="Q1972">
        <v>2.8218677180984102</v>
      </c>
    </row>
    <row r="1973" spans="1:17">
      <c r="A1973" t="s">
        <v>4833</v>
      </c>
      <c r="B1973" s="16" t="s">
        <v>4834</v>
      </c>
      <c r="C1973">
        <v>7.68329101588514</v>
      </c>
      <c r="D1973">
        <v>7.6803426543331597</v>
      </c>
      <c r="E1973">
        <v>7.8168621169393999</v>
      </c>
      <c r="F1973">
        <v>7.8851281056233304</v>
      </c>
      <c r="G1973">
        <v>7.9176731818258999</v>
      </c>
      <c r="H1973">
        <v>6.9831940474075296</v>
      </c>
      <c r="I1973">
        <v>7.8123020411255197</v>
      </c>
      <c r="J1973">
        <v>7.3664432334145298</v>
      </c>
      <c r="K1973">
        <v>8.1885183905571193</v>
      </c>
      <c r="L1973">
        <v>8.0225788963683797</v>
      </c>
      <c r="M1973">
        <v>7.6183924999002102</v>
      </c>
      <c r="N1973">
        <v>7.58186980175243</v>
      </c>
      <c r="O1973">
        <v>7.4832667340853298</v>
      </c>
      <c r="P1973">
        <v>7.3914806888363103</v>
      </c>
      <c r="Q1973">
        <v>7.6950435514148801</v>
      </c>
    </row>
    <row r="1974" spans="1:17">
      <c r="A1974" t="s">
        <v>4835</v>
      </c>
      <c r="B1974" s="16" t="s">
        <v>4836</v>
      </c>
      <c r="C1974">
        <v>6.3854000850352497</v>
      </c>
      <c r="D1974">
        <v>6.3230695120548104</v>
      </c>
      <c r="E1974">
        <v>6.5153438410764704</v>
      </c>
      <c r="F1974">
        <v>5.7529944155534603</v>
      </c>
      <c r="G1974">
        <v>6.4941367909898702</v>
      </c>
      <c r="H1974">
        <v>4.7010860560449901</v>
      </c>
      <c r="I1974">
        <v>6.4174232226032499</v>
      </c>
      <c r="J1974">
        <v>5.4594104056423802</v>
      </c>
      <c r="K1974">
        <v>6.9995379250834802</v>
      </c>
      <c r="L1974">
        <v>6.6477796151719897</v>
      </c>
      <c r="M1974">
        <v>6.40428189401546</v>
      </c>
      <c r="N1974">
        <v>5.7063481960642797</v>
      </c>
      <c r="O1974">
        <v>6.3407982234503599</v>
      </c>
      <c r="P1974">
        <v>5.3440870543648904</v>
      </c>
      <c r="Q1974">
        <v>9.3151344269335699</v>
      </c>
    </row>
    <row r="1975" spans="1:17">
      <c r="A1975" t="s">
        <v>4837</v>
      </c>
      <c r="B1975" s="16" t="s">
        <v>4838</v>
      </c>
      <c r="C1975">
        <v>8.6075307054187196</v>
      </c>
      <c r="D1975">
        <v>8.6990286250400999</v>
      </c>
      <c r="E1975">
        <v>8.6768159994387997</v>
      </c>
      <c r="F1975">
        <v>8.3737828705194008</v>
      </c>
      <c r="G1975">
        <v>8.4803906059092196</v>
      </c>
      <c r="H1975">
        <v>8.3028133298426194</v>
      </c>
      <c r="I1975">
        <v>9.4954756738605806</v>
      </c>
      <c r="J1975">
        <v>8.6156978622709097</v>
      </c>
      <c r="K1975">
        <v>8.8617907150729902</v>
      </c>
      <c r="L1975">
        <v>9.3159072648961398</v>
      </c>
      <c r="M1975">
        <v>8.24183875291906</v>
      </c>
      <c r="N1975">
        <v>7.8181039222588602</v>
      </c>
      <c r="O1975">
        <v>8.1908767402407392</v>
      </c>
      <c r="P1975">
        <v>9.1781843048936</v>
      </c>
      <c r="Q1975">
        <v>6.6375058506955904</v>
      </c>
    </row>
    <row r="1976" spans="1:17">
      <c r="A1976" t="s">
        <v>4839</v>
      </c>
      <c r="B1976" s="16" t="s">
        <v>4840</v>
      </c>
      <c r="C1976">
        <v>2.8218677180984102</v>
      </c>
      <c r="D1976">
        <v>3.2942621936663499</v>
      </c>
      <c r="E1976">
        <v>3.6381873987360902</v>
      </c>
      <c r="F1976">
        <v>3.6131889974304401</v>
      </c>
      <c r="G1976">
        <v>3.5425260543824399</v>
      </c>
      <c r="H1976">
        <v>3.30825032505737</v>
      </c>
      <c r="I1976">
        <v>3.3100125595866299</v>
      </c>
      <c r="J1976">
        <v>4.9787429435777097</v>
      </c>
      <c r="K1976">
        <v>3.6013796825057902</v>
      </c>
      <c r="L1976">
        <v>3.29479214013883</v>
      </c>
      <c r="M1976">
        <v>3.23818724324593</v>
      </c>
      <c r="N1976">
        <v>2.8218677180984102</v>
      </c>
      <c r="O1976">
        <v>3.24931794675887</v>
      </c>
      <c r="P1976">
        <v>2.8218677180984102</v>
      </c>
      <c r="Q1976">
        <v>2.8218677180984102</v>
      </c>
    </row>
    <row r="1977" spans="1:17">
      <c r="A1977" t="s">
        <v>4841</v>
      </c>
      <c r="B1977" s="16" t="s">
        <v>4842</v>
      </c>
      <c r="C1977">
        <v>5.1056188094586403</v>
      </c>
      <c r="D1977">
        <v>5.0571074914141203</v>
      </c>
      <c r="E1977">
        <v>4.2015349465393896</v>
      </c>
      <c r="F1977">
        <v>4.9030240476511198</v>
      </c>
      <c r="G1977">
        <v>5.5066995363042803</v>
      </c>
      <c r="H1977">
        <v>4.7010860560449901</v>
      </c>
      <c r="I1977">
        <v>4.7071247246580201</v>
      </c>
      <c r="J1977">
        <v>4.4114342089532403</v>
      </c>
      <c r="K1977">
        <v>5.0794887154244499</v>
      </c>
      <c r="L1977">
        <v>4.3280695513255196</v>
      </c>
      <c r="M1977">
        <v>5.5127359097096198</v>
      </c>
      <c r="N1977">
        <v>5.9224530860225002</v>
      </c>
      <c r="O1977">
        <v>5.2414794897208603</v>
      </c>
      <c r="P1977">
        <v>4.0606668341819496</v>
      </c>
      <c r="Q1977">
        <v>5.81282804418474</v>
      </c>
    </row>
    <row r="1978" spans="1:17">
      <c r="A1978" t="s">
        <v>4843</v>
      </c>
      <c r="B1978" s="16" t="s">
        <v>4844</v>
      </c>
      <c r="C1978">
        <v>3.5040133865677898</v>
      </c>
      <c r="D1978">
        <v>3.8603343823973102</v>
      </c>
      <c r="E1978">
        <v>3.6381873987360902</v>
      </c>
      <c r="F1978">
        <v>3.2825265482838799</v>
      </c>
      <c r="G1978">
        <v>3.5425260543824399</v>
      </c>
      <c r="H1978">
        <v>2.8218677180984102</v>
      </c>
      <c r="I1978">
        <v>3.3100125595866299</v>
      </c>
      <c r="J1978">
        <v>3.7696016503418699</v>
      </c>
      <c r="K1978">
        <v>3.4608708703561399</v>
      </c>
      <c r="L1978">
        <v>3.29479214013883</v>
      </c>
      <c r="M1978">
        <v>3.23818724324593</v>
      </c>
      <c r="N1978">
        <v>2.8218677180984102</v>
      </c>
      <c r="O1978">
        <v>3.42420286852819</v>
      </c>
      <c r="P1978">
        <v>4.1712528320562896</v>
      </c>
      <c r="Q1978">
        <v>2.8218677180984102</v>
      </c>
    </row>
    <row r="1979" spans="1:17">
      <c r="A1979" t="s">
        <v>4845</v>
      </c>
      <c r="B1979" s="16" t="e">
        <v>#N/A</v>
      </c>
      <c r="C1979">
        <v>3.6535616636188299</v>
      </c>
      <c r="D1979">
        <v>3.4870161193063098</v>
      </c>
      <c r="E1979">
        <v>3.8152982058547602</v>
      </c>
      <c r="F1979">
        <v>3.6131889974304401</v>
      </c>
      <c r="G1979">
        <v>3.5425260543824399</v>
      </c>
      <c r="H1979">
        <v>2.8218677180984102</v>
      </c>
      <c r="I1979">
        <v>3.7848446501428201</v>
      </c>
      <c r="J1979">
        <v>3.4276433730071201</v>
      </c>
      <c r="K1979">
        <v>3.91162951239331</v>
      </c>
      <c r="L1979">
        <v>3.7555759297476698</v>
      </c>
      <c r="M1979">
        <v>3.7404257728686199</v>
      </c>
      <c r="N1979">
        <v>3.79229116939824</v>
      </c>
      <c r="O1979">
        <v>3.42420286852819</v>
      </c>
      <c r="P1979">
        <v>3.9363215208704698</v>
      </c>
      <c r="Q1979">
        <v>2.8218677180984102</v>
      </c>
    </row>
    <row r="1980" spans="1:17">
      <c r="A1980" t="s">
        <v>4846</v>
      </c>
      <c r="B1980" s="16" t="e">
        <v>#N/A</v>
      </c>
      <c r="C1980">
        <v>4.0706176854441196</v>
      </c>
      <c r="D1980">
        <v>4.1931807688815699</v>
      </c>
      <c r="E1980">
        <v>4.2015349465393896</v>
      </c>
      <c r="F1980">
        <v>3.7319397910766599</v>
      </c>
      <c r="G1980">
        <v>4.37414671474383</v>
      </c>
      <c r="H1980">
        <v>4.3676565829540399</v>
      </c>
      <c r="I1980">
        <v>4.16059535596606</v>
      </c>
      <c r="J1980">
        <v>4.1999986398891203</v>
      </c>
      <c r="K1980">
        <v>4.1419680287536398</v>
      </c>
      <c r="L1980">
        <v>4.6547502153815303</v>
      </c>
      <c r="M1980">
        <v>4.4556477038402296</v>
      </c>
      <c r="N1980">
        <v>4.2465073090516299</v>
      </c>
      <c r="O1980">
        <v>4.4030955001336496</v>
      </c>
      <c r="P1980">
        <v>3.9363215208704698</v>
      </c>
      <c r="Q1980">
        <v>5.09416193408443</v>
      </c>
    </row>
    <row r="1981" spans="1:17">
      <c r="A1981" t="s">
        <v>4847</v>
      </c>
      <c r="B1981" s="16" t="s">
        <v>4848</v>
      </c>
      <c r="C1981">
        <v>9.2158383016395398</v>
      </c>
      <c r="D1981">
        <v>9.3705470883244502</v>
      </c>
      <c r="E1981">
        <v>9.1831850687135095</v>
      </c>
      <c r="F1981">
        <v>9.1331934163417099</v>
      </c>
      <c r="G1981">
        <v>8.9032041046346908</v>
      </c>
      <c r="H1981">
        <v>8.8538846304249006</v>
      </c>
      <c r="I1981">
        <v>9.2170411314245104</v>
      </c>
      <c r="J1981">
        <v>9.3038874270967398</v>
      </c>
      <c r="K1981">
        <v>9.1626693078092796</v>
      </c>
      <c r="L1981">
        <v>8.8121037945468093</v>
      </c>
      <c r="M1981">
        <v>8.6309487921692298</v>
      </c>
      <c r="N1981">
        <v>8.2270698864005301</v>
      </c>
      <c r="O1981">
        <v>8.8011814864676303</v>
      </c>
      <c r="P1981">
        <v>9.5907194050409892</v>
      </c>
      <c r="Q1981">
        <v>7.8374797051227896</v>
      </c>
    </row>
    <row r="1982" spans="1:17">
      <c r="A1982" t="s">
        <v>4849</v>
      </c>
      <c r="B1982" s="16" t="s">
        <v>4850</v>
      </c>
      <c r="C1982">
        <v>6.7534127248899498</v>
      </c>
      <c r="D1982">
        <v>6.8888755076419601</v>
      </c>
      <c r="E1982">
        <v>6.2077204724516397</v>
      </c>
      <c r="F1982">
        <v>7.1838182968242599</v>
      </c>
      <c r="G1982">
        <v>6.96024046177752</v>
      </c>
      <c r="H1982">
        <v>7.3352939809483502</v>
      </c>
      <c r="I1982">
        <v>6.8664937667428996</v>
      </c>
      <c r="J1982">
        <v>6.6572928796591997</v>
      </c>
      <c r="K1982">
        <v>7.1070277298164202</v>
      </c>
      <c r="L1982">
        <v>6.9010889605168897</v>
      </c>
      <c r="M1982">
        <v>7.4813032053431501</v>
      </c>
      <c r="N1982">
        <v>6.8970520926005099</v>
      </c>
      <c r="O1982">
        <v>6.9589755286674002</v>
      </c>
      <c r="P1982">
        <v>7.3429700170842302</v>
      </c>
      <c r="Q1982">
        <v>5.09416193408443</v>
      </c>
    </row>
    <row r="1983" spans="1:17">
      <c r="A1983" t="s">
        <v>4851</v>
      </c>
      <c r="B1983" s="16" t="s">
        <v>4852</v>
      </c>
      <c r="C1983">
        <v>7.4832803543587101</v>
      </c>
      <c r="D1983">
        <v>7.4906236661468704</v>
      </c>
      <c r="E1983">
        <v>7.5202897263322503</v>
      </c>
      <c r="F1983">
        <v>8.0367324427647908</v>
      </c>
      <c r="G1983">
        <v>7.7282595891436099</v>
      </c>
      <c r="H1983">
        <v>8.3502330799213293</v>
      </c>
      <c r="I1983">
        <v>8.1185942902055501</v>
      </c>
      <c r="J1983">
        <v>8.5946003492621408</v>
      </c>
      <c r="K1983">
        <v>7.6691536034957499</v>
      </c>
      <c r="L1983">
        <v>8.0645265205816106</v>
      </c>
      <c r="M1983">
        <v>8.4173046518108308</v>
      </c>
      <c r="N1983">
        <v>7.5373565448664799</v>
      </c>
      <c r="O1983">
        <v>8.1784681790709008</v>
      </c>
      <c r="P1983">
        <v>8.3264073912359695</v>
      </c>
      <c r="Q1983">
        <v>5.81282804418474</v>
      </c>
    </row>
    <row r="1984" spans="1:17">
      <c r="A1984" t="s">
        <v>4853</v>
      </c>
      <c r="B1984" s="16" t="e">
        <v>#N/A</v>
      </c>
      <c r="C1984">
        <v>6.0735929489798099</v>
      </c>
      <c r="D1984">
        <v>5.7057984767895098</v>
      </c>
      <c r="E1984">
        <v>5.4332085476316498</v>
      </c>
      <c r="F1984">
        <v>5.8299906224742504</v>
      </c>
      <c r="G1984">
        <v>5.9320947005070197</v>
      </c>
      <c r="H1984">
        <v>7.0467281908878103</v>
      </c>
      <c r="I1984">
        <v>6.4174232226032499</v>
      </c>
      <c r="J1984">
        <v>6.45247967185911</v>
      </c>
      <c r="K1984">
        <v>5.2559835824799102</v>
      </c>
      <c r="L1984">
        <v>6.4198927805542398</v>
      </c>
      <c r="M1984">
        <v>7.2132831295592199</v>
      </c>
      <c r="N1984">
        <v>6.1443152006371102</v>
      </c>
      <c r="O1984">
        <v>7.1041318853629001</v>
      </c>
      <c r="P1984">
        <v>5.6354911062640802</v>
      </c>
      <c r="Q1984">
        <v>2.8218677180984102</v>
      </c>
    </row>
    <row r="1985" spans="1:17">
      <c r="A1985" t="s">
        <v>4854</v>
      </c>
      <c r="B1985" s="16" t="s">
        <v>4855</v>
      </c>
      <c r="C1985">
        <v>4.5939331348939696</v>
      </c>
      <c r="D1985">
        <v>4.7446882369672698</v>
      </c>
      <c r="E1985">
        <v>4.3035359899866696</v>
      </c>
      <c r="F1985">
        <v>4.5644600677645304</v>
      </c>
      <c r="G1985">
        <v>4.5079198595814196</v>
      </c>
      <c r="H1985">
        <v>5.2785502994810098</v>
      </c>
      <c r="I1985">
        <v>4.8453589192974098</v>
      </c>
      <c r="J1985">
        <v>4.589987956211</v>
      </c>
      <c r="K1985">
        <v>4.5405942945665601</v>
      </c>
      <c r="L1985">
        <v>4.5026429490879796</v>
      </c>
      <c r="M1985">
        <v>4.8272493834176604</v>
      </c>
      <c r="N1985">
        <v>4.5639913292833096</v>
      </c>
      <c r="O1985">
        <v>4.3028205748149997</v>
      </c>
      <c r="P1985">
        <v>5.4607337398470897</v>
      </c>
      <c r="Q1985">
        <v>2.8218677180984102</v>
      </c>
    </row>
    <row r="1986" spans="1:17">
      <c r="A1986" t="s">
        <v>4856</v>
      </c>
      <c r="B1986" s="16" t="e">
        <v>#N/A</v>
      </c>
      <c r="C1986">
        <v>7.1803944689150896</v>
      </c>
      <c r="D1986">
        <v>7.22843587562339</v>
      </c>
      <c r="E1986">
        <v>7.6003564048386103</v>
      </c>
      <c r="F1986">
        <v>6.7477305356992501</v>
      </c>
      <c r="G1986">
        <v>7.2697786914859499</v>
      </c>
      <c r="H1986">
        <v>7.3059489655156602</v>
      </c>
      <c r="I1986">
        <v>7.8839977317883498</v>
      </c>
      <c r="J1986">
        <v>7.2146530946861898</v>
      </c>
      <c r="K1986">
        <v>7.8028350331901102</v>
      </c>
      <c r="L1986">
        <v>7.1940415703855596</v>
      </c>
      <c r="M1986">
        <v>6.9264585261776999</v>
      </c>
      <c r="N1986">
        <v>6.6318301267309199</v>
      </c>
      <c r="O1986">
        <v>7.0160187592410503</v>
      </c>
      <c r="P1986">
        <v>8.1118484258331307</v>
      </c>
      <c r="Q1986">
        <v>5.81282804418474</v>
      </c>
    </row>
    <row r="1987" spans="1:17">
      <c r="A1987" t="s">
        <v>4857</v>
      </c>
      <c r="B1987" s="16" t="e">
        <v>#N/A</v>
      </c>
      <c r="C1987">
        <v>3.5040133865677898</v>
      </c>
      <c r="D1987">
        <v>3.2942621936663499</v>
      </c>
      <c r="E1987">
        <v>2.8218677180984102</v>
      </c>
      <c r="F1987">
        <v>3.4706286095040801</v>
      </c>
      <c r="G1987">
        <v>3.70007344211845</v>
      </c>
      <c r="H1987">
        <v>2.8218677180984102</v>
      </c>
      <c r="I1987">
        <v>3.3100125595866299</v>
      </c>
      <c r="J1987">
        <v>3.2517770676889399</v>
      </c>
      <c r="K1987">
        <v>3.7184612093777498</v>
      </c>
      <c r="L1987">
        <v>3.4877558895723499</v>
      </c>
      <c r="M1987">
        <v>3.23818724324593</v>
      </c>
      <c r="N1987">
        <v>3.31389066967124</v>
      </c>
      <c r="O1987">
        <v>3.5569664057961599</v>
      </c>
      <c r="P1987">
        <v>2.8218677180984102</v>
      </c>
      <c r="Q1987">
        <v>2.8218677180984102</v>
      </c>
    </row>
    <row r="1988" spans="1:17">
      <c r="A1988" t="s">
        <v>4858</v>
      </c>
      <c r="B1988" s="16" t="e">
        <v>#N/A</v>
      </c>
      <c r="C1988">
        <v>4.2964146619915802</v>
      </c>
      <c r="D1988">
        <v>4.3876263279161201</v>
      </c>
      <c r="E1988">
        <v>4.3035359899866696</v>
      </c>
      <c r="F1988">
        <v>3.9277704709105601</v>
      </c>
      <c r="G1988">
        <v>3.9446609719593901</v>
      </c>
      <c r="H1988">
        <v>4.3676565829540399</v>
      </c>
      <c r="I1988">
        <v>4.2360017113942803</v>
      </c>
      <c r="J1988">
        <v>3.93564812262216</v>
      </c>
      <c r="K1988">
        <v>4.3302743077434496</v>
      </c>
      <c r="L1988">
        <v>4.0420260041176004</v>
      </c>
      <c r="M1988">
        <v>4.4556477038402296</v>
      </c>
      <c r="N1988">
        <v>3.9019995236038798</v>
      </c>
      <c r="O1988">
        <v>3.7643275486974099</v>
      </c>
      <c r="P1988">
        <v>4.5271021320563003</v>
      </c>
      <c r="Q1988">
        <v>2.8218677180984102</v>
      </c>
    </row>
    <row r="1989" spans="1:17">
      <c r="A1989" t="s">
        <v>4859</v>
      </c>
      <c r="B1989" s="16" t="e">
        <v>#N/A</v>
      </c>
      <c r="C1989">
        <v>4.8324495657597604</v>
      </c>
      <c r="D1989">
        <v>4.7446882369672698</v>
      </c>
      <c r="E1989">
        <v>5.54791781288802</v>
      </c>
      <c r="F1989">
        <v>4.6121840845566204</v>
      </c>
      <c r="G1989">
        <v>4.8382239915511303</v>
      </c>
      <c r="H1989">
        <v>4.2312229394497098</v>
      </c>
      <c r="I1989">
        <v>5.1197440703333399</v>
      </c>
      <c r="J1989">
        <v>4.3621897727349799</v>
      </c>
      <c r="K1989">
        <v>5.0794887154244499</v>
      </c>
      <c r="L1989">
        <v>4.7901010708768101</v>
      </c>
      <c r="M1989">
        <v>4.4113157068760698</v>
      </c>
      <c r="N1989">
        <v>4.0888472785647796</v>
      </c>
      <c r="O1989">
        <v>4.7717654559956602</v>
      </c>
      <c r="P1989">
        <v>4.2713440848041202</v>
      </c>
      <c r="Q1989">
        <v>6.2843132996066204</v>
      </c>
    </row>
    <row r="1990" spans="1:17">
      <c r="A1990" t="s">
        <v>4860</v>
      </c>
      <c r="B1990" s="16" t="e">
        <v>#N/A</v>
      </c>
      <c r="C1990">
        <v>9.2993465988300308</v>
      </c>
      <c r="D1990">
        <v>9.0508124345013492</v>
      </c>
      <c r="E1990">
        <v>7.6175597172309102</v>
      </c>
      <c r="F1990">
        <v>7.2265640367659802</v>
      </c>
      <c r="G1990">
        <v>8.1911719556340898</v>
      </c>
      <c r="H1990">
        <v>7.0016356944961498</v>
      </c>
      <c r="I1990">
        <v>8.5765704099456794</v>
      </c>
      <c r="J1990">
        <v>6.7791452400924399</v>
      </c>
      <c r="K1990">
        <v>10.0778082023631</v>
      </c>
      <c r="L1990">
        <v>9.3211046604005201</v>
      </c>
      <c r="M1990">
        <v>7.6485843460019902</v>
      </c>
      <c r="N1990">
        <v>8.1147934763126006</v>
      </c>
      <c r="O1990">
        <v>7.5570791178491996</v>
      </c>
      <c r="P1990">
        <v>7.1645898956467198</v>
      </c>
      <c r="Q1990">
        <v>9.1612412986063401</v>
      </c>
    </row>
    <row r="1991" spans="1:17">
      <c r="A1991" t="s">
        <v>4861</v>
      </c>
      <c r="B1991" s="16" t="s">
        <v>4862</v>
      </c>
      <c r="C1991">
        <v>2.8218677180984102</v>
      </c>
      <c r="D1991">
        <v>3.6330127529723502</v>
      </c>
      <c r="E1991">
        <v>2.8218677180984102</v>
      </c>
      <c r="F1991">
        <v>2.8218677180984102</v>
      </c>
      <c r="G1991">
        <v>2.8218677180984102</v>
      </c>
      <c r="H1991">
        <v>3.65660975244205</v>
      </c>
      <c r="I1991">
        <v>3.3100125595866299</v>
      </c>
      <c r="J1991">
        <v>2.8218677180984102</v>
      </c>
      <c r="K1991">
        <v>3.6013796825057902</v>
      </c>
      <c r="L1991">
        <v>2.8218677180984102</v>
      </c>
      <c r="M1991">
        <v>3.23818724324593</v>
      </c>
      <c r="N1991">
        <v>3.79229116939824</v>
      </c>
      <c r="O1991">
        <v>3.24931794675887</v>
      </c>
      <c r="P1991">
        <v>2.8218677180984102</v>
      </c>
      <c r="Q1991">
        <v>2.8218677180984102</v>
      </c>
    </row>
    <row r="1992" spans="1:17">
      <c r="A1992" t="s">
        <v>4863</v>
      </c>
      <c r="B1992" s="16" t="s">
        <v>4864</v>
      </c>
      <c r="C1992">
        <v>7.9177534237750704</v>
      </c>
      <c r="D1992">
        <v>7.9497308477314199</v>
      </c>
      <c r="E1992">
        <v>7.8316753745371797</v>
      </c>
      <c r="F1992">
        <v>7.8122616051964204</v>
      </c>
      <c r="G1992">
        <v>7.8000530865117303</v>
      </c>
      <c r="H1992">
        <v>8.1990400086598108</v>
      </c>
      <c r="I1992">
        <v>8.0885691376079798</v>
      </c>
      <c r="J1992">
        <v>8.0570944783562695</v>
      </c>
      <c r="K1992">
        <v>8.0105213211056299</v>
      </c>
      <c r="L1992">
        <v>7.9661545121457999</v>
      </c>
      <c r="M1992">
        <v>8.1024300500325008</v>
      </c>
      <c r="N1992">
        <v>7.74171880370272</v>
      </c>
      <c r="O1992">
        <v>8.1908767402407392</v>
      </c>
      <c r="P1992">
        <v>8.1233700265902193</v>
      </c>
      <c r="Q1992">
        <v>6.9204191934356096</v>
      </c>
    </row>
    <row r="1993" spans="1:17">
      <c r="A1993" t="s">
        <v>4865</v>
      </c>
      <c r="B1993" s="16" t="e">
        <v>#N/A</v>
      </c>
      <c r="C1993">
        <v>2.8218677180984102</v>
      </c>
      <c r="D1993">
        <v>3.6330127529723502</v>
      </c>
      <c r="E1993">
        <v>2.8218677180984102</v>
      </c>
      <c r="F1993">
        <v>3.2825265482838799</v>
      </c>
      <c r="G1993">
        <v>2.8218677180984102</v>
      </c>
      <c r="H1993">
        <v>2.8218677180984102</v>
      </c>
      <c r="I1993">
        <v>3.3100125595866299</v>
      </c>
      <c r="J1993">
        <v>3.2517770676889399</v>
      </c>
      <c r="K1993">
        <v>3.27554212654834</v>
      </c>
      <c r="L1993">
        <v>3.6339073669181099</v>
      </c>
      <c r="M1993">
        <v>3.5380814202985702</v>
      </c>
      <c r="N1993">
        <v>3.31389066967124</v>
      </c>
      <c r="O1993">
        <v>2.8218677180984102</v>
      </c>
      <c r="P1993">
        <v>2.8218677180984102</v>
      </c>
      <c r="Q1993">
        <v>2.8218677180984102</v>
      </c>
    </row>
    <row r="1994" spans="1:17">
      <c r="A1994" t="s">
        <v>4866</v>
      </c>
      <c r="B1994" s="16" t="s">
        <v>4867</v>
      </c>
      <c r="C1994">
        <v>3.6535616636188299</v>
      </c>
      <c r="D1994">
        <v>4.32650596693877</v>
      </c>
      <c r="E1994">
        <v>3.9618875914207199</v>
      </c>
      <c r="F1994">
        <v>3.8353454241230298</v>
      </c>
      <c r="G1994">
        <v>4.5695203052827997</v>
      </c>
      <c r="H1994">
        <v>4.2312229394497098</v>
      </c>
      <c r="I1994">
        <v>3.9910282299290798</v>
      </c>
      <c r="J1994">
        <v>3.6724961835054399</v>
      </c>
      <c r="K1994">
        <v>4.3865415857412602</v>
      </c>
      <c r="L1994">
        <v>3.7555759297476698</v>
      </c>
      <c r="M1994">
        <v>3.9727288000471899</v>
      </c>
      <c r="N1994">
        <v>4.2465073090516299</v>
      </c>
      <c r="O1994">
        <v>4.3540657995344203</v>
      </c>
      <c r="P1994">
        <v>4.1712528320562896</v>
      </c>
      <c r="Q1994">
        <v>2.8218677180984102</v>
      </c>
    </row>
    <row r="1995" spans="1:17">
      <c r="A1995" t="s">
        <v>4868</v>
      </c>
      <c r="B1995" s="16" t="s">
        <v>4869</v>
      </c>
      <c r="C1995">
        <v>3.6535616636188299</v>
      </c>
      <c r="D1995">
        <v>3.2942621936663499</v>
      </c>
      <c r="E1995">
        <v>3.4028894668404299</v>
      </c>
      <c r="F1995">
        <v>3.4706286095040801</v>
      </c>
      <c r="G1995">
        <v>3.33407035458014</v>
      </c>
      <c r="H1995">
        <v>2.8218677180984102</v>
      </c>
      <c r="I1995">
        <v>2.8218677180984102</v>
      </c>
      <c r="J1995">
        <v>3.2517770676889399</v>
      </c>
      <c r="K1995">
        <v>3.4608708703561399</v>
      </c>
      <c r="L1995">
        <v>3.4877558895723499</v>
      </c>
      <c r="M1995">
        <v>3.9727288000471899</v>
      </c>
      <c r="N1995">
        <v>3.31389066967124</v>
      </c>
      <c r="O1995">
        <v>3.24931794675887</v>
      </c>
      <c r="P1995">
        <v>3.3893867502571098</v>
      </c>
      <c r="Q1995">
        <v>2.8218677180984102</v>
      </c>
    </row>
    <row r="1996" spans="1:17">
      <c r="A1996" t="s">
        <v>4870</v>
      </c>
      <c r="B1996" s="16" t="e">
        <v>#N/A</v>
      </c>
      <c r="C1996">
        <v>4.5401401503132401</v>
      </c>
      <c r="D1996">
        <v>4.4456530885114001</v>
      </c>
      <c r="E1996">
        <v>5.1699772735735099</v>
      </c>
      <c r="F1996">
        <v>4.3517302712450299</v>
      </c>
      <c r="G1996">
        <v>5.1391075523385599</v>
      </c>
      <c r="H1996">
        <v>5.1127774112395503</v>
      </c>
      <c r="I1996">
        <v>4.9700790693176398</v>
      </c>
      <c r="J1996">
        <v>5.8141705221960898</v>
      </c>
      <c r="K1996">
        <v>5.1997021944381299</v>
      </c>
      <c r="L1996">
        <v>5.6645052727704401</v>
      </c>
      <c r="M1996">
        <v>5.1893266725532401</v>
      </c>
      <c r="N1996">
        <v>4.7684260524010602</v>
      </c>
      <c r="O1996">
        <v>4.9681956947275898</v>
      </c>
      <c r="P1996">
        <v>5.3028714561952901</v>
      </c>
      <c r="Q1996">
        <v>2.8218677180984102</v>
      </c>
    </row>
    <row r="1997" spans="1:17">
      <c r="A1997" t="s">
        <v>4871</v>
      </c>
      <c r="B1997" s="16" t="s">
        <v>4872</v>
      </c>
      <c r="C1997">
        <v>5.60114838253069</v>
      </c>
      <c r="D1997">
        <v>5.8293813043846097</v>
      </c>
      <c r="E1997">
        <v>6.2304366762667698</v>
      </c>
      <c r="F1997">
        <v>6.1767486539667296</v>
      </c>
      <c r="G1997">
        <v>5.8658439972155101</v>
      </c>
      <c r="H1997">
        <v>6.5282010284564196</v>
      </c>
      <c r="I1997">
        <v>6.1757623283627199</v>
      </c>
      <c r="J1997">
        <v>6.2499257068907896</v>
      </c>
      <c r="K1997">
        <v>5.92005741833845</v>
      </c>
      <c r="L1997">
        <v>5.8319238793611898</v>
      </c>
      <c r="M1997">
        <v>5.9807945513988896</v>
      </c>
      <c r="N1997">
        <v>6.0003540804802604</v>
      </c>
      <c r="O1997">
        <v>5.9713263387717097</v>
      </c>
      <c r="P1997">
        <v>6.6127103465427499</v>
      </c>
      <c r="Q1997">
        <v>5.81282804418474</v>
      </c>
    </row>
    <row r="1998" spans="1:17">
      <c r="A1998" t="s">
        <v>4873</v>
      </c>
      <c r="B1998" s="16" t="s">
        <v>4874</v>
      </c>
      <c r="C1998">
        <v>7.7168481299159897</v>
      </c>
      <c r="D1998">
        <v>7.8286346676050602</v>
      </c>
      <c r="E1998">
        <v>7.6260848552768703</v>
      </c>
      <c r="F1998">
        <v>7.6596378448912503</v>
      </c>
      <c r="G1998">
        <v>7.34377928768322</v>
      </c>
      <c r="H1998">
        <v>8.5225186418733792</v>
      </c>
      <c r="I1998">
        <v>7.91854998681828</v>
      </c>
      <c r="J1998">
        <v>8.1403602126750503</v>
      </c>
      <c r="K1998">
        <v>7.6791251050583504</v>
      </c>
      <c r="L1998">
        <v>7.6616785142278898</v>
      </c>
      <c r="M1998">
        <v>7.4275725551086502</v>
      </c>
      <c r="N1998">
        <v>7.7639597802696203</v>
      </c>
      <c r="O1998">
        <v>7.5808649429346104</v>
      </c>
      <c r="P1998">
        <v>8.2443761201780408</v>
      </c>
      <c r="Q1998">
        <v>5.09416193408443</v>
      </c>
    </row>
    <row r="1999" spans="1:17">
      <c r="A1999" t="s">
        <v>4875</v>
      </c>
      <c r="B1999" s="16" t="s">
        <v>4876</v>
      </c>
      <c r="C1999">
        <v>7.7974702032345302</v>
      </c>
      <c r="D1999">
        <v>7.8574973468194802</v>
      </c>
      <c r="E1999">
        <v>7.8390252449847297</v>
      </c>
      <c r="F1999">
        <v>7.6228138365519698</v>
      </c>
      <c r="G1999">
        <v>7.4217666447414699</v>
      </c>
      <c r="H1999">
        <v>8.4968182211730205</v>
      </c>
      <c r="I1999">
        <v>8.2979728862773996</v>
      </c>
      <c r="J1999">
        <v>8.0909803821412201</v>
      </c>
      <c r="K1999">
        <v>8.0144630057834298</v>
      </c>
      <c r="L1999">
        <v>7.8170487612557196</v>
      </c>
      <c r="M1999">
        <v>8.0930565064681108</v>
      </c>
      <c r="N1999">
        <v>7.4301215020004001</v>
      </c>
      <c r="O1999">
        <v>7.7414162076995696</v>
      </c>
      <c r="P1999">
        <v>8.3113779670886903</v>
      </c>
      <c r="Q1999">
        <v>5.81282804418474</v>
      </c>
    </row>
    <row r="2000" spans="1:17">
      <c r="A2000" t="s">
        <v>4877</v>
      </c>
      <c r="B2000" s="16" t="e">
        <v>#N/A</v>
      </c>
      <c r="C2000">
        <v>8.5865234826024004</v>
      </c>
      <c r="D2000">
        <v>8.6057710136140209</v>
      </c>
      <c r="E2000">
        <v>8.3153294550461201</v>
      </c>
      <c r="F2000">
        <v>8.2957846638769208</v>
      </c>
      <c r="G2000">
        <v>8.6322459021977007</v>
      </c>
      <c r="H2000">
        <v>7.5254734303798401</v>
      </c>
      <c r="I2000">
        <v>8.4971897360425803</v>
      </c>
      <c r="J2000">
        <v>7.8900500234167499</v>
      </c>
      <c r="K2000">
        <v>8.9175531447069307</v>
      </c>
      <c r="L2000">
        <v>8.6617789707806203</v>
      </c>
      <c r="M2000">
        <v>8.0613634534576892</v>
      </c>
      <c r="N2000">
        <v>7.7749527305307096</v>
      </c>
      <c r="O2000">
        <v>8.1877846028900603</v>
      </c>
      <c r="P2000">
        <v>7.9849592548471104</v>
      </c>
      <c r="Q2000">
        <v>9.9057254354815303</v>
      </c>
    </row>
    <row r="2001" spans="1:17">
      <c r="A2001" t="s">
        <v>4878</v>
      </c>
      <c r="B2001" s="16" t="s">
        <v>4879</v>
      </c>
      <c r="C2001">
        <v>8.1318224785534898</v>
      </c>
      <c r="D2001">
        <v>8.0778717630564305</v>
      </c>
      <c r="E2001">
        <v>6.3388609491737098</v>
      </c>
      <c r="F2001">
        <v>6.6978565227475801</v>
      </c>
      <c r="G2001">
        <v>6.3731052938135697</v>
      </c>
      <c r="H2001">
        <v>7.0467281908878103</v>
      </c>
      <c r="I2001">
        <v>7.7696710398786903</v>
      </c>
      <c r="J2001">
        <v>6.7538939608274298</v>
      </c>
      <c r="K2001">
        <v>8.8286111796920803</v>
      </c>
      <c r="L2001">
        <v>8.7543531575677491</v>
      </c>
      <c r="M2001">
        <v>7.6697686154396996</v>
      </c>
      <c r="N2001">
        <v>7.4780235210135499</v>
      </c>
      <c r="O2001">
        <v>7.0775919508100804</v>
      </c>
      <c r="P2001">
        <v>6.4005945473111199</v>
      </c>
      <c r="Q2001">
        <v>9.4093039143768298</v>
      </c>
    </row>
    <row r="2002" spans="1:17">
      <c r="A2002" t="s">
        <v>4880</v>
      </c>
      <c r="B2002" s="16" t="e">
        <v>#N/A</v>
      </c>
      <c r="C2002">
        <v>4.0706176854441196</v>
      </c>
      <c r="D2002">
        <v>4.3876263279161201</v>
      </c>
      <c r="E2002">
        <v>4.0887687455453801</v>
      </c>
      <c r="F2002">
        <v>4.5644600677645304</v>
      </c>
      <c r="G2002">
        <v>4.4429501088137897</v>
      </c>
      <c r="H2002">
        <v>4.7487521450918901</v>
      </c>
      <c r="I2002">
        <v>4.9700790693176398</v>
      </c>
      <c r="J2002">
        <v>4.3621897727349799</v>
      </c>
      <c r="K2002">
        <v>5.1706501337897404</v>
      </c>
      <c r="L2002">
        <v>4.6061367415952201</v>
      </c>
      <c r="M2002">
        <v>4.4113157068760698</v>
      </c>
      <c r="N2002">
        <v>3.9019995236038798</v>
      </c>
      <c r="O2002">
        <v>4.5388813471664999</v>
      </c>
      <c r="P2002">
        <v>5.4607337398470897</v>
      </c>
      <c r="Q2002">
        <v>2.8218677180984102</v>
      </c>
    </row>
    <row r="2003" spans="1:17">
      <c r="A2003" t="s">
        <v>4881</v>
      </c>
      <c r="B2003" s="16" t="s">
        <v>4882</v>
      </c>
      <c r="C2003">
        <v>3.5040133865677898</v>
      </c>
      <c r="D2003">
        <v>3.2942621936663499</v>
      </c>
      <c r="E2003">
        <v>7.2270040238899798</v>
      </c>
      <c r="F2003">
        <v>6.24811637945347</v>
      </c>
      <c r="G2003">
        <v>5.6978436807120003</v>
      </c>
      <c r="H2003">
        <v>3.50653555504317</v>
      </c>
      <c r="I2003">
        <v>2.8218677180984102</v>
      </c>
      <c r="J2003">
        <v>8.0741370537006194</v>
      </c>
      <c r="K2003">
        <v>2.8218677180984102</v>
      </c>
      <c r="L2003">
        <v>3.4877558895723499</v>
      </c>
      <c r="M2003">
        <v>3.5380814202985702</v>
      </c>
      <c r="N2003">
        <v>2.8218677180984102</v>
      </c>
      <c r="O2003">
        <v>3.9295289699043701</v>
      </c>
      <c r="P2003">
        <v>4.2713440848041202</v>
      </c>
      <c r="Q2003">
        <v>2.8218677180984102</v>
      </c>
    </row>
    <row r="2004" spans="1:17">
      <c r="A2004" t="s">
        <v>4883</v>
      </c>
      <c r="B2004" s="16" t="e">
        <v>#N/A</v>
      </c>
      <c r="C2004">
        <v>4.2263167103073602</v>
      </c>
      <c r="D2004">
        <v>4.5537481491643197</v>
      </c>
      <c r="E2004">
        <v>4.0887687455453801</v>
      </c>
      <c r="F2004">
        <v>4.4629136307985604</v>
      </c>
      <c r="G2004">
        <v>4.37414671474383</v>
      </c>
      <c r="H2004">
        <v>4.8818202206169596</v>
      </c>
      <c r="I2004">
        <v>4.8453589192974098</v>
      </c>
      <c r="J2004">
        <v>4.589987956211</v>
      </c>
      <c r="K2004">
        <v>4.3302743077434496</v>
      </c>
      <c r="L2004">
        <v>5.0240271819925297</v>
      </c>
      <c r="M2004">
        <v>5.0881524599701597</v>
      </c>
      <c r="N2004">
        <v>5.4503318971003596</v>
      </c>
      <c r="O2004">
        <v>4.3028205748149997</v>
      </c>
      <c r="P2004">
        <v>4.3630835021106398</v>
      </c>
      <c r="Q2004">
        <v>2.8218677180984102</v>
      </c>
    </row>
    <row r="2005" spans="1:17">
      <c r="A2005" t="s">
        <v>4884</v>
      </c>
      <c r="B2005" s="16" t="s">
        <v>4885</v>
      </c>
      <c r="C2005">
        <v>4.99547094075474</v>
      </c>
      <c r="D2005">
        <v>4.7881665373273803</v>
      </c>
      <c r="E2005">
        <v>4.4833795521924502</v>
      </c>
      <c r="F2005">
        <v>4.9752349446537503</v>
      </c>
      <c r="G2005">
        <v>4.88571169002517</v>
      </c>
      <c r="H2005">
        <v>4.5459386428609303</v>
      </c>
      <c r="I2005">
        <v>5.1197440703333399</v>
      </c>
      <c r="J2005">
        <v>4.6702235480772103</v>
      </c>
      <c r="K2005">
        <v>5.2281375793192604</v>
      </c>
      <c r="L2005">
        <v>5.2528230808998897</v>
      </c>
      <c r="M2005">
        <v>5.0068521030490203</v>
      </c>
      <c r="N2005">
        <v>4.8593448344507699</v>
      </c>
      <c r="O2005">
        <v>4.9059949059252101</v>
      </c>
      <c r="P2005">
        <v>4.9722592042386102</v>
      </c>
      <c r="Q2005">
        <v>6.6375058506955904</v>
      </c>
    </row>
    <row r="2006" spans="1:17">
      <c r="A2006" t="s">
        <v>4886</v>
      </c>
      <c r="B2006" s="16" t="s">
        <v>4887</v>
      </c>
      <c r="C2006">
        <v>5.4183879182099801</v>
      </c>
      <c r="D2006">
        <v>5.8682600105642297</v>
      </c>
      <c r="E2006">
        <v>5.54791781288802</v>
      </c>
      <c r="F2006">
        <v>5.2299338168464997</v>
      </c>
      <c r="G2006">
        <v>4.975741795846</v>
      </c>
      <c r="H2006">
        <v>6.3373802611413304</v>
      </c>
      <c r="I2006">
        <v>5.7570104949229499</v>
      </c>
      <c r="J2006">
        <v>5.7116194873258799</v>
      </c>
      <c r="K2006">
        <v>5.9029236462359096</v>
      </c>
      <c r="L2006">
        <v>5.5241990976608299</v>
      </c>
      <c r="M2006">
        <v>5.7900959904734401</v>
      </c>
      <c r="N2006">
        <v>5.8399741889468402</v>
      </c>
      <c r="O2006">
        <v>5.7510187021614403</v>
      </c>
      <c r="P2006">
        <v>6.3619539041930198</v>
      </c>
      <c r="Q2006">
        <v>5.81282804418474</v>
      </c>
    </row>
    <row r="2007" spans="1:17">
      <c r="A2007" t="s">
        <v>4888</v>
      </c>
      <c r="B2007" s="16" t="s">
        <v>4889</v>
      </c>
      <c r="C2007">
        <v>8.7680704526648796</v>
      </c>
      <c r="D2007">
        <v>8.8309226177373397</v>
      </c>
      <c r="E2007">
        <v>8.6809092688620506</v>
      </c>
      <c r="F2007">
        <v>8.5879885611897908</v>
      </c>
      <c r="G2007">
        <v>8.8506829170582204</v>
      </c>
      <c r="H2007">
        <v>9.3081083760939691</v>
      </c>
      <c r="I2007">
        <v>9.0929666251058805</v>
      </c>
      <c r="J2007">
        <v>8.8533064851950307</v>
      </c>
      <c r="K2007">
        <v>9.1249053723972295</v>
      </c>
      <c r="L2007">
        <v>8.9233781247615394</v>
      </c>
      <c r="M2007">
        <v>9.0267167072204995</v>
      </c>
      <c r="N2007">
        <v>8.8763069156626102</v>
      </c>
      <c r="O2007">
        <v>9.1112111095960397</v>
      </c>
      <c r="P2007">
        <v>9.1559287361594297</v>
      </c>
      <c r="Q2007">
        <v>9.1060647157263492</v>
      </c>
    </row>
    <row r="2008" spans="1:17">
      <c r="A2008" t="s">
        <v>4890</v>
      </c>
      <c r="B2008" s="16" t="s">
        <v>4891</v>
      </c>
      <c r="C2008">
        <v>6.7094894782855796</v>
      </c>
      <c r="D2008">
        <v>6.91663908632923</v>
      </c>
      <c r="E2008">
        <v>6.4200101908932998</v>
      </c>
      <c r="F2008">
        <v>6.2057286057546701</v>
      </c>
      <c r="G2008">
        <v>6.7460963501903599</v>
      </c>
      <c r="H2008">
        <v>7.0731185789130802</v>
      </c>
      <c r="I2008">
        <v>7.0018738474900601</v>
      </c>
      <c r="J2008">
        <v>6.4313468883680898</v>
      </c>
      <c r="K2008">
        <v>6.6891680289055202</v>
      </c>
      <c r="L2008">
        <v>6.8149731723956597</v>
      </c>
      <c r="M2008">
        <v>6.6382249284374799</v>
      </c>
      <c r="N2008">
        <v>6.6196358801292998</v>
      </c>
      <c r="O2008">
        <v>6.7049498293490304</v>
      </c>
      <c r="P2008">
        <v>7.1757190377558198</v>
      </c>
      <c r="Q2008">
        <v>5.09416193408443</v>
      </c>
    </row>
    <row r="2009" spans="1:17">
      <c r="A2009" t="s">
        <v>4892</v>
      </c>
      <c r="B2009" s="16" t="e">
        <v>#N/A</v>
      </c>
      <c r="C2009">
        <v>4.4246742892055497</v>
      </c>
      <c r="D2009">
        <v>4.4456530885114001</v>
      </c>
      <c r="E2009">
        <v>4.4833795521924502</v>
      </c>
      <c r="F2009">
        <v>4.8265290176055897</v>
      </c>
      <c r="G2009">
        <v>4.5079198595814196</v>
      </c>
      <c r="H2009">
        <v>5.0023896186610397</v>
      </c>
      <c r="I2009">
        <v>3.9910282299290798</v>
      </c>
      <c r="J2009">
        <v>4.7816009704995297</v>
      </c>
      <c r="K2009">
        <v>4.2710437260841099</v>
      </c>
      <c r="L2009">
        <v>4.4473184955329197</v>
      </c>
      <c r="M2009">
        <v>4.6180354178513197</v>
      </c>
      <c r="N2009">
        <v>4.0888472785647796</v>
      </c>
      <c r="O2009">
        <v>4.5809011873356402</v>
      </c>
      <c r="P2009">
        <v>4.4479700090536403</v>
      </c>
      <c r="Q2009">
        <v>5.09416193408443</v>
      </c>
    </row>
    <row r="2010" spans="1:17">
      <c r="A2010" t="s">
        <v>4893</v>
      </c>
      <c r="B2010" s="16" t="s">
        <v>4894</v>
      </c>
      <c r="C2010">
        <v>3.3064422771203601</v>
      </c>
      <c r="D2010">
        <v>2.8218677180984102</v>
      </c>
      <c r="E2010">
        <v>3.4028894668404299</v>
      </c>
      <c r="F2010">
        <v>2.8218677180984102</v>
      </c>
      <c r="G2010">
        <v>3.33407035458014</v>
      </c>
      <c r="H2010">
        <v>2.8218677180984102</v>
      </c>
      <c r="I2010">
        <v>3.3100125595866299</v>
      </c>
      <c r="J2010">
        <v>2.8218677180984102</v>
      </c>
      <c r="K2010">
        <v>3.6013796825057902</v>
      </c>
      <c r="L2010">
        <v>3.29479214013883</v>
      </c>
      <c r="M2010">
        <v>3.23818724324593</v>
      </c>
      <c r="N2010">
        <v>2.8218677180984102</v>
      </c>
      <c r="O2010">
        <v>3.42420286852819</v>
      </c>
      <c r="P2010">
        <v>2.8218677180984102</v>
      </c>
      <c r="Q2010">
        <v>2.8218677180984102</v>
      </c>
    </row>
    <row r="2011" spans="1:17">
      <c r="A2011" t="s">
        <v>4895</v>
      </c>
      <c r="B2011" s="16" t="e">
        <v>#N/A</v>
      </c>
      <c r="C2011">
        <v>4.4246742892055497</v>
      </c>
      <c r="D2011">
        <v>4.5537481491643197</v>
      </c>
      <c r="E2011">
        <v>4.5638886729124497</v>
      </c>
      <c r="F2011">
        <v>3.8353454241230298</v>
      </c>
      <c r="G2011">
        <v>4.37414671474383</v>
      </c>
      <c r="H2011">
        <v>2.8218677180984102</v>
      </c>
      <c r="I2011">
        <v>4.3728229044696096</v>
      </c>
      <c r="J2011">
        <v>3.4276433730071201</v>
      </c>
      <c r="K2011">
        <v>4.5878024687201</v>
      </c>
      <c r="L2011">
        <v>4.7015176725495298</v>
      </c>
      <c r="M2011">
        <v>4.1590575299716699</v>
      </c>
      <c r="N2011">
        <v>3.99991931403749</v>
      </c>
      <c r="O2011">
        <v>4.2491040476565001</v>
      </c>
      <c r="P2011">
        <v>4.0606668341819496</v>
      </c>
      <c r="Q2011">
        <v>5.81282804418474</v>
      </c>
    </row>
    <row r="2012" spans="1:17">
      <c r="A2012" t="s">
        <v>4896</v>
      </c>
      <c r="B2012" s="16" t="s">
        <v>4897</v>
      </c>
      <c r="C2012">
        <v>5.7183074214133596</v>
      </c>
      <c r="D2012">
        <v>5.8489556220091004</v>
      </c>
      <c r="E2012">
        <v>6.8580293081962402</v>
      </c>
      <c r="F2012">
        <v>6.3160633938475401</v>
      </c>
      <c r="G2012">
        <v>6.2408034171745701</v>
      </c>
      <c r="H2012">
        <v>4.8818202206169596</v>
      </c>
      <c r="I2012">
        <v>6.4584923515581396</v>
      </c>
      <c r="J2012">
        <v>6.3321612259970097</v>
      </c>
      <c r="K2012">
        <v>6.3685126514067996</v>
      </c>
      <c r="L2012">
        <v>6.29773653830798</v>
      </c>
      <c r="M2012">
        <v>5.2371779022953104</v>
      </c>
      <c r="N2012">
        <v>5.7747602614263602</v>
      </c>
      <c r="O2012">
        <v>5.4473703770443702</v>
      </c>
      <c r="P2012">
        <v>5.1710851092644097</v>
      </c>
      <c r="Q2012">
        <v>7.9670857749043096</v>
      </c>
    </row>
    <row r="2013" spans="1:17">
      <c r="A2013" t="s">
        <v>4898</v>
      </c>
      <c r="B2013" s="16" t="s">
        <v>4899</v>
      </c>
      <c r="C2013">
        <v>3.7779852140208301</v>
      </c>
      <c r="D2013">
        <v>4.2618677800425697</v>
      </c>
      <c r="E2013">
        <v>4.3035359899866696</v>
      </c>
      <c r="F2013">
        <v>3.2825265482838799</v>
      </c>
      <c r="G2013">
        <v>4.37414671474383</v>
      </c>
      <c r="H2013">
        <v>4.5998748125578501</v>
      </c>
      <c r="I2013">
        <v>4.4354937019020104</v>
      </c>
      <c r="J2013">
        <v>3.8565114723405598</v>
      </c>
      <c r="K2013">
        <v>4.3302743077434496</v>
      </c>
      <c r="L2013">
        <v>3.9560512465587201</v>
      </c>
      <c r="M2013">
        <v>4.10067942601317</v>
      </c>
      <c r="N2013">
        <v>3.99991931403749</v>
      </c>
      <c r="O2013">
        <v>4.3028205748149997</v>
      </c>
      <c r="P2013">
        <v>4.1712528320562896</v>
      </c>
      <c r="Q2013">
        <v>2.8218677180984102</v>
      </c>
    </row>
    <row r="2014" spans="1:17">
      <c r="A2014" t="s">
        <v>4900</v>
      </c>
      <c r="B2014" s="16" t="s">
        <v>4901</v>
      </c>
      <c r="C2014">
        <v>3.3064422771203601</v>
      </c>
      <c r="D2014">
        <v>3.2942621936663499</v>
      </c>
      <c r="E2014">
        <v>3.4028894668404299</v>
      </c>
      <c r="F2014">
        <v>2.8218677180984102</v>
      </c>
      <c r="G2014">
        <v>3.33407035458014</v>
      </c>
      <c r="H2014">
        <v>2.8218677180984102</v>
      </c>
      <c r="I2014">
        <v>3.5089935751222501</v>
      </c>
      <c r="J2014">
        <v>3.5611359966351301</v>
      </c>
      <c r="K2014">
        <v>3.27554212654834</v>
      </c>
      <c r="L2014">
        <v>3.9560512465587201</v>
      </c>
      <c r="M2014">
        <v>3.5380814202985702</v>
      </c>
      <c r="N2014">
        <v>3.6661147186140499</v>
      </c>
      <c r="O2014">
        <v>3.42420286852819</v>
      </c>
      <c r="P2014">
        <v>3.7927642367557501</v>
      </c>
      <c r="Q2014">
        <v>2.8218677180984102</v>
      </c>
    </row>
    <row r="2015" spans="1:17">
      <c r="A2015" t="s">
        <v>4902</v>
      </c>
      <c r="B2015" s="16" t="s">
        <v>4903</v>
      </c>
      <c r="C2015">
        <v>5.3319193517173096</v>
      </c>
      <c r="D2015">
        <v>5.1247703439315302</v>
      </c>
      <c r="E2015">
        <v>5.9302896994145904</v>
      </c>
      <c r="F2015">
        <v>5.4684342013596101</v>
      </c>
      <c r="G2015">
        <v>5.7231188017169998</v>
      </c>
      <c r="H2015">
        <v>3.8900437060628099</v>
      </c>
      <c r="I2015">
        <v>5.1886752257753797</v>
      </c>
      <c r="J2015">
        <v>5.0952978149830299</v>
      </c>
      <c r="K2015">
        <v>5.2559835824799102</v>
      </c>
      <c r="L2015">
        <v>4.9123550275731303</v>
      </c>
      <c r="M2015">
        <v>5.1141768100933502</v>
      </c>
      <c r="N2015">
        <v>5.3928688873847097</v>
      </c>
      <c r="O2015">
        <v>5.3368598019304798</v>
      </c>
      <c r="P2015">
        <v>4.4479700090536403</v>
      </c>
      <c r="Q2015">
        <v>7.5369478347710803</v>
      </c>
    </row>
    <row r="2016" spans="1:17">
      <c r="A2016" t="s">
        <v>4904</v>
      </c>
      <c r="B2016" s="16" t="e">
        <v>#N/A</v>
      </c>
      <c r="C2016">
        <v>6.5315893522846098</v>
      </c>
      <c r="D2016">
        <v>6.5884315520733496</v>
      </c>
      <c r="E2016">
        <v>6.3388609491737098</v>
      </c>
      <c r="F2016">
        <v>5.6923218518529799</v>
      </c>
      <c r="G2016">
        <v>6.6583558505855196</v>
      </c>
      <c r="H2016">
        <v>6.09974100485673</v>
      </c>
      <c r="I2016">
        <v>6.7393082626033101</v>
      </c>
      <c r="J2016">
        <v>6.6390053099304902</v>
      </c>
      <c r="K2016">
        <v>6.7662737405155697</v>
      </c>
      <c r="L2016">
        <v>6.32580422898618</v>
      </c>
      <c r="M2016">
        <v>6.3940755381791998</v>
      </c>
      <c r="N2016">
        <v>5.7747602614263602</v>
      </c>
      <c r="O2016">
        <v>6.3181900026850499</v>
      </c>
      <c r="P2016">
        <v>7.3029469869286503</v>
      </c>
      <c r="Q2016">
        <v>6.2843132996066204</v>
      </c>
    </row>
    <row r="2017" spans="1:17">
      <c r="A2017" t="s">
        <v>4905</v>
      </c>
      <c r="B2017" s="16" t="s">
        <v>4906</v>
      </c>
      <c r="C2017">
        <v>8.6164409372617996</v>
      </c>
      <c r="D2017">
        <v>8.3078102977405095</v>
      </c>
      <c r="E2017">
        <v>8.7409534762686292</v>
      </c>
      <c r="F2017">
        <v>8.1919480179008595</v>
      </c>
      <c r="G2017">
        <v>8.3349942738843694</v>
      </c>
      <c r="H2017">
        <v>5.7039026048571104</v>
      </c>
      <c r="I2017">
        <v>7.4899686281158102</v>
      </c>
      <c r="J2017">
        <v>7.5237274800045304</v>
      </c>
      <c r="K2017">
        <v>8.7692270599260205</v>
      </c>
      <c r="L2017">
        <v>8.7337112550852805</v>
      </c>
      <c r="M2017">
        <v>8.0223878819767105</v>
      </c>
      <c r="N2017">
        <v>8.0117253156414492</v>
      </c>
      <c r="O2017">
        <v>7.8896564179482498</v>
      </c>
      <c r="P2017">
        <v>5.7906458868778401</v>
      </c>
      <c r="Q2017">
        <v>10.2234215656334</v>
      </c>
    </row>
    <row r="2018" spans="1:17">
      <c r="A2018" t="s">
        <v>4907</v>
      </c>
      <c r="B2018" s="16" t="s">
        <v>4908</v>
      </c>
      <c r="C2018">
        <v>2.8218677180984102</v>
      </c>
      <c r="D2018">
        <v>3.6330127529723502</v>
      </c>
      <c r="E2018">
        <v>3.4028894668404299</v>
      </c>
      <c r="F2018">
        <v>3.8353454241230298</v>
      </c>
      <c r="G2018">
        <v>3.5425260543824399</v>
      </c>
      <c r="H2018">
        <v>3.50653555504317</v>
      </c>
      <c r="I2018">
        <v>3.7848446501428201</v>
      </c>
      <c r="J2018">
        <v>3.2517770676889399</v>
      </c>
      <c r="K2018">
        <v>3.6013796825057902</v>
      </c>
      <c r="L2018">
        <v>3.6339073669181099</v>
      </c>
      <c r="M2018">
        <v>3.5380814202985702</v>
      </c>
      <c r="N2018">
        <v>4.2465073090516299</v>
      </c>
      <c r="O2018">
        <v>4.1329497517715001</v>
      </c>
      <c r="P2018">
        <v>3.9363215208704698</v>
      </c>
      <c r="Q2018">
        <v>2.8218677180984102</v>
      </c>
    </row>
    <row r="2019" spans="1:17">
      <c r="A2019" t="s">
        <v>4909</v>
      </c>
      <c r="B2019" s="16" t="s">
        <v>4910</v>
      </c>
      <c r="C2019">
        <v>4.5401401503132401</v>
      </c>
      <c r="D2019">
        <v>4.6996493033489397</v>
      </c>
      <c r="E2019">
        <v>5.72015689123982</v>
      </c>
      <c r="F2019">
        <v>5.7128413575868704</v>
      </c>
      <c r="G2019">
        <v>6.1513734454629896</v>
      </c>
      <c r="H2019">
        <v>4.1560374762891303</v>
      </c>
      <c r="I2019">
        <v>4.16059535596606</v>
      </c>
      <c r="J2019">
        <v>5.1764314620679004</v>
      </c>
      <c r="K2019">
        <v>4.8383826859307302</v>
      </c>
      <c r="L2019">
        <v>5.4220334780197001</v>
      </c>
      <c r="M2019">
        <v>5.9248301634926097</v>
      </c>
      <c r="N2019">
        <v>6.4645463931653504</v>
      </c>
      <c r="O2019">
        <v>5.9418950995471</v>
      </c>
      <c r="P2019">
        <v>3.9363215208704698</v>
      </c>
      <c r="Q2019">
        <v>7.3593062614465703</v>
      </c>
    </row>
    <row r="2020" spans="1:17">
      <c r="A2020" t="s">
        <v>4911</v>
      </c>
      <c r="B2020" s="16" t="s">
        <v>4912</v>
      </c>
      <c r="C2020">
        <v>6.8374094073843299</v>
      </c>
      <c r="D2020">
        <v>6.8981899443675996</v>
      </c>
      <c r="E2020">
        <v>6.8867602326164601</v>
      </c>
      <c r="F2020">
        <v>6.7574999540373799</v>
      </c>
      <c r="G2020">
        <v>6.8401930945985701</v>
      </c>
      <c r="H2020">
        <v>7.3640517828905097</v>
      </c>
      <c r="I2020">
        <v>7.2549965839237496</v>
      </c>
      <c r="J2020">
        <v>7.1645270503343896</v>
      </c>
      <c r="K2020">
        <v>6.4874077146131803</v>
      </c>
      <c r="L2020">
        <v>7.0169966288756003</v>
      </c>
      <c r="M2020">
        <v>6.8907371541918403</v>
      </c>
      <c r="N2020">
        <v>6.3509010238258501</v>
      </c>
      <c r="O2020">
        <v>7.0090112325606002</v>
      </c>
      <c r="P2020">
        <v>7.2301065543756904</v>
      </c>
      <c r="Q2020">
        <v>5.09416193408443</v>
      </c>
    </row>
    <row r="2021" spans="1:17">
      <c r="A2021" t="s">
        <v>4913</v>
      </c>
      <c r="B2021" s="16" t="s">
        <v>4914</v>
      </c>
      <c r="C2021">
        <v>7.1561059378845204</v>
      </c>
      <c r="D2021">
        <v>7.1292085763975397</v>
      </c>
      <c r="E2021">
        <v>7.0606604978116003</v>
      </c>
      <c r="F2021">
        <v>7.1397608819965903</v>
      </c>
      <c r="G2021">
        <v>6.8172425418901597</v>
      </c>
      <c r="H2021">
        <v>7.8590183406468102</v>
      </c>
      <c r="I2021">
        <v>7.1754804263673897</v>
      </c>
      <c r="J2021">
        <v>7.51875260452384</v>
      </c>
      <c r="K2021">
        <v>7.24783644590336</v>
      </c>
      <c r="L2021">
        <v>7.23140621275585</v>
      </c>
      <c r="M2021">
        <v>7.2864912098269699</v>
      </c>
      <c r="N2021">
        <v>7.0499926248065101</v>
      </c>
      <c r="O2021">
        <v>7.2947000324704296</v>
      </c>
      <c r="P2021">
        <v>7.6683273741469904</v>
      </c>
      <c r="Q2021">
        <v>5.09416193408443</v>
      </c>
    </row>
    <row r="2022" spans="1:17">
      <c r="A2022" t="s">
        <v>4915</v>
      </c>
      <c r="B2022" s="16" t="s">
        <v>4916</v>
      </c>
      <c r="C2022">
        <v>6.3713344368982199</v>
      </c>
      <c r="D2022">
        <v>6.3230695120548104</v>
      </c>
      <c r="E2022">
        <v>5.9578922475209</v>
      </c>
      <c r="F2022">
        <v>6.54816874345443</v>
      </c>
      <c r="G2022">
        <v>6.7338868879057099</v>
      </c>
      <c r="H2022">
        <v>6.8264387222609599</v>
      </c>
      <c r="I2022">
        <v>6.8765996201399204</v>
      </c>
      <c r="J2022">
        <v>6.4629296012030801</v>
      </c>
      <c r="K2022">
        <v>6.8214924250388096</v>
      </c>
      <c r="L2022">
        <v>6.5323868826406404</v>
      </c>
      <c r="M2022">
        <v>6.6032779300687601</v>
      </c>
      <c r="N2022">
        <v>6.0560748478416198</v>
      </c>
      <c r="O2022">
        <v>6.7136100814351396</v>
      </c>
      <c r="P2022">
        <v>7.1757190377558198</v>
      </c>
      <c r="Q2022">
        <v>2.8218677180984102</v>
      </c>
    </row>
    <row r="2023" spans="1:17">
      <c r="A2023" t="s">
        <v>4917</v>
      </c>
      <c r="B2023" s="16" t="s">
        <v>4918</v>
      </c>
      <c r="C2023">
        <v>5.7625387775367001</v>
      </c>
      <c r="D2023">
        <v>5.2202186721532398</v>
      </c>
      <c r="E2023">
        <v>5.54791781288802</v>
      </c>
      <c r="F2023">
        <v>5.8669547222798002</v>
      </c>
      <c r="G2023">
        <v>5.35182564159728</v>
      </c>
      <c r="H2023">
        <v>5.2146805303532302</v>
      </c>
      <c r="I2023">
        <v>5.3764905083530996</v>
      </c>
      <c r="J2023">
        <v>5.6573646507857704</v>
      </c>
      <c r="K2023">
        <v>5.0150269178089699</v>
      </c>
      <c r="L2023">
        <v>4.9506536519942301</v>
      </c>
      <c r="M2023">
        <v>4.9497083792204704</v>
      </c>
      <c r="N2023">
        <v>5.5842645045438202</v>
      </c>
      <c r="O2023">
        <v>5.4259727888002303</v>
      </c>
      <c r="P2023">
        <v>5.2164652043888102</v>
      </c>
      <c r="Q2023">
        <v>6.2843132996066204</v>
      </c>
    </row>
    <row r="2024" spans="1:17">
      <c r="A2024" t="s">
        <v>4919</v>
      </c>
      <c r="B2024" s="16" t="s">
        <v>4920</v>
      </c>
      <c r="C2024">
        <v>9.0742927375118807</v>
      </c>
      <c r="D2024">
        <v>9.1454493808978601</v>
      </c>
      <c r="E2024">
        <v>8.6809092688620506</v>
      </c>
      <c r="F2024">
        <v>8.6415170816431406</v>
      </c>
      <c r="G2024">
        <v>8.9247585304402293</v>
      </c>
      <c r="H2024">
        <v>8.5383518071447799</v>
      </c>
      <c r="I2024">
        <v>8.7914383510798402</v>
      </c>
      <c r="J2024">
        <v>8.5898697895973299</v>
      </c>
      <c r="K2024">
        <v>9.1890507037729794</v>
      </c>
      <c r="L2024">
        <v>8.7897803567654798</v>
      </c>
      <c r="M2024">
        <v>8.7450237383406098</v>
      </c>
      <c r="N2024">
        <v>8.5029389929290993</v>
      </c>
      <c r="O2024">
        <v>8.7285907000497005</v>
      </c>
      <c r="P2024">
        <v>8.9121585051130907</v>
      </c>
      <c r="Q2024">
        <v>8.6462459446333604</v>
      </c>
    </row>
    <row r="2025" spans="1:17">
      <c r="A2025" t="s">
        <v>4921</v>
      </c>
      <c r="B2025" s="16" t="s">
        <v>4922</v>
      </c>
      <c r="C2025">
        <v>10.8106359809405</v>
      </c>
      <c r="D2025">
        <v>10.767178881105099</v>
      </c>
      <c r="E2025">
        <v>10.3440119837975</v>
      </c>
      <c r="F2025">
        <v>10.1524298570199</v>
      </c>
      <c r="G2025">
        <v>10.5131943379559</v>
      </c>
      <c r="H2025">
        <v>9.9561360888843904</v>
      </c>
      <c r="I2025">
        <v>11.0510756363061</v>
      </c>
      <c r="J2025">
        <v>9.77931986356114</v>
      </c>
      <c r="K2025">
        <v>10.972430545817099</v>
      </c>
      <c r="L2025">
        <v>11.047275220952599</v>
      </c>
      <c r="M2025">
        <v>10.2873770193314</v>
      </c>
      <c r="N2025">
        <v>9.8073287573868999</v>
      </c>
      <c r="O2025">
        <v>10.6989720107292</v>
      </c>
      <c r="P2025">
        <v>10.1662069175322</v>
      </c>
      <c r="Q2025">
        <v>11.0638488631648</v>
      </c>
    </row>
    <row r="2026" spans="1:17">
      <c r="A2026" t="s">
        <v>4923</v>
      </c>
      <c r="B2026" s="16" t="e">
        <v>#N/A</v>
      </c>
      <c r="C2026">
        <v>3.7779852140208301</v>
      </c>
      <c r="D2026">
        <v>3.9548310731697001</v>
      </c>
      <c r="E2026">
        <v>4.3035359899866696</v>
      </c>
      <c r="F2026">
        <v>4.4629136307985604</v>
      </c>
      <c r="G2026">
        <v>4.1380367534927496</v>
      </c>
      <c r="H2026">
        <v>4.3676565829540399</v>
      </c>
      <c r="I2026">
        <v>3.8937805799913501</v>
      </c>
      <c r="J2026">
        <v>4.0085972383706396</v>
      </c>
      <c r="K2026">
        <v>4.2710437260841099</v>
      </c>
      <c r="L2026">
        <v>4.1946255460110002</v>
      </c>
      <c r="M2026">
        <v>3.9727288000471899</v>
      </c>
      <c r="N2026">
        <v>3.99991931403749</v>
      </c>
      <c r="O2026">
        <v>3.6677309644704801</v>
      </c>
      <c r="P2026">
        <v>2.8218677180984102</v>
      </c>
      <c r="Q2026">
        <v>2.8218677180984102</v>
      </c>
    </row>
    <row r="2027" spans="1:17">
      <c r="A2027" t="s">
        <v>4924</v>
      </c>
      <c r="B2027" s="16" t="s">
        <v>4925</v>
      </c>
      <c r="C2027">
        <v>5.3901707160280399</v>
      </c>
      <c r="D2027">
        <v>5.1891537613714398</v>
      </c>
      <c r="E2027">
        <v>5.6194037323530299</v>
      </c>
      <c r="F2027">
        <v>5.6288788852098</v>
      </c>
      <c r="G2027">
        <v>5.5066995363042803</v>
      </c>
      <c r="H2027">
        <v>4.5459386428609303</v>
      </c>
      <c r="I2027">
        <v>5.0838905074171503</v>
      </c>
      <c r="J2027">
        <v>5.50134261607041</v>
      </c>
      <c r="K2027">
        <v>5.4119964088208299</v>
      </c>
      <c r="L2027">
        <v>5.2224425229396996</v>
      </c>
      <c r="M2027">
        <v>5.3713152984476196</v>
      </c>
      <c r="N2027">
        <v>5.4503318971003596</v>
      </c>
      <c r="O2027">
        <v>5.3136379649428402</v>
      </c>
      <c r="P2027">
        <v>4.4479700090536403</v>
      </c>
      <c r="Q2027">
        <v>7.3593062614465703</v>
      </c>
    </row>
    <row r="2028" spans="1:17">
      <c r="A2028" t="s">
        <v>4926</v>
      </c>
      <c r="B2028" s="16" t="s">
        <v>4927</v>
      </c>
      <c r="C2028">
        <v>4.2964146619915802</v>
      </c>
      <c r="D2028">
        <v>4.2618677800425697</v>
      </c>
      <c r="E2028">
        <v>4.7104489803388701</v>
      </c>
      <c r="F2028">
        <v>4.1611154638698196</v>
      </c>
      <c r="G2028">
        <v>4.88571169002517</v>
      </c>
      <c r="H2028">
        <v>4.1560374762891303</v>
      </c>
      <c r="I2028">
        <v>3.6595800418069002</v>
      </c>
      <c r="J2028">
        <v>3.93564812262216</v>
      </c>
      <c r="K2028">
        <v>4.1419680287536398</v>
      </c>
      <c r="L2028">
        <v>4.4473184955329197</v>
      </c>
      <c r="M2028">
        <v>4.10067942601317</v>
      </c>
      <c r="N2028">
        <v>4.2465073090516299</v>
      </c>
      <c r="O2028">
        <v>4.0021176285150997</v>
      </c>
      <c r="P2028">
        <v>4.2713440848041202</v>
      </c>
      <c r="Q2028">
        <v>2.8218677180984102</v>
      </c>
    </row>
    <row r="2029" spans="1:17">
      <c r="A2029" t="s">
        <v>4928</v>
      </c>
      <c r="B2029" s="16" t="s">
        <v>4929</v>
      </c>
      <c r="C2029">
        <v>10.4098614519317</v>
      </c>
      <c r="D2029">
        <v>10.2062028688424</v>
      </c>
      <c r="E2029">
        <v>11.4095217153015</v>
      </c>
      <c r="F2029">
        <v>10.568999946623199</v>
      </c>
      <c r="G2029">
        <v>11.130788938606401</v>
      </c>
      <c r="H2029">
        <v>9.3099538771494501</v>
      </c>
      <c r="I2029">
        <v>10.375300987998701</v>
      </c>
      <c r="J2029">
        <v>10.9563655393081</v>
      </c>
      <c r="K2029">
        <v>10.446234250305899</v>
      </c>
      <c r="L2029">
        <v>10.6990254113757</v>
      </c>
      <c r="M2029">
        <v>10.6772588378096</v>
      </c>
      <c r="N2029">
        <v>10.7219995888473</v>
      </c>
      <c r="O2029">
        <v>10.913394140895701</v>
      </c>
      <c r="P2029">
        <v>9.8672904112963504</v>
      </c>
      <c r="Q2029">
        <v>12.7984984593429</v>
      </c>
    </row>
    <row r="2030" spans="1:17">
      <c r="A2030" t="s">
        <v>4930</v>
      </c>
      <c r="B2030" s="16" t="s">
        <v>4931</v>
      </c>
      <c r="C2030">
        <v>3.5040133865677898</v>
      </c>
      <c r="D2030">
        <v>3.4870161193063098</v>
      </c>
      <c r="E2030">
        <v>2.8218677180984102</v>
      </c>
      <c r="F2030">
        <v>3.4706286095040801</v>
      </c>
      <c r="G2030">
        <v>3.70007344211845</v>
      </c>
      <c r="H2030">
        <v>2.8218677180984102</v>
      </c>
      <c r="I2030">
        <v>3.5089935751222501</v>
      </c>
      <c r="J2030">
        <v>3.4276433730071201</v>
      </c>
      <c r="K2030">
        <v>3.4608708703561399</v>
      </c>
      <c r="L2030">
        <v>2.8218677180984102</v>
      </c>
      <c r="M2030">
        <v>3.4086250003018401</v>
      </c>
      <c r="N2030">
        <v>3.6661147186140499</v>
      </c>
      <c r="O2030">
        <v>3.24931794675887</v>
      </c>
      <c r="P2030">
        <v>3.9363215208704698</v>
      </c>
      <c r="Q2030">
        <v>2.8218677180984102</v>
      </c>
    </row>
    <row r="2031" spans="1:17">
      <c r="A2031" t="s">
        <v>4932</v>
      </c>
      <c r="B2031" s="16" t="s">
        <v>4933</v>
      </c>
      <c r="C2031">
        <v>5.8673482739251597</v>
      </c>
      <c r="D2031">
        <v>5.8293813043846097</v>
      </c>
      <c r="E2031">
        <v>5.54791781288802</v>
      </c>
      <c r="F2031">
        <v>5.51621391430335</v>
      </c>
      <c r="G2031">
        <v>5.3186214901221902</v>
      </c>
      <c r="H2031">
        <v>6.4223107959451697</v>
      </c>
      <c r="I2031">
        <v>5.5414939407437602</v>
      </c>
      <c r="J2031">
        <v>5.5420329423979799</v>
      </c>
      <c r="K2031">
        <v>5.7189566481727701</v>
      </c>
      <c r="L2031">
        <v>5.8319238793611898</v>
      </c>
      <c r="M2031">
        <v>5.7900959904734401</v>
      </c>
      <c r="N2031">
        <v>5.6587966909913696</v>
      </c>
      <c r="O2031">
        <v>5.73387004536246</v>
      </c>
      <c r="P2031">
        <v>5.7609673977777103</v>
      </c>
      <c r="Q2031">
        <v>5.81282804418474</v>
      </c>
    </row>
    <row r="2032" spans="1:17">
      <c r="A2032" t="s">
        <v>4934</v>
      </c>
      <c r="B2032" s="16" t="e">
        <v>#N/A</v>
      </c>
      <c r="C2032">
        <v>4.0706176854441196</v>
      </c>
      <c r="D2032">
        <v>4.60434225742737</v>
      </c>
      <c r="E2032">
        <v>4.0887687455453801</v>
      </c>
      <c r="F2032">
        <v>4.2284225029819602</v>
      </c>
      <c r="G2032">
        <v>4.0460446887748596</v>
      </c>
      <c r="H2032">
        <v>3.8900437060628099</v>
      </c>
      <c r="I2032">
        <v>3.9910282299290798</v>
      </c>
      <c r="J2032">
        <v>4.4114342089532403</v>
      </c>
      <c r="K2032">
        <v>4.4914502970878702</v>
      </c>
      <c r="L2032">
        <v>3.9560512465587201</v>
      </c>
      <c r="M2032">
        <v>4.2669672077812901</v>
      </c>
      <c r="N2032">
        <v>3.6661147186140499</v>
      </c>
      <c r="O2032">
        <v>4.0021176285150997</v>
      </c>
      <c r="P2032">
        <v>4.1712528320562896</v>
      </c>
      <c r="Q2032">
        <v>2.8218677180984102</v>
      </c>
    </row>
    <row r="2033" spans="1:17">
      <c r="A2033" t="s">
        <v>4935</v>
      </c>
      <c r="B2033" s="16" t="s">
        <v>4936</v>
      </c>
      <c r="C2033">
        <v>6.8875098120992702</v>
      </c>
      <c r="D2033">
        <v>6.7822067112404403</v>
      </c>
      <c r="E2033">
        <v>6.7210876136474598</v>
      </c>
      <c r="F2033">
        <v>6.3027317328969898</v>
      </c>
      <c r="G2033">
        <v>7.0416356122635104</v>
      </c>
      <c r="H2033">
        <v>5.5593717733825097</v>
      </c>
      <c r="I2033">
        <v>7.09130102690313</v>
      </c>
      <c r="J2033">
        <v>5.8942311513933401</v>
      </c>
      <c r="K2033">
        <v>6.9426125990962504</v>
      </c>
      <c r="L2033">
        <v>6.6141305942154798</v>
      </c>
      <c r="M2033">
        <v>5.8665421880889701</v>
      </c>
      <c r="N2033">
        <v>6.22737111333391</v>
      </c>
      <c r="O2033">
        <v>6.0697440603835204</v>
      </c>
      <c r="P2033">
        <v>5.9824449333743104</v>
      </c>
      <c r="Q2033">
        <v>7.8374797051227896</v>
      </c>
    </row>
    <row r="2034" spans="1:17">
      <c r="A2034" t="s">
        <v>4937</v>
      </c>
      <c r="B2034" s="16" t="s">
        <v>4938</v>
      </c>
      <c r="C2034">
        <v>4.0706176854441196</v>
      </c>
      <c r="D2034">
        <v>3.9548310731697001</v>
      </c>
      <c r="E2034">
        <v>3.8152982058547602</v>
      </c>
      <c r="F2034">
        <v>4.3517302712450299</v>
      </c>
      <c r="G2034">
        <v>4.8382239915511303</v>
      </c>
      <c r="H2034">
        <v>3.8900437060628099</v>
      </c>
      <c r="I2034">
        <v>3.5089935751222501</v>
      </c>
      <c r="J2034">
        <v>3.5611359966351301</v>
      </c>
      <c r="K2034">
        <v>3.7184612093777498</v>
      </c>
      <c r="L2034">
        <v>3.9560512465587201</v>
      </c>
      <c r="M2034">
        <v>4.9201667747551001</v>
      </c>
      <c r="N2034">
        <v>5.3328764695189896</v>
      </c>
      <c r="O2034">
        <v>4.69890729297832</v>
      </c>
      <c r="P2034">
        <v>3.6194497939779602</v>
      </c>
      <c r="Q2034">
        <v>6.6375058506955904</v>
      </c>
    </row>
    <row r="2035" spans="1:17">
      <c r="A2035" t="s">
        <v>4939</v>
      </c>
      <c r="B2035" s="16" t="s">
        <v>4940</v>
      </c>
      <c r="C2035">
        <v>5.0699158884914599</v>
      </c>
      <c r="D2035">
        <v>5.3377706331943697</v>
      </c>
      <c r="E2035">
        <v>8.6809092688620506</v>
      </c>
      <c r="F2035">
        <v>6.3027317328969898</v>
      </c>
      <c r="G2035">
        <v>7.34377928768322</v>
      </c>
      <c r="H2035">
        <v>5.1476173494898996</v>
      </c>
      <c r="I2035">
        <v>4.92982830720526</v>
      </c>
      <c r="J2035">
        <v>6.8991224091414898</v>
      </c>
      <c r="K2035">
        <v>5.5739944882594701</v>
      </c>
      <c r="L2035">
        <v>4.6547502153815303</v>
      </c>
      <c r="M2035">
        <v>5.1141768100933502</v>
      </c>
      <c r="N2035">
        <v>5.2701073739484503</v>
      </c>
      <c r="O2035">
        <v>6.2718641525338397</v>
      </c>
      <c r="P2035">
        <v>5.8197066879617596</v>
      </c>
      <c r="Q2035">
        <v>9.3151344269335699</v>
      </c>
    </row>
    <row r="2036" spans="1:17">
      <c r="A2036" t="s">
        <v>4941</v>
      </c>
      <c r="B2036" s="16" t="s">
        <v>4942</v>
      </c>
      <c r="C2036">
        <v>8.9738828444589593</v>
      </c>
      <c r="D2036">
        <v>8.8236325857154991</v>
      </c>
      <c r="E2036">
        <v>8.6644660026078899</v>
      </c>
      <c r="F2036">
        <v>8.7478469425154106</v>
      </c>
      <c r="G2036">
        <v>8.9407155258398703</v>
      </c>
      <c r="H2036">
        <v>9.0783779758950605</v>
      </c>
      <c r="I2036">
        <v>9.1058655610431405</v>
      </c>
      <c r="J2036">
        <v>8.6433560673513199</v>
      </c>
      <c r="K2036">
        <v>9.0346837006763607</v>
      </c>
      <c r="L2036">
        <v>9.0160337506733992</v>
      </c>
      <c r="M2036">
        <v>9.4129422532304599</v>
      </c>
      <c r="N2036">
        <v>9.0423204049763601</v>
      </c>
      <c r="O2036">
        <v>9.4421300816570994</v>
      </c>
      <c r="P2036">
        <v>9.3100023645332008</v>
      </c>
      <c r="Q2036">
        <v>8.0859864702427604</v>
      </c>
    </row>
    <row r="2037" spans="1:17">
      <c r="A2037" t="s">
        <v>4943</v>
      </c>
      <c r="B2037" s="16" t="e">
        <v>#N/A</v>
      </c>
      <c r="C2037">
        <v>4.7882403612659497</v>
      </c>
      <c r="D2037">
        <v>4.1931807688815699</v>
      </c>
      <c r="E2037">
        <v>4.3969712788901898</v>
      </c>
      <c r="F2037">
        <v>4.6121840845566204</v>
      </c>
      <c r="G2037">
        <v>4.73757715912134</v>
      </c>
      <c r="H2037">
        <v>2.8218677180984102</v>
      </c>
      <c r="I2037">
        <v>5.0091235034862898</v>
      </c>
      <c r="J2037">
        <v>4.3107162608919598</v>
      </c>
      <c r="K2037">
        <v>4.7603034491719001</v>
      </c>
      <c r="L2037">
        <v>5.1269350135493204</v>
      </c>
      <c r="M2037">
        <v>4.5395912486649097</v>
      </c>
      <c r="N2037">
        <v>4.6704332416218497</v>
      </c>
      <c r="O2037">
        <v>4.0696565081197198</v>
      </c>
      <c r="P2037">
        <v>4.3630835021106398</v>
      </c>
      <c r="Q2037">
        <v>5.81282804418474</v>
      </c>
    </row>
    <row r="2038" spans="1:17">
      <c r="A2038" t="s">
        <v>4944</v>
      </c>
      <c r="B2038" s="16" t="e">
        <v>#N/A</v>
      </c>
      <c r="C2038">
        <v>4.2964146619915802</v>
      </c>
      <c r="D2038">
        <v>4.3876263279161201</v>
      </c>
      <c r="E2038">
        <v>3.6381873987360902</v>
      </c>
      <c r="F2038">
        <v>4.2284225029819602</v>
      </c>
      <c r="G2038">
        <v>4.37414671474383</v>
      </c>
      <c r="H2038">
        <v>3.65660975244205</v>
      </c>
      <c r="I2038">
        <v>4.0793606969786396</v>
      </c>
      <c r="J2038">
        <v>4.1400611729353196</v>
      </c>
      <c r="K2038">
        <v>4.4914502970878702</v>
      </c>
      <c r="L2038">
        <v>4.2633743974944602</v>
      </c>
      <c r="M2038">
        <v>4.6554405993468704</v>
      </c>
      <c r="N2038">
        <v>4.3174573962368399</v>
      </c>
      <c r="O2038">
        <v>4.1926070449996002</v>
      </c>
      <c r="P2038">
        <v>3.7927642367557501</v>
      </c>
      <c r="Q2038">
        <v>2.8218677180984102</v>
      </c>
    </row>
    <row r="2039" spans="1:17">
      <c r="A2039" t="s">
        <v>4945</v>
      </c>
      <c r="B2039" s="16" t="s">
        <v>4946</v>
      </c>
      <c r="C2039">
        <v>4.4838185959666896</v>
      </c>
      <c r="D2039">
        <v>4.0407231514856203</v>
      </c>
      <c r="E2039">
        <v>4.0887687455453801</v>
      </c>
      <c r="F2039">
        <v>4.5644600677645304</v>
      </c>
      <c r="G2039">
        <v>4.6281296811809298</v>
      </c>
      <c r="H2039">
        <v>4.07504641393726</v>
      </c>
      <c r="I2039">
        <v>4.5515847967793803</v>
      </c>
      <c r="J2039">
        <v>3.93564812262216</v>
      </c>
      <c r="K2039">
        <v>4.1419680287536398</v>
      </c>
      <c r="L2039">
        <v>4.7015176725495298</v>
      </c>
      <c r="M2039">
        <v>4.5395912486649097</v>
      </c>
      <c r="N2039">
        <v>3.99991931403749</v>
      </c>
      <c r="O2039">
        <v>4.4030955001336496</v>
      </c>
      <c r="P2039">
        <v>3.7927642367557501</v>
      </c>
      <c r="Q2039">
        <v>5.09416193408443</v>
      </c>
    </row>
    <row r="2040" spans="1:17">
      <c r="A2040" t="s">
        <v>4947</v>
      </c>
      <c r="B2040" s="16" t="e">
        <v>#N/A</v>
      </c>
      <c r="C2040">
        <v>3.7779852140208301</v>
      </c>
      <c r="D2040">
        <v>3.4870161193063098</v>
      </c>
      <c r="E2040">
        <v>4.0887687455453801</v>
      </c>
      <c r="F2040">
        <v>4.9396319138350204</v>
      </c>
      <c r="G2040">
        <v>4.975741795846</v>
      </c>
      <c r="H2040">
        <v>4.6515204620337798</v>
      </c>
      <c r="I2040">
        <v>5.0470377433929201</v>
      </c>
      <c r="J2040">
        <v>4.6702235480772103</v>
      </c>
      <c r="K2040">
        <v>4.7603034491719001</v>
      </c>
      <c r="L2040">
        <v>3.4877558895723499</v>
      </c>
      <c r="M2040">
        <v>4.9201667747551001</v>
      </c>
      <c r="N2040">
        <v>5.6343956717740804</v>
      </c>
      <c r="O2040">
        <v>4.7358659530866696</v>
      </c>
      <c r="P2040">
        <v>4.6013142303928598</v>
      </c>
      <c r="Q2040">
        <v>2.8218677180984102</v>
      </c>
    </row>
    <row r="2041" spans="1:17">
      <c r="A2041" t="s">
        <v>4948</v>
      </c>
      <c r="B2041" s="16" t="e">
        <v>#N/A</v>
      </c>
      <c r="C2041">
        <v>4.7424302842105197</v>
      </c>
      <c r="D2041">
        <v>4.5009317243298002</v>
      </c>
      <c r="E2041">
        <v>5.4332085476316498</v>
      </c>
      <c r="F2041">
        <v>4.6121840845566204</v>
      </c>
      <c r="G2041">
        <v>5.1001215892442602</v>
      </c>
      <c r="H2041">
        <v>4.9634301213382797</v>
      </c>
      <c r="I2041">
        <v>5.0838905074171503</v>
      </c>
      <c r="J2041">
        <v>5.1499325625975896</v>
      </c>
      <c r="K2041">
        <v>4.9119590476093702</v>
      </c>
      <c r="L2041">
        <v>5.4740674480207696</v>
      </c>
      <c r="M2041">
        <v>5.0616059647101501</v>
      </c>
      <c r="N2041">
        <v>5.0620011073979203</v>
      </c>
      <c r="O2041">
        <v>5.35969092477659</v>
      </c>
      <c r="P2041">
        <v>4.6013142303928598</v>
      </c>
      <c r="Q2041">
        <v>5.09416193408443</v>
      </c>
    </row>
    <row r="2042" spans="1:17">
      <c r="A2042" t="s">
        <v>4949</v>
      </c>
      <c r="B2042" s="16" t="s">
        <v>4950</v>
      </c>
      <c r="C2042">
        <v>5.2073109135109101</v>
      </c>
      <c r="D2042">
        <v>4.9486052131722396</v>
      </c>
      <c r="E2042">
        <v>4.8415581104649901</v>
      </c>
      <c r="F2042">
        <v>4.6121840845566204</v>
      </c>
      <c r="G2042">
        <v>4.8382239915511303</v>
      </c>
      <c r="H2042">
        <v>5.6808363808980902</v>
      </c>
      <c r="I2042">
        <v>5.5153350959386502</v>
      </c>
      <c r="J2042">
        <v>5.1228960162245301</v>
      </c>
      <c r="K2042">
        <v>5.1997021944381299</v>
      </c>
      <c r="L2042">
        <v>5.2528230808998897</v>
      </c>
      <c r="M2042">
        <v>5.1141768100933502</v>
      </c>
      <c r="N2042">
        <v>4.8593448344507699</v>
      </c>
      <c r="O2042">
        <v>5.35969092477659</v>
      </c>
      <c r="P2042">
        <v>5.9824449333743104</v>
      </c>
      <c r="Q2042">
        <v>2.8218677180984102</v>
      </c>
    </row>
    <row r="2043" spans="1:17">
      <c r="A2043" t="s">
        <v>4951</v>
      </c>
      <c r="B2043" s="16" t="s">
        <v>4952</v>
      </c>
      <c r="C2043">
        <v>5.7405986380477696</v>
      </c>
      <c r="D2043">
        <v>5.7271715246175301</v>
      </c>
      <c r="E2043">
        <v>6.5336684091712298</v>
      </c>
      <c r="F2043">
        <v>4.9396319138350204</v>
      </c>
      <c r="G2043">
        <v>5.9320947005070197</v>
      </c>
      <c r="H2043">
        <v>4.8818202206169596</v>
      </c>
      <c r="I2043">
        <v>4.7071247246580201</v>
      </c>
      <c r="J2043">
        <v>5.5218381907595999</v>
      </c>
      <c r="K2043">
        <v>6.58653975511782</v>
      </c>
      <c r="L2043">
        <v>4.87288619379569</v>
      </c>
      <c r="M2043">
        <v>5.0616059647101501</v>
      </c>
      <c r="N2043">
        <v>4.5070424063834196</v>
      </c>
      <c r="O2043">
        <v>6.1230454572813002</v>
      </c>
      <c r="P2043">
        <v>6.5961905188862699</v>
      </c>
      <c r="Q2043">
        <v>2.8218677180984102</v>
      </c>
    </row>
    <row r="2044" spans="1:17">
      <c r="A2044" t="s">
        <v>4953</v>
      </c>
      <c r="B2044" s="16" t="s">
        <v>4954</v>
      </c>
      <c r="C2044">
        <v>4.2263167103073602</v>
      </c>
      <c r="D2044">
        <v>4.6529177314580599</v>
      </c>
      <c r="E2044">
        <v>4.0887687455453801</v>
      </c>
      <c r="F2044">
        <v>4.2284225029819602</v>
      </c>
      <c r="G2044">
        <v>3.70007344211845</v>
      </c>
      <c r="H2044">
        <v>4.3015284866045098</v>
      </c>
      <c r="I2044">
        <v>4.5515847967793803</v>
      </c>
      <c r="J2044">
        <v>4.3107162608919598</v>
      </c>
      <c r="K2044">
        <v>4.9815688211180698</v>
      </c>
      <c r="L2044">
        <v>4.2633743974944602</v>
      </c>
      <c r="M2044">
        <v>4.1590575299716699</v>
      </c>
      <c r="N2044">
        <v>4.2465073090516299</v>
      </c>
      <c r="O2044">
        <v>4.1329497517715001</v>
      </c>
      <c r="P2044">
        <v>3.9363215208704698</v>
      </c>
      <c r="Q2044">
        <v>2.8218677180984102</v>
      </c>
    </row>
    <row r="2045" spans="1:17">
      <c r="A2045" t="s">
        <v>4955</v>
      </c>
      <c r="B2045" s="16" t="s">
        <v>4956</v>
      </c>
      <c r="C2045">
        <v>7.7057491255831003</v>
      </c>
      <c r="D2045">
        <v>7.8764226685238103</v>
      </c>
      <c r="E2045">
        <v>7.6925266921822599</v>
      </c>
      <c r="F2045">
        <v>6.3423570705164503</v>
      </c>
      <c r="G2045">
        <v>7.62000228824704</v>
      </c>
      <c r="H2045">
        <v>6.2314172070097102</v>
      </c>
      <c r="I2045">
        <v>7.6036010338099702</v>
      </c>
      <c r="J2045">
        <v>7.3384711878900699</v>
      </c>
      <c r="K2045">
        <v>8.0144630057834298</v>
      </c>
      <c r="L2045">
        <v>7.5538278256418403</v>
      </c>
      <c r="M2045">
        <v>7.2074941090782501</v>
      </c>
      <c r="N2045">
        <v>6.4915946587896398</v>
      </c>
      <c r="O2045">
        <v>6.9948926036377204</v>
      </c>
      <c r="P2045">
        <v>7.8733663028696599</v>
      </c>
      <c r="Q2045">
        <v>9.0486929182374407</v>
      </c>
    </row>
    <row r="2046" spans="1:17">
      <c r="A2046" t="s">
        <v>4957</v>
      </c>
      <c r="B2046" s="16" t="s">
        <v>4958</v>
      </c>
      <c r="C2046">
        <v>7.2355193283311996</v>
      </c>
      <c r="D2046">
        <v>7.1527233928964904</v>
      </c>
      <c r="E2046">
        <v>6.8287101228986797</v>
      </c>
      <c r="F2046">
        <v>7.0152002163899203</v>
      </c>
      <c r="G2046">
        <v>7.0612825398533596</v>
      </c>
      <c r="H2046">
        <v>6.6736113589497297</v>
      </c>
      <c r="I2046">
        <v>6.8148661573379004</v>
      </c>
      <c r="J2046">
        <v>6.7791452400924399</v>
      </c>
      <c r="K2046">
        <v>7.0542893642586604</v>
      </c>
      <c r="L2046">
        <v>7.1940415703855596</v>
      </c>
      <c r="M2046">
        <v>7.2754684141296702</v>
      </c>
      <c r="N2046">
        <v>7.5502157781120696</v>
      </c>
      <c r="O2046">
        <v>7.2419296540509803</v>
      </c>
      <c r="P2046">
        <v>6.1737439525172801</v>
      </c>
      <c r="Q2046">
        <v>9.0486929182374407</v>
      </c>
    </row>
    <row r="2047" spans="1:17">
      <c r="A2047" t="s">
        <v>4959</v>
      </c>
      <c r="B2047" s="16" t="s">
        <v>4960</v>
      </c>
      <c r="C2047">
        <v>4.9565989702087299</v>
      </c>
      <c r="D2047">
        <v>5.1247703439315302</v>
      </c>
      <c r="E2047">
        <v>4.2015349465393896</v>
      </c>
      <c r="F2047">
        <v>4.4629136307985604</v>
      </c>
      <c r="G2047">
        <v>4.3009286659846602</v>
      </c>
      <c r="H2047">
        <v>5.0769980259574004</v>
      </c>
      <c r="I2047">
        <v>4.7549066861635803</v>
      </c>
      <c r="J2047">
        <v>4.4114342089532403</v>
      </c>
      <c r="K2047">
        <v>4.8756976395011202</v>
      </c>
      <c r="L2047">
        <v>4.6547502153815303</v>
      </c>
      <c r="M2047">
        <v>4.4113157068760698</v>
      </c>
      <c r="N2047">
        <v>4.0888472785647796</v>
      </c>
      <c r="O2047">
        <v>4.1926070449996002</v>
      </c>
      <c r="P2047">
        <v>4.9174589054378801</v>
      </c>
      <c r="Q2047">
        <v>2.8218677180984102</v>
      </c>
    </row>
    <row r="2048" spans="1:17">
      <c r="A2048" t="s">
        <v>4961</v>
      </c>
      <c r="B2048" s="16" t="s">
        <v>4962</v>
      </c>
      <c r="C2048">
        <v>8.7573694323265894</v>
      </c>
      <c r="D2048">
        <v>8.7383288550248501</v>
      </c>
      <c r="E2048">
        <v>8.7834492648820195</v>
      </c>
      <c r="F2048">
        <v>8.9180028226500596</v>
      </c>
      <c r="G2048">
        <v>8.6157735931667698</v>
      </c>
      <c r="H2048">
        <v>9.0718666496502802</v>
      </c>
      <c r="I2048">
        <v>8.7940975605279892</v>
      </c>
      <c r="J2048">
        <v>8.9094328600925206</v>
      </c>
      <c r="K2048">
        <v>8.6752971570587505</v>
      </c>
      <c r="L2048">
        <v>8.5332920452184293</v>
      </c>
      <c r="M2048">
        <v>8.4122896926939106</v>
      </c>
      <c r="N2048">
        <v>8.4038010863162196</v>
      </c>
      <c r="O2048">
        <v>8.5354024474741603</v>
      </c>
      <c r="P2048">
        <v>8.8089580437431305</v>
      </c>
      <c r="Q2048">
        <v>6.9204191934356096</v>
      </c>
    </row>
    <row r="2049" spans="1:17">
      <c r="A2049" t="s">
        <v>4963</v>
      </c>
      <c r="B2049" s="16" t="s">
        <v>4964</v>
      </c>
      <c r="C2049">
        <v>7.34696895994397</v>
      </c>
      <c r="D2049">
        <v>7.3486408973780701</v>
      </c>
      <c r="E2049">
        <v>7.3861441046154104</v>
      </c>
      <c r="F2049">
        <v>7.6228138365519698</v>
      </c>
      <c r="G2049">
        <v>7.1092540893868801</v>
      </c>
      <c r="H2049">
        <v>8.1000725271974403</v>
      </c>
      <c r="I2049">
        <v>7.2780176798967702</v>
      </c>
      <c r="J2049">
        <v>7.8784523587356903</v>
      </c>
      <c r="K2049">
        <v>7.1931585586231996</v>
      </c>
      <c r="L2049">
        <v>7.3584022107182898</v>
      </c>
      <c r="M2049">
        <v>7.4225869101804296</v>
      </c>
      <c r="N2049">
        <v>7.4231462068533096</v>
      </c>
      <c r="O2049">
        <v>7.1933376774379498</v>
      </c>
      <c r="P2049">
        <v>7.8105898809585401</v>
      </c>
      <c r="Q2049">
        <v>2.8218677180984102</v>
      </c>
    </row>
    <row r="2050" spans="1:17">
      <c r="A2050" t="s">
        <v>4965</v>
      </c>
      <c r="B2050" s="16" t="e">
        <v>#N/A</v>
      </c>
      <c r="C2050">
        <v>4.2263167103073602</v>
      </c>
      <c r="D2050">
        <v>4.2618677800425697</v>
      </c>
      <c r="E2050">
        <v>4.3035359899866696</v>
      </c>
      <c r="F2050">
        <v>3.8353454241230298</v>
      </c>
      <c r="G2050">
        <v>4.4429501088137897</v>
      </c>
      <c r="H2050">
        <v>3.50653555504317</v>
      </c>
      <c r="I2050">
        <v>3.9910282299290798</v>
      </c>
      <c r="J2050">
        <v>2.8218677180984102</v>
      </c>
      <c r="K2050">
        <v>4.4401758200780401</v>
      </c>
      <c r="L2050">
        <v>4.7015176725495298</v>
      </c>
      <c r="M2050">
        <v>4.4556477038402296</v>
      </c>
      <c r="N2050">
        <v>4.6183712388410303</v>
      </c>
      <c r="O2050">
        <v>4.6215116313316003</v>
      </c>
      <c r="P2050">
        <v>2.8218677180984102</v>
      </c>
      <c r="Q2050">
        <v>2.8218677180984102</v>
      </c>
    </row>
    <row r="2051" spans="1:17">
      <c r="A2051" t="s">
        <v>4966</v>
      </c>
      <c r="B2051" s="16" t="e">
        <v>#N/A</v>
      </c>
      <c r="C2051">
        <v>3.3064422771203601</v>
      </c>
      <c r="D2051">
        <v>3.4870161193063098</v>
      </c>
      <c r="E2051">
        <v>3.6381873987360902</v>
      </c>
      <c r="F2051">
        <v>3.2825265482838799</v>
      </c>
      <c r="G2051">
        <v>3.5425260543824399</v>
      </c>
      <c r="H2051">
        <v>2.8218677180984102</v>
      </c>
      <c r="I2051">
        <v>3.3100125595866299</v>
      </c>
      <c r="J2051">
        <v>2.8218677180984102</v>
      </c>
      <c r="K2051">
        <v>3.99457577781329</v>
      </c>
      <c r="L2051">
        <v>3.6339073669181099</v>
      </c>
      <c r="M2051">
        <v>2.8218677180984102</v>
      </c>
      <c r="N2051">
        <v>3.31389066967124</v>
      </c>
      <c r="O2051">
        <v>3.24931794675887</v>
      </c>
      <c r="P2051">
        <v>3.3893867502571098</v>
      </c>
      <c r="Q2051">
        <v>2.8218677180984102</v>
      </c>
    </row>
    <row r="2052" spans="1:17">
      <c r="A2052" t="s">
        <v>4967</v>
      </c>
      <c r="B2052" s="16" t="s">
        <v>4968</v>
      </c>
      <c r="C2052">
        <v>7.2355193283311996</v>
      </c>
      <c r="D2052">
        <v>7.3486408973780701</v>
      </c>
      <c r="E2052">
        <v>6.9830103020752698</v>
      </c>
      <c r="F2052">
        <v>6.6461791626245601</v>
      </c>
      <c r="G2052">
        <v>6.4941367909898702</v>
      </c>
      <c r="H2052">
        <v>6.6503815819958696</v>
      </c>
      <c r="I2052">
        <v>7.09130102690313</v>
      </c>
      <c r="J2052">
        <v>5.7292439018102801</v>
      </c>
      <c r="K2052">
        <v>6.8571558487748501</v>
      </c>
      <c r="L2052">
        <v>7.1478815104877</v>
      </c>
      <c r="M2052">
        <v>6.6890927020608997</v>
      </c>
      <c r="N2052">
        <v>6.82464008712651</v>
      </c>
      <c r="O2052">
        <v>6.5295658361340001</v>
      </c>
      <c r="P2052">
        <v>6.3619539041930198</v>
      </c>
      <c r="Q2052">
        <v>7.6950435514148801</v>
      </c>
    </row>
    <row r="2053" spans="1:17">
      <c r="A2053" t="s">
        <v>4969</v>
      </c>
      <c r="B2053" s="16" t="s">
        <v>4970</v>
      </c>
      <c r="C2053">
        <v>7.1146889116676002</v>
      </c>
      <c r="D2053">
        <v>7.2933241178891697</v>
      </c>
      <c r="E2053">
        <v>6.9696497428925097</v>
      </c>
      <c r="F2053">
        <v>7.1397608819965903</v>
      </c>
      <c r="G2053">
        <v>7.1186589192248002</v>
      </c>
      <c r="H2053">
        <v>8.0256156993815502</v>
      </c>
      <c r="I2053">
        <v>7.4767703430194601</v>
      </c>
      <c r="J2053">
        <v>7.6428167248235699</v>
      </c>
      <c r="K2053">
        <v>7.34506521812781</v>
      </c>
      <c r="L2053">
        <v>7.1788191819805096</v>
      </c>
      <c r="M2053">
        <v>7.7315124865225799</v>
      </c>
      <c r="N2053">
        <v>7.0132596144020196</v>
      </c>
      <c r="O2053">
        <v>7.8432301106807998</v>
      </c>
      <c r="P2053">
        <v>7.8665247740047004</v>
      </c>
      <c r="Q2053">
        <v>2.8218677180984102</v>
      </c>
    </row>
    <row r="2054" spans="1:17">
      <c r="A2054" t="s">
        <v>4971</v>
      </c>
      <c r="B2054" s="16" t="e">
        <v>#N/A</v>
      </c>
      <c r="C2054">
        <v>3.6535616636188299</v>
      </c>
      <c r="D2054">
        <v>3.2942621936663499</v>
      </c>
      <c r="E2054">
        <v>3.9618875914207199</v>
      </c>
      <c r="F2054">
        <v>3.6131889974304401</v>
      </c>
      <c r="G2054">
        <v>3.5425260543824399</v>
      </c>
      <c r="H2054">
        <v>3.8900437060628099</v>
      </c>
      <c r="I2054">
        <v>3.5089935751222501</v>
      </c>
      <c r="J2054">
        <v>4.0085972383706396</v>
      </c>
      <c r="K2054">
        <v>3.7184612093777498</v>
      </c>
      <c r="L2054">
        <v>3.29479214013883</v>
      </c>
      <c r="M2054">
        <v>3.23818724324593</v>
      </c>
      <c r="N2054">
        <v>2.8218677180984102</v>
      </c>
      <c r="O2054">
        <v>3.9295289699043701</v>
      </c>
      <c r="P2054">
        <v>3.6194497939779602</v>
      </c>
      <c r="Q2054">
        <v>2.8218677180984102</v>
      </c>
    </row>
    <row r="2055" spans="1:17">
      <c r="A2055" t="s">
        <v>4972</v>
      </c>
      <c r="B2055" s="16" t="s">
        <v>4973</v>
      </c>
      <c r="C2055">
        <v>6.4931841072364804</v>
      </c>
      <c r="D2055">
        <v>6.6778115158535103</v>
      </c>
      <c r="E2055">
        <v>6.0115232870691901</v>
      </c>
      <c r="F2055">
        <v>6.4060387979111102</v>
      </c>
      <c r="G2055">
        <v>6.4795586196785599</v>
      </c>
      <c r="H2055">
        <v>7.1902365178252401</v>
      </c>
      <c r="I2055">
        <v>7.0110716758331302</v>
      </c>
      <c r="J2055">
        <v>6.7623606751438903</v>
      </c>
      <c r="K2055">
        <v>6.4410344304551499</v>
      </c>
      <c r="L2055">
        <v>6.1795591598913804</v>
      </c>
      <c r="M2055">
        <v>6.6295680343027197</v>
      </c>
      <c r="N2055">
        <v>6.3509010238258501</v>
      </c>
      <c r="O2055">
        <v>6.6337110433981001</v>
      </c>
      <c r="P2055">
        <v>6.7232899141601701</v>
      </c>
      <c r="Q2055">
        <v>6.2843132996066204</v>
      </c>
    </row>
    <row r="2056" spans="1:17">
      <c r="A2056" t="s">
        <v>4974</v>
      </c>
      <c r="B2056" s="16" t="s">
        <v>4975</v>
      </c>
      <c r="C2056">
        <v>7.5715504288151303</v>
      </c>
      <c r="D2056">
        <v>7.8237674693952703</v>
      </c>
      <c r="E2056">
        <v>7.9652855630424</v>
      </c>
      <c r="F2056">
        <v>8.1482236680395399</v>
      </c>
      <c r="G2056">
        <v>7.8232101362540103</v>
      </c>
      <c r="H2056">
        <v>8.2499383488068094</v>
      </c>
      <c r="I2056">
        <v>8.0755071653388306</v>
      </c>
      <c r="J2056">
        <v>8.37296111581189</v>
      </c>
      <c r="K2056">
        <v>7.82095798536605</v>
      </c>
      <c r="L2056">
        <v>8.0686548807674594</v>
      </c>
      <c r="M2056">
        <v>7.7868444819670897</v>
      </c>
      <c r="N2056">
        <v>7.6787226183222996</v>
      </c>
      <c r="O2056">
        <v>7.6181228176862099</v>
      </c>
      <c r="P2056">
        <v>8.1851428746972594</v>
      </c>
      <c r="Q2056">
        <v>2.8218677180984102</v>
      </c>
    </row>
    <row r="2057" spans="1:17">
      <c r="A2057" t="s">
        <v>4976</v>
      </c>
      <c r="B2057" s="16" t="s">
        <v>4977</v>
      </c>
      <c r="C2057">
        <v>6.5315893522846098</v>
      </c>
      <c r="D2057">
        <v>6.5175205291821898</v>
      </c>
      <c r="E2057">
        <v>6.5872704820978099</v>
      </c>
      <c r="F2057">
        <v>6.3935285504750903</v>
      </c>
      <c r="G2057">
        <v>6.3249249403227497</v>
      </c>
      <c r="H2057">
        <v>6.5905983471623104</v>
      </c>
      <c r="I2057">
        <v>6.4312449976653498</v>
      </c>
      <c r="J2057">
        <v>6.2619694608709597</v>
      </c>
      <c r="K2057">
        <v>6.6284801273500698</v>
      </c>
      <c r="L2057">
        <v>6.8149731723956597</v>
      </c>
      <c r="M2057">
        <v>6.5307070889644896</v>
      </c>
      <c r="N2057">
        <v>7.04089718852775</v>
      </c>
      <c r="O2057">
        <v>6.4997914439306701</v>
      </c>
      <c r="P2057">
        <v>6.0078251400104499</v>
      </c>
      <c r="Q2057">
        <v>6.2843132996066204</v>
      </c>
    </row>
    <row r="2058" spans="1:17">
      <c r="A2058" t="s">
        <v>4978</v>
      </c>
      <c r="B2058" s="16" t="s">
        <v>4979</v>
      </c>
      <c r="C2058">
        <v>2.8218677180984102</v>
      </c>
      <c r="D2058">
        <v>3.6330127529723502</v>
      </c>
      <c r="E2058">
        <v>2.8218677180984102</v>
      </c>
      <c r="F2058">
        <v>2.8218677180984102</v>
      </c>
      <c r="G2058">
        <v>3.33407035458014</v>
      </c>
      <c r="H2058">
        <v>3.50653555504317</v>
      </c>
      <c r="I2058">
        <v>3.6595800418069002</v>
      </c>
      <c r="J2058">
        <v>3.2517770676889399</v>
      </c>
      <c r="K2058">
        <v>3.6013796825057902</v>
      </c>
      <c r="L2058">
        <v>3.4877558895723499</v>
      </c>
      <c r="M2058">
        <v>3.23818724324593</v>
      </c>
      <c r="N2058">
        <v>2.8218677180984102</v>
      </c>
      <c r="O2058">
        <v>3.24931794675887</v>
      </c>
      <c r="P2058">
        <v>3.6194497939779602</v>
      </c>
      <c r="Q2058">
        <v>2.8218677180984102</v>
      </c>
    </row>
    <row r="2059" spans="1:17">
      <c r="A2059" t="s">
        <v>4980</v>
      </c>
      <c r="B2059" s="16" t="e">
        <v>#N/A</v>
      </c>
      <c r="C2059">
        <v>3.5040133865677898</v>
      </c>
      <c r="D2059">
        <v>3.7545556144430101</v>
      </c>
      <c r="E2059">
        <v>3.8152982058547602</v>
      </c>
      <c r="F2059">
        <v>3.2825265482838799</v>
      </c>
      <c r="G2059">
        <v>3.70007344211845</v>
      </c>
      <c r="H2059">
        <v>3.30825032505737</v>
      </c>
      <c r="I2059">
        <v>3.8937805799913501</v>
      </c>
      <c r="J2059">
        <v>2.8218677180984102</v>
      </c>
      <c r="K2059">
        <v>3.8204461843508501</v>
      </c>
      <c r="L2059">
        <v>3.4877558895723499</v>
      </c>
      <c r="M2059">
        <v>3.4086250003018401</v>
      </c>
      <c r="N2059">
        <v>4.2465073090516299</v>
      </c>
      <c r="O2059">
        <v>3.7643275486974099</v>
      </c>
      <c r="P2059">
        <v>3.6194497939779602</v>
      </c>
      <c r="Q2059">
        <v>2.8218677180984102</v>
      </c>
    </row>
    <row r="2060" spans="1:17">
      <c r="A2060" t="s">
        <v>4981</v>
      </c>
      <c r="B2060" s="16" t="e">
        <v>#N/A</v>
      </c>
      <c r="C2060">
        <v>5.3613569434115202</v>
      </c>
      <c r="D2060">
        <v>5.1573505347490602</v>
      </c>
      <c r="E2060">
        <v>4.7104489803388701</v>
      </c>
      <c r="F2060">
        <v>4.7451440705926098</v>
      </c>
      <c r="G2060">
        <v>5.6978436807120003</v>
      </c>
      <c r="H2060">
        <v>5.0402227714917602</v>
      </c>
      <c r="I2060">
        <v>5.6171189819053096</v>
      </c>
      <c r="J2060">
        <v>5.2774779789829704</v>
      </c>
      <c r="K2060">
        <v>5.3872068501715296</v>
      </c>
      <c r="L2060">
        <v>5.2528230808998897</v>
      </c>
      <c r="M2060">
        <v>5.4737980869184701</v>
      </c>
      <c r="N2060">
        <v>5.6587966909913696</v>
      </c>
      <c r="O2060">
        <v>5.1911313574067002</v>
      </c>
      <c r="P2060">
        <v>5.7306434872206502</v>
      </c>
      <c r="Q2060">
        <v>5.09416193408443</v>
      </c>
    </row>
    <row r="2061" spans="1:17">
      <c r="A2061" t="s">
        <v>4982</v>
      </c>
      <c r="B2061" s="16" t="s">
        <v>4983</v>
      </c>
      <c r="C2061">
        <v>3.3064422771203601</v>
      </c>
      <c r="D2061">
        <v>3.6330127529723502</v>
      </c>
      <c r="E2061">
        <v>3.4028894668404299</v>
      </c>
      <c r="F2061">
        <v>3.8353454241230298</v>
      </c>
      <c r="G2061">
        <v>3.33407035458014</v>
      </c>
      <c r="H2061">
        <v>2.8218677180984102</v>
      </c>
      <c r="I2061">
        <v>2.8218677180984102</v>
      </c>
      <c r="J2061">
        <v>3.5611359966351301</v>
      </c>
      <c r="K2061">
        <v>3.91162951239331</v>
      </c>
      <c r="L2061">
        <v>2.8218677180984102</v>
      </c>
      <c r="M2061">
        <v>2.8218677180984102</v>
      </c>
      <c r="N2061">
        <v>2.8218677180984102</v>
      </c>
      <c r="O2061">
        <v>3.5569664057961599</v>
      </c>
      <c r="P2061">
        <v>2.8218677180984102</v>
      </c>
      <c r="Q2061">
        <v>5.09416193408443</v>
      </c>
    </row>
    <row r="2062" spans="1:17">
      <c r="A2062" t="s">
        <v>4984</v>
      </c>
      <c r="B2062" s="16" t="s">
        <v>4985</v>
      </c>
      <c r="C2062">
        <v>7.21215299485897</v>
      </c>
      <c r="D2062">
        <v>7.3688478284412797</v>
      </c>
      <c r="E2062">
        <v>7.82428779508641</v>
      </c>
      <c r="F2062">
        <v>7.2883881017023899</v>
      </c>
      <c r="G2062">
        <v>7.6972556520707203</v>
      </c>
      <c r="H2062">
        <v>6.7411176955619103</v>
      </c>
      <c r="I2062">
        <v>7.4227314773209603</v>
      </c>
      <c r="J2062">
        <v>7.4261303639528</v>
      </c>
      <c r="K2062">
        <v>7.5814845344670303</v>
      </c>
      <c r="L2062">
        <v>7.2821357100021897</v>
      </c>
      <c r="M2062">
        <v>6.9818229059285004</v>
      </c>
      <c r="N2062">
        <v>7.2914316577410601</v>
      </c>
      <c r="O2062">
        <v>7.3621748411575298</v>
      </c>
      <c r="P2062">
        <v>7.2085980835333796</v>
      </c>
      <c r="Q2062">
        <v>6.9204191934356096</v>
      </c>
    </row>
    <row r="2063" spans="1:17">
      <c r="A2063" t="s">
        <v>4986</v>
      </c>
      <c r="B2063" s="16" t="s">
        <v>4987</v>
      </c>
      <c r="C2063">
        <v>3.3064422771203601</v>
      </c>
      <c r="D2063">
        <v>3.6330127529723502</v>
      </c>
      <c r="E2063">
        <v>3.4028894668404299</v>
      </c>
      <c r="F2063">
        <v>4.0892058755412499</v>
      </c>
      <c r="G2063">
        <v>3.5425260543824399</v>
      </c>
      <c r="H2063">
        <v>3.30825032505737</v>
      </c>
      <c r="I2063">
        <v>3.6595800418069002</v>
      </c>
      <c r="J2063">
        <v>3.6724961835054399</v>
      </c>
      <c r="K2063">
        <v>3.6013796825057902</v>
      </c>
      <c r="L2063">
        <v>3.7555759297476698</v>
      </c>
      <c r="M2063">
        <v>3.9727288000471899</v>
      </c>
      <c r="N2063">
        <v>3.9019995236038798</v>
      </c>
      <c r="O2063">
        <v>3.24931794675887</v>
      </c>
      <c r="P2063">
        <v>3.6194497939779602</v>
      </c>
      <c r="Q2063">
        <v>5.09416193408443</v>
      </c>
    </row>
    <row r="2064" spans="1:17">
      <c r="A2064" t="s">
        <v>4988</v>
      </c>
      <c r="B2064" s="16" t="s">
        <v>4989</v>
      </c>
      <c r="C2064">
        <v>8.3071957687372695</v>
      </c>
      <c r="D2064">
        <v>8.3524069167452293</v>
      </c>
      <c r="E2064">
        <v>8.4841359915937993</v>
      </c>
      <c r="F2064">
        <v>8.3255308183413206</v>
      </c>
      <c r="G2064">
        <v>8.2306610451235809</v>
      </c>
      <c r="H2064">
        <v>8.2344679190453398</v>
      </c>
      <c r="I2064">
        <v>7.9899120044474898</v>
      </c>
      <c r="J2064">
        <v>7.9975936082540597</v>
      </c>
      <c r="K2064">
        <v>8.1603376745686695</v>
      </c>
      <c r="L2064">
        <v>7.9572742606337297</v>
      </c>
      <c r="M2064">
        <v>7.9376352930897198</v>
      </c>
      <c r="N2064">
        <v>7.9835796205658003</v>
      </c>
      <c r="O2064">
        <v>8.0583204955832208</v>
      </c>
      <c r="P2064">
        <v>7.9004119547792602</v>
      </c>
      <c r="Q2064">
        <v>8.0859864702427604</v>
      </c>
    </row>
    <row r="2065" spans="1:17">
      <c r="A2065" t="s">
        <v>4990</v>
      </c>
      <c r="B2065" s="16" t="s">
        <v>4991</v>
      </c>
      <c r="C2065">
        <v>6.1080510548675004</v>
      </c>
      <c r="D2065">
        <v>6.2371739228833798</v>
      </c>
      <c r="E2065">
        <v>6.3595865741919599</v>
      </c>
      <c r="F2065">
        <v>6.0544979390529399</v>
      </c>
      <c r="G2065">
        <v>5.8882770820909203</v>
      </c>
      <c r="H2065">
        <v>6.5534884052218203</v>
      </c>
      <c r="I2065">
        <v>6.4449338523884396</v>
      </c>
      <c r="J2065">
        <v>6.5536826138874202</v>
      </c>
      <c r="K2065">
        <v>6.1973995995060003</v>
      </c>
      <c r="L2065">
        <v>6.3936395210192902</v>
      </c>
      <c r="M2065">
        <v>6.0736776114072404</v>
      </c>
      <c r="N2065">
        <v>6.1781245315310702</v>
      </c>
      <c r="O2065">
        <v>6.2718641525338397</v>
      </c>
      <c r="P2065">
        <v>6.6290412099549298</v>
      </c>
      <c r="Q2065">
        <v>5.81282804418474</v>
      </c>
    </row>
    <row r="2066" spans="1:17">
      <c r="A2066" t="s">
        <v>4992</v>
      </c>
      <c r="B2066" s="16" t="e">
        <v>#N/A</v>
      </c>
      <c r="C2066">
        <v>3.7779852140208301</v>
      </c>
      <c r="D2066">
        <v>4.0407231514856203</v>
      </c>
      <c r="E2066">
        <v>4.96044362242744</v>
      </c>
      <c r="F2066">
        <v>4.7023883921396203</v>
      </c>
      <c r="G2066">
        <v>4.6840610634984499</v>
      </c>
      <c r="H2066">
        <v>4.3676565829540399</v>
      </c>
      <c r="I2066">
        <v>4.0793606969786396</v>
      </c>
      <c r="J2066">
        <v>4.5040669171042298</v>
      </c>
      <c r="K2066">
        <v>5.0150269178089699</v>
      </c>
      <c r="L2066">
        <v>4.5026429490879796</v>
      </c>
      <c r="M2066">
        <v>4.2669672077812901</v>
      </c>
      <c r="N2066">
        <v>3.9019995236038798</v>
      </c>
      <c r="O2066">
        <v>4.8066714880220998</v>
      </c>
      <c r="P2066">
        <v>3.7927642367557501</v>
      </c>
      <c r="Q2066">
        <v>5.81282804418474</v>
      </c>
    </row>
    <row r="2067" spans="1:17">
      <c r="A2067" t="s">
        <v>4993</v>
      </c>
      <c r="B2067" s="16" t="s">
        <v>4994</v>
      </c>
      <c r="C2067">
        <v>5.7625387775367001</v>
      </c>
      <c r="D2067">
        <v>5.6168575691991496</v>
      </c>
      <c r="E2067">
        <v>6.3595865741919599</v>
      </c>
      <c r="F2067">
        <v>5.3934871370174804</v>
      </c>
      <c r="G2067">
        <v>5.4158963756298002</v>
      </c>
      <c r="H2067">
        <v>4.1560374762891303</v>
      </c>
      <c r="I2067">
        <v>5.1197440703333399</v>
      </c>
      <c r="J2067">
        <v>4.70846365273073</v>
      </c>
      <c r="K2067">
        <v>5.7384832894897801</v>
      </c>
      <c r="L2067">
        <v>5.1595357015461403</v>
      </c>
      <c r="M2067">
        <v>4.69174350335686</v>
      </c>
      <c r="N2067">
        <v>4.3174573962368399</v>
      </c>
      <c r="O2067">
        <v>4.7358659530866696</v>
      </c>
      <c r="P2067">
        <v>4.3630835021106398</v>
      </c>
      <c r="Q2067">
        <v>7.1565710053807701</v>
      </c>
    </row>
    <row r="2068" spans="1:17">
      <c r="A2068" t="s">
        <v>4995</v>
      </c>
      <c r="B2068" s="16" t="s">
        <v>4996</v>
      </c>
      <c r="C2068">
        <v>7.7604076670762003</v>
      </c>
      <c r="D2068">
        <v>7.7435677630348598</v>
      </c>
      <c r="E2068">
        <v>7.3556947774122898</v>
      </c>
      <c r="F2068">
        <v>8.0486743931903693</v>
      </c>
      <c r="G2068">
        <v>7.5172106731635502</v>
      </c>
      <c r="H2068">
        <v>8.2576117285337194</v>
      </c>
      <c r="I2068">
        <v>7.6804239359659299</v>
      </c>
      <c r="J2068">
        <v>7.9975936082540597</v>
      </c>
      <c r="K2068">
        <v>7.2809824809489498</v>
      </c>
      <c r="L2068">
        <v>7.5597102959179097</v>
      </c>
      <c r="M2068">
        <v>7.6485843460019902</v>
      </c>
      <c r="N2068">
        <v>7.5943389513722197</v>
      </c>
      <c r="O2068">
        <v>7.6409284237376403</v>
      </c>
      <c r="P2068">
        <v>8.2123692572012192</v>
      </c>
      <c r="Q2068">
        <v>6.2843132996066204</v>
      </c>
    </row>
    <row r="2069" spans="1:17">
      <c r="A2069" t="s">
        <v>4997</v>
      </c>
      <c r="B2069" s="16" t="s">
        <v>4998</v>
      </c>
      <c r="C2069">
        <v>7.2585116198467396</v>
      </c>
      <c r="D2069">
        <v>6.7309615871707997</v>
      </c>
      <c r="E2069">
        <v>3.8152982058547602</v>
      </c>
      <c r="F2069">
        <v>3.7319397910766599</v>
      </c>
      <c r="G2069">
        <v>4.0460446887748596</v>
      </c>
      <c r="H2069">
        <v>3.50653555504317</v>
      </c>
      <c r="I2069">
        <v>5.66533222304981</v>
      </c>
      <c r="J2069">
        <v>3.4276433730071201</v>
      </c>
      <c r="K2069">
        <v>9.3858654101284404</v>
      </c>
      <c r="L2069">
        <v>8.1873059842096403</v>
      </c>
      <c r="M2069">
        <v>3.9727288000471899</v>
      </c>
      <c r="N2069">
        <v>4.9846796155147501</v>
      </c>
      <c r="O2069">
        <v>4.3028205748149997</v>
      </c>
      <c r="P2069">
        <v>3.6194497939779602</v>
      </c>
      <c r="Q2069">
        <v>6.2843132996066204</v>
      </c>
    </row>
    <row r="2070" spans="1:17">
      <c r="A2070" t="s">
        <v>4999</v>
      </c>
      <c r="B2070" s="16" t="s">
        <v>5000</v>
      </c>
      <c r="C2070">
        <v>10.8701894038081</v>
      </c>
      <c r="D2070">
        <v>10.906499320163899</v>
      </c>
      <c r="E2070">
        <v>11.122633602039601</v>
      </c>
      <c r="F2070">
        <v>10.9597759538121</v>
      </c>
      <c r="G2070">
        <v>10.8022753601287</v>
      </c>
      <c r="H2070">
        <v>10.6535222953888</v>
      </c>
      <c r="I2070">
        <v>10.6434719656522</v>
      </c>
      <c r="J2070">
        <v>11.384400442061301</v>
      </c>
      <c r="K2070">
        <v>10.5407572170432</v>
      </c>
      <c r="L2070">
        <v>10.9268847276266</v>
      </c>
      <c r="M2070">
        <v>10.746111268953801</v>
      </c>
      <c r="N2070">
        <v>11.0976767199968</v>
      </c>
      <c r="O2070">
        <v>10.8639123990777</v>
      </c>
      <c r="P2070">
        <v>10.5712281026059</v>
      </c>
      <c r="Q2070">
        <v>11.3516267964651</v>
      </c>
    </row>
    <row r="2071" spans="1:17">
      <c r="A2071" t="s">
        <v>5001</v>
      </c>
      <c r="B2071" s="16" t="s">
        <v>5002</v>
      </c>
      <c r="C2071">
        <v>8.6399358059866902</v>
      </c>
      <c r="D2071">
        <v>8.4534951995057206</v>
      </c>
      <c r="E2071">
        <v>7.3350308563673403</v>
      </c>
      <c r="F2071">
        <v>7.8028884541327104</v>
      </c>
      <c r="G2071">
        <v>7.7465463994501196</v>
      </c>
      <c r="H2071">
        <v>8.6591215053193995</v>
      </c>
      <c r="I2071">
        <v>8.4131819569564108</v>
      </c>
      <c r="J2071">
        <v>7.6244124621112102</v>
      </c>
      <c r="K2071">
        <v>8.6349187602856592</v>
      </c>
      <c r="L2071">
        <v>8.7847723078322595</v>
      </c>
      <c r="M2071">
        <v>8.5047126323998494</v>
      </c>
      <c r="N2071">
        <v>8.36433849331498</v>
      </c>
      <c r="O2071">
        <v>8.4808777304199001</v>
      </c>
      <c r="P2071">
        <v>8.6145509800764994</v>
      </c>
      <c r="Q2071">
        <v>7.9670857749043096</v>
      </c>
    </row>
    <row r="2072" spans="1:17">
      <c r="A2072" t="s">
        <v>5003</v>
      </c>
      <c r="B2072" s="16" t="s">
        <v>5004</v>
      </c>
      <c r="C2072">
        <v>4.8751772763815904</v>
      </c>
      <c r="D2072">
        <v>4.8708919623886802</v>
      </c>
      <c r="E2072">
        <v>2.8218677180984102</v>
      </c>
      <c r="F2072">
        <v>4.5147692553613297</v>
      </c>
      <c r="G2072">
        <v>3.33407035458014</v>
      </c>
      <c r="H2072">
        <v>4.2312229394497098</v>
      </c>
      <c r="I2072">
        <v>4.49496154099739</v>
      </c>
      <c r="J2072">
        <v>4.2567562628296498</v>
      </c>
      <c r="K2072">
        <v>3.91162951239331</v>
      </c>
      <c r="L2072">
        <v>3.6339073669181099</v>
      </c>
      <c r="M2072">
        <v>3.5380814202985702</v>
      </c>
      <c r="N2072">
        <v>3.6661147186140499</v>
      </c>
      <c r="O2072">
        <v>4.0021176285150997</v>
      </c>
      <c r="P2072">
        <v>4.6712581716948103</v>
      </c>
      <c r="Q2072">
        <v>2.8218677180984102</v>
      </c>
    </row>
    <row r="2073" spans="1:17">
      <c r="A2073" t="s">
        <v>5005</v>
      </c>
      <c r="B2073" s="16" t="s">
        <v>5006</v>
      </c>
      <c r="C2073">
        <v>8.0287606324945706</v>
      </c>
      <c r="D2073">
        <v>8.1535027241447207</v>
      </c>
      <c r="E2073">
        <v>8.1945238237780593</v>
      </c>
      <c r="F2073">
        <v>8.65979222952142</v>
      </c>
      <c r="G2073">
        <v>8.3589492192801202</v>
      </c>
      <c r="H2073">
        <v>9.4620959907466808</v>
      </c>
      <c r="I2073">
        <v>8.3017161076408001</v>
      </c>
      <c r="J2073">
        <v>8.8611791554716302</v>
      </c>
      <c r="K2073">
        <v>8.0417568795180703</v>
      </c>
      <c r="L2073">
        <v>8.3889259527123698</v>
      </c>
      <c r="M2073">
        <v>8.6352590363720392</v>
      </c>
      <c r="N2073">
        <v>8.7259346934950095</v>
      </c>
      <c r="O2073">
        <v>8.6204027670637409</v>
      </c>
      <c r="P2073">
        <v>8.6348121378026992</v>
      </c>
      <c r="Q2073">
        <v>6.6375058506955904</v>
      </c>
    </row>
    <row r="2074" spans="1:17">
      <c r="A2074" t="s">
        <v>5007</v>
      </c>
      <c r="B2074" s="16" t="s">
        <v>5008</v>
      </c>
      <c r="C2074">
        <v>5.3319193517173096</v>
      </c>
      <c r="D2074">
        <v>5.4196943085789</v>
      </c>
      <c r="E2074">
        <v>5.30798454985728</v>
      </c>
      <c r="F2074">
        <v>5.1706883695566601</v>
      </c>
      <c r="G2074">
        <v>5.3186214901221902</v>
      </c>
      <c r="H2074">
        <v>3.65660975244205</v>
      </c>
      <c r="I2074">
        <v>5.0838905074171503</v>
      </c>
      <c r="J2074">
        <v>5.2529193450356404</v>
      </c>
      <c r="K2074">
        <v>5.1997021944381299</v>
      </c>
      <c r="L2074">
        <v>4.87288619379569</v>
      </c>
      <c r="M2074">
        <v>4.4113157068760698</v>
      </c>
      <c r="N2074">
        <v>4.5070424063834196</v>
      </c>
      <c r="O2074">
        <v>3.9295289699043701</v>
      </c>
      <c r="P2074">
        <v>5.0754103394275001</v>
      </c>
      <c r="Q2074">
        <v>6.2843132996066204</v>
      </c>
    </row>
    <row r="2075" spans="1:17">
      <c r="A2075" t="s">
        <v>5009</v>
      </c>
      <c r="B2075" s="16" t="s">
        <v>5010</v>
      </c>
      <c r="C2075">
        <v>7.2811417053695999</v>
      </c>
      <c r="D2075">
        <v>7.1053021002472896</v>
      </c>
      <c r="E2075">
        <v>7.0223608587950404</v>
      </c>
      <c r="F2075">
        <v>6.8053707288430703</v>
      </c>
      <c r="G2075">
        <v>6.8515318643720802</v>
      </c>
      <c r="H2075">
        <v>6.9550790148528003</v>
      </c>
      <c r="I2075">
        <v>7.1836331182777702</v>
      </c>
      <c r="J2075">
        <v>7.1517172549645798</v>
      </c>
      <c r="K2075">
        <v>7.0771292840706099</v>
      </c>
      <c r="L2075">
        <v>7.0757329452945799</v>
      </c>
      <c r="M2075">
        <v>7.1663040353360197</v>
      </c>
      <c r="N2075">
        <v>6.7595169993836901</v>
      </c>
      <c r="O2075">
        <v>6.90712985101651</v>
      </c>
      <c r="P2075">
        <v>6.9084007912347802</v>
      </c>
      <c r="Q2075">
        <v>7.3593062614465703</v>
      </c>
    </row>
    <row r="2076" spans="1:17">
      <c r="A2076" t="s">
        <v>5011</v>
      </c>
      <c r="B2076" s="16" t="s">
        <v>5012</v>
      </c>
      <c r="C2076">
        <v>6.4403118743285797</v>
      </c>
      <c r="D2076">
        <v>6.5999148337760403</v>
      </c>
      <c r="E2076">
        <v>6.3388609491737098</v>
      </c>
      <c r="F2076">
        <v>6.61425091901285</v>
      </c>
      <c r="G2076">
        <v>6.3888092340661196</v>
      </c>
      <c r="H2076">
        <v>6.9264014568771799</v>
      </c>
      <c r="I2076">
        <v>6.5114715433644497</v>
      </c>
      <c r="J2076">
        <v>6.5634187552084402</v>
      </c>
      <c r="K2076">
        <v>6.0808079045226702</v>
      </c>
      <c r="L2076">
        <v>6.3533280364099998</v>
      </c>
      <c r="M2076">
        <v>6.3734404495726498</v>
      </c>
      <c r="N2076">
        <v>6.3509010238258501</v>
      </c>
      <c r="O2076">
        <v>6.76449820688351</v>
      </c>
      <c r="P2076">
        <v>6.7080071231198604</v>
      </c>
      <c r="Q2076">
        <v>2.8218677180984102</v>
      </c>
    </row>
    <row r="2077" spans="1:17">
      <c r="A2077" t="s">
        <v>5013</v>
      </c>
      <c r="B2077" s="16" t="s">
        <v>5014</v>
      </c>
      <c r="C2077">
        <v>7.89839103550299</v>
      </c>
      <c r="D2077">
        <v>7.8857928710934697</v>
      </c>
      <c r="E2077">
        <v>7.6843872809925298</v>
      </c>
      <c r="F2077">
        <v>7.6334314833649399</v>
      </c>
      <c r="G2077">
        <v>8.2563984735309806</v>
      </c>
      <c r="H2077">
        <v>8.0828962985081194</v>
      </c>
      <c r="I2077">
        <v>8.0928969443129102</v>
      </c>
      <c r="J2077">
        <v>7.8190201706815401</v>
      </c>
      <c r="K2077">
        <v>8.3153295908684797</v>
      </c>
      <c r="L2077">
        <v>8.3109319553621894</v>
      </c>
      <c r="M2077">
        <v>8.5047126323998494</v>
      </c>
      <c r="N2077">
        <v>8.2270698864005301</v>
      </c>
      <c r="O2077">
        <v>8.4681927713459295</v>
      </c>
      <c r="P2077">
        <v>8.1851428746972594</v>
      </c>
      <c r="Q2077">
        <v>8.5667227177791094</v>
      </c>
    </row>
    <row r="2078" spans="1:17">
      <c r="A2078" t="s">
        <v>5015</v>
      </c>
      <c r="B2078" s="16" t="s">
        <v>5016</v>
      </c>
      <c r="C2078">
        <v>6.7425577417450997</v>
      </c>
      <c r="D2078">
        <v>6.61130647324664</v>
      </c>
      <c r="E2078">
        <v>6.60469953054863</v>
      </c>
      <c r="F2078">
        <v>6.8333429567598296</v>
      </c>
      <c r="G2078">
        <v>6.8515318643720802</v>
      </c>
      <c r="H2078">
        <v>7.3497448055988004</v>
      </c>
      <c r="I2078">
        <v>6.8253416930992303</v>
      </c>
      <c r="J2078">
        <v>7.3214228590503296</v>
      </c>
      <c r="K2078">
        <v>6.9259241622594896</v>
      </c>
      <c r="L2078">
        <v>6.1948816344875999</v>
      </c>
      <c r="M2078">
        <v>6.40428189401546</v>
      </c>
      <c r="N2078">
        <v>6.4369745097016899</v>
      </c>
      <c r="O2078">
        <v>6.3630523466685602</v>
      </c>
      <c r="P2078">
        <v>7.2301065543756904</v>
      </c>
      <c r="Q2078">
        <v>2.8218677180984102</v>
      </c>
    </row>
    <row r="2079" spans="1:17">
      <c r="A2079" t="s">
        <v>5017</v>
      </c>
      <c r="B2079" s="16" t="s">
        <v>5018</v>
      </c>
      <c r="C2079">
        <v>4.0706176854441196</v>
      </c>
      <c r="D2079">
        <v>4.32650596693877</v>
      </c>
      <c r="E2079">
        <v>3.8152982058547602</v>
      </c>
      <c r="F2079">
        <v>4.0118215330109104</v>
      </c>
      <c r="G2079">
        <v>3.8309652426265099</v>
      </c>
      <c r="H2079">
        <v>3.65660975244205</v>
      </c>
      <c r="I2079">
        <v>4.3728229044696096</v>
      </c>
      <c r="J2079">
        <v>4.0085972383706396</v>
      </c>
      <c r="K2079">
        <v>3.8204461843508501</v>
      </c>
      <c r="L2079">
        <v>4.2633743974944602</v>
      </c>
      <c r="M2079">
        <v>3.7404257728686199</v>
      </c>
      <c r="N2079">
        <v>3.79229116939824</v>
      </c>
      <c r="O2079">
        <v>4.2491040476565001</v>
      </c>
      <c r="P2079">
        <v>3.7927642367557501</v>
      </c>
      <c r="Q2079">
        <v>2.8218677180984102</v>
      </c>
    </row>
    <row r="2080" spans="1:17">
      <c r="A2080" t="s">
        <v>5019</v>
      </c>
      <c r="B2080" s="16" t="s">
        <v>5020</v>
      </c>
      <c r="C2080">
        <v>5.5257755444735697</v>
      </c>
      <c r="D2080">
        <v>5.7057984767895098</v>
      </c>
      <c r="E2080">
        <v>6.1130249648544597</v>
      </c>
      <c r="F2080">
        <v>5.9029685313311697</v>
      </c>
      <c r="G2080">
        <v>6.0360109043049102</v>
      </c>
      <c r="H2080">
        <v>6.5534884052218203</v>
      </c>
      <c r="I2080">
        <v>6.5114715433644497</v>
      </c>
      <c r="J2080">
        <v>6.1497027593076004</v>
      </c>
      <c r="K2080">
        <v>5.6169826633030304</v>
      </c>
      <c r="L2080">
        <v>5.6193000299912201</v>
      </c>
      <c r="M2080">
        <v>6.0079632501692499</v>
      </c>
      <c r="N2080">
        <v>5.7295275834397899</v>
      </c>
      <c r="O2080">
        <v>6.2360993360692198</v>
      </c>
      <c r="P2080">
        <v>6.8259277291320597</v>
      </c>
      <c r="Q2080">
        <v>2.8218677180984102</v>
      </c>
    </row>
    <row r="2081" spans="1:17">
      <c r="A2081" t="s">
        <v>5021</v>
      </c>
      <c r="B2081" s="16" t="s">
        <v>5022</v>
      </c>
      <c r="C2081">
        <v>6.3713344368982199</v>
      </c>
      <c r="D2081">
        <v>6.3908823849416097</v>
      </c>
      <c r="E2081">
        <v>6.65574536447828</v>
      </c>
      <c r="F2081">
        <v>6.2057286057546701</v>
      </c>
      <c r="G2081">
        <v>5.97458653714276</v>
      </c>
      <c r="H2081">
        <v>7.1412083773946096</v>
      </c>
      <c r="I2081">
        <v>6.4852281731725103</v>
      </c>
      <c r="J2081">
        <v>6.4419524895365798</v>
      </c>
      <c r="K2081">
        <v>6.0959187970261004</v>
      </c>
      <c r="L2081">
        <v>5.8515068593680599</v>
      </c>
      <c r="M2081">
        <v>6.0213535113456302</v>
      </c>
      <c r="N2081">
        <v>6.1443152006371102</v>
      </c>
      <c r="O2081">
        <v>6.0966462151313001</v>
      </c>
      <c r="P2081">
        <v>7.3429700170842302</v>
      </c>
      <c r="Q2081">
        <v>2.8218677180984102</v>
      </c>
    </row>
    <row r="2082" spans="1:17">
      <c r="A2082" t="s">
        <v>5023</v>
      </c>
      <c r="B2082" s="16" t="e">
        <v>#N/A</v>
      </c>
      <c r="C2082">
        <v>4.8751772763815904</v>
      </c>
      <c r="D2082">
        <v>4.3876263279161201</v>
      </c>
      <c r="E2082">
        <v>4.96044362242744</v>
      </c>
      <c r="F2082">
        <v>4.2917886290068799</v>
      </c>
      <c r="G2082">
        <v>4.975741795846</v>
      </c>
      <c r="H2082">
        <v>4.5459386428609303</v>
      </c>
      <c r="I2082">
        <v>4.6574362853065301</v>
      </c>
      <c r="J2082">
        <v>3.93564812262216</v>
      </c>
      <c r="K2082">
        <v>4.9472302900396103</v>
      </c>
      <c r="L2082">
        <v>5.28253338465999</v>
      </c>
      <c r="M2082">
        <v>5.0616059647101501</v>
      </c>
      <c r="N2082">
        <v>5.2375935253419703</v>
      </c>
      <c r="O2082">
        <v>4.9681956947275898</v>
      </c>
      <c r="P2082">
        <v>5.0248478020067502</v>
      </c>
      <c r="Q2082">
        <v>6.9204191934356096</v>
      </c>
    </row>
    <row r="2083" spans="1:17">
      <c r="A2083" t="s">
        <v>5024</v>
      </c>
      <c r="B2083" s="16" t="s">
        <v>5025</v>
      </c>
      <c r="C2083">
        <v>7.7001673639437902</v>
      </c>
      <c r="D2083">
        <v>7.9181166402653496</v>
      </c>
      <c r="E2083">
        <v>7.6260848552768703</v>
      </c>
      <c r="F2083">
        <v>7.5292529987613301</v>
      </c>
      <c r="G2083">
        <v>7.6526966043696403</v>
      </c>
      <c r="H2083">
        <v>8.0029636841371605</v>
      </c>
      <c r="I2083">
        <v>7.9759196460540096</v>
      </c>
      <c r="J2083">
        <v>7.7654501990484199</v>
      </c>
      <c r="K2083">
        <v>7.7086316935620696</v>
      </c>
      <c r="L2083">
        <v>7.3983571144579301</v>
      </c>
      <c r="M2083">
        <v>7.7030279439165099</v>
      </c>
      <c r="N2083">
        <v>7.4161369070952396</v>
      </c>
      <c r="O2083">
        <v>7.7830096715279096</v>
      </c>
      <c r="P2083">
        <v>8.2231173919131209</v>
      </c>
      <c r="Q2083">
        <v>7.6950435514148801</v>
      </c>
    </row>
    <row r="2084" spans="1:17">
      <c r="A2084" t="s">
        <v>5026</v>
      </c>
      <c r="B2084" s="16" t="s">
        <v>5027</v>
      </c>
      <c r="C2084">
        <v>4.1513583524311999</v>
      </c>
      <c r="D2084">
        <v>3.9548310731697001</v>
      </c>
      <c r="E2084">
        <v>4.0887687455453801</v>
      </c>
      <c r="F2084">
        <v>4.0118215330109104</v>
      </c>
      <c r="G2084">
        <v>4.3009286659846602</v>
      </c>
      <c r="H2084">
        <v>3.7814594184883799</v>
      </c>
      <c r="I2084">
        <v>4.0793606969786396</v>
      </c>
      <c r="J2084">
        <v>4.2567562628296498</v>
      </c>
      <c r="K2084">
        <v>4.2710437260841099</v>
      </c>
      <c r="L2084">
        <v>4.1946255460110002</v>
      </c>
      <c r="M2084">
        <v>3.90178223458659</v>
      </c>
      <c r="N2084">
        <v>3.6661147186140499</v>
      </c>
      <c r="O2084">
        <v>4.1329497517715001</v>
      </c>
      <c r="P2084">
        <v>4.2713440848041202</v>
      </c>
      <c r="Q2084">
        <v>2.8218677180984102</v>
      </c>
    </row>
    <row r="2085" spans="1:17">
      <c r="A2085" t="s">
        <v>5028</v>
      </c>
      <c r="B2085" s="16" t="s">
        <v>5029</v>
      </c>
      <c r="C2085">
        <v>3.7779852140208301</v>
      </c>
      <c r="D2085">
        <v>4.4456530885114001</v>
      </c>
      <c r="E2085">
        <v>3.6381873987360902</v>
      </c>
      <c r="F2085">
        <v>4.9396319138350204</v>
      </c>
      <c r="G2085">
        <v>4.0460446887748596</v>
      </c>
      <c r="H2085">
        <v>4.07504641393726</v>
      </c>
      <c r="I2085">
        <v>4.7071247246580201</v>
      </c>
      <c r="J2085">
        <v>4.5040669171042298</v>
      </c>
      <c r="K2085">
        <v>4.1419680287536398</v>
      </c>
      <c r="L2085">
        <v>4.3280695513255196</v>
      </c>
      <c r="M2085">
        <v>4.2669672077812901</v>
      </c>
      <c r="N2085">
        <v>4.3841781814921204</v>
      </c>
      <c r="O2085">
        <v>4.6215116313316003</v>
      </c>
      <c r="P2085">
        <v>4.1712528320562896</v>
      </c>
      <c r="Q2085">
        <v>5.09416193408443</v>
      </c>
    </row>
    <row r="2086" spans="1:17">
      <c r="A2086" t="s">
        <v>5030</v>
      </c>
      <c r="B2086" s="16" t="s">
        <v>5031</v>
      </c>
      <c r="C2086">
        <v>4.4246742892055497</v>
      </c>
      <c r="D2086">
        <v>4.5537481491643197</v>
      </c>
      <c r="E2086">
        <v>4.8415581104649901</v>
      </c>
      <c r="F2086">
        <v>4.1611154638698196</v>
      </c>
      <c r="G2086">
        <v>4.1380367534927496</v>
      </c>
      <c r="H2086">
        <v>5.2146805303532302</v>
      </c>
      <c r="I2086">
        <v>4.6056600831029897</v>
      </c>
      <c r="J2086">
        <v>4.6307624373210201</v>
      </c>
      <c r="K2086">
        <v>4.6332418030731697</v>
      </c>
      <c r="L2086">
        <v>4.6061367415952201</v>
      </c>
      <c r="M2086">
        <v>5.2833846298884</v>
      </c>
      <c r="N2086">
        <v>4.9442341107279502</v>
      </c>
      <c r="O2086">
        <v>4.8066714880220998</v>
      </c>
      <c r="P2086">
        <v>4.4479700090536403</v>
      </c>
      <c r="Q2086">
        <v>2.8218677180984102</v>
      </c>
    </row>
    <row r="2087" spans="1:17">
      <c r="A2087" t="s">
        <v>5032</v>
      </c>
      <c r="B2087" s="16" t="s">
        <v>5033</v>
      </c>
      <c r="C2087">
        <v>4.4246742892055497</v>
      </c>
      <c r="D2087">
        <v>4.2618677800425697</v>
      </c>
      <c r="E2087">
        <v>4.3969712788901898</v>
      </c>
      <c r="F2087">
        <v>4.2284225029819602</v>
      </c>
      <c r="G2087">
        <v>4.0460446887748596</v>
      </c>
      <c r="H2087">
        <v>3.50653555504317</v>
      </c>
      <c r="I2087">
        <v>3.7848446501428201</v>
      </c>
      <c r="J2087">
        <v>3.7696016503418699</v>
      </c>
      <c r="K2087">
        <v>3.91162951239331</v>
      </c>
      <c r="L2087">
        <v>4.1211419556762898</v>
      </c>
      <c r="M2087">
        <v>3.82485868955618</v>
      </c>
      <c r="N2087">
        <v>3.6661147186140499</v>
      </c>
      <c r="O2087">
        <v>4.0021176285150997</v>
      </c>
      <c r="P2087">
        <v>3.7927642367557501</v>
      </c>
      <c r="Q2087">
        <v>2.8218677180984102</v>
      </c>
    </row>
    <row r="2088" spans="1:17">
      <c r="A2088" t="s">
        <v>5034</v>
      </c>
      <c r="B2088" s="16" t="e">
        <v>#N/A</v>
      </c>
      <c r="C2088">
        <v>4.2263167103073602</v>
      </c>
      <c r="D2088">
        <v>4.2618677800425697</v>
      </c>
      <c r="E2088">
        <v>4.3969712788901898</v>
      </c>
      <c r="F2088">
        <v>3.8353454241230298</v>
      </c>
      <c r="G2088">
        <v>4.1380367534927496</v>
      </c>
      <c r="H2088">
        <v>2.8218677180984102</v>
      </c>
      <c r="I2088">
        <v>4.0793606969786396</v>
      </c>
      <c r="J2088">
        <v>2.8218677180984102</v>
      </c>
      <c r="K2088">
        <v>4.3302743077434496</v>
      </c>
      <c r="L2088">
        <v>3.9560512465587201</v>
      </c>
      <c r="M2088">
        <v>3.5380814202985702</v>
      </c>
      <c r="N2088">
        <v>3.31389066967124</v>
      </c>
      <c r="O2088">
        <v>2.8218677180984102</v>
      </c>
      <c r="P2088">
        <v>3.7927642367557501</v>
      </c>
      <c r="Q2088">
        <v>5.09416193408443</v>
      </c>
    </row>
    <row r="2089" spans="1:17">
      <c r="A2089" t="s">
        <v>5035</v>
      </c>
      <c r="B2089" s="16" t="s">
        <v>5036</v>
      </c>
      <c r="C2089">
        <v>7.6077831273983101</v>
      </c>
      <c r="D2089">
        <v>7.5683737919101199</v>
      </c>
      <c r="E2089">
        <v>7.5202897263322503</v>
      </c>
      <c r="F2089">
        <v>7.5959218196393197</v>
      </c>
      <c r="G2089">
        <v>7.78833338063935</v>
      </c>
      <c r="H2089">
        <v>7.6415438236790099</v>
      </c>
      <c r="I2089">
        <v>7.4567429891659804</v>
      </c>
      <c r="J2089">
        <v>7.7054390932035197</v>
      </c>
      <c r="K2089">
        <v>7.3575458620325502</v>
      </c>
      <c r="L2089">
        <v>7.1788191819805096</v>
      </c>
      <c r="M2089">
        <v>7.3136838194373404</v>
      </c>
      <c r="N2089">
        <v>7.3066770438682598</v>
      </c>
      <c r="O2089">
        <v>7.5132477236580497</v>
      </c>
      <c r="P2089">
        <v>8.1118484258331307</v>
      </c>
      <c r="Q2089">
        <v>5.09416193408443</v>
      </c>
    </row>
    <row r="2090" spans="1:17">
      <c r="A2090" t="s">
        <v>5037</v>
      </c>
      <c r="B2090" s="16" t="s">
        <v>5038</v>
      </c>
      <c r="C2090">
        <v>7.9129371762360199</v>
      </c>
      <c r="D2090">
        <v>7.9272203020126</v>
      </c>
      <c r="E2090">
        <v>7.4060911410733103</v>
      </c>
      <c r="F2090">
        <v>7.2265640367659802</v>
      </c>
      <c r="G2090">
        <v>6.6839789347614902</v>
      </c>
      <c r="H2090">
        <v>7.7046974154856498</v>
      </c>
      <c r="I2090">
        <v>7.3006757095922703</v>
      </c>
      <c r="J2090">
        <v>7.5483470056341702</v>
      </c>
      <c r="K2090">
        <v>7.5492214094535903</v>
      </c>
      <c r="L2090">
        <v>7.2892387332708299</v>
      </c>
      <c r="M2090">
        <v>7.7633906875324099</v>
      </c>
      <c r="N2090">
        <v>7.4712772951754198</v>
      </c>
      <c r="O2090">
        <v>7.5132477236580497</v>
      </c>
      <c r="P2090">
        <v>7.3819086412154196</v>
      </c>
      <c r="Q2090">
        <v>5.81282804418474</v>
      </c>
    </row>
    <row r="2091" spans="1:17">
      <c r="A2091" t="s">
        <v>5039</v>
      </c>
      <c r="B2091" s="16" t="s">
        <v>62</v>
      </c>
      <c r="C2091">
        <v>2.8218677180984102</v>
      </c>
      <c r="D2091">
        <v>3.2942621936663499</v>
      </c>
      <c r="E2091">
        <v>3.4028894668404299</v>
      </c>
      <c r="F2091">
        <v>3.4706286095040801</v>
      </c>
      <c r="G2091">
        <v>3.5425260543824399</v>
      </c>
      <c r="H2091">
        <v>3.30825032505737</v>
      </c>
      <c r="I2091">
        <v>2.8218677180984102</v>
      </c>
      <c r="J2091">
        <v>3.5611359966351301</v>
      </c>
      <c r="K2091">
        <v>3.27554212654834</v>
      </c>
      <c r="L2091">
        <v>2.8218677180984102</v>
      </c>
      <c r="M2091">
        <v>3.4086250003018401</v>
      </c>
      <c r="N2091">
        <v>3.31389066967124</v>
      </c>
      <c r="O2091">
        <v>3.42420286852819</v>
      </c>
      <c r="P2091">
        <v>3.3893867502571098</v>
      </c>
      <c r="Q2091">
        <v>2.8218677180984102</v>
      </c>
    </row>
    <row r="2092" spans="1:17">
      <c r="A2092" t="s">
        <v>5040</v>
      </c>
      <c r="B2092" s="16" t="s">
        <v>5041</v>
      </c>
      <c r="C2092">
        <v>6.55662993027242</v>
      </c>
      <c r="D2092">
        <v>6.7516804628441003</v>
      </c>
      <c r="E2092">
        <v>6.1130249648544597</v>
      </c>
      <c r="F2092">
        <v>6.9314721879311696</v>
      </c>
      <c r="G2092">
        <v>6.2918722402955201</v>
      </c>
      <c r="H2092">
        <v>6.9069592085921299</v>
      </c>
      <c r="I2092">
        <v>6.3462251697709</v>
      </c>
      <c r="J2092">
        <v>7.0858952673795201</v>
      </c>
      <c r="K2092">
        <v>6.4874077146131803</v>
      </c>
      <c r="L2092">
        <v>6.1325703953714701</v>
      </c>
      <c r="M2092">
        <v>6.2655156127764302</v>
      </c>
      <c r="N2092">
        <v>5.8185725375441404</v>
      </c>
      <c r="O2092">
        <v>6.2835881349864096</v>
      </c>
      <c r="P2092">
        <v>7.1867625795696704</v>
      </c>
      <c r="Q2092">
        <v>5.09416193408443</v>
      </c>
    </row>
    <row r="2093" spans="1:17">
      <c r="A2093" t="s">
        <v>5042</v>
      </c>
      <c r="B2093" s="16" t="s">
        <v>5043</v>
      </c>
      <c r="C2093">
        <v>8.4896258214463796</v>
      </c>
      <c r="D2093">
        <v>8.5538435905807404</v>
      </c>
      <c r="E2093">
        <v>8.1180683160718399</v>
      </c>
      <c r="F2093">
        <v>8.4326709533627096</v>
      </c>
      <c r="G2093">
        <v>8.5339759392679504</v>
      </c>
      <c r="H2093">
        <v>8.7624873527187397</v>
      </c>
      <c r="I2093">
        <v>8.5004503186631908</v>
      </c>
      <c r="J2093">
        <v>8.1881036931947904</v>
      </c>
      <c r="K2093">
        <v>8.6090956793221203</v>
      </c>
      <c r="L2093">
        <v>8.3213476412912701</v>
      </c>
      <c r="M2093">
        <v>8.5257609168022004</v>
      </c>
      <c r="N2093">
        <v>8.6233096264912596</v>
      </c>
      <c r="O2093">
        <v>8.6766142503634605</v>
      </c>
      <c r="P2093">
        <v>8.4134344157517695</v>
      </c>
      <c r="Q2093">
        <v>8.2978683598244807</v>
      </c>
    </row>
    <row r="2094" spans="1:17">
      <c r="A2094" t="s">
        <v>5044</v>
      </c>
      <c r="B2094" s="16" t="s">
        <v>5045</v>
      </c>
      <c r="C2094">
        <v>8.4166812301774208</v>
      </c>
      <c r="D2094">
        <v>8.5151420118250201</v>
      </c>
      <c r="E2094">
        <v>9.6706393177095595</v>
      </c>
      <c r="F2094">
        <v>8.9373922021572607</v>
      </c>
      <c r="G2094">
        <v>9.1242440988420306</v>
      </c>
      <c r="H2094">
        <v>9.4769563847086307</v>
      </c>
      <c r="I2094">
        <v>8.2561427187371699</v>
      </c>
      <c r="J2094">
        <v>10.894910594679301</v>
      </c>
      <c r="K2094">
        <v>7.68902799721163</v>
      </c>
      <c r="L2094">
        <v>8.4280026099123493</v>
      </c>
      <c r="M2094">
        <v>9.1417471380400102</v>
      </c>
      <c r="N2094">
        <v>9.6536736552529305</v>
      </c>
      <c r="O2094">
        <v>8.8132667934055409</v>
      </c>
      <c r="P2094">
        <v>9.1276174590506898</v>
      </c>
      <c r="Q2094">
        <v>8.9889439006726093</v>
      </c>
    </row>
    <row r="2095" spans="1:17">
      <c r="A2095" t="s">
        <v>5046</v>
      </c>
      <c r="B2095" s="16" t="e">
        <v>#N/A</v>
      </c>
      <c r="C2095">
        <v>2.8218677180984102</v>
      </c>
      <c r="D2095">
        <v>3.4870161193063098</v>
      </c>
      <c r="E2095">
        <v>2.8218677180984102</v>
      </c>
      <c r="F2095">
        <v>2.8218677180984102</v>
      </c>
      <c r="G2095">
        <v>3.33407035458014</v>
      </c>
      <c r="H2095">
        <v>2.8218677180984102</v>
      </c>
      <c r="I2095">
        <v>2.8218677180984102</v>
      </c>
      <c r="J2095">
        <v>2.8218677180984102</v>
      </c>
      <c r="K2095">
        <v>3.4608708703561399</v>
      </c>
      <c r="L2095">
        <v>3.29479214013883</v>
      </c>
      <c r="M2095">
        <v>3.4086250003018401</v>
      </c>
      <c r="N2095">
        <v>3.31389066967124</v>
      </c>
      <c r="O2095">
        <v>3.24931794675887</v>
      </c>
      <c r="P2095">
        <v>3.6194497939779602</v>
      </c>
      <c r="Q2095">
        <v>2.8218677180984102</v>
      </c>
    </row>
    <row r="2096" spans="1:17">
      <c r="A2096" t="s">
        <v>5047</v>
      </c>
      <c r="B2096" s="16" t="e">
        <v>#N/A</v>
      </c>
      <c r="C2096">
        <v>8.4234672079257091</v>
      </c>
      <c r="D2096">
        <v>8.5181562232590409</v>
      </c>
      <c r="E2096">
        <v>8.1180683160718399</v>
      </c>
      <c r="F2096">
        <v>8.0683602647193293</v>
      </c>
      <c r="G2096">
        <v>8.0706088457570306</v>
      </c>
      <c r="H2096">
        <v>8.4540524232508005</v>
      </c>
      <c r="I2096">
        <v>8.4939217619306593</v>
      </c>
      <c r="J2096">
        <v>8.2583695956585199</v>
      </c>
      <c r="K2096">
        <v>8.3960824022808307</v>
      </c>
      <c r="L2096">
        <v>8.3656322383196908</v>
      </c>
      <c r="M2096">
        <v>8.0741244584145395</v>
      </c>
      <c r="N2096">
        <v>7.7858623783322196</v>
      </c>
      <c r="O2096">
        <v>8.1082425907237194</v>
      </c>
      <c r="P2096">
        <v>8.5940010267859304</v>
      </c>
      <c r="Q2096">
        <v>6.6375058506955904</v>
      </c>
    </row>
    <row r="2097" spans="1:17">
      <c r="A2097" t="s">
        <v>5048</v>
      </c>
      <c r="B2097" s="16" t="s">
        <v>5049</v>
      </c>
      <c r="C2097">
        <v>8.2318734976501897</v>
      </c>
      <c r="D2097">
        <v>8.2509573860280003</v>
      </c>
      <c r="E2097">
        <v>8.1655959374263993</v>
      </c>
      <c r="F2097">
        <v>8.4804606178484807</v>
      </c>
      <c r="G2097">
        <v>8.0214125638827802</v>
      </c>
      <c r="H2097">
        <v>9.0870142653466992</v>
      </c>
      <c r="I2097">
        <v>8.1768303381378207</v>
      </c>
      <c r="J2097">
        <v>8.7845943981319099</v>
      </c>
      <c r="K2097">
        <v>8.4140922800938593</v>
      </c>
      <c r="L2097">
        <v>8.0891210769297501</v>
      </c>
      <c r="M2097">
        <v>8.1841559038218197</v>
      </c>
      <c r="N2097">
        <v>7.7694667478064598</v>
      </c>
      <c r="O2097">
        <v>8.0818328953902405</v>
      </c>
      <c r="P2097">
        <v>8.5604994087829809</v>
      </c>
      <c r="Q2097">
        <v>6.9204191934356096</v>
      </c>
    </row>
    <row r="2098" spans="1:17">
      <c r="A2098" t="s">
        <v>5050</v>
      </c>
      <c r="B2098" s="16" t="s">
        <v>5051</v>
      </c>
      <c r="C2098">
        <v>3.3064422771203601</v>
      </c>
      <c r="D2098">
        <v>3.2942621936663499</v>
      </c>
      <c r="E2098">
        <v>3.8152982058547602</v>
      </c>
      <c r="F2098">
        <v>4.0118215330109104</v>
      </c>
      <c r="G2098">
        <v>3.33407035458014</v>
      </c>
      <c r="H2098">
        <v>3.30825032505737</v>
      </c>
      <c r="I2098">
        <v>3.3100125595866299</v>
      </c>
      <c r="J2098">
        <v>3.6724961835054399</v>
      </c>
      <c r="K2098">
        <v>3.6013796825057902</v>
      </c>
      <c r="L2098">
        <v>3.7555759297476698</v>
      </c>
      <c r="M2098">
        <v>3.4086250003018401</v>
      </c>
      <c r="N2098">
        <v>2.8218677180984102</v>
      </c>
      <c r="O2098">
        <v>3.7643275486974099</v>
      </c>
      <c r="P2098">
        <v>2.8218677180984102</v>
      </c>
      <c r="Q2098">
        <v>2.8218677180984102</v>
      </c>
    </row>
    <row r="2099" spans="1:17">
      <c r="A2099" t="s">
        <v>5052</v>
      </c>
      <c r="B2099" s="16" t="s">
        <v>5053</v>
      </c>
      <c r="C2099">
        <v>7.6372953270698201</v>
      </c>
      <c r="D2099">
        <v>7.8237674693952703</v>
      </c>
      <c r="E2099">
        <v>7.2043884532365698</v>
      </c>
      <c r="F2099">
        <v>7.4653008151311404</v>
      </c>
      <c r="G2099">
        <v>7.8572620497112897</v>
      </c>
      <c r="H2099">
        <v>7.4997969622653997</v>
      </c>
      <c r="I2099">
        <v>7.6036010338099702</v>
      </c>
      <c r="J2099">
        <v>7.1898087872719803</v>
      </c>
      <c r="K2099">
        <v>7.8521344337355501</v>
      </c>
      <c r="L2099">
        <v>7.5830025652031896</v>
      </c>
      <c r="M2099">
        <v>7.5284662044956399</v>
      </c>
      <c r="N2099">
        <v>7.7134254758055496</v>
      </c>
      <c r="O2099">
        <v>7.6678264969394201</v>
      </c>
      <c r="P2099">
        <v>7.8596505864958797</v>
      </c>
      <c r="Q2099">
        <v>7.8374797051227896</v>
      </c>
    </row>
    <row r="2100" spans="1:17">
      <c r="A2100" t="s">
        <v>5054</v>
      </c>
      <c r="B2100" s="16" t="s">
        <v>5055</v>
      </c>
      <c r="C2100">
        <v>4.8751772763815904</v>
      </c>
      <c r="D2100">
        <v>4.7446882369672698</v>
      </c>
      <c r="E2100">
        <v>5.3927334818754904</v>
      </c>
      <c r="F2100">
        <v>5.2006385452395101</v>
      </c>
      <c r="G2100">
        <v>4.975741795846</v>
      </c>
      <c r="H2100">
        <v>4.9232684487670202</v>
      </c>
      <c r="I2100">
        <v>4.7549066861635803</v>
      </c>
      <c r="J2100">
        <v>4.9163232079064798</v>
      </c>
      <c r="K2100">
        <v>5.0476523100685604</v>
      </c>
      <c r="L2100">
        <v>5.28253338465999</v>
      </c>
      <c r="M2100">
        <v>4.7613190738105597</v>
      </c>
      <c r="N2100">
        <v>4.3174573962368399</v>
      </c>
      <c r="O2100">
        <v>5.0843574666703004</v>
      </c>
      <c r="P2100">
        <v>4.7374550361106396</v>
      </c>
      <c r="Q2100">
        <v>5.09416193408443</v>
      </c>
    </row>
    <row r="2101" spans="1:17">
      <c r="A2101" t="s">
        <v>5056</v>
      </c>
      <c r="B2101" s="16" t="s">
        <v>5057</v>
      </c>
      <c r="C2101">
        <v>4.4838185959666896</v>
      </c>
      <c r="D2101">
        <v>4.2618677800425697</v>
      </c>
      <c r="E2101">
        <v>4.2015349465393896</v>
      </c>
      <c r="F2101">
        <v>3.7319397910766599</v>
      </c>
      <c r="G2101">
        <v>4.4429501088137897</v>
      </c>
      <c r="H2101">
        <v>3.30825032505737</v>
      </c>
      <c r="I2101">
        <v>3.8937805799913501</v>
      </c>
      <c r="J2101">
        <v>3.6724961835054399</v>
      </c>
      <c r="K2101">
        <v>4.1419680287536398</v>
      </c>
      <c r="L2101">
        <v>3.6339073669181099</v>
      </c>
      <c r="M2101">
        <v>3.9727288000471899</v>
      </c>
      <c r="N2101">
        <v>3.79229116939824</v>
      </c>
      <c r="O2101">
        <v>4.4030955001336496</v>
      </c>
      <c r="P2101">
        <v>4.3630835021106398</v>
      </c>
      <c r="Q2101">
        <v>5.09416193408443</v>
      </c>
    </row>
    <row r="2102" spans="1:17">
      <c r="A2102" t="s">
        <v>5058</v>
      </c>
      <c r="B2102" s="16" t="s">
        <v>5059</v>
      </c>
      <c r="C2102">
        <v>3.6535616636188299</v>
      </c>
      <c r="D2102">
        <v>3.2942621936663499</v>
      </c>
      <c r="E2102">
        <v>3.4028894668404299</v>
      </c>
      <c r="F2102">
        <v>3.2825265482838799</v>
      </c>
      <c r="G2102">
        <v>3.5425260543824399</v>
      </c>
      <c r="H2102">
        <v>3.65660975244205</v>
      </c>
      <c r="I2102">
        <v>3.7848446501428201</v>
      </c>
      <c r="J2102">
        <v>3.5611359966351301</v>
      </c>
      <c r="K2102">
        <v>3.7184612093777498</v>
      </c>
      <c r="L2102">
        <v>2.8218677180984102</v>
      </c>
      <c r="M2102">
        <v>3.4086250003018401</v>
      </c>
      <c r="N2102">
        <v>3.6661147186140499</v>
      </c>
      <c r="O2102">
        <v>3.24931794675887</v>
      </c>
      <c r="P2102">
        <v>2.8218677180984102</v>
      </c>
      <c r="Q2102">
        <v>2.8218677180984102</v>
      </c>
    </row>
    <row r="2103" spans="1:17">
      <c r="A2103" t="s">
        <v>5060</v>
      </c>
      <c r="B2103" s="16" t="s">
        <v>5061</v>
      </c>
      <c r="C2103">
        <v>3.7779852140208301</v>
      </c>
      <c r="D2103">
        <v>3.2942621936663499</v>
      </c>
      <c r="E2103">
        <v>2.8218677180984102</v>
      </c>
      <c r="F2103">
        <v>3.6131889974304401</v>
      </c>
      <c r="G2103">
        <v>3.5425260543824399</v>
      </c>
      <c r="H2103">
        <v>2.8218677180984102</v>
      </c>
      <c r="I2103">
        <v>3.3100125595866299</v>
      </c>
      <c r="J2103">
        <v>3.2517770676889399</v>
      </c>
      <c r="K2103">
        <v>3.7184612093777498</v>
      </c>
      <c r="L2103">
        <v>3.29479214013883</v>
      </c>
      <c r="M2103">
        <v>3.5380814202985702</v>
      </c>
      <c r="N2103">
        <v>3.99991931403749</v>
      </c>
      <c r="O2103">
        <v>3.7643275486974099</v>
      </c>
      <c r="P2103">
        <v>3.6194497939779602</v>
      </c>
      <c r="Q2103">
        <v>5.09416193408443</v>
      </c>
    </row>
    <row r="2104" spans="1:17">
      <c r="A2104" t="s">
        <v>5062</v>
      </c>
      <c r="B2104" s="16" t="e">
        <v>#N/A</v>
      </c>
      <c r="C2104">
        <v>3.8862082974622001</v>
      </c>
      <c r="D2104">
        <v>4.1931807688815699</v>
      </c>
      <c r="E2104">
        <v>4.0887687455453801</v>
      </c>
      <c r="F2104">
        <v>4.0892058755412499</v>
      </c>
      <c r="G2104">
        <v>4.0460446887748596</v>
      </c>
      <c r="H2104">
        <v>3.7814594184883799</v>
      </c>
      <c r="I2104">
        <v>3.5089935751222501</v>
      </c>
      <c r="J2104">
        <v>3.8565114723405598</v>
      </c>
      <c r="K2104">
        <v>3.91162951239331</v>
      </c>
      <c r="L2104">
        <v>3.8614614459532302</v>
      </c>
      <c r="M2104">
        <v>3.5380814202985702</v>
      </c>
      <c r="N2104">
        <v>3.9019995236038798</v>
      </c>
      <c r="O2104">
        <v>3.7643275486974099</v>
      </c>
      <c r="P2104">
        <v>3.3893867502571098</v>
      </c>
      <c r="Q2104">
        <v>2.8218677180984102</v>
      </c>
    </row>
    <row r="2105" spans="1:17">
      <c r="A2105" t="s">
        <v>5063</v>
      </c>
      <c r="B2105" s="16" t="e">
        <v>#N/A</v>
      </c>
      <c r="C2105">
        <v>5.5764787150916</v>
      </c>
      <c r="D2105">
        <v>5.5461893110012896</v>
      </c>
      <c r="E2105">
        <v>5.6194037323530299</v>
      </c>
      <c r="F2105">
        <v>5.1706883695566601</v>
      </c>
      <c r="G2105">
        <v>5.3186214901221902</v>
      </c>
      <c r="H2105">
        <v>6.0823845760958202</v>
      </c>
      <c r="I2105">
        <v>5.7119264710440998</v>
      </c>
      <c r="J2105">
        <v>5.7808175510722997</v>
      </c>
      <c r="K2105">
        <v>5.7767343290393898</v>
      </c>
      <c r="L2105">
        <v>5.6645052727704401</v>
      </c>
      <c r="M2105">
        <v>5.5127359097096198</v>
      </c>
      <c r="N2105">
        <v>5.53224518406659</v>
      </c>
      <c r="O2105">
        <v>5.5496199544433598</v>
      </c>
      <c r="P2105">
        <v>5.9565984970148804</v>
      </c>
      <c r="Q2105">
        <v>5.09416193408443</v>
      </c>
    </row>
    <row r="2106" spans="1:17">
      <c r="A2106" t="s">
        <v>5064</v>
      </c>
      <c r="B2106" s="16" t="e">
        <v>#N/A</v>
      </c>
      <c r="C2106">
        <v>4.2263167103073602</v>
      </c>
      <c r="D2106">
        <v>4.32650596693877</v>
      </c>
      <c r="E2106">
        <v>4.2015349465393896</v>
      </c>
      <c r="F2106">
        <v>3.4706286095040801</v>
      </c>
      <c r="G2106">
        <v>4.4429501088137897</v>
      </c>
      <c r="H2106">
        <v>3.8900437060628099</v>
      </c>
      <c r="I2106">
        <v>4.4354937019020104</v>
      </c>
      <c r="J2106">
        <v>3.5611359966351301</v>
      </c>
      <c r="K2106">
        <v>4.6332418030731697</v>
      </c>
      <c r="L2106">
        <v>3.8614614459532302</v>
      </c>
      <c r="M2106">
        <v>4.0387673383778999</v>
      </c>
      <c r="N2106">
        <v>3.9019995236038798</v>
      </c>
      <c r="O2106">
        <v>4.2491040476565001</v>
      </c>
      <c r="P2106">
        <v>4.4479700090536403</v>
      </c>
      <c r="Q2106">
        <v>2.8218677180984102</v>
      </c>
    </row>
    <row r="2107" spans="1:17">
      <c r="A2107" t="s">
        <v>5065</v>
      </c>
      <c r="B2107" s="16" t="s">
        <v>5066</v>
      </c>
      <c r="C2107">
        <v>10.0554315875992</v>
      </c>
      <c r="D2107">
        <v>9.9790333249322796</v>
      </c>
      <c r="E2107">
        <v>10.1317119008713</v>
      </c>
      <c r="F2107">
        <v>10.024326441615701</v>
      </c>
      <c r="G2107">
        <v>10.2018117148745</v>
      </c>
      <c r="H2107">
        <v>9.3173123580594304</v>
      </c>
      <c r="I2107">
        <v>9.82549934277354</v>
      </c>
      <c r="J2107">
        <v>9.1771871432993795</v>
      </c>
      <c r="K2107">
        <v>10.525657249722601</v>
      </c>
      <c r="L2107">
        <v>10.301699985776599</v>
      </c>
      <c r="M2107">
        <v>9.8183367249741096</v>
      </c>
      <c r="N2107">
        <v>10.117735780428299</v>
      </c>
      <c r="O2107">
        <v>9.8900497514479095</v>
      </c>
      <c r="P2107">
        <v>9.3100023645332008</v>
      </c>
      <c r="Q2107">
        <v>12.2365316146065</v>
      </c>
    </row>
    <row r="2108" spans="1:17">
      <c r="A2108" t="s">
        <v>5067</v>
      </c>
      <c r="B2108" s="16" t="e">
        <v>#N/A</v>
      </c>
      <c r="C2108">
        <v>6.2066550544559398</v>
      </c>
      <c r="D2108">
        <v>5.9060888777783198</v>
      </c>
      <c r="E2108">
        <v>6.1372997866052899</v>
      </c>
      <c r="F2108">
        <v>5.9380809475840204</v>
      </c>
      <c r="G2108">
        <v>6.09486992412522</v>
      </c>
      <c r="H2108">
        <v>6.5409007630838598</v>
      </c>
      <c r="I2108">
        <v>6.2243210452346904</v>
      </c>
      <c r="J2108">
        <v>6.23777878266917</v>
      </c>
      <c r="K2108">
        <v>6.1256640567470697</v>
      </c>
      <c r="L2108">
        <v>6.0336280567968696</v>
      </c>
      <c r="M2108">
        <v>5.9944444476198804</v>
      </c>
      <c r="N2108">
        <v>6.0003540804802604</v>
      </c>
      <c r="O2108">
        <v>5.9118341377025301</v>
      </c>
      <c r="P2108">
        <v>6.1512012767569502</v>
      </c>
      <c r="Q2108">
        <v>2.8218677180984102</v>
      </c>
    </row>
    <row r="2109" spans="1:17">
      <c r="A2109" t="s">
        <v>5068</v>
      </c>
      <c r="B2109" s="16" t="s">
        <v>5069</v>
      </c>
      <c r="C2109">
        <v>5.7625387775367001</v>
      </c>
      <c r="D2109">
        <v>5.9788191698956696</v>
      </c>
      <c r="E2109">
        <v>6.1130249648544597</v>
      </c>
      <c r="F2109">
        <v>6.4429228717264504</v>
      </c>
      <c r="G2109">
        <v>6.1327887893196404</v>
      </c>
      <c r="H2109">
        <v>6.5409007630838598</v>
      </c>
      <c r="I2109">
        <v>6.1757623283627199</v>
      </c>
      <c r="J2109">
        <v>6.6572928796591997</v>
      </c>
      <c r="K2109">
        <v>6.6792307050940201</v>
      </c>
      <c r="L2109">
        <v>6.5443552449606699</v>
      </c>
      <c r="M2109">
        <v>6.1241308252630597</v>
      </c>
      <c r="N2109">
        <v>5.9224530860225002</v>
      </c>
      <c r="O2109">
        <v>6.0966462151313001</v>
      </c>
      <c r="P2109">
        <v>6.4382133371337602</v>
      </c>
      <c r="Q2109">
        <v>2.8218677180984102</v>
      </c>
    </row>
    <row r="2110" spans="1:17">
      <c r="A2110" t="s">
        <v>5070</v>
      </c>
      <c r="B2110" s="16" t="s">
        <v>5071</v>
      </c>
      <c r="C2110">
        <v>6.0020440008562996</v>
      </c>
      <c r="D2110">
        <v>6.0310005479080901</v>
      </c>
      <c r="E2110">
        <v>6.4200101908932998</v>
      </c>
      <c r="F2110">
        <v>6.3292710665610601</v>
      </c>
      <c r="G2110">
        <v>6.60568818255563</v>
      </c>
      <c r="H2110">
        <v>5.24699422619977</v>
      </c>
      <c r="I2110">
        <v>6.2083190743270702</v>
      </c>
      <c r="J2110">
        <v>5.8942311513933401</v>
      </c>
      <c r="K2110">
        <v>6.6792307050940201</v>
      </c>
      <c r="L2110">
        <v>6.4834826596475601</v>
      </c>
      <c r="M2110">
        <v>6.1847657049973597</v>
      </c>
      <c r="N2110">
        <v>6.0003540804802604</v>
      </c>
      <c r="O2110">
        <v>5.88111515790124</v>
      </c>
      <c r="P2110">
        <v>5.7609673977777103</v>
      </c>
      <c r="Q2110">
        <v>7.3593062614465703</v>
      </c>
    </row>
    <row r="2111" spans="1:17">
      <c r="A2111" t="s">
        <v>5072</v>
      </c>
      <c r="B2111" s="16" t="e">
        <v>#N/A</v>
      </c>
      <c r="C2111">
        <v>6.0202746330622601</v>
      </c>
      <c r="D2111">
        <v>5.8489556220091004</v>
      </c>
      <c r="E2111">
        <v>5.6873781601909403</v>
      </c>
      <c r="F2111">
        <v>5.34113232674183</v>
      </c>
      <c r="G2111">
        <v>5.91035690204746</v>
      </c>
      <c r="H2111">
        <v>5.7925255003189697</v>
      </c>
      <c r="I2111">
        <v>5.7119264710440998</v>
      </c>
      <c r="J2111">
        <v>5.6937689133072196</v>
      </c>
      <c r="K2111">
        <v>5.31000747676672</v>
      </c>
      <c r="L2111">
        <v>5.0592286016271197</v>
      </c>
      <c r="M2111">
        <v>5.7900959904734401</v>
      </c>
      <c r="N2111">
        <v>5.0620011073979203</v>
      </c>
      <c r="O2111">
        <v>6.0832592218723196</v>
      </c>
      <c r="P2111">
        <v>6.3222334835171203</v>
      </c>
      <c r="Q2111">
        <v>5.09416193408443</v>
      </c>
    </row>
    <row r="2112" spans="1:17">
      <c r="A2112" t="s">
        <v>5073</v>
      </c>
      <c r="B2112" s="16" t="s">
        <v>5074</v>
      </c>
      <c r="C2112">
        <v>10.805452235422001</v>
      </c>
      <c r="D2112">
        <v>10.794774141020801</v>
      </c>
      <c r="E2112">
        <v>10.115173749235501</v>
      </c>
      <c r="F2112">
        <v>10.239169652954001</v>
      </c>
      <c r="G2112">
        <v>9.9227114999818493</v>
      </c>
      <c r="H2112">
        <v>11.117959606687799</v>
      </c>
      <c r="I2112">
        <v>10.511576076170501</v>
      </c>
      <c r="J2112">
        <v>9.86009736524157</v>
      </c>
      <c r="K2112">
        <v>10.5097000856553</v>
      </c>
      <c r="L2112">
        <v>10.796147426574301</v>
      </c>
      <c r="M2112">
        <v>10.5212884351404</v>
      </c>
      <c r="N2112">
        <v>10.882280427835299</v>
      </c>
      <c r="O2112">
        <v>10.370722680649701</v>
      </c>
      <c r="P2112">
        <v>10.2875935790018</v>
      </c>
      <c r="Q2112">
        <v>10.758673771778099</v>
      </c>
    </row>
    <row r="2113" spans="1:17">
      <c r="A2113" t="s">
        <v>5075</v>
      </c>
      <c r="B2113" s="16" t="s">
        <v>5076</v>
      </c>
      <c r="C2113">
        <v>9.7622646973519203</v>
      </c>
      <c r="D2113">
        <v>9.6759384389298706</v>
      </c>
      <c r="E2113">
        <v>8.0626560793255209</v>
      </c>
      <c r="F2113">
        <v>9.2972487399183308</v>
      </c>
      <c r="G2113">
        <v>8.6900349916987008</v>
      </c>
      <c r="H2113">
        <v>10.340711385490399</v>
      </c>
      <c r="I2113">
        <v>10.2029556267626</v>
      </c>
      <c r="J2113">
        <v>6.8914292082080797</v>
      </c>
      <c r="K2113">
        <v>10.3752599494891</v>
      </c>
      <c r="L2113">
        <v>10.3260301377912</v>
      </c>
      <c r="M2113">
        <v>10.067458642537501</v>
      </c>
      <c r="N2113">
        <v>9.8879400372057393</v>
      </c>
      <c r="O2113">
        <v>9.9623640518256096</v>
      </c>
      <c r="P2113">
        <v>9.6811502506262208</v>
      </c>
      <c r="Q2113">
        <v>9.8730494596890797</v>
      </c>
    </row>
    <row r="2114" spans="1:17">
      <c r="A2114" t="s">
        <v>5077</v>
      </c>
      <c r="B2114" s="16" t="e">
        <v>#N/A</v>
      </c>
      <c r="C2114">
        <v>4.0706176854441196</v>
      </c>
      <c r="D2114">
        <v>4.5537481491643197</v>
      </c>
      <c r="E2114">
        <v>4.0887687455453801</v>
      </c>
      <c r="F2114">
        <v>4.0892058755412499</v>
      </c>
      <c r="G2114">
        <v>4.5695203052827997</v>
      </c>
      <c r="H2114">
        <v>3.8900437060628099</v>
      </c>
      <c r="I2114">
        <v>4.30650913402902</v>
      </c>
      <c r="J2114">
        <v>4.1400611729353196</v>
      </c>
      <c r="K2114">
        <v>4.3302743077434496</v>
      </c>
      <c r="L2114">
        <v>4.5026429490879796</v>
      </c>
      <c r="M2114">
        <v>3.90178223458659</v>
      </c>
      <c r="N2114">
        <v>4.3174573962368399</v>
      </c>
      <c r="O2114">
        <v>3.9295289699043701</v>
      </c>
      <c r="P2114">
        <v>3.6194497939779602</v>
      </c>
      <c r="Q2114">
        <v>2.8218677180984102</v>
      </c>
    </row>
    <row r="2115" spans="1:17">
      <c r="A2115" t="s">
        <v>5078</v>
      </c>
      <c r="B2115" s="16" t="s">
        <v>5079</v>
      </c>
      <c r="C2115">
        <v>3.6535616636188299</v>
      </c>
      <c r="D2115">
        <v>3.2942621936663499</v>
      </c>
      <c r="E2115">
        <v>3.9618875914207199</v>
      </c>
      <c r="F2115">
        <v>2.8218677180984102</v>
      </c>
      <c r="G2115">
        <v>3.5425260543824399</v>
      </c>
      <c r="H2115">
        <v>3.7814594184883799</v>
      </c>
      <c r="I2115">
        <v>3.6595800418069002</v>
      </c>
      <c r="J2115">
        <v>2.8218677180984102</v>
      </c>
      <c r="K2115">
        <v>3.27554212654834</v>
      </c>
      <c r="L2115">
        <v>3.6339073669181099</v>
      </c>
      <c r="M2115">
        <v>3.7404257728686199</v>
      </c>
      <c r="N2115">
        <v>2.8218677180984102</v>
      </c>
      <c r="O2115">
        <v>3.24931794675887</v>
      </c>
      <c r="P2115">
        <v>2.8218677180984102</v>
      </c>
      <c r="Q2115">
        <v>2.8218677180984102</v>
      </c>
    </row>
    <row r="2116" spans="1:17">
      <c r="A2116" t="s">
        <v>5080</v>
      </c>
      <c r="B2116" s="16" t="e">
        <v>#N/A</v>
      </c>
      <c r="C2116">
        <v>5.4731326598032704</v>
      </c>
      <c r="D2116">
        <v>5.1891537613714398</v>
      </c>
      <c r="E2116">
        <v>4.7104489803388701</v>
      </c>
      <c r="F2116">
        <v>5.0436549643728998</v>
      </c>
      <c r="G2116">
        <v>5.1001215892442602</v>
      </c>
      <c r="H2116">
        <v>5.0023896186610397</v>
      </c>
      <c r="I2116">
        <v>5.2542284300769104</v>
      </c>
      <c r="J2116">
        <v>5.20241513226006</v>
      </c>
      <c r="K2116">
        <v>5.3872068501715296</v>
      </c>
      <c r="L2116">
        <v>5.5961317021786998</v>
      </c>
      <c r="M2116">
        <v>5.305907987925</v>
      </c>
      <c r="N2116">
        <v>5.3018559344781702</v>
      </c>
      <c r="O2116">
        <v>5.4473703770443702</v>
      </c>
      <c r="P2116">
        <v>5.6679384115998896</v>
      </c>
      <c r="Q2116">
        <v>2.8218677180984102</v>
      </c>
    </row>
    <row r="2117" spans="1:17">
      <c r="A2117" t="s">
        <v>5081</v>
      </c>
      <c r="B2117" s="16" t="s">
        <v>5082</v>
      </c>
      <c r="C2117">
        <v>9.83911041536245</v>
      </c>
      <c r="D2117">
        <v>9.7470129657341804</v>
      </c>
      <c r="E2117">
        <v>9.4292758696688708</v>
      </c>
      <c r="F2117">
        <v>9.4460397505515203</v>
      </c>
      <c r="G2117">
        <v>9.63471381794918</v>
      </c>
      <c r="H2117">
        <v>9.8898242953661093</v>
      </c>
      <c r="I2117">
        <v>9.6384425167957701</v>
      </c>
      <c r="J2117">
        <v>9.4256691030407396</v>
      </c>
      <c r="K2117">
        <v>9.8761157297689497</v>
      </c>
      <c r="L2117">
        <v>9.7334299075667907</v>
      </c>
      <c r="M2117">
        <v>9.6389833486915197</v>
      </c>
      <c r="N2117">
        <v>9.9266170217262406</v>
      </c>
      <c r="O2117">
        <v>9.7472541676540096</v>
      </c>
      <c r="P2117">
        <v>9.6772492231909801</v>
      </c>
      <c r="Q2117">
        <v>9.9057254354815303</v>
      </c>
    </row>
    <row r="2118" spans="1:17">
      <c r="A2118" t="s">
        <v>5083</v>
      </c>
      <c r="B2118" s="16" t="s">
        <v>5084</v>
      </c>
      <c r="C2118">
        <v>7.8836964733618498</v>
      </c>
      <c r="D2118">
        <v>7.5625399513807796</v>
      </c>
      <c r="E2118">
        <v>8.7330905863563402</v>
      </c>
      <c r="F2118">
        <v>7.7550849236394299</v>
      </c>
      <c r="G2118">
        <v>8.2044555846925107</v>
      </c>
      <c r="H2118">
        <v>5.6335213647889502</v>
      </c>
      <c r="I2118">
        <v>7.1255674474227</v>
      </c>
      <c r="J2118">
        <v>6.5039792081677996</v>
      </c>
      <c r="K2118">
        <v>8.2895440444846908</v>
      </c>
      <c r="L2118">
        <v>8.0310667046982598</v>
      </c>
      <c r="M2118">
        <v>7.5696299503145497</v>
      </c>
      <c r="N2118">
        <v>8.1362562651189805</v>
      </c>
      <c r="O2118">
        <v>7.44748021483014</v>
      </c>
      <c r="P2118">
        <v>5.8760773296446898</v>
      </c>
      <c r="Q2118">
        <v>11.034600925990199</v>
      </c>
    </row>
    <row r="2119" spans="1:17">
      <c r="A2119" t="s">
        <v>5085</v>
      </c>
      <c r="B2119" s="16" t="s">
        <v>5086</v>
      </c>
      <c r="C2119">
        <v>7.9835425963281299</v>
      </c>
      <c r="D2119">
        <v>8.0941273327277905</v>
      </c>
      <c r="E2119">
        <v>7.7637815616834702</v>
      </c>
      <c r="F2119">
        <v>8.2619969672402593</v>
      </c>
      <c r="G2119">
        <v>7.9176731818258999</v>
      </c>
      <c r="H2119">
        <v>8.4607149224595499</v>
      </c>
      <c r="I2119">
        <v>7.8485960504563597</v>
      </c>
      <c r="J2119">
        <v>8.0570944783562695</v>
      </c>
      <c r="K2119">
        <v>7.9745522197021304</v>
      </c>
      <c r="L2119">
        <v>7.8268340971717798</v>
      </c>
      <c r="M2119">
        <v>7.97893927443726</v>
      </c>
      <c r="N2119">
        <v>7.8906401089279701</v>
      </c>
      <c r="O2119">
        <v>7.8471566530082004</v>
      </c>
      <c r="P2119">
        <v>8.1573921489223995</v>
      </c>
      <c r="Q2119">
        <v>2.8218677180984102</v>
      </c>
    </row>
    <row r="2120" spans="1:17">
      <c r="A2120" t="s">
        <v>5087</v>
      </c>
      <c r="B2120" s="16" t="s">
        <v>5088</v>
      </c>
      <c r="C2120">
        <v>7.2277727119103501</v>
      </c>
      <c r="D2120">
        <v>6.9794024872900398</v>
      </c>
      <c r="E2120">
        <v>6.9009124338700998</v>
      </c>
      <c r="F2120">
        <v>6.0222063443531901</v>
      </c>
      <c r="G2120">
        <v>6.4499469432156404</v>
      </c>
      <c r="H2120">
        <v>6.1338268941135796</v>
      </c>
      <c r="I2120">
        <v>6.8866346683841799</v>
      </c>
      <c r="J2120">
        <v>6.1881223582657396</v>
      </c>
      <c r="K2120">
        <v>7.46524827983876</v>
      </c>
      <c r="L2120">
        <v>6.6141305942154798</v>
      </c>
      <c r="M2120">
        <v>6.6807395065339898</v>
      </c>
      <c r="N2120">
        <v>6.7143940400426896</v>
      </c>
      <c r="O2120">
        <v>7.08427309548349</v>
      </c>
      <c r="P2120">
        <v>5.69964444990008</v>
      </c>
      <c r="Q2120">
        <v>8.6462459446333604</v>
      </c>
    </row>
    <row r="2121" spans="1:17">
      <c r="A2121" t="s">
        <v>5089</v>
      </c>
      <c r="B2121" s="16" t="e">
        <v>#N/A</v>
      </c>
      <c r="C2121">
        <v>6.1416886309143299</v>
      </c>
      <c r="D2121">
        <v>5.80952916847931</v>
      </c>
      <c r="E2121">
        <v>6.2077204724516397</v>
      </c>
      <c r="F2121">
        <v>6.6461791626245601</v>
      </c>
      <c r="G2121">
        <v>6.5085673373313</v>
      </c>
      <c r="H2121">
        <v>4.8818202206169596</v>
      </c>
      <c r="I2121">
        <v>6.5625520315167796</v>
      </c>
      <c r="J2121">
        <v>5.6937689133072196</v>
      </c>
      <c r="K2121">
        <v>5.6379859859907304</v>
      </c>
      <c r="L2121">
        <v>6.7545428627641799</v>
      </c>
      <c r="M2121">
        <v>5.9104836449302596</v>
      </c>
      <c r="N2121">
        <v>6.4088580569182003</v>
      </c>
      <c r="O2121">
        <v>6.3181900026850499</v>
      </c>
      <c r="P2121">
        <v>5.7906458868778401</v>
      </c>
      <c r="Q2121">
        <v>7.1565710053807701</v>
      </c>
    </row>
    <row r="2122" spans="1:17">
      <c r="A2122" t="s">
        <v>5090</v>
      </c>
      <c r="B2122" s="16" t="e">
        <v>#N/A</v>
      </c>
      <c r="C2122">
        <v>6.8973229715324003</v>
      </c>
      <c r="D2122">
        <v>6.8022016164131101</v>
      </c>
      <c r="E2122">
        <v>8.1538601930408205</v>
      </c>
      <c r="F2122">
        <v>8.7720483871945891</v>
      </c>
      <c r="G2122">
        <v>8.2392913612984895</v>
      </c>
      <c r="H2122">
        <v>8.2148933701593592</v>
      </c>
      <c r="I2122">
        <v>8.8178123104844097</v>
      </c>
      <c r="J2122">
        <v>8.3591256029535792</v>
      </c>
      <c r="K2122">
        <v>6.1108697077640501</v>
      </c>
      <c r="L2122">
        <v>8.7232784217255208</v>
      </c>
      <c r="M2122">
        <v>8.7549602457107802</v>
      </c>
      <c r="N2122">
        <v>8.7202630975810607</v>
      </c>
      <c r="O2122">
        <v>8.9581765018404305</v>
      </c>
      <c r="P2122">
        <v>7.3625711812439798</v>
      </c>
      <c r="Q2122">
        <v>8.5667227177791094</v>
      </c>
    </row>
    <row r="2123" spans="1:17">
      <c r="A2123" t="s">
        <v>5091</v>
      </c>
      <c r="B2123" s="16" t="s">
        <v>5092</v>
      </c>
      <c r="C2123">
        <v>3.3064422771203601</v>
      </c>
      <c r="D2123">
        <v>3.2942621936663499</v>
      </c>
      <c r="E2123">
        <v>3.6381873987360902</v>
      </c>
      <c r="F2123">
        <v>2.8218677180984102</v>
      </c>
      <c r="G2123">
        <v>2.8218677180984102</v>
      </c>
      <c r="H2123">
        <v>2.8218677180984102</v>
      </c>
      <c r="I2123">
        <v>3.6595800418069002</v>
      </c>
      <c r="J2123">
        <v>2.8218677180984102</v>
      </c>
      <c r="K2123">
        <v>2.8218677180984102</v>
      </c>
      <c r="L2123">
        <v>4.0420260041176004</v>
      </c>
      <c r="M2123">
        <v>3.23818724324593</v>
      </c>
      <c r="N2123">
        <v>2.8218677180984102</v>
      </c>
      <c r="O2123">
        <v>3.5569664057961599</v>
      </c>
      <c r="P2123">
        <v>2.8218677180984102</v>
      </c>
      <c r="Q2123">
        <v>5.09416193408443</v>
      </c>
    </row>
    <row r="2124" spans="1:17">
      <c r="A2124" t="s">
        <v>5093</v>
      </c>
      <c r="B2124" s="16" t="s">
        <v>5094</v>
      </c>
      <c r="C2124">
        <v>6.3136371876294097</v>
      </c>
      <c r="D2124">
        <v>5.9788191698956696</v>
      </c>
      <c r="E2124">
        <v>5.30798454985728</v>
      </c>
      <c r="F2124">
        <v>5.2586040200005799</v>
      </c>
      <c r="G2124">
        <v>6.4795586196785599</v>
      </c>
      <c r="H2124">
        <v>5.36902745237989</v>
      </c>
      <c r="I2124">
        <v>5.9436150510419798</v>
      </c>
      <c r="J2124">
        <v>5.6009009823638998</v>
      </c>
      <c r="K2124">
        <v>5.9537102331234397</v>
      </c>
      <c r="L2124">
        <v>5.2224425229396996</v>
      </c>
      <c r="M2124">
        <v>5.9807945513988896</v>
      </c>
      <c r="N2124">
        <v>5.8399741889468402</v>
      </c>
      <c r="O2124">
        <v>5.71650758824752</v>
      </c>
      <c r="P2124">
        <v>5.8197066879617596</v>
      </c>
      <c r="Q2124">
        <v>6.6375058506955904</v>
      </c>
    </row>
    <row r="2125" spans="1:17">
      <c r="A2125" t="s">
        <v>5095</v>
      </c>
      <c r="B2125" s="16" t="s">
        <v>5096</v>
      </c>
      <c r="C2125">
        <v>4.8751772763815904</v>
      </c>
      <c r="D2125">
        <v>5.2802736384566202</v>
      </c>
      <c r="E2125">
        <v>4.9023702390828996</v>
      </c>
      <c r="F2125">
        <v>4.7023883921396203</v>
      </c>
      <c r="G2125">
        <v>4.6840610634984499</v>
      </c>
      <c r="H2125">
        <v>4.9634301213382797</v>
      </c>
      <c r="I2125">
        <v>4.7549066861635803</v>
      </c>
      <c r="J2125">
        <v>4.7455649477942696</v>
      </c>
      <c r="K2125">
        <v>5.2832656349479699</v>
      </c>
      <c r="L2125">
        <v>4.7465905673729498</v>
      </c>
      <c r="M2125">
        <v>4.4983624523483101</v>
      </c>
      <c r="N2125">
        <v>4.5070424063834196</v>
      </c>
      <c r="O2125">
        <v>4.6215116313316003</v>
      </c>
      <c r="P2125">
        <v>4.9722592042386102</v>
      </c>
      <c r="Q2125">
        <v>5.09416193408443</v>
      </c>
    </row>
    <row r="2126" spans="1:17">
      <c r="A2126" t="s">
        <v>5097</v>
      </c>
      <c r="B2126" s="16" t="s">
        <v>5098</v>
      </c>
      <c r="C2126">
        <v>3.3064422771203601</v>
      </c>
      <c r="D2126">
        <v>3.4870161193063098</v>
      </c>
      <c r="E2126">
        <v>3.4028894668404299</v>
      </c>
      <c r="F2126">
        <v>3.6131889974304401</v>
      </c>
      <c r="G2126">
        <v>3.5425260543824399</v>
      </c>
      <c r="H2126">
        <v>3.30825032505737</v>
      </c>
      <c r="I2126">
        <v>2.8218677180984102</v>
      </c>
      <c r="J2126">
        <v>3.2517770676889399</v>
      </c>
      <c r="K2126">
        <v>2.8218677180984102</v>
      </c>
      <c r="L2126">
        <v>3.7555759297476698</v>
      </c>
      <c r="M2126">
        <v>3.5380814202985702</v>
      </c>
      <c r="N2126">
        <v>3.79229116939824</v>
      </c>
      <c r="O2126">
        <v>3.5569664057961599</v>
      </c>
      <c r="P2126">
        <v>2.8218677180984102</v>
      </c>
      <c r="Q2126">
        <v>2.8218677180984102</v>
      </c>
    </row>
    <row r="2127" spans="1:17">
      <c r="A2127" t="s">
        <v>5099</v>
      </c>
      <c r="B2127" s="16" t="e">
        <v>#N/A</v>
      </c>
      <c r="C2127">
        <v>7.9177534237750704</v>
      </c>
      <c r="D2127">
        <v>7.8622520457696297</v>
      </c>
      <c r="E2127">
        <v>8.7092413296994202</v>
      </c>
      <c r="F2127">
        <v>8.2823644893893391</v>
      </c>
      <c r="G2127">
        <v>7.3676229354819496</v>
      </c>
      <c r="H2127">
        <v>7.4604017786458403</v>
      </c>
      <c r="I2127">
        <v>7.9899120044474898</v>
      </c>
      <c r="J2127">
        <v>7.5677436944261496</v>
      </c>
      <c r="K2127">
        <v>7.8912514973392103</v>
      </c>
      <c r="L2127">
        <v>8.6032400967790501</v>
      </c>
      <c r="M2127">
        <v>8.1179183660344201</v>
      </c>
      <c r="N2127">
        <v>8.7677751474532108</v>
      </c>
      <c r="O2127">
        <v>8.5475120102068907</v>
      </c>
      <c r="P2127">
        <v>6.2604887403853304</v>
      </c>
      <c r="Q2127">
        <v>8.3931679398307004</v>
      </c>
    </row>
    <row r="2128" spans="1:17">
      <c r="A2128" t="s">
        <v>5100</v>
      </c>
      <c r="B2128" s="16" t="s">
        <v>5101</v>
      </c>
      <c r="C2128">
        <v>8.2924429555641499</v>
      </c>
      <c r="D2128">
        <v>8.2030537350437793</v>
      </c>
      <c r="E2128">
        <v>8.76042513487522</v>
      </c>
      <c r="F2128">
        <v>8.1991081384552391</v>
      </c>
      <c r="G2128">
        <v>8.7696200888976108</v>
      </c>
      <c r="H2128">
        <v>6.7950364846316802</v>
      </c>
      <c r="I2128">
        <v>7.7533532459187704</v>
      </c>
      <c r="J2128">
        <v>7.2983725051375004</v>
      </c>
      <c r="K2128">
        <v>8.5065198679936902</v>
      </c>
      <c r="L2128">
        <v>8.5303025845355602</v>
      </c>
      <c r="M2128">
        <v>8.2219113321599</v>
      </c>
      <c r="N2128">
        <v>8.7428168442373195</v>
      </c>
      <c r="O2128">
        <v>8.3263869346157708</v>
      </c>
      <c r="P2128">
        <v>6.4005945473111199</v>
      </c>
      <c r="Q2128">
        <v>10.607972895164099</v>
      </c>
    </row>
    <row r="2129" spans="1:17">
      <c r="A2129" t="s">
        <v>5102</v>
      </c>
      <c r="B2129" s="16" t="s">
        <v>5103</v>
      </c>
      <c r="C2129">
        <v>8.4132762236909997</v>
      </c>
      <c r="D2129">
        <v>8.4344750863727302</v>
      </c>
      <c r="E2129">
        <v>8.4219040861585892</v>
      </c>
      <c r="F2129">
        <v>8.3417949810405094</v>
      </c>
      <c r="G2129">
        <v>8.1505701495510099</v>
      </c>
      <c r="H2129">
        <v>8.67066019680483</v>
      </c>
      <c r="I2129">
        <v>8.2249396015961</v>
      </c>
      <c r="J2129">
        <v>8.3423457528882707</v>
      </c>
      <c r="K2129">
        <v>8.0340112540614204</v>
      </c>
      <c r="L2129">
        <v>8.3144122208460907</v>
      </c>
      <c r="M2129">
        <v>8.1423584941645206</v>
      </c>
      <c r="N2129">
        <v>8.1531992407708707</v>
      </c>
      <c r="O2129">
        <v>8.2777788459169308</v>
      </c>
      <c r="P2129">
        <v>8.4181185696057703</v>
      </c>
      <c r="Q2129">
        <v>7.1565710053807701</v>
      </c>
    </row>
    <row r="2130" spans="1:17">
      <c r="A2130" t="s">
        <v>5104</v>
      </c>
      <c r="B2130" s="16" t="s">
        <v>5105</v>
      </c>
      <c r="C2130">
        <v>13.980762893827601</v>
      </c>
      <c r="D2130">
        <v>13.4290732358862</v>
      </c>
      <c r="E2130">
        <v>15.2899041353322</v>
      </c>
      <c r="F2130">
        <v>14.3396804784309</v>
      </c>
      <c r="G2130">
        <v>14.5880726012258</v>
      </c>
      <c r="H2130">
        <v>10.801861397653299</v>
      </c>
      <c r="I2130">
        <v>12.855145629712901</v>
      </c>
      <c r="J2130">
        <v>12.3276019098641</v>
      </c>
      <c r="K2130">
        <v>13.7783302309282</v>
      </c>
      <c r="L2130">
        <v>14.2383965599718</v>
      </c>
      <c r="M2130">
        <v>13.778273150817901</v>
      </c>
      <c r="N2130">
        <v>14.646660062520301</v>
      </c>
      <c r="O2130">
        <v>13.877762823095299</v>
      </c>
      <c r="P2130">
        <v>11.035417192768801</v>
      </c>
      <c r="Q2130">
        <v>16.188846329981601</v>
      </c>
    </row>
    <row r="2131" spans="1:17">
      <c r="A2131" t="s">
        <v>5106</v>
      </c>
      <c r="B2131" s="16" t="s">
        <v>5107</v>
      </c>
      <c r="C2131">
        <v>6.7641859494663601</v>
      </c>
      <c r="D2131">
        <v>6.9438749117888099</v>
      </c>
      <c r="E2131">
        <v>7.0856370732265797</v>
      </c>
      <c r="F2131">
        <v>6.6670749181327098</v>
      </c>
      <c r="G2131">
        <v>6.7338868879057099</v>
      </c>
      <c r="H2131">
        <v>7.2531073813858704</v>
      </c>
      <c r="I2131">
        <v>7.2780176798967702</v>
      </c>
      <c r="J2131">
        <v>7.1708893408977996</v>
      </c>
      <c r="K2131">
        <v>6.8833323633832499</v>
      </c>
      <c r="L2131">
        <v>6.4834826596475601</v>
      </c>
      <c r="M2131">
        <v>6.7621531480504498</v>
      </c>
      <c r="N2131">
        <v>6.0560748478416198</v>
      </c>
      <c r="O2131">
        <v>6.5295658361340001</v>
      </c>
      <c r="P2131">
        <v>7.5192001112531797</v>
      </c>
      <c r="Q2131">
        <v>5.09416193408443</v>
      </c>
    </row>
    <row r="2132" spans="1:17">
      <c r="A2132" t="s">
        <v>5108</v>
      </c>
      <c r="B2132" s="16" t="e">
        <v>#N/A</v>
      </c>
      <c r="C2132">
        <v>7.0369858748898499</v>
      </c>
      <c r="D2132">
        <v>7.1133152528774399</v>
      </c>
      <c r="E2132">
        <v>6.6389320012258004</v>
      </c>
      <c r="F2132">
        <v>7.1172145187872804</v>
      </c>
      <c r="G2132">
        <v>7.09025748544728</v>
      </c>
      <c r="H2132">
        <v>7.4604017786458403</v>
      </c>
      <c r="I2132">
        <v>6.75034965873059</v>
      </c>
      <c r="J2132">
        <v>7.0858952673795201</v>
      </c>
      <c r="K2132">
        <v>6.7473835624775402</v>
      </c>
      <c r="L2132">
        <v>7.0591951028470596</v>
      </c>
      <c r="M2132">
        <v>7.1482828711562396</v>
      </c>
      <c r="N2132">
        <v>7.17992813759657</v>
      </c>
      <c r="O2132">
        <v>7.0708795500031796</v>
      </c>
      <c r="P2132">
        <v>7.27218074483838</v>
      </c>
      <c r="Q2132">
        <v>2.8218677180984102</v>
      </c>
    </row>
    <row r="2133" spans="1:17">
      <c r="A2133" t="s">
        <v>5109</v>
      </c>
      <c r="B2133" s="16" t="s">
        <v>5110</v>
      </c>
      <c r="C2133">
        <v>7.2199840874685703</v>
      </c>
      <c r="D2133">
        <v>7.1212839136442598</v>
      </c>
      <c r="E2133">
        <v>7.6925266921822599</v>
      </c>
      <c r="F2133">
        <v>7.6596378448912503</v>
      </c>
      <c r="G2133">
        <v>7.3597189200466699</v>
      </c>
      <c r="H2133">
        <v>7.4933055811739298</v>
      </c>
      <c r="I2133">
        <v>7.7964629710800297</v>
      </c>
      <c r="J2133">
        <v>7.85102228996878</v>
      </c>
      <c r="K2133">
        <v>7.7375455503910802</v>
      </c>
      <c r="L2133">
        <v>7.7047775271608696</v>
      </c>
      <c r="M2133">
        <v>7.7435496881232</v>
      </c>
      <c r="N2133">
        <v>7.8181039222588602</v>
      </c>
      <c r="O2133">
        <v>7.6042639244842496</v>
      </c>
      <c r="P2133">
        <v>8.0407141706139793</v>
      </c>
      <c r="Q2133">
        <v>8.7216113394761106</v>
      </c>
    </row>
    <row r="2134" spans="1:17">
      <c r="A2134" t="s">
        <v>5111</v>
      </c>
      <c r="B2134" s="16" t="e">
        <v>#N/A</v>
      </c>
      <c r="C2134">
        <v>3.3064422771203601</v>
      </c>
      <c r="D2134">
        <v>3.4870161193063098</v>
      </c>
      <c r="E2134">
        <v>4.0887687455453801</v>
      </c>
      <c r="F2134">
        <v>3.4706286095040801</v>
      </c>
      <c r="G2134">
        <v>3.5425260543824399</v>
      </c>
      <c r="H2134">
        <v>3.30825032505737</v>
      </c>
      <c r="I2134">
        <v>3.5089935751222501</v>
      </c>
      <c r="J2134">
        <v>3.4276433730071201</v>
      </c>
      <c r="K2134">
        <v>3.4608708703561399</v>
      </c>
      <c r="L2134">
        <v>3.6339073669181099</v>
      </c>
      <c r="M2134">
        <v>3.4086250003018401</v>
      </c>
      <c r="N2134">
        <v>2.8218677180984102</v>
      </c>
      <c r="O2134">
        <v>3.7643275486974099</v>
      </c>
      <c r="P2134">
        <v>4.0606668341819496</v>
      </c>
      <c r="Q2134">
        <v>2.8218677180984102</v>
      </c>
    </row>
    <row r="2135" spans="1:17">
      <c r="A2135" t="s">
        <v>5112</v>
      </c>
      <c r="B2135" s="16" t="e">
        <v>#N/A</v>
      </c>
      <c r="C2135">
        <v>3.3064422771203601</v>
      </c>
      <c r="D2135">
        <v>3.2942621936663499</v>
      </c>
      <c r="E2135">
        <v>3.6381873987360902</v>
      </c>
      <c r="F2135">
        <v>2.8218677180984102</v>
      </c>
      <c r="G2135">
        <v>3.70007344211845</v>
      </c>
      <c r="H2135">
        <v>3.30825032505737</v>
      </c>
      <c r="I2135">
        <v>2.8218677180984102</v>
      </c>
      <c r="J2135">
        <v>3.2517770676889399</v>
      </c>
      <c r="K2135">
        <v>3.4608708703561399</v>
      </c>
      <c r="L2135">
        <v>3.29479214013883</v>
      </c>
      <c r="M2135">
        <v>3.23818724324593</v>
      </c>
      <c r="N2135">
        <v>3.6661147186140499</v>
      </c>
      <c r="O2135">
        <v>3.7643275486974099</v>
      </c>
      <c r="P2135">
        <v>2.8218677180984102</v>
      </c>
      <c r="Q2135">
        <v>2.8218677180984102</v>
      </c>
    </row>
    <row r="2136" spans="1:17">
      <c r="A2136" t="s">
        <v>5113</v>
      </c>
      <c r="B2136" s="16" t="e">
        <v>#N/A</v>
      </c>
      <c r="C2136">
        <v>6.8676794743352501</v>
      </c>
      <c r="D2136">
        <v>6.9617487649123797</v>
      </c>
      <c r="E2136">
        <v>5.9578922475209</v>
      </c>
      <c r="F2136">
        <v>6.49066084484285</v>
      </c>
      <c r="G2136">
        <v>6.3572259687739301</v>
      </c>
      <c r="H2136">
        <v>6.7189678865396303</v>
      </c>
      <c r="I2136">
        <v>6.4034658849663</v>
      </c>
      <c r="J2136">
        <v>6.2739118111702199</v>
      </c>
      <c r="K2136">
        <v>6.4172688586391198</v>
      </c>
      <c r="L2136">
        <v>6.2691026792577</v>
      </c>
      <c r="M2136">
        <v>6.6032779300687601</v>
      </c>
      <c r="N2136">
        <v>6.5181390580775203</v>
      </c>
      <c r="O2136">
        <v>6.6962367914737397</v>
      </c>
      <c r="P2136">
        <v>6.98638363708924</v>
      </c>
      <c r="Q2136">
        <v>2.8218677180984102</v>
      </c>
    </row>
    <row r="2137" spans="1:17">
      <c r="A2137" t="s">
        <v>5114</v>
      </c>
      <c r="B2137" s="16" t="s">
        <v>5115</v>
      </c>
      <c r="C2137">
        <v>2.8218677180984102</v>
      </c>
      <c r="D2137">
        <v>3.7545556144430101</v>
      </c>
      <c r="E2137">
        <v>3.6381873987360902</v>
      </c>
      <c r="F2137">
        <v>3.8353454241230298</v>
      </c>
      <c r="G2137">
        <v>2.8218677180984102</v>
      </c>
      <c r="H2137">
        <v>2.8218677180984102</v>
      </c>
      <c r="I2137">
        <v>2.8218677180984102</v>
      </c>
      <c r="J2137">
        <v>2.8218677180984102</v>
      </c>
      <c r="K2137">
        <v>3.4608708703561399</v>
      </c>
      <c r="L2137">
        <v>3.29479214013883</v>
      </c>
      <c r="M2137">
        <v>3.4086250003018401</v>
      </c>
      <c r="N2137">
        <v>3.79229116939824</v>
      </c>
      <c r="O2137">
        <v>3.42420286852819</v>
      </c>
      <c r="P2137">
        <v>2.8218677180984102</v>
      </c>
      <c r="Q2137">
        <v>2.8218677180984102</v>
      </c>
    </row>
    <row r="2138" spans="1:17">
      <c r="A2138" t="s">
        <v>5116</v>
      </c>
      <c r="B2138" s="16" t="s">
        <v>5117</v>
      </c>
      <c r="C2138">
        <v>3.3064422771203601</v>
      </c>
      <c r="D2138">
        <v>3.2942621936663499</v>
      </c>
      <c r="E2138">
        <v>2.8218677180984102</v>
      </c>
      <c r="F2138">
        <v>2.8218677180984102</v>
      </c>
      <c r="G2138">
        <v>2.8218677180984102</v>
      </c>
      <c r="H2138">
        <v>2.8218677180984102</v>
      </c>
      <c r="I2138">
        <v>2.8218677180984102</v>
      </c>
      <c r="J2138">
        <v>3.2517770676889399</v>
      </c>
      <c r="K2138">
        <v>3.4608708703561399</v>
      </c>
      <c r="L2138">
        <v>3.8614614459532302</v>
      </c>
      <c r="M2138">
        <v>3.23818724324593</v>
      </c>
      <c r="N2138">
        <v>2.8218677180984102</v>
      </c>
      <c r="O2138">
        <v>3.42420286852819</v>
      </c>
      <c r="P2138">
        <v>2.8218677180984102</v>
      </c>
      <c r="Q2138">
        <v>2.8218677180984102</v>
      </c>
    </row>
    <row r="2139" spans="1:17">
      <c r="A2139" t="s">
        <v>5118</v>
      </c>
      <c r="B2139" s="16" t="s">
        <v>5119</v>
      </c>
      <c r="C2139">
        <v>9.0058771174759205</v>
      </c>
      <c r="D2139">
        <v>9.0064337787914699</v>
      </c>
      <c r="E2139">
        <v>8.8720366601881597</v>
      </c>
      <c r="F2139">
        <v>8.8146129933448503</v>
      </c>
      <c r="G2139">
        <v>8.7180835499068294</v>
      </c>
      <c r="H2139">
        <v>8.6533173452060002</v>
      </c>
      <c r="I2139">
        <v>9.0424235185179604</v>
      </c>
      <c r="J2139">
        <v>8.8903246970595902</v>
      </c>
      <c r="K2139">
        <v>9.1430115683281397</v>
      </c>
      <c r="L2139">
        <v>8.83408690315831</v>
      </c>
      <c r="M2139">
        <v>8.56469933264788</v>
      </c>
      <c r="N2139">
        <v>8.1987906416951706</v>
      </c>
      <c r="O2139">
        <v>8.6655459083119197</v>
      </c>
      <c r="P2139">
        <v>9.1864423935254393</v>
      </c>
      <c r="Q2139">
        <v>7.6950435514148801</v>
      </c>
    </row>
    <row r="2140" spans="1:17">
      <c r="A2140" t="s">
        <v>5120</v>
      </c>
      <c r="B2140" s="16" t="e">
        <v>#N/A</v>
      </c>
      <c r="C2140">
        <v>6.9167499097341398</v>
      </c>
      <c r="D2140">
        <v>6.7413585445714101</v>
      </c>
      <c r="E2140">
        <v>6.6219183496940897</v>
      </c>
      <c r="F2140">
        <v>6.28927369624365</v>
      </c>
      <c r="G2140">
        <v>6.72157228308612</v>
      </c>
      <c r="H2140">
        <v>5.6335213647889502</v>
      </c>
      <c r="I2140">
        <v>6.8563160945267603</v>
      </c>
      <c r="J2140">
        <v>6.4419524895365798</v>
      </c>
      <c r="K2140">
        <v>7.0921563747033201</v>
      </c>
      <c r="L2140">
        <v>6.9735187332156601</v>
      </c>
      <c r="M2140">
        <v>6.3096745391751501</v>
      </c>
      <c r="N2140">
        <v>6.0191735598337202</v>
      </c>
      <c r="O2140">
        <v>6.62455111994002</v>
      </c>
      <c r="P2140">
        <v>6.7681820790449301</v>
      </c>
      <c r="Q2140">
        <v>6.2843132996066204</v>
      </c>
    </row>
    <row r="2141" spans="1:17">
      <c r="A2141" t="s">
        <v>5121</v>
      </c>
      <c r="B2141" s="16" t="e">
        <v>#N/A</v>
      </c>
      <c r="C2141">
        <v>6.4801488877760303</v>
      </c>
      <c r="D2141">
        <v>6.61130647324664</v>
      </c>
      <c r="E2141">
        <v>5.7834864418304504</v>
      </c>
      <c r="F2141">
        <v>6.1471629119605797</v>
      </c>
      <c r="G2141">
        <v>6.4499469432156404</v>
      </c>
      <c r="H2141">
        <v>5.9922466879641396</v>
      </c>
      <c r="I2141">
        <v>6.2865816137221397</v>
      </c>
      <c r="J2141">
        <v>5.8785809350245</v>
      </c>
      <c r="K2141">
        <v>6.3685126514067996</v>
      </c>
      <c r="L2141">
        <v>6.1165539736613903</v>
      </c>
      <c r="M2141">
        <v>6.5674538731629699</v>
      </c>
      <c r="N2141">
        <v>6.0191735598337202</v>
      </c>
      <c r="O2141">
        <v>6.6874703143804703</v>
      </c>
      <c r="P2141">
        <v>6.4566563684026503</v>
      </c>
      <c r="Q2141">
        <v>6.9204191934356096</v>
      </c>
    </row>
    <row r="2142" spans="1:17">
      <c r="A2142" t="s">
        <v>5122</v>
      </c>
      <c r="B2142" s="16" t="s">
        <v>5123</v>
      </c>
      <c r="C2142">
        <v>7.9032560916541499</v>
      </c>
      <c r="D2142">
        <v>7.9452567959986897</v>
      </c>
      <c r="E2142">
        <v>7.3453999532458001</v>
      </c>
      <c r="F2142">
        <v>7.7981788966902403</v>
      </c>
      <c r="G2142">
        <v>7.62000228824704</v>
      </c>
      <c r="H2142">
        <v>7.9279863754087803</v>
      </c>
      <c r="I2142">
        <v>7.9331080494405901</v>
      </c>
      <c r="J2142">
        <v>7.5725522787176196</v>
      </c>
      <c r="K2142">
        <v>8.2466329110774801</v>
      </c>
      <c r="L2142">
        <v>7.9924714318877301</v>
      </c>
      <c r="M2142">
        <v>7.8549971336587099</v>
      </c>
      <c r="N2142">
        <v>7.666966537545</v>
      </c>
      <c r="O2142">
        <v>7.7414162076995696</v>
      </c>
      <c r="P2142">
        <v>7.8458029754857996</v>
      </c>
      <c r="Q2142">
        <v>6.9204191934356096</v>
      </c>
    </row>
    <row r="2143" spans="1:17">
      <c r="A2143" t="s">
        <v>5124</v>
      </c>
      <c r="B2143" s="16" t="s">
        <v>5125</v>
      </c>
      <c r="C2143">
        <v>9.9023896090370798</v>
      </c>
      <c r="D2143">
        <v>9.9801263928360093</v>
      </c>
      <c r="E2143">
        <v>9.9537451591180499</v>
      </c>
      <c r="F2143">
        <v>10.250408094626099</v>
      </c>
      <c r="G2143">
        <v>9.8805993260673404</v>
      </c>
      <c r="H2143">
        <v>10.789349707596701</v>
      </c>
      <c r="I2143">
        <v>10.0400402379168</v>
      </c>
      <c r="J2143">
        <v>10.247823404168701</v>
      </c>
      <c r="K2143">
        <v>9.8175785105601197</v>
      </c>
      <c r="L2143">
        <v>10.0061109067465</v>
      </c>
      <c r="M2143">
        <v>10.170513668926301</v>
      </c>
      <c r="N2143">
        <v>10.0033289946581</v>
      </c>
      <c r="O2143">
        <v>10.0312256655321</v>
      </c>
      <c r="P2143">
        <v>10.1166579453451</v>
      </c>
      <c r="Q2143">
        <v>9.1612412986063401</v>
      </c>
    </row>
    <row r="2144" spans="1:17">
      <c r="A2144" t="s">
        <v>5126</v>
      </c>
      <c r="B2144" s="16" t="s">
        <v>5127</v>
      </c>
      <c r="C2144">
        <v>9.6262870766609403</v>
      </c>
      <c r="D2144">
        <v>9.6759384389298706</v>
      </c>
      <c r="E2144">
        <v>9.4794788487557309</v>
      </c>
      <c r="F2144">
        <v>9.3528548306596502</v>
      </c>
      <c r="G2144">
        <v>9.6797733450129506</v>
      </c>
      <c r="H2144">
        <v>9.4487569850186102</v>
      </c>
      <c r="I2144">
        <v>9.5826368162182405</v>
      </c>
      <c r="J2144">
        <v>9.3182554706614003</v>
      </c>
      <c r="K2144">
        <v>10.023140518146301</v>
      </c>
      <c r="L2144">
        <v>9.6029630492470996</v>
      </c>
      <c r="M2144">
        <v>9.3837857007133607</v>
      </c>
      <c r="N2144">
        <v>9.0980465821257201</v>
      </c>
      <c r="O2144">
        <v>9.5483600519264797</v>
      </c>
      <c r="P2144">
        <v>9.7309263156542496</v>
      </c>
      <c r="Q2144">
        <v>9.2143845326617093</v>
      </c>
    </row>
    <row r="2145" spans="1:17">
      <c r="A2145" t="s">
        <v>5128</v>
      </c>
      <c r="B2145" s="16" t="e">
        <v>#N/A</v>
      </c>
      <c r="C2145">
        <v>5.8263624218194501</v>
      </c>
      <c r="D2145">
        <v>5.3656299685334403</v>
      </c>
      <c r="E2145">
        <v>5.3510197543661198</v>
      </c>
      <c r="F2145">
        <v>5.4684342013596101</v>
      </c>
      <c r="G2145">
        <v>5.4468377703358204</v>
      </c>
      <c r="H2145">
        <v>4.07504641393726</v>
      </c>
      <c r="I2145">
        <v>5.0838905074171503</v>
      </c>
      <c r="J2145">
        <v>4.6307624373210201</v>
      </c>
      <c r="K2145">
        <v>5.1105762950505103</v>
      </c>
      <c r="L2145">
        <v>4.9506536519942301</v>
      </c>
      <c r="M2145">
        <v>4.7947131062850499</v>
      </c>
      <c r="N2145">
        <v>5.3328764695189896</v>
      </c>
      <c r="O2145">
        <v>5.4259727888002303</v>
      </c>
      <c r="P2145">
        <v>4.9174589054378801</v>
      </c>
      <c r="Q2145">
        <v>2.8218677180984102</v>
      </c>
    </row>
    <row r="2146" spans="1:17">
      <c r="A2146" t="s">
        <v>5129</v>
      </c>
      <c r="B2146" s="16" t="s">
        <v>5130</v>
      </c>
      <c r="C2146">
        <v>8.3576729236840492</v>
      </c>
      <c r="D2146">
        <v>8.2067956990831892</v>
      </c>
      <c r="E2146">
        <v>7.1223052403704799</v>
      </c>
      <c r="F2146">
        <v>6.7959238383915404</v>
      </c>
      <c r="G2146">
        <v>7.0217158411928002</v>
      </c>
      <c r="H2146">
        <v>6.7629296773152898</v>
      </c>
      <c r="I2146">
        <v>8.0083595317666898</v>
      </c>
      <c r="J2146">
        <v>6.4836022346058</v>
      </c>
      <c r="K2146">
        <v>8.8286111796920803</v>
      </c>
      <c r="L2146">
        <v>8.7311101150958201</v>
      </c>
      <c r="M2146">
        <v>7.4275725551086502</v>
      </c>
      <c r="N2146">
        <v>7.5308835633863698</v>
      </c>
      <c r="O2146">
        <v>7.2656227724002003</v>
      </c>
      <c r="P2146">
        <v>6.8400073241070096</v>
      </c>
      <c r="Q2146">
        <v>9.3629875558906797</v>
      </c>
    </row>
    <row r="2147" spans="1:17">
      <c r="A2147" t="s">
        <v>5131</v>
      </c>
      <c r="B2147" s="16" t="e">
        <v>#N/A</v>
      </c>
      <c r="C2147">
        <v>6.0909271146733497</v>
      </c>
      <c r="D2147">
        <v>6.0479734974183996</v>
      </c>
      <c r="E2147">
        <v>6.5336684091712298</v>
      </c>
      <c r="F2147">
        <v>5.77264523713907</v>
      </c>
      <c r="G2147">
        <v>6.2750527402873404</v>
      </c>
      <c r="H2147">
        <v>5.4261642208015903</v>
      </c>
      <c r="I2147">
        <v>6.0909334620645401</v>
      </c>
      <c r="J2147">
        <v>6.1366608105989204</v>
      </c>
      <c r="K2147">
        <v>6.2522810730543403</v>
      </c>
      <c r="L2147">
        <v>6.28349182675138</v>
      </c>
      <c r="M2147">
        <v>5.9390315793501296</v>
      </c>
      <c r="N2147">
        <v>5.9022837325360298</v>
      </c>
      <c r="O2147">
        <v>5.8175797504700597</v>
      </c>
      <c r="P2147">
        <v>6.2813702146298303</v>
      </c>
      <c r="Q2147">
        <v>5.81282804418474</v>
      </c>
    </row>
    <row r="2148" spans="1:17">
      <c r="A2148" t="s">
        <v>5132</v>
      </c>
      <c r="B2148" s="16" t="e">
        <v>#N/A</v>
      </c>
      <c r="C2148">
        <v>5.5257755444735697</v>
      </c>
      <c r="D2148">
        <v>5.47170002431064</v>
      </c>
      <c r="E2148">
        <v>6.7682062103183904</v>
      </c>
      <c r="F2148">
        <v>5.8850772639156403</v>
      </c>
      <c r="G2148">
        <v>6.1327887893196404</v>
      </c>
      <c r="H2148">
        <v>5.5337430520980799</v>
      </c>
      <c r="I2148">
        <v>5.7570104949229499</v>
      </c>
      <c r="J2148">
        <v>7.7654501990484199</v>
      </c>
      <c r="K2148">
        <v>5.8855780355688703</v>
      </c>
      <c r="L2148">
        <v>4.6547502153815303</v>
      </c>
      <c r="M2148">
        <v>5.4934049956682998</v>
      </c>
      <c r="N2148">
        <v>5.3928688873847097</v>
      </c>
      <c r="O2148">
        <v>5.5096284263065902</v>
      </c>
      <c r="P2148">
        <v>6.3814054639084601</v>
      </c>
      <c r="Q2148">
        <v>2.8218677180984102</v>
      </c>
    </row>
    <row r="2149" spans="1:17">
      <c r="A2149" t="s">
        <v>5133</v>
      </c>
      <c r="B2149" s="16" t="e">
        <v>#N/A</v>
      </c>
      <c r="C2149">
        <v>3.6535616636188299</v>
      </c>
      <c r="D2149">
        <v>3.6330127529723502</v>
      </c>
      <c r="E2149">
        <v>2.8218677180984102</v>
      </c>
      <c r="F2149">
        <v>2.8218677180984102</v>
      </c>
      <c r="G2149">
        <v>2.8218677180984102</v>
      </c>
      <c r="H2149">
        <v>2.8218677180984102</v>
      </c>
      <c r="I2149">
        <v>3.5089935751222501</v>
      </c>
      <c r="J2149">
        <v>3.4276433730071201</v>
      </c>
      <c r="K2149">
        <v>3.91162951239331</v>
      </c>
      <c r="L2149">
        <v>3.7555759297476698</v>
      </c>
      <c r="M2149">
        <v>3.23818724324593</v>
      </c>
      <c r="N2149">
        <v>3.5144020463037902</v>
      </c>
      <c r="O2149">
        <v>3.42420286852819</v>
      </c>
      <c r="P2149">
        <v>2.8218677180984102</v>
      </c>
      <c r="Q2149">
        <v>2.8218677180984102</v>
      </c>
    </row>
    <row r="2150" spans="1:17">
      <c r="A2150" t="s">
        <v>5134</v>
      </c>
      <c r="B2150" s="16" t="s">
        <v>5135</v>
      </c>
      <c r="C2150">
        <v>3.5040133865677898</v>
      </c>
      <c r="D2150">
        <v>3.2942621936663499</v>
      </c>
      <c r="E2150">
        <v>3.6381873987360902</v>
      </c>
      <c r="F2150">
        <v>2.8218677180984102</v>
      </c>
      <c r="G2150">
        <v>2.8218677180984102</v>
      </c>
      <c r="H2150">
        <v>2.8218677180984102</v>
      </c>
      <c r="I2150">
        <v>2.8218677180984102</v>
      </c>
      <c r="J2150">
        <v>3.4276433730071201</v>
      </c>
      <c r="K2150">
        <v>3.4608708703561399</v>
      </c>
      <c r="L2150">
        <v>2.8218677180984102</v>
      </c>
      <c r="M2150">
        <v>3.4086250003018401</v>
      </c>
      <c r="N2150">
        <v>2.8218677180984102</v>
      </c>
      <c r="O2150">
        <v>3.24931794675887</v>
      </c>
      <c r="P2150">
        <v>2.8218677180984102</v>
      </c>
      <c r="Q2150">
        <v>2.8218677180984102</v>
      </c>
    </row>
    <row r="2151" spans="1:17">
      <c r="A2151" t="s">
        <v>5136</v>
      </c>
      <c r="B2151" s="16" t="e">
        <v>#N/A</v>
      </c>
      <c r="C2151">
        <v>4.5939331348939696</v>
      </c>
      <c r="D2151">
        <v>4.9857818498749902</v>
      </c>
      <c r="E2151">
        <v>5.0693649437607</v>
      </c>
      <c r="F2151">
        <v>4.9396319138350204</v>
      </c>
      <c r="G2151">
        <v>4.7889010218833103</v>
      </c>
      <c r="H2151">
        <v>4.5998748125578501</v>
      </c>
      <c r="I2151">
        <v>5.2218518540004704</v>
      </c>
      <c r="J2151">
        <v>4.6307624373210201</v>
      </c>
      <c r="K2151">
        <v>4.7999439876117602</v>
      </c>
      <c r="L2151">
        <v>4.8321653561327897</v>
      </c>
      <c r="M2151">
        <v>4.6554405993468704</v>
      </c>
      <c r="N2151">
        <v>4.8146980941494002</v>
      </c>
      <c r="O2151">
        <v>4.2491040476565001</v>
      </c>
      <c r="P2151">
        <v>4.6712581716948103</v>
      </c>
      <c r="Q2151">
        <v>5.81282804418474</v>
      </c>
    </row>
    <row r="2152" spans="1:17">
      <c r="A2152" t="s">
        <v>5137</v>
      </c>
      <c r="B2152" s="16" t="e">
        <v>#N/A</v>
      </c>
      <c r="C2152">
        <v>5.8673482739251597</v>
      </c>
      <c r="D2152">
        <v>5.9964287144494701</v>
      </c>
      <c r="E2152">
        <v>4.6393553598667303</v>
      </c>
      <c r="F2152">
        <v>6.1471629119605797</v>
      </c>
      <c r="G2152">
        <v>5.4158963756298002</v>
      </c>
      <c r="H2152">
        <v>4.3015284866045098</v>
      </c>
      <c r="I2152">
        <v>6.2865816137221397</v>
      </c>
      <c r="J2152">
        <v>4.94790803410966</v>
      </c>
      <c r="K2152">
        <v>6.5542553394185203</v>
      </c>
      <c r="L2152">
        <v>6.2250380488551196</v>
      </c>
      <c r="M2152">
        <v>5.7742918496395301</v>
      </c>
      <c r="N2152">
        <v>5.02390968106456</v>
      </c>
      <c r="O2152">
        <v>4.9982149956393096</v>
      </c>
      <c r="P2152">
        <v>5.2603607125134104</v>
      </c>
      <c r="Q2152">
        <v>5.09416193408443</v>
      </c>
    </row>
    <row r="2153" spans="1:17">
      <c r="A2153" t="s">
        <v>5138</v>
      </c>
      <c r="B2153" s="16" t="s">
        <v>5139</v>
      </c>
      <c r="C2153">
        <v>8.3326553099165395</v>
      </c>
      <c r="D2153">
        <v>8.4119630350973793</v>
      </c>
      <c r="E2153">
        <v>8.36197239696968</v>
      </c>
      <c r="F2153">
        <v>8.3417949810405094</v>
      </c>
      <c r="G2153">
        <v>7.8516423575619001</v>
      </c>
      <c r="H2153">
        <v>8.8206095561124993</v>
      </c>
      <c r="I2153">
        <v>8.9784015991051493</v>
      </c>
      <c r="J2153">
        <v>7.6428167248235699</v>
      </c>
      <c r="K2153">
        <v>7.8432955415329202</v>
      </c>
      <c r="L2153">
        <v>9.3072031021833102</v>
      </c>
      <c r="M2153">
        <v>8.1812102503906896</v>
      </c>
      <c r="N2153">
        <v>9.5033012471985892</v>
      </c>
      <c r="O2153">
        <v>8.4808777304199001</v>
      </c>
      <c r="P2153">
        <v>8.4550537175740494</v>
      </c>
      <c r="Q2153">
        <v>9.6975493141544398</v>
      </c>
    </row>
    <row r="2154" spans="1:17">
      <c r="A2154" t="s">
        <v>5140</v>
      </c>
      <c r="B2154" s="16" t="s">
        <v>5141</v>
      </c>
      <c r="C2154">
        <v>6.6054299362161997</v>
      </c>
      <c r="D2154">
        <v>6.1613914259344904</v>
      </c>
      <c r="E2154">
        <v>6.0631867916998399</v>
      </c>
      <c r="F2154">
        <v>6.7378939278342802</v>
      </c>
      <c r="G2154">
        <v>6.2918722402955201</v>
      </c>
      <c r="H2154">
        <v>7.3497448055988004</v>
      </c>
      <c r="I2154">
        <v>7.10853650596375</v>
      </c>
      <c r="J2154">
        <v>6.9219572081632101</v>
      </c>
      <c r="K2154">
        <v>6.51004033141996</v>
      </c>
      <c r="L2154">
        <v>6.6141305942154798</v>
      </c>
      <c r="M2154">
        <v>6.7778941321205197</v>
      </c>
      <c r="N2154">
        <v>6.6196358801292998</v>
      </c>
      <c r="O2154">
        <v>6.8533373478556303</v>
      </c>
      <c r="P2154">
        <v>7.1977218339206299</v>
      </c>
      <c r="Q2154">
        <v>2.8218677180984102</v>
      </c>
    </row>
    <row r="2155" spans="1:17">
      <c r="A2155" t="s">
        <v>5142</v>
      </c>
      <c r="B2155" s="16" t="e">
        <v>#N/A</v>
      </c>
      <c r="C2155">
        <v>4.7424302842105197</v>
      </c>
      <c r="D2155">
        <v>4.7881665373273803</v>
      </c>
      <c r="E2155">
        <v>4.7777046060070401</v>
      </c>
      <c r="F2155">
        <v>5.1400511332488898</v>
      </c>
      <c r="G2155">
        <v>4.9315086277172604</v>
      </c>
      <c r="H2155">
        <v>4.7010860560449901</v>
      </c>
      <c r="I2155">
        <v>5.1886752257753797</v>
      </c>
      <c r="J2155">
        <v>4.7455649477942696</v>
      </c>
      <c r="K2155">
        <v>5.0150269178089699</v>
      </c>
      <c r="L2155">
        <v>5.31160411377655</v>
      </c>
      <c r="M2155">
        <v>4.9201667747551001</v>
      </c>
      <c r="N2155">
        <v>4.9846796155147501</v>
      </c>
      <c r="O2155">
        <v>4.9681956947275898</v>
      </c>
      <c r="P2155">
        <v>4.7374550361106396</v>
      </c>
      <c r="Q2155">
        <v>2.8218677180984102</v>
      </c>
    </row>
    <row r="2156" spans="1:17">
      <c r="A2156" t="s">
        <v>5143</v>
      </c>
      <c r="B2156" s="16" t="e">
        <v>#N/A</v>
      </c>
      <c r="C2156">
        <v>8.1646008237611394</v>
      </c>
      <c r="D2156">
        <v>8.3251265292147192</v>
      </c>
      <c r="E2156">
        <v>8.91436974931724</v>
      </c>
      <c r="F2156">
        <v>8.0084767785204498</v>
      </c>
      <c r="G2156">
        <v>8.6549954701594896</v>
      </c>
      <c r="H2156">
        <v>6.7629296773152898</v>
      </c>
      <c r="I2156">
        <v>9.1521985064340097</v>
      </c>
      <c r="J2156">
        <v>7.9205281414617303</v>
      </c>
      <c r="K2156">
        <v>8.5342289965718994</v>
      </c>
      <c r="L2156">
        <v>8.6003923564070099</v>
      </c>
      <c r="M2156">
        <v>7.6528462197776301</v>
      </c>
      <c r="N2156">
        <v>7.4231462068533096</v>
      </c>
      <c r="O2156">
        <v>8.25136570374125</v>
      </c>
      <c r="P2156">
        <v>8.2231173919131209</v>
      </c>
      <c r="Q2156">
        <v>8.0859864702427604</v>
      </c>
    </row>
    <row r="2157" spans="1:17">
      <c r="A2157" t="s">
        <v>5144</v>
      </c>
      <c r="B2157" s="16" t="s">
        <v>5145</v>
      </c>
      <c r="C2157">
        <v>9.7702691689582206</v>
      </c>
      <c r="D2157">
        <v>9.7495792720125802</v>
      </c>
      <c r="E2157">
        <v>10.1197029899827</v>
      </c>
      <c r="F2157">
        <v>10.189731296912701</v>
      </c>
      <c r="G2157">
        <v>10.198497984120101</v>
      </c>
      <c r="H2157">
        <v>9.0521544036134305</v>
      </c>
      <c r="I2157">
        <v>9.4740808849328708</v>
      </c>
      <c r="J2157">
        <v>9.6202799223279101</v>
      </c>
      <c r="K2157">
        <v>9.9965039649392207</v>
      </c>
      <c r="L2157">
        <v>9.7005739964807098</v>
      </c>
      <c r="M2157">
        <v>10.089609410784201</v>
      </c>
      <c r="N2157">
        <v>10.090522940953401</v>
      </c>
      <c r="O2157">
        <v>10.1668885395302</v>
      </c>
      <c r="P2157">
        <v>9.1446708272289108</v>
      </c>
      <c r="Q2157">
        <v>11.8567168861114</v>
      </c>
    </row>
    <row r="2158" spans="1:17">
      <c r="A2158" t="s">
        <v>5146</v>
      </c>
      <c r="B2158" s="16" t="s">
        <v>5147</v>
      </c>
      <c r="C2158">
        <v>9.6496178590370505</v>
      </c>
      <c r="D2158">
        <v>9.7224026074062806</v>
      </c>
      <c r="E2158">
        <v>9.8737754510934597</v>
      </c>
      <c r="F2158">
        <v>9.3845901068409603</v>
      </c>
      <c r="G2158">
        <v>9.3990603337979408</v>
      </c>
      <c r="H2158">
        <v>9.5552820119188695</v>
      </c>
      <c r="I2158">
        <v>9.8384364307813694</v>
      </c>
      <c r="J2158">
        <v>10.0758535047199</v>
      </c>
      <c r="K2158">
        <v>9.7352421565934009</v>
      </c>
      <c r="L2158">
        <v>9.4309505866056007</v>
      </c>
      <c r="M2158">
        <v>8.8927376163797192</v>
      </c>
      <c r="N2158">
        <v>8.9015836112911</v>
      </c>
      <c r="O2158">
        <v>8.9922377700648006</v>
      </c>
      <c r="P2158">
        <v>10.0919630445909</v>
      </c>
      <c r="Q2158">
        <v>9.9995340544913205</v>
      </c>
    </row>
    <row r="2159" spans="1:17">
      <c r="A2159" t="s">
        <v>5148</v>
      </c>
      <c r="B2159" s="16" t="s">
        <v>5149</v>
      </c>
      <c r="C2159">
        <v>4.2964146619915802</v>
      </c>
      <c r="D2159">
        <v>4.5009317243298002</v>
      </c>
      <c r="E2159">
        <v>2.8218677180984102</v>
      </c>
      <c r="F2159">
        <v>4.0118215330109104</v>
      </c>
      <c r="G2159">
        <v>3.33407035458014</v>
      </c>
      <c r="H2159">
        <v>3.30825032505737</v>
      </c>
      <c r="I2159">
        <v>3.6595800418069002</v>
      </c>
      <c r="J2159">
        <v>3.5611359966351301</v>
      </c>
      <c r="K2159">
        <v>2.8218677180984102</v>
      </c>
      <c r="L2159">
        <v>3.4877558895723499</v>
      </c>
      <c r="M2159">
        <v>3.82485868955618</v>
      </c>
      <c r="N2159">
        <v>3.6661147186140499</v>
      </c>
      <c r="O2159">
        <v>4.0696565081197198</v>
      </c>
      <c r="P2159">
        <v>3.6194497939779602</v>
      </c>
      <c r="Q2159">
        <v>2.8218677180984102</v>
      </c>
    </row>
    <row r="2160" spans="1:17">
      <c r="A2160" t="s">
        <v>5150</v>
      </c>
      <c r="B2160" s="16" t="e">
        <v>#N/A</v>
      </c>
      <c r="C2160">
        <v>6.7854920253152002</v>
      </c>
      <c r="D2160">
        <v>6.8509999593391502</v>
      </c>
      <c r="E2160">
        <v>7.04800723539954</v>
      </c>
      <c r="F2160">
        <v>6.7477305356992501</v>
      </c>
      <c r="G2160">
        <v>6.7091506927065296</v>
      </c>
      <c r="H2160">
        <v>7.09044629115437</v>
      </c>
      <c r="I2160">
        <v>6.4852281731725103</v>
      </c>
      <c r="J2160">
        <v>6.99554785082886</v>
      </c>
      <c r="K2160">
        <v>6.5212232845498299</v>
      </c>
      <c r="L2160">
        <v>6.1640690053138298</v>
      </c>
      <c r="M2160">
        <v>5.9104836449302596</v>
      </c>
      <c r="N2160">
        <v>6.1096777107491604</v>
      </c>
      <c r="O2160">
        <v>6.2835881349864096</v>
      </c>
      <c r="P2160">
        <v>6.9989780827264001</v>
      </c>
      <c r="Q2160">
        <v>2.8218677180984102</v>
      </c>
    </row>
    <row r="2161" spans="1:17">
      <c r="A2161" t="s">
        <v>5151</v>
      </c>
      <c r="B2161" s="16" t="s">
        <v>5152</v>
      </c>
      <c r="C2161">
        <v>3.3064422771203601</v>
      </c>
      <c r="D2161">
        <v>3.6330127529723502</v>
      </c>
      <c r="E2161">
        <v>3.4028894668404299</v>
      </c>
      <c r="F2161">
        <v>2.8218677180984102</v>
      </c>
      <c r="G2161">
        <v>3.33407035458014</v>
      </c>
      <c r="H2161">
        <v>2.8218677180984102</v>
      </c>
      <c r="I2161">
        <v>3.3100125595866299</v>
      </c>
      <c r="J2161">
        <v>2.8218677180984102</v>
      </c>
      <c r="K2161">
        <v>2.8218677180984102</v>
      </c>
      <c r="L2161">
        <v>2.8218677180984102</v>
      </c>
      <c r="M2161">
        <v>3.23818724324593</v>
      </c>
      <c r="N2161">
        <v>3.5144020463037902</v>
      </c>
      <c r="O2161">
        <v>3.42420286852819</v>
      </c>
      <c r="P2161">
        <v>2.8218677180984102</v>
      </c>
      <c r="Q2161">
        <v>2.8218677180984102</v>
      </c>
    </row>
    <row r="2162" spans="1:17">
      <c r="A2162" t="s">
        <v>5153</v>
      </c>
      <c r="B2162" s="16" t="s">
        <v>5154</v>
      </c>
      <c r="C2162">
        <v>6.2534960108011504</v>
      </c>
      <c r="D2162">
        <v>6.3908823849416097</v>
      </c>
      <c r="E2162">
        <v>5.9302896994145904</v>
      </c>
      <c r="F2162">
        <v>5.7920231273194096</v>
      </c>
      <c r="G2162">
        <v>6.2750527402873404</v>
      </c>
      <c r="H2162">
        <v>6.3079036124986203</v>
      </c>
      <c r="I2162">
        <v>6.1083114335419397</v>
      </c>
      <c r="J2162">
        <v>6.2131681188238099</v>
      </c>
      <c r="K2162">
        <v>6.40523557489675</v>
      </c>
      <c r="L2162">
        <v>6.3668925874454603</v>
      </c>
      <c r="M2162">
        <v>6.0864609132140597</v>
      </c>
      <c r="N2162">
        <v>5.7747602614263602</v>
      </c>
      <c r="O2162">
        <v>6.4277983445854696</v>
      </c>
      <c r="P2162">
        <v>6.8259277291320597</v>
      </c>
      <c r="Q2162">
        <v>2.8218677180984102</v>
      </c>
    </row>
    <row r="2163" spans="1:17">
      <c r="A2163" t="s">
        <v>5155</v>
      </c>
      <c r="B2163" s="16" t="s">
        <v>5156</v>
      </c>
      <c r="C2163">
        <v>7.8836964733618498</v>
      </c>
      <c r="D2163">
        <v>7.91354313914296</v>
      </c>
      <c r="E2163">
        <v>7.9585540685743199</v>
      </c>
      <c r="F2163">
        <v>7.9544846044562698</v>
      </c>
      <c r="G2163">
        <v>7.6972556520707203</v>
      </c>
      <c r="H2163">
        <v>7.3640517828905097</v>
      </c>
      <c r="I2163">
        <v>7.6395679956081599</v>
      </c>
      <c r="J2163">
        <v>7.3719729077011804</v>
      </c>
      <c r="K2163">
        <v>7.8119250227780102</v>
      </c>
      <c r="L2163">
        <v>7.6115974529348698</v>
      </c>
      <c r="M2163">
        <v>7.4813032053431501</v>
      </c>
      <c r="N2163">
        <v>7.3217623800089804</v>
      </c>
      <c r="O2163">
        <v>7.6363961245384901</v>
      </c>
      <c r="P2163">
        <v>7.7449511456680904</v>
      </c>
      <c r="Q2163">
        <v>8.3931679398307004</v>
      </c>
    </row>
    <row r="2164" spans="1:17">
      <c r="A2164" t="s">
        <v>5157</v>
      </c>
      <c r="B2164" s="16" t="s">
        <v>5158</v>
      </c>
      <c r="C2164">
        <v>8.8857421006134096</v>
      </c>
      <c r="D2164">
        <v>8.78661913179503</v>
      </c>
      <c r="E2164">
        <v>8.8756122721508905</v>
      </c>
      <c r="F2164">
        <v>8.9586345501659999</v>
      </c>
      <c r="G2164">
        <v>8.9746949583964302</v>
      </c>
      <c r="H2164">
        <v>9.1543036747738906</v>
      </c>
      <c r="I2164">
        <v>8.9404997126653498</v>
      </c>
      <c r="J2164">
        <v>9.0486534879959795</v>
      </c>
      <c r="K2164">
        <v>8.6602874624698103</v>
      </c>
      <c r="L2164">
        <v>9.0848756631285692</v>
      </c>
      <c r="M2164">
        <v>9.46228649465262</v>
      </c>
      <c r="N2164">
        <v>8.9653017478375396</v>
      </c>
      <c r="O2164">
        <v>9.3062307256975902</v>
      </c>
      <c r="P2164">
        <v>8.0885250819963499</v>
      </c>
      <c r="Q2164">
        <v>9.9376776092220709</v>
      </c>
    </row>
    <row r="2165" spans="1:17">
      <c r="A2165" t="s">
        <v>5159</v>
      </c>
      <c r="B2165" s="16" t="s">
        <v>5160</v>
      </c>
      <c r="C2165">
        <v>8.0639401472335095</v>
      </c>
      <c r="D2165">
        <v>8.0696746781631301</v>
      </c>
      <c r="E2165">
        <v>7.9585540685743199</v>
      </c>
      <c r="F2165">
        <v>8.1629463640282296</v>
      </c>
      <c r="G2165">
        <v>7.9808089029511597</v>
      </c>
      <c r="H2165">
        <v>8.8888809225310794</v>
      </c>
      <c r="I2165">
        <v>8.3887550479506103</v>
      </c>
      <c r="J2165">
        <v>8.4002399944384702</v>
      </c>
      <c r="K2165">
        <v>8.1279612977354692</v>
      </c>
      <c r="L2165">
        <v>8.1873059842096403</v>
      </c>
      <c r="M2165">
        <v>8.0709447881792702</v>
      </c>
      <c r="N2165">
        <v>7.9057193802032204</v>
      </c>
      <c r="O2165">
        <v>8.0617029947938494</v>
      </c>
      <c r="P2165">
        <v>8.4641415052306801</v>
      </c>
      <c r="Q2165">
        <v>5.81282804418474</v>
      </c>
    </row>
    <row r="2166" spans="1:17">
      <c r="A2166" t="s">
        <v>5161</v>
      </c>
      <c r="B2166" s="16" t="e">
        <v>#N/A</v>
      </c>
      <c r="C2166">
        <v>5.9458908722802599</v>
      </c>
      <c r="D2166">
        <v>6.0977003449207299</v>
      </c>
      <c r="E2166">
        <v>6.43959429717279</v>
      </c>
      <c r="F2166">
        <v>6.1471629119605797</v>
      </c>
      <c r="G2166">
        <v>6.5510027220463503</v>
      </c>
      <c r="H2166">
        <v>5.2146805303532302</v>
      </c>
      <c r="I2166">
        <v>5.9628952071699803</v>
      </c>
      <c r="J2166">
        <v>6.0277492141178799</v>
      </c>
      <c r="K2166">
        <v>6.3685126514067996</v>
      </c>
      <c r="L2166">
        <v>6.5081444959114796</v>
      </c>
      <c r="M2166">
        <v>5.9807945513988896</v>
      </c>
      <c r="N2166">
        <v>5.8185725375441404</v>
      </c>
      <c r="O2166">
        <v>5.98581415080033</v>
      </c>
      <c r="P2166">
        <v>5.2603607125134104</v>
      </c>
      <c r="Q2166">
        <v>8.6462459446333604</v>
      </c>
    </row>
    <row r="2167" spans="1:17">
      <c r="A2167" t="s">
        <v>5162</v>
      </c>
      <c r="B2167" s="16" t="s">
        <v>5163</v>
      </c>
      <c r="C2167">
        <v>8.1887043491586695</v>
      </c>
      <c r="D2167">
        <v>7.9850315972664498</v>
      </c>
      <c r="E2167">
        <v>6.2527945319371199</v>
      </c>
      <c r="F2167">
        <v>5.8111357960990899</v>
      </c>
      <c r="G2167">
        <v>6.0755217755122297</v>
      </c>
      <c r="H2167">
        <v>5.6808363808980902</v>
      </c>
      <c r="I2167">
        <v>6.7936822339404497</v>
      </c>
      <c r="J2167">
        <v>4.8839472618639803</v>
      </c>
      <c r="K2167">
        <v>8.1059656821435304</v>
      </c>
      <c r="L2167">
        <v>7.0084058745800704</v>
      </c>
      <c r="M2167">
        <v>6.3940755381791998</v>
      </c>
      <c r="N2167">
        <v>6.3509010238258501</v>
      </c>
      <c r="O2167">
        <v>5.9269450576343701</v>
      </c>
      <c r="P2167">
        <v>5.9034342564919404</v>
      </c>
      <c r="Q2167">
        <v>8.8614637697687808</v>
      </c>
    </row>
    <row r="2168" spans="1:17">
      <c r="A2168" t="s">
        <v>5164</v>
      </c>
      <c r="B2168" s="16" t="s">
        <v>5165</v>
      </c>
      <c r="C2168">
        <v>7.2277727119103501</v>
      </c>
      <c r="D2168">
        <v>7.3688478284412797</v>
      </c>
      <c r="E2168">
        <v>6.7682062103183904</v>
      </c>
      <c r="F2168">
        <v>6.1015902381126503</v>
      </c>
      <c r="G2168">
        <v>7.3833017638975598</v>
      </c>
      <c r="H2168">
        <v>6.88724949036067</v>
      </c>
      <c r="I2168">
        <v>7.3665820046063004</v>
      </c>
      <c r="J2168">
        <v>6.3548081427592003</v>
      </c>
      <c r="K2168">
        <v>6.8833323633832499</v>
      </c>
      <c r="L2168">
        <v>6.7850770131405502</v>
      </c>
      <c r="M2168">
        <v>6.6468296666851296</v>
      </c>
      <c r="N2168">
        <v>6.65591064102943</v>
      </c>
      <c r="O2168">
        <v>7.44748021483014</v>
      </c>
      <c r="P2168">
        <v>7.2825095327770901</v>
      </c>
      <c r="Q2168">
        <v>2.8218677180984102</v>
      </c>
    </row>
    <row r="2169" spans="1:17">
      <c r="A2169" t="s">
        <v>5166</v>
      </c>
      <c r="B2169" s="16" t="s">
        <v>5167</v>
      </c>
      <c r="C2169">
        <v>6.2224413490422297</v>
      </c>
      <c r="D2169">
        <v>6.4682081689808504</v>
      </c>
      <c r="E2169">
        <v>6.6219183496940897</v>
      </c>
      <c r="F2169">
        <v>6.0860667200617797</v>
      </c>
      <c r="G2169">
        <v>5.7479431304763704</v>
      </c>
      <c r="H2169">
        <v>6.3804794852971796</v>
      </c>
      <c r="I2169">
        <v>6.3167164806778997</v>
      </c>
      <c r="J2169">
        <v>6.2499257068907896</v>
      </c>
      <c r="K2169">
        <v>6.2920916190738598</v>
      </c>
      <c r="L2169">
        <v>6.5081444959114796</v>
      </c>
      <c r="M2169">
        <v>6.2542577506046202</v>
      </c>
      <c r="N2169">
        <v>6.4645463931653504</v>
      </c>
      <c r="O2169">
        <v>6.1994087418434098</v>
      </c>
      <c r="P2169">
        <v>5.6022656228975496</v>
      </c>
      <c r="Q2169">
        <v>7.5369478347710803</v>
      </c>
    </row>
    <row r="2170" spans="1:17">
      <c r="A2170" t="s">
        <v>5168</v>
      </c>
      <c r="B2170" s="16" t="s">
        <v>5169</v>
      </c>
      <c r="C2170">
        <v>6.2838851673630796</v>
      </c>
      <c r="D2170">
        <v>6.2073457226732396</v>
      </c>
      <c r="E2170">
        <v>5.8141048855267101</v>
      </c>
      <c r="F2170">
        <v>6.4788754961203097</v>
      </c>
      <c r="G2170">
        <v>6.3731052938135697</v>
      </c>
      <c r="H2170">
        <v>6.6027569335949101</v>
      </c>
      <c r="I2170">
        <v>6.8664937667428996</v>
      </c>
      <c r="J2170">
        <v>6.8991224091414898</v>
      </c>
      <c r="K2170">
        <v>6.1403051534520099</v>
      </c>
      <c r="L2170">
        <v>5.9455161281204401</v>
      </c>
      <c r="M2170">
        <v>6.42447755612789</v>
      </c>
      <c r="N2170">
        <v>5.9224530860225002</v>
      </c>
      <c r="O2170">
        <v>6.3740501040455104</v>
      </c>
      <c r="P2170">
        <v>7.0603427857534999</v>
      </c>
      <c r="Q2170">
        <v>5.09416193408443</v>
      </c>
    </row>
    <row r="2171" spans="1:17">
      <c r="A2171" t="s">
        <v>5170</v>
      </c>
      <c r="B2171" s="16" t="s">
        <v>5171</v>
      </c>
      <c r="C2171">
        <v>11.7717915779604</v>
      </c>
      <c r="D2171">
        <v>11.7475974535555</v>
      </c>
      <c r="E2171">
        <v>11.031033987031799</v>
      </c>
      <c r="F2171">
        <v>11.0510941753588</v>
      </c>
      <c r="G2171">
        <v>11.6998912847616</v>
      </c>
      <c r="H2171">
        <v>10.815565023030301</v>
      </c>
      <c r="I2171">
        <v>11.4508551926858</v>
      </c>
      <c r="J2171">
        <v>10.394018227008599</v>
      </c>
      <c r="K2171">
        <v>12.474391038626701</v>
      </c>
      <c r="L2171">
        <v>11.905883593951501</v>
      </c>
      <c r="M2171">
        <v>11.3122302154339</v>
      </c>
      <c r="N2171">
        <v>11.509980738344099</v>
      </c>
      <c r="O2171">
        <v>11.336762779312901</v>
      </c>
      <c r="P2171">
        <v>11.4290180201473</v>
      </c>
      <c r="Q2171">
        <v>13.2942562671365</v>
      </c>
    </row>
    <row r="2172" spans="1:17">
      <c r="A2172" t="s">
        <v>5172</v>
      </c>
      <c r="B2172" s="16" t="s">
        <v>5173</v>
      </c>
      <c r="C2172">
        <v>8.9692537350223898</v>
      </c>
      <c r="D2172">
        <v>8.8949257210748094</v>
      </c>
      <c r="E2172">
        <v>8.5437921814222193</v>
      </c>
      <c r="F2172">
        <v>8.4892474445077895</v>
      </c>
      <c r="G2172">
        <v>8.7516403100005196</v>
      </c>
      <c r="H2172">
        <v>8.4065322520301393</v>
      </c>
      <c r="I2172">
        <v>9.1122720232505507</v>
      </c>
      <c r="J2172">
        <v>8.9376285965867694</v>
      </c>
      <c r="K2172">
        <v>9.1537671725756908</v>
      </c>
      <c r="L2172">
        <v>9.0684859922085899</v>
      </c>
      <c r="M2172">
        <v>8.9387942857933407</v>
      </c>
      <c r="N2172">
        <v>8.9604990693350803</v>
      </c>
      <c r="O2172">
        <v>8.8331865778137608</v>
      </c>
      <c r="P2172">
        <v>8.8476610822785897</v>
      </c>
      <c r="Q2172">
        <v>9.9689373561629306</v>
      </c>
    </row>
    <row r="2173" spans="1:17">
      <c r="A2173" t="s">
        <v>5174</v>
      </c>
      <c r="B2173" s="16" t="s">
        <v>5175</v>
      </c>
      <c r="C2173">
        <v>7.5343816153612604</v>
      </c>
      <c r="D2173">
        <v>7.6254469917223702</v>
      </c>
      <c r="E2173">
        <v>8.1538601930408205</v>
      </c>
      <c r="F2173">
        <v>8.4537741392366907</v>
      </c>
      <c r="G2173">
        <v>8.4948759047022495</v>
      </c>
      <c r="H2173">
        <v>7.5569376217120503</v>
      </c>
      <c r="I2173">
        <v>7.7313044202968397</v>
      </c>
      <c r="J2173">
        <v>8.1881036931947904</v>
      </c>
      <c r="K2173">
        <v>8.2927925800805795</v>
      </c>
      <c r="L2173">
        <v>7.9211954083323901</v>
      </c>
      <c r="M2173">
        <v>7.8623743089575804</v>
      </c>
      <c r="N2173">
        <v>8.0163632599031303</v>
      </c>
      <c r="O2173">
        <v>7.9924963291784303</v>
      </c>
      <c r="P2173">
        <v>7.8733663028696599</v>
      </c>
      <c r="Q2173">
        <v>8.2978683598244807</v>
      </c>
    </row>
    <row r="2174" spans="1:17">
      <c r="A2174" t="s">
        <v>5176</v>
      </c>
      <c r="B2174" s="16" t="s">
        <v>5177</v>
      </c>
      <c r="C2174">
        <v>9.0828887716883209</v>
      </c>
      <c r="D2174">
        <v>8.9584289436452504</v>
      </c>
      <c r="E2174">
        <v>8.9588702666055493</v>
      </c>
      <c r="F2174">
        <v>8.8423070272748205</v>
      </c>
      <c r="G2174">
        <v>8.8646908064693104</v>
      </c>
      <c r="H2174">
        <v>8.2652444679287207</v>
      </c>
      <c r="I2174">
        <v>8.7177207864845094</v>
      </c>
      <c r="J2174">
        <v>8.4029397018848098</v>
      </c>
      <c r="K2174">
        <v>9.1662148334239895</v>
      </c>
      <c r="L2174">
        <v>9.0245553666037708</v>
      </c>
      <c r="M2174">
        <v>8.57146296044262</v>
      </c>
      <c r="N2174">
        <v>8.6080339004545507</v>
      </c>
      <c r="O2174">
        <v>8.3431586954379302</v>
      </c>
      <c r="P2174">
        <v>8.2756875406830996</v>
      </c>
      <c r="Q2174">
        <v>10.143479824404199</v>
      </c>
    </row>
    <row r="2175" spans="1:17">
      <c r="A2175" t="s">
        <v>5178</v>
      </c>
      <c r="B2175" s="16" t="s">
        <v>5179</v>
      </c>
      <c r="C2175">
        <v>4.0706176854441196</v>
      </c>
      <c r="D2175">
        <v>4.1931807688815699</v>
      </c>
      <c r="E2175">
        <v>3.9618875914207199</v>
      </c>
      <c r="F2175">
        <v>3.8353454241230298</v>
      </c>
      <c r="G2175">
        <v>4.5695203052827997</v>
      </c>
      <c r="H2175">
        <v>4.07504641393726</v>
      </c>
      <c r="I2175">
        <v>4.6056600831029897</v>
      </c>
      <c r="J2175">
        <v>4.0764652066995799</v>
      </c>
      <c r="K2175">
        <v>4.7999439876117602</v>
      </c>
      <c r="L2175">
        <v>4.8321653561327897</v>
      </c>
      <c r="M2175">
        <v>4.21436379980989</v>
      </c>
      <c r="N2175">
        <v>3.79229116939824</v>
      </c>
      <c r="O2175">
        <v>4.1329497517715001</v>
      </c>
      <c r="P2175">
        <v>3.9363215208704698</v>
      </c>
      <c r="Q2175">
        <v>2.8218677180984102</v>
      </c>
    </row>
    <row r="2176" spans="1:17">
      <c r="A2176" t="s">
        <v>5180</v>
      </c>
      <c r="B2176" s="16" t="s">
        <v>5181</v>
      </c>
      <c r="C2176">
        <v>7.7710946782910399</v>
      </c>
      <c r="D2176">
        <v>7.9762871844851704</v>
      </c>
      <c r="E2176">
        <v>7.8093979443190804</v>
      </c>
      <c r="F2176">
        <v>8.2062328578687591</v>
      </c>
      <c r="G2176">
        <v>7.4141555573024602</v>
      </c>
      <c r="H2176">
        <v>8.2537801457712092</v>
      </c>
      <c r="I2176">
        <v>8.0265738012085404</v>
      </c>
      <c r="J2176">
        <v>8.2463929438936301</v>
      </c>
      <c r="K2176">
        <v>7.8521344337355501</v>
      </c>
      <c r="L2176">
        <v>7.9661545121457999</v>
      </c>
      <c r="M2176">
        <v>7.5696299503145497</v>
      </c>
      <c r="N2176">
        <v>7.4914217726060297</v>
      </c>
      <c r="O2176">
        <v>7.5996144710543003</v>
      </c>
      <c r="P2176">
        <v>8.2390907658991104</v>
      </c>
      <c r="Q2176">
        <v>6.9204191934356096</v>
      </c>
    </row>
    <row r="2177" spans="1:17">
      <c r="A2177" t="s">
        <v>5182</v>
      </c>
      <c r="B2177" s="16" t="s">
        <v>5183</v>
      </c>
      <c r="C2177">
        <v>3.5040133865677898</v>
      </c>
      <c r="D2177">
        <v>3.4870161193063098</v>
      </c>
      <c r="E2177">
        <v>3.6381873987360902</v>
      </c>
      <c r="F2177">
        <v>3.4706286095040801</v>
      </c>
      <c r="G2177">
        <v>3.33407035458014</v>
      </c>
      <c r="H2177">
        <v>2.8218677180984102</v>
      </c>
      <c r="I2177">
        <v>2.8218677180984102</v>
      </c>
      <c r="J2177">
        <v>3.6724961835054399</v>
      </c>
      <c r="K2177">
        <v>3.27554212654834</v>
      </c>
      <c r="L2177">
        <v>3.29479214013883</v>
      </c>
      <c r="M2177">
        <v>3.5380814202985702</v>
      </c>
      <c r="N2177">
        <v>2.8218677180984102</v>
      </c>
      <c r="O2177">
        <v>3.5569664057961599</v>
      </c>
      <c r="P2177">
        <v>2.8218677180984102</v>
      </c>
      <c r="Q2177">
        <v>2.8218677180984102</v>
      </c>
    </row>
    <row r="2178" spans="1:17">
      <c r="A2178" t="s">
        <v>5184</v>
      </c>
      <c r="B2178" s="16" t="s">
        <v>5185</v>
      </c>
      <c r="C2178">
        <v>7.3180840145043398</v>
      </c>
      <c r="D2178">
        <v>7.1758592373276899</v>
      </c>
      <c r="E2178">
        <v>6.9830103020752698</v>
      </c>
      <c r="F2178">
        <v>6.9988412260113</v>
      </c>
      <c r="G2178">
        <v>7.1372856948198002</v>
      </c>
      <c r="H2178">
        <v>7.09044629115437</v>
      </c>
      <c r="I2178">
        <v>7.2931626639522102</v>
      </c>
      <c r="J2178">
        <v>7.1581364398515204</v>
      </c>
      <c r="K2178">
        <v>7.0996113161199501</v>
      </c>
      <c r="L2178">
        <v>6.9910684097633</v>
      </c>
      <c r="M2178">
        <v>7.2305114874921399</v>
      </c>
      <c r="N2178">
        <v>7.1033865969873</v>
      </c>
      <c r="O2178">
        <v>7.3232005156447704</v>
      </c>
      <c r="P2178">
        <v>7.3819086412154196</v>
      </c>
      <c r="Q2178">
        <v>5.81282804418474</v>
      </c>
    </row>
    <row r="2179" spans="1:17">
      <c r="A2179" t="s">
        <v>5186</v>
      </c>
      <c r="B2179" s="16" t="e">
        <v>#N/A</v>
      </c>
      <c r="C2179">
        <v>6.2687719600529501</v>
      </c>
      <c r="D2179">
        <v>6.2807715480435</v>
      </c>
      <c r="E2179">
        <v>7.0606604978116003</v>
      </c>
      <c r="F2179">
        <v>6.3553236597965803</v>
      </c>
      <c r="G2179">
        <v>7.2865557563512402</v>
      </c>
      <c r="H2179">
        <v>5.9735057093571502</v>
      </c>
      <c r="I2179">
        <v>6.7613064719492897</v>
      </c>
      <c r="J2179">
        <v>5.6009009823638998</v>
      </c>
      <c r="K2179">
        <v>6.69903673516112</v>
      </c>
      <c r="L2179">
        <v>5.8515068593680599</v>
      </c>
      <c r="M2179">
        <v>5.83646315568744</v>
      </c>
      <c r="N2179">
        <v>6.6439211301738199</v>
      </c>
      <c r="O2179">
        <v>6.1869642700358201</v>
      </c>
      <c r="P2179">
        <v>6.4382133371337602</v>
      </c>
      <c r="Q2179">
        <v>6.9204191934356096</v>
      </c>
    </row>
    <row r="2180" spans="1:17">
      <c r="A2180" t="s">
        <v>5187</v>
      </c>
      <c r="B2180" s="16" t="e">
        <v>#N/A</v>
      </c>
      <c r="C2180">
        <v>5.8470053502229398</v>
      </c>
      <c r="D2180">
        <v>6.1138942084180101</v>
      </c>
      <c r="E2180">
        <v>6.3595865741919599</v>
      </c>
      <c r="F2180">
        <v>6.1767486539667296</v>
      </c>
      <c r="G2180">
        <v>6.5369974430488398</v>
      </c>
      <c r="H2180">
        <v>4.9232684487670202</v>
      </c>
      <c r="I2180">
        <v>5.5923678450183596</v>
      </c>
      <c r="J2180">
        <v>5.6573646507857704</v>
      </c>
      <c r="K2180">
        <v>6.1108697077640501</v>
      </c>
      <c r="L2180">
        <v>6.3118397299493596</v>
      </c>
      <c r="M2180">
        <v>6.0477582448035001</v>
      </c>
      <c r="N2180">
        <v>6.5049286515854696</v>
      </c>
      <c r="O2180">
        <v>5.7510187021614403</v>
      </c>
      <c r="P2180">
        <v>4.6013142303928598</v>
      </c>
      <c r="Q2180">
        <v>8.5667227177791094</v>
      </c>
    </row>
    <row r="2181" spans="1:17">
      <c r="A2181" t="s">
        <v>5188</v>
      </c>
      <c r="B2181" s="16" t="e">
        <v>#N/A</v>
      </c>
      <c r="C2181">
        <v>7.0720410640917404</v>
      </c>
      <c r="D2181">
        <v>6.8316797689911999</v>
      </c>
      <c r="E2181">
        <v>6.7369669261823404</v>
      </c>
      <c r="F2181">
        <v>6.6876694774574998</v>
      </c>
      <c r="G2181">
        <v>6.8056277865875003</v>
      </c>
      <c r="H2181">
        <v>6.6736113589497297</v>
      </c>
      <c r="I2181">
        <v>6.69426981432159</v>
      </c>
      <c r="J2181">
        <v>6.5536826138874202</v>
      </c>
      <c r="K2181">
        <v>7.2940296973472796</v>
      </c>
      <c r="L2181">
        <v>6.7021577638755696</v>
      </c>
      <c r="M2181">
        <v>7.0738466325359601</v>
      </c>
      <c r="N2181">
        <v>6.8457055562953402</v>
      </c>
      <c r="O2181">
        <v>6.98063357016657</v>
      </c>
      <c r="P2181">
        <v>6.3422324803325996</v>
      </c>
      <c r="Q2181">
        <v>7.8374797051227896</v>
      </c>
    </row>
    <row r="2182" spans="1:17">
      <c r="A2182" t="s">
        <v>5189</v>
      </c>
      <c r="B2182" s="16" t="s">
        <v>5190</v>
      </c>
      <c r="C2182">
        <v>8.2472561828895508</v>
      </c>
      <c r="D2182">
        <v>8.2867523994167307</v>
      </c>
      <c r="E2182">
        <v>8.1479562815056408</v>
      </c>
      <c r="F2182">
        <v>8.1738905004014395</v>
      </c>
      <c r="G2182">
        <v>8.13215103816378</v>
      </c>
      <c r="H2182">
        <v>8.3321788725426806</v>
      </c>
      <c r="I2182">
        <v>8.4235252308595108</v>
      </c>
      <c r="J2182">
        <v>8.1596478460155506</v>
      </c>
      <c r="K2182">
        <v>8.2698975439675699</v>
      </c>
      <c r="L2182">
        <v>8.3589071586196795</v>
      </c>
      <c r="M2182">
        <v>8.2614943769858993</v>
      </c>
      <c r="N2182">
        <v>7.8702856166430299</v>
      </c>
      <c r="O2182">
        <v>8.2602239812224507</v>
      </c>
      <c r="P2182">
        <v>8.3214149767362393</v>
      </c>
      <c r="Q2182">
        <v>7.3593062614465703</v>
      </c>
    </row>
    <row r="2183" spans="1:17">
      <c r="A2183" t="s">
        <v>5191</v>
      </c>
      <c r="B2183" s="16" t="s">
        <v>5192</v>
      </c>
      <c r="C2183">
        <v>6.8776289620805704</v>
      </c>
      <c r="D2183">
        <v>6.9617487649123797</v>
      </c>
      <c r="E2183">
        <v>7.1343226895372398</v>
      </c>
      <c r="F2183">
        <v>6.9571080415096196</v>
      </c>
      <c r="G2183">
        <v>6.4648297334768499</v>
      </c>
      <c r="H2183">
        <v>7.51909715540177</v>
      </c>
      <c r="I2183">
        <v>7.2549965839237496</v>
      </c>
      <c r="J2183">
        <v>7.3441093173726104</v>
      </c>
      <c r="K2183">
        <v>7.0771292840706099</v>
      </c>
      <c r="L2183">
        <v>6.9646626692663203</v>
      </c>
      <c r="M2183">
        <v>7.0674657490229604</v>
      </c>
      <c r="N2183">
        <v>6.8139899586284596</v>
      </c>
      <c r="O2183">
        <v>7.2714854940254599</v>
      </c>
      <c r="P2183">
        <v>7.3130577291766397</v>
      </c>
      <c r="Q2183">
        <v>5.81282804418474</v>
      </c>
    </row>
    <row r="2184" spans="1:17">
      <c r="A2184" t="s">
        <v>5193</v>
      </c>
      <c r="B2184" s="16" t="s">
        <v>5194</v>
      </c>
      <c r="C2184">
        <v>7.3398019669746004</v>
      </c>
      <c r="D2184">
        <v>7.28625735805202</v>
      </c>
      <c r="E2184">
        <v>7.2820324993308896</v>
      </c>
      <c r="F2184">
        <v>7.7056393462478701</v>
      </c>
      <c r="G2184">
        <v>7.2006395538590997</v>
      </c>
      <c r="H2184">
        <v>7.5126924894462599</v>
      </c>
      <c r="I2184">
        <v>6.8965999036849004</v>
      </c>
      <c r="J2184">
        <v>7.8589129128298802</v>
      </c>
      <c r="K2184">
        <v>7.2611867711964697</v>
      </c>
      <c r="L2184">
        <v>7.0839309273197903</v>
      </c>
      <c r="M2184">
        <v>7.0674657490229604</v>
      </c>
      <c r="N2184">
        <v>6.9755609170048603</v>
      </c>
      <c r="O2184">
        <v>7.1041318853629001</v>
      </c>
      <c r="P2184">
        <v>7.4567578773205998</v>
      </c>
      <c r="Q2184">
        <v>5.09416193408443</v>
      </c>
    </row>
    <row r="2185" spans="1:17">
      <c r="A2185" t="s">
        <v>5195</v>
      </c>
      <c r="B2185" s="16" t="s">
        <v>5196</v>
      </c>
      <c r="C2185">
        <v>6.3282826399822101</v>
      </c>
      <c r="D2185">
        <v>6.4040653105614398</v>
      </c>
      <c r="E2185">
        <v>6.2304366762667698</v>
      </c>
      <c r="F2185">
        <v>6.0860667200617797</v>
      </c>
      <c r="G2185">
        <v>6.2580314604422798</v>
      </c>
      <c r="H2185">
        <v>6.44953046144993</v>
      </c>
      <c r="I2185">
        <v>6.7169663794845196</v>
      </c>
      <c r="J2185">
        <v>6.0135244304895803</v>
      </c>
      <c r="K2185">
        <v>6.1547962016134603</v>
      </c>
      <c r="L2185">
        <v>6.2398789457682096</v>
      </c>
      <c r="M2185">
        <v>6.4542437231635699</v>
      </c>
      <c r="N2185">
        <v>6.1443152006371102</v>
      </c>
      <c r="O2185">
        <v>6.7222181891453801</v>
      </c>
      <c r="P2185">
        <v>6.9216961844646496</v>
      </c>
      <c r="Q2185">
        <v>2.8218677180984102</v>
      </c>
    </row>
    <row r="2186" spans="1:17">
      <c r="A2186" t="s">
        <v>5197</v>
      </c>
      <c r="B2186" s="16" t="s">
        <v>5198</v>
      </c>
      <c r="C2186">
        <v>7.9129371762360199</v>
      </c>
      <c r="D2186">
        <v>7.8717146042891102</v>
      </c>
      <c r="E2186">
        <v>8.0689192944245107</v>
      </c>
      <c r="F2186">
        <v>7.4888864773400599</v>
      </c>
      <c r="G2186">
        <v>7.9390274049864802</v>
      </c>
      <c r="H2186">
        <v>6.61481283471461</v>
      </c>
      <c r="I2186">
        <v>7.7858059522040897</v>
      </c>
      <c r="J2186">
        <v>7.8470607049974301</v>
      </c>
      <c r="K2186">
        <v>8.3717137562975008</v>
      </c>
      <c r="L2186">
        <v>8.2504441982796397</v>
      </c>
      <c r="M2186">
        <v>7.8401284247997198</v>
      </c>
      <c r="N2186">
        <v>7.6551136364300802</v>
      </c>
      <c r="O2186">
        <v>7.6942310684692004</v>
      </c>
      <c r="P2186">
        <v>7.3625711812439798</v>
      </c>
      <c r="Q2186">
        <v>9.4977003000167599</v>
      </c>
    </row>
    <row r="2187" spans="1:17">
      <c r="A2187" t="s">
        <v>5199</v>
      </c>
      <c r="B2187" s="16" t="e">
        <v>#N/A</v>
      </c>
      <c r="C2187">
        <v>3.3064422771203601</v>
      </c>
      <c r="D2187">
        <v>3.4870161193063098</v>
      </c>
      <c r="E2187">
        <v>3.9618875914207199</v>
      </c>
      <c r="F2187">
        <v>3.2825265482838799</v>
      </c>
      <c r="G2187">
        <v>3.70007344211845</v>
      </c>
      <c r="H2187">
        <v>3.7814594184883799</v>
      </c>
      <c r="I2187">
        <v>3.9910282299290798</v>
      </c>
      <c r="J2187">
        <v>3.8565114723405598</v>
      </c>
      <c r="K2187">
        <v>3.6013796825057902</v>
      </c>
      <c r="L2187">
        <v>3.6339073669181099</v>
      </c>
      <c r="M2187">
        <v>3.6461416973015899</v>
      </c>
      <c r="N2187">
        <v>3.5144020463037902</v>
      </c>
      <c r="O2187">
        <v>3.5569664057961599</v>
      </c>
      <c r="P2187">
        <v>4.0606668341819496</v>
      </c>
      <c r="Q2187">
        <v>2.8218677180984102</v>
      </c>
    </row>
    <row r="2188" spans="1:17">
      <c r="A2188" t="s">
        <v>5200</v>
      </c>
      <c r="B2188" s="16" t="s">
        <v>5201</v>
      </c>
      <c r="C2188">
        <v>4.5401401503132401</v>
      </c>
      <c r="D2188">
        <v>4.5009317243298002</v>
      </c>
      <c r="E2188">
        <v>4.0887687455453801</v>
      </c>
      <c r="F2188">
        <v>3.8353454241230298</v>
      </c>
      <c r="G2188">
        <v>4.4429501088137897</v>
      </c>
      <c r="H2188">
        <v>3.9869852489372102</v>
      </c>
      <c r="I2188">
        <v>4.0793606969786396</v>
      </c>
      <c r="J2188">
        <v>3.6724961835054399</v>
      </c>
      <c r="K2188">
        <v>4.8383826859307302</v>
      </c>
      <c r="L2188">
        <v>3.8614614459532302</v>
      </c>
      <c r="M2188">
        <v>4.10067942601317</v>
      </c>
      <c r="N2188">
        <v>3.79229116939824</v>
      </c>
      <c r="O2188">
        <v>4.0021176285150997</v>
      </c>
      <c r="P2188">
        <v>4.0606668341819496</v>
      </c>
      <c r="Q2188">
        <v>2.8218677180984102</v>
      </c>
    </row>
    <row r="2189" spans="1:17">
      <c r="A2189" t="s">
        <v>5202</v>
      </c>
      <c r="B2189" s="16" t="s">
        <v>5203</v>
      </c>
      <c r="C2189">
        <v>11.750370950874901</v>
      </c>
      <c r="D2189">
        <v>11.5136293618447</v>
      </c>
      <c r="E2189">
        <v>10.505005873120099</v>
      </c>
      <c r="F2189">
        <v>10.763769680487901</v>
      </c>
      <c r="G2189">
        <v>10.635043425988201</v>
      </c>
      <c r="H2189">
        <v>10.112338326261</v>
      </c>
      <c r="I2189">
        <v>11.107739367469501</v>
      </c>
      <c r="J2189">
        <v>8.6524588067780002</v>
      </c>
      <c r="K2189">
        <v>11.912480523346099</v>
      </c>
      <c r="L2189">
        <v>11.855138228409</v>
      </c>
      <c r="M2189">
        <v>10.983877669092699</v>
      </c>
      <c r="N2189">
        <v>11.3466127525238</v>
      </c>
      <c r="O2189">
        <v>10.5761281147254</v>
      </c>
      <c r="P2189">
        <v>9.3497609321889108</v>
      </c>
      <c r="Q2189">
        <v>12.72716437749</v>
      </c>
    </row>
    <row r="2190" spans="1:17">
      <c r="A2190" t="s">
        <v>5204</v>
      </c>
      <c r="B2190" s="16" t="s">
        <v>5205</v>
      </c>
      <c r="C2190">
        <v>5.8470053502229398</v>
      </c>
      <c r="D2190">
        <v>6.0310005479080901</v>
      </c>
      <c r="E2190">
        <v>7.6260848552768703</v>
      </c>
      <c r="F2190">
        <v>6.7477305356992501</v>
      </c>
      <c r="G2190">
        <v>6.3731052938135697</v>
      </c>
      <c r="H2190">
        <v>5.7039026048571104</v>
      </c>
      <c r="I2190">
        <v>7.2157887515971799</v>
      </c>
      <c r="J2190">
        <v>7.55322075045129</v>
      </c>
      <c r="K2190">
        <v>5.6991521110608296</v>
      </c>
      <c r="L2190">
        <v>6.1325703953714701</v>
      </c>
      <c r="M2190">
        <v>5.2604792807445904</v>
      </c>
      <c r="N2190">
        <v>4.7684260524010602</v>
      </c>
      <c r="O2190">
        <v>5.0843574666703004</v>
      </c>
      <c r="P2190">
        <v>6.2813702146298303</v>
      </c>
      <c r="Q2190">
        <v>2.8218677180984102</v>
      </c>
    </row>
    <row r="2191" spans="1:17">
      <c r="A2191" t="s">
        <v>5206</v>
      </c>
      <c r="B2191" s="16" t="s">
        <v>5207</v>
      </c>
      <c r="C2191">
        <v>2.8218677180984102</v>
      </c>
      <c r="D2191">
        <v>3.2942621936663499</v>
      </c>
      <c r="E2191">
        <v>4.2015349465393896</v>
      </c>
      <c r="F2191">
        <v>3.2825265482838799</v>
      </c>
      <c r="G2191">
        <v>3.33407035458014</v>
      </c>
      <c r="H2191">
        <v>3.30825032505737</v>
      </c>
      <c r="I2191">
        <v>3.7848446501428201</v>
      </c>
      <c r="J2191">
        <v>3.6724961835054399</v>
      </c>
      <c r="K2191">
        <v>3.6013796825057902</v>
      </c>
      <c r="L2191">
        <v>3.7555759297476698</v>
      </c>
      <c r="M2191">
        <v>3.82485868955618</v>
      </c>
      <c r="N2191">
        <v>3.5144020463037902</v>
      </c>
      <c r="O2191">
        <v>3.42420286852819</v>
      </c>
      <c r="P2191">
        <v>3.9363215208704698</v>
      </c>
      <c r="Q2191">
        <v>2.8218677180984102</v>
      </c>
    </row>
    <row r="2192" spans="1:17">
      <c r="A2192" t="s">
        <v>5208</v>
      </c>
      <c r="B2192" s="16" t="s">
        <v>5209</v>
      </c>
      <c r="C2192">
        <v>10.0543394190251</v>
      </c>
      <c r="D2192">
        <v>10.096581309553899</v>
      </c>
      <c r="E2192">
        <v>5.7834864418304504</v>
      </c>
      <c r="F2192">
        <v>7.2053502042261002</v>
      </c>
      <c r="G2192">
        <v>6.64536989626367</v>
      </c>
      <c r="H2192">
        <v>8.6416384550094598</v>
      </c>
      <c r="I2192">
        <v>9.4806977606476899</v>
      </c>
      <c r="J2192">
        <v>4.1400611729353196</v>
      </c>
      <c r="K2192">
        <v>10.763054940322601</v>
      </c>
      <c r="L2192">
        <v>10.430706509680499</v>
      </c>
      <c r="M2192">
        <v>7.8512943249587801</v>
      </c>
      <c r="N2192">
        <v>7.4020149515182698</v>
      </c>
      <c r="O2192">
        <v>6.9443528735545703</v>
      </c>
      <c r="P2192">
        <v>8.2601168648088095</v>
      </c>
      <c r="Q2192">
        <v>8.7216113394761106</v>
      </c>
    </row>
    <row r="2193" spans="1:17">
      <c r="A2193" t="s">
        <v>5210</v>
      </c>
      <c r="B2193" s="16" t="e">
        <v>#N/A</v>
      </c>
      <c r="C2193">
        <v>7.0546205441807199</v>
      </c>
      <c r="D2193">
        <v>7.1053021002472896</v>
      </c>
      <c r="E2193">
        <v>7.2043884532365698</v>
      </c>
      <c r="F2193">
        <v>7.2124563554963999</v>
      </c>
      <c r="G2193">
        <v>6.98102650971747</v>
      </c>
      <c r="H2193">
        <v>8.0957976289217299</v>
      </c>
      <c r="I2193">
        <v>7.9712251578376598</v>
      </c>
      <c r="J2193">
        <v>8.2966202921024603</v>
      </c>
      <c r="K2193">
        <v>7.24783644590336</v>
      </c>
      <c r="L2193">
        <v>7.7872872960004802</v>
      </c>
      <c r="M2193">
        <v>7.4473440408504299</v>
      </c>
      <c r="N2193">
        <v>6.8970520926005099</v>
      </c>
      <c r="O2193">
        <v>7.4318662394394703</v>
      </c>
      <c r="P2193">
        <v>8.3412817087973004</v>
      </c>
      <c r="Q2193">
        <v>2.8218677180984102</v>
      </c>
    </row>
    <row r="2194" spans="1:17">
      <c r="A2194" t="s">
        <v>5211</v>
      </c>
      <c r="B2194" s="16" t="s">
        <v>5212</v>
      </c>
      <c r="C2194">
        <v>4.1513583524311999</v>
      </c>
      <c r="D2194">
        <v>4.1197647330598102</v>
      </c>
      <c r="E2194">
        <v>4.4833795521924502</v>
      </c>
      <c r="F2194">
        <v>2.8218677180984102</v>
      </c>
      <c r="G2194">
        <v>3.70007344211845</v>
      </c>
      <c r="H2194">
        <v>3.30825032505737</v>
      </c>
      <c r="I2194">
        <v>3.7848446501428201</v>
      </c>
      <c r="J2194">
        <v>3.8565114723405598</v>
      </c>
      <c r="K2194">
        <v>3.91162951239331</v>
      </c>
      <c r="L2194">
        <v>4.3892426656840904</v>
      </c>
      <c r="M2194">
        <v>3.4086250003018401</v>
      </c>
      <c r="N2194">
        <v>3.6661147186140499</v>
      </c>
      <c r="O2194">
        <v>3.5569664057961599</v>
      </c>
      <c r="P2194">
        <v>3.7927642367557501</v>
      </c>
      <c r="Q2194">
        <v>2.8218677180984102</v>
      </c>
    </row>
    <row r="2195" spans="1:17">
      <c r="A2195" t="s">
        <v>5213</v>
      </c>
      <c r="B2195" s="16" t="s">
        <v>5214</v>
      </c>
      <c r="C2195">
        <v>7.7496407277196804</v>
      </c>
      <c r="D2195">
        <v>7.8574973468194802</v>
      </c>
      <c r="E2195">
        <v>7.7714853696760704</v>
      </c>
      <c r="F2195">
        <v>7.6121172640846497</v>
      </c>
      <c r="G2195">
        <v>7.7942051583206204</v>
      </c>
      <c r="H2195">
        <v>7.8488904955482699</v>
      </c>
      <c r="I2195">
        <v>7.8175432462888601</v>
      </c>
      <c r="J2195">
        <v>7.5773448449579499</v>
      </c>
      <c r="K2195">
        <v>7.8388556660498798</v>
      </c>
      <c r="L2195">
        <v>7.7822666868784101</v>
      </c>
      <c r="M2195">
        <v>7.5560391547307804</v>
      </c>
      <c r="N2195">
        <v>7.74171880370272</v>
      </c>
      <c r="O2195">
        <v>7.4001202171717102</v>
      </c>
      <c r="P2195">
        <v>7.6994680456008098</v>
      </c>
      <c r="Q2195">
        <v>8.48255560796823</v>
      </c>
    </row>
    <row r="2196" spans="1:17">
      <c r="A2196" t="s">
        <v>5215</v>
      </c>
      <c r="B2196" s="16" t="e">
        <v>#N/A</v>
      </c>
      <c r="C2196">
        <v>5.3319193517173096</v>
      </c>
      <c r="D2196">
        <v>5.1891537613714398</v>
      </c>
      <c r="E2196">
        <v>5.12062362366449</v>
      </c>
      <c r="F2196">
        <v>4.9396319138350204</v>
      </c>
      <c r="G2196">
        <v>5.91035690204746</v>
      </c>
      <c r="H2196">
        <v>5.24699422619977</v>
      </c>
      <c r="I2196">
        <v>4.6574362853065301</v>
      </c>
      <c r="J2196">
        <v>4.9787429435777097</v>
      </c>
      <c r="K2196">
        <v>5.4602654674947297</v>
      </c>
      <c r="L2196">
        <v>4.9878555821396704</v>
      </c>
      <c r="M2196">
        <v>6.1847657049973597</v>
      </c>
      <c r="N2196">
        <v>5.6343956717740804</v>
      </c>
      <c r="O2196">
        <v>5.8654995265796703</v>
      </c>
      <c r="P2196">
        <v>6.0078251400104499</v>
      </c>
      <c r="Q2196">
        <v>5.09416193408443</v>
      </c>
    </row>
    <row r="2197" spans="1:17">
      <c r="A2197" t="s">
        <v>5216</v>
      </c>
      <c r="B2197" s="16" t="e">
        <v>#N/A</v>
      </c>
      <c r="C2197">
        <v>3.3064422771203601</v>
      </c>
      <c r="D2197">
        <v>3.2942621936663499</v>
      </c>
      <c r="E2197">
        <v>3.4028894668404299</v>
      </c>
      <c r="F2197">
        <v>2.8218677180984102</v>
      </c>
      <c r="G2197">
        <v>2.8218677180984102</v>
      </c>
      <c r="H2197">
        <v>3.30825032505737</v>
      </c>
      <c r="I2197">
        <v>3.6595800418069002</v>
      </c>
      <c r="J2197">
        <v>3.2517770676889399</v>
      </c>
      <c r="K2197">
        <v>3.6013796825057902</v>
      </c>
      <c r="L2197">
        <v>3.4877558895723499</v>
      </c>
      <c r="M2197">
        <v>3.4086250003018401</v>
      </c>
      <c r="N2197">
        <v>3.6661147186140499</v>
      </c>
      <c r="O2197">
        <v>3.24931794675887</v>
      </c>
      <c r="P2197">
        <v>2.8218677180984102</v>
      </c>
      <c r="Q2197">
        <v>2.8218677180984102</v>
      </c>
    </row>
    <row r="2198" spans="1:17">
      <c r="A2198" t="s">
        <v>5217</v>
      </c>
      <c r="B2198" s="16" t="s">
        <v>5218</v>
      </c>
      <c r="C2198">
        <v>4.2263167103073602</v>
      </c>
      <c r="D2198">
        <v>4.1197647330598102</v>
      </c>
      <c r="E2198">
        <v>4.9023702390828996</v>
      </c>
      <c r="F2198">
        <v>3.6131889974304401</v>
      </c>
      <c r="G2198">
        <v>6.8287638097852401</v>
      </c>
      <c r="H2198">
        <v>3.65660975244205</v>
      </c>
      <c r="I2198">
        <v>3.7848446501428201</v>
      </c>
      <c r="J2198">
        <v>5.5815558752487604</v>
      </c>
      <c r="K2198">
        <v>4.1419680287536398</v>
      </c>
      <c r="L2198">
        <v>3.9560512465587201</v>
      </c>
      <c r="M2198">
        <v>7.5469067670950398</v>
      </c>
      <c r="N2198">
        <v>3.5144020463037902</v>
      </c>
      <c r="O2198">
        <v>4.1329497517715001</v>
      </c>
      <c r="P2198">
        <v>4.1712528320562896</v>
      </c>
      <c r="Q2198">
        <v>7.1565710053807701</v>
      </c>
    </row>
    <row r="2199" spans="1:17">
      <c r="A2199" t="s">
        <v>5219</v>
      </c>
      <c r="B2199" s="16" t="s">
        <v>5220</v>
      </c>
      <c r="C2199">
        <v>7.2508883405074904</v>
      </c>
      <c r="D2199">
        <v>7.3688478284412797</v>
      </c>
      <c r="E2199">
        <v>6.5336684091712298</v>
      </c>
      <c r="F2199">
        <v>7.0313746998931297</v>
      </c>
      <c r="G2199">
        <v>6.8960099479567596</v>
      </c>
      <c r="H2199">
        <v>6.9167133088984798</v>
      </c>
      <c r="I2199">
        <v>6.7613064719492897</v>
      </c>
      <c r="J2199">
        <v>6.6017122748532602</v>
      </c>
      <c r="K2199">
        <v>6.7756261029337699</v>
      </c>
      <c r="L2199">
        <v>6.6697798190484097</v>
      </c>
      <c r="M2199">
        <v>7.0481510293665099</v>
      </c>
      <c r="N2199">
        <v>7.2126792806103603</v>
      </c>
      <c r="O2199">
        <v>7.3232005156447704</v>
      </c>
      <c r="P2199">
        <v>6.8677578490009701</v>
      </c>
      <c r="Q2199">
        <v>7.6950435514148801</v>
      </c>
    </row>
    <row r="2200" spans="1:17">
      <c r="A2200" t="s">
        <v>5221</v>
      </c>
      <c r="B2200" s="16" t="s">
        <v>5222</v>
      </c>
      <c r="C2200">
        <v>6.1080510548675004</v>
      </c>
      <c r="D2200">
        <v>5.9246275129003996</v>
      </c>
      <c r="E2200">
        <v>7.37606582637006</v>
      </c>
      <c r="F2200">
        <v>6.7477305356992501</v>
      </c>
      <c r="G2200">
        <v>6.8739435564952496</v>
      </c>
      <c r="H2200">
        <v>4.7487521450918901</v>
      </c>
      <c r="I2200">
        <v>5.8220163078348497</v>
      </c>
      <c r="J2200">
        <v>5.0671121988910901</v>
      </c>
      <c r="K2200">
        <v>7.0074886995701204</v>
      </c>
      <c r="L2200">
        <v>6.9467846882146</v>
      </c>
      <c r="M2200">
        <v>6.4443906543116398</v>
      </c>
      <c r="N2200">
        <v>7.2126792806103603</v>
      </c>
      <c r="O2200">
        <v>6.2481214444694197</v>
      </c>
      <c r="P2200">
        <v>4.9174589054378801</v>
      </c>
      <c r="Q2200">
        <v>10.1972634697877</v>
      </c>
    </row>
    <row r="2201" spans="1:17">
      <c r="A2201" t="s">
        <v>5223</v>
      </c>
      <c r="B2201" s="16" t="s">
        <v>5224</v>
      </c>
      <c r="C2201">
        <v>6.5441645960174801</v>
      </c>
      <c r="D2201">
        <v>6.6559854074570701</v>
      </c>
      <c r="E2201">
        <v>6.3388609491737098</v>
      </c>
      <c r="F2201">
        <v>6.1169449946656096</v>
      </c>
      <c r="G2201">
        <v>5.8430458251757198</v>
      </c>
      <c r="H2201">
        <v>6.6386234868921701</v>
      </c>
      <c r="I2201">
        <v>6.6118666184956396</v>
      </c>
      <c r="J2201">
        <v>6.53400866212165</v>
      </c>
      <c r="K2201">
        <v>6.53231920245815</v>
      </c>
      <c r="L2201">
        <v>6.6806541770365504</v>
      </c>
      <c r="M2201">
        <v>6.5213705179323602</v>
      </c>
      <c r="N2201">
        <v>6.4369745097016899</v>
      </c>
      <c r="O2201">
        <v>6.9443528735545703</v>
      </c>
      <c r="P2201">
        <v>6.9084007912347802</v>
      </c>
      <c r="Q2201">
        <v>5.81282804418474</v>
      </c>
    </row>
    <row r="2202" spans="1:17">
      <c r="A2202" t="s">
        <v>5225</v>
      </c>
      <c r="B2202" s="16" t="s">
        <v>5226</v>
      </c>
      <c r="C2202">
        <v>6.0735929489798099</v>
      </c>
      <c r="D2202">
        <v>6.0977003449207299</v>
      </c>
      <c r="E2202">
        <v>5.6194037323530299</v>
      </c>
      <c r="F2202">
        <v>5.7330626009085002</v>
      </c>
      <c r="G2202">
        <v>5.6458708745746398</v>
      </c>
      <c r="H2202">
        <v>6.4894086048222697</v>
      </c>
      <c r="I2202">
        <v>6.5996967915826801</v>
      </c>
      <c r="J2202">
        <v>6.2255268743051504</v>
      </c>
      <c r="K2202">
        <v>6.2387586492256899</v>
      </c>
      <c r="L2202">
        <v>6.0336280567968696</v>
      </c>
      <c r="M2202">
        <v>6.0736776114072404</v>
      </c>
      <c r="N2202">
        <v>5.9022837325360298</v>
      </c>
      <c r="O2202">
        <v>6.13606241069352</v>
      </c>
      <c r="P2202">
        <v>6.3619539041930198</v>
      </c>
      <c r="Q2202">
        <v>5.09416193408443</v>
      </c>
    </row>
    <row r="2203" spans="1:17">
      <c r="A2203" t="s">
        <v>5227</v>
      </c>
      <c r="B2203" s="16" t="s">
        <v>5228</v>
      </c>
      <c r="C2203">
        <v>4.6454443926476303</v>
      </c>
      <c r="D2203">
        <v>4.6996493033489397</v>
      </c>
      <c r="E2203">
        <v>4.96044362242744</v>
      </c>
      <c r="F2203">
        <v>4.2284225029819602</v>
      </c>
      <c r="G2203">
        <v>4.3009286659846602</v>
      </c>
      <c r="H2203">
        <v>3.9869852489372102</v>
      </c>
      <c r="I2203">
        <v>4.8009391025067796</v>
      </c>
      <c r="J2203">
        <v>4.2567562628296498</v>
      </c>
      <c r="K2203">
        <v>4.5878024687201</v>
      </c>
      <c r="L2203">
        <v>4.8321653561327897</v>
      </c>
      <c r="M2203">
        <v>4.21436379980989</v>
      </c>
      <c r="N2203">
        <v>4.1706164353931596</v>
      </c>
      <c r="O2203">
        <v>4.7717654559956602</v>
      </c>
      <c r="P2203">
        <v>3.7927642367557501</v>
      </c>
      <c r="Q2203">
        <v>2.8218677180984102</v>
      </c>
    </row>
    <row r="2204" spans="1:17">
      <c r="A2204" t="s">
        <v>5229</v>
      </c>
      <c r="B2204" s="16" t="s">
        <v>5230</v>
      </c>
      <c r="C2204">
        <v>7.0977815649052802</v>
      </c>
      <c r="D2204">
        <v>7.2136093630525302</v>
      </c>
      <c r="E2204">
        <v>7.1223052403704799</v>
      </c>
      <c r="F2204">
        <v>6.9314721879311696</v>
      </c>
      <c r="G2204">
        <v>7.2442399160463804</v>
      </c>
      <c r="H2204">
        <v>7.9753025283051704</v>
      </c>
      <c r="I2204">
        <v>8.94768261056924</v>
      </c>
      <c r="J2204">
        <v>8.42701219817714</v>
      </c>
      <c r="K2204">
        <v>7.2940296973472796</v>
      </c>
      <c r="L2204">
        <v>8.6753733505469608</v>
      </c>
      <c r="M2204">
        <v>8.1514177123307405</v>
      </c>
      <c r="N2204">
        <v>8.6141636264587298</v>
      </c>
      <c r="O2204">
        <v>7.5855752806785803</v>
      </c>
      <c r="P2204">
        <v>9.4897962078023905</v>
      </c>
      <c r="Q2204">
        <v>2.8218677180984102</v>
      </c>
    </row>
    <row r="2205" spans="1:17">
      <c r="A2205" t="s">
        <v>5231</v>
      </c>
      <c r="B2205" s="16" t="s">
        <v>5232</v>
      </c>
      <c r="C2205">
        <v>7.2960327960102003</v>
      </c>
      <c r="D2205">
        <v>7.2061383105772503</v>
      </c>
      <c r="E2205">
        <v>6.4200101908932998</v>
      </c>
      <c r="F2205">
        <v>6.5593971610881399</v>
      </c>
      <c r="G2205">
        <v>7.6909739137373903</v>
      </c>
      <c r="H2205">
        <v>7.5318215657091097</v>
      </c>
      <c r="I2205">
        <v>7.0999446418427796</v>
      </c>
      <c r="J2205">
        <v>6.3770998606948002</v>
      </c>
      <c r="K2205">
        <v>6.8033219097639099</v>
      </c>
      <c r="L2205">
        <v>6.2691026792577</v>
      </c>
      <c r="M2205">
        <v>7.7475398248133303</v>
      </c>
      <c r="N2205">
        <v>8.2820161278518807</v>
      </c>
      <c r="O2205">
        <v>7.9853892224024703</v>
      </c>
      <c r="P2205">
        <v>7.4104356790652197</v>
      </c>
      <c r="Q2205">
        <v>6.9204191934356096</v>
      </c>
    </row>
    <row r="2206" spans="1:17">
      <c r="A2206" t="s">
        <v>5233</v>
      </c>
      <c r="B2206" s="16" t="s">
        <v>5234</v>
      </c>
      <c r="C2206">
        <v>3.8862082974622001</v>
      </c>
      <c r="D2206">
        <v>4.0407231514856203</v>
      </c>
      <c r="E2206">
        <v>4.3035359899866696</v>
      </c>
      <c r="F2206">
        <v>4.5644600677645304</v>
      </c>
      <c r="G2206">
        <v>4.0460446887748596</v>
      </c>
      <c r="H2206">
        <v>3.8900437060628099</v>
      </c>
      <c r="I2206">
        <v>4.30650913402902</v>
      </c>
      <c r="J2206">
        <v>4.3621897727349799</v>
      </c>
      <c r="K2206">
        <v>3.7184612093777498</v>
      </c>
      <c r="L2206">
        <v>4.1211419556762898</v>
      </c>
      <c r="M2206">
        <v>4.5395912486649097</v>
      </c>
      <c r="N2206">
        <v>3.99991931403749</v>
      </c>
      <c r="O2206">
        <v>4.9059949059252101</v>
      </c>
      <c r="P2206">
        <v>4.0606668341819496</v>
      </c>
      <c r="Q2206">
        <v>2.8218677180984102</v>
      </c>
    </row>
    <row r="2207" spans="1:17">
      <c r="A2207" t="s">
        <v>5235</v>
      </c>
      <c r="B2207" s="16" t="s">
        <v>5236</v>
      </c>
      <c r="C2207">
        <v>4.2263167103073602</v>
      </c>
      <c r="D2207">
        <v>4.1931807688815699</v>
      </c>
      <c r="E2207">
        <v>4.7104489803388701</v>
      </c>
      <c r="F2207">
        <v>3.6131889974304401</v>
      </c>
      <c r="G2207">
        <v>4.1380367534927496</v>
      </c>
      <c r="H2207">
        <v>3.8900437060628099</v>
      </c>
      <c r="I2207">
        <v>3.6595800418069002</v>
      </c>
      <c r="J2207">
        <v>3.5611359966351301</v>
      </c>
      <c r="K2207">
        <v>3.99457577781329</v>
      </c>
      <c r="L2207">
        <v>4.6061367415952201</v>
      </c>
      <c r="M2207">
        <v>3.5380814202985702</v>
      </c>
      <c r="N2207">
        <v>3.6661147186140499</v>
      </c>
      <c r="O2207">
        <v>3.9295289699043701</v>
      </c>
      <c r="P2207">
        <v>3.9363215208704698</v>
      </c>
      <c r="Q2207">
        <v>5.09416193408443</v>
      </c>
    </row>
    <row r="2208" spans="1:17">
      <c r="A2208" t="s">
        <v>5237</v>
      </c>
      <c r="B2208" s="16" t="s">
        <v>5238</v>
      </c>
      <c r="C2208">
        <v>8.6829826390762896</v>
      </c>
      <c r="D2208">
        <v>8.5915333327678205</v>
      </c>
      <c r="E2208">
        <v>8.8576448878332794</v>
      </c>
      <c r="F2208">
        <v>8.9670446445614402</v>
      </c>
      <c r="G2208">
        <v>8.6868845355756008</v>
      </c>
      <c r="H2208">
        <v>9.2225175936713892</v>
      </c>
      <c r="I2208">
        <v>8.7427144098744005</v>
      </c>
      <c r="J2208">
        <v>9.2160724843056006</v>
      </c>
      <c r="K2208">
        <v>8.8486103706074495</v>
      </c>
      <c r="L2208">
        <v>8.7772274698883894</v>
      </c>
      <c r="M2208">
        <v>8.8283199413882496</v>
      </c>
      <c r="N2208">
        <v>8.7002349631228295</v>
      </c>
      <c r="O2208">
        <v>8.8528349359007894</v>
      </c>
      <c r="P2208">
        <v>9.1446708272289108</v>
      </c>
      <c r="Q2208">
        <v>6.2843132996066204</v>
      </c>
    </row>
    <row r="2209" spans="1:17">
      <c r="A2209" t="s">
        <v>5239</v>
      </c>
      <c r="B2209" s="16" t="e">
        <v>#N/A</v>
      </c>
      <c r="C2209">
        <v>3.7779852140208301</v>
      </c>
      <c r="D2209">
        <v>3.7545556144430101</v>
      </c>
      <c r="E2209">
        <v>3.4028894668404299</v>
      </c>
      <c r="F2209">
        <v>4.1611154638698196</v>
      </c>
      <c r="G2209">
        <v>4.2225520177193703</v>
      </c>
      <c r="H2209">
        <v>3.9869852489372102</v>
      </c>
      <c r="I2209">
        <v>3.8937805799913501</v>
      </c>
      <c r="J2209">
        <v>3.8565114723405598</v>
      </c>
      <c r="K2209">
        <v>3.27554212654834</v>
      </c>
      <c r="L2209">
        <v>3.9560512465587201</v>
      </c>
      <c r="M2209">
        <v>4.4113157068760698</v>
      </c>
      <c r="N2209">
        <v>4.5070424063834196</v>
      </c>
      <c r="O2209">
        <v>4.4501242258791596</v>
      </c>
      <c r="P2209">
        <v>3.3893867502571098</v>
      </c>
      <c r="Q2209">
        <v>2.8218677180984102</v>
      </c>
    </row>
    <row r="2210" spans="1:17">
      <c r="A2210" t="s">
        <v>5240</v>
      </c>
      <c r="B2210" s="16" t="s">
        <v>5241</v>
      </c>
      <c r="C2210">
        <v>7.1642478553587896</v>
      </c>
      <c r="D2210">
        <v>7.0562601159318801</v>
      </c>
      <c r="E2210">
        <v>7.8168621169393999</v>
      </c>
      <c r="F2210">
        <v>7.2543703812947102</v>
      </c>
      <c r="G2210">
        <v>7.6000230969137403</v>
      </c>
      <c r="H2210">
        <v>6.3945603718070796</v>
      </c>
      <c r="I2210">
        <v>7.0650533128930304</v>
      </c>
      <c r="J2210">
        <v>7.19606027589424</v>
      </c>
      <c r="K2210">
        <v>7.3261386574122698</v>
      </c>
      <c r="L2210">
        <v>7.7153536091611201</v>
      </c>
      <c r="M2210">
        <v>7.2305114874921399</v>
      </c>
      <c r="N2210">
        <v>7.8702856166430299</v>
      </c>
      <c r="O2210">
        <v>7.4318662394394703</v>
      </c>
      <c r="P2210">
        <v>6.3019488648261204</v>
      </c>
      <c r="Q2210">
        <v>9.3629875558906797</v>
      </c>
    </row>
    <row r="2211" spans="1:17">
      <c r="A2211" t="s">
        <v>5242</v>
      </c>
      <c r="B2211" s="16" t="s">
        <v>5243</v>
      </c>
      <c r="C2211">
        <v>8.8906467280279102</v>
      </c>
      <c r="D2211">
        <v>8.5886688461582406</v>
      </c>
      <c r="E2211">
        <v>9.7192016611807297</v>
      </c>
      <c r="F2211">
        <v>8.9919845990472709</v>
      </c>
      <c r="G2211">
        <v>9.1496360167298896</v>
      </c>
      <c r="H2211">
        <v>7.3497448055988004</v>
      </c>
      <c r="I2211">
        <v>8.2288771393807494</v>
      </c>
      <c r="J2211">
        <v>9.1708670309345202</v>
      </c>
      <c r="K2211">
        <v>8.8920842946708891</v>
      </c>
      <c r="L2211">
        <v>9.3382952837312203</v>
      </c>
      <c r="M2211">
        <v>9.0217873748940107</v>
      </c>
      <c r="N2211">
        <v>9.3354082547676907</v>
      </c>
      <c r="O2211">
        <v>9.0664765552994595</v>
      </c>
      <c r="P2211">
        <v>7.4476120505710899</v>
      </c>
      <c r="Q2211">
        <v>10.587978282891401</v>
      </c>
    </row>
    <row r="2212" spans="1:17">
      <c r="A2212" t="s">
        <v>5244</v>
      </c>
      <c r="B2212" s="16" t="e">
        <v>#N/A</v>
      </c>
      <c r="C2212">
        <v>3.8862082974622001</v>
      </c>
      <c r="D2212">
        <v>3.8603343823973102</v>
      </c>
      <c r="E2212">
        <v>3.4028894668404299</v>
      </c>
      <c r="F2212">
        <v>4.4629136307985604</v>
      </c>
      <c r="G2212">
        <v>4.5695203052827997</v>
      </c>
      <c r="H2212">
        <v>2.8218677180984102</v>
      </c>
      <c r="I2212">
        <v>3.6595800418069002</v>
      </c>
      <c r="J2212">
        <v>3.6724961835054399</v>
      </c>
      <c r="K2212">
        <v>4.3865415857412602</v>
      </c>
      <c r="L2212">
        <v>4.3280695513255196</v>
      </c>
      <c r="M2212">
        <v>4.5794486673888004</v>
      </c>
      <c r="N2212">
        <v>4.7684260524010602</v>
      </c>
      <c r="O2212">
        <v>4.3540657995344203</v>
      </c>
      <c r="P2212">
        <v>3.3893867502571098</v>
      </c>
      <c r="Q2212">
        <v>6.2843132996066204</v>
      </c>
    </row>
    <row r="2213" spans="1:17">
      <c r="A2213" t="s">
        <v>5245</v>
      </c>
      <c r="B2213" s="16" t="s">
        <v>5246</v>
      </c>
      <c r="C2213">
        <v>7.66621443377828</v>
      </c>
      <c r="D2213">
        <v>7.5741840720156501</v>
      </c>
      <c r="E2213">
        <v>7.1814110226186303</v>
      </c>
      <c r="F2213">
        <v>7.5629735602074097</v>
      </c>
      <c r="G2213">
        <v>7.6783275857239097</v>
      </c>
      <c r="H2213">
        <v>8.2728369956591106</v>
      </c>
      <c r="I2213">
        <v>7.2078170924335199</v>
      </c>
      <c r="J2213">
        <v>7.6789338596999999</v>
      </c>
      <c r="K2213">
        <v>7.3513190868800704</v>
      </c>
      <c r="L2213">
        <v>7.0424643899991004</v>
      </c>
      <c r="M2213">
        <v>7.43254097220888</v>
      </c>
      <c r="N2213">
        <v>7.7134254758055496</v>
      </c>
      <c r="O2213">
        <v>7.66337825159468</v>
      </c>
      <c r="P2213">
        <v>8.10605289022606</v>
      </c>
      <c r="Q2213">
        <v>5.09416193408443</v>
      </c>
    </row>
    <row r="2214" spans="1:17">
      <c r="A2214" t="s">
        <v>5247</v>
      </c>
      <c r="B2214" s="16" t="s">
        <v>5248</v>
      </c>
      <c r="C2214">
        <v>7.3682579752029502</v>
      </c>
      <c r="D2214">
        <v>7.1133152528774399</v>
      </c>
      <c r="E2214">
        <v>7.1697829372000497</v>
      </c>
      <c r="F2214">
        <v>7.0313746998931297</v>
      </c>
      <c r="G2214">
        <v>8.1777647339694806</v>
      </c>
      <c r="H2214">
        <v>5.9735057093571502</v>
      </c>
      <c r="I2214">
        <v>6.9454121858673004</v>
      </c>
      <c r="J2214">
        <v>6.8121350092444999</v>
      </c>
      <c r="K2214">
        <v>7.5492214094535903</v>
      </c>
      <c r="L2214">
        <v>7.1082475476282703</v>
      </c>
      <c r="M2214">
        <v>7.30828630969018</v>
      </c>
      <c r="N2214">
        <v>7.8496392949471501</v>
      </c>
      <c r="O2214">
        <v>7.2117528687813603</v>
      </c>
      <c r="P2214">
        <v>6.7973461474338004</v>
      </c>
      <c r="Q2214">
        <v>8.0859864702427604</v>
      </c>
    </row>
    <row r="2215" spans="1:17">
      <c r="A2215" t="s">
        <v>5249</v>
      </c>
      <c r="B2215" s="16" t="s">
        <v>5250</v>
      </c>
      <c r="C2215">
        <v>5.2073109135109101</v>
      </c>
      <c r="D2215">
        <v>4.8302002317971402</v>
      </c>
      <c r="E2215">
        <v>4.9023702390828996</v>
      </c>
      <c r="F2215">
        <v>4.9396319138350204</v>
      </c>
      <c r="G2215">
        <v>4.4429501088137897</v>
      </c>
      <c r="H2215">
        <v>5.0023896186610397</v>
      </c>
      <c r="I2215">
        <v>4.8009391025067796</v>
      </c>
      <c r="J2215">
        <v>4.4114342089532403</v>
      </c>
      <c r="K2215">
        <v>5.1105762950505103</v>
      </c>
      <c r="L2215">
        <v>5.6420869460872103</v>
      </c>
      <c r="M2215">
        <v>4.69174350335686</v>
      </c>
      <c r="N2215">
        <v>5.0620011073979203</v>
      </c>
      <c r="O2215">
        <v>4.6608164090738198</v>
      </c>
      <c r="P2215">
        <v>5.0248478020067502</v>
      </c>
      <c r="Q2215">
        <v>5.09416193408443</v>
      </c>
    </row>
    <row r="2216" spans="1:17">
      <c r="A2216" t="s">
        <v>5251</v>
      </c>
      <c r="B2216" s="16" t="e">
        <v>#N/A</v>
      </c>
      <c r="C2216">
        <v>4.0706176854441196</v>
      </c>
      <c r="D2216">
        <v>4.5009317243298002</v>
      </c>
      <c r="E2216">
        <v>3.8152982058547602</v>
      </c>
      <c r="F2216">
        <v>4.1611154638698196</v>
      </c>
      <c r="G2216">
        <v>4.4429501088137897</v>
      </c>
      <c r="H2216">
        <v>3.65660975244205</v>
      </c>
      <c r="I2216">
        <v>4.5515847967793803</v>
      </c>
      <c r="J2216">
        <v>4.2567562628296498</v>
      </c>
      <c r="K2216">
        <v>4.3302743077434496</v>
      </c>
      <c r="L2216">
        <v>4.3892426656840904</v>
      </c>
      <c r="M2216">
        <v>4.5794486673888004</v>
      </c>
      <c r="N2216">
        <v>4.2465073090516299</v>
      </c>
      <c r="O2216">
        <v>4.3028205748149997</v>
      </c>
      <c r="P2216">
        <v>4.8003293124776603</v>
      </c>
      <c r="Q2216">
        <v>5.09416193408443</v>
      </c>
    </row>
    <row r="2217" spans="1:17">
      <c r="A2217" t="s">
        <v>5252</v>
      </c>
      <c r="B2217" s="16" t="e">
        <v>#N/A</v>
      </c>
      <c r="C2217">
        <v>3.5040133865677898</v>
      </c>
      <c r="D2217">
        <v>3.4870161193063098</v>
      </c>
      <c r="E2217">
        <v>2.8218677180984102</v>
      </c>
      <c r="F2217">
        <v>2.8218677180984102</v>
      </c>
      <c r="G2217">
        <v>3.70007344211845</v>
      </c>
      <c r="H2217">
        <v>3.30825032505737</v>
      </c>
      <c r="I2217">
        <v>3.5089935751222501</v>
      </c>
      <c r="J2217">
        <v>3.2517770676889399</v>
      </c>
      <c r="K2217">
        <v>3.27554212654834</v>
      </c>
      <c r="L2217">
        <v>3.7555759297476698</v>
      </c>
      <c r="M2217">
        <v>3.4086250003018401</v>
      </c>
      <c r="N2217">
        <v>3.79229116939824</v>
      </c>
      <c r="O2217">
        <v>3.6677309644704801</v>
      </c>
      <c r="P2217">
        <v>2.8218677180984102</v>
      </c>
      <c r="Q2217">
        <v>2.8218677180984102</v>
      </c>
    </row>
    <row r="2218" spans="1:17">
      <c r="A2218" t="s">
        <v>5253</v>
      </c>
      <c r="B2218" s="16" t="e">
        <v>#N/A</v>
      </c>
      <c r="C2218">
        <v>6.3427786386298202</v>
      </c>
      <c r="D2218">
        <v>6.1299045716837801</v>
      </c>
      <c r="E2218">
        <v>5.6194037323530299</v>
      </c>
      <c r="F2218">
        <v>5.8111357960990899</v>
      </c>
      <c r="G2218">
        <v>6.3572259687739301</v>
      </c>
      <c r="H2218">
        <v>6.0648120825138196</v>
      </c>
      <c r="I2218">
        <v>6.2557929678699198</v>
      </c>
      <c r="J2218">
        <v>5.8942311513933401</v>
      </c>
      <c r="K2218">
        <v>6.3930996477940596</v>
      </c>
      <c r="L2218">
        <v>5.6645052727704401</v>
      </c>
      <c r="M2218">
        <v>5.7583066502886897</v>
      </c>
      <c r="N2218">
        <v>5.3632034605234802</v>
      </c>
      <c r="O2218">
        <v>5.7679589310462198</v>
      </c>
      <c r="P2218">
        <v>6.9479225253106502</v>
      </c>
      <c r="Q2218">
        <v>5.09416193408443</v>
      </c>
    </row>
    <row r="2219" spans="1:17">
      <c r="A2219" t="s">
        <v>5254</v>
      </c>
      <c r="B2219" s="16" t="s">
        <v>1017</v>
      </c>
      <c r="C2219">
        <v>5.9458908722802599</v>
      </c>
      <c r="D2219">
        <v>6.0138206961500202</v>
      </c>
      <c r="E2219">
        <v>5.2635360024135203</v>
      </c>
      <c r="F2219">
        <v>5.2866768958500598</v>
      </c>
      <c r="G2219">
        <v>6.1327887893196404</v>
      </c>
      <c r="H2219">
        <v>5.9735057093571502</v>
      </c>
      <c r="I2219">
        <v>5.8841337137463201</v>
      </c>
      <c r="J2219">
        <v>5.20241513226006</v>
      </c>
      <c r="K2219">
        <v>6.1691403037545101</v>
      </c>
      <c r="L2219">
        <v>6.1003539262734003</v>
      </c>
      <c r="M2219">
        <v>5.72577556549476</v>
      </c>
      <c r="N2219">
        <v>6.0191735598337202</v>
      </c>
      <c r="O2219">
        <v>5.6811186853724998</v>
      </c>
      <c r="P2219">
        <v>6.2813702146298303</v>
      </c>
      <c r="Q2219">
        <v>5.09416193408443</v>
      </c>
    </row>
    <row r="2220" spans="1:17">
      <c r="A2220" t="s">
        <v>5255</v>
      </c>
      <c r="B2220" s="16" t="e">
        <v>#N/A</v>
      </c>
      <c r="C2220">
        <v>3.3064422771203601</v>
      </c>
      <c r="D2220">
        <v>3.4870161193063098</v>
      </c>
      <c r="E2220">
        <v>3.4028894668404299</v>
      </c>
      <c r="F2220">
        <v>3.2825265482838799</v>
      </c>
      <c r="G2220">
        <v>3.33407035458014</v>
      </c>
      <c r="H2220">
        <v>3.50653555504317</v>
      </c>
      <c r="I2220">
        <v>3.9910282299290798</v>
      </c>
      <c r="J2220">
        <v>2.8218677180984102</v>
      </c>
      <c r="K2220">
        <v>3.6013796825057902</v>
      </c>
      <c r="L2220">
        <v>3.9560512465587201</v>
      </c>
      <c r="M2220">
        <v>3.7404257728686199</v>
      </c>
      <c r="N2220">
        <v>3.9019995236038798</v>
      </c>
      <c r="O2220">
        <v>3.5569664057961599</v>
      </c>
      <c r="P2220">
        <v>2.8218677180984102</v>
      </c>
      <c r="Q2220">
        <v>2.8218677180984102</v>
      </c>
    </row>
    <row r="2221" spans="1:17">
      <c r="A2221" t="s">
        <v>5256</v>
      </c>
      <c r="B2221" s="16" t="e">
        <v>#N/A</v>
      </c>
      <c r="C2221">
        <v>9.5570293210577795</v>
      </c>
      <c r="D2221">
        <v>9.5446708655573609</v>
      </c>
      <c r="E2221">
        <v>9.2145790736332192</v>
      </c>
      <c r="F2221">
        <v>9.0701836379846199</v>
      </c>
      <c r="G2221">
        <v>8.6091316103254396</v>
      </c>
      <c r="H2221">
        <v>9.4965350478044197</v>
      </c>
      <c r="I2221">
        <v>8.8991066666600496</v>
      </c>
      <c r="J2221">
        <v>9.6455676596544304</v>
      </c>
      <c r="K2221">
        <v>8.7900610145159703</v>
      </c>
      <c r="L2221">
        <v>7.8794961637283301</v>
      </c>
      <c r="M2221">
        <v>8.0420074728878408</v>
      </c>
      <c r="N2221">
        <v>7.9354123812845101</v>
      </c>
      <c r="O2221">
        <v>8.1628056892654204</v>
      </c>
      <c r="P2221">
        <v>9.9325618120901193</v>
      </c>
      <c r="Q2221">
        <v>5.81282804418474</v>
      </c>
    </row>
    <row r="2222" spans="1:17">
      <c r="A2222" t="s">
        <v>5257</v>
      </c>
      <c r="B2222" s="16" t="e">
        <v>#N/A</v>
      </c>
      <c r="C2222">
        <v>3.7779852140208301</v>
      </c>
      <c r="D2222">
        <v>2.8218677180984102</v>
      </c>
      <c r="E2222">
        <v>2.8218677180984102</v>
      </c>
      <c r="F2222">
        <v>4.0892058755412499</v>
      </c>
      <c r="G2222">
        <v>4.3009286659846602</v>
      </c>
      <c r="H2222">
        <v>3.50653555504317</v>
      </c>
      <c r="I2222">
        <v>3.3100125595866299</v>
      </c>
      <c r="J2222">
        <v>3.5611359966351301</v>
      </c>
      <c r="K2222">
        <v>3.27554212654834</v>
      </c>
      <c r="L2222">
        <v>3.7555759297476698</v>
      </c>
      <c r="M2222">
        <v>3.6461416973015899</v>
      </c>
      <c r="N2222">
        <v>3.31389066967124</v>
      </c>
      <c r="O2222">
        <v>3.5569664057961599</v>
      </c>
      <c r="P2222">
        <v>2.8218677180984102</v>
      </c>
      <c r="Q2222">
        <v>2.8218677180984102</v>
      </c>
    </row>
    <row r="2223" spans="1:17">
      <c r="A2223" t="s">
        <v>5258</v>
      </c>
      <c r="B2223" s="16" t="e">
        <v>#N/A</v>
      </c>
      <c r="C2223">
        <v>7.5958066555574204</v>
      </c>
      <c r="D2223">
        <v>7.7487132818439504</v>
      </c>
      <c r="E2223">
        <v>7.5111119836653399</v>
      </c>
      <c r="F2223">
        <v>7.3346991491430797</v>
      </c>
      <c r="G2223">
        <v>7.0416356122635104</v>
      </c>
      <c r="H2223">
        <v>8.1910474411431107</v>
      </c>
      <c r="I2223">
        <v>7.5224439994532499</v>
      </c>
      <c r="J2223">
        <v>7.6966581363717204</v>
      </c>
      <c r="K2223">
        <v>7.3005091443963801</v>
      </c>
      <c r="L2223">
        <v>7.4114323954884904</v>
      </c>
      <c r="M2223">
        <v>7.1958455858148103</v>
      </c>
      <c r="N2223">
        <v>7.1881862179008804</v>
      </c>
      <c r="O2223">
        <v>7.2117528687813603</v>
      </c>
      <c r="P2223">
        <v>7.9912618876300598</v>
      </c>
      <c r="Q2223">
        <v>6.6375058506955904</v>
      </c>
    </row>
    <row r="2224" spans="1:17">
      <c r="A2224" t="s">
        <v>5259</v>
      </c>
      <c r="B2224" s="16" t="s">
        <v>5260</v>
      </c>
      <c r="C2224">
        <v>4.2964146619915802</v>
      </c>
      <c r="D2224">
        <v>4.2618677800425697</v>
      </c>
      <c r="E2224">
        <v>5.0693649437607</v>
      </c>
      <c r="F2224">
        <v>4.0118215330109104</v>
      </c>
      <c r="G2224">
        <v>3.8309652426265099</v>
      </c>
      <c r="H2224">
        <v>3.9869852489372102</v>
      </c>
      <c r="I2224">
        <v>4.4354937019020104</v>
      </c>
      <c r="J2224">
        <v>3.8565114723405598</v>
      </c>
      <c r="K2224">
        <v>3.99457577781329</v>
      </c>
      <c r="L2224">
        <v>3.7555759297476698</v>
      </c>
      <c r="M2224">
        <v>4.3652147767139304</v>
      </c>
      <c r="N2224">
        <v>4.2465073090516299</v>
      </c>
      <c r="O2224">
        <v>4.0696565081197198</v>
      </c>
      <c r="P2224">
        <v>3.6194497939779602</v>
      </c>
      <c r="Q2224">
        <v>5.09416193408443</v>
      </c>
    </row>
    <row r="2225" spans="1:17">
      <c r="A2225" t="s">
        <v>5261</v>
      </c>
      <c r="B2225" s="16" t="e">
        <v>#N/A</v>
      </c>
      <c r="C2225">
        <v>3.8862082974622001</v>
      </c>
      <c r="D2225">
        <v>3.6330127529723502</v>
      </c>
      <c r="E2225">
        <v>3.8152982058547602</v>
      </c>
      <c r="F2225">
        <v>3.6131889974304401</v>
      </c>
      <c r="G2225">
        <v>3.5425260543824399</v>
      </c>
      <c r="H2225">
        <v>2.8218677180984102</v>
      </c>
      <c r="I2225">
        <v>3.3100125595866299</v>
      </c>
      <c r="J2225">
        <v>2.8218677180984102</v>
      </c>
      <c r="K2225">
        <v>3.8204461843508501</v>
      </c>
      <c r="L2225">
        <v>3.6339073669181099</v>
      </c>
      <c r="M2225">
        <v>3.82485868955618</v>
      </c>
      <c r="N2225">
        <v>4.2465073090516299</v>
      </c>
      <c r="O2225">
        <v>3.8507909364900099</v>
      </c>
      <c r="P2225">
        <v>2.8218677180984102</v>
      </c>
      <c r="Q2225">
        <v>2.8218677180984102</v>
      </c>
    </row>
    <row r="2226" spans="1:17">
      <c r="A2226" t="s">
        <v>5262</v>
      </c>
      <c r="B2226" s="16" t="e">
        <v>#N/A</v>
      </c>
      <c r="C2226">
        <v>3.6535616636188299</v>
      </c>
      <c r="D2226">
        <v>3.2942621936663499</v>
      </c>
      <c r="E2226">
        <v>3.6381873987360902</v>
      </c>
      <c r="F2226">
        <v>3.4706286095040801</v>
      </c>
      <c r="G2226">
        <v>3.70007344211845</v>
      </c>
      <c r="H2226">
        <v>3.7814594184883799</v>
      </c>
      <c r="I2226">
        <v>3.3100125595866299</v>
      </c>
      <c r="J2226">
        <v>3.7696016503418699</v>
      </c>
      <c r="K2226">
        <v>4.0709644767565303</v>
      </c>
      <c r="L2226">
        <v>4.5026429490879796</v>
      </c>
      <c r="M2226">
        <v>3.82485868955618</v>
      </c>
      <c r="N2226">
        <v>3.5144020463037902</v>
      </c>
      <c r="O2226">
        <v>3.9295289699043701</v>
      </c>
      <c r="P2226">
        <v>3.6194497939779602</v>
      </c>
      <c r="Q2226">
        <v>2.8218677180984102</v>
      </c>
    </row>
    <row r="2227" spans="1:17">
      <c r="A2227" t="s">
        <v>5263</v>
      </c>
      <c r="B2227" s="16" t="e">
        <v>#N/A</v>
      </c>
      <c r="C2227">
        <v>4.3623517865106702</v>
      </c>
      <c r="D2227">
        <v>4.3876263279161201</v>
      </c>
      <c r="E2227">
        <v>4.2015349465393896</v>
      </c>
      <c r="F2227">
        <v>4.7451440705926098</v>
      </c>
      <c r="G2227">
        <v>4.6281296811809298</v>
      </c>
      <c r="H2227">
        <v>4.7946750266686298</v>
      </c>
      <c r="I2227">
        <v>4.8882864984054599</v>
      </c>
      <c r="J2227">
        <v>4.8839472618639803</v>
      </c>
      <c r="K2227">
        <v>4.5405942945665601</v>
      </c>
      <c r="L2227">
        <v>4.7901010708768101</v>
      </c>
      <c r="M2227">
        <v>5.305907987925</v>
      </c>
      <c r="N2227">
        <v>5.3018559344781702</v>
      </c>
      <c r="O2227">
        <v>4.9681956947275898</v>
      </c>
      <c r="P2227">
        <v>5.2164652043888102</v>
      </c>
      <c r="Q2227">
        <v>5.09416193408443</v>
      </c>
    </row>
    <row r="2228" spans="1:17">
      <c r="A2228" t="s">
        <v>5264</v>
      </c>
      <c r="B2228" s="16" t="s">
        <v>5265</v>
      </c>
      <c r="C2228">
        <v>5.0332205246179997</v>
      </c>
      <c r="D2228">
        <v>4.9486052131722396</v>
      </c>
      <c r="E2228">
        <v>5.2175717649130604</v>
      </c>
      <c r="F2228">
        <v>5.1086920998035801</v>
      </c>
      <c r="G2228">
        <v>5.4158963756298002</v>
      </c>
      <c r="H2228">
        <v>5.0402227714917602</v>
      </c>
      <c r="I2228">
        <v>4.92982830720526</v>
      </c>
      <c r="J2228">
        <v>5.2774779789829704</v>
      </c>
      <c r="K2228">
        <v>5.4363438608835697</v>
      </c>
      <c r="L2228">
        <v>5.0935145615262796</v>
      </c>
      <c r="M2228">
        <v>5.305907987925</v>
      </c>
      <c r="N2228">
        <v>5.2042740237952296</v>
      </c>
      <c r="O2228">
        <v>5.16522943914973</v>
      </c>
      <c r="P2228">
        <v>4.5271021320563003</v>
      </c>
      <c r="Q2228">
        <v>5.09416193408443</v>
      </c>
    </row>
    <row r="2229" spans="1:17">
      <c r="A2229" t="s">
        <v>5266</v>
      </c>
      <c r="B2229" s="16" t="s">
        <v>5267</v>
      </c>
      <c r="C2229">
        <v>4.4246742892055497</v>
      </c>
      <c r="D2229">
        <v>4.5537481491643197</v>
      </c>
      <c r="E2229">
        <v>3.8152982058547602</v>
      </c>
      <c r="F2229">
        <v>3.2825265482838799</v>
      </c>
      <c r="G2229">
        <v>4.3009286659846602</v>
      </c>
      <c r="H2229">
        <v>3.65660975244205</v>
      </c>
      <c r="I2229">
        <v>3.8937805799913501</v>
      </c>
      <c r="J2229">
        <v>3.8565114723405598</v>
      </c>
      <c r="K2229">
        <v>4.0709644767565303</v>
      </c>
      <c r="L2229">
        <v>4.3280695513255196</v>
      </c>
      <c r="M2229">
        <v>3.9727288000471899</v>
      </c>
      <c r="N2229">
        <v>3.79229116939824</v>
      </c>
      <c r="O2229">
        <v>3.9295289699043701</v>
      </c>
      <c r="P2229">
        <v>3.6194497939779602</v>
      </c>
      <c r="Q2229">
        <v>2.8218677180984102</v>
      </c>
    </row>
    <row r="2230" spans="1:17">
      <c r="A2230" t="s">
        <v>5268</v>
      </c>
      <c r="B2230" s="16" t="e">
        <v>#N/A</v>
      </c>
      <c r="C2230">
        <v>5.3018286845624196</v>
      </c>
      <c r="D2230">
        <v>5.30932736890502</v>
      </c>
      <c r="E2230">
        <v>4.9023702390828996</v>
      </c>
      <c r="F2230">
        <v>4.2917886290068799</v>
      </c>
      <c r="G2230">
        <v>5.0599536599459096</v>
      </c>
      <c r="H2230">
        <v>4.7010860560449901</v>
      </c>
      <c r="I2230">
        <v>4.6574362853065301</v>
      </c>
      <c r="J2230">
        <v>4.4586654922886897</v>
      </c>
      <c r="K2230">
        <v>4.5878024687201</v>
      </c>
      <c r="L2230">
        <v>4.5026429490879796</v>
      </c>
      <c r="M2230">
        <v>4.7613190738105597</v>
      </c>
      <c r="N2230">
        <v>4.2465073090516299</v>
      </c>
      <c r="O2230">
        <v>4.4953341022564199</v>
      </c>
      <c r="P2230">
        <v>4.1712528320562896</v>
      </c>
      <c r="Q2230">
        <v>5.09416193408443</v>
      </c>
    </row>
    <row r="2231" spans="1:17">
      <c r="A2231" t="s">
        <v>5269</v>
      </c>
      <c r="B2231" s="16" t="s">
        <v>5270</v>
      </c>
      <c r="C2231">
        <v>5.0699158884914599</v>
      </c>
      <c r="D2231">
        <v>5.1573505347490602</v>
      </c>
      <c r="E2231">
        <v>4.6393553598667303</v>
      </c>
      <c r="F2231">
        <v>4.7023883921396203</v>
      </c>
      <c r="G2231">
        <v>4.8382239915511303</v>
      </c>
      <c r="H2231">
        <v>4.43015569855271</v>
      </c>
      <c r="I2231">
        <v>4.8882864984054599</v>
      </c>
      <c r="J2231">
        <v>4.5477957058863296</v>
      </c>
      <c r="K2231">
        <v>5.0150269178089699</v>
      </c>
      <c r="L2231">
        <v>4.9878555821396704</v>
      </c>
      <c r="M2231">
        <v>4.7947131062850499</v>
      </c>
      <c r="N2231">
        <v>4.9024877034329704</v>
      </c>
      <c r="O2231">
        <v>4.8066714880220998</v>
      </c>
      <c r="P2231">
        <v>4.9722592042386102</v>
      </c>
      <c r="Q2231">
        <v>5.81282804418474</v>
      </c>
    </row>
    <row r="2232" spans="1:17">
      <c r="A2232" t="s">
        <v>5271</v>
      </c>
      <c r="B2232" s="16" t="e">
        <v>#N/A</v>
      </c>
      <c r="C2232">
        <v>4.7882403612659497</v>
      </c>
      <c r="D2232">
        <v>5.1247703439315302</v>
      </c>
      <c r="E2232">
        <v>4.3969712788901898</v>
      </c>
      <c r="F2232">
        <v>4.7864910140196502</v>
      </c>
      <c r="G2232">
        <v>5.0185235057095401</v>
      </c>
      <c r="H2232">
        <v>5.0402227714917602</v>
      </c>
      <c r="I2232">
        <v>5.2542284300769104</v>
      </c>
      <c r="J2232">
        <v>5.2529193450356404</v>
      </c>
      <c r="K2232">
        <v>5.6991521110608296</v>
      </c>
      <c r="L2232">
        <v>5.9455161281204401</v>
      </c>
      <c r="M2232">
        <v>5.0881524599701597</v>
      </c>
      <c r="N2232">
        <v>5.02390968106456</v>
      </c>
      <c r="O2232">
        <v>5.4473703770443702</v>
      </c>
      <c r="P2232">
        <v>5.4975049655279902</v>
      </c>
      <c r="Q2232">
        <v>5.09416193408443</v>
      </c>
    </row>
    <row r="2233" spans="1:17">
      <c r="A2233" t="s">
        <v>5272</v>
      </c>
      <c r="B2233" s="16" t="s">
        <v>5273</v>
      </c>
      <c r="C2233">
        <v>9.4907516731536692</v>
      </c>
      <c r="D2233">
        <v>9.5825882295987093</v>
      </c>
      <c r="E2233">
        <v>9.3898177189987209</v>
      </c>
      <c r="F2233">
        <v>9.2600912106975208</v>
      </c>
      <c r="G2233">
        <v>9.2188796759976093</v>
      </c>
      <c r="H2233">
        <v>9.4148595936566704</v>
      </c>
      <c r="I2233">
        <v>9.5468261358929194</v>
      </c>
      <c r="J2233">
        <v>9.3839318196983399</v>
      </c>
      <c r="K2233">
        <v>9.6028474951805691</v>
      </c>
      <c r="L2233">
        <v>9.3653811010164905</v>
      </c>
      <c r="M2233">
        <v>9.0845907961118293</v>
      </c>
      <c r="N2233">
        <v>8.8635004554940906</v>
      </c>
      <c r="O2233">
        <v>9.0832071265683396</v>
      </c>
      <c r="P2233">
        <v>10.086090523348499</v>
      </c>
      <c r="Q2233">
        <v>6.9204191934356096</v>
      </c>
    </row>
    <row r="2234" spans="1:17">
      <c r="A2234" t="s">
        <v>5274</v>
      </c>
      <c r="B2234" s="16" t="s">
        <v>5275</v>
      </c>
      <c r="C2234">
        <v>6.4801488877760303</v>
      </c>
      <c r="D2234">
        <v>6.4040653105614398</v>
      </c>
      <c r="E2234">
        <v>5.9302896994145904</v>
      </c>
      <c r="F2234">
        <v>5.7920231273194096</v>
      </c>
      <c r="G2234">
        <v>6.8515318643720802</v>
      </c>
      <c r="H2234">
        <v>6.6620436828093199</v>
      </c>
      <c r="I2234">
        <v>6.8148661573379004</v>
      </c>
      <c r="J2234">
        <v>6.2974991401326799</v>
      </c>
      <c r="K2234">
        <v>6.7756261029337699</v>
      </c>
      <c r="L2234">
        <v>6.9557515520079001</v>
      </c>
      <c r="M2234">
        <v>7.0481510293665099</v>
      </c>
      <c r="N2234">
        <v>7.4301215020004001</v>
      </c>
      <c r="O2234">
        <v>6.5097855003520602</v>
      </c>
      <c r="P2234">
        <v>7.3722724284253296</v>
      </c>
      <c r="Q2234">
        <v>6.9204191934356096</v>
      </c>
    </row>
    <row r="2235" spans="1:17">
      <c r="A2235" t="s">
        <v>5276</v>
      </c>
      <c r="B2235" s="16" t="s">
        <v>5277</v>
      </c>
      <c r="C2235">
        <v>7.2355193283311996</v>
      </c>
      <c r="D2235">
        <v>7.2576375141296099</v>
      </c>
      <c r="E2235">
        <v>7.1462403613457903</v>
      </c>
      <c r="F2235">
        <v>7.5629735602074097</v>
      </c>
      <c r="G2235">
        <v>6.9913076005737196</v>
      </c>
      <c r="H2235">
        <v>8.1338226350291993</v>
      </c>
      <c r="I2235">
        <v>8.03559529583268</v>
      </c>
      <c r="J2235">
        <v>8.1849695405982796</v>
      </c>
      <c r="K2235">
        <v>7.9541743335574404</v>
      </c>
      <c r="L2235">
        <v>7.9120326900075399</v>
      </c>
      <c r="M2235">
        <v>7.7633906875324099</v>
      </c>
      <c r="N2235">
        <v>7.3660909581450102</v>
      </c>
      <c r="O2235">
        <v>7.7414162076995696</v>
      </c>
      <c r="P2235">
        <v>8.2705159848330094</v>
      </c>
      <c r="Q2235">
        <v>5.09416193408443</v>
      </c>
    </row>
    <row r="2236" spans="1:17">
      <c r="A2236" t="s">
        <v>5278</v>
      </c>
      <c r="B2236" s="16" t="s">
        <v>5279</v>
      </c>
      <c r="C2236">
        <v>7.0458303086313601</v>
      </c>
      <c r="D2236">
        <v>6.9257753318330604</v>
      </c>
      <c r="E2236">
        <v>7.1343226895372398</v>
      </c>
      <c r="F2236">
        <v>6.7672031021763797</v>
      </c>
      <c r="G2236">
        <v>6.9177415899492303</v>
      </c>
      <c r="H2236">
        <v>7.2759921553830402</v>
      </c>
      <c r="I2236">
        <v>7.3521951262123997</v>
      </c>
      <c r="J2236">
        <v>6.9444338147454996</v>
      </c>
      <c r="K2236">
        <v>7.4536720854595897</v>
      </c>
      <c r="L2236">
        <v>7.8219497417635404</v>
      </c>
      <c r="M2236">
        <v>7.4668473592687601</v>
      </c>
      <c r="N2236">
        <v>7.63111088443606</v>
      </c>
      <c r="O2236">
        <v>7.1746832552608204</v>
      </c>
      <c r="P2236">
        <v>7.1191899593250501</v>
      </c>
      <c r="Q2236">
        <v>7.3593062614465703</v>
      </c>
    </row>
    <row r="2237" spans="1:17">
      <c r="A2237" t="s">
        <v>5280</v>
      </c>
      <c r="B2237" s="16" t="s">
        <v>5281</v>
      </c>
      <c r="C2237">
        <v>4.5939331348939696</v>
      </c>
      <c r="D2237">
        <v>5.09137122556535</v>
      </c>
      <c r="E2237">
        <v>5.5107356403890702</v>
      </c>
      <c r="F2237">
        <v>4.0892058755412499</v>
      </c>
      <c r="G2237">
        <v>4.37414671474383</v>
      </c>
      <c r="H2237">
        <v>5.1476173494898996</v>
      </c>
      <c r="I2237">
        <v>5.1546550765941603</v>
      </c>
      <c r="J2237">
        <v>4.94790803410966</v>
      </c>
      <c r="K2237">
        <v>5.3619579291262198</v>
      </c>
      <c r="L2237">
        <v>5.3400637897298404</v>
      </c>
      <c r="M2237">
        <v>5.6409547048498796</v>
      </c>
      <c r="N2237">
        <v>5.2042740237952296</v>
      </c>
      <c r="O2237">
        <v>5.1118655635160302</v>
      </c>
      <c r="P2237">
        <v>5.8197066879617596</v>
      </c>
      <c r="Q2237">
        <v>5.09416193408443</v>
      </c>
    </row>
    <row r="2238" spans="1:17">
      <c r="A2238" t="s">
        <v>5282</v>
      </c>
      <c r="B2238" s="16" t="s">
        <v>5283</v>
      </c>
      <c r="C2238">
        <v>8.2737870056724603</v>
      </c>
      <c r="D2238">
        <v>7.9181166402653496</v>
      </c>
      <c r="E2238">
        <v>7.5916769976640897</v>
      </c>
      <c r="F2238">
        <v>7.0233102594783396</v>
      </c>
      <c r="G2238">
        <v>7.3833017638975598</v>
      </c>
      <c r="H2238">
        <v>6.1996287017922898</v>
      </c>
      <c r="I2238">
        <v>7.7089126132669996</v>
      </c>
      <c r="J2238">
        <v>6.32070094061618</v>
      </c>
      <c r="K2238">
        <v>8.8963604628925594</v>
      </c>
      <c r="L2238">
        <v>8.3756613884938993</v>
      </c>
      <c r="M2238">
        <v>7.34564996012978</v>
      </c>
      <c r="N2238">
        <v>7.3949016120571596</v>
      </c>
      <c r="O2238">
        <v>6.98063357016657</v>
      </c>
      <c r="P2238">
        <v>6.69255918292128</v>
      </c>
      <c r="Q2238">
        <v>10.3943408570348</v>
      </c>
    </row>
    <row r="2239" spans="1:17">
      <c r="A2239" t="s">
        <v>5284</v>
      </c>
      <c r="B2239" s="16" t="s">
        <v>5285</v>
      </c>
      <c r="C2239">
        <v>6.4801488877760303</v>
      </c>
      <c r="D2239">
        <v>6.5053514820953504</v>
      </c>
      <c r="E2239">
        <v>6.3178285212373604</v>
      </c>
      <c r="F2239">
        <v>7.2474690956782997</v>
      </c>
      <c r="G2239">
        <v>7.1647803584414298</v>
      </c>
      <c r="H2239">
        <v>5.9545116595939298</v>
      </c>
      <c r="I2239">
        <v>6.0555222887526101</v>
      </c>
      <c r="J2239">
        <v>6.4098956305042902</v>
      </c>
      <c r="K2239">
        <v>6.5758592423056603</v>
      </c>
      <c r="L2239">
        <v>6.4328399879020504</v>
      </c>
      <c r="M2239">
        <v>7.8137329219259701</v>
      </c>
      <c r="N2239">
        <v>7.9057193802032204</v>
      </c>
      <c r="O2239">
        <v>7.7287001624033396</v>
      </c>
      <c r="P2239">
        <v>5.7906458868778401</v>
      </c>
      <c r="Q2239">
        <v>8.9889439006726093</v>
      </c>
    </row>
    <row r="2240" spans="1:17">
      <c r="A2240" t="s">
        <v>5286</v>
      </c>
      <c r="B2240" s="16" t="s">
        <v>5287</v>
      </c>
      <c r="C2240">
        <v>8.4030126765703894</v>
      </c>
      <c r="D2240">
        <v>8.3857969599743605</v>
      </c>
      <c r="E2240">
        <v>8.4700113880945604</v>
      </c>
      <c r="F2240">
        <v>7.8762188970193696</v>
      </c>
      <c r="G2240">
        <v>7.7282595891436099</v>
      </c>
      <c r="H2240">
        <v>8.0029636841371605</v>
      </c>
      <c r="I2240">
        <v>8.8716755748861793</v>
      </c>
      <c r="J2240">
        <v>8.3423457528882707</v>
      </c>
      <c r="K2240">
        <v>8.7668934846695308</v>
      </c>
      <c r="L2240">
        <v>8.6202094184194795</v>
      </c>
      <c r="M2240">
        <v>8.4198056037103797</v>
      </c>
      <c r="N2240">
        <v>8.8296614158432192</v>
      </c>
      <c r="O2240">
        <v>8.3597375372697602</v>
      </c>
      <c r="P2240">
        <v>8.7282888179520004</v>
      </c>
      <c r="Q2240">
        <v>8.9889439006726093</v>
      </c>
    </row>
    <row r="2241" spans="1:17">
      <c r="A2241" t="s">
        <v>5288</v>
      </c>
      <c r="B2241" s="16" t="s">
        <v>5289</v>
      </c>
      <c r="C2241">
        <v>5.7405986380477696</v>
      </c>
      <c r="D2241">
        <v>5.7057984767895098</v>
      </c>
      <c r="E2241">
        <v>5.5841231653957797</v>
      </c>
      <c r="F2241">
        <v>5.6923218518529799</v>
      </c>
      <c r="G2241">
        <v>6.0158323298688998</v>
      </c>
      <c r="H2241">
        <v>5.7708923211985397</v>
      </c>
      <c r="I2241">
        <v>6.1591987869246898</v>
      </c>
      <c r="J2241">
        <v>5.9991545241956699</v>
      </c>
      <c r="K2241">
        <v>5.9537102331234397</v>
      </c>
      <c r="L2241">
        <v>5.31160411377655</v>
      </c>
      <c r="M2241">
        <v>5.6924660375362501</v>
      </c>
      <c r="N2241">
        <v>5.6587966909913696</v>
      </c>
      <c r="O2241">
        <v>6.2239743948753601</v>
      </c>
      <c r="P2241">
        <v>6.2813702146298303</v>
      </c>
      <c r="Q2241">
        <v>2.8218677180984102</v>
      </c>
    </row>
    <row r="2242" spans="1:17">
      <c r="A2242" t="s">
        <v>5290</v>
      </c>
      <c r="B2242" s="16" t="s">
        <v>5291</v>
      </c>
      <c r="C2242">
        <v>6.1080510548675004</v>
      </c>
      <c r="D2242">
        <v>6.1768758760752398</v>
      </c>
      <c r="E2242">
        <v>5.4725199049354796</v>
      </c>
      <c r="F2242">
        <v>5.0436549643728998</v>
      </c>
      <c r="G2242">
        <v>5.9535011800267901</v>
      </c>
      <c r="H2242">
        <v>5.4261642208015903</v>
      </c>
      <c r="I2242">
        <v>5.5153350959386502</v>
      </c>
      <c r="J2242">
        <v>5.6387979837976996</v>
      </c>
      <c r="K2242">
        <v>6.1256640567470697</v>
      </c>
      <c r="L2242">
        <v>5.7082842090885597</v>
      </c>
      <c r="M2242">
        <v>5.7092205097854203</v>
      </c>
      <c r="N2242">
        <v>5.3928688873847097</v>
      </c>
      <c r="O2242">
        <v>5.6448044448004904</v>
      </c>
      <c r="P2242">
        <v>6.4195282390462101</v>
      </c>
      <c r="Q2242">
        <v>2.8218677180984102</v>
      </c>
    </row>
    <row r="2243" spans="1:17">
      <c r="A2243" t="s">
        <v>5292</v>
      </c>
      <c r="B2243" s="16" t="s">
        <v>5293</v>
      </c>
      <c r="C2243">
        <v>6.7094894782855796</v>
      </c>
      <c r="D2243">
        <v>6.9074442113721899</v>
      </c>
      <c r="E2243">
        <v>6.8867602326164601</v>
      </c>
      <c r="F2243">
        <v>5.9380809475840204</v>
      </c>
      <c r="G2243">
        <v>7.52429672556746</v>
      </c>
      <c r="H2243">
        <v>6.0289964067317099</v>
      </c>
      <c r="I2243">
        <v>6.8253416930992303</v>
      </c>
      <c r="J2243">
        <v>6.1102103066007496</v>
      </c>
      <c r="K2243">
        <v>7.4183736119783301</v>
      </c>
      <c r="L2243">
        <v>6.5323868826406404</v>
      </c>
      <c r="M2243">
        <v>6.42447755612789</v>
      </c>
      <c r="N2243">
        <v>6.8032599918705801</v>
      </c>
      <c r="O2243">
        <v>6.5778486671751004</v>
      </c>
      <c r="P2243">
        <v>6.69255918292128</v>
      </c>
      <c r="Q2243">
        <v>8.0859864702427604</v>
      </c>
    </row>
    <row r="2244" spans="1:17">
      <c r="A2244" t="s">
        <v>5294</v>
      </c>
      <c r="B2244" s="16" t="s">
        <v>5295</v>
      </c>
      <c r="C2244">
        <v>10.5970013757881</v>
      </c>
      <c r="D2244">
        <v>10.6655344764958</v>
      </c>
      <c r="E2244">
        <v>10.6382952492811</v>
      </c>
      <c r="F2244">
        <v>10.3011725465342</v>
      </c>
      <c r="G2244">
        <v>10.533500320734399</v>
      </c>
      <c r="H2244">
        <v>10.3225450149874</v>
      </c>
      <c r="I2244">
        <v>10.6948799606718</v>
      </c>
      <c r="J2244">
        <v>10.5323079444741</v>
      </c>
      <c r="K2244">
        <v>10.946380002878801</v>
      </c>
      <c r="L2244">
        <v>10.608413974869899</v>
      </c>
      <c r="M2244">
        <v>10.349669415887499</v>
      </c>
      <c r="N2244">
        <v>9.8351400601562702</v>
      </c>
      <c r="O2244">
        <v>10.4215954595035</v>
      </c>
      <c r="P2244">
        <v>11.0543383867512</v>
      </c>
      <c r="Q2244">
        <v>8.1958182219819093</v>
      </c>
    </row>
    <row r="2245" spans="1:17">
      <c r="A2245" t="s">
        <v>5296</v>
      </c>
      <c r="B2245" s="16" t="s">
        <v>5297</v>
      </c>
      <c r="C2245">
        <v>5.3613569434115202</v>
      </c>
      <c r="D2245">
        <v>5.3929301417275104</v>
      </c>
      <c r="E2245">
        <v>5.6538073608653301</v>
      </c>
      <c r="F2245">
        <v>4.9396319138350204</v>
      </c>
      <c r="G2245">
        <v>5.6458708745746398</v>
      </c>
      <c r="H2245">
        <v>4.7946750266686298</v>
      </c>
      <c r="I2245">
        <v>5.5671653310128599</v>
      </c>
      <c r="J2245">
        <v>4.8166378297689096</v>
      </c>
      <c r="K2245">
        <v>5.3362313090937699</v>
      </c>
      <c r="L2245">
        <v>5.3400637897298404</v>
      </c>
      <c r="M2245">
        <v>4.9201667747551001</v>
      </c>
      <c r="N2245">
        <v>5.1701050316186601</v>
      </c>
      <c r="O2245">
        <v>4.9059949059252101</v>
      </c>
      <c r="P2245">
        <v>5.1241087123202096</v>
      </c>
      <c r="Q2245">
        <v>2.8218677180984102</v>
      </c>
    </row>
    <row r="2246" spans="1:17">
      <c r="A2246" t="s">
        <v>5298</v>
      </c>
      <c r="B2246" s="16" t="s">
        <v>5299</v>
      </c>
      <c r="C2246">
        <v>6.9548310624051402</v>
      </c>
      <c r="D2246">
        <v>7.1758592373276899</v>
      </c>
      <c r="E2246">
        <v>6.2964799255411696</v>
      </c>
      <c r="F2246">
        <v>7.28164868981656</v>
      </c>
      <c r="G2246">
        <v>7.6972556520707203</v>
      </c>
      <c r="H2246">
        <v>7.1328717276627396</v>
      </c>
      <c r="I2246">
        <v>6.8253416930992303</v>
      </c>
      <c r="J2246">
        <v>6.8914292082080797</v>
      </c>
      <c r="K2246">
        <v>7.06955630629776</v>
      </c>
      <c r="L2246">
        <v>6.7647934956056499</v>
      </c>
      <c r="M2246">
        <v>7.7153046899153699</v>
      </c>
      <c r="N2246">
        <v>7.7134254758055496</v>
      </c>
      <c r="O2246">
        <v>7.6766819537985302</v>
      </c>
      <c r="P2246">
        <v>6.8677578490009701</v>
      </c>
      <c r="Q2246">
        <v>7.1565710053807701</v>
      </c>
    </row>
    <row r="2247" spans="1:17">
      <c r="A2247" t="s">
        <v>5300</v>
      </c>
      <c r="B2247" s="16" t="s">
        <v>5301</v>
      </c>
      <c r="C2247">
        <v>9.8044509490833907</v>
      </c>
      <c r="D2247">
        <v>9.5593726590246106</v>
      </c>
      <c r="E2247">
        <v>9.1599160581386094</v>
      </c>
      <c r="F2247">
        <v>9.2905636381997603</v>
      </c>
      <c r="G2247">
        <v>9.1242440988420306</v>
      </c>
      <c r="H2247">
        <v>8.8764795171433608</v>
      </c>
      <c r="I2247">
        <v>9.2923188343052399</v>
      </c>
      <c r="J2247">
        <v>7.6473812472211504</v>
      </c>
      <c r="K2247">
        <v>9.7845138832383203</v>
      </c>
      <c r="L2247">
        <v>9.7502237364567996</v>
      </c>
      <c r="M2247">
        <v>9.1894164118327009</v>
      </c>
      <c r="N2247">
        <v>9.4130350840350694</v>
      </c>
      <c r="O2247">
        <v>9.0272433309257192</v>
      </c>
      <c r="P2247">
        <v>8.3313825724972794</v>
      </c>
      <c r="Q2247">
        <v>11.454592186520401</v>
      </c>
    </row>
    <row r="2248" spans="1:17">
      <c r="A2248" t="s">
        <v>5302</v>
      </c>
      <c r="B2248" s="16" t="s">
        <v>5303</v>
      </c>
      <c r="C2248">
        <v>4.0706176854441196</v>
      </c>
      <c r="D2248">
        <v>4.0407231514856203</v>
      </c>
      <c r="E2248">
        <v>3.4028894668404299</v>
      </c>
      <c r="F2248">
        <v>3.7319397910766599</v>
      </c>
      <c r="G2248">
        <v>2.8218677180984102</v>
      </c>
      <c r="H2248">
        <v>4.1560374762891303</v>
      </c>
      <c r="I2248">
        <v>4.16059535596606</v>
      </c>
      <c r="J2248">
        <v>3.4276433730071201</v>
      </c>
      <c r="K2248">
        <v>4.3865415857412602</v>
      </c>
      <c r="L2248">
        <v>4.7015176725495298</v>
      </c>
      <c r="M2248">
        <v>4.10067942601317</v>
      </c>
      <c r="N2248">
        <v>4.4472252118161997</v>
      </c>
      <c r="O2248">
        <v>3.6677309644704801</v>
      </c>
      <c r="P2248">
        <v>2.8218677180984102</v>
      </c>
      <c r="Q2248">
        <v>2.8218677180984102</v>
      </c>
    </row>
    <row r="2249" spans="1:17">
      <c r="A2249" t="s">
        <v>5304</v>
      </c>
      <c r="B2249" s="16" t="e">
        <v>#N/A</v>
      </c>
      <c r="C2249">
        <v>3.7779852140208301</v>
      </c>
      <c r="D2249">
        <v>3.4870161193063098</v>
      </c>
      <c r="E2249">
        <v>3.8152982058547602</v>
      </c>
      <c r="F2249">
        <v>2.8218677180984102</v>
      </c>
      <c r="G2249">
        <v>3.5425260543824399</v>
      </c>
      <c r="H2249">
        <v>2.8218677180984102</v>
      </c>
      <c r="I2249">
        <v>2.8218677180984102</v>
      </c>
      <c r="J2249">
        <v>2.8218677180984102</v>
      </c>
      <c r="K2249">
        <v>3.7184612093777498</v>
      </c>
      <c r="L2249">
        <v>3.7555759297476698</v>
      </c>
      <c r="M2249">
        <v>3.5380814202985702</v>
      </c>
      <c r="N2249">
        <v>2.8218677180984102</v>
      </c>
      <c r="O2249">
        <v>4.1926070449996002</v>
      </c>
      <c r="P2249">
        <v>3.3893867502571098</v>
      </c>
      <c r="Q2249">
        <v>6.2843132996066204</v>
      </c>
    </row>
    <row r="2250" spans="1:17">
      <c r="A2250" t="s">
        <v>5305</v>
      </c>
      <c r="B2250" s="16" t="s">
        <v>5306</v>
      </c>
      <c r="C2250">
        <v>8.5895433199224094</v>
      </c>
      <c r="D2250">
        <v>8.6558930000298595</v>
      </c>
      <c r="E2250">
        <v>8.8394508053582701</v>
      </c>
      <c r="F2250">
        <v>8.0246906710008297</v>
      </c>
      <c r="G2250">
        <v>8.5617606897434992</v>
      </c>
      <c r="H2250">
        <v>7.9470997620420496</v>
      </c>
      <c r="I2250">
        <v>9.1313224119510394</v>
      </c>
      <c r="J2250">
        <v>8.3563424920103806</v>
      </c>
      <c r="K2250">
        <v>8.8683359844784206</v>
      </c>
      <c r="L2250">
        <v>8.4376084686430204</v>
      </c>
      <c r="M2250">
        <v>7.8438600201623601</v>
      </c>
      <c r="N2250">
        <v>7.2367616177743299</v>
      </c>
      <c r="O2250">
        <v>8.2690281426567207</v>
      </c>
      <c r="P2250">
        <v>9.1276174590506898</v>
      </c>
      <c r="Q2250">
        <v>7.3593062614465703</v>
      </c>
    </row>
    <row r="2251" spans="1:17">
      <c r="A2251" t="s">
        <v>5307</v>
      </c>
      <c r="B2251" s="16" t="s">
        <v>5308</v>
      </c>
      <c r="C2251">
        <v>5.7625387775367001</v>
      </c>
      <c r="D2251">
        <v>6.0138206961500202</v>
      </c>
      <c r="E2251">
        <v>5.5841231653957797</v>
      </c>
      <c r="F2251">
        <v>5.9206345092620696</v>
      </c>
      <c r="G2251">
        <v>5.6978436807120003</v>
      </c>
      <c r="H2251">
        <v>6.0648120825138196</v>
      </c>
      <c r="I2251">
        <v>6.36075284432009</v>
      </c>
      <c r="J2251">
        <v>6.0557751925933898</v>
      </c>
      <c r="K2251">
        <v>5.9537102331234397</v>
      </c>
      <c r="L2251">
        <v>6.1165539736613903</v>
      </c>
      <c r="M2251">
        <v>5.8813428890481303</v>
      </c>
      <c r="N2251">
        <v>5.5054798817117598</v>
      </c>
      <c r="O2251">
        <v>5.8965587445327001</v>
      </c>
      <c r="P2251">
        <v>6.7681820790449301</v>
      </c>
      <c r="Q2251">
        <v>6.2843132996066204</v>
      </c>
    </row>
    <row r="2252" spans="1:17">
      <c r="A2252" t="s">
        <v>5309</v>
      </c>
      <c r="B2252" s="16" t="s">
        <v>5310</v>
      </c>
      <c r="C2252">
        <v>5.5764787150916</v>
      </c>
      <c r="D2252">
        <v>5.7689580566473797</v>
      </c>
      <c r="E2252">
        <v>4.96044362242744</v>
      </c>
      <c r="F2252">
        <v>5.7529944155534603</v>
      </c>
      <c r="G2252">
        <v>5.5356797135327902</v>
      </c>
      <c r="H2252">
        <v>6.2625083699042996</v>
      </c>
      <c r="I2252">
        <v>5.5414939407437602</v>
      </c>
      <c r="J2252">
        <v>5.50134261607041</v>
      </c>
      <c r="K2252">
        <v>5.4363438608835697</v>
      </c>
      <c r="L2252">
        <v>5.6193000299912201</v>
      </c>
      <c r="M2252">
        <v>6.1364675511171898</v>
      </c>
      <c r="N2252">
        <v>6.12710255390685</v>
      </c>
      <c r="O2252">
        <v>5.8965587445327001</v>
      </c>
      <c r="P2252">
        <v>6.0327560215808402</v>
      </c>
      <c r="Q2252">
        <v>5.81282804418474</v>
      </c>
    </row>
    <row r="2253" spans="1:17">
      <c r="A2253" t="s">
        <v>5311</v>
      </c>
      <c r="B2253" s="16" t="s">
        <v>5312</v>
      </c>
      <c r="C2253">
        <v>7.2277727119103501</v>
      </c>
      <c r="D2253">
        <v>6.8316797689911999</v>
      </c>
      <c r="E2253">
        <v>7.3659163892137602</v>
      </c>
      <c r="F2253">
        <v>7.0552994912818203</v>
      </c>
      <c r="G2253">
        <v>7.7343810404293203</v>
      </c>
      <c r="H2253">
        <v>7.1244863762234703</v>
      </c>
      <c r="I2253">
        <v>7.5667119272377104</v>
      </c>
      <c r="J2253">
        <v>6.5240689583731397</v>
      </c>
      <c r="K2253">
        <v>7.06955630629776</v>
      </c>
      <c r="L2253">
        <v>7.1242327011839803</v>
      </c>
      <c r="M2253">
        <v>6.8615045265998296</v>
      </c>
      <c r="N2253">
        <v>7.4576891541212902</v>
      </c>
      <c r="O2253">
        <v>7.4782085739094901</v>
      </c>
      <c r="P2253">
        <v>6.7973461474338004</v>
      </c>
      <c r="Q2253">
        <v>7.6950435514148801</v>
      </c>
    </row>
    <row r="2254" spans="1:17">
      <c r="A2254" t="s">
        <v>5313</v>
      </c>
      <c r="B2254" s="16" t="e">
        <v>#N/A</v>
      </c>
      <c r="C2254">
        <v>7.50265670451319</v>
      </c>
      <c r="D2254">
        <v>7.5857347088760703</v>
      </c>
      <c r="E2254">
        <v>7.4738039318096003</v>
      </c>
      <c r="F2254">
        <v>7.6121172640846497</v>
      </c>
      <c r="G2254">
        <v>7.3357426868416997</v>
      </c>
      <c r="H2254">
        <v>8.2344679190453398</v>
      </c>
      <c r="I2254">
        <v>7.7642522999856904</v>
      </c>
      <c r="J2254">
        <v>7.8938952488163601</v>
      </c>
      <c r="K2254">
        <v>7.7565037701865798</v>
      </c>
      <c r="L2254">
        <v>7.5945088031631904</v>
      </c>
      <c r="M2254">
        <v>7.6570955096628603</v>
      </c>
      <c r="N2254">
        <v>7.6128423779248298</v>
      </c>
      <c r="O2254">
        <v>7.5761391334623696</v>
      </c>
      <c r="P2254">
        <v>8.0223679291288192</v>
      </c>
      <c r="Q2254">
        <v>5.81282804418474</v>
      </c>
    </row>
    <row r="2255" spans="1:17">
      <c r="A2255" t="s">
        <v>5314</v>
      </c>
      <c r="B2255" s="16" t="e">
        <v>#N/A</v>
      </c>
      <c r="C2255">
        <v>4.8324495657597604</v>
      </c>
      <c r="D2255">
        <v>4.9486052131722396</v>
      </c>
      <c r="E2255">
        <v>4.8415581104649901</v>
      </c>
      <c r="F2255">
        <v>4.2284225029819602</v>
      </c>
      <c r="G2255">
        <v>5.5640625942373703</v>
      </c>
      <c r="H2255">
        <v>4.3676565829540399</v>
      </c>
      <c r="I2255">
        <v>4.4354937019020104</v>
      </c>
      <c r="J2255">
        <v>4.2567562628296498</v>
      </c>
      <c r="K2255">
        <v>4.9815688211180698</v>
      </c>
      <c r="L2255">
        <v>4.6061367415952201</v>
      </c>
      <c r="M2255">
        <v>4.4983624523483101</v>
      </c>
      <c r="N2255">
        <v>4.6704332416218497</v>
      </c>
      <c r="O2255">
        <v>4.6608164090738198</v>
      </c>
      <c r="P2255">
        <v>4.5271021320563003</v>
      </c>
      <c r="Q2255">
        <v>6.6375058506955904</v>
      </c>
    </row>
    <row r="2256" spans="1:17">
      <c r="A2256" t="s">
        <v>5315</v>
      </c>
      <c r="B2256" s="16" t="e">
        <v>#N/A</v>
      </c>
      <c r="C2256">
        <v>3.7779852140208301</v>
      </c>
      <c r="D2256">
        <v>3.7545556144430101</v>
      </c>
      <c r="E2256">
        <v>3.4028894668404299</v>
      </c>
      <c r="F2256">
        <v>2.8218677180984102</v>
      </c>
      <c r="G2256">
        <v>3.70007344211845</v>
      </c>
      <c r="H2256">
        <v>2.8218677180984102</v>
      </c>
      <c r="I2256">
        <v>3.3100125595866299</v>
      </c>
      <c r="J2256">
        <v>3.4276433730071201</v>
      </c>
      <c r="K2256">
        <v>3.27554212654834</v>
      </c>
      <c r="L2256">
        <v>3.29479214013883</v>
      </c>
      <c r="M2256">
        <v>3.23818724324593</v>
      </c>
      <c r="N2256">
        <v>3.31389066967124</v>
      </c>
      <c r="O2256">
        <v>3.42420286852819</v>
      </c>
      <c r="P2256">
        <v>2.8218677180984102</v>
      </c>
      <c r="Q2256">
        <v>2.8218677180984102</v>
      </c>
    </row>
    <row r="2257" spans="1:17">
      <c r="A2257" t="s">
        <v>5316</v>
      </c>
      <c r="B2257" s="16" t="s">
        <v>5317</v>
      </c>
      <c r="C2257">
        <v>6.0202746330622601</v>
      </c>
      <c r="D2257">
        <v>6.37757613081736</v>
      </c>
      <c r="E2257">
        <v>6.0375917107677903</v>
      </c>
      <c r="F2257">
        <v>5.9029685313311697</v>
      </c>
      <c r="G2257">
        <v>5.9535011800267901</v>
      </c>
      <c r="H2257">
        <v>6.3945603718070796</v>
      </c>
      <c r="I2257">
        <v>6.4034658849663</v>
      </c>
      <c r="J2257">
        <v>6.1626255445700204</v>
      </c>
      <c r="K2257">
        <v>5.9865761413122698</v>
      </c>
      <c r="L2257">
        <v>6.1795591598913804</v>
      </c>
      <c r="M2257">
        <v>6.0213535113456302</v>
      </c>
      <c r="N2257">
        <v>5.3928688873847097</v>
      </c>
      <c r="O2257">
        <v>6.1230454572813002</v>
      </c>
      <c r="P2257">
        <v>6.4928410672808097</v>
      </c>
      <c r="Q2257">
        <v>2.8218677180984102</v>
      </c>
    </row>
    <row r="2258" spans="1:17">
      <c r="A2258" t="s">
        <v>5318</v>
      </c>
      <c r="B2258" s="16" t="s">
        <v>5319</v>
      </c>
      <c r="C2258">
        <v>6.3282826399822101</v>
      </c>
      <c r="D2258">
        <v>6.4556086972253803</v>
      </c>
      <c r="E2258">
        <v>6.2748053550712104</v>
      </c>
      <c r="F2258">
        <v>6.54816874345443</v>
      </c>
      <c r="G2258">
        <v>6.5228532534945796</v>
      </c>
      <c r="H2258">
        <v>6.9360245443211097</v>
      </c>
      <c r="I2258">
        <v>6.69426981432159</v>
      </c>
      <c r="J2258">
        <v>6.5730889028718602</v>
      </c>
      <c r="K2258">
        <v>6.8571558487748501</v>
      </c>
      <c r="L2258">
        <v>6.5443552449606699</v>
      </c>
      <c r="M2258">
        <v>6.8979530357267</v>
      </c>
      <c r="N2258">
        <v>6.7595169993836901</v>
      </c>
      <c r="O2258">
        <v>6.7049498293490304</v>
      </c>
      <c r="P2258">
        <v>6.8814340296577301</v>
      </c>
      <c r="Q2258">
        <v>2.8218677180984102</v>
      </c>
    </row>
    <row r="2259" spans="1:17">
      <c r="A2259" t="s">
        <v>5320</v>
      </c>
      <c r="B2259" s="16" t="s">
        <v>5321</v>
      </c>
      <c r="C2259">
        <v>5.7625387775367001</v>
      </c>
      <c r="D2259">
        <v>5.9609864132494002</v>
      </c>
      <c r="E2259">
        <v>5.9302896994145904</v>
      </c>
      <c r="F2259">
        <v>5.6070690647998402</v>
      </c>
      <c r="G2259">
        <v>5.4158963756298002</v>
      </c>
      <c r="H2259">
        <v>5.8348120214029704</v>
      </c>
      <c r="I2259">
        <v>6.0191991148044197</v>
      </c>
      <c r="J2259">
        <v>5.6937689133072196</v>
      </c>
      <c r="K2259">
        <v>6.0808079045226702</v>
      </c>
      <c r="L2259">
        <v>5.7714733083332499</v>
      </c>
      <c r="M2259">
        <v>5.55060142569896</v>
      </c>
      <c r="N2259">
        <v>5.6095571535837596</v>
      </c>
      <c r="O2259">
        <v>5.7846958986268602</v>
      </c>
      <c r="P2259">
        <v>6.3619539041930198</v>
      </c>
      <c r="Q2259">
        <v>2.8218677180984102</v>
      </c>
    </row>
    <row r="2260" spans="1:17">
      <c r="A2260" t="s">
        <v>5322</v>
      </c>
      <c r="B2260" s="16" t="s">
        <v>5323</v>
      </c>
      <c r="C2260">
        <v>7.4636393836486201</v>
      </c>
      <c r="D2260">
        <v>7.9043523343970303</v>
      </c>
      <c r="E2260">
        <v>7.6089837707041497</v>
      </c>
      <c r="F2260">
        <v>7.9838085347804304</v>
      </c>
      <c r="G2260">
        <v>7.5592126681217202</v>
      </c>
      <c r="H2260">
        <v>7.8180724136366102</v>
      </c>
      <c r="I2260">
        <v>7.7858059522040897</v>
      </c>
      <c r="J2260">
        <v>8.1786807106352803</v>
      </c>
      <c r="K2260">
        <v>7.8119250227780102</v>
      </c>
      <c r="L2260">
        <v>7.5240491607406703</v>
      </c>
      <c r="M2260">
        <v>7.5284662044956399</v>
      </c>
      <c r="N2260">
        <v>7.1207520294005899</v>
      </c>
      <c r="O2260">
        <v>7.3731189693995001</v>
      </c>
      <c r="P2260">
        <v>8.3012705690098301</v>
      </c>
      <c r="Q2260">
        <v>5.09416193408443</v>
      </c>
    </row>
    <row r="2261" spans="1:17">
      <c r="A2261" t="s">
        <v>5324</v>
      </c>
      <c r="B2261" s="16" t="s">
        <v>5325</v>
      </c>
      <c r="C2261">
        <v>6.2534960108011504</v>
      </c>
      <c r="D2261">
        <v>6.5768551256917096</v>
      </c>
      <c r="E2261">
        <v>5.4332085476316498</v>
      </c>
      <c r="F2261">
        <v>5.51621391430335</v>
      </c>
      <c r="G2261">
        <v>7.0997872208927699</v>
      </c>
      <c r="H2261">
        <v>6.3373802611413304</v>
      </c>
      <c r="I2261">
        <v>6.0374776942977704</v>
      </c>
      <c r="J2261">
        <v>5.9401608635355601</v>
      </c>
      <c r="K2261">
        <v>6.1973995995060003</v>
      </c>
      <c r="L2261">
        <v>5.6193000299912201</v>
      </c>
      <c r="M2261">
        <v>6.1728448451490898</v>
      </c>
      <c r="N2261">
        <v>6.7028872416280896</v>
      </c>
      <c r="O2261">
        <v>6.0966462151313001</v>
      </c>
      <c r="P2261">
        <v>6.9479225253106502</v>
      </c>
      <c r="Q2261">
        <v>5.09416193408443</v>
      </c>
    </row>
    <row r="2262" spans="1:17">
      <c r="A2262" t="s">
        <v>5326</v>
      </c>
      <c r="B2262" s="16" t="s">
        <v>5327</v>
      </c>
      <c r="C2262">
        <v>4.4838185959666896</v>
      </c>
      <c r="D2262">
        <v>4.1197647330598102</v>
      </c>
      <c r="E2262">
        <v>4.2015349465393896</v>
      </c>
      <c r="F2262">
        <v>4.0118215330109104</v>
      </c>
      <c r="G2262">
        <v>3.70007344211845</v>
      </c>
      <c r="H2262">
        <v>4.07504641393726</v>
      </c>
      <c r="I2262">
        <v>3.9910282299290798</v>
      </c>
      <c r="J2262">
        <v>3.5611359966351301</v>
      </c>
      <c r="K2262">
        <v>4.7999439876117602</v>
      </c>
      <c r="L2262">
        <v>4.8321653561327897</v>
      </c>
      <c r="M2262">
        <v>4.3652147767139304</v>
      </c>
      <c r="N2262">
        <v>4.8146980941494002</v>
      </c>
      <c r="O2262">
        <v>4.0696565081197198</v>
      </c>
      <c r="P2262">
        <v>3.7927642367557501</v>
      </c>
      <c r="Q2262">
        <v>6.9204191934356096</v>
      </c>
    </row>
    <row r="2263" spans="1:17">
      <c r="A2263" t="s">
        <v>5328</v>
      </c>
      <c r="B2263" s="16" t="e">
        <v>#N/A</v>
      </c>
      <c r="C2263">
        <v>3.7779852140208301</v>
      </c>
      <c r="D2263">
        <v>3.7545556144430101</v>
      </c>
      <c r="E2263">
        <v>3.9618875914207199</v>
      </c>
      <c r="F2263">
        <v>3.2825265482838799</v>
      </c>
      <c r="G2263">
        <v>3.5425260543824399</v>
      </c>
      <c r="H2263">
        <v>3.50653555504317</v>
      </c>
      <c r="I2263">
        <v>3.7848446501428201</v>
      </c>
      <c r="J2263">
        <v>3.5611359966351301</v>
      </c>
      <c r="K2263">
        <v>3.4608708703561399</v>
      </c>
      <c r="L2263">
        <v>3.29479214013883</v>
      </c>
      <c r="M2263">
        <v>3.7404257728686199</v>
      </c>
      <c r="N2263">
        <v>3.79229116939824</v>
      </c>
      <c r="O2263">
        <v>3.24931794675887</v>
      </c>
      <c r="P2263">
        <v>3.3893867502571098</v>
      </c>
      <c r="Q2263">
        <v>5.81282804418474</v>
      </c>
    </row>
    <row r="2264" spans="1:17">
      <c r="A2264" t="s">
        <v>5329</v>
      </c>
      <c r="B2264" s="16" t="s">
        <v>5330</v>
      </c>
      <c r="C2264">
        <v>8.2124113206036906</v>
      </c>
      <c r="D2264">
        <v>8.2253611418522201</v>
      </c>
      <c r="E2264">
        <v>8.0244939675356797</v>
      </c>
      <c r="F2264">
        <v>7.9459955053765299</v>
      </c>
      <c r="G2264">
        <v>7.8346504813997297</v>
      </c>
      <c r="H2264">
        <v>8.5446367025664607</v>
      </c>
      <c r="I2264">
        <v>8.5262728453395393</v>
      </c>
      <c r="J2264">
        <v>8.3139377837614408</v>
      </c>
      <c r="K2264">
        <v>8.1424406846305502</v>
      </c>
      <c r="L2264">
        <v>8.4215629563697902</v>
      </c>
      <c r="M2264">
        <v>8.0930565064681108</v>
      </c>
      <c r="N2264">
        <v>7.5566025451299499</v>
      </c>
      <c r="O2264">
        <v>8.0917933474708494</v>
      </c>
      <c r="P2264">
        <v>8.6267418099926907</v>
      </c>
      <c r="Q2264">
        <v>6.9204191934356096</v>
      </c>
    </row>
    <row r="2265" spans="1:17">
      <c r="A2265" t="s">
        <v>5331</v>
      </c>
      <c r="B2265" s="16" t="s">
        <v>5332</v>
      </c>
      <c r="C2265">
        <v>7.8233712315199497</v>
      </c>
      <c r="D2265">
        <v>7.5089426218584796</v>
      </c>
      <c r="E2265">
        <v>7.8536133879645904</v>
      </c>
      <c r="F2265">
        <v>7.3858608538148998</v>
      </c>
      <c r="G2265">
        <v>7.5865478323703401</v>
      </c>
      <c r="H2265">
        <v>7.1740791179621999</v>
      </c>
      <c r="I2265">
        <v>7.74787261872335</v>
      </c>
      <c r="J2265">
        <v>7.4576719362751902</v>
      </c>
      <c r="K2265">
        <v>7.8164485876033698</v>
      </c>
      <c r="L2265">
        <v>7.8935304940373099</v>
      </c>
      <c r="M2265">
        <v>7.6096486160500998</v>
      </c>
      <c r="N2265">
        <v>7.5566025451299499</v>
      </c>
      <c r="O2265">
        <v>7.4832667340853298</v>
      </c>
      <c r="P2265">
        <v>7.1867625795696704</v>
      </c>
      <c r="Q2265">
        <v>8.7932323857913595</v>
      </c>
    </row>
    <row r="2266" spans="1:17">
      <c r="A2266" t="s">
        <v>5333</v>
      </c>
      <c r="B2266" s="16" t="e">
        <v>#N/A</v>
      </c>
      <c r="C2266">
        <v>5.9266634316532896</v>
      </c>
      <c r="D2266">
        <v>5.6620405777712897</v>
      </c>
      <c r="E2266">
        <v>5.5107356403890702</v>
      </c>
      <c r="F2266">
        <v>5.1086920998035801</v>
      </c>
      <c r="G2266">
        <v>5.7231188017169998</v>
      </c>
      <c r="H2266">
        <v>4.4894640760069198</v>
      </c>
      <c r="I2266">
        <v>5.8430298477526499</v>
      </c>
      <c r="J2266">
        <v>5.2529193450356404</v>
      </c>
      <c r="K2266">
        <v>6.0808079045226702</v>
      </c>
      <c r="L2266">
        <v>5.3679389808257501</v>
      </c>
      <c r="M2266">
        <v>5.0068521030490203</v>
      </c>
      <c r="N2266">
        <v>4.5639913292833096</v>
      </c>
      <c r="O2266">
        <v>5.2165415310043803</v>
      </c>
      <c r="P2266">
        <v>5.1241087123202096</v>
      </c>
      <c r="Q2266">
        <v>2.8218677180984102</v>
      </c>
    </row>
    <row r="2267" spans="1:17">
      <c r="A2267" t="s">
        <v>5334</v>
      </c>
      <c r="B2267" s="16" t="e">
        <v>#N/A</v>
      </c>
      <c r="C2267">
        <v>3.98283533271713</v>
      </c>
      <c r="D2267">
        <v>4.4456530885114001</v>
      </c>
      <c r="E2267">
        <v>3.6381873987360902</v>
      </c>
      <c r="F2267">
        <v>4.1611154638698196</v>
      </c>
      <c r="G2267">
        <v>4.5079198595814196</v>
      </c>
      <c r="H2267">
        <v>4.3676565829540399</v>
      </c>
      <c r="I2267">
        <v>4.0793606969786396</v>
      </c>
      <c r="J2267">
        <v>3.5611359966351301</v>
      </c>
      <c r="K2267">
        <v>4.2084442324483602</v>
      </c>
      <c r="L2267">
        <v>4.2633743974944602</v>
      </c>
      <c r="M2267">
        <v>4.4113157068760698</v>
      </c>
      <c r="N2267">
        <v>4.8146980941494002</v>
      </c>
      <c r="O2267">
        <v>4.9059949059252101</v>
      </c>
      <c r="P2267">
        <v>2.8218677180984102</v>
      </c>
      <c r="Q2267">
        <v>2.8218677180984102</v>
      </c>
    </row>
    <row r="2268" spans="1:17">
      <c r="A2268" t="s">
        <v>5335</v>
      </c>
      <c r="B2268" s="16" t="s">
        <v>5336</v>
      </c>
      <c r="C2268">
        <v>8.7654026335781996</v>
      </c>
      <c r="D2268">
        <v>8.7916094982191808</v>
      </c>
      <c r="E2268">
        <v>8.4219040861585892</v>
      </c>
      <c r="F2268">
        <v>8.4143333071825008</v>
      </c>
      <c r="G2268">
        <v>8.1181805203670496</v>
      </c>
      <c r="H2268">
        <v>8.5032864079763293</v>
      </c>
      <c r="I2268">
        <v>8.7149167841094197</v>
      </c>
      <c r="J2268">
        <v>8.3423457528882707</v>
      </c>
      <c r="K2268">
        <v>8.95082666169791</v>
      </c>
      <c r="L2268">
        <v>8.7074862528963095</v>
      </c>
      <c r="M2268">
        <v>8.3559419123150906</v>
      </c>
      <c r="N2268">
        <v>8.1782459188470593</v>
      </c>
      <c r="O2268">
        <v>8.2922463045226795</v>
      </c>
      <c r="P2268">
        <v>8.7765005643214096</v>
      </c>
      <c r="Q2268">
        <v>5.81282804418474</v>
      </c>
    </row>
    <row r="2269" spans="1:17">
      <c r="A2269" t="s">
        <v>5337</v>
      </c>
      <c r="B2269" s="16" t="s">
        <v>5338</v>
      </c>
      <c r="C2269">
        <v>7.2355193283311996</v>
      </c>
      <c r="D2269">
        <v>7.0645510750897804</v>
      </c>
      <c r="E2269">
        <v>6.5153438410764704</v>
      </c>
      <c r="F2269">
        <v>6.4060387979111102</v>
      </c>
      <c r="G2269">
        <v>7.3676229354819496</v>
      </c>
      <c r="H2269">
        <v>6.3373802611413304</v>
      </c>
      <c r="I2269">
        <v>7.2627113445187401</v>
      </c>
      <c r="J2269">
        <v>6.5922347918025697</v>
      </c>
      <c r="K2269">
        <v>7.3513190868800704</v>
      </c>
      <c r="L2269">
        <v>6.9646626692663203</v>
      </c>
      <c r="M2269">
        <v>6.8241040553657699</v>
      </c>
      <c r="N2269">
        <v>7.04089718852775</v>
      </c>
      <c r="O2269">
        <v>6.7810663883528299</v>
      </c>
      <c r="P2269">
        <v>7.2085980835333796</v>
      </c>
      <c r="Q2269">
        <v>6.9204191934356096</v>
      </c>
    </row>
    <row r="2270" spans="1:17">
      <c r="A2270" t="s">
        <v>5339</v>
      </c>
      <c r="B2270" s="16" t="s">
        <v>5340</v>
      </c>
      <c r="C2270">
        <v>5.6726238351308904</v>
      </c>
      <c r="D2270">
        <v>5.5701495124768599</v>
      </c>
      <c r="E2270">
        <v>6.1372997866052899</v>
      </c>
      <c r="F2270">
        <v>5.3141782898249303</v>
      </c>
      <c r="G2270">
        <v>5.7963037841217497</v>
      </c>
      <c r="H2270">
        <v>4.8818202206169596</v>
      </c>
      <c r="I2270">
        <v>5.7346509072572998</v>
      </c>
      <c r="J2270">
        <v>5.9846364313983802</v>
      </c>
      <c r="K2270">
        <v>5.31000747676672</v>
      </c>
      <c r="L2270">
        <v>5.88986996217022</v>
      </c>
      <c r="M2270">
        <v>5.6409547048498796</v>
      </c>
      <c r="N2270">
        <v>5.6587966909913696</v>
      </c>
      <c r="O2270">
        <v>5.6075132046638902</v>
      </c>
      <c r="P2270">
        <v>5.3440870543648904</v>
      </c>
      <c r="Q2270">
        <v>6.2843132996066204</v>
      </c>
    </row>
    <row r="2271" spans="1:17">
      <c r="A2271" t="s">
        <v>5341</v>
      </c>
      <c r="B2271" s="16" t="s">
        <v>5342</v>
      </c>
      <c r="C2271">
        <v>8.3576729236840492</v>
      </c>
      <c r="D2271">
        <v>8.3008251288201205</v>
      </c>
      <c r="E2271">
        <v>8.5437921814222193</v>
      </c>
      <c r="F2271">
        <v>8.3482496037266607</v>
      </c>
      <c r="G2271">
        <v>8.4435274685264705</v>
      </c>
      <c r="H2271">
        <v>8.9254578014409507</v>
      </c>
      <c r="I2271">
        <v>8.4200857128064097</v>
      </c>
      <c r="J2271">
        <v>8.3196643480210106</v>
      </c>
      <c r="K2271">
        <v>8.2764761803879505</v>
      </c>
      <c r="L2271">
        <v>8.1910975687190604</v>
      </c>
      <c r="M2271">
        <v>8.4272825293791307</v>
      </c>
      <c r="N2271">
        <v>8.6049592367658896</v>
      </c>
      <c r="O2271">
        <v>8.5523274973466492</v>
      </c>
      <c r="P2271">
        <v>8.3063331283135806</v>
      </c>
      <c r="Q2271">
        <v>8.6462459446333604</v>
      </c>
    </row>
    <row r="2272" spans="1:17">
      <c r="A2272" t="s">
        <v>5343</v>
      </c>
      <c r="B2272" s="16" t="e">
        <v>#N/A</v>
      </c>
      <c r="C2272">
        <v>7.61966073771534</v>
      </c>
      <c r="D2272">
        <v>7.5389651014236199</v>
      </c>
      <c r="E2272">
        <v>7.0732031344058202</v>
      </c>
      <c r="F2272">
        <v>7.2405344936164298</v>
      </c>
      <c r="G2272">
        <v>7.2948713916683197</v>
      </c>
      <c r="H2272">
        <v>7.7705720525869797</v>
      </c>
      <c r="I2272">
        <v>7.73684836790276</v>
      </c>
      <c r="J2272">
        <v>7.5434566930248703</v>
      </c>
      <c r="K2272">
        <v>7.7134911821705998</v>
      </c>
      <c r="L2272">
        <v>7.5300544138344296</v>
      </c>
      <c r="M2272">
        <v>7.1899856980448904</v>
      </c>
      <c r="N2272">
        <v>6.5441982334212296</v>
      </c>
      <c r="O2272">
        <v>7.4266236741621698</v>
      </c>
      <c r="P2272">
        <v>8.0943914095549303</v>
      </c>
      <c r="Q2272">
        <v>7.6950435514148801</v>
      </c>
    </row>
    <row r="2273" spans="1:17">
      <c r="A2273" t="s">
        <v>5344</v>
      </c>
      <c r="B2273" s="16" t="s">
        <v>5345</v>
      </c>
      <c r="C2273">
        <v>4.8751772763815904</v>
      </c>
      <c r="D2273">
        <v>4.7881665373273803</v>
      </c>
      <c r="E2273">
        <v>4.7104489803388701</v>
      </c>
      <c r="F2273">
        <v>5.2299338168464997</v>
      </c>
      <c r="G2273">
        <v>4.6281296811809298</v>
      </c>
      <c r="H2273">
        <v>6.0648120825138196</v>
      </c>
      <c r="I2273">
        <v>5.28584498120492</v>
      </c>
      <c r="J2273">
        <v>5.1228960162245301</v>
      </c>
      <c r="K2273">
        <v>4.67705685303679</v>
      </c>
      <c r="L2273">
        <v>5.1595357015461403</v>
      </c>
      <c r="M2273">
        <v>4.5794486673888004</v>
      </c>
      <c r="N2273">
        <v>4.7684260524010602</v>
      </c>
      <c r="O2273">
        <v>4.8066714880220998</v>
      </c>
      <c r="P2273">
        <v>5.9034342564919404</v>
      </c>
      <c r="Q2273">
        <v>2.8218677180984102</v>
      </c>
    </row>
    <row r="2274" spans="1:17">
      <c r="A2274" t="s">
        <v>5346</v>
      </c>
      <c r="B2274" s="16" t="e">
        <v>#N/A</v>
      </c>
      <c r="C2274">
        <v>3.6535616636188299</v>
      </c>
      <c r="D2274">
        <v>4.2618677800425697</v>
      </c>
      <c r="E2274">
        <v>4.2015349465393896</v>
      </c>
      <c r="F2274">
        <v>3.7319397910766599</v>
      </c>
      <c r="G2274">
        <v>4.2225520177193703</v>
      </c>
      <c r="H2274">
        <v>2.8218677180984102</v>
      </c>
      <c r="I2274">
        <v>3.9910282299290798</v>
      </c>
      <c r="J2274">
        <v>3.5611359966351301</v>
      </c>
      <c r="K2274">
        <v>4.67705685303679</v>
      </c>
      <c r="L2274">
        <v>4.0420260041176004</v>
      </c>
      <c r="M2274">
        <v>4.0387673383778999</v>
      </c>
      <c r="N2274">
        <v>3.79229116939824</v>
      </c>
      <c r="O2274">
        <v>4.1926070449996002</v>
      </c>
      <c r="P2274">
        <v>3.9363215208704698</v>
      </c>
      <c r="Q2274">
        <v>6.6375058506955904</v>
      </c>
    </row>
    <row r="2275" spans="1:17">
      <c r="A2275" t="s">
        <v>5347</v>
      </c>
      <c r="B2275" s="16" t="s">
        <v>5348</v>
      </c>
      <c r="C2275">
        <v>7.5343816153612604</v>
      </c>
      <c r="D2275">
        <v>7.6085614680799303</v>
      </c>
      <c r="E2275">
        <v>7.2381796543296701</v>
      </c>
      <c r="F2275">
        <v>7.5235552481020997</v>
      </c>
      <c r="G2275">
        <v>7.3910775129397202</v>
      </c>
      <c r="H2275">
        <v>8.0301036709191909</v>
      </c>
      <c r="I2275">
        <v>7.6036010338099702</v>
      </c>
      <c r="J2275">
        <v>7.2269159130683001</v>
      </c>
      <c r="K2275">
        <v>7.5383042189317004</v>
      </c>
      <c r="L2275">
        <v>7.5479212032604899</v>
      </c>
      <c r="M2275">
        <v>7.5830935601484004</v>
      </c>
      <c r="N2275">
        <v>7.7134254758055496</v>
      </c>
      <c r="O2275">
        <v>7.5132477236580497</v>
      </c>
      <c r="P2275">
        <v>7.6994680456008098</v>
      </c>
      <c r="Q2275">
        <v>6.9204191934356096</v>
      </c>
    </row>
    <row r="2276" spans="1:17">
      <c r="A2276" t="s">
        <v>5349</v>
      </c>
      <c r="B2276" s="16" t="e">
        <v>#N/A</v>
      </c>
      <c r="C2276">
        <v>5.7841390782753797</v>
      </c>
      <c r="D2276">
        <v>5.4969810266401202</v>
      </c>
      <c r="E2276">
        <v>4.9023702390828996</v>
      </c>
      <c r="F2276">
        <v>5.8299906224742504</v>
      </c>
      <c r="G2276">
        <v>6.3731052938135697</v>
      </c>
      <c r="H2276">
        <v>4.7010860560449901</v>
      </c>
      <c r="I2276">
        <v>5.0838905074171503</v>
      </c>
      <c r="J2276">
        <v>4.4114342089532403</v>
      </c>
      <c r="K2276">
        <v>5.2281375793192604</v>
      </c>
      <c r="L2276">
        <v>4.6547502153815303</v>
      </c>
      <c r="M2276">
        <v>5.7421360554391203</v>
      </c>
      <c r="N2276">
        <v>5.7968381761637398</v>
      </c>
      <c r="O2276">
        <v>5.9269450576343701</v>
      </c>
      <c r="P2276">
        <v>4.8003293124776603</v>
      </c>
      <c r="Q2276">
        <v>5.09416193408443</v>
      </c>
    </row>
    <row r="2277" spans="1:17">
      <c r="A2277" t="s">
        <v>5350</v>
      </c>
      <c r="B2277" s="16" t="s">
        <v>5351</v>
      </c>
      <c r="C2277">
        <v>7.72236570332079</v>
      </c>
      <c r="D2277">
        <v>7.5625399513807796</v>
      </c>
      <c r="E2277">
        <v>7.3861441046154104</v>
      </c>
      <c r="F2277">
        <v>7.6544346110104096</v>
      </c>
      <c r="G2277">
        <v>7.8346504813997297</v>
      </c>
      <c r="H2277">
        <v>7.2684043305091297</v>
      </c>
      <c r="I2277">
        <v>7.3665820046063004</v>
      </c>
      <c r="J2277">
        <v>7.0586971906764298</v>
      </c>
      <c r="K2277">
        <v>7.7327667258679904</v>
      </c>
      <c r="L2277">
        <v>7.5714035667808099</v>
      </c>
      <c r="M2277">
        <v>7.8022707365301001</v>
      </c>
      <c r="N2277">
        <v>7.8496392949471501</v>
      </c>
      <c r="O2277">
        <v>7.9529660197328198</v>
      </c>
      <c r="P2277">
        <v>7.0603427857534999</v>
      </c>
      <c r="Q2277">
        <v>8.3931679398307004</v>
      </c>
    </row>
    <row r="2278" spans="1:17">
      <c r="A2278" t="s">
        <v>5352</v>
      </c>
      <c r="B2278" s="16" t="e">
        <v>#N/A</v>
      </c>
      <c r="C2278">
        <v>4.4838185959666896</v>
      </c>
      <c r="D2278">
        <v>4.5009317243298002</v>
      </c>
      <c r="E2278">
        <v>4.6393553598667303</v>
      </c>
      <c r="F2278">
        <v>4.4629136307985604</v>
      </c>
      <c r="G2278">
        <v>4.9315086277172604</v>
      </c>
      <c r="H2278">
        <v>5.18156933842931</v>
      </c>
      <c r="I2278">
        <v>4.7071247246580201</v>
      </c>
      <c r="J2278">
        <v>4.5477957058863296</v>
      </c>
      <c r="K2278">
        <v>4.67705685303679</v>
      </c>
      <c r="L2278">
        <v>4.3892426656840904</v>
      </c>
      <c r="M2278">
        <v>4.6180354178513197</v>
      </c>
      <c r="N2278">
        <v>4.72039054531127</v>
      </c>
      <c r="O2278">
        <v>4.3028205748149997</v>
      </c>
      <c r="P2278">
        <v>4.0606668341819496</v>
      </c>
      <c r="Q2278">
        <v>2.8218677180984102</v>
      </c>
    </row>
    <row r="2279" spans="1:17">
      <c r="A2279" t="s">
        <v>5353</v>
      </c>
      <c r="B2279" s="16" t="s">
        <v>5354</v>
      </c>
      <c r="C2279">
        <v>6.4131208425870598</v>
      </c>
      <c r="D2279">
        <v>6.3091097390471402</v>
      </c>
      <c r="E2279">
        <v>6.5336684091712298</v>
      </c>
      <c r="F2279">
        <v>6.6670749181327098</v>
      </c>
      <c r="G2279">
        <v>6.3572259687739301</v>
      </c>
      <c r="H2279">
        <v>6.4629476099795902</v>
      </c>
      <c r="I2279">
        <v>6.5499524026940898</v>
      </c>
      <c r="J2279">
        <v>6.3770998606948002</v>
      </c>
      <c r="K2279">
        <v>6.53231920245815</v>
      </c>
      <c r="L2279">
        <v>6.5912491228452401</v>
      </c>
      <c r="M2279">
        <v>6.6807395065339898</v>
      </c>
      <c r="N2279">
        <v>6.8767338364790396</v>
      </c>
      <c r="O2279">
        <v>6.8533373478556303</v>
      </c>
      <c r="P2279">
        <v>6.1050083310752497</v>
      </c>
      <c r="Q2279">
        <v>5.81282804418474</v>
      </c>
    </row>
    <row r="2280" spans="1:17">
      <c r="A2280" t="s">
        <v>5355</v>
      </c>
      <c r="B2280" s="16" t="s">
        <v>5356</v>
      </c>
      <c r="C2280">
        <v>7.0101205561847397</v>
      </c>
      <c r="D2280">
        <v>7.2576375141296099</v>
      </c>
      <c r="E2280">
        <v>7.3556947774122898</v>
      </c>
      <c r="F2280">
        <v>7.87174353807867</v>
      </c>
      <c r="G2280">
        <v>7.1738294645290104</v>
      </c>
      <c r="H2280">
        <v>7.9423451417150801</v>
      </c>
      <c r="I2280">
        <v>7.5914094517809803</v>
      </c>
      <c r="J2280">
        <v>8.0876274325406392</v>
      </c>
      <c r="K2280">
        <v>7.3699190669116801</v>
      </c>
      <c r="L2280">
        <v>7.51801873160551</v>
      </c>
      <c r="M2280">
        <v>7.4716821378814098</v>
      </c>
      <c r="N2280">
        <v>7.4161369070952396</v>
      </c>
      <c r="O2280">
        <v>7.4983353463061304</v>
      </c>
      <c r="P2280">
        <v>7.9137466690607399</v>
      </c>
      <c r="Q2280">
        <v>2.8218677180984102</v>
      </c>
    </row>
    <row r="2281" spans="1:17">
      <c r="A2281" t="s">
        <v>5357</v>
      </c>
      <c r="B2281" s="16" t="s">
        <v>5358</v>
      </c>
      <c r="C2281">
        <v>7.21215299485897</v>
      </c>
      <c r="D2281">
        <v>7.1449278423562896</v>
      </c>
      <c r="E2281">
        <v>6.8138222480252697</v>
      </c>
      <c r="F2281">
        <v>7.0393940505603299</v>
      </c>
      <c r="G2281">
        <v>7.2094661594368903</v>
      </c>
      <c r="H2281">
        <v>7.5816227073997</v>
      </c>
      <c r="I2281">
        <v>7.4295984440956202</v>
      </c>
      <c r="J2281">
        <v>7.4986792321813898</v>
      </c>
      <c r="K2281">
        <v>7.3261386574122698</v>
      </c>
      <c r="L2281">
        <v>7.4436096477299403</v>
      </c>
      <c r="M2281">
        <v>7.1781936897969896</v>
      </c>
      <c r="N2281">
        <v>7.06801230014318</v>
      </c>
      <c r="O2281">
        <v>7.2056406723733204</v>
      </c>
      <c r="P2281">
        <v>7.7374697295705301</v>
      </c>
      <c r="Q2281">
        <v>6.2843132996066204</v>
      </c>
    </row>
    <row r="2282" spans="1:17">
      <c r="A2282" t="s">
        <v>5359</v>
      </c>
      <c r="B2282" s="16" t="s">
        <v>5360</v>
      </c>
      <c r="C2282">
        <v>8.8659550550050596</v>
      </c>
      <c r="D2282">
        <v>8.7841174570500193</v>
      </c>
      <c r="E2282">
        <v>8.4170038611204898</v>
      </c>
      <c r="F2282">
        <v>8.5066620378228794</v>
      </c>
      <c r="G2282">
        <v>8.4546857263421007</v>
      </c>
      <c r="H2282">
        <v>9.3409714127258905</v>
      </c>
      <c r="I2282">
        <v>9.0886412148634292</v>
      </c>
      <c r="J2282">
        <v>8.6364910985664594</v>
      </c>
      <c r="K2282">
        <v>8.6272202831858706</v>
      </c>
      <c r="L2282">
        <v>8.7797468048073899</v>
      </c>
      <c r="M2282">
        <v>8.6157606465731806</v>
      </c>
      <c r="N2282">
        <v>8.4963165097208009</v>
      </c>
      <c r="O2282">
        <v>8.7601495452218696</v>
      </c>
      <c r="P2282">
        <v>8.9959890021431104</v>
      </c>
      <c r="Q2282">
        <v>8.0859864702427604</v>
      </c>
    </row>
    <row r="2283" spans="1:17">
      <c r="A2283" t="s">
        <v>5361</v>
      </c>
      <c r="B2283" s="16" t="s">
        <v>5362</v>
      </c>
      <c r="C2283">
        <v>4.8751772763815904</v>
      </c>
      <c r="D2283">
        <v>4.6996493033489397</v>
      </c>
      <c r="E2283">
        <v>4.5638886729124497</v>
      </c>
      <c r="F2283">
        <v>3.9277704709105601</v>
      </c>
      <c r="G2283">
        <v>4.37414671474383</v>
      </c>
      <c r="H2283">
        <v>4.07504641393726</v>
      </c>
      <c r="I2283">
        <v>4.3728229044696096</v>
      </c>
      <c r="J2283">
        <v>4.1400611729353196</v>
      </c>
      <c r="K2283">
        <v>4.0709644767565303</v>
      </c>
      <c r="L2283">
        <v>3.8614614459532302</v>
      </c>
      <c r="M2283">
        <v>4.4113157068760698</v>
      </c>
      <c r="N2283">
        <v>3.99991931403749</v>
      </c>
      <c r="O2283">
        <v>4.2491040476565001</v>
      </c>
      <c r="P2283">
        <v>4.2713440848041202</v>
      </c>
      <c r="Q2283">
        <v>2.8218677180984102</v>
      </c>
    </row>
    <row r="2284" spans="1:17">
      <c r="A2284" t="s">
        <v>5363</v>
      </c>
      <c r="B2284" s="16" t="s">
        <v>5364</v>
      </c>
      <c r="C2284">
        <v>8.5743804790730707</v>
      </c>
      <c r="D2284">
        <v>8.3147617757430208</v>
      </c>
      <c r="E2284">
        <v>7.9105315763097002</v>
      </c>
      <c r="F2284">
        <v>8.6727055257444601</v>
      </c>
      <c r="G2284">
        <v>9.20353204034088</v>
      </c>
      <c r="H2284">
        <v>6.9167133088984798</v>
      </c>
      <c r="I2284">
        <v>7.43643277102277</v>
      </c>
      <c r="J2284">
        <v>7.0723606760814599</v>
      </c>
      <c r="K2284">
        <v>8.8683359844784206</v>
      </c>
      <c r="L2284">
        <v>8.2061649236105101</v>
      </c>
      <c r="M2284">
        <v>9.1402317857800899</v>
      </c>
      <c r="N2284">
        <v>9.9327592635171396</v>
      </c>
      <c r="O2284">
        <v>8.8799004862581405</v>
      </c>
      <c r="P2284">
        <v>6.5105945574874102</v>
      </c>
      <c r="Q2284">
        <v>11.601444150662299</v>
      </c>
    </row>
    <row r="2285" spans="1:17">
      <c r="A2285" t="s">
        <v>5365</v>
      </c>
      <c r="B2285" s="16" t="e">
        <v>#N/A</v>
      </c>
      <c r="C2285">
        <v>4.5401401503132401</v>
      </c>
      <c r="D2285">
        <v>4.2618677800425697</v>
      </c>
      <c r="E2285">
        <v>3.9618875914207199</v>
      </c>
      <c r="F2285">
        <v>3.9277704709105601</v>
      </c>
      <c r="G2285">
        <v>3.9446609719593901</v>
      </c>
      <c r="H2285">
        <v>5.18156933842931</v>
      </c>
      <c r="I2285">
        <v>4.2360017113942803</v>
      </c>
      <c r="J2285">
        <v>4.589987956211</v>
      </c>
      <c r="K2285">
        <v>3.6013796825057902</v>
      </c>
      <c r="L2285">
        <v>4.2633743974944602</v>
      </c>
      <c r="M2285">
        <v>4.3171680614900998</v>
      </c>
      <c r="N2285">
        <v>4.2465073090516299</v>
      </c>
      <c r="O2285">
        <v>4.2491040476565001</v>
      </c>
      <c r="P2285">
        <v>4.5271021320563003</v>
      </c>
      <c r="Q2285">
        <v>2.8218677180984102</v>
      </c>
    </row>
    <row r="2286" spans="1:17">
      <c r="A2286" t="s">
        <v>5366</v>
      </c>
      <c r="B2286" s="16" t="s">
        <v>5367</v>
      </c>
      <c r="C2286">
        <v>7.2960327960102003</v>
      </c>
      <c r="D2286">
        <v>7.3350100362429904</v>
      </c>
      <c r="E2286">
        <v>7.5111119836653399</v>
      </c>
      <c r="F2286">
        <v>7.5292529987613301</v>
      </c>
      <c r="G2286">
        <v>7.9390274049864802</v>
      </c>
      <c r="H2286">
        <v>7.6990693269590702</v>
      </c>
      <c r="I2286">
        <v>7.7696710398786903</v>
      </c>
      <c r="J2286">
        <v>7.5137604632619501</v>
      </c>
      <c r="K2286">
        <v>7.6336990091517096</v>
      </c>
      <c r="L2286">
        <v>7.6284855381918701</v>
      </c>
      <c r="M2286">
        <v>7.7071318379341101</v>
      </c>
      <c r="N2286">
        <v>7.5755944676133904</v>
      </c>
      <c r="O2286">
        <v>7.8234351670915903</v>
      </c>
      <c r="P2286">
        <v>7.6994680456008098</v>
      </c>
      <c r="Q2286">
        <v>7.9670857749043096</v>
      </c>
    </row>
    <row r="2287" spans="1:17">
      <c r="A2287" t="s">
        <v>5368</v>
      </c>
      <c r="B2287" s="16" t="s">
        <v>5369</v>
      </c>
      <c r="C2287">
        <v>10.8215899812734</v>
      </c>
      <c r="D2287">
        <v>10.892635031470499</v>
      </c>
      <c r="E2287">
        <v>10.9578819840055</v>
      </c>
      <c r="F2287">
        <v>10.6298433276759</v>
      </c>
      <c r="G2287">
        <v>10.3435605694154</v>
      </c>
      <c r="H2287">
        <v>11.133673251864</v>
      </c>
      <c r="I2287">
        <v>10.9354244677497</v>
      </c>
      <c r="J2287">
        <v>10.894910594679301</v>
      </c>
      <c r="K2287">
        <v>10.556376357457401</v>
      </c>
      <c r="L2287">
        <v>10.6822953564886</v>
      </c>
      <c r="M2287">
        <v>10.6445018933053</v>
      </c>
      <c r="N2287">
        <v>11.017302458575999</v>
      </c>
      <c r="O2287">
        <v>11.0755790691909</v>
      </c>
      <c r="P2287">
        <v>10.917189321731099</v>
      </c>
      <c r="Q2287">
        <v>10.5471379838792</v>
      </c>
    </row>
    <row r="2288" spans="1:17">
      <c r="A2288" t="s">
        <v>5370</v>
      </c>
      <c r="B2288" s="16" t="s">
        <v>5371</v>
      </c>
      <c r="C2288">
        <v>2.8218677180984102</v>
      </c>
      <c r="D2288">
        <v>3.4870161193063098</v>
      </c>
      <c r="E2288">
        <v>3.6381873987360902</v>
      </c>
      <c r="F2288">
        <v>3.2825265482838799</v>
      </c>
      <c r="G2288">
        <v>2.8218677180984102</v>
      </c>
      <c r="H2288">
        <v>3.8900437060628099</v>
      </c>
      <c r="I2288">
        <v>3.3100125595866299</v>
      </c>
      <c r="J2288">
        <v>3.4276433730071201</v>
      </c>
      <c r="K2288">
        <v>3.91162951239331</v>
      </c>
      <c r="L2288">
        <v>3.6339073669181099</v>
      </c>
      <c r="M2288">
        <v>3.4086250003018401</v>
      </c>
      <c r="N2288">
        <v>3.31389066967124</v>
      </c>
      <c r="O2288">
        <v>3.5569664057961599</v>
      </c>
      <c r="P2288">
        <v>3.7927642367557501</v>
      </c>
      <c r="Q2288">
        <v>5.09416193408443</v>
      </c>
    </row>
    <row r="2289" spans="1:17">
      <c r="A2289" t="s">
        <v>5372</v>
      </c>
      <c r="B2289" s="16" t="s">
        <v>5373</v>
      </c>
      <c r="C2289">
        <v>3.6535616636188299</v>
      </c>
      <c r="D2289">
        <v>3.7545556144430101</v>
      </c>
      <c r="E2289">
        <v>3.4028894668404299</v>
      </c>
      <c r="F2289">
        <v>2.8218677180984102</v>
      </c>
      <c r="G2289">
        <v>2.8218677180984102</v>
      </c>
      <c r="H2289">
        <v>2.8218677180984102</v>
      </c>
      <c r="I2289">
        <v>3.3100125595866299</v>
      </c>
      <c r="J2289">
        <v>3.4276433730071201</v>
      </c>
      <c r="K2289">
        <v>3.4608708703561399</v>
      </c>
      <c r="L2289">
        <v>3.29479214013883</v>
      </c>
      <c r="M2289">
        <v>3.4086250003018401</v>
      </c>
      <c r="N2289">
        <v>3.31389066967124</v>
      </c>
      <c r="O2289">
        <v>3.7643275486974099</v>
      </c>
      <c r="P2289">
        <v>2.8218677180984102</v>
      </c>
      <c r="Q2289">
        <v>2.8218677180984102</v>
      </c>
    </row>
    <row r="2290" spans="1:17">
      <c r="A2290" t="s">
        <v>5374</v>
      </c>
      <c r="B2290" s="16" t="s">
        <v>5375</v>
      </c>
      <c r="C2290">
        <v>9.3447256336611595</v>
      </c>
      <c r="D2290">
        <v>9.12977321171876</v>
      </c>
      <c r="E2290">
        <v>7.3659163892137602</v>
      </c>
      <c r="F2290">
        <v>7.3668879754565504</v>
      </c>
      <c r="G2290">
        <v>7.2356250852881097</v>
      </c>
      <c r="H2290">
        <v>7.8889813881529296</v>
      </c>
      <c r="I2290">
        <v>9.0646167529726007</v>
      </c>
      <c r="J2290">
        <v>6.5730889028718602</v>
      </c>
      <c r="K2290">
        <v>9.5976055025844804</v>
      </c>
      <c r="L2290">
        <v>9.5654986899138592</v>
      </c>
      <c r="M2290">
        <v>8.1782585631300702</v>
      </c>
      <c r="N2290">
        <v>8.3460374516843903</v>
      </c>
      <c r="O2290">
        <v>7.9674665093783501</v>
      </c>
      <c r="P2290">
        <v>7.3330682704280097</v>
      </c>
      <c r="Q2290">
        <v>9.5399466711043193</v>
      </c>
    </row>
    <row r="2291" spans="1:17">
      <c r="A2291" t="s">
        <v>5376</v>
      </c>
      <c r="B2291" s="16" t="s">
        <v>5377</v>
      </c>
      <c r="C2291">
        <v>3.3064422771203601</v>
      </c>
      <c r="D2291">
        <v>2.8218677180984102</v>
      </c>
      <c r="E2291">
        <v>2.8218677180984102</v>
      </c>
      <c r="F2291">
        <v>3.4706286095040801</v>
      </c>
      <c r="G2291">
        <v>3.33407035458014</v>
      </c>
      <c r="H2291">
        <v>2.8218677180984102</v>
      </c>
      <c r="I2291">
        <v>3.3100125595866299</v>
      </c>
      <c r="J2291">
        <v>3.2517770676889399</v>
      </c>
      <c r="K2291">
        <v>3.4608708703561399</v>
      </c>
      <c r="L2291">
        <v>2.8218677180984102</v>
      </c>
      <c r="M2291">
        <v>3.6461416973015899</v>
      </c>
      <c r="N2291">
        <v>2.8218677180984102</v>
      </c>
      <c r="O2291">
        <v>3.24931794675887</v>
      </c>
      <c r="P2291">
        <v>3.3893867502571098</v>
      </c>
      <c r="Q2291">
        <v>2.8218677180984102</v>
      </c>
    </row>
    <row r="2292" spans="1:17">
      <c r="A2292" t="s">
        <v>5378</v>
      </c>
      <c r="B2292" s="16" t="s">
        <v>5379</v>
      </c>
      <c r="C2292">
        <v>3.8862082974622001</v>
      </c>
      <c r="D2292">
        <v>4.1197647330598102</v>
      </c>
      <c r="E2292">
        <v>4.0887687455453801</v>
      </c>
      <c r="F2292">
        <v>4.0892058755412499</v>
      </c>
      <c r="G2292">
        <v>4.1380367534927496</v>
      </c>
      <c r="H2292">
        <v>3.50653555504317</v>
      </c>
      <c r="I2292">
        <v>4.16059535596606</v>
      </c>
      <c r="J2292">
        <v>3.4276433730071201</v>
      </c>
      <c r="K2292">
        <v>4.2710437260841099</v>
      </c>
      <c r="L2292">
        <v>3.29479214013883</v>
      </c>
      <c r="M2292">
        <v>3.7404257728686199</v>
      </c>
      <c r="N2292">
        <v>3.6661147186140499</v>
      </c>
      <c r="O2292">
        <v>3.8507909364900099</v>
      </c>
      <c r="P2292">
        <v>3.6194497939779602</v>
      </c>
      <c r="Q2292">
        <v>2.8218677180984102</v>
      </c>
    </row>
    <row r="2293" spans="1:17">
      <c r="A2293" t="s">
        <v>5380</v>
      </c>
      <c r="B2293" s="16" t="s">
        <v>5381</v>
      </c>
      <c r="C2293">
        <v>5.9648587736005902</v>
      </c>
      <c r="D2293">
        <v>6.2073457226732396</v>
      </c>
      <c r="E2293">
        <v>5.8141048855267101</v>
      </c>
      <c r="F2293">
        <v>6.1620331155546904</v>
      </c>
      <c r="G2293">
        <v>5.3842376496302498</v>
      </c>
      <c r="H2293">
        <v>6.8971382455771399</v>
      </c>
      <c r="I2293">
        <v>6.0374776942977704</v>
      </c>
      <c r="J2293">
        <v>6.3435298007965804</v>
      </c>
      <c r="K2293">
        <v>5.9369845976997899</v>
      </c>
      <c r="L2293">
        <v>5.7082842090885597</v>
      </c>
      <c r="M2293">
        <v>5.5317988361974697</v>
      </c>
      <c r="N2293">
        <v>5.3632034605234802</v>
      </c>
      <c r="O2293">
        <v>5.88111515790124</v>
      </c>
      <c r="P2293">
        <v>6.4566563684026503</v>
      </c>
      <c r="Q2293">
        <v>5.09416193408443</v>
      </c>
    </row>
    <row r="2294" spans="1:17">
      <c r="A2294" t="s">
        <v>5382</v>
      </c>
      <c r="B2294" s="16" t="e">
        <v>#N/A</v>
      </c>
      <c r="C2294">
        <v>3.3064422771203601</v>
      </c>
      <c r="D2294">
        <v>3.2942621936663499</v>
      </c>
      <c r="E2294">
        <v>2.8218677180984102</v>
      </c>
      <c r="F2294">
        <v>2.8218677180984102</v>
      </c>
      <c r="G2294">
        <v>3.33407035458014</v>
      </c>
      <c r="H2294">
        <v>2.8218677180984102</v>
      </c>
      <c r="I2294">
        <v>2.8218677180984102</v>
      </c>
      <c r="J2294">
        <v>3.2517770676889399</v>
      </c>
      <c r="K2294">
        <v>2.8218677180984102</v>
      </c>
      <c r="L2294">
        <v>3.29479214013883</v>
      </c>
      <c r="M2294">
        <v>3.6461416973015899</v>
      </c>
      <c r="N2294">
        <v>3.31389066967124</v>
      </c>
      <c r="O2294">
        <v>2.8218677180984102</v>
      </c>
      <c r="P2294">
        <v>2.8218677180984102</v>
      </c>
      <c r="Q2294">
        <v>2.8218677180984102</v>
      </c>
    </row>
    <row r="2295" spans="1:17">
      <c r="A2295" t="s">
        <v>5383</v>
      </c>
      <c r="B2295" s="16" t="e">
        <v>#N/A</v>
      </c>
      <c r="C2295">
        <v>4.2964146619915802</v>
      </c>
      <c r="D2295">
        <v>3.6330127529723502</v>
      </c>
      <c r="E2295">
        <v>3.8152982058547602</v>
      </c>
      <c r="F2295">
        <v>4.6121840845566204</v>
      </c>
      <c r="G2295">
        <v>4.6840610634984499</v>
      </c>
      <c r="H2295">
        <v>4.4894640760069198</v>
      </c>
      <c r="I2295">
        <v>4.0793606969786396</v>
      </c>
      <c r="J2295">
        <v>4.1400611729353196</v>
      </c>
      <c r="K2295">
        <v>3.6013796825057902</v>
      </c>
      <c r="L2295">
        <v>3.7555759297476698</v>
      </c>
      <c r="M2295">
        <v>4.8899346368581904</v>
      </c>
      <c r="N2295">
        <v>4.1706164353931596</v>
      </c>
      <c r="O2295">
        <v>4.0696565081197198</v>
      </c>
      <c r="P2295">
        <v>3.9363215208704698</v>
      </c>
      <c r="Q2295">
        <v>2.8218677180984102</v>
      </c>
    </row>
    <row r="2296" spans="1:17">
      <c r="A2296" t="s">
        <v>5384</v>
      </c>
      <c r="B2296" s="16" t="e">
        <v>#N/A</v>
      </c>
      <c r="C2296">
        <v>6.2838851673630796</v>
      </c>
      <c r="D2296">
        <v>6.3368934182824699</v>
      </c>
      <c r="E2296">
        <v>6.4001528211462198</v>
      </c>
      <c r="F2296">
        <v>6.4669918415543304</v>
      </c>
      <c r="G2296">
        <v>6.3572259687739301</v>
      </c>
      <c r="H2296">
        <v>6.4223107959451697</v>
      </c>
      <c r="I2296">
        <v>6.5499524026940898</v>
      </c>
      <c r="J2296">
        <v>6.4313468883680898</v>
      </c>
      <c r="K2296">
        <v>6.1547962016134603</v>
      </c>
      <c r="L2296">
        <v>6.1640690053138298</v>
      </c>
      <c r="M2296">
        <v>6.6638851872963896</v>
      </c>
      <c r="N2296">
        <v>6.3656132514015002</v>
      </c>
      <c r="O2296">
        <v>6.3295390887967304</v>
      </c>
      <c r="P2296">
        <v>6.6127103465427499</v>
      </c>
      <c r="Q2296">
        <v>5.81282804418474</v>
      </c>
    </row>
    <row r="2297" spans="1:17">
      <c r="A2297" t="s">
        <v>5385</v>
      </c>
      <c r="B2297" s="16" t="e">
        <v>#N/A</v>
      </c>
      <c r="C2297">
        <v>11.7210768223869</v>
      </c>
      <c r="D2297">
        <v>11.7578306230451</v>
      </c>
      <c r="E2297">
        <v>13.1278094266445</v>
      </c>
      <c r="F2297">
        <v>12.340504967072899</v>
      </c>
      <c r="G2297">
        <v>12.671755092958101</v>
      </c>
      <c r="H2297">
        <v>11.9335547121639</v>
      </c>
      <c r="I2297">
        <v>13.723853622635801</v>
      </c>
      <c r="J2297">
        <v>13.505480644543301</v>
      </c>
      <c r="K2297">
        <v>12.249733917455901</v>
      </c>
      <c r="L2297">
        <v>13.608432095535001</v>
      </c>
      <c r="M2297">
        <v>13.2110947219387</v>
      </c>
      <c r="N2297">
        <v>13.916777283194399</v>
      </c>
      <c r="O2297">
        <v>12.699694876367399</v>
      </c>
      <c r="P2297">
        <v>13.805017410823799</v>
      </c>
      <c r="Q2297">
        <v>13.357627524614101</v>
      </c>
    </row>
    <row r="2298" spans="1:17">
      <c r="A2298" t="s">
        <v>5386</v>
      </c>
      <c r="B2298" s="16" t="s">
        <v>5387</v>
      </c>
      <c r="C2298">
        <v>9.0634751399490803</v>
      </c>
      <c r="D2298">
        <v>9.2065037873622995</v>
      </c>
      <c r="E2298">
        <v>9.1628452979671895</v>
      </c>
      <c r="F2298">
        <v>9.3767215080737607</v>
      </c>
      <c r="G2298">
        <v>9.12191342032013</v>
      </c>
      <c r="H2298">
        <v>9.0913130935864608</v>
      </c>
      <c r="I2298">
        <v>8.7780682422195806</v>
      </c>
      <c r="J2298">
        <v>9.03131437635456</v>
      </c>
      <c r="K2298">
        <v>8.9446460751477197</v>
      </c>
      <c r="L2298">
        <v>9.0602207764774896</v>
      </c>
      <c r="M2298">
        <v>8.8320795031456605</v>
      </c>
      <c r="N2298">
        <v>8.9604990693350803</v>
      </c>
      <c r="O2298">
        <v>8.8856347420308293</v>
      </c>
      <c r="P2298">
        <v>8.6900739169594203</v>
      </c>
      <c r="Q2298">
        <v>9.1612412986063401</v>
      </c>
    </row>
    <row r="2299" spans="1:17">
      <c r="A2299" t="s">
        <v>5388</v>
      </c>
      <c r="B2299" s="16" t="s">
        <v>5389</v>
      </c>
      <c r="C2299">
        <v>6.0909271146733497</v>
      </c>
      <c r="D2299">
        <v>5.59370084060415</v>
      </c>
      <c r="E2299">
        <v>5.9578922475209</v>
      </c>
      <c r="F2299">
        <v>5.34113232674183</v>
      </c>
      <c r="G2299">
        <v>6.72157228308612</v>
      </c>
      <c r="H2299">
        <v>4.7487521450918901</v>
      </c>
      <c r="I2299">
        <v>6.1424390200639696</v>
      </c>
      <c r="J2299">
        <v>5.5619359506392598</v>
      </c>
      <c r="K2299">
        <v>5.8502292656371999</v>
      </c>
      <c r="L2299">
        <v>5.4740674480207696</v>
      </c>
      <c r="M2299">
        <v>5.3280626239297098</v>
      </c>
      <c r="N2299">
        <v>4.5070424063834196</v>
      </c>
      <c r="O2299">
        <v>4.8406433623781604</v>
      </c>
      <c r="P2299">
        <v>6.0078251400104499</v>
      </c>
      <c r="Q2299">
        <v>7.5369478347710803</v>
      </c>
    </row>
    <row r="2300" spans="1:17">
      <c r="A2300" t="s">
        <v>5390</v>
      </c>
      <c r="B2300" s="16" t="s">
        <v>5391</v>
      </c>
      <c r="C2300">
        <v>3.5040133865677898</v>
      </c>
      <c r="D2300">
        <v>3.6330127529723502</v>
      </c>
      <c r="E2300">
        <v>3.8152982058547602</v>
      </c>
      <c r="F2300">
        <v>4.5147692553613297</v>
      </c>
      <c r="G2300">
        <v>3.8309652426265099</v>
      </c>
      <c r="H2300">
        <v>4.4894640760069198</v>
      </c>
      <c r="I2300">
        <v>3.9910282299290798</v>
      </c>
      <c r="J2300">
        <v>3.8565114723405598</v>
      </c>
      <c r="K2300">
        <v>3.91162951239331</v>
      </c>
      <c r="L2300">
        <v>3.6339073669181099</v>
      </c>
      <c r="M2300">
        <v>3.4086250003018401</v>
      </c>
      <c r="N2300">
        <v>3.5144020463037902</v>
      </c>
      <c r="O2300">
        <v>3.6677309644704801</v>
      </c>
      <c r="P2300">
        <v>4.0606668341819496</v>
      </c>
      <c r="Q2300">
        <v>2.8218677180984102</v>
      </c>
    </row>
    <row r="2301" spans="1:17">
      <c r="A2301" t="s">
        <v>5392</v>
      </c>
      <c r="B2301" s="16" t="s">
        <v>5393</v>
      </c>
      <c r="C2301">
        <v>8.4798935295772697</v>
      </c>
      <c r="D2301">
        <v>8.5121214849094002</v>
      </c>
      <c r="E2301">
        <v>8.45096068795036</v>
      </c>
      <c r="F2301">
        <v>8.3800961344493707</v>
      </c>
      <c r="G2301">
        <v>8.34702151232052</v>
      </c>
      <c r="H2301">
        <v>8.8513520931245502</v>
      </c>
      <c r="I2301">
        <v>8.7205193465454993</v>
      </c>
      <c r="J2301">
        <v>8.6063592832469809</v>
      </c>
      <c r="K2301">
        <v>8.7385919729855903</v>
      </c>
      <c r="L2301">
        <v>8.6480551933178802</v>
      </c>
      <c r="M2301">
        <v>8.3348930829375796</v>
      </c>
      <c r="N2301">
        <v>8.2230638122290305</v>
      </c>
      <c r="O2301">
        <v>8.4320693011685393</v>
      </c>
      <c r="P2301">
        <v>8.9021645338031394</v>
      </c>
      <c r="Q2301">
        <v>6.9204191934356096</v>
      </c>
    </row>
    <row r="2302" spans="1:17">
      <c r="A2302" t="s">
        <v>5394</v>
      </c>
      <c r="B2302" s="16" t="s">
        <v>5395</v>
      </c>
      <c r="C2302">
        <v>3.5040133865677898</v>
      </c>
      <c r="D2302">
        <v>3.2942621936663499</v>
      </c>
      <c r="E2302">
        <v>2.8218677180984102</v>
      </c>
      <c r="F2302">
        <v>3.4706286095040801</v>
      </c>
      <c r="G2302">
        <v>2.8218677180984102</v>
      </c>
      <c r="H2302">
        <v>2.8218677180984102</v>
      </c>
      <c r="I2302">
        <v>3.5089935751222501</v>
      </c>
      <c r="J2302">
        <v>2.8218677180984102</v>
      </c>
      <c r="K2302">
        <v>3.27554212654834</v>
      </c>
      <c r="L2302">
        <v>2.8218677180984102</v>
      </c>
      <c r="M2302">
        <v>3.23818724324593</v>
      </c>
      <c r="N2302">
        <v>3.5144020463037902</v>
      </c>
      <c r="O2302">
        <v>3.42420286852819</v>
      </c>
      <c r="P2302">
        <v>2.8218677180984102</v>
      </c>
      <c r="Q2302">
        <v>2.8218677180984102</v>
      </c>
    </row>
    <row r="2303" spans="1:17">
      <c r="A2303" t="s">
        <v>5396</v>
      </c>
      <c r="B2303" s="16" t="s">
        <v>5397</v>
      </c>
      <c r="C2303">
        <v>6.9827423167201097</v>
      </c>
      <c r="D2303">
        <v>6.9617487649123797</v>
      </c>
      <c r="E2303">
        <v>7.1462403613457903</v>
      </c>
      <c r="F2303">
        <v>7.4771419960432803</v>
      </c>
      <c r="G2303">
        <v>7.2528033882645397</v>
      </c>
      <c r="H2303">
        <v>7.7380115135390604</v>
      </c>
      <c r="I2303">
        <v>7.3376627829562704</v>
      </c>
      <c r="J2303">
        <v>7.29255167474129</v>
      </c>
      <c r="K2303">
        <v>7.1217465608534498</v>
      </c>
      <c r="L2303">
        <v>6.9467846882146</v>
      </c>
      <c r="M2303">
        <v>7.1238972423552296</v>
      </c>
      <c r="N2303">
        <v>7.4161369070952396</v>
      </c>
      <c r="O2303">
        <v>7.4422943721941399</v>
      </c>
      <c r="P2303">
        <v>7.1645898956467198</v>
      </c>
      <c r="Q2303">
        <v>5.09416193408443</v>
      </c>
    </row>
    <row r="2304" spans="1:17">
      <c r="A2304" t="s">
        <v>5398</v>
      </c>
      <c r="B2304" s="16" t="s">
        <v>5399</v>
      </c>
      <c r="C2304">
        <v>8.2510763347998299</v>
      </c>
      <c r="D2304">
        <v>8.3112902277618392</v>
      </c>
      <c r="E2304">
        <v>8.3465918551607405</v>
      </c>
      <c r="F2304">
        <v>8.0447047320042202</v>
      </c>
      <c r="G2304">
        <v>8.1367779369464692</v>
      </c>
      <c r="H2304">
        <v>7.99380219173913</v>
      </c>
      <c r="I2304">
        <v>8.5004503186631908</v>
      </c>
      <c r="J2304">
        <v>8.1273568456294196</v>
      </c>
      <c r="K2304">
        <v>8.3930587566318007</v>
      </c>
      <c r="L2304">
        <v>7.9924714318877301</v>
      </c>
      <c r="M2304">
        <v>7.8623743089575804</v>
      </c>
      <c r="N2304">
        <v>7.2760227749472</v>
      </c>
      <c r="O2304">
        <v>7.7665162075693601</v>
      </c>
      <c r="P2304">
        <v>8.6547925096816005</v>
      </c>
      <c r="Q2304">
        <v>6.6375058506955904</v>
      </c>
    </row>
    <row r="2305" spans="1:17">
      <c r="A2305" t="s">
        <v>5400</v>
      </c>
      <c r="B2305" s="16" t="s">
        <v>5401</v>
      </c>
      <c r="C2305">
        <v>7.2277727119103501</v>
      </c>
      <c r="D2305">
        <v>6.84137245215212</v>
      </c>
      <c r="E2305">
        <v>7.2820324993308896</v>
      </c>
      <c r="F2305">
        <v>7.1019844078078798</v>
      </c>
      <c r="G2305">
        <v>6.98102650971747</v>
      </c>
      <c r="H2305">
        <v>6.7844140662405801</v>
      </c>
      <c r="I2305">
        <v>7.1754804263673897</v>
      </c>
      <c r="J2305">
        <v>6.9369807134411303</v>
      </c>
      <c r="K2305">
        <v>7.3133810391736302</v>
      </c>
      <c r="L2305">
        <v>7.4997742482050302</v>
      </c>
      <c r="M2305">
        <v>7.0285726910881596</v>
      </c>
      <c r="N2305">
        <v>7.3366910045794702</v>
      </c>
      <c r="O2305">
        <v>6.9734505181101696</v>
      </c>
      <c r="P2305">
        <v>6.3619539041930198</v>
      </c>
      <c r="Q2305">
        <v>9.3151344269335699</v>
      </c>
    </row>
    <row r="2306" spans="1:17">
      <c r="A2306" t="s">
        <v>5402</v>
      </c>
      <c r="B2306" s="16" t="s">
        <v>5403</v>
      </c>
      <c r="C2306">
        <v>6.2066550544559398</v>
      </c>
      <c r="D2306">
        <v>6.5053514820953504</v>
      </c>
      <c r="E2306">
        <v>6.6887898835754704</v>
      </c>
      <c r="F2306">
        <v>6.5023495203630803</v>
      </c>
      <c r="G2306">
        <v>6.4349069561294803</v>
      </c>
      <c r="H2306">
        <v>7.4335256956558604</v>
      </c>
      <c r="I2306">
        <v>6.7936822339404497</v>
      </c>
      <c r="J2306">
        <v>6.8121350092444999</v>
      </c>
      <c r="K2306">
        <v>5.92005741833845</v>
      </c>
      <c r="L2306">
        <v>6.4328399879020504</v>
      </c>
      <c r="M2306">
        <v>6.7542172238404303</v>
      </c>
      <c r="N2306">
        <v>6.5312281746119796</v>
      </c>
      <c r="O2306">
        <v>6.7222181891453801</v>
      </c>
      <c r="P2306">
        <v>6.8259277291320597</v>
      </c>
      <c r="Q2306">
        <v>2.8218677180984102</v>
      </c>
    </row>
    <row r="2307" spans="1:17">
      <c r="A2307" t="s">
        <v>5404</v>
      </c>
      <c r="B2307" s="16" t="e">
        <v>#N/A</v>
      </c>
      <c r="C2307">
        <v>2.8218677180984102</v>
      </c>
      <c r="D2307">
        <v>2.8218677180984102</v>
      </c>
      <c r="E2307">
        <v>3.4028894668404299</v>
      </c>
      <c r="F2307">
        <v>3.4706286095040801</v>
      </c>
      <c r="G2307">
        <v>3.33407035458014</v>
      </c>
      <c r="H2307">
        <v>3.30825032505737</v>
      </c>
      <c r="I2307">
        <v>3.6595800418069002</v>
      </c>
      <c r="J2307">
        <v>3.4276433730071201</v>
      </c>
      <c r="K2307">
        <v>3.27554212654834</v>
      </c>
      <c r="L2307">
        <v>3.4877558895723499</v>
      </c>
      <c r="M2307">
        <v>3.5380814202985702</v>
      </c>
      <c r="N2307">
        <v>3.5144020463037902</v>
      </c>
      <c r="O2307">
        <v>3.24931794675887</v>
      </c>
      <c r="P2307">
        <v>2.8218677180984102</v>
      </c>
      <c r="Q2307">
        <v>2.8218677180984102</v>
      </c>
    </row>
    <row r="2308" spans="1:17">
      <c r="A2308" t="s">
        <v>5405</v>
      </c>
      <c r="B2308" s="16" t="s">
        <v>5406</v>
      </c>
      <c r="C2308">
        <v>7.0546205441807199</v>
      </c>
      <c r="D2308">
        <v>7.0140709002794299</v>
      </c>
      <c r="E2308">
        <v>7.0856370732265797</v>
      </c>
      <c r="F2308">
        <v>7.5462120797884404</v>
      </c>
      <c r="G2308">
        <v>7.4065039640053101</v>
      </c>
      <c r="H2308">
        <v>8.5256992168395502</v>
      </c>
      <c r="I2308">
        <v>7.6156901847186598</v>
      </c>
      <c r="J2308">
        <v>7.4100962587072301</v>
      </c>
      <c r="K2308">
        <v>7.1217465608534498</v>
      </c>
      <c r="L2308">
        <v>7.3448332383636297</v>
      </c>
      <c r="M2308">
        <v>8.1332419579425999</v>
      </c>
      <c r="N2308">
        <v>8.2150180986386196</v>
      </c>
      <c r="O2308">
        <v>8.1784681790709008</v>
      </c>
      <c r="P2308">
        <v>8.0346246802844803</v>
      </c>
      <c r="Q2308">
        <v>6.9204191934356096</v>
      </c>
    </row>
    <row r="2309" spans="1:17">
      <c r="A2309" t="s">
        <v>5407</v>
      </c>
      <c r="B2309" s="16" t="e">
        <v>#N/A</v>
      </c>
      <c r="C2309">
        <v>5.1403854814574004</v>
      </c>
      <c r="D2309">
        <v>5.0571074914141203</v>
      </c>
      <c r="E2309">
        <v>6.6219183496940897</v>
      </c>
      <c r="F2309">
        <v>6.1620331155546904</v>
      </c>
      <c r="G2309">
        <v>6.0360109043049102</v>
      </c>
      <c r="H2309">
        <v>5.6808363808980902</v>
      </c>
      <c r="I2309">
        <v>6.0374776942977704</v>
      </c>
      <c r="J2309">
        <v>5.86275399486005</v>
      </c>
      <c r="K2309">
        <v>5.4837765726009904</v>
      </c>
      <c r="L2309">
        <v>5.8319238793611898</v>
      </c>
      <c r="M2309">
        <v>5.4132354683515702</v>
      </c>
      <c r="N2309">
        <v>5.9423367922347801</v>
      </c>
      <c r="O2309">
        <v>5.8497078619626199</v>
      </c>
      <c r="P2309">
        <v>6.3422324803325996</v>
      </c>
      <c r="Q2309">
        <v>2.8218677180984102</v>
      </c>
    </row>
    <row r="2310" spans="1:17">
      <c r="A2310" t="s">
        <v>5408</v>
      </c>
      <c r="B2310" s="16" t="s">
        <v>5409</v>
      </c>
      <c r="C2310">
        <v>6.5933854812389701</v>
      </c>
      <c r="D2310">
        <v>6.4040653105614398</v>
      </c>
      <c r="E2310">
        <v>6.3800143454863703</v>
      </c>
      <c r="F2310">
        <v>5.6923218518529799</v>
      </c>
      <c r="G2310">
        <v>6.3731052938135697</v>
      </c>
      <c r="H2310">
        <v>5.5593717733825097</v>
      </c>
      <c r="I2310">
        <v>6.6118666184956396</v>
      </c>
      <c r="J2310">
        <v>6.0277492141178799</v>
      </c>
      <c r="K2310">
        <v>6.5650981829796002</v>
      </c>
      <c r="L2310">
        <v>6.4834826596475601</v>
      </c>
      <c r="M2310">
        <v>5.83646315568744</v>
      </c>
      <c r="N2310">
        <v>5.6095571535837596</v>
      </c>
      <c r="O2310">
        <v>6.2117448150254297</v>
      </c>
      <c r="P2310">
        <v>6.1512012767569502</v>
      </c>
      <c r="Q2310">
        <v>2.8218677180984102</v>
      </c>
    </row>
    <row r="2311" spans="1:17">
      <c r="A2311" t="s">
        <v>5410</v>
      </c>
      <c r="B2311" s="16" t="e">
        <v>#N/A</v>
      </c>
      <c r="C2311">
        <v>10.5176014276415</v>
      </c>
      <c r="D2311">
        <v>10.564950395082001</v>
      </c>
      <c r="E2311">
        <v>11.677158487418099</v>
      </c>
      <c r="F2311">
        <v>11.097787618021201</v>
      </c>
      <c r="G2311">
        <v>11.657883472376399</v>
      </c>
      <c r="H2311">
        <v>10.998323436167199</v>
      </c>
      <c r="I2311">
        <v>10.587101471072399</v>
      </c>
      <c r="J2311">
        <v>12.202302204257499</v>
      </c>
      <c r="K2311">
        <v>10.362182577222001</v>
      </c>
      <c r="L2311">
        <v>10.249048889877701</v>
      </c>
      <c r="M2311">
        <v>10.9366531407072</v>
      </c>
      <c r="N2311">
        <v>11.027669291434099</v>
      </c>
      <c r="O2311">
        <v>11.5906678672964</v>
      </c>
      <c r="P2311">
        <v>11.1368958685542</v>
      </c>
      <c r="Q2311">
        <v>10.7039890392549</v>
      </c>
    </row>
    <row r="2312" spans="1:17">
      <c r="A2312" t="s">
        <v>5411</v>
      </c>
      <c r="B2312" s="16" t="s">
        <v>5412</v>
      </c>
      <c r="C2312">
        <v>11.2293068826457</v>
      </c>
      <c r="D2312">
        <v>11.132711892067601</v>
      </c>
      <c r="E2312">
        <v>11.424242381683801</v>
      </c>
      <c r="F2312">
        <v>11.762142520452199</v>
      </c>
      <c r="G2312">
        <v>11.2587971745732</v>
      </c>
      <c r="H2312">
        <v>10.393006739419301</v>
      </c>
      <c r="I2312">
        <v>11.045508056846399</v>
      </c>
      <c r="J2312">
        <v>10.716047872633499</v>
      </c>
      <c r="K2312">
        <v>11.7118233280927</v>
      </c>
      <c r="L2312">
        <v>11.282128013981</v>
      </c>
      <c r="M2312">
        <v>11.066767515171399</v>
      </c>
      <c r="N2312">
        <v>11.478837635858101</v>
      </c>
      <c r="O2312">
        <v>10.8251573491104</v>
      </c>
      <c r="P2312">
        <v>10.012142132290499</v>
      </c>
      <c r="Q2312">
        <v>12.845571544516501</v>
      </c>
    </row>
    <row r="2313" spans="1:17">
      <c r="A2313" t="s">
        <v>5413</v>
      </c>
      <c r="B2313" s="16" t="e">
        <v>#N/A</v>
      </c>
      <c r="C2313">
        <v>7.0280865665637702</v>
      </c>
      <c r="D2313">
        <v>6.84137245215212</v>
      </c>
      <c r="E2313">
        <v>6.5153438410764704</v>
      </c>
      <c r="F2313">
        <v>6.1169449946656096</v>
      </c>
      <c r="G2313">
        <v>6.9913076005737196</v>
      </c>
      <c r="H2313">
        <v>7.0198431745350502</v>
      </c>
      <c r="I2313">
        <v>7.8383193441648604</v>
      </c>
      <c r="J2313">
        <v>7.2867071673945603</v>
      </c>
      <c r="K2313">
        <v>7.0846625010167097</v>
      </c>
      <c r="L2313">
        <v>7.23140621275585</v>
      </c>
      <c r="M2313">
        <v>7.00204543743902</v>
      </c>
      <c r="N2313">
        <v>7.4301215020004001</v>
      </c>
      <c r="O2313">
        <v>6.7477358860571703</v>
      </c>
      <c r="P2313">
        <v>8.5087404455715294</v>
      </c>
      <c r="Q2313">
        <v>7.9670857749043096</v>
      </c>
    </row>
    <row r="2314" spans="1:17">
      <c r="A2314" t="s">
        <v>5414</v>
      </c>
      <c r="B2314" s="16" t="e">
        <v>#N/A</v>
      </c>
      <c r="C2314">
        <v>3.6535616636188299</v>
      </c>
      <c r="D2314">
        <v>3.9548310731697001</v>
      </c>
      <c r="E2314">
        <v>3.6381873987360902</v>
      </c>
      <c r="F2314">
        <v>4.0892058755412499</v>
      </c>
      <c r="G2314">
        <v>3.70007344211845</v>
      </c>
      <c r="H2314">
        <v>3.50653555504317</v>
      </c>
      <c r="I2314">
        <v>3.8937805799913501</v>
      </c>
      <c r="J2314">
        <v>3.7696016503418699</v>
      </c>
      <c r="K2314">
        <v>4.4401758200780401</v>
      </c>
      <c r="L2314">
        <v>3.8614614459532302</v>
      </c>
      <c r="M2314">
        <v>3.82485868955618</v>
      </c>
      <c r="N2314">
        <v>3.31389066967124</v>
      </c>
      <c r="O2314">
        <v>3.8507909364900099</v>
      </c>
      <c r="P2314">
        <v>3.9363215208704698</v>
      </c>
      <c r="Q2314">
        <v>2.8218677180984102</v>
      </c>
    </row>
    <row r="2315" spans="1:17">
      <c r="A2315" t="s">
        <v>5415</v>
      </c>
      <c r="B2315" s="16" t="e">
        <v>#N/A</v>
      </c>
      <c r="C2315">
        <v>3.7779852140208301</v>
      </c>
      <c r="D2315">
        <v>4.3876263279161201</v>
      </c>
      <c r="E2315">
        <v>4.7104489803388701</v>
      </c>
      <c r="F2315">
        <v>4.0118215330109104</v>
      </c>
      <c r="G2315">
        <v>4.2225520177193703</v>
      </c>
      <c r="H2315">
        <v>4.43015569855271</v>
      </c>
      <c r="I2315">
        <v>4.30650913402902</v>
      </c>
      <c r="J2315">
        <v>4.1999986398891203</v>
      </c>
      <c r="K2315">
        <v>4.4914502970878702</v>
      </c>
      <c r="L2315">
        <v>4.9123550275731303</v>
      </c>
      <c r="M2315">
        <v>4.5395912486649097</v>
      </c>
      <c r="N2315">
        <v>3.6661147186140499</v>
      </c>
      <c r="O2315">
        <v>4.4501242258791596</v>
      </c>
      <c r="P2315">
        <v>5.0248478020067502</v>
      </c>
      <c r="Q2315">
        <v>2.8218677180984102</v>
      </c>
    </row>
    <row r="2316" spans="1:17">
      <c r="A2316" t="s">
        <v>5416</v>
      </c>
      <c r="B2316" s="16" t="s">
        <v>5417</v>
      </c>
      <c r="C2316">
        <v>7.1642478553587896</v>
      </c>
      <c r="D2316">
        <v>6.7721034966050304</v>
      </c>
      <c r="E2316">
        <v>7.1223052403704799</v>
      </c>
      <c r="F2316">
        <v>6.5368512302362403</v>
      </c>
      <c r="G2316">
        <v>6.6322647967595501</v>
      </c>
      <c r="H2316">
        <v>7.3711522214359002</v>
      </c>
      <c r="I2316">
        <v>7.44323476794135</v>
      </c>
      <c r="J2316">
        <v>7.3156948412919096</v>
      </c>
      <c r="K2316">
        <v>7.1435456076211903</v>
      </c>
      <c r="L2316">
        <v>7.1788191819805096</v>
      </c>
      <c r="M2316">
        <v>6.5764945487984097</v>
      </c>
      <c r="N2316">
        <v>6.7924489711304696</v>
      </c>
      <c r="O2316">
        <v>6.48972680942338</v>
      </c>
      <c r="P2316">
        <v>7.6604357769062297</v>
      </c>
      <c r="Q2316">
        <v>5.09416193408443</v>
      </c>
    </row>
    <row r="2317" spans="1:17">
      <c r="A2317" t="s">
        <v>5418</v>
      </c>
      <c r="B2317" s="16" t="e">
        <v>#N/A</v>
      </c>
      <c r="C2317">
        <v>7.4370270394313298</v>
      </c>
      <c r="D2317">
        <v>7.4406007168260704</v>
      </c>
      <c r="E2317">
        <v>7.0352413670756002</v>
      </c>
      <c r="F2317">
        <v>7.5405812384578796</v>
      </c>
      <c r="G2317">
        <v>7.27819171271162</v>
      </c>
      <c r="H2317">
        <v>8.9182162685152004</v>
      </c>
      <c r="I2317">
        <v>7.8839977317883498</v>
      </c>
      <c r="J2317">
        <v>8.07752150924183</v>
      </c>
      <c r="K2317">
        <v>7.3387840180723201</v>
      </c>
      <c r="L2317">
        <v>7.7047775271608696</v>
      </c>
      <c r="M2317">
        <v>8.1900292076341596</v>
      </c>
      <c r="N2317">
        <v>8.1823783632403302</v>
      </c>
      <c r="O2317">
        <v>8.4003690784469995</v>
      </c>
      <c r="P2317">
        <v>8.2808406053416803</v>
      </c>
      <c r="Q2317">
        <v>2.8218677180984102</v>
      </c>
    </row>
    <row r="2318" spans="1:17">
      <c r="A2318" t="s">
        <v>5419</v>
      </c>
      <c r="B2318" s="16" t="s">
        <v>5420</v>
      </c>
      <c r="C2318">
        <v>7.1313993990338602</v>
      </c>
      <c r="D2318">
        <v>7.31431822896469</v>
      </c>
      <c r="E2318">
        <v>7.1343226895372398</v>
      </c>
      <c r="F2318">
        <v>7.1397608819965903</v>
      </c>
      <c r="G2318">
        <v>7.1280025223572601</v>
      </c>
      <c r="H2318">
        <v>7.3059489655156602</v>
      </c>
      <c r="I2318">
        <v>7.4019315716363598</v>
      </c>
      <c r="J2318">
        <v>7.2511318613654696</v>
      </c>
      <c r="K2318">
        <v>7.1435456076211903</v>
      </c>
      <c r="L2318">
        <v>6.8248013790819604</v>
      </c>
      <c r="M2318">
        <v>6.6973973598157803</v>
      </c>
      <c r="N2318">
        <v>6.22737111333391</v>
      </c>
      <c r="O2318">
        <v>6.8919655899039798</v>
      </c>
      <c r="P2318">
        <v>7.4927704004486699</v>
      </c>
      <c r="Q2318">
        <v>6.2843132996066204</v>
      </c>
    </row>
    <row r="2319" spans="1:17">
      <c r="A2319" t="s">
        <v>5421</v>
      </c>
      <c r="B2319" s="16" t="s">
        <v>5422</v>
      </c>
      <c r="C2319">
        <v>6.8064855002517097</v>
      </c>
      <c r="D2319">
        <v>6.6559854074570701</v>
      </c>
      <c r="E2319">
        <v>7.1101863203044502</v>
      </c>
      <c r="F2319">
        <v>6.6356155302240598</v>
      </c>
      <c r="G2319">
        <v>7.0116512363212404</v>
      </c>
      <c r="H2319">
        <v>6.4629476099795902</v>
      </c>
      <c r="I2319">
        <v>7.1590348358018003</v>
      </c>
      <c r="J2319">
        <v>6.7538939608274298</v>
      </c>
      <c r="K2319">
        <v>7.2343608793428498</v>
      </c>
      <c r="L2319">
        <v>7.4308250270779599</v>
      </c>
      <c r="M2319">
        <v>6.9681809941995603</v>
      </c>
      <c r="N2319">
        <v>6.8032599918705801</v>
      </c>
      <c r="O2319">
        <v>6.8919655899039798</v>
      </c>
      <c r="P2319">
        <v>6.5961905188862699</v>
      </c>
      <c r="Q2319">
        <v>8.1958182219819093</v>
      </c>
    </row>
    <row r="2320" spans="1:17">
      <c r="A2320" t="s">
        <v>5423</v>
      </c>
      <c r="B2320" s="16" t="s">
        <v>5424</v>
      </c>
      <c r="C2320">
        <v>2.8218677180984102</v>
      </c>
      <c r="D2320">
        <v>2.8218677180984102</v>
      </c>
      <c r="E2320">
        <v>3.6381873987360902</v>
      </c>
      <c r="F2320">
        <v>2.8218677180984102</v>
      </c>
      <c r="G2320">
        <v>3.5425260543824399</v>
      </c>
      <c r="H2320">
        <v>2.8218677180984102</v>
      </c>
      <c r="I2320">
        <v>3.6595800418069002</v>
      </c>
      <c r="J2320">
        <v>3.4276433730071201</v>
      </c>
      <c r="K2320">
        <v>3.7184612093777498</v>
      </c>
      <c r="L2320">
        <v>3.7555759297476698</v>
      </c>
      <c r="M2320">
        <v>3.4086250003018401</v>
      </c>
      <c r="N2320">
        <v>2.8218677180984102</v>
      </c>
      <c r="O2320">
        <v>3.42420286852819</v>
      </c>
      <c r="P2320">
        <v>3.7927642367557501</v>
      </c>
      <c r="Q2320">
        <v>2.8218677180984102</v>
      </c>
    </row>
    <row r="2321" spans="1:17">
      <c r="A2321" t="s">
        <v>5425</v>
      </c>
      <c r="B2321" s="16" t="s">
        <v>5426</v>
      </c>
      <c r="C2321">
        <v>3.3064422771203601</v>
      </c>
      <c r="D2321">
        <v>3.4870161193063098</v>
      </c>
      <c r="E2321">
        <v>2.8218677180984102</v>
      </c>
      <c r="F2321">
        <v>3.2825265482838799</v>
      </c>
      <c r="G2321">
        <v>2.8218677180984102</v>
      </c>
      <c r="H2321">
        <v>2.8218677180984102</v>
      </c>
      <c r="I2321">
        <v>3.5089935751222501</v>
      </c>
      <c r="J2321">
        <v>2.8218677180984102</v>
      </c>
      <c r="K2321">
        <v>3.6013796825057902</v>
      </c>
      <c r="L2321">
        <v>3.29479214013883</v>
      </c>
      <c r="M2321">
        <v>2.8218677180984102</v>
      </c>
      <c r="N2321">
        <v>3.31389066967124</v>
      </c>
      <c r="O2321">
        <v>3.24931794675887</v>
      </c>
      <c r="P2321">
        <v>2.8218677180984102</v>
      </c>
      <c r="Q2321">
        <v>2.8218677180984102</v>
      </c>
    </row>
    <row r="2322" spans="1:17">
      <c r="A2322" t="s">
        <v>5427</v>
      </c>
      <c r="B2322" s="16" t="e">
        <v>#N/A</v>
      </c>
      <c r="C2322">
        <v>2.8218677180984102</v>
      </c>
      <c r="D2322">
        <v>3.4870161193063098</v>
      </c>
      <c r="E2322">
        <v>2.8218677180984102</v>
      </c>
      <c r="F2322">
        <v>3.7319397910766599</v>
      </c>
      <c r="G2322">
        <v>2.8218677180984102</v>
      </c>
      <c r="H2322">
        <v>3.30825032505737</v>
      </c>
      <c r="I2322">
        <v>4.0793606969786396</v>
      </c>
      <c r="J2322">
        <v>3.5611359966351301</v>
      </c>
      <c r="K2322">
        <v>3.6013796825057902</v>
      </c>
      <c r="L2322">
        <v>3.29479214013883</v>
      </c>
      <c r="M2322">
        <v>3.4086250003018401</v>
      </c>
      <c r="N2322">
        <v>3.31389066967124</v>
      </c>
      <c r="O2322">
        <v>3.24931794675887</v>
      </c>
      <c r="P2322">
        <v>3.3893867502571098</v>
      </c>
      <c r="Q2322">
        <v>5.09416193408443</v>
      </c>
    </row>
    <row r="2323" spans="1:17">
      <c r="A2323" t="s">
        <v>5428</v>
      </c>
      <c r="B2323" s="16" t="s">
        <v>5429</v>
      </c>
      <c r="C2323">
        <v>6.7748786480461201</v>
      </c>
      <c r="D2323">
        <v>6.8981899443675996</v>
      </c>
      <c r="E2323">
        <v>7.1462403613457903</v>
      </c>
      <c r="F2323">
        <v>6.6461791626245601</v>
      </c>
      <c r="G2323">
        <v>7.2613161132678199</v>
      </c>
      <c r="H2323">
        <v>6.7077629649987003</v>
      </c>
      <c r="I2323">
        <v>7.3155849706311598</v>
      </c>
      <c r="J2323">
        <v>7.0309734936181796</v>
      </c>
      <c r="K2323">
        <v>7.6439183356257399</v>
      </c>
      <c r="L2323">
        <v>7.0340252828918999</v>
      </c>
      <c r="M2323">
        <v>7.0610563594260096</v>
      </c>
      <c r="N2323">
        <v>7.04089718852775</v>
      </c>
      <c r="O2323">
        <v>6.5873122032958902</v>
      </c>
      <c r="P2323">
        <v>7.75239388175721</v>
      </c>
      <c r="Q2323">
        <v>7.6950435514148801</v>
      </c>
    </row>
    <row r="2324" spans="1:17">
      <c r="A2324" t="s">
        <v>5430</v>
      </c>
      <c r="B2324" s="16" t="e">
        <v>#N/A</v>
      </c>
      <c r="C2324">
        <v>4.5401401503132401</v>
      </c>
      <c r="D2324">
        <v>4.60434225742737</v>
      </c>
      <c r="E2324">
        <v>4.6393553598667303</v>
      </c>
      <c r="F2324">
        <v>4.5644600677645304</v>
      </c>
      <c r="G2324">
        <v>4.5695203052827997</v>
      </c>
      <c r="H2324">
        <v>3.9869852489372102</v>
      </c>
      <c r="I2324">
        <v>4.6056600831029897</v>
      </c>
      <c r="J2324">
        <v>4.4114342089532403</v>
      </c>
      <c r="K2324">
        <v>4.67705685303679</v>
      </c>
      <c r="L2324">
        <v>4.6547502153815303</v>
      </c>
      <c r="M2324">
        <v>4.1590575299716699</v>
      </c>
      <c r="N2324">
        <v>3.79229116939824</v>
      </c>
      <c r="O2324">
        <v>4.0021176285150997</v>
      </c>
      <c r="P2324">
        <v>4.8003293124776603</v>
      </c>
      <c r="Q2324">
        <v>2.8218677180984102</v>
      </c>
    </row>
    <row r="2325" spans="1:17">
      <c r="A2325" t="s">
        <v>5431</v>
      </c>
      <c r="B2325" s="16" t="s">
        <v>5432</v>
      </c>
      <c r="C2325">
        <v>3.3064422771203601</v>
      </c>
      <c r="D2325">
        <v>3.4870161193063098</v>
      </c>
      <c r="E2325">
        <v>2.8218677180984102</v>
      </c>
      <c r="F2325">
        <v>3.6131889974304401</v>
      </c>
      <c r="G2325">
        <v>2.8218677180984102</v>
      </c>
      <c r="H2325">
        <v>2.8218677180984102</v>
      </c>
      <c r="I2325">
        <v>2.8218677180984102</v>
      </c>
      <c r="J2325">
        <v>3.4276433730071201</v>
      </c>
      <c r="K2325">
        <v>2.8218677180984102</v>
      </c>
      <c r="L2325">
        <v>3.29479214013883</v>
      </c>
      <c r="M2325">
        <v>3.23818724324593</v>
      </c>
      <c r="N2325">
        <v>2.8218677180984102</v>
      </c>
      <c r="O2325">
        <v>2.8218677180984102</v>
      </c>
      <c r="P2325">
        <v>3.3893867502571098</v>
      </c>
      <c r="Q2325">
        <v>2.8218677180984102</v>
      </c>
    </row>
    <row r="2326" spans="1:17">
      <c r="A2326" t="s">
        <v>5433</v>
      </c>
      <c r="B2326" s="16" t="s">
        <v>5434</v>
      </c>
      <c r="C2326">
        <v>3.8862082974622001</v>
      </c>
      <c r="D2326">
        <v>3.9548310731697001</v>
      </c>
      <c r="E2326">
        <v>2.8218677180984102</v>
      </c>
      <c r="F2326">
        <v>3.4706286095040801</v>
      </c>
      <c r="G2326">
        <v>3.33407035458014</v>
      </c>
      <c r="H2326">
        <v>3.30825032505737</v>
      </c>
      <c r="I2326">
        <v>3.6595800418069002</v>
      </c>
      <c r="J2326">
        <v>3.4276433730071201</v>
      </c>
      <c r="K2326">
        <v>3.8204461843508501</v>
      </c>
      <c r="L2326">
        <v>3.29479214013883</v>
      </c>
      <c r="M2326">
        <v>3.7404257728686199</v>
      </c>
      <c r="N2326">
        <v>3.79229116939824</v>
      </c>
      <c r="O2326">
        <v>3.9295289699043701</v>
      </c>
      <c r="P2326">
        <v>3.6194497939779602</v>
      </c>
      <c r="Q2326">
        <v>2.8218677180984102</v>
      </c>
    </row>
    <row r="2327" spans="1:17">
      <c r="A2327" t="s">
        <v>5435</v>
      </c>
      <c r="B2327" s="16" t="s">
        <v>5436</v>
      </c>
      <c r="C2327">
        <v>4.7882403612659497</v>
      </c>
      <c r="D2327">
        <v>4.6996493033489397</v>
      </c>
      <c r="E2327">
        <v>4.7777046060070401</v>
      </c>
      <c r="F2327">
        <v>4.3517302712450299</v>
      </c>
      <c r="G2327">
        <v>4.5695203052827997</v>
      </c>
      <c r="H2327">
        <v>3.30825032505737</v>
      </c>
      <c r="I2327">
        <v>4.30650913402902</v>
      </c>
      <c r="J2327">
        <v>5.0383114724192302</v>
      </c>
      <c r="K2327">
        <v>5.52962448084548</v>
      </c>
      <c r="L2327">
        <v>5.0240271819925297</v>
      </c>
      <c r="M2327">
        <v>4.8272493834176604</v>
      </c>
      <c r="N2327">
        <v>4.2465073090516299</v>
      </c>
      <c r="O2327">
        <v>4.6215116313316003</v>
      </c>
      <c r="P2327">
        <v>4.9174589054378801</v>
      </c>
      <c r="Q2327">
        <v>6.2843132996066204</v>
      </c>
    </row>
    <row r="2328" spans="1:17">
      <c r="A2328" t="s">
        <v>5437</v>
      </c>
      <c r="B2328" s="16" t="e">
        <v>#N/A</v>
      </c>
      <c r="C2328">
        <v>5.4183879182099801</v>
      </c>
      <c r="D2328">
        <v>4.7881665373273803</v>
      </c>
      <c r="E2328">
        <v>4.0887687455453801</v>
      </c>
      <c r="F2328">
        <v>4.6121840845566204</v>
      </c>
      <c r="G2328">
        <v>4.9315086277172604</v>
      </c>
      <c r="H2328">
        <v>4.8818202206169596</v>
      </c>
      <c r="I2328">
        <v>4.49496154099739</v>
      </c>
      <c r="J2328">
        <v>3.6724961835054399</v>
      </c>
      <c r="K2328">
        <v>5.5519879823209104</v>
      </c>
      <c r="L2328">
        <v>4.7465905673729498</v>
      </c>
      <c r="M2328">
        <v>4.7947131062850499</v>
      </c>
      <c r="N2328">
        <v>4.9846796155147501</v>
      </c>
      <c r="O2328">
        <v>4.7717654559956602</v>
      </c>
      <c r="P2328">
        <v>4.6712581716948103</v>
      </c>
      <c r="Q2328">
        <v>2.8218677180984102</v>
      </c>
    </row>
    <row r="2329" spans="1:17">
      <c r="A2329" t="s">
        <v>5438</v>
      </c>
      <c r="B2329" s="16" t="s">
        <v>5439</v>
      </c>
      <c r="C2329">
        <v>4.7882403612659497</v>
      </c>
      <c r="D2329">
        <v>4.1931807688815699</v>
      </c>
      <c r="E2329">
        <v>4.3035359899866696</v>
      </c>
      <c r="F2329">
        <v>3.8353454241230298</v>
      </c>
      <c r="G2329">
        <v>3.70007344211845</v>
      </c>
      <c r="H2329">
        <v>3.30825032505737</v>
      </c>
      <c r="I2329">
        <v>4.16059535596606</v>
      </c>
      <c r="J2329">
        <v>3.5611359966351301</v>
      </c>
      <c r="K2329">
        <v>4.1419680287536398</v>
      </c>
      <c r="L2329">
        <v>4.5555022990765597</v>
      </c>
      <c r="M2329">
        <v>4.2669672077812901</v>
      </c>
      <c r="N2329">
        <v>4.1706164353931596</v>
      </c>
      <c r="O2329">
        <v>4.7717654559956602</v>
      </c>
      <c r="P2329">
        <v>3.6194497939779602</v>
      </c>
      <c r="Q2329">
        <v>5.09416193408443</v>
      </c>
    </row>
    <row r="2330" spans="1:17">
      <c r="A2330" t="s">
        <v>5440</v>
      </c>
      <c r="B2330" s="16" t="s">
        <v>5441</v>
      </c>
      <c r="C2330">
        <v>5.0699158884914599</v>
      </c>
      <c r="D2330">
        <v>4.3876263279161201</v>
      </c>
      <c r="E2330">
        <v>5.1699772735735099</v>
      </c>
      <c r="F2330">
        <v>4.2917886290068799</v>
      </c>
      <c r="G2330">
        <v>3.9446609719593901</v>
      </c>
      <c r="H2330">
        <v>4.3676565829540399</v>
      </c>
      <c r="I2330">
        <v>4.8882864984054599</v>
      </c>
      <c r="J2330">
        <v>4.589987956211</v>
      </c>
      <c r="K2330">
        <v>4.7603034491719001</v>
      </c>
      <c r="L2330">
        <v>4.5026429490879796</v>
      </c>
      <c r="M2330">
        <v>4.5395912486649097</v>
      </c>
      <c r="N2330">
        <v>4.3841781814921204</v>
      </c>
      <c r="O2330">
        <v>4.6608164090738198</v>
      </c>
      <c r="P2330">
        <v>4.6013142303928598</v>
      </c>
      <c r="Q2330">
        <v>5.81282804418474</v>
      </c>
    </row>
    <row r="2331" spans="1:17">
      <c r="A2331" t="s">
        <v>5442</v>
      </c>
      <c r="B2331" s="16" t="e">
        <v>#N/A</v>
      </c>
      <c r="C2331">
        <v>6.0735929489798099</v>
      </c>
      <c r="D2331">
        <v>6.0138206961500202</v>
      </c>
      <c r="E2331">
        <v>4.2015349465393896</v>
      </c>
      <c r="F2331">
        <v>6.2057286057546701</v>
      </c>
      <c r="G2331">
        <v>5.8198701234814401</v>
      </c>
      <c r="H2331">
        <v>4.9232684487670202</v>
      </c>
      <c r="I2331">
        <v>5.9240666568416502</v>
      </c>
      <c r="J2331">
        <v>5.1228960162245301</v>
      </c>
      <c r="K2331">
        <v>5.52962448084548</v>
      </c>
      <c r="L2331">
        <v>4.7901010708768101</v>
      </c>
      <c r="M2331">
        <v>5.0345141375896603</v>
      </c>
      <c r="N2331">
        <v>5.9022837325360298</v>
      </c>
      <c r="O2331">
        <v>5.2900109819477699</v>
      </c>
      <c r="P2331">
        <v>6.05725356091083</v>
      </c>
      <c r="Q2331">
        <v>2.8218677180984102</v>
      </c>
    </row>
    <row r="2332" spans="1:17">
      <c r="A2332" t="s">
        <v>5443</v>
      </c>
      <c r="B2332" s="16" t="s">
        <v>5444</v>
      </c>
      <c r="C2332">
        <v>6.0382723697636704</v>
      </c>
      <c r="D2332">
        <v>5.7893909640066097</v>
      </c>
      <c r="E2332">
        <v>5.3927334818754904</v>
      </c>
      <c r="F2332">
        <v>5.2586040200005799</v>
      </c>
      <c r="G2332">
        <v>5.5918733105197997</v>
      </c>
      <c r="H2332">
        <v>6.0289964067317099</v>
      </c>
      <c r="I2332">
        <v>6.0733389419943604</v>
      </c>
      <c r="J2332">
        <v>6.0418318428819298</v>
      </c>
      <c r="K2332">
        <v>6.0344793697124102</v>
      </c>
      <c r="L2332">
        <v>5.8708197013116203</v>
      </c>
      <c r="M2332">
        <v>5.6409547048498796</v>
      </c>
      <c r="N2332">
        <v>5.3928688873847097</v>
      </c>
      <c r="O2332">
        <v>5.8337360312954001</v>
      </c>
      <c r="P2332">
        <v>6.5794772553974399</v>
      </c>
      <c r="Q2332">
        <v>2.8218677180984102</v>
      </c>
    </row>
    <row r="2333" spans="1:17">
      <c r="A2333" t="s">
        <v>5445</v>
      </c>
      <c r="B2333" s="16" t="s">
        <v>5446</v>
      </c>
      <c r="C2333">
        <v>9.0656451604439798</v>
      </c>
      <c r="D2333">
        <v>8.92475746460015</v>
      </c>
      <c r="E2333">
        <v>9.2563167433050406</v>
      </c>
      <c r="F2333">
        <v>8.5124204652147704</v>
      </c>
      <c r="G2333">
        <v>8.7725950422731405</v>
      </c>
      <c r="H2333">
        <v>7.9037323290670702</v>
      </c>
      <c r="I2333">
        <v>8.7261002239906205</v>
      </c>
      <c r="J2333">
        <v>8.5144888895321493</v>
      </c>
      <c r="K2333">
        <v>8.9752874782981493</v>
      </c>
      <c r="L2333">
        <v>8.6314123463977293</v>
      </c>
      <c r="M2333">
        <v>8.3971392720148206</v>
      </c>
      <c r="N2333">
        <v>8.0301881674029598</v>
      </c>
      <c r="O2333">
        <v>8.5207354126673405</v>
      </c>
      <c r="P2333">
        <v>8.7131241798062504</v>
      </c>
      <c r="Q2333">
        <v>9.9689373561629306</v>
      </c>
    </row>
    <row r="2334" spans="1:17">
      <c r="A2334" t="s">
        <v>5447</v>
      </c>
      <c r="B2334" s="16" t="s">
        <v>5448</v>
      </c>
      <c r="C2334">
        <v>4.2263167103073602</v>
      </c>
      <c r="D2334">
        <v>4.5537481491643197</v>
      </c>
      <c r="E2334">
        <v>3.4028894668404299</v>
      </c>
      <c r="F2334">
        <v>3.9277704709105601</v>
      </c>
      <c r="G2334">
        <v>3.8309652426265099</v>
      </c>
      <c r="H2334">
        <v>4.07504641393726</v>
      </c>
      <c r="I2334">
        <v>4.4354937019020104</v>
      </c>
      <c r="J2334">
        <v>3.4276433730071201</v>
      </c>
      <c r="K2334">
        <v>4.5878024687201</v>
      </c>
      <c r="L2334">
        <v>4.3892426656840904</v>
      </c>
      <c r="M2334">
        <v>3.90178223458659</v>
      </c>
      <c r="N2334">
        <v>4.3174573962368399</v>
      </c>
      <c r="O2334">
        <v>4.0021176285150997</v>
      </c>
      <c r="P2334">
        <v>3.7927642367557501</v>
      </c>
      <c r="Q2334">
        <v>2.8218677180984102</v>
      </c>
    </row>
    <row r="2335" spans="1:17">
      <c r="A2335" t="s">
        <v>5449</v>
      </c>
      <c r="B2335" s="16" t="s">
        <v>5450</v>
      </c>
      <c r="C2335">
        <v>9.8655035731952605</v>
      </c>
      <c r="D2335">
        <v>9.5883342065028394</v>
      </c>
      <c r="E2335">
        <v>10.728039375984499</v>
      </c>
      <c r="F2335">
        <v>9.8131893781174195</v>
      </c>
      <c r="G2335">
        <v>10.1750862564156</v>
      </c>
      <c r="H2335">
        <v>8.9278635873621308</v>
      </c>
      <c r="I2335">
        <v>9.7105811842115095</v>
      </c>
      <c r="J2335">
        <v>9.3096518313778596</v>
      </c>
      <c r="K2335">
        <v>10.495679352949701</v>
      </c>
      <c r="L2335">
        <v>11.075225418274099</v>
      </c>
      <c r="M2335">
        <v>10.181604520620899</v>
      </c>
      <c r="N2335">
        <v>10.7113205989296</v>
      </c>
      <c r="O2335">
        <v>10.1495205097187</v>
      </c>
      <c r="P2335">
        <v>8.8511285703123104</v>
      </c>
      <c r="Q2335">
        <v>13.063953937171799</v>
      </c>
    </row>
    <row r="2336" spans="1:17">
      <c r="A2336" t="s">
        <v>5451</v>
      </c>
      <c r="B2336" s="16" t="s">
        <v>5452</v>
      </c>
      <c r="C2336">
        <v>3.3064422771203601</v>
      </c>
      <c r="D2336">
        <v>3.6330127529723502</v>
      </c>
      <c r="E2336">
        <v>2.8218677180984102</v>
      </c>
      <c r="F2336">
        <v>2.8218677180984102</v>
      </c>
      <c r="G2336">
        <v>3.33407035458014</v>
      </c>
      <c r="H2336">
        <v>2.8218677180984102</v>
      </c>
      <c r="I2336">
        <v>3.3100125595866299</v>
      </c>
      <c r="J2336">
        <v>3.4276433730071201</v>
      </c>
      <c r="K2336">
        <v>3.6013796825057902</v>
      </c>
      <c r="L2336">
        <v>3.29479214013883</v>
      </c>
      <c r="M2336">
        <v>3.4086250003018401</v>
      </c>
      <c r="N2336">
        <v>3.31389066967124</v>
      </c>
      <c r="O2336">
        <v>3.24931794675887</v>
      </c>
      <c r="P2336">
        <v>3.3893867502571098</v>
      </c>
      <c r="Q2336">
        <v>2.8218677180984102</v>
      </c>
    </row>
    <row r="2337" spans="1:17">
      <c r="A2337" t="s">
        <v>5453</v>
      </c>
      <c r="B2337" s="16" t="s">
        <v>5454</v>
      </c>
      <c r="C2337">
        <v>5.5764787150916</v>
      </c>
      <c r="D2337">
        <v>5.8682600105642297</v>
      </c>
      <c r="E2337">
        <v>5.6194037323530299</v>
      </c>
      <c r="F2337">
        <v>5.4439053774776101</v>
      </c>
      <c r="G2337">
        <v>5.5918733105197997</v>
      </c>
      <c r="H2337">
        <v>5.9157356088873199</v>
      </c>
      <c r="I2337">
        <v>5.8841337137463201</v>
      </c>
      <c r="J2337">
        <v>5.7116194873258799</v>
      </c>
      <c r="K2337">
        <v>5.3872068501715296</v>
      </c>
      <c r="L2337">
        <v>5.7296673572142103</v>
      </c>
      <c r="M2337">
        <v>5.1647442944921202</v>
      </c>
      <c r="N2337">
        <v>5.4219024728581404</v>
      </c>
      <c r="O2337">
        <v>5.4891879906168004</v>
      </c>
      <c r="P2337">
        <v>5.8197066879617596</v>
      </c>
      <c r="Q2337">
        <v>2.8218677180984102</v>
      </c>
    </row>
    <row r="2338" spans="1:17">
      <c r="A2338" t="s">
        <v>5455</v>
      </c>
      <c r="B2338" s="16" t="s">
        <v>5456</v>
      </c>
      <c r="C2338">
        <v>9.4144872240519106</v>
      </c>
      <c r="D2338">
        <v>9.4389267151460903</v>
      </c>
      <c r="E2338">
        <v>9.8265336315677203</v>
      </c>
      <c r="F2338">
        <v>9.8848384670637</v>
      </c>
      <c r="G2338">
        <v>9.4994243835101493</v>
      </c>
      <c r="H2338">
        <v>9.9655324380086405</v>
      </c>
      <c r="I2338">
        <v>9.5052441677447206</v>
      </c>
      <c r="J2338">
        <v>9.8815405004041299</v>
      </c>
      <c r="K2338">
        <v>9.52076014152418</v>
      </c>
      <c r="L2338">
        <v>9.6818424480803191</v>
      </c>
      <c r="M2338">
        <v>9.4464340308381392</v>
      </c>
      <c r="N2338">
        <v>9.6655248252235104</v>
      </c>
      <c r="O2338">
        <v>9.7324834599627792</v>
      </c>
      <c r="P2338">
        <v>9.8343887560425003</v>
      </c>
      <c r="Q2338">
        <v>8.1958182219819093</v>
      </c>
    </row>
    <row r="2339" spans="1:17">
      <c r="A2339" t="s">
        <v>5457</v>
      </c>
      <c r="B2339" s="16" t="e">
        <v>#N/A</v>
      </c>
      <c r="C2339">
        <v>6.6054299362161997</v>
      </c>
      <c r="D2339">
        <v>6.7099380949169003</v>
      </c>
      <c r="E2339">
        <v>8.1830222625708409</v>
      </c>
      <c r="F2339">
        <v>7.1765686421886903</v>
      </c>
      <c r="G2339">
        <v>7.2948713916683197</v>
      </c>
      <c r="H2339">
        <v>6.1168867254643997</v>
      </c>
      <c r="I2339">
        <v>7.09130102690313</v>
      </c>
      <c r="J2339">
        <v>8.0082739376947991</v>
      </c>
      <c r="K2339">
        <v>6.5542553394185203</v>
      </c>
      <c r="L2339">
        <v>6.9910684097633</v>
      </c>
      <c r="M2339">
        <v>6.5764945487984097</v>
      </c>
      <c r="N2339">
        <v>6.3801747828766198</v>
      </c>
      <c r="O2339">
        <v>6.5873122032958902</v>
      </c>
      <c r="P2339">
        <v>5.2164652043888102</v>
      </c>
      <c r="Q2339">
        <v>11.976906071213399</v>
      </c>
    </row>
    <row r="2340" spans="1:17">
      <c r="A2340" t="s">
        <v>5458</v>
      </c>
      <c r="B2340" s="16" t="s">
        <v>5459</v>
      </c>
      <c r="C2340">
        <v>7.1230684743721202</v>
      </c>
      <c r="D2340">
        <v>7.3281458169750797</v>
      </c>
      <c r="E2340">
        <v>6.8724668132343201</v>
      </c>
      <c r="F2340">
        <v>7.0233102594783396</v>
      </c>
      <c r="G2340">
        <v>6.8739435564952496</v>
      </c>
      <c r="H2340">
        <v>7.8690754525534201</v>
      </c>
      <c r="I2340">
        <v>7.4500047402851104</v>
      </c>
      <c r="J2340">
        <v>7.3829688472813801</v>
      </c>
      <c r="K2340">
        <v>6.9090390786620297</v>
      </c>
      <c r="L2340">
        <v>7.5945088031631904</v>
      </c>
      <c r="M2340">
        <v>7.4024696271077399</v>
      </c>
      <c r="N2340">
        <v>7.5373565448664799</v>
      </c>
      <c r="O2340">
        <v>7.4370897593392602</v>
      </c>
      <c r="P2340">
        <v>7.4567578773205998</v>
      </c>
      <c r="Q2340">
        <v>6.2843132996066204</v>
      </c>
    </row>
    <row r="2341" spans="1:17">
      <c r="A2341" t="s">
        <v>5460</v>
      </c>
      <c r="B2341" s="16" t="s">
        <v>5461</v>
      </c>
      <c r="C2341">
        <v>5.9835742193669397</v>
      </c>
      <c r="D2341">
        <v>6.0479734974183996</v>
      </c>
      <c r="E2341">
        <v>5.9578922475209</v>
      </c>
      <c r="F2341">
        <v>6.0544979390529399</v>
      </c>
      <c r="G2341">
        <v>5.9535011800267901</v>
      </c>
      <c r="H2341">
        <v>6.3079036124986203</v>
      </c>
      <c r="I2341">
        <v>6.0374776942977704</v>
      </c>
      <c r="J2341">
        <v>6.32070094061618</v>
      </c>
      <c r="K2341">
        <v>6.0808079045226702</v>
      </c>
      <c r="L2341">
        <v>5.9272113840861103</v>
      </c>
      <c r="M2341">
        <v>6.1241308252630597</v>
      </c>
      <c r="N2341">
        <v>5.8818201747363998</v>
      </c>
      <c r="O2341">
        <v>6.0284038541843801</v>
      </c>
      <c r="P2341">
        <v>5.93026793058488</v>
      </c>
      <c r="Q2341">
        <v>5.09416193408443</v>
      </c>
    </row>
    <row r="2342" spans="1:17">
      <c r="A2342" t="s">
        <v>5462</v>
      </c>
      <c r="B2342" s="16" t="s">
        <v>5463</v>
      </c>
      <c r="C2342">
        <v>4.2964146619915802</v>
      </c>
      <c r="D2342">
        <v>4.32650596693877</v>
      </c>
      <c r="E2342">
        <v>4.5638886729124497</v>
      </c>
      <c r="F2342">
        <v>4.9030240476511198</v>
      </c>
      <c r="G2342">
        <v>3.5425260543824399</v>
      </c>
      <c r="H2342">
        <v>4.6515204620337798</v>
      </c>
      <c r="I2342">
        <v>4.8882864984054599</v>
      </c>
      <c r="J2342">
        <v>5.1228960162245301</v>
      </c>
      <c r="K2342">
        <v>4.2710437260841099</v>
      </c>
      <c r="L2342">
        <v>4.5555022990765597</v>
      </c>
      <c r="M2342">
        <v>4.3652147767139304</v>
      </c>
      <c r="N2342">
        <v>3.99991931403749</v>
      </c>
      <c r="O2342">
        <v>4.5809011873356402</v>
      </c>
      <c r="P2342">
        <v>4.6712581716948103</v>
      </c>
      <c r="Q2342">
        <v>5.81282804418474</v>
      </c>
    </row>
    <row r="2343" spans="1:17">
      <c r="A2343" t="s">
        <v>5464</v>
      </c>
      <c r="B2343" s="16" t="s">
        <v>5465</v>
      </c>
      <c r="C2343">
        <v>5.6726238351308904</v>
      </c>
      <c r="D2343">
        <v>5.80952916847931</v>
      </c>
      <c r="E2343">
        <v>5.90213374864478</v>
      </c>
      <c r="F2343">
        <v>5.5623893547269203</v>
      </c>
      <c r="G2343">
        <v>5.35182564159728</v>
      </c>
      <c r="H2343">
        <v>5.8554853168058498</v>
      </c>
      <c r="I2343">
        <v>5.7119264710440998</v>
      </c>
      <c r="J2343">
        <v>5.6573646507857704</v>
      </c>
      <c r="K2343">
        <v>5.4363438608835697</v>
      </c>
      <c r="L2343">
        <v>5.31160411377655</v>
      </c>
      <c r="M2343">
        <v>4.6180354178513197</v>
      </c>
      <c r="N2343">
        <v>4.1706164353931596</v>
      </c>
      <c r="O2343">
        <v>5.1911313574067002</v>
      </c>
      <c r="P2343">
        <v>6.1737439525172801</v>
      </c>
      <c r="Q2343">
        <v>2.8218677180984102</v>
      </c>
    </row>
    <row r="2344" spans="1:17">
      <c r="A2344" t="s">
        <v>5466</v>
      </c>
      <c r="B2344" s="16" t="e">
        <v>#N/A</v>
      </c>
      <c r="C2344">
        <v>7.2811417053695999</v>
      </c>
      <c r="D2344">
        <v>7.52102691116957</v>
      </c>
      <c r="E2344">
        <v>7.5741595143062499</v>
      </c>
      <c r="F2344">
        <v>7.7056393462478701</v>
      </c>
      <c r="G2344">
        <v>7.7282595891436099</v>
      </c>
      <c r="H2344">
        <v>6.51538716343868</v>
      </c>
      <c r="I2344">
        <v>7.23944164228375</v>
      </c>
      <c r="J2344">
        <v>7.4261303639528</v>
      </c>
      <c r="K2344">
        <v>7.4824397036450003</v>
      </c>
      <c r="L2344">
        <v>7.3242365156678897</v>
      </c>
      <c r="M2344">
        <v>6.6807395065339898</v>
      </c>
      <c r="N2344">
        <v>6.9659792970402998</v>
      </c>
      <c r="O2344">
        <v>7.2178391620403604</v>
      </c>
      <c r="P2344">
        <v>6.8677578490009701</v>
      </c>
      <c r="Q2344">
        <v>9.3151344269335699</v>
      </c>
    </row>
    <row r="2345" spans="1:17">
      <c r="A2345" t="s">
        <v>5467</v>
      </c>
      <c r="B2345" s="16" t="s">
        <v>5468</v>
      </c>
      <c r="C2345">
        <v>4.5401401503132401</v>
      </c>
      <c r="D2345">
        <v>4.9103330586210001</v>
      </c>
      <c r="E2345">
        <v>5.12062362366449</v>
      </c>
      <c r="F2345">
        <v>5.2006385452395101</v>
      </c>
      <c r="G2345">
        <v>4.975741795846</v>
      </c>
      <c r="H2345">
        <v>5.6573806008778602</v>
      </c>
      <c r="I2345">
        <v>5.1546550765941603</v>
      </c>
      <c r="J2345">
        <v>5.2529193450356404</v>
      </c>
      <c r="K2345">
        <v>4.5405942945665601</v>
      </c>
      <c r="L2345">
        <v>5.0240271819925297</v>
      </c>
      <c r="M2345">
        <v>5.0068521030490203</v>
      </c>
      <c r="N2345">
        <v>4.9024877034329704</v>
      </c>
      <c r="O2345">
        <v>5.4259727888002303</v>
      </c>
      <c r="P2345">
        <v>4.7374550361106396</v>
      </c>
      <c r="Q2345">
        <v>2.8218677180984102</v>
      </c>
    </row>
    <row r="2346" spans="1:17">
      <c r="A2346" t="s">
        <v>5469</v>
      </c>
      <c r="B2346" s="16" t="s">
        <v>5470</v>
      </c>
      <c r="C2346">
        <v>6.9167499097341398</v>
      </c>
      <c r="D2346">
        <v>7.0645510750897804</v>
      </c>
      <c r="E2346">
        <v>6.4589126547399403</v>
      </c>
      <c r="F2346">
        <v>6.8333429567598296</v>
      </c>
      <c r="G2346">
        <v>6.6190383231045704</v>
      </c>
      <c r="H2346">
        <v>7.0016356944961498</v>
      </c>
      <c r="I2346">
        <v>7.2316005452623404</v>
      </c>
      <c r="J2346">
        <v>6.7281888773298499</v>
      </c>
      <c r="K2346">
        <v>6.9342926729257197</v>
      </c>
      <c r="L2346">
        <v>6.29773653830798</v>
      </c>
      <c r="M2346">
        <v>6.7382120474956997</v>
      </c>
      <c r="N2346">
        <v>6.7028872416280896</v>
      </c>
      <c r="O2346">
        <v>6.8919655899039798</v>
      </c>
      <c r="P2346">
        <v>7.1645898956467198</v>
      </c>
      <c r="Q2346">
        <v>5.09416193408443</v>
      </c>
    </row>
    <row r="2347" spans="1:17">
      <c r="A2347" t="s">
        <v>5471</v>
      </c>
      <c r="B2347" s="16" t="s">
        <v>5472</v>
      </c>
      <c r="C2347">
        <v>6.5061011689220098</v>
      </c>
      <c r="D2347">
        <v>6.4930776432046997</v>
      </c>
      <c r="E2347">
        <v>6.0375917107677903</v>
      </c>
      <c r="F2347">
        <v>6.3027317328969898</v>
      </c>
      <c r="G2347">
        <v>6.0360109043049102</v>
      </c>
      <c r="H2347">
        <v>6.8264387222609599</v>
      </c>
      <c r="I2347">
        <v>6.1921342703290696</v>
      </c>
      <c r="J2347">
        <v>6.6481783606567504</v>
      </c>
      <c r="K2347">
        <v>6.2387586492256899</v>
      </c>
      <c r="L2347">
        <v>6.2250380488551196</v>
      </c>
      <c r="M2347">
        <v>6.2083104757069396</v>
      </c>
      <c r="N2347">
        <v>5.53224518406659</v>
      </c>
      <c r="O2347">
        <v>6.2600424788480797</v>
      </c>
      <c r="P2347">
        <v>6.7973461474338004</v>
      </c>
      <c r="Q2347">
        <v>2.8218677180984102</v>
      </c>
    </row>
    <row r="2348" spans="1:17">
      <c r="A2348" t="s">
        <v>5473</v>
      </c>
      <c r="B2348" s="16" t="s">
        <v>5474</v>
      </c>
      <c r="C2348">
        <v>8.5247590875631101</v>
      </c>
      <c r="D2348">
        <v>8.5829227422538406</v>
      </c>
      <c r="E2348">
        <v>8.7565517819473193</v>
      </c>
      <c r="F2348">
        <v>8.5742900317011195</v>
      </c>
      <c r="G2348">
        <v>8.4876514491973492</v>
      </c>
      <c r="H2348">
        <v>8.7103335853044896</v>
      </c>
      <c r="I2348">
        <v>8.7177207864845094</v>
      </c>
      <c r="J2348">
        <v>8.5898697895973299</v>
      </c>
      <c r="K2348">
        <v>8.6678118414521705</v>
      </c>
      <c r="L2348">
        <v>8.5628505750509607</v>
      </c>
      <c r="M2348">
        <v>8.2075068397129094</v>
      </c>
      <c r="N2348">
        <v>8.1657769996016203</v>
      </c>
      <c r="O2348">
        <v>8.59495803375974</v>
      </c>
      <c r="P2348">
        <v>8.92866273471056</v>
      </c>
      <c r="Q2348">
        <v>2.8218677180984102</v>
      </c>
    </row>
    <row r="2349" spans="1:17">
      <c r="A2349" t="s">
        <v>5475</v>
      </c>
      <c r="B2349" s="16" t="s">
        <v>5476</v>
      </c>
      <c r="C2349">
        <v>7.2736378812628697</v>
      </c>
      <c r="D2349">
        <v>7.0054820607305501</v>
      </c>
      <c r="E2349">
        <v>6.99624750440314</v>
      </c>
      <c r="F2349">
        <v>7.4473541973216397</v>
      </c>
      <c r="G2349">
        <v>7.5313480417744403</v>
      </c>
      <c r="H2349">
        <v>6.1505664765725898</v>
      </c>
      <c r="I2349">
        <v>6.8765996201399204</v>
      </c>
      <c r="J2349">
        <v>6.8039585878804196</v>
      </c>
      <c r="K2349">
        <v>6.9591089462385396</v>
      </c>
      <c r="L2349">
        <v>7.2678234380760598</v>
      </c>
      <c r="M2349">
        <v>7.2531658149708198</v>
      </c>
      <c r="N2349">
        <v>7.17992813759657</v>
      </c>
      <c r="O2349">
        <v>7.4160808464778301</v>
      </c>
      <c r="P2349">
        <v>5.6354911062640802</v>
      </c>
      <c r="Q2349">
        <v>6.6375058506955904</v>
      </c>
    </row>
    <row r="2350" spans="1:17">
      <c r="A2350" t="s">
        <v>5477</v>
      </c>
      <c r="B2350" s="16" t="e">
        <v>#N/A</v>
      </c>
      <c r="C2350">
        <v>7.5776529308588696</v>
      </c>
      <c r="D2350">
        <v>7.6749463618858202</v>
      </c>
      <c r="E2350">
        <v>7.2602734023585898</v>
      </c>
      <c r="F2350">
        <v>7.51783483851856</v>
      </c>
      <c r="G2350">
        <v>7.6397078758824399</v>
      </c>
      <c r="H2350">
        <v>6.3079036124986203</v>
      </c>
      <c r="I2350">
        <v>7.6454760514538904</v>
      </c>
      <c r="J2350">
        <v>6.6572928796591997</v>
      </c>
      <c r="K2350">
        <v>7.3943504749769904</v>
      </c>
      <c r="L2350">
        <v>7.4874814079013499</v>
      </c>
      <c r="M2350">
        <v>7.4125634543830703</v>
      </c>
      <c r="N2350">
        <v>7.48473824893557</v>
      </c>
      <c r="O2350">
        <v>7.7871036820901196</v>
      </c>
      <c r="P2350">
        <v>6.9736775772595898</v>
      </c>
      <c r="Q2350">
        <v>7.3593062614465703</v>
      </c>
    </row>
    <row r="2351" spans="1:17">
      <c r="A2351" t="s">
        <v>5478</v>
      </c>
      <c r="B2351" s="16" t="s">
        <v>5479</v>
      </c>
      <c r="C2351">
        <v>5.1742671949623604</v>
      </c>
      <c r="D2351">
        <v>4.5537481491643197</v>
      </c>
      <c r="E2351">
        <v>4.7777046060070401</v>
      </c>
      <c r="F2351">
        <v>5.3141782898249303</v>
      </c>
      <c r="G2351">
        <v>4.7889010218833103</v>
      </c>
      <c r="H2351">
        <v>5.0023896186610397</v>
      </c>
      <c r="I2351">
        <v>5.0470377433929201</v>
      </c>
      <c r="J2351">
        <v>5.0671121988910901</v>
      </c>
      <c r="K2351">
        <v>4.3302743077434496</v>
      </c>
      <c r="L2351">
        <v>5.1269350135493204</v>
      </c>
      <c r="M2351">
        <v>5.1893266725532401</v>
      </c>
      <c r="N2351">
        <v>5.2375935253419703</v>
      </c>
      <c r="O2351">
        <v>4.7358659530866696</v>
      </c>
      <c r="P2351">
        <v>4.5271021320563003</v>
      </c>
      <c r="Q2351">
        <v>7.5369478347710803</v>
      </c>
    </row>
    <row r="2352" spans="1:17">
      <c r="A2352" t="s">
        <v>5480</v>
      </c>
      <c r="B2352" s="16" t="s">
        <v>5481</v>
      </c>
      <c r="C2352">
        <v>6.8676794743352501</v>
      </c>
      <c r="D2352">
        <v>6.8022016164131101</v>
      </c>
      <c r="E2352">
        <v>7.1462403613457903</v>
      </c>
      <c r="F2352">
        <v>6.4550082062807501</v>
      </c>
      <c r="G2352">
        <v>6.8056277865875003</v>
      </c>
      <c r="H2352">
        <v>6.9924445199759599</v>
      </c>
      <c r="I2352">
        <v>7.8279687667025</v>
      </c>
      <c r="J2352">
        <v>8.3225191202944799</v>
      </c>
      <c r="K2352">
        <v>6.7088377735554596</v>
      </c>
      <c r="L2352">
        <v>6.9823204241520296</v>
      </c>
      <c r="M2352">
        <v>7.0153703993069296</v>
      </c>
      <c r="N2352">
        <v>6.82464008712651</v>
      </c>
      <c r="O2352">
        <v>6.6608435268053103</v>
      </c>
      <c r="P2352">
        <v>7.0482780763639896</v>
      </c>
      <c r="Q2352">
        <v>6.6375058506955904</v>
      </c>
    </row>
    <row r="2353" spans="1:17">
      <c r="A2353" t="s">
        <v>5482</v>
      </c>
      <c r="B2353" s="16" t="s">
        <v>5483</v>
      </c>
      <c r="C2353">
        <v>3.98283533271713</v>
      </c>
      <c r="D2353">
        <v>3.6330127529723502</v>
      </c>
      <c r="E2353">
        <v>3.8152982058547602</v>
      </c>
      <c r="F2353">
        <v>3.2825265482838799</v>
      </c>
      <c r="G2353">
        <v>4.3009286659846602</v>
      </c>
      <c r="H2353">
        <v>2.8218677180984102</v>
      </c>
      <c r="I2353">
        <v>3.9910282299290798</v>
      </c>
      <c r="J2353">
        <v>2.8218677180984102</v>
      </c>
      <c r="K2353">
        <v>4.67705685303679</v>
      </c>
      <c r="L2353">
        <v>3.4877558895723499</v>
      </c>
      <c r="M2353">
        <v>3.7404257728686199</v>
      </c>
      <c r="N2353">
        <v>3.9019995236038798</v>
      </c>
      <c r="O2353">
        <v>3.42420286852819</v>
      </c>
      <c r="P2353">
        <v>3.7927642367557501</v>
      </c>
      <c r="Q2353">
        <v>2.8218677180984102</v>
      </c>
    </row>
    <row r="2354" spans="1:17">
      <c r="A2354" t="s">
        <v>5484</v>
      </c>
      <c r="B2354" s="16" t="e">
        <v>#N/A</v>
      </c>
      <c r="C2354">
        <v>5.69565330414353</v>
      </c>
      <c r="D2354">
        <v>5.6396332121204704</v>
      </c>
      <c r="E2354">
        <v>5.8440669982677802</v>
      </c>
      <c r="F2354">
        <v>5.4925318526965601</v>
      </c>
      <c r="G2354">
        <v>5.1001215892442602</v>
      </c>
      <c r="H2354">
        <v>5.1476173494898996</v>
      </c>
      <c r="I2354">
        <v>6.6477658559454804</v>
      </c>
      <c r="J2354">
        <v>5.2279045433873996</v>
      </c>
      <c r="K2354">
        <v>5.6790613626604003</v>
      </c>
      <c r="L2354">
        <v>5.1595357015461403</v>
      </c>
      <c r="M2354">
        <v>4.9497083792204704</v>
      </c>
      <c r="N2354">
        <v>5.5054798817117598</v>
      </c>
      <c r="O2354">
        <v>5.0843574666703004</v>
      </c>
      <c r="P2354">
        <v>5.6022656228975496</v>
      </c>
      <c r="Q2354">
        <v>2.8218677180984102</v>
      </c>
    </row>
    <row r="2355" spans="1:17">
      <c r="A2355" t="s">
        <v>5485</v>
      </c>
      <c r="B2355" s="16" t="s">
        <v>5486</v>
      </c>
      <c r="C2355">
        <v>8.5057017079816593</v>
      </c>
      <c r="D2355">
        <v>8.5450042273791897</v>
      </c>
      <c r="E2355">
        <v>8.2779783860866907</v>
      </c>
      <c r="F2355">
        <v>9.6634245079302197</v>
      </c>
      <c r="G2355">
        <v>10.103662696438301</v>
      </c>
      <c r="H2355">
        <v>9.9956546360849607</v>
      </c>
      <c r="I2355">
        <v>8.6894323157120308</v>
      </c>
      <c r="J2355">
        <v>9.7573442963046908</v>
      </c>
      <c r="K2355">
        <v>10.4715268474213</v>
      </c>
      <c r="L2355">
        <v>8.2540734520914203</v>
      </c>
      <c r="M2355">
        <v>9.8804607822203607</v>
      </c>
      <c r="N2355">
        <v>8.2548048560111607</v>
      </c>
      <c r="O2355">
        <v>9.7804584146753495</v>
      </c>
      <c r="P2355">
        <v>9.2820184056273405</v>
      </c>
      <c r="Q2355">
        <v>8.7932323857913595</v>
      </c>
    </row>
    <row r="2356" spans="1:17">
      <c r="A2356" t="s">
        <v>5487</v>
      </c>
      <c r="B2356" s="16" t="s">
        <v>5488</v>
      </c>
      <c r="C2356">
        <v>8.5682704070176392</v>
      </c>
      <c r="D2356">
        <v>8.5151420118250201</v>
      </c>
      <c r="E2356">
        <v>8.6890611104033901</v>
      </c>
      <c r="F2356">
        <v>8.1031308635279</v>
      </c>
      <c r="G2356">
        <v>8.3902821499079696</v>
      </c>
      <c r="H2356">
        <v>8.2148933701593592</v>
      </c>
      <c r="I2356">
        <v>8.8099506490859998</v>
      </c>
      <c r="J2356">
        <v>8.4714139790657796</v>
      </c>
      <c r="K2356">
        <v>8.8308470586012096</v>
      </c>
      <c r="L2356">
        <v>8.3622736206807993</v>
      </c>
      <c r="M2356">
        <v>8.0354972531732596</v>
      </c>
      <c r="N2356">
        <v>7.5881178842392698</v>
      </c>
      <c r="O2356">
        <v>8.1115100230805304</v>
      </c>
      <c r="P2356">
        <v>9.1503107662963306</v>
      </c>
      <c r="Q2356">
        <v>7.1565710053807701</v>
      </c>
    </row>
    <row r="2357" spans="1:17">
      <c r="A2357" t="s">
        <v>5489</v>
      </c>
      <c r="B2357" s="16" t="s">
        <v>5490</v>
      </c>
      <c r="C2357">
        <v>5.0332205246179997</v>
      </c>
      <c r="D2357">
        <v>4.7881665373273803</v>
      </c>
      <c r="E2357">
        <v>4.0887687455453801</v>
      </c>
      <c r="F2357">
        <v>4.6121840845566204</v>
      </c>
      <c r="G2357">
        <v>4.73757715912134</v>
      </c>
      <c r="H2357">
        <v>4.5998748125578501</v>
      </c>
      <c r="I2357">
        <v>5.0470377433929201</v>
      </c>
      <c r="J2357">
        <v>4.70846365273073</v>
      </c>
      <c r="K2357">
        <v>4.4914502970878702</v>
      </c>
      <c r="L2357">
        <v>4.4473184955329197</v>
      </c>
      <c r="M2357">
        <v>5.2371779022953104</v>
      </c>
      <c r="N2357">
        <v>4.72039054531127</v>
      </c>
      <c r="O2357">
        <v>4.69890729297832</v>
      </c>
      <c r="P2357">
        <v>5.4975049655279902</v>
      </c>
      <c r="Q2357">
        <v>2.8218677180984102</v>
      </c>
    </row>
    <row r="2358" spans="1:17">
      <c r="A2358" t="s">
        <v>5491</v>
      </c>
      <c r="B2358" s="16" t="s">
        <v>5492</v>
      </c>
      <c r="C2358">
        <v>3.6535616636188299</v>
      </c>
      <c r="D2358">
        <v>3.7545556144430101</v>
      </c>
      <c r="E2358">
        <v>3.9618875914207199</v>
      </c>
      <c r="F2358">
        <v>3.9277704709105601</v>
      </c>
      <c r="G2358">
        <v>4.4429501088137897</v>
      </c>
      <c r="H2358">
        <v>3.30825032505737</v>
      </c>
      <c r="I2358">
        <v>2.8218677180984102</v>
      </c>
      <c r="J2358">
        <v>3.5611359966351301</v>
      </c>
      <c r="K2358">
        <v>3.8204461843508501</v>
      </c>
      <c r="L2358">
        <v>4.1946255460110002</v>
      </c>
      <c r="M2358">
        <v>4.2669672077812901</v>
      </c>
      <c r="N2358">
        <v>3.99991931403749</v>
      </c>
      <c r="O2358">
        <v>4.1926070449996002</v>
      </c>
      <c r="P2358">
        <v>3.3893867502571098</v>
      </c>
      <c r="Q2358">
        <v>5.81282804418474</v>
      </c>
    </row>
    <row r="2359" spans="1:17">
      <c r="A2359" t="s">
        <v>5493</v>
      </c>
      <c r="B2359" s="16" t="s">
        <v>5494</v>
      </c>
      <c r="C2359">
        <v>6.8973229715324003</v>
      </c>
      <c r="D2359">
        <v>7.0645510750897804</v>
      </c>
      <c r="E2359">
        <v>7.2820324993308896</v>
      </c>
      <c r="F2359">
        <v>6.87878212378223</v>
      </c>
      <c r="G2359">
        <v>6.9177415899492303</v>
      </c>
      <c r="H2359">
        <v>7.6356627573730096</v>
      </c>
      <c r="I2359">
        <v>7.5160073190113001</v>
      </c>
      <c r="J2359">
        <v>7.3938813147062703</v>
      </c>
      <c r="K2359">
        <v>7.3821866733767498</v>
      </c>
      <c r="L2359">
        <v>7.4049096193962303</v>
      </c>
      <c r="M2359">
        <v>6.9681809941995603</v>
      </c>
      <c r="N2359">
        <v>6.7595169993836901</v>
      </c>
      <c r="O2359">
        <v>7.2538250603927903</v>
      </c>
      <c r="P2359">
        <v>7.9530256707027496</v>
      </c>
      <c r="Q2359">
        <v>7.3593062614465703</v>
      </c>
    </row>
    <row r="2360" spans="1:17">
      <c r="A2360" t="s">
        <v>5495</v>
      </c>
      <c r="B2360" s="16" t="s">
        <v>5496</v>
      </c>
      <c r="C2360">
        <v>4.3623517865106702</v>
      </c>
      <c r="D2360">
        <v>4.0407231514856203</v>
      </c>
      <c r="E2360">
        <v>3.8152982058547602</v>
      </c>
      <c r="F2360">
        <v>3.9277704709105601</v>
      </c>
      <c r="G2360">
        <v>3.70007344211845</v>
      </c>
      <c r="H2360">
        <v>4.9232684487670202</v>
      </c>
      <c r="I2360">
        <v>3.8937805799913501</v>
      </c>
      <c r="J2360">
        <v>4.589987956211</v>
      </c>
      <c r="K2360">
        <v>3.7184612093777498</v>
      </c>
      <c r="L2360">
        <v>4.1211419556762898</v>
      </c>
      <c r="M2360">
        <v>4.5794486673888004</v>
      </c>
      <c r="N2360">
        <v>4.2465073090516299</v>
      </c>
      <c r="O2360">
        <v>3.8507909364900099</v>
      </c>
      <c r="P2360">
        <v>4.5271021320563003</v>
      </c>
      <c r="Q2360">
        <v>5.81282804418474</v>
      </c>
    </row>
    <row r="2361" spans="1:17">
      <c r="A2361" t="s">
        <v>5497</v>
      </c>
      <c r="B2361" s="16" t="e">
        <v>#N/A</v>
      </c>
      <c r="C2361">
        <v>9.1083736730887708</v>
      </c>
      <c r="D2361">
        <v>9.1395907667762604</v>
      </c>
      <c r="E2361">
        <v>9.1212844444003807</v>
      </c>
      <c r="F2361">
        <v>9.5434422373881596</v>
      </c>
      <c r="G2361">
        <v>9.1745886131865095</v>
      </c>
      <c r="H2361">
        <v>8.5320393926451104</v>
      </c>
      <c r="I2361">
        <v>9.3294505789755107</v>
      </c>
      <c r="J2361">
        <v>8.8767967165714996</v>
      </c>
      <c r="K2361">
        <v>9.6402927113728705</v>
      </c>
      <c r="L2361">
        <v>9.0456416800222694</v>
      </c>
      <c r="M2361">
        <v>9.1761679059615702</v>
      </c>
      <c r="N2361">
        <v>9.0147871757279905</v>
      </c>
      <c r="O2361">
        <v>9.1306562691579192</v>
      </c>
      <c r="P2361">
        <v>9.1418425654007702</v>
      </c>
      <c r="Q2361">
        <v>9.4093039143768298</v>
      </c>
    </row>
    <row r="2362" spans="1:17">
      <c r="A2362" t="s">
        <v>5498</v>
      </c>
      <c r="B2362" s="16" t="s">
        <v>5499</v>
      </c>
      <c r="C2362">
        <v>9.0999286445574104</v>
      </c>
      <c r="D2362">
        <v>9.2139570172144598</v>
      </c>
      <c r="E2362">
        <v>9.1091865669565397</v>
      </c>
      <c r="F2362">
        <v>8.8672343056744491</v>
      </c>
      <c r="G2362">
        <v>8.7546525520784009</v>
      </c>
      <c r="H2362">
        <v>9.02544515684834</v>
      </c>
      <c r="I2362">
        <v>9.8753109094574896</v>
      </c>
      <c r="J2362">
        <v>9.5119500753480803</v>
      </c>
      <c r="K2362">
        <v>8.6425763491698699</v>
      </c>
      <c r="L2362">
        <v>9.5800234402712299</v>
      </c>
      <c r="M2362">
        <v>9.3618499581784995</v>
      </c>
      <c r="N2362">
        <v>9.4322397811098408</v>
      </c>
      <c r="O2362">
        <v>8.8760649419286093</v>
      </c>
      <c r="P2362">
        <v>10.1965028193097</v>
      </c>
      <c r="Q2362">
        <v>2.8218677180984102</v>
      </c>
    </row>
    <row r="2363" spans="1:17">
      <c r="A2363" t="s">
        <v>5500</v>
      </c>
      <c r="B2363" s="16" t="s">
        <v>5501</v>
      </c>
      <c r="C2363">
        <v>5.5764787150916</v>
      </c>
      <c r="D2363">
        <v>5.4459441552918904</v>
      </c>
      <c r="E2363">
        <v>5.1699772735735099</v>
      </c>
      <c r="F2363">
        <v>5.9553133736970096</v>
      </c>
      <c r="G2363">
        <v>5.8430458251757198</v>
      </c>
      <c r="H2363">
        <v>5.0023896186610397</v>
      </c>
      <c r="I2363">
        <v>5.2218518540004704</v>
      </c>
      <c r="J2363">
        <v>5.1499325625975896</v>
      </c>
      <c r="K2363">
        <v>5.5519879823209104</v>
      </c>
      <c r="L2363">
        <v>5.0592286016271197</v>
      </c>
      <c r="M2363">
        <v>6.0607774565504204</v>
      </c>
      <c r="N2363">
        <v>5.9812796302733897</v>
      </c>
      <c r="O2363">
        <v>5.6448044448004904</v>
      </c>
      <c r="P2363">
        <v>4.86023234540618</v>
      </c>
      <c r="Q2363">
        <v>6.2843132996066204</v>
      </c>
    </row>
    <row r="2364" spans="1:17">
      <c r="A2364" t="s">
        <v>5502</v>
      </c>
      <c r="B2364" s="16" t="e">
        <v>#N/A</v>
      </c>
      <c r="C2364">
        <v>5.0332205246179997</v>
      </c>
      <c r="D2364">
        <v>4.60434225742737</v>
      </c>
      <c r="E2364">
        <v>3.9618875914207199</v>
      </c>
      <c r="F2364">
        <v>3.9277704709105601</v>
      </c>
      <c r="G2364">
        <v>4.6281296811809298</v>
      </c>
      <c r="H2364">
        <v>3.30825032505737</v>
      </c>
      <c r="I2364">
        <v>4.3728229044696096</v>
      </c>
      <c r="J2364">
        <v>3.4276433730071201</v>
      </c>
      <c r="K2364">
        <v>5.0150269178089699</v>
      </c>
      <c r="L2364">
        <v>4.3892426656840904</v>
      </c>
      <c r="M2364">
        <v>4.3652147767139304</v>
      </c>
      <c r="N2364">
        <v>4.3841781814921204</v>
      </c>
      <c r="O2364">
        <v>4.0021176285150997</v>
      </c>
      <c r="P2364">
        <v>3.9363215208704698</v>
      </c>
      <c r="Q2364">
        <v>6.6375058506955904</v>
      </c>
    </row>
    <row r="2365" spans="1:17">
      <c r="A2365" t="s">
        <v>5503</v>
      </c>
      <c r="B2365" s="16" t="e">
        <v>#N/A</v>
      </c>
      <c r="C2365">
        <v>7.0806726399707198</v>
      </c>
      <c r="D2365">
        <v>6.8700629365066499</v>
      </c>
      <c r="E2365">
        <v>6.60469953054863</v>
      </c>
      <c r="F2365">
        <v>6.4788754961203097</v>
      </c>
      <c r="G2365">
        <v>7.5933012397728801</v>
      </c>
      <c r="H2365">
        <v>6.4085032367581496</v>
      </c>
      <c r="I2365">
        <v>7.1255674474227</v>
      </c>
      <c r="J2365">
        <v>6.8039585878804196</v>
      </c>
      <c r="K2365">
        <v>6.9672864669719798</v>
      </c>
      <c r="L2365">
        <v>7.0084058745800704</v>
      </c>
      <c r="M2365">
        <v>7.55148020756479</v>
      </c>
      <c r="N2365">
        <v>7.7248096267765103</v>
      </c>
      <c r="O2365">
        <v>6.9221352887737302</v>
      </c>
      <c r="P2365">
        <v>7.6683273741469904</v>
      </c>
      <c r="Q2365">
        <v>7.8374797051227896</v>
      </c>
    </row>
    <row r="2366" spans="1:17">
      <c r="A2366" t="s">
        <v>5504</v>
      </c>
      <c r="B2366" s="16" t="e">
        <v>#N/A</v>
      </c>
      <c r="C2366">
        <v>10.2367803863322</v>
      </c>
      <c r="D2366">
        <v>10.2790642536285</v>
      </c>
      <c r="E2366">
        <v>10.124218054841201</v>
      </c>
      <c r="F2366">
        <v>8.7281889994068607</v>
      </c>
      <c r="G2366">
        <v>10.6128113349397</v>
      </c>
      <c r="H2366">
        <v>9.7044390147457893</v>
      </c>
      <c r="I2366">
        <v>10.893272062579401</v>
      </c>
      <c r="J2366">
        <v>9.7855375933703908</v>
      </c>
      <c r="K2366">
        <v>10.144925350328</v>
      </c>
      <c r="L2366">
        <v>10.7116117466968</v>
      </c>
      <c r="M2366">
        <v>10.4643028861373</v>
      </c>
      <c r="N2366">
        <v>11.106940604292699</v>
      </c>
      <c r="O2366">
        <v>10.199476031280501</v>
      </c>
      <c r="P2366">
        <v>11.098761728349199</v>
      </c>
      <c r="Q2366">
        <v>10.666345908434501</v>
      </c>
    </row>
    <row r="2367" spans="1:17">
      <c r="A2367" t="s">
        <v>5505</v>
      </c>
      <c r="B2367" s="16" t="e">
        <v>#N/A</v>
      </c>
      <c r="C2367">
        <v>6.0909271146733497</v>
      </c>
      <c r="D2367">
        <v>6.3908823849416097</v>
      </c>
      <c r="E2367">
        <v>5.72015689123982</v>
      </c>
      <c r="F2367">
        <v>4.0118215330109104</v>
      </c>
      <c r="G2367">
        <v>6.79391800205281</v>
      </c>
      <c r="H2367">
        <v>4.43015569855271</v>
      </c>
      <c r="I2367">
        <v>5.6171189819053096</v>
      </c>
      <c r="J2367">
        <v>4.4586654922886897</v>
      </c>
      <c r="K2367">
        <v>5.31000747676672</v>
      </c>
      <c r="L2367">
        <v>5.54859593602092</v>
      </c>
      <c r="M2367">
        <v>4.9497083792204704</v>
      </c>
      <c r="N2367">
        <v>3.9019995236038798</v>
      </c>
      <c r="O2367">
        <v>5.2414794897208603</v>
      </c>
      <c r="P2367">
        <v>3.3893867502571098</v>
      </c>
      <c r="Q2367">
        <v>6.6375058506955904</v>
      </c>
    </row>
    <row r="2368" spans="1:17">
      <c r="A2368" t="s">
        <v>5506</v>
      </c>
      <c r="B2368" s="16" t="e">
        <v>#N/A</v>
      </c>
      <c r="C2368">
        <v>5.5764787150916</v>
      </c>
      <c r="D2368">
        <v>5.3377706331943697</v>
      </c>
      <c r="E2368">
        <v>5.6194037323530299</v>
      </c>
      <c r="F2368">
        <v>5.51621391430335</v>
      </c>
      <c r="G2368">
        <v>4.6281296811809298</v>
      </c>
      <c r="H2368">
        <v>3.30825032505737</v>
      </c>
      <c r="I2368">
        <v>4.16059535596606</v>
      </c>
      <c r="J2368">
        <v>3.5611359966351301</v>
      </c>
      <c r="K2368">
        <v>6.4410344304551499</v>
      </c>
      <c r="L2368">
        <v>4.3892426656840904</v>
      </c>
      <c r="M2368">
        <v>3.9727288000471899</v>
      </c>
      <c r="N2368">
        <v>4.6704332416218497</v>
      </c>
      <c r="O2368">
        <v>4.2491040476565001</v>
      </c>
      <c r="P2368">
        <v>4.2713440848041202</v>
      </c>
      <c r="Q2368">
        <v>6.6375058506955904</v>
      </c>
    </row>
    <row r="2369" spans="1:17">
      <c r="A2369" t="s">
        <v>5507</v>
      </c>
      <c r="B2369" s="16" t="e">
        <v>#N/A</v>
      </c>
      <c r="C2369">
        <v>2.8218677180984102</v>
      </c>
      <c r="D2369">
        <v>2.8218677180984102</v>
      </c>
      <c r="E2369">
        <v>2.8218677180984102</v>
      </c>
      <c r="F2369">
        <v>3.4706286095040801</v>
      </c>
      <c r="G2369">
        <v>2.8218677180984102</v>
      </c>
      <c r="H2369">
        <v>2.8218677180984102</v>
      </c>
      <c r="I2369">
        <v>2.8218677180984102</v>
      </c>
      <c r="J2369">
        <v>3.2517770676889399</v>
      </c>
      <c r="K2369">
        <v>2.8218677180984102</v>
      </c>
      <c r="L2369">
        <v>3.6339073669181099</v>
      </c>
      <c r="M2369">
        <v>3.23818724324593</v>
      </c>
      <c r="N2369">
        <v>3.31389066967124</v>
      </c>
      <c r="O2369">
        <v>3.42420286852819</v>
      </c>
      <c r="P2369">
        <v>2.8218677180984102</v>
      </c>
      <c r="Q2369">
        <v>2.8218677180984102</v>
      </c>
    </row>
    <row r="2370" spans="1:17">
      <c r="A2370" t="s">
        <v>5508</v>
      </c>
      <c r="B2370" s="16" t="e">
        <v>#N/A</v>
      </c>
      <c r="C2370">
        <v>8.28873103510983</v>
      </c>
      <c r="D2370">
        <v>8.2067956990831892</v>
      </c>
      <c r="E2370">
        <v>7.8093979443190804</v>
      </c>
      <c r="F2370">
        <v>8.4716199038631395</v>
      </c>
      <c r="G2370">
        <v>8.3941513059058703</v>
      </c>
      <c r="H2370">
        <v>8.9890454900097598</v>
      </c>
      <c r="I2370">
        <v>8.1563008884864097</v>
      </c>
      <c r="J2370">
        <v>8.1043146912120303</v>
      </c>
      <c r="K2370">
        <v>7.8028350331901102</v>
      </c>
      <c r="L2370">
        <v>7.9438503763767896</v>
      </c>
      <c r="M2370">
        <v>9.0798556775215999</v>
      </c>
      <c r="N2370">
        <v>9.0031580238905597</v>
      </c>
      <c r="O2370">
        <v>9.2316568164268205</v>
      </c>
      <c r="P2370">
        <v>8.5262007262389794</v>
      </c>
      <c r="Q2370">
        <v>5.09416193408443</v>
      </c>
    </row>
    <row r="2371" spans="1:17">
      <c r="A2371" t="s">
        <v>5509</v>
      </c>
      <c r="B2371" s="16" t="e">
        <v>#N/A</v>
      </c>
      <c r="C2371">
        <v>2.8218677180984102</v>
      </c>
      <c r="D2371">
        <v>2.8218677180984102</v>
      </c>
      <c r="E2371">
        <v>2.8218677180984102</v>
      </c>
      <c r="F2371">
        <v>3.6131889974304401</v>
      </c>
      <c r="G2371">
        <v>3.33407035458014</v>
      </c>
      <c r="H2371">
        <v>2.8218677180984102</v>
      </c>
      <c r="I2371">
        <v>2.8218677180984102</v>
      </c>
      <c r="J2371">
        <v>2.8218677180984102</v>
      </c>
      <c r="K2371">
        <v>3.27554212654834</v>
      </c>
      <c r="L2371">
        <v>3.29479214013883</v>
      </c>
      <c r="M2371">
        <v>3.23818724324593</v>
      </c>
      <c r="N2371">
        <v>2.8218677180984102</v>
      </c>
      <c r="O2371">
        <v>3.24931794675887</v>
      </c>
      <c r="P2371">
        <v>3.6194497939779602</v>
      </c>
      <c r="Q2371">
        <v>2.8218677180984102</v>
      </c>
    </row>
    <row r="2372" spans="1:17">
      <c r="A2372" t="s">
        <v>5510</v>
      </c>
      <c r="B2372" s="16" t="e">
        <v>#N/A</v>
      </c>
      <c r="C2372">
        <v>5.8054102324735597</v>
      </c>
      <c r="D2372">
        <v>5.8682600105642297</v>
      </c>
      <c r="E2372">
        <v>5.7521813055947497</v>
      </c>
      <c r="F2372">
        <v>5.8669547222798002</v>
      </c>
      <c r="G2372">
        <v>6.34116723841632</v>
      </c>
      <c r="H2372">
        <v>5.4261642208015903</v>
      </c>
      <c r="I2372">
        <v>6.7613064719492897</v>
      </c>
      <c r="J2372">
        <v>5.3940013956727002</v>
      </c>
      <c r="K2372">
        <v>5.9865761413122698</v>
      </c>
      <c r="L2372">
        <v>6.3118397299493596</v>
      </c>
      <c r="M2372">
        <v>6.3096745391751501</v>
      </c>
      <c r="N2372">
        <v>5.3632034605234802</v>
      </c>
      <c r="O2372">
        <v>5.4473703770443702</v>
      </c>
      <c r="P2372">
        <v>5.7306434872206502</v>
      </c>
      <c r="Q2372">
        <v>6.6375058506955904</v>
      </c>
    </row>
    <row r="2373" spans="1:17">
      <c r="A2373" t="s">
        <v>5511</v>
      </c>
      <c r="B2373" s="16" t="e">
        <v>#N/A</v>
      </c>
      <c r="C2373">
        <v>3.5040133865677898</v>
      </c>
      <c r="D2373">
        <v>2.8218677180984102</v>
      </c>
      <c r="E2373">
        <v>4.0887687455453801</v>
      </c>
      <c r="F2373">
        <v>3.6131889974304401</v>
      </c>
      <c r="G2373">
        <v>3.5425260543824399</v>
      </c>
      <c r="H2373">
        <v>3.30825032505737</v>
      </c>
      <c r="I2373">
        <v>3.9910282299290798</v>
      </c>
      <c r="J2373">
        <v>3.4276433730071201</v>
      </c>
      <c r="K2373">
        <v>3.6013796825057902</v>
      </c>
      <c r="L2373">
        <v>3.29479214013883</v>
      </c>
      <c r="M2373">
        <v>3.6461416973015899</v>
      </c>
      <c r="N2373">
        <v>3.31389066967124</v>
      </c>
      <c r="O2373">
        <v>3.6677309644704801</v>
      </c>
      <c r="P2373">
        <v>3.6194497939779602</v>
      </c>
      <c r="Q2373">
        <v>2.8218677180984102</v>
      </c>
    </row>
    <row r="2374" spans="1:17">
      <c r="A2374" t="s">
        <v>5512</v>
      </c>
      <c r="B2374" s="16" t="e">
        <v>#N/A</v>
      </c>
      <c r="C2374">
        <v>3.98283533271713</v>
      </c>
      <c r="D2374">
        <v>4.0407231514856203</v>
      </c>
      <c r="E2374">
        <v>3.6381873987360902</v>
      </c>
      <c r="F2374">
        <v>3.6131889974304401</v>
      </c>
      <c r="G2374">
        <v>3.8309652426265099</v>
      </c>
      <c r="H2374">
        <v>3.7814594184883799</v>
      </c>
      <c r="I2374">
        <v>3.7848446501428201</v>
      </c>
      <c r="J2374">
        <v>3.5611359966351301</v>
      </c>
      <c r="K2374">
        <v>3.4608708703561399</v>
      </c>
      <c r="L2374">
        <v>3.7555759297476698</v>
      </c>
      <c r="M2374">
        <v>3.6461416973015899</v>
      </c>
      <c r="N2374">
        <v>3.6661147186140499</v>
      </c>
      <c r="O2374">
        <v>3.42420286852819</v>
      </c>
      <c r="P2374">
        <v>3.3893867502571098</v>
      </c>
      <c r="Q2374">
        <v>2.8218677180984102</v>
      </c>
    </row>
    <row r="2375" spans="1:17">
      <c r="A2375" t="s">
        <v>5513</v>
      </c>
      <c r="B2375" s="16" t="e">
        <v>#N/A</v>
      </c>
      <c r="C2375">
        <v>4.2263167103073602</v>
      </c>
      <c r="D2375">
        <v>4.1931807688815699</v>
      </c>
      <c r="E2375">
        <v>4.0887687455453801</v>
      </c>
      <c r="F2375">
        <v>4.0118215330109104</v>
      </c>
      <c r="G2375">
        <v>3.5425260543824399</v>
      </c>
      <c r="H2375">
        <v>3.7814594184883799</v>
      </c>
      <c r="I2375">
        <v>3.6595800418069002</v>
      </c>
      <c r="J2375">
        <v>3.5611359966351301</v>
      </c>
      <c r="K2375">
        <v>3.91162951239331</v>
      </c>
      <c r="L2375">
        <v>3.29479214013883</v>
      </c>
      <c r="M2375">
        <v>3.7404257728686199</v>
      </c>
      <c r="N2375">
        <v>3.99991931403749</v>
      </c>
      <c r="O2375">
        <v>3.7643275486974099</v>
      </c>
      <c r="P2375">
        <v>3.6194497939779602</v>
      </c>
      <c r="Q2375">
        <v>5.09416193408443</v>
      </c>
    </row>
    <row r="2376" spans="1:17">
      <c r="A2376" t="s">
        <v>5514</v>
      </c>
      <c r="B2376" s="16" t="e">
        <v>#N/A</v>
      </c>
      <c r="C2376">
        <v>3.3064422771203601</v>
      </c>
      <c r="D2376">
        <v>3.2942621936663499</v>
      </c>
      <c r="E2376">
        <v>2.8218677180984102</v>
      </c>
      <c r="F2376">
        <v>3.2825265482838799</v>
      </c>
      <c r="G2376">
        <v>2.8218677180984102</v>
      </c>
      <c r="H2376">
        <v>3.50653555504317</v>
      </c>
      <c r="I2376">
        <v>3.7848446501428201</v>
      </c>
      <c r="J2376">
        <v>3.5611359966351301</v>
      </c>
      <c r="K2376">
        <v>3.4608708703561399</v>
      </c>
      <c r="L2376">
        <v>3.6339073669181099</v>
      </c>
      <c r="M2376">
        <v>3.5380814202985702</v>
      </c>
      <c r="N2376">
        <v>3.99991931403749</v>
      </c>
      <c r="O2376">
        <v>3.42420286852819</v>
      </c>
      <c r="P2376">
        <v>3.3893867502571098</v>
      </c>
      <c r="Q2376">
        <v>2.8218677180984102</v>
      </c>
    </row>
    <row r="2377" spans="1:17">
      <c r="A2377" t="s">
        <v>5515</v>
      </c>
      <c r="B2377" s="16" t="e">
        <v>#N/A</v>
      </c>
      <c r="C2377">
        <v>4.1513583524311999</v>
      </c>
      <c r="D2377">
        <v>4.2618677800425697</v>
      </c>
      <c r="E2377">
        <v>4.3035359899866696</v>
      </c>
      <c r="F2377">
        <v>3.9277704709105601</v>
      </c>
      <c r="G2377">
        <v>4.3009286659846602</v>
      </c>
      <c r="H2377">
        <v>3.7814594184883799</v>
      </c>
      <c r="I2377">
        <v>4.49496154099739</v>
      </c>
      <c r="J2377">
        <v>4.2567562628296498</v>
      </c>
      <c r="K2377">
        <v>4.3865415857412602</v>
      </c>
      <c r="L2377">
        <v>4.3892426656840904</v>
      </c>
      <c r="M2377">
        <v>3.82485868955618</v>
      </c>
      <c r="N2377">
        <v>3.79229116939824</v>
      </c>
      <c r="O2377">
        <v>4.0021176285150997</v>
      </c>
      <c r="P2377">
        <v>4.1712528320562896</v>
      </c>
      <c r="Q2377">
        <v>2.8218677180984102</v>
      </c>
    </row>
    <row r="2378" spans="1:17">
      <c r="A2378" t="s">
        <v>5516</v>
      </c>
      <c r="B2378" s="16" t="e">
        <v>#N/A</v>
      </c>
      <c r="C2378">
        <v>6.6641738070979804</v>
      </c>
      <c r="D2378">
        <v>6.7619284265220703</v>
      </c>
      <c r="E2378">
        <v>6.7369669261823404</v>
      </c>
      <c r="F2378">
        <v>6.8965616658622801</v>
      </c>
      <c r="G2378">
        <v>6.8401930945985701</v>
      </c>
      <c r="H2378">
        <v>7.0016356944961498</v>
      </c>
      <c r="I2378">
        <v>6.7936822339404497</v>
      </c>
      <c r="J2378">
        <v>6.6842926684865001</v>
      </c>
      <c r="K2378">
        <v>6.5212232845498299</v>
      </c>
      <c r="L2378">
        <v>6.8248013790819604</v>
      </c>
      <c r="M2378">
        <v>6.8011855940232602</v>
      </c>
      <c r="N2378">
        <v>6.6678003653061104</v>
      </c>
      <c r="O2378">
        <v>6.7810663883528299</v>
      </c>
      <c r="P2378">
        <v>6.7080071231198604</v>
      </c>
      <c r="Q2378">
        <v>6.2843132996066204</v>
      </c>
    </row>
    <row r="2379" spans="1:17">
      <c r="A2379" t="s">
        <v>5517</v>
      </c>
      <c r="B2379" s="16" t="e">
        <v>#N/A</v>
      </c>
      <c r="C2379">
        <v>3.8862082974622001</v>
      </c>
      <c r="D2379">
        <v>4.60434225742737</v>
      </c>
      <c r="E2379">
        <v>4.9023702390828996</v>
      </c>
      <c r="F2379">
        <v>4.8265290176055897</v>
      </c>
      <c r="G2379">
        <v>4.4429501088137897</v>
      </c>
      <c r="H2379">
        <v>4.1560374762891303</v>
      </c>
      <c r="I2379">
        <v>4.6574362853065301</v>
      </c>
      <c r="J2379">
        <v>4.3621897727349799</v>
      </c>
      <c r="K2379">
        <v>4.3302743077434496</v>
      </c>
      <c r="L2379">
        <v>4.7465905673729498</v>
      </c>
      <c r="M2379">
        <v>4.21436379980989</v>
      </c>
      <c r="N2379">
        <v>4.5070424063834196</v>
      </c>
      <c r="O2379">
        <v>4.4953341022564199</v>
      </c>
      <c r="P2379">
        <v>4.4479700090536403</v>
      </c>
      <c r="Q2379">
        <v>2.8218677180984102</v>
      </c>
    </row>
    <row r="2380" spans="1:17">
      <c r="A2380" t="s">
        <v>5518</v>
      </c>
      <c r="B2380" s="16" t="e">
        <v>#N/A</v>
      </c>
      <c r="C2380">
        <v>4.4838185959666896</v>
      </c>
      <c r="D2380">
        <v>4.6529177314580599</v>
      </c>
      <c r="E2380">
        <v>3.9618875914207199</v>
      </c>
      <c r="F2380">
        <v>4.1611154638698196</v>
      </c>
      <c r="G2380">
        <v>5.8430458251757198</v>
      </c>
      <c r="H2380">
        <v>3.50653555504317</v>
      </c>
      <c r="I2380">
        <v>3.9910282299290798</v>
      </c>
      <c r="J2380">
        <v>3.6724961835054399</v>
      </c>
      <c r="K2380">
        <v>4.67705685303679</v>
      </c>
      <c r="L2380">
        <v>4.0420260041176004</v>
      </c>
      <c r="M2380">
        <v>4.7613190738105597</v>
      </c>
      <c r="N2380">
        <v>4.9024877034329704</v>
      </c>
      <c r="O2380">
        <v>4.5388813471664999</v>
      </c>
      <c r="P2380">
        <v>3.9363215208704698</v>
      </c>
      <c r="Q2380">
        <v>2.8218677180984102</v>
      </c>
    </row>
    <row r="2381" spans="1:17">
      <c r="A2381" t="s">
        <v>5519</v>
      </c>
      <c r="B2381" s="16" t="e">
        <v>#N/A</v>
      </c>
      <c r="C2381">
        <v>4.1513583524311999</v>
      </c>
      <c r="D2381">
        <v>3.9548310731697001</v>
      </c>
      <c r="E2381">
        <v>4.6393553598667303</v>
      </c>
      <c r="F2381">
        <v>3.7319397910766599</v>
      </c>
      <c r="G2381">
        <v>3.9446609719593901</v>
      </c>
      <c r="H2381">
        <v>3.30825032505737</v>
      </c>
      <c r="I2381">
        <v>3.7848446501428201</v>
      </c>
      <c r="J2381">
        <v>3.93564812262216</v>
      </c>
      <c r="K2381">
        <v>3.8204461843508501</v>
      </c>
      <c r="L2381">
        <v>4.3280695513255196</v>
      </c>
      <c r="M2381">
        <v>3.5380814202985702</v>
      </c>
      <c r="N2381">
        <v>4.0888472785647796</v>
      </c>
      <c r="O2381">
        <v>3.7643275486974099</v>
      </c>
      <c r="P2381">
        <v>4.4479700090536403</v>
      </c>
      <c r="Q2381">
        <v>2.8218677180984102</v>
      </c>
    </row>
    <row r="2382" spans="1:17">
      <c r="A2382" t="s">
        <v>5520</v>
      </c>
      <c r="B2382" s="16" t="e">
        <v>#N/A</v>
      </c>
      <c r="C2382">
        <v>3.5040133865677898</v>
      </c>
      <c r="D2382">
        <v>2.8218677180984102</v>
      </c>
      <c r="E2382">
        <v>3.4028894668404299</v>
      </c>
      <c r="F2382">
        <v>3.4706286095040801</v>
      </c>
      <c r="G2382">
        <v>4.0460446887748596</v>
      </c>
      <c r="H2382">
        <v>3.65660975244205</v>
      </c>
      <c r="I2382">
        <v>3.3100125595866299</v>
      </c>
      <c r="J2382">
        <v>3.2517770676889399</v>
      </c>
      <c r="K2382">
        <v>3.7184612093777498</v>
      </c>
      <c r="L2382">
        <v>3.7555759297476698</v>
      </c>
      <c r="M2382">
        <v>3.23818724324593</v>
      </c>
      <c r="N2382">
        <v>3.6661147186140499</v>
      </c>
      <c r="O2382">
        <v>3.5569664057961599</v>
      </c>
      <c r="P2382">
        <v>3.6194497939779602</v>
      </c>
      <c r="Q2382">
        <v>2.8218677180984102</v>
      </c>
    </row>
    <row r="2383" spans="1:17">
      <c r="A2383" t="s">
        <v>5521</v>
      </c>
      <c r="B2383" s="16" t="e">
        <v>#N/A</v>
      </c>
      <c r="C2383">
        <v>4.5401401503132401</v>
      </c>
      <c r="D2383">
        <v>4.3876263279161201</v>
      </c>
      <c r="E2383">
        <v>4.6393553598667303</v>
      </c>
      <c r="F2383">
        <v>4.7864910140196502</v>
      </c>
      <c r="G2383">
        <v>4.5079198595814196</v>
      </c>
      <c r="H2383">
        <v>4.1560374762891303</v>
      </c>
      <c r="I2383">
        <v>4.2360017113942803</v>
      </c>
      <c r="J2383">
        <v>4.2567562628296498</v>
      </c>
      <c r="K2383">
        <v>4.7193737720337401</v>
      </c>
      <c r="L2383">
        <v>4.7465905673729498</v>
      </c>
      <c r="M2383">
        <v>4.3171680614900998</v>
      </c>
      <c r="N2383">
        <v>4.6704332416218497</v>
      </c>
      <c r="O2383">
        <v>4.69890729297832</v>
      </c>
      <c r="P2383">
        <v>4.2713440848041202</v>
      </c>
      <c r="Q2383">
        <v>5.09416193408443</v>
      </c>
    </row>
    <row r="2384" spans="1:17">
      <c r="A2384" t="s">
        <v>5522</v>
      </c>
      <c r="B2384" s="16" t="e">
        <v>#N/A</v>
      </c>
      <c r="C2384">
        <v>3.3064422771203601</v>
      </c>
      <c r="D2384">
        <v>2.8218677180984102</v>
      </c>
      <c r="E2384">
        <v>3.6381873987360902</v>
      </c>
      <c r="F2384">
        <v>3.2825265482838799</v>
      </c>
      <c r="G2384">
        <v>3.5425260543824399</v>
      </c>
      <c r="H2384">
        <v>3.30825032505737</v>
      </c>
      <c r="I2384">
        <v>3.3100125595866299</v>
      </c>
      <c r="J2384">
        <v>3.2517770676889399</v>
      </c>
      <c r="K2384">
        <v>3.27554212654834</v>
      </c>
      <c r="L2384">
        <v>3.29479214013883</v>
      </c>
      <c r="M2384">
        <v>3.23818724324593</v>
      </c>
      <c r="N2384">
        <v>3.5144020463037902</v>
      </c>
      <c r="O2384">
        <v>3.6677309644704801</v>
      </c>
      <c r="P2384">
        <v>2.8218677180984102</v>
      </c>
      <c r="Q2384">
        <v>2.8218677180984102</v>
      </c>
    </row>
    <row r="2385" spans="1:17">
      <c r="A2385" t="s">
        <v>5523</v>
      </c>
      <c r="B2385" s="16" t="e">
        <v>#N/A</v>
      </c>
      <c r="C2385">
        <v>3.3064422771203601</v>
      </c>
      <c r="D2385">
        <v>3.6330127529723502</v>
      </c>
      <c r="E2385">
        <v>3.4028894668404299</v>
      </c>
      <c r="F2385">
        <v>3.2825265482838799</v>
      </c>
      <c r="G2385">
        <v>3.33407035458014</v>
      </c>
      <c r="H2385">
        <v>3.50653555504317</v>
      </c>
      <c r="I2385">
        <v>3.9910282299290798</v>
      </c>
      <c r="J2385">
        <v>3.5611359966351301</v>
      </c>
      <c r="K2385">
        <v>3.8204461843508501</v>
      </c>
      <c r="L2385">
        <v>3.29479214013883</v>
      </c>
      <c r="M2385">
        <v>3.4086250003018401</v>
      </c>
      <c r="N2385">
        <v>3.5144020463037902</v>
      </c>
      <c r="O2385">
        <v>3.24931794675887</v>
      </c>
      <c r="P2385">
        <v>3.7927642367557501</v>
      </c>
      <c r="Q2385">
        <v>2.8218677180984102</v>
      </c>
    </row>
    <row r="2386" spans="1:17">
      <c r="A2386" t="s">
        <v>5524</v>
      </c>
      <c r="B2386" s="16" t="e">
        <v>#N/A</v>
      </c>
      <c r="C2386">
        <v>3.6535616636188299</v>
      </c>
      <c r="D2386">
        <v>4.2618677800425697</v>
      </c>
      <c r="E2386">
        <v>3.8152982058547602</v>
      </c>
      <c r="F2386">
        <v>4.0118215330109104</v>
      </c>
      <c r="G2386">
        <v>3.70007344211845</v>
      </c>
      <c r="H2386">
        <v>3.65660975244205</v>
      </c>
      <c r="I2386">
        <v>3.6595800418069002</v>
      </c>
      <c r="J2386">
        <v>4.0085972383706396</v>
      </c>
      <c r="K2386">
        <v>3.8204461843508501</v>
      </c>
      <c r="L2386">
        <v>3.29479214013883</v>
      </c>
      <c r="M2386">
        <v>4.21436379980989</v>
      </c>
      <c r="N2386">
        <v>3.9019995236038798</v>
      </c>
      <c r="O2386">
        <v>4.2491040476565001</v>
      </c>
      <c r="P2386">
        <v>3.6194497939779602</v>
      </c>
      <c r="Q2386">
        <v>2.8218677180984102</v>
      </c>
    </row>
    <row r="2387" spans="1:17">
      <c r="A2387" t="s">
        <v>5525</v>
      </c>
      <c r="B2387" s="16" t="e">
        <v>#N/A</v>
      </c>
      <c r="C2387">
        <v>3.5040133865677898</v>
      </c>
      <c r="D2387">
        <v>2.8218677180984102</v>
      </c>
      <c r="E2387">
        <v>2.8218677180984102</v>
      </c>
      <c r="F2387">
        <v>3.2825265482838799</v>
      </c>
      <c r="G2387">
        <v>3.33407035458014</v>
      </c>
      <c r="H2387">
        <v>2.8218677180984102</v>
      </c>
      <c r="I2387">
        <v>2.8218677180984102</v>
      </c>
      <c r="J2387">
        <v>2.8218677180984102</v>
      </c>
      <c r="K2387">
        <v>3.7184612093777498</v>
      </c>
      <c r="L2387">
        <v>3.29479214013883</v>
      </c>
      <c r="M2387">
        <v>3.23818724324593</v>
      </c>
      <c r="N2387">
        <v>2.8218677180984102</v>
      </c>
      <c r="O2387">
        <v>2.8218677180984102</v>
      </c>
      <c r="P2387">
        <v>3.3893867502571098</v>
      </c>
      <c r="Q2387">
        <v>2.8218677180984102</v>
      </c>
    </row>
    <row r="2388" spans="1:17">
      <c r="A2388" t="s">
        <v>5526</v>
      </c>
      <c r="B2388" s="16" t="e">
        <v>#N/A</v>
      </c>
      <c r="C2388">
        <v>6.4669933015946297</v>
      </c>
      <c r="D2388">
        <v>6.3908823849416097</v>
      </c>
      <c r="E2388">
        <v>5.8734011200307696</v>
      </c>
      <c r="F2388">
        <v>5.6923218518529799</v>
      </c>
      <c r="G2388">
        <v>6.09486992412522</v>
      </c>
      <c r="H2388">
        <v>6.2156121062574901</v>
      </c>
      <c r="I2388">
        <v>6.2401443386609898</v>
      </c>
      <c r="J2388">
        <v>6.8523309130505803</v>
      </c>
      <c r="K2388">
        <v>6.3808592862911402</v>
      </c>
      <c r="L2388">
        <v>6.1484073885055901</v>
      </c>
      <c r="M2388">
        <v>6.4144155526236197</v>
      </c>
      <c r="N2388">
        <v>5.8818201747363998</v>
      </c>
      <c r="O2388">
        <v>6.1617422448561596</v>
      </c>
      <c r="P2388">
        <v>6.7681820790449301</v>
      </c>
      <c r="Q2388">
        <v>5.09416193408443</v>
      </c>
    </row>
    <row r="2389" spans="1:17">
      <c r="A2389" t="s">
        <v>5527</v>
      </c>
      <c r="B2389" s="16" t="e">
        <v>#N/A</v>
      </c>
      <c r="C2389">
        <v>11.073616613288401</v>
      </c>
      <c r="D2389">
        <v>11.267288949130799</v>
      </c>
      <c r="E2389">
        <v>11.0998911603424</v>
      </c>
      <c r="F2389">
        <v>10.775785340456601</v>
      </c>
      <c r="G2389">
        <v>11.2518870811637</v>
      </c>
      <c r="H2389">
        <v>11.9852802881176</v>
      </c>
      <c r="I2389">
        <v>13.132790905225599</v>
      </c>
      <c r="J2389">
        <v>12.3277794324288</v>
      </c>
      <c r="K2389">
        <v>11.0280404587721</v>
      </c>
      <c r="L2389">
        <v>12.7887887428556</v>
      </c>
      <c r="M2389">
        <v>12.526757872556001</v>
      </c>
      <c r="N2389">
        <v>13.1251593829105</v>
      </c>
      <c r="O2389">
        <v>11.733676383958599</v>
      </c>
      <c r="P2389">
        <v>13.6205484441255</v>
      </c>
      <c r="Q2389">
        <v>10.7039890392549</v>
      </c>
    </row>
    <row r="2390" spans="1:17">
      <c r="A2390" t="s">
        <v>5528</v>
      </c>
      <c r="B2390" s="16" t="e">
        <v>#N/A</v>
      </c>
      <c r="C2390">
        <v>5.0699158884914599</v>
      </c>
      <c r="D2390">
        <v>4.7881665373273803</v>
      </c>
      <c r="E2390">
        <v>3.9618875914207199</v>
      </c>
      <c r="F2390">
        <v>4.9396319138350204</v>
      </c>
      <c r="G2390">
        <v>4.37414671474383</v>
      </c>
      <c r="H2390">
        <v>4.4894640760069198</v>
      </c>
      <c r="I2390">
        <v>4.8453589192974098</v>
      </c>
      <c r="J2390">
        <v>4.4586654922886897</v>
      </c>
      <c r="K2390">
        <v>4.5878024687201</v>
      </c>
      <c r="L2390">
        <v>4.1946255460110002</v>
      </c>
      <c r="M2390">
        <v>3.90178223458659</v>
      </c>
      <c r="N2390">
        <v>4.0888472785647796</v>
      </c>
      <c r="O2390">
        <v>4.3540657995344203</v>
      </c>
      <c r="P2390">
        <v>4.6712581716948103</v>
      </c>
      <c r="Q2390">
        <v>2.8218677180984102</v>
      </c>
    </row>
    <row r="2391" spans="1:17">
      <c r="A2391" t="s">
        <v>5529</v>
      </c>
      <c r="B2391" s="16" t="e">
        <v>#N/A</v>
      </c>
      <c r="C2391">
        <v>7.0191316944455302</v>
      </c>
      <c r="D2391">
        <v>7.1053021002472896</v>
      </c>
      <c r="E2391">
        <v>6.78357369797342</v>
      </c>
      <c r="F2391">
        <v>7.0313746998931297</v>
      </c>
      <c r="G2391">
        <v>6.6966202244190196</v>
      </c>
      <c r="H2391">
        <v>7.5569376217120503</v>
      </c>
      <c r="I2391">
        <v>7.1590348358018003</v>
      </c>
      <c r="J2391">
        <v>6.96656336427976</v>
      </c>
      <c r="K2391">
        <v>6.6891680289055202</v>
      </c>
      <c r="L2391">
        <v>7.1864505480400602</v>
      </c>
      <c r="M2391">
        <v>7.0801992637840501</v>
      </c>
      <c r="N2391">
        <v>7.0769379687653897</v>
      </c>
      <c r="O2391">
        <v>7.3004455309748897</v>
      </c>
      <c r="P2391">
        <v>7.1306752673032401</v>
      </c>
      <c r="Q2391">
        <v>6.6375058506955904</v>
      </c>
    </row>
    <row r="2392" spans="1:17">
      <c r="A2392" t="s">
        <v>5530</v>
      </c>
      <c r="B2392" s="16" t="e">
        <v>#N/A</v>
      </c>
      <c r="C2392">
        <v>6.5441645960174801</v>
      </c>
      <c r="D2392">
        <v>6.1299045716837801</v>
      </c>
      <c r="E2392">
        <v>6.7526718515306996</v>
      </c>
      <c r="F2392">
        <v>6.5023495203630803</v>
      </c>
      <c r="G2392">
        <v>7.5313480417744403</v>
      </c>
      <c r="H2392">
        <v>4.07504641393726</v>
      </c>
      <c r="I2392">
        <v>5.3764905083530996</v>
      </c>
      <c r="J2392">
        <v>4.5040669171042298</v>
      </c>
      <c r="K2392">
        <v>6.9672864669719798</v>
      </c>
      <c r="L2392">
        <v>7.0757329452945799</v>
      </c>
      <c r="M2392">
        <v>6.3630095136639202</v>
      </c>
      <c r="N2392">
        <v>6.5312281746119796</v>
      </c>
      <c r="O2392">
        <v>6.4487418246360999</v>
      </c>
      <c r="P2392">
        <v>4.3630835021106398</v>
      </c>
      <c r="Q2392">
        <v>9.2143845326617093</v>
      </c>
    </row>
    <row r="2393" spans="1:17">
      <c r="A2393" t="s">
        <v>5531</v>
      </c>
      <c r="B2393" s="16" t="e">
        <v>#N/A</v>
      </c>
      <c r="C2393">
        <v>4.6454443926476303</v>
      </c>
      <c r="D2393">
        <v>4.5537481491643197</v>
      </c>
      <c r="E2393">
        <v>4.4833795521924502</v>
      </c>
      <c r="F2393">
        <v>4.7023883921396203</v>
      </c>
      <c r="G2393">
        <v>4.0460446887748596</v>
      </c>
      <c r="H2393">
        <v>4.7010860560449901</v>
      </c>
      <c r="I2393">
        <v>4.30650913402902</v>
      </c>
      <c r="J2393">
        <v>4.70846365273073</v>
      </c>
      <c r="K2393">
        <v>4.4914502970878702</v>
      </c>
      <c r="L2393">
        <v>4.7015176725495298</v>
      </c>
      <c r="M2393">
        <v>4.6554405993468704</v>
      </c>
      <c r="N2393">
        <v>5.0620011073979203</v>
      </c>
      <c r="O2393">
        <v>4.3540657995344203</v>
      </c>
      <c r="P2393">
        <v>4.3630835021106398</v>
      </c>
      <c r="Q2393">
        <v>2.8218677180984102</v>
      </c>
    </row>
    <row r="2394" spans="1:17">
      <c r="A2394" t="s">
        <v>5532</v>
      </c>
      <c r="B2394" s="16" t="e">
        <v>#N/A</v>
      </c>
      <c r="C2394">
        <v>3.6535616636188299</v>
      </c>
      <c r="D2394">
        <v>2.8218677180984102</v>
      </c>
      <c r="E2394">
        <v>3.4028894668404299</v>
      </c>
      <c r="F2394">
        <v>3.7319397910766599</v>
      </c>
      <c r="G2394">
        <v>3.33407035458014</v>
      </c>
      <c r="H2394">
        <v>3.50653555504317</v>
      </c>
      <c r="I2394">
        <v>2.8218677180984102</v>
      </c>
      <c r="J2394">
        <v>2.8218677180984102</v>
      </c>
      <c r="K2394">
        <v>2.8218677180984102</v>
      </c>
      <c r="L2394">
        <v>3.29479214013883</v>
      </c>
      <c r="M2394">
        <v>3.4086250003018401</v>
      </c>
      <c r="N2394">
        <v>3.5144020463037902</v>
      </c>
      <c r="O2394">
        <v>2.8218677180984102</v>
      </c>
      <c r="P2394">
        <v>2.8218677180984102</v>
      </c>
      <c r="Q2394">
        <v>2.8218677180984102</v>
      </c>
    </row>
    <row r="2395" spans="1:17">
      <c r="A2395" t="s">
        <v>5533</v>
      </c>
      <c r="B2395" s="16" t="e">
        <v>#N/A</v>
      </c>
      <c r="C2395">
        <v>4.2263167103073602</v>
      </c>
      <c r="D2395">
        <v>4.4456530885114001</v>
      </c>
      <c r="E2395">
        <v>3.8152982058547602</v>
      </c>
      <c r="F2395">
        <v>3.8353454241230298</v>
      </c>
      <c r="G2395">
        <v>4.1380367534927496</v>
      </c>
      <c r="H2395">
        <v>3.7814594184883799</v>
      </c>
      <c r="I2395">
        <v>4.3728229044696096</v>
      </c>
      <c r="J2395">
        <v>4.2567562628296498</v>
      </c>
      <c r="K2395">
        <v>4.3302743077434496</v>
      </c>
      <c r="L2395">
        <v>4.3280695513255196</v>
      </c>
      <c r="M2395">
        <v>4.10067942601317</v>
      </c>
      <c r="N2395">
        <v>3.6661147186140499</v>
      </c>
      <c r="O2395">
        <v>4.0021176285150997</v>
      </c>
      <c r="P2395">
        <v>4.2713440848041202</v>
      </c>
      <c r="Q2395">
        <v>2.8218677180984102</v>
      </c>
    </row>
    <row r="2396" spans="1:17">
      <c r="A2396" t="s">
        <v>5534</v>
      </c>
      <c r="B2396" s="16" t="e">
        <v>#N/A</v>
      </c>
      <c r="C2396">
        <v>5.69565330414353</v>
      </c>
      <c r="D2396">
        <v>5.9429245670536996</v>
      </c>
      <c r="E2396">
        <v>6.0883257756658304</v>
      </c>
      <c r="F2396">
        <v>6.2341275073237901</v>
      </c>
      <c r="G2396">
        <v>6.18782596009234</v>
      </c>
      <c r="H2396">
        <v>6.44953046144993</v>
      </c>
      <c r="I2396">
        <v>5.7119264710440998</v>
      </c>
      <c r="J2396">
        <v>5.5218381907595999</v>
      </c>
      <c r="K2396">
        <v>6.2789451631063997</v>
      </c>
      <c r="L2396">
        <v>5.6420869460872103</v>
      </c>
      <c r="M2396">
        <v>6.8761954183910898</v>
      </c>
      <c r="N2396">
        <v>7.6189576860498001</v>
      </c>
      <c r="O2396">
        <v>7.0368382134341498</v>
      </c>
      <c r="P2396">
        <v>5.0248478020067502</v>
      </c>
      <c r="Q2396">
        <v>8.0859864702427604</v>
      </c>
    </row>
    <row r="2397" spans="1:17">
      <c r="A2397" t="s">
        <v>5535</v>
      </c>
      <c r="B2397" s="16" t="e">
        <v>#N/A</v>
      </c>
      <c r="C2397">
        <v>6.1906908419129296</v>
      </c>
      <c r="D2397">
        <v>6.2518558839937999</v>
      </c>
      <c r="E2397">
        <v>5.8734011200307696</v>
      </c>
      <c r="F2397">
        <v>5.9891572551494896</v>
      </c>
      <c r="G2397">
        <v>5.6458708745746398</v>
      </c>
      <c r="H2397">
        <v>5.9157356088873199</v>
      </c>
      <c r="I2397">
        <v>5.6171189819053096</v>
      </c>
      <c r="J2397">
        <v>6.0277492141178799</v>
      </c>
      <c r="K2397">
        <v>5.6586756958187001</v>
      </c>
      <c r="L2397">
        <v>5.0592286016271197</v>
      </c>
      <c r="M2397">
        <v>5.2604792807445904</v>
      </c>
      <c r="N2397">
        <v>5.1350388086703704</v>
      </c>
      <c r="O2397">
        <v>5.1911313574067002</v>
      </c>
      <c r="P2397">
        <v>5.6354911062640802</v>
      </c>
      <c r="Q2397">
        <v>2.8218677180984102</v>
      </c>
    </row>
    <row r="2398" spans="1:17">
      <c r="A2398" t="s">
        <v>5536</v>
      </c>
      <c r="B2398" s="16" t="e">
        <v>#N/A</v>
      </c>
      <c r="C2398">
        <v>7.3253598602789296</v>
      </c>
      <c r="D2398">
        <v>7.1986281877788398</v>
      </c>
      <c r="E2398">
        <v>6.0883257756658304</v>
      </c>
      <c r="F2398">
        <v>5.2299338168464997</v>
      </c>
      <c r="G2398">
        <v>5.4468377703358204</v>
      </c>
      <c r="H2398">
        <v>4.7946750266686298</v>
      </c>
      <c r="I2398">
        <v>5.1197440703333399</v>
      </c>
      <c r="J2398">
        <v>4.8507352198443803</v>
      </c>
      <c r="K2398">
        <v>6.6792307050940201</v>
      </c>
      <c r="L2398">
        <v>7.7922904582819097</v>
      </c>
      <c r="M2398">
        <v>5.4337223318735699</v>
      </c>
      <c r="N2398">
        <v>5.8818201747363998</v>
      </c>
      <c r="O2398">
        <v>8.5354024474741603</v>
      </c>
      <c r="P2398">
        <v>8.0223679291288192</v>
      </c>
      <c r="Q2398">
        <v>5.81282804418474</v>
      </c>
    </row>
    <row r="2399" spans="1:17">
      <c r="A2399" t="s">
        <v>5537</v>
      </c>
      <c r="B2399" s="16" t="e">
        <v>#N/A</v>
      </c>
      <c r="C2399">
        <v>5.9835742193669397</v>
      </c>
      <c r="D2399">
        <v>5.6840918186943501</v>
      </c>
      <c r="E2399">
        <v>6.2748053550712104</v>
      </c>
      <c r="F2399">
        <v>5.9029685313311697</v>
      </c>
      <c r="G2399">
        <v>6.1513734454629896</v>
      </c>
      <c r="H2399">
        <v>4.4894640760069198</v>
      </c>
      <c r="I2399">
        <v>5.8430298477526499</v>
      </c>
      <c r="J2399">
        <v>6.1366608105989204</v>
      </c>
      <c r="K2399">
        <v>6.4644097944759897</v>
      </c>
      <c r="L2399">
        <v>6.5443552449606699</v>
      </c>
      <c r="M2399">
        <v>5.9104836449302596</v>
      </c>
      <c r="N2399">
        <v>5.7295275834397899</v>
      </c>
      <c r="O2399">
        <v>5.9118341377025301</v>
      </c>
      <c r="P2399">
        <v>5.0248478020067502</v>
      </c>
      <c r="Q2399">
        <v>6.9204191934356096</v>
      </c>
    </row>
    <row r="2400" spans="1:17">
      <c r="A2400" t="s">
        <v>5538</v>
      </c>
      <c r="B2400" s="16" t="e">
        <v>#N/A</v>
      </c>
      <c r="C2400">
        <v>4.9565989702087299</v>
      </c>
      <c r="D2400">
        <v>4.7881665373273803</v>
      </c>
      <c r="E2400">
        <v>3.9618875914207199</v>
      </c>
      <c r="F2400">
        <v>3.4706286095040801</v>
      </c>
      <c r="G2400">
        <v>3.8309652426265099</v>
      </c>
      <c r="H2400">
        <v>3.30825032505737</v>
      </c>
      <c r="I2400">
        <v>3.9910282299290798</v>
      </c>
      <c r="J2400">
        <v>3.7696016503418699</v>
      </c>
      <c r="K2400">
        <v>4.3302743077434496</v>
      </c>
      <c r="L2400">
        <v>3.9560512465587201</v>
      </c>
      <c r="M2400">
        <v>3.6461416973015899</v>
      </c>
      <c r="N2400">
        <v>4.0888472785647796</v>
      </c>
      <c r="O2400">
        <v>4.3028205748149997</v>
      </c>
      <c r="P2400">
        <v>3.6194497939779602</v>
      </c>
      <c r="Q2400">
        <v>2.8218677180984102</v>
      </c>
    </row>
    <row r="2401" spans="1:17">
      <c r="A2401" t="s">
        <v>5539</v>
      </c>
      <c r="B2401" s="16" t="e">
        <v>#N/A</v>
      </c>
      <c r="C2401">
        <v>4.4246742892055497</v>
      </c>
      <c r="D2401">
        <v>4.1197647330598102</v>
      </c>
      <c r="E2401">
        <v>3.6381873987360902</v>
      </c>
      <c r="F2401">
        <v>3.4706286095040801</v>
      </c>
      <c r="G2401">
        <v>3.70007344211845</v>
      </c>
      <c r="H2401">
        <v>3.65660975244205</v>
      </c>
      <c r="I2401">
        <v>4.0793606969786396</v>
      </c>
      <c r="J2401">
        <v>4.0085972383706396</v>
      </c>
      <c r="K2401">
        <v>4.2710437260841099</v>
      </c>
      <c r="L2401">
        <v>4.7015176725495298</v>
      </c>
      <c r="M2401">
        <v>4.6180354178513197</v>
      </c>
      <c r="N2401">
        <v>3.99991931403749</v>
      </c>
      <c r="O2401">
        <v>4.0696565081197198</v>
      </c>
      <c r="P2401">
        <v>3.9363215208704698</v>
      </c>
      <c r="Q2401">
        <v>2.8218677180984102</v>
      </c>
    </row>
    <row r="2402" spans="1:17">
      <c r="A2402" t="s">
        <v>5540</v>
      </c>
      <c r="B2402" s="16" t="e">
        <v>#N/A</v>
      </c>
      <c r="C2402">
        <v>4.4838185959666896</v>
      </c>
      <c r="D2402">
        <v>4.2618677800425697</v>
      </c>
      <c r="E2402">
        <v>5.3927334818754904</v>
      </c>
      <c r="F2402">
        <v>5.0098915733122702</v>
      </c>
      <c r="G2402">
        <v>4.3009286659846602</v>
      </c>
      <c r="H2402">
        <v>4.5998748125578501</v>
      </c>
      <c r="I2402">
        <v>2.8218677180984102</v>
      </c>
      <c r="J2402">
        <v>4.1999986398891203</v>
      </c>
      <c r="K2402">
        <v>4.3865415857412602</v>
      </c>
      <c r="L2402">
        <v>4.9123550275731303</v>
      </c>
      <c r="M2402">
        <v>4.4556477038402296</v>
      </c>
      <c r="N2402">
        <v>5.2042740237952296</v>
      </c>
      <c r="O2402">
        <v>4.4501242258791596</v>
      </c>
      <c r="P2402">
        <v>4.5271021320563003</v>
      </c>
      <c r="Q2402">
        <v>2.8218677180984102</v>
      </c>
    </row>
    <row r="2403" spans="1:17">
      <c r="A2403" t="s">
        <v>5541</v>
      </c>
      <c r="B2403" s="16" t="e">
        <v>#N/A</v>
      </c>
      <c r="C2403">
        <v>3.6535616636188299</v>
      </c>
      <c r="D2403">
        <v>3.6330127529723502</v>
      </c>
      <c r="E2403">
        <v>2.8218677180984102</v>
      </c>
      <c r="F2403">
        <v>3.4706286095040801</v>
      </c>
      <c r="G2403">
        <v>2.8218677180984102</v>
      </c>
      <c r="H2403">
        <v>3.30825032505737</v>
      </c>
      <c r="I2403">
        <v>2.8218677180984102</v>
      </c>
      <c r="J2403">
        <v>3.6724961835054399</v>
      </c>
      <c r="K2403">
        <v>3.6013796825057902</v>
      </c>
      <c r="L2403">
        <v>3.8614614459532302</v>
      </c>
      <c r="M2403">
        <v>3.5380814202985702</v>
      </c>
      <c r="N2403">
        <v>2.8218677180984102</v>
      </c>
      <c r="O2403">
        <v>3.42420286852819</v>
      </c>
      <c r="P2403">
        <v>2.8218677180984102</v>
      </c>
      <c r="Q2403">
        <v>5.09416193408443</v>
      </c>
    </row>
    <row r="2404" spans="1:17">
      <c r="A2404" t="s">
        <v>5542</v>
      </c>
      <c r="B2404" s="16" t="e">
        <v>#N/A</v>
      </c>
      <c r="C2404">
        <v>3.6535616636188299</v>
      </c>
      <c r="D2404">
        <v>3.4870161193063098</v>
      </c>
      <c r="E2404">
        <v>3.4028894668404299</v>
      </c>
      <c r="F2404">
        <v>2.8218677180984102</v>
      </c>
      <c r="G2404">
        <v>3.5425260543824399</v>
      </c>
      <c r="H2404">
        <v>2.8218677180984102</v>
      </c>
      <c r="I2404">
        <v>3.5089935751222501</v>
      </c>
      <c r="J2404">
        <v>3.2517770676889399</v>
      </c>
      <c r="K2404">
        <v>2.8218677180984102</v>
      </c>
      <c r="L2404">
        <v>3.4877558895723499</v>
      </c>
      <c r="M2404">
        <v>3.23818724324593</v>
      </c>
      <c r="N2404">
        <v>3.5144020463037902</v>
      </c>
      <c r="O2404">
        <v>3.5569664057961599</v>
      </c>
      <c r="P2404">
        <v>2.8218677180984102</v>
      </c>
      <c r="Q2404">
        <v>2.8218677180984102</v>
      </c>
    </row>
    <row r="2405" spans="1:17">
      <c r="A2405" t="s">
        <v>5543</v>
      </c>
      <c r="B2405" s="16" t="e">
        <v>#N/A</v>
      </c>
      <c r="C2405">
        <v>4.1513583524311999</v>
      </c>
      <c r="D2405">
        <v>3.2942621936663499</v>
      </c>
      <c r="E2405">
        <v>3.9618875914207199</v>
      </c>
      <c r="F2405">
        <v>3.8353454241230298</v>
      </c>
      <c r="G2405">
        <v>3.9446609719593901</v>
      </c>
      <c r="H2405">
        <v>3.7814594184883799</v>
      </c>
      <c r="I2405">
        <v>3.9910282299290798</v>
      </c>
      <c r="J2405">
        <v>3.4276433730071201</v>
      </c>
      <c r="K2405">
        <v>3.8204461843508501</v>
      </c>
      <c r="L2405">
        <v>3.9560512465587201</v>
      </c>
      <c r="M2405">
        <v>3.6461416973015899</v>
      </c>
      <c r="N2405">
        <v>3.79229116939824</v>
      </c>
      <c r="O2405">
        <v>3.9295289699043701</v>
      </c>
      <c r="P2405">
        <v>2.8218677180984102</v>
      </c>
      <c r="Q2405">
        <v>2.8218677180984102</v>
      </c>
    </row>
    <row r="2406" spans="1:17">
      <c r="A2406" t="s">
        <v>5544</v>
      </c>
      <c r="B2406" s="16" t="e">
        <v>#N/A</v>
      </c>
      <c r="C2406">
        <v>3.8862082974622001</v>
      </c>
      <c r="D2406">
        <v>3.7545556144430101</v>
      </c>
      <c r="E2406">
        <v>3.8152982058547602</v>
      </c>
      <c r="F2406">
        <v>3.9277704709105601</v>
      </c>
      <c r="G2406">
        <v>4.0460446887748596</v>
      </c>
      <c r="H2406">
        <v>3.30825032505737</v>
      </c>
      <c r="I2406">
        <v>4.2360017113942803</v>
      </c>
      <c r="J2406">
        <v>3.7696016503418699</v>
      </c>
      <c r="K2406">
        <v>3.27554212654834</v>
      </c>
      <c r="L2406">
        <v>4.6061367415952201</v>
      </c>
      <c r="M2406">
        <v>3.7404257728686199</v>
      </c>
      <c r="N2406">
        <v>3.79229116939824</v>
      </c>
      <c r="O2406">
        <v>3.7643275486974099</v>
      </c>
      <c r="P2406">
        <v>4.5271021320563003</v>
      </c>
      <c r="Q2406">
        <v>2.8218677180984102</v>
      </c>
    </row>
    <row r="2407" spans="1:17">
      <c r="A2407" t="s">
        <v>5545</v>
      </c>
      <c r="B2407" s="16" t="e">
        <v>#N/A</v>
      </c>
      <c r="C2407">
        <v>2.8218677180984102</v>
      </c>
      <c r="D2407">
        <v>2.8218677180984102</v>
      </c>
      <c r="E2407">
        <v>2.8218677180984102</v>
      </c>
      <c r="F2407">
        <v>3.2825265482838799</v>
      </c>
      <c r="G2407">
        <v>2.8218677180984102</v>
      </c>
      <c r="H2407">
        <v>3.30825032505737</v>
      </c>
      <c r="I2407">
        <v>2.8218677180984102</v>
      </c>
      <c r="J2407">
        <v>3.5611359966351301</v>
      </c>
      <c r="K2407">
        <v>4.0709644767565303</v>
      </c>
      <c r="L2407">
        <v>3.4877558895723499</v>
      </c>
      <c r="M2407">
        <v>2.8218677180984102</v>
      </c>
      <c r="N2407">
        <v>3.5144020463037902</v>
      </c>
      <c r="O2407">
        <v>2.8218677180984102</v>
      </c>
      <c r="P2407">
        <v>3.7927642367557501</v>
      </c>
      <c r="Q2407">
        <v>2.8218677180984102</v>
      </c>
    </row>
    <row r="2408" spans="1:17">
      <c r="A2408" t="s">
        <v>5546</v>
      </c>
      <c r="B2408" s="16" t="e">
        <v>#N/A</v>
      </c>
      <c r="C2408">
        <v>2.8218677180984102</v>
      </c>
      <c r="D2408">
        <v>3.6330127529723502</v>
      </c>
      <c r="E2408">
        <v>3.9618875914207199</v>
      </c>
      <c r="F2408">
        <v>3.8353454241230298</v>
      </c>
      <c r="G2408">
        <v>3.70007344211845</v>
      </c>
      <c r="H2408">
        <v>3.50653555504317</v>
      </c>
      <c r="I2408">
        <v>3.3100125595866299</v>
      </c>
      <c r="J2408">
        <v>3.6724961835054399</v>
      </c>
      <c r="K2408">
        <v>3.99457577781329</v>
      </c>
      <c r="L2408">
        <v>3.9560512465587201</v>
      </c>
      <c r="M2408">
        <v>3.7404257728686199</v>
      </c>
      <c r="N2408">
        <v>2.8218677180984102</v>
      </c>
      <c r="O2408">
        <v>3.42420286852819</v>
      </c>
      <c r="P2408">
        <v>3.7927642367557501</v>
      </c>
      <c r="Q2408">
        <v>2.8218677180984102</v>
      </c>
    </row>
    <row r="2409" spans="1:17">
      <c r="A2409" t="s">
        <v>5547</v>
      </c>
      <c r="B2409" s="16" t="e">
        <v>#N/A</v>
      </c>
      <c r="C2409">
        <v>3.7779852140208301</v>
      </c>
      <c r="D2409">
        <v>3.2942621936663499</v>
      </c>
      <c r="E2409">
        <v>3.8152982058547602</v>
      </c>
      <c r="F2409">
        <v>3.6131889974304401</v>
      </c>
      <c r="G2409">
        <v>3.9446609719593901</v>
      </c>
      <c r="H2409">
        <v>3.50653555504317</v>
      </c>
      <c r="I2409">
        <v>3.3100125595866299</v>
      </c>
      <c r="J2409">
        <v>3.7696016503418699</v>
      </c>
      <c r="K2409">
        <v>3.6013796825057902</v>
      </c>
      <c r="L2409">
        <v>3.4877558895723499</v>
      </c>
      <c r="M2409">
        <v>3.7404257728686199</v>
      </c>
      <c r="N2409">
        <v>3.79229116939824</v>
      </c>
      <c r="O2409">
        <v>4.0021176285150997</v>
      </c>
      <c r="P2409">
        <v>4.1712528320562896</v>
      </c>
      <c r="Q2409">
        <v>2.8218677180984102</v>
      </c>
    </row>
    <row r="2410" spans="1:17">
      <c r="A2410" t="s">
        <v>5548</v>
      </c>
      <c r="B2410" s="16" t="e">
        <v>#N/A</v>
      </c>
      <c r="C2410">
        <v>7.2042789662983404</v>
      </c>
      <c r="D2410">
        <v>7.0645510750897804</v>
      </c>
      <c r="E2410">
        <v>7.0856370732265797</v>
      </c>
      <c r="F2410">
        <v>6.6356155302240598</v>
      </c>
      <c r="G2410">
        <v>7.0997872208927699</v>
      </c>
      <c r="H2410">
        <v>5.9922466879641396</v>
      </c>
      <c r="I2410">
        <v>7.0202108861569501</v>
      </c>
      <c r="J2410">
        <v>6.32070094061618</v>
      </c>
      <c r="K2410">
        <v>6.8033219097639099</v>
      </c>
      <c r="L2410">
        <v>6.9377613713991799</v>
      </c>
      <c r="M2410">
        <v>6.5213705179323602</v>
      </c>
      <c r="N2410">
        <v>6.5312281746119796</v>
      </c>
      <c r="O2410">
        <v>6.66977436690948</v>
      </c>
      <c r="P2410">
        <v>6.3619539041930198</v>
      </c>
      <c r="Q2410">
        <v>6.6375058506955904</v>
      </c>
    </row>
    <row r="2411" spans="1:17">
      <c r="A2411" t="s">
        <v>5549</v>
      </c>
      <c r="B2411" s="16" t="e">
        <v>#N/A</v>
      </c>
      <c r="C2411">
        <v>7.7922336118688396</v>
      </c>
      <c r="D2411">
        <v>7.8139834357057696</v>
      </c>
      <c r="E2411">
        <v>7.7637815616834702</v>
      </c>
      <c r="F2411">
        <v>7.8122616051964204</v>
      </c>
      <c r="G2411">
        <v>7.6067136979865699</v>
      </c>
      <c r="H2411">
        <v>8.0301036709191909</v>
      </c>
      <c r="I2411">
        <v>7.7696710398786903</v>
      </c>
      <c r="J2411">
        <v>7.9392545499825102</v>
      </c>
      <c r="K2411">
        <v>7.8652918706345103</v>
      </c>
      <c r="L2411">
        <v>7.93934780116974</v>
      </c>
      <c r="M2411">
        <v>7.8586904454314901</v>
      </c>
      <c r="N2411">
        <v>7.5755944676133904</v>
      </c>
      <c r="O2411">
        <v>8.0784973832545308</v>
      </c>
      <c r="P2411">
        <v>8.0943914095549303</v>
      </c>
      <c r="Q2411">
        <v>2.8218677180984102</v>
      </c>
    </row>
    <row r="2412" spans="1:17">
      <c r="A2412" t="s">
        <v>5550</v>
      </c>
      <c r="B2412" s="16" t="e">
        <v>#N/A</v>
      </c>
      <c r="C2412">
        <v>4.0706176854441196</v>
      </c>
      <c r="D2412">
        <v>3.4870161193063098</v>
      </c>
      <c r="E2412">
        <v>3.6381873987360902</v>
      </c>
      <c r="F2412">
        <v>3.4706286095040801</v>
      </c>
      <c r="G2412">
        <v>4.1380367534927496</v>
      </c>
      <c r="H2412">
        <v>3.50653555504317</v>
      </c>
      <c r="I2412">
        <v>4.49496154099739</v>
      </c>
      <c r="J2412">
        <v>3.93564812262216</v>
      </c>
      <c r="K2412">
        <v>3.27554212654834</v>
      </c>
      <c r="L2412">
        <v>4.5026429490879796</v>
      </c>
      <c r="M2412">
        <v>3.5380814202985702</v>
      </c>
      <c r="N2412">
        <v>3.31389066967124</v>
      </c>
      <c r="O2412">
        <v>2.8218677180984102</v>
      </c>
      <c r="P2412">
        <v>3.3893867502571098</v>
      </c>
      <c r="Q2412">
        <v>5.09416193408443</v>
      </c>
    </row>
    <row r="2413" spans="1:17">
      <c r="A2413" t="s">
        <v>5551</v>
      </c>
      <c r="B2413" s="16" t="e">
        <v>#N/A</v>
      </c>
      <c r="C2413">
        <v>3.7779852140208301</v>
      </c>
      <c r="D2413">
        <v>3.6330127529723502</v>
      </c>
      <c r="E2413">
        <v>2.8218677180984102</v>
      </c>
      <c r="F2413">
        <v>3.7319397910766599</v>
      </c>
      <c r="G2413">
        <v>2.8218677180984102</v>
      </c>
      <c r="H2413">
        <v>3.7814594184883799</v>
      </c>
      <c r="I2413">
        <v>2.8218677180984102</v>
      </c>
      <c r="J2413">
        <v>3.4276433730071201</v>
      </c>
      <c r="K2413">
        <v>2.8218677180984102</v>
      </c>
      <c r="L2413">
        <v>3.6339073669181099</v>
      </c>
      <c r="M2413">
        <v>3.9727288000471899</v>
      </c>
      <c r="N2413">
        <v>3.5144020463037902</v>
      </c>
      <c r="O2413">
        <v>3.5569664057961599</v>
      </c>
      <c r="P2413">
        <v>3.7927642367557501</v>
      </c>
      <c r="Q2413">
        <v>2.8218677180984102</v>
      </c>
    </row>
    <row r="2414" spans="1:17">
      <c r="A2414" t="s">
        <v>5552</v>
      </c>
      <c r="B2414" s="16" t="e">
        <v>#N/A</v>
      </c>
      <c r="C2414">
        <v>3.6535616636188299</v>
      </c>
      <c r="D2414">
        <v>3.7545556144430101</v>
      </c>
      <c r="E2414">
        <v>2.8218677180984102</v>
      </c>
      <c r="F2414">
        <v>4.0892058755412499</v>
      </c>
      <c r="G2414">
        <v>3.9446609719593901</v>
      </c>
      <c r="H2414">
        <v>4.07504641393726</v>
      </c>
      <c r="I2414">
        <v>4.16059535596606</v>
      </c>
      <c r="J2414">
        <v>4.2567562628296498</v>
      </c>
      <c r="K2414">
        <v>3.99457577781329</v>
      </c>
      <c r="L2414">
        <v>3.6339073669181099</v>
      </c>
      <c r="M2414">
        <v>3.7404257728686199</v>
      </c>
      <c r="N2414">
        <v>4.3174573962368399</v>
      </c>
      <c r="O2414">
        <v>3.9295289699043701</v>
      </c>
      <c r="P2414">
        <v>4.4479700090536403</v>
      </c>
      <c r="Q2414">
        <v>2.8218677180984102</v>
      </c>
    </row>
    <row r="2415" spans="1:17">
      <c r="A2415" t="s">
        <v>5553</v>
      </c>
      <c r="B2415" s="16" t="e">
        <v>#N/A</v>
      </c>
      <c r="C2415">
        <v>5.8263624218194501</v>
      </c>
      <c r="D2415">
        <v>5.9609864132494002</v>
      </c>
      <c r="E2415">
        <v>5.3510197543661198</v>
      </c>
      <c r="F2415">
        <v>5.5623893547269203</v>
      </c>
      <c r="G2415">
        <v>5.6721004826633701</v>
      </c>
      <c r="H2415">
        <v>5.9545116595939298</v>
      </c>
      <c r="I2415">
        <v>5.9628952071699803</v>
      </c>
      <c r="J2415">
        <v>5.5420329423979799</v>
      </c>
      <c r="K2415">
        <v>6.3685126514067996</v>
      </c>
      <c r="L2415">
        <v>6.2100400854538496</v>
      </c>
      <c r="M2415">
        <v>6.2314702917085096</v>
      </c>
      <c r="N2415">
        <v>5.2042740237952296</v>
      </c>
      <c r="O2415">
        <v>6.2117448150254297</v>
      </c>
      <c r="P2415">
        <v>6.5454517148896398</v>
      </c>
      <c r="Q2415">
        <v>2.8218677180984102</v>
      </c>
    </row>
    <row r="2416" spans="1:17">
      <c r="A2416" t="s">
        <v>5554</v>
      </c>
      <c r="B2416" s="16" t="e">
        <v>#N/A</v>
      </c>
      <c r="C2416">
        <v>6.9734988154558204</v>
      </c>
      <c r="D2416">
        <v>6.8605631676592598</v>
      </c>
      <c r="E2416">
        <v>7.2270040238899798</v>
      </c>
      <c r="F2416">
        <v>6.4307340740566703</v>
      </c>
      <c r="G2416">
        <v>7.4065039640053101</v>
      </c>
      <c r="H2416">
        <v>6.9455834449407403</v>
      </c>
      <c r="I2416">
        <v>8.7149167841094197</v>
      </c>
      <c r="J2416">
        <v>8.5318581922155605</v>
      </c>
      <c r="K2416">
        <v>7.0771292840706099</v>
      </c>
      <c r="L2416">
        <v>8.1604818169018305</v>
      </c>
      <c r="M2416">
        <v>7.8733696912725399</v>
      </c>
      <c r="N2416">
        <v>8.4996315541671699</v>
      </c>
      <c r="O2416">
        <v>6.87663908315574</v>
      </c>
      <c r="P2416">
        <v>9.1946534674138807</v>
      </c>
      <c r="Q2416">
        <v>6.9204191934356096</v>
      </c>
    </row>
    <row r="2417" spans="1:17">
      <c r="A2417" t="s">
        <v>5555</v>
      </c>
      <c r="B2417" s="16" t="e">
        <v>#N/A</v>
      </c>
      <c r="C2417">
        <v>4.3623517865106702</v>
      </c>
      <c r="D2417">
        <v>3.7545556144430101</v>
      </c>
      <c r="E2417">
        <v>4.2015349465393896</v>
      </c>
      <c r="F2417">
        <v>4.1611154638698196</v>
      </c>
      <c r="G2417">
        <v>5.0185235057095401</v>
      </c>
      <c r="H2417">
        <v>3.8900437060628099</v>
      </c>
      <c r="I2417">
        <v>4.16059535596606</v>
      </c>
      <c r="J2417">
        <v>3.93564812262216</v>
      </c>
      <c r="K2417">
        <v>4.8756976395011202</v>
      </c>
      <c r="L2417">
        <v>4.5555022990765597</v>
      </c>
      <c r="M2417">
        <v>4.6180354178513197</v>
      </c>
      <c r="N2417">
        <v>5.02390968106456</v>
      </c>
      <c r="O2417">
        <v>4.5388813471664999</v>
      </c>
      <c r="P2417">
        <v>4.0606668341819496</v>
      </c>
      <c r="Q2417">
        <v>6.6375058506955904</v>
      </c>
    </row>
    <row r="2418" spans="1:17">
      <c r="A2418" t="s">
        <v>5556</v>
      </c>
      <c r="B2418" s="16" t="e">
        <v>#N/A</v>
      </c>
      <c r="C2418">
        <v>4.2263167103073602</v>
      </c>
      <c r="D2418">
        <v>4.5537481491643197</v>
      </c>
      <c r="E2418">
        <v>4.5638886729124497</v>
      </c>
      <c r="F2418">
        <v>4.6581111746450903</v>
      </c>
      <c r="G2418">
        <v>4.3009286659846602</v>
      </c>
      <c r="H2418">
        <v>5.0402227714917602</v>
      </c>
      <c r="I2418">
        <v>4.4354937019020104</v>
      </c>
      <c r="J2418">
        <v>4.4114342089532403</v>
      </c>
      <c r="K2418">
        <v>4.4914502970878702</v>
      </c>
      <c r="L2418">
        <v>5.3952544827186699</v>
      </c>
      <c r="M2418">
        <v>4.0387673383778999</v>
      </c>
      <c r="N2418">
        <v>3.99991931403749</v>
      </c>
      <c r="O2418">
        <v>5.3821449728984998</v>
      </c>
      <c r="P2418">
        <v>4.1712528320562896</v>
      </c>
      <c r="Q2418">
        <v>2.8218677180984102</v>
      </c>
    </row>
    <row r="2419" spans="1:17">
      <c r="A2419" t="s">
        <v>5557</v>
      </c>
      <c r="B2419" s="16" t="e">
        <v>#N/A</v>
      </c>
      <c r="C2419">
        <v>3.6535616636188299</v>
      </c>
      <c r="D2419">
        <v>3.4870161193063098</v>
      </c>
      <c r="E2419">
        <v>4.3035359899866696</v>
      </c>
      <c r="F2419">
        <v>2.8218677180984102</v>
      </c>
      <c r="G2419">
        <v>3.5425260543824399</v>
      </c>
      <c r="H2419">
        <v>3.30825032505737</v>
      </c>
      <c r="I2419">
        <v>3.3100125595866299</v>
      </c>
      <c r="J2419">
        <v>3.5611359966351301</v>
      </c>
      <c r="K2419">
        <v>3.4608708703561399</v>
      </c>
      <c r="L2419">
        <v>3.4877558895723499</v>
      </c>
      <c r="M2419">
        <v>3.7404257728686199</v>
      </c>
      <c r="N2419">
        <v>3.31389066967124</v>
      </c>
      <c r="O2419">
        <v>3.24931794675887</v>
      </c>
      <c r="P2419">
        <v>3.3893867502571098</v>
      </c>
      <c r="Q2419">
        <v>2.8218677180984102</v>
      </c>
    </row>
    <row r="2420" spans="1:17">
      <c r="A2420" t="s">
        <v>5558</v>
      </c>
      <c r="B2420" s="16" t="e">
        <v>#N/A</v>
      </c>
      <c r="C2420">
        <v>4.7882403612659497</v>
      </c>
      <c r="D2420">
        <v>4.3876263279161201</v>
      </c>
      <c r="E2420">
        <v>4.3035359899866696</v>
      </c>
      <c r="F2420">
        <v>3.4706286095040801</v>
      </c>
      <c r="G2420">
        <v>4.5079198595814196</v>
      </c>
      <c r="H2420">
        <v>3.65660975244205</v>
      </c>
      <c r="I2420">
        <v>4.6056600831029897</v>
      </c>
      <c r="J2420">
        <v>3.5611359966351301</v>
      </c>
      <c r="K2420">
        <v>4.7193737720337401</v>
      </c>
      <c r="L2420">
        <v>4.1211419556762898</v>
      </c>
      <c r="M2420">
        <v>4.21436379980989</v>
      </c>
      <c r="N2420">
        <v>3.99991931403749</v>
      </c>
      <c r="O2420">
        <v>4.3540657995344203</v>
      </c>
      <c r="P2420">
        <v>4.1712528320562896</v>
      </c>
      <c r="Q2420">
        <v>6.2843132996066204</v>
      </c>
    </row>
    <row r="2421" spans="1:17">
      <c r="A2421" t="s">
        <v>5559</v>
      </c>
      <c r="B2421" s="16" t="e">
        <v>#N/A</v>
      </c>
      <c r="C2421">
        <v>10.335387465898799</v>
      </c>
      <c r="D2421">
        <v>10.2043333387359</v>
      </c>
      <c r="E2421">
        <v>10.4461172395877</v>
      </c>
      <c r="F2421">
        <v>10.067000492809299</v>
      </c>
      <c r="G2421">
        <v>10.333525196964199</v>
      </c>
      <c r="H2421">
        <v>9.3695673768821006</v>
      </c>
      <c r="I2421">
        <v>9.3404062230791798</v>
      </c>
      <c r="J2421">
        <v>9.8747521974384593</v>
      </c>
      <c r="K2421">
        <v>9.6854635745419397</v>
      </c>
      <c r="L2421">
        <v>10.264417631025999</v>
      </c>
      <c r="M2421">
        <v>10.2604321226808</v>
      </c>
      <c r="N2421">
        <v>10.9376924988265</v>
      </c>
      <c r="O2421">
        <v>10.5176408599791</v>
      </c>
      <c r="P2421">
        <v>9.4696381520069703</v>
      </c>
      <c r="Q2421">
        <v>10.087613053174801</v>
      </c>
    </row>
    <row r="2422" spans="1:17">
      <c r="A2422" t="s">
        <v>5560</v>
      </c>
      <c r="B2422" s="16" t="e">
        <v>#N/A</v>
      </c>
      <c r="C2422">
        <v>3.3064422771203601</v>
      </c>
      <c r="D2422">
        <v>3.4870161193063098</v>
      </c>
      <c r="E2422">
        <v>3.4028894668404299</v>
      </c>
      <c r="F2422">
        <v>2.8218677180984102</v>
      </c>
      <c r="G2422">
        <v>3.33407035458014</v>
      </c>
      <c r="H2422">
        <v>2.8218677180984102</v>
      </c>
      <c r="I2422">
        <v>3.5089935751222501</v>
      </c>
      <c r="J2422">
        <v>3.5611359966351301</v>
      </c>
      <c r="K2422">
        <v>2.8218677180984102</v>
      </c>
      <c r="L2422">
        <v>3.4877558895723499</v>
      </c>
      <c r="M2422">
        <v>3.4086250003018401</v>
      </c>
      <c r="N2422">
        <v>3.5144020463037902</v>
      </c>
      <c r="O2422">
        <v>2.8218677180984102</v>
      </c>
      <c r="P2422">
        <v>2.8218677180984102</v>
      </c>
      <c r="Q2422">
        <v>2.8218677180984102</v>
      </c>
    </row>
    <row r="2423" spans="1:17">
      <c r="A2423" t="s">
        <v>5561</v>
      </c>
      <c r="B2423" s="16" t="e">
        <v>#N/A</v>
      </c>
      <c r="C2423">
        <v>3.3064422771203601</v>
      </c>
      <c r="D2423">
        <v>3.6330127529723502</v>
      </c>
      <c r="E2423">
        <v>3.6381873987360902</v>
      </c>
      <c r="F2423">
        <v>3.2825265482838799</v>
      </c>
      <c r="G2423">
        <v>3.33407035458014</v>
      </c>
      <c r="H2423">
        <v>3.30825032505737</v>
      </c>
      <c r="I2423">
        <v>3.5089935751222501</v>
      </c>
      <c r="J2423">
        <v>3.2517770676889399</v>
      </c>
      <c r="K2423">
        <v>3.7184612093777498</v>
      </c>
      <c r="L2423">
        <v>3.7555759297476698</v>
      </c>
      <c r="M2423">
        <v>3.23818724324593</v>
      </c>
      <c r="N2423">
        <v>3.31389066967124</v>
      </c>
      <c r="O2423">
        <v>3.24931794675887</v>
      </c>
      <c r="P2423">
        <v>3.6194497939779602</v>
      </c>
      <c r="Q2423">
        <v>2.8218677180984102</v>
      </c>
    </row>
    <row r="2424" spans="1:17">
      <c r="A2424" t="s">
        <v>5562</v>
      </c>
      <c r="B2424" s="16" t="e">
        <v>#N/A</v>
      </c>
      <c r="C2424">
        <v>6.3854000850352497</v>
      </c>
      <c r="D2424">
        <v>6.4806971696611804</v>
      </c>
      <c r="E2424">
        <v>6.1611648559293304</v>
      </c>
      <c r="F2424">
        <v>6.6034475243873398</v>
      </c>
      <c r="G2424">
        <v>6.8056277865875003</v>
      </c>
      <c r="H2424">
        <v>6.9069592085921299</v>
      </c>
      <c r="I2424">
        <v>6.7056631409512804</v>
      </c>
      <c r="J2424">
        <v>6.2739118111702199</v>
      </c>
      <c r="K2424">
        <v>6.40523557489675</v>
      </c>
      <c r="L2424">
        <v>6.8634530912736</v>
      </c>
      <c r="M2424">
        <v>5.83646315568744</v>
      </c>
      <c r="N2424">
        <v>6.2111450879834704</v>
      </c>
      <c r="O2424">
        <v>6.7892790834488199</v>
      </c>
      <c r="P2424">
        <v>5.5682221171507997</v>
      </c>
      <c r="Q2424">
        <v>6.2843132996066204</v>
      </c>
    </row>
    <row r="2425" spans="1:17">
      <c r="A2425" t="s">
        <v>5563</v>
      </c>
      <c r="B2425" s="16" t="e">
        <v>#N/A</v>
      </c>
      <c r="C2425">
        <v>5.5764787150916</v>
      </c>
      <c r="D2425">
        <v>5.59370084060415</v>
      </c>
      <c r="E2425">
        <v>5.72015689123982</v>
      </c>
      <c r="F2425">
        <v>4.9030240476511198</v>
      </c>
      <c r="G2425">
        <v>6.1513734454629896</v>
      </c>
      <c r="H2425">
        <v>4.5459386428609303</v>
      </c>
      <c r="I2425">
        <v>6.0006802574656097</v>
      </c>
      <c r="J2425">
        <v>4.8839472618639803</v>
      </c>
      <c r="K2425">
        <v>6.40523557489675</v>
      </c>
      <c r="L2425">
        <v>5.4220334780197001</v>
      </c>
      <c r="M2425">
        <v>5.0068521030490203</v>
      </c>
      <c r="N2425">
        <v>5.2042740237952296</v>
      </c>
      <c r="O2425">
        <v>5.16522943914973</v>
      </c>
      <c r="P2425">
        <v>4.9174589054378801</v>
      </c>
      <c r="Q2425">
        <v>5.81282804418474</v>
      </c>
    </row>
    <row r="2426" spans="1:17">
      <c r="A2426" t="s">
        <v>5564</v>
      </c>
      <c r="B2426" s="16" t="e">
        <v>#N/A</v>
      </c>
      <c r="C2426">
        <v>3.3064422771203601</v>
      </c>
      <c r="D2426">
        <v>3.4870161193063098</v>
      </c>
      <c r="E2426">
        <v>3.6381873987360902</v>
      </c>
      <c r="F2426">
        <v>3.2825265482838799</v>
      </c>
      <c r="G2426">
        <v>2.8218677180984102</v>
      </c>
      <c r="H2426">
        <v>3.30825032505737</v>
      </c>
      <c r="I2426">
        <v>2.8218677180984102</v>
      </c>
      <c r="J2426">
        <v>3.5611359966351301</v>
      </c>
      <c r="K2426">
        <v>3.6013796825057902</v>
      </c>
      <c r="L2426">
        <v>2.8218677180984102</v>
      </c>
      <c r="M2426">
        <v>3.4086250003018401</v>
      </c>
      <c r="N2426">
        <v>3.5144020463037902</v>
      </c>
      <c r="O2426">
        <v>3.42420286852819</v>
      </c>
      <c r="P2426">
        <v>2.8218677180984102</v>
      </c>
      <c r="Q2426">
        <v>2.8218677180984102</v>
      </c>
    </row>
    <row r="2427" spans="1:17">
      <c r="A2427" t="s">
        <v>5565</v>
      </c>
      <c r="B2427" s="16" t="e">
        <v>#N/A</v>
      </c>
      <c r="C2427">
        <v>3.5040133865677898</v>
      </c>
      <c r="D2427">
        <v>3.9548310731697001</v>
      </c>
      <c r="E2427">
        <v>3.4028894668404299</v>
      </c>
      <c r="F2427">
        <v>3.8353454241230298</v>
      </c>
      <c r="G2427">
        <v>3.70007344211845</v>
      </c>
      <c r="H2427">
        <v>3.30825032505737</v>
      </c>
      <c r="I2427">
        <v>3.7848446501428201</v>
      </c>
      <c r="J2427">
        <v>3.5611359966351301</v>
      </c>
      <c r="K2427">
        <v>3.8204461843508501</v>
      </c>
      <c r="L2427">
        <v>3.8614614459532302</v>
      </c>
      <c r="M2427">
        <v>3.5380814202985702</v>
      </c>
      <c r="N2427">
        <v>3.6661147186140499</v>
      </c>
      <c r="O2427">
        <v>3.5569664057961599</v>
      </c>
      <c r="P2427">
        <v>2.8218677180984102</v>
      </c>
      <c r="Q2427">
        <v>2.8218677180984102</v>
      </c>
    </row>
    <row r="2428" spans="1:17">
      <c r="A2428" t="s">
        <v>5566</v>
      </c>
      <c r="B2428" s="16" t="e">
        <v>#N/A</v>
      </c>
      <c r="C2428">
        <v>4.5401401503132401</v>
      </c>
      <c r="D2428">
        <v>4.6996493033489397</v>
      </c>
      <c r="E2428">
        <v>4.5638886729124497</v>
      </c>
      <c r="F2428">
        <v>4.3517302712450299</v>
      </c>
      <c r="G2428">
        <v>4.6840610634984499</v>
      </c>
      <c r="H2428">
        <v>3.8900437060628099</v>
      </c>
      <c r="I2428">
        <v>4.6574362853065301</v>
      </c>
      <c r="J2428">
        <v>4.1999986398891203</v>
      </c>
      <c r="K2428">
        <v>4.3302743077434496</v>
      </c>
      <c r="L2428">
        <v>4.8321653561327897</v>
      </c>
      <c r="M2428">
        <v>4.4983624523483101</v>
      </c>
      <c r="N2428">
        <v>4.8593448344507699</v>
      </c>
      <c r="O2428">
        <v>5.16522943914973</v>
      </c>
      <c r="P2428">
        <v>4.3630835021106398</v>
      </c>
      <c r="Q2428">
        <v>5.81282804418474</v>
      </c>
    </row>
    <row r="2429" spans="1:17">
      <c r="A2429" t="s">
        <v>5567</v>
      </c>
      <c r="B2429" s="16" t="e">
        <v>#N/A</v>
      </c>
      <c r="C2429">
        <v>4.9565989702087299</v>
      </c>
      <c r="D2429">
        <v>5.0219292506328799</v>
      </c>
      <c r="E2429">
        <v>6.0115232870691901</v>
      </c>
      <c r="F2429">
        <v>5.1086920998035801</v>
      </c>
      <c r="G2429">
        <v>5.35182564159728</v>
      </c>
      <c r="H2429">
        <v>4.7946750266686298</v>
      </c>
      <c r="I2429">
        <v>4.8453589192974098</v>
      </c>
      <c r="J2429">
        <v>4.8507352198443803</v>
      </c>
      <c r="K2429">
        <v>5.31000747676672</v>
      </c>
      <c r="L2429">
        <v>5.1913586396996196</v>
      </c>
      <c r="M2429">
        <v>4.4113157068760698</v>
      </c>
      <c r="N2429">
        <v>4.6704332416218497</v>
      </c>
      <c r="O2429">
        <v>5.2900109819477699</v>
      </c>
      <c r="P2429">
        <v>5.4229483876157598</v>
      </c>
      <c r="Q2429">
        <v>5.09416193408443</v>
      </c>
    </row>
    <row r="2430" spans="1:17">
      <c r="A2430" t="s">
        <v>5568</v>
      </c>
      <c r="B2430" s="16" t="e">
        <v>#N/A</v>
      </c>
      <c r="C2430">
        <v>6.5812385223602199</v>
      </c>
      <c r="D2430">
        <v>6.5053514820953504</v>
      </c>
      <c r="E2430">
        <v>6.6219183496940897</v>
      </c>
      <c r="F2430">
        <v>6.3553236597965803</v>
      </c>
      <c r="G2430">
        <v>6.4197063712653204</v>
      </c>
      <c r="H2430">
        <v>5.8348120214029704</v>
      </c>
      <c r="I2430">
        <v>6.9163248006173097</v>
      </c>
      <c r="J2430">
        <v>6.5634187552084402</v>
      </c>
      <c r="K2430">
        <v>6.3434929552864503</v>
      </c>
      <c r="L2430">
        <v>6.2250380488551196</v>
      </c>
      <c r="M2430">
        <v>6.2199377007149002</v>
      </c>
      <c r="N2430">
        <v>6.0003540804802604</v>
      </c>
      <c r="O2430">
        <v>6.2600424788480797</v>
      </c>
      <c r="P2430">
        <v>6.3019488648261204</v>
      </c>
      <c r="Q2430">
        <v>6.2843132996066204</v>
      </c>
    </row>
    <row r="2431" spans="1:17">
      <c r="A2431" t="s">
        <v>5569</v>
      </c>
      <c r="B2431" s="16" t="e">
        <v>#N/A</v>
      </c>
      <c r="C2431">
        <v>3.7779852140208301</v>
      </c>
      <c r="D2431">
        <v>3.7545556144430101</v>
      </c>
      <c r="E2431">
        <v>4.96044362242744</v>
      </c>
      <c r="F2431">
        <v>4.6121840845566204</v>
      </c>
      <c r="G2431">
        <v>4.88571169002517</v>
      </c>
      <c r="H2431">
        <v>3.50653555504317</v>
      </c>
      <c r="I2431">
        <v>3.3100125595866299</v>
      </c>
      <c r="J2431">
        <v>4.1999986398891203</v>
      </c>
      <c r="K2431">
        <v>4.3302743077434496</v>
      </c>
      <c r="L2431">
        <v>4.0420260041176004</v>
      </c>
      <c r="M2431">
        <v>4.6180354178513197</v>
      </c>
      <c r="N2431">
        <v>4.8593448344507699</v>
      </c>
      <c r="O2431">
        <v>4.4030955001336496</v>
      </c>
      <c r="P2431">
        <v>3.6194497939779602</v>
      </c>
      <c r="Q2431">
        <v>6.2843132996066204</v>
      </c>
    </row>
    <row r="2432" spans="1:17">
      <c r="A2432" t="s">
        <v>5570</v>
      </c>
      <c r="B2432" s="16" t="e">
        <v>#N/A</v>
      </c>
      <c r="C2432">
        <v>3.5040133865677898</v>
      </c>
      <c r="D2432">
        <v>3.2942621936663499</v>
      </c>
      <c r="E2432">
        <v>2.8218677180984102</v>
      </c>
      <c r="F2432">
        <v>2.8218677180984102</v>
      </c>
      <c r="G2432">
        <v>3.33407035458014</v>
      </c>
      <c r="H2432">
        <v>2.8218677180984102</v>
      </c>
      <c r="I2432">
        <v>3.7848446501428201</v>
      </c>
      <c r="J2432">
        <v>3.2517770676889399</v>
      </c>
      <c r="K2432">
        <v>4.0709644767565303</v>
      </c>
      <c r="L2432">
        <v>3.29479214013883</v>
      </c>
      <c r="M2432">
        <v>3.23818724324593</v>
      </c>
      <c r="N2432">
        <v>3.5144020463037902</v>
      </c>
      <c r="O2432">
        <v>3.24931794675887</v>
      </c>
      <c r="P2432">
        <v>3.3893867502571098</v>
      </c>
      <c r="Q2432">
        <v>2.8218677180984102</v>
      </c>
    </row>
    <row r="2433" spans="1:17">
      <c r="A2433" t="s">
        <v>5571</v>
      </c>
      <c r="B2433" s="16" t="e">
        <v>#N/A</v>
      </c>
      <c r="C2433">
        <v>3.98283533271713</v>
      </c>
      <c r="D2433">
        <v>3.6330127529723502</v>
      </c>
      <c r="E2433">
        <v>4.2015349465393896</v>
      </c>
      <c r="F2433">
        <v>3.8353454241230298</v>
      </c>
      <c r="G2433">
        <v>3.70007344211845</v>
      </c>
      <c r="H2433">
        <v>2.8218677180984102</v>
      </c>
      <c r="I2433">
        <v>3.3100125595866299</v>
      </c>
      <c r="J2433">
        <v>3.5611359966351301</v>
      </c>
      <c r="K2433">
        <v>3.91162951239331</v>
      </c>
      <c r="L2433">
        <v>3.7555759297476698</v>
      </c>
      <c r="M2433">
        <v>3.23818724324593</v>
      </c>
      <c r="N2433">
        <v>3.31389066967124</v>
      </c>
      <c r="O2433">
        <v>3.24931794675887</v>
      </c>
      <c r="P2433">
        <v>3.3893867502571098</v>
      </c>
      <c r="Q2433">
        <v>2.8218677180984102</v>
      </c>
    </row>
    <row r="2434" spans="1:17">
      <c r="A2434" t="s">
        <v>5572</v>
      </c>
      <c r="B2434" s="16" t="e">
        <v>#N/A</v>
      </c>
      <c r="C2434">
        <v>5.1403854814574004</v>
      </c>
      <c r="D2434">
        <v>4.32650596693877</v>
      </c>
      <c r="E2434">
        <v>5.54791781288802</v>
      </c>
      <c r="F2434">
        <v>4.7023883921396203</v>
      </c>
      <c r="G2434">
        <v>4.6840610634984499</v>
      </c>
      <c r="H2434">
        <v>2.8218677180984102</v>
      </c>
      <c r="I2434">
        <v>4.4354937019020104</v>
      </c>
      <c r="J2434">
        <v>4.0764652066995799</v>
      </c>
      <c r="K2434">
        <v>5.8680151328658399</v>
      </c>
      <c r="L2434">
        <v>5.4993619211439997</v>
      </c>
      <c r="M2434">
        <v>5.0068521030490203</v>
      </c>
      <c r="N2434">
        <v>4.4472252118161997</v>
      </c>
      <c r="O2434">
        <v>4.6215116313316003</v>
      </c>
      <c r="P2434">
        <v>4.86023234540618</v>
      </c>
      <c r="Q2434">
        <v>7.8374797051227896</v>
      </c>
    </row>
    <row r="2435" spans="1:17">
      <c r="A2435" t="s">
        <v>5573</v>
      </c>
      <c r="B2435" s="16" t="e">
        <v>#N/A</v>
      </c>
      <c r="C2435">
        <v>7.9927004701554596</v>
      </c>
      <c r="D2435">
        <v>7.9089550682826602</v>
      </c>
      <c r="E2435">
        <v>7.3556947774122898</v>
      </c>
      <c r="F2435">
        <v>9.6134117374942907</v>
      </c>
      <c r="G2435">
        <v>5.7479431304763704</v>
      </c>
      <c r="H2435">
        <v>4.6515204620337798</v>
      </c>
      <c r="I2435">
        <v>5.3167384601450198</v>
      </c>
      <c r="J2435">
        <v>5.2774779789829704</v>
      </c>
      <c r="K2435">
        <v>8.5986355361842808</v>
      </c>
      <c r="L2435">
        <v>9.1071115916220897</v>
      </c>
      <c r="M2435">
        <v>4.5794486673888004</v>
      </c>
      <c r="N2435">
        <v>4.7684260524010602</v>
      </c>
      <c r="O2435">
        <v>5.0843574666703004</v>
      </c>
      <c r="P2435">
        <v>8.1573921489223995</v>
      </c>
      <c r="Q2435">
        <v>6.6375058506955904</v>
      </c>
    </row>
    <row r="2436" spans="1:17">
      <c r="A2436" t="s">
        <v>5574</v>
      </c>
      <c r="B2436" s="16" t="e">
        <v>#N/A</v>
      </c>
      <c r="C2436">
        <v>2.8218677180984102</v>
      </c>
      <c r="D2436">
        <v>2.8218677180984102</v>
      </c>
      <c r="E2436">
        <v>3.4028894668404299</v>
      </c>
      <c r="F2436">
        <v>3.4706286095040801</v>
      </c>
      <c r="G2436">
        <v>3.33407035458014</v>
      </c>
      <c r="H2436">
        <v>2.8218677180984102</v>
      </c>
      <c r="I2436">
        <v>3.5089935751222501</v>
      </c>
      <c r="J2436">
        <v>3.5611359966351301</v>
      </c>
      <c r="K2436">
        <v>3.27554212654834</v>
      </c>
      <c r="L2436">
        <v>3.4877558895723499</v>
      </c>
      <c r="M2436">
        <v>2.8218677180984102</v>
      </c>
      <c r="N2436">
        <v>3.5144020463037902</v>
      </c>
      <c r="O2436">
        <v>2.8218677180984102</v>
      </c>
      <c r="P2436">
        <v>3.9363215208704698</v>
      </c>
      <c r="Q2436">
        <v>2.8218677180984102</v>
      </c>
    </row>
    <row r="2437" spans="1:17">
      <c r="A2437" t="s">
        <v>5575</v>
      </c>
      <c r="B2437" s="16" t="e">
        <v>#N/A</v>
      </c>
      <c r="C2437">
        <v>5.4183879182099801</v>
      </c>
      <c r="D2437">
        <v>5.3929301417275104</v>
      </c>
      <c r="E2437">
        <v>5.8141048855267101</v>
      </c>
      <c r="F2437">
        <v>4.0892058755412499</v>
      </c>
      <c r="G2437">
        <v>4.88571169002517</v>
      </c>
      <c r="H2437">
        <v>3.9869852489372102</v>
      </c>
      <c r="I2437">
        <v>4.7071247246580201</v>
      </c>
      <c r="J2437">
        <v>4.5477957058863296</v>
      </c>
      <c r="K2437">
        <v>5.4119964088208299</v>
      </c>
      <c r="L2437">
        <v>4.6061367415952201</v>
      </c>
      <c r="M2437">
        <v>5.0616059647101501</v>
      </c>
      <c r="N2437">
        <v>4.3841781814921204</v>
      </c>
      <c r="O2437">
        <v>4.8737348553695998</v>
      </c>
      <c r="P2437">
        <v>3.6194497939779602</v>
      </c>
      <c r="Q2437">
        <v>7.5369478347710803</v>
      </c>
    </row>
    <row r="2438" spans="1:17">
      <c r="A2438" t="s">
        <v>5576</v>
      </c>
      <c r="B2438" s="16" t="e">
        <v>#N/A</v>
      </c>
      <c r="C2438">
        <v>3.3064422771203601</v>
      </c>
      <c r="D2438">
        <v>3.2942621936663499</v>
      </c>
      <c r="E2438">
        <v>2.8218677180984102</v>
      </c>
      <c r="F2438">
        <v>3.2825265482838799</v>
      </c>
      <c r="G2438">
        <v>2.8218677180984102</v>
      </c>
      <c r="H2438">
        <v>3.30825032505737</v>
      </c>
      <c r="I2438">
        <v>3.6595800418069002</v>
      </c>
      <c r="J2438">
        <v>3.5611359966351301</v>
      </c>
      <c r="K2438">
        <v>3.4608708703561399</v>
      </c>
      <c r="L2438">
        <v>2.8218677180984102</v>
      </c>
      <c r="M2438">
        <v>2.8218677180984102</v>
      </c>
      <c r="N2438">
        <v>2.8218677180984102</v>
      </c>
      <c r="O2438">
        <v>2.8218677180984102</v>
      </c>
      <c r="P2438">
        <v>3.6194497939779602</v>
      </c>
      <c r="Q2438">
        <v>2.8218677180984102</v>
      </c>
    </row>
    <row r="2439" spans="1:17">
      <c r="A2439" t="s">
        <v>5577</v>
      </c>
      <c r="B2439" s="16" t="e">
        <v>#N/A</v>
      </c>
      <c r="C2439">
        <v>3.6535616636188299</v>
      </c>
      <c r="D2439">
        <v>3.4870161193063098</v>
      </c>
      <c r="E2439">
        <v>3.9618875914207199</v>
      </c>
      <c r="F2439">
        <v>4.0892058755412499</v>
      </c>
      <c r="G2439">
        <v>3.9446609719593901</v>
      </c>
      <c r="H2439">
        <v>3.9869852489372102</v>
      </c>
      <c r="I2439">
        <v>3.8937805799913501</v>
      </c>
      <c r="J2439">
        <v>3.8565114723405598</v>
      </c>
      <c r="K2439">
        <v>3.7184612093777498</v>
      </c>
      <c r="L2439">
        <v>3.29479214013883</v>
      </c>
      <c r="M2439">
        <v>4.1590575299716699</v>
      </c>
      <c r="N2439">
        <v>4.2465073090516299</v>
      </c>
      <c r="O2439">
        <v>4.4501242258791596</v>
      </c>
      <c r="P2439">
        <v>3.7927642367557501</v>
      </c>
      <c r="Q2439">
        <v>2.8218677180984102</v>
      </c>
    </row>
    <row r="2440" spans="1:17">
      <c r="A2440" t="s">
        <v>5578</v>
      </c>
      <c r="B2440" s="16" t="e">
        <v>#N/A</v>
      </c>
      <c r="C2440">
        <v>3.3064422771203601</v>
      </c>
      <c r="D2440">
        <v>2.8218677180984102</v>
      </c>
      <c r="E2440">
        <v>2.8218677180984102</v>
      </c>
      <c r="F2440">
        <v>3.2825265482838799</v>
      </c>
      <c r="G2440">
        <v>3.8309652426265099</v>
      </c>
      <c r="H2440">
        <v>3.30825032505737</v>
      </c>
      <c r="I2440">
        <v>3.3100125595866299</v>
      </c>
      <c r="J2440">
        <v>3.4276433730071201</v>
      </c>
      <c r="K2440">
        <v>2.8218677180984102</v>
      </c>
      <c r="L2440">
        <v>3.29479214013883</v>
      </c>
      <c r="M2440">
        <v>3.4086250003018401</v>
      </c>
      <c r="N2440">
        <v>2.8218677180984102</v>
      </c>
      <c r="O2440">
        <v>3.24931794675887</v>
      </c>
      <c r="P2440">
        <v>2.8218677180984102</v>
      </c>
      <c r="Q2440">
        <v>2.8218677180984102</v>
      </c>
    </row>
    <row r="2441" spans="1:17">
      <c r="A2441" t="s">
        <v>5579</v>
      </c>
      <c r="B2441" s="16" t="e">
        <v>#N/A</v>
      </c>
      <c r="C2441">
        <v>3.3064422771203601</v>
      </c>
      <c r="D2441">
        <v>2.8218677180984102</v>
      </c>
      <c r="E2441">
        <v>2.8218677180984102</v>
      </c>
      <c r="F2441">
        <v>2.8218677180984102</v>
      </c>
      <c r="G2441">
        <v>2.8218677180984102</v>
      </c>
      <c r="H2441">
        <v>3.8900437060628099</v>
      </c>
      <c r="I2441">
        <v>3.3100125595866299</v>
      </c>
      <c r="J2441">
        <v>3.8565114723405598</v>
      </c>
      <c r="K2441">
        <v>2.8218677180984102</v>
      </c>
      <c r="L2441">
        <v>2.8218677180984102</v>
      </c>
      <c r="M2441">
        <v>3.82485868955618</v>
      </c>
      <c r="N2441">
        <v>3.5144020463037902</v>
      </c>
      <c r="O2441">
        <v>3.5569664057961599</v>
      </c>
      <c r="P2441">
        <v>2.8218677180984102</v>
      </c>
      <c r="Q2441">
        <v>2.8218677180984102</v>
      </c>
    </row>
    <row r="2442" spans="1:17">
      <c r="A2442" t="s">
        <v>5580</v>
      </c>
      <c r="B2442" s="16" t="e">
        <v>#N/A</v>
      </c>
      <c r="C2442">
        <v>3.5040133865677898</v>
      </c>
      <c r="D2442">
        <v>3.2942621936663499</v>
      </c>
      <c r="E2442">
        <v>3.4028894668404299</v>
      </c>
      <c r="F2442">
        <v>3.2825265482838799</v>
      </c>
      <c r="G2442">
        <v>3.33407035458014</v>
      </c>
      <c r="H2442">
        <v>3.30825032505737</v>
      </c>
      <c r="I2442">
        <v>3.3100125595866299</v>
      </c>
      <c r="J2442">
        <v>3.5611359966351301</v>
      </c>
      <c r="K2442">
        <v>2.8218677180984102</v>
      </c>
      <c r="L2442">
        <v>2.8218677180984102</v>
      </c>
      <c r="M2442">
        <v>3.23818724324593</v>
      </c>
      <c r="N2442">
        <v>2.8218677180984102</v>
      </c>
      <c r="O2442">
        <v>2.8218677180984102</v>
      </c>
      <c r="P2442">
        <v>2.8218677180984102</v>
      </c>
      <c r="Q2442">
        <v>2.8218677180984102</v>
      </c>
    </row>
    <row r="2443" spans="1:17">
      <c r="A2443" t="s">
        <v>5581</v>
      </c>
      <c r="B2443" s="16" t="e">
        <v>#N/A</v>
      </c>
      <c r="C2443">
        <v>4.2964146619915802</v>
      </c>
      <c r="D2443">
        <v>3.4870161193063098</v>
      </c>
      <c r="E2443">
        <v>2.8218677180984102</v>
      </c>
      <c r="F2443">
        <v>3.6131889974304401</v>
      </c>
      <c r="G2443">
        <v>4.4429501088137897</v>
      </c>
      <c r="H2443">
        <v>2.8218677180984102</v>
      </c>
      <c r="I2443">
        <v>3.8937805799913501</v>
      </c>
      <c r="J2443">
        <v>3.2517770676889399</v>
      </c>
      <c r="K2443">
        <v>3.7184612093777498</v>
      </c>
      <c r="L2443">
        <v>3.29479214013883</v>
      </c>
      <c r="M2443">
        <v>3.90178223458659</v>
      </c>
      <c r="N2443">
        <v>4.5070424063834196</v>
      </c>
      <c r="O2443">
        <v>3.5569664057961599</v>
      </c>
      <c r="P2443">
        <v>3.3893867502571098</v>
      </c>
      <c r="Q2443">
        <v>2.8218677180984102</v>
      </c>
    </row>
    <row r="2444" spans="1:17">
      <c r="A2444" t="s">
        <v>5582</v>
      </c>
      <c r="B2444" s="16" t="e">
        <v>#N/A</v>
      </c>
      <c r="C2444">
        <v>3.7779852140208301</v>
      </c>
      <c r="D2444">
        <v>3.6330127529723502</v>
      </c>
      <c r="E2444">
        <v>2.8218677180984102</v>
      </c>
      <c r="F2444">
        <v>2.8218677180984102</v>
      </c>
      <c r="G2444">
        <v>3.33407035458014</v>
      </c>
      <c r="H2444">
        <v>3.30825032505737</v>
      </c>
      <c r="I2444">
        <v>3.5089935751222501</v>
      </c>
      <c r="J2444">
        <v>3.5611359966351301</v>
      </c>
      <c r="K2444">
        <v>3.91162951239331</v>
      </c>
      <c r="L2444">
        <v>3.4877558895723499</v>
      </c>
      <c r="M2444">
        <v>3.6461416973015899</v>
      </c>
      <c r="N2444">
        <v>2.8218677180984102</v>
      </c>
      <c r="O2444">
        <v>3.7643275486974099</v>
      </c>
      <c r="P2444">
        <v>3.3893867502571098</v>
      </c>
      <c r="Q2444">
        <v>2.8218677180984102</v>
      </c>
    </row>
    <row r="2445" spans="1:17">
      <c r="A2445" t="s">
        <v>5583</v>
      </c>
      <c r="B2445" s="16" t="e">
        <v>#N/A</v>
      </c>
      <c r="C2445">
        <v>3.5040133865677898</v>
      </c>
      <c r="D2445">
        <v>3.6330127529723502</v>
      </c>
      <c r="E2445">
        <v>3.4028894668404299</v>
      </c>
      <c r="F2445">
        <v>2.8218677180984102</v>
      </c>
      <c r="G2445">
        <v>2.8218677180984102</v>
      </c>
      <c r="H2445">
        <v>3.50653555504317</v>
      </c>
      <c r="I2445">
        <v>3.3100125595866299</v>
      </c>
      <c r="J2445">
        <v>3.5611359966351301</v>
      </c>
      <c r="K2445">
        <v>3.27554212654834</v>
      </c>
      <c r="L2445">
        <v>3.4877558895723499</v>
      </c>
      <c r="M2445">
        <v>2.8218677180984102</v>
      </c>
      <c r="N2445">
        <v>2.8218677180984102</v>
      </c>
      <c r="O2445">
        <v>3.24931794675887</v>
      </c>
      <c r="P2445">
        <v>3.3893867502571098</v>
      </c>
      <c r="Q2445">
        <v>2.8218677180984102</v>
      </c>
    </row>
    <row r="2446" spans="1:17">
      <c r="A2446" t="s">
        <v>5584</v>
      </c>
      <c r="B2446" s="16" t="e">
        <v>#N/A</v>
      </c>
      <c r="C2446">
        <v>4.6454443926476303</v>
      </c>
      <c r="D2446">
        <v>4.2618677800425697</v>
      </c>
      <c r="E2446">
        <v>4.5638886729124497</v>
      </c>
      <c r="F2446">
        <v>4.5644600677645304</v>
      </c>
      <c r="G2446">
        <v>4.8382239915511303</v>
      </c>
      <c r="H2446">
        <v>3.7814594184883799</v>
      </c>
      <c r="I2446">
        <v>4.8453589192974098</v>
      </c>
      <c r="J2446">
        <v>4.2567562628296498</v>
      </c>
      <c r="K2446">
        <v>4.2084442324483602</v>
      </c>
      <c r="L2446">
        <v>4.9123550275731303</v>
      </c>
      <c r="M2446">
        <v>4.4113157068760698</v>
      </c>
      <c r="N2446">
        <v>4.2465073090516299</v>
      </c>
      <c r="O2446">
        <v>4.8066714880220998</v>
      </c>
      <c r="P2446">
        <v>3.7927642367557501</v>
      </c>
      <c r="Q2446">
        <v>5.09416193408443</v>
      </c>
    </row>
    <row r="2447" spans="1:17">
      <c r="A2447" t="s">
        <v>5585</v>
      </c>
      <c r="B2447" s="16" t="e">
        <v>#N/A</v>
      </c>
      <c r="C2447">
        <v>3.5040133865677898</v>
      </c>
      <c r="D2447">
        <v>3.7545556144430101</v>
      </c>
      <c r="E2447">
        <v>3.6381873987360902</v>
      </c>
      <c r="F2447">
        <v>4.3517302712450299</v>
      </c>
      <c r="G2447">
        <v>3.8309652426265099</v>
      </c>
      <c r="H2447">
        <v>2.8218677180984102</v>
      </c>
      <c r="I2447">
        <v>2.8218677180984102</v>
      </c>
      <c r="J2447">
        <v>3.4276433730071201</v>
      </c>
      <c r="K2447">
        <v>4.0709644767565303</v>
      </c>
      <c r="L2447">
        <v>3.9560512465587201</v>
      </c>
      <c r="M2447">
        <v>3.82485868955618</v>
      </c>
      <c r="N2447">
        <v>4.3174573962368399</v>
      </c>
      <c r="O2447">
        <v>4.1926070449996002</v>
      </c>
      <c r="P2447">
        <v>2.8218677180984102</v>
      </c>
      <c r="Q2447">
        <v>2.8218677180984102</v>
      </c>
    </row>
    <row r="2448" spans="1:17">
      <c r="A2448" t="s">
        <v>5586</v>
      </c>
      <c r="B2448" s="16" t="e">
        <v>#N/A</v>
      </c>
      <c r="C2448">
        <v>3.7779852140208301</v>
      </c>
      <c r="D2448">
        <v>3.9548310731697001</v>
      </c>
      <c r="E2448">
        <v>3.8152982058547602</v>
      </c>
      <c r="F2448">
        <v>3.6131889974304401</v>
      </c>
      <c r="G2448">
        <v>2.8218677180984102</v>
      </c>
      <c r="H2448">
        <v>3.65660975244205</v>
      </c>
      <c r="I2448">
        <v>3.6595800418069002</v>
      </c>
      <c r="J2448">
        <v>3.4276433730071201</v>
      </c>
      <c r="K2448">
        <v>3.27554212654834</v>
      </c>
      <c r="L2448">
        <v>2.8218677180984102</v>
      </c>
      <c r="M2448">
        <v>3.9727288000471899</v>
      </c>
      <c r="N2448">
        <v>2.8218677180984102</v>
      </c>
      <c r="O2448">
        <v>3.42420286852819</v>
      </c>
      <c r="P2448">
        <v>3.9363215208704698</v>
      </c>
      <c r="Q2448">
        <v>2.8218677180984102</v>
      </c>
    </row>
    <row r="2449" spans="1:17">
      <c r="A2449" t="s">
        <v>5587</v>
      </c>
      <c r="B2449" s="16" t="e">
        <v>#N/A</v>
      </c>
      <c r="C2449">
        <v>3.3064422771203601</v>
      </c>
      <c r="D2449">
        <v>2.8218677180984102</v>
      </c>
      <c r="E2449">
        <v>2.8218677180984102</v>
      </c>
      <c r="F2449">
        <v>2.8218677180984102</v>
      </c>
      <c r="G2449">
        <v>3.33407035458014</v>
      </c>
      <c r="H2449">
        <v>3.30825032505737</v>
      </c>
      <c r="I2449">
        <v>3.3100125595866299</v>
      </c>
      <c r="J2449">
        <v>3.4276433730071201</v>
      </c>
      <c r="K2449">
        <v>3.27554212654834</v>
      </c>
      <c r="L2449">
        <v>2.8218677180984102</v>
      </c>
      <c r="M2449">
        <v>3.23818724324593</v>
      </c>
      <c r="N2449">
        <v>3.5144020463037902</v>
      </c>
      <c r="O2449">
        <v>3.24931794675887</v>
      </c>
      <c r="P2449">
        <v>3.6194497939779602</v>
      </c>
      <c r="Q2449">
        <v>2.8218677180984102</v>
      </c>
    </row>
    <row r="2450" spans="1:17">
      <c r="A2450" t="s">
        <v>5588</v>
      </c>
      <c r="B2450" s="16" t="e">
        <v>#N/A</v>
      </c>
      <c r="C2450">
        <v>3.7779852140208301</v>
      </c>
      <c r="D2450">
        <v>3.2942621936663499</v>
      </c>
      <c r="E2450">
        <v>3.6381873987360902</v>
      </c>
      <c r="F2450">
        <v>3.7319397910766599</v>
      </c>
      <c r="G2450">
        <v>3.9446609719593901</v>
      </c>
      <c r="H2450">
        <v>3.30825032505737</v>
      </c>
      <c r="I2450">
        <v>4.0793606969786396</v>
      </c>
      <c r="J2450">
        <v>3.4276433730071201</v>
      </c>
      <c r="K2450">
        <v>4.3865415857412602</v>
      </c>
      <c r="L2450">
        <v>4.3280695513255196</v>
      </c>
      <c r="M2450">
        <v>3.82485868955618</v>
      </c>
      <c r="N2450">
        <v>3.5144020463037902</v>
      </c>
      <c r="O2450">
        <v>3.6677309644704801</v>
      </c>
      <c r="P2450">
        <v>4.2713440848041202</v>
      </c>
      <c r="Q2450">
        <v>5.09416193408443</v>
      </c>
    </row>
    <row r="2451" spans="1:17">
      <c r="A2451" t="s">
        <v>5589</v>
      </c>
      <c r="B2451" s="16" t="e">
        <v>#N/A</v>
      </c>
      <c r="C2451">
        <v>5.0699158884914599</v>
      </c>
      <c r="D2451">
        <v>5.0219292506328799</v>
      </c>
      <c r="E2451">
        <v>4.5638886729124497</v>
      </c>
      <c r="F2451">
        <v>5.2586040200005799</v>
      </c>
      <c r="G2451">
        <v>4.7889010218833103</v>
      </c>
      <c r="H2451">
        <v>4.6515204620337798</v>
      </c>
      <c r="I2451">
        <v>4.7071247246580201</v>
      </c>
      <c r="J2451">
        <v>4.8839472618639803</v>
      </c>
      <c r="K2451">
        <v>4.3865415857412602</v>
      </c>
      <c r="L2451">
        <v>4.4473184955329197</v>
      </c>
      <c r="M2451">
        <v>4.6554405993468704</v>
      </c>
      <c r="N2451">
        <v>5.0990232116612804</v>
      </c>
      <c r="O2451">
        <v>4.6608164090738198</v>
      </c>
      <c r="P2451">
        <v>4.4479700090536403</v>
      </c>
      <c r="Q2451">
        <v>2.8218677180984102</v>
      </c>
    </row>
    <row r="2452" spans="1:17">
      <c r="A2452" t="s">
        <v>5590</v>
      </c>
      <c r="B2452" s="16" t="e">
        <v>#N/A</v>
      </c>
      <c r="C2452">
        <v>3.3064422771203601</v>
      </c>
      <c r="D2452">
        <v>3.4870161193063098</v>
      </c>
      <c r="E2452">
        <v>3.6381873987360902</v>
      </c>
      <c r="F2452">
        <v>3.4706286095040801</v>
      </c>
      <c r="G2452">
        <v>3.33407035458014</v>
      </c>
      <c r="H2452">
        <v>3.50653555504317</v>
      </c>
      <c r="I2452">
        <v>2.8218677180984102</v>
      </c>
      <c r="J2452">
        <v>3.5611359966351301</v>
      </c>
      <c r="K2452">
        <v>3.6013796825057902</v>
      </c>
      <c r="L2452">
        <v>2.8218677180984102</v>
      </c>
      <c r="M2452">
        <v>3.5380814202985702</v>
      </c>
      <c r="N2452">
        <v>3.79229116939824</v>
      </c>
      <c r="O2452">
        <v>3.42420286852819</v>
      </c>
      <c r="P2452">
        <v>3.3893867502571098</v>
      </c>
      <c r="Q2452">
        <v>2.8218677180984102</v>
      </c>
    </row>
    <row r="2453" spans="1:17">
      <c r="A2453" t="s">
        <v>5591</v>
      </c>
      <c r="B2453" s="16" t="e">
        <v>#N/A</v>
      </c>
      <c r="C2453">
        <v>7.0280865665637702</v>
      </c>
      <c r="D2453">
        <v>7.22104175143473</v>
      </c>
      <c r="E2453">
        <v>7.0606604978116003</v>
      </c>
      <c r="F2453">
        <v>7.3476613138143803</v>
      </c>
      <c r="G2453">
        <v>7.1280025223572601</v>
      </c>
      <c r="H2453">
        <v>7.5254734303798401</v>
      </c>
      <c r="I2453">
        <v>7.1507408529965604</v>
      </c>
      <c r="J2453">
        <v>7.2867071673945603</v>
      </c>
      <c r="K2453">
        <v>7.0465945306725999</v>
      </c>
      <c r="L2453">
        <v>7.1162623791641204</v>
      </c>
      <c r="M2453">
        <v>7.0219867367997404</v>
      </c>
      <c r="N2453">
        <v>7.1207520294005899</v>
      </c>
      <c r="O2453">
        <v>7.1301899013384098</v>
      </c>
      <c r="P2453">
        <v>7.1533738093482704</v>
      </c>
      <c r="Q2453">
        <v>6.9204191934356096</v>
      </c>
    </row>
    <row r="2454" spans="1:17">
      <c r="A2454" t="s">
        <v>5592</v>
      </c>
      <c r="B2454" s="16" t="e">
        <v>#N/A</v>
      </c>
      <c r="C2454">
        <v>2.8218677180984102</v>
      </c>
      <c r="D2454">
        <v>3.2942621936663499</v>
      </c>
      <c r="E2454">
        <v>2.8218677180984102</v>
      </c>
      <c r="F2454">
        <v>3.2825265482838799</v>
      </c>
      <c r="G2454">
        <v>3.33407035458014</v>
      </c>
      <c r="H2454">
        <v>2.8218677180984102</v>
      </c>
      <c r="I2454">
        <v>3.5089935751222501</v>
      </c>
      <c r="J2454">
        <v>3.4276433730071201</v>
      </c>
      <c r="K2454">
        <v>3.27554212654834</v>
      </c>
      <c r="L2454">
        <v>3.4877558895723499</v>
      </c>
      <c r="M2454">
        <v>3.5380814202985702</v>
      </c>
      <c r="N2454">
        <v>3.6661147186140499</v>
      </c>
      <c r="O2454">
        <v>3.42420286852819</v>
      </c>
      <c r="P2454">
        <v>4.0606668341819496</v>
      </c>
      <c r="Q2454">
        <v>2.8218677180984102</v>
      </c>
    </row>
    <row r="2455" spans="1:17">
      <c r="A2455" t="s">
        <v>5593</v>
      </c>
      <c r="B2455" s="16" t="e">
        <v>#N/A</v>
      </c>
      <c r="C2455">
        <v>4.1513583524311999</v>
      </c>
      <c r="D2455">
        <v>3.6330127529723502</v>
      </c>
      <c r="E2455">
        <v>3.8152982058547602</v>
      </c>
      <c r="F2455">
        <v>3.6131889974304401</v>
      </c>
      <c r="G2455">
        <v>3.70007344211845</v>
      </c>
      <c r="H2455">
        <v>3.65660975244205</v>
      </c>
      <c r="I2455">
        <v>3.6595800418069002</v>
      </c>
      <c r="J2455">
        <v>3.6724961835054399</v>
      </c>
      <c r="K2455">
        <v>4.2084442324483602</v>
      </c>
      <c r="L2455">
        <v>3.6339073669181099</v>
      </c>
      <c r="M2455">
        <v>3.9727288000471899</v>
      </c>
      <c r="N2455">
        <v>4.0888472785647796</v>
      </c>
      <c r="O2455">
        <v>3.42420286852819</v>
      </c>
      <c r="P2455">
        <v>3.7927642367557501</v>
      </c>
      <c r="Q2455">
        <v>2.8218677180984102</v>
      </c>
    </row>
    <row r="2456" spans="1:17">
      <c r="A2456" t="s">
        <v>5594</v>
      </c>
      <c r="B2456" s="16" t="e">
        <v>#N/A</v>
      </c>
      <c r="C2456">
        <v>3.7779852140208301</v>
      </c>
      <c r="D2456">
        <v>3.6330127529723502</v>
      </c>
      <c r="E2456">
        <v>3.8152982058547602</v>
      </c>
      <c r="F2456">
        <v>3.2825265482838799</v>
      </c>
      <c r="G2456">
        <v>4.3009286659846602</v>
      </c>
      <c r="H2456">
        <v>4.3015284866045098</v>
      </c>
      <c r="I2456">
        <v>3.7848446501428201</v>
      </c>
      <c r="J2456">
        <v>3.5611359966351301</v>
      </c>
      <c r="K2456">
        <v>3.6013796825057902</v>
      </c>
      <c r="L2456">
        <v>4.1211419556762898</v>
      </c>
      <c r="M2456">
        <v>4.4113157068760698</v>
      </c>
      <c r="N2456">
        <v>4.3841781814921204</v>
      </c>
      <c r="O2456">
        <v>4.3028205748149997</v>
      </c>
      <c r="P2456">
        <v>4.1712528320562896</v>
      </c>
      <c r="Q2456">
        <v>2.8218677180984102</v>
      </c>
    </row>
    <row r="2457" spans="1:17">
      <c r="A2457" t="s">
        <v>5595</v>
      </c>
      <c r="B2457" s="16" t="e">
        <v>#N/A</v>
      </c>
      <c r="C2457">
        <v>3.7779852140208301</v>
      </c>
      <c r="D2457">
        <v>3.7545556144430101</v>
      </c>
      <c r="E2457">
        <v>4.0887687455453801</v>
      </c>
      <c r="F2457">
        <v>3.6131889974304401</v>
      </c>
      <c r="G2457">
        <v>4.1380367534927496</v>
      </c>
      <c r="H2457">
        <v>2.8218677180984102</v>
      </c>
      <c r="I2457">
        <v>4.0793606969786396</v>
      </c>
      <c r="J2457">
        <v>3.4276433730071201</v>
      </c>
      <c r="K2457">
        <v>3.6013796825057902</v>
      </c>
      <c r="L2457">
        <v>3.8614614459532302</v>
      </c>
      <c r="M2457">
        <v>3.4086250003018401</v>
      </c>
      <c r="N2457">
        <v>3.6661147186140499</v>
      </c>
      <c r="O2457">
        <v>3.6677309644704801</v>
      </c>
      <c r="P2457">
        <v>3.9363215208704698</v>
      </c>
      <c r="Q2457">
        <v>2.8218677180984102</v>
      </c>
    </row>
    <row r="2458" spans="1:17">
      <c r="A2458" t="s">
        <v>5596</v>
      </c>
      <c r="B2458" s="16" t="e">
        <v>#N/A</v>
      </c>
      <c r="C2458">
        <v>5.9835742193669397</v>
      </c>
      <c r="D2458">
        <v>6.1768758760752398</v>
      </c>
      <c r="E2458">
        <v>6.0115232870691901</v>
      </c>
      <c r="F2458">
        <v>5.6503505682580704</v>
      </c>
      <c r="G2458">
        <v>6.0559046863048698</v>
      </c>
      <c r="H2458">
        <v>4.8818202206169596</v>
      </c>
      <c r="I2458">
        <v>5.8637325437795704</v>
      </c>
      <c r="J2458">
        <v>5.2774779789829704</v>
      </c>
      <c r="K2458">
        <v>6.3930996477940596</v>
      </c>
      <c r="L2458">
        <v>6.1325703953714701</v>
      </c>
      <c r="M2458">
        <v>5.72577556549476</v>
      </c>
      <c r="N2458">
        <v>6.1781245315310702</v>
      </c>
      <c r="O2458">
        <v>5.4042348522540298</v>
      </c>
      <c r="P2458">
        <v>5.4229483876157598</v>
      </c>
      <c r="Q2458">
        <v>6.6375058506955904</v>
      </c>
    </row>
    <row r="2459" spans="1:17">
      <c r="A2459" t="s">
        <v>5597</v>
      </c>
      <c r="B2459" s="16" t="e">
        <v>#N/A</v>
      </c>
      <c r="C2459">
        <v>5.7625387775367001</v>
      </c>
      <c r="D2459">
        <v>5.7271715246175301</v>
      </c>
      <c r="E2459">
        <v>6.0631867916998399</v>
      </c>
      <c r="F2459">
        <v>6.2057286057546701</v>
      </c>
      <c r="G2459">
        <v>6.1327887893196404</v>
      </c>
      <c r="H2459">
        <v>5.5593717733825097</v>
      </c>
      <c r="I2459">
        <v>5.9042422523301203</v>
      </c>
      <c r="J2459">
        <v>6.09679702477088</v>
      </c>
      <c r="K2459">
        <v>5.8680151328658399</v>
      </c>
      <c r="L2459">
        <v>6.1795591598913804</v>
      </c>
      <c r="M2459">
        <v>6.2542577506046202</v>
      </c>
      <c r="N2459">
        <v>6.2434134649689499</v>
      </c>
      <c r="O2459">
        <v>5.7679589310462198</v>
      </c>
      <c r="P2459">
        <v>5.3440870543648904</v>
      </c>
      <c r="Q2459">
        <v>7.8374797051227896</v>
      </c>
    </row>
    <row r="2460" spans="1:17">
      <c r="A2460" t="s">
        <v>5598</v>
      </c>
      <c r="B2460" s="16" t="e">
        <v>#N/A</v>
      </c>
      <c r="C2460">
        <v>3.3064422771203601</v>
      </c>
      <c r="D2460">
        <v>3.8603343823973102</v>
      </c>
      <c r="E2460">
        <v>3.6381873987360902</v>
      </c>
      <c r="F2460">
        <v>3.7319397910766599</v>
      </c>
      <c r="G2460">
        <v>3.33407035458014</v>
      </c>
      <c r="H2460">
        <v>3.65660975244205</v>
      </c>
      <c r="I2460">
        <v>3.8937805799913501</v>
      </c>
      <c r="J2460">
        <v>3.7696016503418699</v>
      </c>
      <c r="K2460">
        <v>4.3302743077434496</v>
      </c>
      <c r="L2460">
        <v>4.1946255460110002</v>
      </c>
      <c r="M2460">
        <v>3.5380814202985702</v>
      </c>
      <c r="N2460">
        <v>3.99991931403749</v>
      </c>
      <c r="O2460">
        <v>3.7643275486974099</v>
      </c>
      <c r="P2460">
        <v>3.6194497939779602</v>
      </c>
      <c r="Q2460">
        <v>2.8218677180984102</v>
      </c>
    </row>
    <row r="2461" spans="1:17">
      <c r="A2461" t="s">
        <v>5599</v>
      </c>
      <c r="B2461" s="16" t="e">
        <v>#N/A</v>
      </c>
      <c r="C2461">
        <v>3.98283533271713</v>
      </c>
      <c r="D2461">
        <v>4.1197647330598102</v>
      </c>
      <c r="E2461">
        <v>3.6381873987360902</v>
      </c>
      <c r="F2461">
        <v>4.3517302712450299</v>
      </c>
      <c r="G2461">
        <v>4.8382239915511303</v>
      </c>
      <c r="H2461">
        <v>3.30825032505737</v>
      </c>
      <c r="I2461">
        <v>4.9700790693176398</v>
      </c>
      <c r="J2461">
        <v>3.8565114723405598</v>
      </c>
      <c r="K2461">
        <v>4.9119590476093702</v>
      </c>
      <c r="L2461">
        <v>4.3280695513255196</v>
      </c>
      <c r="M2461">
        <v>3.5380814202985702</v>
      </c>
      <c r="N2461">
        <v>3.9019995236038798</v>
      </c>
      <c r="O2461">
        <v>4.5388813471664999</v>
      </c>
      <c r="P2461">
        <v>4.2713440848041202</v>
      </c>
      <c r="Q2461">
        <v>2.8218677180984102</v>
      </c>
    </row>
    <row r="2462" spans="1:17">
      <c r="A2462" t="s">
        <v>5600</v>
      </c>
      <c r="B2462" s="16" t="e">
        <v>#N/A</v>
      </c>
      <c r="C2462">
        <v>4.2964146619915802</v>
      </c>
      <c r="D2462">
        <v>4.1197647330598102</v>
      </c>
      <c r="E2462">
        <v>4.2015349465393896</v>
      </c>
      <c r="F2462">
        <v>4.0892058755412499</v>
      </c>
      <c r="G2462">
        <v>3.70007344211845</v>
      </c>
      <c r="H2462">
        <v>4.6515204620337798</v>
      </c>
      <c r="I2462">
        <v>4.0793606969786396</v>
      </c>
      <c r="J2462">
        <v>3.5611359966351301</v>
      </c>
      <c r="K2462">
        <v>3.8204461843508501</v>
      </c>
      <c r="L2462">
        <v>4.1211419556762898</v>
      </c>
      <c r="M2462">
        <v>3.90178223458659</v>
      </c>
      <c r="N2462">
        <v>3.5144020463037902</v>
      </c>
      <c r="O2462">
        <v>3.5569664057961599</v>
      </c>
      <c r="P2462">
        <v>4.0606668341819496</v>
      </c>
      <c r="Q2462">
        <v>2.8218677180984102</v>
      </c>
    </row>
    <row r="2463" spans="1:17">
      <c r="A2463" t="s">
        <v>5601</v>
      </c>
      <c r="B2463" s="16" t="e">
        <v>#N/A</v>
      </c>
      <c r="C2463">
        <v>4.2263167103073602</v>
      </c>
      <c r="D2463">
        <v>4.60434225742737</v>
      </c>
      <c r="E2463">
        <v>4.7104489803388701</v>
      </c>
      <c r="F2463">
        <v>4.7864910140196502</v>
      </c>
      <c r="G2463">
        <v>4.975741795846</v>
      </c>
      <c r="H2463">
        <v>4.5998748125578501</v>
      </c>
      <c r="I2463">
        <v>4.6056600831029897</v>
      </c>
      <c r="J2463">
        <v>4.3107162608919598</v>
      </c>
      <c r="K2463">
        <v>4.7999439876117602</v>
      </c>
      <c r="L2463">
        <v>4.2633743974944602</v>
      </c>
      <c r="M2463">
        <v>4.69174350335686</v>
      </c>
      <c r="N2463">
        <v>4.6704332416218497</v>
      </c>
      <c r="O2463">
        <v>4.5809011873356402</v>
      </c>
      <c r="P2463">
        <v>4.9722592042386102</v>
      </c>
      <c r="Q2463">
        <v>5.09416193408443</v>
      </c>
    </row>
    <row r="2464" spans="1:17">
      <c r="A2464" t="s">
        <v>5602</v>
      </c>
      <c r="B2464" s="16" t="e">
        <v>#N/A</v>
      </c>
      <c r="C2464">
        <v>4.2263167103073602</v>
      </c>
      <c r="D2464">
        <v>4.32650596693877</v>
      </c>
      <c r="E2464">
        <v>4.3035359899866696</v>
      </c>
      <c r="F2464">
        <v>4.1611154638698196</v>
      </c>
      <c r="G2464">
        <v>4.2225520177193703</v>
      </c>
      <c r="H2464">
        <v>3.8900437060628099</v>
      </c>
      <c r="I2464">
        <v>4.2360017113942803</v>
      </c>
      <c r="J2464">
        <v>4.4586654922886897</v>
      </c>
      <c r="K2464">
        <v>4.1419680287536398</v>
      </c>
      <c r="L2464">
        <v>3.8614614459532302</v>
      </c>
      <c r="M2464">
        <v>4.2669672077812901</v>
      </c>
      <c r="N2464">
        <v>3.79229116939824</v>
      </c>
      <c r="O2464">
        <v>4.1329497517715001</v>
      </c>
      <c r="P2464">
        <v>4.6013142303928598</v>
      </c>
      <c r="Q2464">
        <v>5.09416193408443</v>
      </c>
    </row>
    <row r="2465" spans="1:17">
      <c r="A2465" t="s">
        <v>5603</v>
      </c>
      <c r="B2465" s="16" t="e">
        <v>#N/A</v>
      </c>
      <c r="C2465">
        <v>3.98283533271713</v>
      </c>
      <c r="D2465">
        <v>3.7545556144430101</v>
      </c>
      <c r="E2465">
        <v>4.5638886729124497</v>
      </c>
      <c r="F2465">
        <v>3.7319397910766599</v>
      </c>
      <c r="G2465">
        <v>5.0185235057095401</v>
      </c>
      <c r="H2465">
        <v>3.7814594184883799</v>
      </c>
      <c r="I2465">
        <v>3.8937805799913501</v>
      </c>
      <c r="J2465">
        <v>3.8565114723405598</v>
      </c>
      <c r="K2465">
        <v>4.0709644767565303</v>
      </c>
      <c r="L2465">
        <v>3.4877558895723499</v>
      </c>
      <c r="M2465">
        <v>4.2669672077812901</v>
      </c>
      <c r="N2465">
        <v>3.79229116939824</v>
      </c>
      <c r="O2465">
        <v>3.8507909364900099</v>
      </c>
      <c r="P2465">
        <v>3.7927642367557501</v>
      </c>
      <c r="Q2465">
        <v>5.81282804418474</v>
      </c>
    </row>
    <row r="2466" spans="1:17">
      <c r="A2466" t="s">
        <v>5604</v>
      </c>
      <c r="B2466" s="16" t="e">
        <v>#N/A</v>
      </c>
      <c r="C2466">
        <v>3.8862082974622001</v>
      </c>
      <c r="D2466">
        <v>3.6330127529723502</v>
      </c>
      <c r="E2466">
        <v>4.0887687455453801</v>
      </c>
      <c r="F2466">
        <v>4.0118215330109104</v>
      </c>
      <c r="G2466">
        <v>4.37414671474383</v>
      </c>
      <c r="H2466">
        <v>3.7814594184883799</v>
      </c>
      <c r="I2466">
        <v>4.7071247246580201</v>
      </c>
      <c r="J2466">
        <v>4.5477957058863296</v>
      </c>
      <c r="K2466">
        <v>3.8204461843508501</v>
      </c>
      <c r="L2466">
        <v>4.5026429490879796</v>
      </c>
      <c r="M2466">
        <v>4.4983624523483101</v>
      </c>
      <c r="N2466">
        <v>4.3841781814921204</v>
      </c>
      <c r="O2466">
        <v>4.1926070449996002</v>
      </c>
      <c r="P2466">
        <v>4.5271021320563003</v>
      </c>
      <c r="Q2466">
        <v>2.8218677180984102</v>
      </c>
    </row>
    <row r="2467" spans="1:17">
      <c r="A2467" t="s">
        <v>5605</v>
      </c>
      <c r="B2467" s="16" t="e">
        <v>#N/A</v>
      </c>
      <c r="C2467">
        <v>2.8218677180984102</v>
      </c>
      <c r="D2467">
        <v>3.2942621936663499</v>
      </c>
      <c r="E2467">
        <v>2.8218677180984102</v>
      </c>
      <c r="F2467">
        <v>2.8218677180984102</v>
      </c>
      <c r="G2467">
        <v>2.8218677180984102</v>
      </c>
      <c r="H2467">
        <v>3.30825032505737</v>
      </c>
      <c r="I2467">
        <v>3.3100125595866299</v>
      </c>
      <c r="J2467">
        <v>2.8218677180984102</v>
      </c>
      <c r="K2467">
        <v>3.6013796825057902</v>
      </c>
      <c r="L2467">
        <v>3.4877558895723499</v>
      </c>
      <c r="M2467">
        <v>2.8218677180984102</v>
      </c>
      <c r="N2467">
        <v>2.8218677180984102</v>
      </c>
      <c r="O2467">
        <v>3.5569664057961599</v>
      </c>
      <c r="P2467">
        <v>3.6194497939779602</v>
      </c>
      <c r="Q2467">
        <v>2.8218677180984102</v>
      </c>
    </row>
    <row r="2468" spans="1:17">
      <c r="A2468" t="s">
        <v>5606</v>
      </c>
      <c r="B2468" s="16" t="e">
        <v>#N/A</v>
      </c>
      <c r="C2468">
        <v>3.5040133865677898</v>
      </c>
      <c r="D2468">
        <v>2.8218677180984102</v>
      </c>
      <c r="E2468">
        <v>3.8152982058547602</v>
      </c>
      <c r="F2468">
        <v>3.4706286095040801</v>
      </c>
      <c r="G2468">
        <v>3.8309652426265099</v>
      </c>
      <c r="H2468">
        <v>3.30825032505737</v>
      </c>
      <c r="I2468">
        <v>3.6595800418069002</v>
      </c>
      <c r="J2468">
        <v>3.2517770676889399</v>
      </c>
      <c r="K2468">
        <v>3.8204461843508501</v>
      </c>
      <c r="L2468">
        <v>4.1211419556762898</v>
      </c>
      <c r="M2468">
        <v>3.7404257728686199</v>
      </c>
      <c r="N2468">
        <v>3.5144020463037902</v>
      </c>
      <c r="O2468">
        <v>3.5569664057961599</v>
      </c>
      <c r="P2468">
        <v>3.6194497939779602</v>
      </c>
      <c r="Q2468">
        <v>2.8218677180984102</v>
      </c>
    </row>
    <row r="2469" spans="1:17">
      <c r="A2469" t="s">
        <v>5607</v>
      </c>
      <c r="B2469" s="16" t="e">
        <v>#N/A</v>
      </c>
      <c r="C2469">
        <v>2.8218677180984102</v>
      </c>
      <c r="D2469">
        <v>2.8218677180984102</v>
      </c>
      <c r="E2469">
        <v>2.8218677180984102</v>
      </c>
      <c r="F2469">
        <v>2.8218677180984102</v>
      </c>
      <c r="G2469">
        <v>2.8218677180984102</v>
      </c>
      <c r="H2469">
        <v>3.50653555504317</v>
      </c>
      <c r="I2469">
        <v>3.7848446501428201</v>
      </c>
      <c r="J2469">
        <v>3.2517770676889399</v>
      </c>
      <c r="K2469">
        <v>2.8218677180984102</v>
      </c>
      <c r="L2469">
        <v>3.29479214013883</v>
      </c>
      <c r="M2469">
        <v>3.23818724324593</v>
      </c>
      <c r="N2469">
        <v>2.8218677180984102</v>
      </c>
      <c r="O2469">
        <v>3.24931794675887</v>
      </c>
      <c r="P2469">
        <v>2.8218677180984102</v>
      </c>
      <c r="Q2469">
        <v>2.8218677180984102</v>
      </c>
    </row>
    <row r="2470" spans="1:17">
      <c r="A2470" t="s">
        <v>5608</v>
      </c>
      <c r="B2470" s="16" t="e">
        <v>#N/A</v>
      </c>
      <c r="C2470">
        <v>2.8218677180984102</v>
      </c>
      <c r="D2470">
        <v>2.8218677180984102</v>
      </c>
      <c r="E2470">
        <v>3.6381873987360902</v>
      </c>
      <c r="F2470">
        <v>3.2825265482838799</v>
      </c>
      <c r="G2470">
        <v>2.8218677180984102</v>
      </c>
      <c r="H2470">
        <v>3.30825032505737</v>
      </c>
      <c r="I2470">
        <v>3.3100125595866299</v>
      </c>
      <c r="J2470">
        <v>3.4276433730071201</v>
      </c>
      <c r="K2470">
        <v>2.8218677180984102</v>
      </c>
      <c r="L2470">
        <v>2.8218677180984102</v>
      </c>
      <c r="M2470">
        <v>3.23818724324593</v>
      </c>
      <c r="N2470">
        <v>3.31389066967124</v>
      </c>
      <c r="O2470">
        <v>3.24931794675887</v>
      </c>
      <c r="P2470">
        <v>2.8218677180984102</v>
      </c>
      <c r="Q2470">
        <v>2.8218677180984102</v>
      </c>
    </row>
    <row r="2471" spans="1:17">
      <c r="A2471" t="s">
        <v>5609</v>
      </c>
      <c r="B2471" s="16" t="e">
        <v>#N/A</v>
      </c>
      <c r="C2471">
        <v>3.6535616636188299</v>
      </c>
      <c r="D2471">
        <v>3.4870161193063098</v>
      </c>
      <c r="E2471">
        <v>3.4028894668404299</v>
      </c>
      <c r="F2471">
        <v>3.6131889974304401</v>
      </c>
      <c r="G2471">
        <v>2.8218677180984102</v>
      </c>
      <c r="H2471">
        <v>2.8218677180984102</v>
      </c>
      <c r="I2471">
        <v>3.3100125595866299</v>
      </c>
      <c r="J2471">
        <v>2.8218677180984102</v>
      </c>
      <c r="K2471">
        <v>3.27554212654834</v>
      </c>
      <c r="L2471">
        <v>2.8218677180984102</v>
      </c>
      <c r="M2471">
        <v>3.23818724324593</v>
      </c>
      <c r="N2471">
        <v>3.31389066967124</v>
      </c>
      <c r="O2471">
        <v>3.42420286852819</v>
      </c>
      <c r="P2471">
        <v>2.8218677180984102</v>
      </c>
      <c r="Q2471">
        <v>2.8218677180984102</v>
      </c>
    </row>
    <row r="2472" spans="1:17">
      <c r="A2472" t="s">
        <v>5610</v>
      </c>
      <c r="B2472" s="16" t="e">
        <v>#N/A</v>
      </c>
      <c r="C2472">
        <v>5.0332205246179997</v>
      </c>
      <c r="D2472">
        <v>5.5461893110012896</v>
      </c>
      <c r="E2472">
        <v>5.1699772735735099</v>
      </c>
      <c r="F2472">
        <v>5.6288788852098</v>
      </c>
      <c r="G2472">
        <v>5.4770951667621199</v>
      </c>
      <c r="H2472">
        <v>5.0769980259574004</v>
      </c>
      <c r="I2472">
        <v>5.43372981984401</v>
      </c>
      <c r="J2472">
        <v>4.7455649477942696</v>
      </c>
      <c r="K2472">
        <v>5.5519879823209104</v>
      </c>
      <c r="L2472">
        <v>5.1913586396996196</v>
      </c>
      <c r="M2472">
        <v>5.0345141375896603</v>
      </c>
      <c r="N2472">
        <v>5.4503318971003596</v>
      </c>
      <c r="O2472">
        <v>5.2414794897208603</v>
      </c>
      <c r="P2472">
        <v>5.4229483876157598</v>
      </c>
      <c r="Q2472">
        <v>5.09416193408443</v>
      </c>
    </row>
    <row r="2473" spans="1:17">
      <c r="A2473" t="s">
        <v>5611</v>
      </c>
      <c r="B2473" s="16" t="e">
        <v>#N/A</v>
      </c>
      <c r="C2473">
        <v>5.2073109135109101</v>
      </c>
      <c r="D2473">
        <v>5.09137122556535</v>
      </c>
      <c r="E2473">
        <v>4.5638886729124497</v>
      </c>
      <c r="F2473">
        <v>4.0118215330109104</v>
      </c>
      <c r="G2473">
        <v>4.975741795846</v>
      </c>
      <c r="H2473">
        <v>4.07504641393726</v>
      </c>
      <c r="I2473">
        <v>4.3728229044696096</v>
      </c>
      <c r="J2473">
        <v>4.3621897727349799</v>
      </c>
      <c r="K2473">
        <v>5.31000747676672</v>
      </c>
      <c r="L2473">
        <v>4.8321653561327897</v>
      </c>
      <c r="M2473">
        <v>4.8589754271137497</v>
      </c>
      <c r="N2473">
        <v>3.79229116939824</v>
      </c>
      <c r="O2473">
        <v>4.6608164090738198</v>
      </c>
      <c r="P2473">
        <v>4.86023234540618</v>
      </c>
      <c r="Q2473">
        <v>2.8218677180984102</v>
      </c>
    </row>
    <row r="2474" spans="1:17">
      <c r="A2474" t="s">
        <v>5612</v>
      </c>
      <c r="B2474" s="16" t="e">
        <v>#N/A</v>
      </c>
      <c r="C2474">
        <v>3.3064422771203601</v>
      </c>
      <c r="D2474">
        <v>3.6330127529723502</v>
      </c>
      <c r="E2474">
        <v>2.8218677180984102</v>
      </c>
      <c r="F2474">
        <v>2.8218677180984102</v>
      </c>
      <c r="G2474">
        <v>3.33407035458014</v>
      </c>
      <c r="H2474">
        <v>2.8218677180984102</v>
      </c>
      <c r="I2474">
        <v>3.3100125595866299</v>
      </c>
      <c r="J2474">
        <v>3.4276433730071201</v>
      </c>
      <c r="K2474">
        <v>3.27554212654834</v>
      </c>
      <c r="L2474">
        <v>2.8218677180984102</v>
      </c>
      <c r="M2474">
        <v>3.6461416973015899</v>
      </c>
      <c r="N2474">
        <v>3.31389066967124</v>
      </c>
      <c r="O2474">
        <v>3.5569664057961599</v>
      </c>
      <c r="P2474">
        <v>3.9363215208704698</v>
      </c>
      <c r="Q2474">
        <v>2.8218677180984102</v>
      </c>
    </row>
    <row r="2475" spans="1:17">
      <c r="A2475" t="s">
        <v>5613</v>
      </c>
      <c r="B2475" s="16" t="e">
        <v>#N/A</v>
      </c>
      <c r="C2475">
        <v>2.8218677180984102</v>
      </c>
      <c r="D2475">
        <v>3.2942621936663499</v>
      </c>
      <c r="E2475">
        <v>3.6381873987360902</v>
      </c>
      <c r="F2475">
        <v>2.8218677180984102</v>
      </c>
      <c r="G2475">
        <v>2.8218677180984102</v>
      </c>
      <c r="H2475">
        <v>3.30825032505737</v>
      </c>
      <c r="I2475">
        <v>2.8218677180984102</v>
      </c>
      <c r="J2475">
        <v>3.6724961835054399</v>
      </c>
      <c r="K2475">
        <v>2.8218677180984102</v>
      </c>
      <c r="L2475">
        <v>2.8218677180984102</v>
      </c>
      <c r="M2475">
        <v>3.23818724324593</v>
      </c>
      <c r="N2475">
        <v>3.31389066967124</v>
      </c>
      <c r="O2475">
        <v>3.5569664057961599</v>
      </c>
      <c r="P2475">
        <v>2.8218677180984102</v>
      </c>
      <c r="Q2475">
        <v>2.8218677180984102</v>
      </c>
    </row>
    <row r="2476" spans="1:17">
      <c r="A2476" t="s">
        <v>5614</v>
      </c>
      <c r="B2476" s="16" t="e">
        <v>#N/A</v>
      </c>
      <c r="C2476">
        <v>2.8218677180984102</v>
      </c>
      <c r="D2476">
        <v>2.8218677180984102</v>
      </c>
      <c r="E2476">
        <v>2.8218677180984102</v>
      </c>
      <c r="F2476">
        <v>3.2825265482838799</v>
      </c>
      <c r="G2476">
        <v>2.8218677180984102</v>
      </c>
      <c r="H2476">
        <v>3.65660975244205</v>
      </c>
      <c r="I2476">
        <v>3.8937805799913501</v>
      </c>
      <c r="J2476">
        <v>3.5611359966351301</v>
      </c>
      <c r="K2476">
        <v>2.8218677180984102</v>
      </c>
      <c r="L2476">
        <v>3.29479214013883</v>
      </c>
      <c r="M2476">
        <v>3.5380814202985702</v>
      </c>
      <c r="N2476">
        <v>3.31389066967124</v>
      </c>
      <c r="O2476">
        <v>2.8218677180984102</v>
      </c>
      <c r="P2476">
        <v>3.7927642367557501</v>
      </c>
      <c r="Q2476">
        <v>2.8218677180984102</v>
      </c>
    </row>
    <row r="2477" spans="1:17">
      <c r="A2477" t="s">
        <v>5615</v>
      </c>
      <c r="B2477" s="16" t="e">
        <v>#N/A</v>
      </c>
      <c r="C2477">
        <v>4.2964146619915802</v>
      </c>
      <c r="D2477">
        <v>4.6529177314580599</v>
      </c>
      <c r="E2477">
        <v>5.12062362366449</v>
      </c>
      <c r="F2477">
        <v>4.4629136307985604</v>
      </c>
      <c r="G2477">
        <v>4.4429501088137897</v>
      </c>
      <c r="H2477">
        <v>4.7946750266686298</v>
      </c>
      <c r="I2477">
        <v>4.8882864984054599</v>
      </c>
      <c r="J2477">
        <v>4.8507352198443803</v>
      </c>
      <c r="K2477">
        <v>5.0476523100685604</v>
      </c>
      <c r="L2477">
        <v>4.7901010708768101</v>
      </c>
      <c r="M2477">
        <v>4.9201667747551001</v>
      </c>
      <c r="N2477">
        <v>4.4472252118161997</v>
      </c>
      <c r="O2477">
        <v>4.1329497517715001</v>
      </c>
      <c r="P2477">
        <v>4.4479700090536403</v>
      </c>
      <c r="Q2477">
        <v>2.8218677180984102</v>
      </c>
    </row>
    <row r="2478" spans="1:17">
      <c r="A2478" t="s">
        <v>5616</v>
      </c>
      <c r="B2478" s="16" t="e">
        <v>#N/A</v>
      </c>
      <c r="C2478">
        <v>3.98283533271713</v>
      </c>
      <c r="D2478">
        <v>4.1197647330598102</v>
      </c>
      <c r="E2478">
        <v>4.3969712788901898</v>
      </c>
      <c r="F2478">
        <v>4.2284225029819602</v>
      </c>
      <c r="G2478">
        <v>4.1380367534927496</v>
      </c>
      <c r="H2478">
        <v>3.50653555504317</v>
      </c>
      <c r="I2478">
        <v>3.8937805799913501</v>
      </c>
      <c r="J2478">
        <v>4.2567562628296498</v>
      </c>
      <c r="K2478">
        <v>3.8204461843508501</v>
      </c>
      <c r="L2478">
        <v>4.2633743974944602</v>
      </c>
      <c r="M2478">
        <v>4.2669672077812901</v>
      </c>
      <c r="N2478">
        <v>3.99991931403749</v>
      </c>
      <c r="O2478">
        <v>4.2491040476565001</v>
      </c>
      <c r="P2478">
        <v>3.9363215208704698</v>
      </c>
      <c r="Q2478">
        <v>2.8218677180984102</v>
      </c>
    </row>
    <row r="2479" spans="1:17">
      <c r="A2479" t="s">
        <v>5617</v>
      </c>
      <c r="B2479" s="16" t="e">
        <v>#N/A</v>
      </c>
      <c r="C2479">
        <v>4.0706176854441196</v>
      </c>
      <c r="D2479">
        <v>2.8218677180984102</v>
      </c>
      <c r="E2479">
        <v>2.8218677180984102</v>
      </c>
      <c r="F2479">
        <v>2.8218677180984102</v>
      </c>
      <c r="G2479">
        <v>2.8218677180984102</v>
      </c>
      <c r="H2479">
        <v>2.8218677180984102</v>
      </c>
      <c r="I2479">
        <v>3.6595800418069002</v>
      </c>
      <c r="J2479">
        <v>3.2517770676889399</v>
      </c>
      <c r="K2479">
        <v>2.8218677180984102</v>
      </c>
      <c r="L2479">
        <v>3.4877558895723499</v>
      </c>
      <c r="M2479">
        <v>3.7404257728686199</v>
      </c>
      <c r="N2479">
        <v>2.8218677180984102</v>
      </c>
      <c r="O2479">
        <v>3.42420286852819</v>
      </c>
      <c r="P2479">
        <v>3.6194497939779602</v>
      </c>
      <c r="Q2479">
        <v>2.8218677180984102</v>
      </c>
    </row>
    <row r="2480" spans="1:17">
      <c r="A2480" t="s">
        <v>5618</v>
      </c>
      <c r="B2480" s="16" t="e">
        <v>#N/A</v>
      </c>
      <c r="C2480">
        <v>8.1318224785534898</v>
      </c>
      <c r="D2480">
        <v>8.1300453564393393</v>
      </c>
      <c r="E2480">
        <v>6.8434447610936902</v>
      </c>
      <c r="F2480">
        <v>5.8669547222798002</v>
      </c>
      <c r="G2480">
        <v>5.5066995363042803</v>
      </c>
      <c r="H2480">
        <v>4.7010860560449901</v>
      </c>
      <c r="I2480">
        <v>7.4088983623328302</v>
      </c>
      <c r="J2480">
        <v>4.70846365273073</v>
      </c>
      <c r="K2480">
        <v>7.34506521812781</v>
      </c>
      <c r="L2480">
        <v>7.4874814079013499</v>
      </c>
      <c r="M2480">
        <v>6.9193851434874203</v>
      </c>
      <c r="N2480">
        <v>6.1947310572146197</v>
      </c>
      <c r="O2480">
        <v>6.5097855003520602</v>
      </c>
      <c r="P2480">
        <v>6.2604887403853304</v>
      </c>
      <c r="Q2480">
        <v>7.3593062614465703</v>
      </c>
    </row>
    <row r="2481" spans="1:17">
      <c r="A2481" t="s">
        <v>5619</v>
      </c>
      <c r="B2481" s="16" t="e">
        <v>#N/A</v>
      </c>
      <c r="C2481">
        <v>3.3064422771203601</v>
      </c>
      <c r="D2481">
        <v>3.4870161193063098</v>
      </c>
      <c r="E2481">
        <v>3.6381873987360902</v>
      </c>
      <c r="F2481">
        <v>3.2825265482838799</v>
      </c>
      <c r="G2481">
        <v>3.33407035458014</v>
      </c>
      <c r="H2481">
        <v>2.8218677180984102</v>
      </c>
      <c r="I2481">
        <v>3.5089935751222501</v>
      </c>
      <c r="J2481">
        <v>3.5611359966351301</v>
      </c>
      <c r="K2481">
        <v>3.7184612093777498</v>
      </c>
      <c r="L2481">
        <v>3.6339073669181099</v>
      </c>
      <c r="M2481">
        <v>3.23818724324593</v>
      </c>
      <c r="N2481">
        <v>3.6661147186140499</v>
      </c>
      <c r="O2481">
        <v>3.6677309644704801</v>
      </c>
      <c r="P2481">
        <v>2.8218677180984102</v>
      </c>
      <c r="Q2481">
        <v>6.6375058506955904</v>
      </c>
    </row>
    <row r="2482" spans="1:17">
      <c r="A2482" t="s">
        <v>5620</v>
      </c>
      <c r="B2482" s="16" t="e">
        <v>#N/A</v>
      </c>
      <c r="C2482">
        <v>3.5040133865677898</v>
      </c>
      <c r="D2482">
        <v>3.2942621936663499</v>
      </c>
      <c r="E2482">
        <v>3.6381873987360902</v>
      </c>
      <c r="F2482">
        <v>3.6131889974304401</v>
      </c>
      <c r="G2482">
        <v>4.1380367534927496</v>
      </c>
      <c r="H2482">
        <v>3.30825032505737</v>
      </c>
      <c r="I2482">
        <v>3.3100125595866299</v>
      </c>
      <c r="J2482">
        <v>3.7696016503418699</v>
      </c>
      <c r="K2482">
        <v>3.27554212654834</v>
      </c>
      <c r="L2482">
        <v>3.4877558895723499</v>
      </c>
      <c r="M2482">
        <v>3.5380814202985702</v>
      </c>
      <c r="N2482">
        <v>3.31389066967124</v>
      </c>
      <c r="O2482">
        <v>3.24931794675887</v>
      </c>
      <c r="P2482">
        <v>3.3893867502571098</v>
      </c>
      <c r="Q2482">
        <v>2.8218677180984102</v>
      </c>
    </row>
    <row r="2483" spans="1:17">
      <c r="A2483" t="s">
        <v>5621</v>
      </c>
      <c r="B2483" s="16" t="e">
        <v>#N/A</v>
      </c>
      <c r="C2483">
        <v>3.7779852140208301</v>
      </c>
      <c r="D2483">
        <v>4.1931807688815699</v>
      </c>
      <c r="E2483">
        <v>4.2015349465393896</v>
      </c>
      <c r="F2483">
        <v>4.2284225029819602</v>
      </c>
      <c r="G2483">
        <v>4.0460446887748596</v>
      </c>
      <c r="H2483">
        <v>3.65660975244205</v>
      </c>
      <c r="I2483">
        <v>4.2360017113942803</v>
      </c>
      <c r="J2483">
        <v>3.6724961835054399</v>
      </c>
      <c r="K2483">
        <v>3.27554212654834</v>
      </c>
      <c r="L2483">
        <v>3.6339073669181099</v>
      </c>
      <c r="M2483">
        <v>3.90178223458659</v>
      </c>
      <c r="N2483">
        <v>3.6661147186140499</v>
      </c>
      <c r="O2483">
        <v>4.0021176285150997</v>
      </c>
      <c r="P2483">
        <v>3.7927642367557501</v>
      </c>
      <c r="Q2483">
        <v>2.8218677180984102</v>
      </c>
    </row>
    <row r="2484" spans="1:17">
      <c r="A2484" t="s">
        <v>5622</v>
      </c>
      <c r="B2484" s="16" t="e">
        <v>#N/A</v>
      </c>
      <c r="C2484">
        <v>2.8218677180984102</v>
      </c>
      <c r="D2484">
        <v>2.8218677180984102</v>
      </c>
      <c r="E2484">
        <v>3.6381873987360902</v>
      </c>
      <c r="F2484">
        <v>4.1611154638698196</v>
      </c>
      <c r="G2484">
        <v>3.9446609719593901</v>
      </c>
      <c r="H2484">
        <v>3.9869852489372102</v>
      </c>
      <c r="I2484">
        <v>3.5089935751222501</v>
      </c>
      <c r="J2484">
        <v>4.1400611729353196</v>
      </c>
      <c r="K2484">
        <v>3.99457577781329</v>
      </c>
      <c r="L2484">
        <v>3.7555759297476698</v>
      </c>
      <c r="M2484">
        <v>4.3171680614900998</v>
      </c>
      <c r="N2484">
        <v>3.9019995236038798</v>
      </c>
      <c r="O2484">
        <v>3.9295289699043701</v>
      </c>
      <c r="P2484">
        <v>2.8218677180984102</v>
      </c>
      <c r="Q2484">
        <v>2.8218677180984102</v>
      </c>
    </row>
    <row r="2485" spans="1:17">
      <c r="A2485" t="s">
        <v>5623</v>
      </c>
      <c r="B2485" s="16" t="e">
        <v>#N/A</v>
      </c>
      <c r="C2485">
        <v>4.2263167103073602</v>
      </c>
      <c r="D2485">
        <v>4.1197647330598102</v>
      </c>
      <c r="E2485">
        <v>3.6381873987360902</v>
      </c>
      <c r="F2485">
        <v>3.7319397910766599</v>
      </c>
      <c r="G2485">
        <v>4.3009286659846602</v>
      </c>
      <c r="H2485">
        <v>4.7010860560449901</v>
      </c>
      <c r="I2485">
        <v>4.6574362853065301</v>
      </c>
      <c r="J2485">
        <v>4.1400611729353196</v>
      </c>
      <c r="K2485">
        <v>4.4401758200780401</v>
      </c>
      <c r="L2485">
        <v>4.1211419556762898</v>
      </c>
      <c r="M2485">
        <v>4.6554405993468704</v>
      </c>
      <c r="N2485">
        <v>4.4472252118161997</v>
      </c>
      <c r="O2485">
        <v>3.42420286852819</v>
      </c>
      <c r="P2485">
        <v>4.7374550361106396</v>
      </c>
      <c r="Q2485">
        <v>2.8218677180984102</v>
      </c>
    </row>
    <row r="2486" spans="1:17">
      <c r="A2486" t="s">
        <v>5624</v>
      </c>
      <c r="B2486" s="16" t="e">
        <v>#N/A</v>
      </c>
      <c r="C2486">
        <v>3.7779852140208301</v>
      </c>
      <c r="D2486">
        <v>3.8603343823973102</v>
      </c>
      <c r="E2486">
        <v>4.3035359899866696</v>
      </c>
      <c r="F2486">
        <v>4.0118215330109104</v>
      </c>
      <c r="G2486">
        <v>3.5425260543824399</v>
      </c>
      <c r="H2486">
        <v>3.30825032505737</v>
      </c>
      <c r="I2486">
        <v>3.6595800418069002</v>
      </c>
      <c r="J2486">
        <v>3.6724961835054399</v>
      </c>
      <c r="K2486">
        <v>3.91162951239331</v>
      </c>
      <c r="L2486">
        <v>4.1946255460110002</v>
      </c>
      <c r="M2486">
        <v>3.9727288000471899</v>
      </c>
      <c r="N2486">
        <v>4.1706164353931596</v>
      </c>
      <c r="O2486">
        <v>3.9295289699043701</v>
      </c>
      <c r="P2486">
        <v>3.3893867502571098</v>
      </c>
      <c r="Q2486">
        <v>2.8218677180984102</v>
      </c>
    </row>
    <row r="2487" spans="1:17">
      <c r="A2487" t="s">
        <v>5625</v>
      </c>
      <c r="B2487" s="16" t="e">
        <v>#N/A</v>
      </c>
      <c r="C2487">
        <v>3.8862082974622001</v>
      </c>
      <c r="D2487">
        <v>4.0407231514856203</v>
      </c>
      <c r="E2487">
        <v>3.6381873987360902</v>
      </c>
      <c r="F2487">
        <v>3.7319397910766599</v>
      </c>
      <c r="G2487">
        <v>3.5425260543824399</v>
      </c>
      <c r="H2487">
        <v>3.30825032505737</v>
      </c>
      <c r="I2487">
        <v>4.0793606969786396</v>
      </c>
      <c r="J2487">
        <v>2.8218677180984102</v>
      </c>
      <c r="K2487">
        <v>5.0476523100685604</v>
      </c>
      <c r="L2487">
        <v>5.0935145615262796</v>
      </c>
      <c r="M2487">
        <v>4.7947131062850499</v>
      </c>
      <c r="N2487">
        <v>4.5070424063834196</v>
      </c>
      <c r="O2487">
        <v>4.4953341022564199</v>
      </c>
      <c r="P2487">
        <v>3.3893867502571098</v>
      </c>
      <c r="Q2487">
        <v>6.9204191934356096</v>
      </c>
    </row>
    <row r="2488" spans="1:17">
      <c r="A2488" t="s">
        <v>5626</v>
      </c>
      <c r="B2488" s="16" t="e">
        <v>#N/A</v>
      </c>
      <c r="C2488">
        <v>3.5040133865677898</v>
      </c>
      <c r="D2488">
        <v>3.2942621936663499</v>
      </c>
      <c r="E2488">
        <v>3.4028894668404299</v>
      </c>
      <c r="F2488">
        <v>3.2825265482838799</v>
      </c>
      <c r="G2488">
        <v>2.8218677180984102</v>
      </c>
      <c r="H2488">
        <v>2.8218677180984102</v>
      </c>
      <c r="I2488">
        <v>2.8218677180984102</v>
      </c>
      <c r="J2488">
        <v>3.4276433730071201</v>
      </c>
      <c r="K2488">
        <v>3.7184612093777498</v>
      </c>
      <c r="L2488">
        <v>3.29479214013883</v>
      </c>
      <c r="M2488">
        <v>3.23818724324593</v>
      </c>
      <c r="N2488">
        <v>2.8218677180984102</v>
      </c>
      <c r="O2488">
        <v>3.24931794675887</v>
      </c>
      <c r="P2488">
        <v>3.3893867502571098</v>
      </c>
      <c r="Q2488">
        <v>2.8218677180984102</v>
      </c>
    </row>
    <row r="2489" spans="1:17">
      <c r="A2489" t="s">
        <v>5627</v>
      </c>
      <c r="B2489" s="16" t="e">
        <v>#N/A</v>
      </c>
      <c r="C2489">
        <v>3.7779852140208301</v>
      </c>
      <c r="D2489">
        <v>3.2942621936663499</v>
      </c>
      <c r="E2489">
        <v>4.2015349465393896</v>
      </c>
      <c r="F2489">
        <v>3.9277704709105601</v>
      </c>
      <c r="G2489">
        <v>3.70007344211845</v>
      </c>
      <c r="H2489">
        <v>4.2312229394497098</v>
      </c>
      <c r="I2489">
        <v>3.9910282299290798</v>
      </c>
      <c r="J2489">
        <v>3.93564812262216</v>
      </c>
      <c r="K2489">
        <v>4.2710437260841099</v>
      </c>
      <c r="L2489">
        <v>4.0420260041176004</v>
      </c>
      <c r="M2489">
        <v>3.7404257728686199</v>
      </c>
      <c r="N2489">
        <v>3.99991931403749</v>
      </c>
      <c r="O2489">
        <v>4.3028205748149997</v>
      </c>
      <c r="P2489">
        <v>3.6194497939779602</v>
      </c>
      <c r="Q2489">
        <v>2.8218677180984102</v>
      </c>
    </row>
    <row r="2490" spans="1:17">
      <c r="A2490" t="s">
        <v>5628</v>
      </c>
      <c r="B2490" s="16" t="e">
        <v>#N/A</v>
      </c>
      <c r="C2490">
        <v>3.5040133865677898</v>
      </c>
      <c r="D2490">
        <v>2.8218677180984102</v>
      </c>
      <c r="E2490">
        <v>2.8218677180984102</v>
      </c>
      <c r="F2490">
        <v>3.2825265482838799</v>
      </c>
      <c r="G2490">
        <v>2.8218677180984102</v>
      </c>
      <c r="H2490">
        <v>2.8218677180984102</v>
      </c>
      <c r="I2490">
        <v>3.3100125595866299</v>
      </c>
      <c r="J2490">
        <v>2.8218677180984102</v>
      </c>
      <c r="K2490">
        <v>2.8218677180984102</v>
      </c>
      <c r="L2490">
        <v>2.8218677180984102</v>
      </c>
      <c r="M2490">
        <v>3.23818724324593</v>
      </c>
      <c r="N2490">
        <v>3.6661147186140499</v>
      </c>
      <c r="O2490">
        <v>3.5569664057961599</v>
      </c>
      <c r="P2490">
        <v>2.8218677180984102</v>
      </c>
      <c r="Q2490">
        <v>2.8218677180984102</v>
      </c>
    </row>
    <row r="2491" spans="1:17">
      <c r="A2491" t="s">
        <v>5629</v>
      </c>
      <c r="B2491" s="16" t="e">
        <v>#N/A</v>
      </c>
      <c r="C2491">
        <v>6.2838851673630796</v>
      </c>
      <c r="D2491">
        <v>6.3091097390471402</v>
      </c>
      <c r="E2491">
        <v>6.1611648559293304</v>
      </c>
      <c r="F2491">
        <v>5.9206345092620696</v>
      </c>
      <c r="G2491">
        <v>6.0559046863048698</v>
      </c>
      <c r="H2491">
        <v>6.6620436828093199</v>
      </c>
      <c r="I2491">
        <v>7.0110716758331302</v>
      </c>
      <c r="J2491">
        <v>6.9518483583870996</v>
      </c>
      <c r="K2491">
        <v>6.8483229266356602</v>
      </c>
      <c r="L2491">
        <v>6.4583864173788603</v>
      </c>
      <c r="M2491">
        <v>6.1608227199956103</v>
      </c>
      <c r="N2491">
        <v>6.0560748478416198</v>
      </c>
      <c r="O2491">
        <v>6.60605308271432</v>
      </c>
      <c r="P2491">
        <v>7.3819086412154196</v>
      </c>
      <c r="Q2491">
        <v>2.8218677180984102</v>
      </c>
    </row>
    <row r="2492" spans="1:17">
      <c r="A2492" t="s">
        <v>5630</v>
      </c>
      <c r="B2492" s="16" t="e">
        <v>#N/A</v>
      </c>
      <c r="C2492">
        <v>4.2964146619915802</v>
      </c>
      <c r="D2492">
        <v>4.0407231514856203</v>
      </c>
      <c r="E2492">
        <v>4.3035359899866696</v>
      </c>
      <c r="F2492">
        <v>4.6121840845566204</v>
      </c>
      <c r="G2492">
        <v>4.37414671474383</v>
      </c>
      <c r="H2492">
        <v>4.3676565829540399</v>
      </c>
      <c r="I2492">
        <v>4.7071247246580201</v>
      </c>
      <c r="J2492">
        <v>4.9787429435777097</v>
      </c>
      <c r="K2492">
        <v>4.67705685303679</v>
      </c>
      <c r="L2492">
        <v>4.5555022990765597</v>
      </c>
      <c r="M2492">
        <v>4.72701506955603</v>
      </c>
      <c r="N2492">
        <v>5.02390968106456</v>
      </c>
      <c r="O2492">
        <v>4.69890729297832</v>
      </c>
      <c r="P2492">
        <v>4.3630835021106398</v>
      </c>
      <c r="Q2492">
        <v>6.2843132996066204</v>
      </c>
    </row>
    <row r="2493" spans="1:17">
      <c r="A2493" t="s">
        <v>5631</v>
      </c>
      <c r="B2493" s="16" t="e">
        <v>#N/A</v>
      </c>
      <c r="C2493">
        <v>4.8751772763815904</v>
      </c>
      <c r="D2493">
        <v>4.60434225742737</v>
      </c>
      <c r="E2493">
        <v>5.0693649437607</v>
      </c>
      <c r="F2493">
        <v>3.8353454241230298</v>
      </c>
      <c r="G2493">
        <v>4.5695203052827997</v>
      </c>
      <c r="H2493">
        <v>3.7814594184883799</v>
      </c>
      <c r="I2493">
        <v>4.6574362853065301</v>
      </c>
      <c r="J2493">
        <v>3.7696016503418699</v>
      </c>
      <c r="K2493">
        <v>5.1105762950505103</v>
      </c>
      <c r="L2493">
        <v>4.1211419556762898</v>
      </c>
      <c r="M2493">
        <v>4.21436379980989</v>
      </c>
      <c r="N2493">
        <v>4.4472252118161997</v>
      </c>
      <c r="O2493">
        <v>4.2491040476565001</v>
      </c>
      <c r="P2493">
        <v>4.5271021320563003</v>
      </c>
      <c r="Q2493">
        <v>2.8218677180984102</v>
      </c>
    </row>
    <row r="2494" spans="1:17">
      <c r="A2494" t="s">
        <v>5632</v>
      </c>
      <c r="B2494" s="16" t="e">
        <v>#N/A</v>
      </c>
      <c r="C2494">
        <v>3.5040133865677898</v>
      </c>
      <c r="D2494">
        <v>3.2942621936663499</v>
      </c>
      <c r="E2494">
        <v>3.4028894668404299</v>
      </c>
      <c r="F2494">
        <v>3.6131889974304401</v>
      </c>
      <c r="G2494">
        <v>3.70007344211845</v>
      </c>
      <c r="H2494">
        <v>3.30825032505737</v>
      </c>
      <c r="I2494">
        <v>3.8937805799913501</v>
      </c>
      <c r="J2494">
        <v>3.2517770676889399</v>
      </c>
      <c r="K2494">
        <v>2.8218677180984102</v>
      </c>
      <c r="L2494">
        <v>3.29479214013883</v>
      </c>
      <c r="M2494">
        <v>3.4086250003018401</v>
      </c>
      <c r="N2494">
        <v>3.5144020463037902</v>
      </c>
      <c r="O2494">
        <v>3.24931794675887</v>
      </c>
      <c r="P2494">
        <v>2.8218677180984102</v>
      </c>
      <c r="Q2494">
        <v>2.8218677180984102</v>
      </c>
    </row>
    <row r="2495" spans="1:17">
      <c r="A2495" t="s">
        <v>5633</v>
      </c>
      <c r="B2495" s="16" t="e">
        <v>#N/A</v>
      </c>
      <c r="C2495">
        <v>7.5776529308588696</v>
      </c>
      <c r="D2495">
        <v>7.49675594587774</v>
      </c>
      <c r="E2495">
        <v>7.2270040238899798</v>
      </c>
      <c r="F2495">
        <v>7.5518209668476501</v>
      </c>
      <c r="G2495">
        <v>7.2269582735026701</v>
      </c>
      <c r="H2495">
        <v>8.1128216416716192</v>
      </c>
      <c r="I2495">
        <v>7.9475204335148701</v>
      </c>
      <c r="J2495">
        <v>7.9242929523772796</v>
      </c>
      <c r="K2495">
        <v>7.6025982331845201</v>
      </c>
      <c r="L2495">
        <v>7.6725748643403202</v>
      </c>
      <c r="M2495">
        <v>7.8586904454314901</v>
      </c>
      <c r="N2495">
        <v>7.3066770438682598</v>
      </c>
      <c r="O2495">
        <v>7.86275662198954</v>
      </c>
      <c r="P2495">
        <v>7.8388289104771802</v>
      </c>
      <c r="Q2495">
        <v>6.6375058506955904</v>
      </c>
    </row>
    <row r="2496" spans="1:17">
      <c r="A2496" t="s">
        <v>5634</v>
      </c>
      <c r="B2496" s="16" t="e">
        <v>#N/A</v>
      </c>
      <c r="C2496">
        <v>3.5040133865677898</v>
      </c>
      <c r="D2496">
        <v>3.2942621936663499</v>
      </c>
      <c r="E2496">
        <v>3.4028894668404299</v>
      </c>
      <c r="F2496">
        <v>2.8218677180984102</v>
      </c>
      <c r="G2496">
        <v>2.8218677180984102</v>
      </c>
      <c r="H2496">
        <v>3.30825032505737</v>
      </c>
      <c r="I2496">
        <v>3.3100125595866299</v>
      </c>
      <c r="J2496">
        <v>3.6724961835054399</v>
      </c>
      <c r="K2496">
        <v>2.8218677180984102</v>
      </c>
      <c r="L2496">
        <v>3.29479214013883</v>
      </c>
      <c r="M2496">
        <v>3.23818724324593</v>
      </c>
      <c r="N2496">
        <v>2.8218677180984102</v>
      </c>
      <c r="O2496">
        <v>3.42420286852819</v>
      </c>
      <c r="P2496">
        <v>3.3893867502571098</v>
      </c>
      <c r="Q2496">
        <v>2.8218677180984102</v>
      </c>
    </row>
    <row r="2497" spans="1:17">
      <c r="A2497" t="s">
        <v>5635</v>
      </c>
      <c r="B2497" s="16" t="e">
        <v>#N/A</v>
      </c>
      <c r="C2497">
        <v>5.3901707160280399</v>
      </c>
      <c r="D2497">
        <v>4.6529177314580599</v>
      </c>
      <c r="E2497">
        <v>4.7777046060070401</v>
      </c>
      <c r="F2497">
        <v>4.7451440705926098</v>
      </c>
      <c r="G2497">
        <v>4.88571169002517</v>
      </c>
      <c r="H2497">
        <v>4.3015284866045098</v>
      </c>
      <c r="I2497">
        <v>5.4614747608994199</v>
      </c>
      <c r="J2497">
        <v>4.1400611729353196</v>
      </c>
      <c r="K2497">
        <v>4.67705685303679</v>
      </c>
      <c r="L2497">
        <v>4.6547502153815303</v>
      </c>
      <c r="M2497">
        <v>4.69174350335686</v>
      </c>
      <c r="N2497">
        <v>4.7684260524010602</v>
      </c>
      <c r="O2497">
        <v>4.1926070449996002</v>
      </c>
      <c r="P2497">
        <v>4.2713440848041202</v>
      </c>
      <c r="Q2497">
        <v>5.09416193408443</v>
      </c>
    </row>
    <row r="2498" spans="1:17">
      <c r="A2498" t="s">
        <v>5636</v>
      </c>
      <c r="B2498" s="16" t="e">
        <v>#N/A</v>
      </c>
      <c r="C2498">
        <v>4.1513583524311999</v>
      </c>
      <c r="D2498">
        <v>3.9548310731697001</v>
      </c>
      <c r="E2498">
        <v>3.9618875914207199</v>
      </c>
      <c r="F2498">
        <v>3.6131889974304401</v>
      </c>
      <c r="G2498">
        <v>3.33407035458014</v>
      </c>
      <c r="H2498">
        <v>3.9869852489372102</v>
      </c>
      <c r="I2498">
        <v>3.7848446501428201</v>
      </c>
      <c r="J2498">
        <v>3.93564812262216</v>
      </c>
      <c r="K2498">
        <v>3.7184612093777498</v>
      </c>
      <c r="L2498">
        <v>4.0420260041176004</v>
      </c>
      <c r="M2498">
        <v>3.90178223458659</v>
      </c>
      <c r="N2498">
        <v>4.0888472785647796</v>
      </c>
      <c r="O2498">
        <v>4.4030955001336496</v>
      </c>
      <c r="P2498">
        <v>3.7927642367557501</v>
      </c>
      <c r="Q2498">
        <v>2.8218677180984102</v>
      </c>
    </row>
    <row r="2499" spans="1:17">
      <c r="A2499" t="s">
        <v>5637</v>
      </c>
      <c r="B2499" s="16" t="e">
        <v>#N/A</v>
      </c>
      <c r="C2499">
        <v>4.1513583524311999</v>
      </c>
      <c r="D2499">
        <v>3.7545556144430101</v>
      </c>
      <c r="E2499">
        <v>3.4028894668404299</v>
      </c>
      <c r="F2499">
        <v>3.2825265482838799</v>
      </c>
      <c r="G2499">
        <v>4.1380367534927496</v>
      </c>
      <c r="H2499">
        <v>3.7814594184883799</v>
      </c>
      <c r="I2499">
        <v>3.5089935751222501</v>
      </c>
      <c r="J2499">
        <v>3.2517770676889399</v>
      </c>
      <c r="K2499">
        <v>3.4608708703561399</v>
      </c>
      <c r="L2499">
        <v>3.29479214013883</v>
      </c>
      <c r="M2499">
        <v>3.90178223458659</v>
      </c>
      <c r="N2499">
        <v>3.6661147186140499</v>
      </c>
      <c r="O2499">
        <v>3.9295289699043701</v>
      </c>
      <c r="P2499">
        <v>3.3893867502571098</v>
      </c>
      <c r="Q2499">
        <v>2.8218677180984102</v>
      </c>
    </row>
    <row r="2500" spans="1:17">
      <c r="A2500" t="s">
        <v>5638</v>
      </c>
      <c r="B2500" s="16" t="e">
        <v>#N/A</v>
      </c>
      <c r="C2500">
        <v>4.8324495657597604</v>
      </c>
      <c r="D2500">
        <v>4.6529177314580599</v>
      </c>
      <c r="E2500">
        <v>5.4332085476316498</v>
      </c>
      <c r="F2500">
        <v>4.4086599646307301</v>
      </c>
      <c r="G2500">
        <v>4.37414671474383</v>
      </c>
      <c r="H2500">
        <v>4.7487521450918901</v>
      </c>
      <c r="I2500">
        <v>4.8453589192974098</v>
      </c>
      <c r="J2500">
        <v>4.8839472618639803</v>
      </c>
      <c r="K2500">
        <v>4.5878024687201</v>
      </c>
      <c r="L2500">
        <v>4.7465905673729498</v>
      </c>
      <c r="M2500">
        <v>4.4556477038402296</v>
      </c>
      <c r="N2500">
        <v>4.5070424063834196</v>
      </c>
      <c r="O2500">
        <v>4.4030955001336496</v>
      </c>
      <c r="P2500">
        <v>5.3840883141759397</v>
      </c>
      <c r="Q2500">
        <v>6.6375058506955904</v>
      </c>
    </row>
    <row r="2501" spans="1:17">
      <c r="A2501" t="s">
        <v>5639</v>
      </c>
      <c r="B2501" s="16" t="e">
        <v>#N/A</v>
      </c>
      <c r="C2501">
        <v>2.8218677180984102</v>
      </c>
      <c r="D2501">
        <v>2.8218677180984102</v>
      </c>
      <c r="E2501">
        <v>2.8218677180984102</v>
      </c>
      <c r="F2501">
        <v>2.8218677180984102</v>
      </c>
      <c r="G2501">
        <v>3.33407035458014</v>
      </c>
      <c r="H2501">
        <v>2.8218677180984102</v>
      </c>
      <c r="I2501">
        <v>3.3100125595866299</v>
      </c>
      <c r="J2501">
        <v>2.8218677180984102</v>
      </c>
      <c r="K2501">
        <v>3.4608708703561399</v>
      </c>
      <c r="L2501">
        <v>2.8218677180984102</v>
      </c>
      <c r="M2501">
        <v>3.5380814202985702</v>
      </c>
      <c r="N2501">
        <v>3.6661147186140499</v>
      </c>
      <c r="O2501">
        <v>3.24931794675887</v>
      </c>
      <c r="P2501">
        <v>3.3893867502571098</v>
      </c>
      <c r="Q2501">
        <v>2.8218677180984102</v>
      </c>
    </row>
    <row r="2502" spans="1:17">
      <c r="A2502" t="s">
        <v>5640</v>
      </c>
      <c r="B2502" s="16" t="e">
        <v>#N/A</v>
      </c>
      <c r="C2502">
        <v>3.3064422771203601</v>
      </c>
      <c r="D2502">
        <v>3.6330127529723502</v>
      </c>
      <c r="E2502">
        <v>3.8152982058547602</v>
      </c>
      <c r="F2502">
        <v>3.6131889974304401</v>
      </c>
      <c r="G2502">
        <v>3.8309652426265099</v>
      </c>
      <c r="H2502">
        <v>3.7814594184883799</v>
      </c>
      <c r="I2502">
        <v>3.3100125595866299</v>
      </c>
      <c r="J2502">
        <v>2.8218677180984102</v>
      </c>
      <c r="K2502">
        <v>3.4608708703561399</v>
      </c>
      <c r="L2502">
        <v>2.8218677180984102</v>
      </c>
      <c r="M2502">
        <v>3.5380814202985702</v>
      </c>
      <c r="N2502">
        <v>3.5144020463037902</v>
      </c>
      <c r="O2502">
        <v>3.42420286852819</v>
      </c>
      <c r="P2502">
        <v>3.3893867502571098</v>
      </c>
      <c r="Q2502">
        <v>2.8218677180984102</v>
      </c>
    </row>
    <row r="2503" spans="1:17">
      <c r="A2503" t="s">
        <v>5641</v>
      </c>
      <c r="B2503" s="16" t="e">
        <v>#N/A</v>
      </c>
      <c r="C2503">
        <v>3.3064422771203601</v>
      </c>
      <c r="D2503">
        <v>3.2942621936663499</v>
      </c>
      <c r="E2503">
        <v>3.4028894668404299</v>
      </c>
      <c r="F2503">
        <v>3.6131889974304401</v>
      </c>
      <c r="G2503">
        <v>2.8218677180984102</v>
      </c>
      <c r="H2503">
        <v>2.8218677180984102</v>
      </c>
      <c r="I2503">
        <v>3.7848446501428201</v>
      </c>
      <c r="J2503">
        <v>3.4276433730071201</v>
      </c>
      <c r="K2503">
        <v>3.4608708703561399</v>
      </c>
      <c r="L2503">
        <v>3.4877558895723499</v>
      </c>
      <c r="M2503">
        <v>3.23818724324593</v>
      </c>
      <c r="N2503">
        <v>3.5144020463037902</v>
      </c>
      <c r="O2503">
        <v>3.42420286852819</v>
      </c>
      <c r="P2503">
        <v>2.8218677180984102</v>
      </c>
      <c r="Q2503">
        <v>2.8218677180984102</v>
      </c>
    </row>
    <row r="2504" spans="1:17">
      <c r="A2504" t="s">
        <v>5642</v>
      </c>
      <c r="B2504" s="16" t="e">
        <v>#N/A</v>
      </c>
      <c r="C2504">
        <v>3.6535616636188299</v>
      </c>
      <c r="D2504">
        <v>3.8603343823973102</v>
      </c>
      <c r="E2504">
        <v>3.6381873987360902</v>
      </c>
      <c r="F2504">
        <v>3.2825265482838799</v>
      </c>
      <c r="G2504">
        <v>3.8309652426265099</v>
      </c>
      <c r="H2504">
        <v>2.8218677180984102</v>
      </c>
      <c r="I2504">
        <v>3.8937805799913501</v>
      </c>
      <c r="J2504">
        <v>3.5611359966351301</v>
      </c>
      <c r="K2504">
        <v>3.99457577781329</v>
      </c>
      <c r="L2504">
        <v>4.0420260041176004</v>
      </c>
      <c r="M2504">
        <v>3.5380814202985702</v>
      </c>
      <c r="N2504">
        <v>3.9019995236038798</v>
      </c>
      <c r="O2504">
        <v>3.6677309644704801</v>
      </c>
      <c r="P2504">
        <v>2.8218677180984102</v>
      </c>
      <c r="Q2504">
        <v>5.09416193408443</v>
      </c>
    </row>
    <row r="2505" spans="1:17">
      <c r="A2505" t="s">
        <v>5643</v>
      </c>
      <c r="B2505" s="16" t="e">
        <v>#N/A</v>
      </c>
      <c r="C2505">
        <v>8.7465884018844697</v>
      </c>
      <c r="D2505">
        <v>8.6937067195858706</v>
      </c>
      <c r="E2505">
        <v>8.8968817372668596</v>
      </c>
      <c r="F2505">
        <v>8.3769429589795994</v>
      </c>
      <c r="G2505">
        <v>8.3786119733243591</v>
      </c>
      <c r="H2505">
        <v>8.0957976289217299</v>
      </c>
      <c r="I2505">
        <v>8.7399586390070905</v>
      </c>
      <c r="J2505">
        <v>8.5293896390898603</v>
      </c>
      <c r="K2505">
        <v>8.9363638710395303</v>
      </c>
      <c r="L2505">
        <v>8.3419558861511405</v>
      </c>
      <c r="M2505">
        <v>8.0322310773738597</v>
      </c>
      <c r="N2505">
        <v>7.2447001625440102</v>
      </c>
      <c r="O2505">
        <v>8.0617029947938494</v>
      </c>
      <c r="P2505">
        <v>9.04222475463534</v>
      </c>
      <c r="Q2505">
        <v>6.9204191934356096</v>
      </c>
    </row>
    <row r="2506" spans="1:17">
      <c r="A2506" t="s">
        <v>5644</v>
      </c>
      <c r="B2506" s="16" t="e">
        <v>#N/A</v>
      </c>
      <c r="C2506">
        <v>3.3064422771203601</v>
      </c>
      <c r="D2506">
        <v>3.4870161193063098</v>
      </c>
      <c r="E2506">
        <v>2.8218677180984102</v>
      </c>
      <c r="F2506">
        <v>3.4706286095040801</v>
      </c>
      <c r="G2506">
        <v>3.5425260543824399</v>
      </c>
      <c r="H2506">
        <v>2.8218677180984102</v>
      </c>
      <c r="I2506">
        <v>2.8218677180984102</v>
      </c>
      <c r="J2506">
        <v>2.8218677180984102</v>
      </c>
      <c r="K2506">
        <v>2.8218677180984102</v>
      </c>
      <c r="L2506">
        <v>2.8218677180984102</v>
      </c>
      <c r="M2506">
        <v>2.8218677180984102</v>
      </c>
      <c r="N2506">
        <v>2.8218677180984102</v>
      </c>
      <c r="O2506">
        <v>3.24931794675887</v>
      </c>
      <c r="P2506">
        <v>3.6194497939779602</v>
      </c>
      <c r="Q2506">
        <v>2.8218677180984102</v>
      </c>
    </row>
    <row r="2507" spans="1:17">
      <c r="A2507" t="s">
        <v>5645</v>
      </c>
      <c r="B2507" s="16" t="e">
        <v>#N/A</v>
      </c>
      <c r="C2507">
        <v>3.98283533271713</v>
      </c>
      <c r="D2507">
        <v>2.8218677180984102</v>
      </c>
      <c r="E2507">
        <v>3.4028894668404299</v>
      </c>
      <c r="F2507">
        <v>2.8218677180984102</v>
      </c>
      <c r="G2507">
        <v>3.33407035458014</v>
      </c>
      <c r="H2507">
        <v>2.8218677180984102</v>
      </c>
      <c r="I2507">
        <v>3.3100125595866299</v>
      </c>
      <c r="J2507">
        <v>3.4276433730071201</v>
      </c>
      <c r="K2507">
        <v>2.8218677180984102</v>
      </c>
      <c r="L2507">
        <v>2.8218677180984102</v>
      </c>
      <c r="M2507">
        <v>3.23818724324593</v>
      </c>
      <c r="N2507">
        <v>3.5144020463037902</v>
      </c>
      <c r="O2507">
        <v>3.24931794675887</v>
      </c>
      <c r="P2507">
        <v>2.8218677180984102</v>
      </c>
      <c r="Q2507">
        <v>2.8218677180984102</v>
      </c>
    </row>
    <row r="2508" spans="1:17">
      <c r="A2508" t="s">
        <v>5646</v>
      </c>
      <c r="B2508" s="16" t="e">
        <v>#N/A</v>
      </c>
      <c r="C2508">
        <v>5.1056188094586403</v>
      </c>
      <c r="D2508">
        <v>4.8302002317971402</v>
      </c>
      <c r="E2508">
        <v>4.2015349465393896</v>
      </c>
      <c r="F2508">
        <v>4.3517302712450299</v>
      </c>
      <c r="G2508">
        <v>4.0460446887748596</v>
      </c>
      <c r="H2508">
        <v>2.8218677180984102</v>
      </c>
      <c r="I2508">
        <v>5.2218518540004704</v>
      </c>
      <c r="J2508">
        <v>4.1400611729353196</v>
      </c>
      <c r="K2508">
        <v>5.6169826633030304</v>
      </c>
      <c r="L2508">
        <v>5.0592286016271197</v>
      </c>
      <c r="M2508">
        <v>4.21436379980989</v>
      </c>
      <c r="N2508">
        <v>3.6661147186140499</v>
      </c>
      <c r="O2508">
        <v>4.1329497517715001</v>
      </c>
      <c r="P2508">
        <v>4.3630835021106398</v>
      </c>
      <c r="Q2508">
        <v>2.8218677180984102</v>
      </c>
    </row>
    <row r="2509" spans="1:17">
      <c r="A2509" t="s">
        <v>5647</v>
      </c>
      <c r="B2509" s="16" t="e">
        <v>#N/A</v>
      </c>
      <c r="C2509">
        <v>2.8218677180984102</v>
      </c>
      <c r="D2509">
        <v>3.8603343823973102</v>
      </c>
      <c r="E2509">
        <v>2.8218677180984102</v>
      </c>
      <c r="F2509">
        <v>2.8218677180984102</v>
      </c>
      <c r="G2509">
        <v>3.33407035458014</v>
      </c>
      <c r="H2509">
        <v>3.50653555504317</v>
      </c>
      <c r="I2509">
        <v>3.7848446501428201</v>
      </c>
      <c r="J2509">
        <v>3.2517770676889399</v>
      </c>
      <c r="K2509">
        <v>3.7184612093777498</v>
      </c>
      <c r="L2509">
        <v>3.6339073669181099</v>
      </c>
      <c r="M2509">
        <v>3.5380814202985702</v>
      </c>
      <c r="N2509">
        <v>3.79229116939824</v>
      </c>
      <c r="O2509">
        <v>3.9295289699043701</v>
      </c>
      <c r="P2509">
        <v>3.6194497939779602</v>
      </c>
      <c r="Q2509">
        <v>2.8218677180984102</v>
      </c>
    </row>
    <row r="2510" spans="1:17">
      <c r="A2510" t="s">
        <v>5648</v>
      </c>
      <c r="B2510" s="16" t="e">
        <v>#N/A</v>
      </c>
      <c r="C2510">
        <v>8.9364271109245497</v>
      </c>
      <c r="D2510">
        <v>8.8620936945481699</v>
      </c>
      <c r="E2510">
        <v>5.98496325541152</v>
      </c>
      <c r="F2510">
        <v>6.62497318038033</v>
      </c>
      <c r="G2510">
        <v>6.9391485542025597</v>
      </c>
      <c r="H2510">
        <v>8.0655128239763094</v>
      </c>
      <c r="I2510">
        <v>8.4337948150978406</v>
      </c>
      <c r="J2510">
        <v>5.5619359506392598</v>
      </c>
      <c r="K2510">
        <v>9.8017108735302596</v>
      </c>
      <c r="L2510">
        <v>9.24839934667488</v>
      </c>
      <c r="M2510">
        <v>6.9122766699525497</v>
      </c>
      <c r="N2510">
        <v>6.0191735598337202</v>
      </c>
      <c r="O2510">
        <v>6.3519688423618099</v>
      </c>
      <c r="P2510">
        <v>7.5956949036652004</v>
      </c>
      <c r="Q2510">
        <v>9.3151344269335699</v>
      </c>
    </row>
    <row r="2511" spans="1:17">
      <c r="A2511" t="s">
        <v>5649</v>
      </c>
      <c r="B2511" s="16" t="e">
        <v>#N/A</v>
      </c>
      <c r="C2511">
        <v>5.0699158884914599</v>
      </c>
      <c r="D2511">
        <v>5.3656299685334403</v>
      </c>
      <c r="E2511">
        <v>4.7104489803388701</v>
      </c>
      <c r="F2511">
        <v>4.7023883921396203</v>
      </c>
      <c r="G2511">
        <v>4.3009286659846602</v>
      </c>
      <c r="H2511">
        <v>5.8138286615387997</v>
      </c>
      <c r="I2511">
        <v>5.5671653310128599</v>
      </c>
      <c r="J2511">
        <v>5.76383742325923</v>
      </c>
      <c r="K2511">
        <v>5.4837765726009904</v>
      </c>
      <c r="L2511">
        <v>5.31160411377655</v>
      </c>
      <c r="M2511">
        <v>5.2371779022953104</v>
      </c>
      <c r="N2511">
        <v>4.6704332416218497</v>
      </c>
      <c r="O2511">
        <v>5.4042348522540298</v>
      </c>
      <c r="P2511">
        <v>5.5682221171507997</v>
      </c>
      <c r="Q2511">
        <v>2.8218677180984102</v>
      </c>
    </row>
    <row r="2512" spans="1:17">
      <c r="A2512" t="s">
        <v>5650</v>
      </c>
      <c r="B2512" s="16" t="e">
        <v>#N/A</v>
      </c>
      <c r="C2512">
        <v>3.5040133865677898</v>
      </c>
      <c r="D2512">
        <v>3.4870161193063098</v>
      </c>
      <c r="E2512">
        <v>3.4028894668404299</v>
      </c>
      <c r="F2512">
        <v>2.8218677180984102</v>
      </c>
      <c r="G2512">
        <v>3.33407035458014</v>
      </c>
      <c r="H2512">
        <v>2.8218677180984102</v>
      </c>
      <c r="I2512">
        <v>2.8218677180984102</v>
      </c>
      <c r="J2512">
        <v>3.5611359966351301</v>
      </c>
      <c r="K2512">
        <v>3.6013796825057902</v>
      </c>
      <c r="L2512">
        <v>3.6339073669181099</v>
      </c>
      <c r="M2512">
        <v>3.23818724324593</v>
      </c>
      <c r="N2512">
        <v>2.8218677180984102</v>
      </c>
      <c r="O2512">
        <v>3.8507909364900099</v>
      </c>
      <c r="P2512">
        <v>3.6194497939779602</v>
      </c>
      <c r="Q2512">
        <v>2.8218677180984102</v>
      </c>
    </row>
    <row r="2513" spans="1:17">
      <c r="A2513" t="s">
        <v>5651</v>
      </c>
      <c r="B2513" s="16" t="e">
        <v>#N/A</v>
      </c>
      <c r="C2513">
        <v>3.6535616636188299</v>
      </c>
      <c r="D2513">
        <v>3.2942621936663499</v>
      </c>
      <c r="E2513">
        <v>3.4028894668404299</v>
      </c>
      <c r="F2513">
        <v>3.2825265482838799</v>
      </c>
      <c r="G2513">
        <v>3.33407035458014</v>
      </c>
      <c r="H2513">
        <v>2.8218677180984102</v>
      </c>
      <c r="I2513">
        <v>3.3100125595866299</v>
      </c>
      <c r="J2513">
        <v>2.8218677180984102</v>
      </c>
      <c r="K2513">
        <v>3.6013796825057902</v>
      </c>
      <c r="L2513">
        <v>3.8614614459532302</v>
      </c>
      <c r="M2513">
        <v>3.4086250003018401</v>
      </c>
      <c r="N2513">
        <v>2.8218677180984102</v>
      </c>
      <c r="O2513">
        <v>2.8218677180984102</v>
      </c>
      <c r="P2513">
        <v>2.8218677180984102</v>
      </c>
      <c r="Q2513">
        <v>2.8218677180984102</v>
      </c>
    </row>
    <row r="2514" spans="1:17">
      <c r="A2514" t="s">
        <v>5652</v>
      </c>
      <c r="B2514" s="16" t="e">
        <v>#N/A</v>
      </c>
      <c r="C2514">
        <v>5.3613569434115202</v>
      </c>
      <c r="D2514">
        <v>5.4196943085789</v>
      </c>
      <c r="E2514">
        <v>4.5638886729124497</v>
      </c>
      <c r="F2514">
        <v>4.0892058755412499</v>
      </c>
      <c r="G2514">
        <v>3.5425260543824399</v>
      </c>
      <c r="H2514">
        <v>2.8218677180984102</v>
      </c>
      <c r="I2514">
        <v>4.49496154099739</v>
      </c>
      <c r="J2514">
        <v>3.5611359966351301</v>
      </c>
      <c r="K2514">
        <v>5.4837765726009904</v>
      </c>
      <c r="L2514">
        <v>3.29479214013883</v>
      </c>
      <c r="M2514">
        <v>3.90178223458659</v>
      </c>
      <c r="N2514">
        <v>2.8218677180984102</v>
      </c>
      <c r="O2514">
        <v>3.8507909364900099</v>
      </c>
      <c r="P2514">
        <v>5.1710851092644097</v>
      </c>
      <c r="Q2514">
        <v>5.09416193408443</v>
      </c>
    </row>
    <row r="2515" spans="1:17">
      <c r="A2515" t="s">
        <v>5653</v>
      </c>
      <c r="B2515" s="16" t="e">
        <v>#N/A</v>
      </c>
      <c r="C2515">
        <v>3.5040133865677898</v>
      </c>
      <c r="D2515">
        <v>3.4870161193063098</v>
      </c>
      <c r="E2515">
        <v>3.9618875914207199</v>
      </c>
      <c r="F2515">
        <v>3.4706286095040801</v>
      </c>
      <c r="G2515">
        <v>2.8218677180984102</v>
      </c>
      <c r="H2515">
        <v>3.50653555504317</v>
      </c>
      <c r="I2515">
        <v>3.3100125595866299</v>
      </c>
      <c r="J2515">
        <v>3.2517770676889399</v>
      </c>
      <c r="K2515">
        <v>3.27554212654834</v>
      </c>
      <c r="L2515">
        <v>3.29479214013883</v>
      </c>
      <c r="M2515">
        <v>3.5380814202985702</v>
      </c>
      <c r="N2515">
        <v>3.5144020463037902</v>
      </c>
      <c r="O2515">
        <v>2.8218677180984102</v>
      </c>
      <c r="P2515">
        <v>3.6194497939779602</v>
      </c>
      <c r="Q2515">
        <v>2.8218677180984102</v>
      </c>
    </row>
    <row r="2516" spans="1:17">
      <c r="A2516" t="s">
        <v>5654</v>
      </c>
      <c r="B2516" s="16" t="e">
        <v>#N/A</v>
      </c>
      <c r="C2516">
        <v>8.3254269299273105</v>
      </c>
      <c r="D2516">
        <v>8.3791805439730993</v>
      </c>
      <c r="E2516">
        <v>8.6352311780946405</v>
      </c>
      <c r="F2516">
        <v>8.5210152066158908</v>
      </c>
      <c r="G2516">
        <v>8.5304648893295294</v>
      </c>
      <c r="H2516">
        <v>8.7325234148753008</v>
      </c>
      <c r="I2516">
        <v>8.7591393398351904</v>
      </c>
      <c r="J2516">
        <v>8.76584420423168</v>
      </c>
      <c r="K2516">
        <v>8.5960085993095703</v>
      </c>
      <c r="L2516">
        <v>8.5303025845355602</v>
      </c>
      <c r="M2516">
        <v>8.7863046023269291</v>
      </c>
      <c r="N2516">
        <v>7.9740741705371301</v>
      </c>
      <c r="O2516">
        <v>8.8032027512809297</v>
      </c>
      <c r="P2516">
        <v>9.07521304159736</v>
      </c>
      <c r="Q2516">
        <v>8.0859864702427604</v>
      </c>
    </row>
    <row r="2517" spans="1:17">
      <c r="A2517" t="s">
        <v>5655</v>
      </c>
      <c r="B2517" s="16" t="e">
        <v>#N/A</v>
      </c>
      <c r="C2517">
        <v>3.5040133865677898</v>
      </c>
      <c r="D2517">
        <v>3.4870161193063098</v>
      </c>
      <c r="E2517">
        <v>3.6381873987360902</v>
      </c>
      <c r="F2517">
        <v>3.7319397910766599</v>
      </c>
      <c r="G2517">
        <v>3.9446609719593901</v>
      </c>
      <c r="H2517">
        <v>3.65660975244205</v>
      </c>
      <c r="I2517">
        <v>3.6595800418069002</v>
      </c>
      <c r="J2517">
        <v>3.2517770676889399</v>
      </c>
      <c r="K2517">
        <v>3.4608708703561399</v>
      </c>
      <c r="L2517">
        <v>3.29479214013883</v>
      </c>
      <c r="M2517">
        <v>3.9727288000471899</v>
      </c>
      <c r="N2517">
        <v>2.8218677180984102</v>
      </c>
      <c r="O2517">
        <v>3.6677309644704801</v>
      </c>
      <c r="P2517">
        <v>3.6194497939779602</v>
      </c>
      <c r="Q2517">
        <v>2.8218677180984102</v>
      </c>
    </row>
    <row r="2518" spans="1:17">
      <c r="A2518" t="s">
        <v>5656</v>
      </c>
      <c r="B2518" s="16" t="e">
        <v>#N/A</v>
      </c>
      <c r="C2518">
        <v>4.8751772763815904</v>
      </c>
      <c r="D2518">
        <v>4.9103330586210001</v>
      </c>
      <c r="E2518">
        <v>4.6393553598667303</v>
      </c>
      <c r="F2518">
        <v>4.4629136307985604</v>
      </c>
      <c r="G2518">
        <v>3.9446609719593901</v>
      </c>
      <c r="H2518">
        <v>4.4894640760069198</v>
      </c>
      <c r="I2518">
        <v>5.1546550765941603</v>
      </c>
      <c r="J2518">
        <v>4.9787429435777097</v>
      </c>
      <c r="K2518">
        <v>5.1105762950505103</v>
      </c>
      <c r="L2518">
        <v>4.8321653561327897</v>
      </c>
      <c r="M2518">
        <v>5.0881524599701597</v>
      </c>
      <c r="N2518">
        <v>4.9024877034329704</v>
      </c>
      <c r="O2518">
        <v>4.7717654559956602</v>
      </c>
      <c r="P2518">
        <v>6.0078251400104499</v>
      </c>
      <c r="Q2518">
        <v>5.09416193408443</v>
      </c>
    </row>
    <row r="2519" spans="1:17">
      <c r="A2519" t="s">
        <v>5657</v>
      </c>
      <c r="B2519" s="16" t="e">
        <v>#N/A</v>
      </c>
      <c r="C2519">
        <v>5.7841390782753797</v>
      </c>
      <c r="D2519">
        <v>5.8873020194211696</v>
      </c>
      <c r="E2519">
        <v>6.0883257756658304</v>
      </c>
      <c r="F2519">
        <v>5.8111357960990899</v>
      </c>
      <c r="G2519">
        <v>6.0158323298688998</v>
      </c>
      <c r="H2519">
        <v>6.3079036124986203</v>
      </c>
      <c r="I2519">
        <v>6.2401443386609898</v>
      </c>
      <c r="J2519">
        <v>6.0557751925933898</v>
      </c>
      <c r="K2519">
        <v>6.2789451631063997</v>
      </c>
      <c r="L2519">
        <v>6.3118397299493596</v>
      </c>
      <c r="M2519">
        <v>6.1965870223575603</v>
      </c>
      <c r="N2519">
        <v>5.7968381761637398</v>
      </c>
      <c r="O2519">
        <v>5.6989257412374803</v>
      </c>
      <c r="P2519">
        <v>6.1282934919178196</v>
      </c>
      <c r="Q2519">
        <v>5.09416193408443</v>
      </c>
    </row>
    <row r="2520" spans="1:17">
      <c r="A2520" t="s">
        <v>5658</v>
      </c>
      <c r="B2520" s="16" t="e">
        <v>#N/A</v>
      </c>
      <c r="C2520">
        <v>3.5040133865677898</v>
      </c>
      <c r="D2520">
        <v>3.4870161193063098</v>
      </c>
      <c r="E2520">
        <v>3.4028894668404299</v>
      </c>
      <c r="F2520">
        <v>3.2825265482838799</v>
      </c>
      <c r="G2520">
        <v>3.33407035458014</v>
      </c>
      <c r="H2520">
        <v>3.30825032505737</v>
      </c>
      <c r="I2520">
        <v>2.8218677180984102</v>
      </c>
      <c r="J2520">
        <v>2.8218677180984102</v>
      </c>
      <c r="K2520">
        <v>2.8218677180984102</v>
      </c>
      <c r="L2520">
        <v>3.29479214013883</v>
      </c>
      <c r="M2520">
        <v>3.23818724324593</v>
      </c>
      <c r="N2520">
        <v>3.6661147186140499</v>
      </c>
      <c r="O2520">
        <v>3.42420286852819</v>
      </c>
      <c r="P2520">
        <v>2.8218677180984102</v>
      </c>
      <c r="Q2520">
        <v>2.8218677180984102</v>
      </c>
    </row>
    <row r="2521" spans="1:17">
      <c r="A2521" t="s">
        <v>5659</v>
      </c>
      <c r="B2521" s="16" t="e">
        <v>#N/A</v>
      </c>
      <c r="C2521">
        <v>6.8374094073843299</v>
      </c>
      <c r="D2521">
        <v>6.7099380949169003</v>
      </c>
      <c r="E2521">
        <v>6.4779724688708198</v>
      </c>
      <c r="F2521">
        <v>6.2341275073237901</v>
      </c>
      <c r="G2521">
        <v>6.34116723841632</v>
      </c>
      <c r="H2521">
        <v>6.4359856847759502</v>
      </c>
      <c r="I2521">
        <v>6.5499524026940898</v>
      </c>
      <c r="J2521">
        <v>6.8836944678545198</v>
      </c>
      <c r="K2521">
        <v>6.6181099741906699</v>
      </c>
      <c r="L2521">
        <v>6.32580422898618</v>
      </c>
      <c r="M2521">
        <v>6.1965870223575603</v>
      </c>
      <c r="N2521">
        <v>6.3656132514015002</v>
      </c>
      <c r="O2521">
        <v>6.0697440603835204</v>
      </c>
      <c r="P2521">
        <v>6.9479225253106502</v>
      </c>
      <c r="Q2521">
        <v>6.2843132996066204</v>
      </c>
    </row>
    <row r="2522" spans="1:17">
      <c r="A2522" t="s">
        <v>5660</v>
      </c>
      <c r="B2522" s="16" t="e">
        <v>#N/A</v>
      </c>
      <c r="C2522">
        <v>3.98283533271713</v>
      </c>
      <c r="D2522">
        <v>3.8603343823973102</v>
      </c>
      <c r="E2522">
        <v>3.9618875914207199</v>
      </c>
      <c r="F2522">
        <v>4.2284225029819602</v>
      </c>
      <c r="G2522">
        <v>3.70007344211845</v>
      </c>
      <c r="H2522">
        <v>4.2312229394497098</v>
      </c>
      <c r="I2522">
        <v>3.8937805799913501</v>
      </c>
      <c r="J2522">
        <v>3.7696016503418699</v>
      </c>
      <c r="K2522">
        <v>4.1419680287536398</v>
      </c>
      <c r="L2522">
        <v>4.2633743974944602</v>
      </c>
      <c r="M2522">
        <v>4.3652147767139304</v>
      </c>
      <c r="N2522">
        <v>4.1706164353931596</v>
      </c>
      <c r="O2522">
        <v>4.0021176285150997</v>
      </c>
      <c r="P2522">
        <v>4.1712528320562896</v>
      </c>
      <c r="Q2522">
        <v>2.8218677180984102</v>
      </c>
    </row>
    <row r="2523" spans="1:17">
      <c r="A2523" t="s">
        <v>5661</v>
      </c>
      <c r="B2523" s="16" t="e">
        <v>#N/A</v>
      </c>
      <c r="C2523">
        <v>10.1828308443538</v>
      </c>
      <c r="D2523">
        <v>9.8629502942650404</v>
      </c>
      <c r="E2523">
        <v>10.9485776370795</v>
      </c>
      <c r="F2523">
        <v>10.4276490527244</v>
      </c>
      <c r="G2523">
        <v>10.555252609933</v>
      </c>
      <c r="H2523">
        <v>8.1990400086598108</v>
      </c>
      <c r="I2523">
        <v>9.7992718010656503</v>
      </c>
      <c r="J2523">
        <v>9.0382750568931307</v>
      </c>
      <c r="K2523">
        <v>10.956140170669601</v>
      </c>
      <c r="L2523">
        <v>10.7742108071291</v>
      </c>
      <c r="M2523">
        <v>10.394843550759999</v>
      </c>
      <c r="N2523">
        <v>10.850839042931799</v>
      </c>
      <c r="O2523">
        <v>10.1487260636362</v>
      </c>
      <c r="P2523">
        <v>8.1685566532673395</v>
      </c>
      <c r="Q2523">
        <v>13.904035307765399</v>
      </c>
    </row>
    <row r="2524" spans="1:17">
      <c r="A2524" t="s">
        <v>5662</v>
      </c>
      <c r="B2524" s="16" t="e">
        <v>#N/A</v>
      </c>
      <c r="C2524">
        <v>2.8218677180984102</v>
      </c>
      <c r="D2524">
        <v>2.8218677180984102</v>
      </c>
      <c r="E2524">
        <v>3.4028894668404299</v>
      </c>
      <c r="F2524">
        <v>3.4706286095040801</v>
      </c>
      <c r="G2524">
        <v>2.8218677180984102</v>
      </c>
      <c r="H2524">
        <v>3.50653555504317</v>
      </c>
      <c r="I2524">
        <v>3.3100125595866299</v>
      </c>
      <c r="J2524">
        <v>3.5611359966351301</v>
      </c>
      <c r="K2524">
        <v>3.4608708703561399</v>
      </c>
      <c r="L2524">
        <v>2.8218677180984102</v>
      </c>
      <c r="M2524">
        <v>2.8218677180984102</v>
      </c>
      <c r="N2524">
        <v>3.31389066967124</v>
      </c>
      <c r="O2524">
        <v>2.8218677180984102</v>
      </c>
      <c r="P2524">
        <v>2.8218677180984102</v>
      </c>
      <c r="Q2524">
        <v>2.8218677180984102</v>
      </c>
    </row>
    <row r="2525" spans="1:17">
      <c r="A2525" t="s">
        <v>5663</v>
      </c>
      <c r="B2525" s="16" t="e">
        <v>#N/A</v>
      </c>
      <c r="C2525">
        <v>3.3064422771203601</v>
      </c>
      <c r="D2525">
        <v>3.2942621936663499</v>
      </c>
      <c r="E2525">
        <v>3.6381873987360902</v>
      </c>
      <c r="F2525">
        <v>3.4706286095040801</v>
      </c>
      <c r="G2525">
        <v>3.8309652426265099</v>
      </c>
      <c r="H2525">
        <v>3.30825032505737</v>
      </c>
      <c r="I2525">
        <v>3.9910282299290798</v>
      </c>
      <c r="J2525">
        <v>3.93564812262216</v>
      </c>
      <c r="K2525">
        <v>3.4608708703561399</v>
      </c>
      <c r="L2525">
        <v>3.7555759297476698</v>
      </c>
      <c r="M2525">
        <v>3.5380814202985702</v>
      </c>
      <c r="N2525">
        <v>4.2465073090516299</v>
      </c>
      <c r="O2525">
        <v>3.6677309644704801</v>
      </c>
      <c r="P2525">
        <v>3.3893867502571098</v>
      </c>
      <c r="Q2525">
        <v>2.8218677180984102</v>
      </c>
    </row>
    <row r="2526" spans="1:17">
      <c r="A2526" t="s">
        <v>5664</v>
      </c>
      <c r="B2526" s="16" t="e">
        <v>#N/A</v>
      </c>
      <c r="C2526">
        <v>2.8218677180984102</v>
      </c>
      <c r="D2526">
        <v>3.9548310731697001</v>
      </c>
      <c r="E2526">
        <v>2.8218677180984102</v>
      </c>
      <c r="F2526">
        <v>3.4706286095040801</v>
      </c>
      <c r="G2526">
        <v>3.33407035458014</v>
      </c>
      <c r="H2526">
        <v>2.8218677180984102</v>
      </c>
      <c r="I2526">
        <v>2.8218677180984102</v>
      </c>
      <c r="J2526">
        <v>2.8218677180984102</v>
      </c>
      <c r="K2526">
        <v>3.27554212654834</v>
      </c>
      <c r="L2526">
        <v>2.8218677180984102</v>
      </c>
      <c r="M2526">
        <v>2.8218677180984102</v>
      </c>
      <c r="N2526">
        <v>2.8218677180984102</v>
      </c>
      <c r="O2526">
        <v>3.42420286852819</v>
      </c>
      <c r="P2526">
        <v>3.9363215208704698</v>
      </c>
      <c r="Q2526">
        <v>2.8218677180984102</v>
      </c>
    </row>
    <row r="2527" spans="1:17">
      <c r="A2527" t="s">
        <v>5665</v>
      </c>
      <c r="B2527" s="16" t="e">
        <v>#N/A</v>
      </c>
      <c r="C2527">
        <v>5.4997062244710797</v>
      </c>
      <c r="D2527">
        <v>5.80952916847931</v>
      </c>
      <c r="E2527">
        <v>6.1130249648544597</v>
      </c>
      <c r="F2527">
        <v>6.3809072983689399</v>
      </c>
      <c r="G2527">
        <v>5.91035690204746</v>
      </c>
      <c r="H2527">
        <v>6.3373802611413304</v>
      </c>
      <c r="I2527">
        <v>5.3764905083530996</v>
      </c>
      <c r="J2527">
        <v>6.3770998606948002</v>
      </c>
      <c r="K2527">
        <v>5.9029236462359096</v>
      </c>
      <c r="L2527">
        <v>5.9086648783778699</v>
      </c>
      <c r="M2527">
        <v>6.0346177080543404</v>
      </c>
      <c r="N2527">
        <v>6.33603490129736</v>
      </c>
      <c r="O2527">
        <v>6.0143499073555899</v>
      </c>
      <c r="P2527">
        <v>6.3222334835171203</v>
      </c>
      <c r="Q2527">
        <v>2.8218677180984102</v>
      </c>
    </row>
    <row r="2528" spans="1:17">
      <c r="A2528" t="s">
        <v>5666</v>
      </c>
      <c r="B2528" s="16" t="e">
        <v>#N/A</v>
      </c>
      <c r="C2528">
        <v>3.5040133865677898</v>
      </c>
      <c r="D2528">
        <v>3.8603343823973102</v>
      </c>
      <c r="E2528">
        <v>3.8152982058547602</v>
      </c>
      <c r="F2528">
        <v>3.2825265482838799</v>
      </c>
      <c r="G2528">
        <v>3.33407035458014</v>
      </c>
      <c r="H2528">
        <v>3.30825032505737</v>
      </c>
      <c r="I2528">
        <v>2.8218677180984102</v>
      </c>
      <c r="J2528">
        <v>3.8565114723405598</v>
      </c>
      <c r="K2528">
        <v>3.27554212654834</v>
      </c>
      <c r="L2528">
        <v>3.29479214013883</v>
      </c>
      <c r="M2528">
        <v>2.8218677180984102</v>
      </c>
      <c r="N2528">
        <v>2.8218677180984102</v>
      </c>
      <c r="O2528">
        <v>3.9295289699043701</v>
      </c>
      <c r="P2528">
        <v>2.8218677180984102</v>
      </c>
      <c r="Q2528">
        <v>2.8218677180984102</v>
      </c>
    </row>
    <row r="2529" spans="1:17">
      <c r="A2529" t="s">
        <v>5667</v>
      </c>
      <c r="B2529" s="16" t="e">
        <v>#N/A</v>
      </c>
      <c r="C2529">
        <v>3.3064422771203601</v>
      </c>
      <c r="D2529">
        <v>3.2942621936663499</v>
      </c>
      <c r="E2529">
        <v>2.8218677180984102</v>
      </c>
      <c r="F2529">
        <v>3.2825265482838799</v>
      </c>
      <c r="G2529">
        <v>3.33407035458014</v>
      </c>
      <c r="H2529">
        <v>3.30825032505737</v>
      </c>
      <c r="I2529">
        <v>3.3100125595866299</v>
      </c>
      <c r="J2529">
        <v>3.6724961835054399</v>
      </c>
      <c r="K2529">
        <v>3.27554212654834</v>
      </c>
      <c r="L2529">
        <v>2.8218677180984102</v>
      </c>
      <c r="M2529">
        <v>2.8218677180984102</v>
      </c>
      <c r="N2529">
        <v>3.31389066967124</v>
      </c>
      <c r="O2529">
        <v>3.24931794675887</v>
      </c>
      <c r="P2529">
        <v>3.3893867502571098</v>
      </c>
      <c r="Q2529">
        <v>2.8218677180984102</v>
      </c>
    </row>
    <row r="2530" spans="1:17">
      <c r="A2530" t="s">
        <v>5668</v>
      </c>
      <c r="B2530" s="16" t="e">
        <v>#N/A</v>
      </c>
      <c r="C2530">
        <v>3.3064422771203601</v>
      </c>
      <c r="D2530">
        <v>2.8218677180984102</v>
      </c>
      <c r="E2530">
        <v>2.8218677180984102</v>
      </c>
      <c r="F2530">
        <v>3.2825265482838799</v>
      </c>
      <c r="G2530">
        <v>2.8218677180984102</v>
      </c>
      <c r="H2530">
        <v>3.8900437060628099</v>
      </c>
      <c r="I2530">
        <v>3.5089935751222501</v>
      </c>
      <c r="J2530">
        <v>3.2517770676889399</v>
      </c>
      <c r="K2530">
        <v>3.4608708703561399</v>
      </c>
      <c r="L2530">
        <v>3.29479214013883</v>
      </c>
      <c r="M2530">
        <v>3.7404257728686199</v>
      </c>
      <c r="N2530">
        <v>3.79229116939824</v>
      </c>
      <c r="O2530">
        <v>3.8507909364900099</v>
      </c>
      <c r="P2530">
        <v>3.3893867502571098</v>
      </c>
      <c r="Q2530">
        <v>2.8218677180984102</v>
      </c>
    </row>
    <row r="2531" spans="1:17">
      <c r="A2531" t="s">
        <v>5669</v>
      </c>
      <c r="B2531" s="16" t="e">
        <v>#N/A</v>
      </c>
      <c r="C2531">
        <v>8.6601843651448007</v>
      </c>
      <c r="D2531">
        <v>8.7148774881820099</v>
      </c>
      <c r="E2531">
        <v>8.8394508053582701</v>
      </c>
      <c r="F2531">
        <v>8.8672343056744491</v>
      </c>
      <c r="G2531">
        <v>8.5651964325882606</v>
      </c>
      <c r="H2531">
        <v>9.7689178574370192</v>
      </c>
      <c r="I2531">
        <v>9.3404062230791798</v>
      </c>
      <c r="J2531">
        <v>8.8592150136552998</v>
      </c>
      <c r="K2531">
        <v>8.4696829216251004</v>
      </c>
      <c r="L2531">
        <v>9.2574645770837591</v>
      </c>
      <c r="M2531">
        <v>8.8320795031456605</v>
      </c>
      <c r="N2531">
        <v>8.9629024078805006</v>
      </c>
      <c r="O2531">
        <v>8.9779941131092507</v>
      </c>
      <c r="P2531">
        <v>8.9834049505182403</v>
      </c>
      <c r="Q2531">
        <v>7.1565710053807701</v>
      </c>
    </row>
    <row r="2532" spans="1:17">
      <c r="A2532" t="s">
        <v>5670</v>
      </c>
      <c r="B2532" s="16" t="e">
        <v>#N/A</v>
      </c>
      <c r="C2532">
        <v>3.98283533271713</v>
      </c>
      <c r="D2532">
        <v>3.6330127529723502</v>
      </c>
      <c r="E2532">
        <v>3.4028894668404299</v>
      </c>
      <c r="F2532">
        <v>3.2825265482838799</v>
      </c>
      <c r="G2532">
        <v>4.37414671474383</v>
      </c>
      <c r="H2532">
        <v>4.07504641393726</v>
      </c>
      <c r="I2532">
        <v>3.8937805799913501</v>
      </c>
      <c r="J2532">
        <v>4.2567562628296498</v>
      </c>
      <c r="K2532">
        <v>3.8204461843508501</v>
      </c>
      <c r="L2532">
        <v>3.29479214013883</v>
      </c>
      <c r="M2532">
        <v>3.82485868955618</v>
      </c>
      <c r="N2532">
        <v>3.31389066967124</v>
      </c>
      <c r="O2532">
        <v>4.4953341022564199</v>
      </c>
      <c r="P2532">
        <v>4.5271021320563003</v>
      </c>
      <c r="Q2532">
        <v>2.8218677180984102</v>
      </c>
    </row>
    <row r="2533" spans="1:17">
      <c r="A2533" t="s">
        <v>5671</v>
      </c>
      <c r="B2533" s="16" t="e">
        <v>#N/A</v>
      </c>
      <c r="C2533">
        <v>3.6535616636188299</v>
      </c>
      <c r="D2533">
        <v>3.4870161193063098</v>
      </c>
      <c r="E2533">
        <v>2.8218677180984102</v>
      </c>
      <c r="F2533">
        <v>3.4706286095040801</v>
      </c>
      <c r="G2533">
        <v>2.8218677180984102</v>
      </c>
      <c r="H2533">
        <v>3.50653555504317</v>
      </c>
      <c r="I2533">
        <v>3.3100125595866299</v>
      </c>
      <c r="J2533">
        <v>3.5611359966351301</v>
      </c>
      <c r="K2533">
        <v>2.8218677180984102</v>
      </c>
      <c r="L2533">
        <v>3.29479214013883</v>
      </c>
      <c r="M2533">
        <v>3.23818724324593</v>
      </c>
      <c r="N2533">
        <v>3.6661147186140499</v>
      </c>
      <c r="O2533">
        <v>3.42420286852819</v>
      </c>
      <c r="P2533">
        <v>3.6194497939779602</v>
      </c>
      <c r="Q2533">
        <v>2.8218677180984102</v>
      </c>
    </row>
    <row r="2534" spans="1:17">
      <c r="A2534" t="s">
        <v>5672</v>
      </c>
      <c r="B2534" s="16" t="e">
        <v>#N/A</v>
      </c>
      <c r="C2534">
        <v>3.6535616636188299</v>
      </c>
      <c r="D2534">
        <v>3.2942621936663499</v>
      </c>
      <c r="E2534">
        <v>2.8218677180984102</v>
      </c>
      <c r="F2534">
        <v>3.4706286095040801</v>
      </c>
      <c r="G2534">
        <v>3.8309652426265099</v>
      </c>
      <c r="H2534">
        <v>3.50653555504317</v>
      </c>
      <c r="I2534">
        <v>3.3100125595866299</v>
      </c>
      <c r="J2534">
        <v>3.6724961835054399</v>
      </c>
      <c r="K2534">
        <v>2.8218677180984102</v>
      </c>
      <c r="L2534">
        <v>4.0420260041176004</v>
      </c>
      <c r="M2534">
        <v>3.4086250003018401</v>
      </c>
      <c r="N2534">
        <v>2.8218677180984102</v>
      </c>
      <c r="O2534">
        <v>3.5569664057961599</v>
      </c>
      <c r="P2534">
        <v>2.8218677180984102</v>
      </c>
      <c r="Q2534">
        <v>5.09416193408443</v>
      </c>
    </row>
    <row r="2535" spans="1:17">
      <c r="A2535" t="s">
        <v>5673</v>
      </c>
      <c r="B2535" s="16" t="e">
        <v>#N/A</v>
      </c>
      <c r="C2535">
        <v>5.2710534670525604</v>
      </c>
      <c r="D2535">
        <v>5.0219292506328799</v>
      </c>
      <c r="E2535">
        <v>5.54791781288802</v>
      </c>
      <c r="F2535">
        <v>5.53949510715674</v>
      </c>
      <c r="G2535">
        <v>4.9315086277172604</v>
      </c>
      <c r="H2535">
        <v>5.2785502994810098</v>
      </c>
      <c r="I2535">
        <v>5.7346509072572998</v>
      </c>
      <c r="J2535">
        <v>5.9097086530010401</v>
      </c>
      <c r="K2535">
        <v>4.5878024687201</v>
      </c>
      <c r="L2535">
        <v>5.4220334780197001</v>
      </c>
      <c r="M2535">
        <v>4.8589754271137497</v>
      </c>
      <c r="N2535">
        <v>4.6704332416218497</v>
      </c>
      <c r="O2535">
        <v>4.9681956947275898</v>
      </c>
      <c r="P2535">
        <v>6.0078251400104499</v>
      </c>
      <c r="Q2535">
        <v>2.8218677180984102</v>
      </c>
    </row>
    <row r="2536" spans="1:17">
      <c r="A2536" t="s">
        <v>5674</v>
      </c>
      <c r="B2536" s="16" t="e">
        <v>#N/A</v>
      </c>
      <c r="C2536">
        <v>6.64096539181552</v>
      </c>
      <c r="D2536">
        <v>6.6226079365118098</v>
      </c>
      <c r="E2536">
        <v>6.78357369797342</v>
      </c>
      <c r="F2536">
        <v>7.0152002163899203</v>
      </c>
      <c r="G2536">
        <v>6.5922120161147504</v>
      </c>
      <c r="H2536">
        <v>7.1075672566897001</v>
      </c>
      <c r="I2536">
        <v>6.6477658559454804</v>
      </c>
      <c r="J2536">
        <v>7.19606027589424</v>
      </c>
      <c r="K2536">
        <v>6.1108697077640501</v>
      </c>
      <c r="L2536">
        <v>6.4198927805542398</v>
      </c>
      <c r="M2536">
        <v>6.9613110454339404</v>
      </c>
      <c r="N2536">
        <v>6.6318301267309199</v>
      </c>
      <c r="O2536">
        <v>6.6786497323202498</v>
      </c>
      <c r="P2536">
        <v>6.7232899141601701</v>
      </c>
      <c r="Q2536">
        <v>5.09416193408443</v>
      </c>
    </row>
    <row r="2537" spans="1:17">
      <c r="A2537" t="s">
        <v>5675</v>
      </c>
      <c r="B2537" s="16" t="e">
        <v>#N/A</v>
      </c>
      <c r="C2537">
        <v>4.1513583524311999</v>
      </c>
      <c r="D2537">
        <v>4.0407231514856203</v>
      </c>
      <c r="E2537">
        <v>4.2015349465393896</v>
      </c>
      <c r="F2537">
        <v>3.6131889974304401</v>
      </c>
      <c r="G2537">
        <v>4.0460446887748596</v>
      </c>
      <c r="H2537">
        <v>3.30825032505737</v>
      </c>
      <c r="I2537">
        <v>4.4354937019020104</v>
      </c>
      <c r="J2537">
        <v>3.8565114723405598</v>
      </c>
      <c r="K2537">
        <v>4.67705685303679</v>
      </c>
      <c r="L2537">
        <v>3.9560512465587201</v>
      </c>
      <c r="M2537">
        <v>4.0387673383778999</v>
      </c>
      <c r="N2537">
        <v>3.5144020463037902</v>
      </c>
      <c r="O2537">
        <v>3.9295289699043701</v>
      </c>
      <c r="P2537">
        <v>4.4479700090536403</v>
      </c>
      <c r="Q2537">
        <v>2.8218677180984102</v>
      </c>
    </row>
    <row r="2538" spans="1:17">
      <c r="A2538" t="s">
        <v>5676</v>
      </c>
      <c r="B2538" s="16" t="e">
        <v>#N/A</v>
      </c>
      <c r="C2538">
        <v>2.8218677180984102</v>
      </c>
      <c r="D2538">
        <v>2.8218677180984102</v>
      </c>
      <c r="E2538">
        <v>2.8218677180984102</v>
      </c>
      <c r="F2538">
        <v>2.8218677180984102</v>
      </c>
      <c r="G2538">
        <v>3.33407035458014</v>
      </c>
      <c r="H2538">
        <v>3.30825032505737</v>
      </c>
      <c r="I2538">
        <v>2.8218677180984102</v>
      </c>
      <c r="J2538">
        <v>2.8218677180984102</v>
      </c>
      <c r="K2538">
        <v>3.6013796825057902</v>
      </c>
      <c r="L2538">
        <v>3.8614614459532302</v>
      </c>
      <c r="M2538">
        <v>3.7404257728686199</v>
      </c>
      <c r="N2538">
        <v>2.8218677180984102</v>
      </c>
      <c r="O2538">
        <v>3.5569664057961599</v>
      </c>
      <c r="P2538">
        <v>2.8218677180984102</v>
      </c>
      <c r="Q2538">
        <v>2.8218677180984102</v>
      </c>
    </row>
    <row r="2539" spans="1:17">
      <c r="A2539" t="s">
        <v>5677</v>
      </c>
      <c r="B2539" s="16" t="e">
        <v>#N/A</v>
      </c>
      <c r="C2539">
        <v>4.4838185959666896</v>
      </c>
      <c r="D2539">
        <v>4.2618677800425697</v>
      </c>
      <c r="E2539">
        <v>3.8152982058547602</v>
      </c>
      <c r="F2539">
        <v>4.0892058755412499</v>
      </c>
      <c r="G2539">
        <v>3.33407035458014</v>
      </c>
      <c r="H2539">
        <v>4.4894640760069198</v>
      </c>
      <c r="I2539">
        <v>4.3728229044696096</v>
      </c>
      <c r="J2539">
        <v>3.7696016503418699</v>
      </c>
      <c r="K2539">
        <v>3.99457577781329</v>
      </c>
      <c r="L2539">
        <v>4.1211419556762898</v>
      </c>
      <c r="M2539">
        <v>3.6461416973015899</v>
      </c>
      <c r="N2539">
        <v>4.4472252118161997</v>
      </c>
      <c r="O2539">
        <v>4.0021176285150997</v>
      </c>
      <c r="P2539">
        <v>4.6712581716948103</v>
      </c>
      <c r="Q2539">
        <v>2.8218677180984102</v>
      </c>
    </row>
    <row r="2540" spans="1:17">
      <c r="A2540" t="s">
        <v>5678</v>
      </c>
      <c r="B2540" s="16" t="e">
        <v>#N/A</v>
      </c>
      <c r="C2540">
        <v>4.4246742892055497</v>
      </c>
      <c r="D2540">
        <v>4.6529177314580599</v>
      </c>
      <c r="E2540">
        <v>4.6393553598667303</v>
      </c>
      <c r="F2540">
        <v>4.4629136307985604</v>
      </c>
      <c r="G2540">
        <v>4.5079198595814196</v>
      </c>
      <c r="H2540">
        <v>3.50653555504317</v>
      </c>
      <c r="I2540">
        <v>3.7848446501428201</v>
      </c>
      <c r="J2540">
        <v>3.8565114723405598</v>
      </c>
      <c r="K2540">
        <v>4.8383826859307302</v>
      </c>
      <c r="L2540">
        <v>4.5026429490879796</v>
      </c>
      <c r="M2540">
        <v>4.10067942601317</v>
      </c>
      <c r="N2540">
        <v>4.7684260524010602</v>
      </c>
      <c r="O2540">
        <v>4.1329497517715001</v>
      </c>
      <c r="P2540">
        <v>3.6194497939779602</v>
      </c>
      <c r="Q2540">
        <v>2.8218677180984102</v>
      </c>
    </row>
    <row r="2541" spans="1:17">
      <c r="A2541" t="s">
        <v>5679</v>
      </c>
      <c r="B2541" s="16" t="e">
        <v>#N/A</v>
      </c>
      <c r="C2541">
        <v>4.2964146619915802</v>
      </c>
      <c r="D2541">
        <v>4.1197647330598102</v>
      </c>
      <c r="E2541">
        <v>3.4028894668404299</v>
      </c>
      <c r="F2541">
        <v>3.6131889974304401</v>
      </c>
      <c r="G2541">
        <v>4.3009286659846602</v>
      </c>
      <c r="H2541">
        <v>3.50653555504317</v>
      </c>
      <c r="I2541">
        <v>3.5089935751222501</v>
      </c>
      <c r="J2541">
        <v>3.4276433730071201</v>
      </c>
      <c r="K2541">
        <v>3.8204461843508501</v>
      </c>
      <c r="L2541">
        <v>3.6339073669181099</v>
      </c>
      <c r="M2541">
        <v>3.5380814202985702</v>
      </c>
      <c r="N2541">
        <v>4.0888472785647796</v>
      </c>
      <c r="O2541">
        <v>3.5569664057961599</v>
      </c>
      <c r="P2541">
        <v>3.6194497939779602</v>
      </c>
      <c r="Q2541">
        <v>2.8218677180984102</v>
      </c>
    </row>
    <row r="2542" spans="1:17">
      <c r="A2542" t="s">
        <v>5680</v>
      </c>
      <c r="B2542" s="16" t="e">
        <v>#N/A</v>
      </c>
      <c r="C2542">
        <v>5.2710534670525604</v>
      </c>
      <c r="D2542">
        <v>5.2505809539486403</v>
      </c>
      <c r="E2542">
        <v>5.6194037323530299</v>
      </c>
      <c r="F2542">
        <v>5.8485946735515197</v>
      </c>
      <c r="G2542">
        <v>6.0158323298688998</v>
      </c>
      <c r="H2542">
        <v>5.9352574320134996</v>
      </c>
      <c r="I2542">
        <v>6.0006802574656097</v>
      </c>
      <c r="J2542">
        <v>6.0418318428819298</v>
      </c>
      <c r="K2542">
        <v>5.81396477862459</v>
      </c>
      <c r="L2542">
        <v>5.5961317021786998</v>
      </c>
      <c r="M2542">
        <v>5.9248301634926097</v>
      </c>
      <c r="N2542">
        <v>6.12710255390685</v>
      </c>
      <c r="O2542">
        <v>5.9418950995471</v>
      </c>
      <c r="P2542">
        <v>5.7609673977777103</v>
      </c>
      <c r="Q2542">
        <v>6.2843132996066204</v>
      </c>
    </row>
    <row r="2543" spans="1:17">
      <c r="A2543" t="s">
        <v>5681</v>
      </c>
      <c r="B2543" s="16" t="e">
        <v>#N/A</v>
      </c>
      <c r="C2543">
        <v>7.8386911175119298</v>
      </c>
      <c r="D2543">
        <v>7.7991815857585003</v>
      </c>
      <c r="E2543">
        <v>8.00502698976495</v>
      </c>
      <c r="F2543">
        <v>7.6067390113762396</v>
      </c>
      <c r="G2543">
        <v>7.5660953034075797</v>
      </c>
      <c r="H2543">
        <v>8.3502330799213293</v>
      </c>
      <c r="I2543">
        <v>7.7804477147118902</v>
      </c>
      <c r="J2543">
        <v>8.1273568456294196</v>
      </c>
      <c r="K2543">
        <v>7.5973487835831897</v>
      </c>
      <c r="L2543">
        <v>7.6506990356972198</v>
      </c>
      <c r="M2543">
        <v>7.3717558224692903</v>
      </c>
      <c r="N2543">
        <v>7.5308835633863698</v>
      </c>
      <c r="O2543">
        <v>7.6766819537985302</v>
      </c>
      <c r="P2543">
        <v>8.1233700265902193</v>
      </c>
      <c r="Q2543">
        <v>8.48255560796823</v>
      </c>
    </row>
    <row r="2544" spans="1:17">
      <c r="A2544" t="s">
        <v>5682</v>
      </c>
      <c r="B2544" s="16" t="e">
        <v>#N/A</v>
      </c>
      <c r="C2544">
        <v>3.8862082974622001</v>
      </c>
      <c r="D2544">
        <v>3.8603343823973102</v>
      </c>
      <c r="E2544">
        <v>3.4028894668404299</v>
      </c>
      <c r="F2544">
        <v>3.4706286095040801</v>
      </c>
      <c r="G2544">
        <v>3.33407035458014</v>
      </c>
      <c r="H2544">
        <v>3.30825032505737</v>
      </c>
      <c r="I2544">
        <v>2.8218677180984102</v>
      </c>
      <c r="J2544">
        <v>2.8218677180984102</v>
      </c>
      <c r="K2544">
        <v>3.91162951239331</v>
      </c>
      <c r="L2544">
        <v>3.4877558895723499</v>
      </c>
      <c r="M2544">
        <v>3.23818724324593</v>
      </c>
      <c r="N2544">
        <v>3.5144020463037902</v>
      </c>
      <c r="O2544">
        <v>3.9295289699043701</v>
      </c>
      <c r="P2544">
        <v>2.8218677180984102</v>
      </c>
      <c r="Q2544">
        <v>5.81282804418474</v>
      </c>
    </row>
    <row r="2545" spans="1:17">
      <c r="A2545" t="s">
        <v>5683</v>
      </c>
      <c r="B2545" s="16" t="e">
        <v>#N/A</v>
      </c>
      <c r="C2545">
        <v>4.9565989702087299</v>
      </c>
      <c r="D2545">
        <v>4.5537481491643197</v>
      </c>
      <c r="E2545">
        <v>5.0160351149716202</v>
      </c>
      <c r="F2545">
        <v>4.0118215330109104</v>
      </c>
      <c r="G2545">
        <v>5.2845830866371397</v>
      </c>
      <c r="H2545">
        <v>4.2312229394497098</v>
      </c>
      <c r="I2545">
        <v>4.49496154099739</v>
      </c>
      <c r="J2545">
        <v>4.2567562628296498</v>
      </c>
      <c r="K2545">
        <v>4.7603034491719001</v>
      </c>
      <c r="L2545">
        <v>4.1946255460110002</v>
      </c>
      <c r="M2545">
        <v>3.90178223458659</v>
      </c>
      <c r="N2545">
        <v>4.3841781814921204</v>
      </c>
      <c r="O2545">
        <v>4.0696565081197198</v>
      </c>
      <c r="P2545">
        <v>4.5271021320563003</v>
      </c>
      <c r="Q2545">
        <v>2.8218677180984102</v>
      </c>
    </row>
    <row r="2546" spans="1:17">
      <c r="A2546" t="s">
        <v>5684</v>
      </c>
      <c r="B2546" s="16" t="e">
        <v>#N/A</v>
      </c>
      <c r="C2546">
        <v>4.6948835100102002</v>
      </c>
      <c r="D2546">
        <v>4.3876263279161201</v>
      </c>
      <c r="E2546">
        <v>4.7777046060070401</v>
      </c>
      <c r="F2546">
        <v>5.0436549643728998</v>
      </c>
      <c r="G2546">
        <v>4.37414671474383</v>
      </c>
      <c r="H2546">
        <v>5.0023896186610397</v>
      </c>
      <c r="I2546">
        <v>5.0091235034862898</v>
      </c>
      <c r="J2546">
        <v>5.3015977798976204</v>
      </c>
      <c r="K2546">
        <v>4.67705685303679</v>
      </c>
      <c r="L2546">
        <v>4.9506536519942301</v>
      </c>
      <c r="M2546">
        <v>5.1397006687878797</v>
      </c>
      <c r="N2546">
        <v>4.2465073090516299</v>
      </c>
      <c r="O2546">
        <v>4.2491040476565001</v>
      </c>
      <c r="P2546">
        <v>4.7374550361106396</v>
      </c>
      <c r="Q2546">
        <v>2.8218677180984102</v>
      </c>
    </row>
    <row r="2547" spans="1:17">
      <c r="A2547" t="s">
        <v>5685</v>
      </c>
      <c r="B2547" s="16" t="e">
        <v>#N/A</v>
      </c>
      <c r="C2547">
        <v>4.8751772763815904</v>
      </c>
      <c r="D2547">
        <v>4.8708919623886802</v>
      </c>
      <c r="E2547">
        <v>4.3969712788901898</v>
      </c>
      <c r="F2547">
        <v>3.7319397910766599</v>
      </c>
      <c r="G2547">
        <v>3.5425260543824399</v>
      </c>
      <c r="H2547">
        <v>3.50653555504317</v>
      </c>
      <c r="I2547">
        <v>3.7848446501428201</v>
      </c>
      <c r="J2547">
        <v>3.2517770676889399</v>
      </c>
      <c r="K2547">
        <v>4.1419680287536398</v>
      </c>
      <c r="L2547">
        <v>2.8218677180984102</v>
      </c>
      <c r="M2547">
        <v>3.7404257728686199</v>
      </c>
      <c r="N2547">
        <v>3.31389066967124</v>
      </c>
      <c r="O2547">
        <v>3.42420286852819</v>
      </c>
      <c r="P2547">
        <v>3.9363215208704698</v>
      </c>
      <c r="Q2547">
        <v>5.09416193408443</v>
      </c>
    </row>
    <row r="2548" spans="1:17">
      <c r="A2548" t="s">
        <v>5686</v>
      </c>
      <c r="B2548" s="16" t="e">
        <v>#N/A</v>
      </c>
      <c r="C2548">
        <v>3.3064422771203601</v>
      </c>
      <c r="D2548">
        <v>3.2942621936663499</v>
      </c>
      <c r="E2548">
        <v>3.6381873987360902</v>
      </c>
      <c r="F2548">
        <v>2.8218677180984102</v>
      </c>
      <c r="G2548">
        <v>3.33407035458014</v>
      </c>
      <c r="H2548">
        <v>3.50653555504317</v>
      </c>
      <c r="I2548">
        <v>3.3100125595866299</v>
      </c>
      <c r="J2548">
        <v>2.8218677180984102</v>
      </c>
      <c r="K2548">
        <v>2.8218677180984102</v>
      </c>
      <c r="L2548">
        <v>2.8218677180984102</v>
      </c>
      <c r="M2548">
        <v>3.23818724324593</v>
      </c>
      <c r="N2548">
        <v>3.6661147186140499</v>
      </c>
      <c r="O2548">
        <v>3.5569664057961599</v>
      </c>
      <c r="P2548">
        <v>2.8218677180984102</v>
      </c>
      <c r="Q2548">
        <v>2.8218677180984102</v>
      </c>
    </row>
    <row r="2549" spans="1:17">
      <c r="A2549" t="s">
        <v>5687</v>
      </c>
      <c r="B2549" s="16" t="e">
        <v>#N/A</v>
      </c>
      <c r="C2549">
        <v>3.98283533271713</v>
      </c>
      <c r="D2549">
        <v>4.32650596693877</v>
      </c>
      <c r="E2549">
        <v>3.8152982058547602</v>
      </c>
      <c r="F2549">
        <v>3.8353454241230298</v>
      </c>
      <c r="G2549">
        <v>3.70007344211845</v>
      </c>
      <c r="H2549">
        <v>2.8218677180984102</v>
      </c>
      <c r="I2549">
        <v>4.0793606969786396</v>
      </c>
      <c r="J2549">
        <v>3.93564812262216</v>
      </c>
      <c r="K2549">
        <v>3.91162951239331</v>
      </c>
      <c r="L2549">
        <v>4.1946255460110002</v>
      </c>
      <c r="M2549">
        <v>4.4113157068760698</v>
      </c>
      <c r="N2549">
        <v>3.6661147186140499</v>
      </c>
      <c r="O2549">
        <v>3.9295289699043701</v>
      </c>
      <c r="P2549">
        <v>3.3893867502571098</v>
      </c>
      <c r="Q2549">
        <v>5.09416193408443</v>
      </c>
    </row>
    <row r="2550" spans="1:17">
      <c r="A2550" t="s">
        <v>5688</v>
      </c>
      <c r="B2550" s="16" t="e">
        <v>#N/A</v>
      </c>
      <c r="C2550">
        <v>4.3623517865106702</v>
      </c>
      <c r="D2550">
        <v>3.9548310731697001</v>
      </c>
      <c r="E2550">
        <v>4.3969712788901898</v>
      </c>
      <c r="F2550">
        <v>4.6121840845566204</v>
      </c>
      <c r="G2550">
        <v>4.2225520177193703</v>
      </c>
      <c r="H2550">
        <v>4.07504641393726</v>
      </c>
      <c r="I2550">
        <v>4.3728229044696096</v>
      </c>
      <c r="J2550">
        <v>4.3621897727349799</v>
      </c>
      <c r="K2550">
        <v>4.1419680287536398</v>
      </c>
      <c r="L2550">
        <v>4.1211419556762898</v>
      </c>
      <c r="M2550">
        <v>4.3171680614900998</v>
      </c>
      <c r="N2550">
        <v>4.3174573962368399</v>
      </c>
      <c r="O2550">
        <v>4.1329497517715001</v>
      </c>
      <c r="P2550">
        <v>4.0606668341819496</v>
      </c>
      <c r="Q2550">
        <v>2.8218677180984102</v>
      </c>
    </row>
    <row r="2551" spans="1:17">
      <c r="A2551" t="s">
        <v>5689</v>
      </c>
      <c r="B2551" s="16" t="e">
        <v>#N/A</v>
      </c>
      <c r="C2551">
        <v>5.4183879182099801</v>
      </c>
      <c r="D2551">
        <v>5.2505809539486403</v>
      </c>
      <c r="E2551">
        <v>5.8440669982677802</v>
      </c>
      <c r="F2551">
        <v>5.0098915733122702</v>
      </c>
      <c r="G2551">
        <v>5.7231188017169998</v>
      </c>
      <c r="H2551">
        <v>4.07504641393726</v>
      </c>
      <c r="I2551">
        <v>5.66533222304981</v>
      </c>
      <c r="J2551">
        <v>5.3252950654732896</v>
      </c>
      <c r="K2551">
        <v>5.3872068501715296</v>
      </c>
      <c r="L2551">
        <v>5.5241990976608299</v>
      </c>
      <c r="M2551">
        <v>4.4983624523483101</v>
      </c>
      <c r="N2551">
        <v>4.3174573962368399</v>
      </c>
      <c r="O2551">
        <v>5.0562650436270502</v>
      </c>
      <c r="P2551">
        <v>5.3028714561952901</v>
      </c>
      <c r="Q2551">
        <v>2.8218677180984102</v>
      </c>
    </row>
    <row r="2552" spans="1:17">
      <c r="A2552" t="s">
        <v>5690</v>
      </c>
      <c r="B2552" s="16" t="e">
        <v>#N/A</v>
      </c>
      <c r="C2552">
        <v>4.0706176854441196</v>
      </c>
      <c r="D2552">
        <v>3.7545556144430101</v>
      </c>
      <c r="E2552">
        <v>3.4028894668404299</v>
      </c>
      <c r="F2552">
        <v>3.4706286095040801</v>
      </c>
      <c r="G2552">
        <v>3.70007344211845</v>
      </c>
      <c r="H2552">
        <v>3.8900437060628099</v>
      </c>
      <c r="I2552">
        <v>3.6595800418069002</v>
      </c>
      <c r="J2552">
        <v>4.0764652066995799</v>
      </c>
      <c r="K2552">
        <v>3.6013796825057902</v>
      </c>
      <c r="L2552">
        <v>3.7555759297476698</v>
      </c>
      <c r="M2552">
        <v>3.5380814202985702</v>
      </c>
      <c r="N2552">
        <v>3.6661147186140499</v>
      </c>
      <c r="O2552">
        <v>3.6677309644704801</v>
      </c>
      <c r="P2552">
        <v>3.3893867502571098</v>
      </c>
      <c r="Q2552">
        <v>2.8218677180984102</v>
      </c>
    </row>
    <row r="2553" spans="1:17">
      <c r="A2553" t="s">
        <v>5691</v>
      </c>
      <c r="B2553" s="16" t="e">
        <v>#N/A</v>
      </c>
      <c r="C2553">
        <v>5.9266634316532896</v>
      </c>
      <c r="D2553">
        <v>5.7271715246175301</v>
      </c>
      <c r="E2553">
        <v>5.7521813055947497</v>
      </c>
      <c r="F2553">
        <v>6.1767486539667296</v>
      </c>
      <c r="G2553">
        <v>5.4468377703358204</v>
      </c>
      <c r="H2553">
        <v>6.0648120825138196</v>
      </c>
      <c r="I2553">
        <v>6.37513354646594</v>
      </c>
      <c r="J2553">
        <v>5.6756860853158804</v>
      </c>
      <c r="K2553">
        <v>5.8502292656371999</v>
      </c>
      <c r="L2553">
        <v>5.9635854897431999</v>
      </c>
      <c r="M2553">
        <v>5.305907987925</v>
      </c>
      <c r="N2553">
        <v>5.8818201747363998</v>
      </c>
      <c r="O2553">
        <v>5.6630803592182</v>
      </c>
      <c r="P2553">
        <v>6.4005945473111199</v>
      </c>
      <c r="Q2553">
        <v>5.09416193408443</v>
      </c>
    </row>
    <row r="2554" spans="1:17">
      <c r="A2554" t="s">
        <v>5692</v>
      </c>
      <c r="B2554" s="16" t="e">
        <v>#N/A</v>
      </c>
      <c r="C2554">
        <v>6.9359169713665203</v>
      </c>
      <c r="D2554">
        <v>6.8219210145429399</v>
      </c>
      <c r="E2554">
        <v>5.54791781288802</v>
      </c>
      <c r="F2554">
        <v>5.8111357960990899</v>
      </c>
      <c r="G2554">
        <v>5.91035690204746</v>
      </c>
      <c r="H2554">
        <v>5.4810077289205497</v>
      </c>
      <c r="I2554">
        <v>7.0110716758331302</v>
      </c>
      <c r="J2554">
        <v>5.50134261607041</v>
      </c>
      <c r="K2554">
        <v>6.9426125990962504</v>
      </c>
      <c r="L2554">
        <v>7.0839309273197903</v>
      </c>
      <c r="M2554">
        <v>5.9807945513988896</v>
      </c>
      <c r="N2554">
        <v>6.3210115805117999</v>
      </c>
      <c r="O2554">
        <v>5.3136379649428402</v>
      </c>
      <c r="P2554">
        <v>6.3222334835171203</v>
      </c>
      <c r="Q2554">
        <v>7.1565710053807701</v>
      </c>
    </row>
    <row r="2555" spans="1:17">
      <c r="A2555" t="s">
        <v>5693</v>
      </c>
      <c r="B2555" s="16" t="e">
        <v>#N/A</v>
      </c>
      <c r="C2555">
        <v>10.414975973198301</v>
      </c>
      <c r="D2555">
        <v>10.410549146742699</v>
      </c>
      <c r="E2555">
        <v>10.069081593392699</v>
      </c>
      <c r="F2555">
        <v>10.754084572768599</v>
      </c>
      <c r="G2555">
        <v>10.1962845938979</v>
      </c>
      <c r="H2555">
        <v>10.150942679558201</v>
      </c>
      <c r="I2555">
        <v>9.7217958026681206</v>
      </c>
      <c r="J2555">
        <v>10.5961903690201</v>
      </c>
      <c r="K2555">
        <v>9.9208735229285399</v>
      </c>
      <c r="L2555">
        <v>9.8081256848955292</v>
      </c>
      <c r="M2555">
        <v>9.8967047403819706</v>
      </c>
      <c r="N2555">
        <v>9.3738411294055002</v>
      </c>
      <c r="O2555">
        <v>9.6992284687650301</v>
      </c>
      <c r="P2555">
        <v>10.0623584156197</v>
      </c>
      <c r="Q2555">
        <v>9.9376776092220709</v>
      </c>
    </row>
    <row r="2556" spans="1:17">
      <c r="A2556" t="s">
        <v>5694</v>
      </c>
      <c r="B2556" s="16" t="e">
        <v>#N/A</v>
      </c>
      <c r="C2556">
        <v>9.6611432506538506</v>
      </c>
      <c r="D2556">
        <v>9.6514468094427901</v>
      </c>
      <c r="E2556">
        <v>9.7966735288625095</v>
      </c>
      <c r="F2556">
        <v>10.1888328876506</v>
      </c>
      <c r="G2556">
        <v>9.7111181796699597</v>
      </c>
      <c r="H2556">
        <v>10.396484499316101</v>
      </c>
      <c r="I2556">
        <v>9.6130698644720205</v>
      </c>
      <c r="J2556">
        <v>10.293621721779701</v>
      </c>
      <c r="K2556">
        <v>9.93652776425537</v>
      </c>
      <c r="L2556">
        <v>10.3199859607384</v>
      </c>
      <c r="M2556">
        <v>10.3124831341964</v>
      </c>
      <c r="N2556">
        <v>9.9618833582941893</v>
      </c>
      <c r="O2556">
        <v>10.034669954396801</v>
      </c>
      <c r="P2556">
        <v>9.7899212266234894</v>
      </c>
      <c r="Q2556">
        <v>6.2843132996066204</v>
      </c>
    </row>
    <row r="2557" spans="1:17">
      <c r="A2557" t="s">
        <v>5695</v>
      </c>
      <c r="B2557" s="16" t="e">
        <v>#N/A</v>
      </c>
      <c r="C2557">
        <v>4.99547094075474</v>
      </c>
      <c r="D2557">
        <v>5.0571074914141203</v>
      </c>
      <c r="E2557">
        <v>6.2964799255411696</v>
      </c>
      <c r="F2557">
        <v>5.3934871370174804</v>
      </c>
      <c r="G2557">
        <v>5.9535011800267901</v>
      </c>
      <c r="H2557">
        <v>5.9922466879641396</v>
      </c>
      <c r="I2557">
        <v>5.7790171390800298</v>
      </c>
      <c r="J2557">
        <v>8.6295932862060898</v>
      </c>
      <c r="K2557">
        <v>5.5519879823209104</v>
      </c>
      <c r="L2557">
        <v>4.7465905673729498</v>
      </c>
      <c r="M2557">
        <v>5.83646315568744</v>
      </c>
      <c r="N2557">
        <v>5.1350388086703704</v>
      </c>
      <c r="O2557">
        <v>5.9418950995471</v>
      </c>
      <c r="P2557">
        <v>6.3619539041930198</v>
      </c>
      <c r="Q2557">
        <v>2.8218677180984102</v>
      </c>
    </row>
    <row r="2558" spans="1:17">
      <c r="A2558" t="s">
        <v>5696</v>
      </c>
      <c r="B2558" s="16" t="e">
        <v>#N/A</v>
      </c>
      <c r="C2558">
        <v>3.5040133865677898</v>
      </c>
      <c r="D2558">
        <v>3.2942621936663499</v>
      </c>
      <c r="E2558">
        <v>3.4028894668404299</v>
      </c>
      <c r="F2558">
        <v>3.4706286095040801</v>
      </c>
      <c r="G2558">
        <v>2.8218677180984102</v>
      </c>
      <c r="H2558">
        <v>3.30825032505737</v>
      </c>
      <c r="I2558">
        <v>2.8218677180984102</v>
      </c>
      <c r="J2558">
        <v>3.2517770676889399</v>
      </c>
      <c r="K2558">
        <v>3.27554212654834</v>
      </c>
      <c r="L2558">
        <v>2.8218677180984102</v>
      </c>
      <c r="M2558">
        <v>2.8218677180984102</v>
      </c>
      <c r="N2558">
        <v>2.8218677180984102</v>
      </c>
      <c r="O2558">
        <v>2.8218677180984102</v>
      </c>
      <c r="P2558">
        <v>3.3893867502571098</v>
      </c>
      <c r="Q2558">
        <v>2.8218677180984102</v>
      </c>
    </row>
    <row r="2559" spans="1:17">
      <c r="A2559" t="s">
        <v>5697</v>
      </c>
      <c r="B2559" s="16" t="e">
        <v>#N/A</v>
      </c>
      <c r="C2559">
        <v>5.0699158884914599</v>
      </c>
      <c r="D2559">
        <v>4.8708919623886802</v>
      </c>
      <c r="E2559">
        <v>5.5107356403890702</v>
      </c>
      <c r="F2559">
        <v>4.8265290176055897</v>
      </c>
      <c r="G2559">
        <v>5.6191353861103099</v>
      </c>
      <c r="H2559">
        <v>3.8900437060628099</v>
      </c>
      <c r="I2559">
        <v>4.8882864984054599</v>
      </c>
      <c r="J2559">
        <v>4.4586654922886897</v>
      </c>
      <c r="K2559">
        <v>5.3362313090937699</v>
      </c>
      <c r="L2559">
        <v>5.3679389808257501</v>
      </c>
      <c r="M2559">
        <v>5.0616059647101501</v>
      </c>
      <c r="N2559">
        <v>5.3018559344781702</v>
      </c>
      <c r="O2559">
        <v>4.69890729297832</v>
      </c>
      <c r="P2559">
        <v>4.1712528320562896</v>
      </c>
      <c r="Q2559">
        <v>6.2843132996066204</v>
      </c>
    </row>
    <row r="2560" spans="1:17">
      <c r="A2560" t="s">
        <v>5698</v>
      </c>
      <c r="B2560" s="16" t="e">
        <v>#N/A</v>
      </c>
      <c r="C2560">
        <v>4.0706176854441196</v>
      </c>
      <c r="D2560">
        <v>3.8603343823973102</v>
      </c>
      <c r="E2560">
        <v>3.4028894668404299</v>
      </c>
      <c r="F2560">
        <v>2.8218677180984102</v>
      </c>
      <c r="G2560">
        <v>3.8309652426265099</v>
      </c>
      <c r="H2560">
        <v>2.8218677180984102</v>
      </c>
      <c r="I2560">
        <v>3.3100125595866299</v>
      </c>
      <c r="J2560">
        <v>3.6724961835054399</v>
      </c>
      <c r="K2560">
        <v>4.0709644767565303</v>
      </c>
      <c r="L2560">
        <v>3.6339073669181099</v>
      </c>
      <c r="M2560">
        <v>3.4086250003018401</v>
      </c>
      <c r="N2560">
        <v>3.31389066967124</v>
      </c>
      <c r="O2560">
        <v>3.24931794675887</v>
      </c>
      <c r="P2560">
        <v>3.7927642367557501</v>
      </c>
      <c r="Q2560">
        <v>2.8218677180984102</v>
      </c>
    </row>
    <row r="2561" spans="1:17">
      <c r="A2561" t="s">
        <v>5699</v>
      </c>
      <c r="B2561" s="16" t="e">
        <v>#N/A</v>
      </c>
      <c r="C2561">
        <v>2.8218677180984102</v>
      </c>
      <c r="D2561">
        <v>3.2942621936663499</v>
      </c>
      <c r="E2561">
        <v>2.8218677180984102</v>
      </c>
      <c r="F2561">
        <v>3.6131889974304401</v>
      </c>
      <c r="G2561">
        <v>3.5425260543824399</v>
      </c>
      <c r="H2561">
        <v>3.30825032505737</v>
      </c>
      <c r="I2561">
        <v>3.7848446501428201</v>
      </c>
      <c r="J2561">
        <v>3.2517770676889399</v>
      </c>
      <c r="K2561">
        <v>2.8218677180984102</v>
      </c>
      <c r="L2561">
        <v>3.8614614459532302</v>
      </c>
      <c r="M2561">
        <v>3.4086250003018401</v>
      </c>
      <c r="N2561">
        <v>2.8218677180984102</v>
      </c>
      <c r="O2561">
        <v>3.7643275486974099</v>
      </c>
      <c r="P2561">
        <v>2.8218677180984102</v>
      </c>
      <c r="Q2561">
        <v>2.8218677180984102</v>
      </c>
    </row>
    <row r="2562" spans="1:17">
      <c r="A2562" t="s">
        <v>5700</v>
      </c>
      <c r="B2562" s="16" t="e">
        <v>#N/A</v>
      </c>
      <c r="C2562">
        <v>3.3064422771203601</v>
      </c>
      <c r="D2562">
        <v>3.4870161193063098</v>
      </c>
      <c r="E2562">
        <v>3.6381873987360902</v>
      </c>
      <c r="F2562">
        <v>2.8218677180984102</v>
      </c>
      <c r="G2562">
        <v>3.33407035458014</v>
      </c>
      <c r="H2562">
        <v>3.50653555504317</v>
      </c>
      <c r="I2562">
        <v>2.8218677180984102</v>
      </c>
      <c r="J2562">
        <v>4.2567562628296498</v>
      </c>
      <c r="K2562">
        <v>3.27554212654834</v>
      </c>
      <c r="L2562">
        <v>2.8218677180984102</v>
      </c>
      <c r="M2562">
        <v>2.8218677180984102</v>
      </c>
      <c r="N2562">
        <v>3.31389066967124</v>
      </c>
      <c r="O2562">
        <v>3.5569664057961599</v>
      </c>
      <c r="P2562">
        <v>2.8218677180984102</v>
      </c>
      <c r="Q2562">
        <v>2.8218677180984102</v>
      </c>
    </row>
    <row r="2563" spans="1:17">
      <c r="A2563" t="s">
        <v>5701</v>
      </c>
      <c r="B2563" s="16" t="e">
        <v>#N/A</v>
      </c>
      <c r="C2563">
        <v>3.8862082974622001</v>
      </c>
      <c r="D2563">
        <v>3.7545556144430101</v>
      </c>
      <c r="E2563">
        <v>2.8218677180984102</v>
      </c>
      <c r="F2563">
        <v>4.0118215330109104</v>
      </c>
      <c r="G2563">
        <v>3.5425260543824399</v>
      </c>
      <c r="H2563">
        <v>3.7814594184883799</v>
      </c>
      <c r="I2563">
        <v>4.0793606969786396</v>
      </c>
      <c r="J2563">
        <v>3.7696016503418699</v>
      </c>
      <c r="K2563">
        <v>3.6013796825057902</v>
      </c>
      <c r="L2563">
        <v>3.6339073669181099</v>
      </c>
      <c r="M2563">
        <v>3.4086250003018401</v>
      </c>
      <c r="N2563">
        <v>3.9019995236038798</v>
      </c>
      <c r="O2563">
        <v>3.8507909364900099</v>
      </c>
      <c r="P2563">
        <v>4.0606668341819496</v>
      </c>
      <c r="Q2563">
        <v>2.8218677180984102</v>
      </c>
    </row>
    <row r="2564" spans="1:17">
      <c r="A2564" t="s">
        <v>5702</v>
      </c>
      <c r="B2564" s="16" t="e">
        <v>#N/A</v>
      </c>
      <c r="C2564">
        <v>4.6948835100102002</v>
      </c>
      <c r="D2564">
        <v>4.1197647330598102</v>
      </c>
      <c r="E2564">
        <v>4.7104489803388701</v>
      </c>
      <c r="F2564">
        <v>4.4629136307985604</v>
      </c>
      <c r="G2564">
        <v>4.6281296811809298</v>
      </c>
      <c r="H2564">
        <v>4.07504641393726</v>
      </c>
      <c r="I2564">
        <v>4.49496154099739</v>
      </c>
      <c r="J2564">
        <v>4.4114342089532403</v>
      </c>
      <c r="K2564">
        <v>4.6332418030731697</v>
      </c>
      <c r="L2564">
        <v>4.6061367415952201</v>
      </c>
      <c r="M2564">
        <v>4.7613190738105597</v>
      </c>
      <c r="N2564">
        <v>4.6183712388410303</v>
      </c>
      <c r="O2564">
        <v>4.5388813471664999</v>
      </c>
      <c r="P2564">
        <v>4.3630835021106398</v>
      </c>
      <c r="Q2564">
        <v>2.8218677180984102</v>
      </c>
    </row>
    <row r="2565" spans="1:17">
      <c r="A2565" t="s">
        <v>5703</v>
      </c>
      <c r="B2565" s="16" t="e">
        <v>#N/A</v>
      </c>
      <c r="C2565">
        <v>5.9458908722802599</v>
      </c>
      <c r="D2565">
        <v>5.59370084060415</v>
      </c>
      <c r="E2565">
        <v>7.3556947774122898</v>
      </c>
      <c r="F2565">
        <v>6.6356155302240598</v>
      </c>
      <c r="G2565">
        <v>6.1139565568328003</v>
      </c>
      <c r="H2565">
        <v>5.7925255003189697</v>
      </c>
      <c r="I2565">
        <v>6.4719229855418696</v>
      </c>
      <c r="J2565">
        <v>6.3770998606948002</v>
      </c>
      <c r="K2565">
        <v>7.3133810391736302</v>
      </c>
      <c r="L2565">
        <v>6.7127894493899696</v>
      </c>
      <c r="M2565">
        <v>6.4144155526236197</v>
      </c>
      <c r="N2565">
        <v>6.82464008712651</v>
      </c>
      <c r="O2565">
        <v>6.5097855003520602</v>
      </c>
      <c r="P2565">
        <v>6.5961905188862699</v>
      </c>
      <c r="Q2565">
        <v>7.1565710053807701</v>
      </c>
    </row>
    <row r="2566" spans="1:17">
      <c r="A2566" t="s">
        <v>5704</v>
      </c>
      <c r="B2566" s="16" t="e">
        <v>#N/A</v>
      </c>
      <c r="C2566">
        <v>3.3064422771203601</v>
      </c>
      <c r="D2566">
        <v>2.8218677180984102</v>
      </c>
      <c r="E2566">
        <v>2.8218677180984102</v>
      </c>
      <c r="F2566">
        <v>3.4706286095040801</v>
      </c>
      <c r="G2566">
        <v>3.33407035458014</v>
      </c>
      <c r="H2566">
        <v>2.8218677180984102</v>
      </c>
      <c r="I2566">
        <v>3.8937805799913501</v>
      </c>
      <c r="J2566">
        <v>3.2517770676889399</v>
      </c>
      <c r="K2566">
        <v>2.8218677180984102</v>
      </c>
      <c r="L2566">
        <v>2.8218677180984102</v>
      </c>
      <c r="M2566">
        <v>3.23818724324593</v>
      </c>
      <c r="N2566">
        <v>2.8218677180984102</v>
      </c>
      <c r="O2566">
        <v>3.42420286852819</v>
      </c>
      <c r="P2566">
        <v>2.8218677180984102</v>
      </c>
      <c r="Q2566">
        <v>2.8218677180984102</v>
      </c>
    </row>
    <row r="2567" spans="1:17">
      <c r="A2567" t="s">
        <v>5705</v>
      </c>
      <c r="B2567" s="16" t="e">
        <v>#N/A</v>
      </c>
      <c r="C2567">
        <v>5.69565330414353</v>
      </c>
      <c r="D2567">
        <v>5.4969810266401202</v>
      </c>
      <c r="E2567">
        <v>5.4725199049354796</v>
      </c>
      <c r="F2567">
        <v>4.9752349446537503</v>
      </c>
      <c r="G2567">
        <v>5.5066995363042803</v>
      </c>
      <c r="H2567">
        <v>3.9869852489372102</v>
      </c>
      <c r="I2567">
        <v>5.1197440703333399</v>
      </c>
      <c r="J2567">
        <v>4.7455649477942696</v>
      </c>
      <c r="K2567">
        <v>6.0027256129859996</v>
      </c>
      <c r="L2567">
        <v>5.9272113840861103</v>
      </c>
      <c r="M2567">
        <v>4.8272493834176604</v>
      </c>
      <c r="N2567">
        <v>3.99991931403749</v>
      </c>
      <c r="O2567">
        <v>4.6215116313316003</v>
      </c>
      <c r="P2567">
        <v>4.3630835021106398</v>
      </c>
      <c r="Q2567">
        <v>7.1565710053807701</v>
      </c>
    </row>
    <row r="2568" spans="1:17">
      <c r="A2568" t="s">
        <v>5706</v>
      </c>
      <c r="B2568" s="16" t="e">
        <v>#N/A</v>
      </c>
      <c r="C2568">
        <v>5.9835742193669397</v>
      </c>
      <c r="D2568">
        <v>5.8489556220091004</v>
      </c>
      <c r="E2568">
        <v>5.7521813055947497</v>
      </c>
      <c r="F2568">
        <v>5.6714948256673399</v>
      </c>
      <c r="G2568">
        <v>5.6978436807120003</v>
      </c>
      <c r="H2568">
        <v>6.7844140662405801</v>
      </c>
      <c r="I2568">
        <v>5.9628952071699803</v>
      </c>
      <c r="J2568">
        <v>6.2007006023616098</v>
      </c>
      <c r="K2568">
        <v>5.52962448084548</v>
      </c>
      <c r="L2568">
        <v>5.8708197013116203</v>
      </c>
      <c r="M2568">
        <v>6.3940755381791998</v>
      </c>
      <c r="N2568">
        <v>5.7747602614263602</v>
      </c>
      <c r="O2568">
        <v>6.5967134003158696</v>
      </c>
      <c r="P2568">
        <v>6.0813328860205003</v>
      </c>
      <c r="Q2568">
        <v>5.09416193408443</v>
      </c>
    </row>
    <row r="2569" spans="1:17">
      <c r="A2569" t="s">
        <v>5707</v>
      </c>
      <c r="B2569" s="16" t="e">
        <v>#N/A</v>
      </c>
      <c r="C2569">
        <v>3.3064422771203601</v>
      </c>
      <c r="D2569">
        <v>2.8218677180984102</v>
      </c>
      <c r="E2569">
        <v>3.6381873987360902</v>
      </c>
      <c r="F2569">
        <v>3.2825265482838799</v>
      </c>
      <c r="G2569">
        <v>3.5425260543824399</v>
      </c>
      <c r="H2569">
        <v>2.8218677180984102</v>
      </c>
      <c r="I2569">
        <v>2.8218677180984102</v>
      </c>
      <c r="J2569">
        <v>3.2517770676889399</v>
      </c>
      <c r="K2569">
        <v>2.8218677180984102</v>
      </c>
      <c r="L2569">
        <v>2.8218677180984102</v>
      </c>
      <c r="M2569">
        <v>3.4086250003018401</v>
      </c>
      <c r="N2569">
        <v>3.5144020463037902</v>
      </c>
      <c r="O2569">
        <v>3.24931794675887</v>
      </c>
      <c r="P2569">
        <v>3.3893867502571098</v>
      </c>
      <c r="Q2569">
        <v>5.09416193408443</v>
      </c>
    </row>
    <row r="2570" spans="1:17">
      <c r="A2570" t="s">
        <v>5708</v>
      </c>
      <c r="B2570" s="16" t="e">
        <v>#N/A</v>
      </c>
      <c r="C2570">
        <v>4.6948835100102002</v>
      </c>
      <c r="D2570">
        <v>4.5537481491643197</v>
      </c>
      <c r="E2570">
        <v>3.6381873987360902</v>
      </c>
      <c r="F2570">
        <v>2.8218677180984102</v>
      </c>
      <c r="G2570">
        <v>3.70007344211845</v>
      </c>
      <c r="H2570">
        <v>4.07504641393726</v>
      </c>
      <c r="I2570">
        <v>3.3100125595866299</v>
      </c>
      <c r="J2570">
        <v>3.93564812262216</v>
      </c>
      <c r="K2570">
        <v>3.91162951239331</v>
      </c>
      <c r="L2570">
        <v>3.6339073669181099</v>
      </c>
      <c r="M2570">
        <v>3.7404257728686199</v>
      </c>
      <c r="N2570">
        <v>2.8218677180984102</v>
      </c>
      <c r="O2570">
        <v>3.8507909364900099</v>
      </c>
      <c r="P2570">
        <v>4.3630835021106398</v>
      </c>
      <c r="Q2570">
        <v>2.8218677180984102</v>
      </c>
    </row>
    <row r="2571" spans="1:17">
      <c r="A2571" t="s">
        <v>5709</v>
      </c>
      <c r="B2571" s="16" t="e">
        <v>#N/A</v>
      </c>
      <c r="C2571">
        <v>2.8218677180984102</v>
      </c>
      <c r="D2571">
        <v>3.2942621936663499</v>
      </c>
      <c r="E2571">
        <v>3.4028894668404299</v>
      </c>
      <c r="F2571">
        <v>2.8218677180984102</v>
      </c>
      <c r="G2571">
        <v>3.33407035458014</v>
      </c>
      <c r="H2571">
        <v>2.8218677180984102</v>
      </c>
      <c r="I2571">
        <v>2.8218677180984102</v>
      </c>
      <c r="J2571">
        <v>3.2517770676889399</v>
      </c>
      <c r="K2571">
        <v>2.8218677180984102</v>
      </c>
      <c r="L2571">
        <v>3.29479214013883</v>
      </c>
      <c r="M2571">
        <v>3.23818724324593</v>
      </c>
      <c r="N2571">
        <v>2.8218677180984102</v>
      </c>
      <c r="O2571">
        <v>3.42420286852819</v>
      </c>
      <c r="P2571">
        <v>3.7927642367557501</v>
      </c>
      <c r="Q2571">
        <v>2.8218677180984102</v>
      </c>
    </row>
    <row r="2572" spans="1:17">
      <c r="A2572" t="s">
        <v>5710</v>
      </c>
      <c r="B2572" s="16" t="e">
        <v>#N/A</v>
      </c>
      <c r="C2572">
        <v>5.2710534670525604</v>
      </c>
      <c r="D2572">
        <v>5.1573505347490602</v>
      </c>
      <c r="E2572">
        <v>4.7104489803388701</v>
      </c>
      <c r="F2572">
        <v>5.2586040200005799</v>
      </c>
      <c r="G2572">
        <v>4.9315086277172604</v>
      </c>
      <c r="H2572">
        <v>4.43015569855271</v>
      </c>
      <c r="I2572">
        <v>4.9700790693176398</v>
      </c>
      <c r="J2572">
        <v>4.70846365273073</v>
      </c>
      <c r="K2572">
        <v>4.7999439876117602</v>
      </c>
      <c r="L2572">
        <v>4.6547502153815303</v>
      </c>
      <c r="M2572">
        <v>4.8272493834176604</v>
      </c>
      <c r="N2572">
        <v>5.1350388086703704</v>
      </c>
      <c r="O2572">
        <v>5.6989257412374803</v>
      </c>
      <c r="P2572">
        <v>4.5271021320563003</v>
      </c>
      <c r="Q2572">
        <v>5.09416193408443</v>
      </c>
    </row>
    <row r="2573" spans="1:17">
      <c r="A2573" t="s">
        <v>5711</v>
      </c>
      <c r="B2573" s="16" t="e">
        <v>#N/A</v>
      </c>
      <c r="C2573">
        <v>5.0699158884914599</v>
      </c>
      <c r="D2573">
        <v>5.1891537613714398</v>
      </c>
      <c r="E2573">
        <v>6.2527945319371199</v>
      </c>
      <c r="F2573">
        <v>4.8265290176055897</v>
      </c>
      <c r="G2573">
        <v>5.7479431304763704</v>
      </c>
      <c r="H2573">
        <v>4.3676565829540399</v>
      </c>
      <c r="I2573">
        <v>5.8430298477526499</v>
      </c>
      <c r="J2573">
        <v>5.2529193450356404</v>
      </c>
      <c r="K2573">
        <v>5.6790613626604003</v>
      </c>
      <c r="L2573">
        <v>5.9086648783778699</v>
      </c>
      <c r="M2573">
        <v>5.0616059647101501</v>
      </c>
      <c r="N2573">
        <v>4.3841781814921204</v>
      </c>
      <c r="O2573">
        <v>4.9982149956393096</v>
      </c>
      <c r="P2573">
        <v>4.2713440848041202</v>
      </c>
      <c r="Q2573">
        <v>5.09416193408443</v>
      </c>
    </row>
    <row r="2574" spans="1:17">
      <c r="A2574" t="s">
        <v>5712</v>
      </c>
      <c r="B2574" s="16" t="e">
        <v>#N/A</v>
      </c>
      <c r="C2574">
        <v>5.8874000292282904</v>
      </c>
      <c r="D2574">
        <v>5.7271715246175301</v>
      </c>
      <c r="E2574">
        <v>6.0115232870691901</v>
      </c>
      <c r="F2574">
        <v>5.4925318526965601</v>
      </c>
      <c r="G2574">
        <v>5.6721004826633701</v>
      </c>
      <c r="H2574">
        <v>5.7925255003189697</v>
      </c>
      <c r="I2574">
        <v>6.1083114335419397</v>
      </c>
      <c r="J2574">
        <v>5.9699669879476298</v>
      </c>
      <c r="K2574">
        <v>5.52962448084548</v>
      </c>
      <c r="L2574">
        <v>6.1003539262734003</v>
      </c>
      <c r="M2574">
        <v>5.6233501043871401</v>
      </c>
      <c r="N2574">
        <v>5.3928688873847097</v>
      </c>
      <c r="O2574">
        <v>5.6811186853724998</v>
      </c>
      <c r="P2574">
        <v>6.1050083310752497</v>
      </c>
      <c r="Q2574">
        <v>5.09416193408443</v>
      </c>
    </row>
    <row r="2575" spans="1:17">
      <c r="A2575" t="s">
        <v>5713</v>
      </c>
      <c r="B2575" s="16" t="e">
        <v>#N/A</v>
      </c>
      <c r="C2575">
        <v>7.84376173833859</v>
      </c>
      <c r="D2575">
        <v>7.9762871844851704</v>
      </c>
      <c r="E2575">
        <v>9.5325295584388705</v>
      </c>
      <c r="F2575">
        <v>8.65979222952142</v>
      </c>
      <c r="G2575">
        <v>8.7576585145587007</v>
      </c>
      <c r="H2575">
        <v>8.2991002079394001</v>
      </c>
      <c r="I2575">
        <v>8.4774698344197095</v>
      </c>
      <c r="J2575">
        <v>8.9671085542927003</v>
      </c>
      <c r="K2575">
        <v>7.8388556660498798</v>
      </c>
      <c r="L2575">
        <v>8.4183323091301396</v>
      </c>
      <c r="M2575">
        <v>9.0217873748940107</v>
      </c>
      <c r="N2575">
        <v>9.7938944262204704</v>
      </c>
      <c r="O2575">
        <v>9.4830461891653197</v>
      </c>
      <c r="P2575">
        <v>7.2617771611034998</v>
      </c>
      <c r="Q2575">
        <v>10.4396731967666</v>
      </c>
    </row>
    <row r="2576" spans="1:17">
      <c r="A2576" t="s">
        <v>5714</v>
      </c>
      <c r="B2576" s="16" t="e">
        <v>#N/A</v>
      </c>
      <c r="C2576">
        <v>3.3064422771203601</v>
      </c>
      <c r="D2576">
        <v>3.2942621936663499</v>
      </c>
      <c r="E2576">
        <v>3.6381873987360902</v>
      </c>
      <c r="F2576">
        <v>3.4706286095040801</v>
      </c>
      <c r="G2576">
        <v>3.33407035458014</v>
      </c>
      <c r="H2576">
        <v>3.7814594184883799</v>
      </c>
      <c r="I2576">
        <v>3.6595800418069002</v>
      </c>
      <c r="J2576">
        <v>3.7696016503418699</v>
      </c>
      <c r="K2576">
        <v>3.6013796825057902</v>
      </c>
      <c r="L2576">
        <v>3.6339073669181099</v>
      </c>
      <c r="M2576">
        <v>3.82485868955618</v>
      </c>
      <c r="N2576">
        <v>3.79229116939824</v>
      </c>
      <c r="O2576">
        <v>3.5569664057961599</v>
      </c>
      <c r="P2576">
        <v>3.9363215208704698</v>
      </c>
      <c r="Q2576">
        <v>2.8218677180984102</v>
      </c>
    </row>
    <row r="2577" spans="1:17">
      <c r="A2577" t="s">
        <v>5715</v>
      </c>
      <c r="B2577" s="16" t="e">
        <v>#N/A</v>
      </c>
      <c r="C2577">
        <v>6.2534960108011504</v>
      </c>
      <c r="D2577">
        <v>6.37757613081736</v>
      </c>
      <c r="E2577">
        <v>6.0883257756658304</v>
      </c>
      <c r="F2577">
        <v>5.6288788852098</v>
      </c>
      <c r="G2577">
        <v>6.0158323298688998</v>
      </c>
      <c r="H2577">
        <v>5.60924398810252</v>
      </c>
      <c r="I2577">
        <v>6.1921342703290696</v>
      </c>
      <c r="J2577">
        <v>5.8305531747288999</v>
      </c>
      <c r="K2577">
        <v>6.3808592862911402</v>
      </c>
      <c r="L2577">
        <v>6.38032893751791</v>
      </c>
      <c r="M2577">
        <v>6.0991295039876796</v>
      </c>
      <c r="N2577">
        <v>5.9022837325360298</v>
      </c>
      <c r="O2577">
        <v>6.1617422448561596</v>
      </c>
      <c r="P2577">
        <v>5.6679384115998896</v>
      </c>
      <c r="Q2577">
        <v>5.81282804418474</v>
      </c>
    </row>
    <row r="2578" spans="1:17">
      <c r="A2578" t="s">
        <v>5716</v>
      </c>
      <c r="B2578" s="16" t="e">
        <v>#N/A</v>
      </c>
      <c r="C2578">
        <v>3.5040133865677898</v>
      </c>
      <c r="D2578">
        <v>3.2942621936663499</v>
      </c>
      <c r="E2578">
        <v>3.8152982058547602</v>
      </c>
      <c r="F2578">
        <v>2.8218677180984102</v>
      </c>
      <c r="G2578">
        <v>3.33407035458014</v>
      </c>
      <c r="H2578">
        <v>3.30825032505737</v>
      </c>
      <c r="I2578">
        <v>3.3100125595866299</v>
      </c>
      <c r="J2578">
        <v>3.5611359966351301</v>
      </c>
      <c r="K2578">
        <v>3.7184612093777498</v>
      </c>
      <c r="L2578">
        <v>2.8218677180984102</v>
      </c>
      <c r="M2578">
        <v>3.5380814202985702</v>
      </c>
      <c r="N2578">
        <v>2.8218677180984102</v>
      </c>
      <c r="O2578">
        <v>3.7643275486974099</v>
      </c>
      <c r="P2578">
        <v>2.8218677180984102</v>
      </c>
      <c r="Q2578">
        <v>2.8218677180984102</v>
      </c>
    </row>
    <row r="2579" spans="1:17">
      <c r="A2579" t="s">
        <v>5717</v>
      </c>
      <c r="B2579" s="16" t="e">
        <v>#N/A</v>
      </c>
      <c r="C2579">
        <v>3.3064422771203601</v>
      </c>
      <c r="D2579">
        <v>3.2942621936663499</v>
      </c>
      <c r="E2579">
        <v>4.2015349465393896</v>
      </c>
      <c r="F2579">
        <v>4.0118215330109104</v>
      </c>
      <c r="G2579">
        <v>4.5079198595814196</v>
      </c>
      <c r="H2579">
        <v>2.8218677180984102</v>
      </c>
      <c r="I2579">
        <v>2.8218677180984102</v>
      </c>
      <c r="J2579">
        <v>4.94790803410966</v>
      </c>
      <c r="K2579">
        <v>2.8218677180984102</v>
      </c>
      <c r="L2579">
        <v>2.8218677180984102</v>
      </c>
      <c r="M2579">
        <v>3.4086250003018401</v>
      </c>
      <c r="N2579">
        <v>3.6661147186140499</v>
      </c>
      <c r="O2579">
        <v>3.24931794675887</v>
      </c>
      <c r="P2579">
        <v>3.3893867502571098</v>
      </c>
      <c r="Q2579">
        <v>2.8218677180984102</v>
      </c>
    </row>
    <row r="2580" spans="1:17">
      <c r="A2580" t="s">
        <v>5718</v>
      </c>
      <c r="B2580" s="16" t="e">
        <v>#N/A</v>
      </c>
      <c r="C2580">
        <v>4.6948835100102002</v>
      </c>
      <c r="D2580">
        <v>4.1197647330598102</v>
      </c>
      <c r="E2580">
        <v>3.8152982058547602</v>
      </c>
      <c r="F2580">
        <v>4.7023883921396203</v>
      </c>
      <c r="G2580">
        <v>4.5079198595814196</v>
      </c>
      <c r="H2580">
        <v>4.5998748125578501</v>
      </c>
      <c r="I2580">
        <v>4.5515847967793803</v>
      </c>
      <c r="J2580">
        <v>4.3621897727349799</v>
      </c>
      <c r="K2580">
        <v>4.5405942945665601</v>
      </c>
      <c r="L2580">
        <v>4.5555022990765597</v>
      </c>
      <c r="M2580">
        <v>4.3171680614900998</v>
      </c>
      <c r="N2580">
        <v>3.31389066967124</v>
      </c>
      <c r="O2580">
        <v>4.2491040476565001</v>
      </c>
      <c r="P2580">
        <v>4.3630835021106398</v>
      </c>
      <c r="Q2580">
        <v>6.2843132996066204</v>
      </c>
    </row>
    <row r="2581" spans="1:17">
      <c r="A2581" t="s">
        <v>5719</v>
      </c>
      <c r="B2581" s="16" t="e">
        <v>#N/A</v>
      </c>
      <c r="C2581">
        <v>4.4246742892055497</v>
      </c>
      <c r="D2581">
        <v>4.5537481491643197</v>
      </c>
      <c r="E2581">
        <v>5.1699772735735099</v>
      </c>
      <c r="F2581">
        <v>4.5147692553613297</v>
      </c>
      <c r="G2581">
        <v>4.1380367534927496</v>
      </c>
      <c r="H2581">
        <v>4.6515204620337798</v>
      </c>
      <c r="I2581">
        <v>4.2360017113942803</v>
      </c>
      <c r="J2581">
        <v>4.94790803410966</v>
      </c>
      <c r="K2581">
        <v>4.3865415857412602</v>
      </c>
      <c r="L2581">
        <v>4.2633743974944602</v>
      </c>
      <c r="M2581">
        <v>3.90178223458659</v>
      </c>
      <c r="N2581">
        <v>3.6661147186140499</v>
      </c>
      <c r="O2581">
        <v>4.1329497517715001</v>
      </c>
      <c r="P2581">
        <v>5.0248478020067502</v>
      </c>
      <c r="Q2581">
        <v>2.8218677180984102</v>
      </c>
    </row>
    <row r="2582" spans="1:17">
      <c r="A2582" t="s">
        <v>5720</v>
      </c>
      <c r="B2582" s="16" t="e">
        <v>#N/A</v>
      </c>
      <c r="C2582">
        <v>3.3064422771203601</v>
      </c>
      <c r="D2582">
        <v>2.8218677180984102</v>
      </c>
      <c r="E2582">
        <v>2.8218677180984102</v>
      </c>
      <c r="F2582">
        <v>3.2825265482838799</v>
      </c>
      <c r="G2582">
        <v>2.8218677180984102</v>
      </c>
      <c r="H2582">
        <v>2.8218677180984102</v>
      </c>
      <c r="I2582">
        <v>2.8218677180984102</v>
      </c>
      <c r="J2582">
        <v>3.4276433730071201</v>
      </c>
      <c r="K2582">
        <v>3.4608708703561399</v>
      </c>
      <c r="L2582">
        <v>3.29479214013883</v>
      </c>
      <c r="M2582">
        <v>3.6461416973015899</v>
      </c>
      <c r="N2582">
        <v>3.31389066967124</v>
      </c>
      <c r="O2582">
        <v>2.8218677180984102</v>
      </c>
      <c r="P2582">
        <v>2.8218677180984102</v>
      </c>
      <c r="Q2582">
        <v>2.8218677180984102</v>
      </c>
    </row>
    <row r="2583" spans="1:17">
      <c r="A2583" t="s">
        <v>5721</v>
      </c>
      <c r="B2583" s="16" t="e">
        <v>#N/A</v>
      </c>
      <c r="C2583">
        <v>4.3623517865106702</v>
      </c>
      <c r="D2583">
        <v>4.2618677800425697</v>
      </c>
      <c r="E2583">
        <v>4.6393553598667303</v>
      </c>
      <c r="F2583">
        <v>5.0765736551712601</v>
      </c>
      <c r="G2583">
        <v>4.73757715912134</v>
      </c>
      <c r="H2583">
        <v>5.8138286615387997</v>
      </c>
      <c r="I2583">
        <v>4.8882864984054599</v>
      </c>
      <c r="J2583">
        <v>5.1499325625975896</v>
      </c>
      <c r="K2583">
        <v>4.4914502970878702</v>
      </c>
      <c r="L2583">
        <v>4.7465905673729498</v>
      </c>
      <c r="M2583">
        <v>5.2371779022953104</v>
      </c>
      <c r="N2583">
        <v>5.1350388086703704</v>
      </c>
      <c r="O2583">
        <v>5.0562650436270502</v>
      </c>
      <c r="P2583">
        <v>5.6354911062640802</v>
      </c>
      <c r="Q2583">
        <v>2.8218677180984102</v>
      </c>
    </row>
    <row r="2584" spans="1:17">
      <c r="A2584" t="s">
        <v>5722</v>
      </c>
      <c r="B2584" s="16" t="e">
        <v>#N/A</v>
      </c>
      <c r="C2584">
        <v>3.6535616636188299</v>
      </c>
      <c r="D2584">
        <v>2.8218677180984102</v>
      </c>
      <c r="E2584">
        <v>2.8218677180984102</v>
      </c>
      <c r="F2584">
        <v>3.2825265482838799</v>
      </c>
      <c r="G2584">
        <v>2.8218677180984102</v>
      </c>
      <c r="H2584">
        <v>3.30825032505737</v>
      </c>
      <c r="I2584">
        <v>3.5089935751222501</v>
      </c>
      <c r="J2584">
        <v>3.6724961835054399</v>
      </c>
      <c r="K2584">
        <v>3.27554212654834</v>
      </c>
      <c r="L2584">
        <v>3.4877558895723499</v>
      </c>
      <c r="M2584">
        <v>3.23818724324593</v>
      </c>
      <c r="N2584">
        <v>2.8218677180984102</v>
      </c>
      <c r="O2584">
        <v>3.24931794675887</v>
      </c>
      <c r="P2584">
        <v>2.8218677180984102</v>
      </c>
      <c r="Q2584">
        <v>2.8218677180984102</v>
      </c>
    </row>
    <row r="2585" spans="1:17">
      <c r="A2585" t="s">
        <v>5723</v>
      </c>
      <c r="B2585" s="16" t="e">
        <v>#N/A</v>
      </c>
      <c r="C2585">
        <v>3.7779852140208301</v>
      </c>
      <c r="D2585">
        <v>2.8218677180984102</v>
      </c>
      <c r="E2585">
        <v>3.4028894668404299</v>
      </c>
      <c r="F2585">
        <v>3.8353454241230298</v>
      </c>
      <c r="G2585">
        <v>3.5425260543824399</v>
      </c>
      <c r="H2585">
        <v>3.30825032505737</v>
      </c>
      <c r="I2585">
        <v>3.6595800418069002</v>
      </c>
      <c r="J2585">
        <v>3.2517770676889399</v>
      </c>
      <c r="K2585">
        <v>3.91162951239331</v>
      </c>
      <c r="L2585">
        <v>3.6339073669181099</v>
      </c>
      <c r="M2585">
        <v>3.4086250003018401</v>
      </c>
      <c r="N2585">
        <v>3.5144020463037902</v>
      </c>
      <c r="O2585">
        <v>3.6677309644704801</v>
      </c>
      <c r="P2585">
        <v>3.7927642367557501</v>
      </c>
      <c r="Q2585">
        <v>2.8218677180984102</v>
      </c>
    </row>
    <row r="2586" spans="1:17">
      <c r="A2586" t="s">
        <v>5724</v>
      </c>
      <c r="B2586" s="16" t="e">
        <v>#N/A</v>
      </c>
      <c r="C2586">
        <v>4.2263167103073602</v>
      </c>
      <c r="D2586">
        <v>3.2942621936663499</v>
      </c>
      <c r="E2586">
        <v>4.0887687455453801</v>
      </c>
      <c r="F2586">
        <v>3.6131889974304401</v>
      </c>
      <c r="G2586">
        <v>3.5425260543824399</v>
      </c>
      <c r="H2586">
        <v>3.50653555504317</v>
      </c>
      <c r="I2586">
        <v>3.5089935751222501</v>
      </c>
      <c r="J2586">
        <v>3.8565114723405598</v>
      </c>
      <c r="K2586">
        <v>3.7184612093777498</v>
      </c>
      <c r="L2586">
        <v>4.1946255460110002</v>
      </c>
      <c r="M2586">
        <v>3.5380814202985702</v>
      </c>
      <c r="N2586">
        <v>3.5144020463037902</v>
      </c>
      <c r="O2586">
        <v>4.1926070449996002</v>
      </c>
      <c r="P2586">
        <v>4.0606668341819496</v>
      </c>
      <c r="Q2586">
        <v>2.8218677180984102</v>
      </c>
    </row>
    <row r="2587" spans="1:17">
      <c r="A2587" t="s">
        <v>5725</v>
      </c>
      <c r="B2587" s="16" t="e">
        <v>#N/A</v>
      </c>
      <c r="C2587">
        <v>2.8218677180984102</v>
      </c>
      <c r="D2587">
        <v>2.8218677180984102</v>
      </c>
      <c r="E2587">
        <v>2.8218677180984102</v>
      </c>
      <c r="F2587">
        <v>3.4706286095040801</v>
      </c>
      <c r="G2587">
        <v>3.5425260543824399</v>
      </c>
      <c r="H2587">
        <v>2.8218677180984102</v>
      </c>
      <c r="I2587">
        <v>2.8218677180984102</v>
      </c>
      <c r="J2587">
        <v>2.8218677180984102</v>
      </c>
      <c r="K2587">
        <v>3.6013796825057902</v>
      </c>
      <c r="L2587">
        <v>2.8218677180984102</v>
      </c>
      <c r="M2587">
        <v>3.4086250003018401</v>
      </c>
      <c r="N2587">
        <v>2.8218677180984102</v>
      </c>
      <c r="O2587">
        <v>3.42420286852819</v>
      </c>
      <c r="P2587">
        <v>2.8218677180984102</v>
      </c>
      <c r="Q2587">
        <v>2.8218677180984102</v>
      </c>
    </row>
    <row r="2588" spans="1:17">
      <c r="A2588" t="s">
        <v>5726</v>
      </c>
      <c r="B2588" s="16" t="e">
        <v>#N/A</v>
      </c>
      <c r="C2588">
        <v>4.9565989702087299</v>
      </c>
      <c r="D2588">
        <v>4.6529177314580599</v>
      </c>
      <c r="E2588">
        <v>4.0887687455453801</v>
      </c>
      <c r="F2588">
        <v>4.3517302712450299</v>
      </c>
      <c r="G2588">
        <v>4.73757715912134</v>
      </c>
      <c r="H2588">
        <v>4.7010860560449901</v>
      </c>
      <c r="I2588">
        <v>4.6056600831029897</v>
      </c>
      <c r="J2588">
        <v>3.93564812262216</v>
      </c>
      <c r="K2588">
        <v>4.7603034491719001</v>
      </c>
      <c r="L2588">
        <v>4.9878555821396704</v>
      </c>
      <c r="M2588">
        <v>5.1647442944921202</v>
      </c>
      <c r="N2588">
        <v>5.2042740237952296</v>
      </c>
      <c r="O2588">
        <v>5.16522943914973</v>
      </c>
      <c r="P2588">
        <v>4.5271021320563003</v>
      </c>
      <c r="Q2588">
        <v>6.2843132996066204</v>
      </c>
    </row>
    <row r="2589" spans="1:17">
      <c r="A2589" t="s">
        <v>5727</v>
      </c>
      <c r="B2589" s="16" t="e">
        <v>#N/A</v>
      </c>
      <c r="C2589">
        <v>4.6454443926476303</v>
      </c>
      <c r="D2589">
        <v>4.1197647330598102</v>
      </c>
      <c r="E2589">
        <v>4.9023702390828996</v>
      </c>
      <c r="F2589">
        <v>4.0892058755412499</v>
      </c>
      <c r="G2589">
        <v>4.73757715912134</v>
      </c>
      <c r="H2589">
        <v>3.50653555504317</v>
      </c>
      <c r="I2589">
        <v>4.2360017113942803</v>
      </c>
      <c r="J2589">
        <v>4.1400611729353196</v>
      </c>
      <c r="K2589">
        <v>4.2084442324483602</v>
      </c>
      <c r="L2589">
        <v>3.4877558895723499</v>
      </c>
      <c r="M2589">
        <v>4.0387673383778999</v>
      </c>
      <c r="N2589">
        <v>4.5070424063834196</v>
      </c>
      <c r="O2589">
        <v>5.0843574666703004</v>
      </c>
      <c r="P2589">
        <v>4.0606668341819496</v>
      </c>
      <c r="Q2589">
        <v>5.09416193408443</v>
      </c>
    </row>
    <row r="2590" spans="1:17">
      <c r="A2590" t="s">
        <v>5728</v>
      </c>
      <c r="B2590" s="16" t="e">
        <v>#N/A</v>
      </c>
      <c r="C2590">
        <v>3.6535616636188299</v>
      </c>
      <c r="D2590">
        <v>3.4870161193063098</v>
      </c>
      <c r="E2590">
        <v>2.8218677180984102</v>
      </c>
      <c r="F2590">
        <v>3.4706286095040801</v>
      </c>
      <c r="G2590">
        <v>3.33407035458014</v>
      </c>
      <c r="H2590">
        <v>3.7814594184883799</v>
      </c>
      <c r="I2590">
        <v>3.5089935751222501</v>
      </c>
      <c r="J2590">
        <v>3.4276433730071201</v>
      </c>
      <c r="K2590">
        <v>3.4608708703561399</v>
      </c>
      <c r="L2590">
        <v>3.9560512465587201</v>
      </c>
      <c r="M2590">
        <v>3.82485868955618</v>
      </c>
      <c r="N2590">
        <v>2.8218677180984102</v>
      </c>
      <c r="O2590">
        <v>3.42420286852819</v>
      </c>
      <c r="P2590">
        <v>3.6194497939779602</v>
      </c>
      <c r="Q2590">
        <v>2.8218677180984102</v>
      </c>
    </row>
    <row r="2591" spans="1:17">
      <c r="A2591" t="s">
        <v>5729</v>
      </c>
      <c r="B2591" s="16" t="e">
        <v>#N/A</v>
      </c>
      <c r="C2591">
        <v>2.8218677180984102</v>
      </c>
      <c r="D2591">
        <v>2.8218677180984102</v>
      </c>
      <c r="E2591">
        <v>2.8218677180984102</v>
      </c>
      <c r="F2591">
        <v>3.4706286095040801</v>
      </c>
      <c r="G2591">
        <v>2.8218677180984102</v>
      </c>
      <c r="H2591">
        <v>3.8900437060628099</v>
      </c>
      <c r="I2591">
        <v>4.0793606969786396</v>
      </c>
      <c r="J2591">
        <v>3.6724961835054399</v>
      </c>
      <c r="K2591">
        <v>3.99457577781329</v>
      </c>
      <c r="L2591">
        <v>3.9560512465587201</v>
      </c>
      <c r="M2591">
        <v>4.0387673383778999</v>
      </c>
      <c r="N2591">
        <v>3.5144020463037902</v>
      </c>
      <c r="O2591">
        <v>3.8507909364900099</v>
      </c>
      <c r="P2591">
        <v>3.3893867502571098</v>
      </c>
      <c r="Q2591">
        <v>2.8218677180984102</v>
      </c>
    </row>
    <row r="2592" spans="1:17">
      <c r="A2592" t="s">
        <v>5730</v>
      </c>
      <c r="B2592" s="16" t="e">
        <v>#N/A</v>
      </c>
      <c r="C2592">
        <v>4.5401401503132401</v>
      </c>
      <c r="D2592">
        <v>4.60434225742737</v>
      </c>
      <c r="E2592">
        <v>5.0693649437607</v>
      </c>
      <c r="F2592">
        <v>4.7023883921396203</v>
      </c>
      <c r="G2592">
        <v>4.73757715912134</v>
      </c>
      <c r="H2592">
        <v>4.4894640760069198</v>
      </c>
      <c r="I2592">
        <v>4.6056600831029897</v>
      </c>
      <c r="J2592">
        <v>4.5040669171042298</v>
      </c>
      <c r="K2592">
        <v>4.1419680287536398</v>
      </c>
      <c r="L2592">
        <v>4.3892426656840904</v>
      </c>
      <c r="M2592">
        <v>4.69174350335686</v>
      </c>
      <c r="N2592">
        <v>4.7684260524010602</v>
      </c>
      <c r="O2592">
        <v>4.9681956947275898</v>
      </c>
      <c r="P2592">
        <v>4.6712581716948103</v>
      </c>
      <c r="Q2592">
        <v>5.81282804418474</v>
      </c>
    </row>
    <row r="2593" spans="1:17">
      <c r="A2593" t="s">
        <v>5731</v>
      </c>
      <c r="B2593" s="16" t="e">
        <v>#N/A</v>
      </c>
      <c r="C2593">
        <v>3.98283533271713</v>
      </c>
      <c r="D2593">
        <v>3.8603343823973102</v>
      </c>
      <c r="E2593">
        <v>4.0887687455453801</v>
      </c>
      <c r="F2593">
        <v>3.7319397910766599</v>
      </c>
      <c r="G2593">
        <v>3.8309652426265099</v>
      </c>
      <c r="H2593">
        <v>3.8900437060628099</v>
      </c>
      <c r="I2593">
        <v>4.0793606969786396</v>
      </c>
      <c r="J2593">
        <v>3.7696016503418699</v>
      </c>
      <c r="K2593">
        <v>4.2084442324483602</v>
      </c>
      <c r="L2593">
        <v>4.3280695513255196</v>
      </c>
      <c r="M2593">
        <v>3.9727288000471899</v>
      </c>
      <c r="N2593">
        <v>3.9019995236038798</v>
      </c>
      <c r="O2593">
        <v>4.0696565081197198</v>
      </c>
      <c r="P2593">
        <v>4.5271021320563003</v>
      </c>
      <c r="Q2593">
        <v>2.8218677180984102</v>
      </c>
    </row>
    <row r="2594" spans="1:17">
      <c r="A2594" t="s">
        <v>5732</v>
      </c>
      <c r="B2594" s="16" t="e">
        <v>#N/A</v>
      </c>
      <c r="C2594">
        <v>7.7333378051528001</v>
      </c>
      <c r="D2594">
        <v>7.5799709817517096</v>
      </c>
      <c r="E2594">
        <v>7.9244164502804502</v>
      </c>
      <c r="F2594">
        <v>7.2883881017023899</v>
      </c>
      <c r="G2594">
        <v>7.5522969472107997</v>
      </c>
      <c r="H2594">
        <v>6.5534884052218203</v>
      </c>
      <c r="I2594">
        <v>7.6861669603676397</v>
      </c>
      <c r="J2594">
        <v>6.7453768311093798</v>
      </c>
      <c r="K2594">
        <v>7.82095798536605</v>
      </c>
      <c r="L2594">
        <v>7.8888675638502903</v>
      </c>
      <c r="M2594">
        <v>7.4619962715866501</v>
      </c>
      <c r="N2594">
        <v>7.9057193802032204</v>
      </c>
      <c r="O2594">
        <v>7.4213619236459403</v>
      </c>
      <c r="P2594">
        <v>7.1533738093482704</v>
      </c>
      <c r="Q2594">
        <v>8.2978683598244807</v>
      </c>
    </row>
    <row r="2595" spans="1:17">
      <c r="A2595" t="s">
        <v>5733</v>
      </c>
      <c r="B2595" s="16" t="e">
        <v>#N/A</v>
      </c>
      <c r="C2595">
        <v>3.5040133865677898</v>
      </c>
      <c r="D2595">
        <v>3.8603343823973102</v>
      </c>
      <c r="E2595">
        <v>3.6381873987360902</v>
      </c>
      <c r="F2595">
        <v>3.9277704709105601</v>
      </c>
      <c r="G2595">
        <v>3.70007344211845</v>
      </c>
      <c r="H2595">
        <v>2.8218677180984102</v>
      </c>
      <c r="I2595">
        <v>3.3100125595866299</v>
      </c>
      <c r="J2595">
        <v>3.7696016503418699</v>
      </c>
      <c r="K2595">
        <v>4.1419680287536398</v>
      </c>
      <c r="L2595">
        <v>3.4877558895723499</v>
      </c>
      <c r="M2595">
        <v>3.6461416973015899</v>
      </c>
      <c r="N2595">
        <v>4.2465073090516299</v>
      </c>
      <c r="O2595">
        <v>4.1329497517715001</v>
      </c>
      <c r="P2595">
        <v>3.7927642367557501</v>
      </c>
      <c r="Q2595">
        <v>2.8218677180984102</v>
      </c>
    </row>
    <row r="2596" spans="1:17">
      <c r="A2596" t="s">
        <v>5734</v>
      </c>
      <c r="B2596" s="16" t="e">
        <v>#N/A</v>
      </c>
      <c r="C2596">
        <v>3.6535616636188299</v>
      </c>
      <c r="D2596">
        <v>3.2942621936663499</v>
      </c>
      <c r="E2596">
        <v>3.9618875914207199</v>
      </c>
      <c r="F2596">
        <v>4.2917886290068799</v>
      </c>
      <c r="G2596">
        <v>4.0460446887748596</v>
      </c>
      <c r="H2596">
        <v>4.1560374762891303</v>
      </c>
      <c r="I2596">
        <v>4.3728229044696096</v>
      </c>
      <c r="J2596">
        <v>4.1999986398891203</v>
      </c>
      <c r="K2596">
        <v>3.6013796825057902</v>
      </c>
      <c r="L2596">
        <v>4.5555022990765597</v>
      </c>
      <c r="M2596">
        <v>3.82485868955618</v>
      </c>
      <c r="N2596">
        <v>3.6661147186140499</v>
      </c>
      <c r="O2596">
        <v>3.9295289699043701</v>
      </c>
      <c r="P2596">
        <v>3.7927642367557501</v>
      </c>
      <c r="Q2596">
        <v>2.8218677180984102</v>
      </c>
    </row>
    <row r="2597" spans="1:17">
      <c r="A2597" t="s">
        <v>5735</v>
      </c>
      <c r="B2597" s="16" t="e">
        <v>#N/A</v>
      </c>
      <c r="C2597">
        <v>4.2964146619915802</v>
      </c>
      <c r="D2597">
        <v>3.9548310731697001</v>
      </c>
      <c r="E2597">
        <v>3.8152982058547602</v>
      </c>
      <c r="F2597">
        <v>4.0892058755412499</v>
      </c>
      <c r="G2597">
        <v>3.9446609719593901</v>
      </c>
      <c r="H2597">
        <v>3.50653555504317</v>
      </c>
      <c r="I2597">
        <v>4.16059535596606</v>
      </c>
      <c r="J2597">
        <v>4.0764652066995799</v>
      </c>
      <c r="K2597">
        <v>4.2084442324483602</v>
      </c>
      <c r="L2597">
        <v>4.0420260041176004</v>
      </c>
      <c r="M2597">
        <v>3.6461416973015899</v>
      </c>
      <c r="N2597">
        <v>3.9019995236038798</v>
      </c>
      <c r="O2597">
        <v>3.7643275486974099</v>
      </c>
      <c r="P2597">
        <v>3.9363215208704698</v>
      </c>
      <c r="Q2597">
        <v>2.8218677180984102</v>
      </c>
    </row>
    <row r="2598" spans="1:17">
      <c r="A2598" t="s">
        <v>5736</v>
      </c>
      <c r="B2598" s="16" t="e">
        <v>#N/A</v>
      </c>
      <c r="C2598">
        <v>4.3623517865106702</v>
      </c>
      <c r="D2598">
        <v>4.2618677800425697</v>
      </c>
      <c r="E2598">
        <v>2.8218677180984102</v>
      </c>
      <c r="F2598">
        <v>4.0118215330109104</v>
      </c>
      <c r="G2598">
        <v>3.8309652426265099</v>
      </c>
      <c r="H2598">
        <v>3.8900437060628099</v>
      </c>
      <c r="I2598">
        <v>3.5089935751222501</v>
      </c>
      <c r="J2598">
        <v>3.8565114723405598</v>
      </c>
      <c r="K2598">
        <v>3.8204461843508501</v>
      </c>
      <c r="L2598">
        <v>3.6339073669181099</v>
      </c>
      <c r="M2598">
        <v>3.6461416973015899</v>
      </c>
      <c r="N2598">
        <v>3.9019995236038798</v>
      </c>
      <c r="O2598">
        <v>3.42420286852819</v>
      </c>
      <c r="P2598">
        <v>4.0606668341819496</v>
      </c>
      <c r="Q2598">
        <v>2.8218677180984102</v>
      </c>
    </row>
    <row r="2599" spans="1:17">
      <c r="A2599" t="s">
        <v>5737</v>
      </c>
      <c r="B2599" s="16" t="e">
        <v>#N/A</v>
      </c>
      <c r="C2599">
        <v>3.5040133865677898</v>
      </c>
      <c r="D2599">
        <v>3.9548310731697001</v>
      </c>
      <c r="E2599">
        <v>3.6381873987360902</v>
      </c>
      <c r="F2599">
        <v>3.9277704709105601</v>
      </c>
      <c r="G2599">
        <v>2.8218677180984102</v>
      </c>
      <c r="H2599">
        <v>2.8218677180984102</v>
      </c>
      <c r="I2599">
        <v>2.8218677180984102</v>
      </c>
      <c r="J2599">
        <v>3.2517770676889399</v>
      </c>
      <c r="K2599">
        <v>3.4608708703561399</v>
      </c>
      <c r="L2599">
        <v>3.29479214013883</v>
      </c>
      <c r="M2599">
        <v>3.82485868955618</v>
      </c>
      <c r="N2599">
        <v>3.5144020463037902</v>
      </c>
      <c r="O2599">
        <v>3.6677309644704801</v>
      </c>
      <c r="P2599">
        <v>2.8218677180984102</v>
      </c>
      <c r="Q2599">
        <v>5.09416193408443</v>
      </c>
    </row>
    <row r="2600" spans="1:17">
      <c r="A2600" t="s">
        <v>5738</v>
      </c>
      <c r="B2600" s="16" t="e">
        <v>#N/A</v>
      </c>
      <c r="C2600">
        <v>2.8218677180984102</v>
      </c>
      <c r="D2600">
        <v>3.7545556144430101</v>
      </c>
      <c r="E2600">
        <v>3.6381873987360902</v>
      </c>
      <c r="F2600">
        <v>3.2825265482838799</v>
      </c>
      <c r="G2600">
        <v>2.8218677180984102</v>
      </c>
      <c r="H2600">
        <v>3.50653555504317</v>
      </c>
      <c r="I2600">
        <v>3.3100125595866299</v>
      </c>
      <c r="J2600">
        <v>2.8218677180984102</v>
      </c>
      <c r="K2600">
        <v>3.4608708703561399</v>
      </c>
      <c r="L2600">
        <v>2.8218677180984102</v>
      </c>
      <c r="M2600">
        <v>3.23818724324593</v>
      </c>
      <c r="N2600">
        <v>2.8218677180984102</v>
      </c>
      <c r="O2600">
        <v>3.42420286852819</v>
      </c>
      <c r="P2600">
        <v>3.3893867502571098</v>
      </c>
      <c r="Q2600">
        <v>2.8218677180984102</v>
      </c>
    </row>
    <row r="2601" spans="1:17">
      <c r="A2601" t="s">
        <v>5739</v>
      </c>
      <c r="B2601" s="16" t="e">
        <v>#N/A</v>
      </c>
      <c r="C2601">
        <v>6.5189022208360896</v>
      </c>
      <c r="D2601">
        <v>6.5651840145352196</v>
      </c>
      <c r="E2601">
        <v>7.0856370732265797</v>
      </c>
      <c r="F2601">
        <v>6.2619685895580499</v>
      </c>
      <c r="G2601">
        <v>6.5922120161147504</v>
      </c>
      <c r="H2601">
        <v>5.5076282639641203</v>
      </c>
      <c r="I2601">
        <v>6.8965999036849004</v>
      </c>
      <c r="J2601">
        <v>6.0557751925933898</v>
      </c>
      <c r="K2601">
        <v>6.8304919114760203</v>
      </c>
      <c r="L2601">
        <v>6.6027357039898096</v>
      </c>
      <c r="M2601">
        <v>6.5119724006223398</v>
      </c>
      <c r="N2601">
        <v>5.7523273948856701</v>
      </c>
      <c r="O2601">
        <v>6.4997914439306701</v>
      </c>
      <c r="P2601">
        <v>6.5454517148896398</v>
      </c>
      <c r="Q2601">
        <v>7.3593062614465703</v>
      </c>
    </row>
    <row r="2602" spans="1:17">
      <c r="A2602" t="s">
        <v>5740</v>
      </c>
      <c r="B2602" s="16" t="e">
        <v>#N/A</v>
      </c>
      <c r="C2602">
        <v>2.8218677180984102</v>
      </c>
      <c r="D2602">
        <v>3.2942621936663499</v>
      </c>
      <c r="E2602">
        <v>2.8218677180984102</v>
      </c>
      <c r="F2602">
        <v>3.2825265482838799</v>
      </c>
      <c r="G2602">
        <v>3.33407035458014</v>
      </c>
      <c r="H2602">
        <v>3.50653555504317</v>
      </c>
      <c r="I2602">
        <v>3.3100125595866299</v>
      </c>
      <c r="J2602">
        <v>3.2517770676889399</v>
      </c>
      <c r="K2602">
        <v>3.27554212654834</v>
      </c>
      <c r="L2602">
        <v>3.4877558895723499</v>
      </c>
      <c r="M2602">
        <v>3.4086250003018401</v>
      </c>
      <c r="N2602">
        <v>3.5144020463037902</v>
      </c>
      <c r="O2602">
        <v>3.5569664057961599</v>
      </c>
      <c r="P2602">
        <v>3.3893867502571098</v>
      </c>
      <c r="Q2602">
        <v>6.2843132996066204</v>
      </c>
    </row>
    <row r="2603" spans="1:17">
      <c r="A2603" t="s">
        <v>5741</v>
      </c>
      <c r="B2603" s="16" t="e">
        <v>#N/A</v>
      </c>
      <c r="C2603">
        <v>3.98283533271713</v>
      </c>
      <c r="D2603">
        <v>4.4456530885114001</v>
      </c>
      <c r="E2603">
        <v>4.7104489803388701</v>
      </c>
      <c r="F2603">
        <v>4.4629136307985604</v>
      </c>
      <c r="G2603">
        <v>4.6840610634984499</v>
      </c>
      <c r="H2603">
        <v>4.3676565829540399</v>
      </c>
      <c r="I2603">
        <v>4.5515847967793803</v>
      </c>
      <c r="J2603">
        <v>4.4586654922886897</v>
      </c>
      <c r="K2603">
        <v>4.2084442324483602</v>
      </c>
      <c r="L2603">
        <v>4.5026429490879796</v>
      </c>
      <c r="M2603">
        <v>4.6180354178513197</v>
      </c>
      <c r="N2603">
        <v>4.6704332416218497</v>
      </c>
      <c r="O2603">
        <v>4.4030955001336496</v>
      </c>
      <c r="P2603">
        <v>4.6013142303928598</v>
      </c>
      <c r="Q2603">
        <v>2.8218677180984102</v>
      </c>
    </row>
    <row r="2604" spans="1:17">
      <c r="A2604" t="s">
        <v>5742</v>
      </c>
      <c r="B2604" s="16" t="e">
        <v>#N/A</v>
      </c>
      <c r="C2604">
        <v>3.5040133865677898</v>
      </c>
      <c r="D2604">
        <v>4.0407231514856203</v>
      </c>
      <c r="E2604">
        <v>4.8415581104649901</v>
      </c>
      <c r="F2604">
        <v>4.4629136307985604</v>
      </c>
      <c r="G2604">
        <v>4.9315086277172604</v>
      </c>
      <c r="H2604">
        <v>5.1127774112395503</v>
      </c>
      <c r="I2604">
        <v>4.2360017113942803</v>
      </c>
      <c r="J2604">
        <v>6.23777878266917</v>
      </c>
      <c r="K2604">
        <v>3.8204461843508501</v>
      </c>
      <c r="L2604">
        <v>4.1946255460110002</v>
      </c>
      <c r="M2604">
        <v>4.5395912486649097</v>
      </c>
      <c r="N2604">
        <v>4.3841781814921204</v>
      </c>
      <c r="O2604">
        <v>4.2491040476565001</v>
      </c>
      <c r="P2604">
        <v>4.3630835021106398</v>
      </c>
      <c r="Q2604">
        <v>2.8218677180984102</v>
      </c>
    </row>
    <row r="2605" spans="1:17">
      <c r="A2605" t="s">
        <v>5743</v>
      </c>
      <c r="B2605" s="16" t="e">
        <v>#N/A</v>
      </c>
      <c r="C2605">
        <v>5.2395597656514097</v>
      </c>
      <c r="D2605">
        <v>5.1247703439315302</v>
      </c>
      <c r="E2605">
        <v>5.2635360024135203</v>
      </c>
      <c r="F2605">
        <v>5.0098915733122702</v>
      </c>
      <c r="G2605">
        <v>4.88571169002517</v>
      </c>
      <c r="H2605">
        <v>3.9869852489372102</v>
      </c>
      <c r="I2605">
        <v>5.1886752257753797</v>
      </c>
      <c r="J2605">
        <v>4.0764652066995799</v>
      </c>
      <c r="K2605">
        <v>5.2832656349479699</v>
      </c>
      <c r="L2605">
        <v>5.7082842090885597</v>
      </c>
      <c r="M2605">
        <v>4.3171680614900998</v>
      </c>
      <c r="N2605">
        <v>5.3328764695189896</v>
      </c>
      <c r="O2605">
        <v>4.4030955001336496</v>
      </c>
      <c r="P2605">
        <v>3.9363215208704698</v>
      </c>
      <c r="Q2605">
        <v>7.5369478347710803</v>
      </c>
    </row>
    <row r="2606" spans="1:17">
      <c r="A2606" t="s">
        <v>5744</v>
      </c>
      <c r="B2606" s="16" t="e">
        <v>#N/A</v>
      </c>
      <c r="C2606">
        <v>3.8862082974622001</v>
      </c>
      <c r="D2606">
        <v>3.8603343823973102</v>
      </c>
      <c r="E2606">
        <v>3.6381873987360902</v>
      </c>
      <c r="F2606">
        <v>3.4706286095040801</v>
      </c>
      <c r="G2606">
        <v>3.5425260543824399</v>
      </c>
      <c r="H2606">
        <v>3.50653555504317</v>
      </c>
      <c r="I2606">
        <v>3.6595800418069002</v>
      </c>
      <c r="J2606">
        <v>4.589987956211</v>
      </c>
      <c r="K2606">
        <v>3.4608708703561399</v>
      </c>
      <c r="L2606">
        <v>3.29479214013883</v>
      </c>
      <c r="M2606">
        <v>3.90178223458659</v>
      </c>
      <c r="N2606">
        <v>3.79229116939824</v>
      </c>
      <c r="O2606">
        <v>3.5569664057961599</v>
      </c>
      <c r="P2606">
        <v>3.9363215208704698</v>
      </c>
      <c r="Q2606">
        <v>2.8218677180984102</v>
      </c>
    </row>
    <row r="2607" spans="1:17">
      <c r="A2607" t="s">
        <v>5745</v>
      </c>
      <c r="B2607" s="16" t="e">
        <v>#N/A</v>
      </c>
      <c r="C2607">
        <v>4.2263167103073602</v>
      </c>
      <c r="D2607">
        <v>4.1931807688815699</v>
      </c>
      <c r="E2607">
        <v>2.8218677180984102</v>
      </c>
      <c r="F2607">
        <v>4.0118215330109104</v>
      </c>
      <c r="G2607">
        <v>3.33407035458014</v>
      </c>
      <c r="H2607">
        <v>3.7814594184883799</v>
      </c>
      <c r="I2607">
        <v>3.9910282299290798</v>
      </c>
      <c r="J2607">
        <v>3.4276433730071201</v>
      </c>
      <c r="K2607">
        <v>4.7603034491719001</v>
      </c>
      <c r="L2607">
        <v>4.5026429490879796</v>
      </c>
      <c r="M2607">
        <v>4.6554405993468704</v>
      </c>
      <c r="N2607">
        <v>4.0888472785647796</v>
      </c>
      <c r="O2607">
        <v>4.4030955001336496</v>
      </c>
      <c r="P2607">
        <v>3.3893867502571098</v>
      </c>
      <c r="Q2607">
        <v>2.8218677180984102</v>
      </c>
    </row>
    <row r="2608" spans="1:17">
      <c r="A2608" t="s">
        <v>5746</v>
      </c>
      <c r="B2608" s="16" t="e">
        <v>#N/A</v>
      </c>
      <c r="C2608">
        <v>7.9177534237750704</v>
      </c>
      <c r="D2608">
        <v>7.8764226685238103</v>
      </c>
      <c r="E2608">
        <v>8.0875472091364102</v>
      </c>
      <c r="F2608">
        <v>7.7981788966902403</v>
      </c>
      <c r="G2608">
        <v>7.8516423575619001</v>
      </c>
      <c r="H2608">
        <v>8.1379863502603396</v>
      </c>
      <c r="I2608">
        <v>8.1727477804035704</v>
      </c>
      <c r="J2608">
        <v>8.2702475359423904</v>
      </c>
      <c r="K2608">
        <v>7.8164485876033698</v>
      </c>
      <c r="L2608">
        <v>8.3689830480424501</v>
      </c>
      <c r="M2608">
        <v>8.1723369877690306</v>
      </c>
      <c r="N2608">
        <v>8.3386514711424304</v>
      </c>
      <c r="O2608">
        <v>8.1659518363411792</v>
      </c>
      <c r="P2608">
        <v>7.6839819288491702</v>
      </c>
      <c r="Q2608">
        <v>8.5667227177791094</v>
      </c>
    </row>
    <row r="2609" spans="1:17">
      <c r="A2609" t="s">
        <v>5747</v>
      </c>
      <c r="B2609" s="16" t="e">
        <v>#N/A</v>
      </c>
      <c r="C2609">
        <v>4.1513583524311999</v>
      </c>
      <c r="D2609">
        <v>3.9548310731697001</v>
      </c>
      <c r="E2609">
        <v>4.0887687455453801</v>
      </c>
      <c r="F2609">
        <v>3.8353454241230298</v>
      </c>
      <c r="G2609">
        <v>3.8309652426265099</v>
      </c>
      <c r="H2609">
        <v>3.30825032505737</v>
      </c>
      <c r="I2609">
        <v>3.7848446501428201</v>
      </c>
      <c r="J2609">
        <v>3.2517770676889399</v>
      </c>
      <c r="K2609">
        <v>3.6013796825057902</v>
      </c>
      <c r="L2609">
        <v>4.0420260041176004</v>
      </c>
      <c r="M2609">
        <v>3.23818724324593</v>
      </c>
      <c r="N2609">
        <v>3.31389066967124</v>
      </c>
      <c r="O2609">
        <v>3.6677309644704801</v>
      </c>
      <c r="P2609">
        <v>3.6194497939779602</v>
      </c>
      <c r="Q2609">
        <v>2.8218677180984102</v>
      </c>
    </row>
    <row r="2610" spans="1:17">
      <c r="A2610" t="s">
        <v>5748</v>
      </c>
      <c r="B2610" s="16" t="e">
        <v>#N/A</v>
      </c>
      <c r="C2610">
        <v>5.1742671949623604</v>
      </c>
      <c r="D2610">
        <v>5.1891537613714398</v>
      </c>
      <c r="E2610">
        <v>5.2635360024135203</v>
      </c>
      <c r="F2610">
        <v>4.86534688307112</v>
      </c>
      <c r="G2610">
        <v>5.2496646871628903</v>
      </c>
      <c r="H2610">
        <v>4.3676565829540399</v>
      </c>
      <c r="I2610">
        <v>4.8453589192974098</v>
      </c>
      <c r="J2610">
        <v>4.0764652066995799</v>
      </c>
      <c r="K2610">
        <v>4.67705685303679</v>
      </c>
      <c r="L2610">
        <v>4.8321653561327897</v>
      </c>
      <c r="M2610">
        <v>4.7613190738105597</v>
      </c>
      <c r="N2610">
        <v>4.6704332416218497</v>
      </c>
      <c r="O2610">
        <v>4.6608164090738198</v>
      </c>
      <c r="P2610">
        <v>4.6712581716948103</v>
      </c>
      <c r="Q2610">
        <v>6.2843132996066204</v>
      </c>
    </row>
    <row r="2611" spans="1:17">
      <c r="A2611" t="s">
        <v>5749</v>
      </c>
      <c r="B2611" s="16" t="e">
        <v>#N/A</v>
      </c>
      <c r="C2611">
        <v>5.3018286845624196</v>
      </c>
      <c r="D2611">
        <v>5.5461893110012896</v>
      </c>
      <c r="E2611">
        <v>5.7521813055947497</v>
      </c>
      <c r="F2611">
        <v>4.9030240476511198</v>
      </c>
      <c r="G2611">
        <v>5.7231188017169998</v>
      </c>
      <c r="H2611">
        <v>3.9869852489372102</v>
      </c>
      <c r="I2611">
        <v>5.4886690454658904</v>
      </c>
      <c r="J2611">
        <v>5.5218381907595999</v>
      </c>
      <c r="K2611">
        <v>5.3362313090937699</v>
      </c>
      <c r="L2611">
        <v>5.0240271819925297</v>
      </c>
      <c r="M2611">
        <v>5.0881524599701597</v>
      </c>
      <c r="N2611">
        <v>4.9024877034329704</v>
      </c>
      <c r="O2611">
        <v>5.3368598019304798</v>
      </c>
      <c r="P2611">
        <v>5.4607337398470897</v>
      </c>
      <c r="Q2611">
        <v>2.8218677180984102</v>
      </c>
    </row>
    <row r="2612" spans="1:17">
      <c r="A2612" t="s">
        <v>5750</v>
      </c>
      <c r="B2612" s="16" t="e">
        <v>#N/A</v>
      </c>
      <c r="C2612">
        <v>3.8862082974622001</v>
      </c>
      <c r="D2612">
        <v>3.8603343823973102</v>
      </c>
      <c r="E2612">
        <v>3.6381873987360902</v>
      </c>
      <c r="F2612">
        <v>3.6131889974304401</v>
      </c>
      <c r="G2612">
        <v>3.5425260543824399</v>
      </c>
      <c r="H2612">
        <v>2.8218677180984102</v>
      </c>
      <c r="I2612">
        <v>3.6595800418069002</v>
      </c>
      <c r="J2612">
        <v>3.5611359966351301</v>
      </c>
      <c r="K2612">
        <v>3.27554212654834</v>
      </c>
      <c r="L2612">
        <v>3.4877558895723499</v>
      </c>
      <c r="M2612">
        <v>3.6461416973015899</v>
      </c>
      <c r="N2612">
        <v>3.6661147186140499</v>
      </c>
      <c r="O2612">
        <v>3.24931794675887</v>
      </c>
      <c r="P2612">
        <v>3.3893867502571098</v>
      </c>
      <c r="Q2612">
        <v>2.8218677180984102</v>
      </c>
    </row>
    <row r="2613" spans="1:17">
      <c r="A2613" t="s">
        <v>5751</v>
      </c>
      <c r="B2613" s="16" t="e">
        <v>#N/A</v>
      </c>
      <c r="C2613">
        <v>3.3064422771203601</v>
      </c>
      <c r="D2613">
        <v>2.8218677180984102</v>
      </c>
      <c r="E2613">
        <v>2.8218677180984102</v>
      </c>
      <c r="F2613">
        <v>3.4706286095040801</v>
      </c>
      <c r="G2613">
        <v>3.70007344211845</v>
      </c>
      <c r="H2613">
        <v>3.30825032505737</v>
      </c>
      <c r="I2613">
        <v>2.8218677180984102</v>
      </c>
      <c r="J2613">
        <v>2.8218677180984102</v>
      </c>
      <c r="K2613">
        <v>3.6013796825057902</v>
      </c>
      <c r="L2613">
        <v>3.29479214013883</v>
      </c>
      <c r="M2613">
        <v>2.8218677180984102</v>
      </c>
      <c r="N2613">
        <v>2.8218677180984102</v>
      </c>
      <c r="O2613">
        <v>2.8218677180984102</v>
      </c>
      <c r="P2613">
        <v>3.6194497939779602</v>
      </c>
      <c r="Q2613">
        <v>2.8218677180984102</v>
      </c>
    </row>
    <row r="2614" spans="1:17">
      <c r="A2614" t="s">
        <v>5752</v>
      </c>
      <c r="B2614" s="16" t="e">
        <v>#N/A</v>
      </c>
      <c r="C2614">
        <v>6.4801488877760303</v>
      </c>
      <c r="D2614">
        <v>6.2371739228833798</v>
      </c>
      <c r="E2614">
        <v>6.8434447610936902</v>
      </c>
      <c r="F2614">
        <v>6.2199992020099701</v>
      </c>
      <c r="G2614">
        <v>6.34116723841632</v>
      </c>
      <c r="H2614">
        <v>5.1127774112395503</v>
      </c>
      <c r="I2614">
        <v>6.4852281731725103</v>
      </c>
      <c r="J2614">
        <v>6.2131681188238099</v>
      </c>
      <c r="K2614">
        <v>6.1691403037545101</v>
      </c>
      <c r="L2614">
        <v>6.0673853986592201</v>
      </c>
      <c r="M2614">
        <v>6.3525014727607196</v>
      </c>
      <c r="N2614">
        <v>5.6343956717740804</v>
      </c>
      <c r="O2614">
        <v>6.6608435268053103</v>
      </c>
      <c r="P2614">
        <v>6.2604887403853304</v>
      </c>
      <c r="Q2614">
        <v>7.1565710053807701</v>
      </c>
    </row>
    <row r="2615" spans="1:17">
      <c r="A2615" t="s">
        <v>5753</v>
      </c>
      <c r="B2615" s="16" t="e">
        <v>#N/A</v>
      </c>
      <c r="C2615">
        <v>4.4246742892055497</v>
      </c>
      <c r="D2615">
        <v>4.1931807688815699</v>
      </c>
      <c r="E2615">
        <v>3.8152982058547602</v>
      </c>
      <c r="F2615">
        <v>4.2284225029819602</v>
      </c>
      <c r="G2615">
        <v>4.2225520177193703</v>
      </c>
      <c r="H2615">
        <v>4.43015569855271</v>
      </c>
      <c r="I2615">
        <v>4.0793606969786396</v>
      </c>
      <c r="J2615">
        <v>4.3107162608919598</v>
      </c>
      <c r="K2615">
        <v>4.2710437260841099</v>
      </c>
      <c r="L2615">
        <v>3.4877558895723499</v>
      </c>
      <c r="M2615">
        <v>4.0387673383778999</v>
      </c>
      <c r="N2615">
        <v>3.6661147186140499</v>
      </c>
      <c r="O2615">
        <v>4.1329497517715001</v>
      </c>
      <c r="P2615">
        <v>4.8003293124776603</v>
      </c>
      <c r="Q2615">
        <v>2.8218677180984102</v>
      </c>
    </row>
    <row r="2616" spans="1:17">
      <c r="A2616" t="s">
        <v>5754</v>
      </c>
      <c r="B2616" s="16" t="e">
        <v>#N/A</v>
      </c>
      <c r="C2616">
        <v>4.1513583524311999</v>
      </c>
      <c r="D2616">
        <v>4.6529177314580599</v>
      </c>
      <c r="E2616">
        <v>4.2015349465393896</v>
      </c>
      <c r="F2616">
        <v>4.7864910140196502</v>
      </c>
      <c r="G2616">
        <v>4.4429501088137897</v>
      </c>
      <c r="H2616">
        <v>4.3676565829540399</v>
      </c>
      <c r="I2616">
        <v>4.6056600831029897</v>
      </c>
      <c r="J2616">
        <v>4.3621897727349799</v>
      </c>
      <c r="K2616">
        <v>4.5405942945665601</v>
      </c>
      <c r="L2616">
        <v>5.0592286016271197</v>
      </c>
      <c r="M2616">
        <v>5.1397006687878797</v>
      </c>
      <c r="N2616">
        <v>4.7684260524010602</v>
      </c>
      <c r="O2616">
        <v>4.7358659530866696</v>
      </c>
      <c r="P2616">
        <v>4.2713440848041202</v>
      </c>
      <c r="Q2616">
        <v>5.09416193408443</v>
      </c>
    </row>
    <row r="2617" spans="1:17">
      <c r="A2617" t="s">
        <v>5755</v>
      </c>
      <c r="B2617" s="16" t="e">
        <v>#N/A</v>
      </c>
      <c r="C2617">
        <v>4.5939331348939696</v>
      </c>
      <c r="D2617">
        <v>4.6996493033489397</v>
      </c>
      <c r="E2617">
        <v>4.7777046060070401</v>
      </c>
      <c r="F2617">
        <v>4.5147692553613297</v>
      </c>
      <c r="G2617">
        <v>4.7889010218833103</v>
      </c>
      <c r="H2617">
        <v>5.2785502994810098</v>
      </c>
      <c r="I2617">
        <v>5.43372981984401</v>
      </c>
      <c r="J2617">
        <v>4.8166378297689096</v>
      </c>
      <c r="K2617">
        <v>5.0476523100685604</v>
      </c>
      <c r="L2617">
        <v>5.0592286016271197</v>
      </c>
      <c r="M2617">
        <v>4.4983624523483101</v>
      </c>
      <c r="N2617">
        <v>4.0888472785647796</v>
      </c>
      <c r="O2617">
        <v>4.69890729297832</v>
      </c>
      <c r="P2617">
        <v>4.9174589054378801</v>
      </c>
      <c r="Q2617">
        <v>2.8218677180984102</v>
      </c>
    </row>
    <row r="2618" spans="1:17">
      <c r="A2618" t="s">
        <v>5756</v>
      </c>
      <c r="B2618" s="16" t="e">
        <v>#N/A</v>
      </c>
      <c r="C2618">
        <v>5.2710534670525604</v>
      </c>
      <c r="D2618">
        <v>5.2802736384566202</v>
      </c>
      <c r="E2618">
        <v>5.0160351149716202</v>
      </c>
      <c r="F2618">
        <v>4.9030240476511198</v>
      </c>
      <c r="G2618">
        <v>5.35182564159728</v>
      </c>
      <c r="H2618">
        <v>3.7814594184883799</v>
      </c>
      <c r="I2618">
        <v>4.8453589192974098</v>
      </c>
      <c r="J2618">
        <v>4.2567562628296498</v>
      </c>
      <c r="K2618">
        <v>4.1419680287536398</v>
      </c>
      <c r="L2618">
        <v>4.5026429490879796</v>
      </c>
      <c r="M2618">
        <v>5.7421360554391203</v>
      </c>
      <c r="N2618">
        <v>5.5842645045438202</v>
      </c>
      <c r="O2618">
        <v>3.6677309644704801</v>
      </c>
      <c r="P2618">
        <v>4.2713440848041202</v>
      </c>
      <c r="Q2618">
        <v>2.8218677180984102</v>
      </c>
    </row>
    <row r="2619" spans="1:17">
      <c r="A2619" t="s">
        <v>5757</v>
      </c>
      <c r="B2619" s="16" t="e">
        <v>#N/A</v>
      </c>
      <c r="C2619">
        <v>4.4838185959666896</v>
      </c>
      <c r="D2619">
        <v>4.5009317243298002</v>
      </c>
      <c r="E2619">
        <v>4.9023702390828996</v>
      </c>
      <c r="F2619">
        <v>4.7864910140196502</v>
      </c>
      <c r="G2619">
        <v>4.1380367534927496</v>
      </c>
      <c r="H2619">
        <v>4.3015284866045098</v>
      </c>
      <c r="I2619">
        <v>4.49496154099739</v>
      </c>
      <c r="J2619">
        <v>5.3252950654732896</v>
      </c>
      <c r="K2619">
        <v>5.4837765726009904</v>
      </c>
      <c r="L2619">
        <v>4.1211419556762898</v>
      </c>
      <c r="M2619">
        <v>4.3652147767139304</v>
      </c>
      <c r="N2619">
        <v>4.9024877034329704</v>
      </c>
      <c r="O2619">
        <v>4.4501242258791596</v>
      </c>
      <c r="P2619">
        <v>5.1241087123202096</v>
      </c>
      <c r="Q2619">
        <v>5.09416193408443</v>
      </c>
    </row>
    <row r="2620" spans="1:17">
      <c r="A2620" t="s">
        <v>5758</v>
      </c>
      <c r="B2620" s="16" t="e">
        <v>#N/A</v>
      </c>
      <c r="C2620">
        <v>7.3107711430327997</v>
      </c>
      <c r="D2620">
        <v>7.22104175143473</v>
      </c>
      <c r="E2620">
        <v>7.4547805836906704</v>
      </c>
      <c r="F2620">
        <v>7.2124563554963999</v>
      </c>
      <c r="G2620">
        <v>7.0317103077074501</v>
      </c>
      <c r="H2620">
        <v>7.8180724136366102</v>
      </c>
      <c r="I2620">
        <v>7.43643277102277</v>
      </c>
      <c r="J2620">
        <v>7.70105531087908</v>
      </c>
      <c r="K2620">
        <v>7.3513190868800704</v>
      </c>
      <c r="L2620">
        <v>7.1711470390333902</v>
      </c>
      <c r="M2620">
        <v>6.7778941321205197</v>
      </c>
      <c r="N2620">
        <v>6.6073365936536996</v>
      </c>
      <c r="O2620">
        <v>6.9734505181101696</v>
      </c>
      <c r="P2620">
        <v>7.5537008747178804</v>
      </c>
      <c r="Q2620">
        <v>6.2843132996066204</v>
      </c>
    </row>
    <row r="2621" spans="1:17">
      <c r="A2621" t="s">
        <v>5759</v>
      </c>
      <c r="B2621" s="16" t="e">
        <v>#N/A</v>
      </c>
      <c r="C2621">
        <v>4.8324495657597604</v>
      </c>
      <c r="D2621">
        <v>5.2802736384566202</v>
      </c>
      <c r="E2621">
        <v>5.1699772735735099</v>
      </c>
      <c r="F2621">
        <v>4.7023883921396203</v>
      </c>
      <c r="G2621">
        <v>5.1391075523385599</v>
      </c>
      <c r="H2621">
        <v>4.7946750266686298</v>
      </c>
      <c r="I2621">
        <v>4.7549066861635803</v>
      </c>
      <c r="J2621">
        <v>5.50134261607041</v>
      </c>
      <c r="K2621">
        <v>4.6332418030731697</v>
      </c>
      <c r="L2621">
        <v>4.5026429490879796</v>
      </c>
      <c r="M2621">
        <v>4.2669672077812901</v>
      </c>
      <c r="N2621">
        <v>3.99991931403749</v>
      </c>
      <c r="O2621">
        <v>4.1329497517715001</v>
      </c>
      <c r="P2621">
        <v>4.9722592042386102</v>
      </c>
      <c r="Q2621">
        <v>5.09416193408443</v>
      </c>
    </row>
    <row r="2622" spans="1:17">
      <c r="A2622" t="s">
        <v>5760</v>
      </c>
      <c r="B2622" s="16" t="e">
        <v>#N/A</v>
      </c>
      <c r="C2622">
        <v>4.8751772763815904</v>
      </c>
      <c r="D2622">
        <v>5.2202186721532398</v>
      </c>
      <c r="E2622">
        <v>4.0887687455453801</v>
      </c>
      <c r="F2622">
        <v>4.6121840845566204</v>
      </c>
      <c r="G2622">
        <v>4.6840610634984499</v>
      </c>
      <c r="H2622">
        <v>4.7946750266686298</v>
      </c>
      <c r="I2622">
        <v>4.9700790693176398</v>
      </c>
      <c r="J2622">
        <v>5.1499325625975896</v>
      </c>
      <c r="K2622">
        <v>5.1706501337897404</v>
      </c>
      <c r="L2622">
        <v>5.31160411377655</v>
      </c>
      <c r="M2622">
        <v>4.9201667747551001</v>
      </c>
      <c r="N2622">
        <v>4.72039054531127</v>
      </c>
      <c r="O2622">
        <v>5.1388149344389698</v>
      </c>
      <c r="P2622">
        <v>5.8481757373421797</v>
      </c>
      <c r="Q2622">
        <v>5.09416193408443</v>
      </c>
    </row>
    <row r="2623" spans="1:17">
      <c r="A2623" t="s">
        <v>5761</v>
      </c>
      <c r="B2623" s="16" t="e">
        <v>#N/A</v>
      </c>
      <c r="C2623">
        <v>4.4838185959666896</v>
      </c>
      <c r="D2623">
        <v>4.7881665373273803</v>
      </c>
      <c r="E2623">
        <v>3.9618875914207199</v>
      </c>
      <c r="F2623">
        <v>4.3517302712450299</v>
      </c>
      <c r="G2623">
        <v>4.8382239915511303</v>
      </c>
      <c r="H2623">
        <v>3.65660975244205</v>
      </c>
      <c r="I2623">
        <v>4.6574362853065301</v>
      </c>
      <c r="J2623">
        <v>4.1400611729353196</v>
      </c>
      <c r="K2623">
        <v>4.9119590476093702</v>
      </c>
      <c r="L2623">
        <v>3.9560512465587201</v>
      </c>
      <c r="M2623">
        <v>3.90178223458659</v>
      </c>
      <c r="N2623">
        <v>3.31389066967124</v>
      </c>
      <c r="O2623">
        <v>3.7643275486974099</v>
      </c>
      <c r="P2623">
        <v>3.9363215208704698</v>
      </c>
      <c r="Q2623">
        <v>2.8218677180984102</v>
      </c>
    </row>
    <row r="2624" spans="1:17">
      <c r="A2624" t="s">
        <v>5762</v>
      </c>
      <c r="B2624" s="16" t="e">
        <v>#N/A</v>
      </c>
      <c r="C2624">
        <v>6.0735929489798099</v>
      </c>
      <c r="D2624">
        <v>5.9429245670536996</v>
      </c>
      <c r="E2624">
        <v>5.72015689123982</v>
      </c>
      <c r="F2624">
        <v>6.3809072983689399</v>
      </c>
      <c r="G2624">
        <v>5.97458653714276</v>
      </c>
      <c r="H2624">
        <v>7.0731185789130802</v>
      </c>
      <c r="I2624">
        <v>5.9436150510419798</v>
      </c>
      <c r="J2624">
        <v>6.6297729632679196</v>
      </c>
      <c r="K2624">
        <v>5.8680151328658399</v>
      </c>
      <c r="L2624">
        <v>5.3400637897298404</v>
      </c>
      <c r="M2624">
        <v>5.55060142569896</v>
      </c>
      <c r="N2624">
        <v>5.8185725375441404</v>
      </c>
      <c r="O2624">
        <v>5.3821449728984998</v>
      </c>
      <c r="P2624">
        <v>6.7681820790449301</v>
      </c>
      <c r="Q2624">
        <v>2.8218677180984102</v>
      </c>
    </row>
    <row r="2625" spans="1:17">
      <c r="A2625" t="s">
        <v>5763</v>
      </c>
      <c r="B2625" s="16" t="e">
        <v>#N/A</v>
      </c>
      <c r="C2625">
        <v>4.7424302842105197</v>
      </c>
      <c r="D2625">
        <v>4.60434225742737</v>
      </c>
      <c r="E2625">
        <v>4.3035359899866696</v>
      </c>
      <c r="F2625">
        <v>4.4086599646307301</v>
      </c>
      <c r="G2625">
        <v>4.3009286659846602</v>
      </c>
      <c r="H2625">
        <v>4.6515204620337798</v>
      </c>
      <c r="I2625">
        <v>5.0091235034862898</v>
      </c>
      <c r="J2625">
        <v>4.7455649477942696</v>
      </c>
      <c r="K2625">
        <v>6.01869195546446</v>
      </c>
      <c r="L2625">
        <v>4.1211419556762898</v>
      </c>
      <c r="M2625">
        <v>4.9785931197958098</v>
      </c>
      <c r="N2625">
        <v>4.2465073090516299</v>
      </c>
      <c r="O2625">
        <v>5.2414794897208603</v>
      </c>
      <c r="P2625">
        <v>5.5333174813669999</v>
      </c>
      <c r="Q2625">
        <v>2.8218677180984102</v>
      </c>
    </row>
    <row r="2626" spans="1:17">
      <c r="A2626" t="s">
        <v>5764</v>
      </c>
      <c r="B2626" s="16" t="e">
        <v>#N/A</v>
      </c>
      <c r="C2626">
        <v>3.3064422771203601</v>
      </c>
      <c r="D2626">
        <v>3.2942621936663499</v>
      </c>
      <c r="E2626">
        <v>3.4028894668404299</v>
      </c>
      <c r="F2626">
        <v>3.6131889974304401</v>
      </c>
      <c r="G2626">
        <v>2.8218677180984102</v>
      </c>
      <c r="H2626">
        <v>3.8900437060628099</v>
      </c>
      <c r="I2626">
        <v>3.8937805799913501</v>
      </c>
      <c r="J2626">
        <v>3.8565114723405598</v>
      </c>
      <c r="K2626">
        <v>2.8218677180984102</v>
      </c>
      <c r="L2626">
        <v>2.8218677180984102</v>
      </c>
      <c r="M2626">
        <v>3.6461416973015899</v>
      </c>
      <c r="N2626">
        <v>3.79229116939824</v>
      </c>
      <c r="O2626">
        <v>3.24931794675887</v>
      </c>
      <c r="P2626">
        <v>3.3893867502571098</v>
      </c>
      <c r="Q2626">
        <v>2.8218677180984102</v>
      </c>
    </row>
    <row r="2627" spans="1:17">
      <c r="A2627" t="s">
        <v>5765</v>
      </c>
      <c r="B2627" s="16" t="e">
        <v>#N/A</v>
      </c>
      <c r="C2627">
        <v>5.0332205246179997</v>
      </c>
      <c r="D2627">
        <v>4.7446882369672698</v>
      </c>
      <c r="E2627">
        <v>5.12062362366449</v>
      </c>
      <c r="F2627">
        <v>5.0765736551712601</v>
      </c>
      <c r="G2627">
        <v>5.2138164621762604</v>
      </c>
      <c r="H2627">
        <v>5.9157356088873199</v>
      </c>
      <c r="I2627">
        <v>5.7346509072572998</v>
      </c>
      <c r="J2627">
        <v>5.8785809350245</v>
      </c>
      <c r="K2627">
        <v>5.2281375793192604</v>
      </c>
      <c r="L2627">
        <v>5.4993619211439997</v>
      </c>
      <c r="M2627">
        <v>5.8057232550906601</v>
      </c>
      <c r="N2627">
        <v>5.3328764695189896</v>
      </c>
      <c r="O2627">
        <v>5.5496199544433598</v>
      </c>
      <c r="P2627">
        <v>5.7609673977777103</v>
      </c>
      <c r="Q2627">
        <v>2.8218677180984102</v>
      </c>
    </row>
    <row r="2628" spans="1:17">
      <c r="A2628" t="s">
        <v>5766</v>
      </c>
      <c r="B2628" s="16" t="e">
        <v>#N/A</v>
      </c>
      <c r="C2628">
        <v>3.7779852140208301</v>
      </c>
      <c r="D2628">
        <v>3.8603343823973102</v>
      </c>
      <c r="E2628">
        <v>3.9618875914207199</v>
      </c>
      <c r="F2628">
        <v>4.0118215330109104</v>
      </c>
      <c r="G2628">
        <v>3.5425260543824399</v>
      </c>
      <c r="H2628">
        <v>3.9869852489372102</v>
      </c>
      <c r="I2628">
        <v>3.7848446501428201</v>
      </c>
      <c r="J2628">
        <v>4.1400611729353196</v>
      </c>
      <c r="K2628">
        <v>3.6013796825057902</v>
      </c>
      <c r="L2628">
        <v>3.9560512465587201</v>
      </c>
      <c r="M2628">
        <v>3.5380814202985702</v>
      </c>
      <c r="N2628">
        <v>3.79229116939824</v>
      </c>
      <c r="O2628">
        <v>3.6677309644704801</v>
      </c>
      <c r="P2628">
        <v>3.7927642367557501</v>
      </c>
      <c r="Q2628">
        <v>2.8218677180984102</v>
      </c>
    </row>
    <row r="2629" spans="1:17">
      <c r="A2629" t="s">
        <v>5767</v>
      </c>
      <c r="B2629" s="16" t="e">
        <v>#N/A</v>
      </c>
      <c r="C2629">
        <v>4.6948835100102002</v>
      </c>
      <c r="D2629">
        <v>4.7881665373273803</v>
      </c>
      <c r="E2629">
        <v>5.2175717649130604</v>
      </c>
      <c r="F2629">
        <v>5.3141782898249303</v>
      </c>
      <c r="G2629">
        <v>5.35182564159728</v>
      </c>
      <c r="H2629">
        <v>5.0769980259574004</v>
      </c>
      <c r="I2629">
        <v>5.4054102752163304</v>
      </c>
      <c r="J2629">
        <v>5.3940013956727002</v>
      </c>
      <c r="K2629">
        <v>4.7603034491719001</v>
      </c>
      <c r="L2629">
        <v>5.1595357015461403</v>
      </c>
      <c r="M2629">
        <v>4.9201667747551001</v>
      </c>
      <c r="N2629">
        <v>4.8146980941494002</v>
      </c>
      <c r="O2629">
        <v>4.69890729297832</v>
      </c>
      <c r="P2629">
        <v>5.7609673977777103</v>
      </c>
      <c r="Q2629">
        <v>5.81282804418474</v>
      </c>
    </row>
    <row r="2630" spans="1:17">
      <c r="A2630" t="s">
        <v>5768</v>
      </c>
      <c r="B2630" s="16" t="e">
        <v>#N/A</v>
      </c>
      <c r="C2630">
        <v>5.3018286845624196</v>
      </c>
      <c r="D2630">
        <v>4.9857818498749902</v>
      </c>
      <c r="E2630">
        <v>4.9023702390828996</v>
      </c>
      <c r="F2630">
        <v>4.6121840845566204</v>
      </c>
      <c r="G2630">
        <v>4.8382239915511303</v>
      </c>
      <c r="H2630">
        <v>3.8900437060628099</v>
      </c>
      <c r="I2630">
        <v>4.9700790693176398</v>
      </c>
      <c r="J2630">
        <v>4.70846365273073</v>
      </c>
      <c r="K2630">
        <v>5.31000747676672</v>
      </c>
      <c r="L2630">
        <v>4.7465905673729498</v>
      </c>
      <c r="M2630">
        <v>4.2669672077812901</v>
      </c>
      <c r="N2630">
        <v>4.2465073090516299</v>
      </c>
      <c r="O2630">
        <v>4.6608164090738198</v>
      </c>
      <c r="P2630">
        <v>5.0248478020067502</v>
      </c>
      <c r="Q2630">
        <v>6.6375058506955904</v>
      </c>
    </row>
    <row r="2631" spans="1:17">
      <c r="A2631" t="s">
        <v>5769</v>
      </c>
      <c r="B2631" s="16" t="e">
        <v>#N/A</v>
      </c>
      <c r="C2631">
        <v>3.98283533271713</v>
      </c>
      <c r="D2631">
        <v>3.8603343823973102</v>
      </c>
      <c r="E2631">
        <v>3.6381873987360902</v>
      </c>
      <c r="F2631">
        <v>4.0118215330109104</v>
      </c>
      <c r="G2631">
        <v>3.70007344211845</v>
      </c>
      <c r="H2631">
        <v>3.8900437060628099</v>
      </c>
      <c r="I2631">
        <v>4.2360017113942803</v>
      </c>
      <c r="J2631">
        <v>3.7696016503418699</v>
      </c>
      <c r="K2631">
        <v>3.8204461843508501</v>
      </c>
      <c r="L2631">
        <v>3.8614614459532302</v>
      </c>
      <c r="M2631">
        <v>3.4086250003018401</v>
      </c>
      <c r="N2631">
        <v>3.5144020463037902</v>
      </c>
      <c r="O2631">
        <v>4.0021176285150997</v>
      </c>
      <c r="P2631">
        <v>3.7927642367557501</v>
      </c>
      <c r="Q2631">
        <v>2.8218677180984102</v>
      </c>
    </row>
    <row r="2632" spans="1:17">
      <c r="A2632" t="s">
        <v>5770</v>
      </c>
      <c r="B2632" s="16" t="e">
        <v>#N/A</v>
      </c>
      <c r="C2632">
        <v>4.0706176854441196</v>
      </c>
      <c r="D2632">
        <v>3.6330127529723502</v>
      </c>
      <c r="E2632">
        <v>3.6381873987360902</v>
      </c>
      <c r="F2632">
        <v>3.6131889974304401</v>
      </c>
      <c r="G2632">
        <v>3.8309652426265099</v>
      </c>
      <c r="H2632">
        <v>3.30825032505737</v>
      </c>
      <c r="I2632">
        <v>3.3100125595866299</v>
      </c>
      <c r="J2632">
        <v>2.8218677180984102</v>
      </c>
      <c r="K2632">
        <v>3.91162951239331</v>
      </c>
      <c r="L2632">
        <v>2.8218677180984102</v>
      </c>
      <c r="M2632">
        <v>3.5380814202985702</v>
      </c>
      <c r="N2632">
        <v>3.5144020463037902</v>
      </c>
      <c r="O2632">
        <v>3.24931794675887</v>
      </c>
      <c r="P2632">
        <v>3.6194497939779602</v>
      </c>
      <c r="Q2632">
        <v>2.8218677180984102</v>
      </c>
    </row>
    <row r="2633" spans="1:17">
      <c r="A2633" t="s">
        <v>5771</v>
      </c>
      <c r="B2633" s="16" t="e">
        <v>#N/A</v>
      </c>
      <c r="C2633">
        <v>5.44603397655621</v>
      </c>
      <c r="D2633">
        <v>5.3377706331943697</v>
      </c>
      <c r="E2633">
        <v>5.12062362366449</v>
      </c>
      <c r="F2633">
        <v>5.1706883695566601</v>
      </c>
      <c r="G2633">
        <v>5.1391075523385599</v>
      </c>
      <c r="H2633">
        <v>4.9232684487670202</v>
      </c>
      <c r="I2633">
        <v>4.8453589192974098</v>
      </c>
      <c r="J2633">
        <v>4.94790803410966</v>
      </c>
      <c r="K2633">
        <v>4.9119590476093702</v>
      </c>
      <c r="L2633">
        <v>5.3679389808257501</v>
      </c>
      <c r="M2633">
        <v>5.0068521030490203</v>
      </c>
      <c r="N2633">
        <v>4.8146980941494002</v>
      </c>
      <c r="O2633">
        <v>4.8406433623781604</v>
      </c>
      <c r="P2633">
        <v>4.5271021320563003</v>
      </c>
      <c r="Q2633">
        <v>5.09416193408443</v>
      </c>
    </row>
    <row r="2634" spans="1:17">
      <c r="A2634" t="s">
        <v>5772</v>
      </c>
      <c r="B2634" s="16" t="e">
        <v>#N/A</v>
      </c>
      <c r="C2634">
        <v>4.2964146619915802</v>
      </c>
      <c r="D2634">
        <v>3.7545556144430101</v>
      </c>
      <c r="E2634">
        <v>3.9618875914207199</v>
      </c>
      <c r="F2634">
        <v>3.6131889974304401</v>
      </c>
      <c r="G2634">
        <v>4.0460446887748596</v>
      </c>
      <c r="H2634">
        <v>3.30825032505737</v>
      </c>
      <c r="I2634">
        <v>3.6595800418069002</v>
      </c>
      <c r="J2634">
        <v>3.4276433730071201</v>
      </c>
      <c r="K2634">
        <v>3.99457577781329</v>
      </c>
      <c r="L2634">
        <v>3.6339073669181099</v>
      </c>
      <c r="M2634">
        <v>3.23818724324593</v>
      </c>
      <c r="N2634">
        <v>3.31389066967124</v>
      </c>
      <c r="O2634">
        <v>3.42420286852819</v>
      </c>
      <c r="P2634">
        <v>3.6194497939779602</v>
      </c>
      <c r="Q2634">
        <v>2.8218677180984102</v>
      </c>
    </row>
    <row r="2635" spans="1:17">
      <c r="A2635" t="s">
        <v>5773</v>
      </c>
      <c r="B2635" s="16" t="e">
        <v>#N/A</v>
      </c>
      <c r="C2635">
        <v>6.1416886309143299</v>
      </c>
      <c r="D2635">
        <v>6.0479734974183996</v>
      </c>
      <c r="E2635">
        <v>7.4738039318096003</v>
      </c>
      <c r="F2635">
        <v>6.2619685895580499</v>
      </c>
      <c r="G2635">
        <v>7.4885121241192598</v>
      </c>
      <c r="H2635">
        <v>5.1476173494898996</v>
      </c>
      <c r="I2635">
        <v>6.0374776942977704</v>
      </c>
      <c r="J2635">
        <v>6.2857544786652202</v>
      </c>
      <c r="K2635">
        <v>6.1833404654740303</v>
      </c>
      <c r="L2635">
        <v>6.0164413304659004</v>
      </c>
      <c r="M2635">
        <v>6.2655156127764302</v>
      </c>
      <c r="N2635">
        <v>6.1947310572146197</v>
      </c>
      <c r="O2635">
        <v>6.66977436690948</v>
      </c>
      <c r="P2635">
        <v>5.4975049655279902</v>
      </c>
      <c r="Q2635">
        <v>7.1565710053807701</v>
      </c>
    </row>
    <row r="2636" spans="1:17">
      <c r="A2636" t="s">
        <v>5774</v>
      </c>
      <c r="B2636" s="16" t="e">
        <v>#N/A</v>
      </c>
      <c r="C2636">
        <v>4.6454443926476303</v>
      </c>
      <c r="D2636">
        <v>4.7881665373273803</v>
      </c>
      <c r="E2636">
        <v>4.9023702390828996</v>
      </c>
      <c r="F2636">
        <v>4.7864910140196502</v>
      </c>
      <c r="G2636">
        <v>4.5695203052827997</v>
      </c>
      <c r="H2636">
        <v>4.7010860560449901</v>
      </c>
      <c r="I2636">
        <v>5.0838905074171503</v>
      </c>
      <c r="J2636">
        <v>4.1400611729353196</v>
      </c>
      <c r="K2636">
        <v>4.4914502970878702</v>
      </c>
      <c r="L2636">
        <v>5.1595357015461403</v>
      </c>
      <c r="M2636">
        <v>4.72701506955603</v>
      </c>
      <c r="N2636">
        <v>4.3174573962368399</v>
      </c>
      <c r="O2636">
        <v>4.5388813471664999</v>
      </c>
      <c r="P2636">
        <v>4.7374550361106396</v>
      </c>
      <c r="Q2636">
        <v>2.8218677180984102</v>
      </c>
    </row>
    <row r="2637" spans="1:17">
      <c r="A2637" t="s">
        <v>5775</v>
      </c>
      <c r="B2637" s="16" t="e">
        <v>#N/A</v>
      </c>
      <c r="C2637">
        <v>5.0699158884914599</v>
      </c>
      <c r="D2637">
        <v>5.2505809539486403</v>
      </c>
      <c r="E2637">
        <v>4.5638886729124497</v>
      </c>
      <c r="F2637">
        <v>4.0118215330109104</v>
      </c>
      <c r="G2637">
        <v>4.3009286659846602</v>
      </c>
      <c r="H2637">
        <v>4.2312229394497098</v>
      </c>
      <c r="I2637">
        <v>4.8882864984054599</v>
      </c>
      <c r="J2637">
        <v>4.1400611729353196</v>
      </c>
      <c r="K2637">
        <v>4.7193737720337401</v>
      </c>
      <c r="L2637">
        <v>4.6061367415952201</v>
      </c>
      <c r="M2637">
        <v>4.4556477038402296</v>
      </c>
      <c r="N2637">
        <v>4.2465073090516299</v>
      </c>
      <c r="O2637">
        <v>4.5809011873356402</v>
      </c>
      <c r="P2637">
        <v>4.1712528320562896</v>
      </c>
      <c r="Q2637">
        <v>2.8218677180984102</v>
      </c>
    </row>
    <row r="2638" spans="1:17">
      <c r="A2638" t="s">
        <v>5776</v>
      </c>
      <c r="B2638" s="16" t="e">
        <v>#N/A</v>
      </c>
      <c r="C2638">
        <v>3.5040133865677898</v>
      </c>
      <c r="D2638">
        <v>3.6330127529723502</v>
      </c>
      <c r="E2638">
        <v>3.4028894668404299</v>
      </c>
      <c r="F2638">
        <v>2.8218677180984102</v>
      </c>
      <c r="G2638">
        <v>3.33407035458014</v>
      </c>
      <c r="H2638">
        <v>2.8218677180984102</v>
      </c>
      <c r="I2638">
        <v>3.3100125595866299</v>
      </c>
      <c r="J2638">
        <v>2.8218677180984102</v>
      </c>
      <c r="K2638">
        <v>3.4608708703561399</v>
      </c>
      <c r="L2638">
        <v>2.8218677180984102</v>
      </c>
      <c r="M2638">
        <v>2.8218677180984102</v>
      </c>
      <c r="N2638">
        <v>3.31389066967124</v>
      </c>
      <c r="O2638">
        <v>3.6677309644704801</v>
      </c>
      <c r="P2638">
        <v>3.3893867502571098</v>
      </c>
      <c r="Q2638">
        <v>2.8218677180984102</v>
      </c>
    </row>
    <row r="2639" spans="1:17">
      <c r="A2639" t="s">
        <v>5777</v>
      </c>
      <c r="B2639" s="16" t="e">
        <v>#N/A</v>
      </c>
      <c r="C2639">
        <v>5.1403854814574004</v>
      </c>
      <c r="D2639">
        <v>5.2202186721532398</v>
      </c>
      <c r="E2639">
        <v>5.6194037323530299</v>
      </c>
      <c r="F2639">
        <v>5.3141782898249303</v>
      </c>
      <c r="G2639">
        <v>5.2138164621762604</v>
      </c>
      <c r="H2639">
        <v>5.0769980259574004</v>
      </c>
      <c r="I2639">
        <v>5.1546550765941603</v>
      </c>
      <c r="J2639">
        <v>5.5218381907595999</v>
      </c>
      <c r="K2639">
        <v>5.0150269178089699</v>
      </c>
      <c r="L2639">
        <v>5.1913586396996196</v>
      </c>
      <c r="M2639">
        <v>5.7742918496395301</v>
      </c>
      <c r="N2639">
        <v>5.6587966909913696</v>
      </c>
      <c r="O2639">
        <v>5.4891879906168004</v>
      </c>
      <c r="P2639">
        <v>4.9174589054378801</v>
      </c>
      <c r="Q2639">
        <v>7.1565710053807701</v>
      </c>
    </row>
    <row r="2640" spans="1:17">
      <c r="A2640" t="s">
        <v>5778</v>
      </c>
      <c r="B2640" s="16" t="e">
        <v>#N/A</v>
      </c>
      <c r="C2640">
        <v>3.8862082974622001</v>
      </c>
      <c r="D2640">
        <v>3.6330127529723502</v>
      </c>
      <c r="E2640">
        <v>2.8218677180984102</v>
      </c>
      <c r="F2640">
        <v>3.4706286095040801</v>
      </c>
      <c r="G2640">
        <v>3.33407035458014</v>
      </c>
      <c r="H2640">
        <v>4.07504641393726</v>
      </c>
      <c r="I2640">
        <v>3.3100125595866299</v>
      </c>
      <c r="J2640">
        <v>3.4276433730071201</v>
      </c>
      <c r="K2640">
        <v>3.4608708703561399</v>
      </c>
      <c r="L2640">
        <v>3.8614614459532302</v>
      </c>
      <c r="M2640">
        <v>4.2669672077812901</v>
      </c>
      <c r="N2640">
        <v>3.6661147186140499</v>
      </c>
      <c r="O2640">
        <v>3.9295289699043701</v>
      </c>
      <c r="P2640">
        <v>2.8218677180984102</v>
      </c>
      <c r="Q2640">
        <v>2.8218677180984102</v>
      </c>
    </row>
    <row r="2641" spans="1:17">
      <c r="A2641" t="s">
        <v>5779</v>
      </c>
      <c r="B2641" s="16" t="e">
        <v>#N/A</v>
      </c>
      <c r="C2641">
        <v>2.8218677180984102</v>
      </c>
      <c r="D2641">
        <v>2.8218677180984102</v>
      </c>
      <c r="E2641">
        <v>2.8218677180984102</v>
      </c>
      <c r="F2641">
        <v>3.2825265482838799</v>
      </c>
      <c r="G2641">
        <v>3.5425260543824399</v>
      </c>
      <c r="H2641">
        <v>2.8218677180984102</v>
      </c>
      <c r="I2641">
        <v>2.8218677180984102</v>
      </c>
      <c r="J2641">
        <v>3.8565114723405598</v>
      </c>
      <c r="K2641">
        <v>3.27554212654834</v>
      </c>
      <c r="L2641">
        <v>2.8218677180984102</v>
      </c>
      <c r="M2641">
        <v>3.23818724324593</v>
      </c>
      <c r="N2641">
        <v>2.8218677180984102</v>
      </c>
      <c r="O2641">
        <v>2.8218677180984102</v>
      </c>
      <c r="P2641">
        <v>2.8218677180984102</v>
      </c>
      <c r="Q2641">
        <v>2.8218677180984102</v>
      </c>
    </row>
    <row r="2642" spans="1:17">
      <c r="A2642" t="s">
        <v>5780</v>
      </c>
      <c r="B2642" s="16" t="e">
        <v>#N/A</v>
      </c>
      <c r="C2642">
        <v>2.8218677180984102</v>
      </c>
      <c r="D2642">
        <v>3.2942621936663499</v>
      </c>
      <c r="E2642">
        <v>3.4028894668404299</v>
      </c>
      <c r="F2642">
        <v>3.2825265482838799</v>
      </c>
      <c r="G2642">
        <v>3.70007344211845</v>
      </c>
      <c r="H2642">
        <v>3.30825032505737</v>
      </c>
      <c r="I2642">
        <v>3.9910282299290798</v>
      </c>
      <c r="J2642">
        <v>3.4276433730071201</v>
      </c>
      <c r="K2642">
        <v>3.7184612093777498</v>
      </c>
      <c r="L2642">
        <v>3.4877558895723499</v>
      </c>
      <c r="M2642">
        <v>3.4086250003018401</v>
      </c>
      <c r="N2642">
        <v>3.31389066967124</v>
      </c>
      <c r="O2642">
        <v>3.5569664057961599</v>
      </c>
      <c r="P2642">
        <v>3.6194497939779602</v>
      </c>
      <c r="Q2642">
        <v>2.8218677180984102</v>
      </c>
    </row>
    <row r="2643" spans="1:17">
      <c r="A2643" t="s">
        <v>5781</v>
      </c>
      <c r="B2643" s="16" t="e">
        <v>#N/A</v>
      </c>
      <c r="C2643">
        <v>3.3064422771203601</v>
      </c>
      <c r="D2643">
        <v>2.8218677180984102</v>
      </c>
      <c r="E2643">
        <v>3.6381873987360902</v>
      </c>
      <c r="F2643">
        <v>3.2825265482838799</v>
      </c>
      <c r="G2643">
        <v>3.33407035458014</v>
      </c>
      <c r="H2643">
        <v>3.50653555504317</v>
      </c>
      <c r="I2643">
        <v>3.5089935751222501</v>
      </c>
      <c r="J2643">
        <v>3.2517770676889399</v>
      </c>
      <c r="K2643">
        <v>2.8218677180984102</v>
      </c>
      <c r="L2643">
        <v>2.8218677180984102</v>
      </c>
      <c r="M2643">
        <v>3.7404257728686199</v>
      </c>
      <c r="N2643">
        <v>3.79229116939824</v>
      </c>
      <c r="O2643">
        <v>2.8218677180984102</v>
      </c>
      <c r="P2643">
        <v>3.3893867502571098</v>
      </c>
      <c r="Q2643">
        <v>2.8218677180984102</v>
      </c>
    </row>
    <row r="2644" spans="1:17">
      <c r="A2644" t="s">
        <v>5782</v>
      </c>
      <c r="B2644" s="16" t="e">
        <v>#N/A</v>
      </c>
      <c r="C2644">
        <v>3.5040133865677898</v>
      </c>
      <c r="D2644">
        <v>3.4870161193063098</v>
      </c>
      <c r="E2644">
        <v>3.8152982058547602</v>
      </c>
      <c r="F2644">
        <v>3.7319397910766599</v>
      </c>
      <c r="G2644">
        <v>3.33407035458014</v>
      </c>
      <c r="H2644">
        <v>2.8218677180984102</v>
      </c>
      <c r="I2644">
        <v>3.3100125595866299</v>
      </c>
      <c r="J2644">
        <v>3.5611359966351301</v>
      </c>
      <c r="K2644">
        <v>3.4608708703561399</v>
      </c>
      <c r="L2644">
        <v>3.8614614459532302</v>
      </c>
      <c r="M2644">
        <v>2.8218677180984102</v>
      </c>
      <c r="N2644">
        <v>3.31389066967124</v>
      </c>
      <c r="O2644">
        <v>2.8218677180984102</v>
      </c>
      <c r="P2644">
        <v>3.3893867502571098</v>
      </c>
      <c r="Q2644">
        <v>2.8218677180984102</v>
      </c>
    </row>
    <row r="2645" spans="1:17">
      <c r="A2645" t="s">
        <v>5783</v>
      </c>
      <c r="B2645" s="16" t="e">
        <v>#N/A</v>
      </c>
      <c r="C2645">
        <v>3.98283533271713</v>
      </c>
      <c r="D2645">
        <v>3.8603343823973102</v>
      </c>
      <c r="E2645">
        <v>4.6393553598667303</v>
      </c>
      <c r="F2645">
        <v>4.0118215330109104</v>
      </c>
      <c r="G2645">
        <v>4.6281296811809298</v>
      </c>
      <c r="H2645">
        <v>3.50653555504317</v>
      </c>
      <c r="I2645">
        <v>4.8009391025067796</v>
      </c>
      <c r="J2645">
        <v>3.93564812262216</v>
      </c>
      <c r="K2645">
        <v>4.67705685303679</v>
      </c>
      <c r="L2645">
        <v>4.3280695513255196</v>
      </c>
      <c r="M2645">
        <v>3.90178223458659</v>
      </c>
      <c r="N2645">
        <v>3.9019995236038798</v>
      </c>
      <c r="O2645">
        <v>4.3540657995344203</v>
      </c>
      <c r="P2645">
        <v>3.9363215208704698</v>
      </c>
      <c r="Q2645">
        <v>7.5369478347710803</v>
      </c>
    </row>
    <row r="2646" spans="1:17">
      <c r="A2646" t="s">
        <v>5784</v>
      </c>
      <c r="B2646" s="16" t="e">
        <v>#N/A</v>
      </c>
      <c r="C2646">
        <v>4.4838185959666896</v>
      </c>
      <c r="D2646">
        <v>4.5009317243298002</v>
      </c>
      <c r="E2646">
        <v>4.4833795521924502</v>
      </c>
      <c r="F2646">
        <v>4.0892058755412499</v>
      </c>
      <c r="G2646">
        <v>4.4429501088137897</v>
      </c>
      <c r="H2646">
        <v>3.30825032505737</v>
      </c>
      <c r="I2646">
        <v>4.3728229044696096</v>
      </c>
      <c r="J2646">
        <v>4.4586654922886897</v>
      </c>
      <c r="K2646">
        <v>4.67705685303679</v>
      </c>
      <c r="L2646">
        <v>4.3280695513255196</v>
      </c>
      <c r="M2646">
        <v>4.8899346368581904</v>
      </c>
      <c r="N2646">
        <v>4.0888472785647796</v>
      </c>
      <c r="O2646">
        <v>4.1926070449996002</v>
      </c>
      <c r="P2646">
        <v>4.8003293124776603</v>
      </c>
      <c r="Q2646">
        <v>2.8218677180984102</v>
      </c>
    </row>
    <row r="2647" spans="1:17">
      <c r="A2647" t="s">
        <v>5785</v>
      </c>
      <c r="B2647" s="16" t="e">
        <v>#N/A</v>
      </c>
      <c r="C2647">
        <v>3.6535616636188299</v>
      </c>
      <c r="D2647">
        <v>4.32650596693877</v>
      </c>
      <c r="E2647">
        <v>4.0887687455453801</v>
      </c>
      <c r="F2647">
        <v>4.3517302712450299</v>
      </c>
      <c r="G2647">
        <v>3.8309652426265099</v>
      </c>
      <c r="H2647">
        <v>3.8900437060628099</v>
      </c>
      <c r="I2647">
        <v>4.30650913402902</v>
      </c>
      <c r="J2647">
        <v>4.2567562628296498</v>
      </c>
      <c r="K2647">
        <v>3.91162951239331</v>
      </c>
      <c r="L2647">
        <v>3.9560512465587201</v>
      </c>
      <c r="M2647">
        <v>4.2669672077812901</v>
      </c>
      <c r="N2647">
        <v>3.6661147186140499</v>
      </c>
      <c r="O2647">
        <v>4.0696565081197198</v>
      </c>
      <c r="P2647">
        <v>3.9363215208704698</v>
      </c>
      <c r="Q2647">
        <v>2.8218677180984102</v>
      </c>
    </row>
    <row r="2648" spans="1:17">
      <c r="A2648" t="s">
        <v>5786</v>
      </c>
      <c r="B2648" s="16" t="e">
        <v>#N/A</v>
      </c>
      <c r="C2648">
        <v>4.2263167103073602</v>
      </c>
      <c r="D2648">
        <v>4.60434225742737</v>
      </c>
      <c r="E2648">
        <v>3.6381873987360902</v>
      </c>
      <c r="F2648">
        <v>4.4629136307985604</v>
      </c>
      <c r="G2648">
        <v>4.6281296811809298</v>
      </c>
      <c r="H2648">
        <v>4.5998748125578501</v>
      </c>
      <c r="I2648">
        <v>4.30650913402902</v>
      </c>
      <c r="J2648">
        <v>4.3621897727349799</v>
      </c>
      <c r="K2648">
        <v>4.1419680287536398</v>
      </c>
      <c r="L2648">
        <v>4.5026429490879796</v>
      </c>
      <c r="M2648">
        <v>4.3652147767139304</v>
      </c>
      <c r="N2648">
        <v>4.5070424063834196</v>
      </c>
      <c r="O2648">
        <v>4.3540657995344203</v>
      </c>
      <c r="P2648">
        <v>4.9722592042386102</v>
      </c>
      <c r="Q2648">
        <v>2.8218677180984102</v>
      </c>
    </row>
    <row r="2649" spans="1:17">
      <c r="A2649" t="s">
        <v>5787</v>
      </c>
      <c r="B2649" s="16" t="e">
        <v>#N/A</v>
      </c>
      <c r="C2649">
        <v>3.3064422771203601</v>
      </c>
      <c r="D2649">
        <v>3.2942621936663499</v>
      </c>
      <c r="E2649">
        <v>2.8218677180984102</v>
      </c>
      <c r="F2649">
        <v>3.2825265482838799</v>
      </c>
      <c r="G2649">
        <v>2.8218677180984102</v>
      </c>
      <c r="H2649">
        <v>3.30825032505737</v>
      </c>
      <c r="I2649">
        <v>3.5089935751222501</v>
      </c>
      <c r="J2649">
        <v>3.5611359966351301</v>
      </c>
      <c r="K2649">
        <v>2.8218677180984102</v>
      </c>
      <c r="L2649">
        <v>3.29479214013883</v>
      </c>
      <c r="M2649">
        <v>3.5380814202985702</v>
      </c>
      <c r="N2649">
        <v>2.8218677180984102</v>
      </c>
      <c r="O2649">
        <v>3.7643275486974099</v>
      </c>
      <c r="P2649">
        <v>3.7927642367557501</v>
      </c>
      <c r="Q2649">
        <v>2.8218677180984102</v>
      </c>
    </row>
    <row r="2650" spans="1:17">
      <c r="A2650" t="s">
        <v>5788</v>
      </c>
      <c r="B2650" s="16" t="e">
        <v>#N/A</v>
      </c>
      <c r="C2650">
        <v>3.8862082974622001</v>
      </c>
      <c r="D2650">
        <v>3.6330127529723502</v>
      </c>
      <c r="E2650">
        <v>4.3969712788901898</v>
      </c>
      <c r="F2650">
        <v>3.8353454241230298</v>
      </c>
      <c r="G2650">
        <v>4.0460446887748596</v>
      </c>
      <c r="H2650">
        <v>3.50653555504317</v>
      </c>
      <c r="I2650">
        <v>4.16059535596606</v>
      </c>
      <c r="J2650">
        <v>4.2567562628296498</v>
      </c>
      <c r="K2650">
        <v>3.6013796825057902</v>
      </c>
      <c r="L2650">
        <v>4.2633743974944602</v>
      </c>
      <c r="M2650">
        <v>4.3171680614900998</v>
      </c>
      <c r="N2650">
        <v>3.6661147186140499</v>
      </c>
      <c r="O2650">
        <v>4.4501242258791596</v>
      </c>
      <c r="P2650">
        <v>4.6013142303928598</v>
      </c>
      <c r="Q2650">
        <v>2.8218677180984102</v>
      </c>
    </row>
    <row r="2651" spans="1:17">
      <c r="A2651" t="s">
        <v>5789</v>
      </c>
      <c r="B2651" s="16" t="e">
        <v>#N/A</v>
      </c>
      <c r="C2651">
        <v>3.5040133865677898</v>
      </c>
      <c r="D2651">
        <v>3.2942621936663499</v>
      </c>
      <c r="E2651">
        <v>3.4028894668404299</v>
      </c>
      <c r="F2651">
        <v>3.4706286095040801</v>
      </c>
      <c r="G2651">
        <v>2.8218677180984102</v>
      </c>
      <c r="H2651">
        <v>3.65660975244205</v>
      </c>
      <c r="I2651">
        <v>3.6595800418069002</v>
      </c>
      <c r="J2651">
        <v>3.2517770676889399</v>
      </c>
      <c r="K2651">
        <v>3.4608708703561399</v>
      </c>
      <c r="L2651">
        <v>4.1946255460110002</v>
      </c>
      <c r="M2651">
        <v>3.23818724324593</v>
      </c>
      <c r="N2651">
        <v>3.79229116939824</v>
      </c>
      <c r="O2651">
        <v>2.8218677180984102</v>
      </c>
      <c r="P2651">
        <v>4.1712528320562896</v>
      </c>
      <c r="Q2651">
        <v>2.8218677180984102</v>
      </c>
    </row>
    <row r="2652" spans="1:17">
      <c r="A2652" t="s">
        <v>5790</v>
      </c>
      <c r="B2652" s="16" t="e">
        <v>#N/A</v>
      </c>
      <c r="C2652">
        <v>3.5040133865677898</v>
      </c>
      <c r="D2652">
        <v>3.6330127529723502</v>
      </c>
      <c r="E2652">
        <v>2.8218677180984102</v>
      </c>
      <c r="F2652">
        <v>3.4706286095040801</v>
      </c>
      <c r="G2652">
        <v>3.8309652426265099</v>
      </c>
      <c r="H2652">
        <v>3.65660975244205</v>
      </c>
      <c r="I2652">
        <v>3.5089935751222501</v>
      </c>
      <c r="J2652">
        <v>3.2517770676889399</v>
      </c>
      <c r="K2652">
        <v>3.7184612093777498</v>
      </c>
      <c r="L2652">
        <v>3.4877558895723499</v>
      </c>
      <c r="M2652">
        <v>3.82485868955618</v>
      </c>
      <c r="N2652">
        <v>3.31389066967124</v>
      </c>
      <c r="O2652">
        <v>3.9295289699043701</v>
      </c>
      <c r="P2652">
        <v>3.6194497939779602</v>
      </c>
      <c r="Q2652">
        <v>2.8218677180984102</v>
      </c>
    </row>
    <row r="2653" spans="1:17">
      <c r="A2653" t="s">
        <v>5791</v>
      </c>
      <c r="B2653" s="16" t="e">
        <v>#N/A</v>
      </c>
      <c r="C2653">
        <v>3.5040133865677898</v>
      </c>
      <c r="D2653">
        <v>3.4870161193063098</v>
      </c>
      <c r="E2653">
        <v>3.6381873987360902</v>
      </c>
      <c r="F2653">
        <v>3.8353454241230298</v>
      </c>
      <c r="G2653">
        <v>4.37414671474383</v>
      </c>
      <c r="H2653">
        <v>3.8900437060628099</v>
      </c>
      <c r="I2653">
        <v>3.6595800418069002</v>
      </c>
      <c r="J2653">
        <v>3.5611359966351301</v>
      </c>
      <c r="K2653">
        <v>3.4608708703561399</v>
      </c>
      <c r="L2653">
        <v>3.8614614459532302</v>
      </c>
      <c r="M2653">
        <v>3.90178223458659</v>
      </c>
      <c r="N2653">
        <v>4.3841781814921204</v>
      </c>
      <c r="O2653">
        <v>4.0696565081197198</v>
      </c>
      <c r="P2653">
        <v>3.6194497939779602</v>
      </c>
      <c r="Q2653">
        <v>2.8218677180984102</v>
      </c>
    </row>
    <row r="2654" spans="1:17">
      <c r="A2654" t="s">
        <v>5792</v>
      </c>
      <c r="B2654" s="16" t="e">
        <v>#N/A</v>
      </c>
      <c r="C2654">
        <v>2.8218677180984102</v>
      </c>
      <c r="D2654">
        <v>3.2942621936663499</v>
      </c>
      <c r="E2654">
        <v>3.6381873987360902</v>
      </c>
      <c r="F2654">
        <v>3.6131889974304401</v>
      </c>
      <c r="G2654">
        <v>3.33407035458014</v>
      </c>
      <c r="H2654">
        <v>3.30825032505737</v>
      </c>
      <c r="I2654">
        <v>3.6595800418069002</v>
      </c>
      <c r="J2654">
        <v>3.4276433730071201</v>
      </c>
      <c r="K2654">
        <v>3.7184612093777498</v>
      </c>
      <c r="L2654">
        <v>2.8218677180984102</v>
      </c>
      <c r="M2654">
        <v>3.5380814202985702</v>
      </c>
      <c r="N2654">
        <v>3.6661147186140499</v>
      </c>
      <c r="O2654">
        <v>3.42420286852819</v>
      </c>
      <c r="P2654">
        <v>2.8218677180984102</v>
      </c>
      <c r="Q2654">
        <v>2.8218677180984102</v>
      </c>
    </row>
    <row r="2655" spans="1:17">
      <c r="A2655" t="s">
        <v>5793</v>
      </c>
      <c r="B2655" s="16" t="e">
        <v>#N/A</v>
      </c>
      <c r="C2655">
        <v>6.5061011689220098</v>
      </c>
      <c r="D2655">
        <v>6.5175205291821898</v>
      </c>
      <c r="E2655">
        <v>6.1130249648544597</v>
      </c>
      <c r="F2655">
        <v>6.6670749181327098</v>
      </c>
      <c r="G2655">
        <v>6.34116723841632</v>
      </c>
      <c r="H2655">
        <v>5.3093855619154802</v>
      </c>
      <c r="I2655">
        <v>5.6888246486798497</v>
      </c>
      <c r="J2655">
        <v>5.9846364313983802</v>
      </c>
      <c r="K2655">
        <v>5.8502292656371999</v>
      </c>
      <c r="L2655">
        <v>5.9455161281204401</v>
      </c>
      <c r="M2655">
        <v>6.5213705179323602</v>
      </c>
      <c r="N2655">
        <v>6.7028872416280896</v>
      </c>
      <c r="O2655">
        <v>4.69890729297832</v>
      </c>
      <c r="P2655">
        <v>4.0606668341819496</v>
      </c>
      <c r="Q2655">
        <v>7.6950435514148801</v>
      </c>
    </row>
    <row r="2656" spans="1:17">
      <c r="A2656" t="s">
        <v>5794</v>
      </c>
      <c r="B2656" s="16" t="e">
        <v>#N/A</v>
      </c>
      <c r="C2656">
        <v>6.2988391187184796</v>
      </c>
      <c r="D2656">
        <v>6.4040653105614398</v>
      </c>
      <c r="E2656">
        <v>6.5517604823563804</v>
      </c>
      <c r="F2656">
        <v>6.8698089019466204</v>
      </c>
      <c r="G2656">
        <v>6.1697170733324498</v>
      </c>
      <c r="H2656">
        <v>6.7737121995988696</v>
      </c>
      <c r="I2656">
        <v>6.4449338523884396</v>
      </c>
      <c r="J2656">
        <v>6.77077757235707</v>
      </c>
      <c r="K2656">
        <v>6.2656757677686201</v>
      </c>
      <c r="L2656">
        <v>6.1640690053138298</v>
      </c>
      <c r="M2656">
        <v>5.9104836449302596</v>
      </c>
      <c r="N2656">
        <v>5.6343956717740804</v>
      </c>
      <c r="O2656">
        <v>5.88111515790124</v>
      </c>
      <c r="P2656">
        <v>6.96085789457518</v>
      </c>
      <c r="Q2656">
        <v>2.8218677180984102</v>
      </c>
    </row>
    <row r="2657" spans="1:17">
      <c r="A2657" t="s">
        <v>5795</v>
      </c>
      <c r="B2657" s="16" t="e">
        <v>#N/A</v>
      </c>
      <c r="C2657">
        <v>3.3064422771203601</v>
      </c>
      <c r="D2657">
        <v>3.7545556144430101</v>
      </c>
      <c r="E2657">
        <v>3.4028894668404299</v>
      </c>
      <c r="F2657">
        <v>3.2825265482838799</v>
      </c>
      <c r="G2657">
        <v>3.33407035458014</v>
      </c>
      <c r="H2657">
        <v>2.8218677180984102</v>
      </c>
      <c r="I2657">
        <v>2.8218677180984102</v>
      </c>
      <c r="J2657">
        <v>3.4276433730071201</v>
      </c>
      <c r="K2657">
        <v>3.27554212654834</v>
      </c>
      <c r="L2657">
        <v>3.4877558895723499</v>
      </c>
      <c r="M2657">
        <v>2.8218677180984102</v>
      </c>
      <c r="N2657">
        <v>3.31389066967124</v>
      </c>
      <c r="O2657">
        <v>3.5569664057961599</v>
      </c>
      <c r="P2657">
        <v>2.8218677180984102</v>
      </c>
      <c r="Q2657">
        <v>2.8218677180984102</v>
      </c>
    </row>
    <row r="2658" spans="1:17">
      <c r="A2658" t="s">
        <v>5796</v>
      </c>
      <c r="B2658" s="16" t="e">
        <v>#N/A</v>
      </c>
      <c r="C2658">
        <v>7.8538497262402798</v>
      </c>
      <c r="D2658">
        <v>7.9272203020126</v>
      </c>
      <c r="E2658">
        <v>7.4355022000648301</v>
      </c>
      <c r="F2658">
        <v>6.4307340740566703</v>
      </c>
      <c r="G2658">
        <v>8.5583167394662496</v>
      </c>
      <c r="H2658">
        <v>7.3497448055988004</v>
      </c>
      <c r="I2658">
        <v>7.9038432654238502</v>
      </c>
      <c r="J2658">
        <v>7.3664432334145298</v>
      </c>
      <c r="K2658">
        <v>8.1279612977354692</v>
      </c>
      <c r="L2658">
        <v>7.3033402976722401</v>
      </c>
      <c r="M2658">
        <v>7.3613703054094701</v>
      </c>
      <c r="N2658">
        <v>7.8020733967153699</v>
      </c>
      <c r="O2658">
        <v>7.5618678470322704</v>
      </c>
      <c r="P2658">
        <v>8.4596047728611197</v>
      </c>
      <c r="Q2658">
        <v>7.5369478347710803</v>
      </c>
    </row>
    <row r="2659" spans="1:17">
      <c r="A2659" t="s">
        <v>5797</v>
      </c>
      <c r="B2659" s="16" t="e">
        <v>#N/A</v>
      </c>
      <c r="C2659">
        <v>3.3064422771203601</v>
      </c>
      <c r="D2659">
        <v>2.8218677180984102</v>
      </c>
      <c r="E2659">
        <v>3.6381873987360902</v>
      </c>
      <c r="F2659">
        <v>2.8218677180984102</v>
      </c>
      <c r="G2659">
        <v>2.8218677180984102</v>
      </c>
      <c r="H2659">
        <v>3.50653555504317</v>
      </c>
      <c r="I2659">
        <v>3.3100125595866299</v>
      </c>
      <c r="J2659">
        <v>2.8218677180984102</v>
      </c>
      <c r="K2659">
        <v>3.4608708703561399</v>
      </c>
      <c r="L2659">
        <v>3.4877558895723499</v>
      </c>
      <c r="M2659">
        <v>3.4086250003018401</v>
      </c>
      <c r="N2659">
        <v>3.31389066967124</v>
      </c>
      <c r="O2659">
        <v>2.8218677180984102</v>
      </c>
      <c r="P2659">
        <v>3.6194497939779602</v>
      </c>
      <c r="Q2659">
        <v>2.8218677180984102</v>
      </c>
    </row>
    <row r="2660" spans="1:17">
      <c r="A2660" t="s">
        <v>5798</v>
      </c>
      <c r="B2660" s="16" t="e">
        <v>#N/A</v>
      </c>
      <c r="C2660">
        <v>6.8475706957064801</v>
      </c>
      <c r="D2660">
        <v>6.84137245215212</v>
      </c>
      <c r="E2660">
        <v>6.7369669261823404</v>
      </c>
      <c r="F2660">
        <v>6.24811637945347</v>
      </c>
      <c r="G2660">
        <v>6.3249249403227497</v>
      </c>
      <c r="H2660">
        <v>7.7158880014506703</v>
      </c>
      <c r="I2660">
        <v>6.5625520315167796</v>
      </c>
      <c r="J2660">
        <v>7.1581364398515204</v>
      </c>
      <c r="K2660">
        <v>6.1833404654740303</v>
      </c>
      <c r="L2660">
        <v>6.1640690053138298</v>
      </c>
      <c r="M2660">
        <v>5.7421360554391203</v>
      </c>
      <c r="N2660">
        <v>6.2904795804548401</v>
      </c>
      <c r="O2660">
        <v>5.73387004536246</v>
      </c>
      <c r="P2660">
        <v>7.0959398759079004</v>
      </c>
      <c r="Q2660">
        <v>5.09416193408443</v>
      </c>
    </row>
    <row r="2661" spans="1:17">
      <c r="A2661" t="s">
        <v>5799</v>
      </c>
      <c r="B2661" s="16" t="e">
        <v>#N/A</v>
      </c>
      <c r="C2661">
        <v>3.3064422771203601</v>
      </c>
      <c r="D2661">
        <v>3.6330127529723502</v>
      </c>
      <c r="E2661">
        <v>3.4028894668404299</v>
      </c>
      <c r="F2661">
        <v>3.2825265482838799</v>
      </c>
      <c r="G2661">
        <v>2.8218677180984102</v>
      </c>
      <c r="H2661">
        <v>3.30825032505737</v>
      </c>
      <c r="I2661">
        <v>3.3100125595866299</v>
      </c>
      <c r="J2661">
        <v>3.5611359966351301</v>
      </c>
      <c r="K2661">
        <v>3.4608708703561399</v>
      </c>
      <c r="L2661">
        <v>2.8218677180984102</v>
      </c>
      <c r="M2661">
        <v>3.4086250003018401</v>
      </c>
      <c r="N2661">
        <v>3.6661147186140499</v>
      </c>
      <c r="O2661">
        <v>3.5569664057961599</v>
      </c>
      <c r="P2661">
        <v>2.8218677180984102</v>
      </c>
      <c r="Q2661">
        <v>2.8218677180984102</v>
      </c>
    </row>
    <row r="2662" spans="1:17">
      <c r="A2662" t="s">
        <v>5800</v>
      </c>
      <c r="B2662" s="16" t="e">
        <v>#N/A</v>
      </c>
      <c r="C2662">
        <v>7.2585116198467396</v>
      </c>
      <c r="D2662">
        <v>7.4213841894291104</v>
      </c>
      <c r="E2662">
        <v>7.6762015782296702</v>
      </c>
      <c r="F2662">
        <v>7.7453307463346599</v>
      </c>
      <c r="G2662">
        <v>7.4957406231999801</v>
      </c>
      <c r="H2662">
        <v>7.0467281908878103</v>
      </c>
      <c r="I2662">
        <v>7.10853650596375</v>
      </c>
      <c r="J2662">
        <v>7.5137604632619501</v>
      </c>
      <c r="K2662">
        <v>7.5920801119716002</v>
      </c>
      <c r="L2662">
        <v>7.3983571144579301</v>
      </c>
      <c r="M2662">
        <v>7.1177355475778201</v>
      </c>
      <c r="N2662">
        <v>6.9368440474839899</v>
      </c>
      <c r="O2662">
        <v>7.0975427775379902</v>
      </c>
      <c r="P2662">
        <v>7.3819086412154196</v>
      </c>
      <c r="Q2662">
        <v>8.2978683598244807</v>
      </c>
    </row>
    <row r="2663" spans="1:17">
      <c r="A2663" t="s">
        <v>5801</v>
      </c>
      <c r="B2663" s="16" t="e">
        <v>#N/A</v>
      </c>
      <c r="C2663">
        <v>4.6948835100102002</v>
      </c>
      <c r="D2663">
        <v>4.6996493033489397</v>
      </c>
      <c r="E2663">
        <v>4.8415581104649901</v>
      </c>
      <c r="F2663">
        <v>4.9752349446537503</v>
      </c>
      <c r="G2663">
        <v>4.5695203052827997</v>
      </c>
      <c r="H2663">
        <v>4.43015569855271</v>
      </c>
      <c r="I2663">
        <v>4.30650913402902</v>
      </c>
      <c r="J2663">
        <v>4.8166378297689096</v>
      </c>
      <c r="K2663">
        <v>5.1706501337897404</v>
      </c>
      <c r="L2663">
        <v>4.9506536519942301</v>
      </c>
      <c r="M2663">
        <v>5.305907987925</v>
      </c>
      <c r="N2663">
        <v>5.7295275834397899</v>
      </c>
      <c r="O2663">
        <v>5.5096284263065902</v>
      </c>
      <c r="P2663">
        <v>4.1712528320562896</v>
      </c>
      <c r="Q2663">
        <v>6.6375058506955904</v>
      </c>
    </row>
    <row r="2664" spans="1:17">
      <c r="A2664" t="s">
        <v>5802</v>
      </c>
      <c r="B2664" s="16" t="e">
        <v>#N/A</v>
      </c>
      <c r="C2664">
        <v>3.3064422771203601</v>
      </c>
      <c r="D2664">
        <v>3.2942621936663499</v>
      </c>
      <c r="E2664">
        <v>3.8152982058547602</v>
      </c>
      <c r="F2664">
        <v>3.2825265482838799</v>
      </c>
      <c r="G2664">
        <v>3.33407035458014</v>
      </c>
      <c r="H2664">
        <v>3.30825032505737</v>
      </c>
      <c r="I2664">
        <v>2.8218677180984102</v>
      </c>
      <c r="J2664">
        <v>3.2517770676889399</v>
      </c>
      <c r="K2664">
        <v>2.8218677180984102</v>
      </c>
      <c r="L2664">
        <v>3.29479214013883</v>
      </c>
      <c r="M2664">
        <v>3.23818724324593</v>
      </c>
      <c r="N2664">
        <v>3.5144020463037902</v>
      </c>
      <c r="O2664">
        <v>3.24931794675887</v>
      </c>
      <c r="P2664">
        <v>2.8218677180984102</v>
      </c>
      <c r="Q2664">
        <v>2.8218677180984102</v>
      </c>
    </row>
    <row r="2665" spans="1:17">
      <c r="A2665" t="s">
        <v>5803</v>
      </c>
      <c r="B2665" s="16" t="e">
        <v>#N/A</v>
      </c>
      <c r="C2665">
        <v>4.2263167103073602</v>
      </c>
      <c r="D2665">
        <v>3.2942621936663499</v>
      </c>
      <c r="E2665">
        <v>3.4028894668404299</v>
      </c>
      <c r="F2665">
        <v>3.7319397910766599</v>
      </c>
      <c r="G2665">
        <v>3.70007344211845</v>
      </c>
      <c r="H2665">
        <v>3.65660975244205</v>
      </c>
      <c r="I2665">
        <v>3.5089935751222501</v>
      </c>
      <c r="J2665">
        <v>3.4276433730071201</v>
      </c>
      <c r="K2665">
        <v>3.7184612093777498</v>
      </c>
      <c r="L2665">
        <v>3.29479214013883</v>
      </c>
      <c r="M2665">
        <v>2.8218677180984102</v>
      </c>
      <c r="N2665">
        <v>3.6661147186140499</v>
      </c>
      <c r="O2665">
        <v>4.0021176285150997</v>
      </c>
      <c r="P2665">
        <v>3.7927642367557501</v>
      </c>
      <c r="Q2665">
        <v>2.8218677180984102</v>
      </c>
    </row>
    <row r="2666" spans="1:17">
      <c r="A2666" t="s">
        <v>5804</v>
      </c>
      <c r="B2666" s="16" t="e">
        <v>#N/A</v>
      </c>
      <c r="C2666">
        <v>4.5401401503132401</v>
      </c>
      <c r="D2666">
        <v>4.8302002317971402</v>
      </c>
      <c r="E2666">
        <v>5.0693649437607</v>
      </c>
      <c r="F2666">
        <v>5.1706883695566601</v>
      </c>
      <c r="G2666">
        <v>4.5079198595814196</v>
      </c>
      <c r="H2666">
        <v>4.9232684487670202</v>
      </c>
      <c r="I2666">
        <v>5.6171189819053096</v>
      </c>
      <c r="J2666">
        <v>5.0383114724192302</v>
      </c>
      <c r="K2666">
        <v>4.4401758200780401</v>
      </c>
      <c r="L2666">
        <v>4.6061367415952201</v>
      </c>
      <c r="M2666">
        <v>5.0881524599701597</v>
      </c>
      <c r="N2666">
        <v>4.3841781814921204</v>
      </c>
      <c r="O2666">
        <v>5.1911313574067002</v>
      </c>
      <c r="P2666">
        <v>5.1710851092644097</v>
      </c>
      <c r="Q2666">
        <v>5.09416193408443</v>
      </c>
    </row>
    <row r="2667" spans="1:17">
      <c r="A2667" t="s">
        <v>5805</v>
      </c>
      <c r="B2667" s="16" t="e">
        <v>#N/A</v>
      </c>
      <c r="C2667">
        <v>7.2886065420614097</v>
      </c>
      <c r="D2667">
        <v>7.6421366729318496</v>
      </c>
      <c r="E2667">
        <v>7.1814110226186303</v>
      </c>
      <c r="F2667">
        <v>6.2756868257125804</v>
      </c>
      <c r="G2667">
        <v>6.98102650971747</v>
      </c>
      <c r="H2667">
        <v>6.3804794852971796</v>
      </c>
      <c r="I2667">
        <v>7.5288520054046</v>
      </c>
      <c r="J2667">
        <v>6.7791452400924399</v>
      </c>
      <c r="K2667">
        <v>7.4767320324673401</v>
      </c>
      <c r="L2667">
        <v>7.1400417849623699</v>
      </c>
      <c r="M2667">
        <v>6.7934638198258304</v>
      </c>
      <c r="N2667">
        <v>6.6196358801292998</v>
      </c>
      <c r="O2667">
        <v>6.5295658361340001</v>
      </c>
      <c r="P2667">
        <v>7.75239388175721</v>
      </c>
      <c r="Q2667">
        <v>7.3593062614465703</v>
      </c>
    </row>
    <row r="2668" spans="1:17">
      <c r="A2668" t="s">
        <v>5806</v>
      </c>
      <c r="B2668" s="16" t="e">
        <v>#N/A</v>
      </c>
      <c r="C2668">
        <v>5.1056188094586403</v>
      </c>
      <c r="D2668">
        <v>5.09137122556535</v>
      </c>
      <c r="E2668">
        <v>5.2635360024135203</v>
      </c>
      <c r="F2668">
        <v>4.9030240476511198</v>
      </c>
      <c r="G2668">
        <v>5.5356797135327902</v>
      </c>
      <c r="H2668">
        <v>4.6515204620337798</v>
      </c>
      <c r="I2668">
        <v>5.3469430634237698</v>
      </c>
      <c r="J2668">
        <v>4.0764652066995799</v>
      </c>
      <c r="K2668">
        <v>5.92005741833845</v>
      </c>
      <c r="L2668">
        <v>5.3679389808257501</v>
      </c>
      <c r="M2668">
        <v>5.5317988361974697</v>
      </c>
      <c r="N2668">
        <v>5.3328764695189896</v>
      </c>
      <c r="O2668">
        <v>5.0562650436270502</v>
      </c>
      <c r="P2668">
        <v>5.0248478020067502</v>
      </c>
      <c r="Q2668">
        <v>6.2843132996066204</v>
      </c>
    </row>
    <row r="2669" spans="1:17">
      <c r="A2669" t="s">
        <v>5807</v>
      </c>
      <c r="B2669" s="16" t="e">
        <v>#N/A</v>
      </c>
      <c r="C2669">
        <v>2.8218677180984102</v>
      </c>
      <c r="D2669">
        <v>3.6330127529723502</v>
      </c>
      <c r="E2669">
        <v>3.6381873987360902</v>
      </c>
      <c r="F2669">
        <v>3.2825265482838799</v>
      </c>
      <c r="G2669">
        <v>3.5425260543824399</v>
      </c>
      <c r="H2669">
        <v>4.07504641393726</v>
      </c>
      <c r="I2669">
        <v>3.5089935751222501</v>
      </c>
      <c r="J2669">
        <v>3.5611359966351301</v>
      </c>
      <c r="K2669">
        <v>3.27554212654834</v>
      </c>
      <c r="L2669">
        <v>2.8218677180984102</v>
      </c>
      <c r="M2669">
        <v>3.9727288000471899</v>
      </c>
      <c r="N2669">
        <v>3.31389066967124</v>
      </c>
      <c r="O2669">
        <v>3.24931794675887</v>
      </c>
      <c r="P2669">
        <v>3.3893867502571098</v>
      </c>
      <c r="Q2669">
        <v>2.8218677180984102</v>
      </c>
    </row>
    <row r="2670" spans="1:17">
      <c r="A2670" t="s">
        <v>5808</v>
      </c>
      <c r="B2670" s="16" t="e">
        <v>#N/A</v>
      </c>
      <c r="C2670">
        <v>5.1056188094586403</v>
      </c>
      <c r="D2670">
        <v>4.6996493033489397</v>
      </c>
      <c r="E2670">
        <v>5.4332085476316498</v>
      </c>
      <c r="F2670">
        <v>4.8265290176055897</v>
      </c>
      <c r="G2670">
        <v>5.6721004826633701</v>
      </c>
      <c r="H2670">
        <v>4.43015569855271</v>
      </c>
      <c r="I2670">
        <v>5.2218518540004704</v>
      </c>
      <c r="J2670">
        <v>3.93564812262216</v>
      </c>
      <c r="K2670">
        <v>5.1706501337897404</v>
      </c>
      <c r="L2670">
        <v>4.5026429490879796</v>
      </c>
      <c r="M2670">
        <v>4.69174350335686</v>
      </c>
      <c r="N2670">
        <v>4.9846796155147501</v>
      </c>
      <c r="O2670">
        <v>4.3028205748149997</v>
      </c>
      <c r="P2670">
        <v>5.2164652043888102</v>
      </c>
      <c r="Q2670">
        <v>2.8218677180984102</v>
      </c>
    </row>
    <row r="2671" spans="1:17">
      <c r="A2671" t="s">
        <v>5809</v>
      </c>
      <c r="B2671" s="16" t="e">
        <v>#N/A</v>
      </c>
      <c r="C2671">
        <v>10.7924107912437</v>
      </c>
      <c r="D2671">
        <v>10.8573799374921</v>
      </c>
      <c r="E2671">
        <v>10.605302380052001</v>
      </c>
      <c r="F2671">
        <v>11.1448711686766</v>
      </c>
      <c r="G2671">
        <v>10.7276096770563</v>
      </c>
      <c r="H2671">
        <v>11.6321561494543</v>
      </c>
      <c r="I2671">
        <v>10.709036423372901</v>
      </c>
      <c r="J2671">
        <v>11.3717144563762</v>
      </c>
      <c r="K2671">
        <v>10.9256138743763</v>
      </c>
      <c r="L2671">
        <v>11.0373106750489</v>
      </c>
      <c r="M2671">
        <v>11.1226948361772</v>
      </c>
      <c r="N2671">
        <v>10.802018093506801</v>
      </c>
      <c r="O2671">
        <v>10.8502952262762</v>
      </c>
      <c r="P2671">
        <v>11.1768133891263</v>
      </c>
      <c r="Q2671">
        <v>8.6462459446333604</v>
      </c>
    </row>
    <row r="2672" spans="1:17">
      <c r="A2672" t="s">
        <v>5810</v>
      </c>
      <c r="B2672" s="16" t="e">
        <v>#N/A</v>
      </c>
      <c r="C2672">
        <v>3.8862082974622001</v>
      </c>
      <c r="D2672">
        <v>3.6330127529723502</v>
      </c>
      <c r="E2672">
        <v>2.8218677180984102</v>
      </c>
      <c r="F2672">
        <v>3.6131889974304401</v>
      </c>
      <c r="G2672">
        <v>3.8309652426265099</v>
      </c>
      <c r="H2672">
        <v>4.3676565829540399</v>
      </c>
      <c r="I2672">
        <v>4.16059535596606</v>
      </c>
      <c r="J2672">
        <v>4.0085972383706396</v>
      </c>
      <c r="K2672">
        <v>3.99457577781329</v>
      </c>
      <c r="L2672">
        <v>3.6339073669181099</v>
      </c>
      <c r="M2672">
        <v>3.90178223458659</v>
      </c>
      <c r="N2672">
        <v>4.1706164353931596</v>
      </c>
      <c r="O2672">
        <v>4.1926070449996002</v>
      </c>
      <c r="P2672">
        <v>3.3893867502571098</v>
      </c>
      <c r="Q2672">
        <v>2.8218677180984102</v>
      </c>
    </row>
    <row r="2673" spans="1:17">
      <c r="A2673" t="s">
        <v>5811</v>
      </c>
      <c r="B2673" s="16" t="e">
        <v>#N/A</v>
      </c>
      <c r="C2673">
        <v>4.2964146619915802</v>
      </c>
      <c r="D2673">
        <v>4.60434225742737</v>
      </c>
      <c r="E2673">
        <v>4.0887687455453801</v>
      </c>
      <c r="F2673">
        <v>4.7864910140196502</v>
      </c>
      <c r="G2673">
        <v>4.9315086277172604</v>
      </c>
      <c r="H2673">
        <v>5.7265924446016498</v>
      </c>
      <c r="I2673">
        <v>4.30650913402902</v>
      </c>
      <c r="J2673">
        <v>4.7455649477942696</v>
      </c>
      <c r="K2673">
        <v>4.3865415857412602</v>
      </c>
      <c r="L2673">
        <v>3.9560512465587201</v>
      </c>
      <c r="M2673">
        <v>4.8899346368581904</v>
      </c>
      <c r="N2673">
        <v>4.5639913292833096</v>
      </c>
      <c r="O2673">
        <v>5.0562650436270502</v>
      </c>
      <c r="P2673">
        <v>4.9722592042386102</v>
      </c>
      <c r="Q2673">
        <v>5.09416193408443</v>
      </c>
    </row>
    <row r="2674" spans="1:17">
      <c r="A2674" t="s">
        <v>5812</v>
      </c>
      <c r="B2674" s="16" t="e">
        <v>#N/A</v>
      </c>
      <c r="C2674">
        <v>3.3064422771203601</v>
      </c>
      <c r="D2674">
        <v>3.4870161193063098</v>
      </c>
      <c r="E2674">
        <v>2.8218677180984102</v>
      </c>
      <c r="F2674">
        <v>3.4706286095040801</v>
      </c>
      <c r="G2674">
        <v>3.33407035458014</v>
      </c>
      <c r="H2674">
        <v>3.30825032505737</v>
      </c>
      <c r="I2674">
        <v>4.0793606969786396</v>
      </c>
      <c r="J2674">
        <v>3.4276433730071201</v>
      </c>
      <c r="K2674">
        <v>2.8218677180984102</v>
      </c>
      <c r="L2674">
        <v>3.29479214013883</v>
      </c>
      <c r="M2674">
        <v>3.23818724324593</v>
      </c>
      <c r="N2674">
        <v>3.31389066967124</v>
      </c>
      <c r="O2674">
        <v>3.24931794675887</v>
      </c>
      <c r="P2674">
        <v>3.6194497939779602</v>
      </c>
      <c r="Q2674">
        <v>2.8218677180984102</v>
      </c>
    </row>
    <row r="2675" spans="1:17">
      <c r="A2675" t="s">
        <v>5813</v>
      </c>
      <c r="B2675" s="16" t="e">
        <v>#N/A</v>
      </c>
      <c r="C2675">
        <v>3.7779852140208301</v>
      </c>
      <c r="D2675">
        <v>3.2942621936663499</v>
      </c>
      <c r="E2675">
        <v>3.6381873987360902</v>
      </c>
      <c r="F2675">
        <v>3.9277704709105601</v>
      </c>
      <c r="G2675">
        <v>3.9446609719593901</v>
      </c>
      <c r="H2675">
        <v>3.9869852489372102</v>
      </c>
      <c r="I2675">
        <v>3.6595800418069002</v>
      </c>
      <c r="J2675">
        <v>3.7696016503418699</v>
      </c>
      <c r="K2675">
        <v>3.4608708703561399</v>
      </c>
      <c r="L2675">
        <v>4.0420260041176004</v>
      </c>
      <c r="M2675">
        <v>3.4086250003018401</v>
      </c>
      <c r="N2675">
        <v>4.3174573962368399</v>
      </c>
      <c r="O2675">
        <v>3.8507909364900099</v>
      </c>
      <c r="P2675">
        <v>3.7927642367557501</v>
      </c>
      <c r="Q2675">
        <v>2.8218677180984102</v>
      </c>
    </row>
    <row r="2676" spans="1:17">
      <c r="A2676" t="s">
        <v>5814</v>
      </c>
      <c r="B2676" s="16" t="e">
        <v>#N/A</v>
      </c>
      <c r="C2676">
        <v>3.7779852140208301</v>
      </c>
      <c r="D2676">
        <v>3.4870161193063098</v>
      </c>
      <c r="E2676">
        <v>3.8152982058547602</v>
      </c>
      <c r="F2676">
        <v>4.0118215330109104</v>
      </c>
      <c r="G2676">
        <v>3.70007344211845</v>
      </c>
      <c r="H2676">
        <v>3.65660975244205</v>
      </c>
      <c r="I2676">
        <v>3.3100125595866299</v>
      </c>
      <c r="J2676">
        <v>3.6724961835054399</v>
      </c>
      <c r="K2676">
        <v>3.4608708703561399</v>
      </c>
      <c r="L2676">
        <v>3.4877558895723499</v>
      </c>
      <c r="M2676">
        <v>3.7404257728686199</v>
      </c>
      <c r="N2676">
        <v>3.6661147186140499</v>
      </c>
      <c r="O2676">
        <v>3.7643275486974099</v>
      </c>
      <c r="P2676">
        <v>3.3893867502571098</v>
      </c>
      <c r="Q2676">
        <v>2.8218677180984102</v>
      </c>
    </row>
    <row r="2677" spans="1:17">
      <c r="A2677" t="s">
        <v>5815</v>
      </c>
      <c r="B2677" s="16" t="e">
        <v>#N/A</v>
      </c>
      <c r="C2677">
        <v>4.6948835100102002</v>
      </c>
      <c r="D2677">
        <v>4.5009317243298002</v>
      </c>
      <c r="E2677">
        <v>3.4028894668404299</v>
      </c>
      <c r="F2677">
        <v>4.5147692553613297</v>
      </c>
      <c r="G2677">
        <v>3.8309652426265099</v>
      </c>
      <c r="H2677">
        <v>3.65660975244205</v>
      </c>
      <c r="I2677">
        <v>4.2360017113942803</v>
      </c>
      <c r="J2677">
        <v>3.4276433730071201</v>
      </c>
      <c r="K2677">
        <v>4.5405942945665601</v>
      </c>
      <c r="L2677">
        <v>4.2633743974944602</v>
      </c>
      <c r="M2677">
        <v>4.1590575299716699</v>
      </c>
      <c r="N2677">
        <v>4.1706164353931596</v>
      </c>
      <c r="O2677">
        <v>3.7643275486974099</v>
      </c>
      <c r="P2677">
        <v>3.7927642367557501</v>
      </c>
      <c r="Q2677">
        <v>5.09416193408443</v>
      </c>
    </row>
    <row r="2678" spans="1:17">
      <c r="A2678" t="s">
        <v>5816</v>
      </c>
      <c r="B2678" s="16" t="e">
        <v>#N/A</v>
      </c>
      <c r="C2678">
        <v>4.7882403612659497</v>
      </c>
      <c r="D2678">
        <v>4.32650596693877</v>
      </c>
      <c r="E2678">
        <v>3.4028894668404299</v>
      </c>
      <c r="F2678">
        <v>4.1611154638698196</v>
      </c>
      <c r="G2678">
        <v>3.9446609719593901</v>
      </c>
      <c r="H2678">
        <v>3.50653555504317</v>
      </c>
      <c r="I2678">
        <v>3.8937805799913501</v>
      </c>
      <c r="J2678">
        <v>4.1400611729353196</v>
      </c>
      <c r="K2678">
        <v>4.5878024687201</v>
      </c>
      <c r="L2678">
        <v>4.4473184955329197</v>
      </c>
      <c r="M2678">
        <v>4.10067942601317</v>
      </c>
      <c r="N2678">
        <v>3.79229116939824</v>
      </c>
      <c r="O2678">
        <v>4.0021176285150997</v>
      </c>
      <c r="P2678">
        <v>4.6712581716948103</v>
      </c>
      <c r="Q2678">
        <v>2.8218677180984102</v>
      </c>
    </row>
    <row r="2679" spans="1:17">
      <c r="A2679" t="s">
        <v>5817</v>
      </c>
      <c r="B2679" s="16" t="e">
        <v>#N/A</v>
      </c>
      <c r="C2679">
        <v>4.4838185959666896</v>
      </c>
      <c r="D2679">
        <v>4.6529177314580599</v>
      </c>
      <c r="E2679">
        <v>3.8152982058547602</v>
      </c>
      <c r="F2679">
        <v>4.6121840845566204</v>
      </c>
      <c r="G2679">
        <v>4.5079198595814196</v>
      </c>
      <c r="H2679">
        <v>4.5459386428609303</v>
      </c>
      <c r="I2679">
        <v>4.2360017113942803</v>
      </c>
      <c r="J2679">
        <v>4.2567562628296498</v>
      </c>
      <c r="K2679">
        <v>4.7193737720337401</v>
      </c>
      <c r="L2679">
        <v>4.5026429490879796</v>
      </c>
      <c r="M2679">
        <v>4.8589754271137497</v>
      </c>
      <c r="N2679">
        <v>4.6704332416218497</v>
      </c>
      <c r="O2679">
        <v>4.7358659530866696</v>
      </c>
      <c r="P2679">
        <v>4.5271021320563003</v>
      </c>
      <c r="Q2679">
        <v>2.8218677180984102</v>
      </c>
    </row>
    <row r="2680" spans="1:17">
      <c r="A2680" t="s">
        <v>5818</v>
      </c>
      <c r="B2680" s="16" t="e">
        <v>#N/A</v>
      </c>
      <c r="C2680">
        <v>3.6535616636188299</v>
      </c>
      <c r="D2680">
        <v>3.6330127529723502</v>
      </c>
      <c r="E2680">
        <v>3.8152982058547602</v>
      </c>
      <c r="F2680">
        <v>3.7319397910766599</v>
      </c>
      <c r="G2680">
        <v>3.70007344211845</v>
      </c>
      <c r="H2680">
        <v>3.50653555504317</v>
      </c>
      <c r="I2680">
        <v>2.8218677180984102</v>
      </c>
      <c r="J2680">
        <v>3.5611359966351301</v>
      </c>
      <c r="K2680">
        <v>2.8218677180984102</v>
      </c>
      <c r="L2680">
        <v>3.29479214013883</v>
      </c>
      <c r="M2680">
        <v>3.4086250003018401</v>
      </c>
      <c r="N2680">
        <v>3.6661147186140499</v>
      </c>
      <c r="O2680">
        <v>3.42420286852819</v>
      </c>
      <c r="P2680">
        <v>3.3893867502571098</v>
      </c>
      <c r="Q2680">
        <v>5.09416193408443</v>
      </c>
    </row>
    <row r="2681" spans="1:17">
      <c r="A2681" t="s">
        <v>5819</v>
      </c>
      <c r="B2681" s="16" t="e">
        <v>#N/A</v>
      </c>
      <c r="C2681">
        <v>2.8218677180984102</v>
      </c>
      <c r="D2681">
        <v>3.2942621936663499</v>
      </c>
      <c r="E2681">
        <v>2.8218677180984102</v>
      </c>
      <c r="F2681">
        <v>2.8218677180984102</v>
      </c>
      <c r="G2681">
        <v>3.33407035458014</v>
      </c>
      <c r="H2681">
        <v>3.50653555504317</v>
      </c>
      <c r="I2681">
        <v>3.5089935751222501</v>
      </c>
      <c r="J2681">
        <v>2.8218677180984102</v>
      </c>
      <c r="K2681">
        <v>3.27554212654834</v>
      </c>
      <c r="L2681">
        <v>3.7555759297476698</v>
      </c>
      <c r="M2681">
        <v>3.4086250003018401</v>
      </c>
      <c r="N2681">
        <v>3.31389066967124</v>
      </c>
      <c r="O2681">
        <v>3.42420286852819</v>
      </c>
      <c r="P2681">
        <v>2.8218677180984102</v>
      </c>
      <c r="Q2681">
        <v>2.8218677180984102</v>
      </c>
    </row>
    <row r="2682" spans="1:17">
      <c r="A2682" t="s">
        <v>5820</v>
      </c>
      <c r="B2682" s="16" t="e">
        <v>#N/A</v>
      </c>
      <c r="C2682">
        <v>5.0699158884914599</v>
      </c>
      <c r="D2682">
        <v>5.6840918186943501</v>
      </c>
      <c r="E2682">
        <v>5.0693649437607</v>
      </c>
      <c r="F2682">
        <v>5.4684342013596101</v>
      </c>
      <c r="G2682">
        <v>5.3186214901221902</v>
      </c>
      <c r="H2682">
        <v>5.4538604947321296</v>
      </c>
      <c r="I2682">
        <v>5.3764905083530996</v>
      </c>
      <c r="J2682">
        <v>5.1499325625975896</v>
      </c>
      <c r="K2682">
        <v>5.2559835824799102</v>
      </c>
      <c r="L2682">
        <v>4.9878555821396704</v>
      </c>
      <c r="M2682">
        <v>4.7947131062850499</v>
      </c>
      <c r="N2682">
        <v>4.3174573962368399</v>
      </c>
      <c r="O2682">
        <v>4.9374682048982903</v>
      </c>
      <c r="P2682">
        <v>5.5333174813669999</v>
      </c>
      <c r="Q2682">
        <v>2.8218677180984102</v>
      </c>
    </row>
    <row r="2683" spans="1:17">
      <c r="A2683" t="s">
        <v>5821</v>
      </c>
      <c r="B2683" s="16" t="e">
        <v>#N/A</v>
      </c>
      <c r="C2683">
        <v>2.8218677180984102</v>
      </c>
      <c r="D2683">
        <v>3.2942621936663499</v>
      </c>
      <c r="E2683">
        <v>2.8218677180984102</v>
      </c>
      <c r="F2683">
        <v>3.2825265482838799</v>
      </c>
      <c r="G2683">
        <v>3.33407035458014</v>
      </c>
      <c r="H2683">
        <v>2.8218677180984102</v>
      </c>
      <c r="I2683">
        <v>3.6595800418069002</v>
      </c>
      <c r="J2683">
        <v>3.4276433730071201</v>
      </c>
      <c r="K2683">
        <v>2.8218677180984102</v>
      </c>
      <c r="L2683">
        <v>3.4877558895723499</v>
      </c>
      <c r="M2683">
        <v>2.8218677180984102</v>
      </c>
      <c r="N2683">
        <v>2.8218677180984102</v>
      </c>
      <c r="O2683">
        <v>3.5569664057961599</v>
      </c>
      <c r="P2683">
        <v>2.8218677180984102</v>
      </c>
      <c r="Q2683">
        <v>2.8218677180984102</v>
      </c>
    </row>
    <row r="2684" spans="1:17">
      <c r="A2684" t="s">
        <v>5822</v>
      </c>
      <c r="B2684" s="16" t="e">
        <v>#N/A</v>
      </c>
      <c r="C2684">
        <v>5.2710534670525604</v>
      </c>
      <c r="D2684">
        <v>5.1573505347490602</v>
      </c>
      <c r="E2684">
        <v>4.4833795521924502</v>
      </c>
      <c r="F2684">
        <v>4.6581111746450903</v>
      </c>
      <c r="G2684">
        <v>4.5695203052827997</v>
      </c>
      <c r="H2684">
        <v>4.43015569855271</v>
      </c>
      <c r="I2684">
        <v>5.0470377433929201</v>
      </c>
      <c r="J2684">
        <v>4.6307624373210201</v>
      </c>
      <c r="K2684">
        <v>4.8756976395011202</v>
      </c>
      <c r="L2684">
        <v>4.9506536519942301</v>
      </c>
      <c r="M2684">
        <v>4.9785931197958098</v>
      </c>
      <c r="N2684">
        <v>4.6704332416218497</v>
      </c>
      <c r="O2684">
        <v>5.0275607712213803</v>
      </c>
      <c r="P2684">
        <v>4.6013142303928598</v>
      </c>
      <c r="Q2684">
        <v>6.6375058506955904</v>
      </c>
    </row>
    <row r="2685" spans="1:17">
      <c r="A2685" t="s">
        <v>5823</v>
      </c>
      <c r="B2685" s="16" t="e">
        <v>#N/A</v>
      </c>
      <c r="C2685">
        <v>6.0202746330622601</v>
      </c>
      <c r="D2685">
        <v>6.2371739228833798</v>
      </c>
      <c r="E2685">
        <v>6.0631867916998399</v>
      </c>
      <c r="F2685">
        <v>6.1015902381126503</v>
      </c>
      <c r="G2685">
        <v>5.9953604944039602</v>
      </c>
      <c r="H2685">
        <v>5.4261642208015903</v>
      </c>
      <c r="I2685">
        <v>6.1921342703290696</v>
      </c>
      <c r="J2685">
        <v>5.6387979837976996</v>
      </c>
      <c r="K2685">
        <v>5.9537102331234397</v>
      </c>
      <c r="L2685">
        <v>5.6865671756845</v>
      </c>
      <c r="M2685">
        <v>5.8665421880889701</v>
      </c>
      <c r="N2685">
        <v>5.0620011073979203</v>
      </c>
      <c r="O2685">
        <v>5.6075132046638902</v>
      </c>
      <c r="P2685">
        <v>6.05725356091083</v>
      </c>
      <c r="Q2685">
        <v>2.8218677180984102</v>
      </c>
    </row>
    <row r="2686" spans="1:17">
      <c r="A2686" t="s">
        <v>5824</v>
      </c>
      <c r="B2686" s="16" t="e">
        <v>#N/A</v>
      </c>
      <c r="C2686">
        <v>3.3064422771203601</v>
      </c>
      <c r="D2686">
        <v>3.2942621936663499</v>
      </c>
      <c r="E2686">
        <v>2.8218677180984102</v>
      </c>
      <c r="F2686">
        <v>2.8218677180984102</v>
      </c>
      <c r="G2686">
        <v>3.5425260543824399</v>
      </c>
      <c r="H2686">
        <v>2.8218677180984102</v>
      </c>
      <c r="I2686">
        <v>3.5089935751222501</v>
      </c>
      <c r="J2686">
        <v>3.2517770676889399</v>
      </c>
      <c r="K2686">
        <v>3.27554212654834</v>
      </c>
      <c r="L2686">
        <v>3.29479214013883</v>
      </c>
      <c r="M2686">
        <v>3.23818724324593</v>
      </c>
      <c r="N2686">
        <v>3.5144020463037902</v>
      </c>
      <c r="O2686">
        <v>3.24931794675887</v>
      </c>
      <c r="P2686">
        <v>2.8218677180984102</v>
      </c>
      <c r="Q2686">
        <v>5.09416193408443</v>
      </c>
    </row>
    <row r="2687" spans="1:17">
      <c r="A2687" t="s">
        <v>5825</v>
      </c>
      <c r="B2687" s="16" t="e">
        <v>#N/A</v>
      </c>
      <c r="C2687">
        <v>4.2964146619915802</v>
      </c>
      <c r="D2687">
        <v>4.0407231514856203</v>
      </c>
      <c r="E2687">
        <v>4.3969712788901898</v>
      </c>
      <c r="F2687">
        <v>4.5147692553613297</v>
      </c>
      <c r="G2687">
        <v>4.4429501088137897</v>
      </c>
      <c r="H2687">
        <v>4.7010860560449901</v>
      </c>
      <c r="I2687">
        <v>4.4354937019020104</v>
      </c>
      <c r="J2687">
        <v>5.0952978149830299</v>
      </c>
      <c r="K2687">
        <v>4.5878024687201</v>
      </c>
      <c r="L2687">
        <v>4.7015176725495298</v>
      </c>
      <c r="M2687">
        <v>5.0616059647101501</v>
      </c>
      <c r="N2687">
        <v>4.5639913292833096</v>
      </c>
      <c r="O2687">
        <v>4.6215116313316003</v>
      </c>
      <c r="P2687">
        <v>4.1712528320562896</v>
      </c>
      <c r="Q2687">
        <v>5.09416193408443</v>
      </c>
    </row>
    <row r="2688" spans="1:17">
      <c r="A2688" t="s">
        <v>5826</v>
      </c>
      <c r="B2688" s="16" t="e">
        <v>#N/A</v>
      </c>
      <c r="C2688">
        <v>3.3064422771203601</v>
      </c>
      <c r="D2688">
        <v>3.6330127529723502</v>
      </c>
      <c r="E2688">
        <v>3.9618875914207199</v>
      </c>
      <c r="F2688">
        <v>3.2825265482838799</v>
      </c>
      <c r="G2688">
        <v>3.9446609719593901</v>
      </c>
      <c r="H2688">
        <v>3.30825032505737</v>
      </c>
      <c r="I2688">
        <v>3.5089935751222501</v>
      </c>
      <c r="J2688">
        <v>3.6724961835054399</v>
      </c>
      <c r="K2688">
        <v>3.4608708703561399</v>
      </c>
      <c r="L2688">
        <v>3.8614614459532302</v>
      </c>
      <c r="M2688">
        <v>3.82485868955618</v>
      </c>
      <c r="N2688">
        <v>3.79229116939824</v>
      </c>
      <c r="O2688">
        <v>3.5569664057961599</v>
      </c>
      <c r="P2688">
        <v>3.6194497939779602</v>
      </c>
      <c r="Q2688">
        <v>2.8218677180984102</v>
      </c>
    </row>
    <row r="2689" spans="1:17">
      <c r="A2689" t="s">
        <v>5827</v>
      </c>
      <c r="B2689" s="16" t="e">
        <v>#N/A</v>
      </c>
      <c r="C2689">
        <v>3.5040133865677898</v>
      </c>
      <c r="D2689">
        <v>3.7545556144430101</v>
      </c>
      <c r="E2689">
        <v>3.8152982058547602</v>
      </c>
      <c r="F2689">
        <v>4.0892058755412499</v>
      </c>
      <c r="G2689">
        <v>3.9446609719593901</v>
      </c>
      <c r="H2689">
        <v>3.8900437060628099</v>
      </c>
      <c r="I2689">
        <v>4.16059535596606</v>
      </c>
      <c r="J2689">
        <v>4.0764652066995799</v>
      </c>
      <c r="K2689">
        <v>3.6013796825057902</v>
      </c>
      <c r="L2689">
        <v>4.4473184955329197</v>
      </c>
      <c r="M2689">
        <v>4.4113157068760698</v>
      </c>
      <c r="N2689">
        <v>4.4472252118161997</v>
      </c>
      <c r="O2689">
        <v>4.0696565081197198</v>
      </c>
      <c r="P2689">
        <v>3.3893867502571098</v>
      </c>
      <c r="Q2689">
        <v>2.8218677180984102</v>
      </c>
    </row>
    <row r="2690" spans="1:17">
      <c r="A2690" t="s">
        <v>5828</v>
      </c>
      <c r="B2690" s="16" t="e">
        <v>#N/A</v>
      </c>
      <c r="C2690">
        <v>2.8218677180984102</v>
      </c>
      <c r="D2690">
        <v>3.2942621936663499</v>
      </c>
      <c r="E2690">
        <v>2.8218677180984102</v>
      </c>
      <c r="F2690">
        <v>3.4706286095040801</v>
      </c>
      <c r="G2690">
        <v>2.8218677180984102</v>
      </c>
      <c r="H2690">
        <v>2.8218677180984102</v>
      </c>
      <c r="I2690">
        <v>3.5089935751222501</v>
      </c>
      <c r="J2690">
        <v>3.5611359966351301</v>
      </c>
      <c r="K2690">
        <v>2.8218677180984102</v>
      </c>
      <c r="L2690">
        <v>3.4877558895723499</v>
      </c>
      <c r="M2690">
        <v>2.8218677180984102</v>
      </c>
      <c r="N2690">
        <v>3.31389066967124</v>
      </c>
      <c r="O2690">
        <v>2.8218677180984102</v>
      </c>
      <c r="P2690">
        <v>2.8218677180984102</v>
      </c>
      <c r="Q2690">
        <v>2.8218677180984102</v>
      </c>
    </row>
    <row r="2691" spans="1:17">
      <c r="A2691" t="s">
        <v>5829</v>
      </c>
      <c r="B2691" s="16" t="e">
        <v>#N/A</v>
      </c>
      <c r="C2691">
        <v>3.3064422771203601</v>
      </c>
      <c r="D2691">
        <v>3.2942621936663499</v>
      </c>
      <c r="E2691">
        <v>2.8218677180984102</v>
      </c>
      <c r="F2691">
        <v>3.6131889974304401</v>
      </c>
      <c r="G2691">
        <v>3.9446609719593901</v>
      </c>
      <c r="H2691">
        <v>2.8218677180984102</v>
      </c>
      <c r="I2691">
        <v>2.8218677180984102</v>
      </c>
      <c r="J2691">
        <v>2.8218677180984102</v>
      </c>
      <c r="K2691">
        <v>2.8218677180984102</v>
      </c>
      <c r="L2691">
        <v>3.6339073669181099</v>
      </c>
      <c r="M2691">
        <v>3.6461416973015899</v>
      </c>
      <c r="N2691">
        <v>2.8218677180984102</v>
      </c>
      <c r="O2691">
        <v>2.8218677180984102</v>
      </c>
      <c r="P2691">
        <v>2.8218677180984102</v>
      </c>
      <c r="Q2691">
        <v>2.8218677180984102</v>
      </c>
    </row>
    <row r="2692" spans="1:17">
      <c r="A2692" t="s">
        <v>5830</v>
      </c>
      <c r="B2692" s="16" t="e">
        <v>#N/A</v>
      </c>
      <c r="C2692">
        <v>6.3993279841007</v>
      </c>
      <c r="D2692">
        <v>6.8022016164131101</v>
      </c>
      <c r="E2692">
        <v>6.4967806523124096</v>
      </c>
      <c r="F2692">
        <v>6.1471629119605797</v>
      </c>
      <c r="G2692">
        <v>6.8960099479567596</v>
      </c>
      <c r="H2692">
        <v>6.7411176955619103</v>
      </c>
      <c r="I2692">
        <v>7.0826050305748796</v>
      </c>
      <c r="J2692">
        <v>7.01690807350779</v>
      </c>
      <c r="K2692">
        <v>6.9090390786620297</v>
      </c>
      <c r="L2692">
        <v>6.4583864173788603</v>
      </c>
      <c r="M2692">
        <v>6.2987629377921204</v>
      </c>
      <c r="N2692">
        <v>6.2904795804548401</v>
      </c>
      <c r="O2692">
        <v>6.2360993360692198</v>
      </c>
      <c r="P2692">
        <v>6.4566563684026503</v>
      </c>
      <c r="Q2692">
        <v>6.6375058506955904</v>
      </c>
    </row>
    <row r="2693" spans="1:17">
      <c r="A2693" t="s">
        <v>5831</v>
      </c>
      <c r="B2693" s="16" t="e">
        <v>#N/A</v>
      </c>
      <c r="C2693">
        <v>6.3854000850352497</v>
      </c>
      <c r="D2693">
        <v>6.6669401380282602</v>
      </c>
      <c r="E2693">
        <v>6.4967806523124096</v>
      </c>
      <c r="F2693">
        <v>6.1767486539667296</v>
      </c>
      <c r="G2693">
        <v>6.5922120161147504</v>
      </c>
      <c r="H2693">
        <v>6.51538716343868</v>
      </c>
      <c r="I2693">
        <v>5.66533222304981</v>
      </c>
      <c r="J2693">
        <v>6.4419524895365798</v>
      </c>
      <c r="K2693">
        <v>6.4292012437918196</v>
      </c>
      <c r="L2693">
        <v>6.5323868826406404</v>
      </c>
      <c r="M2693">
        <v>6.3630095136639202</v>
      </c>
      <c r="N2693">
        <v>6.5441982334212296</v>
      </c>
      <c r="O2693">
        <v>5.8654995265796703</v>
      </c>
      <c r="P2693">
        <v>6.69255918292128</v>
      </c>
      <c r="Q2693">
        <v>5.81282804418474</v>
      </c>
    </row>
    <row r="2694" spans="1:17">
      <c r="A2694" t="s">
        <v>5832</v>
      </c>
      <c r="B2694" s="16" t="e">
        <v>#N/A</v>
      </c>
      <c r="C2694">
        <v>2.8218677180984102</v>
      </c>
      <c r="D2694">
        <v>2.8218677180984102</v>
      </c>
      <c r="E2694">
        <v>2.8218677180984102</v>
      </c>
      <c r="F2694">
        <v>2.8218677180984102</v>
      </c>
      <c r="G2694">
        <v>3.70007344211845</v>
      </c>
      <c r="H2694">
        <v>2.8218677180984102</v>
      </c>
      <c r="I2694">
        <v>2.8218677180984102</v>
      </c>
      <c r="J2694">
        <v>2.8218677180984102</v>
      </c>
      <c r="K2694">
        <v>2.8218677180984102</v>
      </c>
      <c r="L2694">
        <v>3.7555759297476698</v>
      </c>
      <c r="M2694">
        <v>3.23818724324593</v>
      </c>
      <c r="N2694">
        <v>3.5144020463037902</v>
      </c>
      <c r="O2694">
        <v>3.24931794675887</v>
      </c>
      <c r="P2694">
        <v>2.8218677180984102</v>
      </c>
      <c r="Q2694">
        <v>2.8218677180984102</v>
      </c>
    </row>
    <row r="2695" spans="1:17">
      <c r="A2695" t="s">
        <v>5833</v>
      </c>
      <c r="B2695" s="16" t="e">
        <v>#N/A</v>
      </c>
      <c r="C2695">
        <v>7.42353386182661</v>
      </c>
      <c r="D2695">
        <v>7.4149211802244901</v>
      </c>
      <c r="E2695">
        <v>8.0998333460772791</v>
      </c>
      <c r="F2695">
        <v>7.83543095936722</v>
      </c>
      <c r="G2695">
        <v>7.7705729812209103</v>
      </c>
      <c r="H2695">
        <v>8.2030197297455398</v>
      </c>
      <c r="I2695">
        <v>7.8434668651217896</v>
      </c>
      <c r="J2695">
        <v>8.7059004323154401</v>
      </c>
      <c r="K2695">
        <v>7.2611867711964697</v>
      </c>
      <c r="L2695">
        <v>7.3242365156678897</v>
      </c>
      <c r="M2695">
        <v>8.0581554624285108</v>
      </c>
      <c r="N2695">
        <v>7.8020733967153699</v>
      </c>
      <c r="O2695">
        <v>8.4268341069935992</v>
      </c>
      <c r="P2695">
        <v>7.9070947450876101</v>
      </c>
      <c r="Q2695">
        <v>6.6375058506955904</v>
      </c>
    </row>
    <row r="2696" spans="1:17">
      <c r="A2696" t="s">
        <v>5834</v>
      </c>
      <c r="B2696" s="16" t="e">
        <v>#N/A</v>
      </c>
      <c r="C2696">
        <v>3.7779852140208301</v>
      </c>
      <c r="D2696">
        <v>3.7545556144430101</v>
      </c>
      <c r="E2696">
        <v>3.6381873987360902</v>
      </c>
      <c r="F2696">
        <v>3.2825265482838799</v>
      </c>
      <c r="G2696">
        <v>4.6840610634984499</v>
      </c>
      <c r="H2696">
        <v>3.50653555504317</v>
      </c>
      <c r="I2696">
        <v>3.8937805799913501</v>
      </c>
      <c r="J2696">
        <v>4.6307624373210201</v>
      </c>
      <c r="K2696">
        <v>4.1419680287536398</v>
      </c>
      <c r="L2696">
        <v>3.8614614459532302</v>
      </c>
      <c r="M2696">
        <v>4.3171680614900998</v>
      </c>
      <c r="N2696">
        <v>3.6661147186140499</v>
      </c>
      <c r="O2696">
        <v>3.8507909364900099</v>
      </c>
      <c r="P2696">
        <v>4.86023234540618</v>
      </c>
      <c r="Q2696">
        <v>2.8218677180984102</v>
      </c>
    </row>
    <row r="2697" spans="1:17">
      <c r="A2697" t="s">
        <v>5835</v>
      </c>
      <c r="B2697" s="16" t="e">
        <v>#N/A</v>
      </c>
      <c r="C2697">
        <v>4.2263167103073602</v>
      </c>
      <c r="D2697">
        <v>3.6330127529723502</v>
      </c>
      <c r="E2697">
        <v>3.4028894668404299</v>
      </c>
      <c r="F2697">
        <v>3.4706286095040801</v>
      </c>
      <c r="G2697">
        <v>4.0460446887748596</v>
      </c>
      <c r="H2697">
        <v>3.50653555504317</v>
      </c>
      <c r="I2697">
        <v>3.6595800418069002</v>
      </c>
      <c r="J2697">
        <v>3.4276433730071201</v>
      </c>
      <c r="K2697">
        <v>4.0709644767565303</v>
      </c>
      <c r="L2697">
        <v>3.29479214013883</v>
      </c>
      <c r="M2697">
        <v>3.4086250003018401</v>
      </c>
      <c r="N2697">
        <v>4.0888472785647796</v>
      </c>
      <c r="O2697">
        <v>3.6677309644704801</v>
      </c>
      <c r="P2697">
        <v>3.3893867502571098</v>
      </c>
      <c r="Q2697">
        <v>2.8218677180984102</v>
      </c>
    </row>
    <row r="2698" spans="1:17">
      <c r="A2698" t="s">
        <v>5836</v>
      </c>
      <c r="B2698" s="16" t="e">
        <v>#N/A</v>
      </c>
      <c r="C2698">
        <v>3.3064422771203601</v>
      </c>
      <c r="D2698">
        <v>2.8218677180984102</v>
      </c>
      <c r="E2698">
        <v>2.8218677180984102</v>
      </c>
      <c r="F2698">
        <v>3.2825265482838799</v>
      </c>
      <c r="G2698">
        <v>3.33407035458014</v>
      </c>
      <c r="H2698">
        <v>2.8218677180984102</v>
      </c>
      <c r="I2698">
        <v>3.3100125595866299</v>
      </c>
      <c r="J2698">
        <v>3.2517770676889399</v>
      </c>
      <c r="K2698">
        <v>2.8218677180984102</v>
      </c>
      <c r="L2698">
        <v>3.29479214013883</v>
      </c>
      <c r="M2698">
        <v>3.90178223458659</v>
      </c>
      <c r="N2698">
        <v>3.5144020463037902</v>
      </c>
      <c r="O2698">
        <v>3.24931794675887</v>
      </c>
      <c r="P2698">
        <v>3.3893867502571098</v>
      </c>
      <c r="Q2698">
        <v>2.8218677180984102</v>
      </c>
    </row>
    <row r="2699" spans="1:17">
      <c r="A2699" t="s">
        <v>5837</v>
      </c>
      <c r="B2699" s="16" t="e">
        <v>#N/A</v>
      </c>
      <c r="C2699">
        <v>4.7424302842105197</v>
      </c>
      <c r="D2699">
        <v>4.6529177314580599</v>
      </c>
      <c r="E2699">
        <v>3.8152982058547602</v>
      </c>
      <c r="F2699">
        <v>3.8353454241230298</v>
      </c>
      <c r="G2699">
        <v>4.88571169002517</v>
      </c>
      <c r="H2699">
        <v>3.65660975244205</v>
      </c>
      <c r="I2699">
        <v>4.30650913402902</v>
      </c>
      <c r="J2699">
        <v>3.2517770676889399</v>
      </c>
      <c r="K2699">
        <v>3.99457577781329</v>
      </c>
      <c r="L2699">
        <v>3.29479214013883</v>
      </c>
      <c r="M2699">
        <v>4.4113157068760698</v>
      </c>
      <c r="N2699">
        <v>4.4472252118161997</v>
      </c>
      <c r="O2699">
        <v>4.2491040476565001</v>
      </c>
      <c r="P2699">
        <v>4.3630835021106398</v>
      </c>
      <c r="Q2699">
        <v>2.8218677180984102</v>
      </c>
    </row>
    <row r="2700" spans="1:17">
      <c r="A2700" t="s">
        <v>5838</v>
      </c>
      <c r="B2700" s="16" t="e">
        <v>#N/A</v>
      </c>
      <c r="C2700">
        <v>3.5040133865677898</v>
      </c>
      <c r="D2700">
        <v>3.7545556144430101</v>
      </c>
      <c r="E2700">
        <v>3.4028894668404299</v>
      </c>
      <c r="F2700">
        <v>2.8218677180984102</v>
      </c>
      <c r="G2700">
        <v>2.8218677180984102</v>
      </c>
      <c r="H2700">
        <v>3.30825032505737</v>
      </c>
      <c r="I2700">
        <v>3.3100125595866299</v>
      </c>
      <c r="J2700">
        <v>3.2517770676889399</v>
      </c>
      <c r="K2700">
        <v>3.27554212654834</v>
      </c>
      <c r="L2700">
        <v>3.4877558895723499</v>
      </c>
      <c r="M2700">
        <v>2.8218677180984102</v>
      </c>
      <c r="N2700">
        <v>2.8218677180984102</v>
      </c>
      <c r="O2700">
        <v>2.8218677180984102</v>
      </c>
      <c r="P2700">
        <v>2.8218677180984102</v>
      </c>
      <c r="Q2700">
        <v>2.8218677180984102</v>
      </c>
    </row>
    <row r="2701" spans="1:17">
      <c r="A2701" t="s">
        <v>5839</v>
      </c>
      <c r="B2701" s="16" t="e">
        <v>#N/A</v>
      </c>
      <c r="C2701">
        <v>3.5040133865677898</v>
      </c>
      <c r="D2701">
        <v>3.4870161193063098</v>
      </c>
      <c r="E2701">
        <v>2.8218677180984102</v>
      </c>
      <c r="F2701">
        <v>3.6131889974304401</v>
      </c>
      <c r="G2701">
        <v>3.5425260543824399</v>
      </c>
      <c r="H2701">
        <v>3.30825032505737</v>
      </c>
      <c r="I2701">
        <v>3.6595800418069002</v>
      </c>
      <c r="J2701">
        <v>3.7696016503418699</v>
      </c>
      <c r="K2701">
        <v>3.6013796825057902</v>
      </c>
      <c r="L2701">
        <v>3.8614614459532302</v>
      </c>
      <c r="M2701">
        <v>3.90178223458659</v>
      </c>
      <c r="N2701">
        <v>3.5144020463037902</v>
      </c>
      <c r="O2701">
        <v>3.5569664057961599</v>
      </c>
      <c r="P2701">
        <v>2.8218677180984102</v>
      </c>
      <c r="Q2701">
        <v>2.8218677180984102</v>
      </c>
    </row>
    <row r="2702" spans="1:17">
      <c r="A2702" t="s">
        <v>5840</v>
      </c>
      <c r="B2702" s="16" t="e">
        <v>#N/A</v>
      </c>
      <c r="C2702">
        <v>3.3064422771203601</v>
      </c>
      <c r="D2702">
        <v>3.6330127529723502</v>
      </c>
      <c r="E2702">
        <v>3.4028894668404299</v>
      </c>
      <c r="F2702">
        <v>3.8353454241230298</v>
      </c>
      <c r="G2702">
        <v>3.9446609719593901</v>
      </c>
      <c r="H2702">
        <v>2.8218677180984102</v>
      </c>
      <c r="I2702">
        <v>4.16059535596606</v>
      </c>
      <c r="J2702">
        <v>3.4276433730071201</v>
      </c>
      <c r="K2702">
        <v>3.4608708703561399</v>
      </c>
      <c r="L2702">
        <v>3.7555759297476698</v>
      </c>
      <c r="M2702">
        <v>3.7404257728686199</v>
      </c>
      <c r="N2702">
        <v>3.6661147186140499</v>
      </c>
      <c r="O2702">
        <v>3.42420286852819</v>
      </c>
      <c r="P2702">
        <v>3.3893867502571098</v>
      </c>
      <c r="Q2702">
        <v>2.8218677180984102</v>
      </c>
    </row>
    <row r="2703" spans="1:17">
      <c r="A2703" t="s">
        <v>5841</v>
      </c>
      <c r="B2703" s="16" t="e">
        <v>#N/A</v>
      </c>
      <c r="C2703">
        <v>2.8218677180984102</v>
      </c>
      <c r="D2703">
        <v>3.6330127529723502</v>
      </c>
      <c r="E2703">
        <v>2.8218677180984102</v>
      </c>
      <c r="F2703">
        <v>2.8218677180984102</v>
      </c>
      <c r="G2703">
        <v>2.8218677180984102</v>
      </c>
      <c r="H2703">
        <v>3.30825032505737</v>
      </c>
      <c r="I2703">
        <v>4.2360017113942803</v>
      </c>
      <c r="J2703">
        <v>2.8218677180984102</v>
      </c>
      <c r="K2703">
        <v>2.8218677180984102</v>
      </c>
      <c r="L2703">
        <v>2.8218677180984102</v>
      </c>
      <c r="M2703">
        <v>3.23818724324593</v>
      </c>
      <c r="N2703">
        <v>3.5144020463037902</v>
      </c>
      <c r="O2703">
        <v>3.42420286852819</v>
      </c>
      <c r="P2703">
        <v>3.6194497939779602</v>
      </c>
      <c r="Q2703">
        <v>2.8218677180984102</v>
      </c>
    </row>
    <row r="2704" spans="1:17">
      <c r="A2704" t="s">
        <v>5842</v>
      </c>
      <c r="B2704" s="16" t="e">
        <v>#N/A</v>
      </c>
      <c r="C2704">
        <v>3.5040133865677898</v>
      </c>
      <c r="D2704">
        <v>3.2942621936663499</v>
      </c>
      <c r="E2704">
        <v>3.6381873987360902</v>
      </c>
      <c r="F2704">
        <v>2.8218677180984102</v>
      </c>
      <c r="G2704">
        <v>3.33407035458014</v>
      </c>
      <c r="H2704">
        <v>3.30825032505737</v>
      </c>
      <c r="I2704">
        <v>3.3100125595866299</v>
      </c>
      <c r="J2704">
        <v>2.8218677180984102</v>
      </c>
      <c r="K2704">
        <v>3.7184612093777498</v>
      </c>
      <c r="L2704">
        <v>3.4877558895723499</v>
      </c>
      <c r="M2704">
        <v>2.8218677180984102</v>
      </c>
      <c r="N2704">
        <v>2.8218677180984102</v>
      </c>
      <c r="O2704">
        <v>3.42420286852819</v>
      </c>
      <c r="P2704">
        <v>2.8218677180984102</v>
      </c>
      <c r="Q2704">
        <v>2.8218677180984102</v>
      </c>
    </row>
    <row r="2705" spans="1:17">
      <c r="A2705" t="s">
        <v>5843</v>
      </c>
      <c r="B2705" s="16" t="e">
        <v>#N/A</v>
      </c>
      <c r="C2705">
        <v>7.2199840874685703</v>
      </c>
      <c r="D2705">
        <v>7.3621436993521101</v>
      </c>
      <c r="E2705">
        <v>7.42576520772925</v>
      </c>
      <c r="F2705">
        <v>7.0631865646922503</v>
      </c>
      <c r="G2705">
        <v>7.3754837261365198</v>
      </c>
      <c r="H2705">
        <v>7.2453973861965402</v>
      </c>
      <c r="I2705">
        <v>7.1917397819167199</v>
      </c>
      <c r="J2705">
        <v>7.5336259098581699</v>
      </c>
      <c r="K2705">
        <v>7.4824397036450003</v>
      </c>
      <c r="L2705">
        <v>7.3103395206829997</v>
      </c>
      <c r="M2705">
        <v>7.2074941090782501</v>
      </c>
      <c r="N2705">
        <v>6.6912870643548601</v>
      </c>
      <c r="O2705">
        <v>7.0505518350593297</v>
      </c>
      <c r="P2705">
        <v>7.6683273741469904</v>
      </c>
      <c r="Q2705">
        <v>6.2843132996066204</v>
      </c>
    </row>
    <row r="2706" spans="1:17">
      <c r="A2706" t="s">
        <v>5844</v>
      </c>
      <c r="B2706" s="16" t="e">
        <v>#N/A</v>
      </c>
      <c r="C2706">
        <v>5.3319193517173096</v>
      </c>
      <c r="D2706">
        <v>5.0571074914141203</v>
      </c>
      <c r="E2706">
        <v>5.0693649437607</v>
      </c>
      <c r="F2706">
        <v>5.4439053774776101</v>
      </c>
      <c r="G2706">
        <v>5.2845830866371397</v>
      </c>
      <c r="H2706">
        <v>5.1127774112395503</v>
      </c>
      <c r="I2706">
        <v>5.1197440703333399</v>
      </c>
      <c r="J2706">
        <v>4.70846365273073</v>
      </c>
      <c r="K2706">
        <v>5.0150269178089699</v>
      </c>
      <c r="L2706">
        <v>5.1595357015461403</v>
      </c>
      <c r="M2706">
        <v>5.56915099370043</v>
      </c>
      <c r="N2706">
        <v>5.2042740237952296</v>
      </c>
      <c r="O2706">
        <v>5.6075132046638902</v>
      </c>
      <c r="P2706">
        <v>5.69964444990008</v>
      </c>
      <c r="Q2706">
        <v>2.8218677180984102</v>
      </c>
    </row>
    <row r="2707" spans="1:17">
      <c r="A2707" t="s">
        <v>5845</v>
      </c>
      <c r="B2707" s="16" t="e">
        <v>#N/A</v>
      </c>
      <c r="C2707">
        <v>8.7839745371549807</v>
      </c>
      <c r="D2707">
        <v>8.8260666936727308</v>
      </c>
      <c r="E2707">
        <v>8.2941046597179096</v>
      </c>
      <c r="F2707">
        <v>7.9838085347804304</v>
      </c>
      <c r="G2707">
        <v>8.7873784330074898</v>
      </c>
      <c r="H2707">
        <v>7.8988321171281299</v>
      </c>
      <c r="I2707">
        <v>8.5326568475594708</v>
      </c>
      <c r="J2707">
        <v>7.9723605015255803</v>
      </c>
      <c r="K2707">
        <v>9.0249526600962096</v>
      </c>
      <c r="L2707">
        <v>8.9369847276779595</v>
      </c>
      <c r="M2707">
        <v>8.3689430252487504</v>
      </c>
      <c r="N2707">
        <v>8.5095311925438999</v>
      </c>
      <c r="O2707">
        <v>8.3094177076460696</v>
      </c>
      <c r="P2707">
        <v>8.3897825627459106</v>
      </c>
      <c r="Q2707">
        <v>9.8730494596890797</v>
      </c>
    </row>
    <row r="2708" spans="1:17">
      <c r="A2708" t="s">
        <v>5846</v>
      </c>
      <c r="B2708" s="16" t="e">
        <v>#N/A</v>
      </c>
      <c r="C2708">
        <v>4.0706176854441196</v>
      </c>
      <c r="D2708">
        <v>4.1931807688815699</v>
      </c>
      <c r="E2708">
        <v>3.8152982058547602</v>
      </c>
      <c r="F2708">
        <v>4.0892058755412499</v>
      </c>
      <c r="G2708">
        <v>4.2225520177193703</v>
      </c>
      <c r="H2708">
        <v>2.8218677180984102</v>
      </c>
      <c r="I2708">
        <v>4.6056600831029897</v>
      </c>
      <c r="J2708">
        <v>3.7696016503418699</v>
      </c>
      <c r="K2708">
        <v>4.0709644767565303</v>
      </c>
      <c r="L2708">
        <v>4.1946255460110002</v>
      </c>
      <c r="M2708">
        <v>4.5395912486649097</v>
      </c>
      <c r="N2708">
        <v>4.0888472785647796</v>
      </c>
      <c r="O2708">
        <v>4.6608164090738198</v>
      </c>
      <c r="P2708">
        <v>3.6194497939779602</v>
      </c>
      <c r="Q2708">
        <v>6.2843132996066204</v>
      </c>
    </row>
    <row r="2709" spans="1:17">
      <c r="A2709" t="s">
        <v>5847</v>
      </c>
      <c r="B2709" s="16" t="e">
        <v>#N/A</v>
      </c>
      <c r="C2709">
        <v>4.2964146619915802</v>
      </c>
      <c r="D2709">
        <v>4.4456530885114001</v>
      </c>
      <c r="E2709">
        <v>4.5638886729124497</v>
      </c>
      <c r="F2709">
        <v>4.4086599646307301</v>
      </c>
      <c r="G2709">
        <v>4.5079198595814196</v>
      </c>
      <c r="H2709">
        <v>5.3978950479979702</v>
      </c>
      <c r="I2709">
        <v>4.7549066861635803</v>
      </c>
      <c r="J2709">
        <v>5.3714827538142504</v>
      </c>
      <c r="K2709">
        <v>4.67705685303679</v>
      </c>
      <c r="L2709">
        <v>4.87288619379569</v>
      </c>
      <c r="M2709">
        <v>5.0345141375896603</v>
      </c>
      <c r="N2709">
        <v>5.1701050316186601</v>
      </c>
      <c r="O2709">
        <v>4.4953341022564199</v>
      </c>
      <c r="P2709">
        <v>4.2713440848041202</v>
      </c>
      <c r="Q2709">
        <v>5.81282804418474</v>
      </c>
    </row>
    <row r="2710" spans="1:17">
      <c r="A2710" t="s">
        <v>5848</v>
      </c>
      <c r="B2710" s="16" t="e">
        <v>#N/A</v>
      </c>
      <c r="C2710">
        <v>3.5040133865677898</v>
      </c>
      <c r="D2710">
        <v>2.8218677180984102</v>
      </c>
      <c r="E2710">
        <v>3.4028894668404299</v>
      </c>
      <c r="F2710">
        <v>3.2825265482838799</v>
      </c>
      <c r="G2710">
        <v>3.5425260543824399</v>
      </c>
      <c r="H2710">
        <v>2.8218677180984102</v>
      </c>
      <c r="I2710">
        <v>3.3100125595866299</v>
      </c>
      <c r="J2710">
        <v>2.8218677180984102</v>
      </c>
      <c r="K2710">
        <v>3.27554212654834</v>
      </c>
      <c r="L2710">
        <v>3.7555759297476698</v>
      </c>
      <c r="M2710">
        <v>3.4086250003018401</v>
      </c>
      <c r="N2710">
        <v>3.5144020463037902</v>
      </c>
      <c r="O2710">
        <v>3.6677309644704801</v>
      </c>
      <c r="P2710">
        <v>2.8218677180984102</v>
      </c>
      <c r="Q2710">
        <v>5.09416193408443</v>
      </c>
    </row>
    <row r="2711" spans="1:17">
      <c r="A2711" t="s">
        <v>5849</v>
      </c>
      <c r="B2711" s="16" t="e">
        <v>#N/A</v>
      </c>
      <c r="C2711">
        <v>6.5189022208360896</v>
      </c>
      <c r="D2711">
        <v>6.5053514820953504</v>
      </c>
      <c r="E2711">
        <v>6.2748053550712104</v>
      </c>
      <c r="F2711">
        <v>5.9891572551494896</v>
      </c>
      <c r="G2711">
        <v>7.0116512363212404</v>
      </c>
      <c r="H2711">
        <v>5.7265924446016498</v>
      </c>
      <c r="I2711">
        <v>6.5625520315167796</v>
      </c>
      <c r="J2711">
        <v>6.6297729632679196</v>
      </c>
      <c r="K2711">
        <v>6.8124360013922098</v>
      </c>
      <c r="L2711">
        <v>6.4068267027450601</v>
      </c>
      <c r="M2711">
        <v>6.7857001527871796</v>
      </c>
      <c r="N2711">
        <v>5.6343956717740804</v>
      </c>
      <c r="O2711">
        <v>7.0641355976147899</v>
      </c>
      <c r="P2711">
        <v>6.7533740341081696</v>
      </c>
      <c r="Q2711">
        <v>7.5369478347710803</v>
      </c>
    </row>
    <row r="2712" spans="1:17">
      <c r="A2712" t="s">
        <v>5850</v>
      </c>
      <c r="B2712" s="16" t="e">
        <v>#N/A</v>
      </c>
      <c r="C2712">
        <v>3.7779852140208301</v>
      </c>
      <c r="D2712">
        <v>3.6330127529723502</v>
      </c>
      <c r="E2712">
        <v>3.6381873987360902</v>
      </c>
      <c r="F2712">
        <v>4.0892058755412499</v>
      </c>
      <c r="G2712">
        <v>3.5425260543824399</v>
      </c>
      <c r="H2712">
        <v>3.7814594184883799</v>
      </c>
      <c r="I2712">
        <v>3.8937805799913501</v>
      </c>
      <c r="J2712">
        <v>3.4276433730071201</v>
      </c>
      <c r="K2712">
        <v>3.6013796825057902</v>
      </c>
      <c r="L2712">
        <v>3.7555759297476698</v>
      </c>
      <c r="M2712">
        <v>3.23818724324593</v>
      </c>
      <c r="N2712">
        <v>3.6661147186140499</v>
      </c>
      <c r="O2712">
        <v>3.5569664057961599</v>
      </c>
      <c r="P2712">
        <v>3.3893867502571098</v>
      </c>
      <c r="Q2712">
        <v>2.8218677180984102</v>
      </c>
    </row>
    <row r="2713" spans="1:17">
      <c r="A2713" t="s">
        <v>5851</v>
      </c>
      <c r="B2713" s="16" t="e">
        <v>#N/A</v>
      </c>
      <c r="C2713">
        <v>4.7882403612659497</v>
      </c>
      <c r="D2713">
        <v>5.30932736890502</v>
      </c>
      <c r="E2713">
        <v>4.7104489803388701</v>
      </c>
      <c r="F2713">
        <v>4.9396319138350204</v>
      </c>
      <c r="G2713">
        <v>4.8382239915511303</v>
      </c>
      <c r="H2713">
        <v>5.0769980259574004</v>
      </c>
      <c r="I2713">
        <v>5.1546550765941603</v>
      </c>
      <c r="J2713">
        <v>4.9787429435777097</v>
      </c>
      <c r="K2713">
        <v>5.14095204503435</v>
      </c>
      <c r="L2713">
        <v>5.1913586396996196</v>
      </c>
      <c r="M2713">
        <v>5.1893266725532401</v>
      </c>
      <c r="N2713">
        <v>4.6704332416218497</v>
      </c>
      <c r="O2713">
        <v>5.2165415310043803</v>
      </c>
      <c r="P2713">
        <v>5.4975049655279902</v>
      </c>
      <c r="Q2713">
        <v>2.8218677180984102</v>
      </c>
    </row>
    <row r="2714" spans="1:17">
      <c r="A2714" t="s">
        <v>5852</v>
      </c>
      <c r="B2714" s="16" t="e">
        <v>#N/A</v>
      </c>
      <c r="C2714">
        <v>5.4183879182099801</v>
      </c>
      <c r="D2714">
        <v>5.7057984767895098</v>
      </c>
      <c r="E2714">
        <v>5.72015689123982</v>
      </c>
      <c r="F2714">
        <v>5.4439053774776101</v>
      </c>
      <c r="G2714">
        <v>5.7479431304763704</v>
      </c>
      <c r="H2714">
        <v>5.4538604947321296</v>
      </c>
      <c r="I2714">
        <v>6.0733389419943604</v>
      </c>
      <c r="J2714">
        <v>5.8785809350245</v>
      </c>
      <c r="K2714">
        <v>5.4837765726009904</v>
      </c>
      <c r="L2714">
        <v>5.6865671756845</v>
      </c>
      <c r="M2714">
        <v>5.8057232550906601</v>
      </c>
      <c r="N2714">
        <v>5.5054798817117598</v>
      </c>
      <c r="O2714">
        <v>5.2900109819477699</v>
      </c>
      <c r="P2714">
        <v>6.1512012767569502</v>
      </c>
      <c r="Q2714">
        <v>2.8218677180984102</v>
      </c>
    </row>
    <row r="2715" spans="1:17">
      <c r="A2715" t="s">
        <v>5853</v>
      </c>
      <c r="B2715" s="16" t="e">
        <v>#N/A</v>
      </c>
      <c r="C2715">
        <v>3.6535616636188299</v>
      </c>
      <c r="D2715">
        <v>3.4870161193063098</v>
      </c>
      <c r="E2715">
        <v>4.0887687455453801</v>
      </c>
      <c r="F2715">
        <v>3.6131889974304401</v>
      </c>
      <c r="G2715">
        <v>3.9446609719593901</v>
      </c>
      <c r="H2715">
        <v>3.65660975244205</v>
      </c>
      <c r="I2715">
        <v>3.8937805799913501</v>
      </c>
      <c r="J2715">
        <v>4.0764652066995799</v>
      </c>
      <c r="K2715">
        <v>3.4608708703561399</v>
      </c>
      <c r="L2715">
        <v>3.8614614459532302</v>
      </c>
      <c r="M2715">
        <v>3.6461416973015899</v>
      </c>
      <c r="N2715">
        <v>3.9019995236038798</v>
      </c>
      <c r="O2715">
        <v>3.8507909364900099</v>
      </c>
      <c r="P2715">
        <v>4.1712528320562896</v>
      </c>
      <c r="Q2715">
        <v>2.8218677180984102</v>
      </c>
    </row>
    <row r="2716" spans="1:17">
      <c r="A2716" t="s">
        <v>5854</v>
      </c>
      <c r="B2716" s="16" t="e">
        <v>#N/A</v>
      </c>
      <c r="C2716">
        <v>5.1056188094586403</v>
      </c>
      <c r="D2716">
        <v>4.7881665373273803</v>
      </c>
      <c r="E2716">
        <v>5.2635360024135203</v>
      </c>
      <c r="F2716">
        <v>5.4684342013596101</v>
      </c>
      <c r="G2716">
        <v>5.91035690204746</v>
      </c>
      <c r="H2716">
        <v>3.8900437060628099</v>
      </c>
      <c r="I2716">
        <v>4.49496154099739</v>
      </c>
      <c r="J2716">
        <v>3.7696016503418699</v>
      </c>
      <c r="K2716">
        <v>4.7603034491719001</v>
      </c>
      <c r="L2716">
        <v>6.0839659041390597</v>
      </c>
      <c r="M2716">
        <v>4.69174350335686</v>
      </c>
      <c r="N2716">
        <v>5.7968381761637398</v>
      </c>
      <c r="O2716">
        <v>4.5809011873356402</v>
      </c>
      <c r="P2716">
        <v>3.6194497939779602</v>
      </c>
      <c r="Q2716">
        <v>5.81282804418474</v>
      </c>
    </row>
    <row r="2717" spans="1:17">
      <c r="A2717" t="s">
        <v>5855</v>
      </c>
      <c r="B2717" s="16" t="e">
        <v>#N/A</v>
      </c>
      <c r="C2717">
        <v>8.35412545506607</v>
      </c>
      <c r="D2717">
        <v>8.3078102977405095</v>
      </c>
      <c r="E2717">
        <v>8.7172349926859294</v>
      </c>
      <c r="F2717">
        <v>8.4921645250514501</v>
      </c>
      <c r="G2717">
        <v>8.9617205216811406</v>
      </c>
      <c r="H2717">
        <v>7.2141367709232602</v>
      </c>
      <c r="I2717">
        <v>8.5703783458132001</v>
      </c>
      <c r="J2717">
        <v>8.3451559955572403</v>
      </c>
      <c r="K2717">
        <v>9.2217889825643908</v>
      </c>
      <c r="L2717">
        <v>8.4691734210130107</v>
      </c>
      <c r="M2717">
        <v>8.2945783299150992</v>
      </c>
      <c r="N2717">
        <v>7.4439713914396801</v>
      </c>
      <c r="O2717">
        <v>8.38155013265634</v>
      </c>
      <c r="P2717">
        <v>8.4866134419292205</v>
      </c>
      <c r="Q2717">
        <v>9.3151344269335699</v>
      </c>
    </row>
    <row r="2718" spans="1:17">
      <c r="A2718" t="s">
        <v>5856</v>
      </c>
      <c r="B2718" s="16" t="e">
        <v>#N/A</v>
      </c>
      <c r="C2718">
        <v>3.3064422771203601</v>
      </c>
      <c r="D2718">
        <v>3.4870161193063098</v>
      </c>
      <c r="E2718">
        <v>2.8218677180984102</v>
      </c>
      <c r="F2718">
        <v>3.4706286095040801</v>
      </c>
      <c r="G2718">
        <v>3.33407035458014</v>
      </c>
      <c r="H2718">
        <v>3.50653555504317</v>
      </c>
      <c r="I2718">
        <v>3.5089935751222501</v>
      </c>
      <c r="J2718">
        <v>2.8218677180984102</v>
      </c>
      <c r="K2718">
        <v>3.27554212654834</v>
      </c>
      <c r="L2718">
        <v>3.4877558895723499</v>
      </c>
      <c r="M2718">
        <v>3.4086250003018401</v>
      </c>
      <c r="N2718">
        <v>3.6661147186140499</v>
      </c>
      <c r="O2718">
        <v>3.5569664057961599</v>
      </c>
      <c r="P2718">
        <v>2.8218677180984102</v>
      </c>
      <c r="Q2718">
        <v>2.8218677180984102</v>
      </c>
    </row>
    <row r="2719" spans="1:17">
      <c r="A2719" t="s">
        <v>5857</v>
      </c>
      <c r="B2719" s="16" t="e">
        <v>#N/A</v>
      </c>
      <c r="C2719">
        <v>3.5040133865677898</v>
      </c>
      <c r="D2719">
        <v>3.4870161193063098</v>
      </c>
      <c r="E2719">
        <v>3.6381873987360902</v>
      </c>
      <c r="F2719">
        <v>2.8218677180984102</v>
      </c>
      <c r="G2719">
        <v>3.33407035458014</v>
      </c>
      <c r="H2719">
        <v>3.50653555504317</v>
      </c>
      <c r="I2719">
        <v>2.8218677180984102</v>
      </c>
      <c r="J2719">
        <v>3.2517770676889399</v>
      </c>
      <c r="K2719">
        <v>3.27554212654834</v>
      </c>
      <c r="L2719">
        <v>2.8218677180984102</v>
      </c>
      <c r="M2719">
        <v>2.8218677180984102</v>
      </c>
      <c r="N2719">
        <v>3.5144020463037902</v>
      </c>
      <c r="O2719">
        <v>3.42420286852819</v>
      </c>
      <c r="P2719">
        <v>2.8218677180984102</v>
      </c>
      <c r="Q2719">
        <v>5.09416193408443</v>
      </c>
    </row>
    <row r="2720" spans="1:17">
      <c r="A2720" t="s">
        <v>5858</v>
      </c>
      <c r="B2720" s="16" t="e">
        <v>#N/A</v>
      </c>
      <c r="C2720">
        <v>3.7779852140208301</v>
      </c>
      <c r="D2720">
        <v>4.0407231514856203</v>
      </c>
      <c r="E2720">
        <v>4.0887687455453801</v>
      </c>
      <c r="F2720">
        <v>3.4706286095040801</v>
      </c>
      <c r="G2720">
        <v>3.33407035458014</v>
      </c>
      <c r="H2720">
        <v>3.30825032505737</v>
      </c>
      <c r="I2720">
        <v>4.0793606969786396</v>
      </c>
      <c r="J2720">
        <v>3.6724961835054399</v>
      </c>
      <c r="K2720">
        <v>4.1419680287536398</v>
      </c>
      <c r="L2720">
        <v>4.0420260041176004</v>
      </c>
      <c r="M2720">
        <v>3.90178223458659</v>
      </c>
      <c r="N2720">
        <v>2.8218677180984102</v>
      </c>
      <c r="O2720">
        <v>3.9295289699043701</v>
      </c>
      <c r="P2720">
        <v>2.8218677180984102</v>
      </c>
      <c r="Q2720">
        <v>2.8218677180984102</v>
      </c>
    </row>
    <row r="2721" spans="1:17">
      <c r="A2721" t="s">
        <v>5859</v>
      </c>
      <c r="B2721" s="16" t="e">
        <v>#N/A</v>
      </c>
      <c r="C2721">
        <v>4.7424302842105197</v>
      </c>
      <c r="D2721">
        <v>4.60434225742737</v>
      </c>
      <c r="E2721">
        <v>3.6381873987360902</v>
      </c>
      <c r="F2721">
        <v>3.4706286095040801</v>
      </c>
      <c r="G2721">
        <v>3.8309652426265099</v>
      </c>
      <c r="H2721">
        <v>3.8900437060628099</v>
      </c>
      <c r="I2721">
        <v>4.8453589192974098</v>
      </c>
      <c r="J2721">
        <v>4.8839472618639803</v>
      </c>
      <c r="K2721">
        <v>4.7999439876117602</v>
      </c>
      <c r="L2721">
        <v>3.4877558895723499</v>
      </c>
      <c r="M2721">
        <v>4.4556477038402296</v>
      </c>
      <c r="N2721">
        <v>3.31389066967124</v>
      </c>
      <c r="O2721">
        <v>4.6215116313316003</v>
      </c>
      <c r="P2721">
        <v>4.7374550361106396</v>
      </c>
      <c r="Q2721">
        <v>5.09416193408443</v>
      </c>
    </row>
    <row r="2722" spans="1:17">
      <c r="A2722" t="s">
        <v>5860</v>
      </c>
      <c r="B2722" s="16" t="e">
        <v>#N/A</v>
      </c>
      <c r="C2722">
        <v>4.3623517865106702</v>
      </c>
      <c r="D2722">
        <v>4.3876263279161201</v>
      </c>
      <c r="E2722">
        <v>4.4833795521924502</v>
      </c>
      <c r="F2722">
        <v>5.0436549643728998</v>
      </c>
      <c r="G2722">
        <v>4.7889010218833103</v>
      </c>
      <c r="H2722">
        <v>6.0823845760958202</v>
      </c>
      <c r="I2722">
        <v>4.30650913402902</v>
      </c>
      <c r="J2722">
        <v>5.9991545241956699</v>
      </c>
      <c r="K2722">
        <v>4.8756976395011202</v>
      </c>
      <c r="L2722">
        <v>4.7465905673729498</v>
      </c>
      <c r="M2722">
        <v>6.42447755612789</v>
      </c>
      <c r="N2722">
        <v>4.9442341107279502</v>
      </c>
      <c r="O2722">
        <v>4.6608164090738198</v>
      </c>
      <c r="P2722">
        <v>6.1282934919178196</v>
      </c>
      <c r="Q2722">
        <v>5.81282804418474</v>
      </c>
    </row>
    <row r="2723" spans="1:17">
      <c r="A2723" t="s">
        <v>5861</v>
      </c>
      <c r="B2723" s="16" t="e">
        <v>#N/A</v>
      </c>
      <c r="C2723">
        <v>2.8218677180984102</v>
      </c>
      <c r="D2723">
        <v>2.8218677180984102</v>
      </c>
      <c r="E2723">
        <v>2.8218677180984102</v>
      </c>
      <c r="F2723">
        <v>2.8218677180984102</v>
      </c>
      <c r="G2723">
        <v>2.8218677180984102</v>
      </c>
      <c r="H2723">
        <v>3.65660975244205</v>
      </c>
      <c r="I2723">
        <v>3.3100125595866299</v>
      </c>
      <c r="J2723">
        <v>2.8218677180984102</v>
      </c>
      <c r="K2723">
        <v>2.8218677180984102</v>
      </c>
      <c r="L2723">
        <v>2.8218677180984102</v>
      </c>
      <c r="M2723">
        <v>3.5380814202985702</v>
      </c>
      <c r="N2723">
        <v>3.6661147186140499</v>
      </c>
      <c r="O2723">
        <v>3.24931794675887</v>
      </c>
      <c r="P2723">
        <v>2.8218677180984102</v>
      </c>
      <c r="Q2723">
        <v>2.8218677180984102</v>
      </c>
    </row>
    <row r="2724" spans="1:17">
      <c r="A2724" t="s">
        <v>5862</v>
      </c>
      <c r="B2724" s="16" t="e">
        <v>#N/A</v>
      </c>
      <c r="C2724">
        <v>3.7779852140208301</v>
      </c>
      <c r="D2724">
        <v>3.4870161193063098</v>
      </c>
      <c r="E2724">
        <v>3.6381873987360902</v>
      </c>
      <c r="F2724">
        <v>3.7319397910766599</v>
      </c>
      <c r="G2724">
        <v>3.70007344211845</v>
      </c>
      <c r="H2724">
        <v>3.30825032505737</v>
      </c>
      <c r="I2724">
        <v>3.3100125595866299</v>
      </c>
      <c r="J2724">
        <v>2.8218677180984102</v>
      </c>
      <c r="K2724">
        <v>3.27554212654834</v>
      </c>
      <c r="L2724">
        <v>2.8218677180984102</v>
      </c>
      <c r="M2724">
        <v>2.8218677180984102</v>
      </c>
      <c r="N2724">
        <v>2.8218677180984102</v>
      </c>
      <c r="O2724">
        <v>2.8218677180984102</v>
      </c>
      <c r="P2724">
        <v>2.8218677180984102</v>
      </c>
      <c r="Q2724">
        <v>2.8218677180984102</v>
      </c>
    </row>
    <row r="2725" spans="1:17">
      <c r="A2725" t="s">
        <v>5863</v>
      </c>
      <c r="B2725" s="16" t="e">
        <v>#N/A</v>
      </c>
      <c r="C2725">
        <v>7.1963615261964398</v>
      </c>
      <c r="D2725">
        <v>7.3350100362429904</v>
      </c>
      <c r="E2725">
        <v>6.8287101228986797</v>
      </c>
      <c r="F2725">
        <v>7.0552994912818203</v>
      </c>
      <c r="G2725">
        <v>6.9177415899492303</v>
      </c>
      <c r="H2725">
        <v>7.2607762164977201</v>
      </c>
      <c r="I2725">
        <v>7.5352315919544104</v>
      </c>
      <c r="J2725">
        <v>7.38843543544984</v>
      </c>
      <c r="K2725">
        <v>6.9342926729257197</v>
      </c>
      <c r="L2725">
        <v>7.1242327011839803</v>
      </c>
      <c r="M2725">
        <v>6.8088659286293201</v>
      </c>
      <c r="N2725">
        <v>7.0132596144020196</v>
      </c>
      <c r="O2725">
        <v>6.6428125903268098</v>
      </c>
      <c r="P2725">
        <v>7.8596505864958797</v>
      </c>
      <c r="Q2725">
        <v>2.8218677180984102</v>
      </c>
    </row>
    <row r="2726" spans="1:17">
      <c r="A2726" t="s">
        <v>5864</v>
      </c>
      <c r="B2726" s="16" t="e">
        <v>#N/A</v>
      </c>
      <c r="C2726">
        <v>7.6018073521894403</v>
      </c>
      <c r="D2726">
        <v>7.3887746291273704</v>
      </c>
      <c r="E2726">
        <v>8.0751553989247302</v>
      </c>
      <c r="F2726">
        <v>7.0393940505603299</v>
      </c>
      <c r="G2726">
        <v>7.9283898693121699</v>
      </c>
      <c r="H2726">
        <v>5.9922466879641396</v>
      </c>
      <c r="I2726">
        <v>7.7588130872051497</v>
      </c>
      <c r="J2726">
        <v>8.0398478788700896</v>
      </c>
      <c r="K2726">
        <v>7.6741479899609901</v>
      </c>
      <c r="L2726">
        <v>8.0478937514849793</v>
      </c>
      <c r="M2726">
        <v>8.0452515833755207</v>
      </c>
      <c r="N2726">
        <v>8.0117253156414492</v>
      </c>
      <c r="O2726">
        <v>7.6042639244842496</v>
      </c>
      <c r="P2726">
        <v>6.217780089303</v>
      </c>
      <c r="Q2726">
        <v>9.9376776092220709</v>
      </c>
    </row>
    <row r="2727" spans="1:17">
      <c r="A2727" t="s">
        <v>5865</v>
      </c>
      <c r="B2727" s="16" t="e">
        <v>#N/A</v>
      </c>
      <c r="C2727">
        <v>3.5040133865677898</v>
      </c>
      <c r="D2727">
        <v>2.8218677180984102</v>
      </c>
      <c r="E2727">
        <v>3.6381873987360902</v>
      </c>
      <c r="F2727">
        <v>3.6131889974304401</v>
      </c>
      <c r="G2727">
        <v>2.8218677180984102</v>
      </c>
      <c r="H2727">
        <v>2.8218677180984102</v>
      </c>
      <c r="I2727">
        <v>2.8218677180984102</v>
      </c>
      <c r="J2727">
        <v>3.2517770676889399</v>
      </c>
      <c r="K2727">
        <v>3.91162951239331</v>
      </c>
      <c r="L2727">
        <v>3.29479214013883</v>
      </c>
      <c r="M2727">
        <v>3.23818724324593</v>
      </c>
      <c r="N2727">
        <v>3.31389066967124</v>
      </c>
      <c r="O2727">
        <v>3.7643275486974099</v>
      </c>
      <c r="P2727">
        <v>2.8218677180984102</v>
      </c>
      <c r="Q2727">
        <v>2.8218677180984102</v>
      </c>
    </row>
    <row r="2728" spans="1:17">
      <c r="A2728" t="s">
        <v>5866</v>
      </c>
      <c r="B2728" s="16" t="e">
        <v>#N/A</v>
      </c>
      <c r="C2728">
        <v>4.5939331348939696</v>
      </c>
      <c r="D2728">
        <v>4.60434225742737</v>
      </c>
      <c r="E2728">
        <v>4.7104489803388701</v>
      </c>
      <c r="F2728">
        <v>4.2284225029819602</v>
      </c>
      <c r="G2728">
        <v>4.5079198595814196</v>
      </c>
      <c r="H2728">
        <v>4.5998748125578501</v>
      </c>
      <c r="I2728">
        <v>4.7071247246580201</v>
      </c>
      <c r="J2728">
        <v>4.2567562628296498</v>
      </c>
      <c r="K2728">
        <v>5.5519879823209104</v>
      </c>
      <c r="L2728">
        <v>4.5026429490879796</v>
      </c>
      <c r="M2728">
        <v>4.3171680614900998</v>
      </c>
      <c r="N2728">
        <v>4.3174573962368399</v>
      </c>
      <c r="O2728">
        <v>4.5809011873356402</v>
      </c>
      <c r="P2728">
        <v>5.4607337398470897</v>
      </c>
      <c r="Q2728">
        <v>2.8218677180984102</v>
      </c>
    </row>
    <row r="2729" spans="1:17">
      <c r="A2729" t="s">
        <v>5867</v>
      </c>
      <c r="B2729" s="16" t="e">
        <v>#N/A</v>
      </c>
      <c r="C2729">
        <v>4.2964146619915802</v>
      </c>
      <c r="D2729">
        <v>3.9548310731697001</v>
      </c>
      <c r="E2729">
        <v>3.6381873987360902</v>
      </c>
      <c r="F2729">
        <v>4.0118215330109104</v>
      </c>
      <c r="G2729">
        <v>3.9446609719593901</v>
      </c>
      <c r="H2729">
        <v>4.6515204620337798</v>
      </c>
      <c r="I2729">
        <v>4.4354937019020104</v>
      </c>
      <c r="J2729">
        <v>4.2567562628296498</v>
      </c>
      <c r="K2729">
        <v>3.91162951239331</v>
      </c>
      <c r="L2729">
        <v>4.1211419556762898</v>
      </c>
      <c r="M2729">
        <v>4.4983624523483101</v>
      </c>
      <c r="N2729">
        <v>4.5639913292833096</v>
      </c>
      <c r="O2729">
        <v>4.5809011873356402</v>
      </c>
      <c r="P2729">
        <v>3.9363215208704698</v>
      </c>
      <c r="Q2729">
        <v>2.8218677180984102</v>
      </c>
    </row>
    <row r="2730" spans="1:17">
      <c r="A2730" t="s">
        <v>5868</v>
      </c>
      <c r="B2730" s="16" t="e">
        <v>#N/A</v>
      </c>
      <c r="C2730">
        <v>7.6945638722829601</v>
      </c>
      <c r="D2730">
        <v>7.7589494710816602</v>
      </c>
      <c r="E2730">
        <v>7.6175597172309102</v>
      </c>
      <c r="F2730">
        <v>7.3795643441240202</v>
      </c>
      <c r="G2730">
        <v>8.0313871407461406</v>
      </c>
      <c r="H2730">
        <v>8.1990400086598108</v>
      </c>
      <c r="I2730">
        <v>8.5516409666455893</v>
      </c>
      <c r="J2730">
        <v>8.0741370537006194</v>
      </c>
      <c r="K2730">
        <v>8.2499795122282595</v>
      </c>
      <c r="L2730">
        <v>8.3589071586196795</v>
      </c>
      <c r="M2730">
        <v>8.2670613798624206</v>
      </c>
      <c r="N2730">
        <v>8.4695180873299094</v>
      </c>
      <c r="O2730">
        <v>7.9309378388704204</v>
      </c>
      <c r="P2730">
        <v>8.59813451708537</v>
      </c>
      <c r="Q2730">
        <v>7.3593062614465703</v>
      </c>
    </row>
    <row r="2731" spans="1:17">
      <c r="A2731" t="s">
        <v>5869</v>
      </c>
      <c r="B2731" s="16" t="e">
        <v>#N/A</v>
      </c>
      <c r="C2731">
        <v>7.50265670451319</v>
      </c>
      <c r="D2731">
        <v>7.6085614680799303</v>
      </c>
      <c r="E2731">
        <v>7.54747676036735</v>
      </c>
      <c r="F2731">
        <v>8.0084767785204498</v>
      </c>
      <c r="G2731">
        <v>7.5453478201358104</v>
      </c>
      <c r="H2731">
        <v>8.2499383488068094</v>
      </c>
      <c r="I2731">
        <v>7.4227314773209603</v>
      </c>
      <c r="J2731">
        <v>7.9429707905661404</v>
      </c>
      <c r="K2731">
        <v>7.2411144651086801</v>
      </c>
      <c r="L2731">
        <v>7.6396351474334399</v>
      </c>
      <c r="M2731">
        <v>7.8549971336587099</v>
      </c>
      <c r="N2731">
        <v>7.80743676056181</v>
      </c>
      <c r="O2731">
        <v>7.76236314720368</v>
      </c>
      <c r="P2731">
        <v>7.6994680456008098</v>
      </c>
      <c r="Q2731">
        <v>6.6375058506955904</v>
      </c>
    </row>
    <row r="2732" spans="1:17">
      <c r="A2732" t="s">
        <v>5870</v>
      </c>
      <c r="B2732" s="16" t="e">
        <v>#N/A</v>
      </c>
      <c r="C2732">
        <v>5.2395597656514097</v>
      </c>
      <c r="D2732">
        <v>5.09137122556535</v>
      </c>
      <c r="E2732">
        <v>5.2635360024135203</v>
      </c>
      <c r="F2732">
        <v>5.0098915733122702</v>
      </c>
      <c r="G2732">
        <v>4.7889010218833103</v>
      </c>
      <c r="H2732">
        <v>4.2312229394497098</v>
      </c>
      <c r="I2732">
        <v>5.1546550765941603</v>
      </c>
      <c r="J2732">
        <v>5.50134261607041</v>
      </c>
      <c r="K2732">
        <v>4.7193737720337401</v>
      </c>
      <c r="L2732">
        <v>4.9878555821396704</v>
      </c>
      <c r="M2732">
        <v>4.7947131062850499</v>
      </c>
      <c r="N2732">
        <v>5.3018559344781702</v>
      </c>
      <c r="O2732">
        <v>5.2900109819477699</v>
      </c>
      <c r="P2732">
        <v>4.0606668341819496</v>
      </c>
      <c r="Q2732">
        <v>5.81282804418474</v>
      </c>
    </row>
    <row r="2733" spans="1:17">
      <c r="A2733" t="s">
        <v>5871</v>
      </c>
      <c r="B2733" s="16" t="e">
        <v>#N/A</v>
      </c>
      <c r="C2733">
        <v>3.8862082974622001</v>
      </c>
      <c r="D2733">
        <v>4.2618677800425697</v>
      </c>
      <c r="E2733">
        <v>4.2015349465393896</v>
      </c>
      <c r="F2733">
        <v>4.3517302712450299</v>
      </c>
      <c r="G2733">
        <v>3.8309652426265099</v>
      </c>
      <c r="H2733">
        <v>3.65660975244205</v>
      </c>
      <c r="I2733">
        <v>3.9910282299290798</v>
      </c>
      <c r="J2733">
        <v>3.93564812262216</v>
      </c>
      <c r="K2733">
        <v>4.0709644767565303</v>
      </c>
      <c r="L2733">
        <v>4.5555022990765597</v>
      </c>
      <c r="M2733">
        <v>3.9727288000471899</v>
      </c>
      <c r="N2733">
        <v>3.9019995236038798</v>
      </c>
      <c r="O2733">
        <v>3.7643275486974099</v>
      </c>
      <c r="P2733">
        <v>4.0606668341819496</v>
      </c>
      <c r="Q2733">
        <v>2.8218677180984102</v>
      </c>
    </row>
    <row r="2734" spans="1:17">
      <c r="A2734" t="s">
        <v>5872</v>
      </c>
      <c r="B2734" s="16" t="e">
        <v>#N/A</v>
      </c>
      <c r="C2734">
        <v>4.5401401503132401</v>
      </c>
      <c r="D2734">
        <v>4.6529177314580599</v>
      </c>
      <c r="E2734">
        <v>4.96044362242744</v>
      </c>
      <c r="F2734">
        <v>4.2284225029819602</v>
      </c>
      <c r="G2734">
        <v>5.1001215892442602</v>
      </c>
      <c r="H2734">
        <v>4.43015569855271</v>
      </c>
      <c r="I2734">
        <v>4.8453589192974098</v>
      </c>
      <c r="J2734">
        <v>4.6702235480772103</v>
      </c>
      <c r="K2734">
        <v>5.31000747676672</v>
      </c>
      <c r="L2734">
        <v>5.0240271819925297</v>
      </c>
      <c r="M2734">
        <v>3.5380814202985702</v>
      </c>
      <c r="N2734">
        <v>3.79229116939824</v>
      </c>
      <c r="O2734">
        <v>4.2491040476565001</v>
      </c>
      <c r="P2734">
        <v>5.6679384115998896</v>
      </c>
      <c r="Q2734">
        <v>2.8218677180984102</v>
      </c>
    </row>
    <row r="2735" spans="1:17">
      <c r="A2735" t="s">
        <v>5873</v>
      </c>
      <c r="B2735" s="16" t="e">
        <v>#N/A</v>
      </c>
      <c r="C2735">
        <v>3.5040133865677898</v>
      </c>
      <c r="D2735">
        <v>3.7545556144430101</v>
      </c>
      <c r="E2735">
        <v>3.6381873987360902</v>
      </c>
      <c r="F2735">
        <v>3.4706286095040801</v>
      </c>
      <c r="G2735">
        <v>3.33407035458014</v>
      </c>
      <c r="H2735">
        <v>3.50653555504317</v>
      </c>
      <c r="I2735">
        <v>3.5089935751222501</v>
      </c>
      <c r="J2735">
        <v>3.5611359966351301</v>
      </c>
      <c r="K2735">
        <v>3.8204461843508501</v>
      </c>
      <c r="L2735">
        <v>3.7555759297476698</v>
      </c>
      <c r="M2735">
        <v>3.4086250003018401</v>
      </c>
      <c r="N2735">
        <v>3.31389066967124</v>
      </c>
      <c r="O2735">
        <v>3.6677309644704801</v>
      </c>
      <c r="P2735">
        <v>3.7927642367557501</v>
      </c>
      <c r="Q2735">
        <v>2.8218677180984102</v>
      </c>
    </row>
    <row r="2736" spans="1:17">
      <c r="A2736" t="s">
        <v>5874</v>
      </c>
      <c r="B2736" s="16" t="e">
        <v>#N/A</v>
      </c>
      <c r="C2736">
        <v>4.1513583524311999</v>
      </c>
      <c r="D2736">
        <v>3.4870161193063098</v>
      </c>
      <c r="E2736">
        <v>3.8152982058547602</v>
      </c>
      <c r="F2736">
        <v>4.0892058755412499</v>
      </c>
      <c r="G2736">
        <v>4.4429501088137897</v>
      </c>
      <c r="H2736">
        <v>4.07504641393726</v>
      </c>
      <c r="I2736">
        <v>4.0793606969786396</v>
      </c>
      <c r="J2736">
        <v>3.8565114723405598</v>
      </c>
      <c r="K2736">
        <v>4.0709644767565303</v>
      </c>
      <c r="L2736">
        <v>4.3892426656840904</v>
      </c>
      <c r="M2736">
        <v>3.9727288000471899</v>
      </c>
      <c r="N2736">
        <v>3.9019995236038798</v>
      </c>
      <c r="O2736">
        <v>4.0696565081197198</v>
      </c>
      <c r="P2736">
        <v>4.2713440848041202</v>
      </c>
      <c r="Q2736">
        <v>2.8218677180984102</v>
      </c>
    </row>
    <row r="2737" spans="1:17">
      <c r="A2737" t="s">
        <v>5875</v>
      </c>
      <c r="B2737" s="16" t="e">
        <v>#N/A</v>
      </c>
      <c r="C2737">
        <v>9.7609262897675801</v>
      </c>
      <c r="D2737">
        <v>9.9187427543028708</v>
      </c>
      <c r="E2737">
        <v>8.7052278178956293</v>
      </c>
      <c r="F2737">
        <v>10.0091380964537</v>
      </c>
      <c r="G2737">
        <v>9.3441337729774698</v>
      </c>
      <c r="H2737">
        <v>10.150942679558201</v>
      </c>
      <c r="I2737">
        <v>9.2676602499733605</v>
      </c>
      <c r="J2737">
        <v>9.4150132702542209</v>
      </c>
      <c r="K2737">
        <v>9.5989177877335905</v>
      </c>
      <c r="L2737">
        <v>9.6157080463352393</v>
      </c>
      <c r="M2737">
        <v>10.055450747880901</v>
      </c>
      <c r="N2737">
        <v>9.7844153913687908</v>
      </c>
      <c r="O2737">
        <v>9.9238765709135599</v>
      </c>
      <c r="P2737">
        <v>9.4330908986813906</v>
      </c>
      <c r="Q2737">
        <v>8.5667227177791094</v>
      </c>
    </row>
    <row r="2738" spans="1:17">
      <c r="A2738" t="s">
        <v>5876</v>
      </c>
      <c r="B2738" s="16" t="e">
        <v>#N/A</v>
      </c>
      <c r="C2738">
        <v>4.3623517865106702</v>
      </c>
      <c r="D2738">
        <v>3.7545556144430101</v>
      </c>
      <c r="E2738">
        <v>3.4028894668404299</v>
      </c>
      <c r="F2738">
        <v>3.9277704709105601</v>
      </c>
      <c r="G2738">
        <v>3.9446609719593901</v>
      </c>
      <c r="H2738">
        <v>4.1560374762891303</v>
      </c>
      <c r="I2738">
        <v>3.7848446501428201</v>
      </c>
      <c r="J2738">
        <v>3.6724961835054399</v>
      </c>
      <c r="K2738">
        <v>3.6013796825057902</v>
      </c>
      <c r="L2738">
        <v>4.2633743974944602</v>
      </c>
      <c r="M2738">
        <v>3.90178223458659</v>
      </c>
      <c r="N2738">
        <v>3.9019995236038798</v>
      </c>
      <c r="O2738">
        <v>4.1329497517715001</v>
      </c>
      <c r="P2738">
        <v>4.1712528320562896</v>
      </c>
      <c r="Q2738">
        <v>2.8218677180984102</v>
      </c>
    </row>
    <row r="2739" spans="1:17">
      <c r="A2739" t="s">
        <v>5877</v>
      </c>
      <c r="B2739" s="16" t="e">
        <v>#N/A</v>
      </c>
      <c r="C2739">
        <v>3.7779852140208301</v>
      </c>
      <c r="D2739">
        <v>2.8218677180984102</v>
      </c>
      <c r="E2739">
        <v>3.4028894668404299</v>
      </c>
      <c r="F2739">
        <v>3.4706286095040801</v>
      </c>
      <c r="G2739">
        <v>2.8218677180984102</v>
      </c>
      <c r="H2739">
        <v>3.30825032505737</v>
      </c>
      <c r="I2739">
        <v>3.7848446501428201</v>
      </c>
      <c r="J2739">
        <v>3.4276433730071201</v>
      </c>
      <c r="K2739">
        <v>2.8218677180984102</v>
      </c>
      <c r="L2739">
        <v>3.6339073669181099</v>
      </c>
      <c r="M2739">
        <v>3.90178223458659</v>
      </c>
      <c r="N2739">
        <v>3.5144020463037902</v>
      </c>
      <c r="O2739">
        <v>3.42420286852819</v>
      </c>
      <c r="P2739">
        <v>2.8218677180984102</v>
      </c>
      <c r="Q2739">
        <v>2.8218677180984102</v>
      </c>
    </row>
    <row r="2740" spans="1:17">
      <c r="A2740" t="s">
        <v>5878</v>
      </c>
      <c r="B2740" s="16" t="e">
        <v>#N/A</v>
      </c>
      <c r="C2740">
        <v>5.4731326598032704</v>
      </c>
      <c r="D2740">
        <v>5.6168575691991496</v>
      </c>
      <c r="E2740">
        <v>5.3927334818754904</v>
      </c>
      <c r="F2740">
        <v>5.6923218518529799</v>
      </c>
      <c r="G2740">
        <v>5.5066995363042803</v>
      </c>
      <c r="H2740">
        <v>4.1560374762891303</v>
      </c>
      <c r="I2740">
        <v>4.8453589192974098</v>
      </c>
      <c r="J2740">
        <v>4.8507352198443803</v>
      </c>
      <c r="K2740">
        <v>5.0476523100685604</v>
      </c>
      <c r="L2740">
        <v>5.28253338465999</v>
      </c>
      <c r="M2740">
        <v>4.8272493834176604</v>
      </c>
      <c r="N2740">
        <v>4.8593448344507699</v>
      </c>
      <c r="O2740">
        <v>5.1388149344389698</v>
      </c>
      <c r="P2740">
        <v>3.3893867502571098</v>
      </c>
      <c r="Q2740">
        <v>6.2843132996066204</v>
      </c>
    </row>
    <row r="2741" spans="1:17">
      <c r="A2741" t="s">
        <v>5879</v>
      </c>
      <c r="B2741" s="16" t="e">
        <v>#N/A</v>
      </c>
      <c r="C2741">
        <v>5.1742671949623604</v>
      </c>
      <c r="D2741">
        <v>4.7881665373273803</v>
      </c>
      <c r="E2741">
        <v>4.3035359899866696</v>
      </c>
      <c r="F2741">
        <v>4.0892058755412499</v>
      </c>
      <c r="G2741">
        <v>4.3009286659846602</v>
      </c>
      <c r="H2741">
        <v>3.8900437060628099</v>
      </c>
      <c r="I2741">
        <v>5.0091235034862898</v>
      </c>
      <c r="J2741">
        <v>4.6307624373210201</v>
      </c>
      <c r="K2741">
        <v>4.8383826859307302</v>
      </c>
      <c r="L2741">
        <v>5.54859593602092</v>
      </c>
      <c r="M2741">
        <v>4.4556477038402296</v>
      </c>
      <c r="N2741">
        <v>3.9019995236038798</v>
      </c>
      <c r="O2741">
        <v>3.9295289699043701</v>
      </c>
      <c r="P2741">
        <v>3.7927642367557501</v>
      </c>
      <c r="Q2741">
        <v>5.09416193408443</v>
      </c>
    </row>
    <row r="2742" spans="1:17">
      <c r="A2742" t="s">
        <v>5880</v>
      </c>
      <c r="B2742" s="16" t="e">
        <v>#N/A</v>
      </c>
      <c r="C2742">
        <v>9.3695278215505091</v>
      </c>
      <c r="D2742">
        <v>9.1820113030662593</v>
      </c>
      <c r="E2742">
        <v>9.2032419796890306</v>
      </c>
      <c r="F2742">
        <v>8.6931292151435393</v>
      </c>
      <c r="G2742">
        <v>9.3796829360681002</v>
      </c>
      <c r="H2742">
        <v>8.4607149224595499</v>
      </c>
      <c r="I2742">
        <v>9.0424235185179604</v>
      </c>
      <c r="J2742">
        <v>8.4375833876864093</v>
      </c>
      <c r="K2742">
        <v>9.6879320684495607</v>
      </c>
      <c r="L2742">
        <v>9.0909740864269999</v>
      </c>
      <c r="M2742">
        <v>8.9247790262689701</v>
      </c>
      <c r="N2742">
        <v>9.0171017953585597</v>
      </c>
      <c r="O2742">
        <v>8.9232912385974501</v>
      </c>
      <c r="P2742">
        <v>8.7320551876325592</v>
      </c>
      <c r="Q2742">
        <v>10.0294952513164</v>
      </c>
    </row>
    <row r="2743" spans="1:17">
      <c r="A2743" t="s">
        <v>5881</v>
      </c>
      <c r="B2743" s="16" t="e">
        <v>#N/A</v>
      </c>
      <c r="C2743">
        <v>2.8218677180984102</v>
      </c>
      <c r="D2743">
        <v>3.6330127529723502</v>
      </c>
      <c r="E2743">
        <v>3.4028894668404299</v>
      </c>
      <c r="F2743">
        <v>3.6131889974304401</v>
      </c>
      <c r="G2743">
        <v>3.33407035458014</v>
      </c>
      <c r="H2743">
        <v>3.50653555504317</v>
      </c>
      <c r="I2743">
        <v>3.6595800418069002</v>
      </c>
      <c r="J2743">
        <v>3.4276433730071201</v>
      </c>
      <c r="K2743">
        <v>3.6013796825057902</v>
      </c>
      <c r="L2743">
        <v>3.29479214013883</v>
      </c>
      <c r="M2743">
        <v>3.23818724324593</v>
      </c>
      <c r="N2743">
        <v>3.5144020463037902</v>
      </c>
      <c r="O2743">
        <v>3.42420286852819</v>
      </c>
      <c r="P2743">
        <v>3.3893867502571098</v>
      </c>
      <c r="Q2743">
        <v>2.8218677180984102</v>
      </c>
    </row>
    <row r="2744" spans="1:17">
      <c r="A2744" t="s">
        <v>5882</v>
      </c>
      <c r="B2744" s="16" t="e">
        <v>#N/A</v>
      </c>
      <c r="C2744">
        <v>2.8218677180984102</v>
      </c>
      <c r="D2744">
        <v>3.2942621936663499</v>
      </c>
      <c r="E2744">
        <v>3.9618875914207199</v>
      </c>
      <c r="F2744">
        <v>3.2825265482838799</v>
      </c>
      <c r="G2744">
        <v>3.33407035458014</v>
      </c>
      <c r="H2744">
        <v>2.8218677180984102</v>
      </c>
      <c r="I2744">
        <v>2.8218677180984102</v>
      </c>
      <c r="J2744">
        <v>3.2517770676889399</v>
      </c>
      <c r="K2744">
        <v>3.4608708703561399</v>
      </c>
      <c r="L2744">
        <v>2.8218677180984102</v>
      </c>
      <c r="M2744">
        <v>2.8218677180984102</v>
      </c>
      <c r="N2744">
        <v>3.9019995236038798</v>
      </c>
      <c r="O2744">
        <v>3.24931794675887</v>
      </c>
      <c r="P2744">
        <v>2.8218677180984102</v>
      </c>
      <c r="Q2744">
        <v>5.09416193408443</v>
      </c>
    </row>
    <row r="2745" spans="1:17">
      <c r="A2745" t="s">
        <v>5883</v>
      </c>
      <c r="B2745" s="16" t="e">
        <v>#N/A</v>
      </c>
      <c r="C2745">
        <v>4.99547094075474</v>
      </c>
      <c r="D2745">
        <v>5.0219292506328799</v>
      </c>
      <c r="E2745">
        <v>4.7777046060070401</v>
      </c>
      <c r="F2745">
        <v>4.6581111746450903</v>
      </c>
      <c r="G2745">
        <v>4.3009286659846602</v>
      </c>
      <c r="H2745">
        <v>4.3676565829540399</v>
      </c>
      <c r="I2745">
        <v>4.8882864984054599</v>
      </c>
      <c r="J2745">
        <v>4.5040669171042298</v>
      </c>
      <c r="K2745">
        <v>4.9815688211180698</v>
      </c>
      <c r="L2745">
        <v>3.7555759297476698</v>
      </c>
      <c r="M2745">
        <v>4.6554405993468704</v>
      </c>
      <c r="N2745">
        <v>5.02390968106456</v>
      </c>
      <c r="O2745">
        <v>4.9681956947275898</v>
      </c>
      <c r="P2745">
        <v>5.1710851092644097</v>
      </c>
      <c r="Q2745">
        <v>2.8218677180984102</v>
      </c>
    </row>
    <row r="2746" spans="1:17">
      <c r="A2746" t="s">
        <v>5884</v>
      </c>
      <c r="B2746" s="16" t="e">
        <v>#N/A</v>
      </c>
      <c r="C2746">
        <v>3.3064422771203601</v>
      </c>
      <c r="D2746">
        <v>2.8218677180984102</v>
      </c>
      <c r="E2746">
        <v>3.9618875914207199</v>
      </c>
      <c r="F2746">
        <v>2.8218677180984102</v>
      </c>
      <c r="G2746">
        <v>2.8218677180984102</v>
      </c>
      <c r="H2746">
        <v>3.30825032505737</v>
      </c>
      <c r="I2746">
        <v>3.9910282299290798</v>
      </c>
      <c r="J2746">
        <v>3.4276433730071201</v>
      </c>
      <c r="K2746">
        <v>3.6013796825057902</v>
      </c>
      <c r="L2746">
        <v>3.9560512465587201</v>
      </c>
      <c r="M2746">
        <v>3.23818724324593</v>
      </c>
      <c r="N2746">
        <v>3.79229116939824</v>
      </c>
      <c r="O2746">
        <v>3.24931794675887</v>
      </c>
      <c r="P2746">
        <v>2.8218677180984102</v>
      </c>
      <c r="Q2746">
        <v>2.8218677180984102</v>
      </c>
    </row>
    <row r="2747" spans="1:17">
      <c r="A2747" t="s">
        <v>5885</v>
      </c>
      <c r="B2747" s="16" t="e">
        <v>#N/A</v>
      </c>
      <c r="C2747">
        <v>3.6535616636188299</v>
      </c>
      <c r="D2747">
        <v>3.4870161193063098</v>
      </c>
      <c r="E2747">
        <v>3.6381873987360902</v>
      </c>
      <c r="F2747">
        <v>3.6131889974304401</v>
      </c>
      <c r="G2747">
        <v>3.5425260543824399</v>
      </c>
      <c r="H2747">
        <v>3.50653555504317</v>
      </c>
      <c r="I2747">
        <v>3.3100125595866299</v>
      </c>
      <c r="J2747">
        <v>2.8218677180984102</v>
      </c>
      <c r="K2747">
        <v>3.7184612093777498</v>
      </c>
      <c r="L2747">
        <v>3.6339073669181099</v>
      </c>
      <c r="M2747">
        <v>3.7404257728686199</v>
      </c>
      <c r="N2747">
        <v>3.31389066967124</v>
      </c>
      <c r="O2747">
        <v>3.8507909364900099</v>
      </c>
      <c r="P2747">
        <v>3.3893867502571098</v>
      </c>
      <c r="Q2747">
        <v>2.8218677180984102</v>
      </c>
    </row>
    <row r="2748" spans="1:17">
      <c r="A2748" t="s">
        <v>5886</v>
      </c>
      <c r="B2748" s="16" t="e">
        <v>#N/A</v>
      </c>
      <c r="C2748">
        <v>3.5040133865677898</v>
      </c>
      <c r="D2748">
        <v>3.8603343823973102</v>
      </c>
      <c r="E2748">
        <v>5.12062362366449</v>
      </c>
      <c r="F2748">
        <v>4.5644600677645304</v>
      </c>
      <c r="G2748">
        <v>4.6281296811809298</v>
      </c>
      <c r="H2748">
        <v>3.8900437060628099</v>
      </c>
      <c r="I2748">
        <v>3.7848446501428201</v>
      </c>
      <c r="J2748">
        <v>5.2774779789829704</v>
      </c>
      <c r="K2748">
        <v>3.99457577781329</v>
      </c>
      <c r="L2748">
        <v>3.9560512465587201</v>
      </c>
      <c r="M2748">
        <v>4.1590575299716699</v>
      </c>
      <c r="N2748">
        <v>3.9019995236038798</v>
      </c>
      <c r="O2748">
        <v>4.1926070449996002</v>
      </c>
      <c r="P2748">
        <v>3.7927642367557501</v>
      </c>
      <c r="Q2748">
        <v>5.09416193408443</v>
      </c>
    </row>
    <row r="2749" spans="1:17">
      <c r="A2749" t="s">
        <v>5887</v>
      </c>
      <c r="B2749" s="16" t="e">
        <v>#N/A</v>
      </c>
      <c r="C2749">
        <v>4.4246742892055497</v>
      </c>
      <c r="D2749">
        <v>4.5009317243298002</v>
      </c>
      <c r="E2749">
        <v>6.1846340324636904</v>
      </c>
      <c r="F2749">
        <v>5.51621391430335</v>
      </c>
      <c r="G2749">
        <v>5.7479431304763704</v>
      </c>
      <c r="H2749">
        <v>4.9634301213382797</v>
      </c>
      <c r="I2749">
        <v>5.9240666568416502</v>
      </c>
      <c r="J2749">
        <v>5.5420329423979799</v>
      </c>
      <c r="K2749">
        <v>5.5068916728603101</v>
      </c>
      <c r="L2749">
        <v>5.1913586396996196</v>
      </c>
      <c r="M2749">
        <v>5.1647442944921202</v>
      </c>
      <c r="N2749">
        <v>4.3841781814921204</v>
      </c>
      <c r="O2749">
        <v>5.4473703770443702</v>
      </c>
      <c r="P2749">
        <v>5.3440870543648904</v>
      </c>
      <c r="Q2749">
        <v>5.09416193408443</v>
      </c>
    </row>
    <row r="2750" spans="1:17">
      <c r="A2750" t="s">
        <v>5888</v>
      </c>
      <c r="B2750" s="16" t="e">
        <v>#N/A</v>
      </c>
      <c r="C2750">
        <v>3.3064422771203601</v>
      </c>
      <c r="D2750">
        <v>3.6330127529723502</v>
      </c>
      <c r="E2750">
        <v>3.4028894668404299</v>
      </c>
      <c r="F2750">
        <v>3.6131889974304401</v>
      </c>
      <c r="G2750">
        <v>3.5425260543824399</v>
      </c>
      <c r="H2750">
        <v>3.30825032505737</v>
      </c>
      <c r="I2750">
        <v>3.5089935751222501</v>
      </c>
      <c r="J2750">
        <v>4.1999986398891203</v>
      </c>
      <c r="K2750">
        <v>3.6013796825057902</v>
      </c>
      <c r="L2750">
        <v>3.29479214013883</v>
      </c>
      <c r="M2750">
        <v>3.7404257728686199</v>
      </c>
      <c r="N2750">
        <v>3.31389066967124</v>
      </c>
      <c r="O2750">
        <v>3.42420286852819</v>
      </c>
      <c r="P2750">
        <v>3.3893867502571098</v>
      </c>
      <c r="Q2750">
        <v>2.8218677180984102</v>
      </c>
    </row>
    <row r="2751" spans="1:17">
      <c r="A2751" t="s">
        <v>5889</v>
      </c>
      <c r="B2751" s="16" t="e">
        <v>#N/A</v>
      </c>
      <c r="C2751">
        <v>3.5040133865677898</v>
      </c>
      <c r="D2751">
        <v>3.6330127529723502</v>
      </c>
      <c r="E2751">
        <v>2.8218677180984102</v>
      </c>
      <c r="F2751">
        <v>4.0118215330109104</v>
      </c>
      <c r="G2751">
        <v>3.9446609719593901</v>
      </c>
      <c r="H2751">
        <v>3.7814594184883799</v>
      </c>
      <c r="I2751">
        <v>4.0793606969786396</v>
      </c>
      <c r="J2751">
        <v>3.4276433730071201</v>
      </c>
      <c r="K2751">
        <v>3.27554212654834</v>
      </c>
      <c r="L2751">
        <v>3.29479214013883</v>
      </c>
      <c r="M2751">
        <v>4.3652147767139304</v>
      </c>
      <c r="N2751">
        <v>3.79229116939824</v>
      </c>
      <c r="O2751">
        <v>4.0021176285150997</v>
      </c>
      <c r="P2751">
        <v>3.6194497939779602</v>
      </c>
      <c r="Q2751">
        <v>5.09416193408443</v>
      </c>
    </row>
    <row r="2752" spans="1:17">
      <c r="A2752" t="s">
        <v>5890</v>
      </c>
      <c r="B2752" s="16" t="e">
        <v>#N/A</v>
      </c>
      <c r="C2752">
        <v>10.880702033605001</v>
      </c>
      <c r="D2752">
        <v>10.553981509925499</v>
      </c>
      <c r="E2752">
        <v>12.298339378696699</v>
      </c>
      <c r="F2752">
        <v>11.7073626364738</v>
      </c>
      <c r="G2752">
        <v>11.6998912847616</v>
      </c>
      <c r="H2752">
        <v>8.9326631521063007</v>
      </c>
      <c r="I2752">
        <v>9.6531617530605107</v>
      </c>
      <c r="J2752">
        <v>9.77931986356114</v>
      </c>
      <c r="K2752">
        <v>10.5644588346094</v>
      </c>
      <c r="L2752">
        <v>11.345555398202199</v>
      </c>
      <c r="M2752">
        <v>11.274054096383599</v>
      </c>
      <c r="N2752">
        <v>11.882920806725799</v>
      </c>
      <c r="O2752">
        <v>11.3110754330388</v>
      </c>
      <c r="P2752">
        <v>8.3412817087973004</v>
      </c>
      <c r="Q2752">
        <v>13.971180924496201</v>
      </c>
    </row>
    <row r="2753" spans="1:17">
      <c r="A2753" t="s">
        <v>5891</v>
      </c>
      <c r="B2753" s="16" t="e">
        <v>#N/A</v>
      </c>
      <c r="C2753">
        <v>4.2964146619915802</v>
      </c>
      <c r="D2753">
        <v>4.1197647330598102</v>
      </c>
      <c r="E2753">
        <v>3.6381873987360902</v>
      </c>
      <c r="F2753">
        <v>3.7319397910766599</v>
      </c>
      <c r="G2753">
        <v>4.2225520177193703</v>
      </c>
      <c r="H2753">
        <v>4.43015569855271</v>
      </c>
      <c r="I2753">
        <v>3.9910282299290798</v>
      </c>
      <c r="J2753">
        <v>3.7696016503418699</v>
      </c>
      <c r="K2753">
        <v>3.4608708703561399</v>
      </c>
      <c r="L2753">
        <v>3.8614614459532302</v>
      </c>
      <c r="M2753">
        <v>4.21436379980989</v>
      </c>
      <c r="N2753">
        <v>3.9019995236038798</v>
      </c>
      <c r="O2753">
        <v>4.4030955001336496</v>
      </c>
      <c r="P2753">
        <v>4.3630835021106398</v>
      </c>
      <c r="Q2753">
        <v>2.8218677180984102</v>
      </c>
    </row>
    <row r="2754" spans="1:17">
      <c r="A2754" t="s">
        <v>5892</v>
      </c>
      <c r="B2754" s="16" t="e">
        <v>#N/A</v>
      </c>
      <c r="C2754">
        <v>4.5401401503132401</v>
      </c>
      <c r="D2754">
        <v>3.9548310731697001</v>
      </c>
      <c r="E2754">
        <v>3.9618875914207199</v>
      </c>
      <c r="F2754">
        <v>4.0892058755412499</v>
      </c>
      <c r="G2754">
        <v>3.8309652426265099</v>
      </c>
      <c r="H2754">
        <v>3.7814594184883799</v>
      </c>
      <c r="I2754">
        <v>4.16059535596606</v>
      </c>
      <c r="J2754">
        <v>4.0764652066995799</v>
      </c>
      <c r="K2754">
        <v>4.1419680287536398</v>
      </c>
      <c r="L2754">
        <v>3.8614614459532302</v>
      </c>
      <c r="M2754">
        <v>3.7404257728686199</v>
      </c>
      <c r="N2754">
        <v>3.79229116939824</v>
      </c>
      <c r="O2754">
        <v>4.2491040476565001</v>
      </c>
      <c r="P2754">
        <v>5.0248478020067502</v>
      </c>
      <c r="Q2754">
        <v>2.8218677180984102</v>
      </c>
    </row>
    <row r="2755" spans="1:17">
      <c r="A2755" t="s">
        <v>5893</v>
      </c>
      <c r="B2755" s="16" t="e">
        <v>#N/A</v>
      </c>
      <c r="C2755">
        <v>3.3064422771203601</v>
      </c>
      <c r="D2755">
        <v>2.8218677180984102</v>
      </c>
      <c r="E2755">
        <v>3.4028894668404299</v>
      </c>
      <c r="F2755">
        <v>2.8218677180984102</v>
      </c>
      <c r="G2755">
        <v>3.33407035458014</v>
      </c>
      <c r="H2755">
        <v>3.7814594184883799</v>
      </c>
      <c r="I2755">
        <v>3.3100125595866299</v>
      </c>
      <c r="J2755">
        <v>3.5611359966351301</v>
      </c>
      <c r="K2755">
        <v>2.8218677180984102</v>
      </c>
      <c r="L2755">
        <v>3.29479214013883</v>
      </c>
      <c r="M2755">
        <v>3.4086250003018401</v>
      </c>
      <c r="N2755">
        <v>3.5144020463037902</v>
      </c>
      <c r="O2755">
        <v>2.8218677180984102</v>
      </c>
      <c r="P2755">
        <v>3.3893867502571098</v>
      </c>
      <c r="Q2755">
        <v>2.8218677180984102</v>
      </c>
    </row>
    <row r="2756" spans="1:17">
      <c r="A2756" t="s">
        <v>5894</v>
      </c>
      <c r="B2756" s="16" t="e">
        <v>#N/A</v>
      </c>
      <c r="C2756">
        <v>6.0735929489798099</v>
      </c>
      <c r="D2756">
        <v>6.4171272036765803</v>
      </c>
      <c r="E2756">
        <v>6.3595865741919599</v>
      </c>
      <c r="F2756">
        <v>5.51621391430335</v>
      </c>
      <c r="G2756">
        <v>6.0559046863048698</v>
      </c>
      <c r="H2756">
        <v>5.5593717733825097</v>
      </c>
      <c r="I2756">
        <v>5.9240666568416502</v>
      </c>
      <c r="J2756">
        <v>5.6756860853158804</v>
      </c>
      <c r="K2756">
        <v>6.1108697077640501</v>
      </c>
      <c r="L2756">
        <v>5.4740674480207696</v>
      </c>
      <c r="M2756">
        <v>5.6755071082188104</v>
      </c>
      <c r="N2756">
        <v>5.6343956717740804</v>
      </c>
      <c r="O2756">
        <v>5.5096284263065902</v>
      </c>
      <c r="P2756">
        <v>6.1282934919178196</v>
      </c>
      <c r="Q2756">
        <v>2.8218677180984102</v>
      </c>
    </row>
    <row r="2757" spans="1:17">
      <c r="A2757" t="s">
        <v>5895</v>
      </c>
      <c r="B2757" s="16" t="e">
        <v>#N/A</v>
      </c>
      <c r="C2757">
        <v>3.7779852140208301</v>
      </c>
      <c r="D2757">
        <v>3.6330127529723502</v>
      </c>
      <c r="E2757">
        <v>2.8218677180984102</v>
      </c>
      <c r="F2757">
        <v>3.4706286095040801</v>
      </c>
      <c r="G2757">
        <v>3.33407035458014</v>
      </c>
      <c r="H2757">
        <v>2.8218677180984102</v>
      </c>
      <c r="I2757">
        <v>3.6595800418069002</v>
      </c>
      <c r="J2757">
        <v>3.2517770676889399</v>
      </c>
      <c r="K2757">
        <v>2.8218677180984102</v>
      </c>
      <c r="L2757">
        <v>3.4877558895723499</v>
      </c>
      <c r="M2757">
        <v>3.4086250003018401</v>
      </c>
      <c r="N2757">
        <v>2.8218677180984102</v>
      </c>
      <c r="O2757">
        <v>3.5569664057961599</v>
      </c>
      <c r="P2757">
        <v>3.7927642367557501</v>
      </c>
      <c r="Q2757">
        <v>5.09416193408443</v>
      </c>
    </row>
    <row r="2758" spans="1:17">
      <c r="A2758" t="s">
        <v>5896</v>
      </c>
      <c r="B2758" s="16" t="e">
        <v>#N/A</v>
      </c>
      <c r="C2758">
        <v>2.8218677180984102</v>
      </c>
      <c r="D2758">
        <v>3.2942621936663499</v>
      </c>
      <c r="E2758">
        <v>3.4028894668404299</v>
      </c>
      <c r="F2758">
        <v>3.2825265482838799</v>
      </c>
      <c r="G2758">
        <v>2.8218677180984102</v>
      </c>
      <c r="H2758">
        <v>3.30825032505737</v>
      </c>
      <c r="I2758">
        <v>3.5089935751222501</v>
      </c>
      <c r="J2758">
        <v>2.8218677180984102</v>
      </c>
      <c r="K2758">
        <v>3.27554212654834</v>
      </c>
      <c r="L2758">
        <v>2.8218677180984102</v>
      </c>
      <c r="M2758">
        <v>2.8218677180984102</v>
      </c>
      <c r="N2758">
        <v>3.6661147186140499</v>
      </c>
      <c r="O2758">
        <v>2.8218677180984102</v>
      </c>
      <c r="P2758">
        <v>2.8218677180984102</v>
      </c>
      <c r="Q2758">
        <v>2.8218677180984102</v>
      </c>
    </row>
    <row r="2759" spans="1:17">
      <c r="A2759" t="s">
        <v>5897</v>
      </c>
      <c r="B2759" s="16" t="e">
        <v>#N/A</v>
      </c>
      <c r="C2759">
        <v>7.9463175135047797</v>
      </c>
      <c r="D2759">
        <v>7.8904552081381496</v>
      </c>
      <c r="E2759">
        <v>7.9786549044894901</v>
      </c>
      <c r="F2759">
        <v>8.0761599077559403</v>
      </c>
      <c r="G2759">
        <v>7.8289416707684198</v>
      </c>
      <c r="H2759">
        <v>8.4903208817838909</v>
      </c>
      <c r="I2759">
        <v>8.2484050487840399</v>
      </c>
      <c r="J2759">
        <v>8.5827447186990895</v>
      </c>
      <c r="K2759">
        <v>7.8739971787165404</v>
      </c>
      <c r="L2759">
        <v>7.7822666868784101</v>
      </c>
      <c r="M2759">
        <v>7.8512943249587801</v>
      </c>
      <c r="N2759">
        <v>7.5881178842392698</v>
      </c>
      <c r="O2759">
        <v>7.8858442165966398</v>
      </c>
      <c r="P2759">
        <v>8.6267418099926907</v>
      </c>
      <c r="Q2759">
        <v>5.09416193408443</v>
      </c>
    </row>
    <row r="2760" spans="1:17">
      <c r="A2760" t="s">
        <v>5898</v>
      </c>
      <c r="B2760" s="16" t="e">
        <v>#N/A</v>
      </c>
      <c r="C2760">
        <v>3.98283533271713</v>
      </c>
      <c r="D2760">
        <v>4.32650596693877</v>
      </c>
      <c r="E2760">
        <v>4.6393553598667303</v>
      </c>
      <c r="F2760">
        <v>4.0892058755412499</v>
      </c>
      <c r="G2760">
        <v>4.88571169002517</v>
      </c>
      <c r="H2760">
        <v>3.50653555504317</v>
      </c>
      <c r="I2760">
        <v>4.2360017113942803</v>
      </c>
      <c r="J2760">
        <v>4.2567562628296498</v>
      </c>
      <c r="K2760">
        <v>4.7603034491719001</v>
      </c>
      <c r="L2760">
        <v>4.6061367415952201</v>
      </c>
      <c r="M2760">
        <v>3.5380814202985702</v>
      </c>
      <c r="N2760">
        <v>3.6661147186140499</v>
      </c>
      <c r="O2760">
        <v>4.4953341022564199</v>
      </c>
      <c r="P2760">
        <v>4.4479700090536403</v>
      </c>
      <c r="Q2760">
        <v>2.8218677180984102</v>
      </c>
    </row>
    <row r="2761" spans="1:17">
      <c r="A2761" t="s">
        <v>5899</v>
      </c>
      <c r="B2761" s="16" t="e">
        <v>#N/A</v>
      </c>
      <c r="C2761">
        <v>3.7779852140208301</v>
      </c>
      <c r="D2761">
        <v>3.2942621936663499</v>
      </c>
      <c r="E2761">
        <v>3.6381873987360902</v>
      </c>
      <c r="F2761">
        <v>3.7319397910766599</v>
      </c>
      <c r="G2761">
        <v>3.8309652426265099</v>
      </c>
      <c r="H2761">
        <v>3.30825032505737</v>
      </c>
      <c r="I2761">
        <v>3.3100125595866299</v>
      </c>
      <c r="J2761">
        <v>3.6724961835054399</v>
      </c>
      <c r="K2761">
        <v>4.0709644767565303</v>
      </c>
      <c r="L2761">
        <v>3.8614614459532302</v>
      </c>
      <c r="M2761">
        <v>3.7404257728686199</v>
      </c>
      <c r="N2761">
        <v>2.8218677180984102</v>
      </c>
      <c r="O2761">
        <v>3.5569664057961599</v>
      </c>
      <c r="P2761">
        <v>3.7927642367557501</v>
      </c>
      <c r="Q2761">
        <v>2.8218677180984102</v>
      </c>
    </row>
    <row r="2762" spans="1:17">
      <c r="A2762" t="s">
        <v>5900</v>
      </c>
      <c r="B2762" s="16" t="e">
        <v>#N/A</v>
      </c>
      <c r="C2762">
        <v>4.5401401503132401</v>
      </c>
      <c r="D2762">
        <v>4.4456530885114001</v>
      </c>
      <c r="E2762">
        <v>4.6393553598667303</v>
      </c>
      <c r="F2762">
        <v>4.9030240476511198</v>
      </c>
      <c r="G2762">
        <v>4.2225520177193703</v>
      </c>
      <c r="H2762">
        <v>4.5459386428609303</v>
      </c>
      <c r="I2762">
        <v>5.2218518540004704</v>
      </c>
      <c r="J2762">
        <v>4.0764652066995799</v>
      </c>
      <c r="K2762">
        <v>5.1997021944381299</v>
      </c>
      <c r="L2762">
        <v>5.4482976778856296</v>
      </c>
      <c r="M2762">
        <v>5.1397006687878797</v>
      </c>
      <c r="N2762">
        <v>5.1350388086703704</v>
      </c>
      <c r="O2762">
        <v>5.35969092477659</v>
      </c>
      <c r="P2762">
        <v>3.7927642367557501</v>
      </c>
      <c r="Q2762">
        <v>5.09416193408443</v>
      </c>
    </row>
    <row r="2763" spans="1:17">
      <c r="A2763" t="s">
        <v>5901</v>
      </c>
      <c r="B2763" s="16" t="e">
        <v>#N/A</v>
      </c>
      <c r="C2763">
        <v>3.8862082974622001</v>
      </c>
      <c r="D2763">
        <v>4.1197647330598102</v>
      </c>
      <c r="E2763">
        <v>3.4028894668404299</v>
      </c>
      <c r="F2763">
        <v>3.2825265482838799</v>
      </c>
      <c r="G2763">
        <v>3.70007344211845</v>
      </c>
      <c r="H2763">
        <v>3.50653555504317</v>
      </c>
      <c r="I2763">
        <v>3.8937805799913501</v>
      </c>
      <c r="J2763">
        <v>3.5611359966351301</v>
      </c>
      <c r="K2763">
        <v>3.7184612093777498</v>
      </c>
      <c r="L2763">
        <v>4.3280695513255196</v>
      </c>
      <c r="M2763">
        <v>3.7404257728686199</v>
      </c>
      <c r="N2763">
        <v>3.5144020463037902</v>
      </c>
      <c r="O2763">
        <v>3.42420286852819</v>
      </c>
      <c r="P2763">
        <v>3.3893867502571098</v>
      </c>
      <c r="Q2763">
        <v>2.8218677180984102</v>
      </c>
    </row>
    <row r="2764" spans="1:17">
      <c r="A2764" t="s">
        <v>5902</v>
      </c>
      <c r="B2764" s="16" t="e">
        <v>#N/A</v>
      </c>
      <c r="C2764">
        <v>3.5040133865677898</v>
      </c>
      <c r="D2764">
        <v>3.2942621936663499</v>
      </c>
      <c r="E2764">
        <v>3.4028894668404299</v>
      </c>
      <c r="F2764">
        <v>2.8218677180984102</v>
      </c>
      <c r="G2764">
        <v>3.5425260543824399</v>
      </c>
      <c r="H2764">
        <v>3.65660975244205</v>
      </c>
      <c r="I2764">
        <v>3.7848446501428201</v>
      </c>
      <c r="J2764">
        <v>3.2517770676889399</v>
      </c>
      <c r="K2764">
        <v>3.6013796825057902</v>
      </c>
      <c r="L2764">
        <v>3.29479214013883</v>
      </c>
      <c r="M2764">
        <v>3.23818724324593</v>
      </c>
      <c r="N2764">
        <v>3.31389066967124</v>
      </c>
      <c r="O2764">
        <v>3.42420286852819</v>
      </c>
      <c r="P2764">
        <v>3.6194497939779602</v>
      </c>
      <c r="Q2764">
        <v>2.8218677180984102</v>
      </c>
    </row>
    <row r="2765" spans="1:17">
      <c r="A2765" t="s">
        <v>5903</v>
      </c>
      <c r="B2765" s="16" t="e">
        <v>#N/A</v>
      </c>
      <c r="C2765">
        <v>7.4702162237328196</v>
      </c>
      <c r="D2765">
        <v>7.0645510750897804</v>
      </c>
      <c r="E2765">
        <v>7.4060911410733103</v>
      </c>
      <c r="F2765">
        <v>7.6121172640846497</v>
      </c>
      <c r="G2765">
        <v>8.4397887724796608</v>
      </c>
      <c r="H2765">
        <v>5.6335213647889502</v>
      </c>
      <c r="I2765">
        <v>6.4852281731725103</v>
      </c>
      <c r="J2765">
        <v>6.09679702477088</v>
      </c>
      <c r="K2765">
        <v>7.5761573404847704</v>
      </c>
      <c r="L2765">
        <v>7.1711470390333902</v>
      </c>
      <c r="M2765">
        <v>8.0024973903144492</v>
      </c>
      <c r="N2765">
        <v>8.6799247049905492</v>
      </c>
      <c r="O2765">
        <v>7.8858442165966398</v>
      </c>
      <c r="P2765">
        <v>5.3440870543648904</v>
      </c>
      <c r="Q2765">
        <v>9.9995340544913205</v>
      </c>
    </row>
    <row r="2766" spans="1:17">
      <c r="A2766" t="s">
        <v>5904</v>
      </c>
      <c r="B2766" s="16" t="e">
        <v>#N/A</v>
      </c>
      <c r="C2766">
        <v>5.8470053502229398</v>
      </c>
      <c r="D2766">
        <v>5.5461893110012896</v>
      </c>
      <c r="E2766">
        <v>6.9830103020752698</v>
      </c>
      <c r="F2766">
        <v>7.0473688157521996</v>
      </c>
      <c r="G2766">
        <v>7.7343810404293203</v>
      </c>
      <c r="H2766">
        <v>7.2910486313910097</v>
      </c>
      <c r="I2766">
        <v>6.1083114335419397</v>
      </c>
      <c r="J2766">
        <v>7.5137604632619501</v>
      </c>
      <c r="K2766">
        <v>5.6169826633030304</v>
      </c>
      <c r="L2766">
        <v>6.3396327776280996</v>
      </c>
      <c r="M2766">
        <v>7.5741318338561996</v>
      </c>
      <c r="N2766">
        <v>7.3066770438682598</v>
      </c>
      <c r="O2766">
        <v>7.8934585545863003</v>
      </c>
      <c r="P2766">
        <v>6.1959331872939396</v>
      </c>
      <c r="Q2766">
        <v>7.8374797051227896</v>
      </c>
    </row>
    <row r="2767" spans="1:17">
      <c r="A2767" t="s">
        <v>5905</v>
      </c>
      <c r="B2767" s="16" t="e">
        <v>#N/A</v>
      </c>
      <c r="C2767">
        <v>2.8218677180984102</v>
      </c>
      <c r="D2767">
        <v>3.4870161193063098</v>
      </c>
      <c r="E2767">
        <v>3.4028894668404299</v>
      </c>
      <c r="F2767">
        <v>2.8218677180984102</v>
      </c>
      <c r="G2767">
        <v>3.33407035458014</v>
      </c>
      <c r="H2767">
        <v>3.30825032505737</v>
      </c>
      <c r="I2767">
        <v>2.8218677180984102</v>
      </c>
      <c r="J2767">
        <v>2.8218677180984102</v>
      </c>
      <c r="K2767">
        <v>3.7184612093777498</v>
      </c>
      <c r="L2767">
        <v>3.6339073669181099</v>
      </c>
      <c r="M2767">
        <v>3.4086250003018401</v>
      </c>
      <c r="N2767">
        <v>3.31389066967124</v>
      </c>
      <c r="O2767">
        <v>3.24931794675887</v>
      </c>
      <c r="P2767">
        <v>2.8218677180984102</v>
      </c>
      <c r="Q2767">
        <v>2.8218677180984102</v>
      </c>
    </row>
    <row r="2768" spans="1:17">
      <c r="A2768" t="s">
        <v>5906</v>
      </c>
      <c r="B2768" s="16" t="e">
        <v>#N/A</v>
      </c>
      <c r="C2768">
        <v>10.744460624199901</v>
      </c>
      <c r="D2768">
        <v>10.832783692267199</v>
      </c>
      <c r="E2768">
        <v>10.6767109069563</v>
      </c>
      <c r="F2768">
        <v>11.0421683755174</v>
      </c>
      <c r="G2768">
        <v>10.5877004080786</v>
      </c>
      <c r="H2768">
        <v>10.312455132937901</v>
      </c>
      <c r="I2768">
        <v>10.1736500126931</v>
      </c>
      <c r="J2768">
        <v>10.7551177477258</v>
      </c>
      <c r="K2768">
        <v>10.450601738412701</v>
      </c>
      <c r="L2768">
        <v>10.0526766596189</v>
      </c>
      <c r="M2768">
        <v>10.050619462589999</v>
      </c>
      <c r="N2768">
        <v>9.5197168664579692</v>
      </c>
      <c r="O2768">
        <v>9.9794433358665806</v>
      </c>
      <c r="P2768">
        <v>10.4019199365211</v>
      </c>
      <c r="Q2768">
        <v>10.371129057699999</v>
      </c>
    </row>
    <row r="2769" spans="1:17">
      <c r="A2769" t="s">
        <v>5907</v>
      </c>
      <c r="B2769" s="16" t="e">
        <v>#N/A</v>
      </c>
      <c r="C2769">
        <v>3.5040133865677898</v>
      </c>
      <c r="D2769">
        <v>3.2942621936663499</v>
      </c>
      <c r="E2769">
        <v>2.8218677180984102</v>
      </c>
      <c r="F2769">
        <v>3.7319397910766599</v>
      </c>
      <c r="G2769">
        <v>4.0460446887748596</v>
      </c>
      <c r="H2769">
        <v>3.50653555504317</v>
      </c>
      <c r="I2769">
        <v>3.3100125595866299</v>
      </c>
      <c r="J2769">
        <v>3.6724961835054399</v>
      </c>
      <c r="K2769">
        <v>3.7184612093777498</v>
      </c>
      <c r="L2769">
        <v>3.6339073669181099</v>
      </c>
      <c r="M2769">
        <v>3.5380814202985702</v>
      </c>
      <c r="N2769">
        <v>3.6661147186140499</v>
      </c>
      <c r="O2769">
        <v>3.42420286852819</v>
      </c>
      <c r="P2769">
        <v>2.8218677180984102</v>
      </c>
      <c r="Q2769">
        <v>2.8218677180984102</v>
      </c>
    </row>
    <row r="2770" spans="1:17">
      <c r="A2770" t="s">
        <v>5908</v>
      </c>
      <c r="B2770" s="16" t="e">
        <v>#N/A</v>
      </c>
      <c r="C2770">
        <v>4.2964146619915802</v>
      </c>
      <c r="D2770">
        <v>4.0407231514856203</v>
      </c>
      <c r="E2770">
        <v>4.9023702390828996</v>
      </c>
      <c r="F2770">
        <v>4.4629136307985604</v>
      </c>
      <c r="G2770">
        <v>4.37414671474383</v>
      </c>
      <c r="H2770">
        <v>2.8218677180984102</v>
      </c>
      <c r="I2770">
        <v>3.5089935751222501</v>
      </c>
      <c r="J2770">
        <v>3.7696016503418699</v>
      </c>
      <c r="K2770">
        <v>3.8204461843508501</v>
      </c>
      <c r="L2770">
        <v>4.5555022990765597</v>
      </c>
      <c r="M2770">
        <v>3.4086250003018401</v>
      </c>
      <c r="N2770">
        <v>3.9019995236038798</v>
      </c>
      <c r="O2770">
        <v>2.8218677180984102</v>
      </c>
      <c r="P2770">
        <v>3.3893867502571098</v>
      </c>
      <c r="Q2770">
        <v>5.09416193408443</v>
      </c>
    </row>
    <row r="2771" spans="1:17">
      <c r="A2771" t="s">
        <v>5909</v>
      </c>
      <c r="B2771" s="16" t="e">
        <v>#N/A</v>
      </c>
      <c r="C2771">
        <v>4.5401401503132401</v>
      </c>
      <c r="D2771">
        <v>4.7881665373273803</v>
      </c>
      <c r="E2771">
        <v>5.30798454985728</v>
      </c>
      <c r="F2771">
        <v>5.3141782898249303</v>
      </c>
      <c r="G2771">
        <v>5.1769839720448498</v>
      </c>
      <c r="H2771">
        <v>4.43015569855271</v>
      </c>
      <c r="I2771">
        <v>5.7119264710440998</v>
      </c>
      <c r="J2771">
        <v>5.0383114724192302</v>
      </c>
      <c r="K2771">
        <v>4.9815688211180698</v>
      </c>
      <c r="L2771">
        <v>5.2224425229396996</v>
      </c>
      <c r="M2771">
        <v>5.4337223318735699</v>
      </c>
      <c r="N2771">
        <v>5.0620011073979203</v>
      </c>
      <c r="O2771">
        <v>5.2659635633928499</v>
      </c>
      <c r="P2771">
        <v>4.0606668341819496</v>
      </c>
      <c r="Q2771">
        <v>5.09416193408443</v>
      </c>
    </row>
    <row r="2772" spans="1:17">
      <c r="A2772" t="s">
        <v>5910</v>
      </c>
      <c r="B2772" s="16" t="e">
        <v>#N/A</v>
      </c>
      <c r="C2772">
        <v>6.6982945460832397</v>
      </c>
      <c r="D2772">
        <v>6.9074442113721899</v>
      </c>
      <c r="E2772">
        <v>6.1372997866052899</v>
      </c>
      <c r="F2772">
        <v>5.9029685313311697</v>
      </c>
      <c r="G2772">
        <v>5.2138164621762604</v>
      </c>
      <c r="H2772">
        <v>6.6027569335949101</v>
      </c>
      <c r="I2772">
        <v>6.9260863447237799</v>
      </c>
      <c r="J2772">
        <v>6.3435298007965804</v>
      </c>
      <c r="K2772">
        <v>6.6489972230150904</v>
      </c>
      <c r="L2772">
        <v>6.8149731723956597</v>
      </c>
      <c r="M2772">
        <v>6.9334971650753596</v>
      </c>
      <c r="N2772">
        <v>5.8610534549687996</v>
      </c>
      <c r="O2772">
        <v>6.4997914439306701</v>
      </c>
      <c r="P2772">
        <v>6.7828384161901099</v>
      </c>
      <c r="Q2772">
        <v>5.81282804418474</v>
      </c>
    </row>
    <row r="2773" spans="1:17">
      <c r="A2773" t="s">
        <v>5911</v>
      </c>
      <c r="B2773" s="16" t="e">
        <v>#N/A</v>
      </c>
      <c r="C2773">
        <v>2.8218677180984102</v>
      </c>
      <c r="D2773">
        <v>3.2942621936663499</v>
      </c>
      <c r="E2773">
        <v>2.8218677180984102</v>
      </c>
      <c r="F2773">
        <v>3.2825265482838799</v>
      </c>
      <c r="G2773">
        <v>2.8218677180984102</v>
      </c>
      <c r="H2773">
        <v>2.8218677180984102</v>
      </c>
      <c r="I2773">
        <v>3.5089935751222501</v>
      </c>
      <c r="J2773">
        <v>3.4276433730071201</v>
      </c>
      <c r="K2773">
        <v>3.6013796825057902</v>
      </c>
      <c r="L2773">
        <v>3.4877558895723499</v>
      </c>
      <c r="M2773">
        <v>3.23818724324593</v>
      </c>
      <c r="N2773">
        <v>3.31389066967124</v>
      </c>
      <c r="O2773">
        <v>2.8218677180984102</v>
      </c>
      <c r="P2773">
        <v>2.8218677180984102</v>
      </c>
      <c r="Q2773">
        <v>2.8218677180984102</v>
      </c>
    </row>
    <row r="2774" spans="1:17">
      <c r="A2774" t="s">
        <v>5912</v>
      </c>
      <c r="B2774" s="16" t="e">
        <v>#N/A</v>
      </c>
      <c r="C2774">
        <v>4.9565989702087299</v>
      </c>
      <c r="D2774">
        <v>4.6996493033489397</v>
      </c>
      <c r="E2774">
        <v>4.3035359899866696</v>
      </c>
      <c r="F2774">
        <v>4.2917886290068799</v>
      </c>
      <c r="G2774">
        <v>4.7889010218833103</v>
      </c>
      <c r="H2774">
        <v>4.7010860560449901</v>
      </c>
      <c r="I2774">
        <v>5.7790171390800298</v>
      </c>
      <c r="J2774">
        <v>5.3015977798976204</v>
      </c>
      <c r="K2774">
        <v>5.2559835824799102</v>
      </c>
      <c r="L2774">
        <v>4.8321653561327897</v>
      </c>
      <c r="M2774">
        <v>4.6554405993468704</v>
      </c>
      <c r="N2774">
        <v>4.1706164353931596</v>
      </c>
      <c r="O2774">
        <v>4.4953341022564199</v>
      </c>
      <c r="P2774">
        <v>6.05725356091083</v>
      </c>
      <c r="Q2774">
        <v>2.8218677180984102</v>
      </c>
    </row>
    <row r="2775" spans="1:17">
      <c r="A2775" t="s">
        <v>5913</v>
      </c>
      <c r="B2775" s="16" t="e">
        <v>#N/A</v>
      </c>
      <c r="C2775">
        <v>4.8751772763815904</v>
      </c>
      <c r="D2775">
        <v>4.9857818498749902</v>
      </c>
      <c r="E2775">
        <v>4.0887687455453801</v>
      </c>
      <c r="F2775">
        <v>4.6581111746450903</v>
      </c>
      <c r="G2775">
        <v>4.37414671474383</v>
      </c>
      <c r="H2775">
        <v>4.4894640760069198</v>
      </c>
      <c r="I2775">
        <v>4.7071247246580201</v>
      </c>
      <c r="J2775">
        <v>4.5477957058863296</v>
      </c>
      <c r="K2775">
        <v>4.9472302900396103</v>
      </c>
      <c r="L2775">
        <v>4.3280695513255196</v>
      </c>
      <c r="M2775">
        <v>4.5794486673888004</v>
      </c>
      <c r="N2775">
        <v>5.02390968106456</v>
      </c>
      <c r="O2775">
        <v>4.5809011873356402</v>
      </c>
      <c r="P2775">
        <v>5.1241087123202096</v>
      </c>
      <c r="Q2775">
        <v>2.8218677180984102</v>
      </c>
    </row>
    <row r="2776" spans="1:17">
      <c r="A2776" t="s">
        <v>5914</v>
      </c>
      <c r="B2776" s="16" t="e">
        <v>#N/A</v>
      </c>
      <c r="C2776">
        <v>4.9165290931058498</v>
      </c>
      <c r="D2776">
        <v>4.8708919623886802</v>
      </c>
      <c r="E2776">
        <v>5.4725199049354796</v>
      </c>
      <c r="F2776">
        <v>5.3934871370174804</v>
      </c>
      <c r="G2776">
        <v>5.2138164621762604</v>
      </c>
      <c r="H2776">
        <v>4.1560374762891303</v>
      </c>
      <c r="I2776">
        <v>5.1197440703333399</v>
      </c>
      <c r="J2776">
        <v>5.0383114724192302</v>
      </c>
      <c r="K2776">
        <v>5.1997021944381299</v>
      </c>
      <c r="L2776">
        <v>5.0240271819925297</v>
      </c>
      <c r="M2776">
        <v>4.7613190738105597</v>
      </c>
      <c r="N2776">
        <v>5.5585000893321901</v>
      </c>
      <c r="O2776">
        <v>5.0843574666703004</v>
      </c>
      <c r="P2776">
        <v>4.2713440848041202</v>
      </c>
      <c r="Q2776">
        <v>2.8218677180984102</v>
      </c>
    </row>
    <row r="2777" spans="1:17">
      <c r="A2777" t="s">
        <v>5915</v>
      </c>
      <c r="B2777" s="16" t="e">
        <v>#N/A</v>
      </c>
      <c r="C2777">
        <v>4.6948835100102002</v>
      </c>
      <c r="D2777">
        <v>4.7446882369672698</v>
      </c>
      <c r="E2777">
        <v>3.8152982058547602</v>
      </c>
      <c r="F2777">
        <v>4.1611154638698196</v>
      </c>
      <c r="G2777">
        <v>3.9446609719593901</v>
      </c>
      <c r="H2777">
        <v>4.4894640760069198</v>
      </c>
      <c r="I2777">
        <v>4.8009391025067796</v>
      </c>
      <c r="J2777">
        <v>4.3621897727349799</v>
      </c>
      <c r="K2777">
        <v>4.2710437260841099</v>
      </c>
      <c r="L2777">
        <v>4.2633743974944602</v>
      </c>
      <c r="M2777">
        <v>4.3171680614900998</v>
      </c>
      <c r="N2777">
        <v>4.1706164353931596</v>
      </c>
      <c r="O2777">
        <v>3.9295289699043701</v>
      </c>
      <c r="P2777">
        <v>4.2713440848041202</v>
      </c>
      <c r="Q2777">
        <v>2.8218677180984102</v>
      </c>
    </row>
    <row r="2778" spans="1:17">
      <c r="A2778" t="s">
        <v>5916</v>
      </c>
      <c r="B2778" s="16" t="e">
        <v>#N/A</v>
      </c>
      <c r="C2778">
        <v>6.3571282477373696</v>
      </c>
      <c r="D2778">
        <v>5.9060888777783198</v>
      </c>
      <c r="E2778">
        <v>5.7834864418304504</v>
      </c>
      <c r="F2778">
        <v>6.4669918415543304</v>
      </c>
      <c r="G2778">
        <v>6.5510027220463503</v>
      </c>
      <c r="H2778">
        <v>6.5024570733982996</v>
      </c>
      <c r="I2778">
        <v>5.9042422523301203</v>
      </c>
      <c r="J2778">
        <v>6.1497027593076004</v>
      </c>
      <c r="K2778">
        <v>6.0808079045226702</v>
      </c>
      <c r="L2778">
        <v>5.6645052727704401</v>
      </c>
      <c r="M2778">
        <v>6.6468296666851296</v>
      </c>
      <c r="N2778">
        <v>6.5949304227929604</v>
      </c>
      <c r="O2778">
        <v>6.7392804787759504</v>
      </c>
      <c r="P2778">
        <v>5.93026793058488</v>
      </c>
      <c r="Q2778">
        <v>2.8218677180984102</v>
      </c>
    </row>
    <row r="2779" spans="1:17">
      <c r="A2779" t="s">
        <v>5917</v>
      </c>
      <c r="B2779" s="16" t="e">
        <v>#N/A</v>
      </c>
      <c r="C2779">
        <v>8.8758825161607202</v>
      </c>
      <c r="D2779">
        <v>8.9539845788906796</v>
      </c>
      <c r="E2779">
        <v>8.4605175085600308</v>
      </c>
      <c r="F2779">
        <v>8.3832424271354498</v>
      </c>
      <c r="G2779">
        <v>8.7242431535982501</v>
      </c>
      <c r="H2779">
        <v>8.6934641952305203</v>
      </c>
      <c r="I2779">
        <v>8.8282282933294294</v>
      </c>
      <c r="J2779">
        <v>8.42701219817714</v>
      </c>
      <c r="K2779">
        <v>8.7992247979124496</v>
      </c>
      <c r="L2779">
        <v>8.8121037945468093</v>
      </c>
      <c r="M2779">
        <v>8.7289815104721296</v>
      </c>
      <c r="N2779">
        <v>8.36433849331498</v>
      </c>
      <c r="O2779">
        <v>8.9509020383104403</v>
      </c>
      <c r="P2779">
        <v>8.8160726654514399</v>
      </c>
      <c r="Q2779">
        <v>8.8614637697687808</v>
      </c>
    </row>
    <row r="2780" spans="1:17">
      <c r="A2780" t="s">
        <v>5918</v>
      </c>
      <c r="B2780" s="16" t="e">
        <v>#N/A</v>
      </c>
      <c r="C2780">
        <v>4.0706176854441196</v>
      </c>
      <c r="D2780">
        <v>4.3876263279161201</v>
      </c>
      <c r="E2780">
        <v>3.9618875914207199</v>
      </c>
      <c r="F2780">
        <v>4.0892058755412499</v>
      </c>
      <c r="G2780">
        <v>4.73757715912134</v>
      </c>
      <c r="H2780">
        <v>4.43015569855271</v>
      </c>
      <c r="I2780">
        <v>4.30650913402902</v>
      </c>
      <c r="J2780">
        <v>4.2567562628296498</v>
      </c>
      <c r="K2780">
        <v>3.99457577781329</v>
      </c>
      <c r="L2780">
        <v>3.7555759297476698</v>
      </c>
      <c r="M2780">
        <v>4.5794486673888004</v>
      </c>
      <c r="N2780">
        <v>4.3841781814921204</v>
      </c>
      <c r="O2780">
        <v>4.4953341022564199</v>
      </c>
      <c r="P2780">
        <v>4.5271021320563003</v>
      </c>
      <c r="Q2780">
        <v>5.09416193408443</v>
      </c>
    </row>
    <row r="2781" spans="1:17">
      <c r="A2781" t="s">
        <v>5919</v>
      </c>
      <c r="B2781" s="16" t="e">
        <v>#N/A</v>
      </c>
      <c r="C2781">
        <v>4.2263167103073602</v>
      </c>
      <c r="D2781">
        <v>3.7545556144430101</v>
      </c>
      <c r="E2781">
        <v>3.4028894668404299</v>
      </c>
      <c r="F2781">
        <v>3.6131889974304401</v>
      </c>
      <c r="G2781">
        <v>3.70007344211845</v>
      </c>
      <c r="H2781">
        <v>3.50653555504317</v>
      </c>
      <c r="I2781">
        <v>3.3100125595866299</v>
      </c>
      <c r="J2781">
        <v>4.0085972383706396</v>
      </c>
      <c r="K2781">
        <v>3.91162951239331</v>
      </c>
      <c r="L2781">
        <v>3.29479214013883</v>
      </c>
      <c r="M2781">
        <v>4.0387673383778999</v>
      </c>
      <c r="N2781">
        <v>3.9019995236038798</v>
      </c>
      <c r="O2781">
        <v>4.4030955001336496</v>
      </c>
      <c r="P2781">
        <v>3.7927642367557501</v>
      </c>
      <c r="Q2781">
        <v>5.09416193408443</v>
      </c>
    </row>
    <row r="2782" spans="1:17">
      <c r="A2782" t="s">
        <v>5920</v>
      </c>
      <c r="B2782" s="16" t="e">
        <v>#N/A</v>
      </c>
      <c r="C2782">
        <v>6.64096539181552</v>
      </c>
      <c r="D2782">
        <v>6.4300702959458897</v>
      </c>
      <c r="E2782">
        <v>6.0631867916998399</v>
      </c>
      <c r="F2782">
        <v>6.5254431797224397</v>
      </c>
      <c r="G2782">
        <v>6.2408034171745701</v>
      </c>
      <c r="H2782">
        <v>7.18218054452836</v>
      </c>
      <c r="I2782">
        <v>6.6118666184956396</v>
      </c>
      <c r="J2782">
        <v>7.0379548135020604</v>
      </c>
      <c r="K2782">
        <v>6.2656757677686201</v>
      </c>
      <c r="L2782">
        <v>6.3668925874454603</v>
      </c>
      <c r="M2782">
        <v>6.5399829237807499</v>
      </c>
      <c r="N2782">
        <v>6.4229857134930803</v>
      </c>
      <c r="O2782">
        <v>5.8654995265796703</v>
      </c>
      <c r="P2782">
        <v>6.9348693486336597</v>
      </c>
      <c r="Q2782">
        <v>2.8218677180984102</v>
      </c>
    </row>
    <row r="2783" spans="1:17">
      <c r="A2783" t="s">
        <v>5921</v>
      </c>
      <c r="B2783" s="16" t="e">
        <v>#N/A</v>
      </c>
      <c r="C2783">
        <v>8.9968080952132397</v>
      </c>
      <c r="D2783">
        <v>9.1179032438579402</v>
      </c>
      <c r="E2783">
        <v>9.0183036991623702</v>
      </c>
      <c r="F2783">
        <v>9.4772824484234306</v>
      </c>
      <c r="G2783">
        <v>9.0599547500879805</v>
      </c>
      <c r="H2783">
        <v>9.3642486401078493</v>
      </c>
      <c r="I2783">
        <v>9.3584827111651094</v>
      </c>
      <c r="J2783">
        <v>9.4296448320814292</v>
      </c>
      <c r="K2783">
        <v>9.2471201068674809</v>
      </c>
      <c r="L2783">
        <v>9.2337754124464198</v>
      </c>
      <c r="M2783">
        <v>9.0607581883767203</v>
      </c>
      <c r="N2783">
        <v>8.7896033525001194</v>
      </c>
      <c r="O2783">
        <v>8.9527240972174198</v>
      </c>
      <c r="P2783">
        <v>9.7195910382292805</v>
      </c>
      <c r="Q2783">
        <v>5.09416193408443</v>
      </c>
    </row>
    <row r="2784" spans="1:17">
      <c r="A2784" t="s">
        <v>5922</v>
      </c>
      <c r="B2784" s="16" t="e">
        <v>#N/A</v>
      </c>
      <c r="C2784">
        <v>2.8218677180984102</v>
      </c>
      <c r="D2784">
        <v>2.8218677180984102</v>
      </c>
      <c r="E2784">
        <v>2.8218677180984102</v>
      </c>
      <c r="F2784">
        <v>3.2825265482838799</v>
      </c>
      <c r="G2784">
        <v>2.8218677180984102</v>
      </c>
      <c r="H2784">
        <v>2.8218677180984102</v>
      </c>
      <c r="I2784">
        <v>3.6595800418069002</v>
      </c>
      <c r="J2784">
        <v>3.2517770676889399</v>
      </c>
      <c r="K2784">
        <v>3.27554212654834</v>
      </c>
      <c r="L2784">
        <v>2.8218677180984102</v>
      </c>
      <c r="M2784">
        <v>3.23818724324593</v>
      </c>
      <c r="N2784">
        <v>3.5144020463037902</v>
      </c>
      <c r="O2784">
        <v>2.8218677180984102</v>
      </c>
      <c r="P2784">
        <v>3.6194497939779602</v>
      </c>
      <c r="Q2784">
        <v>2.8218677180984102</v>
      </c>
    </row>
    <row r="2785" spans="1:17">
      <c r="A2785" t="s">
        <v>5923</v>
      </c>
      <c r="B2785" s="16" t="e">
        <v>#N/A</v>
      </c>
      <c r="C2785">
        <v>2.8218677180984102</v>
      </c>
      <c r="D2785">
        <v>3.2942621936663499</v>
      </c>
      <c r="E2785">
        <v>2.8218677180984102</v>
      </c>
      <c r="F2785">
        <v>3.2825265482838799</v>
      </c>
      <c r="G2785">
        <v>2.8218677180984102</v>
      </c>
      <c r="H2785">
        <v>3.30825032505737</v>
      </c>
      <c r="I2785">
        <v>3.5089935751222501</v>
      </c>
      <c r="J2785">
        <v>3.6724961835054399</v>
      </c>
      <c r="K2785">
        <v>2.8218677180984102</v>
      </c>
      <c r="L2785">
        <v>3.6339073669181099</v>
      </c>
      <c r="M2785">
        <v>3.7404257728686199</v>
      </c>
      <c r="N2785">
        <v>3.6661147186140499</v>
      </c>
      <c r="O2785">
        <v>3.6677309644704801</v>
      </c>
      <c r="P2785">
        <v>2.8218677180984102</v>
      </c>
      <c r="Q2785">
        <v>2.8218677180984102</v>
      </c>
    </row>
    <row r="2786" spans="1:17">
      <c r="A2786" t="s">
        <v>5924</v>
      </c>
      <c r="B2786" s="16" t="e">
        <v>#N/A</v>
      </c>
      <c r="C2786">
        <v>6.9919266040793202</v>
      </c>
      <c r="D2786">
        <v>6.9348536957886502</v>
      </c>
      <c r="E2786">
        <v>7.2157407540923399</v>
      </c>
      <c r="F2786">
        <v>6.6034475243873398</v>
      </c>
      <c r="G2786">
        <v>7.2182388467665897</v>
      </c>
      <c r="H2786">
        <v>6.1338268941135796</v>
      </c>
      <c r="I2786">
        <v>7.09130102690313</v>
      </c>
      <c r="J2786">
        <v>6.45247967185911</v>
      </c>
      <c r="K2786">
        <v>7.4243171967247301</v>
      </c>
      <c r="L2786">
        <v>7.0757329452945799</v>
      </c>
      <c r="M2786">
        <v>6.65538287986063</v>
      </c>
      <c r="N2786">
        <v>6.82464008712651</v>
      </c>
      <c r="O2786">
        <v>6.66977436690948</v>
      </c>
      <c r="P2786">
        <v>6.64518742594566</v>
      </c>
      <c r="Q2786">
        <v>7.8374797051227896</v>
      </c>
    </row>
    <row r="2787" spans="1:17">
      <c r="A2787" t="s">
        <v>5925</v>
      </c>
      <c r="B2787" s="16" t="e">
        <v>#N/A</v>
      </c>
      <c r="C2787">
        <v>6.3282826399822101</v>
      </c>
      <c r="D2787">
        <v>6.3230695120548104</v>
      </c>
      <c r="E2787">
        <v>5.4725199049354796</v>
      </c>
      <c r="F2787">
        <v>6.3553236597965803</v>
      </c>
      <c r="G2787">
        <v>6.7582024653551098</v>
      </c>
      <c r="H2787">
        <v>5.7265924446016498</v>
      </c>
      <c r="I2787">
        <v>5.4614747608994199</v>
      </c>
      <c r="J2787">
        <v>4.1999986398891203</v>
      </c>
      <c r="K2787">
        <v>6.9995379250834802</v>
      </c>
      <c r="L2787">
        <v>5.98142559332394</v>
      </c>
      <c r="M2787">
        <v>6.8241040553657699</v>
      </c>
      <c r="N2787">
        <v>6.4229857134930803</v>
      </c>
      <c r="O2787">
        <v>6.1869642700358201</v>
      </c>
      <c r="P2787">
        <v>4.1712528320562896</v>
      </c>
      <c r="Q2787">
        <v>8.48255560796823</v>
      </c>
    </row>
    <row r="2788" spans="1:17">
      <c r="A2788" t="s">
        <v>5926</v>
      </c>
      <c r="B2788" s="16" t="e">
        <v>#N/A</v>
      </c>
      <c r="C2788">
        <v>3.3064422771203601</v>
      </c>
      <c r="D2788">
        <v>3.6330127529723502</v>
      </c>
      <c r="E2788">
        <v>2.8218677180984102</v>
      </c>
      <c r="F2788">
        <v>2.8218677180984102</v>
      </c>
      <c r="G2788">
        <v>3.5425260543824399</v>
      </c>
      <c r="H2788">
        <v>3.65660975244205</v>
      </c>
      <c r="I2788">
        <v>3.7848446501428201</v>
      </c>
      <c r="J2788">
        <v>3.2517770676889399</v>
      </c>
      <c r="K2788">
        <v>3.6013796825057902</v>
      </c>
      <c r="L2788">
        <v>3.29479214013883</v>
      </c>
      <c r="M2788">
        <v>3.82485868955618</v>
      </c>
      <c r="N2788">
        <v>3.31389066967124</v>
      </c>
      <c r="O2788">
        <v>2.8218677180984102</v>
      </c>
      <c r="P2788">
        <v>3.7927642367557501</v>
      </c>
      <c r="Q2788">
        <v>2.8218677180984102</v>
      </c>
    </row>
    <row r="2789" spans="1:17">
      <c r="A2789" t="s">
        <v>5927</v>
      </c>
      <c r="B2789" s="16" t="e">
        <v>#N/A</v>
      </c>
      <c r="C2789">
        <v>3.6535616636188299</v>
      </c>
      <c r="D2789">
        <v>3.8603343823973102</v>
      </c>
      <c r="E2789">
        <v>2.8218677180984102</v>
      </c>
      <c r="F2789">
        <v>3.6131889974304401</v>
      </c>
      <c r="G2789">
        <v>3.33407035458014</v>
      </c>
      <c r="H2789">
        <v>3.50653555504317</v>
      </c>
      <c r="I2789">
        <v>3.8937805799913501</v>
      </c>
      <c r="J2789">
        <v>3.5611359966351301</v>
      </c>
      <c r="K2789">
        <v>3.27554212654834</v>
      </c>
      <c r="L2789">
        <v>3.8614614459532302</v>
      </c>
      <c r="M2789">
        <v>4.2669672077812901</v>
      </c>
      <c r="N2789">
        <v>3.6661147186140499</v>
      </c>
      <c r="O2789">
        <v>3.8507909364900099</v>
      </c>
      <c r="P2789">
        <v>4.1712528320562896</v>
      </c>
      <c r="Q2789">
        <v>2.8218677180984102</v>
      </c>
    </row>
    <row r="2790" spans="1:17">
      <c r="A2790" t="s">
        <v>5928</v>
      </c>
      <c r="B2790" s="16" t="e">
        <v>#N/A</v>
      </c>
      <c r="C2790">
        <v>2.8218677180984102</v>
      </c>
      <c r="D2790">
        <v>3.2942621936663499</v>
      </c>
      <c r="E2790">
        <v>3.4028894668404299</v>
      </c>
      <c r="F2790">
        <v>3.2825265482838799</v>
      </c>
      <c r="G2790">
        <v>3.33407035458014</v>
      </c>
      <c r="H2790">
        <v>2.8218677180984102</v>
      </c>
      <c r="I2790">
        <v>2.8218677180984102</v>
      </c>
      <c r="J2790">
        <v>2.8218677180984102</v>
      </c>
      <c r="K2790">
        <v>3.27554212654834</v>
      </c>
      <c r="L2790">
        <v>3.29479214013883</v>
      </c>
      <c r="M2790">
        <v>3.5380814202985702</v>
      </c>
      <c r="N2790">
        <v>3.5144020463037902</v>
      </c>
      <c r="O2790">
        <v>3.42420286852819</v>
      </c>
      <c r="P2790">
        <v>2.8218677180984102</v>
      </c>
      <c r="Q2790">
        <v>2.8218677180984102</v>
      </c>
    </row>
    <row r="2791" spans="1:17">
      <c r="A2791" t="s">
        <v>5929</v>
      </c>
      <c r="B2791" s="16" t="e">
        <v>#N/A</v>
      </c>
      <c r="C2791">
        <v>2.8218677180984102</v>
      </c>
      <c r="D2791">
        <v>3.2942621936663499</v>
      </c>
      <c r="E2791">
        <v>4.0887687455453801</v>
      </c>
      <c r="F2791">
        <v>3.2825265482838799</v>
      </c>
      <c r="G2791">
        <v>2.8218677180984102</v>
      </c>
      <c r="H2791">
        <v>3.30825032505737</v>
      </c>
      <c r="I2791">
        <v>2.8218677180984102</v>
      </c>
      <c r="J2791">
        <v>2.8218677180984102</v>
      </c>
      <c r="K2791">
        <v>3.4608708703561399</v>
      </c>
      <c r="L2791">
        <v>2.8218677180984102</v>
      </c>
      <c r="M2791">
        <v>3.23818724324593</v>
      </c>
      <c r="N2791">
        <v>3.31389066967124</v>
      </c>
      <c r="O2791">
        <v>2.8218677180984102</v>
      </c>
      <c r="P2791">
        <v>2.8218677180984102</v>
      </c>
      <c r="Q2791">
        <v>2.8218677180984102</v>
      </c>
    </row>
    <row r="2792" spans="1:17">
      <c r="A2792" t="s">
        <v>5930</v>
      </c>
      <c r="B2792" s="16" t="e">
        <v>#N/A</v>
      </c>
      <c r="C2792">
        <v>7.9177534237750704</v>
      </c>
      <c r="D2792">
        <v>7.8479405902013397</v>
      </c>
      <c r="E2792">
        <v>8.8968817372668596</v>
      </c>
      <c r="F2792">
        <v>8.9960996456121407</v>
      </c>
      <c r="G2792">
        <v>8.3390145150496995</v>
      </c>
      <c r="H2792">
        <v>10.565121368709899</v>
      </c>
      <c r="I2792">
        <v>8.3422624025839607</v>
      </c>
      <c r="J2792">
        <v>9.1834796812449095</v>
      </c>
      <c r="K2792">
        <v>7.9541743335574404</v>
      </c>
      <c r="L2792">
        <v>8.09317965841913</v>
      </c>
      <c r="M2792">
        <v>8.7707175914025903</v>
      </c>
      <c r="N2792">
        <v>9.1973173549169296</v>
      </c>
      <c r="O2792">
        <v>8.9307059619958693</v>
      </c>
      <c r="P2792">
        <v>7.8869526179151004</v>
      </c>
      <c r="Q2792">
        <v>9.5399466711043193</v>
      </c>
    </row>
    <row r="2793" spans="1:17">
      <c r="A2793" t="s">
        <v>5931</v>
      </c>
      <c r="B2793" s="16" t="e">
        <v>#N/A</v>
      </c>
      <c r="C2793">
        <v>4.0706176854441196</v>
      </c>
      <c r="D2793">
        <v>4.60434225742737</v>
      </c>
      <c r="E2793">
        <v>4.9023702390828996</v>
      </c>
      <c r="F2793">
        <v>4.6121840845566204</v>
      </c>
      <c r="G2793">
        <v>4.1380367534927496</v>
      </c>
      <c r="H2793">
        <v>4.5459386428609303</v>
      </c>
      <c r="I2793">
        <v>4.7549066861635803</v>
      </c>
      <c r="J2793">
        <v>4.589987956211</v>
      </c>
      <c r="K2793">
        <v>4.4914502970878702</v>
      </c>
      <c r="L2793">
        <v>4.3280695513255196</v>
      </c>
      <c r="M2793">
        <v>5.1397006687878797</v>
      </c>
      <c r="N2793">
        <v>4.6704332416218497</v>
      </c>
      <c r="O2793">
        <v>4.5388813471664999</v>
      </c>
      <c r="P2793">
        <v>3.9363215208704698</v>
      </c>
      <c r="Q2793">
        <v>5.09416193408443</v>
      </c>
    </row>
    <row r="2794" spans="1:17">
      <c r="A2794" t="s">
        <v>5932</v>
      </c>
      <c r="B2794" s="16" t="e">
        <v>#N/A</v>
      </c>
      <c r="C2794">
        <v>2.8218677180984102</v>
      </c>
      <c r="D2794">
        <v>2.8218677180984102</v>
      </c>
      <c r="E2794">
        <v>2.8218677180984102</v>
      </c>
      <c r="F2794">
        <v>2.8218677180984102</v>
      </c>
      <c r="G2794">
        <v>2.8218677180984102</v>
      </c>
      <c r="H2794">
        <v>3.30825032505737</v>
      </c>
      <c r="I2794">
        <v>3.5089935751222501</v>
      </c>
      <c r="J2794">
        <v>3.2517770676889399</v>
      </c>
      <c r="K2794">
        <v>3.27554212654834</v>
      </c>
      <c r="L2794">
        <v>2.8218677180984102</v>
      </c>
      <c r="M2794">
        <v>3.5380814202985702</v>
      </c>
      <c r="N2794">
        <v>3.5144020463037902</v>
      </c>
      <c r="O2794">
        <v>3.6677309644704801</v>
      </c>
      <c r="P2794">
        <v>2.8218677180984102</v>
      </c>
      <c r="Q2794">
        <v>2.8218677180984102</v>
      </c>
    </row>
    <row r="2795" spans="1:17">
      <c r="A2795" t="s">
        <v>5933</v>
      </c>
      <c r="B2795" s="16" t="e">
        <v>#N/A</v>
      </c>
      <c r="C2795">
        <v>4.9565989702087299</v>
      </c>
      <c r="D2795">
        <v>4.8302002317971402</v>
      </c>
      <c r="E2795">
        <v>4.7777046060070401</v>
      </c>
      <c r="F2795">
        <v>4.4629136307985604</v>
      </c>
      <c r="G2795">
        <v>4.2225520177193703</v>
      </c>
      <c r="H2795">
        <v>4.7946750266686298</v>
      </c>
      <c r="I2795">
        <v>4.7549066861635803</v>
      </c>
      <c r="J2795">
        <v>4.7816009704995297</v>
      </c>
      <c r="K2795">
        <v>4.7193737720337401</v>
      </c>
      <c r="L2795">
        <v>4.1946255460110002</v>
      </c>
      <c r="M2795">
        <v>4.3652147767139304</v>
      </c>
      <c r="N2795">
        <v>4.1706164353931596</v>
      </c>
      <c r="O2795">
        <v>4.1926070449996002</v>
      </c>
      <c r="P2795">
        <v>4.86023234540618</v>
      </c>
      <c r="Q2795">
        <v>2.8218677180984102</v>
      </c>
    </row>
    <row r="2796" spans="1:17">
      <c r="A2796" t="s">
        <v>5934</v>
      </c>
      <c r="B2796" s="16" t="e">
        <v>#N/A</v>
      </c>
      <c r="C2796">
        <v>2.8218677180984102</v>
      </c>
      <c r="D2796">
        <v>3.6330127529723502</v>
      </c>
      <c r="E2796">
        <v>3.4028894668404299</v>
      </c>
      <c r="F2796">
        <v>2.8218677180984102</v>
      </c>
      <c r="G2796">
        <v>3.70007344211845</v>
      </c>
      <c r="H2796">
        <v>2.8218677180984102</v>
      </c>
      <c r="I2796">
        <v>3.3100125595866299</v>
      </c>
      <c r="J2796">
        <v>3.2517770676889399</v>
      </c>
      <c r="K2796">
        <v>3.6013796825057902</v>
      </c>
      <c r="L2796">
        <v>2.8218677180984102</v>
      </c>
      <c r="M2796">
        <v>2.8218677180984102</v>
      </c>
      <c r="N2796">
        <v>3.31389066967124</v>
      </c>
      <c r="O2796">
        <v>2.8218677180984102</v>
      </c>
      <c r="P2796">
        <v>3.3893867502571098</v>
      </c>
      <c r="Q2796">
        <v>2.8218677180984102</v>
      </c>
    </row>
    <row r="2797" spans="1:17">
      <c r="A2797" t="s">
        <v>5935</v>
      </c>
      <c r="B2797" s="16" t="e">
        <v>#N/A</v>
      </c>
      <c r="C2797">
        <v>3.7779852140208301</v>
      </c>
      <c r="D2797">
        <v>3.6330127529723502</v>
      </c>
      <c r="E2797">
        <v>3.8152982058547602</v>
      </c>
      <c r="F2797">
        <v>3.4706286095040801</v>
      </c>
      <c r="G2797">
        <v>2.8218677180984102</v>
      </c>
      <c r="H2797">
        <v>3.65660975244205</v>
      </c>
      <c r="I2797">
        <v>4.16059535596606</v>
      </c>
      <c r="J2797">
        <v>3.8565114723405598</v>
      </c>
      <c r="K2797">
        <v>3.7184612093777498</v>
      </c>
      <c r="L2797">
        <v>3.8614614459532302</v>
      </c>
      <c r="M2797">
        <v>3.5380814202985702</v>
      </c>
      <c r="N2797">
        <v>3.79229116939824</v>
      </c>
      <c r="O2797">
        <v>3.24931794675887</v>
      </c>
      <c r="P2797">
        <v>4.4479700090536403</v>
      </c>
      <c r="Q2797">
        <v>2.8218677180984102</v>
      </c>
    </row>
    <row r="2798" spans="1:17">
      <c r="A2798" t="s">
        <v>5936</v>
      </c>
      <c r="B2798" s="16" t="e">
        <v>#N/A</v>
      </c>
      <c r="C2798">
        <v>2.8218677180984102</v>
      </c>
      <c r="D2798">
        <v>2.8218677180984102</v>
      </c>
      <c r="E2798">
        <v>2.8218677180984102</v>
      </c>
      <c r="F2798">
        <v>3.4706286095040801</v>
      </c>
      <c r="G2798">
        <v>3.33407035458014</v>
      </c>
      <c r="H2798">
        <v>2.8218677180984102</v>
      </c>
      <c r="I2798">
        <v>3.5089935751222501</v>
      </c>
      <c r="J2798">
        <v>2.8218677180984102</v>
      </c>
      <c r="K2798">
        <v>2.8218677180984102</v>
      </c>
      <c r="L2798">
        <v>2.8218677180984102</v>
      </c>
      <c r="M2798">
        <v>3.4086250003018401</v>
      </c>
      <c r="N2798">
        <v>3.31389066967124</v>
      </c>
      <c r="O2798">
        <v>3.42420286852819</v>
      </c>
      <c r="P2798">
        <v>3.3893867502571098</v>
      </c>
      <c r="Q2798">
        <v>2.8218677180984102</v>
      </c>
    </row>
    <row r="2799" spans="1:17">
      <c r="A2799" t="s">
        <v>5937</v>
      </c>
      <c r="B2799" s="16" t="e">
        <v>#N/A</v>
      </c>
      <c r="C2799">
        <v>3.3064422771203601</v>
      </c>
      <c r="D2799">
        <v>3.4870161193063098</v>
      </c>
      <c r="E2799">
        <v>2.8218677180984102</v>
      </c>
      <c r="F2799">
        <v>3.4706286095040801</v>
      </c>
      <c r="G2799">
        <v>3.33407035458014</v>
      </c>
      <c r="H2799">
        <v>3.8900437060628099</v>
      </c>
      <c r="I2799">
        <v>3.6595800418069002</v>
      </c>
      <c r="J2799">
        <v>3.2517770676889399</v>
      </c>
      <c r="K2799">
        <v>3.6013796825057902</v>
      </c>
      <c r="L2799">
        <v>2.8218677180984102</v>
      </c>
      <c r="M2799">
        <v>2.8218677180984102</v>
      </c>
      <c r="N2799">
        <v>3.31389066967124</v>
      </c>
      <c r="O2799">
        <v>3.8507909364900099</v>
      </c>
      <c r="P2799">
        <v>2.8218677180984102</v>
      </c>
      <c r="Q2799">
        <v>2.8218677180984102</v>
      </c>
    </row>
    <row r="2800" spans="1:17">
      <c r="A2800" t="s">
        <v>5938</v>
      </c>
      <c r="B2800" s="16" t="e">
        <v>#N/A</v>
      </c>
      <c r="C2800">
        <v>5.60114838253069</v>
      </c>
      <c r="D2800">
        <v>5.7271715246175301</v>
      </c>
      <c r="E2800">
        <v>4.3969712788901898</v>
      </c>
      <c r="F2800">
        <v>4.2284225029819602</v>
      </c>
      <c r="G2800">
        <v>6.4349069561294803</v>
      </c>
      <c r="H2800">
        <v>3.65660975244205</v>
      </c>
      <c r="I2800">
        <v>5.0470377433929201</v>
      </c>
      <c r="J2800">
        <v>3.4276433730071201</v>
      </c>
      <c r="K2800">
        <v>5.4119964088208299</v>
      </c>
      <c r="L2800">
        <v>4.4473184955329197</v>
      </c>
      <c r="M2800">
        <v>5.3280626239297098</v>
      </c>
      <c r="N2800">
        <v>5.3018559344781702</v>
      </c>
      <c r="O2800">
        <v>5.16522943914973</v>
      </c>
      <c r="P2800">
        <v>5.3440870543648904</v>
      </c>
      <c r="Q2800">
        <v>6.2843132996066204</v>
      </c>
    </row>
    <row r="2801" spans="1:17">
      <c r="A2801" t="s">
        <v>5939</v>
      </c>
      <c r="B2801" s="16" t="e">
        <v>#N/A</v>
      </c>
      <c r="C2801">
        <v>3.6535616636188299</v>
      </c>
      <c r="D2801">
        <v>3.4870161193063098</v>
      </c>
      <c r="E2801">
        <v>3.8152982058547602</v>
      </c>
      <c r="F2801">
        <v>2.8218677180984102</v>
      </c>
      <c r="G2801">
        <v>3.5425260543824399</v>
      </c>
      <c r="H2801">
        <v>2.8218677180984102</v>
      </c>
      <c r="I2801">
        <v>2.8218677180984102</v>
      </c>
      <c r="J2801">
        <v>2.8218677180984102</v>
      </c>
      <c r="K2801">
        <v>2.8218677180984102</v>
      </c>
      <c r="L2801">
        <v>2.8218677180984102</v>
      </c>
      <c r="M2801">
        <v>3.5380814202985702</v>
      </c>
      <c r="N2801">
        <v>2.8218677180984102</v>
      </c>
      <c r="O2801">
        <v>2.8218677180984102</v>
      </c>
      <c r="P2801">
        <v>2.8218677180984102</v>
      </c>
      <c r="Q2801">
        <v>2.8218677180984102</v>
      </c>
    </row>
    <row r="2802" spans="1:17">
      <c r="A2802" t="s">
        <v>5940</v>
      </c>
      <c r="B2802" s="16" t="e">
        <v>#N/A</v>
      </c>
      <c r="C2802">
        <v>3.5040133865677898</v>
      </c>
      <c r="D2802">
        <v>3.6330127529723502</v>
      </c>
      <c r="E2802">
        <v>2.8218677180984102</v>
      </c>
      <c r="F2802">
        <v>2.8218677180984102</v>
      </c>
      <c r="G2802">
        <v>2.8218677180984102</v>
      </c>
      <c r="H2802">
        <v>3.65660975244205</v>
      </c>
      <c r="I2802">
        <v>2.8218677180984102</v>
      </c>
      <c r="J2802">
        <v>2.8218677180984102</v>
      </c>
      <c r="K2802">
        <v>3.27554212654834</v>
      </c>
      <c r="L2802">
        <v>3.29479214013883</v>
      </c>
      <c r="M2802">
        <v>3.23818724324593</v>
      </c>
      <c r="N2802">
        <v>3.31389066967124</v>
      </c>
      <c r="O2802">
        <v>2.8218677180984102</v>
      </c>
      <c r="P2802">
        <v>2.8218677180984102</v>
      </c>
      <c r="Q2802">
        <v>2.8218677180984102</v>
      </c>
    </row>
    <row r="2803" spans="1:17">
      <c r="A2803" t="s">
        <v>5941</v>
      </c>
      <c r="B2803" s="16" t="e">
        <v>#N/A</v>
      </c>
      <c r="C2803">
        <v>5.69565330414353</v>
      </c>
      <c r="D2803">
        <v>5.30932736890502</v>
      </c>
      <c r="E2803">
        <v>5.72015689123982</v>
      </c>
      <c r="F2803">
        <v>5.3675615656199103</v>
      </c>
      <c r="G2803">
        <v>4.975741795846</v>
      </c>
      <c r="H2803">
        <v>5.1476173494898996</v>
      </c>
      <c r="I2803">
        <v>5.80068215508261</v>
      </c>
      <c r="J2803">
        <v>5.3714827538142504</v>
      </c>
      <c r="K2803">
        <v>5.1997021944381299</v>
      </c>
      <c r="L2803">
        <v>5.1913586396996196</v>
      </c>
      <c r="M2803">
        <v>5.3498610950685297</v>
      </c>
      <c r="N2803">
        <v>5.6587966909913696</v>
      </c>
      <c r="O2803">
        <v>5.3136379649428402</v>
      </c>
      <c r="P2803">
        <v>5.6354911062640802</v>
      </c>
      <c r="Q2803">
        <v>2.8218677180984102</v>
      </c>
    </row>
    <row r="2804" spans="1:17">
      <c r="A2804" t="s">
        <v>5942</v>
      </c>
      <c r="B2804" s="16" t="e">
        <v>#N/A</v>
      </c>
      <c r="C2804">
        <v>3.8862082974622001</v>
      </c>
      <c r="D2804">
        <v>3.7545556144430101</v>
      </c>
      <c r="E2804">
        <v>4.3035359899866696</v>
      </c>
      <c r="F2804">
        <v>3.9277704709105601</v>
      </c>
      <c r="G2804">
        <v>3.33407035458014</v>
      </c>
      <c r="H2804">
        <v>3.50653555504317</v>
      </c>
      <c r="I2804">
        <v>3.6595800418069002</v>
      </c>
      <c r="J2804">
        <v>3.7696016503418699</v>
      </c>
      <c r="K2804">
        <v>3.8204461843508501</v>
      </c>
      <c r="L2804">
        <v>4.0420260041176004</v>
      </c>
      <c r="M2804">
        <v>3.90178223458659</v>
      </c>
      <c r="N2804">
        <v>3.79229116939824</v>
      </c>
      <c r="O2804">
        <v>4.0021176285150997</v>
      </c>
      <c r="P2804">
        <v>3.3893867502571098</v>
      </c>
      <c r="Q2804">
        <v>2.8218677180984102</v>
      </c>
    </row>
    <row r="2805" spans="1:17">
      <c r="A2805" t="s">
        <v>5943</v>
      </c>
      <c r="B2805" s="16" t="e">
        <v>#N/A</v>
      </c>
      <c r="C2805">
        <v>3.3064422771203601</v>
      </c>
      <c r="D2805">
        <v>3.6330127529723502</v>
      </c>
      <c r="E2805">
        <v>3.4028894668404299</v>
      </c>
      <c r="F2805">
        <v>3.4706286095040801</v>
      </c>
      <c r="G2805">
        <v>3.5425260543824399</v>
      </c>
      <c r="H2805">
        <v>3.65660975244205</v>
      </c>
      <c r="I2805">
        <v>3.7848446501428201</v>
      </c>
      <c r="J2805">
        <v>3.4276433730071201</v>
      </c>
      <c r="K2805">
        <v>3.6013796825057902</v>
      </c>
      <c r="L2805">
        <v>3.29479214013883</v>
      </c>
      <c r="M2805">
        <v>2.8218677180984102</v>
      </c>
      <c r="N2805">
        <v>3.31389066967124</v>
      </c>
      <c r="O2805">
        <v>3.5569664057961599</v>
      </c>
      <c r="P2805">
        <v>3.3893867502571098</v>
      </c>
      <c r="Q2805">
        <v>2.8218677180984102</v>
      </c>
    </row>
    <row r="2806" spans="1:17">
      <c r="A2806" t="s">
        <v>5944</v>
      </c>
      <c r="B2806" s="16" t="e">
        <v>#N/A</v>
      </c>
      <c r="C2806">
        <v>4.2263167103073602</v>
      </c>
      <c r="D2806">
        <v>4.0407231514856203</v>
      </c>
      <c r="E2806">
        <v>4.0887687455453801</v>
      </c>
      <c r="F2806">
        <v>4.4629136307985604</v>
      </c>
      <c r="G2806">
        <v>4.2225520177193703</v>
      </c>
      <c r="H2806">
        <v>4.2312229394497098</v>
      </c>
      <c r="I2806">
        <v>4.0793606969786396</v>
      </c>
      <c r="J2806">
        <v>4.4586654922886897</v>
      </c>
      <c r="K2806">
        <v>4.2084442324483602</v>
      </c>
      <c r="L2806">
        <v>3.9560512465587201</v>
      </c>
      <c r="M2806">
        <v>4.6554405993468704</v>
      </c>
      <c r="N2806">
        <v>4.0888472785647796</v>
      </c>
      <c r="O2806">
        <v>4.0696565081197198</v>
      </c>
      <c r="P2806">
        <v>4.0606668341819496</v>
      </c>
      <c r="Q2806">
        <v>2.8218677180984102</v>
      </c>
    </row>
    <row r="2807" spans="1:17">
      <c r="A2807" t="s">
        <v>5945</v>
      </c>
      <c r="B2807" s="16" t="e">
        <v>#N/A</v>
      </c>
      <c r="C2807">
        <v>4.2263167103073602</v>
      </c>
      <c r="D2807">
        <v>3.6330127529723502</v>
      </c>
      <c r="E2807">
        <v>3.9618875914207199</v>
      </c>
      <c r="F2807">
        <v>4.0892058755412499</v>
      </c>
      <c r="G2807">
        <v>3.33407035458014</v>
      </c>
      <c r="H2807">
        <v>4.4894640760069198</v>
      </c>
      <c r="I2807">
        <v>4.2360017113942803</v>
      </c>
      <c r="J2807">
        <v>4.3621897727349799</v>
      </c>
      <c r="K2807">
        <v>4.2084442324483602</v>
      </c>
      <c r="L2807">
        <v>4.1211419556762898</v>
      </c>
      <c r="M2807">
        <v>4.3652147767139304</v>
      </c>
      <c r="N2807">
        <v>3.79229116939824</v>
      </c>
      <c r="O2807">
        <v>4.4953341022564199</v>
      </c>
      <c r="P2807">
        <v>4.5271021320563003</v>
      </c>
      <c r="Q2807">
        <v>2.8218677180984102</v>
      </c>
    </row>
    <row r="2808" spans="1:17">
      <c r="A2808" t="s">
        <v>5946</v>
      </c>
      <c r="B2808" s="16" t="e">
        <v>#N/A</v>
      </c>
      <c r="C2808">
        <v>3.3064422771203601</v>
      </c>
      <c r="D2808">
        <v>2.8218677180984102</v>
      </c>
      <c r="E2808">
        <v>3.8152982058547602</v>
      </c>
      <c r="F2808">
        <v>2.8218677180984102</v>
      </c>
      <c r="G2808">
        <v>3.33407035458014</v>
      </c>
      <c r="H2808">
        <v>2.8218677180984102</v>
      </c>
      <c r="I2808">
        <v>2.8218677180984102</v>
      </c>
      <c r="J2808">
        <v>2.8218677180984102</v>
      </c>
      <c r="K2808">
        <v>3.6013796825057902</v>
      </c>
      <c r="L2808">
        <v>2.8218677180984102</v>
      </c>
      <c r="M2808">
        <v>3.23818724324593</v>
      </c>
      <c r="N2808">
        <v>3.31389066967124</v>
      </c>
      <c r="O2808">
        <v>3.24931794675887</v>
      </c>
      <c r="P2808">
        <v>2.8218677180984102</v>
      </c>
      <c r="Q2808">
        <v>2.8218677180984102</v>
      </c>
    </row>
    <row r="2809" spans="1:17">
      <c r="A2809" t="s">
        <v>5947</v>
      </c>
      <c r="B2809" s="16" t="e">
        <v>#N/A</v>
      </c>
      <c r="C2809">
        <v>3.5040133865677898</v>
      </c>
      <c r="D2809">
        <v>3.6330127529723502</v>
      </c>
      <c r="E2809">
        <v>2.8218677180984102</v>
      </c>
      <c r="F2809">
        <v>2.8218677180984102</v>
      </c>
      <c r="G2809">
        <v>2.8218677180984102</v>
      </c>
      <c r="H2809">
        <v>3.30825032505737</v>
      </c>
      <c r="I2809">
        <v>2.8218677180984102</v>
      </c>
      <c r="J2809">
        <v>2.8218677180984102</v>
      </c>
      <c r="K2809">
        <v>2.8218677180984102</v>
      </c>
      <c r="L2809">
        <v>3.29479214013883</v>
      </c>
      <c r="M2809">
        <v>3.4086250003018401</v>
      </c>
      <c r="N2809">
        <v>2.8218677180984102</v>
      </c>
      <c r="O2809">
        <v>3.6677309644704801</v>
      </c>
      <c r="P2809">
        <v>2.8218677180984102</v>
      </c>
      <c r="Q2809">
        <v>2.8218677180984102</v>
      </c>
    </row>
    <row r="2810" spans="1:17">
      <c r="A2810" t="s">
        <v>5948</v>
      </c>
      <c r="B2810" s="16" t="e">
        <v>#N/A</v>
      </c>
      <c r="C2810">
        <v>2.8218677180984102</v>
      </c>
      <c r="D2810">
        <v>3.4870161193063098</v>
      </c>
      <c r="E2810">
        <v>2.8218677180984102</v>
      </c>
      <c r="F2810">
        <v>3.4706286095040801</v>
      </c>
      <c r="G2810">
        <v>4.0460446887748596</v>
      </c>
      <c r="H2810">
        <v>2.8218677180984102</v>
      </c>
      <c r="I2810">
        <v>3.3100125595866299</v>
      </c>
      <c r="J2810">
        <v>3.7696016503418699</v>
      </c>
      <c r="K2810">
        <v>2.8218677180984102</v>
      </c>
      <c r="L2810">
        <v>2.8218677180984102</v>
      </c>
      <c r="M2810">
        <v>3.4086250003018401</v>
      </c>
      <c r="N2810">
        <v>3.5144020463037902</v>
      </c>
      <c r="O2810">
        <v>3.5569664057961599</v>
      </c>
      <c r="P2810">
        <v>2.8218677180984102</v>
      </c>
      <c r="Q2810">
        <v>2.8218677180984102</v>
      </c>
    </row>
    <row r="2811" spans="1:17">
      <c r="A2811" t="s">
        <v>5949</v>
      </c>
      <c r="B2811" s="16" t="e">
        <v>#N/A</v>
      </c>
      <c r="C2811">
        <v>3.7779852140208301</v>
      </c>
      <c r="D2811">
        <v>2.8218677180984102</v>
      </c>
      <c r="E2811">
        <v>2.8218677180984102</v>
      </c>
      <c r="F2811">
        <v>4.0118215330109104</v>
      </c>
      <c r="G2811">
        <v>2.8218677180984102</v>
      </c>
      <c r="H2811">
        <v>3.7814594184883799</v>
      </c>
      <c r="I2811">
        <v>4.16059535596606</v>
      </c>
      <c r="J2811">
        <v>3.6724961835054399</v>
      </c>
      <c r="K2811">
        <v>3.27554212654834</v>
      </c>
      <c r="L2811">
        <v>3.7555759297476698</v>
      </c>
      <c r="M2811">
        <v>3.5380814202985702</v>
      </c>
      <c r="N2811">
        <v>3.6661147186140499</v>
      </c>
      <c r="O2811">
        <v>3.24931794675887</v>
      </c>
      <c r="P2811">
        <v>3.3893867502571098</v>
      </c>
      <c r="Q2811">
        <v>2.8218677180984102</v>
      </c>
    </row>
    <row r="2812" spans="1:17">
      <c r="A2812" t="s">
        <v>5950</v>
      </c>
      <c r="B2812" s="16" t="e">
        <v>#N/A</v>
      </c>
      <c r="C2812">
        <v>3.3064422771203601</v>
      </c>
      <c r="D2812">
        <v>2.8218677180984102</v>
      </c>
      <c r="E2812">
        <v>2.8218677180984102</v>
      </c>
      <c r="F2812">
        <v>2.8218677180984102</v>
      </c>
      <c r="G2812">
        <v>3.33407035458014</v>
      </c>
      <c r="H2812">
        <v>3.30825032505737</v>
      </c>
      <c r="I2812">
        <v>3.3100125595866299</v>
      </c>
      <c r="J2812">
        <v>2.8218677180984102</v>
      </c>
      <c r="K2812">
        <v>3.6013796825057902</v>
      </c>
      <c r="L2812">
        <v>3.29479214013883</v>
      </c>
      <c r="M2812">
        <v>3.5380814202985702</v>
      </c>
      <c r="N2812">
        <v>2.8218677180984102</v>
      </c>
      <c r="O2812">
        <v>2.8218677180984102</v>
      </c>
      <c r="P2812">
        <v>3.3893867502571098</v>
      </c>
      <c r="Q2812">
        <v>2.8218677180984102</v>
      </c>
    </row>
    <row r="2813" spans="1:17">
      <c r="A2813" t="s">
        <v>5951</v>
      </c>
      <c r="B2813" s="16" t="e">
        <v>#N/A</v>
      </c>
      <c r="C2813">
        <v>6.5441645960174801</v>
      </c>
      <c r="D2813">
        <v>6.7822067112404403</v>
      </c>
      <c r="E2813">
        <v>5.8141048855267101</v>
      </c>
      <c r="F2813">
        <v>5.3141782898249303</v>
      </c>
      <c r="G2813">
        <v>6.7460963501903599</v>
      </c>
      <c r="H2813">
        <v>6.2929326182514096</v>
      </c>
      <c r="I2813">
        <v>6.8148661573379004</v>
      </c>
      <c r="J2813">
        <v>5.5420329423979799</v>
      </c>
      <c r="K2813">
        <v>6.6076639520751996</v>
      </c>
      <c r="L2813">
        <v>5.9455161281204401</v>
      </c>
      <c r="M2813">
        <v>5.7092205097854203</v>
      </c>
      <c r="N2813">
        <v>6.6196358801292998</v>
      </c>
      <c r="O2813">
        <v>6.0560981984445297</v>
      </c>
      <c r="P2813">
        <v>7.4838514579176696</v>
      </c>
      <c r="Q2813">
        <v>2.8218677180984102</v>
      </c>
    </row>
    <row r="2814" spans="1:17">
      <c r="A2814" t="s">
        <v>5952</v>
      </c>
      <c r="B2814" s="16" t="e">
        <v>#N/A</v>
      </c>
      <c r="C2814">
        <v>2.8218677180984102</v>
      </c>
      <c r="D2814">
        <v>3.4870161193063098</v>
      </c>
      <c r="E2814">
        <v>3.8152982058547602</v>
      </c>
      <c r="F2814">
        <v>3.2825265482838799</v>
      </c>
      <c r="G2814">
        <v>2.8218677180984102</v>
      </c>
      <c r="H2814">
        <v>3.30825032505737</v>
      </c>
      <c r="I2814">
        <v>3.5089935751222501</v>
      </c>
      <c r="J2814">
        <v>3.4276433730071201</v>
      </c>
      <c r="K2814">
        <v>3.4608708703561399</v>
      </c>
      <c r="L2814">
        <v>3.6339073669181099</v>
      </c>
      <c r="M2814">
        <v>3.23818724324593</v>
      </c>
      <c r="N2814">
        <v>3.5144020463037902</v>
      </c>
      <c r="O2814">
        <v>3.5569664057961599</v>
      </c>
      <c r="P2814">
        <v>2.8218677180984102</v>
      </c>
      <c r="Q2814">
        <v>2.8218677180984102</v>
      </c>
    </row>
    <row r="2815" spans="1:17">
      <c r="A2815" t="s">
        <v>5953</v>
      </c>
      <c r="B2815" s="16" t="e">
        <v>#N/A</v>
      </c>
      <c r="C2815">
        <v>7.2042789662983404</v>
      </c>
      <c r="D2815">
        <v>7.3688478284412797</v>
      </c>
      <c r="E2815">
        <v>7.7714853696760704</v>
      </c>
      <c r="F2815">
        <v>7.8806803909348799</v>
      </c>
      <c r="G2815">
        <v>7.4518143959800103</v>
      </c>
      <c r="H2815">
        <v>9.0321689858265604</v>
      </c>
      <c r="I2815">
        <v>7.3006757095922703</v>
      </c>
      <c r="J2815">
        <v>8.1371203560099303</v>
      </c>
      <c r="K2815">
        <v>7.2070244230751896</v>
      </c>
      <c r="L2815">
        <v>7.8700633797023896</v>
      </c>
      <c r="M2815">
        <v>8.3971392720148206</v>
      </c>
      <c r="N2815">
        <v>8.3895757433839293</v>
      </c>
      <c r="O2815">
        <v>8.5855929219827107</v>
      </c>
      <c r="P2815">
        <v>6.7828384161901099</v>
      </c>
      <c r="Q2815">
        <v>7.9670857749043096</v>
      </c>
    </row>
    <row r="2816" spans="1:17">
      <c r="A2816" t="s">
        <v>5954</v>
      </c>
      <c r="B2816" s="16" t="e">
        <v>#N/A</v>
      </c>
      <c r="C2816">
        <v>2.8218677180984102</v>
      </c>
      <c r="D2816">
        <v>3.7545556144430101</v>
      </c>
      <c r="E2816">
        <v>3.4028894668404299</v>
      </c>
      <c r="F2816">
        <v>3.7319397910766599</v>
      </c>
      <c r="G2816">
        <v>3.33407035458014</v>
      </c>
      <c r="H2816">
        <v>2.8218677180984102</v>
      </c>
      <c r="I2816">
        <v>3.5089935751222501</v>
      </c>
      <c r="J2816">
        <v>3.8565114723405598</v>
      </c>
      <c r="K2816">
        <v>3.7184612093777498</v>
      </c>
      <c r="L2816">
        <v>3.6339073669181099</v>
      </c>
      <c r="M2816">
        <v>3.7404257728686199</v>
      </c>
      <c r="N2816">
        <v>3.31389066967124</v>
      </c>
      <c r="O2816">
        <v>3.5569664057961599</v>
      </c>
      <c r="P2816">
        <v>3.3893867502571098</v>
      </c>
      <c r="Q2816">
        <v>2.8218677180984102</v>
      </c>
    </row>
    <row r="2817" spans="1:17">
      <c r="A2817" t="s">
        <v>5955</v>
      </c>
      <c r="B2817" s="16" t="e">
        <v>#N/A</v>
      </c>
      <c r="C2817">
        <v>2.8218677180984102</v>
      </c>
      <c r="D2817">
        <v>2.8218677180984102</v>
      </c>
      <c r="E2817">
        <v>3.4028894668404299</v>
      </c>
      <c r="F2817">
        <v>3.2825265482838799</v>
      </c>
      <c r="G2817">
        <v>3.33407035458014</v>
      </c>
      <c r="H2817">
        <v>3.50653555504317</v>
      </c>
      <c r="I2817">
        <v>2.8218677180984102</v>
      </c>
      <c r="J2817">
        <v>3.4276433730071201</v>
      </c>
      <c r="K2817">
        <v>2.8218677180984102</v>
      </c>
      <c r="L2817">
        <v>3.4877558895723499</v>
      </c>
      <c r="M2817">
        <v>3.23818724324593</v>
      </c>
      <c r="N2817">
        <v>3.31389066967124</v>
      </c>
      <c r="O2817">
        <v>2.8218677180984102</v>
      </c>
      <c r="P2817">
        <v>2.8218677180984102</v>
      </c>
      <c r="Q2817">
        <v>2.8218677180984102</v>
      </c>
    </row>
    <row r="2818" spans="1:17">
      <c r="A2818" t="s">
        <v>5956</v>
      </c>
      <c r="B2818" s="16" t="e">
        <v>#N/A</v>
      </c>
      <c r="C2818">
        <v>3.3064422771203601</v>
      </c>
      <c r="D2818">
        <v>3.2942621936663499</v>
      </c>
      <c r="E2818">
        <v>2.8218677180984102</v>
      </c>
      <c r="F2818">
        <v>3.2825265482838799</v>
      </c>
      <c r="G2818">
        <v>2.8218677180984102</v>
      </c>
      <c r="H2818">
        <v>2.8218677180984102</v>
      </c>
      <c r="I2818">
        <v>2.8218677180984102</v>
      </c>
      <c r="J2818">
        <v>2.8218677180984102</v>
      </c>
      <c r="K2818">
        <v>3.4608708703561399</v>
      </c>
      <c r="L2818">
        <v>3.4877558895723499</v>
      </c>
      <c r="M2818">
        <v>3.23818724324593</v>
      </c>
      <c r="N2818">
        <v>3.31389066967124</v>
      </c>
      <c r="O2818">
        <v>3.5569664057961599</v>
      </c>
      <c r="P2818">
        <v>3.6194497939779602</v>
      </c>
      <c r="Q2818">
        <v>2.8218677180984102</v>
      </c>
    </row>
    <row r="2819" spans="1:17">
      <c r="A2819" t="s">
        <v>5957</v>
      </c>
      <c r="B2819" s="16" t="e">
        <v>#N/A</v>
      </c>
      <c r="C2819">
        <v>3.3064422771203601</v>
      </c>
      <c r="D2819">
        <v>3.6330127529723502</v>
      </c>
      <c r="E2819">
        <v>2.8218677180984102</v>
      </c>
      <c r="F2819">
        <v>4.1611154638698196</v>
      </c>
      <c r="G2819">
        <v>3.5425260543824399</v>
      </c>
      <c r="H2819">
        <v>2.8218677180984102</v>
      </c>
      <c r="I2819">
        <v>3.8937805799913501</v>
      </c>
      <c r="J2819">
        <v>3.6724961835054399</v>
      </c>
      <c r="K2819">
        <v>3.8204461843508501</v>
      </c>
      <c r="L2819">
        <v>3.7555759297476698</v>
      </c>
      <c r="M2819">
        <v>3.7404257728686199</v>
      </c>
      <c r="N2819">
        <v>2.8218677180984102</v>
      </c>
      <c r="O2819">
        <v>3.7643275486974099</v>
      </c>
      <c r="P2819">
        <v>2.8218677180984102</v>
      </c>
      <c r="Q2819">
        <v>2.8218677180984102</v>
      </c>
    </row>
    <row r="2820" spans="1:17">
      <c r="A2820" t="s">
        <v>5958</v>
      </c>
      <c r="B2820" s="16" t="e">
        <v>#N/A</v>
      </c>
      <c r="C2820">
        <v>7.3961615692763401</v>
      </c>
      <c r="D2820">
        <v>7.2791556688502101</v>
      </c>
      <c r="E2820">
        <v>7.2927897048973698</v>
      </c>
      <c r="F2820">
        <v>7.4888864773400599</v>
      </c>
      <c r="G2820">
        <v>7.8628598961016696</v>
      </c>
      <c r="H2820">
        <v>6.7077629649987003</v>
      </c>
      <c r="I2820">
        <v>7.4500047402851104</v>
      </c>
      <c r="J2820">
        <v>8.2493964509038307</v>
      </c>
      <c r="K2820">
        <v>6.9005213252828499</v>
      </c>
      <c r="L2820">
        <v>7.4750825912029004</v>
      </c>
      <c r="M2820">
        <v>7.6140271996109297</v>
      </c>
      <c r="N2820">
        <v>6.7258089642514101</v>
      </c>
      <c r="O2820">
        <v>7.1684108656329801</v>
      </c>
      <c r="P2820">
        <v>8.0467780289509605</v>
      </c>
      <c r="Q2820">
        <v>6.6375058506955904</v>
      </c>
    </row>
    <row r="2821" spans="1:17">
      <c r="A2821" t="s">
        <v>5959</v>
      </c>
      <c r="B2821" s="16" t="e">
        <v>#N/A</v>
      </c>
      <c r="C2821">
        <v>4.2263167103073602</v>
      </c>
      <c r="D2821">
        <v>4.0407231514856203</v>
      </c>
      <c r="E2821">
        <v>4.8415581104649901</v>
      </c>
      <c r="F2821">
        <v>4.2917886290068799</v>
      </c>
      <c r="G2821">
        <v>3.9446609719593901</v>
      </c>
      <c r="H2821">
        <v>3.50653555504317</v>
      </c>
      <c r="I2821">
        <v>4.2360017113942803</v>
      </c>
      <c r="J2821">
        <v>3.8565114723405598</v>
      </c>
      <c r="K2821">
        <v>4.2084442324483602</v>
      </c>
      <c r="L2821">
        <v>4.1946255460110002</v>
      </c>
      <c r="M2821">
        <v>4.10067942601317</v>
      </c>
      <c r="N2821">
        <v>4.3841781814921204</v>
      </c>
      <c r="O2821">
        <v>3.9295289699043701</v>
      </c>
      <c r="P2821">
        <v>3.3893867502571098</v>
      </c>
      <c r="Q2821">
        <v>2.8218677180984102</v>
      </c>
    </row>
    <row r="2822" spans="1:17">
      <c r="A2822" t="s">
        <v>5960</v>
      </c>
      <c r="B2822" s="16" t="e">
        <v>#N/A</v>
      </c>
      <c r="C2822">
        <v>2.8218677180984102</v>
      </c>
      <c r="D2822">
        <v>3.2942621936663499</v>
      </c>
      <c r="E2822">
        <v>2.8218677180984102</v>
      </c>
      <c r="F2822">
        <v>3.4706286095040801</v>
      </c>
      <c r="G2822">
        <v>3.70007344211845</v>
      </c>
      <c r="H2822">
        <v>2.8218677180984102</v>
      </c>
      <c r="I2822">
        <v>3.3100125595866299</v>
      </c>
      <c r="J2822">
        <v>2.8218677180984102</v>
      </c>
      <c r="K2822">
        <v>3.6013796825057902</v>
      </c>
      <c r="L2822">
        <v>2.8218677180984102</v>
      </c>
      <c r="M2822">
        <v>3.23818724324593</v>
      </c>
      <c r="N2822">
        <v>3.6661147186140499</v>
      </c>
      <c r="O2822">
        <v>3.24931794675887</v>
      </c>
      <c r="P2822">
        <v>3.3893867502571098</v>
      </c>
      <c r="Q2822">
        <v>2.8218677180984102</v>
      </c>
    </row>
    <row r="2823" spans="1:17">
      <c r="A2823" t="s">
        <v>5961</v>
      </c>
      <c r="B2823" s="16" t="e">
        <v>#N/A</v>
      </c>
      <c r="C2823">
        <v>6.4931841072364804</v>
      </c>
      <c r="D2823">
        <v>6.5768551256917096</v>
      </c>
      <c r="E2823">
        <v>6.6219183496940897</v>
      </c>
      <c r="F2823">
        <v>6.7477305356992501</v>
      </c>
      <c r="G2823">
        <v>6.6190383231045704</v>
      </c>
      <c r="H2823">
        <v>7.4867847692455003</v>
      </c>
      <c r="I2823">
        <v>7.10853650596375</v>
      </c>
      <c r="J2823">
        <v>7.1191835615399102</v>
      </c>
      <c r="K2823">
        <v>6.7662737405155697</v>
      </c>
      <c r="L2823">
        <v>6.9557515520079001</v>
      </c>
      <c r="M2823">
        <v>6.5764945487984097</v>
      </c>
      <c r="N2823">
        <v>6.5049286515854696</v>
      </c>
      <c r="O2823">
        <v>6.60605308271432</v>
      </c>
      <c r="P2823">
        <v>7.0482780763639896</v>
      </c>
      <c r="Q2823">
        <v>2.8218677180984102</v>
      </c>
    </row>
    <row r="2824" spans="1:17">
      <c r="A2824" t="s">
        <v>5962</v>
      </c>
      <c r="B2824" s="16" t="e">
        <v>#N/A</v>
      </c>
      <c r="C2824">
        <v>5.2710534670525604</v>
      </c>
      <c r="D2824">
        <v>5.1247703439315302</v>
      </c>
      <c r="E2824">
        <v>4.0887687455453801</v>
      </c>
      <c r="F2824">
        <v>4.7864910140196502</v>
      </c>
      <c r="G2824">
        <v>4.6281296811809298</v>
      </c>
      <c r="H2824">
        <v>5.1127774112395503</v>
      </c>
      <c r="I2824">
        <v>5.2542284300769104</v>
      </c>
      <c r="J2824">
        <v>5.5420329423979799</v>
      </c>
      <c r="K2824">
        <v>4.9815688211180698</v>
      </c>
      <c r="L2824">
        <v>4.87288619379569</v>
      </c>
      <c r="M2824">
        <v>5.3713152984476196</v>
      </c>
      <c r="N2824">
        <v>5.2375935253419703</v>
      </c>
      <c r="O2824">
        <v>4.8066714880220998</v>
      </c>
      <c r="P2824">
        <v>5.4607337398470897</v>
      </c>
      <c r="Q2824">
        <v>2.8218677180984102</v>
      </c>
    </row>
    <row r="2825" spans="1:17">
      <c r="A2825" t="s">
        <v>5963</v>
      </c>
      <c r="B2825" s="16" t="e">
        <v>#N/A</v>
      </c>
      <c r="C2825">
        <v>7.6604769151482097</v>
      </c>
      <c r="D2825">
        <v>7.88111539084478</v>
      </c>
      <c r="E2825">
        <v>7.93130901064099</v>
      </c>
      <c r="F2825">
        <v>7.8308268179911398</v>
      </c>
      <c r="G2825">
        <v>7.8058773585549703</v>
      </c>
      <c r="H2825">
        <v>7.99380219173913</v>
      </c>
      <c r="I2825">
        <v>7.4567429891659804</v>
      </c>
      <c r="J2825">
        <v>7.5629189843524403</v>
      </c>
      <c r="K2825">
        <v>7.6336990091517096</v>
      </c>
      <c r="L2825">
        <v>7.23140621275585</v>
      </c>
      <c r="M2825">
        <v>7.1841017988793396</v>
      </c>
      <c r="N2825">
        <v>7.06801230014318</v>
      </c>
      <c r="O2825">
        <v>7.1557832742435403</v>
      </c>
      <c r="P2825">
        <v>7.5016343753046</v>
      </c>
      <c r="Q2825">
        <v>6.2843132996066204</v>
      </c>
    </row>
    <row r="2826" spans="1:17">
      <c r="A2826" t="s">
        <v>5964</v>
      </c>
      <c r="B2826" s="16" t="e">
        <v>#N/A</v>
      </c>
      <c r="C2826">
        <v>3.3064422771203601</v>
      </c>
      <c r="D2826">
        <v>3.4870161193063098</v>
      </c>
      <c r="E2826">
        <v>2.8218677180984102</v>
      </c>
      <c r="F2826">
        <v>3.2825265482838799</v>
      </c>
      <c r="G2826">
        <v>3.5425260543824399</v>
      </c>
      <c r="H2826">
        <v>3.65660975244205</v>
      </c>
      <c r="I2826">
        <v>3.5089935751222501</v>
      </c>
      <c r="J2826">
        <v>2.8218677180984102</v>
      </c>
      <c r="K2826">
        <v>2.8218677180984102</v>
      </c>
      <c r="L2826">
        <v>3.29479214013883</v>
      </c>
      <c r="M2826">
        <v>3.23818724324593</v>
      </c>
      <c r="N2826">
        <v>3.31389066967124</v>
      </c>
      <c r="O2826">
        <v>3.24931794675887</v>
      </c>
      <c r="P2826">
        <v>3.6194497939779602</v>
      </c>
      <c r="Q2826">
        <v>2.8218677180984102</v>
      </c>
    </row>
    <row r="2827" spans="1:17">
      <c r="A2827" t="s">
        <v>5965</v>
      </c>
      <c r="B2827" s="16" t="e">
        <v>#N/A</v>
      </c>
      <c r="C2827">
        <v>8.28873103510983</v>
      </c>
      <c r="D2827">
        <v>8.3216798865819701</v>
      </c>
      <c r="E2827">
        <v>8.1887845183136605</v>
      </c>
      <c r="F2827">
        <v>8.2238920523872192</v>
      </c>
      <c r="G2827">
        <v>8.0802496710528793</v>
      </c>
      <c r="H2827">
        <v>8.2422238931819507</v>
      </c>
      <c r="I2827">
        <v>8.1354747143769792</v>
      </c>
      <c r="J2827">
        <v>7.9015550355876503</v>
      </c>
      <c r="K2827">
        <v>8.3531630384711093</v>
      </c>
      <c r="L2827">
        <v>8.0520699811720196</v>
      </c>
      <c r="M2827">
        <v>7.3665724435608801</v>
      </c>
      <c r="N2827">
        <v>7.8956840961943104</v>
      </c>
      <c r="O2827">
        <v>7.72443639558771</v>
      </c>
      <c r="P2827">
        <v>8.4999303573473899</v>
      </c>
      <c r="Q2827">
        <v>5.09416193408443</v>
      </c>
    </row>
    <row r="2828" spans="1:17">
      <c r="A2828" t="s">
        <v>5966</v>
      </c>
      <c r="B2828" s="16" t="e">
        <v>#N/A</v>
      </c>
      <c r="C2828">
        <v>4.2263167103073602</v>
      </c>
      <c r="D2828">
        <v>4.8302002317971402</v>
      </c>
      <c r="E2828">
        <v>4.5638886729124497</v>
      </c>
      <c r="F2828">
        <v>4.7023883921396203</v>
      </c>
      <c r="G2828">
        <v>4.6840610634984499</v>
      </c>
      <c r="H2828">
        <v>4.1560374762891303</v>
      </c>
      <c r="I2828">
        <v>4.8009391025067796</v>
      </c>
      <c r="J2828">
        <v>4.6702235480772103</v>
      </c>
      <c r="K2828">
        <v>4.5405942945665601</v>
      </c>
      <c r="L2828">
        <v>4.2633743974944602</v>
      </c>
      <c r="M2828">
        <v>4.6554405993468704</v>
      </c>
      <c r="N2828">
        <v>4.5639913292833096</v>
      </c>
      <c r="O2828">
        <v>4.4501242258791596</v>
      </c>
      <c r="P2828">
        <v>4.2713440848041202</v>
      </c>
      <c r="Q2828">
        <v>5.09416193408443</v>
      </c>
    </row>
    <row r="2829" spans="1:17">
      <c r="A2829" t="s">
        <v>5967</v>
      </c>
      <c r="B2829" s="16" t="e">
        <v>#N/A</v>
      </c>
      <c r="C2829">
        <v>10.834371450941999</v>
      </c>
      <c r="D2829">
        <v>10.8309673945139</v>
      </c>
      <c r="E2829">
        <v>10.7861768380588</v>
      </c>
      <c r="F2829">
        <v>10.6773761212552</v>
      </c>
      <c r="G2829">
        <v>10.3515389052021</v>
      </c>
      <c r="H2829">
        <v>10.0430227848478</v>
      </c>
      <c r="I2829">
        <v>11.011072474572901</v>
      </c>
      <c r="J2829">
        <v>10.627678066581201</v>
      </c>
      <c r="K2829">
        <v>11.484369149821401</v>
      </c>
      <c r="L2829">
        <v>12.0487378382124</v>
      </c>
      <c r="M2829">
        <v>9.76033737089565</v>
      </c>
      <c r="N2829">
        <v>10.323405988534001</v>
      </c>
      <c r="O2829">
        <v>9.6773594761446606</v>
      </c>
      <c r="P2829">
        <v>10.1295625580705</v>
      </c>
      <c r="Q2829">
        <v>12.722586680566801</v>
      </c>
    </row>
    <row r="2830" spans="1:17">
      <c r="A2830" t="s">
        <v>5968</v>
      </c>
      <c r="B2830" s="16" t="e">
        <v>#N/A</v>
      </c>
      <c r="C2830">
        <v>4.4246742892055497</v>
      </c>
      <c r="D2830">
        <v>4.5537481491643197</v>
      </c>
      <c r="E2830">
        <v>4.2015349465393896</v>
      </c>
      <c r="F2830">
        <v>4.5644600677645304</v>
      </c>
      <c r="G2830">
        <v>4.73757715912134</v>
      </c>
      <c r="H2830">
        <v>4.07504641393726</v>
      </c>
      <c r="I2830">
        <v>4.7071247246580201</v>
      </c>
      <c r="J2830">
        <v>4.589987956211</v>
      </c>
      <c r="K2830">
        <v>4.4401758200780401</v>
      </c>
      <c r="L2830">
        <v>4.9878555821396704</v>
      </c>
      <c r="M2830">
        <v>4.8272493834176604</v>
      </c>
      <c r="N2830">
        <v>4.5070424063834196</v>
      </c>
      <c r="O2830">
        <v>4.8406433623781604</v>
      </c>
      <c r="P2830">
        <v>5.6022656228975496</v>
      </c>
      <c r="Q2830">
        <v>2.8218677180984102</v>
      </c>
    </row>
    <row r="2831" spans="1:17">
      <c r="A2831" t="s">
        <v>5969</v>
      </c>
      <c r="B2831" s="16" t="e">
        <v>#N/A</v>
      </c>
      <c r="C2831">
        <v>2.8218677180984102</v>
      </c>
      <c r="D2831">
        <v>3.8603343823973102</v>
      </c>
      <c r="E2831">
        <v>3.6381873987360902</v>
      </c>
      <c r="F2831">
        <v>3.2825265482838799</v>
      </c>
      <c r="G2831">
        <v>2.8218677180984102</v>
      </c>
      <c r="H2831">
        <v>4.1560374762891303</v>
      </c>
      <c r="I2831">
        <v>3.3100125595866299</v>
      </c>
      <c r="J2831">
        <v>2.8218677180984102</v>
      </c>
      <c r="K2831">
        <v>3.91162951239331</v>
      </c>
      <c r="L2831">
        <v>3.6339073669181099</v>
      </c>
      <c r="M2831">
        <v>3.6461416973015899</v>
      </c>
      <c r="N2831">
        <v>2.8218677180984102</v>
      </c>
      <c r="O2831">
        <v>3.6677309644704801</v>
      </c>
      <c r="P2831">
        <v>3.3893867502571098</v>
      </c>
      <c r="Q2831">
        <v>2.8218677180984102</v>
      </c>
    </row>
    <row r="2832" spans="1:17">
      <c r="A2832" t="s">
        <v>5970</v>
      </c>
      <c r="B2832" s="16" t="e">
        <v>#N/A</v>
      </c>
      <c r="C2832">
        <v>3.5040133865677898</v>
      </c>
      <c r="D2832">
        <v>3.7545556144430101</v>
      </c>
      <c r="E2832">
        <v>4.0887687455453801</v>
      </c>
      <c r="F2832">
        <v>3.6131889974304401</v>
      </c>
      <c r="G2832">
        <v>3.9446609719593901</v>
      </c>
      <c r="H2832">
        <v>3.30825032505737</v>
      </c>
      <c r="I2832">
        <v>3.8937805799913501</v>
      </c>
      <c r="J2832">
        <v>3.8565114723405598</v>
      </c>
      <c r="K2832">
        <v>3.91162951239331</v>
      </c>
      <c r="L2832">
        <v>4.1211419556762898</v>
      </c>
      <c r="M2832">
        <v>3.90178223458659</v>
      </c>
      <c r="N2832">
        <v>3.6661147186140499</v>
      </c>
      <c r="O2832">
        <v>3.7643275486974099</v>
      </c>
      <c r="P2832">
        <v>3.6194497939779602</v>
      </c>
      <c r="Q2832">
        <v>2.8218677180984102</v>
      </c>
    </row>
    <row r="2833" spans="1:17">
      <c r="A2833" t="s">
        <v>5971</v>
      </c>
      <c r="B2833" s="16" t="e">
        <v>#N/A</v>
      </c>
      <c r="C2833">
        <v>3.6535616636188299</v>
      </c>
      <c r="D2833">
        <v>4.1931807688815699</v>
      </c>
      <c r="E2833">
        <v>4.3969712788901898</v>
      </c>
      <c r="F2833">
        <v>4.0118215330109104</v>
      </c>
      <c r="G2833">
        <v>3.5425260543824399</v>
      </c>
      <c r="H2833">
        <v>3.65660975244205</v>
      </c>
      <c r="I2833">
        <v>3.5089935751222501</v>
      </c>
      <c r="J2833">
        <v>4.4114342089532403</v>
      </c>
      <c r="K2833">
        <v>3.4608708703561399</v>
      </c>
      <c r="L2833">
        <v>3.4877558895723499</v>
      </c>
      <c r="M2833">
        <v>3.9727288000471899</v>
      </c>
      <c r="N2833">
        <v>3.79229116939824</v>
      </c>
      <c r="O2833">
        <v>3.24931794675887</v>
      </c>
      <c r="P2833">
        <v>3.6194497939779602</v>
      </c>
      <c r="Q2833">
        <v>2.8218677180984102</v>
      </c>
    </row>
    <row r="2834" spans="1:17">
      <c r="A2834" t="s">
        <v>5972</v>
      </c>
      <c r="B2834" s="16" t="e">
        <v>#N/A</v>
      </c>
      <c r="C2834">
        <v>3.98283533271713</v>
      </c>
      <c r="D2834">
        <v>3.4870161193063098</v>
      </c>
      <c r="E2834">
        <v>2.8218677180984102</v>
      </c>
      <c r="F2834">
        <v>3.2825265482838799</v>
      </c>
      <c r="G2834">
        <v>2.8218677180984102</v>
      </c>
      <c r="H2834">
        <v>2.8218677180984102</v>
      </c>
      <c r="I2834">
        <v>3.5089935751222501</v>
      </c>
      <c r="J2834">
        <v>3.4276433730071201</v>
      </c>
      <c r="K2834">
        <v>3.27554212654834</v>
      </c>
      <c r="L2834">
        <v>3.4877558895723499</v>
      </c>
      <c r="M2834">
        <v>3.4086250003018401</v>
      </c>
      <c r="N2834">
        <v>3.31389066967124</v>
      </c>
      <c r="O2834">
        <v>3.42420286852819</v>
      </c>
      <c r="P2834">
        <v>3.6194497939779602</v>
      </c>
      <c r="Q2834">
        <v>2.8218677180984102</v>
      </c>
    </row>
    <row r="2835" spans="1:17">
      <c r="A2835" t="s">
        <v>5973</v>
      </c>
      <c r="B2835" s="16" t="e">
        <v>#N/A</v>
      </c>
      <c r="C2835">
        <v>6.0909271146733497</v>
      </c>
      <c r="D2835">
        <v>5.7482214031963599</v>
      </c>
      <c r="E2835">
        <v>5.8440669982677802</v>
      </c>
      <c r="F2835">
        <v>5.3934871370174804</v>
      </c>
      <c r="G2835">
        <v>5.7963037841217497</v>
      </c>
      <c r="H2835">
        <v>5.1127774112395503</v>
      </c>
      <c r="I2835">
        <v>5.66533222304981</v>
      </c>
      <c r="J2835">
        <v>5.1499325625975896</v>
      </c>
      <c r="K2835">
        <v>5.92005741833845</v>
      </c>
      <c r="L2835">
        <v>5.5725684340267403</v>
      </c>
      <c r="M2835">
        <v>5.55060142569896</v>
      </c>
      <c r="N2835">
        <v>5.2701073739484503</v>
      </c>
      <c r="O2835">
        <v>5.6075132046638902</v>
      </c>
      <c r="P2835">
        <v>5.2164652043888102</v>
      </c>
      <c r="Q2835">
        <v>6.2843132996066204</v>
      </c>
    </row>
    <row r="2836" spans="1:17">
      <c r="A2836" t="s">
        <v>5974</v>
      </c>
      <c r="B2836" s="16" t="e">
        <v>#N/A</v>
      </c>
      <c r="C2836">
        <v>3.8862082974622001</v>
      </c>
      <c r="D2836">
        <v>2.8218677180984102</v>
      </c>
      <c r="E2836">
        <v>2.8218677180984102</v>
      </c>
      <c r="F2836">
        <v>3.4706286095040801</v>
      </c>
      <c r="G2836">
        <v>3.70007344211845</v>
      </c>
      <c r="H2836">
        <v>3.30825032505737</v>
      </c>
      <c r="I2836">
        <v>3.3100125595866299</v>
      </c>
      <c r="J2836">
        <v>3.2517770676889399</v>
      </c>
      <c r="K2836">
        <v>3.27554212654834</v>
      </c>
      <c r="L2836">
        <v>3.29479214013883</v>
      </c>
      <c r="M2836">
        <v>3.4086250003018401</v>
      </c>
      <c r="N2836">
        <v>3.31389066967124</v>
      </c>
      <c r="O2836">
        <v>2.8218677180984102</v>
      </c>
      <c r="P2836">
        <v>2.8218677180984102</v>
      </c>
      <c r="Q2836">
        <v>2.8218677180984102</v>
      </c>
    </row>
    <row r="2837" spans="1:17">
      <c r="A2837" t="s">
        <v>5975</v>
      </c>
      <c r="B2837" s="16" t="e">
        <v>#N/A</v>
      </c>
      <c r="C2837">
        <v>3.5040133865677898</v>
      </c>
      <c r="D2837">
        <v>3.4870161193063098</v>
      </c>
      <c r="E2837">
        <v>2.8218677180984102</v>
      </c>
      <c r="F2837">
        <v>3.2825265482838799</v>
      </c>
      <c r="G2837">
        <v>3.70007344211845</v>
      </c>
      <c r="H2837">
        <v>3.50653555504317</v>
      </c>
      <c r="I2837">
        <v>3.6595800418069002</v>
      </c>
      <c r="J2837">
        <v>3.2517770676889399</v>
      </c>
      <c r="K2837">
        <v>3.6013796825057902</v>
      </c>
      <c r="L2837">
        <v>4.1211419556762898</v>
      </c>
      <c r="M2837">
        <v>3.23818724324593</v>
      </c>
      <c r="N2837">
        <v>3.79229116939824</v>
      </c>
      <c r="O2837">
        <v>3.7643275486974099</v>
      </c>
      <c r="P2837">
        <v>2.8218677180984102</v>
      </c>
      <c r="Q2837">
        <v>5.09416193408443</v>
      </c>
    </row>
    <row r="2838" spans="1:17">
      <c r="A2838" t="s">
        <v>5976</v>
      </c>
      <c r="B2838" s="16" t="e">
        <v>#N/A</v>
      </c>
      <c r="C2838">
        <v>6.8676794743352501</v>
      </c>
      <c r="D2838">
        <v>6.8022016164131101</v>
      </c>
      <c r="E2838">
        <v>6.6887898835754704</v>
      </c>
      <c r="F2838">
        <v>6.6876694774574998</v>
      </c>
      <c r="G2838">
        <v>6.6966202244190196</v>
      </c>
      <c r="H2838">
        <v>5.58453293970123</v>
      </c>
      <c r="I2838">
        <v>6.37513354646594</v>
      </c>
      <c r="J2838">
        <v>5.8785809350245</v>
      </c>
      <c r="K2838">
        <v>7.3575458620325502</v>
      </c>
      <c r="L2838">
        <v>6.9735187332156601</v>
      </c>
      <c r="M2838">
        <v>6.1965870223575603</v>
      </c>
      <c r="N2838">
        <v>6.8767338364790396</v>
      </c>
      <c r="O2838">
        <v>6.3740501040455104</v>
      </c>
      <c r="P2838">
        <v>5.5682221171507997</v>
      </c>
      <c r="Q2838">
        <v>8.9266120302692595</v>
      </c>
    </row>
    <row r="2839" spans="1:17">
      <c r="A2839" t="s">
        <v>5977</v>
      </c>
      <c r="B2839" s="16" t="e">
        <v>#N/A</v>
      </c>
      <c r="C2839">
        <v>9.3067038728361293</v>
      </c>
      <c r="D2839">
        <v>9.1782060367173095</v>
      </c>
      <c r="E2839">
        <v>9.4794788487557309</v>
      </c>
      <c r="F2839">
        <v>9.4079415817928904</v>
      </c>
      <c r="G2839">
        <v>9.25548638318282</v>
      </c>
      <c r="H2839">
        <v>9.6617223092579199</v>
      </c>
      <c r="I2839">
        <v>9.3349388029683809</v>
      </c>
      <c r="J2839">
        <v>9.3507686935930305</v>
      </c>
      <c r="K2839">
        <v>8.9027510334453694</v>
      </c>
      <c r="L2839">
        <v>9.2931662525630294</v>
      </c>
      <c r="M2839">
        <v>9.3592472121234795</v>
      </c>
      <c r="N2839">
        <v>9.5423893318391908</v>
      </c>
      <c r="O2839">
        <v>9.35388722206058</v>
      </c>
      <c r="P2839">
        <v>9.08113067795653</v>
      </c>
      <c r="Q2839">
        <v>7.9670857749043096</v>
      </c>
    </row>
    <row r="2840" spans="1:17">
      <c r="A2840" t="s">
        <v>5978</v>
      </c>
      <c r="B2840" s="16" t="e">
        <v>#N/A</v>
      </c>
      <c r="C2840">
        <v>3.3064422771203601</v>
      </c>
      <c r="D2840">
        <v>2.8218677180984102</v>
      </c>
      <c r="E2840">
        <v>3.4028894668404299</v>
      </c>
      <c r="F2840">
        <v>2.8218677180984102</v>
      </c>
      <c r="G2840">
        <v>3.5425260543824399</v>
      </c>
      <c r="H2840">
        <v>3.50653555504317</v>
      </c>
      <c r="I2840">
        <v>3.5089935751222501</v>
      </c>
      <c r="J2840">
        <v>4.1400611729353196</v>
      </c>
      <c r="K2840">
        <v>3.6013796825057902</v>
      </c>
      <c r="L2840">
        <v>4.1946255460110002</v>
      </c>
      <c r="M2840">
        <v>3.6461416973015899</v>
      </c>
      <c r="N2840">
        <v>2.8218677180984102</v>
      </c>
      <c r="O2840">
        <v>3.24931794675887</v>
      </c>
      <c r="P2840">
        <v>3.9363215208704698</v>
      </c>
      <c r="Q2840">
        <v>2.8218677180984102</v>
      </c>
    </row>
    <row r="2841" spans="1:17">
      <c r="A2841" t="s">
        <v>5979</v>
      </c>
      <c r="B2841" s="16" t="e">
        <v>#N/A</v>
      </c>
      <c r="C2841">
        <v>5.3319193517173096</v>
      </c>
      <c r="D2841">
        <v>5.1573505347490602</v>
      </c>
      <c r="E2841">
        <v>5.3510197543661198</v>
      </c>
      <c r="F2841">
        <v>5.77264523713907</v>
      </c>
      <c r="G2841">
        <v>5.3842376496302498</v>
      </c>
      <c r="H2841">
        <v>4.9232684487670202</v>
      </c>
      <c r="I2841">
        <v>5.2218518540004704</v>
      </c>
      <c r="J2841">
        <v>5.1764314620679004</v>
      </c>
      <c r="K2841">
        <v>4.9119590476093702</v>
      </c>
      <c r="L2841">
        <v>4.87288619379569</v>
      </c>
      <c r="M2841">
        <v>5.3713152984476196</v>
      </c>
      <c r="N2841">
        <v>5.4219024728581404</v>
      </c>
      <c r="O2841">
        <v>5.3821449728984998</v>
      </c>
      <c r="P2841">
        <v>4.9174589054378801</v>
      </c>
      <c r="Q2841">
        <v>5.09416193408443</v>
      </c>
    </row>
    <row r="2842" spans="1:17">
      <c r="A2842" t="s">
        <v>5980</v>
      </c>
      <c r="B2842" s="16" t="e">
        <v>#N/A</v>
      </c>
      <c r="C2842">
        <v>3.5040133865677898</v>
      </c>
      <c r="D2842">
        <v>3.4870161193063098</v>
      </c>
      <c r="E2842">
        <v>4.4833795521924502</v>
      </c>
      <c r="F2842">
        <v>4.2284225029819602</v>
      </c>
      <c r="G2842">
        <v>4.5695203052827997</v>
      </c>
      <c r="H2842">
        <v>3.65660975244205</v>
      </c>
      <c r="I2842">
        <v>3.5089935751222501</v>
      </c>
      <c r="J2842">
        <v>4.1999986398891203</v>
      </c>
      <c r="K2842">
        <v>3.4608708703561399</v>
      </c>
      <c r="L2842">
        <v>3.7555759297476698</v>
      </c>
      <c r="M2842">
        <v>4.0387673383778999</v>
      </c>
      <c r="N2842">
        <v>3.9019995236038798</v>
      </c>
      <c r="O2842">
        <v>4.1329497517715001</v>
      </c>
      <c r="P2842">
        <v>4.0606668341819496</v>
      </c>
      <c r="Q2842">
        <v>6.6375058506955904</v>
      </c>
    </row>
    <row r="2843" spans="1:17">
      <c r="A2843" t="s">
        <v>5981</v>
      </c>
      <c r="B2843" s="16" t="e">
        <v>#N/A</v>
      </c>
      <c r="C2843">
        <v>4.7882403612659497</v>
      </c>
      <c r="D2843">
        <v>4.9486052131722396</v>
      </c>
      <c r="E2843">
        <v>4.5638886729124497</v>
      </c>
      <c r="F2843">
        <v>4.5147692553613297</v>
      </c>
      <c r="G2843">
        <v>4.5079198595814196</v>
      </c>
      <c r="H2843">
        <v>4.9232684487670202</v>
      </c>
      <c r="I2843">
        <v>4.30650913402902</v>
      </c>
      <c r="J2843">
        <v>5.0952978149830299</v>
      </c>
      <c r="K2843">
        <v>5.2281375793192604</v>
      </c>
      <c r="L2843">
        <v>4.8321653561327897</v>
      </c>
      <c r="M2843">
        <v>5.3280626239297098</v>
      </c>
      <c r="N2843">
        <v>4.5070424063834196</v>
      </c>
      <c r="O2843">
        <v>4.7358659530866696</v>
      </c>
      <c r="P2843">
        <v>5.0754103394275001</v>
      </c>
      <c r="Q2843">
        <v>5.81282804418474</v>
      </c>
    </row>
    <row r="2844" spans="1:17">
      <c r="A2844" t="s">
        <v>5982</v>
      </c>
      <c r="B2844" s="16" t="e">
        <v>#N/A</v>
      </c>
      <c r="C2844">
        <v>3.3064422771203601</v>
      </c>
      <c r="D2844">
        <v>3.2942621936663499</v>
      </c>
      <c r="E2844">
        <v>3.6381873987360902</v>
      </c>
      <c r="F2844">
        <v>3.4706286095040801</v>
      </c>
      <c r="G2844">
        <v>3.33407035458014</v>
      </c>
      <c r="H2844">
        <v>2.8218677180984102</v>
      </c>
      <c r="I2844">
        <v>2.8218677180984102</v>
      </c>
      <c r="J2844">
        <v>2.8218677180984102</v>
      </c>
      <c r="K2844">
        <v>3.4608708703561399</v>
      </c>
      <c r="L2844">
        <v>3.4877558895723499</v>
      </c>
      <c r="M2844">
        <v>3.6461416973015899</v>
      </c>
      <c r="N2844">
        <v>3.31389066967124</v>
      </c>
      <c r="O2844">
        <v>3.24931794675887</v>
      </c>
      <c r="P2844">
        <v>3.3893867502571098</v>
      </c>
      <c r="Q2844">
        <v>2.8218677180984102</v>
      </c>
    </row>
    <row r="2845" spans="1:17">
      <c r="A2845" t="s">
        <v>5983</v>
      </c>
      <c r="B2845" s="16" t="e">
        <v>#N/A</v>
      </c>
      <c r="C2845">
        <v>6.1906908419129296</v>
      </c>
      <c r="D2845">
        <v>6.37757613081736</v>
      </c>
      <c r="E2845">
        <v>5.8734011200307696</v>
      </c>
      <c r="F2845">
        <v>5.8850772639156403</v>
      </c>
      <c r="G2845">
        <v>6.4043416746310999</v>
      </c>
      <c r="H2845">
        <v>6.7520652640349201</v>
      </c>
      <c r="I2845">
        <v>6.1591987869246898</v>
      </c>
      <c r="J2845">
        <v>6.3659976937039797</v>
      </c>
      <c r="K2845">
        <v>6.0959187970261004</v>
      </c>
      <c r="L2845">
        <v>6.0839659041390597</v>
      </c>
      <c r="M2845">
        <v>6.2542577506046202</v>
      </c>
      <c r="N2845">
        <v>5.7747602614263602</v>
      </c>
      <c r="O2845">
        <v>5.98581415080033</v>
      </c>
      <c r="P2845">
        <v>7.3330682704280097</v>
      </c>
      <c r="Q2845">
        <v>5.09416193408443</v>
      </c>
    </row>
    <row r="2846" spans="1:17">
      <c r="A2846" t="s">
        <v>5984</v>
      </c>
      <c r="B2846" s="16" t="e">
        <v>#N/A</v>
      </c>
      <c r="C2846">
        <v>3.5040133865677898</v>
      </c>
      <c r="D2846">
        <v>3.2942621936663499</v>
      </c>
      <c r="E2846">
        <v>3.4028894668404299</v>
      </c>
      <c r="F2846">
        <v>3.6131889974304401</v>
      </c>
      <c r="G2846">
        <v>2.8218677180984102</v>
      </c>
      <c r="H2846">
        <v>2.8218677180984102</v>
      </c>
      <c r="I2846">
        <v>3.5089935751222501</v>
      </c>
      <c r="J2846">
        <v>2.8218677180984102</v>
      </c>
      <c r="K2846">
        <v>2.8218677180984102</v>
      </c>
      <c r="L2846">
        <v>3.29479214013883</v>
      </c>
      <c r="M2846">
        <v>3.4086250003018401</v>
      </c>
      <c r="N2846">
        <v>3.31389066967124</v>
      </c>
      <c r="O2846">
        <v>3.42420286852819</v>
      </c>
      <c r="P2846">
        <v>3.3893867502571098</v>
      </c>
      <c r="Q2846">
        <v>2.8218677180984102</v>
      </c>
    </row>
    <row r="2847" spans="1:17">
      <c r="A2847" t="s">
        <v>5985</v>
      </c>
      <c r="B2847" s="16" t="e">
        <v>#N/A</v>
      </c>
      <c r="C2847">
        <v>4.4246742892055497</v>
      </c>
      <c r="D2847">
        <v>4.1931807688815699</v>
      </c>
      <c r="E2847">
        <v>4.0887687455453801</v>
      </c>
      <c r="F2847">
        <v>4.4629136307985604</v>
      </c>
      <c r="G2847">
        <v>4.4429501088137897</v>
      </c>
      <c r="H2847">
        <v>4.1560374762891303</v>
      </c>
      <c r="I2847">
        <v>4.6574362853065301</v>
      </c>
      <c r="J2847">
        <v>4.4586654922886897</v>
      </c>
      <c r="K2847">
        <v>3.7184612093777498</v>
      </c>
      <c r="L2847">
        <v>4.6547502153815303</v>
      </c>
      <c r="M2847">
        <v>4.21436379980989</v>
      </c>
      <c r="N2847">
        <v>4.3841781814921204</v>
      </c>
      <c r="O2847">
        <v>4.4953341022564199</v>
      </c>
      <c r="P2847">
        <v>4.6013142303928598</v>
      </c>
      <c r="Q2847">
        <v>2.8218677180984102</v>
      </c>
    </row>
    <row r="2848" spans="1:17">
      <c r="A2848" t="s">
        <v>5986</v>
      </c>
      <c r="B2848" s="16" t="e">
        <v>#N/A</v>
      </c>
      <c r="C2848">
        <v>3.3064422771203601</v>
      </c>
      <c r="D2848">
        <v>2.8218677180984102</v>
      </c>
      <c r="E2848">
        <v>2.8218677180984102</v>
      </c>
      <c r="F2848">
        <v>3.4706286095040801</v>
      </c>
      <c r="G2848">
        <v>3.33407035458014</v>
      </c>
      <c r="H2848">
        <v>2.8218677180984102</v>
      </c>
      <c r="I2848">
        <v>2.8218677180984102</v>
      </c>
      <c r="J2848">
        <v>3.2517770676889399</v>
      </c>
      <c r="K2848">
        <v>2.8218677180984102</v>
      </c>
      <c r="L2848">
        <v>3.29479214013883</v>
      </c>
      <c r="M2848">
        <v>2.8218677180984102</v>
      </c>
      <c r="N2848">
        <v>3.6661147186140499</v>
      </c>
      <c r="O2848">
        <v>3.42420286852819</v>
      </c>
      <c r="P2848">
        <v>2.8218677180984102</v>
      </c>
      <c r="Q2848">
        <v>2.8218677180984102</v>
      </c>
    </row>
    <row r="2849" spans="1:17">
      <c r="A2849" t="s">
        <v>5987</v>
      </c>
      <c r="B2849" s="16" t="e">
        <v>#N/A</v>
      </c>
      <c r="C2849">
        <v>3.3064422771203601</v>
      </c>
      <c r="D2849">
        <v>3.2942621936663499</v>
      </c>
      <c r="E2849">
        <v>3.4028894668404299</v>
      </c>
      <c r="F2849">
        <v>2.8218677180984102</v>
      </c>
      <c r="G2849">
        <v>2.8218677180984102</v>
      </c>
      <c r="H2849">
        <v>2.8218677180984102</v>
      </c>
      <c r="I2849">
        <v>2.8218677180984102</v>
      </c>
      <c r="J2849">
        <v>3.2517770676889399</v>
      </c>
      <c r="K2849">
        <v>3.27554212654834</v>
      </c>
      <c r="L2849">
        <v>2.8218677180984102</v>
      </c>
      <c r="M2849">
        <v>3.23818724324593</v>
      </c>
      <c r="N2849">
        <v>3.6661147186140499</v>
      </c>
      <c r="O2849">
        <v>3.24931794675887</v>
      </c>
      <c r="P2849">
        <v>2.8218677180984102</v>
      </c>
      <c r="Q2849">
        <v>2.8218677180984102</v>
      </c>
    </row>
    <row r="2850" spans="1:17">
      <c r="A2850" t="s">
        <v>5988</v>
      </c>
      <c r="B2850" s="16" t="e">
        <v>#N/A</v>
      </c>
      <c r="C2850">
        <v>2.8218677180984102</v>
      </c>
      <c r="D2850">
        <v>3.4870161193063098</v>
      </c>
      <c r="E2850">
        <v>3.6381873987360902</v>
      </c>
      <c r="F2850">
        <v>3.2825265482838799</v>
      </c>
      <c r="G2850">
        <v>3.33407035458014</v>
      </c>
      <c r="H2850">
        <v>3.30825032505737</v>
      </c>
      <c r="I2850">
        <v>3.3100125595866299</v>
      </c>
      <c r="J2850">
        <v>3.2517770676889399</v>
      </c>
      <c r="K2850">
        <v>2.8218677180984102</v>
      </c>
      <c r="L2850">
        <v>2.8218677180984102</v>
      </c>
      <c r="M2850">
        <v>3.23818724324593</v>
      </c>
      <c r="N2850">
        <v>2.8218677180984102</v>
      </c>
      <c r="O2850">
        <v>3.24931794675887</v>
      </c>
      <c r="P2850">
        <v>3.3893867502571098</v>
      </c>
      <c r="Q2850">
        <v>2.8218677180984102</v>
      </c>
    </row>
    <row r="2851" spans="1:17">
      <c r="A2851" t="s">
        <v>5989</v>
      </c>
      <c r="B2851" s="16" t="e">
        <v>#N/A</v>
      </c>
      <c r="C2851">
        <v>3.6535616636188299</v>
      </c>
      <c r="D2851">
        <v>2.8218677180984102</v>
      </c>
      <c r="E2851">
        <v>3.4028894668404299</v>
      </c>
      <c r="F2851">
        <v>3.6131889974304401</v>
      </c>
      <c r="G2851">
        <v>3.70007344211845</v>
      </c>
      <c r="H2851">
        <v>3.30825032505737</v>
      </c>
      <c r="I2851">
        <v>3.3100125595866299</v>
      </c>
      <c r="J2851">
        <v>3.4276433730071201</v>
      </c>
      <c r="K2851">
        <v>3.6013796825057902</v>
      </c>
      <c r="L2851">
        <v>3.4877558895723499</v>
      </c>
      <c r="M2851">
        <v>3.90178223458659</v>
      </c>
      <c r="N2851">
        <v>3.6661147186140499</v>
      </c>
      <c r="O2851">
        <v>3.42420286852819</v>
      </c>
      <c r="P2851">
        <v>2.8218677180984102</v>
      </c>
      <c r="Q2851">
        <v>2.8218677180984102</v>
      </c>
    </row>
    <row r="2852" spans="1:17">
      <c r="A2852" t="s">
        <v>5990</v>
      </c>
      <c r="B2852" s="16" t="e">
        <v>#N/A</v>
      </c>
      <c r="C2852">
        <v>4.4838185959666896</v>
      </c>
      <c r="D2852">
        <v>4.4456530885114001</v>
      </c>
      <c r="E2852">
        <v>3.8152982058547602</v>
      </c>
      <c r="F2852">
        <v>4.2284225029819602</v>
      </c>
      <c r="G2852">
        <v>3.8309652426265099</v>
      </c>
      <c r="H2852">
        <v>3.7814594184883799</v>
      </c>
      <c r="I2852">
        <v>4.0793606969786396</v>
      </c>
      <c r="J2852">
        <v>4.70846365273073</v>
      </c>
      <c r="K2852">
        <v>4.1419680287536398</v>
      </c>
      <c r="L2852">
        <v>3.9560512465587201</v>
      </c>
      <c r="M2852">
        <v>4.3171680614900998</v>
      </c>
      <c r="N2852">
        <v>4.4472252118161997</v>
      </c>
      <c r="O2852">
        <v>4.4501242258791596</v>
      </c>
      <c r="P2852">
        <v>3.6194497939779602</v>
      </c>
      <c r="Q2852">
        <v>2.8218677180984102</v>
      </c>
    </row>
    <row r="2853" spans="1:17">
      <c r="A2853" t="s">
        <v>5991</v>
      </c>
      <c r="B2853" s="16" t="e">
        <v>#N/A</v>
      </c>
      <c r="C2853">
        <v>3.5040133865677898</v>
      </c>
      <c r="D2853">
        <v>3.2942621936663499</v>
      </c>
      <c r="E2853">
        <v>3.6381873987360902</v>
      </c>
      <c r="F2853">
        <v>3.4706286095040801</v>
      </c>
      <c r="G2853">
        <v>3.70007344211845</v>
      </c>
      <c r="H2853">
        <v>3.30825032505737</v>
      </c>
      <c r="I2853">
        <v>2.8218677180984102</v>
      </c>
      <c r="J2853">
        <v>3.7696016503418699</v>
      </c>
      <c r="K2853">
        <v>2.8218677180984102</v>
      </c>
      <c r="L2853">
        <v>2.8218677180984102</v>
      </c>
      <c r="M2853">
        <v>2.8218677180984102</v>
      </c>
      <c r="N2853">
        <v>2.8218677180984102</v>
      </c>
      <c r="O2853">
        <v>3.24931794675887</v>
      </c>
      <c r="P2853">
        <v>3.7927642367557501</v>
      </c>
      <c r="Q2853">
        <v>2.8218677180984102</v>
      </c>
    </row>
    <row r="2854" spans="1:17">
      <c r="A2854" t="s">
        <v>5992</v>
      </c>
      <c r="B2854" s="16" t="e">
        <v>#N/A</v>
      </c>
      <c r="C2854">
        <v>3.3064422771203601</v>
      </c>
      <c r="D2854">
        <v>3.4870161193063098</v>
      </c>
      <c r="E2854">
        <v>2.8218677180984102</v>
      </c>
      <c r="F2854">
        <v>3.2825265482838799</v>
      </c>
      <c r="G2854">
        <v>3.70007344211845</v>
      </c>
      <c r="H2854">
        <v>2.8218677180984102</v>
      </c>
      <c r="I2854">
        <v>3.3100125595866299</v>
      </c>
      <c r="J2854">
        <v>2.8218677180984102</v>
      </c>
      <c r="K2854">
        <v>2.8218677180984102</v>
      </c>
      <c r="L2854">
        <v>2.8218677180984102</v>
      </c>
      <c r="M2854">
        <v>3.4086250003018401</v>
      </c>
      <c r="N2854">
        <v>3.31389066967124</v>
      </c>
      <c r="O2854">
        <v>2.8218677180984102</v>
      </c>
      <c r="P2854">
        <v>2.8218677180984102</v>
      </c>
      <c r="Q2854">
        <v>2.8218677180984102</v>
      </c>
    </row>
    <row r="2855" spans="1:17">
      <c r="A2855" t="s">
        <v>5993</v>
      </c>
      <c r="B2855" s="16" t="e">
        <v>#N/A</v>
      </c>
      <c r="C2855">
        <v>5.3613569434115202</v>
      </c>
      <c r="D2855">
        <v>5.1573505347490602</v>
      </c>
      <c r="E2855">
        <v>4.3035359899866696</v>
      </c>
      <c r="F2855">
        <v>4.5147692553613297</v>
      </c>
      <c r="G2855">
        <v>5.3842376496302498</v>
      </c>
      <c r="H2855">
        <v>5.36902745237989</v>
      </c>
      <c r="I2855">
        <v>5.4054102752163304</v>
      </c>
      <c r="J2855">
        <v>4.9787429435777097</v>
      </c>
      <c r="K2855">
        <v>5.8502292656371999</v>
      </c>
      <c r="L2855">
        <v>5.0592286016271197</v>
      </c>
      <c r="M2855">
        <v>5.4737980869184701</v>
      </c>
      <c r="N2855">
        <v>4.8593448344507699</v>
      </c>
      <c r="O2855">
        <v>5.71650758824752</v>
      </c>
      <c r="P2855">
        <v>6.1512012767569502</v>
      </c>
      <c r="Q2855">
        <v>2.8218677180984102</v>
      </c>
    </row>
    <row r="2856" spans="1:17">
      <c r="A2856" t="s">
        <v>5994</v>
      </c>
      <c r="B2856" s="16" t="e">
        <v>#N/A</v>
      </c>
      <c r="C2856">
        <v>7.3107711430327997</v>
      </c>
      <c r="D2856">
        <v>7.1604768404420396</v>
      </c>
      <c r="E2856">
        <v>6.5517604823563804</v>
      </c>
      <c r="F2856">
        <v>6.2756868257125804</v>
      </c>
      <c r="G2856">
        <v>6.6190383231045704</v>
      </c>
      <c r="H2856">
        <v>5.60924398810252</v>
      </c>
      <c r="I2856">
        <v>7.03831642557099</v>
      </c>
      <c r="J2856">
        <v>6.5922347918025697</v>
      </c>
      <c r="K2856">
        <v>6.7473835624775402</v>
      </c>
      <c r="L2856">
        <v>6.7545428627641799</v>
      </c>
      <c r="M2856">
        <v>6.2429098030750199</v>
      </c>
      <c r="N2856">
        <v>5.8610534549687996</v>
      </c>
      <c r="O2856">
        <v>6.0284038541843801</v>
      </c>
      <c r="P2856">
        <v>6.5625659221592398</v>
      </c>
      <c r="Q2856">
        <v>7.1565710053807701</v>
      </c>
    </row>
    <row r="2857" spans="1:17">
      <c r="A2857" t="s">
        <v>5995</v>
      </c>
      <c r="B2857" s="16" t="e">
        <v>#N/A</v>
      </c>
      <c r="C2857">
        <v>3.5040133865677898</v>
      </c>
      <c r="D2857">
        <v>3.7545556144430101</v>
      </c>
      <c r="E2857">
        <v>3.8152982058547602</v>
      </c>
      <c r="F2857">
        <v>3.4706286095040801</v>
      </c>
      <c r="G2857">
        <v>3.8309652426265099</v>
      </c>
      <c r="H2857">
        <v>3.65660975244205</v>
      </c>
      <c r="I2857">
        <v>3.8937805799913501</v>
      </c>
      <c r="J2857">
        <v>3.6724961835054399</v>
      </c>
      <c r="K2857">
        <v>3.99457577781329</v>
      </c>
      <c r="L2857">
        <v>4.0420260041176004</v>
      </c>
      <c r="M2857">
        <v>3.90178223458659</v>
      </c>
      <c r="N2857">
        <v>3.99991931403749</v>
      </c>
      <c r="O2857">
        <v>3.9295289699043701</v>
      </c>
      <c r="P2857">
        <v>3.9363215208704698</v>
      </c>
      <c r="Q2857">
        <v>2.8218677180984102</v>
      </c>
    </row>
    <row r="2858" spans="1:17">
      <c r="A2858" t="s">
        <v>5996</v>
      </c>
      <c r="B2858" s="16" t="e">
        <v>#N/A</v>
      </c>
      <c r="C2858">
        <v>3.5040133865677898</v>
      </c>
      <c r="D2858">
        <v>3.2942621936663499</v>
      </c>
      <c r="E2858">
        <v>2.8218677180984102</v>
      </c>
      <c r="F2858">
        <v>2.8218677180984102</v>
      </c>
      <c r="G2858">
        <v>3.33407035458014</v>
      </c>
      <c r="H2858">
        <v>2.8218677180984102</v>
      </c>
      <c r="I2858">
        <v>3.3100125595866299</v>
      </c>
      <c r="J2858">
        <v>2.8218677180984102</v>
      </c>
      <c r="K2858">
        <v>3.6013796825057902</v>
      </c>
      <c r="L2858">
        <v>3.29479214013883</v>
      </c>
      <c r="M2858">
        <v>3.7404257728686199</v>
      </c>
      <c r="N2858">
        <v>3.5144020463037902</v>
      </c>
      <c r="O2858">
        <v>3.42420286852819</v>
      </c>
      <c r="P2858">
        <v>3.3893867502571098</v>
      </c>
      <c r="Q2858">
        <v>2.8218677180984102</v>
      </c>
    </row>
    <row r="2859" spans="1:17">
      <c r="A2859" t="s">
        <v>5997</v>
      </c>
      <c r="B2859" s="16" t="e">
        <v>#N/A</v>
      </c>
      <c r="C2859">
        <v>7.0633572454326403</v>
      </c>
      <c r="D2859">
        <v>7.16818863952646</v>
      </c>
      <c r="E2859">
        <v>7.3034669724419903</v>
      </c>
      <c r="F2859">
        <v>7.6439713636216799</v>
      </c>
      <c r="G2859">
        <v>7.2528033882645397</v>
      </c>
      <c r="H2859">
        <v>8.1668002578767798</v>
      </c>
      <c r="I2859">
        <v>7.2780176798967702</v>
      </c>
      <c r="J2859">
        <v>7.77799059440893</v>
      </c>
      <c r="K2859">
        <v>7.3261386574122698</v>
      </c>
      <c r="L2859">
        <v>7.4499595836554002</v>
      </c>
      <c r="M2859">
        <v>7.4024696271077399</v>
      </c>
      <c r="N2859">
        <v>7.48473824893557</v>
      </c>
      <c r="O2859">
        <v>7.2359448050440296</v>
      </c>
      <c r="P2859">
        <v>7.5104440579032898</v>
      </c>
      <c r="Q2859">
        <v>6.2843132996066204</v>
      </c>
    </row>
    <row r="2860" spans="1:17">
      <c r="A2860" t="s">
        <v>5998</v>
      </c>
      <c r="B2860" s="16" t="e">
        <v>#N/A</v>
      </c>
      <c r="C2860">
        <v>3.98283533271713</v>
      </c>
      <c r="D2860">
        <v>4.1197647330598102</v>
      </c>
      <c r="E2860">
        <v>3.8152982058547602</v>
      </c>
      <c r="F2860">
        <v>3.9277704709105601</v>
      </c>
      <c r="G2860">
        <v>4.1380367534927496</v>
      </c>
      <c r="H2860">
        <v>3.7814594184883799</v>
      </c>
      <c r="I2860">
        <v>4.3728229044696096</v>
      </c>
      <c r="J2860">
        <v>3.7696016503418699</v>
      </c>
      <c r="K2860">
        <v>4.3302743077434496</v>
      </c>
      <c r="L2860">
        <v>4.1946255460110002</v>
      </c>
      <c r="M2860">
        <v>3.6461416973015899</v>
      </c>
      <c r="N2860">
        <v>3.31389066967124</v>
      </c>
      <c r="O2860">
        <v>3.6677309644704801</v>
      </c>
      <c r="P2860">
        <v>4.0606668341819496</v>
      </c>
      <c r="Q2860">
        <v>2.8218677180984102</v>
      </c>
    </row>
    <row r="2861" spans="1:17">
      <c r="A2861" t="s">
        <v>5999</v>
      </c>
      <c r="B2861" s="16" t="e">
        <v>#N/A</v>
      </c>
      <c r="C2861">
        <v>3.3064422771203601</v>
      </c>
      <c r="D2861">
        <v>2.8218677180984102</v>
      </c>
      <c r="E2861">
        <v>2.8218677180984102</v>
      </c>
      <c r="F2861">
        <v>3.2825265482838799</v>
      </c>
      <c r="G2861">
        <v>3.8309652426265099</v>
      </c>
      <c r="H2861">
        <v>2.8218677180984102</v>
      </c>
      <c r="I2861">
        <v>2.8218677180984102</v>
      </c>
      <c r="J2861">
        <v>2.8218677180984102</v>
      </c>
      <c r="K2861">
        <v>3.6013796825057902</v>
      </c>
      <c r="L2861">
        <v>3.29479214013883</v>
      </c>
      <c r="M2861">
        <v>3.4086250003018401</v>
      </c>
      <c r="N2861">
        <v>3.5144020463037902</v>
      </c>
      <c r="O2861">
        <v>3.24931794675887</v>
      </c>
      <c r="P2861">
        <v>3.3893867502571098</v>
      </c>
      <c r="Q2861">
        <v>2.8218677180984102</v>
      </c>
    </row>
    <row r="2862" spans="1:17">
      <c r="A2862" t="s">
        <v>6000</v>
      </c>
      <c r="B2862" s="16" t="e">
        <v>#N/A</v>
      </c>
      <c r="C2862">
        <v>5.2395597656514097</v>
      </c>
      <c r="D2862">
        <v>5.09137122556535</v>
      </c>
      <c r="E2862">
        <v>5.2635360024135203</v>
      </c>
      <c r="F2862">
        <v>4.5147692553613297</v>
      </c>
      <c r="G2862">
        <v>4.73757715912134</v>
      </c>
      <c r="H2862">
        <v>5.1476173494898996</v>
      </c>
      <c r="I2862">
        <v>5.1197440703333399</v>
      </c>
      <c r="J2862">
        <v>5.1499325625975896</v>
      </c>
      <c r="K2862">
        <v>4.9119590476093702</v>
      </c>
      <c r="L2862">
        <v>4.3280695513255196</v>
      </c>
      <c r="M2862">
        <v>4.7613190738105597</v>
      </c>
      <c r="N2862">
        <v>4.6183712388410303</v>
      </c>
      <c r="O2862">
        <v>4.8406433623781604</v>
      </c>
      <c r="P2862">
        <v>5.4975049655279902</v>
      </c>
      <c r="Q2862">
        <v>2.8218677180984102</v>
      </c>
    </row>
    <row r="2863" spans="1:17">
      <c r="A2863" t="s">
        <v>6001</v>
      </c>
      <c r="B2863" s="16" t="e">
        <v>#N/A</v>
      </c>
      <c r="C2863">
        <v>4.1513583524311999</v>
      </c>
      <c r="D2863">
        <v>4.0407231514856203</v>
      </c>
      <c r="E2863">
        <v>2.8218677180984102</v>
      </c>
      <c r="F2863">
        <v>4.5644600677645304</v>
      </c>
      <c r="G2863">
        <v>3.5425260543824399</v>
      </c>
      <c r="H2863">
        <v>3.50653555504317</v>
      </c>
      <c r="I2863">
        <v>3.8937805799913501</v>
      </c>
      <c r="J2863">
        <v>4.3107162608919598</v>
      </c>
      <c r="K2863">
        <v>3.8204461843508501</v>
      </c>
      <c r="L2863">
        <v>4.2633743974944602</v>
      </c>
      <c r="M2863">
        <v>4.1590575299716699</v>
      </c>
      <c r="N2863">
        <v>4.5070424063834196</v>
      </c>
      <c r="O2863">
        <v>4.4030955001336496</v>
      </c>
      <c r="P2863">
        <v>2.8218677180984102</v>
      </c>
      <c r="Q2863">
        <v>5.81282804418474</v>
      </c>
    </row>
    <row r="2864" spans="1:17">
      <c r="A2864" t="s">
        <v>6002</v>
      </c>
      <c r="B2864" s="16" t="e">
        <v>#N/A</v>
      </c>
      <c r="C2864">
        <v>2.8218677180984102</v>
      </c>
      <c r="D2864">
        <v>2.8218677180984102</v>
      </c>
      <c r="E2864">
        <v>2.8218677180984102</v>
      </c>
      <c r="F2864">
        <v>3.2825265482838799</v>
      </c>
      <c r="G2864">
        <v>3.8309652426265099</v>
      </c>
      <c r="H2864">
        <v>2.8218677180984102</v>
      </c>
      <c r="I2864">
        <v>2.8218677180984102</v>
      </c>
      <c r="J2864">
        <v>3.2517770676889399</v>
      </c>
      <c r="K2864">
        <v>3.6013796825057902</v>
      </c>
      <c r="L2864">
        <v>2.8218677180984102</v>
      </c>
      <c r="M2864">
        <v>3.4086250003018401</v>
      </c>
      <c r="N2864">
        <v>3.31389066967124</v>
      </c>
      <c r="O2864">
        <v>2.8218677180984102</v>
      </c>
      <c r="P2864">
        <v>2.8218677180984102</v>
      </c>
      <c r="Q2864">
        <v>2.8218677180984102</v>
      </c>
    </row>
    <row r="2865" spans="1:17">
      <c r="A2865" t="s">
        <v>6003</v>
      </c>
      <c r="B2865" s="16" t="e">
        <v>#N/A</v>
      </c>
      <c r="C2865">
        <v>3.3064422771203601</v>
      </c>
      <c r="D2865">
        <v>3.2942621936663499</v>
      </c>
      <c r="E2865">
        <v>3.4028894668404299</v>
      </c>
      <c r="F2865">
        <v>3.6131889974304401</v>
      </c>
      <c r="G2865">
        <v>3.70007344211845</v>
      </c>
      <c r="H2865">
        <v>3.30825032505737</v>
      </c>
      <c r="I2865">
        <v>3.5089935751222501</v>
      </c>
      <c r="J2865">
        <v>3.4276433730071201</v>
      </c>
      <c r="K2865">
        <v>2.8218677180984102</v>
      </c>
      <c r="L2865">
        <v>3.29479214013883</v>
      </c>
      <c r="M2865">
        <v>3.4086250003018401</v>
      </c>
      <c r="N2865">
        <v>3.31389066967124</v>
      </c>
      <c r="O2865">
        <v>3.6677309644704801</v>
      </c>
      <c r="P2865">
        <v>2.8218677180984102</v>
      </c>
      <c r="Q2865">
        <v>2.8218677180984102</v>
      </c>
    </row>
    <row r="2866" spans="1:17">
      <c r="A2866" t="s">
        <v>6004</v>
      </c>
      <c r="B2866" s="16" t="e">
        <v>#N/A</v>
      </c>
      <c r="C2866">
        <v>3.3064422771203601</v>
      </c>
      <c r="D2866">
        <v>2.8218677180984102</v>
      </c>
      <c r="E2866">
        <v>3.4028894668404299</v>
      </c>
      <c r="F2866">
        <v>3.6131889974304401</v>
      </c>
      <c r="G2866">
        <v>3.33407035458014</v>
      </c>
      <c r="H2866">
        <v>2.8218677180984102</v>
      </c>
      <c r="I2866">
        <v>3.7848446501428201</v>
      </c>
      <c r="J2866">
        <v>3.5611359966351301</v>
      </c>
      <c r="K2866">
        <v>3.4608708703561399</v>
      </c>
      <c r="L2866">
        <v>3.8614614459532302</v>
      </c>
      <c r="M2866">
        <v>3.5380814202985702</v>
      </c>
      <c r="N2866">
        <v>3.31389066967124</v>
      </c>
      <c r="O2866">
        <v>3.42420286852819</v>
      </c>
      <c r="P2866">
        <v>3.3893867502571098</v>
      </c>
      <c r="Q2866">
        <v>2.8218677180984102</v>
      </c>
    </row>
    <row r="2867" spans="1:17">
      <c r="A2867" t="s">
        <v>6005</v>
      </c>
      <c r="B2867" s="16" t="e">
        <v>#N/A</v>
      </c>
      <c r="C2867">
        <v>4.6454443926476303</v>
      </c>
      <c r="D2867">
        <v>4.3876263279161201</v>
      </c>
      <c r="E2867">
        <v>4.0887687455453801</v>
      </c>
      <c r="F2867">
        <v>4.7451440705926098</v>
      </c>
      <c r="G2867">
        <v>4.4429501088137897</v>
      </c>
      <c r="H2867">
        <v>4.6515204620337798</v>
      </c>
      <c r="I2867">
        <v>5.66533222304981</v>
      </c>
      <c r="J2867">
        <v>5.3015977798976204</v>
      </c>
      <c r="K2867">
        <v>4.7603034491719001</v>
      </c>
      <c r="L2867">
        <v>4.9506536519942301</v>
      </c>
      <c r="M2867">
        <v>5.0068521030490203</v>
      </c>
      <c r="N2867">
        <v>4.4472252118161997</v>
      </c>
      <c r="O2867">
        <v>5.0275607712213803</v>
      </c>
      <c r="P2867">
        <v>5.7609673977777103</v>
      </c>
      <c r="Q2867">
        <v>2.8218677180984102</v>
      </c>
    </row>
    <row r="2868" spans="1:17">
      <c r="A2868" t="s">
        <v>6006</v>
      </c>
      <c r="B2868" s="16" t="e">
        <v>#N/A</v>
      </c>
      <c r="C2868">
        <v>4.0706176854441196</v>
      </c>
      <c r="D2868">
        <v>4.4456530885114001</v>
      </c>
      <c r="E2868">
        <v>4.3035359899866696</v>
      </c>
      <c r="F2868">
        <v>4.2284225029819602</v>
      </c>
      <c r="G2868">
        <v>4.4429501088137897</v>
      </c>
      <c r="H2868">
        <v>3.65660975244205</v>
      </c>
      <c r="I2868">
        <v>4.6056600831029897</v>
      </c>
      <c r="J2868">
        <v>4.7455649477942696</v>
      </c>
      <c r="K2868">
        <v>4.1419680287536398</v>
      </c>
      <c r="L2868">
        <v>4.1946255460110002</v>
      </c>
      <c r="M2868">
        <v>4.5794486673888004</v>
      </c>
      <c r="N2868">
        <v>3.99991931403749</v>
      </c>
      <c r="O2868">
        <v>4.1926070449996002</v>
      </c>
      <c r="P2868">
        <v>4.1712528320562896</v>
      </c>
      <c r="Q2868">
        <v>5.09416193408443</v>
      </c>
    </row>
    <row r="2869" spans="1:17">
      <c r="A2869" t="s">
        <v>6007</v>
      </c>
      <c r="B2869" s="16" t="e">
        <v>#N/A</v>
      </c>
      <c r="C2869">
        <v>2.8218677180984102</v>
      </c>
      <c r="D2869">
        <v>3.4870161193063098</v>
      </c>
      <c r="E2869">
        <v>3.4028894668404299</v>
      </c>
      <c r="F2869">
        <v>3.2825265482838799</v>
      </c>
      <c r="G2869">
        <v>2.8218677180984102</v>
      </c>
      <c r="H2869">
        <v>3.50653555504317</v>
      </c>
      <c r="I2869">
        <v>2.8218677180984102</v>
      </c>
      <c r="J2869">
        <v>2.8218677180984102</v>
      </c>
      <c r="K2869">
        <v>2.8218677180984102</v>
      </c>
      <c r="L2869">
        <v>2.8218677180984102</v>
      </c>
      <c r="M2869">
        <v>3.23818724324593</v>
      </c>
      <c r="N2869">
        <v>2.8218677180984102</v>
      </c>
      <c r="O2869">
        <v>3.5569664057961599</v>
      </c>
      <c r="P2869">
        <v>3.3893867502571098</v>
      </c>
      <c r="Q2869">
        <v>2.8218677180984102</v>
      </c>
    </row>
    <row r="2870" spans="1:17">
      <c r="A2870" t="s">
        <v>6008</v>
      </c>
      <c r="B2870" s="16" t="e">
        <v>#N/A</v>
      </c>
      <c r="C2870">
        <v>3.3064422771203601</v>
      </c>
      <c r="D2870">
        <v>3.2942621936663499</v>
      </c>
      <c r="E2870">
        <v>3.4028894668404299</v>
      </c>
      <c r="F2870">
        <v>3.2825265482838799</v>
      </c>
      <c r="G2870">
        <v>3.5425260543824399</v>
      </c>
      <c r="H2870">
        <v>3.30825032505737</v>
      </c>
      <c r="I2870">
        <v>2.8218677180984102</v>
      </c>
      <c r="J2870">
        <v>3.5611359966351301</v>
      </c>
      <c r="K2870">
        <v>3.4608708703561399</v>
      </c>
      <c r="L2870">
        <v>3.4877558895723499</v>
      </c>
      <c r="M2870">
        <v>3.4086250003018401</v>
      </c>
      <c r="N2870">
        <v>3.6661147186140499</v>
      </c>
      <c r="O2870">
        <v>3.42420286852819</v>
      </c>
      <c r="P2870">
        <v>3.3893867502571098</v>
      </c>
      <c r="Q2870">
        <v>2.8218677180984102</v>
      </c>
    </row>
    <row r="2871" spans="1:17">
      <c r="A2871" t="s">
        <v>6009</v>
      </c>
      <c r="B2871" s="16" t="e">
        <v>#N/A</v>
      </c>
      <c r="C2871">
        <v>3.3064422771203601</v>
      </c>
      <c r="D2871">
        <v>2.8218677180984102</v>
      </c>
      <c r="E2871">
        <v>2.8218677180984102</v>
      </c>
      <c r="F2871">
        <v>3.2825265482838799</v>
      </c>
      <c r="G2871">
        <v>3.33407035458014</v>
      </c>
      <c r="H2871">
        <v>3.30825032505737</v>
      </c>
      <c r="I2871">
        <v>3.5089935751222501</v>
      </c>
      <c r="J2871">
        <v>3.5611359966351301</v>
      </c>
      <c r="K2871">
        <v>2.8218677180984102</v>
      </c>
      <c r="L2871">
        <v>4.3280695513255196</v>
      </c>
      <c r="M2871">
        <v>3.7404257728686199</v>
      </c>
      <c r="N2871">
        <v>3.79229116939824</v>
      </c>
      <c r="O2871">
        <v>3.24931794675887</v>
      </c>
      <c r="P2871">
        <v>2.8218677180984102</v>
      </c>
      <c r="Q2871">
        <v>2.8218677180984102</v>
      </c>
    </row>
    <row r="2872" spans="1:17">
      <c r="A2872" t="s">
        <v>6010</v>
      </c>
      <c r="B2872" s="16" t="e">
        <v>#N/A</v>
      </c>
      <c r="C2872">
        <v>3.8862082974622001</v>
      </c>
      <c r="D2872">
        <v>4.1197647330598102</v>
      </c>
      <c r="E2872">
        <v>4.2015349465393896</v>
      </c>
      <c r="F2872">
        <v>3.4706286095040801</v>
      </c>
      <c r="G2872">
        <v>3.8309652426265099</v>
      </c>
      <c r="H2872">
        <v>3.65660975244205</v>
      </c>
      <c r="I2872">
        <v>4.49496154099739</v>
      </c>
      <c r="J2872">
        <v>4.0085972383706396</v>
      </c>
      <c r="K2872">
        <v>3.8204461843508501</v>
      </c>
      <c r="L2872">
        <v>4.1946255460110002</v>
      </c>
      <c r="M2872">
        <v>4.21436379980989</v>
      </c>
      <c r="N2872">
        <v>4.2465073090516299</v>
      </c>
      <c r="O2872">
        <v>3.42420286852819</v>
      </c>
      <c r="P2872">
        <v>3.9363215208704698</v>
      </c>
      <c r="Q2872">
        <v>2.8218677180984102</v>
      </c>
    </row>
    <row r="2873" spans="1:17">
      <c r="A2873" t="s">
        <v>6011</v>
      </c>
      <c r="B2873" s="16" t="e">
        <v>#N/A</v>
      </c>
      <c r="C2873">
        <v>3.7779852140208301</v>
      </c>
      <c r="D2873">
        <v>3.2942621936663499</v>
      </c>
      <c r="E2873">
        <v>3.4028894668404299</v>
      </c>
      <c r="F2873">
        <v>3.4706286095040801</v>
      </c>
      <c r="G2873">
        <v>3.70007344211845</v>
      </c>
      <c r="H2873">
        <v>3.30825032505737</v>
      </c>
      <c r="I2873">
        <v>3.3100125595866299</v>
      </c>
      <c r="J2873">
        <v>3.8565114723405598</v>
      </c>
      <c r="K2873">
        <v>3.4608708703561399</v>
      </c>
      <c r="L2873">
        <v>3.29479214013883</v>
      </c>
      <c r="M2873">
        <v>3.6461416973015899</v>
      </c>
      <c r="N2873">
        <v>2.8218677180984102</v>
      </c>
      <c r="O2873">
        <v>3.42420286852819</v>
      </c>
      <c r="P2873">
        <v>3.6194497939779602</v>
      </c>
      <c r="Q2873">
        <v>2.8218677180984102</v>
      </c>
    </row>
    <row r="2874" spans="1:17">
      <c r="A2874" t="s">
        <v>6012</v>
      </c>
      <c r="B2874" s="16" t="e">
        <v>#N/A</v>
      </c>
      <c r="C2874">
        <v>7.4099128563250902</v>
      </c>
      <c r="D2874">
        <v>7.27201870183272</v>
      </c>
      <c r="E2874">
        <v>6.60469953054863</v>
      </c>
      <c r="F2874">
        <v>6.7378939278342802</v>
      </c>
      <c r="G2874">
        <v>6.98102650971747</v>
      </c>
      <c r="H2874">
        <v>7.4604017786458403</v>
      </c>
      <c r="I2874">
        <v>7.2472401679243204</v>
      </c>
      <c r="J2874">
        <v>6.8914292082080797</v>
      </c>
      <c r="K2874">
        <v>7.2545271174181103</v>
      </c>
      <c r="L2874">
        <v>7.1001877040378298</v>
      </c>
      <c r="M2874">
        <v>6.8979530357267</v>
      </c>
      <c r="N2874">
        <v>6.9466217506702197</v>
      </c>
      <c r="O2874">
        <v>7.2714854940254599</v>
      </c>
      <c r="P2874">
        <v>7.6761759354796002</v>
      </c>
      <c r="Q2874">
        <v>2.8218677180984102</v>
      </c>
    </row>
    <row r="2875" spans="1:17">
      <c r="A2875" t="s">
        <v>6013</v>
      </c>
      <c r="B2875" s="16" t="e">
        <v>#N/A</v>
      </c>
      <c r="C2875">
        <v>2.8218677180984102</v>
      </c>
      <c r="D2875">
        <v>3.4870161193063098</v>
      </c>
      <c r="E2875">
        <v>3.6381873987360902</v>
      </c>
      <c r="F2875">
        <v>3.4706286095040801</v>
      </c>
      <c r="G2875">
        <v>3.70007344211845</v>
      </c>
      <c r="H2875">
        <v>3.50653555504317</v>
      </c>
      <c r="I2875">
        <v>3.5089935751222501</v>
      </c>
      <c r="J2875">
        <v>3.6724961835054399</v>
      </c>
      <c r="K2875">
        <v>3.27554212654834</v>
      </c>
      <c r="L2875">
        <v>2.8218677180984102</v>
      </c>
      <c r="M2875">
        <v>3.90178223458659</v>
      </c>
      <c r="N2875">
        <v>3.6661147186140499</v>
      </c>
      <c r="O2875">
        <v>3.5569664057961599</v>
      </c>
      <c r="P2875">
        <v>3.9363215208704698</v>
      </c>
      <c r="Q2875">
        <v>2.8218677180984102</v>
      </c>
    </row>
    <row r="2876" spans="1:17">
      <c r="A2876" t="s">
        <v>6014</v>
      </c>
      <c r="B2876" s="16" t="e">
        <v>#N/A</v>
      </c>
      <c r="C2876">
        <v>3.6535616636188299</v>
      </c>
      <c r="D2876">
        <v>3.8603343823973102</v>
      </c>
      <c r="E2876">
        <v>3.4028894668404299</v>
      </c>
      <c r="F2876">
        <v>4.0118215330109104</v>
      </c>
      <c r="G2876">
        <v>3.5425260543824399</v>
      </c>
      <c r="H2876">
        <v>3.30825032505737</v>
      </c>
      <c r="I2876">
        <v>2.8218677180984102</v>
      </c>
      <c r="J2876">
        <v>3.2517770676889399</v>
      </c>
      <c r="K2876">
        <v>3.7184612093777498</v>
      </c>
      <c r="L2876">
        <v>3.8614614459532302</v>
      </c>
      <c r="M2876">
        <v>3.4086250003018401</v>
      </c>
      <c r="N2876">
        <v>4.0888472785647796</v>
      </c>
      <c r="O2876">
        <v>3.42420286852819</v>
      </c>
      <c r="P2876">
        <v>3.6194497939779602</v>
      </c>
      <c r="Q2876">
        <v>2.8218677180984102</v>
      </c>
    </row>
    <row r="2877" spans="1:17">
      <c r="A2877" t="s">
        <v>6015</v>
      </c>
      <c r="B2877" s="16" t="e">
        <v>#N/A</v>
      </c>
      <c r="C2877">
        <v>5.1056188094586403</v>
      </c>
      <c r="D2877">
        <v>5.1573505347490602</v>
      </c>
      <c r="E2877">
        <v>3.6381873987360902</v>
      </c>
      <c r="F2877">
        <v>6.62497318038033</v>
      </c>
      <c r="G2877">
        <v>7.3113596650854804</v>
      </c>
      <c r="H2877">
        <v>6.9167133088984798</v>
      </c>
      <c r="I2877">
        <v>4.6056600831029897</v>
      </c>
      <c r="J2877">
        <v>6.4419524895365798</v>
      </c>
      <c r="K2877">
        <v>7.0310799115270903</v>
      </c>
      <c r="L2877">
        <v>4.1211419556762898</v>
      </c>
      <c r="M2877">
        <v>7.0546182064712202</v>
      </c>
      <c r="N2877">
        <v>4.1706164353931596</v>
      </c>
      <c r="O2877">
        <v>7.1366311506881104</v>
      </c>
      <c r="P2877">
        <v>5.1710851092644097</v>
      </c>
      <c r="Q2877">
        <v>2.8218677180984102</v>
      </c>
    </row>
    <row r="2878" spans="1:17">
      <c r="A2878" t="s">
        <v>6016</v>
      </c>
      <c r="B2878" s="16" t="e">
        <v>#N/A</v>
      </c>
      <c r="C2878">
        <v>3.7779852140208301</v>
      </c>
      <c r="D2878">
        <v>3.7545556144430101</v>
      </c>
      <c r="E2878">
        <v>3.4028894668404299</v>
      </c>
      <c r="F2878">
        <v>4.2917886290068799</v>
      </c>
      <c r="G2878">
        <v>3.5425260543824399</v>
      </c>
      <c r="H2878">
        <v>3.30825032505737</v>
      </c>
      <c r="I2878">
        <v>3.8937805799913501</v>
      </c>
      <c r="J2878">
        <v>3.7696016503418699</v>
      </c>
      <c r="K2878">
        <v>3.99457577781329</v>
      </c>
      <c r="L2878">
        <v>3.29479214013883</v>
      </c>
      <c r="M2878">
        <v>4.10067942601317</v>
      </c>
      <c r="N2878">
        <v>3.79229116939824</v>
      </c>
      <c r="O2878">
        <v>3.6677309644704801</v>
      </c>
      <c r="P2878">
        <v>2.8218677180984102</v>
      </c>
      <c r="Q2878">
        <v>2.8218677180984102</v>
      </c>
    </row>
    <row r="2879" spans="1:17">
      <c r="A2879" t="s">
        <v>6017</v>
      </c>
      <c r="B2879" s="16" t="e">
        <v>#N/A</v>
      </c>
      <c r="C2879">
        <v>3.98283533271713</v>
      </c>
      <c r="D2879">
        <v>4.0407231514856203</v>
      </c>
      <c r="E2879">
        <v>2.8218677180984102</v>
      </c>
      <c r="F2879">
        <v>3.4706286095040801</v>
      </c>
      <c r="G2879">
        <v>3.8309652426265099</v>
      </c>
      <c r="H2879">
        <v>3.9869852489372102</v>
      </c>
      <c r="I2879">
        <v>3.7848446501428201</v>
      </c>
      <c r="J2879">
        <v>4.0085972383706396</v>
      </c>
      <c r="K2879">
        <v>3.7184612093777498</v>
      </c>
      <c r="L2879">
        <v>4.1946255460110002</v>
      </c>
      <c r="M2879">
        <v>3.7404257728686199</v>
      </c>
      <c r="N2879">
        <v>3.6661147186140499</v>
      </c>
      <c r="O2879">
        <v>5.35969092477659</v>
      </c>
      <c r="P2879">
        <v>4.2713440848041202</v>
      </c>
      <c r="Q2879">
        <v>2.8218677180984102</v>
      </c>
    </row>
    <row r="2880" spans="1:17">
      <c r="A2880" t="s">
        <v>6018</v>
      </c>
      <c r="B2880" s="16" t="e">
        <v>#N/A</v>
      </c>
      <c r="C2880">
        <v>3.3064422771203601</v>
      </c>
      <c r="D2880">
        <v>3.4870161193063098</v>
      </c>
      <c r="E2880">
        <v>2.8218677180984102</v>
      </c>
      <c r="F2880">
        <v>3.4706286095040801</v>
      </c>
      <c r="G2880">
        <v>2.8218677180984102</v>
      </c>
      <c r="H2880">
        <v>2.8218677180984102</v>
      </c>
      <c r="I2880">
        <v>3.6595800418069002</v>
      </c>
      <c r="J2880">
        <v>2.8218677180984102</v>
      </c>
      <c r="K2880">
        <v>3.4608708703561399</v>
      </c>
      <c r="L2880">
        <v>2.8218677180984102</v>
      </c>
      <c r="M2880">
        <v>3.23818724324593</v>
      </c>
      <c r="N2880">
        <v>2.8218677180984102</v>
      </c>
      <c r="O2880">
        <v>3.24931794675887</v>
      </c>
      <c r="P2880">
        <v>2.8218677180984102</v>
      </c>
      <c r="Q2880">
        <v>2.8218677180984102</v>
      </c>
    </row>
    <row r="2881" spans="1:17">
      <c r="A2881" t="s">
        <v>6019</v>
      </c>
      <c r="B2881" s="16" t="e">
        <v>#N/A</v>
      </c>
      <c r="C2881">
        <v>8.1359607826231297</v>
      </c>
      <c r="D2881">
        <v>8.3354172786307501</v>
      </c>
      <c r="E2881">
        <v>8.2725626121053004</v>
      </c>
      <c r="F2881">
        <v>8.65979222952142</v>
      </c>
      <c r="G2881">
        <v>8.1228524268176496</v>
      </c>
      <c r="H2881">
        <v>8.9798001884388992</v>
      </c>
      <c r="I2881">
        <v>8.3165925252046797</v>
      </c>
      <c r="J2881">
        <v>8.7553211031755893</v>
      </c>
      <c r="K2881">
        <v>8.3121315139548599</v>
      </c>
      <c r="L2881">
        <v>8.4312116805307404</v>
      </c>
      <c r="M2881">
        <v>8.2670613798624206</v>
      </c>
      <c r="N2881">
        <v>7.9255825764837597</v>
      </c>
      <c r="O2881">
        <v>8.2806839793910996</v>
      </c>
      <c r="P2881">
        <v>8.7320551876325592</v>
      </c>
      <c r="Q2881">
        <v>5.09416193408443</v>
      </c>
    </row>
    <row r="2882" spans="1:17">
      <c r="A2882" t="s">
        <v>6020</v>
      </c>
      <c r="B2882" s="16" t="e">
        <v>#N/A</v>
      </c>
      <c r="C2882">
        <v>5.6726238351308904</v>
      </c>
      <c r="D2882">
        <v>5.9609864132494002</v>
      </c>
      <c r="E2882">
        <v>5.72015689123982</v>
      </c>
      <c r="F2882">
        <v>6.4307340740566703</v>
      </c>
      <c r="G2882">
        <v>5.6978436807120003</v>
      </c>
      <c r="H2882">
        <v>5.5593717733825097</v>
      </c>
      <c r="I2882">
        <v>5.28584498120492</v>
      </c>
      <c r="J2882">
        <v>5.6199791686857399</v>
      </c>
      <c r="K2882">
        <v>6.0655334946390003</v>
      </c>
      <c r="L2882">
        <v>6.2691026792577</v>
      </c>
      <c r="M2882">
        <v>5.8211776785550002</v>
      </c>
      <c r="N2882">
        <v>6.0560748478416198</v>
      </c>
      <c r="O2882">
        <v>5.7510187021614403</v>
      </c>
      <c r="P2882">
        <v>4.8003293124776603</v>
      </c>
      <c r="Q2882">
        <v>6.9204191934356096</v>
      </c>
    </row>
    <row r="2883" spans="1:17">
      <c r="A2883" t="s">
        <v>6021</v>
      </c>
      <c r="B2883" s="16" t="e">
        <v>#N/A</v>
      </c>
      <c r="C2883">
        <v>3.3064422771203601</v>
      </c>
      <c r="D2883">
        <v>3.7545556144430101</v>
      </c>
      <c r="E2883">
        <v>2.8218677180984102</v>
      </c>
      <c r="F2883">
        <v>2.8218677180984102</v>
      </c>
      <c r="G2883">
        <v>3.33407035458014</v>
      </c>
      <c r="H2883">
        <v>2.8218677180984102</v>
      </c>
      <c r="I2883">
        <v>3.3100125595866299</v>
      </c>
      <c r="J2883">
        <v>3.5611359966351301</v>
      </c>
      <c r="K2883">
        <v>3.27554212654834</v>
      </c>
      <c r="L2883">
        <v>3.29479214013883</v>
      </c>
      <c r="M2883">
        <v>2.8218677180984102</v>
      </c>
      <c r="N2883">
        <v>3.31389066967124</v>
      </c>
      <c r="O2883">
        <v>3.24931794675887</v>
      </c>
      <c r="P2883">
        <v>3.3893867502571098</v>
      </c>
      <c r="Q2883">
        <v>5.81282804418474</v>
      </c>
    </row>
    <row r="2884" spans="1:17">
      <c r="A2884" t="s">
        <v>6022</v>
      </c>
      <c r="B2884" s="16" t="e">
        <v>#N/A</v>
      </c>
      <c r="C2884">
        <v>3.5040133865677898</v>
      </c>
      <c r="D2884">
        <v>3.2942621936663499</v>
      </c>
      <c r="E2884">
        <v>3.4028894668404299</v>
      </c>
      <c r="F2884">
        <v>3.6131889974304401</v>
      </c>
      <c r="G2884">
        <v>3.33407035458014</v>
      </c>
      <c r="H2884">
        <v>4.3676565829540399</v>
      </c>
      <c r="I2884">
        <v>3.7848446501428201</v>
      </c>
      <c r="J2884">
        <v>3.5611359966351301</v>
      </c>
      <c r="K2884">
        <v>3.6013796825057902</v>
      </c>
      <c r="L2884">
        <v>3.6339073669181099</v>
      </c>
      <c r="M2884">
        <v>3.90178223458659</v>
      </c>
      <c r="N2884">
        <v>3.79229116939824</v>
      </c>
      <c r="O2884">
        <v>4.0021176285150997</v>
      </c>
      <c r="P2884">
        <v>3.7927642367557501</v>
      </c>
      <c r="Q2884">
        <v>2.8218677180984102</v>
      </c>
    </row>
    <row r="2885" spans="1:17">
      <c r="A2885" t="s">
        <v>6023</v>
      </c>
      <c r="B2885" s="16" t="e">
        <v>#N/A</v>
      </c>
      <c r="C2885">
        <v>3.6535616636188299</v>
      </c>
      <c r="D2885">
        <v>2.8218677180984102</v>
      </c>
      <c r="E2885">
        <v>3.9618875914207199</v>
      </c>
      <c r="F2885">
        <v>3.4706286095040801</v>
      </c>
      <c r="G2885">
        <v>3.5425260543824399</v>
      </c>
      <c r="H2885">
        <v>3.65660975244205</v>
      </c>
      <c r="I2885">
        <v>3.7848446501428201</v>
      </c>
      <c r="J2885">
        <v>2.8218677180984102</v>
      </c>
      <c r="K2885">
        <v>3.4608708703561399</v>
      </c>
      <c r="L2885">
        <v>3.29479214013883</v>
      </c>
      <c r="M2885">
        <v>3.6461416973015899</v>
      </c>
      <c r="N2885">
        <v>4.2465073090516299</v>
      </c>
      <c r="O2885">
        <v>3.42420286852819</v>
      </c>
      <c r="P2885">
        <v>3.7927642367557501</v>
      </c>
      <c r="Q2885">
        <v>2.8218677180984102</v>
      </c>
    </row>
    <row r="2886" spans="1:17">
      <c r="A2886" t="s">
        <v>6024</v>
      </c>
      <c r="B2886" s="16" t="e">
        <v>#N/A</v>
      </c>
      <c r="C2886">
        <v>2.8218677180984102</v>
      </c>
      <c r="D2886">
        <v>2.8218677180984102</v>
      </c>
      <c r="E2886">
        <v>3.4028894668404299</v>
      </c>
      <c r="F2886">
        <v>3.7319397910766599</v>
      </c>
      <c r="G2886">
        <v>2.8218677180984102</v>
      </c>
      <c r="H2886">
        <v>3.30825032505737</v>
      </c>
      <c r="I2886">
        <v>3.5089935751222501</v>
      </c>
      <c r="J2886">
        <v>3.4276433730071201</v>
      </c>
      <c r="K2886">
        <v>3.7184612093777498</v>
      </c>
      <c r="L2886">
        <v>3.4877558895723499</v>
      </c>
      <c r="M2886">
        <v>3.4086250003018401</v>
      </c>
      <c r="N2886">
        <v>3.6661147186140499</v>
      </c>
      <c r="O2886">
        <v>3.5569664057961599</v>
      </c>
      <c r="P2886">
        <v>3.3893867502571098</v>
      </c>
      <c r="Q2886">
        <v>2.8218677180984102</v>
      </c>
    </row>
    <row r="2887" spans="1:17">
      <c r="A2887" t="s">
        <v>6025</v>
      </c>
      <c r="B2887" s="16" t="e">
        <v>#N/A</v>
      </c>
      <c r="C2887">
        <v>7.9032560916541499</v>
      </c>
      <c r="D2887">
        <v>7.7435677630348598</v>
      </c>
      <c r="E2887">
        <v>8.9108890719700309</v>
      </c>
      <c r="F2887">
        <v>8.3546754500255904</v>
      </c>
      <c r="G2887">
        <v>8.5092170996471204</v>
      </c>
      <c r="H2887">
        <v>7.3922454950465104</v>
      </c>
      <c r="I2887">
        <v>8.5134193985769908</v>
      </c>
      <c r="J2887">
        <v>8.0153504169977605</v>
      </c>
      <c r="K2887">
        <v>8.2432785203474008</v>
      </c>
      <c r="L2887">
        <v>8.6753733505469608</v>
      </c>
      <c r="M2887">
        <v>7.6655566342016597</v>
      </c>
      <c r="N2887">
        <v>7.9548729914017997</v>
      </c>
      <c r="O2887">
        <v>7.9456606621419299</v>
      </c>
      <c r="P2887">
        <v>7.5104440579032898</v>
      </c>
      <c r="Q2887">
        <v>9.4977003000167599</v>
      </c>
    </row>
    <row r="2888" spans="1:17">
      <c r="A2888" t="s">
        <v>6026</v>
      </c>
      <c r="B2888" s="16" t="e">
        <v>#N/A</v>
      </c>
      <c r="C2888">
        <v>7.2508883405074904</v>
      </c>
      <c r="D2888">
        <v>7.1986281877788398</v>
      </c>
      <c r="E2888">
        <v>5.3927334818754904</v>
      </c>
      <c r="F2888">
        <v>6.2199992020099701</v>
      </c>
      <c r="G2888">
        <v>6.0755217755122297</v>
      </c>
      <c r="H2888">
        <v>6.3079036124986203</v>
      </c>
      <c r="I2888">
        <v>7.0650533128930304</v>
      </c>
      <c r="J2888">
        <v>5.9401608635355601</v>
      </c>
      <c r="K2888">
        <v>8.1780151007615007</v>
      </c>
      <c r="L2888">
        <v>8.0850510301505203</v>
      </c>
      <c r="M2888">
        <v>6.1847657049973597</v>
      </c>
      <c r="N2888">
        <v>6.3058276490510803</v>
      </c>
      <c r="O2888">
        <v>5.9269450576343701</v>
      </c>
      <c r="P2888">
        <v>6.7080071231198604</v>
      </c>
      <c r="Q2888">
        <v>5.81282804418474</v>
      </c>
    </row>
    <row r="2889" spans="1:17">
      <c r="A2889" t="s">
        <v>6027</v>
      </c>
      <c r="B2889" s="16" t="e">
        <v>#N/A</v>
      </c>
      <c r="C2889">
        <v>7.3180840145043398</v>
      </c>
      <c r="D2889">
        <v>7.2933241178891697</v>
      </c>
      <c r="E2889">
        <v>7.5111119836653399</v>
      </c>
      <c r="F2889">
        <v>7.4593434605271902</v>
      </c>
      <c r="G2889">
        <v>7.7646038238616901</v>
      </c>
      <c r="H2889">
        <v>6.51538716343868</v>
      </c>
      <c r="I2889">
        <v>6.8765996201399204</v>
      </c>
      <c r="J2889">
        <v>7.3608922044083904</v>
      </c>
      <c r="K2889">
        <v>8.2161585489430102</v>
      </c>
      <c r="L2889">
        <v>7.1001877040378298</v>
      </c>
      <c r="M2889">
        <v>7.4275725551086502</v>
      </c>
      <c r="N2889">
        <v>6.8664655926759002</v>
      </c>
      <c r="O2889">
        <v>7.2056406723733204</v>
      </c>
      <c r="P2889">
        <v>7.7671649027854004</v>
      </c>
      <c r="Q2889">
        <v>8.2978683598244807</v>
      </c>
    </row>
    <row r="2890" spans="1:17">
      <c r="A2890" t="s">
        <v>6028</v>
      </c>
      <c r="B2890" s="16" t="e">
        <v>#N/A</v>
      </c>
      <c r="C2890">
        <v>2.8218677180984102</v>
      </c>
      <c r="D2890">
        <v>3.2942621936663499</v>
      </c>
      <c r="E2890">
        <v>2.8218677180984102</v>
      </c>
      <c r="F2890">
        <v>2.8218677180984102</v>
      </c>
      <c r="G2890">
        <v>3.33407035458014</v>
      </c>
      <c r="H2890">
        <v>2.8218677180984102</v>
      </c>
      <c r="I2890">
        <v>2.8218677180984102</v>
      </c>
      <c r="J2890">
        <v>3.2517770676889399</v>
      </c>
      <c r="K2890">
        <v>2.8218677180984102</v>
      </c>
      <c r="L2890">
        <v>3.8614614459532302</v>
      </c>
      <c r="M2890">
        <v>3.5380814202985702</v>
      </c>
      <c r="N2890">
        <v>2.8218677180984102</v>
      </c>
      <c r="O2890">
        <v>2.8218677180984102</v>
      </c>
      <c r="P2890">
        <v>2.8218677180984102</v>
      </c>
      <c r="Q2890">
        <v>2.8218677180984102</v>
      </c>
    </row>
    <row r="2891" spans="1:17">
      <c r="A2891" t="s">
        <v>6029</v>
      </c>
      <c r="B2891" s="16" t="e">
        <v>#N/A</v>
      </c>
      <c r="C2891">
        <v>3.3064422771203601</v>
      </c>
      <c r="D2891">
        <v>3.2942621936663499</v>
      </c>
      <c r="E2891">
        <v>2.8218677180984102</v>
      </c>
      <c r="F2891">
        <v>3.4706286095040801</v>
      </c>
      <c r="G2891">
        <v>3.33407035458014</v>
      </c>
      <c r="H2891">
        <v>3.9869852489372102</v>
      </c>
      <c r="I2891">
        <v>3.6595800418069002</v>
      </c>
      <c r="J2891">
        <v>3.93564812262216</v>
      </c>
      <c r="K2891">
        <v>3.6013796825057902</v>
      </c>
      <c r="L2891">
        <v>3.6339073669181099</v>
      </c>
      <c r="M2891">
        <v>4.0387673383778999</v>
      </c>
      <c r="N2891">
        <v>3.79229116939824</v>
      </c>
      <c r="O2891">
        <v>3.6677309644704801</v>
      </c>
      <c r="P2891">
        <v>3.6194497939779602</v>
      </c>
      <c r="Q2891">
        <v>2.8218677180984102</v>
      </c>
    </row>
    <row r="2892" spans="1:17">
      <c r="A2892" t="s">
        <v>6030</v>
      </c>
      <c r="B2892" s="16" t="e">
        <v>#N/A</v>
      </c>
      <c r="C2892">
        <v>8.9853910240068</v>
      </c>
      <c r="D2892">
        <v>9.0938661449301801</v>
      </c>
      <c r="E2892">
        <v>8.8023591343452292</v>
      </c>
      <c r="F2892">
        <v>9.3269540828071005</v>
      </c>
      <c r="G2892">
        <v>8.9901117556696892</v>
      </c>
      <c r="H2892">
        <v>8.9634769048282195</v>
      </c>
      <c r="I2892">
        <v>9.1228866233017794</v>
      </c>
      <c r="J2892">
        <v>9.2021942294432506</v>
      </c>
      <c r="K2892">
        <v>9.0898644922941294</v>
      </c>
      <c r="L2892">
        <v>9.1813913961620397</v>
      </c>
      <c r="M2892">
        <v>9.1188479583388702</v>
      </c>
      <c r="N2892">
        <v>8.8296614158432192</v>
      </c>
      <c r="O2892">
        <v>8.9325537012505407</v>
      </c>
      <c r="P2892">
        <v>9.1247555232944499</v>
      </c>
      <c r="Q2892">
        <v>8.2978683598244807</v>
      </c>
    </row>
    <row r="2893" spans="1:17">
      <c r="A2893" t="s">
        <v>6031</v>
      </c>
      <c r="B2893" s="16" t="e">
        <v>#N/A</v>
      </c>
      <c r="C2893">
        <v>2.8218677180984102</v>
      </c>
      <c r="D2893">
        <v>3.6330127529723502</v>
      </c>
      <c r="E2893">
        <v>3.4028894668404299</v>
      </c>
      <c r="F2893">
        <v>3.4706286095040801</v>
      </c>
      <c r="G2893">
        <v>2.8218677180984102</v>
      </c>
      <c r="H2893">
        <v>2.8218677180984102</v>
      </c>
      <c r="I2893">
        <v>3.3100125595866299</v>
      </c>
      <c r="J2893">
        <v>3.2517770676889399</v>
      </c>
      <c r="K2893">
        <v>2.8218677180984102</v>
      </c>
      <c r="L2893">
        <v>3.6339073669181099</v>
      </c>
      <c r="M2893">
        <v>2.8218677180984102</v>
      </c>
      <c r="N2893">
        <v>3.5144020463037902</v>
      </c>
      <c r="O2893">
        <v>2.8218677180984102</v>
      </c>
      <c r="P2893">
        <v>3.3893867502571098</v>
      </c>
      <c r="Q2893">
        <v>2.8218677180984102</v>
      </c>
    </row>
    <row r="2894" spans="1:17">
      <c r="A2894" t="s">
        <v>6032</v>
      </c>
      <c r="B2894" s="16" t="e">
        <v>#N/A</v>
      </c>
      <c r="C2894">
        <v>3.8862082974622001</v>
      </c>
      <c r="D2894">
        <v>3.7545556144430101</v>
      </c>
      <c r="E2894">
        <v>4.6393553598667303</v>
      </c>
      <c r="F2894">
        <v>4.1611154638698196</v>
      </c>
      <c r="G2894">
        <v>4.3009286659846602</v>
      </c>
      <c r="H2894">
        <v>4.2312229394497098</v>
      </c>
      <c r="I2894">
        <v>4.3728229044696096</v>
      </c>
      <c r="J2894">
        <v>4.8166378297689096</v>
      </c>
      <c r="K2894">
        <v>4.1419680287536398</v>
      </c>
      <c r="L2894">
        <v>4.7015176725495298</v>
      </c>
      <c r="M2894">
        <v>3.5380814202985702</v>
      </c>
      <c r="N2894">
        <v>3.79229116939824</v>
      </c>
      <c r="O2894">
        <v>4.2491040476565001</v>
      </c>
      <c r="P2894">
        <v>3.3893867502571098</v>
      </c>
      <c r="Q2894">
        <v>2.8218677180984102</v>
      </c>
    </row>
    <row r="2895" spans="1:17">
      <c r="A2895" t="s">
        <v>6033</v>
      </c>
      <c r="B2895" s="16" t="e">
        <v>#N/A</v>
      </c>
      <c r="C2895">
        <v>11.0800704209333</v>
      </c>
      <c r="D2895">
        <v>10.9428322881468</v>
      </c>
      <c r="E2895">
        <v>13.3309050097075</v>
      </c>
      <c r="F2895">
        <v>12.378034513666501</v>
      </c>
      <c r="G2895">
        <v>12.6374980399476</v>
      </c>
      <c r="H2895">
        <v>11.1084486037134</v>
      </c>
      <c r="I2895">
        <v>10.666868782523199</v>
      </c>
      <c r="J2895">
        <v>14.126877127640601</v>
      </c>
      <c r="K2895">
        <v>10.3927662613208</v>
      </c>
      <c r="L2895">
        <v>10.8981948845706</v>
      </c>
      <c r="M2895">
        <v>11.494333635762001</v>
      </c>
      <c r="N2895">
        <v>12.559246541640199</v>
      </c>
      <c r="O2895">
        <v>11.9486111988855</v>
      </c>
      <c r="P2895">
        <v>11.171277118850099</v>
      </c>
      <c r="Q2895">
        <v>11.650467815441999</v>
      </c>
    </row>
    <row r="2896" spans="1:17">
      <c r="A2896" t="s">
        <v>6034</v>
      </c>
      <c r="B2896" s="16" t="e">
        <v>#N/A</v>
      </c>
      <c r="C2896">
        <v>8.1646008237611394</v>
      </c>
      <c r="D2896">
        <v>7.9630702177594399</v>
      </c>
      <c r="E2896">
        <v>6.8724668132343201</v>
      </c>
      <c r="F2896">
        <v>6.9400685236489101</v>
      </c>
      <c r="G2896">
        <v>6.6712248272836403</v>
      </c>
      <c r="H2896">
        <v>6.8264387222609599</v>
      </c>
      <c r="I2896">
        <v>7.4295984440956202</v>
      </c>
      <c r="J2896">
        <v>5.9846364313983802</v>
      </c>
      <c r="K2896">
        <v>8.0798723913488502</v>
      </c>
      <c r="L2896">
        <v>8.0727714447924992</v>
      </c>
      <c r="M2896">
        <v>6.6208583416950297</v>
      </c>
      <c r="N2896">
        <v>7.09462444174304</v>
      </c>
      <c r="O2896">
        <v>6.6608435268053103</v>
      </c>
      <c r="P2896">
        <v>6.3422324803325996</v>
      </c>
      <c r="Q2896">
        <v>8.9889439006726093</v>
      </c>
    </row>
    <row r="2897" spans="1:17">
      <c r="A2897" t="s">
        <v>6035</v>
      </c>
      <c r="B2897" s="16" t="e">
        <v>#N/A</v>
      </c>
      <c r="C2897">
        <v>2.8218677180984102</v>
      </c>
      <c r="D2897">
        <v>2.8218677180984102</v>
      </c>
      <c r="E2897">
        <v>3.4028894668404299</v>
      </c>
      <c r="F2897">
        <v>3.4706286095040801</v>
      </c>
      <c r="G2897">
        <v>3.33407035458014</v>
      </c>
      <c r="H2897">
        <v>2.8218677180984102</v>
      </c>
      <c r="I2897">
        <v>2.8218677180984102</v>
      </c>
      <c r="J2897">
        <v>3.2517770676889399</v>
      </c>
      <c r="K2897">
        <v>3.27554212654834</v>
      </c>
      <c r="L2897">
        <v>3.4877558895723499</v>
      </c>
      <c r="M2897">
        <v>2.8218677180984102</v>
      </c>
      <c r="N2897">
        <v>2.8218677180984102</v>
      </c>
      <c r="O2897">
        <v>6.2481214444694197</v>
      </c>
      <c r="P2897">
        <v>2.8218677180984102</v>
      </c>
      <c r="Q2897">
        <v>2.8218677180984102</v>
      </c>
    </row>
    <row r="2898" spans="1:17">
      <c r="A2898" t="s">
        <v>6036</v>
      </c>
      <c r="B2898" s="16" t="e">
        <v>#N/A</v>
      </c>
      <c r="C2898">
        <v>7.4167394892705403</v>
      </c>
      <c r="D2898">
        <v>7.4844651280120704</v>
      </c>
      <c r="E2898">
        <v>7.2492690045942503</v>
      </c>
      <c r="F2898">
        <v>7.3476613138143803</v>
      </c>
      <c r="G2898">
        <v>7.5383649616635902</v>
      </c>
      <c r="H2898">
        <v>7.3059489655156602</v>
      </c>
      <c r="I2898">
        <v>7.4634498114554697</v>
      </c>
      <c r="J2898">
        <v>7.17722356262587</v>
      </c>
      <c r="K2898">
        <v>7.26781569471183</v>
      </c>
      <c r="L2898">
        <v>7.6172488658561104</v>
      </c>
      <c r="M2898">
        <v>7.6052566679183498</v>
      </c>
      <c r="N2898">
        <v>7.6610522893425399</v>
      </c>
      <c r="O2898">
        <v>7.47313256090131</v>
      </c>
      <c r="P2898">
        <v>6.5454517148896398</v>
      </c>
      <c r="Q2898">
        <v>8.48255560796823</v>
      </c>
    </row>
    <row r="2899" spans="1:17">
      <c r="A2899" t="s">
        <v>6037</v>
      </c>
      <c r="B2899" s="16" t="e">
        <v>#N/A</v>
      </c>
      <c r="C2899">
        <v>4.5939331348939696</v>
      </c>
      <c r="D2899">
        <v>4.8302002317971402</v>
      </c>
      <c r="E2899">
        <v>4.0887687455453801</v>
      </c>
      <c r="F2899">
        <v>4.7023883921396203</v>
      </c>
      <c r="G2899">
        <v>4.0460446887748596</v>
      </c>
      <c r="H2899">
        <v>3.7814594184883799</v>
      </c>
      <c r="I2899">
        <v>3.9910282299290798</v>
      </c>
      <c r="J2899">
        <v>4.0764652066995799</v>
      </c>
      <c r="K2899">
        <v>4.9119590476093702</v>
      </c>
      <c r="L2899">
        <v>4.6061367415952201</v>
      </c>
      <c r="M2899">
        <v>4.7613190738105597</v>
      </c>
      <c r="N2899">
        <v>4.3841781814921204</v>
      </c>
      <c r="O2899">
        <v>4.3028205748149997</v>
      </c>
      <c r="P2899">
        <v>4.2713440848041202</v>
      </c>
      <c r="Q2899">
        <v>2.8218677180984102</v>
      </c>
    </row>
    <row r="2900" spans="1:17">
      <c r="A2900" t="s">
        <v>6038</v>
      </c>
      <c r="B2900" s="16" t="e">
        <v>#N/A</v>
      </c>
      <c r="C2900">
        <v>4.5939331348939696</v>
      </c>
      <c r="D2900">
        <v>4.6996493033489397</v>
      </c>
      <c r="E2900">
        <v>4.96044362242744</v>
      </c>
      <c r="F2900">
        <v>4.4086599646307301</v>
      </c>
      <c r="G2900">
        <v>5.35182564159728</v>
      </c>
      <c r="H2900">
        <v>4.43015569855271</v>
      </c>
      <c r="I2900">
        <v>4.30650913402902</v>
      </c>
      <c r="J2900">
        <v>4.0764652066995799</v>
      </c>
      <c r="K2900">
        <v>5.1706501337897404</v>
      </c>
      <c r="L2900">
        <v>4.5026429490879796</v>
      </c>
      <c r="M2900">
        <v>4.8899346368581904</v>
      </c>
      <c r="N2900">
        <v>4.9024877034329704</v>
      </c>
      <c r="O2900">
        <v>5.2165415310043803</v>
      </c>
      <c r="P2900">
        <v>5.2603607125134104</v>
      </c>
      <c r="Q2900">
        <v>2.8218677180984102</v>
      </c>
    </row>
    <row r="2901" spans="1:17">
      <c r="A2901" t="s">
        <v>6039</v>
      </c>
      <c r="B2901" s="16" t="e">
        <v>#N/A</v>
      </c>
      <c r="C2901">
        <v>8.03320534003395</v>
      </c>
      <c r="D2901">
        <v>7.8904552081381496</v>
      </c>
      <c r="E2901">
        <v>8.0751553989247302</v>
      </c>
      <c r="F2901">
        <v>7.5795420043120503</v>
      </c>
      <c r="G2901">
        <v>7.8628598961016696</v>
      </c>
      <c r="H2901">
        <v>7.9423451417150801</v>
      </c>
      <c r="I2901">
        <v>7.6156901847186598</v>
      </c>
      <c r="J2901">
        <v>7.5677436944261496</v>
      </c>
      <c r="K2901">
        <v>7.5920801119716002</v>
      </c>
      <c r="L2901">
        <v>7.2533671460251501</v>
      </c>
      <c r="M2901">
        <v>6.9681809941995603</v>
      </c>
      <c r="N2901">
        <v>7.1548650325011103</v>
      </c>
      <c r="O2901">
        <v>7.0368382134341498</v>
      </c>
      <c r="P2901">
        <v>8.1176207427749301</v>
      </c>
      <c r="Q2901">
        <v>6.2843132996066204</v>
      </c>
    </row>
    <row r="2902" spans="1:17">
      <c r="A2902" t="s">
        <v>6040</v>
      </c>
      <c r="B2902" s="16" t="e">
        <v>#N/A</v>
      </c>
      <c r="C2902">
        <v>3.3064422771203601</v>
      </c>
      <c r="D2902">
        <v>3.6330127529723502</v>
      </c>
      <c r="E2902">
        <v>3.4028894668404299</v>
      </c>
      <c r="F2902">
        <v>3.2825265482838799</v>
      </c>
      <c r="G2902">
        <v>2.8218677180984102</v>
      </c>
      <c r="H2902">
        <v>3.50653555504317</v>
      </c>
      <c r="I2902">
        <v>3.3100125595866299</v>
      </c>
      <c r="J2902">
        <v>3.4276433730071201</v>
      </c>
      <c r="K2902">
        <v>3.27554212654834</v>
      </c>
      <c r="L2902">
        <v>3.6339073669181099</v>
      </c>
      <c r="M2902">
        <v>3.23818724324593</v>
      </c>
      <c r="N2902">
        <v>3.5144020463037902</v>
      </c>
      <c r="O2902">
        <v>3.24931794675887</v>
      </c>
      <c r="P2902">
        <v>2.8218677180984102</v>
      </c>
      <c r="Q2902">
        <v>2.8218677180984102</v>
      </c>
    </row>
    <row r="2903" spans="1:17">
      <c r="A2903" t="s">
        <v>6041</v>
      </c>
      <c r="B2903" s="16" t="e">
        <v>#N/A</v>
      </c>
      <c r="C2903">
        <v>4.4246742892055497</v>
      </c>
      <c r="D2903">
        <v>4.1931807688815699</v>
      </c>
      <c r="E2903">
        <v>4.8415581104649901</v>
      </c>
      <c r="F2903">
        <v>4.5147692553613297</v>
      </c>
      <c r="G2903">
        <v>4.3009286659846602</v>
      </c>
      <c r="H2903">
        <v>4.1560374762891303</v>
      </c>
      <c r="I2903">
        <v>4.16059535596606</v>
      </c>
      <c r="J2903">
        <v>5.3940013956727002</v>
      </c>
      <c r="K2903">
        <v>3.99457577781329</v>
      </c>
      <c r="L2903">
        <v>4.3280695513255196</v>
      </c>
      <c r="M2903">
        <v>4.2669672077812901</v>
      </c>
      <c r="N2903">
        <v>4.6183712388410303</v>
      </c>
      <c r="O2903">
        <v>4.4953341022564199</v>
      </c>
      <c r="P2903">
        <v>4.1712528320562896</v>
      </c>
      <c r="Q2903">
        <v>5.09416193408443</v>
      </c>
    </row>
    <row r="2904" spans="1:17">
      <c r="A2904" t="s">
        <v>6042</v>
      </c>
      <c r="B2904" s="16" t="e">
        <v>#N/A</v>
      </c>
      <c r="C2904">
        <v>6.1416886309143299</v>
      </c>
      <c r="D2904">
        <v>6.6226079365118098</v>
      </c>
      <c r="E2904">
        <v>6.4967806523124096</v>
      </c>
      <c r="F2904">
        <v>6.8516920086169799</v>
      </c>
      <c r="G2904">
        <v>6.4349069561294803</v>
      </c>
      <c r="H2904">
        <v>7.4402919562666199</v>
      </c>
      <c r="I2904">
        <v>6.9357818419438102</v>
      </c>
      <c r="J2904">
        <v>7.0379548135020604</v>
      </c>
      <c r="K2904">
        <v>6.63877551665722</v>
      </c>
      <c r="L2904">
        <v>6.7233426545483299</v>
      </c>
      <c r="M2904">
        <v>7.0153703993069296</v>
      </c>
      <c r="N2904">
        <v>6.7815556524819103</v>
      </c>
      <c r="O2904">
        <v>6.9734505181101696</v>
      </c>
      <c r="P2904">
        <v>7.2085980835333796</v>
      </c>
      <c r="Q2904">
        <v>2.8218677180984102</v>
      </c>
    </row>
    <row r="2905" spans="1:17">
      <c r="A2905" t="s">
        <v>6043</v>
      </c>
      <c r="B2905" s="16" t="e">
        <v>#N/A</v>
      </c>
      <c r="C2905">
        <v>4.0706176854441196</v>
      </c>
      <c r="D2905">
        <v>4.0407231514856203</v>
      </c>
      <c r="E2905">
        <v>5.2175717649130604</v>
      </c>
      <c r="F2905">
        <v>4.4086599646307301</v>
      </c>
      <c r="G2905">
        <v>4.2225520177193703</v>
      </c>
      <c r="H2905">
        <v>3.50653555504317</v>
      </c>
      <c r="I2905">
        <v>4.16059535596606</v>
      </c>
      <c r="J2905">
        <v>3.8565114723405598</v>
      </c>
      <c r="K2905">
        <v>4.8756976395011202</v>
      </c>
      <c r="L2905">
        <v>4.1211419556762898</v>
      </c>
      <c r="M2905">
        <v>3.82485868955618</v>
      </c>
      <c r="N2905">
        <v>5.2042740237952296</v>
      </c>
      <c r="O2905">
        <v>4.7358659530866696</v>
      </c>
      <c r="P2905">
        <v>3.7927642367557501</v>
      </c>
      <c r="Q2905">
        <v>2.8218677180984102</v>
      </c>
    </row>
    <row r="2906" spans="1:17">
      <c r="A2906" t="s">
        <v>6044</v>
      </c>
      <c r="B2906" s="16" t="e">
        <v>#N/A</v>
      </c>
      <c r="C2906">
        <v>3.7779852140208301</v>
      </c>
      <c r="D2906">
        <v>4.0407231514856203</v>
      </c>
      <c r="E2906">
        <v>3.4028894668404299</v>
      </c>
      <c r="F2906">
        <v>3.4706286095040801</v>
      </c>
      <c r="G2906">
        <v>2.8218677180984102</v>
      </c>
      <c r="H2906">
        <v>3.7814594184883799</v>
      </c>
      <c r="I2906">
        <v>3.6595800418069002</v>
      </c>
      <c r="J2906">
        <v>3.8565114723405598</v>
      </c>
      <c r="K2906">
        <v>3.27554212654834</v>
      </c>
      <c r="L2906">
        <v>3.6339073669181099</v>
      </c>
      <c r="M2906">
        <v>3.5380814202985702</v>
      </c>
      <c r="N2906">
        <v>3.6661147186140499</v>
      </c>
      <c r="O2906">
        <v>3.42420286852819</v>
      </c>
      <c r="P2906">
        <v>3.6194497939779602</v>
      </c>
      <c r="Q2906">
        <v>2.8218677180984102</v>
      </c>
    </row>
    <row r="2907" spans="1:17">
      <c r="A2907" t="s">
        <v>6045</v>
      </c>
      <c r="B2907" s="16" t="e">
        <v>#N/A</v>
      </c>
      <c r="C2907">
        <v>3.98283533271713</v>
      </c>
      <c r="D2907">
        <v>4.32650596693877</v>
      </c>
      <c r="E2907">
        <v>4.3035359899866696</v>
      </c>
      <c r="F2907">
        <v>4.4086599646307301</v>
      </c>
      <c r="G2907">
        <v>4.1380367534927496</v>
      </c>
      <c r="H2907">
        <v>4.3676565829540399</v>
      </c>
      <c r="I2907">
        <v>4.92982830720526</v>
      </c>
      <c r="J2907">
        <v>4.1999986398891203</v>
      </c>
      <c r="K2907">
        <v>4.5405942945665601</v>
      </c>
      <c r="L2907">
        <v>4.7901010708768101</v>
      </c>
      <c r="M2907">
        <v>4.1590575299716699</v>
      </c>
      <c r="N2907">
        <v>3.9019995236038798</v>
      </c>
      <c r="O2907">
        <v>4.1329497517715001</v>
      </c>
      <c r="P2907">
        <v>3.9363215208704698</v>
      </c>
      <c r="Q2907">
        <v>5.09416193408443</v>
      </c>
    </row>
    <row r="2908" spans="1:17">
      <c r="A2908" t="s">
        <v>6046</v>
      </c>
      <c r="B2908" s="16" t="e">
        <v>#N/A</v>
      </c>
      <c r="C2908">
        <v>6.5061011689220098</v>
      </c>
      <c r="D2908">
        <v>6.3641441853182199</v>
      </c>
      <c r="E2908">
        <v>5.7834864418304504</v>
      </c>
      <c r="F2908">
        <v>5.6714948256673399</v>
      </c>
      <c r="G2908">
        <v>4.5695203052827997</v>
      </c>
      <c r="H2908">
        <v>6.1338268941135796</v>
      </c>
      <c r="I2908">
        <v>5.1886752257753797</v>
      </c>
      <c r="J2908">
        <v>6.0277492141178799</v>
      </c>
      <c r="K2908">
        <v>5.7767343290393898</v>
      </c>
      <c r="L2908">
        <v>6.2100400854538496</v>
      </c>
      <c r="M2908">
        <v>5.2134656239442299</v>
      </c>
      <c r="N2908">
        <v>5.6587966909913696</v>
      </c>
      <c r="O2908">
        <v>5.4684386242281002</v>
      </c>
      <c r="P2908">
        <v>6.7973461474338004</v>
      </c>
      <c r="Q2908">
        <v>2.8218677180984102</v>
      </c>
    </row>
    <row r="2909" spans="1:17">
      <c r="A2909" t="s">
        <v>6047</v>
      </c>
      <c r="B2909" s="16" t="e">
        <v>#N/A</v>
      </c>
      <c r="C2909">
        <v>3.3064422771203601</v>
      </c>
      <c r="D2909">
        <v>3.6330127529723502</v>
      </c>
      <c r="E2909">
        <v>2.8218677180984102</v>
      </c>
      <c r="F2909">
        <v>3.2825265482838799</v>
      </c>
      <c r="G2909">
        <v>3.5425260543824399</v>
      </c>
      <c r="H2909">
        <v>2.8218677180984102</v>
      </c>
      <c r="I2909">
        <v>3.3100125595866299</v>
      </c>
      <c r="J2909">
        <v>2.8218677180984102</v>
      </c>
      <c r="K2909">
        <v>2.8218677180984102</v>
      </c>
      <c r="L2909">
        <v>2.8218677180984102</v>
      </c>
      <c r="M2909">
        <v>2.8218677180984102</v>
      </c>
      <c r="N2909">
        <v>3.31389066967124</v>
      </c>
      <c r="O2909">
        <v>2.8218677180984102</v>
      </c>
      <c r="P2909">
        <v>3.3893867502571098</v>
      </c>
      <c r="Q2909">
        <v>2.8218677180984102</v>
      </c>
    </row>
    <row r="2910" spans="1:17">
      <c r="A2910" t="s">
        <v>6048</v>
      </c>
      <c r="B2910" s="16" t="e">
        <v>#N/A</v>
      </c>
      <c r="C2910">
        <v>3.6535616636188299</v>
      </c>
      <c r="D2910">
        <v>2.8218677180984102</v>
      </c>
      <c r="E2910">
        <v>2.8218677180984102</v>
      </c>
      <c r="F2910">
        <v>3.7319397910766599</v>
      </c>
      <c r="G2910">
        <v>3.9446609719593901</v>
      </c>
      <c r="H2910">
        <v>3.30825032505737</v>
      </c>
      <c r="I2910">
        <v>2.8218677180984102</v>
      </c>
      <c r="J2910">
        <v>3.2517770676889399</v>
      </c>
      <c r="K2910">
        <v>2.8218677180984102</v>
      </c>
      <c r="L2910">
        <v>3.29479214013883</v>
      </c>
      <c r="M2910">
        <v>4.10067942601317</v>
      </c>
      <c r="N2910">
        <v>4.0888472785647796</v>
      </c>
      <c r="O2910">
        <v>3.5569664057961599</v>
      </c>
      <c r="P2910">
        <v>2.8218677180984102</v>
      </c>
      <c r="Q2910">
        <v>5.09416193408443</v>
      </c>
    </row>
    <row r="2911" spans="1:17">
      <c r="A2911" t="s">
        <v>6049</v>
      </c>
      <c r="B2911" s="16" t="e">
        <v>#N/A</v>
      </c>
      <c r="C2911">
        <v>3.98283533271713</v>
      </c>
      <c r="D2911">
        <v>3.8603343823973102</v>
      </c>
      <c r="E2911">
        <v>3.4028894668404299</v>
      </c>
      <c r="F2911">
        <v>3.2825265482838799</v>
      </c>
      <c r="G2911">
        <v>4.3009286659846602</v>
      </c>
      <c r="H2911">
        <v>3.50653555504317</v>
      </c>
      <c r="I2911">
        <v>4.0793606969786396</v>
      </c>
      <c r="J2911">
        <v>3.4276433730071201</v>
      </c>
      <c r="K2911">
        <v>3.91162951239331</v>
      </c>
      <c r="L2911">
        <v>4.3280695513255196</v>
      </c>
      <c r="M2911">
        <v>3.90178223458659</v>
      </c>
      <c r="N2911">
        <v>3.79229116939824</v>
      </c>
      <c r="O2911">
        <v>3.42420286852819</v>
      </c>
      <c r="P2911">
        <v>3.9363215208704698</v>
      </c>
      <c r="Q2911">
        <v>2.8218677180984102</v>
      </c>
    </row>
    <row r="2912" spans="1:17">
      <c r="A2912" t="s">
        <v>6050</v>
      </c>
      <c r="B2912" s="16" t="e">
        <v>#N/A</v>
      </c>
      <c r="C2912">
        <v>4.8324495657597604</v>
      </c>
      <c r="D2912">
        <v>5.2202186721532398</v>
      </c>
      <c r="E2912">
        <v>4.2015349465393896</v>
      </c>
      <c r="F2912">
        <v>5.3141782898249303</v>
      </c>
      <c r="G2912">
        <v>5.3842376496302498</v>
      </c>
      <c r="H2912">
        <v>5.6808363808980902</v>
      </c>
      <c r="I2912">
        <v>5.3167384601450198</v>
      </c>
      <c r="J2912">
        <v>4.9787429435777097</v>
      </c>
      <c r="K2912">
        <v>5.5068916728603101</v>
      </c>
      <c r="L2912">
        <v>5.0592286016271197</v>
      </c>
      <c r="M2912">
        <v>5.6233501043871401</v>
      </c>
      <c r="N2912">
        <v>5.68277591644026</v>
      </c>
      <c r="O2912">
        <v>5.8654995265796703</v>
      </c>
      <c r="P2912">
        <v>5.3440870543648904</v>
      </c>
      <c r="Q2912">
        <v>2.8218677180984102</v>
      </c>
    </row>
    <row r="2913" spans="1:17">
      <c r="A2913" t="s">
        <v>6051</v>
      </c>
      <c r="B2913" s="16" t="e">
        <v>#N/A</v>
      </c>
      <c r="C2913">
        <v>3.3064422771203601</v>
      </c>
      <c r="D2913">
        <v>3.2942621936663499</v>
      </c>
      <c r="E2913">
        <v>3.4028894668404299</v>
      </c>
      <c r="F2913">
        <v>3.2825265482838799</v>
      </c>
      <c r="G2913">
        <v>3.33407035458014</v>
      </c>
      <c r="H2913">
        <v>3.50653555504317</v>
      </c>
      <c r="I2913">
        <v>3.3100125595866299</v>
      </c>
      <c r="J2913">
        <v>2.8218677180984102</v>
      </c>
      <c r="K2913">
        <v>3.4608708703561399</v>
      </c>
      <c r="L2913">
        <v>3.29479214013883</v>
      </c>
      <c r="M2913">
        <v>4.0387673383778999</v>
      </c>
      <c r="N2913">
        <v>3.79229116939824</v>
      </c>
      <c r="O2913">
        <v>4.1329497517715001</v>
      </c>
      <c r="P2913">
        <v>3.3893867502571098</v>
      </c>
      <c r="Q2913">
        <v>2.8218677180984102</v>
      </c>
    </row>
    <row r="2914" spans="1:17">
      <c r="A2914" t="s">
        <v>6052</v>
      </c>
      <c r="B2914" s="16" t="e">
        <v>#N/A</v>
      </c>
      <c r="C2914">
        <v>7.1479175811950704</v>
      </c>
      <c r="D2914">
        <v>7.27201870183272</v>
      </c>
      <c r="E2914">
        <v>6.95616349127571</v>
      </c>
      <c r="F2914">
        <v>7.1838182968242599</v>
      </c>
      <c r="G2914">
        <v>6.96024046177752</v>
      </c>
      <c r="H2914">
        <v>8.2227551246539008</v>
      </c>
      <c r="I2914">
        <v>7.8279687667025</v>
      </c>
      <c r="J2914">
        <v>7.9540623257370999</v>
      </c>
      <c r="K2914">
        <v>7.2275753886876002</v>
      </c>
      <c r="L2914">
        <v>7.2963068146712899</v>
      </c>
      <c r="M2914">
        <v>7.2919710568065002</v>
      </c>
      <c r="N2914">
        <v>7.3440975647907196</v>
      </c>
      <c r="O2914">
        <v>7.2478896704664404</v>
      </c>
      <c r="P2914">
        <v>8.0826347707077897</v>
      </c>
      <c r="Q2914">
        <v>2.8218677180984102</v>
      </c>
    </row>
    <row r="2915" spans="1:17">
      <c r="A2915" t="s">
        <v>6053</v>
      </c>
      <c r="B2915" s="16" t="e">
        <v>#N/A</v>
      </c>
      <c r="C2915">
        <v>3.8862082974622001</v>
      </c>
      <c r="D2915">
        <v>2.8218677180984102</v>
      </c>
      <c r="E2915">
        <v>2.8218677180984102</v>
      </c>
      <c r="F2915">
        <v>3.2825265482838799</v>
      </c>
      <c r="G2915">
        <v>2.8218677180984102</v>
      </c>
      <c r="H2915">
        <v>3.50653555504317</v>
      </c>
      <c r="I2915">
        <v>3.5089935751222501</v>
      </c>
      <c r="J2915">
        <v>3.4276433730071201</v>
      </c>
      <c r="K2915">
        <v>2.8218677180984102</v>
      </c>
      <c r="L2915">
        <v>3.4877558895723499</v>
      </c>
      <c r="M2915">
        <v>3.23818724324593</v>
      </c>
      <c r="N2915">
        <v>2.8218677180984102</v>
      </c>
      <c r="O2915">
        <v>3.6677309644704801</v>
      </c>
      <c r="P2915">
        <v>2.8218677180984102</v>
      </c>
      <c r="Q2915">
        <v>2.8218677180984102</v>
      </c>
    </row>
    <row r="2916" spans="1:17">
      <c r="A2916" t="s">
        <v>6054</v>
      </c>
      <c r="B2916" s="16" t="e">
        <v>#N/A</v>
      </c>
      <c r="C2916">
        <v>4.4246742892055497</v>
      </c>
      <c r="D2916">
        <v>3.7545556144430101</v>
      </c>
      <c r="E2916">
        <v>4.3035359899866696</v>
      </c>
      <c r="F2916">
        <v>3.9277704709105601</v>
      </c>
      <c r="G2916">
        <v>3.8309652426265099</v>
      </c>
      <c r="H2916">
        <v>3.30825032505737</v>
      </c>
      <c r="I2916">
        <v>4.16059535596606</v>
      </c>
      <c r="J2916">
        <v>4.1999986398891203</v>
      </c>
      <c r="K2916">
        <v>3.6013796825057902</v>
      </c>
      <c r="L2916">
        <v>4.2633743974944602</v>
      </c>
      <c r="M2916">
        <v>4.10067942601317</v>
      </c>
      <c r="N2916">
        <v>3.6661147186140499</v>
      </c>
      <c r="O2916">
        <v>3.9295289699043701</v>
      </c>
      <c r="P2916">
        <v>4.1712528320562896</v>
      </c>
      <c r="Q2916">
        <v>2.8218677180984102</v>
      </c>
    </row>
    <row r="2917" spans="1:17">
      <c r="A2917" t="s">
        <v>6055</v>
      </c>
      <c r="B2917" s="16" t="e">
        <v>#N/A</v>
      </c>
      <c r="C2917">
        <v>2.8218677180984102</v>
      </c>
      <c r="D2917">
        <v>3.6330127529723502</v>
      </c>
      <c r="E2917">
        <v>3.4028894668404299</v>
      </c>
      <c r="F2917">
        <v>3.2825265482838799</v>
      </c>
      <c r="G2917">
        <v>3.5425260543824399</v>
      </c>
      <c r="H2917">
        <v>2.8218677180984102</v>
      </c>
      <c r="I2917">
        <v>2.8218677180984102</v>
      </c>
      <c r="J2917">
        <v>3.2517770676889399</v>
      </c>
      <c r="K2917">
        <v>2.8218677180984102</v>
      </c>
      <c r="L2917">
        <v>2.8218677180984102</v>
      </c>
      <c r="M2917">
        <v>3.6461416973015899</v>
      </c>
      <c r="N2917">
        <v>2.8218677180984102</v>
      </c>
      <c r="O2917">
        <v>3.42420286852819</v>
      </c>
      <c r="P2917">
        <v>2.8218677180984102</v>
      </c>
      <c r="Q2917">
        <v>2.8218677180984102</v>
      </c>
    </row>
    <row r="2918" spans="1:17">
      <c r="A2918" t="s">
        <v>6056</v>
      </c>
      <c r="B2918" s="16" t="e">
        <v>#N/A</v>
      </c>
      <c r="C2918">
        <v>6.1745445797018697</v>
      </c>
      <c r="D2918">
        <v>6.4556086972253803</v>
      </c>
      <c r="E2918">
        <v>7.9786549044894901</v>
      </c>
      <c r="F2918">
        <v>7.4830262250239796</v>
      </c>
      <c r="G2918">
        <v>7.3833017638975598</v>
      </c>
      <c r="H2918">
        <v>4.5459386428609303</v>
      </c>
      <c r="I2918">
        <v>6.4852281731725103</v>
      </c>
      <c r="J2918">
        <v>7.5336259098581699</v>
      </c>
      <c r="K2918">
        <v>6.2387586492256899</v>
      </c>
      <c r="L2918">
        <v>6.1325703953714701</v>
      </c>
      <c r="M2918">
        <v>4.3652147767139304</v>
      </c>
      <c r="N2918">
        <v>5.5842645045438202</v>
      </c>
      <c r="O2918">
        <v>4.4953341022564199</v>
      </c>
      <c r="P2918">
        <v>6.6769424514664104</v>
      </c>
      <c r="Q2918">
        <v>6.9204191934356096</v>
      </c>
    </row>
    <row r="2919" spans="1:17">
      <c r="A2919" t="s">
        <v>6057</v>
      </c>
      <c r="B2919" s="16" t="e">
        <v>#N/A</v>
      </c>
      <c r="C2919">
        <v>3.98283533271713</v>
      </c>
      <c r="D2919">
        <v>4.5537481491643197</v>
      </c>
      <c r="E2919">
        <v>3.6381873987360902</v>
      </c>
      <c r="F2919">
        <v>4.2284225029819602</v>
      </c>
      <c r="G2919">
        <v>4.4429501088137897</v>
      </c>
      <c r="H2919">
        <v>3.8900437060628099</v>
      </c>
      <c r="I2919">
        <v>4.2360017113942803</v>
      </c>
      <c r="J2919">
        <v>4.1400611729353196</v>
      </c>
      <c r="K2919">
        <v>4.2710437260841099</v>
      </c>
      <c r="L2919">
        <v>4.3892426656840904</v>
      </c>
      <c r="M2919">
        <v>4.4113157068760698</v>
      </c>
      <c r="N2919">
        <v>4.2465073090516299</v>
      </c>
      <c r="O2919">
        <v>7.8858442165966398</v>
      </c>
      <c r="P2919">
        <v>4.6013142303928598</v>
      </c>
      <c r="Q2919">
        <v>2.8218677180984102</v>
      </c>
    </row>
    <row r="2920" spans="1:17">
      <c r="A2920" t="s">
        <v>6058</v>
      </c>
      <c r="B2920" s="16" t="e">
        <v>#N/A</v>
      </c>
      <c r="C2920">
        <v>2.8218677180984102</v>
      </c>
      <c r="D2920">
        <v>2.8218677180984102</v>
      </c>
      <c r="E2920">
        <v>3.6381873987360902</v>
      </c>
      <c r="F2920">
        <v>3.4706286095040801</v>
      </c>
      <c r="G2920">
        <v>2.8218677180984102</v>
      </c>
      <c r="H2920">
        <v>2.8218677180984102</v>
      </c>
      <c r="I2920">
        <v>2.8218677180984102</v>
      </c>
      <c r="J2920">
        <v>2.8218677180984102</v>
      </c>
      <c r="K2920">
        <v>3.8204461843508501</v>
      </c>
      <c r="L2920">
        <v>3.29479214013883</v>
      </c>
      <c r="M2920">
        <v>3.5380814202985702</v>
      </c>
      <c r="N2920">
        <v>3.31389066967124</v>
      </c>
      <c r="O2920">
        <v>3.7643275486974099</v>
      </c>
      <c r="P2920">
        <v>2.8218677180984102</v>
      </c>
      <c r="Q2920">
        <v>5.81282804418474</v>
      </c>
    </row>
    <row r="2921" spans="1:17">
      <c r="A2921" t="s">
        <v>6059</v>
      </c>
      <c r="B2921" s="16" t="e">
        <v>#N/A</v>
      </c>
      <c r="C2921">
        <v>3.3064422771203601</v>
      </c>
      <c r="D2921">
        <v>3.4870161193063098</v>
      </c>
      <c r="E2921">
        <v>2.8218677180984102</v>
      </c>
      <c r="F2921">
        <v>2.8218677180984102</v>
      </c>
      <c r="G2921">
        <v>2.8218677180984102</v>
      </c>
      <c r="H2921">
        <v>2.8218677180984102</v>
      </c>
      <c r="I2921">
        <v>3.5089935751222501</v>
      </c>
      <c r="J2921">
        <v>2.8218677180984102</v>
      </c>
      <c r="K2921">
        <v>2.8218677180984102</v>
      </c>
      <c r="L2921">
        <v>3.4877558895723499</v>
      </c>
      <c r="M2921">
        <v>3.23818724324593</v>
      </c>
      <c r="N2921">
        <v>3.5144020463037902</v>
      </c>
      <c r="O2921">
        <v>3.24931794675887</v>
      </c>
      <c r="P2921">
        <v>2.8218677180984102</v>
      </c>
      <c r="Q2921">
        <v>2.8218677180984102</v>
      </c>
    </row>
    <row r="2922" spans="1:17">
      <c r="A2922" t="s">
        <v>6060</v>
      </c>
      <c r="B2922" s="16" t="e">
        <v>#N/A</v>
      </c>
      <c r="C2922">
        <v>3.3064422771203601</v>
      </c>
      <c r="D2922">
        <v>3.8603343823973102</v>
      </c>
      <c r="E2922">
        <v>3.8152982058547602</v>
      </c>
      <c r="F2922">
        <v>3.8353454241230298</v>
      </c>
      <c r="G2922">
        <v>3.70007344211845</v>
      </c>
      <c r="H2922">
        <v>3.50653555504317</v>
      </c>
      <c r="I2922">
        <v>3.7848446501428201</v>
      </c>
      <c r="J2922">
        <v>3.7696016503418699</v>
      </c>
      <c r="K2922">
        <v>3.91162951239331</v>
      </c>
      <c r="L2922">
        <v>3.6339073669181099</v>
      </c>
      <c r="M2922">
        <v>3.6461416973015899</v>
      </c>
      <c r="N2922">
        <v>3.6661147186140499</v>
      </c>
      <c r="O2922">
        <v>3.42420286852819</v>
      </c>
      <c r="P2922">
        <v>2.8218677180984102</v>
      </c>
      <c r="Q2922">
        <v>2.8218677180984102</v>
      </c>
    </row>
    <row r="2923" spans="1:17">
      <c r="A2923" t="s">
        <v>6061</v>
      </c>
      <c r="B2923" s="16" t="e">
        <v>#N/A</v>
      </c>
      <c r="C2923">
        <v>8.1067399022232305</v>
      </c>
      <c r="D2923">
        <v>8.1102015415907793</v>
      </c>
      <c r="E2923">
        <v>8.40715315127248</v>
      </c>
      <c r="F2923">
        <v>8.5267166986324696</v>
      </c>
      <c r="G2923">
        <v>9.0353972949039107</v>
      </c>
      <c r="H2923">
        <v>6.8264387222609599</v>
      </c>
      <c r="I2923">
        <v>8.0579049202040895</v>
      </c>
      <c r="J2923">
        <v>8.2160084787111796</v>
      </c>
      <c r="K2923">
        <v>8.8639757741458993</v>
      </c>
      <c r="L2923">
        <v>8.4407962491744506</v>
      </c>
      <c r="M2923">
        <v>8.8927376163797192</v>
      </c>
      <c r="N2923">
        <v>8.4456537076516405</v>
      </c>
      <c r="O2923">
        <v>8.2660993942148906</v>
      </c>
      <c r="P2923">
        <v>6.6769424514664104</v>
      </c>
      <c r="Q2923">
        <v>10.722448563414501</v>
      </c>
    </row>
    <row r="2924" spans="1:17">
      <c r="A2924" t="s">
        <v>6062</v>
      </c>
      <c r="B2924" s="16" t="e">
        <v>#N/A</v>
      </c>
      <c r="C2924">
        <v>3.3064422771203601</v>
      </c>
      <c r="D2924">
        <v>3.6330127529723502</v>
      </c>
      <c r="E2924">
        <v>3.8152982058547602</v>
      </c>
      <c r="F2924">
        <v>2.8218677180984102</v>
      </c>
      <c r="G2924">
        <v>3.70007344211845</v>
      </c>
      <c r="H2924">
        <v>3.65660975244205</v>
      </c>
      <c r="I2924">
        <v>3.7848446501428201</v>
      </c>
      <c r="J2924">
        <v>3.5611359966351301</v>
      </c>
      <c r="K2924">
        <v>3.7184612093777498</v>
      </c>
      <c r="L2924">
        <v>3.29479214013883</v>
      </c>
      <c r="M2924">
        <v>3.4086250003018401</v>
      </c>
      <c r="N2924">
        <v>3.5144020463037902</v>
      </c>
      <c r="O2924">
        <v>3.42420286852819</v>
      </c>
      <c r="P2924">
        <v>3.3893867502571098</v>
      </c>
      <c r="Q2924">
        <v>2.8218677180984102</v>
      </c>
    </row>
    <row r="2925" spans="1:17">
      <c r="A2925" t="s">
        <v>6063</v>
      </c>
      <c r="B2925" s="16" t="e">
        <v>#N/A</v>
      </c>
      <c r="C2925">
        <v>5.4183879182099801</v>
      </c>
      <c r="D2925">
        <v>5.6840918186943501</v>
      </c>
      <c r="E2925">
        <v>4.7777046060070401</v>
      </c>
      <c r="F2925">
        <v>4.1611154638698196</v>
      </c>
      <c r="G2925">
        <v>4.4429501088137897</v>
      </c>
      <c r="H2925">
        <v>4.43015569855271</v>
      </c>
      <c r="I2925">
        <v>5.0091235034862898</v>
      </c>
      <c r="J2925">
        <v>4.6307624373210201</v>
      </c>
      <c r="K2925">
        <v>4.67705685303679</v>
      </c>
      <c r="L2925">
        <v>5.2528230808998897</v>
      </c>
      <c r="M2925">
        <v>4.21436379980989</v>
      </c>
      <c r="N2925">
        <v>4.8593448344507699</v>
      </c>
      <c r="O2925">
        <v>5.4259727888002303</v>
      </c>
      <c r="P2925">
        <v>5.1241087123202096</v>
      </c>
      <c r="Q2925">
        <v>2.8218677180984102</v>
      </c>
    </row>
    <row r="2926" spans="1:17">
      <c r="A2926" t="s">
        <v>6064</v>
      </c>
      <c r="B2926" s="16" t="e">
        <v>#N/A</v>
      </c>
      <c r="C2926">
        <v>3.6535616636188299</v>
      </c>
      <c r="D2926">
        <v>4.0407231514856203</v>
      </c>
      <c r="E2926">
        <v>3.4028894668404299</v>
      </c>
      <c r="F2926">
        <v>3.2825265482838799</v>
      </c>
      <c r="G2926">
        <v>3.5425260543824399</v>
      </c>
      <c r="H2926">
        <v>3.50653555504317</v>
      </c>
      <c r="I2926">
        <v>3.5089935751222501</v>
      </c>
      <c r="J2926">
        <v>3.5611359966351301</v>
      </c>
      <c r="K2926">
        <v>3.27554212654834</v>
      </c>
      <c r="L2926">
        <v>3.29479214013883</v>
      </c>
      <c r="M2926">
        <v>3.6461416973015899</v>
      </c>
      <c r="N2926">
        <v>3.6661147186140499</v>
      </c>
      <c r="O2926">
        <v>2.8218677180984102</v>
      </c>
      <c r="P2926">
        <v>2.8218677180984102</v>
      </c>
      <c r="Q2926">
        <v>5.09416193408443</v>
      </c>
    </row>
    <row r="2927" spans="1:17">
      <c r="A2927" t="s">
        <v>6065</v>
      </c>
      <c r="B2927" s="16" t="e">
        <v>#N/A</v>
      </c>
      <c r="C2927">
        <v>4.0706176854441196</v>
      </c>
      <c r="D2927">
        <v>3.8603343823973102</v>
      </c>
      <c r="E2927">
        <v>3.8152982058547602</v>
      </c>
      <c r="F2927">
        <v>3.8353454241230298</v>
      </c>
      <c r="G2927">
        <v>3.33407035458014</v>
      </c>
      <c r="H2927">
        <v>4.07504641393726</v>
      </c>
      <c r="I2927">
        <v>4.0793606969786396</v>
      </c>
      <c r="J2927">
        <v>3.93564812262216</v>
      </c>
      <c r="K2927">
        <v>4.0709644767565303</v>
      </c>
      <c r="L2927">
        <v>3.9560512465587201</v>
      </c>
      <c r="M2927">
        <v>3.7404257728686199</v>
      </c>
      <c r="N2927">
        <v>3.6661147186140499</v>
      </c>
      <c r="O2927">
        <v>3.6677309644704801</v>
      </c>
      <c r="P2927">
        <v>3.9363215208704698</v>
      </c>
      <c r="Q2927">
        <v>2.8218677180984102</v>
      </c>
    </row>
    <row r="2928" spans="1:17">
      <c r="A2928" t="s">
        <v>6066</v>
      </c>
      <c r="B2928" s="16" t="e">
        <v>#N/A</v>
      </c>
      <c r="C2928">
        <v>11.815636644691899</v>
      </c>
      <c r="D2928">
        <v>11.8211093297729</v>
      </c>
      <c r="E2928">
        <v>11.9857985322211</v>
      </c>
      <c r="F2928">
        <v>11.7390073292837</v>
      </c>
      <c r="G2928">
        <v>11.4995066927686</v>
      </c>
      <c r="H2928">
        <v>11.3792919477374</v>
      </c>
      <c r="I2928">
        <v>11.3822813075427</v>
      </c>
      <c r="J2928">
        <v>11.4168044833284</v>
      </c>
      <c r="K2928">
        <v>11.4085739602655</v>
      </c>
      <c r="L2928">
        <v>11.4059036775315</v>
      </c>
      <c r="M2928">
        <v>10.8959333984276</v>
      </c>
      <c r="N2928">
        <v>11.323425127742601</v>
      </c>
      <c r="O2928">
        <v>10.9025962960639</v>
      </c>
      <c r="P2928">
        <v>10.6882646088138</v>
      </c>
      <c r="Q2928">
        <v>12.2171365564084</v>
      </c>
    </row>
    <row r="2929" spans="1:17">
      <c r="A2929" t="s">
        <v>6067</v>
      </c>
      <c r="B2929" s="16" t="e">
        <v>#N/A</v>
      </c>
      <c r="C2929">
        <v>5.7841390782753797</v>
      </c>
      <c r="D2929">
        <v>5.8489556220091004</v>
      </c>
      <c r="E2929">
        <v>6.1372997866052899</v>
      </c>
      <c r="F2929">
        <v>4.9030240476511198</v>
      </c>
      <c r="G2929">
        <v>5.8430458251757198</v>
      </c>
      <c r="H2929">
        <v>4.8389910929935898</v>
      </c>
      <c r="I2929">
        <v>5.2542284300769104</v>
      </c>
      <c r="J2929">
        <v>4.94790803410966</v>
      </c>
      <c r="K2929">
        <v>6.0027256129859996</v>
      </c>
      <c r="L2929">
        <v>5.3400637897298404</v>
      </c>
      <c r="M2929">
        <v>4.7947131062850499</v>
      </c>
      <c r="N2929">
        <v>5.53224518406659</v>
      </c>
      <c r="O2929">
        <v>5.4259727888002303</v>
      </c>
      <c r="P2929">
        <v>5.2603607125134104</v>
      </c>
      <c r="Q2929">
        <v>7.1565710053807701</v>
      </c>
    </row>
    <row r="2930" spans="1:17">
      <c r="A2930" t="s">
        <v>6068</v>
      </c>
      <c r="B2930" s="16" t="e">
        <v>#N/A</v>
      </c>
      <c r="C2930">
        <v>3.7779852140208301</v>
      </c>
      <c r="D2930">
        <v>3.2942621936663499</v>
      </c>
      <c r="E2930">
        <v>3.9618875914207199</v>
      </c>
      <c r="F2930">
        <v>3.2825265482838799</v>
      </c>
      <c r="G2930">
        <v>4.1380367534927496</v>
      </c>
      <c r="H2930">
        <v>3.7814594184883799</v>
      </c>
      <c r="I2930">
        <v>3.5089935751222501</v>
      </c>
      <c r="J2930">
        <v>3.93564812262216</v>
      </c>
      <c r="K2930">
        <v>3.7184612093777498</v>
      </c>
      <c r="L2930">
        <v>2.8218677180984102</v>
      </c>
      <c r="M2930">
        <v>3.5380814202985702</v>
      </c>
      <c r="N2930">
        <v>3.6661147186140499</v>
      </c>
      <c r="O2930">
        <v>3.6677309644704801</v>
      </c>
      <c r="P2930">
        <v>3.7927642367557501</v>
      </c>
      <c r="Q2930">
        <v>2.8218677180984102</v>
      </c>
    </row>
    <row r="2931" spans="1:17">
      <c r="A2931" t="s">
        <v>6069</v>
      </c>
      <c r="B2931" s="16" t="e">
        <v>#N/A</v>
      </c>
      <c r="C2931">
        <v>4.0706176854441196</v>
      </c>
      <c r="D2931">
        <v>3.8603343823973102</v>
      </c>
      <c r="E2931">
        <v>4.0887687455453801</v>
      </c>
      <c r="F2931">
        <v>3.2825265482838799</v>
      </c>
      <c r="G2931">
        <v>3.70007344211845</v>
      </c>
      <c r="H2931">
        <v>2.8218677180984102</v>
      </c>
      <c r="I2931">
        <v>3.5089935751222501</v>
      </c>
      <c r="J2931">
        <v>3.4276433730071201</v>
      </c>
      <c r="K2931">
        <v>3.8204461843508501</v>
      </c>
      <c r="L2931">
        <v>3.4877558895723499</v>
      </c>
      <c r="M2931">
        <v>3.5380814202985702</v>
      </c>
      <c r="N2931">
        <v>2.8218677180984102</v>
      </c>
      <c r="O2931">
        <v>3.24931794675887</v>
      </c>
      <c r="P2931">
        <v>3.7927642367557501</v>
      </c>
      <c r="Q2931">
        <v>2.8218677180984102</v>
      </c>
    </row>
    <row r="2932" spans="1:17">
      <c r="A2932" t="s">
        <v>6070</v>
      </c>
      <c r="B2932" s="16" t="e">
        <v>#N/A</v>
      </c>
      <c r="C2932">
        <v>4.4838185959666896</v>
      </c>
      <c r="D2932">
        <v>3.8603343823973102</v>
      </c>
      <c r="E2932">
        <v>3.6381873987360902</v>
      </c>
      <c r="F2932">
        <v>3.9277704709105601</v>
      </c>
      <c r="G2932">
        <v>4.1380367534927496</v>
      </c>
      <c r="H2932">
        <v>3.7814594184883799</v>
      </c>
      <c r="I2932">
        <v>4.16059535596606</v>
      </c>
      <c r="J2932">
        <v>4.3621897727349799</v>
      </c>
      <c r="K2932">
        <v>4.1419680287536398</v>
      </c>
      <c r="L2932">
        <v>4.1946255460110002</v>
      </c>
      <c r="M2932">
        <v>3.90178223458659</v>
      </c>
      <c r="N2932">
        <v>3.6661147186140499</v>
      </c>
      <c r="O2932">
        <v>4.3028205748149997</v>
      </c>
      <c r="P2932">
        <v>4.3630835021106398</v>
      </c>
      <c r="Q2932">
        <v>6.6375058506955904</v>
      </c>
    </row>
    <row r="2933" spans="1:17">
      <c r="A2933" t="s">
        <v>6071</v>
      </c>
      <c r="B2933" s="16" t="e">
        <v>#N/A</v>
      </c>
      <c r="C2933">
        <v>3.7779852140208301</v>
      </c>
      <c r="D2933">
        <v>3.6330127529723502</v>
      </c>
      <c r="E2933">
        <v>3.4028894668404299</v>
      </c>
      <c r="F2933">
        <v>3.8353454241230298</v>
      </c>
      <c r="G2933">
        <v>3.5425260543824399</v>
      </c>
      <c r="H2933">
        <v>2.8218677180984102</v>
      </c>
      <c r="I2933">
        <v>3.3100125595866299</v>
      </c>
      <c r="J2933">
        <v>3.5611359966351301</v>
      </c>
      <c r="K2933">
        <v>3.4608708703561399</v>
      </c>
      <c r="L2933">
        <v>3.9560512465587201</v>
      </c>
      <c r="M2933">
        <v>3.82485868955618</v>
      </c>
      <c r="N2933">
        <v>4.0888472785647796</v>
      </c>
      <c r="O2933">
        <v>3.8507909364900099</v>
      </c>
      <c r="P2933">
        <v>3.3893867502571098</v>
      </c>
      <c r="Q2933">
        <v>2.8218677180984102</v>
      </c>
    </row>
    <row r="2934" spans="1:17">
      <c r="A2934" t="s">
        <v>6072</v>
      </c>
      <c r="B2934" s="16" t="e">
        <v>#N/A</v>
      </c>
      <c r="C2934">
        <v>4.7882403612659497</v>
      </c>
      <c r="D2934">
        <v>4.7446882369672698</v>
      </c>
      <c r="E2934">
        <v>5.4332085476316498</v>
      </c>
      <c r="F2934">
        <v>4.6121840845566204</v>
      </c>
      <c r="G2934">
        <v>4.8382239915511303</v>
      </c>
      <c r="H2934">
        <v>3.30825032505737</v>
      </c>
      <c r="I2934">
        <v>4.6574362853065301</v>
      </c>
      <c r="J2934">
        <v>4.5040669171042298</v>
      </c>
      <c r="K2934">
        <v>5.2832656349479699</v>
      </c>
      <c r="L2934">
        <v>5.2528230808998897</v>
      </c>
      <c r="M2934">
        <v>4.8899346368581904</v>
      </c>
      <c r="N2934">
        <v>4.9846796155147501</v>
      </c>
      <c r="O2934">
        <v>4.1926070449996002</v>
      </c>
      <c r="P2934">
        <v>4.0606668341819496</v>
      </c>
      <c r="Q2934">
        <v>6.2843132996066204</v>
      </c>
    </row>
    <row r="2935" spans="1:17">
      <c r="A2935" t="s">
        <v>6073</v>
      </c>
      <c r="B2935" s="16" t="e">
        <v>#N/A</v>
      </c>
      <c r="C2935">
        <v>4.99547094075474</v>
      </c>
      <c r="D2935">
        <v>5.1247703439315302</v>
      </c>
      <c r="E2935">
        <v>5.30798454985728</v>
      </c>
      <c r="F2935">
        <v>5.4189288652495504</v>
      </c>
      <c r="G2935">
        <v>4.975741795846</v>
      </c>
      <c r="H2935">
        <v>4.5998748125578501</v>
      </c>
      <c r="I2935">
        <v>4.8009391025067796</v>
      </c>
      <c r="J2935">
        <v>5.0383114724192302</v>
      </c>
      <c r="K2935">
        <v>5.6169826633030304</v>
      </c>
      <c r="L2935">
        <v>5.2528230808998897</v>
      </c>
      <c r="M2935">
        <v>5.305907987925</v>
      </c>
      <c r="N2935">
        <v>5.1701050316186601</v>
      </c>
      <c r="O2935">
        <v>5.16522943914973</v>
      </c>
      <c r="P2935">
        <v>4.9174589054378801</v>
      </c>
      <c r="Q2935">
        <v>5.81282804418474</v>
      </c>
    </row>
    <row r="2936" spans="1:17">
      <c r="A2936" t="s">
        <v>6074</v>
      </c>
      <c r="B2936" s="16" t="e">
        <v>#N/A</v>
      </c>
      <c r="C2936">
        <v>3.8862082974622001</v>
      </c>
      <c r="D2936">
        <v>3.8603343823973102</v>
      </c>
      <c r="E2936">
        <v>4.7104489803388701</v>
      </c>
      <c r="F2936">
        <v>4.5147692553613297</v>
      </c>
      <c r="G2936">
        <v>4.5695203052827997</v>
      </c>
      <c r="H2936">
        <v>4.3676565829540399</v>
      </c>
      <c r="I2936">
        <v>4.8009391025067796</v>
      </c>
      <c r="J2936">
        <v>4.0085972383706396</v>
      </c>
      <c r="K2936">
        <v>4.7193737720337401</v>
      </c>
      <c r="L2936">
        <v>4.3892426656840904</v>
      </c>
      <c r="M2936">
        <v>4.2669672077812901</v>
      </c>
      <c r="N2936">
        <v>4.5070424063834196</v>
      </c>
      <c r="O2936">
        <v>4.7717654559956602</v>
      </c>
      <c r="P2936">
        <v>4.0606668341819496</v>
      </c>
      <c r="Q2936">
        <v>2.8218677180984102</v>
      </c>
    </row>
    <row r="2937" spans="1:17">
      <c r="A2937" t="s">
        <v>6075</v>
      </c>
      <c r="B2937" s="16" t="e">
        <v>#N/A</v>
      </c>
      <c r="C2937">
        <v>4.0706176854441196</v>
      </c>
      <c r="D2937">
        <v>3.8603343823973102</v>
      </c>
      <c r="E2937">
        <v>3.9618875914207199</v>
      </c>
      <c r="F2937">
        <v>3.7319397910766599</v>
      </c>
      <c r="G2937">
        <v>4.2225520177193703</v>
      </c>
      <c r="H2937">
        <v>3.8900437060628099</v>
      </c>
      <c r="I2937">
        <v>4.0793606969786396</v>
      </c>
      <c r="J2937">
        <v>3.4276433730071201</v>
      </c>
      <c r="K2937">
        <v>3.99457577781329</v>
      </c>
      <c r="L2937">
        <v>3.8614614459532302</v>
      </c>
      <c r="M2937">
        <v>3.9727288000471899</v>
      </c>
      <c r="N2937">
        <v>3.9019995236038798</v>
      </c>
      <c r="O2937">
        <v>4.1329497517715001</v>
      </c>
      <c r="P2937">
        <v>3.6194497939779602</v>
      </c>
      <c r="Q2937">
        <v>5.09416193408443</v>
      </c>
    </row>
    <row r="2938" spans="1:17">
      <c r="A2938" t="s">
        <v>6076</v>
      </c>
      <c r="B2938" s="16" t="e">
        <v>#N/A</v>
      </c>
      <c r="C2938">
        <v>3.3064422771203601</v>
      </c>
      <c r="D2938">
        <v>3.4870161193063098</v>
      </c>
      <c r="E2938">
        <v>2.8218677180984102</v>
      </c>
      <c r="F2938">
        <v>2.8218677180984102</v>
      </c>
      <c r="G2938">
        <v>3.33407035458014</v>
      </c>
      <c r="H2938">
        <v>2.8218677180984102</v>
      </c>
      <c r="I2938">
        <v>3.3100125595866299</v>
      </c>
      <c r="J2938">
        <v>2.8218677180984102</v>
      </c>
      <c r="K2938">
        <v>2.8218677180984102</v>
      </c>
      <c r="L2938">
        <v>3.8614614459532302</v>
      </c>
      <c r="M2938">
        <v>2.8218677180984102</v>
      </c>
      <c r="N2938">
        <v>3.31389066967124</v>
      </c>
      <c r="O2938">
        <v>3.5569664057961599</v>
      </c>
      <c r="P2938">
        <v>4.0606668341819496</v>
      </c>
      <c r="Q2938">
        <v>2.8218677180984102</v>
      </c>
    </row>
    <row r="2939" spans="1:17">
      <c r="A2939" t="s">
        <v>6077</v>
      </c>
      <c r="B2939" s="16" t="e">
        <v>#N/A</v>
      </c>
      <c r="C2939">
        <v>4.3623517865106702</v>
      </c>
      <c r="D2939">
        <v>4.4456530885114001</v>
      </c>
      <c r="E2939">
        <v>3.8152982058547602</v>
      </c>
      <c r="F2939">
        <v>4.0892058755412499</v>
      </c>
      <c r="G2939">
        <v>4.6281296811809298</v>
      </c>
      <c r="H2939">
        <v>4.3676565829540399</v>
      </c>
      <c r="I2939">
        <v>4.6056600831029897</v>
      </c>
      <c r="J2939">
        <v>4.2567562628296498</v>
      </c>
      <c r="K2939">
        <v>3.99457577781329</v>
      </c>
      <c r="L2939">
        <v>4.0420260041176004</v>
      </c>
      <c r="M2939">
        <v>4.0387673383778999</v>
      </c>
      <c r="N2939">
        <v>4.6183712388410303</v>
      </c>
      <c r="O2939">
        <v>4.4501242258791596</v>
      </c>
      <c r="P2939">
        <v>4.1712528320562896</v>
      </c>
      <c r="Q2939">
        <v>2.8218677180984102</v>
      </c>
    </row>
    <row r="2940" spans="1:17">
      <c r="A2940" t="s">
        <v>6078</v>
      </c>
      <c r="B2940" s="16" t="e">
        <v>#N/A</v>
      </c>
      <c r="C2940">
        <v>5.0699158884914599</v>
      </c>
      <c r="D2940">
        <v>4.9857818498749902</v>
      </c>
      <c r="E2940">
        <v>5.9302896994145904</v>
      </c>
      <c r="F2940">
        <v>5.3675615656199103</v>
      </c>
      <c r="G2940">
        <v>5.8658439972155101</v>
      </c>
      <c r="H2940">
        <v>4.2312229394497098</v>
      </c>
      <c r="I2940">
        <v>4.3728229044696096</v>
      </c>
      <c r="J2940">
        <v>4.589987956211</v>
      </c>
      <c r="K2940">
        <v>5.9029236462359096</v>
      </c>
      <c r="L2940">
        <v>5.5961317021786998</v>
      </c>
      <c r="M2940">
        <v>5.4337223318735699</v>
      </c>
      <c r="N2940">
        <v>5.9423367922347801</v>
      </c>
      <c r="O2940">
        <v>5.1911313574067002</v>
      </c>
      <c r="P2940">
        <v>3.9363215208704698</v>
      </c>
      <c r="Q2940">
        <v>7.6950435514148801</v>
      </c>
    </row>
    <row r="2941" spans="1:17">
      <c r="A2941" t="s">
        <v>6079</v>
      </c>
      <c r="B2941" s="16" t="e">
        <v>#N/A</v>
      </c>
      <c r="C2941">
        <v>3.6535616636188299</v>
      </c>
      <c r="D2941">
        <v>3.6330127529723502</v>
      </c>
      <c r="E2941">
        <v>3.8152982058547602</v>
      </c>
      <c r="F2941">
        <v>3.2825265482838799</v>
      </c>
      <c r="G2941">
        <v>3.5425260543824399</v>
      </c>
      <c r="H2941">
        <v>2.8218677180984102</v>
      </c>
      <c r="I2941">
        <v>3.6595800418069002</v>
      </c>
      <c r="J2941">
        <v>3.7696016503418699</v>
      </c>
      <c r="K2941">
        <v>3.27554212654834</v>
      </c>
      <c r="L2941">
        <v>2.8218677180984102</v>
      </c>
      <c r="M2941">
        <v>3.4086250003018401</v>
      </c>
      <c r="N2941">
        <v>3.31389066967124</v>
      </c>
      <c r="O2941">
        <v>3.42420286852819</v>
      </c>
      <c r="P2941">
        <v>2.8218677180984102</v>
      </c>
      <c r="Q2941">
        <v>2.8218677180984102</v>
      </c>
    </row>
    <row r="2942" spans="1:17">
      <c r="A2942" t="s">
        <v>6080</v>
      </c>
      <c r="B2942" s="16" t="e">
        <v>#N/A</v>
      </c>
      <c r="C2942">
        <v>3.3064422771203601</v>
      </c>
      <c r="D2942">
        <v>3.2942621936663499</v>
      </c>
      <c r="E2942">
        <v>3.4028894668404299</v>
      </c>
      <c r="F2942">
        <v>2.8218677180984102</v>
      </c>
      <c r="G2942">
        <v>3.33407035458014</v>
      </c>
      <c r="H2942">
        <v>3.50653555504317</v>
      </c>
      <c r="I2942">
        <v>3.5089935751222501</v>
      </c>
      <c r="J2942">
        <v>3.4276433730071201</v>
      </c>
      <c r="K2942">
        <v>2.8218677180984102</v>
      </c>
      <c r="L2942">
        <v>3.29479214013883</v>
      </c>
      <c r="M2942">
        <v>3.23818724324593</v>
      </c>
      <c r="N2942">
        <v>2.8218677180984102</v>
      </c>
      <c r="O2942">
        <v>3.24931794675887</v>
      </c>
      <c r="P2942">
        <v>2.8218677180984102</v>
      </c>
      <c r="Q2942">
        <v>2.8218677180984102</v>
      </c>
    </row>
    <row r="2943" spans="1:17">
      <c r="A2943" t="s">
        <v>6081</v>
      </c>
      <c r="B2943" s="16" t="e">
        <v>#N/A</v>
      </c>
      <c r="C2943">
        <v>4.5401401503132401</v>
      </c>
      <c r="D2943">
        <v>4.6996493033489397</v>
      </c>
      <c r="E2943">
        <v>4.0887687455453801</v>
      </c>
      <c r="F2943">
        <v>4.4629136307985604</v>
      </c>
      <c r="G2943">
        <v>5.91035690204746</v>
      </c>
      <c r="H2943">
        <v>5.7265924446016498</v>
      </c>
      <c r="I2943">
        <v>4.8453589192974098</v>
      </c>
      <c r="J2943">
        <v>3.4276433730071201</v>
      </c>
      <c r="K2943">
        <v>4.7193737720337401</v>
      </c>
      <c r="L2943">
        <v>4.9506536519942301</v>
      </c>
      <c r="M2943">
        <v>5.8813428890481303</v>
      </c>
      <c r="N2943">
        <v>3.99991931403749</v>
      </c>
      <c r="O2943">
        <v>5.8654995265796703</v>
      </c>
      <c r="P2943">
        <v>5.0248478020067502</v>
      </c>
      <c r="Q2943">
        <v>2.8218677180984102</v>
      </c>
    </row>
    <row r="2944" spans="1:17">
      <c r="A2944" t="s">
        <v>6082</v>
      </c>
      <c r="B2944" s="16" t="e">
        <v>#N/A</v>
      </c>
      <c r="C2944">
        <v>3.8862082974622001</v>
      </c>
      <c r="D2944">
        <v>3.7545556144430101</v>
      </c>
      <c r="E2944">
        <v>4.5638886729124497</v>
      </c>
      <c r="F2944">
        <v>4.0118215330109104</v>
      </c>
      <c r="G2944">
        <v>4.4429501088137897</v>
      </c>
      <c r="H2944">
        <v>3.7814594184883799</v>
      </c>
      <c r="I2944">
        <v>3.7848446501428201</v>
      </c>
      <c r="J2944">
        <v>3.8565114723405598</v>
      </c>
      <c r="K2944">
        <v>3.91162951239331</v>
      </c>
      <c r="L2944">
        <v>3.7555759297476698</v>
      </c>
      <c r="M2944">
        <v>4.21436379980989</v>
      </c>
      <c r="N2944">
        <v>4.2465073090516299</v>
      </c>
      <c r="O2944">
        <v>4.0696565081197198</v>
      </c>
      <c r="P2944">
        <v>3.3893867502571098</v>
      </c>
      <c r="Q2944">
        <v>5.81282804418474</v>
      </c>
    </row>
    <row r="2945" spans="1:17">
      <c r="A2945" t="s">
        <v>6083</v>
      </c>
      <c r="B2945" s="16" t="e">
        <v>#N/A</v>
      </c>
      <c r="C2945">
        <v>4.99547094075474</v>
      </c>
      <c r="D2945">
        <v>4.4456530885114001</v>
      </c>
      <c r="E2945">
        <v>4.2015349465393896</v>
      </c>
      <c r="F2945">
        <v>3.8353454241230298</v>
      </c>
      <c r="G2945">
        <v>4.4429501088137897</v>
      </c>
      <c r="H2945">
        <v>4.4894640760069198</v>
      </c>
      <c r="I2945">
        <v>4.5515847967793803</v>
      </c>
      <c r="J2945">
        <v>4.5477957058863296</v>
      </c>
      <c r="K2945">
        <v>4.67705685303679</v>
      </c>
      <c r="L2945">
        <v>4.9123550275731303</v>
      </c>
      <c r="M2945">
        <v>4.3171680614900998</v>
      </c>
      <c r="N2945">
        <v>4.1706164353931596</v>
      </c>
      <c r="O2945">
        <v>4.2491040476565001</v>
      </c>
      <c r="P2945">
        <v>5.0754103394275001</v>
      </c>
      <c r="Q2945">
        <v>2.8218677180984102</v>
      </c>
    </row>
    <row r="2946" spans="1:17">
      <c r="A2946" t="s">
        <v>6084</v>
      </c>
      <c r="B2946" s="16" t="e">
        <v>#N/A</v>
      </c>
      <c r="C2946">
        <v>5.5513602268050501</v>
      </c>
      <c r="D2946">
        <v>6.0138206961500202</v>
      </c>
      <c r="E2946">
        <v>5.6194037323530299</v>
      </c>
      <c r="F2946">
        <v>5.9206345092620696</v>
      </c>
      <c r="G2946">
        <v>5.0599536599459096</v>
      </c>
      <c r="H2946">
        <v>6.0823845760958202</v>
      </c>
      <c r="I2946">
        <v>5.5153350959386502</v>
      </c>
      <c r="J2946">
        <v>6.0135244304895803</v>
      </c>
      <c r="K2946">
        <v>5.5739944882594701</v>
      </c>
      <c r="L2946">
        <v>5.0240271819925297</v>
      </c>
      <c r="M2946">
        <v>4.9785931197958098</v>
      </c>
      <c r="N2946">
        <v>5.02390968106456</v>
      </c>
      <c r="O2946">
        <v>5.3136379649428402</v>
      </c>
      <c r="P2946">
        <v>6.4382133371337602</v>
      </c>
      <c r="Q2946">
        <v>5.09416193408443</v>
      </c>
    </row>
    <row r="2947" spans="1:17">
      <c r="A2947" t="s">
        <v>6085</v>
      </c>
      <c r="B2947" s="16" t="e">
        <v>#N/A</v>
      </c>
      <c r="C2947">
        <v>5.1056188094586403</v>
      </c>
      <c r="D2947">
        <v>5.30932736890502</v>
      </c>
      <c r="E2947">
        <v>4.7777046060070401</v>
      </c>
      <c r="F2947">
        <v>5.2006385452395101</v>
      </c>
      <c r="G2947">
        <v>5.0599536599459096</v>
      </c>
      <c r="H2947">
        <v>5.24699422619977</v>
      </c>
      <c r="I2947">
        <v>4.8882864984054599</v>
      </c>
      <c r="J2947">
        <v>4.9787429435777097</v>
      </c>
      <c r="K2947">
        <v>5.1105762950505103</v>
      </c>
      <c r="L2947">
        <v>5.1269350135493204</v>
      </c>
      <c r="M2947">
        <v>5.0616059647101501</v>
      </c>
      <c r="N2947">
        <v>5.0620011073979203</v>
      </c>
      <c r="O2947">
        <v>5.4259727888002303</v>
      </c>
      <c r="P2947">
        <v>5.7306434872206502</v>
      </c>
      <c r="Q2947">
        <v>2.8218677180984102</v>
      </c>
    </row>
    <row r="2948" spans="1:17">
      <c r="A2948" t="s">
        <v>6086</v>
      </c>
      <c r="B2948" s="16" t="e">
        <v>#N/A</v>
      </c>
      <c r="C2948">
        <v>4.5939331348939696</v>
      </c>
      <c r="D2948">
        <v>4.9486052131722396</v>
      </c>
      <c r="E2948">
        <v>4.6393553598667303</v>
      </c>
      <c r="F2948">
        <v>4.5644600677645304</v>
      </c>
      <c r="G2948">
        <v>4.3009286659846602</v>
      </c>
      <c r="H2948">
        <v>4.8818202206169596</v>
      </c>
      <c r="I2948">
        <v>4.8009391025067796</v>
      </c>
      <c r="J2948">
        <v>4.9163232079064798</v>
      </c>
      <c r="K2948">
        <v>4.4914502970878702</v>
      </c>
      <c r="L2948">
        <v>4.6061367415952201</v>
      </c>
      <c r="M2948">
        <v>4.8589754271137497</v>
      </c>
      <c r="N2948">
        <v>4.72039054531127</v>
      </c>
      <c r="O2948">
        <v>4.6608164090738198</v>
      </c>
      <c r="P2948">
        <v>4.6712581716948103</v>
      </c>
      <c r="Q2948">
        <v>2.8218677180984102</v>
      </c>
    </row>
    <row r="2949" spans="1:17">
      <c r="A2949" t="s">
        <v>6087</v>
      </c>
      <c r="B2949" s="16" t="e">
        <v>#N/A</v>
      </c>
      <c r="C2949">
        <v>6.9919266040793202</v>
      </c>
      <c r="D2949">
        <v>6.8509999593391502</v>
      </c>
      <c r="E2949">
        <v>7.4060911410733103</v>
      </c>
      <c r="F2949">
        <v>6.7864141712276496</v>
      </c>
      <c r="G2949">
        <v>7.6067136979865699</v>
      </c>
      <c r="H2949">
        <v>5.3978950479979702</v>
      </c>
      <c r="I2949">
        <v>7.0110716758331302</v>
      </c>
      <c r="J2949">
        <v>5.9401608635355601</v>
      </c>
      <c r="K2949">
        <v>7.4994280546720002</v>
      </c>
      <c r="L2949">
        <v>7.51801873160551</v>
      </c>
      <c r="M2949">
        <v>7.1899856980448904</v>
      </c>
      <c r="N2949">
        <v>6.9170861993747099</v>
      </c>
      <c r="O2949">
        <v>6.9734505181101696</v>
      </c>
      <c r="P2949">
        <v>6.05725356091083</v>
      </c>
      <c r="Q2949">
        <v>9.4093039143768298</v>
      </c>
    </row>
    <row r="2950" spans="1:17">
      <c r="A2950" t="s">
        <v>6088</v>
      </c>
      <c r="B2950" s="16" t="e">
        <v>#N/A</v>
      </c>
      <c r="C2950">
        <v>4.5401401503132401</v>
      </c>
      <c r="D2950">
        <v>5.09137122556535</v>
      </c>
      <c r="E2950">
        <v>4.4833795521924502</v>
      </c>
      <c r="F2950">
        <v>4.3517302712450299</v>
      </c>
      <c r="G2950">
        <v>4.9315086277172604</v>
      </c>
      <c r="H2950">
        <v>5.4538604947321296</v>
      </c>
      <c r="I2950">
        <v>6.1921342703290696</v>
      </c>
      <c r="J2950">
        <v>5.7975935847914002</v>
      </c>
      <c r="K2950">
        <v>5.7384832894897801</v>
      </c>
      <c r="L2950">
        <v>5.8319238793611898</v>
      </c>
      <c r="M2950">
        <v>5.1893266725532401</v>
      </c>
      <c r="N2950">
        <v>5.6587966909913696</v>
      </c>
      <c r="O2950">
        <v>5.0562650436270502</v>
      </c>
      <c r="P2950">
        <v>6.8259277291320597</v>
      </c>
      <c r="Q2950">
        <v>5.81282804418474</v>
      </c>
    </row>
    <row r="2951" spans="1:17">
      <c r="A2951" t="s">
        <v>6089</v>
      </c>
      <c r="B2951" s="16" t="e">
        <v>#N/A</v>
      </c>
      <c r="C2951">
        <v>2.8218677180984102</v>
      </c>
      <c r="D2951">
        <v>2.8218677180984102</v>
      </c>
      <c r="E2951">
        <v>2.8218677180984102</v>
      </c>
      <c r="F2951">
        <v>3.4706286095040801</v>
      </c>
      <c r="G2951">
        <v>3.33407035458014</v>
      </c>
      <c r="H2951">
        <v>2.8218677180984102</v>
      </c>
      <c r="I2951">
        <v>2.8218677180984102</v>
      </c>
      <c r="J2951">
        <v>3.2517770676889399</v>
      </c>
      <c r="K2951">
        <v>3.4608708703561399</v>
      </c>
      <c r="L2951">
        <v>3.4877558895723499</v>
      </c>
      <c r="M2951">
        <v>3.23818724324593</v>
      </c>
      <c r="N2951">
        <v>3.31389066967124</v>
      </c>
      <c r="O2951">
        <v>3.42420286852819</v>
      </c>
      <c r="P2951">
        <v>3.6194497939779602</v>
      </c>
      <c r="Q2951">
        <v>2.8218677180984102</v>
      </c>
    </row>
    <row r="2952" spans="1:17">
      <c r="A2952" t="s">
        <v>6090</v>
      </c>
      <c r="B2952" s="16" t="e">
        <v>#N/A</v>
      </c>
      <c r="C2952">
        <v>9.8877481815453905</v>
      </c>
      <c r="D2952">
        <v>9.8390511408363306</v>
      </c>
      <c r="E2952">
        <v>9.8339030683295601</v>
      </c>
      <c r="F2952">
        <v>10.3820013348433</v>
      </c>
      <c r="G2952">
        <v>9.8943186833307202</v>
      </c>
      <c r="H2952">
        <v>10.3243719810578</v>
      </c>
      <c r="I2952">
        <v>9.7301499177061306</v>
      </c>
      <c r="J2952">
        <v>10.122444061497299</v>
      </c>
      <c r="K2952">
        <v>9.8332735016147303</v>
      </c>
      <c r="L2952">
        <v>9.8649795030079606</v>
      </c>
      <c r="M2952">
        <v>9.8362274505592904</v>
      </c>
      <c r="N2952">
        <v>9.7062535506561805</v>
      </c>
      <c r="O2952">
        <v>9.8028509019552903</v>
      </c>
      <c r="P2952">
        <v>9.8535284366372409</v>
      </c>
      <c r="Q2952">
        <v>8.5667227177791094</v>
      </c>
    </row>
    <row r="2953" spans="1:17">
      <c r="A2953" t="s">
        <v>6091</v>
      </c>
      <c r="B2953" s="16" t="e">
        <v>#N/A</v>
      </c>
      <c r="C2953">
        <v>4.0706176854441196</v>
      </c>
      <c r="D2953">
        <v>3.6330127529723502</v>
      </c>
      <c r="E2953">
        <v>3.9618875914207199</v>
      </c>
      <c r="F2953">
        <v>4.0118215330109104</v>
      </c>
      <c r="G2953">
        <v>3.33407035458014</v>
      </c>
      <c r="H2953">
        <v>3.65660975244205</v>
      </c>
      <c r="I2953">
        <v>4.0793606969786396</v>
      </c>
      <c r="J2953">
        <v>3.7696016503418699</v>
      </c>
      <c r="K2953">
        <v>3.91162951239331</v>
      </c>
      <c r="L2953">
        <v>4.1211419556762898</v>
      </c>
      <c r="M2953">
        <v>3.6461416973015899</v>
      </c>
      <c r="N2953">
        <v>3.79229116939824</v>
      </c>
      <c r="O2953">
        <v>3.8507909364900099</v>
      </c>
      <c r="P2953">
        <v>3.3893867502571098</v>
      </c>
      <c r="Q2953">
        <v>2.8218677180984102</v>
      </c>
    </row>
    <row r="2954" spans="1:17">
      <c r="A2954" t="s">
        <v>6092</v>
      </c>
      <c r="B2954" s="16" t="e">
        <v>#N/A</v>
      </c>
      <c r="C2954">
        <v>2.8218677180984102</v>
      </c>
      <c r="D2954">
        <v>2.8218677180984102</v>
      </c>
      <c r="E2954">
        <v>2.8218677180984102</v>
      </c>
      <c r="F2954">
        <v>2.8218677180984102</v>
      </c>
      <c r="G2954">
        <v>2.8218677180984102</v>
      </c>
      <c r="H2954">
        <v>3.50653555504317</v>
      </c>
      <c r="I2954">
        <v>3.3100125595866299</v>
      </c>
      <c r="J2954">
        <v>2.8218677180984102</v>
      </c>
      <c r="K2954">
        <v>2.8218677180984102</v>
      </c>
      <c r="L2954">
        <v>3.4877558895723499</v>
      </c>
      <c r="M2954">
        <v>3.6461416973015899</v>
      </c>
      <c r="N2954">
        <v>3.31389066967124</v>
      </c>
      <c r="O2954">
        <v>3.24931794675887</v>
      </c>
      <c r="P2954">
        <v>3.3893867502571098</v>
      </c>
      <c r="Q2954">
        <v>2.8218677180984102</v>
      </c>
    </row>
    <row r="2955" spans="1:17">
      <c r="A2955" t="s">
        <v>6093</v>
      </c>
      <c r="B2955" s="16" t="e">
        <v>#N/A</v>
      </c>
      <c r="C2955">
        <v>3.5040133865677898</v>
      </c>
      <c r="D2955">
        <v>3.8603343823973102</v>
      </c>
      <c r="E2955">
        <v>3.4028894668404299</v>
      </c>
      <c r="F2955">
        <v>3.6131889974304401</v>
      </c>
      <c r="G2955">
        <v>3.5425260543824399</v>
      </c>
      <c r="H2955">
        <v>3.50653555504317</v>
      </c>
      <c r="I2955">
        <v>3.8937805799913501</v>
      </c>
      <c r="J2955">
        <v>3.93564812262216</v>
      </c>
      <c r="K2955">
        <v>3.7184612093777498</v>
      </c>
      <c r="L2955">
        <v>3.8614614459532302</v>
      </c>
      <c r="M2955">
        <v>3.4086250003018401</v>
      </c>
      <c r="N2955">
        <v>3.6661147186140499</v>
      </c>
      <c r="O2955">
        <v>3.42420286852819</v>
      </c>
      <c r="P2955">
        <v>3.3893867502571098</v>
      </c>
      <c r="Q2955">
        <v>2.8218677180984102</v>
      </c>
    </row>
    <row r="2956" spans="1:17">
      <c r="A2956" t="s">
        <v>6094</v>
      </c>
      <c r="B2956" s="16" t="e">
        <v>#N/A</v>
      </c>
      <c r="C2956">
        <v>3.8862082974622001</v>
      </c>
      <c r="D2956">
        <v>4.1931807688815699</v>
      </c>
      <c r="E2956">
        <v>4.0887687455453801</v>
      </c>
      <c r="F2956">
        <v>3.8353454241230298</v>
      </c>
      <c r="G2956">
        <v>4.1380367534927496</v>
      </c>
      <c r="H2956">
        <v>3.30825032505737</v>
      </c>
      <c r="I2956">
        <v>3.6595800418069002</v>
      </c>
      <c r="J2956">
        <v>3.93564812262216</v>
      </c>
      <c r="K2956">
        <v>3.8204461843508501</v>
      </c>
      <c r="L2956">
        <v>4.2633743974944602</v>
      </c>
      <c r="M2956">
        <v>4.2669672077812901</v>
      </c>
      <c r="N2956">
        <v>4.1706164353931596</v>
      </c>
      <c r="O2956">
        <v>3.42420286852819</v>
      </c>
      <c r="P2956">
        <v>3.3893867502571098</v>
      </c>
      <c r="Q2956">
        <v>5.09416193408443</v>
      </c>
    </row>
    <row r="2957" spans="1:17">
      <c r="A2957" t="s">
        <v>6095</v>
      </c>
      <c r="B2957" s="16" t="e">
        <v>#N/A</v>
      </c>
      <c r="C2957">
        <v>3.98283533271713</v>
      </c>
      <c r="D2957">
        <v>4.0407231514856203</v>
      </c>
      <c r="E2957">
        <v>4.3035359899866696</v>
      </c>
      <c r="F2957">
        <v>4.0118215330109104</v>
      </c>
      <c r="G2957">
        <v>4.5695203052827997</v>
      </c>
      <c r="H2957">
        <v>4.1560374762891303</v>
      </c>
      <c r="I2957">
        <v>4.30650913402902</v>
      </c>
      <c r="J2957">
        <v>4.0085972383706396</v>
      </c>
      <c r="K2957">
        <v>3.99457577781329</v>
      </c>
      <c r="L2957">
        <v>4.6061367415952201</v>
      </c>
      <c r="M2957">
        <v>4.3652147767139304</v>
      </c>
      <c r="N2957">
        <v>3.9019995236038798</v>
      </c>
      <c r="O2957">
        <v>4.4501242258791596</v>
      </c>
      <c r="P2957">
        <v>3.3893867502571098</v>
      </c>
      <c r="Q2957">
        <v>5.09416193408443</v>
      </c>
    </row>
    <row r="2958" spans="1:17">
      <c r="A2958" t="s">
        <v>6096</v>
      </c>
      <c r="B2958" s="16" t="e">
        <v>#N/A</v>
      </c>
      <c r="C2958">
        <v>3.3064422771203601</v>
      </c>
      <c r="D2958">
        <v>2.8218677180984102</v>
      </c>
      <c r="E2958">
        <v>2.8218677180984102</v>
      </c>
      <c r="F2958">
        <v>4.0118215330109104</v>
      </c>
      <c r="G2958">
        <v>4.2225520177193703</v>
      </c>
      <c r="H2958">
        <v>2.8218677180984102</v>
      </c>
      <c r="I2958">
        <v>3.3100125595866299</v>
      </c>
      <c r="J2958">
        <v>4.2567562628296498</v>
      </c>
      <c r="K2958">
        <v>3.7184612093777498</v>
      </c>
      <c r="L2958">
        <v>3.9560512465587201</v>
      </c>
      <c r="M2958">
        <v>3.90178223458659</v>
      </c>
      <c r="N2958">
        <v>4.0888472785647796</v>
      </c>
      <c r="O2958">
        <v>3.7643275486974099</v>
      </c>
      <c r="P2958">
        <v>2.8218677180984102</v>
      </c>
      <c r="Q2958">
        <v>5.81282804418474</v>
      </c>
    </row>
    <row r="2959" spans="1:17">
      <c r="A2959" t="s">
        <v>6097</v>
      </c>
      <c r="B2959" s="16" t="e">
        <v>#N/A</v>
      </c>
      <c r="C2959">
        <v>3.3064422771203601</v>
      </c>
      <c r="D2959">
        <v>3.6330127529723502</v>
      </c>
      <c r="E2959">
        <v>2.8218677180984102</v>
      </c>
      <c r="F2959">
        <v>3.4706286095040801</v>
      </c>
      <c r="G2959">
        <v>3.70007344211845</v>
      </c>
      <c r="H2959">
        <v>3.50653555504317</v>
      </c>
      <c r="I2959">
        <v>2.8218677180984102</v>
      </c>
      <c r="J2959">
        <v>3.4276433730071201</v>
      </c>
      <c r="K2959">
        <v>3.4608708703561399</v>
      </c>
      <c r="L2959">
        <v>3.29479214013883</v>
      </c>
      <c r="M2959">
        <v>3.5380814202985702</v>
      </c>
      <c r="N2959">
        <v>3.79229116939824</v>
      </c>
      <c r="O2959">
        <v>3.5569664057961599</v>
      </c>
      <c r="P2959">
        <v>2.8218677180984102</v>
      </c>
      <c r="Q2959">
        <v>2.8218677180984102</v>
      </c>
    </row>
    <row r="2960" spans="1:17">
      <c r="A2960" t="s">
        <v>6098</v>
      </c>
      <c r="B2960" s="16" t="e">
        <v>#N/A</v>
      </c>
      <c r="C2960">
        <v>2.8218677180984102</v>
      </c>
      <c r="D2960">
        <v>2.8218677180984102</v>
      </c>
      <c r="E2960">
        <v>2.8218677180984102</v>
      </c>
      <c r="F2960">
        <v>3.6131889974304401</v>
      </c>
      <c r="G2960">
        <v>2.8218677180984102</v>
      </c>
      <c r="H2960">
        <v>2.8218677180984102</v>
      </c>
      <c r="I2960">
        <v>2.8218677180984102</v>
      </c>
      <c r="J2960">
        <v>3.4276433730071201</v>
      </c>
      <c r="K2960">
        <v>3.27554212654834</v>
      </c>
      <c r="L2960">
        <v>3.29479214013883</v>
      </c>
      <c r="M2960">
        <v>2.8218677180984102</v>
      </c>
      <c r="N2960">
        <v>3.31389066967124</v>
      </c>
      <c r="O2960">
        <v>3.5569664057961599</v>
      </c>
      <c r="P2960">
        <v>2.8218677180984102</v>
      </c>
      <c r="Q2960">
        <v>2.8218677180984102</v>
      </c>
    </row>
    <row r="2961" spans="1:17">
      <c r="A2961" t="s">
        <v>6099</v>
      </c>
      <c r="B2961" s="16" t="e">
        <v>#N/A</v>
      </c>
      <c r="C2961">
        <v>3.8862082974622001</v>
      </c>
      <c r="D2961">
        <v>3.9548310731697001</v>
      </c>
      <c r="E2961">
        <v>4.2015349465393896</v>
      </c>
      <c r="F2961">
        <v>4.0118215330109104</v>
      </c>
      <c r="G2961">
        <v>3.33407035458014</v>
      </c>
      <c r="H2961">
        <v>3.8900437060628099</v>
      </c>
      <c r="I2961">
        <v>4.0793606969786396</v>
      </c>
      <c r="J2961">
        <v>3.8565114723405598</v>
      </c>
      <c r="K2961">
        <v>4.2084442324483602</v>
      </c>
      <c r="L2961">
        <v>4.0420260041176004</v>
      </c>
      <c r="M2961">
        <v>3.5380814202985702</v>
      </c>
      <c r="N2961">
        <v>3.79229116939824</v>
      </c>
      <c r="O2961">
        <v>4.2491040476565001</v>
      </c>
      <c r="P2961">
        <v>3.6194497939779602</v>
      </c>
      <c r="Q2961">
        <v>2.8218677180984102</v>
      </c>
    </row>
    <row r="2962" spans="1:17">
      <c r="A2962" t="s">
        <v>6100</v>
      </c>
      <c r="B2962" s="16" t="e">
        <v>#N/A</v>
      </c>
      <c r="C2962">
        <v>2.8218677180984102</v>
      </c>
      <c r="D2962">
        <v>2.8218677180984102</v>
      </c>
      <c r="E2962">
        <v>2.8218677180984102</v>
      </c>
      <c r="F2962">
        <v>3.4706286095040801</v>
      </c>
      <c r="G2962">
        <v>2.8218677180984102</v>
      </c>
      <c r="H2962">
        <v>3.65660975244205</v>
      </c>
      <c r="I2962">
        <v>2.8218677180984102</v>
      </c>
      <c r="J2962">
        <v>3.4276433730071201</v>
      </c>
      <c r="K2962">
        <v>2.8218677180984102</v>
      </c>
      <c r="L2962">
        <v>2.8218677180984102</v>
      </c>
      <c r="M2962">
        <v>3.23818724324593</v>
      </c>
      <c r="N2962">
        <v>3.5144020463037902</v>
      </c>
      <c r="O2962">
        <v>3.5569664057961599</v>
      </c>
      <c r="P2962">
        <v>2.8218677180984102</v>
      </c>
      <c r="Q2962">
        <v>2.8218677180984102</v>
      </c>
    </row>
    <row r="2963" spans="1:17">
      <c r="A2963" t="s">
        <v>6101</v>
      </c>
      <c r="B2963" s="16" t="e">
        <v>#N/A</v>
      </c>
      <c r="C2963">
        <v>4.2964146619915802</v>
      </c>
      <c r="D2963">
        <v>4.1197647330598102</v>
      </c>
      <c r="E2963">
        <v>4.4833795521924502</v>
      </c>
      <c r="F2963">
        <v>3.7319397910766599</v>
      </c>
      <c r="G2963">
        <v>3.8309652426265099</v>
      </c>
      <c r="H2963">
        <v>3.65660975244205</v>
      </c>
      <c r="I2963">
        <v>4.3728229044696096</v>
      </c>
      <c r="J2963">
        <v>4.1999986398891203</v>
      </c>
      <c r="K2963">
        <v>4.4914502970878702</v>
      </c>
      <c r="L2963">
        <v>4.2633743974944602</v>
      </c>
      <c r="M2963">
        <v>4.3171680614900998</v>
      </c>
      <c r="N2963">
        <v>3.6661147186140499</v>
      </c>
      <c r="O2963">
        <v>3.8507909364900099</v>
      </c>
      <c r="P2963">
        <v>4.4479700090536403</v>
      </c>
      <c r="Q2963">
        <v>5.09416193408443</v>
      </c>
    </row>
    <row r="2964" spans="1:17">
      <c r="A2964" t="s">
        <v>6102</v>
      </c>
      <c r="B2964" s="16" t="e">
        <v>#N/A</v>
      </c>
      <c r="C2964">
        <v>7.5592672169978901</v>
      </c>
      <c r="D2964">
        <v>7.7017277505002504</v>
      </c>
      <c r="E2964">
        <v>7.5829449158262197</v>
      </c>
      <c r="F2964">
        <v>7.8537017077023297</v>
      </c>
      <c r="G2964">
        <v>7.34377928768322</v>
      </c>
      <c r="H2964">
        <v>7.7598001595328396</v>
      </c>
      <c r="I2964">
        <v>7.5288520054046</v>
      </c>
      <c r="J2964">
        <v>7.9723605015255803</v>
      </c>
      <c r="K2964">
        <v>7.50504653791441</v>
      </c>
      <c r="L2964">
        <v>7.7047775271608696</v>
      </c>
      <c r="M2964">
        <v>7.57861967460983</v>
      </c>
      <c r="N2964">
        <v>7.5308835633863698</v>
      </c>
      <c r="O2964">
        <v>7.5426165392670503</v>
      </c>
      <c r="P2964">
        <v>7.3722724284253296</v>
      </c>
      <c r="Q2964">
        <v>7.1565710053807701</v>
      </c>
    </row>
    <row r="2965" spans="1:17">
      <c r="A2965" t="s">
        <v>6103</v>
      </c>
      <c r="B2965" s="16" t="e">
        <v>#N/A</v>
      </c>
      <c r="C2965">
        <v>4.4246742892055497</v>
      </c>
      <c r="D2965">
        <v>3.6330127529723502</v>
      </c>
      <c r="E2965">
        <v>4.2015349465393896</v>
      </c>
      <c r="F2965">
        <v>4.0118215330109104</v>
      </c>
      <c r="G2965">
        <v>3.9446609719593901</v>
      </c>
      <c r="H2965">
        <v>4.1560374762891303</v>
      </c>
      <c r="I2965">
        <v>3.8937805799913501</v>
      </c>
      <c r="J2965">
        <v>4.0764652066995799</v>
      </c>
      <c r="K2965">
        <v>4.1419680287536398</v>
      </c>
      <c r="L2965">
        <v>4.1211419556762898</v>
      </c>
      <c r="M2965">
        <v>3.82485868955618</v>
      </c>
      <c r="N2965">
        <v>4.3841781814921204</v>
      </c>
      <c r="O2965">
        <v>3.5569664057961599</v>
      </c>
      <c r="P2965">
        <v>2.8218677180984102</v>
      </c>
      <c r="Q2965">
        <v>6.2843132996066204</v>
      </c>
    </row>
    <row r="2966" spans="1:17">
      <c r="A2966" t="s">
        <v>6104</v>
      </c>
      <c r="B2966" s="16" t="e">
        <v>#N/A</v>
      </c>
      <c r="C2966">
        <v>4.9165290931058498</v>
      </c>
      <c r="D2966">
        <v>5.0219292506328799</v>
      </c>
      <c r="E2966">
        <v>5.6538073608653301</v>
      </c>
      <c r="F2966">
        <v>5.1400511332488898</v>
      </c>
      <c r="G2966">
        <v>5.2496646871628903</v>
      </c>
      <c r="H2966">
        <v>3.9869852489372102</v>
      </c>
      <c r="I2966">
        <v>5.0470377433929201</v>
      </c>
      <c r="J2966">
        <v>4.5040669171042298</v>
      </c>
      <c r="K2966">
        <v>4.9119590476093702</v>
      </c>
      <c r="L2966">
        <v>4.87288619379569</v>
      </c>
      <c r="M2966">
        <v>4.7613190738105597</v>
      </c>
      <c r="N2966">
        <v>5.3632034605234802</v>
      </c>
      <c r="O2966">
        <v>5.2165415310043803</v>
      </c>
      <c r="P2966">
        <v>4.5271021320563003</v>
      </c>
      <c r="Q2966">
        <v>6.2843132996066204</v>
      </c>
    </row>
    <row r="2967" spans="1:17">
      <c r="A2967" t="s">
        <v>6105</v>
      </c>
      <c r="B2967" s="16" t="e">
        <v>#N/A</v>
      </c>
      <c r="C2967">
        <v>3.5040133865677898</v>
      </c>
      <c r="D2967">
        <v>3.6330127529723502</v>
      </c>
      <c r="E2967">
        <v>2.8218677180984102</v>
      </c>
      <c r="F2967">
        <v>3.6131889974304401</v>
      </c>
      <c r="G2967">
        <v>3.33407035458014</v>
      </c>
      <c r="H2967">
        <v>2.8218677180984102</v>
      </c>
      <c r="I2967">
        <v>2.8218677180984102</v>
      </c>
      <c r="J2967">
        <v>3.2517770676889399</v>
      </c>
      <c r="K2967">
        <v>2.8218677180984102</v>
      </c>
      <c r="L2967">
        <v>3.29479214013883</v>
      </c>
      <c r="M2967">
        <v>3.4086250003018401</v>
      </c>
      <c r="N2967">
        <v>2.8218677180984102</v>
      </c>
      <c r="O2967">
        <v>3.42420286852819</v>
      </c>
      <c r="P2967">
        <v>2.8218677180984102</v>
      </c>
      <c r="Q2967">
        <v>2.8218677180984102</v>
      </c>
    </row>
    <row r="2968" spans="1:17">
      <c r="A2968" t="s">
        <v>6106</v>
      </c>
      <c r="B2968" s="16" t="e">
        <v>#N/A</v>
      </c>
      <c r="C2968">
        <v>3.3064422771203601</v>
      </c>
      <c r="D2968">
        <v>2.8218677180984102</v>
      </c>
      <c r="E2968">
        <v>2.8218677180984102</v>
      </c>
      <c r="F2968">
        <v>3.2825265482838799</v>
      </c>
      <c r="G2968">
        <v>3.8309652426265099</v>
      </c>
      <c r="H2968">
        <v>3.65660975244205</v>
      </c>
      <c r="I2968">
        <v>3.3100125595866299</v>
      </c>
      <c r="J2968">
        <v>2.8218677180984102</v>
      </c>
      <c r="K2968">
        <v>3.7184612093777498</v>
      </c>
      <c r="L2968">
        <v>2.8218677180984102</v>
      </c>
      <c r="M2968">
        <v>2.8218677180984102</v>
      </c>
      <c r="N2968">
        <v>3.6661147186140499</v>
      </c>
      <c r="O2968">
        <v>3.7643275486974099</v>
      </c>
      <c r="P2968">
        <v>3.6194497939779602</v>
      </c>
      <c r="Q2968">
        <v>2.8218677180984102</v>
      </c>
    </row>
    <row r="2969" spans="1:17">
      <c r="A2969" t="s">
        <v>6107</v>
      </c>
      <c r="B2969" s="16" t="e">
        <v>#N/A</v>
      </c>
      <c r="C2969">
        <v>2.8218677180984102</v>
      </c>
      <c r="D2969">
        <v>3.2942621936663499</v>
      </c>
      <c r="E2969">
        <v>2.8218677180984102</v>
      </c>
      <c r="F2969">
        <v>3.2825265482838799</v>
      </c>
      <c r="G2969">
        <v>3.33407035458014</v>
      </c>
      <c r="H2969">
        <v>3.65660975244205</v>
      </c>
      <c r="I2969">
        <v>4.16059535596606</v>
      </c>
      <c r="J2969">
        <v>4.4114342089532403</v>
      </c>
      <c r="K2969">
        <v>3.6013796825057902</v>
      </c>
      <c r="L2969">
        <v>3.9560512465587201</v>
      </c>
      <c r="M2969">
        <v>2.8218677180984102</v>
      </c>
      <c r="N2969">
        <v>4.3841781814921204</v>
      </c>
      <c r="O2969">
        <v>3.24931794675887</v>
      </c>
      <c r="P2969">
        <v>4.0606668341819496</v>
      </c>
      <c r="Q2969">
        <v>2.8218677180984102</v>
      </c>
    </row>
    <row r="2970" spans="1:17">
      <c r="A2970" t="s">
        <v>6108</v>
      </c>
      <c r="B2970" s="16" t="e">
        <v>#N/A</v>
      </c>
      <c r="C2970">
        <v>6.1249699100370201</v>
      </c>
      <c r="D2970">
        <v>5.8293813043846097</v>
      </c>
      <c r="E2970">
        <v>6.2527945319371199</v>
      </c>
      <c r="F2970">
        <v>5.6714948256673399</v>
      </c>
      <c r="G2970">
        <v>5.7963037841217497</v>
      </c>
      <c r="H2970">
        <v>5.9157356088873199</v>
      </c>
      <c r="I2970">
        <v>6.2083190743270702</v>
      </c>
      <c r="J2970">
        <v>6.23777878266917</v>
      </c>
      <c r="K2970">
        <v>5.9537102331234397</v>
      </c>
      <c r="L2970">
        <v>5.4482976778856296</v>
      </c>
      <c r="M2970">
        <v>5.5874545404788796</v>
      </c>
      <c r="N2970">
        <v>5.53224518406659</v>
      </c>
      <c r="O2970">
        <v>6.2481214444694197</v>
      </c>
      <c r="P2970">
        <v>6.7080071231198604</v>
      </c>
      <c r="Q2970">
        <v>2.8218677180984102</v>
      </c>
    </row>
    <row r="2971" spans="1:17">
      <c r="A2971" t="s">
        <v>6109</v>
      </c>
      <c r="B2971" s="16" t="e">
        <v>#N/A</v>
      </c>
      <c r="C2971">
        <v>5.8470053502229398</v>
      </c>
      <c r="D2971">
        <v>5.6620405777712897</v>
      </c>
      <c r="E2971">
        <v>6.1846340324636904</v>
      </c>
      <c r="F2971">
        <v>5.8485946735515197</v>
      </c>
      <c r="G2971">
        <v>5.6191353861103099</v>
      </c>
      <c r="H2971">
        <v>4.7487521450918901</v>
      </c>
      <c r="I2971">
        <v>5.7346509072572998</v>
      </c>
      <c r="J2971">
        <v>6.2974991401326799</v>
      </c>
      <c r="K2971">
        <v>5.7767343290393898</v>
      </c>
      <c r="L2971">
        <v>5.8515068593680599</v>
      </c>
      <c r="M2971">
        <v>4.8899346368581904</v>
      </c>
      <c r="N2971">
        <v>4.4472252118161997</v>
      </c>
      <c r="O2971">
        <v>4.9374682048982903</v>
      </c>
      <c r="P2971">
        <v>4.7374550361106396</v>
      </c>
      <c r="Q2971">
        <v>6.2843132996066204</v>
      </c>
    </row>
    <row r="2972" spans="1:17">
      <c r="A2972" t="s">
        <v>6110</v>
      </c>
      <c r="B2972" s="16" t="e">
        <v>#N/A</v>
      </c>
      <c r="C2972">
        <v>5.3018286845624196</v>
      </c>
      <c r="D2972">
        <v>5.3656299685334403</v>
      </c>
      <c r="E2972">
        <v>5.8440669982677802</v>
      </c>
      <c r="F2972">
        <v>5.6288788852098</v>
      </c>
      <c r="G2972">
        <v>5.1001215892442602</v>
      </c>
      <c r="H2972">
        <v>4.9232684487670202</v>
      </c>
      <c r="I2972">
        <v>5.5153350959386502</v>
      </c>
      <c r="J2972">
        <v>5.0952978149830299</v>
      </c>
      <c r="K2972">
        <v>5.5519879823209104</v>
      </c>
      <c r="L2972">
        <v>5.4220334780197001</v>
      </c>
      <c r="M2972">
        <v>4.7947131062850499</v>
      </c>
      <c r="N2972">
        <v>4.6183712388410303</v>
      </c>
      <c r="O2972">
        <v>5.0562650436270502</v>
      </c>
      <c r="P2972">
        <v>5.9034342564919404</v>
      </c>
      <c r="Q2972">
        <v>5.09416193408443</v>
      </c>
    </row>
    <row r="2973" spans="1:17">
      <c r="A2973" t="s">
        <v>6111</v>
      </c>
      <c r="B2973" s="16" t="e">
        <v>#N/A</v>
      </c>
      <c r="C2973">
        <v>2.8218677180984102</v>
      </c>
      <c r="D2973">
        <v>2.8218677180984102</v>
      </c>
      <c r="E2973">
        <v>3.4028894668404299</v>
      </c>
      <c r="F2973">
        <v>3.2825265482838799</v>
      </c>
      <c r="G2973">
        <v>2.8218677180984102</v>
      </c>
      <c r="H2973">
        <v>3.65660975244205</v>
      </c>
      <c r="I2973">
        <v>3.5089935751222501</v>
      </c>
      <c r="J2973">
        <v>3.6724961835054399</v>
      </c>
      <c r="K2973">
        <v>3.8204461843508501</v>
      </c>
      <c r="L2973">
        <v>3.6339073669181099</v>
      </c>
      <c r="M2973">
        <v>3.5380814202985702</v>
      </c>
      <c r="N2973">
        <v>3.31389066967124</v>
      </c>
      <c r="O2973">
        <v>3.42420286852819</v>
      </c>
      <c r="P2973">
        <v>3.3893867502571098</v>
      </c>
      <c r="Q2973">
        <v>2.8218677180984102</v>
      </c>
    </row>
    <row r="2974" spans="1:17">
      <c r="A2974" t="s">
        <v>6112</v>
      </c>
      <c r="B2974" s="16" t="e">
        <v>#N/A</v>
      </c>
      <c r="C2974">
        <v>3.7779852140208301</v>
      </c>
      <c r="D2974">
        <v>3.2942621936663499</v>
      </c>
      <c r="E2974">
        <v>2.8218677180984102</v>
      </c>
      <c r="F2974">
        <v>3.4706286095040801</v>
      </c>
      <c r="G2974">
        <v>2.8218677180984102</v>
      </c>
      <c r="H2974">
        <v>3.30825032505737</v>
      </c>
      <c r="I2974">
        <v>3.6595800418069002</v>
      </c>
      <c r="J2974">
        <v>3.2517770676889399</v>
      </c>
      <c r="K2974">
        <v>2.8218677180984102</v>
      </c>
      <c r="L2974">
        <v>3.4877558895723499</v>
      </c>
      <c r="M2974">
        <v>3.23818724324593</v>
      </c>
      <c r="N2974">
        <v>3.5144020463037902</v>
      </c>
      <c r="O2974">
        <v>3.24931794675887</v>
      </c>
      <c r="P2974">
        <v>3.6194497939779602</v>
      </c>
      <c r="Q2974">
        <v>2.8218677180984102</v>
      </c>
    </row>
    <row r="2975" spans="1:17">
      <c r="A2975" t="s">
        <v>6113</v>
      </c>
      <c r="B2975" s="16" t="e">
        <v>#N/A</v>
      </c>
      <c r="C2975">
        <v>2.8218677180984102</v>
      </c>
      <c r="D2975">
        <v>4.0407231514856203</v>
      </c>
      <c r="E2975">
        <v>3.6381873987360902</v>
      </c>
      <c r="F2975">
        <v>4.0118215330109104</v>
      </c>
      <c r="G2975">
        <v>2.8218677180984102</v>
      </c>
      <c r="H2975">
        <v>3.8900437060628099</v>
      </c>
      <c r="I2975">
        <v>3.7848446501428201</v>
      </c>
      <c r="J2975">
        <v>3.4276433730071201</v>
      </c>
      <c r="K2975">
        <v>3.7184612093777498</v>
      </c>
      <c r="L2975">
        <v>3.9560512465587201</v>
      </c>
      <c r="M2975">
        <v>3.5380814202985702</v>
      </c>
      <c r="N2975">
        <v>3.5144020463037902</v>
      </c>
      <c r="O2975">
        <v>3.8507909364900099</v>
      </c>
      <c r="P2975">
        <v>2.8218677180984102</v>
      </c>
      <c r="Q2975">
        <v>2.8218677180984102</v>
      </c>
    </row>
    <row r="2976" spans="1:17">
      <c r="A2976" t="s">
        <v>6114</v>
      </c>
      <c r="B2976" s="16" t="e">
        <v>#N/A</v>
      </c>
      <c r="C2976">
        <v>7.2355193283311996</v>
      </c>
      <c r="D2976">
        <v>7.1292085763975397</v>
      </c>
      <c r="E2976">
        <v>7.2157407540923399</v>
      </c>
      <c r="F2976">
        <v>6.4550082062807501</v>
      </c>
      <c r="G2976">
        <v>6.6322647967595501</v>
      </c>
      <c r="H2976">
        <v>7.4997969622653997</v>
      </c>
      <c r="I2976">
        <v>7.34494732199766</v>
      </c>
      <c r="J2976">
        <v>7.1322856567136599</v>
      </c>
      <c r="K2976">
        <v>7.24783644590336</v>
      </c>
      <c r="L2976">
        <v>7.0757329452945799</v>
      </c>
      <c r="M2976">
        <v>6.7700452893327698</v>
      </c>
      <c r="N2976">
        <v>7.04089718852775</v>
      </c>
      <c r="O2976">
        <v>7.0229922112836203</v>
      </c>
      <c r="P2976">
        <v>7.1757190377558198</v>
      </c>
      <c r="Q2976">
        <v>7.1565710053807701</v>
      </c>
    </row>
    <row r="2977" spans="1:17">
      <c r="A2977" t="s">
        <v>6115</v>
      </c>
      <c r="B2977" s="16" t="e">
        <v>#N/A</v>
      </c>
      <c r="C2977">
        <v>5.0699158884914599</v>
      </c>
      <c r="D2977">
        <v>5.1573505347490602</v>
      </c>
      <c r="E2977">
        <v>4.6393553598667303</v>
      </c>
      <c r="F2977">
        <v>4.9752349446537503</v>
      </c>
      <c r="G2977">
        <v>5.3186214901221902</v>
      </c>
      <c r="H2977">
        <v>4.7487521450918901</v>
      </c>
      <c r="I2977">
        <v>5.43372981984401</v>
      </c>
      <c r="J2977">
        <v>5.5619359506392598</v>
      </c>
      <c r="K2977">
        <v>5.2832656349479699</v>
      </c>
      <c r="L2977">
        <v>4.87288619379569</v>
      </c>
      <c r="M2977">
        <v>5.0345141375896603</v>
      </c>
      <c r="N2977">
        <v>4.4472252118161997</v>
      </c>
      <c r="O2977">
        <v>5.2165415310043803</v>
      </c>
      <c r="P2977">
        <v>5.6022656228975496</v>
      </c>
      <c r="Q2977">
        <v>2.8218677180984102</v>
      </c>
    </row>
    <row r="2978" spans="1:17">
      <c r="A2978" t="s">
        <v>6116</v>
      </c>
      <c r="B2978" s="16" t="e">
        <v>#N/A</v>
      </c>
      <c r="C2978">
        <v>4.2263167103073602</v>
      </c>
      <c r="D2978">
        <v>4.0407231514856203</v>
      </c>
      <c r="E2978">
        <v>3.6381873987360902</v>
      </c>
      <c r="F2978">
        <v>3.7319397910766599</v>
      </c>
      <c r="G2978">
        <v>2.8218677180984102</v>
      </c>
      <c r="H2978">
        <v>3.7814594184883799</v>
      </c>
      <c r="I2978">
        <v>4.0793606969786396</v>
      </c>
      <c r="J2978">
        <v>4.4114342089532403</v>
      </c>
      <c r="K2978">
        <v>3.27554212654834</v>
      </c>
      <c r="L2978">
        <v>3.4877558895723499</v>
      </c>
      <c r="M2978">
        <v>3.6461416973015899</v>
      </c>
      <c r="N2978">
        <v>3.99991931403749</v>
      </c>
      <c r="O2978">
        <v>4.0696565081197198</v>
      </c>
      <c r="P2978">
        <v>3.9363215208704698</v>
      </c>
      <c r="Q2978">
        <v>2.8218677180984102</v>
      </c>
    </row>
    <row r="2979" spans="1:17">
      <c r="A2979" t="s">
        <v>6117</v>
      </c>
      <c r="B2979" s="16" t="e">
        <v>#N/A</v>
      </c>
      <c r="C2979">
        <v>6.4403118743285797</v>
      </c>
      <c r="D2979">
        <v>6.6338206543565796</v>
      </c>
      <c r="E2979">
        <v>5.72015689123982</v>
      </c>
      <c r="F2979">
        <v>6.2756868257125804</v>
      </c>
      <c r="G2979">
        <v>6.4648297334768499</v>
      </c>
      <c r="H2979">
        <v>6.2156121062574901</v>
      </c>
      <c r="I2979">
        <v>6.2243210452346904</v>
      </c>
      <c r="J2979">
        <v>6.47330341731542</v>
      </c>
      <c r="K2979">
        <v>6.1256640567470697</v>
      </c>
      <c r="L2979">
        <v>6.2545660872875102</v>
      </c>
      <c r="M2979">
        <v>5.89598894637244</v>
      </c>
      <c r="N2979">
        <v>5.68277591644026</v>
      </c>
      <c r="O2979">
        <v>6.0832592218723196</v>
      </c>
      <c r="P2979">
        <v>6.2604887403853304</v>
      </c>
      <c r="Q2979">
        <v>6.2843132996066204</v>
      </c>
    </row>
    <row r="2980" spans="1:17">
      <c r="A2980" t="s">
        <v>6118</v>
      </c>
      <c r="B2980" s="16" t="e">
        <v>#N/A</v>
      </c>
      <c r="C2980">
        <v>3.5040133865677898</v>
      </c>
      <c r="D2980">
        <v>3.2942621936663499</v>
      </c>
      <c r="E2980">
        <v>2.8218677180984102</v>
      </c>
      <c r="F2980">
        <v>2.8218677180984102</v>
      </c>
      <c r="G2980">
        <v>2.8218677180984102</v>
      </c>
      <c r="H2980">
        <v>3.30825032505737</v>
      </c>
      <c r="I2980">
        <v>3.5089935751222501</v>
      </c>
      <c r="J2980">
        <v>2.8218677180984102</v>
      </c>
      <c r="K2980">
        <v>2.8218677180984102</v>
      </c>
      <c r="L2980">
        <v>2.8218677180984102</v>
      </c>
      <c r="M2980">
        <v>3.4086250003018401</v>
      </c>
      <c r="N2980">
        <v>3.5144020463037902</v>
      </c>
      <c r="O2980">
        <v>2.8218677180984102</v>
      </c>
      <c r="P2980">
        <v>3.3893867502571098</v>
      </c>
      <c r="Q2980">
        <v>2.8218677180984102</v>
      </c>
    </row>
    <row r="2981" spans="1:17">
      <c r="A2981" t="s">
        <v>6119</v>
      </c>
      <c r="B2981" s="16" t="e">
        <v>#N/A</v>
      </c>
      <c r="C2981">
        <v>3.8862082974622001</v>
      </c>
      <c r="D2981">
        <v>4.32650596693877</v>
      </c>
      <c r="E2981">
        <v>3.6381873987360902</v>
      </c>
      <c r="F2981">
        <v>3.9277704709105601</v>
      </c>
      <c r="G2981">
        <v>4.3009286659846602</v>
      </c>
      <c r="H2981">
        <v>4.1560374762891303</v>
      </c>
      <c r="I2981">
        <v>4.4354937019020104</v>
      </c>
      <c r="J2981">
        <v>4.5040669171042298</v>
      </c>
      <c r="K2981">
        <v>4.3865415857412602</v>
      </c>
      <c r="L2981">
        <v>4.1946255460110002</v>
      </c>
      <c r="M2981">
        <v>4.5395912486649097</v>
      </c>
      <c r="N2981">
        <v>3.5144020463037902</v>
      </c>
      <c r="O2981">
        <v>4.0021176285150997</v>
      </c>
      <c r="P2981">
        <v>4.7374550361106396</v>
      </c>
      <c r="Q2981">
        <v>2.8218677180984102</v>
      </c>
    </row>
    <row r="2982" spans="1:17">
      <c r="A2982" t="s">
        <v>6120</v>
      </c>
      <c r="B2982" s="16" t="e">
        <v>#N/A</v>
      </c>
      <c r="C2982">
        <v>4.0706176854441196</v>
      </c>
      <c r="D2982">
        <v>3.9548310731697001</v>
      </c>
      <c r="E2982">
        <v>3.9618875914207199</v>
      </c>
      <c r="F2982">
        <v>4.5644600677645304</v>
      </c>
      <c r="G2982">
        <v>4.0460446887748596</v>
      </c>
      <c r="H2982">
        <v>4.9232684487670202</v>
      </c>
      <c r="I2982">
        <v>5.0091235034862898</v>
      </c>
      <c r="J2982">
        <v>4.0085972383706396</v>
      </c>
      <c r="K2982">
        <v>4.2084442324483602</v>
      </c>
      <c r="L2982">
        <v>4.0420260041176004</v>
      </c>
      <c r="M2982">
        <v>4.2669672077812901</v>
      </c>
      <c r="N2982">
        <v>4.2465073090516299</v>
      </c>
      <c r="O2982">
        <v>4.4501242258791596</v>
      </c>
      <c r="P2982">
        <v>4.6013142303928598</v>
      </c>
      <c r="Q2982">
        <v>2.8218677180984102</v>
      </c>
    </row>
    <row r="2983" spans="1:17">
      <c r="A2983" t="s">
        <v>6121</v>
      </c>
      <c r="B2983" s="16" t="e">
        <v>#N/A</v>
      </c>
      <c r="C2983">
        <v>5.8470053502229398</v>
      </c>
      <c r="D2983">
        <v>5.4969810266401202</v>
      </c>
      <c r="E2983">
        <v>5.8440669982677802</v>
      </c>
      <c r="F2983">
        <v>5.6070690647998402</v>
      </c>
      <c r="G2983">
        <v>5.1391075523385599</v>
      </c>
      <c r="H2983">
        <v>5.4810077289205497</v>
      </c>
      <c r="I2983">
        <v>5.9436150510419798</v>
      </c>
      <c r="J2983">
        <v>5.0952978149830299</v>
      </c>
      <c r="K2983">
        <v>5.7767343290393898</v>
      </c>
      <c r="L2983">
        <v>6.3936395210192902</v>
      </c>
      <c r="M2983">
        <v>5.7900959904734401</v>
      </c>
      <c r="N2983">
        <v>5.9224530860225002</v>
      </c>
      <c r="O2983">
        <v>6.2360993360692198</v>
      </c>
      <c r="P2983">
        <v>5.69964444990008</v>
      </c>
      <c r="Q2983">
        <v>6.2843132996066204</v>
      </c>
    </row>
    <row r="2984" spans="1:17">
      <c r="A2984" t="s">
        <v>6122</v>
      </c>
      <c r="B2984" s="16" t="e">
        <v>#N/A</v>
      </c>
      <c r="C2984">
        <v>4.5401401503132401</v>
      </c>
      <c r="D2984">
        <v>4.5009317243298002</v>
      </c>
      <c r="E2984">
        <v>3.9618875914207199</v>
      </c>
      <c r="F2984">
        <v>4.2917886290068799</v>
      </c>
      <c r="G2984">
        <v>4.0460446887748596</v>
      </c>
      <c r="H2984">
        <v>4.07504641393726</v>
      </c>
      <c r="I2984">
        <v>4.3728229044696096</v>
      </c>
      <c r="J2984">
        <v>4.4586654922886897</v>
      </c>
      <c r="K2984">
        <v>5.0150269178089699</v>
      </c>
      <c r="L2984">
        <v>4.3280695513255196</v>
      </c>
      <c r="M2984">
        <v>4.5794486673888004</v>
      </c>
      <c r="N2984">
        <v>4.0888472785647796</v>
      </c>
      <c r="O2984">
        <v>4.69890729297832</v>
      </c>
      <c r="P2984">
        <v>4.7374550361106396</v>
      </c>
      <c r="Q2984">
        <v>5.81282804418474</v>
      </c>
    </row>
    <row r="2985" spans="1:17">
      <c r="A2985" t="s">
        <v>6123</v>
      </c>
      <c r="B2985" s="16" t="e">
        <v>#N/A</v>
      </c>
      <c r="C2985">
        <v>3.3064422771203601</v>
      </c>
      <c r="D2985">
        <v>3.8603343823973102</v>
      </c>
      <c r="E2985">
        <v>2.8218677180984102</v>
      </c>
      <c r="F2985">
        <v>3.8353454241230298</v>
      </c>
      <c r="G2985">
        <v>2.8218677180984102</v>
      </c>
      <c r="H2985">
        <v>3.50653555504317</v>
      </c>
      <c r="I2985">
        <v>2.8218677180984102</v>
      </c>
      <c r="J2985">
        <v>2.8218677180984102</v>
      </c>
      <c r="K2985">
        <v>2.8218677180984102</v>
      </c>
      <c r="L2985">
        <v>3.6339073669181099</v>
      </c>
      <c r="M2985">
        <v>3.6461416973015899</v>
      </c>
      <c r="N2985">
        <v>3.9019995236038798</v>
      </c>
      <c r="O2985">
        <v>3.7643275486974099</v>
      </c>
      <c r="P2985">
        <v>3.6194497939779602</v>
      </c>
      <c r="Q2985">
        <v>2.8218677180984102</v>
      </c>
    </row>
    <row r="2986" spans="1:17">
      <c r="A2986" t="s">
        <v>6124</v>
      </c>
      <c r="B2986" s="16" t="e">
        <v>#N/A</v>
      </c>
      <c r="C2986">
        <v>4.7424302842105197</v>
      </c>
      <c r="D2986">
        <v>4.7446882369672698</v>
      </c>
      <c r="E2986">
        <v>4.0887687455453801</v>
      </c>
      <c r="F2986">
        <v>4.5644600677645304</v>
      </c>
      <c r="G2986">
        <v>4.8382239915511303</v>
      </c>
      <c r="H2986">
        <v>5.4538604947321296</v>
      </c>
      <c r="I2986">
        <v>4.6574362853065301</v>
      </c>
      <c r="J2986">
        <v>4.2567562628296498</v>
      </c>
      <c r="K2986">
        <v>4.67705685303679</v>
      </c>
      <c r="L2986">
        <v>4.6061367415952201</v>
      </c>
      <c r="M2986">
        <v>4.8899346368581904</v>
      </c>
      <c r="N2986">
        <v>5.2375935253419703</v>
      </c>
      <c r="O2986">
        <v>4.9059949059252101</v>
      </c>
      <c r="P2986">
        <v>4.6712581716948103</v>
      </c>
      <c r="Q2986">
        <v>2.8218677180984102</v>
      </c>
    </row>
    <row r="2987" spans="1:17">
      <c r="A2987" t="s">
        <v>6125</v>
      </c>
      <c r="B2987" s="16" t="e">
        <v>#N/A</v>
      </c>
      <c r="C2987">
        <v>7.4962268819158604</v>
      </c>
      <c r="D2987">
        <v>7.1834890738267099</v>
      </c>
      <c r="E2987">
        <v>7.3453999532458001</v>
      </c>
      <c r="F2987">
        <v>7.2265640367659802</v>
      </c>
      <c r="G2987">
        <v>7.1917583600661201</v>
      </c>
      <c r="H2987">
        <v>5.6573806008778602</v>
      </c>
      <c r="I2987">
        <v>6.8965999036849004</v>
      </c>
      <c r="J2987">
        <v>6.7623606751438903</v>
      </c>
      <c r="K2987">
        <v>6.8571558487748501</v>
      </c>
      <c r="L2987">
        <v>6.8634530912736</v>
      </c>
      <c r="M2987">
        <v>6.6295680343027197</v>
      </c>
      <c r="N2987">
        <v>7.1716222872846798</v>
      </c>
      <c r="O2987">
        <v>6.87663908315574</v>
      </c>
      <c r="P2987">
        <v>6.1959331872939396</v>
      </c>
      <c r="Q2987">
        <v>8.1958182219819093</v>
      </c>
    </row>
    <row r="2988" spans="1:17">
      <c r="A2988" t="s">
        <v>6126</v>
      </c>
      <c r="B2988" s="16" t="e">
        <v>#N/A</v>
      </c>
      <c r="C2988">
        <v>3.7779852140208301</v>
      </c>
      <c r="D2988">
        <v>3.8603343823973102</v>
      </c>
      <c r="E2988">
        <v>3.8152982058547602</v>
      </c>
      <c r="F2988">
        <v>3.2825265482838799</v>
      </c>
      <c r="G2988">
        <v>4.1380367534927496</v>
      </c>
      <c r="H2988">
        <v>3.9869852489372102</v>
      </c>
      <c r="I2988">
        <v>4.7549066861635803</v>
      </c>
      <c r="J2988">
        <v>3.7696016503418699</v>
      </c>
      <c r="K2988">
        <v>3.6013796825057902</v>
      </c>
      <c r="L2988">
        <v>2.8218677180984102</v>
      </c>
      <c r="M2988">
        <v>3.7404257728686199</v>
      </c>
      <c r="N2988">
        <v>4.1706164353931596</v>
      </c>
      <c r="O2988">
        <v>3.6677309644704801</v>
      </c>
      <c r="P2988">
        <v>4.6712581716948103</v>
      </c>
      <c r="Q2988">
        <v>2.8218677180984102</v>
      </c>
    </row>
    <row r="2989" spans="1:17">
      <c r="A2989" t="s">
        <v>6127</v>
      </c>
      <c r="B2989" s="16" t="e">
        <v>#N/A</v>
      </c>
      <c r="C2989">
        <v>3.8862082974622001</v>
      </c>
      <c r="D2989">
        <v>3.7545556144430101</v>
      </c>
      <c r="E2989">
        <v>4.4833795521924502</v>
      </c>
      <c r="F2989">
        <v>3.8353454241230298</v>
      </c>
      <c r="G2989">
        <v>3.9446609719593901</v>
      </c>
      <c r="H2989">
        <v>3.50653555504317</v>
      </c>
      <c r="I2989">
        <v>3.3100125595866299</v>
      </c>
      <c r="J2989">
        <v>3.93564812262216</v>
      </c>
      <c r="K2989">
        <v>4.1419680287536398</v>
      </c>
      <c r="L2989">
        <v>4.2633743974944602</v>
      </c>
      <c r="M2989">
        <v>4.3652147767139304</v>
      </c>
      <c r="N2989">
        <v>4.4472252118161997</v>
      </c>
      <c r="O2989">
        <v>4.2491040476565001</v>
      </c>
      <c r="P2989">
        <v>3.6194497939779602</v>
      </c>
      <c r="Q2989">
        <v>6.2843132996066204</v>
      </c>
    </row>
    <row r="2990" spans="1:17">
      <c r="A2990" t="s">
        <v>6128</v>
      </c>
      <c r="B2990" s="16" t="e">
        <v>#N/A</v>
      </c>
      <c r="C2990">
        <v>4.1513583524311999</v>
      </c>
      <c r="D2990">
        <v>3.9548310731697001</v>
      </c>
      <c r="E2990">
        <v>4.7104489803388701</v>
      </c>
      <c r="F2990">
        <v>4.0892058755412499</v>
      </c>
      <c r="G2990">
        <v>4.2225520177193703</v>
      </c>
      <c r="H2990">
        <v>4.07504641393726</v>
      </c>
      <c r="I2990">
        <v>4.3728229044696096</v>
      </c>
      <c r="J2990">
        <v>3.8565114723405598</v>
      </c>
      <c r="K2990">
        <v>4.2084442324483602</v>
      </c>
      <c r="L2990">
        <v>4.3892426656840904</v>
      </c>
      <c r="M2990">
        <v>4.4983624523483101</v>
      </c>
      <c r="N2990">
        <v>4.0888472785647796</v>
      </c>
      <c r="O2990">
        <v>4.3540657995344203</v>
      </c>
      <c r="P2990">
        <v>4.1712528320562896</v>
      </c>
      <c r="Q2990">
        <v>5.81282804418474</v>
      </c>
    </row>
    <row r="2991" spans="1:17">
      <c r="A2991" t="s">
        <v>6129</v>
      </c>
      <c r="B2991" s="16" t="e">
        <v>#N/A</v>
      </c>
      <c r="C2991">
        <v>2.8218677180984102</v>
      </c>
      <c r="D2991">
        <v>3.2942621936663499</v>
      </c>
      <c r="E2991">
        <v>3.6381873987360902</v>
      </c>
      <c r="F2991">
        <v>2.8218677180984102</v>
      </c>
      <c r="G2991">
        <v>3.5425260543824399</v>
      </c>
      <c r="H2991">
        <v>2.8218677180984102</v>
      </c>
      <c r="I2991">
        <v>3.6595800418069002</v>
      </c>
      <c r="J2991">
        <v>3.2517770676889399</v>
      </c>
      <c r="K2991">
        <v>2.8218677180984102</v>
      </c>
      <c r="L2991">
        <v>2.8218677180984102</v>
      </c>
      <c r="M2991">
        <v>3.4086250003018401</v>
      </c>
      <c r="N2991">
        <v>3.6661147186140499</v>
      </c>
      <c r="O2991">
        <v>3.24931794675887</v>
      </c>
      <c r="P2991">
        <v>3.6194497939779602</v>
      </c>
      <c r="Q2991">
        <v>2.8218677180984102</v>
      </c>
    </row>
    <row r="2992" spans="1:17">
      <c r="A2992" t="s">
        <v>6130</v>
      </c>
      <c r="B2992" s="16" t="e">
        <v>#N/A</v>
      </c>
      <c r="C2992">
        <v>2.8218677180984102</v>
      </c>
      <c r="D2992">
        <v>2.8218677180984102</v>
      </c>
      <c r="E2992">
        <v>2.8218677180984102</v>
      </c>
      <c r="F2992">
        <v>2.8218677180984102</v>
      </c>
      <c r="G2992">
        <v>3.33407035458014</v>
      </c>
      <c r="H2992">
        <v>3.30825032505737</v>
      </c>
      <c r="I2992">
        <v>2.8218677180984102</v>
      </c>
      <c r="J2992">
        <v>3.6724961835054399</v>
      </c>
      <c r="K2992">
        <v>3.4608708703561399</v>
      </c>
      <c r="L2992">
        <v>2.8218677180984102</v>
      </c>
      <c r="M2992">
        <v>3.23818724324593</v>
      </c>
      <c r="N2992">
        <v>3.31389066967124</v>
      </c>
      <c r="O2992">
        <v>2.8218677180984102</v>
      </c>
      <c r="P2992">
        <v>2.8218677180984102</v>
      </c>
      <c r="Q2992">
        <v>2.8218677180984102</v>
      </c>
    </row>
    <row r="2993" spans="1:17">
      <c r="A2993" t="s">
        <v>6131</v>
      </c>
      <c r="B2993" s="16" t="e">
        <v>#N/A</v>
      </c>
      <c r="C2993">
        <v>3.3064422771203601</v>
      </c>
      <c r="D2993">
        <v>3.4870161193063098</v>
      </c>
      <c r="E2993">
        <v>2.8218677180984102</v>
      </c>
      <c r="F2993">
        <v>2.8218677180984102</v>
      </c>
      <c r="G2993">
        <v>2.8218677180984102</v>
      </c>
      <c r="H2993">
        <v>3.30825032505737</v>
      </c>
      <c r="I2993">
        <v>3.5089935751222501</v>
      </c>
      <c r="J2993">
        <v>2.8218677180984102</v>
      </c>
      <c r="K2993">
        <v>3.7184612093777498</v>
      </c>
      <c r="L2993">
        <v>2.8218677180984102</v>
      </c>
      <c r="M2993">
        <v>3.23818724324593</v>
      </c>
      <c r="N2993">
        <v>2.8218677180984102</v>
      </c>
      <c r="O2993">
        <v>3.6677309644704801</v>
      </c>
      <c r="P2993">
        <v>2.8218677180984102</v>
      </c>
      <c r="Q2993">
        <v>2.8218677180984102</v>
      </c>
    </row>
    <row r="2994" spans="1:17">
      <c r="A2994" t="s">
        <v>6132</v>
      </c>
      <c r="B2994" s="16" t="e">
        <v>#N/A</v>
      </c>
      <c r="C2994">
        <v>4.6454443926476303</v>
      </c>
      <c r="D2994">
        <v>4.60434225742737</v>
      </c>
      <c r="E2994">
        <v>4.3035359899866696</v>
      </c>
      <c r="F2994">
        <v>4.3517302712450299</v>
      </c>
      <c r="G2994">
        <v>4.3009286659846602</v>
      </c>
      <c r="H2994">
        <v>4.7487521450918901</v>
      </c>
      <c r="I2994">
        <v>4.6056600831029897</v>
      </c>
      <c r="J2994">
        <v>4.5040669171042298</v>
      </c>
      <c r="K2994">
        <v>4.2710437260841099</v>
      </c>
      <c r="L2994">
        <v>4.2633743974944602</v>
      </c>
      <c r="M2994">
        <v>4.72701506955603</v>
      </c>
      <c r="N2994">
        <v>4.5639913292833096</v>
      </c>
      <c r="O2994">
        <v>4.69890729297832</v>
      </c>
      <c r="P2994">
        <v>4.6013142303928598</v>
      </c>
      <c r="Q2994">
        <v>2.8218677180984102</v>
      </c>
    </row>
    <row r="2995" spans="1:17">
      <c r="A2995" t="s">
        <v>6133</v>
      </c>
      <c r="B2995" s="16" t="e">
        <v>#N/A</v>
      </c>
      <c r="C2995">
        <v>3.8862082974622001</v>
      </c>
      <c r="D2995">
        <v>3.7545556144430101</v>
      </c>
      <c r="E2995">
        <v>3.6381873987360902</v>
      </c>
      <c r="F2995">
        <v>3.9277704709105601</v>
      </c>
      <c r="G2995">
        <v>2.8218677180984102</v>
      </c>
      <c r="H2995">
        <v>3.65660975244205</v>
      </c>
      <c r="I2995">
        <v>3.3100125595866299</v>
      </c>
      <c r="J2995">
        <v>3.93564812262216</v>
      </c>
      <c r="K2995">
        <v>3.6013796825057902</v>
      </c>
      <c r="L2995">
        <v>3.8614614459532302</v>
      </c>
      <c r="M2995">
        <v>3.7404257728686199</v>
      </c>
      <c r="N2995">
        <v>3.79229116939824</v>
      </c>
      <c r="O2995">
        <v>3.24931794675887</v>
      </c>
      <c r="P2995">
        <v>3.6194497939779602</v>
      </c>
      <c r="Q2995">
        <v>2.8218677180984102</v>
      </c>
    </row>
    <row r="2996" spans="1:17">
      <c r="A2996" t="s">
        <v>6134</v>
      </c>
      <c r="B2996" s="16" t="e">
        <v>#N/A</v>
      </c>
      <c r="C2996">
        <v>5.4183879182099801</v>
      </c>
      <c r="D2996">
        <v>5.1247703439315302</v>
      </c>
      <c r="E2996">
        <v>5.4725199049354796</v>
      </c>
      <c r="F2996">
        <v>5.3141782898249303</v>
      </c>
      <c r="G2996">
        <v>5.2138164621762604</v>
      </c>
      <c r="H2996">
        <v>5.36902745237989</v>
      </c>
      <c r="I2996">
        <v>5.5671653310128599</v>
      </c>
      <c r="J2996">
        <v>5.3015977798976204</v>
      </c>
      <c r="K2996">
        <v>5.0150269178089699</v>
      </c>
      <c r="L2996">
        <v>5.0935145615262796</v>
      </c>
      <c r="M2996">
        <v>5.1141768100933502</v>
      </c>
      <c r="N2996">
        <v>5.0620011073979203</v>
      </c>
      <c r="O2996">
        <v>5.3821449728984998</v>
      </c>
      <c r="P2996">
        <v>5.1710851092644097</v>
      </c>
      <c r="Q2996">
        <v>2.8218677180984102</v>
      </c>
    </row>
    <row r="2997" spans="1:17">
      <c r="A2997" t="s">
        <v>6135</v>
      </c>
      <c r="B2997" s="16" t="e">
        <v>#N/A</v>
      </c>
      <c r="C2997">
        <v>3.8862082974622001</v>
      </c>
      <c r="D2997">
        <v>3.2942621936663499</v>
      </c>
      <c r="E2997">
        <v>3.4028894668404299</v>
      </c>
      <c r="F2997">
        <v>3.2825265482838799</v>
      </c>
      <c r="G2997">
        <v>2.8218677180984102</v>
      </c>
      <c r="H2997">
        <v>3.30825032505737</v>
      </c>
      <c r="I2997">
        <v>2.8218677180984102</v>
      </c>
      <c r="J2997">
        <v>3.4276433730071201</v>
      </c>
      <c r="K2997">
        <v>3.6013796825057902</v>
      </c>
      <c r="L2997">
        <v>3.6339073669181099</v>
      </c>
      <c r="M2997">
        <v>3.23818724324593</v>
      </c>
      <c r="N2997">
        <v>2.8218677180984102</v>
      </c>
      <c r="O2997">
        <v>3.6677309644704801</v>
      </c>
      <c r="P2997">
        <v>3.3893867502571098</v>
      </c>
      <c r="Q2997">
        <v>2.8218677180984102</v>
      </c>
    </row>
    <row r="2998" spans="1:17">
      <c r="A2998" t="s">
        <v>6136</v>
      </c>
      <c r="B2998" s="16" t="e">
        <v>#N/A</v>
      </c>
      <c r="C2998">
        <v>3.98283533271713</v>
      </c>
      <c r="D2998">
        <v>3.6330127529723502</v>
      </c>
      <c r="E2998">
        <v>4.3035359899866696</v>
      </c>
      <c r="F2998">
        <v>4.0118215330109104</v>
      </c>
      <c r="G2998">
        <v>4.5079198595814196</v>
      </c>
      <c r="H2998">
        <v>3.65660975244205</v>
      </c>
      <c r="I2998">
        <v>3.7848446501428201</v>
      </c>
      <c r="J2998">
        <v>4.1400611729353196</v>
      </c>
      <c r="K2998">
        <v>3.8204461843508501</v>
      </c>
      <c r="L2998">
        <v>4.0420260041176004</v>
      </c>
      <c r="M2998">
        <v>4.10067942601317</v>
      </c>
      <c r="N2998">
        <v>3.6661147186140499</v>
      </c>
      <c r="O2998">
        <v>3.9295289699043701</v>
      </c>
      <c r="P2998">
        <v>3.6194497939779602</v>
      </c>
      <c r="Q2998">
        <v>5.09416193408443</v>
      </c>
    </row>
    <row r="2999" spans="1:17">
      <c r="A2999" t="s">
        <v>6137</v>
      </c>
      <c r="B2999" s="16" t="e">
        <v>#N/A</v>
      </c>
      <c r="C2999">
        <v>2.8218677180984102</v>
      </c>
      <c r="D2999">
        <v>2.8218677180984102</v>
      </c>
      <c r="E2999">
        <v>3.4028894668404299</v>
      </c>
      <c r="F2999">
        <v>2.8218677180984102</v>
      </c>
      <c r="G2999">
        <v>2.8218677180984102</v>
      </c>
      <c r="H2999">
        <v>3.30825032505737</v>
      </c>
      <c r="I2999">
        <v>3.5089935751222501</v>
      </c>
      <c r="J2999">
        <v>3.2517770676889399</v>
      </c>
      <c r="K2999">
        <v>3.4608708703561399</v>
      </c>
      <c r="L2999">
        <v>3.29479214013883</v>
      </c>
      <c r="M2999">
        <v>3.4086250003018401</v>
      </c>
      <c r="N2999">
        <v>3.31389066967124</v>
      </c>
      <c r="O2999">
        <v>2.8218677180984102</v>
      </c>
      <c r="P2999">
        <v>3.3893867502571098</v>
      </c>
      <c r="Q2999">
        <v>2.8218677180984102</v>
      </c>
    </row>
    <row r="3000" spans="1:17">
      <c r="A3000" t="s">
        <v>6138</v>
      </c>
      <c r="B3000" s="16" t="e">
        <v>#N/A</v>
      </c>
      <c r="C3000">
        <v>4.1513583524311999</v>
      </c>
      <c r="D3000">
        <v>4.5009317243298002</v>
      </c>
      <c r="E3000">
        <v>4.5638886729124497</v>
      </c>
      <c r="F3000">
        <v>3.6131889974304401</v>
      </c>
      <c r="G3000">
        <v>4.2225520177193703</v>
      </c>
      <c r="H3000">
        <v>3.30825032505737</v>
      </c>
      <c r="I3000">
        <v>4.5515847967793803</v>
      </c>
      <c r="J3000">
        <v>3.93564812262216</v>
      </c>
      <c r="K3000">
        <v>4.0709644767565303</v>
      </c>
      <c r="L3000">
        <v>3.8614614459532302</v>
      </c>
      <c r="M3000">
        <v>3.6461416973015899</v>
      </c>
      <c r="N3000">
        <v>3.9019995236038798</v>
      </c>
      <c r="O3000">
        <v>4.0021176285150997</v>
      </c>
      <c r="P3000">
        <v>3.6194497939779602</v>
      </c>
      <c r="Q3000">
        <v>2.8218677180984102</v>
      </c>
    </row>
    <row r="3001" spans="1:17">
      <c r="A3001" t="s">
        <v>6139</v>
      </c>
      <c r="B3001" s="16" t="e">
        <v>#N/A</v>
      </c>
      <c r="C3001">
        <v>5.0332205246179997</v>
      </c>
      <c r="D3001">
        <v>5.3656299685334403</v>
      </c>
      <c r="E3001">
        <v>4.7777046060070401</v>
      </c>
      <c r="F3001">
        <v>6.4060387979111102</v>
      </c>
      <c r="G3001">
        <v>5.7963037841217497</v>
      </c>
      <c r="H3001">
        <v>5.4538604947321296</v>
      </c>
      <c r="I3001">
        <v>5.8841337137463201</v>
      </c>
      <c r="J3001">
        <v>5.2529193450356404</v>
      </c>
      <c r="K3001">
        <v>5.5956556821788501</v>
      </c>
      <c r="L3001">
        <v>5.5725684340267403</v>
      </c>
      <c r="M3001">
        <v>5.89598894637244</v>
      </c>
      <c r="N3001">
        <v>6.12710255390685</v>
      </c>
      <c r="O3001">
        <v>5.6811186853724998</v>
      </c>
      <c r="P3001">
        <v>5.1710851092644097</v>
      </c>
      <c r="Q3001">
        <v>5.09416193408443</v>
      </c>
    </row>
    <row r="3002" spans="1:17">
      <c r="A3002" t="s">
        <v>6140</v>
      </c>
      <c r="B3002" s="16" t="e">
        <v>#N/A</v>
      </c>
      <c r="C3002">
        <v>4.6454443926476303</v>
      </c>
      <c r="D3002">
        <v>4.7446882369672698</v>
      </c>
      <c r="E3002">
        <v>4.4833795521924502</v>
      </c>
      <c r="F3002">
        <v>5.1086920998035801</v>
      </c>
      <c r="G3002">
        <v>4.1380367534927496</v>
      </c>
      <c r="H3002">
        <v>4.3015284866045098</v>
      </c>
      <c r="I3002">
        <v>4.6056600831029897</v>
      </c>
      <c r="J3002">
        <v>4.70846365273073</v>
      </c>
      <c r="K3002">
        <v>4.3865415857412602</v>
      </c>
      <c r="L3002">
        <v>4.6547502153815303</v>
      </c>
      <c r="M3002">
        <v>4.6554405993468704</v>
      </c>
      <c r="N3002">
        <v>4.9024877034329704</v>
      </c>
      <c r="O3002">
        <v>4.6215116313316003</v>
      </c>
      <c r="P3002">
        <v>4.1712528320562896</v>
      </c>
      <c r="Q3002">
        <v>5.81282804418474</v>
      </c>
    </row>
    <row r="3003" spans="1:17">
      <c r="A3003" t="s">
        <v>6141</v>
      </c>
      <c r="B3003" s="16" t="e">
        <v>#N/A</v>
      </c>
      <c r="C3003">
        <v>7.8738161322913598</v>
      </c>
      <c r="D3003">
        <v>7.8717146042891102</v>
      </c>
      <c r="E3003">
        <v>7.2270040238899798</v>
      </c>
      <c r="F3003">
        <v>7.7791850861198899</v>
      </c>
      <c r="G3003">
        <v>7.2356250852881097</v>
      </c>
      <c r="H3003">
        <v>9.0891652811692296</v>
      </c>
      <c r="I3003">
        <v>8.19707140976187</v>
      </c>
      <c r="J3003">
        <v>8.2129344976767307</v>
      </c>
      <c r="K3003">
        <v>7.6641418250857498</v>
      </c>
      <c r="L3003">
        <v>8.1370854117518796</v>
      </c>
      <c r="M3003">
        <v>8.2670613798624206</v>
      </c>
      <c r="N3003">
        <v>8.1234169947229091</v>
      </c>
      <c r="O3003">
        <v>8.1501519543447607</v>
      </c>
      <c r="P3003">
        <v>8.6348121378026992</v>
      </c>
      <c r="Q3003">
        <v>5.81282804418474</v>
      </c>
    </row>
    <row r="3004" spans="1:17">
      <c r="A3004" t="s">
        <v>6142</v>
      </c>
      <c r="B3004" s="16" t="e">
        <v>#N/A</v>
      </c>
      <c r="C3004">
        <v>3.7779852140208301</v>
      </c>
      <c r="D3004">
        <v>3.6330127529723502</v>
      </c>
      <c r="E3004">
        <v>3.4028894668404299</v>
      </c>
      <c r="F3004">
        <v>3.2825265482838799</v>
      </c>
      <c r="G3004">
        <v>2.8218677180984102</v>
      </c>
      <c r="H3004">
        <v>3.50653555504317</v>
      </c>
      <c r="I3004">
        <v>3.6595800418069002</v>
      </c>
      <c r="J3004">
        <v>4.0764652066995799</v>
      </c>
      <c r="K3004">
        <v>3.6013796825057902</v>
      </c>
      <c r="L3004">
        <v>3.7555759297476698</v>
      </c>
      <c r="M3004">
        <v>3.7404257728686199</v>
      </c>
      <c r="N3004">
        <v>3.31389066967124</v>
      </c>
      <c r="O3004">
        <v>2.8218677180984102</v>
      </c>
      <c r="P3004">
        <v>3.9363215208704698</v>
      </c>
      <c r="Q3004">
        <v>2.8218677180984102</v>
      </c>
    </row>
    <row r="3005" spans="1:17">
      <c r="A3005" t="s">
        <v>6143</v>
      </c>
      <c r="B3005" s="16" t="e">
        <v>#N/A</v>
      </c>
      <c r="C3005">
        <v>3.6535616636188299</v>
      </c>
      <c r="D3005">
        <v>2.8218677180984102</v>
      </c>
      <c r="E3005">
        <v>4.0887687455453801</v>
      </c>
      <c r="F3005">
        <v>2.8218677180984102</v>
      </c>
      <c r="G3005">
        <v>3.8309652426265099</v>
      </c>
      <c r="H3005">
        <v>2.8218677180984102</v>
      </c>
      <c r="I3005">
        <v>3.5089935751222501</v>
      </c>
      <c r="J3005">
        <v>3.4276433730071201</v>
      </c>
      <c r="K3005">
        <v>3.8204461843508501</v>
      </c>
      <c r="L3005">
        <v>4.1211419556762898</v>
      </c>
      <c r="M3005">
        <v>3.7404257728686199</v>
      </c>
      <c r="N3005">
        <v>3.6661147186140499</v>
      </c>
      <c r="O3005">
        <v>4.0021176285150997</v>
      </c>
      <c r="P3005">
        <v>3.7927642367557501</v>
      </c>
      <c r="Q3005">
        <v>6.2843132996066204</v>
      </c>
    </row>
    <row r="3006" spans="1:17">
      <c r="A3006" t="s">
        <v>6144</v>
      </c>
      <c r="B3006" s="16" t="e">
        <v>#N/A</v>
      </c>
      <c r="C3006">
        <v>3.3064422771203601</v>
      </c>
      <c r="D3006">
        <v>3.2942621936663499</v>
      </c>
      <c r="E3006">
        <v>2.8218677180984102</v>
      </c>
      <c r="F3006">
        <v>3.2825265482838799</v>
      </c>
      <c r="G3006">
        <v>3.33407035458014</v>
      </c>
      <c r="H3006">
        <v>3.30825032505737</v>
      </c>
      <c r="I3006">
        <v>3.3100125595866299</v>
      </c>
      <c r="J3006">
        <v>4.7455649477942696</v>
      </c>
      <c r="K3006">
        <v>2.8218677180984102</v>
      </c>
      <c r="L3006">
        <v>2.8218677180984102</v>
      </c>
      <c r="M3006">
        <v>3.6461416973015899</v>
      </c>
      <c r="N3006">
        <v>3.31389066967124</v>
      </c>
      <c r="O3006">
        <v>2.8218677180984102</v>
      </c>
      <c r="P3006">
        <v>2.8218677180984102</v>
      </c>
      <c r="Q3006">
        <v>2.8218677180984102</v>
      </c>
    </row>
    <row r="3007" spans="1:17">
      <c r="A3007" t="s">
        <v>6145</v>
      </c>
      <c r="B3007" s="16" t="e">
        <v>#N/A</v>
      </c>
      <c r="C3007">
        <v>4.1513583524311999</v>
      </c>
      <c r="D3007">
        <v>4.0407231514856203</v>
      </c>
      <c r="E3007">
        <v>3.4028894668404299</v>
      </c>
      <c r="F3007">
        <v>4.6121840845566204</v>
      </c>
      <c r="G3007">
        <v>3.5425260543824399</v>
      </c>
      <c r="H3007">
        <v>2.8218677180984102</v>
      </c>
      <c r="I3007">
        <v>4.4354937019020104</v>
      </c>
      <c r="J3007">
        <v>3.2517770676889399</v>
      </c>
      <c r="K3007">
        <v>4.7603034491719001</v>
      </c>
      <c r="L3007">
        <v>5.0592286016271197</v>
      </c>
      <c r="M3007">
        <v>4.0387673383778999</v>
      </c>
      <c r="N3007">
        <v>3.99991931403749</v>
      </c>
      <c r="O3007">
        <v>3.5569664057961599</v>
      </c>
      <c r="P3007">
        <v>2.8218677180984102</v>
      </c>
      <c r="Q3007">
        <v>2.8218677180984102</v>
      </c>
    </row>
    <row r="3008" spans="1:17">
      <c r="A3008" t="s">
        <v>6146</v>
      </c>
      <c r="B3008" s="16" t="e">
        <v>#N/A</v>
      </c>
      <c r="C3008">
        <v>7.3682579752029502</v>
      </c>
      <c r="D3008">
        <v>7.6586350136260997</v>
      </c>
      <c r="E3008">
        <v>8.1714281600028293</v>
      </c>
      <c r="F3008">
        <v>7.2053502042261002</v>
      </c>
      <c r="G3008">
        <v>7.9337184578607696</v>
      </c>
      <c r="H3008">
        <v>6.6027569335949101</v>
      </c>
      <c r="I3008">
        <v>7.8070416876015098</v>
      </c>
      <c r="J3008">
        <v>7.5580780396718401</v>
      </c>
      <c r="K3008">
        <v>7.6791251050583504</v>
      </c>
      <c r="L3008">
        <v>7.5419902290602803</v>
      </c>
      <c r="M3008">
        <v>6.7462370240257101</v>
      </c>
      <c r="N3008">
        <v>6.22737111333391</v>
      </c>
      <c r="O3008">
        <v>7.2478896704664404</v>
      </c>
      <c r="P3008">
        <v>7.6364979725720197</v>
      </c>
      <c r="Q3008">
        <v>6.2843132996066204</v>
      </c>
    </row>
    <row r="3009" spans="1:17">
      <c r="A3009" t="s">
        <v>6147</v>
      </c>
      <c r="B3009" s="16" t="e">
        <v>#N/A</v>
      </c>
      <c r="C3009">
        <v>3.7779852140208301</v>
      </c>
      <c r="D3009">
        <v>3.6330127529723502</v>
      </c>
      <c r="E3009">
        <v>3.8152982058547602</v>
      </c>
      <c r="F3009">
        <v>4.0892058755412499</v>
      </c>
      <c r="G3009">
        <v>4.6281296811809298</v>
      </c>
      <c r="H3009">
        <v>2.8218677180984102</v>
      </c>
      <c r="I3009">
        <v>3.3100125595866299</v>
      </c>
      <c r="J3009">
        <v>2.8218677180984102</v>
      </c>
      <c r="K3009">
        <v>3.4608708703561399</v>
      </c>
      <c r="L3009">
        <v>3.8614614459532302</v>
      </c>
      <c r="M3009">
        <v>3.9727288000471899</v>
      </c>
      <c r="N3009">
        <v>3.99991931403749</v>
      </c>
      <c r="O3009">
        <v>4.0696565081197198</v>
      </c>
      <c r="P3009">
        <v>2.8218677180984102</v>
      </c>
      <c r="Q3009">
        <v>2.8218677180984102</v>
      </c>
    </row>
    <row r="3010" spans="1:17">
      <c r="A3010" t="s">
        <v>6148</v>
      </c>
      <c r="B3010" s="16" t="e">
        <v>#N/A</v>
      </c>
      <c r="C3010">
        <v>6.3854000850352497</v>
      </c>
      <c r="D3010">
        <v>6.6559854074570701</v>
      </c>
      <c r="E3010">
        <v>6.3178285212373604</v>
      </c>
      <c r="F3010">
        <v>6.7477305356992501</v>
      </c>
      <c r="G3010">
        <v>5.97458653714276</v>
      </c>
      <c r="H3010">
        <v>7.4670430406045698</v>
      </c>
      <c r="I3010">
        <v>6.9454121858673004</v>
      </c>
      <c r="J3010">
        <v>6.8283490522353496</v>
      </c>
      <c r="K3010">
        <v>6.2522810730543403</v>
      </c>
      <c r="L3010">
        <v>6.6806541770365504</v>
      </c>
      <c r="M3010">
        <v>6.9264585261776999</v>
      </c>
      <c r="N3010">
        <v>6.7258089642514101</v>
      </c>
      <c r="O3010">
        <v>6.8919655899039798</v>
      </c>
      <c r="P3010">
        <v>7.1533738093482704</v>
      </c>
      <c r="Q3010">
        <v>6.2843132996066204</v>
      </c>
    </row>
    <row r="3011" spans="1:17">
      <c r="A3011" t="s">
        <v>6149</v>
      </c>
      <c r="B3011" s="16" t="e">
        <v>#N/A</v>
      </c>
      <c r="C3011">
        <v>6.2687719600529501</v>
      </c>
      <c r="D3011">
        <v>6.1768758760752398</v>
      </c>
      <c r="E3011">
        <v>6.0631867916998399</v>
      </c>
      <c r="F3011">
        <v>6.6356155302240598</v>
      </c>
      <c r="G3011">
        <v>6.7338868879057099</v>
      </c>
      <c r="H3011">
        <v>5.3978950479979702</v>
      </c>
      <c r="I3011">
        <v>5.7346509072572998</v>
      </c>
      <c r="J3011">
        <v>6.2255268743051504</v>
      </c>
      <c r="K3011">
        <v>5.81396477862459</v>
      </c>
      <c r="L3011">
        <v>5.79191555479931</v>
      </c>
      <c r="M3011">
        <v>6.3837954197807099</v>
      </c>
      <c r="N3011">
        <v>6.4645463931653504</v>
      </c>
      <c r="O3011">
        <v>6.7561416002305998</v>
      </c>
      <c r="P3011">
        <v>5.1710851092644097</v>
      </c>
      <c r="Q3011">
        <v>6.9204191934356096</v>
      </c>
    </row>
    <row r="3012" spans="1:17">
      <c r="A3012" t="s">
        <v>6150</v>
      </c>
      <c r="B3012" s="16" t="e">
        <v>#N/A</v>
      </c>
      <c r="C3012">
        <v>4.4246742892055497</v>
      </c>
      <c r="D3012">
        <v>4.4456530885114001</v>
      </c>
      <c r="E3012">
        <v>3.4028894668404299</v>
      </c>
      <c r="F3012">
        <v>3.9277704709105601</v>
      </c>
      <c r="G3012">
        <v>3.9446609719593901</v>
      </c>
      <c r="H3012">
        <v>3.8900437060628099</v>
      </c>
      <c r="I3012">
        <v>4.16059535596606</v>
      </c>
      <c r="J3012">
        <v>4.0085972383706396</v>
      </c>
      <c r="K3012">
        <v>4.2710437260841099</v>
      </c>
      <c r="L3012">
        <v>4.0420260041176004</v>
      </c>
      <c r="M3012">
        <v>3.7404257728686199</v>
      </c>
      <c r="N3012">
        <v>4.0888472785647796</v>
      </c>
      <c r="O3012">
        <v>3.6677309644704801</v>
      </c>
      <c r="P3012">
        <v>4.7374550361106396</v>
      </c>
      <c r="Q3012">
        <v>5.09416193408443</v>
      </c>
    </row>
    <row r="3013" spans="1:17">
      <c r="A3013" t="s">
        <v>6151</v>
      </c>
      <c r="B3013" s="16" t="e">
        <v>#N/A</v>
      </c>
      <c r="C3013">
        <v>3.3064422771203601</v>
      </c>
      <c r="D3013">
        <v>3.9548310731697001</v>
      </c>
      <c r="E3013">
        <v>3.6381873987360902</v>
      </c>
      <c r="F3013">
        <v>3.8353454241230298</v>
      </c>
      <c r="G3013">
        <v>3.8309652426265099</v>
      </c>
      <c r="H3013">
        <v>3.30825032505737</v>
      </c>
      <c r="I3013">
        <v>3.6595800418069002</v>
      </c>
      <c r="J3013">
        <v>3.93564812262216</v>
      </c>
      <c r="K3013">
        <v>3.4608708703561399</v>
      </c>
      <c r="L3013">
        <v>3.7555759297476698</v>
      </c>
      <c r="M3013">
        <v>3.7404257728686199</v>
      </c>
      <c r="N3013">
        <v>3.79229116939824</v>
      </c>
      <c r="O3013">
        <v>3.6677309644704801</v>
      </c>
      <c r="P3013">
        <v>3.6194497939779602</v>
      </c>
      <c r="Q3013">
        <v>2.8218677180984102</v>
      </c>
    </row>
    <row r="3014" spans="1:17">
      <c r="A3014" t="s">
        <v>6152</v>
      </c>
      <c r="B3014" s="16" t="e">
        <v>#N/A</v>
      </c>
      <c r="C3014">
        <v>3.3064422771203601</v>
      </c>
      <c r="D3014">
        <v>3.8603343823973102</v>
      </c>
      <c r="E3014">
        <v>3.8152982058547602</v>
      </c>
      <c r="F3014">
        <v>3.7319397910766599</v>
      </c>
      <c r="G3014">
        <v>3.33407035458014</v>
      </c>
      <c r="H3014">
        <v>3.65660975244205</v>
      </c>
      <c r="I3014">
        <v>2.8218677180984102</v>
      </c>
      <c r="J3014">
        <v>3.8565114723405598</v>
      </c>
      <c r="K3014">
        <v>3.8204461843508501</v>
      </c>
      <c r="L3014">
        <v>4.0420260041176004</v>
      </c>
      <c r="M3014">
        <v>3.7404257728686199</v>
      </c>
      <c r="N3014">
        <v>3.99991931403749</v>
      </c>
      <c r="O3014">
        <v>3.8507909364900099</v>
      </c>
      <c r="P3014">
        <v>4.4479700090536403</v>
      </c>
      <c r="Q3014">
        <v>2.8218677180984102</v>
      </c>
    </row>
    <row r="3015" spans="1:17">
      <c r="A3015" t="s">
        <v>6153</v>
      </c>
      <c r="B3015" s="16" t="e">
        <v>#N/A</v>
      </c>
      <c r="C3015">
        <v>4.0706176854441196</v>
      </c>
      <c r="D3015">
        <v>4.1931807688815699</v>
      </c>
      <c r="E3015">
        <v>4.2015349465393896</v>
      </c>
      <c r="F3015">
        <v>3.9277704709105601</v>
      </c>
      <c r="G3015">
        <v>4.37414671474383</v>
      </c>
      <c r="H3015">
        <v>3.30825032505737</v>
      </c>
      <c r="I3015">
        <v>4.16059535596606</v>
      </c>
      <c r="J3015">
        <v>3.6724961835054399</v>
      </c>
      <c r="K3015">
        <v>3.7184612093777498</v>
      </c>
      <c r="L3015">
        <v>3.6339073669181099</v>
      </c>
      <c r="M3015">
        <v>4.3652147767139304</v>
      </c>
      <c r="N3015">
        <v>4.1706164353931596</v>
      </c>
      <c r="O3015">
        <v>3.8507909364900099</v>
      </c>
      <c r="P3015">
        <v>2.8218677180984102</v>
      </c>
      <c r="Q3015">
        <v>2.8218677180984102</v>
      </c>
    </row>
    <row r="3016" spans="1:17">
      <c r="A3016" t="s">
        <v>6154</v>
      </c>
      <c r="B3016" s="16" t="e">
        <v>#N/A</v>
      </c>
      <c r="C3016">
        <v>4.1513583524311999</v>
      </c>
      <c r="D3016">
        <v>4.0407231514856203</v>
      </c>
      <c r="E3016">
        <v>3.4028894668404299</v>
      </c>
      <c r="F3016">
        <v>4.2917886290068799</v>
      </c>
      <c r="G3016">
        <v>4.0460446887748596</v>
      </c>
      <c r="H3016">
        <v>3.65660975244205</v>
      </c>
      <c r="I3016">
        <v>4.4354937019020104</v>
      </c>
      <c r="J3016">
        <v>4.0764652066995799</v>
      </c>
      <c r="K3016">
        <v>3.8204461843508501</v>
      </c>
      <c r="L3016">
        <v>5.2224425229396996</v>
      </c>
      <c r="M3016">
        <v>3.9727288000471899</v>
      </c>
      <c r="N3016">
        <v>3.99991931403749</v>
      </c>
      <c r="O3016">
        <v>4.0696565081197198</v>
      </c>
      <c r="P3016">
        <v>4.2713440848041202</v>
      </c>
      <c r="Q3016">
        <v>2.8218677180984102</v>
      </c>
    </row>
    <row r="3017" spans="1:17">
      <c r="A3017" t="s">
        <v>6155</v>
      </c>
      <c r="B3017" s="16" t="e">
        <v>#N/A</v>
      </c>
      <c r="C3017">
        <v>3.3064422771203601</v>
      </c>
      <c r="D3017">
        <v>2.8218677180984102</v>
      </c>
      <c r="E3017">
        <v>3.4028894668404299</v>
      </c>
      <c r="F3017">
        <v>4.0118215330109104</v>
      </c>
      <c r="G3017">
        <v>3.33407035458014</v>
      </c>
      <c r="H3017">
        <v>3.65660975244205</v>
      </c>
      <c r="I3017">
        <v>3.5089935751222501</v>
      </c>
      <c r="J3017">
        <v>3.7696016503418699</v>
      </c>
      <c r="K3017">
        <v>3.99457577781329</v>
      </c>
      <c r="L3017">
        <v>3.6339073669181099</v>
      </c>
      <c r="M3017">
        <v>3.4086250003018401</v>
      </c>
      <c r="N3017">
        <v>3.5144020463037902</v>
      </c>
      <c r="O3017">
        <v>3.5569664057961599</v>
      </c>
      <c r="P3017">
        <v>3.6194497939779602</v>
      </c>
      <c r="Q3017">
        <v>2.8218677180984102</v>
      </c>
    </row>
    <row r="3018" spans="1:17">
      <c r="A3018" t="s">
        <v>6156</v>
      </c>
      <c r="B3018" s="16" t="e">
        <v>#N/A</v>
      </c>
      <c r="C3018">
        <v>4.6454443926476303</v>
      </c>
      <c r="D3018">
        <v>4.9857818498749902</v>
      </c>
      <c r="E3018">
        <v>4.4833795521924502</v>
      </c>
      <c r="F3018">
        <v>4.3517302712450299</v>
      </c>
      <c r="G3018">
        <v>4.5079198595814196</v>
      </c>
      <c r="H3018">
        <v>3.8900437060628099</v>
      </c>
      <c r="I3018">
        <v>4.2360017113942803</v>
      </c>
      <c r="J3018">
        <v>4.1400611729353196</v>
      </c>
      <c r="K3018">
        <v>4.7193737720337401</v>
      </c>
      <c r="L3018">
        <v>4.6547502153815303</v>
      </c>
      <c r="M3018">
        <v>4.6554405993468704</v>
      </c>
      <c r="N3018">
        <v>4.2465073090516299</v>
      </c>
      <c r="O3018">
        <v>4.7717654559956602</v>
      </c>
      <c r="P3018">
        <v>4.86023234540618</v>
      </c>
      <c r="Q3018">
        <v>2.8218677180984102</v>
      </c>
    </row>
    <row r="3019" spans="1:17">
      <c r="A3019" t="s">
        <v>6157</v>
      </c>
      <c r="B3019" s="16" t="e">
        <v>#N/A</v>
      </c>
      <c r="C3019">
        <v>3.7779852140208301</v>
      </c>
      <c r="D3019">
        <v>3.6330127529723502</v>
      </c>
      <c r="E3019">
        <v>2.8218677180984102</v>
      </c>
      <c r="F3019">
        <v>3.2825265482838799</v>
      </c>
      <c r="G3019">
        <v>2.8218677180984102</v>
      </c>
      <c r="H3019">
        <v>3.65660975244205</v>
      </c>
      <c r="I3019">
        <v>3.3100125595866299</v>
      </c>
      <c r="J3019">
        <v>2.8218677180984102</v>
      </c>
      <c r="K3019">
        <v>3.27554212654834</v>
      </c>
      <c r="L3019">
        <v>3.29479214013883</v>
      </c>
      <c r="M3019">
        <v>2.8218677180984102</v>
      </c>
      <c r="N3019">
        <v>2.8218677180984102</v>
      </c>
      <c r="O3019">
        <v>2.8218677180984102</v>
      </c>
      <c r="P3019">
        <v>2.8218677180984102</v>
      </c>
      <c r="Q3019">
        <v>5.09416193408443</v>
      </c>
    </row>
    <row r="3020" spans="1:17">
      <c r="A3020" t="s">
        <v>6158</v>
      </c>
      <c r="B3020" s="16" t="e">
        <v>#N/A</v>
      </c>
      <c r="C3020">
        <v>4.1513583524311999</v>
      </c>
      <c r="D3020">
        <v>4.1931807688815699</v>
      </c>
      <c r="E3020">
        <v>5.4332085476316498</v>
      </c>
      <c r="F3020">
        <v>5.5849098412756897</v>
      </c>
      <c r="G3020">
        <v>4.1380367534927496</v>
      </c>
      <c r="H3020">
        <v>5.5593717733825097</v>
      </c>
      <c r="I3020">
        <v>5.3469430634237698</v>
      </c>
      <c r="J3020">
        <v>5.8942311513933401</v>
      </c>
      <c r="K3020">
        <v>4.1419680287536398</v>
      </c>
      <c r="L3020">
        <v>4.8321653561327897</v>
      </c>
      <c r="M3020">
        <v>4.10067942601317</v>
      </c>
      <c r="N3020">
        <v>4.9442341107279502</v>
      </c>
      <c r="O3020">
        <v>4.1926070449996002</v>
      </c>
      <c r="P3020">
        <v>4.1712528320562896</v>
      </c>
      <c r="Q3020">
        <v>2.8218677180984102</v>
      </c>
    </row>
    <row r="3021" spans="1:17">
      <c r="A3021" t="s">
        <v>6159</v>
      </c>
      <c r="B3021" s="16" t="e">
        <v>#N/A</v>
      </c>
      <c r="C3021">
        <v>4.3623517865106702</v>
      </c>
      <c r="D3021">
        <v>4.5537481491643197</v>
      </c>
      <c r="E3021">
        <v>5.0160351149716202</v>
      </c>
      <c r="F3021">
        <v>4.2917886290068799</v>
      </c>
      <c r="G3021">
        <v>4.1380367534927496</v>
      </c>
      <c r="H3021">
        <v>4.3015284866045098</v>
      </c>
      <c r="I3021">
        <v>4.5515847967793803</v>
      </c>
      <c r="J3021">
        <v>4.6307624373210201</v>
      </c>
      <c r="K3021">
        <v>4.5405942945665601</v>
      </c>
      <c r="L3021">
        <v>5.0592286016271197</v>
      </c>
      <c r="M3021">
        <v>4.3652147767139304</v>
      </c>
      <c r="N3021">
        <v>4.1706164353931596</v>
      </c>
      <c r="O3021">
        <v>4.5388813471664999</v>
      </c>
      <c r="P3021">
        <v>4.7374550361106396</v>
      </c>
      <c r="Q3021">
        <v>5.09416193408443</v>
      </c>
    </row>
    <row r="3022" spans="1:17">
      <c r="A3022" t="s">
        <v>6160</v>
      </c>
      <c r="B3022" s="16" t="e">
        <v>#N/A</v>
      </c>
      <c r="C3022">
        <v>4.2263167103073602</v>
      </c>
      <c r="D3022">
        <v>4.3876263279161201</v>
      </c>
      <c r="E3022">
        <v>5.12062362366449</v>
      </c>
      <c r="F3022">
        <v>4.5147692553613297</v>
      </c>
      <c r="G3022">
        <v>4.6840610634984499</v>
      </c>
      <c r="H3022">
        <v>4.5459386428609303</v>
      </c>
      <c r="I3022">
        <v>5.0091235034862898</v>
      </c>
      <c r="J3022">
        <v>4.6307624373210201</v>
      </c>
      <c r="K3022">
        <v>4.7603034491719001</v>
      </c>
      <c r="L3022">
        <v>4.87288619379569</v>
      </c>
      <c r="M3022">
        <v>4.2669672077812901</v>
      </c>
      <c r="N3022">
        <v>4.3841781814921204</v>
      </c>
      <c r="O3022">
        <v>4.5388813471664999</v>
      </c>
      <c r="P3022">
        <v>4.2713440848041202</v>
      </c>
      <c r="Q3022">
        <v>2.8218677180984102</v>
      </c>
    </row>
    <row r="3023" spans="1:17">
      <c r="A3023" t="s">
        <v>6161</v>
      </c>
      <c r="B3023" s="16" t="e">
        <v>#N/A</v>
      </c>
      <c r="C3023">
        <v>5.4183879182099801</v>
      </c>
      <c r="D3023">
        <v>5.4459441552918904</v>
      </c>
      <c r="E3023">
        <v>5.2635360024135203</v>
      </c>
      <c r="F3023">
        <v>5.2299338168464997</v>
      </c>
      <c r="G3023">
        <v>5.2845830866371397</v>
      </c>
      <c r="H3023">
        <v>4.9634301213382797</v>
      </c>
      <c r="I3023">
        <v>5.2542284300769104</v>
      </c>
      <c r="J3023">
        <v>5.0383114724192302</v>
      </c>
      <c r="K3023">
        <v>5.6169826633030304</v>
      </c>
      <c r="L3023">
        <v>5.4482976778856296</v>
      </c>
      <c r="M3023">
        <v>5.5127359097096198</v>
      </c>
      <c r="N3023">
        <v>5.6587966909913696</v>
      </c>
      <c r="O3023">
        <v>5.8497078619626199</v>
      </c>
      <c r="P3023">
        <v>4.86023234540618</v>
      </c>
      <c r="Q3023">
        <v>6.6375058506955904</v>
      </c>
    </row>
    <row r="3024" spans="1:17">
      <c r="A3024" t="s">
        <v>6162</v>
      </c>
      <c r="B3024" s="16" t="e">
        <v>#N/A</v>
      </c>
      <c r="C3024">
        <v>3.6535616636188299</v>
      </c>
      <c r="D3024">
        <v>3.4870161193063098</v>
      </c>
      <c r="E3024">
        <v>3.6381873987360902</v>
      </c>
      <c r="F3024">
        <v>3.8353454241230298</v>
      </c>
      <c r="G3024">
        <v>3.9446609719593901</v>
      </c>
      <c r="H3024">
        <v>3.50653555504317</v>
      </c>
      <c r="I3024">
        <v>4.30650913402902</v>
      </c>
      <c r="J3024">
        <v>3.4276433730071201</v>
      </c>
      <c r="K3024">
        <v>3.6013796825057902</v>
      </c>
      <c r="L3024">
        <v>3.29479214013883</v>
      </c>
      <c r="M3024">
        <v>4.0387673383778999</v>
      </c>
      <c r="N3024">
        <v>3.79229116939824</v>
      </c>
      <c r="O3024">
        <v>3.9295289699043701</v>
      </c>
      <c r="P3024">
        <v>3.6194497939779602</v>
      </c>
      <c r="Q3024">
        <v>2.8218677180984102</v>
      </c>
    </row>
    <row r="3025" spans="1:17">
      <c r="A3025" t="s">
        <v>6163</v>
      </c>
      <c r="B3025" s="16" t="e">
        <v>#N/A</v>
      </c>
      <c r="C3025">
        <v>2.8218677180984102</v>
      </c>
      <c r="D3025">
        <v>3.4870161193063098</v>
      </c>
      <c r="E3025">
        <v>2.8218677180984102</v>
      </c>
      <c r="F3025">
        <v>3.8353454241230298</v>
      </c>
      <c r="G3025">
        <v>3.33407035458014</v>
      </c>
      <c r="H3025">
        <v>3.30825032505737</v>
      </c>
      <c r="I3025">
        <v>3.3100125595866299</v>
      </c>
      <c r="J3025">
        <v>3.6724961835054399</v>
      </c>
      <c r="K3025">
        <v>3.7184612093777498</v>
      </c>
      <c r="L3025">
        <v>3.29479214013883</v>
      </c>
      <c r="M3025">
        <v>3.7404257728686199</v>
      </c>
      <c r="N3025">
        <v>3.31389066967124</v>
      </c>
      <c r="O3025">
        <v>3.42420286852819</v>
      </c>
      <c r="P3025">
        <v>2.8218677180984102</v>
      </c>
      <c r="Q3025">
        <v>2.8218677180984102</v>
      </c>
    </row>
    <row r="3026" spans="1:17">
      <c r="A3026" t="s">
        <v>6164</v>
      </c>
      <c r="B3026" s="16" t="e">
        <v>#N/A</v>
      </c>
      <c r="C3026">
        <v>5.3018286845624196</v>
      </c>
      <c r="D3026">
        <v>5.4459441552918904</v>
      </c>
      <c r="E3026">
        <v>6.0631867916998399</v>
      </c>
      <c r="F3026">
        <v>4.1611154638698196</v>
      </c>
      <c r="G3026">
        <v>5.0599536599459096</v>
      </c>
      <c r="H3026">
        <v>4.5998748125578501</v>
      </c>
      <c r="I3026">
        <v>5.8841337137463201</v>
      </c>
      <c r="J3026">
        <v>5.41615412543395</v>
      </c>
      <c r="K3026">
        <v>4.8383826859307302</v>
      </c>
      <c r="L3026">
        <v>5.2528230808998897</v>
      </c>
      <c r="M3026">
        <v>5.0881524599701597</v>
      </c>
      <c r="N3026">
        <v>4.0888472785647796</v>
      </c>
      <c r="O3026">
        <v>5.6448044448004904</v>
      </c>
      <c r="P3026">
        <v>6.3619539041930198</v>
      </c>
      <c r="Q3026">
        <v>2.8218677180984102</v>
      </c>
    </row>
    <row r="3027" spans="1:17">
      <c r="A3027" t="s">
        <v>6165</v>
      </c>
      <c r="B3027" s="16" t="e">
        <v>#N/A</v>
      </c>
      <c r="C3027">
        <v>3.98283533271713</v>
      </c>
      <c r="D3027">
        <v>3.7545556144430101</v>
      </c>
      <c r="E3027">
        <v>4.0887687455453801</v>
      </c>
      <c r="F3027">
        <v>3.8353454241230298</v>
      </c>
      <c r="G3027">
        <v>4.4429501088137897</v>
      </c>
      <c r="H3027">
        <v>3.7814594184883799</v>
      </c>
      <c r="I3027">
        <v>4.16059535596606</v>
      </c>
      <c r="J3027">
        <v>4.7816009704995297</v>
      </c>
      <c r="K3027">
        <v>4.6332418030731697</v>
      </c>
      <c r="L3027">
        <v>4.0420260041176004</v>
      </c>
      <c r="M3027">
        <v>4.0387673383778999</v>
      </c>
      <c r="N3027">
        <v>4.1706164353931596</v>
      </c>
      <c r="O3027">
        <v>3.9295289699043701</v>
      </c>
      <c r="P3027">
        <v>3.9363215208704698</v>
      </c>
      <c r="Q3027">
        <v>2.8218677180984102</v>
      </c>
    </row>
    <row r="3028" spans="1:17">
      <c r="A3028" t="s">
        <v>6166</v>
      </c>
      <c r="B3028" s="16" t="e">
        <v>#N/A</v>
      </c>
      <c r="C3028">
        <v>5.69565330414353</v>
      </c>
      <c r="D3028">
        <v>5.5218051423872696</v>
      </c>
      <c r="E3028">
        <v>6.2077204724516397</v>
      </c>
      <c r="F3028">
        <v>6.3423570705164503</v>
      </c>
      <c r="G3028">
        <v>5.9320947005070197</v>
      </c>
      <c r="H3028">
        <v>5.9545116595939298</v>
      </c>
      <c r="I3028">
        <v>5.7346509072572998</v>
      </c>
      <c r="J3028">
        <v>6.0277492141178799</v>
      </c>
      <c r="K3028">
        <v>5.8855780355688703</v>
      </c>
      <c r="L3028">
        <v>6.1165539736613903</v>
      </c>
      <c r="M3028">
        <v>6.1486975607776104</v>
      </c>
      <c r="N3028">
        <v>6.33603490129736</v>
      </c>
      <c r="O3028">
        <v>6.5097855003520602</v>
      </c>
      <c r="P3028">
        <v>5.6022656228975496</v>
      </c>
      <c r="Q3028">
        <v>6.2843132996066204</v>
      </c>
    </row>
    <row r="3029" spans="1:17">
      <c r="A3029" t="s">
        <v>6167</v>
      </c>
      <c r="B3029" s="16" t="e">
        <v>#N/A</v>
      </c>
      <c r="C3029">
        <v>2.8218677180984102</v>
      </c>
      <c r="D3029">
        <v>3.2942621936663499</v>
      </c>
      <c r="E3029">
        <v>2.8218677180984102</v>
      </c>
      <c r="F3029">
        <v>3.2825265482838799</v>
      </c>
      <c r="G3029">
        <v>2.8218677180984102</v>
      </c>
      <c r="H3029">
        <v>2.8218677180984102</v>
      </c>
      <c r="I3029">
        <v>3.3100125595866299</v>
      </c>
      <c r="J3029">
        <v>3.5611359966351301</v>
      </c>
      <c r="K3029">
        <v>3.27554212654834</v>
      </c>
      <c r="L3029">
        <v>3.29479214013883</v>
      </c>
      <c r="M3029">
        <v>3.7404257728686199</v>
      </c>
      <c r="N3029">
        <v>3.6661147186140499</v>
      </c>
      <c r="O3029">
        <v>3.5569664057961599</v>
      </c>
      <c r="P3029">
        <v>2.8218677180984102</v>
      </c>
      <c r="Q3029">
        <v>2.8218677180984102</v>
      </c>
    </row>
    <row r="3030" spans="1:17">
      <c r="A3030" t="s">
        <v>6168</v>
      </c>
      <c r="B3030" s="16" t="e">
        <v>#N/A</v>
      </c>
      <c r="C3030">
        <v>7.2960327960102003</v>
      </c>
      <c r="D3030">
        <v>7.22843587562339</v>
      </c>
      <c r="E3030">
        <v>7.3861441046154104</v>
      </c>
      <c r="F3030">
        <v>6.5254431797224397</v>
      </c>
      <c r="G3030">
        <v>6.3888092340661196</v>
      </c>
      <c r="H3030">
        <v>6.3662577777008797</v>
      </c>
      <c r="I3030">
        <v>6.9926166397210201</v>
      </c>
      <c r="J3030">
        <v>6.6842926684865001</v>
      </c>
      <c r="K3030">
        <v>6.8033219097639099</v>
      </c>
      <c r="L3030">
        <v>7.2387638932443101</v>
      </c>
      <c r="M3030">
        <v>6.27668483199077</v>
      </c>
      <c r="N3030">
        <v>6.45082718387882</v>
      </c>
      <c r="O3030">
        <v>7.2656227724002003</v>
      </c>
      <c r="P3030">
        <v>6.7533740341081696</v>
      </c>
      <c r="Q3030">
        <v>6.2843132996066204</v>
      </c>
    </row>
    <row r="3031" spans="1:17">
      <c r="A3031" t="s">
        <v>6169</v>
      </c>
      <c r="B3031" s="16" t="e">
        <v>#N/A</v>
      </c>
      <c r="C3031">
        <v>3.7779852140208301</v>
      </c>
      <c r="D3031">
        <v>3.7545556144430101</v>
      </c>
      <c r="E3031">
        <v>3.6381873987360902</v>
      </c>
      <c r="F3031">
        <v>3.9277704709105601</v>
      </c>
      <c r="G3031">
        <v>3.5425260543824399</v>
      </c>
      <c r="H3031">
        <v>3.30825032505737</v>
      </c>
      <c r="I3031">
        <v>3.5089935751222501</v>
      </c>
      <c r="J3031">
        <v>3.5611359966351301</v>
      </c>
      <c r="K3031">
        <v>2.8218677180984102</v>
      </c>
      <c r="L3031">
        <v>3.4877558895723499</v>
      </c>
      <c r="M3031">
        <v>3.90178223458659</v>
      </c>
      <c r="N3031">
        <v>3.5144020463037902</v>
      </c>
      <c r="O3031">
        <v>2.8218677180984102</v>
      </c>
      <c r="P3031">
        <v>3.3893867502571098</v>
      </c>
      <c r="Q3031">
        <v>2.8218677180984102</v>
      </c>
    </row>
    <row r="3032" spans="1:17">
      <c r="A3032" t="s">
        <v>6170</v>
      </c>
      <c r="B3032" s="16" t="e">
        <v>#N/A</v>
      </c>
      <c r="C3032">
        <v>3.3064422771203601</v>
      </c>
      <c r="D3032">
        <v>3.2942621936663499</v>
      </c>
      <c r="E3032">
        <v>3.6381873987360902</v>
      </c>
      <c r="F3032">
        <v>3.4706286095040801</v>
      </c>
      <c r="G3032">
        <v>3.5425260543824399</v>
      </c>
      <c r="H3032">
        <v>3.50653555504317</v>
      </c>
      <c r="I3032">
        <v>3.3100125595866299</v>
      </c>
      <c r="J3032">
        <v>3.5611359966351301</v>
      </c>
      <c r="K3032">
        <v>3.8204461843508501</v>
      </c>
      <c r="L3032">
        <v>3.29479214013883</v>
      </c>
      <c r="M3032">
        <v>2.8218677180984102</v>
      </c>
      <c r="N3032">
        <v>3.31389066967124</v>
      </c>
      <c r="O3032">
        <v>3.6677309644704801</v>
      </c>
      <c r="P3032">
        <v>3.9363215208704698</v>
      </c>
      <c r="Q3032">
        <v>2.8218677180984102</v>
      </c>
    </row>
    <row r="3033" spans="1:17">
      <c r="A3033" t="s">
        <v>6171</v>
      </c>
      <c r="B3033" s="16" t="e">
        <v>#N/A</v>
      </c>
      <c r="C3033">
        <v>5.7183074214133596</v>
      </c>
      <c r="D3033">
        <v>5.8293813043846097</v>
      </c>
      <c r="E3033">
        <v>6.0375917107677903</v>
      </c>
      <c r="F3033">
        <v>4.0892058755412499</v>
      </c>
      <c r="G3033">
        <v>5.4770951667621199</v>
      </c>
      <c r="H3033">
        <v>5.0023896186610397</v>
      </c>
      <c r="I3033">
        <v>5.8220163078348497</v>
      </c>
      <c r="J3033">
        <v>5.41615412543395</v>
      </c>
      <c r="K3033">
        <v>5.1105762950505103</v>
      </c>
      <c r="L3033">
        <v>5.88986996217022</v>
      </c>
      <c r="M3033">
        <v>5.4934049956682998</v>
      </c>
      <c r="N3033">
        <v>4.8593448344507699</v>
      </c>
      <c r="O3033">
        <v>5.5496199544433598</v>
      </c>
      <c r="P3033">
        <v>5.1710851092644097</v>
      </c>
      <c r="Q3033">
        <v>5.81282804418474</v>
      </c>
    </row>
    <row r="3034" spans="1:17">
      <c r="A3034" t="s">
        <v>6172</v>
      </c>
      <c r="B3034" s="16" t="e">
        <v>#N/A</v>
      </c>
      <c r="C3034">
        <v>3.3064422771203601</v>
      </c>
      <c r="D3034">
        <v>3.6330127529723502</v>
      </c>
      <c r="E3034">
        <v>3.8152982058547602</v>
      </c>
      <c r="F3034">
        <v>4.0118215330109104</v>
      </c>
      <c r="G3034">
        <v>3.9446609719593901</v>
      </c>
      <c r="H3034">
        <v>3.30825032505737</v>
      </c>
      <c r="I3034">
        <v>3.9910282299290798</v>
      </c>
      <c r="J3034">
        <v>4.0085972383706396</v>
      </c>
      <c r="K3034">
        <v>3.91162951239331</v>
      </c>
      <c r="L3034">
        <v>3.8614614459532302</v>
      </c>
      <c r="M3034">
        <v>3.4086250003018401</v>
      </c>
      <c r="N3034">
        <v>3.79229116939824</v>
      </c>
      <c r="O3034">
        <v>3.42420286852819</v>
      </c>
      <c r="P3034">
        <v>3.6194497939779602</v>
      </c>
      <c r="Q3034">
        <v>2.8218677180984102</v>
      </c>
    </row>
    <row r="3035" spans="1:17">
      <c r="A3035" t="s">
        <v>6173</v>
      </c>
      <c r="B3035" s="16" t="e">
        <v>#N/A</v>
      </c>
      <c r="C3035">
        <v>3.5040133865677898</v>
      </c>
      <c r="D3035">
        <v>3.2942621936663499</v>
      </c>
      <c r="E3035">
        <v>2.8218677180984102</v>
      </c>
      <c r="F3035">
        <v>3.2825265482838799</v>
      </c>
      <c r="G3035">
        <v>2.8218677180984102</v>
      </c>
      <c r="H3035">
        <v>2.8218677180984102</v>
      </c>
      <c r="I3035">
        <v>3.6595800418069002</v>
      </c>
      <c r="J3035">
        <v>2.8218677180984102</v>
      </c>
      <c r="K3035">
        <v>3.27554212654834</v>
      </c>
      <c r="L3035">
        <v>2.8218677180984102</v>
      </c>
      <c r="M3035">
        <v>3.4086250003018401</v>
      </c>
      <c r="N3035">
        <v>3.5144020463037902</v>
      </c>
      <c r="O3035">
        <v>2.8218677180984102</v>
      </c>
      <c r="P3035">
        <v>3.9363215208704698</v>
      </c>
      <c r="Q3035">
        <v>2.8218677180984102</v>
      </c>
    </row>
    <row r="3036" spans="1:17">
      <c r="A3036" t="s">
        <v>6174</v>
      </c>
      <c r="B3036" s="16" t="e">
        <v>#N/A</v>
      </c>
      <c r="C3036">
        <v>3.8862082974622001</v>
      </c>
      <c r="D3036">
        <v>4.1197647330598102</v>
      </c>
      <c r="E3036">
        <v>4.2015349465393896</v>
      </c>
      <c r="F3036">
        <v>4.0892058755412499</v>
      </c>
      <c r="G3036">
        <v>4.3009286659846602</v>
      </c>
      <c r="H3036">
        <v>4.3676565829540399</v>
      </c>
      <c r="I3036">
        <v>4.0793606969786396</v>
      </c>
      <c r="J3036">
        <v>4.7455649477942696</v>
      </c>
      <c r="K3036">
        <v>4.2084442324483602</v>
      </c>
      <c r="L3036">
        <v>4.0420260041176004</v>
      </c>
      <c r="M3036">
        <v>4.2669672077812901</v>
      </c>
      <c r="N3036">
        <v>4.3174573962368399</v>
      </c>
      <c r="O3036">
        <v>4.1329497517715001</v>
      </c>
      <c r="P3036">
        <v>4.5271021320563003</v>
      </c>
      <c r="Q3036">
        <v>2.8218677180984102</v>
      </c>
    </row>
    <row r="3037" spans="1:17">
      <c r="A3037" t="s">
        <v>6175</v>
      </c>
      <c r="B3037" s="16" t="e">
        <v>#N/A</v>
      </c>
      <c r="C3037">
        <v>3.3064422771203601</v>
      </c>
      <c r="D3037">
        <v>3.4870161193063098</v>
      </c>
      <c r="E3037">
        <v>3.4028894668404299</v>
      </c>
      <c r="F3037">
        <v>3.2825265482838799</v>
      </c>
      <c r="G3037">
        <v>3.33407035458014</v>
      </c>
      <c r="H3037">
        <v>2.8218677180984102</v>
      </c>
      <c r="I3037">
        <v>3.8937805799913501</v>
      </c>
      <c r="J3037">
        <v>2.8218677180984102</v>
      </c>
      <c r="K3037">
        <v>2.8218677180984102</v>
      </c>
      <c r="L3037">
        <v>2.8218677180984102</v>
      </c>
      <c r="M3037">
        <v>2.8218677180984102</v>
      </c>
      <c r="N3037">
        <v>2.8218677180984102</v>
      </c>
      <c r="O3037">
        <v>2.8218677180984102</v>
      </c>
      <c r="P3037">
        <v>2.8218677180984102</v>
      </c>
      <c r="Q3037">
        <v>2.8218677180984102</v>
      </c>
    </row>
    <row r="3038" spans="1:17">
      <c r="A3038" t="s">
        <v>6176</v>
      </c>
      <c r="B3038" s="16" t="e">
        <v>#N/A</v>
      </c>
      <c r="C3038">
        <v>7.5090579112095499</v>
      </c>
      <c r="D3038">
        <v>7.5741840720156501</v>
      </c>
      <c r="E3038">
        <v>8.1240957126821698</v>
      </c>
      <c r="F3038">
        <v>7.4413218706507402</v>
      </c>
      <c r="G3038">
        <v>7.4518143959800103</v>
      </c>
      <c r="H3038">
        <v>8.8334986900065893</v>
      </c>
      <c r="I3038">
        <v>8.0445606464521706</v>
      </c>
      <c r="J3038">
        <v>8.30530504772012</v>
      </c>
      <c r="K3038">
        <v>7.2545271174181103</v>
      </c>
      <c r="L3038">
        <v>7.8981783752191896</v>
      </c>
      <c r="M3038">
        <v>7.8586904454314901</v>
      </c>
      <c r="N3038">
        <v>7.6961786310614997</v>
      </c>
      <c r="O3038">
        <v>8.0275152162073304</v>
      </c>
      <c r="P3038">
        <v>7.8936980098415299</v>
      </c>
      <c r="Q3038">
        <v>5.09416193408443</v>
      </c>
    </row>
    <row r="3039" spans="1:17">
      <c r="A3039" t="s">
        <v>6177</v>
      </c>
      <c r="B3039" s="16" t="e">
        <v>#N/A</v>
      </c>
      <c r="C3039">
        <v>7.0806726399707198</v>
      </c>
      <c r="D3039">
        <v>6.8316797689911999</v>
      </c>
      <c r="E3039">
        <v>6.78357369797342</v>
      </c>
      <c r="F3039">
        <v>7.0710305154404098</v>
      </c>
      <c r="G3039">
        <v>7.0416356122635104</v>
      </c>
      <c r="H3039">
        <v>7.8740777915302997</v>
      </c>
      <c r="I3039">
        <v>6.8664937667428996</v>
      </c>
      <c r="J3039">
        <v>7.1257495591542801</v>
      </c>
      <c r="K3039">
        <v>6.7756261029337699</v>
      </c>
      <c r="L3039">
        <v>7.0169966288756003</v>
      </c>
      <c r="M3039">
        <v>7.1899856980448904</v>
      </c>
      <c r="N3039">
        <v>6.9563332013543997</v>
      </c>
      <c r="O3039">
        <v>6.9146522131890604</v>
      </c>
      <c r="P3039">
        <v>7.2407411986024197</v>
      </c>
      <c r="Q3039">
        <v>5.09416193408443</v>
      </c>
    </row>
    <row r="3040" spans="1:17">
      <c r="A3040" t="s">
        <v>6178</v>
      </c>
      <c r="B3040" s="16" t="e">
        <v>#N/A</v>
      </c>
      <c r="C3040">
        <v>4.1513583524311999</v>
      </c>
      <c r="D3040">
        <v>4.4456530885114001</v>
      </c>
      <c r="E3040">
        <v>3.4028894668404299</v>
      </c>
      <c r="F3040">
        <v>3.9277704709105601</v>
      </c>
      <c r="G3040">
        <v>3.9446609719593901</v>
      </c>
      <c r="H3040">
        <v>3.50653555504317</v>
      </c>
      <c r="I3040">
        <v>3.9910282299290798</v>
      </c>
      <c r="J3040">
        <v>2.8218677180984102</v>
      </c>
      <c r="K3040">
        <v>3.91162951239331</v>
      </c>
      <c r="L3040">
        <v>4.0420260041176004</v>
      </c>
      <c r="M3040">
        <v>3.9727288000471899</v>
      </c>
      <c r="N3040">
        <v>3.79229116939824</v>
      </c>
      <c r="O3040">
        <v>3.5569664057961599</v>
      </c>
      <c r="P3040">
        <v>3.3893867502571098</v>
      </c>
      <c r="Q3040">
        <v>2.8218677180984102</v>
      </c>
    </row>
    <row r="3041" spans="1:17">
      <c r="A3041" t="s">
        <v>6179</v>
      </c>
      <c r="B3041" s="16" t="e">
        <v>#N/A</v>
      </c>
      <c r="C3041">
        <v>2.8218677180984102</v>
      </c>
      <c r="D3041">
        <v>3.2942621936663499</v>
      </c>
      <c r="E3041">
        <v>2.8218677180984102</v>
      </c>
      <c r="F3041">
        <v>3.2825265482838799</v>
      </c>
      <c r="G3041">
        <v>2.8218677180984102</v>
      </c>
      <c r="H3041">
        <v>3.50653555504317</v>
      </c>
      <c r="I3041">
        <v>2.8218677180984102</v>
      </c>
      <c r="J3041">
        <v>3.2517770676889399</v>
      </c>
      <c r="K3041">
        <v>3.27554212654834</v>
      </c>
      <c r="L3041">
        <v>3.6339073669181099</v>
      </c>
      <c r="M3041">
        <v>3.4086250003018401</v>
      </c>
      <c r="N3041">
        <v>3.5144020463037902</v>
      </c>
      <c r="O3041">
        <v>2.8218677180984102</v>
      </c>
      <c r="P3041">
        <v>3.3893867502571098</v>
      </c>
      <c r="Q3041">
        <v>5.81282804418474</v>
      </c>
    </row>
    <row r="3042" spans="1:17">
      <c r="A3042" t="s">
        <v>6180</v>
      </c>
      <c r="B3042" s="16" t="e">
        <v>#N/A</v>
      </c>
      <c r="C3042">
        <v>4.2263167103073602</v>
      </c>
      <c r="D3042">
        <v>3.8603343823973102</v>
      </c>
      <c r="E3042">
        <v>3.4028894668404299</v>
      </c>
      <c r="F3042">
        <v>3.2825265482838799</v>
      </c>
      <c r="G3042">
        <v>3.70007344211845</v>
      </c>
      <c r="H3042">
        <v>4.3676565829540399</v>
      </c>
      <c r="I3042">
        <v>4.16059535596606</v>
      </c>
      <c r="J3042">
        <v>3.93564812262216</v>
      </c>
      <c r="K3042">
        <v>4.67705685303679</v>
      </c>
      <c r="L3042">
        <v>4.0420260041176004</v>
      </c>
      <c r="M3042">
        <v>4.21436379980989</v>
      </c>
      <c r="N3042">
        <v>4.4472252118161997</v>
      </c>
      <c r="O3042">
        <v>4.4501242258791596</v>
      </c>
      <c r="P3042">
        <v>4.4479700090536403</v>
      </c>
      <c r="Q3042">
        <v>2.8218677180984102</v>
      </c>
    </row>
    <row r="3043" spans="1:17">
      <c r="A3043" t="s">
        <v>6181</v>
      </c>
      <c r="B3043" s="16" t="e">
        <v>#N/A</v>
      </c>
      <c r="C3043">
        <v>3.6535616636188299</v>
      </c>
      <c r="D3043">
        <v>3.8603343823973102</v>
      </c>
      <c r="E3043">
        <v>3.6381873987360902</v>
      </c>
      <c r="F3043">
        <v>3.8353454241230298</v>
      </c>
      <c r="G3043">
        <v>3.70007344211845</v>
      </c>
      <c r="H3043">
        <v>3.30825032505737</v>
      </c>
      <c r="I3043">
        <v>3.5089935751222501</v>
      </c>
      <c r="J3043">
        <v>4.0085972383706396</v>
      </c>
      <c r="K3043">
        <v>3.8204461843508501</v>
      </c>
      <c r="L3043">
        <v>2.8218677180984102</v>
      </c>
      <c r="M3043">
        <v>3.90178223458659</v>
      </c>
      <c r="N3043">
        <v>3.79229116939824</v>
      </c>
      <c r="O3043">
        <v>3.42420286852819</v>
      </c>
      <c r="P3043">
        <v>4.0606668341819496</v>
      </c>
      <c r="Q3043">
        <v>2.8218677180984102</v>
      </c>
    </row>
    <row r="3044" spans="1:17">
      <c r="A3044" t="s">
        <v>6182</v>
      </c>
      <c r="B3044" s="16" t="e">
        <v>#N/A</v>
      </c>
      <c r="C3044">
        <v>3.6535616636188299</v>
      </c>
      <c r="D3044">
        <v>2.8218677180984102</v>
      </c>
      <c r="E3044">
        <v>3.4028894668404299</v>
      </c>
      <c r="F3044">
        <v>2.8218677180984102</v>
      </c>
      <c r="G3044">
        <v>3.5425260543824399</v>
      </c>
      <c r="H3044">
        <v>3.30825032505737</v>
      </c>
      <c r="I3044">
        <v>3.3100125595866299</v>
      </c>
      <c r="J3044">
        <v>3.2517770676889399</v>
      </c>
      <c r="K3044">
        <v>4.1419680287536398</v>
      </c>
      <c r="L3044">
        <v>3.29479214013883</v>
      </c>
      <c r="M3044">
        <v>3.23818724324593</v>
      </c>
      <c r="N3044">
        <v>3.5144020463037902</v>
      </c>
      <c r="O3044">
        <v>3.6677309644704801</v>
      </c>
      <c r="P3044">
        <v>3.3893867502571098</v>
      </c>
      <c r="Q3044">
        <v>2.8218677180984102</v>
      </c>
    </row>
    <row r="3045" spans="1:17">
      <c r="A3045" t="s">
        <v>6183</v>
      </c>
      <c r="B3045" s="16" t="e">
        <v>#N/A</v>
      </c>
      <c r="C3045">
        <v>6.1080510548675004</v>
      </c>
      <c r="D3045">
        <v>6.55341663957745</v>
      </c>
      <c r="E3045">
        <v>6.5153438410764704</v>
      </c>
      <c r="F3045">
        <v>6.6034475243873398</v>
      </c>
      <c r="G3045">
        <v>6.5922120161147504</v>
      </c>
      <c r="H3045">
        <v>6.5534884052218203</v>
      </c>
      <c r="I3045">
        <v>6.8866346683841799</v>
      </c>
      <c r="J3045">
        <v>6.09679702477088</v>
      </c>
      <c r="K3045">
        <v>6.1108697077640501</v>
      </c>
      <c r="L3045">
        <v>6.4958669251150596</v>
      </c>
      <c r="M3045">
        <v>7.0610563594260096</v>
      </c>
      <c r="N3045">
        <v>6.9755609170048603</v>
      </c>
      <c r="O3045">
        <v>6.9662312937754596</v>
      </c>
      <c r="P3045">
        <v>6.2392952426732498</v>
      </c>
      <c r="Q3045">
        <v>6.9204191934356096</v>
      </c>
    </row>
    <row r="3046" spans="1:17">
      <c r="A3046" t="s">
        <v>6184</v>
      </c>
      <c r="B3046" s="16" t="e">
        <v>#N/A</v>
      </c>
      <c r="C3046">
        <v>6.1906908419129296</v>
      </c>
      <c r="D3046">
        <v>6.68860081159775</v>
      </c>
      <c r="E3046">
        <v>6.2964799255411696</v>
      </c>
      <c r="F3046">
        <v>6.72798919168656</v>
      </c>
      <c r="G3046">
        <v>6.6322647967595501</v>
      </c>
      <c r="H3046">
        <v>6.9264014568771799</v>
      </c>
      <c r="I3046">
        <v>6.4852281731725103</v>
      </c>
      <c r="J3046">
        <v>6.5826939551227603</v>
      </c>
      <c r="K3046">
        <v>6.7088377735554596</v>
      </c>
      <c r="L3046">
        <v>6.4456704962526796</v>
      </c>
      <c r="M3046">
        <v>7.1781936897969896</v>
      </c>
      <c r="N3046">
        <v>7.2682559144452803</v>
      </c>
      <c r="O3046">
        <v>7.2359448050440296</v>
      </c>
      <c r="P3046">
        <v>6.7232899141601701</v>
      </c>
      <c r="Q3046">
        <v>6.9204191934356096</v>
      </c>
    </row>
    <row r="3047" spans="1:17">
      <c r="A3047" t="s">
        <v>6185</v>
      </c>
      <c r="B3047" s="16" t="e">
        <v>#N/A</v>
      </c>
      <c r="C3047">
        <v>4.5401401503132401</v>
      </c>
      <c r="D3047">
        <v>4.5537481491643197</v>
      </c>
      <c r="E3047">
        <v>5.3510197543661198</v>
      </c>
      <c r="F3047">
        <v>4.9752349446537503</v>
      </c>
      <c r="G3047">
        <v>5.1001215892442602</v>
      </c>
      <c r="H3047">
        <v>4.2312229394497098</v>
      </c>
      <c r="I3047">
        <v>4.30650913402902</v>
      </c>
      <c r="J3047">
        <v>4.1999986398891203</v>
      </c>
      <c r="K3047">
        <v>5.2559835824799102</v>
      </c>
      <c r="L3047">
        <v>5.31160411377655</v>
      </c>
      <c r="M3047">
        <v>5.2134656239442299</v>
      </c>
      <c r="N3047">
        <v>5.0990232116612804</v>
      </c>
      <c r="O3047">
        <v>4.9681956947275898</v>
      </c>
      <c r="P3047">
        <v>4.8003293124776603</v>
      </c>
      <c r="Q3047">
        <v>7.1565710053807701</v>
      </c>
    </row>
    <row r="3048" spans="1:17">
      <c r="A3048" t="s">
        <v>6186</v>
      </c>
      <c r="B3048" s="16" t="e">
        <v>#N/A</v>
      </c>
      <c r="C3048">
        <v>3.3064422771203601</v>
      </c>
      <c r="D3048">
        <v>3.4870161193063098</v>
      </c>
      <c r="E3048">
        <v>3.6381873987360902</v>
      </c>
      <c r="F3048">
        <v>3.2825265482838799</v>
      </c>
      <c r="G3048">
        <v>3.5425260543824399</v>
      </c>
      <c r="H3048">
        <v>2.8218677180984102</v>
      </c>
      <c r="I3048">
        <v>2.8218677180984102</v>
      </c>
      <c r="J3048">
        <v>3.93564812262216</v>
      </c>
      <c r="K3048">
        <v>3.27554212654834</v>
      </c>
      <c r="L3048">
        <v>2.8218677180984102</v>
      </c>
      <c r="M3048">
        <v>3.23818724324593</v>
      </c>
      <c r="N3048">
        <v>3.5144020463037902</v>
      </c>
      <c r="O3048">
        <v>3.6677309644704801</v>
      </c>
      <c r="P3048">
        <v>3.3893867502571098</v>
      </c>
      <c r="Q3048">
        <v>2.8218677180984102</v>
      </c>
    </row>
    <row r="3049" spans="1:17">
      <c r="A3049" t="s">
        <v>6187</v>
      </c>
      <c r="B3049" s="16" t="e">
        <v>#N/A</v>
      </c>
      <c r="C3049">
        <v>4.0706176854441196</v>
      </c>
      <c r="D3049">
        <v>3.6330127529723502</v>
      </c>
      <c r="E3049">
        <v>2.8218677180984102</v>
      </c>
      <c r="F3049">
        <v>3.6131889974304401</v>
      </c>
      <c r="G3049">
        <v>3.33407035458014</v>
      </c>
      <c r="H3049">
        <v>2.8218677180984102</v>
      </c>
      <c r="I3049">
        <v>3.6595800418069002</v>
      </c>
      <c r="J3049">
        <v>2.8218677180984102</v>
      </c>
      <c r="K3049">
        <v>3.27554212654834</v>
      </c>
      <c r="L3049">
        <v>3.4877558895723499</v>
      </c>
      <c r="M3049">
        <v>2.8218677180984102</v>
      </c>
      <c r="N3049">
        <v>2.8218677180984102</v>
      </c>
      <c r="O3049">
        <v>2.8218677180984102</v>
      </c>
      <c r="P3049">
        <v>3.9363215208704698</v>
      </c>
      <c r="Q3049">
        <v>2.8218677180984102</v>
      </c>
    </row>
    <row r="3050" spans="1:17">
      <c r="A3050" t="s">
        <v>6188</v>
      </c>
      <c r="B3050" s="16" t="e">
        <v>#N/A</v>
      </c>
      <c r="C3050">
        <v>5.2073109135109101</v>
      </c>
      <c r="D3050">
        <v>4.6996493033489397</v>
      </c>
      <c r="E3050">
        <v>3.9618875914207199</v>
      </c>
      <c r="F3050">
        <v>3.8353454241230298</v>
      </c>
      <c r="G3050">
        <v>4.1380367534927496</v>
      </c>
      <c r="H3050">
        <v>3.65660975244205</v>
      </c>
      <c r="I3050">
        <v>4.4354937019020104</v>
      </c>
      <c r="J3050">
        <v>3.93564812262216</v>
      </c>
      <c r="K3050">
        <v>4.1419680287536398</v>
      </c>
      <c r="L3050">
        <v>4.1211419556762898</v>
      </c>
      <c r="M3050">
        <v>3.9727288000471899</v>
      </c>
      <c r="N3050">
        <v>3.31389066967124</v>
      </c>
      <c r="O3050">
        <v>3.42420286852819</v>
      </c>
      <c r="P3050">
        <v>3.6194497939779602</v>
      </c>
      <c r="Q3050">
        <v>2.8218677180984102</v>
      </c>
    </row>
    <row r="3051" spans="1:17">
      <c r="A3051" t="s">
        <v>6189</v>
      </c>
      <c r="B3051" s="16" t="e">
        <v>#N/A</v>
      </c>
      <c r="C3051">
        <v>4.8751772763815904</v>
      </c>
      <c r="D3051">
        <v>4.7446882369672698</v>
      </c>
      <c r="E3051">
        <v>5.0160351149716202</v>
      </c>
      <c r="F3051">
        <v>5.1086920998035801</v>
      </c>
      <c r="G3051">
        <v>4.6840610634984499</v>
      </c>
      <c r="H3051">
        <v>3.9869852489372102</v>
      </c>
      <c r="I3051">
        <v>4.9700790693176398</v>
      </c>
      <c r="J3051">
        <v>3.5611359966351301</v>
      </c>
      <c r="K3051">
        <v>5.7384832894897801</v>
      </c>
      <c r="L3051">
        <v>6.4958669251150596</v>
      </c>
      <c r="M3051">
        <v>6.2314702917085096</v>
      </c>
      <c r="N3051">
        <v>6.3509010238258501</v>
      </c>
      <c r="O3051">
        <v>5.4473703770443702</v>
      </c>
      <c r="P3051">
        <v>4.2713440848041202</v>
      </c>
      <c r="Q3051">
        <v>7.3593062614465703</v>
      </c>
    </row>
    <row r="3052" spans="1:17">
      <c r="A3052" t="s">
        <v>6190</v>
      </c>
      <c r="B3052" s="16" t="e">
        <v>#N/A</v>
      </c>
      <c r="C3052">
        <v>2.8218677180984102</v>
      </c>
      <c r="D3052">
        <v>2.8218677180984102</v>
      </c>
      <c r="E3052">
        <v>3.9618875914207199</v>
      </c>
      <c r="F3052">
        <v>3.2825265482838799</v>
      </c>
      <c r="G3052">
        <v>4.1380367534927496</v>
      </c>
      <c r="H3052">
        <v>3.7814594184883799</v>
      </c>
      <c r="I3052">
        <v>3.3100125595866299</v>
      </c>
      <c r="J3052">
        <v>4.0764652066995799</v>
      </c>
      <c r="K3052">
        <v>3.6013796825057902</v>
      </c>
      <c r="L3052">
        <v>3.6339073669181099</v>
      </c>
      <c r="M3052">
        <v>3.9727288000471899</v>
      </c>
      <c r="N3052">
        <v>3.5144020463037902</v>
      </c>
      <c r="O3052">
        <v>4.0021176285150997</v>
      </c>
      <c r="P3052">
        <v>3.7927642367557501</v>
      </c>
      <c r="Q3052">
        <v>5.81282804418474</v>
      </c>
    </row>
    <row r="3053" spans="1:17">
      <c r="A3053" t="s">
        <v>6191</v>
      </c>
      <c r="B3053" s="16" t="e">
        <v>#N/A</v>
      </c>
      <c r="C3053">
        <v>4.4838185959666896</v>
      </c>
      <c r="D3053">
        <v>4.5009317243298002</v>
      </c>
      <c r="E3053">
        <v>4.9023702390828996</v>
      </c>
      <c r="F3053">
        <v>4.9396319138350204</v>
      </c>
      <c r="G3053">
        <v>4.88571169002517</v>
      </c>
      <c r="H3053">
        <v>7.8889813881529296</v>
      </c>
      <c r="I3053">
        <v>7.3303411333840103</v>
      </c>
      <c r="J3053">
        <v>6.8680985443436402</v>
      </c>
      <c r="K3053">
        <v>7.50504653791441</v>
      </c>
      <c r="L3053">
        <v>6.7442182392012002</v>
      </c>
      <c r="M3053">
        <v>5.95309087267698</v>
      </c>
      <c r="N3053">
        <v>6.8664655926759002</v>
      </c>
      <c r="O3053">
        <v>6.3181900026850499</v>
      </c>
      <c r="P3053">
        <v>7.6445215638579098</v>
      </c>
      <c r="Q3053">
        <v>5.09416193408443</v>
      </c>
    </row>
    <row r="3054" spans="1:17">
      <c r="A3054" t="s">
        <v>6192</v>
      </c>
      <c r="B3054" s="16" t="e">
        <v>#N/A</v>
      </c>
      <c r="C3054">
        <v>5.9071690580714504</v>
      </c>
      <c r="D3054">
        <v>5.8873020194211696</v>
      </c>
      <c r="E3054">
        <v>6.4589126547399403</v>
      </c>
      <c r="F3054">
        <v>6.0860667200617797</v>
      </c>
      <c r="G3054">
        <v>6.09486992412522</v>
      </c>
      <c r="H3054">
        <v>6.4359856847759502</v>
      </c>
      <c r="I3054">
        <v>5.5153350959386502</v>
      </c>
      <c r="J3054">
        <v>6.5438795617378203</v>
      </c>
      <c r="K3054">
        <v>5.7189566481727701</v>
      </c>
      <c r="L3054">
        <v>6.0839659041390597</v>
      </c>
      <c r="M3054">
        <v>6.3525014727607196</v>
      </c>
      <c r="N3054">
        <v>6.4645463931653504</v>
      </c>
      <c r="O3054">
        <v>6.3849634497755998</v>
      </c>
      <c r="P3054">
        <v>5.4975049655279902</v>
      </c>
      <c r="Q3054">
        <v>5.81282804418474</v>
      </c>
    </row>
    <row r="3055" spans="1:17">
      <c r="A3055" t="s">
        <v>6193</v>
      </c>
      <c r="B3055" s="16" t="e">
        <v>#N/A</v>
      </c>
      <c r="C3055">
        <v>4.5401401503132401</v>
      </c>
      <c r="D3055">
        <v>4.3876263279161201</v>
      </c>
      <c r="E3055">
        <v>4.7777046060070401</v>
      </c>
      <c r="F3055">
        <v>4.9030240476511198</v>
      </c>
      <c r="G3055">
        <v>4.88571169002517</v>
      </c>
      <c r="H3055">
        <v>4.3676565829540399</v>
      </c>
      <c r="I3055">
        <v>4.5515847967793803</v>
      </c>
      <c r="J3055">
        <v>4.4114342089532403</v>
      </c>
      <c r="K3055">
        <v>4.9472302900396103</v>
      </c>
      <c r="L3055">
        <v>4.8321653561327897</v>
      </c>
      <c r="M3055">
        <v>5.1647442944921202</v>
      </c>
      <c r="N3055">
        <v>5.02390968106456</v>
      </c>
      <c r="O3055">
        <v>4.8406433623781604</v>
      </c>
      <c r="P3055">
        <v>4.3630835021106398</v>
      </c>
      <c r="Q3055">
        <v>5.81282804418474</v>
      </c>
    </row>
    <row r="3056" spans="1:17">
      <c r="A3056" t="s">
        <v>6194</v>
      </c>
      <c r="B3056" s="16" t="e">
        <v>#N/A</v>
      </c>
      <c r="C3056">
        <v>8.3217990999242293</v>
      </c>
      <c r="D3056">
        <v>8.5361103322187599</v>
      </c>
      <c r="E3056">
        <v>8.1360753872999894</v>
      </c>
      <c r="F3056">
        <v>8.3578776620644302</v>
      </c>
      <c r="G3056">
        <v>8.2563984735309806</v>
      </c>
      <c r="H3056">
        <v>8.8386222574161906</v>
      </c>
      <c r="I3056">
        <v>8.6459309331462393</v>
      </c>
      <c r="J3056">
        <v>8.4163629109346694</v>
      </c>
      <c r="K3056">
        <v>8.4754117746982107</v>
      </c>
      <c r="L3056">
        <v>8.4344136228996796</v>
      </c>
      <c r="M3056">
        <v>8.4223022239568301</v>
      </c>
      <c r="N3056">
        <v>8.36433849331498</v>
      </c>
      <c r="O3056">
        <v>8.6699834464111198</v>
      </c>
      <c r="P3056">
        <v>8.7245125843651508</v>
      </c>
      <c r="Q3056">
        <v>7.1565710053807701</v>
      </c>
    </row>
    <row r="3057" spans="1:17">
      <c r="A3057" t="s">
        <v>6195</v>
      </c>
      <c r="B3057" s="16" t="e">
        <v>#N/A</v>
      </c>
      <c r="C3057">
        <v>5.62538561552046</v>
      </c>
      <c r="D3057">
        <v>5.4196943085789</v>
      </c>
      <c r="E3057">
        <v>4.9023702390828996</v>
      </c>
      <c r="F3057">
        <v>4.5644600677645304</v>
      </c>
      <c r="G3057">
        <v>6.3572259687739301</v>
      </c>
      <c r="H3057">
        <v>4.8818202206169596</v>
      </c>
      <c r="I3057">
        <v>4.8453589192974098</v>
      </c>
      <c r="J3057">
        <v>5.1499325625975896</v>
      </c>
      <c r="K3057">
        <v>4.8383826859307302</v>
      </c>
      <c r="L3057">
        <v>4.87288619379569</v>
      </c>
      <c r="M3057">
        <v>4.4113157068760698</v>
      </c>
      <c r="N3057">
        <v>4.1706164353931596</v>
      </c>
      <c r="O3057">
        <v>4.7358659530866696</v>
      </c>
      <c r="P3057">
        <v>5.6022656228975496</v>
      </c>
      <c r="Q3057">
        <v>2.8218677180984102</v>
      </c>
    </row>
    <row r="3058" spans="1:17">
      <c r="A3058" t="s">
        <v>6196</v>
      </c>
      <c r="B3058" s="16" t="e">
        <v>#N/A</v>
      </c>
      <c r="C3058">
        <v>4.3623517865106702</v>
      </c>
      <c r="D3058">
        <v>4.1931807688815699</v>
      </c>
      <c r="E3058">
        <v>4.4833795521924502</v>
      </c>
      <c r="F3058">
        <v>4.2284225029819602</v>
      </c>
      <c r="G3058">
        <v>4.37414671474383</v>
      </c>
      <c r="H3058">
        <v>4.43015569855271</v>
      </c>
      <c r="I3058">
        <v>4.3728229044696096</v>
      </c>
      <c r="J3058">
        <v>4.5477957058863296</v>
      </c>
      <c r="K3058">
        <v>3.91162951239331</v>
      </c>
      <c r="L3058">
        <v>4.0420260041176004</v>
      </c>
      <c r="M3058">
        <v>4.72701506955603</v>
      </c>
      <c r="N3058">
        <v>4.6183712388410303</v>
      </c>
      <c r="O3058">
        <v>4.6608164090738198</v>
      </c>
      <c r="P3058">
        <v>4.0606668341819496</v>
      </c>
      <c r="Q3058">
        <v>2.8218677180984102</v>
      </c>
    </row>
    <row r="3059" spans="1:17">
      <c r="A3059" t="s">
        <v>6197</v>
      </c>
      <c r="B3059" s="16" t="e">
        <v>#N/A</v>
      </c>
      <c r="C3059">
        <v>2.8218677180984102</v>
      </c>
      <c r="D3059">
        <v>2.8218677180984102</v>
      </c>
      <c r="E3059">
        <v>3.4028894668404299</v>
      </c>
      <c r="F3059">
        <v>2.8218677180984102</v>
      </c>
      <c r="G3059">
        <v>3.5425260543824399</v>
      </c>
      <c r="H3059">
        <v>3.50653555504317</v>
      </c>
      <c r="I3059">
        <v>3.6595800418069002</v>
      </c>
      <c r="J3059">
        <v>2.8218677180984102</v>
      </c>
      <c r="K3059">
        <v>3.8204461843508501</v>
      </c>
      <c r="L3059">
        <v>3.7555759297476698</v>
      </c>
      <c r="M3059">
        <v>3.4086250003018401</v>
      </c>
      <c r="N3059">
        <v>3.6661147186140499</v>
      </c>
      <c r="O3059">
        <v>3.24931794675887</v>
      </c>
      <c r="P3059">
        <v>3.3893867502571098</v>
      </c>
      <c r="Q3059">
        <v>2.8218677180984102</v>
      </c>
    </row>
    <row r="3060" spans="1:17">
      <c r="A3060" t="s">
        <v>6198</v>
      </c>
      <c r="B3060" s="16" t="e">
        <v>#N/A</v>
      </c>
      <c r="C3060">
        <v>3.8862082974622001</v>
      </c>
      <c r="D3060">
        <v>3.8603343823973102</v>
      </c>
      <c r="E3060">
        <v>3.6381873987360902</v>
      </c>
      <c r="F3060">
        <v>3.9277704709105601</v>
      </c>
      <c r="G3060">
        <v>2.8218677180984102</v>
      </c>
      <c r="H3060">
        <v>4.2312229394497098</v>
      </c>
      <c r="I3060">
        <v>3.5089935751222501</v>
      </c>
      <c r="J3060">
        <v>4.0085972383706396</v>
      </c>
      <c r="K3060">
        <v>4.2084442324483602</v>
      </c>
      <c r="L3060">
        <v>3.6339073669181099</v>
      </c>
      <c r="M3060">
        <v>4.0387673383778999</v>
      </c>
      <c r="N3060">
        <v>3.31389066967124</v>
      </c>
      <c r="O3060">
        <v>4.3540657995344203</v>
      </c>
      <c r="P3060">
        <v>4.4479700090536403</v>
      </c>
      <c r="Q3060">
        <v>2.8218677180984102</v>
      </c>
    </row>
    <row r="3061" spans="1:17">
      <c r="A3061" t="s">
        <v>6199</v>
      </c>
      <c r="B3061" s="16" t="e">
        <v>#N/A</v>
      </c>
      <c r="C3061">
        <v>5.6726238351308904</v>
      </c>
      <c r="D3061">
        <v>5.6840918186943501</v>
      </c>
      <c r="E3061">
        <v>6.1372997866052899</v>
      </c>
      <c r="F3061">
        <v>6.1767486539667296</v>
      </c>
      <c r="G3061">
        <v>5.1001215892442602</v>
      </c>
      <c r="H3061">
        <v>5.1476173494898996</v>
      </c>
      <c r="I3061">
        <v>7.0826050305748796</v>
      </c>
      <c r="J3061">
        <v>5.5218381907595999</v>
      </c>
      <c r="K3061">
        <v>6.5212232845498299</v>
      </c>
      <c r="L3061">
        <v>6.4834826596475601</v>
      </c>
      <c r="M3061">
        <v>5.4539067964059598</v>
      </c>
      <c r="N3061">
        <v>6.3945887170643596</v>
      </c>
      <c r="O3061">
        <v>6.3295390887967304</v>
      </c>
      <c r="P3061">
        <v>6.7533740341081696</v>
      </c>
      <c r="Q3061">
        <v>5.09416193408443</v>
      </c>
    </row>
    <row r="3062" spans="1:17">
      <c r="A3062" t="s">
        <v>6200</v>
      </c>
      <c r="B3062" s="16" t="e">
        <v>#N/A</v>
      </c>
      <c r="C3062">
        <v>4.2964146619915802</v>
      </c>
      <c r="D3062">
        <v>3.7545556144430101</v>
      </c>
      <c r="E3062">
        <v>3.9618875914207199</v>
      </c>
      <c r="F3062">
        <v>4.0118215330109104</v>
      </c>
      <c r="G3062">
        <v>4.1380367534927496</v>
      </c>
      <c r="H3062">
        <v>4.07504641393726</v>
      </c>
      <c r="I3062">
        <v>4.2360017113942803</v>
      </c>
      <c r="J3062">
        <v>4.6307624373210201</v>
      </c>
      <c r="K3062">
        <v>3.8204461843508501</v>
      </c>
      <c r="L3062">
        <v>4.4473184955329197</v>
      </c>
      <c r="M3062">
        <v>4.1590575299716699</v>
      </c>
      <c r="N3062">
        <v>4.4472252118161997</v>
      </c>
      <c r="O3062">
        <v>4.4501242258791596</v>
      </c>
      <c r="P3062">
        <v>4.0606668341819496</v>
      </c>
      <c r="Q3062">
        <v>2.8218677180984102</v>
      </c>
    </row>
    <row r="3063" spans="1:17">
      <c r="A3063" t="s">
        <v>6201</v>
      </c>
      <c r="B3063" s="16" t="e">
        <v>#N/A</v>
      </c>
      <c r="C3063">
        <v>4.5401401503132401</v>
      </c>
      <c r="D3063">
        <v>4.32650596693877</v>
      </c>
      <c r="E3063">
        <v>3.4028894668404299</v>
      </c>
      <c r="F3063">
        <v>3.7319397910766599</v>
      </c>
      <c r="G3063">
        <v>4.5695203052827997</v>
      </c>
      <c r="H3063">
        <v>4.5459386428609303</v>
      </c>
      <c r="I3063">
        <v>4.3728229044696096</v>
      </c>
      <c r="J3063">
        <v>4.4586654922886897</v>
      </c>
      <c r="K3063">
        <v>4.3865415857412602</v>
      </c>
      <c r="L3063">
        <v>3.7555759297476698</v>
      </c>
      <c r="M3063">
        <v>4.10067942601317</v>
      </c>
      <c r="N3063">
        <v>4.2465073090516299</v>
      </c>
      <c r="O3063">
        <v>3.8507909364900099</v>
      </c>
      <c r="P3063">
        <v>4.6013142303928598</v>
      </c>
      <c r="Q3063">
        <v>2.8218677180984102</v>
      </c>
    </row>
    <row r="3064" spans="1:17">
      <c r="A3064" t="s">
        <v>6202</v>
      </c>
      <c r="B3064" s="16" t="e">
        <v>#N/A</v>
      </c>
      <c r="C3064">
        <v>4.1513583524311999</v>
      </c>
      <c r="D3064">
        <v>3.9548310731697001</v>
      </c>
      <c r="E3064">
        <v>4.2015349465393896</v>
      </c>
      <c r="F3064">
        <v>3.7319397910766599</v>
      </c>
      <c r="G3064">
        <v>3.9446609719593901</v>
      </c>
      <c r="H3064">
        <v>3.30825032505737</v>
      </c>
      <c r="I3064">
        <v>3.9910282299290798</v>
      </c>
      <c r="J3064">
        <v>4.0085972383706396</v>
      </c>
      <c r="K3064">
        <v>4.1419680287536398</v>
      </c>
      <c r="L3064">
        <v>3.6339073669181099</v>
      </c>
      <c r="M3064">
        <v>4.0387673383778999</v>
      </c>
      <c r="N3064">
        <v>3.31389066967124</v>
      </c>
      <c r="O3064">
        <v>4.1329497517715001</v>
      </c>
      <c r="P3064">
        <v>3.6194497939779602</v>
      </c>
      <c r="Q3064">
        <v>2.8218677180984102</v>
      </c>
    </row>
    <row r="3065" spans="1:17">
      <c r="A3065" t="s">
        <v>6203</v>
      </c>
      <c r="B3065" s="16" t="e">
        <v>#N/A</v>
      </c>
      <c r="C3065">
        <v>5.0332205246179997</v>
      </c>
      <c r="D3065">
        <v>4.9103330586210001</v>
      </c>
      <c r="E3065">
        <v>4.0887687455453801</v>
      </c>
      <c r="F3065">
        <v>5.6503505682580704</v>
      </c>
      <c r="G3065">
        <v>4.5079198595814196</v>
      </c>
      <c r="H3065">
        <v>5.9735057093571502</v>
      </c>
      <c r="I3065">
        <v>4.30650913402902</v>
      </c>
      <c r="J3065">
        <v>5.20241513226006</v>
      </c>
      <c r="K3065">
        <v>5.1105762950505103</v>
      </c>
      <c r="L3065">
        <v>4.87288619379569</v>
      </c>
      <c r="M3065">
        <v>5.4934049956682998</v>
      </c>
      <c r="N3065">
        <v>4.5639913292833096</v>
      </c>
      <c r="O3065">
        <v>4.7717654559956602</v>
      </c>
      <c r="P3065">
        <v>5.0248478020067502</v>
      </c>
      <c r="Q3065">
        <v>5.09416193408443</v>
      </c>
    </row>
    <row r="3066" spans="1:17">
      <c r="A3066" t="s">
        <v>6204</v>
      </c>
      <c r="B3066" s="16" t="e">
        <v>#N/A</v>
      </c>
      <c r="C3066">
        <v>6.9827423167201097</v>
      </c>
      <c r="D3066">
        <v>7.0226086067609099</v>
      </c>
      <c r="E3066">
        <v>6.7682062103183904</v>
      </c>
      <c r="F3066">
        <v>6.36817302555548</v>
      </c>
      <c r="G3066">
        <v>5.7231188017169998</v>
      </c>
      <c r="H3066">
        <v>6.6964695242667904</v>
      </c>
      <c r="I3066">
        <v>6.9260863447237799</v>
      </c>
      <c r="J3066">
        <v>6.7107918037929304</v>
      </c>
      <c r="K3066">
        <v>6.7473835624775402</v>
      </c>
      <c r="L3066">
        <v>6.7233426545483299</v>
      </c>
      <c r="M3066">
        <v>6.3630095136639202</v>
      </c>
      <c r="N3066">
        <v>6.3058276490510803</v>
      </c>
      <c r="O3066">
        <v>6.6962367914737397</v>
      </c>
      <c r="P3066">
        <v>7.4927704004486699</v>
      </c>
      <c r="Q3066">
        <v>5.09416193408443</v>
      </c>
    </row>
    <row r="3067" spans="1:17">
      <c r="A3067" t="s">
        <v>6205</v>
      </c>
      <c r="B3067" s="16" t="e">
        <v>#N/A</v>
      </c>
      <c r="C3067">
        <v>10.550507497764899</v>
      </c>
      <c r="D3067">
        <v>10.520565392483901</v>
      </c>
      <c r="E3067">
        <v>10.487590305963501</v>
      </c>
      <c r="F3067">
        <v>10.7823515427652</v>
      </c>
      <c r="G3067">
        <v>10.6753305522105</v>
      </c>
      <c r="H3067">
        <v>11.1579522607584</v>
      </c>
      <c r="I3067">
        <v>10.7465791851355</v>
      </c>
      <c r="J3067">
        <v>10.8877037678905</v>
      </c>
      <c r="K3067">
        <v>10.487201035942199</v>
      </c>
      <c r="L3067">
        <v>10.4121569273526</v>
      </c>
      <c r="M3067">
        <v>10.7570267201699</v>
      </c>
      <c r="N3067">
        <v>11.111279580747899</v>
      </c>
      <c r="O3067">
        <v>10.9213235318117</v>
      </c>
      <c r="P3067">
        <v>10.9539278351474</v>
      </c>
      <c r="Q3067">
        <v>9.9057254354815303</v>
      </c>
    </row>
    <row r="3068" spans="1:17">
      <c r="A3068" t="s">
        <v>6206</v>
      </c>
      <c r="B3068" s="16" t="e">
        <v>#N/A</v>
      </c>
      <c r="C3068">
        <v>3.6535616636188299</v>
      </c>
      <c r="D3068">
        <v>3.6330127529723502</v>
      </c>
      <c r="E3068">
        <v>3.4028894668404299</v>
      </c>
      <c r="F3068">
        <v>3.8353454241230298</v>
      </c>
      <c r="G3068">
        <v>4.0460446887748596</v>
      </c>
      <c r="H3068">
        <v>3.65660975244205</v>
      </c>
      <c r="I3068">
        <v>3.8937805799913501</v>
      </c>
      <c r="J3068">
        <v>3.4276433730071201</v>
      </c>
      <c r="K3068">
        <v>3.7184612093777498</v>
      </c>
      <c r="L3068">
        <v>3.4877558895723499</v>
      </c>
      <c r="M3068">
        <v>4.3171680614900998</v>
      </c>
      <c r="N3068">
        <v>4.5639913292833096</v>
      </c>
      <c r="O3068">
        <v>3.9295289699043701</v>
      </c>
      <c r="P3068">
        <v>4.0606668341819496</v>
      </c>
      <c r="Q3068">
        <v>2.8218677180984102</v>
      </c>
    </row>
    <row r="3069" spans="1:17">
      <c r="A3069" t="s">
        <v>6207</v>
      </c>
      <c r="B3069" s="16" t="e">
        <v>#N/A</v>
      </c>
      <c r="C3069">
        <v>3.5040133865677898</v>
      </c>
      <c r="D3069">
        <v>2.8218677180984102</v>
      </c>
      <c r="E3069">
        <v>3.4028894668404299</v>
      </c>
      <c r="F3069">
        <v>3.4706286095040801</v>
      </c>
      <c r="G3069">
        <v>2.8218677180984102</v>
      </c>
      <c r="H3069">
        <v>2.8218677180984102</v>
      </c>
      <c r="I3069">
        <v>3.6595800418069002</v>
      </c>
      <c r="J3069">
        <v>2.8218677180984102</v>
      </c>
      <c r="K3069">
        <v>3.4608708703561399</v>
      </c>
      <c r="L3069">
        <v>3.29479214013883</v>
      </c>
      <c r="M3069">
        <v>2.8218677180984102</v>
      </c>
      <c r="N3069">
        <v>3.31389066967124</v>
      </c>
      <c r="O3069">
        <v>3.24931794675887</v>
      </c>
      <c r="P3069">
        <v>3.3893867502571098</v>
      </c>
      <c r="Q3069">
        <v>2.8218677180984102</v>
      </c>
    </row>
    <row r="3070" spans="1:17">
      <c r="A3070" t="s">
        <v>6208</v>
      </c>
      <c r="B3070" s="16" t="e">
        <v>#N/A</v>
      </c>
      <c r="C3070">
        <v>2.8218677180984102</v>
      </c>
      <c r="D3070">
        <v>3.2942621936663499</v>
      </c>
      <c r="E3070">
        <v>3.4028894668404299</v>
      </c>
      <c r="F3070">
        <v>2.8218677180984102</v>
      </c>
      <c r="G3070">
        <v>3.5425260543824399</v>
      </c>
      <c r="H3070">
        <v>3.30825032505737</v>
      </c>
      <c r="I3070">
        <v>3.5089935751222501</v>
      </c>
      <c r="J3070">
        <v>3.2517770676889399</v>
      </c>
      <c r="K3070">
        <v>3.4608708703561399</v>
      </c>
      <c r="L3070">
        <v>3.29479214013883</v>
      </c>
      <c r="M3070">
        <v>2.8218677180984102</v>
      </c>
      <c r="N3070">
        <v>3.31389066967124</v>
      </c>
      <c r="O3070">
        <v>2.8218677180984102</v>
      </c>
      <c r="P3070">
        <v>3.3893867502571098</v>
      </c>
      <c r="Q3070">
        <v>2.8218677180984102</v>
      </c>
    </row>
    <row r="3071" spans="1:17">
      <c r="A3071" t="s">
        <v>6209</v>
      </c>
      <c r="B3071" s="16" t="e">
        <v>#N/A</v>
      </c>
      <c r="C3071">
        <v>3.7779852140208301</v>
      </c>
      <c r="D3071">
        <v>3.2942621936663499</v>
      </c>
      <c r="E3071">
        <v>3.4028894668404299</v>
      </c>
      <c r="F3071">
        <v>2.8218677180984102</v>
      </c>
      <c r="G3071">
        <v>2.8218677180984102</v>
      </c>
      <c r="H3071">
        <v>3.30825032505737</v>
      </c>
      <c r="I3071">
        <v>2.8218677180984102</v>
      </c>
      <c r="J3071">
        <v>2.8218677180984102</v>
      </c>
      <c r="K3071">
        <v>3.6013796825057902</v>
      </c>
      <c r="L3071">
        <v>3.29479214013883</v>
      </c>
      <c r="M3071">
        <v>3.23818724324593</v>
      </c>
      <c r="N3071">
        <v>3.31389066967124</v>
      </c>
      <c r="O3071">
        <v>3.7643275486974099</v>
      </c>
      <c r="P3071">
        <v>2.8218677180984102</v>
      </c>
      <c r="Q3071">
        <v>2.8218677180984102</v>
      </c>
    </row>
    <row r="3072" spans="1:17">
      <c r="A3072" t="s">
        <v>6210</v>
      </c>
      <c r="B3072" s="16" t="e">
        <v>#N/A</v>
      </c>
      <c r="C3072">
        <v>3.5040133865677898</v>
      </c>
      <c r="D3072">
        <v>3.7545556144430101</v>
      </c>
      <c r="E3072">
        <v>3.6381873987360902</v>
      </c>
      <c r="F3072">
        <v>3.2825265482838799</v>
      </c>
      <c r="G3072">
        <v>3.5425260543824399</v>
      </c>
      <c r="H3072">
        <v>2.8218677180984102</v>
      </c>
      <c r="I3072">
        <v>3.3100125595866299</v>
      </c>
      <c r="J3072">
        <v>3.2517770676889399</v>
      </c>
      <c r="K3072">
        <v>3.7184612093777498</v>
      </c>
      <c r="L3072">
        <v>3.29479214013883</v>
      </c>
      <c r="M3072">
        <v>4.21436379980989</v>
      </c>
      <c r="N3072">
        <v>2.8218677180984102</v>
      </c>
      <c r="O3072">
        <v>3.8507909364900099</v>
      </c>
      <c r="P3072">
        <v>2.8218677180984102</v>
      </c>
      <c r="Q3072">
        <v>5.09416193408443</v>
      </c>
    </row>
    <row r="3073" spans="1:17">
      <c r="A3073" t="s">
        <v>6211</v>
      </c>
      <c r="B3073" s="16" t="e">
        <v>#N/A</v>
      </c>
      <c r="C3073">
        <v>3.8862082974622001</v>
      </c>
      <c r="D3073">
        <v>3.9548310731697001</v>
      </c>
      <c r="E3073">
        <v>3.9618875914207199</v>
      </c>
      <c r="F3073">
        <v>4.2917886290068799</v>
      </c>
      <c r="G3073">
        <v>4.5695203052827997</v>
      </c>
      <c r="H3073">
        <v>3.50653555504317</v>
      </c>
      <c r="I3073">
        <v>3.6595800418069002</v>
      </c>
      <c r="J3073">
        <v>3.5611359966351301</v>
      </c>
      <c r="K3073">
        <v>4.1419680287536398</v>
      </c>
      <c r="L3073">
        <v>3.9560512465587201</v>
      </c>
      <c r="M3073">
        <v>3.4086250003018401</v>
      </c>
      <c r="N3073">
        <v>4.1706164353931596</v>
      </c>
      <c r="O3073">
        <v>3.9295289699043701</v>
      </c>
      <c r="P3073">
        <v>3.3893867502571098</v>
      </c>
      <c r="Q3073">
        <v>5.09416193408443</v>
      </c>
    </row>
    <row r="3074" spans="1:17">
      <c r="A3074" t="s">
        <v>6212</v>
      </c>
      <c r="B3074" s="16" t="e">
        <v>#N/A</v>
      </c>
      <c r="C3074">
        <v>8.5310559719384003</v>
      </c>
      <c r="D3074">
        <v>8.4815629412033609</v>
      </c>
      <c r="E3074">
        <v>8.6809092688620506</v>
      </c>
      <c r="F3074">
        <v>8.3769429589795994</v>
      </c>
      <c r="G3074">
        <v>8.2648764762651901</v>
      </c>
      <c r="H3074">
        <v>6.5659659380906303</v>
      </c>
      <c r="I3074">
        <v>8.7261002239906205</v>
      </c>
      <c r="J3074">
        <v>8.1532472786395793</v>
      </c>
      <c r="K3074">
        <v>9.2132454353562991</v>
      </c>
      <c r="L3074">
        <v>8.1012626829843004</v>
      </c>
      <c r="M3074">
        <v>7.5919998117882797</v>
      </c>
      <c r="N3074">
        <v>7.5943389513722197</v>
      </c>
      <c r="O3074">
        <v>7.7871036820901196</v>
      </c>
      <c r="P3074">
        <v>7.9530256707027496</v>
      </c>
      <c r="Q3074">
        <v>9.3151344269335699</v>
      </c>
    </row>
    <row r="3075" spans="1:17">
      <c r="A3075" t="s">
        <v>6213</v>
      </c>
      <c r="B3075" s="16" t="e">
        <v>#N/A</v>
      </c>
      <c r="C3075">
        <v>4.4246742892055497</v>
      </c>
      <c r="D3075">
        <v>4.1931807688815699</v>
      </c>
      <c r="E3075">
        <v>3.9618875914207199</v>
      </c>
      <c r="F3075">
        <v>4.1611154638698196</v>
      </c>
      <c r="G3075">
        <v>4.3009286659846602</v>
      </c>
      <c r="H3075">
        <v>3.9869852489372102</v>
      </c>
      <c r="I3075">
        <v>4.0793606969786396</v>
      </c>
      <c r="J3075">
        <v>4.1400611729353196</v>
      </c>
      <c r="K3075">
        <v>3.4608708703561399</v>
      </c>
      <c r="L3075">
        <v>3.6339073669181099</v>
      </c>
      <c r="M3075">
        <v>4.5794486673888004</v>
      </c>
      <c r="N3075">
        <v>4.1706164353931596</v>
      </c>
      <c r="O3075">
        <v>4.4501242258791596</v>
      </c>
      <c r="P3075">
        <v>4.3630835021106398</v>
      </c>
      <c r="Q3075">
        <v>5.09416193408443</v>
      </c>
    </row>
    <row r="3076" spans="1:17">
      <c r="A3076" t="s">
        <v>6214</v>
      </c>
      <c r="B3076" s="16" t="e">
        <v>#N/A</v>
      </c>
      <c r="C3076">
        <v>4.9565989702087299</v>
      </c>
      <c r="D3076">
        <v>5.09137122556535</v>
      </c>
      <c r="E3076">
        <v>5.5107356403890702</v>
      </c>
      <c r="F3076">
        <v>5.4684342013596101</v>
      </c>
      <c r="G3076">
        <v>5.3186214901221902</v>
      </c>
      <c r="H3076">
        <v>5.0023896186610397</v>
      </c>
      <c r="I3076">
        <v>4.7549066861635803</v>
      </c>
      <c r="J3076">
        <v>5.1499325625975896</v>
      </c>
      <c r="K3076">
        <v>5.3619579291262198</v>
      </c>
      <c r="L3076">
        <v>5.7507270721102604</v>
      </c>
      <c r="M3076">
        <v>5.3713152984476196</v>
      </c>
      <c r="N3076">
        <v>5.5585000893321901</v>
      </c>
      <c r="O3076">
        <v>4.9982149956393096</v>
      </c>
      <c r="P3076">
        <v>5.6679384115998896</v>
      </c>
      <c r="Q3076">
        <v>5.81282804418474</v>
      </c>
    </row>
    <row r="3077" spans="1:17">
      <c r="A3077" t="s">
        <v>6215</v>
      </c>
      <c r="B3077" s="16" t="e">
        <v>#N/A</v>
      </c>
      <c r="C3077">
        <v>5.3319193517173096</v>
      </c>
      <c r="D3077">
        <v>5.09137122556535</v>
      </c>
      <c r="E3077">
        <v>4.6393553598667303</v>
      </c>
      <c r="F3077">
        <v>4.6121840845566204</v>
      </c>
      <c r="G3077">
        <v>4.73757715912134</v>
      </c>
      <c r="H3077">
        <v>4.3676565829540399</v>
      </c>
      <c r="I3077">
        <v>4.8453589192974098</v>
      </c>
      <c r="J3077">
        <v>4.1400611729353196</v>
      </c>
      <c r="K3077">
        <v>4.67705685303679</v>
      </c>
      <c r="L3077">
        <v>4.87288619379569</v>
      </c>
      <c r="M3077">
        <v>4.9201667747551001</v>
      </c>
      <c r="N3077">
        <v>5.5585000893321901</v>
      </c>
      <c r="O3077">
        <v>4.6608164090738198</v>
      </c>
      <c r="P3077">
        <v>4.9174589054378801</v>
      </c>
      <c r="Q3077">
        <v>7.3593062614465703</v>
      </c>
    </row>
    <row r="3078" spans="1:17">
      <c r="A3078" t="s">
        <v>6216</v>
      </c>
      <c r="B3078" s="16" t="e">
        <v>#N/A</v>
      </c>
      <c r="C3078">
        <v>2.8218677180984102</v>
      </c>
      <c r="D3078">
        <v>3.4870161193063098</v>
      </c>
      <c r="E3078">
        <v>2.8218677180984102</v>
      </c>
      <c r="F3078">
        <v>3.4706286095040801</v>
      </c>
      <c r="G3078">
        <v>3.5425260543824399</v>
      </c>
      <c r="H3078">
        <v>3.30825032505737</v>
      </c>
      <c r="I3078">
        <v>3.3100125595866299</v>
      </c>
      <c r="J3078">
        <v>2.8218677180984102</v>
      </c>
      <c r="K3078">
        <v>3.4608708703561399</v>
      </c>
      <c r="L3078">
        <v>3.29479214013883</v>
      </c>
      <c r="M3078">
        <v>3.23818724324593</v>
      </c>
      <c r="N3078">
        <v>2.8218677180984102</v>
      </c>
      <c r="O3078">
        <v>3.5569664057961599</v>
      </c>
      <c r="P3078">
        <v>3.3893867502571098</v>
      </c>
      <c r="Q3078">
        <v>2.8218677180984102</v>
      </c>
    </row>
    <row r="3079" spans="1:17">
      <c r="A3079" t="s">
        <v>6217</v>
      </c>
      <c r="B3079" s="16" t="e">
        <v>#N/A</v>
      </c>
      <c r="C3079">
        <v>3.6535616636188299</v>
      </c>
      <c r="D3079">
        <v>3.7545556144430101</v>
      </c>
      <c r="E3079">
        <v>3.8152982058547602</v>
      </c>
      <c r="F3079">
        <v>2.8218677180984102</v>
      </c>
      <c r="G3079">
        <v>2.8218677180984102</v>
      </c>
      <c r="H3079">
        <v>3.50653555504317</v>
      </c>
      <c r="I3079">
        <v>3.7848446501428201</v>
      </c>
      <c r="J3079">
        <v>3.2517770676889399</v>
      </c>
      <c r="K3079">
        <v>3.6013796825057902</v>
      </c>
      <c r="L3079">
        <v>3.29479214013883</v>
      </c>
      <c r="M3079">
        <v>3.4086250003018401</v>
      </c>
      <c r="N3079">
        <v>3.5144020463037902</v>
      </c>
      <c r="O3079">
        <v>3.7643275486974099</v>
      </c>
      <c r="P3079">
        <v>3.9363215208704698</v>
      </c>
      <c r="Q3079">
        <v>2.8218677180984102</v>
      </c>
    </row>
    <row r="3080" spans="1:17">
      <c r="A3080" t="s">
        <v>6218</v>
      </c>
      <c r="B3080" s="16" t="e">
        <v>#N/A</v>
      </c>
      <c r="C3080">
        <v>3.3064422771203601</v>
      </c>
      <c r="D3080">
        <v>2.8218677180984102</v>
      </c>
      <c r="E3080">
        <v>3.4028894668404299</v>
      </c>
      <c r="F3080">
        <v>2.8218677180984102</v>
      </c>
      <c r="G3080">
        <v>3.33407035458014</v>
      </c>
      <c r="H3080">
        <v>2.8218677180984102</v>
      </c>
      <c r="I3080">
        <v>2.8218677180984102</v>
      </c>
      <c r="J3080">
        <v>3.4276433730071201</v>
      </c>
      <c r="K3080">
        <v>2.8218677180984102</v>
      </c>
      <c r="L3080">
        <v>3.29479214013883</v>
      </c>
      <c r="M3080">
        <v>2.8218677180984102</v>
      </c>
      <c r="N3080">
        <v>3.5144020463037902</v>
      </c>
      <c r="O3080">
        <v>3.6677309644704801</v>
      </c>
      <c r="P3080">
        <v>2.8218677180984102</v>
      </c>
      <c r="Q3080">
        <v>2.8218677180984102</v>
      </c>
    </row>
    <row r="3081" spans="1:17">
      <c r="A3081" t="s">
        <v>6219</v>
      </c>
      <c r="B3081" s="16" t="e">
        <v>#N/A</v>
      </c>
      <c r="C3081">
        <v>3.6535616636188299</v>
      </c>
      <c r="D3081">
        <v>3.4870161193063098</v>
      </c>
      <c r="E3081">
        <v>3.4028894668404299</v>
      </c>
      <c r="F3081">
        <v>3.4706286095040801</v>
      </c>
      <c r="G3081">
        <v>3.5425260543824399</v>
      </c>
      <c r="H3081">
        <v>3.30825032505737</v>
      </c>
      <c r="I3081">
        <v>3.7848446501428201</v>
      </c>
      <c r="J3081">
        <v>3.7696016503418699</v>
      </c>
      <c r="K3081">
        <v>4.2084442324483602</v>
      </c>
      <c r="L3081">
        <v>3.9560512465587201</v>
      </c>
      <c r="M3081">
        <v>3.82485868955618</v>
      </c>
      <c r="N3081">
        <v>3.6661147186140499</v>
      </c>
      <c r="O3081">
        <v>3.5569664057961599</v>
      </c>
      <c r="P3081">
        <v>4.0606668341819496</v>
      </c>
      <c r="Q3081">
        <v>2.8218677180984102</v>
      </c>
    </row>
    <row r="3082" spans="1:17">
      <c r="A3082" t="s">
        <v>6220</v>
      </c>
      <c r="B3082" s="16" t="e">
        <v>#N/A</v>
      </c>
      <c r="C3082">
        <v>3.3064422771203601</v>
      </c>
      <c r="D3082">
        <v>3.6330127529723502</v>
      </c>
      <c r="E3082">
        <v>3.8152982058547602</v>
      </c>
      <c r="F3082">
        <v>3.2825265482838799</v>
      </c>
      <c r="G3082">
        <v>3.5425260543824399</v>
      </c>
      <c r="H3082">
        <v>3.30825032505737</v>
      </c>
      <c r="I3082">
        <v>3.7848446501428201</v>
      </c>
      <c r="J3082">
        <v>3.6724961835054399</v>
      </c>
      <c r="K3082">
        <v>3.8204461843508501</v>
      </c>
      <c r="L3082">
        <v>3.29479214013883</v>
      </c>
      <c r="M3082">
        <v>3.6461416973015899</v>
      </c>
      <c r="N3082">
        <v>3.79229116939824</v>
      </c>
      <c r="O3082">
        <v>4.0021176285150997</v>
      </c>
      <c r="P3082">
        <v>3.3893867502571098</v>
      </c>
      <c r="Q3082">
        <v>2.8218677180984102</v>
      </c>
    </row>
    <row r="3083" spans="1:17">
      <c r="A3083" t="s">
        <v>6221</v>
      </c>
      <c r="B3083" s="16" t="e">
        <v>#N/A</v>
      </c>
      <c r="C3083">
        <v>5.0699158884914599</v>
      </c>
      <c r="D3083">
        <v>5.4196943085789</v>
      </c>
      <c r="E3083">
        <v>5.3927334818754904</v>
      </c>
      <c r="F3083">
        <v>5.7128413575868704</v>
      </c>
      <c r="G3083">
        <v>4.5079198595814196</v>
      </c>
      <c r="H3083">
        <v>5.4261642208015903</v>
      </c>
      <c r="I3083">
        <v>5.5671653310128599</v>
      </c>
      <c r="J3083">
        <v>5.76383742325923</v>
      </c>
      <c r="K3083">
        <v>5.3362313090937699</v>
      </c>
      <c r="L3083">
        <v>5.8515068593680599</v>
      </c>
      <c r="M3083">
        <v>5.4737980869184701</v>
      </c>
      <c r="N3083">
        <v>5.2701073739484503</v>
      </c>
      <c r="O3083">
        <v>5.16522943914973</v>
      </c>
      <c r="P3083">
        <v>5.2603607125134104</v>
      </c>
      <c r="Q3083">
        <v>2.8218677180984102</v>
      </c>
    </row>
    <row r="3084" spans="1:17">
      <c r="A3084" t="s">
        <v>6222</v>
      </c>
      <c r="B3084" s="16" t="e">
        <v>#N/A</v>
      </c>
      <c r="C3084">
        <v>2.8218677180984102</v>
      </c>
      <c r="D3084">
        <v>3.2942621936663499</v>
      </c>
      <c r="E3084">
        <v>3.8152982058547602</v>
      </c>
      <c r="F3084">
        <v>3.4706286095040801</v>
      </c>
      <c r="G3084">
        <v>2.8218677180984102</v>
      </c>
      <c r="H3084">
        <v>2.8218677180984102</v>
      </c>
      <c r="I3084">
        <v>3.6595800418069002</v>
      </c>
      <c r="J3084">
        <v>3.7696016503418699</v>
      </c>
      <c r="K3084">
        <v>3.27554212654834</v>
      </c>
      <c r="L3084">
        <v>3.6339073669181099</v>
      </c>
      <c r="M3084">
        <v>3.23818724324593</v>
      </c>
      <c r="N3084">
        <v>3.79229116939824</v>
      </c>
      <c r="O3084">
        <v>3.5569664057961599</v>
      </c>
      <c r="P3084">
        <v>2.8218677180984102</v>
      </c>
      <c r="Q3084">
        <v>2.8218677180984102</v>
      </c>
    </row>
    <row r="3085" spans="1:17">
      <c r="A3085" t="s">
        <v>6223</v>
      </c>
      <c r="B3085" s="16" t="e">
        <v>#N/A</v>
      </c>
      <c r="C3085">
        <v>3.5040133865677898</v>
      </c>
      <c r="D3085">
        <v>3.4870161193063098</v>
      </c>
      <c r="E3085">
        <v>3.9618875914207199</v>
      </c>
      <c r="F3085">
        <v>3.7319397910766599</v>
      </c>
      <c r="G3085">
        <v>3.9446609719593901</v>
      </c>
      <c r="H3085">
        <v>3.7814594184883799</v>
      </c>
      <c r="I3085">
        <v>3.5089935751222501</v>
      </c>
      <c r="J3085">
        <v>3.5611359966351301</v>
      </c>
      <c r="K3085">
        <v>3.8204461843508501</v>
      </c>
      <c r="L3085">
        <v>3.6339073669181099</v>
      </c>
      <c r="M3085">
        <v>3.90178223458659</v>
      </c>
      <c r="N3085">
        <v>3.79229116939824</v>
      </c>
      <c r="O3085">
        <v>3.42420286852819</v>
      </c>
      <c r="P3085">
        <v>3.3893867502571098</v>
      </c>
      <c r="Q3085">
        <v>2.8218677180984102</v>
      </c>
    </row>
    <row r="3086" spans="1:17">
      <c r="A3086" t="s">
        <v>6224</v>
      </c>
      <c r="B3086" s="16" t="e">
        <v>#N/A</v>
      </c>
      <c r="C3086">
        <v>2.8218677180984102</v>
      </c>
      <c r="D3086">
        <v>3.7545556144430101</v>
      </c>
      <c r="E3086">
        <v>4.2015349465393896</v>
      </c>
      <c r="F3086">
        <v>3.2825265482838799</v>
      </c>
      <c r="G3086">
        <v>3.70007344211845</v>
      </c>
      <c r="H3086">
        <v>3.50653555504317</v>
      </c>
      <c r="I3086">
        <v>3.8937805799913501</v>
      </c>
      <c r="J3086">
        <v>3.6724961835054399</v>
      </c>
      <c r="K3086">
        <v>3.4608708703561399</v>
      </c>
      <c r="L3086">
        <v>4.1211419556762898</v>
      </c>
      <c r="M3086">
        <v>3.4086250003018401</v>
      </c>
      <c r="N3086">
        <v>3.5144020463037902</v>
      </c>
      <c r="O3086">
        <v>3.24931794675887</v>
      </c>
      <c r="P3086">
        <v>3.6194497939779602</v>
      </c>
      <c r="Q3086">
        <v>2.8218677180984102</v>
      </c>
    </row>
    <row r="3087" spans="1:17">
      <c r="A3087" t="s">
        <v>6225</v>
      </c>
      <c r="B3087" s="16" t="e">
        <v>#N/A</v>
      </c>
      <c r="C3087">
        <v>6.0560432175631203</v>
      </c>
      <c r="D3087">
        <v>6.0977003449207299</v>
      </c>
      <c r="E3087">
        <v>5.9578922475209</v>
      </c>
      <c r="F3087">
        <v>5.2006385452395101</v>
      </c>
      <c r="G3087">
        <v>6.5085673373313</v>
      </c>
      <c r="H3087">
        <v>4.7946750266686298</v>
      </c>
      <c r="I3087">
        <v>5.8637325437795704</v>
      </c>
      <c r="J3087">
        <v>5.7975935847914002</v>
      </c>
      <c r="K3087">
        <v>5.7384832894897801</v>
      </c>
      <c r="L3087">
        <v>5.6645052727704401</v>
      </c>
      <c r="M3087">
        <v>5.6233501043871401</v>
      </c>
      <c r="N3087">
        <v>5.3632034605234802</v>
      </c>
      <c r="O3087">
        <v>5.8175797504700597</v>
      </c>
      <c r="P3087">
        <v>5.93026793058488</v>
      </c>
      <c r="Q3087">
        <v>5.09416193408443</v>
      </c>
    </row>
    <row r="3088" spans="1:17">
      <c r="A3088" t="s">
        <v>6226</v>
      </c>
      <c r="B3088" s="16" t="e">
        <v>#N/A</v>
      </c>
      <c r="C3088">
        <v>6.7534127248899498</v>
      </c>
      <c r="D3088">
        <v>6.7413585445714101</v>
      </c>
      <c r="E3088">
        <v>6.6887898835754704</v>
      </c>
      <c r="F3088">
        <v>6.4060387979111102</v>
      </c>
      <c r="G3088">
        <v>6.2918722402955201</v>
      </c>
      <c r="H3088">
        <v>6.7189678865396303</v>
      </c>
      <c r="I3088">
        <v>6.9926166397210201</v>
      </c>
      <c r="J3088">
        <v>6.7020132302250701</v>
      </c>
      <c r="K3088">
        <v>6.7568598344663897</v>
      </c>
      <c r="L3088">
        <v>6.7749711994475996</v>
      </c>
      <c r="M3088">
        <v>6.6723371971217702</v>
      </c>
      <c r="N3088">
        <v>6.1613208557558696</v>
      </c>
      <c r="O3088">
        <v>6.0966462151313001</v>
      </c>
      <c r="P3088">
        <v>7.4476120505710899</v>
      </c>
      <c r="Q3088">
        <v>5.09416193408443</v>
      </c>
    </row>
    <row r="3089" spans="1:17">
      <c r="A3089" t="s">
        <v>6227</v>
      </c>
      <c r="B3089" s="16" t="e">
        <v>#N/A</v>
      </c>
      <c r="C3089">
        <v>7.5343816153612604</v>
      </c>
      <c r="D3089">
        <v>7.8717146042891102</v>
      </c>
      <c r="E3089">
        <v>7.8965115354674698</v>
      </c>
      <c r="F3089">
        <v>7.7453307463346599</v>
      </c>
      <c r="G3089">
        <v>7.5029329747582603</v>
      </c>
      <c r="H3089">
        <v>9.1665782567161305</v>
      </c>
      <c r="I3089">
        <v>8.5610400969233709</v>
      </c>
      <c r="J3089">
        <v>8.7254411774396594</v>
      </c>
      <c r="K3089">
        <v>8.3217045342703493</v>
      </c>
      <c r="L3089">
        <v>8.1948792029693909</v>
      </c>
      <c r="M3089">
        <v>8.0772971265180296</v>
      </c>
      <c r="N3089">
        <v>7.7191288054673999</v>
      </c>
      <c r="O3089">
        <v>8.01360964961661</v>
      </c>
      <c r="P3089">
        <v>9.1418425654007702</v>
      </c>
      <c r="Q3089">
        <v>5.09416193408443</v>
      </c>
    </row>
    <row r="3090" spans="1:17">
      <c r="A3090" t="s">
        <v>6228</v>
      </c>
      <c r="B3090" s="16" t="e">
        <v>#N/A</v>
      </c>
      <c r="C3090">
        <v>3.3064422771203601</v>
      </c>
      <c r="D3090">
        <v>2.8218677180984102</v>
      </c>
      <c r="E3090">
        <v>3.4028894668404299</v>
      </c>
      <c r="F3090">
        <v>3.2825265482838799</v>
      </c>
      <c r="G3090">
        <v>3.33407035458014</v>
      </c>
      <c r="H3090">
        <v>3.30825032505737</v>
      </c>
      <c r="I3090">
        <v>3.3100125595866299</v>
      </c>
      <c r="J3090">
        <v>2.8218677180984102</v>
      </c>
      <c r="K3090">
        <v>2.8218677180984102</v>
      </c>
      <c r="L3090">
        <v>3.29479214013883</v>
      </c>
      <c r="M3090">
        <v>3.4086250003018401</v>
      </c>
      <c r="N3090">
        <v>2.8218677180984102</v>
      </c>
      <c r="O3090">
        <v>3.8507909364900099</v>
      </c>
      <c r="P3090">
        <v>3.3893867502571098</v>
      </c>
      <c r="Q3090">
        <v>2.8218677180984102</v>
      </c>
    </row>
    <row r="3091" spans="1:17">
      <c r="A3091" t="s">
        <v>6229</v>
      </c>
      <c r="B3091" s="16" t="e">
        <v>#N/A</v>
      </c>
      <c r="C3091">
        <v>3.7779852140208301</v>
      </c>
      <c r="D3091">
        <v>4.0407231514856203</v>
      </c>
      <c r="E3091">
        <v>2.8218677180984102</v>
      </c>
      <c r="F3091">
        <v>3.4706286095040801</v>
      </c>
      <c r="G3091">
        <v>3.33407035458014</v>
      </c>
      <c r="H3091">
        <v>3.50653555504317</v>
      </c>
      <c r="I3091">
        <v>3.6595800418069002</v>
      </c>
      <c r="J3091">
        <v>3.93564812262216</v>
      </c>
      <c r="K3091">
        <v>3.7184612093777498</v>
      </c>
      <c r="L3091">
        <v>3.6339073669181099</v>
      </c>
      <c r="M3091">
        <v>3.6461416973015899</v>
      </c>
      <c r="N3091">
        <v>3.31389066967124</v>
      </c>
      <c r="O3091">
        <v>3.42420286852819</v>
      </c>
      <c r="P3091">
        <v>3.7927642367557501</v>
      </c>
      <c r="Q3091">
        <v>2.8218677180984102</v>
      </c>
    </row>
    <row r="3092" spans="1:17">
      <c r="A3092" t="s">
        <v>6230</v>
      </c>
      <c r="B3092" s="16" t="e">
        <v>#N/A</v>
      </c>
      <c r="C3092">
        <v>2.8218677180984102</v>
      </c>
      <c r="D3092">
        <v>3.7545556144430101</v>
      </c>
      <c r="E3092">
        <v>3.4028894668404299</v>
      </c>
      <c r="F3092">
        <v>3.4706286095040801</v>
      </c>
      <c r="G3092">
        <v>2.8218677180984102</v>
      </c>
      <c r="H3092">
        <v>2.8218677180984102</v>
      </c>
      <c r="I3092">
        <v>3.5089935751222501</v>
      </c>
      <c r="J3092">
        <v>3.5611359966351301</v>
      </c>
      <c r="K3092">
        <v>3.7184612093777498</v>
      </c>
      <c r="L3092">
        <v>3.29479214013883</v>
      </c>
      <c r="M3092">
        <v>2.8218677180984102</v>
      </c>
      <c r="N3092">
        <v>3.5144020463037902</v>
      </c>
      <c r="O3092">
        <v>2.8218677180984102</v>
      </c>
      <c r="P3092">
        <v>3.6194497939779602</v>
      </c>
      <c r="Q3092">
        <v>2.8218677180984102</v>
      </c>
    </row>
    <row r="3093" spans="1:17">
      <c r="A3093" t="s">
        <v>6231</v>
      </c>
      <c r="B3093" s="16" t="e">
        <v>#N/A</v>
      </c>
      <c r="C3093">
        <v>5.2073109135109101</v>
      </c>
      <c r="D3093">
        <v>5.3929301417275104</v>
      </c>
      <c r="E3093">
        <v>5.12062362366449</v>
      </c>
      <c r="F3093">
        <v>4.7023883921396203</v>
      </c>
      <c r="G3093">
        <v>4.6840610634984499</v>
      </c>
      <c r="H3093">
        <v>4.2312229394497098</v>
      </c>
      <c r="I3093">
        <v>5.1197440703333399</v>
      </c>
      <c r="J3093">
        <v>4.1400611729353196</v>
      </c>
      <c r="K3093">
        <v>5.7767343290393898</v>
      </c>
      <c r="L3093">
        <v>5.1595357015461403</v>
      </c>
      <c r="M3093">
        <v>4.9201667747551001</v>
      </c>
      <c r="N3093">
        <v>5.0990232116612804</v>
      </c>
      <c r="O3093">
        <v>4.69890729297832</v>
      </c>
      <c r="P3093">
        <v>4.4479700090536403</v>
      </c>
      <c r="Q3093">
        <v>5.81282804418474</v>
      </c>
    </row>
    <row r="3094" spans="1:17">
      <c r="A3094" t="s">
        <v>6232</v>
      </c>
      <c r="B3094" s="16" t="e">
        <v>#N/A</v>
      </c>
      <c r="C3094">
        <v>3.6535616636188299</v>
      </c>
      <c r="D3094">
        <v>3.2942621936663499</v>
      </c>
      <c r="E3094">
        <v>3.4028894668404299</v>
      </c>
      <c r="F3094">
        <v>3.6131889974304401</v>
      </c>
      <c r="G3094">
        <v>3.70007344211845</v>
      </c>
      <c r="H3094">
        <v>3.8900437060628099</v>
      </c>
      <c r="I3094">
        <v>3.9910282299290798</v>
      </c>
      <c r="J3094">
        <v>3.2517770676889399</v>
      </c>
      <c r="K3094">
        <v>3.8204461843508501</v>
      </c>
      <c r="L3094">
        <v>3.4877558895723499</v>
      </c>
      <c r="M3094">
        <v>3.4086250003018401</v>
      </c>
      <c r="N3094">
        <v>3.31389066967124</v>
      </c>
      <c r="O3094">
        <v>3.6677309644704801</v>
      </c>
      <c r="P3094">
        <v>3.3893867502571098</v>
      </c>
      <c r="Q3094">
        <v>2.8218677180984102</v>
      </c>
    </row>
    <row r="3095" spans="1:17">
      <c r="A3095" t="s">
        <v>6233</v>
      </c>
      <c r="B3095" s="16" t="e">
        <v>#N/A</v>
      </c>
      <c r="C3095">
        <v>2.8218677180984102</v>
      </c>
      <c r="D3095">
        <v>3.4870161193063098</v>
      </c>
      <c r="E3095">
        <v>2.8218677180984102</v>
      </c>
      <c r="F3095">
        <v>2.8218677180984102</v>
      </c>
      <c r="G3095">
        <v>3.8309652426265099</v>
      </c>
      <c r="H3095">
        <v>3.65660975244205</v>
      </c>
      <c r="I3095">
        <v>3.5089935751222501</v>
      </c>
      <c r="J3095">
        <v>2.8218677180984102</v>
      </c>
      <c r="K3095">
        <v>2.8218677180984102</v>
      </c>
      <c r="L3095">
        <v>3.29479214013883</v>
      </c>
      <c r="M3095">
        <v>3.23818724324593</v>
      </c>
      <c r="N3095">
        <v>4.3174573962368399</v>
      </c>
      <c r="O3095">
        <v>3.42420286852819</v>
      </c>
      <c r="P3095">
        <v>3.3893867502571098</v>
      </c>
      <c r="Q3095">
        <v>2.8218677180984102</v>
      </c>
    </row>
    <row r="3096" spans="1:17">
      <c r="A3096" t="s">
        <v>6234</v>
      </c>
      <c r="B3096" s="16" t="e">
        <v>#N/A</v>
      </c>
      <c r="C3096">
        <v>4.4838185959666896</v>
      </c>
      <c r="D3096">
        <v>4.1197647330598102</v>
      </c>
      <c r="E3096">
        <v>4.4833795521924502</v>
      </c>
      <c r="F3096">
        <v>3.8353454241230298</v>
      </c>
      <c r="G3096">
        <v>4.5079198595814196</v>
      </c>
      <c r="H3096">
        <v>3.65660975244205</v>
      </c>
      <c r="I3096">
        <v>3.7848446501428201</v>
      </c>
      <c r="J3096">
        <v>3.7696016503418699</v>
      </c>
      <c r="K3096">
        <v>4.0709644767565303</v>
      </c>
      <c r="L3096">
        <v>3.8614614459532302</v>
      </c>
      <c r="M3096">
        <v>3.6461416973015899</v>
      </c>
      <c r="N3096">
        <v>3.79229116939824</v>
      </c>
      <c r="O3096">
        <v>3.8507909364900099</v>
      </c>
      <c r="P3096">
        <v>3.6194497939779602</v>
      </c>
      <c r="Q3096">
        <v>6.2843132996066204</v>
      </c>
    </row>
    <row r="3097" spans="1:17">
      <c r="A3097" t="s">
        <v>6235</v>
      </c>
      <c r="B3097" s="16" t="e">
        <v>#N/A</v>
      </c>
      <c r="C3097">
        <v>11.4316865349666</v>
      </c>
      <c r="D3097">
        <v>11.461755116286801</v>
      </c>
      <c r="E3097">
        <v>11.8687058859656</v>
      </c>
      <c r="F3097">
        <v>11.8082065366014</v>
      </c>
      <c r="G3097">
        <v>11.665903662687599</v>
      </c>
      <c r="H3097">
        <v>11.7005705633888</v>
      </c>
      <c r="I3097">
        <v>11.3862511100559</v>
      </c>
      <c r="J3097">
        <v>11.7658260681433</v>
      </c>
      <c r="K3097">
        <v>11.431586261989599</v>
      </c>
      <c r="L3097">
        <v>11.5330165675577</v>
      </c>
      <c r="M3097">
        <v>11.621672131687401</v>
      </c>
      <c r="N3097">
        <v>11.836830542213001</v>
      </c>
      <c r="O3097">
        <v>11.7195689184808</v>
      </c>
      <c r="P3097">
        <v>11.0338927221235</v>
      </c>
      <c r="Q3097">
        <v>11.7794833977498</v>
      </c>
    </row>
    <row r="3098" spans="1:17">
      <c r="A3098" t="s">
        <v>6236</v>
      </c>
      <c r="B3098" s="16" t="e">
        <v>#N/A</v>
      </c>
      <c r="C3098">
        <v>4.1513583524311999</v>
      </c>
      <c r="D3098">
        <v>4.0407231514856203</v>
      </c>
      <c r="E3098">
        <v>2.8218677180984102</v>
      </c>
      <c r="F3098">
        <v>3.8353454241230298</v>
      </c>
      <c r="G3098">
        <v>4.37414671474383</v>
      </c>
      <c r="H3098">
        <v>3.65660975244205</v>
      </c>
      <c r="I3098">
        <v>3.5089935751222501</v>
      </c>
      <c r="J3098">
        <v>4.1400611729353196</v>
      </c>
      <c r="K3098">
        <v>4.1419680287536398</v>
      </c>
      <c r="L3098">
        <v>3.9560512465587201</v>
      </c>
      <c r="M3098">
        <v>4.5794486673888004</v>
      </c>
      <c r="N3098">
        <v>4.6704332416218497</v>
      </c>
      <c r="O3098">
        <v>4.1926070449996002</v>
      </c>
      <c r="P3098">
        <v>4.2713440848041202</v>
      </c>
      <c r="Q3098">
        <v>6.2843132996066204</v>
      </c>
    </row>
    <row r="3099" spans="1:17">
      <c r="A3099" t="s">
        <v>6237</v>
      </c>
      <c r="B3099" s="16" t="e">
        <v>#N/A</v>
      </c>
      <c r="C3099">
        <v>6.3282826399822101</v>
      </c>
      <c r="D3099">
        <v>6.68860081159775</v>
      </c>
      <c r="E3099">
        <v>7.1580599070866304</v>
      </c>
      <c r="F3099">
        <v>6.36817302555548</v>
      </c>
      <c r="G3099">
        <v>6.4043416746310999</v>
      </c>
      <c r="H3099">
        <v>6.3227184017824802</v>
      </c>
      <c r="I3099">
        <v>6.3315474419567597</v>
      </c>
      <c r="J3099">
        <v>6.2499257068907896</v>
      </c>
      <c r="K3099">
        <v>6.3180248202158298</v>
      </c>
      <c r="L3099">
        <v>6.4068267027450601</v>
      </c>
      <c r="M3099">
        <v>5.9944444476198804</v>
      </c>
      <c r="N3099">
        <v>5.9423367922347801</v>
      </c>
      <c r="O3099">
        <v>6.00015432402967</v>
      </c>
      <c r="P3099">
        <v>6.6127103465427499</v>
      </c>
      <c r="Q3099">
        <v>7.1565710053807701</v>
      </c>
    </row>
    <row r="3100" spans="1:17">
      <c r="A3100" t="s">
        <v>6238</v>
      </c>
      <c r="B3100" s="16" t="e">
        <v>#N/A</v>
      </c>
      <c r="C3100">
        <v>4.2263167103073602</v>
      </c>
      <c r="D3100">
        <v>4.1931807688815699</v>
      </c>
      <c r="E3100">
        <v>4.2015349465393896</v>
      </c>
      <c r="F3100">
        <v>4.0892058755412499</v>
      </c>
      <c r="G3100">
        <v>3.70007344211845</v>
      </c>
      <c r="H3100">
        <v>3.30825032505737</v>
      </c>
      <c r="I3100">
        <v>4.0793606969786396</v>
      </c>
      <c r="J3100">
        <v>3.8565114723405598</v>
      </c>
      <c r="K3100">
        <v>4.2710437260841099</v>
      </c>
      <c r="L3100">
        <v>4.1211419556762898</v>
      </c>
      <c r="M3100">
        <v>3.6461416973015899</v>
      </c>
      <c r="N3100">
        <v>3.9019995236038798</v>
      </c>
      <c r="O3100">
        <v>3.7643275486974099</v>
      </c>
      <c r="P3100">
        <v>3.7927642367557501</v>
      </c>
      <c r="Q3100">
        <v>2.8218677180984102</v>
      </c>
    </row>
    <row r="3101" spans="1:17">
      <c r="A3101" t="s">
        <v>6239</v>
      </c>
      <c r="B3101" s="16" t="e">
        <v>#N/A</v>
      </c>
      <c r="C3101">
        <v>5.2395597656514097</v>
      </c>
      <c r="D3101">
        <v>5.59370084060415</v>
      </c>
      <c r="E3101">
        <v>5.3927334818754904</v>
      </c>
      <c r="F3101">
        <v>5.8299906224742504</v>
      </c>
      <c r="G3101">
        <v>5.7963037841217497</v>
      </c>
      <c r="H3101">
        <v>5.9735057093571502</v>
      </c>
      <c r="I3101">
        <v>5.7119264710440998</v>
      </c>
      <c r="J3101">
        <v>5.9991545241956699</v>
      </c>
      <c r="K3101">
        <v>5.4119964088208299</v>
      </c>
      <c r="L3101">
        <v>5.6645052727704401</v>
      </c>
      <c r="M3101">
        <v>5.8057232550906601</v>
      </c>
      <c r="N3101">
        <v>5.5054798817117598</v>
      </c>
      <c r="O3101">
        <v>5.6811186853724998</v>
      </c>
      <c r="P3101">
        <v>5.9565984970148804</v>
      </c>
      <c r="Q3101">
        <v>2.8218677180984102</v>
      </c>
    </row>
    <row r="3102" spans="1:17">
      <c r="A3102" t="s">
        <v>6240</v>
      </c>
      <c r="B3102" s="16" t="e">
        <v>#N/A</v>
      </c>
      <c r="C3102">
        <v>7.4570323269832501</v>
      </c>
      <c r="D3102">
        <v>7.24311090015064</v>
      </c>
      <c r="E3102">
        <v>7.2270040238899798</v>
      </c>
      <c r="F3102">
        <v>6.3809072983689399</v>
      </c>
      <c r="G3102">
        <v>7.5029329747582603</v>
      </c>
      <c r="H3102">
        <v>7.3782177587165396</v>
      </c>
      <c r="I3102">
        <v>7.7696710398786903</v>
      </c>
      <c r="J3102">
        <v>7.6789338596999999</v>
      </c>
      <c r="K3102">
        <v>7.65406560375519</v>
      </c>
      <c r="L3102">
        <v>7.0591951028470596</v>
      </c>
      <c r="M3102">
        <v>6.9681809941995603</v>
      </c>
      <c r="N3102">
        <v>7.2525950755402402</v>
      </c>
      <c r="O3102">
        <v>7.1237196162699696</v>
      </c>
      <c r="P3102">
        <v>8.3363406391990509</v>
      </c>
      <c r="Q3102">
        <v>2.8218677180984102</v>
      </c>
    </row>
    <row r="3103" spans="1:17">
      <c r="A3103" t="s">
        <v>6241</v>
      </c>
      <c r="B3103" s="16" t="e">
        <v>#N/A</v>
      </c>
      <c r="C3103">
        <v>3.7779852140208301</v>
      </c>
      <c r="D3103">
        <v>3.9548310731697001</v>
      </c>
      <c r="E3103">
        <v>3.8152982058547602</v>
      </c>
      <c r="F3103">
        <v>3.8353454241230298</v>
      </c>
      <c r="G3103">
        <v>3.9446609719593901</v>
      </c>
      <c r="H3103">
        <v>3.65660975244205</v>
      </c>
      <c r="I3103">
        <v>3.6595800418069002</v>
      </c>
      <c r="J3103">
        <v>2.8218677180984102</v>
      </c>
      <c r="K3103">
        <v>4.0709644767565303</v>
      </c>
      <c r="L3103">
        <v>3.8614614459532302</v>
      </c>
      <c r="M3103">
        <v>3.90178223458659</v>
      </c>
      <c r="N3103">
        <v>4.0888472785647796</v>
      </c>
      <c r="O3103">
        <v>3.42420286852819</v>
      </c>
      <c r="P3103">
        <v>3.7927642367557501</v>
      </c>
      <c r="Q3103">
        <v>5.81282804418474</v>
      </c>
    </row>
    <row r="3104" spans="1:17">
      <c r="A3104" t="s">
        <v>6242</v>
      </c>
      <c r="B3104" s="16" t="e">
        <v>#N/A</v>
      </c>
      <c r="C3104">
        <v>6.0560432175631203</v>
      </c>
      <c r="D3104">
        <v>5.7893909640066097</v>
      </c>
      <c r="E3104">
        <v>5.3510197543661198</v>
      </c>
      <c r="F3104">
        <v>5.6288788852098</v>
      </c>
      <c r="G3104">
        <v>5.5640625942373703</v>
      </c>
      <c r="H3104">
        <v>4.7487521450918901</v>
      </c>
      <c r="I3104">
        <v>6.1757623283627199</v>
      </c>
      <c r="J3104">
        <v>5.6199791686857399</v>
      </c>
      <c r="K3104">
        <v>6.2789451631063997</v>
      </c>
      <c r="L3104">
        <v>5.8319238793611898</v>
      </c>
      <c r="M3104">
        <v>4.5794486673888004</v>
      </c>
      <c r="N3104">
        <v>4.9846796155147501</v>
      </c>
      <c r="O3104">
        <v>5.16522943914973</v>
      </c>
      <c r="P3104">
        <v>5.7609673977777103</v>
      </c>
      <c r="Q3104">
        <v>6.9204191934356096</v>
      </c>
    </row>
    <row r="3105" spans="1:17">
      <c r="A3105" t="s">
        <v>6243</v>
      </c>
      <c r="B3105" s="16" t="e">
        <v>#N/A</v>
      </c>
      <c r="C3105">
        <v>5.3018286845624196</v>
      </c>
      <c r="D3105">
        <v>5.4459441552918904</v>
      </c>
      <c r="E3105">
        <v>5.2175717649130604</v>
      </c>
      <c r="F3105">
        <v>5.6923218518529799</v>
      </c>
      <c r="G3105">
        <v>5.4770951667621199</v>
      </c>
      <c r="H3105">
        <v>5.58453293970123</v>
      </c>
      <c r="I3105">
        <v>5.7346509072572998</v>
      </c>
      <c r="J3105">
        <v>5.7116194873258799</v>
      </c>
      <c r="K3105">
        <v>5.0150269178089699</v>
      </c>
      <c r="L3105">
        <v>5.28253338465999</v>
      </c>
      <c r="M3105">
        <v>5.6409547048498796</v>
      </c>
      <c r="N3105">
        <v>5.7523273948856701</v>
      </c>
      <c r="O3105">
        <v>5.6989257412374803</v>
      </c>
      <c r="P3105">
        <v>5.3840883141759397</v>
      </c>
      <c r="Q3105">
        <v>5.09416193408443</v>
      </c>
    </row>
    <row r="3106" spans="1:17">
      <c r="A3106" t="s">
        <v>6244</v>
      </c>
      <c r="B3106" s="16" t="e">
        <v>#N/A</v>
      </c>
      <c r="C3106">
        <v>2.8218677180984102</v>
      </c>
      <c r="D3106">
        <v>3.7545556144430101</v>
      </c>
      <c r="E3106">
        <v>3.6381873987360902</v>
      </c>
      <c r="F3106">
        <v>2.8218677180984102</v>
      </c>
      <c r="G3106">
        <v>4.0460446887748596</v>
      </c>
      <c r="H3106">
        <v>3.30825032505737</v>
      </c>
      <c r="I3106">
        <v>2.8218677180984102</v>
      </c>
      <c r="J3106">
        <v>2.8218677180984102</v>
      </c>
      <c r="K3106">
        <v>3.4608708703561399</v>
      </c>
      <c r="L3106">
        <v>3.29479214013883</v>
      </c>
      <c r="M3106">
        <v>2.8218677180984102</v>
      </c>
      <c r="N3106">
        <v>3.5144020463037902</v>
      </c>
      <c r="O3106">
        <v>3.24931794675887</v>
      </c>
      <c r="P3106">
        <v>3.3893867502571098</v>
      </c>
      <c r="Q3106">
        <v>2.8218677180984102</v>
      </c>
    </row>
    <row r="3107" spans="1:17">
      <c r="A3107" t="s">
        <v>6245</v>
      </c>
      <c r="B3107" s="16" t="e">
        <v>#N/A</v>
      </c>
      <c r="C3107">
        <v>3.5040133865677898</v>
      </c>
      <c r="D3107">
        <v>2.8218677180984102</v>
      </c>
      <c r="E3107">
        <v>3.8152982058547602</v>
      </c>
      <c r="F3107">
        <v>3.4706286095040801</v>
      </c>
      <c r="G3107">
        <v>2.8218677180984102</v>
      </c>
      <c r="H3107">
        <v>2.8218677180984102</v>
      </c>
      <c r="I3107">
        <v>2.8218677180984102</v>
      </c>
      <c r="J3107">
        <v>2.8218677180984102</v>
      </c>
      <c r="K3107">
        <v>2.8218677180984102</v>
      </c>
      <c r="L3107">
        <v>3.29479214013883</v>
      </c>
      <c r="M3107">
        <v>2.8218677180984102</v>
      </c>
      <c r="N3107">
        <v>3.31389066967124</v>
      </c>
      <c r="O3107">
        <v>2.8218677180984102</v>
      </c>
      <c r="P3107">
        <v>3.3893867502571098</v>
      </c>
      <c r="Q3107">
        <v>2.8218677180984102</v>
      </c>
    </row>
    <row r="3108" spans="1:17">
      <c r="A3108" t="s">
        <v>6246</v>
      </c>
      <c r="B3108" s="16" t="e">
        <v>#N/A</v>
      </c>
      <c r="C3108">
        <v>6.3136371876294097</v>
      </c>
      <c r="D3108">
        <v>6.2807715480435</v>
      </c>
      <c r="E3108">
        <v>6.0883257756658304</v>
      </c>
      <c r="F3108">
        <v>6.51394311452185</v>
      </c>
      <c r="G3108">
        <v>6.1697170733324498</v>
      </c>
      <c r="H3108">
        <v>6.9167133088984798</v>
      </c>
      <c r="I3108">
        <v>6.7613064719492897</v>
      </c>
      <c r="J3108">
        <v>6.5922347918025697</v>
      </c>
      <c r="K3108">
        <v>6.5971409309639002</v>
      </c>
      <c r="L3108">
        <v>6.5562240086410197</v>
      </c>
      <c r="M3108">
        <v>6.5583555451284097</v>
      </c>
      <c r="N3108">
        <v>6.1947310572146197</v>
      </c>
      <c r="O3108">
        <v>6.4693817185352103</v>
      </c>
      <c r="P3108">
        <v>6.7828384161901099</v>
      </c>
      <c r="Q3108">
        <v>6.2843132996066204</v>
      </c>
    </row>
    <row r="3109" spans="1:17">
      <c r="A3109" t="s">
        <v>6247</v>
      </c>
      <c r="B3109" s="16" t="e">
        <v>#N/A</v>
      </c>
      <c r="C3109">
        <v>3.3064422771203601</v>
      </c>
      <c r="D3109">
        <v>3.7545556144430101</v>
      </c>
      <c r="E3109">
        <v>3.4028894668404299</v>
      </c>
      <c r="F3109">
        <v>3.9277704709105601</v>
      </c>
      <c r="G3109">
        <v>3.5425260543824399</v>
      </c>
      <c r="H3109">
        <v>3.65660975244205</v>
      </c>
      <c r="I3109">
        <v>3.6595800418069002</v>
      </c>
      <c r="J3109">
        <v>3.2517770676889399</v>
      </c>
      <c r="K3109">
        <v>3.7184612093777498</v>
      </c>
      <c r="L3109">
        <v>3.29479214013883</v>
      </c>
      <c r="M3109">
        <v>3.7404257728686199</v>
      </c>
      <c r="N3109">
        <v>3.5144020463037902</v>
      </c>
      <c r="O3109">
        <v>3.6677309644704801</v>
      </c>
      <c r="P3109">
        <v>3.6194497939779602</v>
      </c>
      <c r="Q3109">
        <v>2.8218677180984102</v>
      </c>
    </row>
    <row r="3110" spans="1:17">
      <c r="A3110" t="s">
        <v>6248</v>
      </c>
      <c r="B3110" s="16" t="e">
        <v>#N/A</v>
      </c>
      <c r="C3110">
        <v>5.1742671949623604</v>
      </c>
      <c r="D3110">
        <v>5.30932736890502</v>
      </c>
      <c r="E3110">
        <v>4.3035359899866696</v>
      </c>
      <c r="F3110">
        <v>5.0765736551712601</v>
      </c>
      <c r="G3110">
        <v>5.1769839720448498</v>
      </c>
      <c r="H3110">
        <v>4.3676565829540399</v>
      </c>
      <c r="I3110">
        <v>4.7549066861635803</v>
      </c>
      <c r="J3110">
        <v>4.3107162608919598</v>
      </c>
      <c r="K3110">
        <v>5.4363438608835697</v>
      </c>
      <c r="L3110">
        <v>4.9878555821396704</v>
      </c>
      <c r="M3110">
        <v>4.4983624523483101</v>
      </c>
      <c r="N3110">
        <v>5.5585000893321901</v>
      </c>
      <c r="O3110">
        <v>4.8406433623781604</v>
      </c>
      <c r="P3110">
        <v>3.3893867502571098</v>
      </c>
      <c r="Q3110">
        <v>6.2843132996066204</v>
      </c>
    </row>
    <row r="3111" spans="1:17">
      <c r="A3111" t="s">
        <v>6249</v>
      </c>
      <c r="B3111" s="16" t="e">
        <v>#N/A</v>
      </c>
      <c r="C3111">
        <v>3.3064422771203601</v>
      </c>
      <c r="D3111">
        <v>3.4870161193063098</v>
      </c>
      <c r="E3111">
        <v>3.6381873987360902</v>
      </c>
      <c r="F3111">
        <v>3.4706286095040801</v>
      </c>
      <c r="G3111">
        <v>3.70007344211845</v>
      </c>
      <c r="H3111">
        <v>4.07504641393726</v>
      </c>
      <c r="I3111">
        <v>3.9910282299290798</v>
      </c>
      <c r="J3111">
        <v>3.7696016503418699</v>
      </c>
      <c r="K3111">
        <v>3.6013796825057902</v>
      </c>
      <c r="L3111">
        <v>3.9560512465587201</v>
      </c>
      <c r="M3111">
        <v>3.6461416973015899</v>
      </c>
      <c r="N3111">
        <v>3.9019995236038798</v>
      </c>
      <c r="O3111">
        <v>4.0696565081197198</v>
      </c>
      <c r="P3111">
        <v>3.3893867502571098</v>
      </c>
      <c r="Q3111">
        <v>2.8218677180984102</v>
      </c>
    </row>
    <row r="3112" spans="1:17">
      <c r="A3112" t="s">
        <v>6250</v>
      </c>
      <c r="B3112" s="16" t="e">
        <v>#N/A</v>
      </c>
      <c r="C3112">
        <v>2.8218677180984102</v>
      </c>
      <c r="D3112">
        <v>3.6330127529723502</v>
      </c>
      <c r="E3112">
        <v>3.8152982058547602</v>
      </c>
      <c r="F3112">
        <v>3.4706286095040801</v>
      </c>
      <c r="G3112">
        <v>4.1380367534927496</v>
      </c>
      <c r="H3112">
        <v>3.30825032505737</v>
      </c>
      <c r="I3112">
        <v>3.7848446501428201</v>
      </c>
      <c r="J3112">
        <v>3.2517770676889399</v>
      </c>
      <c r="K3112">
        <v>3.27554212654834</v>
      </c>
      <c r="L3112">
        <v>3.6339073669181099</v>
      </c>
      <c r="M3112">
        <v>3.7404257728686199</v>
      </c>
      <c r="N3112">
        <v>3.31389066967124</v>
      </c>
      <c r="O3112">
        <v>3.24931794675887</v>
      </c>
      <c r="P3112">
        <v>3.6194497939779602</v>
      </c>
      <c r="Q3112">
        <v>2.8218677180984102</v>
      </c>
    </row>
    <row r="3113" spans="1:17">
      <c r="A3113" t="s">
        <v>6251</v>
      </c>
      <c r="B3113" s="16" t="e">
        <v>#N/A</v>
      </c>
      <c r="C3113">
        <v>4.3623517865106702</v>
      </c>
      <c r="D3113">
        <v>4.7446882369672698</v>
      </c>
      <c r="E3113">
        <v>4.7777046060070401</v>
      </c>
      <c r="F3113">
        <v>4.4629136307985604</v>
      </c>
      <c r="G3113">
        <v>4.9315086277172604</v>
      </c>
      <c r="H3113">
        <v>4.8389910929935898</v>
      </c>
      <c r="I3113">
        <v>5.0838905074171503</v>
      </c>
      <c r="J3113">
        <v>4.6702235480772103</v>
      </c>
      <c r="K3113">
        <v>4.4914502970878702</v>
      </c>
      <c r="L3113">
        <v>4.8321653561327897</v>
      </c>
      <c r="M3113">
        <v>4.4556477038402296</v>
      </c>
      <c r="N3113">
        <v>4.8146980941494002</v>
      </c>
      <c r="O3113">
        <v>4.5809011873356402</v>
      </c>
      <c r="P3113">
        <v>4.6013142303928598</v>
      </c>
      <c r="Q3113">
        <v>5.81282804418474</v>
      </c>
    </row>
    <row r="3114" spans="1:17">
      <c r="A3114" t="s">
        <v>6252</v>
      </c>
      <c r="B3114" s="16" t="e">
        <v>#N/A</v>
      </c>
      <c r="C3114">
        <v>2.8218677180984102</v>
      </c>
      <c r="D3114">
        <v>3.2942621936663499</v>
      </c>
      <c r="E3114">
        <v>3.4028894668404299</v>
      </c>
      <c r="F3114">
        <v>3.2825265482838799</v>
      </c>
      <c r="G3114">
        <v>2.8218677180984102</v>
      </c>
      <c r="H3114">
        <v>3.30825032505737</v>
      </c>
      <c r="I3114">
        <v>2.8218677180984102</v>
      </c>
      <c r="J3114">
        <v>2.8218677180984102</v>
      </c>
      <c r="K3114">
        <v>3.4608708703561399</v>
      </c>
      <c r="L3114">
        <v>3.29479214013883</v>
      </c>
      <c r="M3114">
        <v>3.23818724324593</v>
      </c>
      <c r="N3114">
        <v>3.99991931403749</v>
      </c>
      <c r="O3114">
        <v>3.42420286852819</v>
      </c>
      <c r="P3114">
        <v>3.3893867502571098</v>
      </c>
      <c r="Q3114">
        <v>2.8218677180984102</v>
      </c>
    </row>
    <row r="3115" spans="1:17">
      <c r="A3115" t="s">
        <v>6253</v>
      </c>
      <c r="B3115" s="16" t="e">
        <v>#N/A</v>
      </c>
      <c r="C3115">
        <v>8.5497832652920707</v>
      </c>
      <c r="D3115">
        <v>8.4597798738528205</v>
      </c>
      <c r="E3115">
        <v>8.2172551566003307</v>
      </c>
      <c r="F3115">
        <v>8.4417530318502099</v>
      </c>
      <c r="G3115">
        <v>8.5127802169495297</v>
      </c>
      <c r="H3115">
        <v>8.5969802099643307</v>
      </c>
      <c r="I3115">
        <v>8.3992744507395294</v>
      </c>
      <c r="J3115">
        <v>8.3948253628863796</v>
      </c>
      <c r="K3115">
        <v>8.3990997185668803</v>
      </c>
      <c r="L3115">
        <v>8.2173629449413692</v>
      </c>
      <c r="M3115">
        <v>8.0223878819767105</v>
      </c>
      <c r="N3115">
        <v>8.0347671430020497</v>
      </c>
      <c r="O3115">
        <v>8.0684442612284908</v>
      </c>
      <c r="P3115">
        <v>9.1190145577206199</v>
      </c>
      <c r="Q3115">
        <v>6.6375058506955904</v>
      </c>
    </row>
    <row r="3116" spans="1:17">
      <c r="A3116" t="s">
        <v>6254</v>
      </c>
      <c r="B3116" s="16" t="e">
        <v>#N/A</v>
      </c>
      <c r="C3116">
        <v>2.8218677180984102</v>
      </c>
      <c r="D3116">
        <v>3.2942621936663499</v>
      </c>
      <c r="E3116">
        <v>2.8218677180984102</v>
      </c>
      <c r="F3116">
        <v>3.7319397910766599</v>
      </c>
      <c r="G3116">
        <v>2.8218677180984102</v>
      </c>
      <c r="H3116">
        <v>3.30825032505737</v>
      </c>
      <c r="I3116">
        <v>3.7848446501428201</v>
      </c>
      <c r="J3116">
        <v>3.5611359966351301</v>
      </c>
      <c r="K3116">
        <v>3.27554212654834</v>
      </c>
      <c r="L3116">
        <v>3.4877558895723499</v>
      </c>
      <c r="M3116">
        <v>3.7404257728686199</v>
      </c>
      <c r="N3116">
        <v>3.31389066967124</v>
      </c>
      <c r="O3116">
        <v>2.8218677180984102</v>
      </c>
      <c r="P3116">
        <v>3.6194497939779602</v>
      </c>
      <c r="Q3116">
        <v>2.8218677180984102</v>
      </c>
    </row>
    <row r="3117" spans="1:17">
      <c r="A3117" t="s">
        <v>6255</v>
      </c>
      <c r="B3117" s="16" t="e">
        <v>#N/A</v>
      </c>
      <c r="C3117">
        <v>3.8862082974622001</v>
      </c>
      <c r="D3117">
        <v>3.4870161193063098</v>
      </c>
      <c r="E3117">
        <v>3.4028894668404299</v>
      </c>
      <c r="F3117">
        <v>4.5644600677645304</v>
      </c>
      <c r="G3117">
        <v>3.5425260543824399</v>
      </c>
      <c r="H3117">
        <v>3.65660975244205</v>
      </c>
      <c r="I3117">
        <v>3.7848446501428201</v>
      </c>
      <c r="J3117">
        <v>4.1400611729353196</v>
      </c>
      <c r="K3117">
        <v>3.4608708703561399</v>
      </c>
      <c r="L3117">
        <v>3.4877558895723499</v>
      </c>
      <c r="M3117">
        <v>3.4086250003018401</v>
      </c>
      <c r="N3117">
        <v>4.1706164353931596</v>
      </c>
      <c r="O3117">
        <v>3.7643275486974099</v>
      </c>
      <c r="P3117">
        <v>3.9363215208704698</v>
      </c>
      <c r="Q3117">
        <v>2.8218677180984102</v>
      </c>
    </row>
    <row r="3118" spans="1:17">
      <c r="A3118" t="s">
        <v>6256</v>
      </c>
      <c r="B3118" s="16" t="e">
        <v>#N/A</v>
      </c>
      <c r="C3118">
        <v>3.5040133865677898</v>
      </c>
      <c r="D3118">
        <v>3.7545556144430101</v>
      </c>
      <c r="E3118">
        <v>2.8218677180984102</v>
      </c>
      <c r="F3118">
        <v>3.7319397910766599</v>
      </c>
      <c r="G3118">
        <v>3.70007344211845</v>
      </c>
      <c r="H3118">
        <v>3.8900437060628099</v>
      </c>
      <c r="I3118">
        <v>3.7848446501428201</v>
      </c>
      <c r="J3118">
        <v>3.6724961835054399</v>
      </c>
      <c r="K3118">
        <v>4.0709644767565303</v>
      </c>
      <c r="L3118">
        <v>3.6339073669181099</v>
      </c>
      <c r="M3118">
        <v>3.6461416973015899</v>
      </c>
      <c r="N3118">
        <v>3.31389066967124</v>
      </c>
      <c r="O3118">
        <v>3.6677309644704801</v>
      </c>
      <c r="P3118">
        <v>3.7927642367557501</v>
      </c>
      <c r="Q3118">
        <v>2.8218677180984102</v>
      </c>
    </row>
    <row r="3119" spans="1:17">
      <c r="A3119" t="s">
        <v>6257</v>
      </c>
      <c r="B3119" s="16" t="e">
        <v>#N/A</v>
      </c>
      <c r="C3119">
        <v>3.7779852140208301</v>
      </c>
      <c r="D3119">
        <v>3.6330127529723502</v>
      </c>
      <c r="E3119">
        <v>3.4028894668404299</v>
      </c>
      <c r="F3119">
        <v>3.2825265482838799</v>
      </c>
      <c r="G3119">
        <v>4.0460446887748596</v>
      </c>
      <c r="H3119">
        <v>3.30825032505737</v>
      </c>
      <c r="I3119">
        <v>3.3100125595866299</v>
      </c>
      <c r="J3119">
        <v>3.2517770676889399</v>
      </c>
      <c r="K3119">
        <v>3.6013796825057902</v>
      </c>
      <c r="L3119">
        <v>3.29479214013883</v>
      </c>
      <c r="M3119">
        <v>3.7404257728686199</v>
      </c>
      <c r="N3119">
        <v>3.5144020463037902</v>
      </c>
      <c r="O3119">
        <v>3.5569664057961599</v>
      </c>
      <c r="P3119">
        <v>2.8218677180984102</v>
      </c>
      <c r="Q3119">
        <v>2.8218677180984102</v>
      </c>
    </row>
    <row r="3120" spans="1:17">
      <c r="A3120" t="s">
        <v>6258</v>
      </c>
      <c r="B3120" s="16" t="e">
        <v>#N/A</v>
      </c>
      <c r="C3120">
        <v>4.5939331348939696</v>
      </c>
      <c r="D3120">
        <v>4.9103330586210001</v>
      </c>
      <c r="E3120">
        <v>3.9618875914207199</v>
      </c>
      <c r="F3120">
        <v>4.2284225029819602</v>
      </c>
      <c r="G3120">
        <v>4.6281296811809298</v>
      </c>
      <c r="H3120">
        <v>4.43015569855271</v>
      </c>
      <c r="I3120">
        <v>4.4354937019020104</v>
      </c>
      <c r="J3120">
        <v>4.1999986398891203</v>
      </c>
      <c r="K3120">
        <v>4.4401758200780401</v>
      </c>
      <c r="L3120">
        <v>4.7465905673729498</v>
      </c>
      <c r="M3120">
        <v>4.21436379980989</v>
      </c>
      <c r="N3120">
        <v>4.2465073090516299</v>
      </c>
      <c r="O3120">
        <v>4.0021176285150997</v>
      </c>
      <c r="P3120">
        <v>5.2164652043888102</v>
      </c>
      <c r="Q3120">
        <v>2.8218677180984102</v>
      </c>
    </row>
    <row r="3121" spans="1:17">
      <c r="A3121" t="s">
        <v>6259</v>
      </c>
      <c r="B3121" s="16" t="e">
        <v>#N/A</v>
      </c>
      <c r="C3121">
        <v>2.8218677180984102</v>
      </c>
      <c r="D3121">
        <v>3.4870161193063098</v>
      </c>
      <c r="E3121">
        <v>3.6381873987360902</v>
      </c>
      <c r="F3121">
        <v>3.6131889974304401</v>
      </c>
      <c r="G3121">
        <v>3.5425260543824399</v>
      </c>
      <c r="H3121">
        <v>4.07504641393726</v>
      </c>
      <c r="I3121">
        <v>4.9700790693176398</v>
      </c>
      <c r="J3121">
        <v>4.589987956211</v>
      </c>
      <c r="K3121">
        <v>4.0709644767565303</v>
      </c>
      <c r="L3121">
        <v>4.7015176725495298</v>
      </c>
      <c r="M3121">
        <v>3.7404257728686199</v>
      </c>
      <c r="N3121">
        <v>3.9019995236038798</v>
      </c>
      <c r="O3121">
        <v>4.0021176285150997</v>
      </c>
      <c r="P3121">
        <v>5.4229483876157598</v>
      </c>
      <c r="Q3121">
        <v>5.81282804418474</v>
      </c>
    </row>
    <row r="3122" spans="1:17">
      <c r="A3122" t="s">
        <v>6260</v>
      </c>
      <c r="B3122" s="16" t="e">
        <v>#N/A</v>
      </c>
      <c r="C3122">
        <v>4.0706176854441196</v>
      </c>
      <c r="D3122">
        <v>4.6529177314580599</v>
      </c>
      <c r="E3122">
        <v>4.3035359899866696</v>
      </c>
      <c r="F3122">
        <v>3.6131889974304401</v>
      </c>
      <c r="G3122">
        <v>4.3009286659846602</v>
      </c>
      <c r="H3122">
        <v>3.8900437060628099</v>
      </c>
      <c r="I3122">
        <v>4.49496154099739</v>
      </c>
      <c r="J3122">
        <v>3.6724961835054399</v>
      </c>
      <c r="K3122">
        <v>4.1419680287536398</v>
      </c>
      <c r="L3122">
        <v>4.2633743974944602</v>
      </c>
      <c r="M3122">
        <v>4.1590575299716699</v>
      </c>
      <c r="N3122">
        <v>4.1706164353931596</v>
      </c>
      <c r="O3122">
        <v>4.0696565081197198</v>
      </c>
      <c r="P3122">
        <v>4.6712581716948103</v>
      </c>
      <c r="Q3122">
        <v>2.8218677180984102</v>
      </c>
    </row>
    <row r="3123" spans="1:17">
      <c r="A3123" t="s">
        <v>6261</v>
      </c>
      <c r="B3123" s="16" t="e">
        <v>#N/A</v>
      </c>
      <c r="C3123">
        <v>2.8218677180984102</v>
      </c>
      <c r="D3123">
        <v>3.6330127529723502</v>
      </c>
      <c r="E3123">
        <v>2.8218677180984102</v>
      </c>
      <c r="F3123">
        <v>3.2825265482838799</v>
      </c>
      <c r="G3123">
        <v>2.8218677180984102</v>
      </c>
      <c r="H3123">
        <v>3.30825032505737</v>
      </c>
      <c r="I3123">
        <v>3.3100125595866299</v>
      </c>
      <c r="J3123">
        <v>2.8218677180984102</v>
      </c>
      <c r="K3123">
        <v>2.8218677180984102</v>
      </c>
      <c r="L3123">
        <v>3.29479214013883</v>
      </c>
      <c r="M3123">
        <v>3.4086250003018401</v>
      </c>
      <c r="N3123">
        <v>3.5144020463037902</v>
      </c>
      <c r="O3123">
        <v>3.42420286852819</v>
      </c>
      <c r="P3123">
        <v>3.6194497939779602</v>
      </c>
      <c r="Q3123">
        <v>2.8218677180984102</v>
      </c>
    </row>
    <row r="3124" spans="1:17">
      <c r="A3124" t="s">
        <v>6262</v>
      </c>
      <c r="B3124" s="16" t="e">
        <v>#N/A</v>
      </c>
      <c r="C3124">
        <v>5.9071690580714504</v>
      </c>
      <c r="D3124">
        <v>5.9246275129003996</v>
      </c>
      <c r="E3124">
        <v>5.9302896994145904</v>
      </c>
      <c r="F3124">
        <v>5.8299906224742504</v>
      </c>
      <c r="G3124">
        <v>5.8658439972155101</v>
      </c>
      <c r="H3124">
        <v>5.9545116595939298</v>
      </c>
      <c r="I3124">
        <v>5.7119264710440998</v>
      </c>
      <c r="J3124">
        <v>6.0832551209501702</v>
      </c>
      <c r="K3124">
        <v>5.6790613626604003</v>
      </c>
      <c r="L3124">
        <v>5.99904232200804</v>
      </c>
      <c r="M3124">
        <v>5.6055187694871904</v>
      </c>
      <c r="N3124">
        <v>6.0191735598337202</v>
      </c>
      <c r="O3124">
        <v>5.6811186853724998</v>
      </c>
      <c r="P3124">
        <v>5.8481757373421797</v>
      </c>
      <c r="Q3124">
        <v>5.09416193408443</v>
      </c>
    </row>
    <row r="3125" spans="1:17">
      <c r="A3125" t="s">
        <v>6263</v>
      </c>
      <c r="B3125" s="16" t="e">
        <v>#N/A</v>
      </c>
      <c r="C3125">
        <v>8.0508482938265207</v>
      </c>
      <c r="D3125">
        <v>8.2067956990831892</v>
      </c>
      <c r="E3125">
        <v>8.2887492593372603</v>
      </c>
      <c r="F3125">
        <v>8.5152910761917404</v>
      </c>
      <c r="G3125">
        <v>8.1275092336118995</v>
      </c>
      <c r="H3125">
        <v>8.3856769029464395</v>
      </c>
      <c r="I3125">
        <v>8.1312731124589508</v>
      </c>
      <c r="J3125">
        <v>8.7124434828270498</v>
      </c>
      <c r="K3125">
        <v>7.9541743335574404</v>
      </c>
      <c r="L3125">
        <v>8.1681969533649301</v>
      </c>
      <c r="M3125">
        <v>8.0930565064681108</v>
      </c>
      <c r="N3125">
        <v>7.9057193802032204</v>
      </c>
      <c r="O3125">
        <v>8.2001135396681306</v>
      </c>
      <c r="P3125">
        <v>8.2548890296171304</v>
      </c>
      <c r="Q3125">
        <v>6.2843132996066204</v>
      </c>
    </row>
    <row r="3126" spans="1:17">
      <c r="A3126" t="s">
        <v>6264</v>
      </c>
      <c r="B3126" s="16" t="e">
        <v>#N/A</v>
      </c>
      <c r="C3126">
        <v>2.8218677180984102</v>
      </c>
      <c r="D3126">
        <v>2.8218677180984102</v>
      </c>
      <c r="E3126">
        <v>3.6381873987360902</v>
      </c>
      <c r="F3126">
        <v>3.6131889974304401</v>
      </c>
      <c r="G3126">
        <v>2.8218677180984102</v>
      </c>
      <c r="H3126">
        <v>3.50653555504317</v>
      </c>
      <c r="I3126">
        <v>3.6595800418069002</v>
      </c>
      <c r="J3126">
        <v>3.2517770676889399</v>
      </c>
      <c r="K3126">
        <v>2.8218677180984102</v>
      </c>
      <c r="L3126">
        <v>3.4877558895723499</v>
      </c>
      <c r="M3126">
        <v>3.6461416973015899</v>
      </c>
      <c r="N3126">
        <v>3.31389066967124</v>
      </c>
      <c r="O3126">
        <v>2.8218677180984102</v>
      </c>
      <c r="P3126">
        <v>3.3893867502571098</v>
      </c>
      <c r="Q3126">
        <v>2.8218677180984102</v>
      </c>
    </row>
    <row r="3127" spans="1:17">
      <c r="A3127" t="s">
        <v>6265</v>
      </c>
      <c r="B3127" s="16" t="e">
        <v>#N/A</v>
      </c>
      <c r="C3127">
        <v>3.7779852140208301</v>
      </c>
      <c r="D3127">
        <v>3.8603343823973102</v>
      </c>
      <c r="E3127">
        <v>4.0887687455453801</v>
      </c>
      <c r="F3127">
        <v>4.0892058755412499</v>
      </c>
      <c r="G3127">
        <v>3.33407035458014</v>
      </c>
      <c r="H3127">
        <v>3.7814594184883799</v>
      </c>
      <c r="I3127">
        <v>3.8937805799913501</v>
      </c>
      <c r="J3127">
        <v>3.7696016503418699</v>
      </c>
      <c r="K3127">
        <v>4.0709644767565303</v>
      </c>
      <c r="L3127">
        <v>3.6339073669181099</v>
      </c>
      <c r="M3127">
        <v>3.6461416973015899</v>
      </c>
      <c r="N3127">
        <v>3.9019995236038798</v>
      </c>
      <c r="O3127">
        <v>3.5569664057961599</v>
      </c>
      <c r="P3127">
        <v>4.0606668341819496</v>
      </c>
      <c r="Q3127">
        <v>5.09416193408443</v>
      </c>
    </row>
    <row r="3128" spans="1:17">
      <c r="A3128" t="s">
        <v>6266</v>
      </c>
      <c r="B3128" s="16" t="e">
        <v>#N/A</v>
      </c>
      <c r="C3128">
        <v>3.5040133865677898</v>
      </c>
      <c r="D3128">
        <v>3.6330127529723502</v>
      </c>
      <c r="E3128">
        <v>3.8152982058547602</v>
      </c>
      <c r="F3128">
        <v>3.4706286095040801</v>
      </c>
      <c r="G3128">
        <v>3.8309652426265099</v>
      </c>
      <c r="H3128">
        <v>3.30825032505737</v>
      </c>
      <c r="I3128">
        <v>3.3100125595866299</v>
      </c>
      <c r="J3128">
        <v>3.4276433730071201</v>
      </c>
      <c r="K3128">
        <v>3.7184612093777498</v>
      </c>
      <c r="L3128">
        <v>3.6339073669181099</v>
      </c>
      <c r="M3128">
        <v>3.4086250003018401</v>
      </c>
      <c r="N3128">
        <v>3.99991931403749</v>
      </c>
      <c r="O3128">
        <v>3.42420286852819</v>
      </c>
      <c r="P3128">
        <v>3.3893867502571098</v>
      </c>
      <c r="Q3128">
        <v>2.8218677180984102</v>
      </c>
    </row>
    <row r="3129" spans="1:17">
      <c r="A3129" t="s">
        <v>6267</v>
      </c>
      <c r="B3129" s="16" t="e">
        <v>#N/A</v>
      </c>
      <c r="C3129">
        <v>4.5401401503132401</v>
      </c>
      <c r="D3129">
        <v>4.0407231514856203</v>
      </c>
      <c r="E3129">
        <v>4.5638886729124497</v>
      </c>
      <c r="F3129">
        <v>4.2917886290068799</v>
      </c>
      <c r="G3129">
        <v>4.6281296811809298</v>
      </c>
      <c r="H3129">
        <v>3.7814594184883799</v>
      </c>
      <c r="I3129">
        <v>4.5515847967793803</v>
      </c>
      <c r="J3129">
        <v>4.0085972383706396</v>
      </c>
      <c r="K3129">
        <v>4.8756976395011202</v>
      </c>
      <c r="L3129">
        <v>5.0592286016271197</v>
      </c>
      <c r="M3129">
        <v>4.3171680614900998</v>
      </c>
      <c r="N3129">
        <v>4.2465073090516299</v>
      </c>
      <c r="O3129">
        <v>3.5569664057961599</v>
      </c>
      <c r="P3129">
        <v>3.7927642367557501</v>
      </c>
      <c r="Q3129">
        <v>5.09416193408443</v>
      </c>
    </row>
    <row r="3130" spans="1:17">
      <c r="A3130" t="s">
        <v>6268</v>
      </c>
      <c r="B3130" s="16" t="e">
        <v>#N/A</v>
      </c>
      <c r="C3130">
        <v>3.6535616636188299</v>
      </c>
      <c r="D3130">
        <v>3.4870161193063098</v>
      </c>
      <c r="E3130">
        <v>3.4028894668404299</v>
      </c>
      <c r="F3130">
        <v>2.8218677180984102</v>
      </c>
      <c r="G3130">
        <v>3.5425260543824399</v>
      </c>
      <c r="H3130">
        <v>2.8218677180984102</v>
      </c>
      <c r="I3130">
        <v>3.3100125595866299</v>
      </c>
      <c r="J3130">
        <v>2.8218677180984102</v>
      </c>
      <c r="K3130">
        <v>3.7184612093777498</v>
      </c>
      <c r="L3130">
        <v>3.29479214013883</v>
      </c>
      <c r="M3130">
        <v>3.82485868955618</v>
      </c>
      <c r="N3130">
        <v>3.5144020463037902</v>
      </c>
      <c r="O3130">
        <v>3.24931794675887</v>
      </c>
      <c r="P3130">
        <v>3.3893867502571098</v>
      </c>
      <c r="Q3130">
        <v>2.8218677180984102</v>
      </c>
    </row>
    <row r="3131" spans="1:17">
      <c r="A3131" t="s">
        <v>6269</v>
      </c>
      <c r="B3131" s="16" t="e">
        <v>#N/A</v>
      </c>
      <c r="C3131">
        <v>2.8218677180984102</v>
      </c>
      <c r="D3131">
        <v>3.6330127529723502</v>
      </c>
      <c r="E3131">
        <v>3.6381873987360902</v>
      </c>
      <c r="F3131">
        <v>3.8353454241230298</v>
      </c>
      <c r="G3131">
        <v>3.9446609719593901</v>
      </c>
      <c r="H3131">
        <v>3.30825032505737</v>
      </c>
      <c r="I3131">
        <v>3.7848446501428201</v>
      </c>
      <c r="J3131">
        <v>3.2517770676889399</v>
      </c>
      <c r="K3131">
        <v>3.6013796825057902</v>
      </c>
      <c r="L3131">
        <v>3.7555759297476698</v>
      </c>
      <c r="M3131">
        <v>3.90178223458659</v>
      </c>
      <c r="N3131">
        <v>3.5144020463037902</v>
      </c>
      <c r="O3131">
        <v>3.8507909364900099</v>
      </c>
      <c r="P3131">
        <v>3.6194497939779602</v>
      </c>
      <c r="Q3131">
        <v>2.8218677180984102</v>
      </c>
    </row>
    <row r="3132" spans="1:17">
      <c r="A3132" t="s">
        <v>6270</v>
      </c>
      <c r="B3132" s="16" t="e">
        <v>#N/A</v>
      </c>
      <c r="C3132">
        <v>5.7625387775367001</v>
      </c>
      <c r="D3132">
        <v>5.5461893110012896</v>
      </c>
      <c r="E3132">
        <v>6.0883257756658304</v>
      </c>
      <c r="F3132">
        <v>6.0544979390529399</v>
      </c>
      <c r="G3132">
        <v>5.7723329839865896</v>
      </c>
      <c r="H3132">
        <v>6.2314172070097102</v>
      </c>
      <c r="I3132">
        <v>6.1254782290571796</v>
      </c>
      <c r="J3132">
        <v>6.3770998606948002</v>
      </c>
      <c r="K3132">
        <v>5.7384832894897801</v>
      </c>
      <c r="L3132">
        <v>5.8120628640760099</v>
      </c>
      <c r="M3132">
        <v>5.3924365182024099</v>
      </c>
      <c r="N3132">
        <v>6.0377449489308699</v>
      </c>
      <c r="O3132">
        <v>5.7679589310462198</v>
      </c>
      <c r="P3132">
        <v>6.1282934919178196</v>
      </c>
      <c r="Q3132">
        <v>2.8218677180984102</v>
      </c>
    </row>
    <row r="3133" spans="1:17">
      <c r="A3133" t="s">
        <v>6271</v>
      </c>
      <c r="B3133" s="16" t="e">
        <v>#N/A</v>
      </c>
      <c r="C3133">
        <v>3.3064422771203601</v>
      </c>
      <c r="D3133">
        <v>3.2942621936663499</v>
      </c>
      <c r="E3133">
        <v>3.6381873987360902</v>
      </c>
      <c r="F3133">
        <v>3.6131889974304401</v>
      </c>
      <c r="G3133">
        <v>3.33407035458014</v>
      </c>
      <c r="H3133">
        <v>3.65660975244205</v>
      </c>
      <c r="I3133">
        <v>3.5089935751222501</v>
      </c>
      <c r="J3133">
        <v>3.2517770676889399</v>
      </c>
      <c r="K3133">
        <v>3.4608708703561399</v>
      </c>
      <c r="L3133">
        <v>3.6339073669181099</v>
      </c>
      <c r="M3133">
        <v>3.82485868955618</v>
      </c>
      <c r="N3133">
        <v>3.5144020463037902</v>
      </c>
      <c r="O3133">
        <v>3.24931794675887</v>
      </c>
      <c r="P3133">
        <v>3.3893867502571098</v>
      </c>
      <c r="Q3133">
        <v>2.8218677180984102</v>
      </c>
    </row>
    <row r="3134" spans="1:17">
      <c r="A3134" t="s">
        <v>6272</v>
      </c>
      <c r="B3134" s="16" t="e">
        <v>#N/A</v>
      </c>
      <c r="C3134">
        <v>3.98283533271713</v>
      </c>
      <c r="D3134">
        <v>3.9548310731697001</v>
      </c>
      <c r="E3134">
        <v>3.9618875914207199</v>
      </c>
      <c r="F3134">
        <v>3.4706286095040801</v>
      </c>
      <c r="G3134">
        <v>4.1380367534927496</v>
      </c>
      <c r="H3134">
        <v>3.9869852489372102</v>
      </c>
      <c r="I3134">
        <v>3.3100125595866299</v>
      </c>
      <c r="J3134">
        <v>3.7696016503418699</v>
      </c>
      <c r="K3134">
        <v>3.91162951239331</v>
      </c>
      <c r="L3134">
        <v>3.6339073669181099</v>
      </c>
      <c r="M3134">
        <v>3.82485868955618</v>
      </c>
      <c r="N3134">
        <v>3.6661147186140499</v>
      </c>
      <c r="O3134">
        <v>3.5569664057961599</v>
      </c>
      <c r="P3134">
        <v>2.8218677180984102</v>
      </c>
      <c r="Q3134">
        <v>2.8218677180984102</v>
      </c>
    </row>
    <row r="3135" spans="1:17">
      <c r="A3135" t="s">
        <v>6273</v>
      </c>
      <c r="B3135" s="16" t="e">
        <v>#N/A</v>
      </c>
      <c r="C3135">
        <v>2.8218677180984102</v>
      </c>
      <c r="D3135">
        <v>3.2942621936663499</v>
      </c>
      <c r="E3135">
        <v>2.8218677180984102</v>
      </c>
      <c r="F3135">
        <v>3.4706286095040801</v>
      </c>
      <c r="G3135">
        <v>3.33407035458014</v>
      </c>
      <c r="H3135">
        <v>2.8218677180984102</v>
      </c>
      <c r="I3135">
        <v>2.8218677180984102</v>
      </c>
      <c r="J3135">
        <v>3.2517770676889399</v>
      </c>
      <c r="K3135">
        <v>3.6013796825057902</v>
      </c>
      <c r="L3135">
        <v>3.6339073669181099</v>
      </c>
      <c r="M3135">
        <v>3.23818724324593</v>
      </c>
      <c r="N3135">
        <v>2.8218677180984102</v>
      </c>
      <c r="O3135">
        <v>3.6677309644704801</v>
      </c>
      <c r="P3135">
        <v>3.3893867502571098</v>
      </c>
      <c r="Q3135">
        <v>2.8218677180984102</v>
      </c>
    </row>
    <row r="3136" spans="1:17">
      <c r="A3136" t="s">
        <v>6274</v>
      </c>
      <c r="B3136" s="16" t="e">
        <v>#N/A</v>
      </c>
      <c r="C3136">
        <v>4.6948835100102002</v>
      </c>
      <c r="D3136">
        <v>4.4456530885114001</v>
      </c>
      <c r="E3136">
        <v>4.5638886729124497</v>
      </c>
      <c r="F3136">
        <v>3.7319397910766599</v>
      </c>
      <c r="G3136">
        <v>4.0460446887748596</v>
      </c>
      <c r="H3136">
        <v>3.8900437060628099</v>
      </c>
      <c r="I3136">
        <v>3.8937805799913501</v>
      </c>
      <c r="J3136">
        <v>3.8565114723405598</v>
      </c>
      <c r="K3136">
        <v>4.9119590476093702</v>
      </c>
      <c r="L3136">
        <v>3.8614614459532302</v>
      </c>
      <c r="M3136">
        <v>4.3652147767139304</v>
      </c>
      <c r="N3136">
        <v>3.99991931403749</v>
      </c>
      <c r="O3136">
        <v>3.8507909364900099</v>
      </c>
      <c r="P3136">
        <v>4.0606668341819496</v>
      </c>
      <c r="Q3136">
        <v>5.09416193408443</v>
      </c>
    </row>
    <row r="3137" spans="1:17">
      <c r="A3137" t="s">
        <v>6275</v>
      </c>
      <c r="B3137" s="16" t="e">
        <v>#N/A</v>
      </c>
      <c r="C3137">
        <v>3.8862082974622001</v>
      </c>
      <c r="D3137">
        <v>3.7545556144430101</v>
      </c>
      <c r="E3137">
        <v>2.8218677180984102</v>
      </c>
      <c r="F3137">
        <v>2.8218677180984102</v>
      </c>
      <c r="G3137">
        <v>2.8218677180984102</v>
      </c>
      <c r="H3137">
        <v>3.30825032505737</v>
      </c>
      <c r="I3137">
        <v>3.8937805799913501</v>
      </c>
      <c r="J3137">
        <v>2.8218677180984102</v>
      </c>
      <c r="K3137">
        <v>3.7184612093777498</v>
      </c>
      <c r="L3137">
        <v>3.7555759297476698</v>
      </c>
      <c r="M3137">
        <v>2.8218677180984102</v>
      </c>
      <c r="N3137">
        <v>2.8218677180984102</v>
      </c>
      <c r="O3137">
        <v>3.24931794675887</v>
      </c>
      <c r="P3137">
        <v>3.6194497939779602</v>
      </c>
      <c r="Q3137">
        <v>2.8218677180984102</v>
      </c>
    </row>
    <row r="3138" spans="1:17">
      <c r="A3138" t="s">
        <v>6276</v>
      </c>
      <c r="B3138" s="16" t="e">
        <v>#N/A</v>
      </c>
      <c r="C3138">
        <v>4.9165290931058498</v>
      </c>
      <c r="D3138">
        <v>4.5537481491643197</v>
      </c>
      <c r="E3138">
        <v>4.5638886729124497</v>
      </c>
      <c r="F3138">
        <v>4.6121840845566204</v>
      </c>
      <c r="G3138">
        <v>4.5695203052827997</v>
      </c>
      <c r="H3138">
        <v>4.5998748125578501</v>
      </c>
      <c r="I3138">
        <v>4.7549066861635803</v>
      </c>
      <c r="J3138">
        <v>4.8166378297689096</v>
      </c>
      <c r="K3138">
        <v>4.4401758200780401</v>
      </c>
      <c r="L3138">
        <v>4.6061367415952201</v>
      </c>
      <c r="M3138">
        <v>4.72701506955603</v>
      </c>
      <c r="N3138">
        <v>4.6183712388410303</v>
      </c>
      <c r="O3138">
        <v>4.8406433623781604</v>
      </c>
      <c r="P3138">
        <v>4.9174589054378801</v>
      </c>
      <c r="Q3138">
        <v>2.8218677180984102</v>
      </c>
    </row>
    <row r="3139" spans="1:17">
      <c r="A3139" t="s">
        <v>6277</v>
      </c>
      <c r="B3139" s="16" t="e">
        <v>#N/A</v>
      </c>
      <c r="C3139">
        <v>5.7183074214133596</v>
      </c>
      <c r="D3139">
        <v>5.5218051423872696</v>
      </c>
      <c r="E3139">
        <v>5.72015689123982</v>
      </c>
      <c r="F3139">
        <v>5.6714948256673399</v>
      </c>
      <c r="G3139">
        <v>5.2845830866371397</v>
      </c>
      <c r="H3139">
        <v>5.58453293970123</v>
      </c>
      <c r="I3139">
        <v>5.5671653310128599</v>
      </c>
      <c r="J3139">
        <v>5.5420329423979799</v>
      </c>
      <c r="K3139">
        <v>5.9537102331234397</v>
      </c>
      <c r="L3139">
        <v>5.6420869460872103</v>
      </c>
      <c r="M3139">
        <v>6.0864609132140597</v>
      </c>
      <c r="N3139">
        <v>5.4219024728581404</v>
      </c>
      <c r="O3139">
        <v>5.6448044448004904</v>
      </c>
      <c r="P3139">
        <v>5.8481757373421797</v>
      </c>
      <c r="Q3139">
        <v>5.09416193408443</v>
      </c>
    </row>
    <row r="3140" spans="1:17">
      <c r="A3140" t="s">
        <v>6278</v>
      </c>
      <c r="B3140" s="16" t="e">
        <v>#N/A</v>
      </c>
      <c r="C3140">
        <v>5.7841390782753797</v>
      </c>
      <c r="D3140">
        <v>5.4459441552918904</v>
      </c>
      <c r="E3140">
        <v>6.0115232870691901</v>
      </c>
      <c r="F3140">
        <v>5.5849098412756897</v>
      </c>
      <c r="G3140">
        <v>5.6978436807120003</v>
      </c>
      <c r="H3140">
        <v>5.4261642208015903</v>
      </c>
      <c r="I3140">
        <v>5.80068215508261</v>
      </c>
      <c r="J3140">
        <v>5.5218381907595999</v>
      </c>
      <c r="K3140">
        <v>5.5739944882594701</v>
      </c>
      <c r="L3140">
        <v>5.2224425229396996</v>
      </c>
      <c r="M3140">
        <v>5.56915099370043</v>
      </c>
      <c r="N3140">
        <v>5.3928688873847097</v>
      </c>
      <c r="O3140">
        <v>5.6811186853724998</v>
      </c>
      <c r="P3140">
        <v>5.6679384115998896</v>
      </c>
      <c r="Q3140">
        <v>2.8218677180984102</v>
      </c>
    </row>
    <row r="3141" spans="1:17">
      <c r="A3141" t="s">
        <v>6279</v>
      </c>
      <c r="B3141" s="16" t="e">
        <v>#N/A</v>
      </c>
      <c r="C3141">
        <v>6.5441645960174801</v>
      </c>
      <c r="D3141">
        <v>6.5053514820953504</v>
      </c>
      <c r="E3141">
        <v>6.6219183496940897</v>
      </c>
      <c r="F3141">
        <v>6.24811637945347</v>
      </c>
      <c r="G3141">
        <v>6.4499469432156404</v>
      </c>
      <c r="H3141">
        <v>5.1127774112395503</v>
      </c>
      <c r="I3141">
        <v>6.5996967915826801</v>
      </c>
      <c r="J3141">
        <v>6.32070094061618</v>
      </c>
      <c r="K3141">
        <v>7.0074886995701204</v>
      </c>
      <c r="L3141">
        <v>6.5796693472259404</v>
      </c>
      <c r="M3141">
        <v>6.0991295039876796</v>
      </c>
      <c r="N3141">
        <v>5.8818201747363998</v>
      </c>
      <c r="O3141">
        <v>6.3519688423618099</v>
      </c>
      <c r="P3141">
        <v>6.0327560215808402</v>
      </c>
      <c r="Q3141">
        <v>7.3593062614465703</v>
      </c>
    </row>
    <row r="3142" spans="1:17">
      <c r="A3142" t="s">
        <v>6280</v>
      </c>
      <c r="B3142" s="16" t="e">
        <v>#N/A</v>
      </c>
      <c r="C3142">
        <v>2.8218677180984102</v>
      </c>
      <c r="D3142">
        <v>3.4870161193063098</v>
      </c>
      <c r="E3142">
        <v>3.4028894668404299</v>
      </c>
      <c r="F3142">
        <v>3.6131889974304401</v>
      </c>
      <c r="G3142">
        <v>3.70007344211845</v>
      </c>
      <c r="H3142">
        <v>3.30825032505737</v>
      </c>
      <c r="I3142">
        <v>3.8937805799913501</v>
      </c>
      <c r="J3142">
        <v>3.6724961835054399</v>
      </c>
      <c r="K3142">
        <v>3.27554212654834</v>
      </c>
      <c r="L3142">
        <v>3.4877558895723499</v>
      </c>
      <c r="M3142">
        <v>3.6461416973015899</v>
      </c>
      <c r="N3142">
        <v>3.79229116939824</v>
      </c>
      <c r="O3142">
        <v>3.5569664057961599</v>
      </c>
      <c r="P3142">
        <v>3.7927642367557501</v>
      </c>
      <c r="Q3142">
        <v>2.8218677180984102</v>
      </c>
    </row>
    <row r="3143" spans="1:17">
      <c r="A3143" t="s">
        <v>6281</v>
      </c>
      <c r="B3143" s="16" t="e">
        <v>#N/A</v>
      </c>
      <c r="C3143">
        <v>3.5040133865677898</v>
      </c>
      <c r="D3143">
        <v>2.8218677180984102</v>
      </c>
      <c r="E3143">
        <v>3.6381873987360902</v>
      </c>
      <c r="F3143">
        <v>3.8353454241230298</v>
      </c>
      <c r="G3143">
        <v>3.70007344211845</v>
      </c>
      <c r="H3143">
        <v>3.50653555504317</v>
      </c>
      <c r="I3143">
        <v>3.6595800418069002</v>
      </c>
      <c r="J3143">
        <v>3.6724961835054399</v>
      </c>
      <c r="K3143">
        <v>3.27554212654834</v>
      </c>
      <c r="L3143">
        <v>2.8218677180984102</v>
      </c>
      <c r="M3143">
        <v>3.9727288000471899</v>
      </c>
      <c r="N3143">
        <v>3.31389066967124</v>
      </c>
      <c r="O3143">
        <v>3.7643275486974099</v>
      </c>
      <c r="P3143">
        <v>3.6194497939779602</v>
      </c>
      <c r="Q3143">
        <v>2.8218677180984102</v>
      </c>
    </row>
    <row r="3144" spans="1:17">
      <c r="A3144" t="s">
        <v>6282</v>
      </c>
      <c r="B3144" s="16" t="e">
        <v>#N/A</v>
      </c>
      <c r="C3144">
        <v>4.4838185959666896</v>
      </c>
      <c r="D3144">
        <v>4.8302002317971402</v>
      </c>
      <c r="E3144">
        <v>5.12062362366449</v>
      </c>
      <c r="F3144">
        <v>5.1400511332488898</v>
      </c>
      <c r="G3144">
        <v>5.0185235057095401</v>
      </c>
      <c r="H3144">
        <v>4.9232684487670202</v>
      </c>
      <c r="I3144">
        <v>5.0838905074171503</v>
      </c>
      <c r="J3144">
        <v>5.0088657953609399</v>
      </c>
      <c r="K3144">
        <v>4.9119590476093702</v>
      </c>
      <c r="L3144">
        <v>5.1595357015461403</v>
      </c>
      <c r="M3144">
        <v>5.1397006687878797</v>
      </c>
      <c r="N3144">
        <v>4.8146980941494002</v>
      </c>
      <c r="O3144">
        <v>4.9982149956393096</v>
      </c>
      <c r="P3144">
        <v>4.0606668341819496</v>
      </c>
      <c r="Q3144">
        <v>5.09416193408443</v>
      </c>
    </row>
    <row r="3145" spans="1:17">
      <c r="A3145" t="s">
        <v>6283</v>
      </c>
      <c r="B3145" s="16" t="e">
        <v>#N/A</v>
      </c>
      <c r="C3145">
        <v>2.8218677180984102</v>
      </c>
      <c r="D3145">
        <v>3.2942621936663499</v>
      </c>
      <c r="E3145">
        <v>3.6381873987360902</v>
      </c>
      <c r="F3145">
        <v>2.8218677180984102</v>
      </c>
      <c r="G3145">
        <v>2.8218677180984102</v>
      </c>
      <c r="H3145">
        <v>3.7814594184883799</v>
      </c>
      <c r="I3145">
        <v>2.8218677180984102</v>
      </c>
      <c r="J3145">
        <v>3.5611359966351301</v>
      </c>
      <c r="K3145">
        <v>3.27554212654834</v>
      </c>
      <c r="L3145">
        <v>3.29479214013883</v>
      </c>
      <c r="M3145">
        <v>3.23818724324593</v>
      </c>
      <c r="N3145">
        <v>2.8218677180984102</v>
      </c>
      <c r="O3145">
        <v>2.8218677180984102</v>
      </c>
      <c r="P3145">
        <v>2.8218677180984102</v>
      </c>
      <c r="Q3145">
        <v>2.8218677180984102</v>
      </c>
    </row>
    <row r="3146" spans="1:17">
      <c r="A3146" t="s">
        <v>6284</v>
      </c>
      <c r="B3146" s="16" t="e">
        <v>#N/A</v>
      </c>
      <c r="C3146">
        <v>4.2964146619915802</v>
      </c>
      <c r="D3146">
        <v>3.8603343823973102</v>
      </c>
      <c r="E3146">
        <v>4.2015349465393896</v>
      </c>
      <c r="F3146">
        <v>3.4706286095040801</v>
      </c>
      <c r="G3146">
        <v>4.5079198595814196</v>
      </c>
      <c r="H3146">
        <v>3.8900437060628099</v>
      </c>
      <c r="I3146">
        <v>5.1546550765941603</v>
      </c>
      <c r="J3146">
        <v>4.4114342089532403</v>
      </c>
      <c r="K3146">
        <v>4.8383826859307302</v>
      </c>
      <c r="L3146">
        <v>4.5026429490879796</v>
      </c>
      <c r="M3146">
        <v>4.1590575299716699</v>
      </c>
      <c r="N3146">
        <v>3.79229116939824</v>
      </c>
      <c r="O3146">
        <v>4.69890729297832</v>
      </c>
      <c r="P3146">
        <v>4.0606668341819496</v>
      </c>
      <c r="Q3146">
        <v>5.09416193408443</v>
      </c>
    </row>
    <row r="3147" spans="1:17">
      <c r="A3147" t="s">
        <v>6285</v>
      </c>
      <c r="B3147" s="16" t="e">
        <v>#N/A</v>
      </c>
      <c r="C3147">
        <v>5.9835742193669397</v>
      </c>
      <c r="D3147">
        <v>5.9060888777783198</v>
      </c>
      <c r="E3147">
        <v>5.7834864418304504</v>
      </c>
      <c r="F3147">
        <v>5.9723371040897897</v>
      </c>
      <c r="G3147">
        <v>5.6978436807120003</v>
      </c>
      <c r="H3147">
        <v>6.5024570733982996</v>
      </c>
      <c r="I3147">
        <v>6.4174232226032499</v>
      </c>
      <c r="J3147">
        <v>6.3548081427592003</v>
      </c>
      <c r="K3147">
        <v>6.0808079045226702</v>
      </c>
      <c r="L3147">
        <v>6.1003539262734003</v>
      </c>
      <c r="M3147">
        <v>6.3096745391751501</v>
      </c>
      <c r="N3147">
        <v>5.9423367922347801</v>
      </c>
      <c r="O3147">
        <v>6.0560981984445297</v>
      </c>
      <c r="P3147">
        <v>6.5794772553974399</v>
      </c>
      <c r="Q3147">
        <v>2.8218677180984102</v>
      </c>
    </row>
    <row r="3148" spans="1:17">
      <c r="A3148" t="s">
        <v>6286</v>
      </c>
      <c r="B3148" s="16" t="e">
        <v>#N/A</v>
      </c>
      <c r="C3148">
        <v>8.8534488407752399</v>
      </c>
      <c r="D3148">
        <v>8.8236325857154991</v>
      </c>
      <c r="E3148">
        <v>8.6768159994387997</v>
      </c>
      <c r="F3148">
        <v>8.5095441267312406</v>
      </c>
      <c r="G3148">
        <v>8.3269199934069196</v>
      </c>
      <c r="H3148">
        <v>9.4437228826070996</v>
      </c>
      <c r="I3148">
        <v>9.5749271599322903</v>
      </c>
      <c r="J3148">
        <v>9.4243414210724108</v>
      </c>
      <c r="K3148">
        <v>9.5563209434171892</v>
      </c>
      <c r="L3148">
        <v>9.3002017532226802</v>
      </c>
      <c r="M3148">
        <v>9.1219222710111207</v>
      </c>
      <c r="N3148">
        <v>8.5925945889901794</v>
      </c>
      <c r="O3148">
        <v>9.0765381703612906</v>
      </c>
      <c r="P3148">
        <v>10.0875608963894</v>
      </c>
      <c r="Q3148">
        <v>6.6375058506955904</v>
      </c>
    </row>
    <row r="3149" spans="1:17">
      <c r="A3149" t="s">
        <v>6287</v>
      </c>
      <c r="B3149" s="16" t="e">
        <v>#N/A</v>
      </c>
      <c r="C3149">
        <v>3.5040133865677898</v>
      </c>
      <c r="D3149">
        <v>3.2942621936663499</v>
      </c>
      <c r="E3149">
        <v>3.4028894668404299</v>
      </c>
      <c r="F3149">
        <v>3.2825265482838799</v>
      </c>
      <c r="G3149">
        <v>3.33407035458014</v>
      </c>
      <c r="H3149">
        <v>3.30825032505737</v>
      </c>
      <c r="I3149">
        <v>3.3100125595866299</v>
      </c>
      <c r="J3149">
        <v>3.4276433730071201</v>
      </c>
      <c r="K3149">
        <v>3.27554212654834</v>
      </c>
      <c r="L3149">
        <v>2.8218677180984102</v>
      </c>
      <c r="M3149">
        <v>3.4086250003018401</v>
      </c>
      <c r="N3149">
        <v>3.5144020463037902</v>
      </c>
      <c r="O3149">
        <v>3.24931794675887</v>
      </c>
      <c r="P3149">
        <v>3.6194497939779602</v>
      </c>
      <c r="Q3149">
        <v>2.8218677180984102</v>
      </c>
    </row>
    <row r="3150" spans="1:17">
      <c r="A3150" t="s">
        <v>6288</v>
      </c>
      <c r="B3150" s="16" t="e">
        <v>#N/A</v>
      </c>
      <c r="C3150">
        <v>5.3319193517173096</v>
      </c>
      <c r="D3150">
        <v>5.5701495124768599</v>
      </c>
      <c r="E3150">
        <v>5.90213374864478</v>
      </c>
      <c r="F3150">
        <v>5.51621391430335</v>
      </c>
      <c r="G3150">
        <v>6.1139565568328003</v>
      </c>
      <c r="H3150">
        <v>6.0823845760958202</v>
      </c>
      <c r="I3150">
        <v>6.27127081030204</v>
      </c>
      <c r="J3150">
        <v>6.3659976937039797</v>
      </c>
      <c r="K3150">
        <v>6.2920916190738598</v>
      </c>
      <c r="L3150">
        <v>6.6254352606249798</v>
      </c>
      <c r="M3150">
        <v>6.2083104757069396</v>
      </c>
      <c r="N3150">
        <v>6.5312281746119796</v>
      </c>
      <c r="O3150">
        <v>6.2239743948753601</v>
      </c>
      <c r="P3150">
        <v>6.6769424514664104</v>
      </c>
      <c r="Q3150">
        <v>6.6375058506955904</v>
      </c>
    </row>
    <row r="3151" spans="1:17">
      <c r="A3151" t="s">
        <v>6289</v>
      </c>
      <c r="B3151" s="16" t="e">
        <v>#N/A</v>
      </c>
      <c r="C3151">
        <v>7.8538497262402798</v>
      </c>
      <c r="D3151">
        <v>7.9850315972664498</v>
      </c>
      <c r="E3151">
        <v>7.6003564048386103</v>
      </c>
      <c r="F3151">
        <v>8.4477761163597407</v>
      </c>
      <c r="G3151">
        <v>8.2733048968381997</v>
      </c>
      <c r="H3151">
        <v>6.2156121062574901</v>
      </c>
      <c r="I3151">
        <v>7.4634498114554697</v>
      </c>
      <c r="J3151">
        <v>6.9067745175236803</v>
      </c>
      <c r="K3151">
        <v>8.1885183905571193</v>
      </c>
      <c r="L3151">
        <v>7.5300544138344296</v>
      </c>
      <c r="M3151">
        <v>7.5330985542824997</v>
      </c>
      <c r="N3151">
        <v>8.2587237784821692</v>
      </c>
      <c r="O3151">
        <v>7.4370897593392602</v>
      </c>
      <c r="P3151">
        <v>6.7232899141601701</v>
      </c>
      <c r="Q3151">
        <v>8.8614637697687808</v>
      </c>
    </row>
    <row r="3152" spans="1:17">
      <c r="A3152" t="s">
        <v>6290</v>
      </c>
      <c r="B3152" s="16" t="e">
        <v>#N/A</v>
      </c>
      <c r="C3152">
        <v>5.8054102324735597</v>
      </c>
      <c r="D3152">
        <v>5.5701495124768599</v>
      </c>
      <c r="E3152">
        <v>3.4028894668404299</v>
      </c>
      <c r="F3152">
        <v>4.2917886290068799</v>
      </c>
      <c r="G3152">
        <v>6.5922120161147504</v>
      </c>
      <c r="H3152">
        <v>4.7946750266686298</v>
      </c>
      <c r="I3152">
        <v>4.49496154099739</v>
      </c>
      <c r="J3152">
        <v>3.6724961835054399</v>
      </c>
      <c r="K3152">
        <v>5.7954736047312103</v>
      </c>
      <c r="L3152">
        <v>4.1211419556762898</v>
      </c>
      <c r="M3152">
        <v>4.9497083792204704</v>
      </c>
      <c r="N3152">
        <v>6.0560748478416198</v>
      </c>
      <c r="O3152">
        <v>5.1388149344389698</v>
      </c>
      <c r="P3152">
        <v>5.93026793058488</v>
      </c>
      <c r="Q3152">
        <v>2.8218677180984102</v>
      </c>
    </row>
    <row r="3153" spans="1:17">
      <c r="A3153" t="s">
        <v>6291</v>
      </c>
      <c r="B3153" s="16" t="e">
        <v>#N/A</v>
      </c>
      <c r="C3153">
        <v>3.3064422771203601</v>
      </c>
      <c r="D3153">
        <v>3.4870161193063098</v>
      </c>
      <c r="E3153">
        <v>3.6381873987360902</v>
      </c>
      <c r="F3153">
        <v>3.6131889974304401</v>
      </c>
      <c r="G3153">
        <v>2.8218677180984102</v>
      </c>
      <c r="H3153">
        <v>4.07504641393726</v>
      </c>
      <c r="I3153">
        <v>3.7848446501428201</v>
      </c>
      <c r="J3153">
        <v>3.8565114723405598</v>
      </c>
      <c r="K3153">
        <v>3.6013796825057902</v>
      </c>
      <c r="L3153">
        <v>3.9560512465587201</v>
      </c>
      <c r="M3153">
        <v>4.3171680614900998</v>
      </c>
      <c r="N3153">
        <v>3.5144020463037902</v>
      </c>
      <c r="O3153">
        <v>3.42420286852819</v>
      </c>
      <c r="P3153">
        <v>4.2713440848041202</v>
      </c>
      <c r="Q3153">
        <v>2.8218677180984102</v>
      </c>
    </row>
    <row r="3154" spans="1:17">
      <c r="A3154" t="s">
        <v>6292</v>
      </c>
      <c r="B3154" s="16" t="e">
        <v>#N/A</v>
      </c>
      <c r="C3154">
        <v>2.8218677180984102</v>
      </c>
      <c r="D3154">
        <v>2.8218677180984102</v>
      </c>
      <c r="E3154">
        <v>3.4028894668404299</v>
      </c>
      <c r="F3154">
        <v>3.4706286095040801</v>
      </c>
      <c r="G3154">
        <v>3.33407035458014</v>
      </c>
      <c r="H3154">
        <v>3.30825032505737</v>
      </c>
      <c r="I3154">
        <v>3.3100125595866299</v>
      </c>
      <c r="J3154">
        <v>3.2517770676889399</v>
      </c>
      <c r="K3154">
        <v>3.27554212654834</v>
      </c>
      <c r="L3154">
        <v>2.8218677180984102</v>
      </c>
      <c r="M3154">
        <v>3.6461416973015899</v>
      </c>
      <c r="N3154">
        <v>2.8218677180984102</v>
      </c>
      <c r="O3154">
        <v>3.7643275486974099</v>
      </c>
      <c r="P3154">
        <v>2.8218677180984102</v>
      </c>
      <c r="Q3154">
        <v>2.8218677180984102</v>
      </c>
    </row>
    <row r="3155" spans="1:17">
      <c r="A3155" t="s">
        <v>6293</v>
      </c>
      <c r="B3155" s="16" t="e">
        <v>#N/A</v>
      </c>
      <c r="C3155">
        <v>5.3319193517173096</v>
      </c>
      <c r="D3155">
        <v>5.5701495124768599</v>
      </c>
      <c r="E3155">
        <v>8.1714281600028293</v>
      </c>
      <c r="F3155">
        <v>6.4550082062807501</v>
      </c>
      <c r="G3155">
        <v>5.8882770820909203</v>
      </c>
      <c r="H3155">
        <v>5.0402227714917602</v>
      </c>
      <c r="I3155">
        <v>5.8841337137463201</v>
      </c>
      <c r="J3155">
        <v>7.3664432334145298</v>
      </c>
      <c r="K3155">
        <v>5.7577399825847202</v>
      </c>
      <c r="L3155">
        <v>6.1948816344875999</v>
      </c>
      <c r="M3155">
        <v>4.7613190738105597</v>
      </c>
      <c r="N3155">
        <v>4.6183712388410303</v>
      </c>
      <c r="O3155">
        <v>4.2491040476565001</v>
      </c>
      <c r="P3155">
        <v>6.1737439525172801</v>
      </c>
      <c r="Q3155">
        <v>2.8218677180984102</v>
      </c>
    </row>
    <row r="3156" spans="1:17">
      <c r="A3156" t="s">
        <v>6294</v>
      </c>
      <c r="B3156" s="16" t="e">
        <v>#N/A</v>
      </c>
      <c r="C3156">
        <v>3.5040133865677898</v>
      </c>
      <c r="D3156">
        <v>3.6330127529723502</v>
      </c>
      <c r="E3156">
        <v>3.6381873987360902</v>
      </c>
      <c r="F3156">
        <v>4.0118215330109104</v>
      </c>
      <c r="G3156">
        <v>2.8218677180984102</v>
      </c>
      <c r="H3156">
        <v>3.50653555504317</v>
      </c>
      <c r="I3156">
        <v>3.7848446501428201</v>
      </c>
      <c r="J3156">
        <v>3.6724961835054399</v>
      </c>
      <c r="K3156">
        <v>3.27554212654834</v>
      </c>
      <c r="L3156">
        <v>3.4877558895723499</v>
      </c>
      <c r="M3156">
        <v>3.6461416973015899</v>
      </c>
      <c r="N3156">
        <v>4.3174573962368399</v>
      </c>
      <c r="O3156">
        <v>3.8507909364900099</v>
      </c>
      <c r="P3156">
        <v>3.7927642367557501</v>
      </c>
      <c r="Q3156">
        <v>2.8218677180984102</v>
      </c>
    </row>
    <row r="3157" spans="1:17">
      <c r="A3157" t="s">
        <v>6295</v>
      </c>
      <c r="B3157" s="16" t="e">
        <v>#N/A</v>
      </c>
      <c r="C3157">
        <v>4.2263167103073602</v>
      </c>
      <c r="D3157">
        <v>3.9548310731697001</v>
      </c>
      <c r="E3157">
        <v>3.9618875914207199</v>
      </c>
      <c r="F3157">
        <v>3.9277704709105601</v>
      </c>
      <c r="G3157">
        <v>3.9446609719593901</v>
      </c>
      <c r="H3157">
        <v>4.2312229394497098</v>
      </c>
      <c r="I3157">
        <v>4.4354937019020104</v>
      </c>
      <c r="J3157">
        <v>3.6724961835054399</v>
      </c>
      <c r="K3157">
        <v>3.7184612093777498</v>
      </c>
      <c r="L3157">
        <v>2.8218677180984102</v>
      </c>
      <c r="M3157">
        <v>3.6461416973015899</v>
      </c>
      <c r="N3157">
        <v>3.99991931403749</v>
      </c>
      <c r="O3157">
        <v>3.7643275486974099</v>
      </c>
      <c r="P3157">
        <v>4.6712581716948103</v>
      </c>
      <c r="Q3157">
        <v>2.8218677180984102</v>
      </c>
    </row>
    <row r="3158" spans="1:17">
      <c r="A3158" t="s">
        <v>6296</v>
      </c>
      <c r="B3158" s="16" t="e">
        <v>#N/A</v>
      </c>
      <c r="C3158">
        <v>3.7779852140208301</v>
      </c>
      <c r="D3158">
        <v>3.8603343823973102</v>
      </c>
      <c r="E3158">
        <v>3.4028894668404299</v>
      </c>
      <c r="F3158">
        <v>3.6131889974304401</v>
      </c>
      <c r="G3158">
        <v>4.37414671474383</v>
      </c>
      <c r="H3158">
        <v>2.8218677180984102</v>
      </c>
      <c r="I3158">
        <v>3.6595800418069002</v>
      </c>
      <c r="J3158">
        <v>2.8218677180984102</v>
      </c>
      <c r="K3158">
        <v>3.8204461843508501</v>
      </c>
      <c r="L3158">
        <v>4.1211419556762898</v>
      </c>
      <c r="M3158">
        <v>4.1590575299716699</v>
      </c>
      <c r="N3158">
        <v>4.0888472785647796</v>
      </c>
      <c r="O3158">
        <v>4.1329497517715001</v>
      </c>
      <c r="P3158">
        <v>2.8218677180984102</v>
      </c>
      <c r="Q3158">
        <v>5.81282804418474</v>
      </c>
    </row>
    <row r="3159" spans="1:17">
      <c r="A3159" t="s">
        <v>6297</v>
      </c>
      <c r="B3159" s="16" t="e">
        <v>#N/A</v>
      </c>
      <c r="C3159">
        <v>8.5216003012345407</v>
      </c>
      <c r="D3159">
        <v>8.5241658050131406</v>
      </c>
      <c r="E3159">
        <v>7.5829449158262197</v>
      </c>
      <c r="F3159">
        <v>7.1471983190353301</v>
      </c>
      <c r="G3159">
        <v>8.5479352492780194</v>
      </c>
      <c r="H3159">
        <v>8.6763950979157691</v>
      </c>
      <c r="I3159">
        <v>8.8488372276025107</v>
      </c>
      <c r="J3159">
        <v>7.8667605343826397</v>
      </c>
      <c r="K3159">
        <v>8.5478863671486494</v>
      </c>
      <c r="L3159">
        <v>8.1873059842096403</v>
      </c>
      <c r="M3159">
        <v>8.3081422645750607</v>
      </c>
      <c r="N3159">
        <v>8.8864708222701605</v>
      </c>
      <c r="O3159">
        <v>8.2748678445122597</v>
      </c>
      <c r="P3159">
        <v>9.4942377741934703</v>
      </c>
      <c r="Q3159">
        <v>6.2843132996066204</v>
      </c>
    </row>
    <row r="3160" spans="1:17">
      <c r="A3160" t="s">
        <v>6298</v>
      </c>
      <c r="B3160" s="16" t="e">
        <v>#N/A</v>
      </c>
      <c r="C3160">
        <v>5.1742671949623604</v>
      </c>
      <c r="D3160">
        <v>5.1247703439315302</v>
      </c>
      <c r="E3160">
        <v>5.2175717649130604</v>
      </c>
      <c r="F3160">
        <v>5.9029685313311697</v>
      </c>
      <c r="G3160">
        <v>5.2496646871628903</v>
      </c>
      <c r="H3160">
        <v>5.7265924446016498</v>
      </c>
      <c r="I3160">
        <v>6.0909334620645401</v>
      </c>
      <c r="J3160">
        <v>5.6009009823638998</v>
      </c>
      <c r="K3160">
        <v>5.6586756958187001</v>
      </c>
      <c r="L3160">
        <v>6.0164413304659004</v>
      </c>
      <c r="M3160">
        <v>5.6583384812313096</v>
      </c>
      <c r="N3160">
        <v>5.3928688873847097</v>
      </c>
      <c r="O3160">
        <v>5.6630803592182</v>
      </c>
      <c r="P3160">
        <v>6.0078251400104499</v>
      </c>
      <c r="Q3160">
        <v>2.8218677180984102</v>
      </c>
    </row>
    <row r="3161" spans="1:17">
      <c r="A3161" t="s">
        <v>6299</v>
      </c>
      <c r="B3161" s="16" t="e">
        <v>#N/A</v>
      </c>
      <c r="C3161">
        <v>7.6776213045769799</v>
      </c>
      <c r="D3161">
        <v>7.4844651280120704</v>
      </c>
      <c r="E3161">
        <v>7.5916769976640897</v>
      </c>
      <c r="F3161">
        <v>6.9141232489592603</v>
      </c>
      <c r="G3161">
        <v>7.7035100941681796</v>
      </c>
      <c r="H3161">
        <v>5.3978950479979702</v>
      </c>
      <c r="I3161">
        <v>6.9454121858673004</v>
      </c>
      <c r="J3161">
        <v>6.4629296012030801</v>
      </c>
      <c r="K3161">
        <v>7.8998017486258796</v>
      </c>
      <c r="L3161">
        <v>7.2240106477403199</v>
      </c>
      <c r="M3161">
        <v>7.00204543743902</v>
      </c>
      <c r="N3161">
        <v>6.2111450879834704</v>
      </c>
      <c r="O3161">
        <v>6.7477358860571703</v>
      </c>
      <c r="P3161">
        <v>6.3814054639084601</v>
      </c>
      <c r="Q3161">
        <v>10.1972634697877</v>
      </c>
    </row>
    <row r="3162" spans="1:17">
      <c r="A3162" t="s">
        <v>6300</v>
      </c>
      <c r="B3162" s="16" t="e">
        <v>#N/A</v>
      </c>
      <c r="C3162">
        <v>4.2263167103073602</v>
      </c>
      <c r="D3162">
        <v>3.7545556144430101</v>
      </c>
      <c r="E3162">
        <v>3.8152982058547602</v>
      </c>
      <c r="F3162">
        <v>2.8218677180984102</v>
      </c>
      <c r="G3162">
        <v>3.5425260543824399</v>
      </c>
      <c r="H3162">
        <v>2.8218677180984102</v>
      </c>
      <c r="I3162">
        <v>2.8218677180984102</v>
      </c>
      <c r="J3162">
        <v>3.5611359966351301</v>
      </c>
      <c r="K3162">
        <v>3.27554212654834</v>
      </c>
      <c r="L3162">
        <v>3.4877558895723499</v>
      </c>
      <c r="M3162">
        <v>2.8218677180984102</v>
      </c>
      <c r="N3162">
        <v>2.8218677180984102</v>
      </c>
      <c r="O3162">
        <v>2.8218677180984102</v>
      </c>
      <c r="P3162">
        <v>3.3893867502571098</v>
      </c>
      <c r="Q3162">
        <v>2.8218677180984102</v>
      </c>
    </row>
    <row r="3163" spans="1:17">
      <c r="A3163" t="s">
        <v>6301</v>
      </c>
      <c r="B3163" s="16" t="e">
        <v>#N/A</v>
      </c>
      <c r="C3163">
        <v>5.7625387775367001</v>
      </c>
      <c r="D3163">
        <v>5.5218051423872696</v>
      </c>
      <c r="E3163">
        <v>6.9009124338700998</v>
      </c>
      <c r="F3163">
        <v>6.3027317328969898</v>
      </c>
      <c r="G3163">
        <v>7.0514927108982999</v>
      </c>
      <c r="H3163">
        <v>6.2625083699042996</v>
      </c>
      <c r="I3163">
        <v>5.6414352460325601</v>
      </c>
      <c r="J3163">
        <v>7.2630884481653997</v>
      </c>
      <c r="K3163">
        <v>5.4119964088208299</v>
      </c>
      <c r="L3163">
        <v>5.9635854897431999</v>
      </c>
      <c r="M3163">
        <v>6.5213705179323602</v>
      </c>
      <c r="N3163">
        <v>6.5181390580775203</v>
      </c>
      <c r="O3163">
        <v>6.7477358860571703</v>
      </c>
      <c r="P3163">
        <v>5.0754103394275001</v>
      </c>
      <c r="Q3163">
        <v>7.6950435514148801</v>
      </c>
    </row>
    <row r="3164" spans="1:17">
      <c r="A3164" t="s">
        <v>6302</v>
      </c>
      <c r="B3164" s="16" t="e">
        <v>#N/A</v>
      </c>
      <c r="C3164">
        <v>2.8218677180984102</v>
      </c>
      <c r="D3164">
        <v>2.8218677180984102</v>
      </c>
      <c r="E3164">
        <v>3.6381873987360902</v>
      </c>
      <c r="F3164">
        <v>3.2825265482838799</v>
      </c>
      <c r="G3164">
        <v>3.33407035458014</v>
      </c>
      <c r="H3164">
        <v>3.50653555504317</v>
      </c>
      <c r="I3164">
        <v>3.5089935751222501</v>
      </c>
      <c r="J3164">
        <v>3.5611359966351301</v>
      </c>
      <c r="K3164">
        <v>3.27554212654834</v>
      </c>
      <c r="L3164">
        <v>2.8218677180984102</v>
      </c>
      <c r="M3164">
        <v>3.6461416973015899</v>
      </c>
      <c r="N3164">
        <v>3.6661147186140499</v>
      </c>
      <c r="O3164">
        <v>3.6677309644704801</v>
      </c>
      <c r="P3164">
        <v>3.7927642367557501</v>
      </c>
      <c r="Q3164">
        <v>5.09416193408443</v>
      </c>
    </row>
    <row r="3165" spans="1:17">
      <c r="A3165" t="s">
        <v>6303</v>
      </c>
      <c r="B3165" s="16" t="e">
        <v>#N/A</v>
      </c>
      <c r="C3165">
        <v>4.7882403612659497</v>
      </c>
      <c r="D3165">
        <v>5.0219292506328799</v>
      </c>
      <c r="E3165">
        <v>4.0887687455453801</v>
      </c>
      <c r="F3165">
        <v>4.0892058755412499</v>
      </c>
      <c r="G3165">
        <v>4.88571169002517</v>
      </c>
      <c r="H3165">
        <v>5.0023896186610397</v>
      </c>
      <c r="I3165">
        <v>5.8430298477526499</v>
      </c>
      <c r="J3165">
        <v>4.8507352198443803</v>
      </c>
      <c r="K3165">
        <v>6.0655334946390003</v>
      </c>
      <c r="L3165">
        <v>5.8120628640760099</v>
      </c>
      <c r="M3165">
        <v>4.5794486673888004</v>
      </c>
      <c r="N3165">
        <v>4.0888472785647796</v>
      </c>
      <c r="O3165">
        <v>5.98581415080033</v>
      </c>
      <c r="P3165">
        <v>5.7609673977777103</v>
      </c>
      <c r="Q3165">
        <v>2.8218677180984102</v>
      </c>
    </row>
    <row r="3166" spans="1:17">
      <c r="A3166" t="s">
        <v>6304</v>
      </c>
      <c r="B3166" s="16" t="e">
        <v>#N/A</v>
      </c>
      <c r="C3166">
        <v>2.8218677180984102</v>
      </c>
      <c r="D3166">
        <v>3.7545556144430101</v>
      </c>
      <c r="E3166">
        <v>3.8152982058547602</v>
      </c>
      <c r="F3166">
        <v>3.2825265482838799</v>
      </c>
      <c r="G3166">
        <v>3.33407035458014</v>
      </c>
      <c r="H3166">
        <v>3.30825032505737</v>
      </c>
      <c r="I3166">
        <v>3.8937805799913501</v>
      </c>
      <c r="J3166">
        <v>3.2517770676889399</v>
      </c>
      <c r="K3166">
        <v>3.6013796825057902</v>
      </c>
      <c r="L3166">
        <v>3.4877558895723499</v>
      </c>
      <c r="M3166">
        <v>3.4086250003018401</v>
      </c>
      <c r="N3166">
        <v>3.5144020463037902</v>
      </c>
      <c r="O3166">
        <v>3.42420286852819</v>
      </c>
      <c r="P3166">
        <v>3.3893867502571098</v>
      </c>
      <c r="Q3166">
        <v>2.8218677180984102</v>
      </c>
    </row>
    <row r="3167" spans="1:17">
      <c r="A3167" t="s">
        <v>6305</v>
      </c>
      <c r="B3167" s="16" t="e">
        <v>#N/A</v>
      </c>
      <c r="C3167">
        <v>3.8862082974622001</v>
      </c>
      <c r="D3167">
        <v>4.2618677800425697</v>
      </c>
      <c r="E3167">
        <v>4.2015349465393896</v>
      </c>
      <c r="F3167">
        <v>4.3517302712450299</v>
      </c>
      <c r="G3167">
        <v>4.0460446887748596</v>
      </c>
      <c r="H3167">
        <v>3.50653555504317</v>
      </c>
      <c r="I3167">
        <v>3.8937805799913501</v>
      </c>
      <c r="J3167">
        <v>3.93564812262216</v>
      </c>
      <c r="K3167">
        <v>4.2084442324483602</v>
      </c>
      <c r="L3167">
        <v>4.3892426656840904</v>
      </c>
      <c r="M3167">
        <v>4.3171680614900998</v>
      </c>
      <c r="N3167">
        <v>4.0888472785647796</v>
      </c>
      <c r="O3167">
        <v>4.3028205748149997</v>
      </c>
      <c r="P3167">
        <v>3.9363215208704698</v>
      </c>
      <c r="Q3167">
        <v>2.8218677180984102</v>
      </c>
    </row>
    <row r="3168" spans="1:17">
      <c r="A3168" t="s">
        <v>6306</v>
      </c>
      <c r="B3168" s="16" t="e">
        <v>#N/A</v>
      </c>
      <c r="C3168">
        <v>4.2263167103073602</v>
      </c>
      <c r="D3168">
        <v>3.9548310731697001</v>
      </c>
      <c r="E3168">
        <v>2.8218677180984102</v>
      </c>
      <c r="F3168">
        <v>2.8218677180984102</v>
      </c>
      <c r="G3168">
        <v>2.8218677180984102</v>
      </c>
      <c r="H3168">
        <v>2.8218677180984102</v>
      </c>
      <c r="I3168">
        <v>4.4354937019020104</v>
      </c>
      <c r="J3168">
        <v>3.5611359966351301</v>
      </c>
      <c r="K3168">
        <v>3.8204461843508501</v>
      </c>
      <c r="L3168">
        <v>3.7555759297476698</v>
      </c>
      <c r="M3168">
        <v>3.5380814202985702</v>
      </c>
      <c r="N3168">
        <v>3.5144020463037902</v>
      </c>
      <c r="O3168">
        <v>3.6677309644704801</v>
      </c>
      <c r="P3168">
        <v>4.0606668341819496</v>
      </c>
      <c r="Q3168">
        <v>5.09416193408443</v>
      </c>
    </row>
    <row r="3169" spans="1:17">
      <c r="A3169" t="s">
        <v>6307</v>
      </c>
      <c r="B3169" s="16" t="e">
        <v>#N/A</v>
      </c>
      <c r="C3169">
        <v>3.3064422771203601</v>
      </c>
      <c r="D3169">
        <v>3.8603343823973102</v>
      </c>
      <c r="E3169">
        <v>3.4028894668404299</v>
      </c>
      <c r="F3169">
        <v>3.7319397910766599</v>
      </c>
      <c r="G3169">
        <v>3.9446609719593901</v>
      </c>
      <c r="H3169">
        <v>3.9869852489372102</v>
      </c>
      <c r="I3169">
        <v>4.0793606969786396</v>
      </c>
      <c r="J3169">
        <v>3.6724961835054399</v>
      </c>
      <c r="K3169">
        <v>4.0709644767565303</v>
      </c>
      <c r="L3169">
        <v>4.1211419556762898</v>
      </c>
      <c r="M3169">
        <v>4.8899346368581904</v>
      </c>
      <c r="N3169">
        <v>4.9024877034329704</v>
      </c>
      <c r="O3169">
        <v>4.1926070449996002</v>
      </c>
      <c r="P3169">
        <v>4.4479700090536403</v>
      </c>
      <c r="Q3169">
        <v>2.8218677180984102</v>
      </c>
    </row>
    <row r="3170" spans="1:17">
      <c r="A3170" t="s">
        <v>6308</v>
      </c>
      <c r="B3170" s="16" t="e">
        <v>#N/A</v>
      </c>
      <c r="C3170">
        <v>6.3571282477373696</v>
      </c>
      <c r="D3170">
        <v>5.9429245670536996</v>
      </c>
      <c r="E3170">
        <v>5.72015689123982</v>
      </c>
      <c r="F3170">
        <v>5.7529944155534603</v>
      </c>
      <c r="G3170">
        <v>6.3084947633379898</v>
      </c>
      <c r="H3170">
        <v>6.4629476099795902</v>
      </c>
      <c r="I3170">
        <v>5.7346509072572998</v>
      </c>
      <c r="J3170">
        <v>6.1234974359590799</v>
      </c>
      <c r="K3170">
        <v>6.3434929552864503</v>
      </c>
      <c r="L3170">
        <v>6.0839659041390597</v>
      </c>
      <c r="M3170">
        <v>5.9807945513988896</v>
      </c>
      <c r="N3170">
        <v>6.2111450879834704</v>
      </c>
      <c r="O3170">
        <v>6.3407982234503599</v>
      </c>
      <c r="P3170">
        <v>6.4382133371337602</v>
      </c>
      <c r="Q3170">
        <v>5.09416193408443</v>
      </c>
    </row>
    <row r="3171" spans="1:17">
      <c r="A3171" t="s">
        <v>6309</v>
      </c>
      <c r="B3171" s="16" t="e">
        <v>#N/A</v>
      </c>
      <c r="C3171">
        <v>3.8862082974622001</v>
      </c>
      <c r="D3171">
        <v>4.0407231514856203</v>
      </c>
      <c r="E3171">
        <v>4.2015349465393896</v>
      </c>
      <c r="F3171">
        <v>3.9277704709105601</v>
      </c>
      <c r="G3171">
        <v>4.1380367534927496</v>
      </c>
      <c r="H3171">
        <v>4.5998748125578501</v>
      </c>
      <c r="I3171">
        <v>3.9910282299290798</v>
      </c>
      <c r="J3171">
        <v>5.0383114724192302</v>
      </c>
      <c r="K3171">
        <v>3.8204461843508501</v>
      </c>
      <c r="L3171">
        <v>4.1946255460110002</v>
      </c>
      <c r="M3171">
        <v>4.3652147767139304</v>
      </c>
      <c r="N3171">
        <v>4.3174573962368399</v>
      </c>
      <c r="O3171">
        <v>4.0696565081197198</v>
      </c>
      <c r="P3171">
        <v>3.6194497939779602</v>
      </c>
      <c r="Q3171">
        <v>2.8218677180984102</v>
      </c>
    </row>
    <row r="3172" spans="1:17">
      <c r="A3172" t="s">
        <v>6310</v>
      </c>
      <c r="B3172" s="16" t="e">
        <v>#N/A</v>
      </c>
      <c r="C3172">
        <v>3.6535616636188299</v>
      </c>
      <c r="D3172">
        <v>3.7545556144430101</v>
      </c>
      <c r="E3172">
        <v>2.8218677180984102</v>
      </c>
      <c r="F3172">
        <v>3.2825265482838799</v>
      </c>
      <c r="G3172">
        <v>3.33407035458014</v>
      </c>
      <c r="H3172">
        <v>3.30825032505737</v>
      </c>
      <c r="I3172">
        <v>3.6595800418069002</v>
      </c>
      <c r="J3172">
        <v>3.2517770676889399</v>
      </c>
      <c r="K3172">
        <v>3.4608708703561399</v>
      </c>
      <c r="L3172">
        <v>3.29479214013883</v>
      </c>
      <c r="M3172">
        <v>3.23818724324593</v>
      </c>
      <c r="N3172">
        <v>3.6661147186140499</v>
      </c>
      <c r="O3172">
        <v>3.5569664057961599</v>
      </c>
      <c r="P3172">
        <v>3.6194497939779602</v>
      </c>
      <c r="Q3172">
        <v>2.8218677180984102</v>
      </c>
    </row>
    <row r="3173" spans="1:17">
      <c r="A3173" t="s">
        <v>6311</v>
      </c>
      <c r="B3173" s="16" t="e">
        <v>#N/A</v>
      </c>
      <c r="C3173">
        <v>6.1416886309143299</v>
      </c>
      <c r="D3173">
        <v>5.9060888777783198</v>
      </c>
      <c r="E3173">
        <v>6.3800143454863703</v>
      </c>
      <c r="F3173">
        <v>5.8669547222798002</v>
      </c>
      <c r="G3173">
        <v>6.3572259687739301</v>
      </c>
      <c r="H3173">
        <v>5.5593717733825097</v>
      </c>
      <c r="I3173">
        <v>6.3462251697709</v>
      </c>
      <c r="J3173">
        <v>6.0557751925933898</v>
      </c>
      <c r="K3173">
        <v>6.5971409309639002</v>
      </c>
      <c r="L3173">
        <v>6.5203172163094196</v>
      </c>
      <c r="M3173">
        <v>6.2429098030750199</v>
      </c>
      <c r="N3173">
        <v>6.2111450879834704</v>
      </c>
      <c r="O3173">
        <v>6.5097855003520602</v>
      </c>
      <c r="P3173">
        <v>5.9034342564919404</v>
      </c>
      <c r="Q3173">
        <v>8.6462459446333604</v>
      </c>
    </row>
    <row r="3174" spans="1:17">
      <c r="A3174" t="s">
        <v>6312</v>
      </c>
      <c r="B3174" s="16" t="e">
        <v>#N/A</v>
      </c>
      <c r="C3174">
        <v>4.2263167103073602</v>
      </c>
      <c r="D3174">
        <v>4.1197647330598102</v>
      </c>
      <c r="E3174">
        <v>3.8152982058547602</v>
      </c>
      <c r="F3174">
        <v>3.4706286095040801</v>
      </c>
      <c r="G3174">
        <v>4.2225520177193703</v>
      </c>
      <c r="H3174">
        <v>4.07504641393726</v>
      </c>
      <c r="I3174">
        <v>4.0793606969786396</v>
      </c>
      <c r="J3174">
        <v>4.0085972383706396</v>
      </c>
      <c r="K3174">
        <v>3.99457577781329</v>
      </c>
      <c r="L3174">
        <v>3.9560512465587201</v>
      </c>
      <c r="M3174">
        <v>3.6461416973015899</v>
      </c>
      <c r="N3174">
        <v>3.6661147186140499</v>
      </c>
      <c r="O3174">
        <v>4.3028205748149997</v>
      </c>
      <c r="P3174">
        <v>4.3630835021106398</v>
      </c>
      <c r="Q3174">
        <v>5.09416193408443</v>
      </c>
    </row>
    <row r="3175" spans="1:17">
      <c r="A3175" t="s">
        <v>6313</v>
      </c>
      <c r="B3175" s="16" t="e">
        <v>#N/A</v>
      </c>
      <c r="C3175">
        <v>3.5040133865677898</v>
      </c>
      <c r="D3175">
        <v>3.2942621936663499</v>
      </c>
      <c r="E3175">
        <v>3.9618875914207199</v>
      </c>
      <c r="F3175">
        <v>3.6131889974304401</v>
      </c>
      <c r="G3175">
        <v>3.5425260543824399</v>
      </c>
      <c r="H3175">
        <v>2.8218677180984102</v>
      </c>
      <c r="I3175">
        <v>3.5089935751222501</v>
      </c>
      <c r="J3175">
        <v>3.2517770676889399</v>
      </c>
      <c r="K3175">
        <v>3.8204461843508501</v>
      </c>
      <c r="L3175">
        <v>3.6339073669181099</v>
      </c>
      <c r="M3175">
        <v>3.6461416973015899</v>
      </c>
      <c r="N3175">
        <v>3.31389066967124</v>
      </c>
      <c r="O3175">
        <v>3.7643275486974099</v>
      </c>
      <c r="P3175">
        <v>3.6194497939779602</v>
      </c>
      <c r="Q3175">
        <v>2.8218677180984102</v>
      </c>
    </row>
    <row r="3176" spans="1:17">
      <c r="A3176" t="s">
        <v>6314</v>
      </c>
      <c r="B3176" s="16" t="e">
        <v>#N/A</v>
      </c>
      <c r="C3176">
        <v>6.7960272589149602</v>
      </c>
      <c r="D3176">
        <v>6.6338206543565796</v>
      </c>
      <c r="E3176">
        <v>6.7987778901780498</v>
      </c>
      <c r="F3176">
        <v>6.6356155302240598</v>
      </c>
      <c r="G3176">
        <v>7.3988114298928798</v>
      </c>
      <c r="H3176">
        <v>5.4810077289205497</v>
      </c>
      <c r="I3176">
        <v>6.0909334620645401</v>
      </c>
      <c r="J3176">
        <v>5.6573646507857704</v>
      </c>
      <c r="K3176">
        <v>7.4824397036450003</v>
      </c>
      <c r="L3176">
        <v>6.9910684097633</v>
      </c>
      <c r="M3176">
        <v>6.7138633158657202</v>
      </c>
      <c r="N3176">
        <v>6.6196358801292998</v>
      </c>
      <c r="O3176">
        <v>6.7974449120529101</v>
      </c>
      <c r="P3176">
        <v>6.05725356091083</v>
      </c>
      <c r="Q3176">
        <v>8.9266120302692595</v>
      </c>
    </row>
    <row r="3177" spans="1:17">
      <c r="A3177" t="s">
        <v>6315</v>
      </c>
      <c r="B3177" s="16" t="e">
        <v>#N/A</v>
      </c>
      <c r="C3177">
        <v>2.8218677180984102</v>
      </c>
      <c r="D3177">
        <v>2.8218677180984102</v>
      </c>
      <c r="E3177">
        <v>3.4028894668404299</v>
      </c>
      <c r="F3177">
        <v>3.2825265482838799</v>
      </c>
      <c r="G3177">
        <v>3.33407035458014</v>
      </c>
      <c r="H3177">
        <v>3.30825032505737</v>
      </c>
      <c r="I3177">
        <v>3.3100125595866299</v>
      </c>
      <c r="J3177">
        <v>2.8218677180984102</v>
      </c>
      <c r="K3177">
        <v>3.4608708703561399</v>
      </c>
      <c r="L3177">
        <v>2.8218677180984102</v>
      </c>
      <c r="M3177">
        <v>3.5380814202985702</v>
      </c>
      <c r="N3177">
        <v>3.31389066967124</v>
      </c>
      <c r="O3177">
        <v>3.24931794675887</v>
      </c>
      <c r="P3177">
        <v>3.3893867502571098</v>
      </c>
      <c r="Q3177">
        <v>2.8218677180984102</v>
      </c>
    </row>
    <row r="3178" spans="1:17">
      <c r="A3178" t="s">
        <v>6316</v>
      </c>
      <c r="B3178" s="16" t="e">
        <v>#N/A</v>
      </c>
      <c r="C3178">
        <v>3.5040133865677898</v>
      </c>
      <c r="D3178">
        <v>2.8218677180984102</v>
      </c>
      <c r="E3178">
        <v>3.4028894668404299</v>
      </c>
      <c r="F3178">
        <v>3.2825265482838799</v>
      </c>
      <c r="G3178">
        <v>2.8218677180984102</v>
      </c>
      <c r="H3178">
        <v>3.30825032505737</v>
      </c>
      <c r="I3178">
        <v>3.3100125595866299</v>
      </c>
      <c r="J3178">
        <v>3.4276433730071201</v>
      </c>
      <c r="K3178">
        <v>2.8218677180984102</v>
      </c>
      <c r="L3178">
        <v>3.29479214013883</v>
      </c>
      <c r="M3178">
        <v>2.8218677180984102</v>
      </c>
      <c r="N3178">
        <v>3.31389066967124</v>
      </c>
      <c r="O3178">
        <v>2.8218677180984102</v>
      </c>
      <c r="P3178">
        <v>3.3893867502571098</v>
      </c>
      <c r="Q3178">
        <v>2.8218677180984102</v>
      </c>
    </row>
    <row r="3179" spans="1:17">
      <c r="A3179" t="s">
        <v>6317</v>
      </c>
      <c r="B3179" s="16" t="e">
        <v>#N/A</v>
      </c>
      <c r="C3179">
        <v>5.9266634316532896</v>
      </c>
      <c r="D3179">
        <v>6.1457356279954896</v>
      </c>
      <c r="E3179">
        <v>6.0883257756658304</v>
      </c>
      <c r="F3179">
        <v>5.6070690647998402</v>
      </c>
      <c r="G3179">
        <v>5.6978436807120003</v>
      </c>
      <c r="H3179">
        <v>4.8389910929935898</v>
      </c>
      <c r="I3179">
        <v>5.3469430634237698</v>
      </c>
      <c r="J3179">
        <v>5.5218381907595999</v>
      </c>
      <c r="K3179">
        <v>6.2113205295656702</v>
      </c>
      <c r="L3179">
        <v>6.0673853986592201</v>
      </c>
      <c r="M3179">
        <v>5.5874545404788796</v>
      </c>
      <c r="N3179">
        <v>5.9022837325360298</v>
      </c>
      <c r="O3179">
        <v>5.98581415080033</v>
      </c>
      <c r="P3179">
        <v>5.2164652043888102</v>
      </c>
      <c r="Q3179">
        <v>6.2843132996066204</v>
      </c>
    </row>
    <row r="3180" spans="1:17">
      <c r="A3180" t="s">
        <v>6318</v>
      </c>
      <c r="B3180" s="16" t="e">
        <v>#N/A</v>
      </c>
      <c r="C3180">
        <v>3.98283533271713</v>
      </c>
      <c r="D3180">
        <v>4.1931807688815699</v>
      </c>
      <c r="E3180">
        <v>4.3969712788901898</v>
      </c>
      <c r="F3180">
        <v>4.3517302712450299</v>
      </c>
      <c r="G3180">
        <v>4.1380367534927496</v>
      </c>
      <c r="H3180">
        <v>4.5998748125578501</v>
      </c>
      <c r="I3180">
        <v>3.9910282299290798</v>
      </c>
      <c r="J3180">
        <v>4.1999986398891203</v>
      </c>
      <c r="K3180">
        <v>4.3302743077434496</v>
      </c>
      <c r="L3180">
        <v>3.7555759297476698</v>
      </c>
      <c r="M3180">
        <v>4.4113157068760698</v>
      </c>
      <c r="N3180">
        <v>4.2465073090516299</v>
      </c>
      <c r="O3180">
        <v>3.6677309644704801</v>
      </c>
      <c r="P3180">
        <v>3.7927642367557501</v>
      </c>
      <c r="Q3180">
        <v>2.8218677180984102</v>
      </c>
    </row>
    <row r="3181" spans="1:17">
      <c r="A3181" t="s">
        <v>6319</v>
      </c>
      <c r="B3181" s="16" t="e">
        <v>#N/A</v>
      </c>
      <c r="C3181">
        <v>7.3107711430327997</v>
      </c>
      <c r="D3181">
        <v>7.3755208346582997</v>
      </c>
      <c r="E3181">
        <v>7.5653201361319704</v>
      </c>
      <c r="F3181">
        <v>7.5518209668476501</v>
      </c>
      <c r="G3181">
        <v>7.1647803584414298</v>
      </c>
      <c r="H3181">
        <v>8.0611339831746793</v>
      </c>
      <c r="I3181">
        <v>7.7804477147118902</v>
      </c>
      <c r="J3181">
        <v>7.77799059440893</v>
      </c>
      <c r="K3181">
        <v>7.4536720854595897</v>
      </c>
      <c r="L3181">
        <v>7.3651389610897997</v>
      </c>
      <c r="M3181">
        <v>7.0219867367997404</v>
      </c>
      <c r="N3181">
        <v>6.9368440474839899</v>
      </c>
      <c r="O3181">
        <v>7.0437114125072204</v>
      </c>
      <c r="P3181">
        <v>8.2231173919131209</v>
      </c>
      <c r="Q3181">
        <v>2.8218677180984102</v>
      </c>
    </row>
    <row r="3182" spans="1:17">
      <c r="A3182" t="s">
        <v>6320</v>
      </c>
      <c r="B3182" s="16" t="e">
        <v>#N/A</v>
      </c>
      <c r="C3182">
        <v>5.2710534670525604</v>
      </c>
      <c r="D3182">
        <v>5.0219292506328799</v>
      </c>
      <c r="E3182">
        <v>4.3969712788901898</v>
      </c>
      <c r="F3182">
        <v>5.2006385452395101</v>
      </c>
      <c r="G3182">
        <v>4.5079198595814196</v>
      </c>
      <c r="H3182">
        <v>5.0023896186610397</v>
      </c>
      <c r="I3182">
        <v>4.8882864984054599</v>
      </c>
      <c r="J3182">
        <v>5.0383114724192302</v>
      </c>
      <c r="K3182">
        <v>4.9119590476093702</v>
      </c>
      <c r="L3182">
        <v>4.9506536519942301</v>
      </c>
      <c r="M3182">
        <v>4.8272493834176604</v>
      </c>
      <c r="N3182">
        <v>4.8593448344507699</v>
      </c>
      <c r="O3182">
        <v>5.2900109819477699</v>
      </c>
      <c r="P3182">
        <v>5.1710851092644097</v>
      </c>
      <c r="Q3182">
        <v>5.81282804418474</v>
      </c>
    </row>
    <row r="3183" spans="1:17">
      <c r="A3183" t="s">
        <v>6321</v>
      </c>
      <c r="B3183" s="16" t="e">
        <v>#N/A</v>
      </c>
      <c r="C3183">
        <v>3.3064422771203601</v>
      </c>
      <c r="D3183">
        <v>3.2942621936663499</v>
      </c>
      <c r="E3183">
        <v>3.6381873987360902</v>
      </c>
      <c r="F3183">
        <v>3.6131889974304401</v>
      </c>
      <c r="G3183">
        <v>3.33407035458014</v>
      </c>
      <c r="H3183">
        <v>2.8218677180984102</v>
      </c>
      <c r="I3183">
        <v>3.5089935751222501</v>
      </c>
      <c r="J3183">
        <v>2.8218677180984102</v>
      </c>
      <c r="K3183">
        <v>3.7184612093777498</v>
      </c>
      <c r="L3183">
        <v>2.8218677180984102</v>
      </c>
      <c r="M3183">
        <v>2.8218677180984102</v>
      </c>
      <c r="N3183">
        <v>2.8218677180984102</v>
      </c>
      <c r="O3183">
        <v>3.7643275486974099</v>
      </c>
      <c r="P3183">
        <v>4.2713440848041202</v>
      </c>
      <c r="Q3183">
        <v>2.8218677180984102</v>
      </c>
    </row>
    <row r="3184" spans="1:17">
      <c r="A3184" t="s">
        <v>6322</v>
      </c>
      <c r="B3184" s="16" t="e">
        <v>#N/A</v>
      </c>
      <c r="C3184">
        <v>3.3064422771203601</v>
      </c>
      <c r="D3184">
        <v>2.8218677180984102</v>
      </c>
      <c r="E3184">
        <v>3.8152982058547602</v>
      </c>
      <c r="F3184">
        <v>3.2825265482838799</v>
      </c>
      <c r="G3184">
        <v>3.5425260543824399</v>
      </c>
      <c r="H3184">
        <v>3.7814594184883799</v>
      </c>
      <c r="I3184">
        <v>3.3100125595866299</v>
      </c>
      <c r="J3184">
        <v>4.4114342089532403</v>
      </c>
      <c r="K3184">
        <v>3.4608708703561399</v>
      </c>
      <c r="L3184">
        <v>3.6339073669181099</v>
      </c>
      <c r="M3184">
        <v>3.4086250003018401</v>
      </c>
      <c r="N3184">
        <v>3.5144020463037902</v>
      </c>
      <c r="O3184">
        <v>3.5569664057961599</v>
      </c>
      <c r="P3184">
        <v>3.3893867502571098</v>
      </c>
      <c r="Q3184">
        <v>2.8218677180984102</v>
      </c>
    </row>
    <row r="3185" spans="1:17">
      <c r="A3185" t="s">
        <v>6323</v>
      </c>
      <c r="B3185" s="16" t="e">
        <v>#N/A</v>
      </c>
      <c r="C3185">
        <v>3.6535616636188299</v>
      </c>
      <c r="D3185">
        <v>3.6330127529723502</v>
      </c>
      <c r="E3185">
        <v>3.6381873987360902</v>
      </c>
      <c r="F3185">
        <v>3.2825265482838799</v>
      </c>
      <c r="G3185">
        <v>2.8218677180984102</v>
      </c>
      <c r="H3185">
        <v>2.8218677180984102</v>
      </c>
      <c r="I3185">
        <v>3.3100125595866299</v>
      </c>
      <c r="J3185">
        <v>3.4276433730071201</v>
      </c>
      <c r="K3185">
        <v>3.4608708703561399</v>
      </c>
      <c r="L3185">
        <v>3.6339073669181099</v>
      </c>
      <c r="M3185">
        <v>2.8218677180984102</v>
      </c>
      <c r="N3185">
        <v>3.6661147186140499</v>
      </c>
      <c r="O3185">
        <v>2.8218677180984102</v>
      </c>
      <c r="P3185">
        <v>3.3893867502571098</v>
      </c>
      <c r="Q3185">
        <v>2.8218677180984102</v>
      </c>
    </row>
    <row r="3186" spans="1:17">
      <c r="A3186" t="s">
        <v>6324</v>
      </c>
      <c r="B3186" s="16" t="e">
        <v>#N/A</v>
      </c>
      <c r="C3186">
        <v>3.3064422771203601</v>
      </c>
      <c r="D3186">
        <v>3.2942621936663499</v>
      </c>
      <c r="E3186">
        <v>3.6381873987360902</v>
      </c>
      <c r="F3186">
        <v>3.2825265482838799</v>
      </c>
      <c r="G3186">
        <v>3.5425260543824399</v>
      </c>
      <c r="H3186">
        <v>2.8218677180984102</v>
      </c>
      <c r="I3186">
        <v>3.5089935751222501</v>
      </c>
      <c r="J3186">
        <v>3.5611359966351301</v>
      </c>
      <c r="K3186">
        <v>3.4608708703561399</v>
      </c>
      <c r="L3186">
        <v>3.6339073669181099</v>
      </c>
      <c r="M3186">
        <v>2.8218677180984102</v>
      </c>
      <c r="N3186">
        <v>2.8218677180984102</v>
      </c>
      <c r="O3186">
        <v>2.8218677180984102</v>
      </c>
      <c r="P3186">
        <v>3.6194497939779602</v>
      </c>
      <c r="Q3186">
        <v>2.8218677180984102</v>
      </c>
    </row>
    <row r="3187" spans="1:17">
      <c r="A3187" t="s">
        <v>6325</v>
      </c>
      <c r="B3187" s="16" t="e">
        <v>#N/A</v>
      </c>
      <c r="C3187">
        <v>5.2073109135109101</v>
      </c>
      <c r="D3187">
        <v>5.2202186721532398</v>
      </c>
      <c r="E3187">
        <v>6.0375917107677903</v>
      </c>
      <c r="F3187">
        <v>5.53949510715674</v>
      </c>
      <c r="G3187">
        <v>5.5918733105197997</v>
      </c>
      <c r="H3187">
        <v>4.6515204620337798</v>
      </c>
      <c r="I3187">
        <v>5.2218518540004704</v>
      </c>
      <c r="J3187">
        <v>4.8839472618639803</v>
      </c>
      <c r="K3187">
        <v>5.5739944882594701</v>
      </c>
      <c r="L3187">
        <v>5.0592286016271197</v>
      </c>
      <c r="M3187">
        <v>5.0881524599701597</v>
      </c>
      <c r="N3187">
        <v>6.1096777107491604</v>
      </c>
      <c r="O3187">
        <v>5.0843574666703004</v>
      </c>
      <c r="P3187">
        <v>4.9174589054378801</v>
      </c>
      <c r="Q3187">
        <v>7.5369478347710803</v>
      </c>
    </row>
    <row r="3188" spans="1:17">
      <c r="A3188" t="s">
        <v>6326</v>
      </c>
      <c r="B3188" s="16" t="e">
        <v>#N/A</v>
      </c>
      <c r="C3188">
        <v>4.6948835100102002</v>
      </c>
      <c r="D3188">
        <v>4.3876263279161201</v>
      </c>
      <c r="E3188">
        <v>4.0887687455453801</v>
      </c>
      <c r="F3188">
        <v>3.9277704709105601</v>
      </c>
      <c r="G3188">
        <v>3.9446609719593901</v>
      </c>
      <c r="H3188">
        <v>4.3015284866045098</v>
      </c>
      <c r="I3188">
        <v>4.16059535596606</v>
      </c>
      <c r="J3188">
        <v>4.4586654922886897</v>
      </c>
      <c r="K3188">
        <v>4.5405942945665601</v>
      </c>
      <c r="L3188">
        <v>4.7015176725495298</v>
      </c>
      <c r="M3188">
        <v>4.3171680614900998</v>
      </c>
      <c r="N3188">
        <v>4.3174573962368399</v>
      </c>
      <c r="O3188">
        <v>4.6608164090738198</v>
      </c>
      <c r="P3188">
        <v>4.9174589054378801</v>
      </c>
      <c r="Q3188">
        <v>2.8218677180984102</v>
      </c>
    </row>
    <row r="3189" spans="1:17">
      <c r="A3189" t="s">
        <v>6327</v>
      </c>
      <c r="B3189" s="16" t="e">
        <v>#N/A</v>
      </c>
      <c r="C3189">
        <v>4.4838185959666896</v>
      </c>
      <c r="D3189">
        <v>4.32650596693877</v>
      </c>
      <c r="E3189">
        <v>3.9618875914207199</v>
      </c>
      <c r="F3189">
        <v>3.8353454241230298</v>
      </c>
      <c r="G3189">
        <v>3.5425260543824399</v>
      </c>
      <c r="H3189">
        <v>3.8900437060628099</v>
      </c>
      <c r="I3189">
        <v>3.8937805799913501</v>
      </c>
      <c r="J3189">
        <v>4.0085972383706396</v>
      </c>
      <c r="K3189">
        <v>3.7184612093777498</v>
      </c>
      <c r="L3189">
        <v>4.1946255460110002</v>
      </c>
      <c r="M3189">
        <v>3.7404257728686199</v>
      </c>
      <c r="N3189">
        <v>3.9019995236038798</v>
      </c>
      <c r="O3189">
        <v>3.7643275486974099</v>
      </c>
      <c r="P3189">
        <v>3.9363215208704698</v>
      </c>
      <c r="Q3189">
        <v>2.8218677180984102</v>
      </c>
    </row>
    <row r="3190" spans="1:17">
      <c r="A3190" t="s">
        <v>6328</v>
      </c>
      <c r="B3190" s="16" t="e">
        <v>#N/A</v>
      </c>
      <c r="C3190">
        <v>3.98283533271713</v>
      </c>
      <c r="D3190">
        <v>4.0407231514856203</v>
      </c>
      <c r="E3190">
        <v>4.2015349465393896</v>
      </c>
      <c r="F3190">
        <v>4.1611154638698196</v>
      </c>
      <c r="G3190">
        <v>4.4429501088137897</v>
      </c>
      <c r="H3190">
        <v>3.8900437060628099</v>
      </c>
      <c r="I3190">
        <v>4.7071247246580201</v>
      </c>
      <c r="J3190">
        <v>4.589987956211</v>
      </c>
      <c r="K3190">
        <v>3.7184612093777498</v>
      </c>
      <c r="L3190">
        <v>3.9560512465587201</v>
      </c>
      <c r="M3190">
        <v>4.2669672077812901</v>
      </c>
      <c r="N3190">
        <v>3.99991931403749</v>
      </c>
      <c r="O3190">
        <v>4.3028205748149997</v>
      </c>
      <c r="P3190">
        <v>4.5271021320563003</v>
      </c>
      <c r="Q3190">
        <v>2.8218677180984102</v>
      </c>
    </row>
    <row r="3191" spans="1:17">
      <c r="A3191" t="s">
        <v>6329</v>
      </c>
      <c r="B3191" s="16" t="e">
        <v>#N/A</v>
      </c>
      <c r="C3191">
        <v>2.8218677180984102</v>
      </c>
      <c r="D3191">
        <v>3.2942621936663499</v>
      </c>
      <c r="E3191">
        <v>2.8218677180984102</v>
      </c>
      <c r="F3191">
        <v>3.2825265482838799</v>
      </c>
      <c r="G3191">
        <v>2.8218677180984102</v>
      </c>
      <c r="H3191">
        <v>2.8218677180984102</v>
      </c>
      <c r="I3191">
        <v>3.6595800418069002</v>
      </c>
      <c r="J3191">
        <v>3.5611359966351301</v>
      </c>
      <c r="K3191">
        <v>3.27554212654834</v>
      </c>
      <c r="L3191">
        <v>2.8218677180984102</v>
      </c>
      <c r="M3191">
        <v>3.23818724324593</v>
      </c>
      <c r="N3191">
        <v>2.8218677180984102</v>
      </c>
      <c r="O3191">
        <v>2.8218677180984102</v>
      </c>
      <c r="P3191">
        <v>3.3893867502571098</v>
      </c>
      <c r="Q3191">
        <v>2.8218677180984102</v>
      </c>
    </row>
    <row r="3192" spans="1:17">
      <c r="A3192" t="s">
        <v>6330</v>
      </c>
      <c r="B3192" s="16" t="e">
        <v>#N/A</v>
      </c>
      <c r="C3192">
        <v>5.2073109135109101</v>
      </c>
      <c r="D3192">
        <v>5.0219292506328799</v>
      </c>
      <c r="E3192">
        <v>4.7104489803388701</v>
      </c>
      <c r="F3192">
        <v>4.4086599646307301</v>
      </c>
      <c r="G3192">
        <v>5.97458653714276</v>
      </c>
      <c r="H3192">
        <v>4.07504641393726</v>
      </c>
      <c r="I3192">
        <v>4.0793606969786396</v>
      </c>
      <c r="J3192">
        <v>4.1400611729353196</v>
      </c>
      <c r="K3192">
        <v>5.2281375793192604</v>
      </c>
      <c r="L3192">
        <v>4.5555022990765597</v>
      </c>
      <c r="M3192">
        <v>5.305907987925</v>
      </c>
      <c r="N3192">
        <v>5.6587966909913696</v>
      </c>
      <c r="O3192">
        <v>4.69890729297832</v>
      </c>
      <c r="P3192">
        <v>4.6013142303928598</v>
      </c>
      <c r="Q3192">
        <v>6.6375058506955904</v>
      </c>
    </row>
    <row r="3193" spans="1:17">
      <c r="A3193" t="s">
        <v>6331</v>
      </c>
      <c r="B3193" s="16" t="e">
        <v>#N/A</v>
      </c>
      <c r="C3193">
        <v>3.7779852140208301</v>
      </c>
      <c r="D3193">
        <v>3.6330127529723502</v>
      </c>
      <c r="E3193">
        <v>3.4028894668404299</v>
      </c>
      <c r="F3193">
        <v>3.4706286095040801</v>
      </c>
      <c r="G3193">
        <v>3.33407035458014</v>
      </c>
      <c r="H3193">
        <v>3.7814594184883799</v>
      </c>
      <c r="I3193">
        <v>4.30650913402902</v>
      </c>
      <c r="J3193">
        <v>3.8565114723405598</v>
      </c>
      <c r="K3193">
        <v>4.0709644767565303</v>
      </c>
      <c r="L3193">
        <v>3.6339073669181099</v>
      </c>
      <c r="M3193">
        <v>3.5380814202985702</v>
      </c>
      <c r="N3193">
        <v>3.9019995236038798</v>
      </c>
      <c r="O3193">
        <v>3.42420286852819</v>
      </c>
      <c r="P3193">
        <v>4.1712528320562896</v>
      </c>
      <c r="Q3193">
        <v>2.8218677180984102</v>
      </c>
    </row>
    <row r="3194" spans="1:17">
      <c r="A3194" t="s">
        <v>6332</v>
      </c>
      <c r="B3194" s="16" t="e">
        <v>#N/A</v>
      </c>
      <c r="C3194">
        <v>6.0560432175631203</v>
      </c>
      <c r="D3194">
        <v>6.0813186361123597</v>
      </c>
      <c r="E3194">
        <v>5.2635360024135203</v>
      </c>
      <c r="F3194">
        <v>6.3553236597965803</v>
      </c>
      <c r="G3194">
        <v>6.2750527402873404</v>
      </c>
      <c r="H3194">
        <v>6.9738835018687801</v>
      </c>
      <c r="I3194">
        <v>5.5671653310128599</v>
      </c>
      <c r="J3194">
        <v>6.1497027593076004</v>
      </c>
      <c r="K3194">
        <v>6.30511742862564</v>
      </c>
      <c r="L3194">
        <v>5.88986996217022</v>
      </c>
      <c r="M3194">
        <v>6.6973973598157803</v>
      </c>
      <c r="N3194">
        <v>6.6678003653061104</v>
      </c>
      <c r="O3194">
        <v>6.7049498293490304</v>
      </c>
      <c r="P3194">
        <v>6.5961905188862699</v>
      </c>
      <c r="Q3194">
        <v>2.8218677180984102</v>
      </c>
    </row>
    <row r="3195" spans="1:17">
      <c r="A3195" t="s">
        <v>6333</v>
      </c>
      <c r="B3195" s="16" t="e">
        <v>#N/A</v>
      </c>
      <c r="C3195">
        <v>2.8218677180984102</v>
      </c>
      <c r="D3195">
        <v>3.2942621936663499</v>
      </c>
      <c r="E3195">
        <v>4.5638886729124497</v>
      </c>
      <c r="F3195">
        <v>3.4706286095040801</v>
      </c>
      <c r="G3195">
        <v>3.8309652426265099</v>
      </c>
      <c r="H3195">
        <v>2.8218677180984102</v>
      </c>
      <c r="I3195">
        <v>3.6595800418069002</v>
      </c>
      <c r="J3195">
        <v>3.2517770676889399</v>
      </c>
      <c r="K3195">
        <v>3.4608708703561399</v>
      </c>
      <c r="L3195">
        <v>3.9560512465587201</v>
      </c>
      <c r="M3195">
        <v>3.5380814202985702</v>
      </c>
      <c r="N3195">
        <v>3.31389066967124</v>
      </c>
      <c r="O3195">
        <v>2.8218677180984102</v>
      </c>
      <c r="P3195">
        <v>2.8218677180984102</v>
      </c>
      <c r="Q3195">
        <v>5.81282804418474</v>
      </c>
    </row>
    <row r="3196" spans="1:17">
      <c r="A3196" t="s">
        <v>6334</v>
      </c>
      <c r="B3196" s="16" t="e">
        <v>#N/A</v>
      </c>
      <c r="C3196">
        <v>6.6292182235241102</v>
      </c>
      <c r="D3196">
        <v>6.8700629365066499</v>
      </c>
      <c r="E3196">
        <v>6.60469953054863</v>
      </c>
      <c r="F3196">
        <v>6.6356155302240598</v>
      </c>
      <c r="G3196">
        <v>7.2697786914859499</v>
      </c>
      <c r="H3196">
        <v>7.6990693269590702</v>
      </c>
      <c r="I3196">
        <v>7.4701254998641904</v>
      </c>
      <c r="J3196">
        <v>7.5286852090722904</v>
      </c>
      <c r="K3196">
        <v>7.1861750931338202</v>
      </c>
      <c r="L3196">
        <v>7.2749973962356496</v>
      </c>
      <c r="M3196">
        <v>7.43254097220888</v>
      </c>
      <c r="N3196">
        <v>8.0070723907748906</v>
      </c>
      <c r="O3196">
        <v>7.4107802996702796</v>
      </c>
      <c r="P3196">
        <v>8.2443761201780408</v>
      </c>
      <c r="Q3196">
        <v>5.09416193408443</v>
      </c>
    </row>
    <row r="3197" spans="1:17">
      <c r="A3197" t="s">
        <v>6335</v>
      </c>
      <c r="B3197" s="16" t="e">
        <v>#N/A</v>
      </c>
      <c r="C3197">
        <v>3.3064422771203601</v>
      </c>
      <c r="D3197">
        <v>2.8218677180984102</v>
      </c>
      <c r="E3197">
        <v>2.8218677180984102</v>
      </c>
      <c r="F3197">
        <v>3.4706286095040801</v>
      </c>
      <c r="G3197">
        <v>2.8218677180984102</v>
      </c>
      <c r="H3197">
        <v>2.8218677180984102</v>
      </c>
      <c r="I3197">
        <v>2.8218677180984102</v>
      </c>
      <c r="J3197">
        <v>3.2517770676889399</v>
      </c>
      <c r="K3197">
        <v>3.4608708703561399</v>
      </c>
      <c r="L3197">
        <v>2.8218677180984102</v>
      </c>
      <c r="M3197">
        <v>2.8218677180984102</v>
      </c>
      <c r="N3197">
        <v>3.5144020463037902</v>
      </c>
      <c r="O3197">
        <v>3.5569664057961599</v>
      </c>
      <c r="P3197">
        <v>2.8218677180984102</v>
      </c>
      <c r="Q3197">
        <v>2.8218677180984102</v>
      </c>
    </row>
    <row r="3198" spans="1:17">
      <c r="A3198" t="s">
        <v>6336</v>
      </c>
      <c r="B3198" s="16" t="e">
        <v>#N/A</v>
      </c>
      <c r="C3198">
        <v>3.5040133865677898</v>
      </c>
      <c r="D3198">
        <v>2.8218677180984102</v>
      </c>
      <c r="E3198">
        <v>2.8218677180984102</v>
      </c>
      <c r="F3198">
        <v>2.8218677180984102</v>
      </c>
      <c r="G3198">
        <v>3.33407035458014</v>
      </c>
      <c r="H3198">
        <v>3.30825032505737</v>
      </c>
      <c r="I3198">
        <v>3.5089935751222501</v>
      </c>
      <c r="J3198">
        <v>2.8218677180984102</v>
      </c>
      <c r="K3198">
        <v>3.4608708703561399</v>
      </c>
      <c r="L3198">
        <v>3.4877558895723499</v>
      </c>
      <c r="M3198">
        <v>3.23818724324593</v>
      </c>
      <c r="N3198">
        <v>3.79229116939824</v>
      </c>
      <c r="O3198">
        <v>2.8218677180984102</v>
      </c>
      <c r="P3198">
        <v>2.8218677180984102</v>
      </c>
      <c r="Q3198">
        <v>2.8218677180984102</v>
      </c>
    </row>
    <row r="3199" spans="1:17">
      <c r="A3199" t="s">
        <v>6337</v>
      </c>
      <c r="B3199" s="16" t="e">
        <v>#N/A</v>
      </c>
      <c r="C3199">
        <v>5.1403854814574004</v>
      </c>
      <c r="D3199">
        <v>5.0571074914141203</v>
      </c>
      <c r="E3199">
        <v>5.8440669982677802</v>
      </c>
      <c r="F3199">
        <v>5.3675615656199103</v>
      </c>
      <c r="G3199">
        <v>5.7963037841217497</v>
      </c>
      <c r="H3199">
        <v>4.43015569855271</v>
      </c>
      <c r="I3199">
        <v>5.1546550765941603</v>
      </c>
      <c r="J3199">
        <v>6.3435298007965804</v>
      </c>
      <c r="K3199">
        <v>5.4119964088208299</v>
      </c>
      <c r="L3199">
        <v>5.0935145615262796</v>
      </c>
      <c r="M3199">
        <v>5.3713152984476196</v>
      </c>
      <c r="N3199">
        <v>4.9024877034329704</v>
      </c>
      <c r="O3199">
        <v>5.2659635633928499</v>
      </c>
      <c r="P3199">
        <v>5.1241087123202096</v>
      </c>
      <c r="Q3199">
        <v>7.6950435514148801</v>
      </c>
    </row>
    <row r="3200" spans="1:17">
      <c r="A3200" t="s">
        <v>6338</v>
      </c>
      <c r="B3200" s="16" t="e">
        <v>#N/A</v>
      </c>
      <c r="C3200">
        <v>3.7779852140208301</v>
      </c>
      <c r="D3200">
        <v>4.3876263279161201</v>
      </c>
      <c r="E3200">
        <v>2.8218677180984102</v>
      </c>
      <c r="F3200">
        <v>3.9277704709105601</v>
      </c>
      <c r="G3200">
        <v>4.1380367534927496</v>
      </c>
      <c r="H3200">
        <v>4.07504641393726</v>
      </c>
      <c r="I3200">
        <v>3.6595800418069002</v>
      </c>
      <c r="J3200">
        <v>3.8565114723405598</v>
      </c>
      <c r="K3200">
        <v>4.6332418030731697</v>
      </c>
      <c r="L3200">
        <v>3.7555759297476698</v>
      </c>
      <c r="M3200">
        <v>3.90178223458659</v>
      </c>
      <c r="N3200">
        <v>4.3174573962368399</v>
      </c>
      <c r="O3200">
        <v>4.2491040476565001</v>
      </c>
      <c r="P3200">
        <v>4.6712581716948103</v>
      </c>
      <c r="Q3200">
        <v>2.8218677180984102</v>
      </c>
    </row>
    <row r="3201" spans="1:17">
      <c r="A3201" t="s">
        <v>6339</v>
      </c>
      <c r="B3201" s="16" t="e">
        <v>#N/A</v>
      </c>
      <c r="C3201">
        <v>2.8218677180984102</v>
      </c>
      <c r="D3201">
        <v>2.8218677180984102</v>
      </c>
      <c r="E3201">
        <v>3.4028894668404299</v>
      </c>
      <c r="F3201">
        <v>3.2825265482838799</v>
      </c>
      <c r="G3201">
        <v>2.8218677180984102</v>
      </c>
      <c r="H3201">
        <v>3.30825032505737</v>
      </c>
      <c r="I3201">
        <v>3.5089935751222501</v>
      </c>
      <c r="J3201">
        <v>2.8218677180984102</v>
      </c>
      <c r="K3201">
        <v>2.8218677180984102</v>
      </c>
      <c r="L3201">
        <v>3.29479214013883</v>
      </c>
      <c r="M3201">
        <v>3.4086250003018401</v>
      </c>
      <c r="N3201">
        <v>2.8218677180984102</v>
      </c>
      <c r="O3201">
        <v>3.5569664057961599</v>
      </c>
      <c r="P3201">
        <v>2.8218677180984102</v>
      </c>
      <c r="Q3201">
        <v>2.8218677180984102</v>
      </c>
    </row>
    <row r="3202" spans="1:17">
      <c r="A3202" t="s">
        <v>6340</v>
      </c>
      <c r="B3202" s="16" t="e">
        <v>#N/A</v>
      </c>
      <c r="C3202">
        <v>4.3623517865106702</v>
      </c>
      <c r="D3202">
        <v>4.1931807688815699</v>
      </c>
      <c r="E3202">
        <v>4.3035359899866696</v>
      </c>
      <c r="F3202">
        <v>4.2917886290068799</v>
      </c>
      <c r="G3202">
        <v>4.5079198595814196</v>
      </c>
      <c r="H3202">
        <v>3.9869852489372102</v>
      </c>
      <c r="I3202">
        <v>4.7549066861635803</v>
      </c>
      <c r="J3202">
        <v>3.5611359966351301</v>
      </c>
      <c r="K3202">
        <v>4.3302743077434496</v>
      </c>
      <c r="L3202">
        <v>4.5555022990765597</v>
      </c>
      <c r="M3202">
        <v>4.2669672077812901</v>
      </c>
      <c r="N3202">
        <v>4.8146980941494002</v>
      </c>
      <c r="O3202">
        <v>4.5809011873356402</v>
      </c>
      <c r="P3202">
        <v>3.3893867502571098</v>
      </c>
      <c r="Q3202">
        <v>6.6375058506955904</v>
      </c>
    </row>
    <row r="3203" spans="1:17">
      <c r="A3203" t="s">
        <v>6341</v>
      </c>
      <c r="B3203" s="16" t="e">
        <v>#N/A</v>
      </c>
      <c r="C3203">
        <v>11.274558370067099</v>
      </c>
      <c r="D3203">
        <v>11.029852386591299</v>
      </c>
      <c r="E3203">
        <v>11.7080640008014</v>
      </c>
      <c r="F3203">
        <v>10.6805751919823</v>
      </c>
      <c r="G3203">
        <v>10.6601536763864</v>
      </c>
      <c r="H3203">
        <v>9.5013884699349607</v>
      </c>
      <c r="I3203">
        <v>10.6211873833455</v>
      </c>
      <c r="J3203">
        <v>10.7561734044552</v>
      </c>
      <c r="K3203">
        <v>9.9208735229285399</v>
      </c>
      <c r="L3203">
        <v>10.714905769996999</v>
      </c>
      <c r="M3203">
        <v>9.9521599676896901</v>
      </c>
      <c r="N3203">
        <v>11.221248364195</v>
      </c>
      <c r="O3203">
        <v>10.195634948473399</v>
      </c>
      <c r="P3203">
        <v>10.122407585110301</v>
      </c>
      <c r="Q3203">
        <v>10.2234215656334</v>
      </c>
    </row>
    <row r="3204" spans="1:17">
      <c r="A3204" t="s">
        <v>6342</v>
      </c>
      <c r="B3204" s="16" t="e">
        <v>#N/A</v>
      </c>
      <c r="C3204">
        <v>4.4246742892055497</v>
      </c>
      <c r="D3204">
        <v>4.32650596693877</v>
      </c>
      <c r="E3204">
        <v>4.3969712788901898</v>
      </c>
      <c r="F3204">
        <v>3.8353454241230298</v>
      </c>
      <c r="G3204">
        <v>4.6281296811809298</v>
      </c>
      <c r="H3204">
        <v>3.50653555504317</v>
      </c>
      <c r="I3204">
        <v>4.3728229044696096</v>
      </c>
      <c r="J3204">
        <v>4.1400611729353196</v>
      </c>
      <c r="K3204">
        <v>4.2710437260841099</v>
      </c>
      <c r="L3204">
        <v>4.2633743974944602</v>
      </c>
      <c r="M3204">
        <v>4.3171680614900998</v>
      </c>
      <c r="N3204">
        <v>4.8146980941494002</v>
      </c>
      <c r="O3204">
        <v>4.4953341022564199</v>
      </c>
      <c r="P3204">
        <v>4.2713440848041202</v>
      </c>
      <c r="Q3204">
        <v>2.8218677180984102</v>
      </c>
    </row>
    <row r="3205" spans="1:17">
      <c r="A3205" t="s">
        <v>6343</v>
      </c>
      <c r="B3205" s="16" t="e">
        <v>#N/A</v>
      </c>
      <c r="C3205">
        <v>5.1056188094586403</v>
      </c>
      <c r="D3205">
        <v>4.3876263279161201</v>
      </c>
      <c r="E3205">
        <v>4.6393553598667303</v>
      </c>
      <c r="F3205">
        <v>4.2917886290068799</v>
      </c>
      <c r="G3205">
        <v>5.0185235057095401</v>
      </c>
      <c r="H3205">
        <v>4.7946750266686298</v>
      </c>
      <c r="I3205">
        <v>4.6574362853065301</v>
      </c>
      <c r="J3205">
        <v>4.3621897727349799</v>
      </c>
      <c r="K3205">
        <v>4.7999439876117602</v>
      </c>
      <c r="L3205">
        <v>4.7015176725495298</v>
      </c>
      <c r="M3205">
        <v>4.5794486673888004</v>
      </c>
      <c r="N3205">
        <v>3.99991931403749</v>
      </c>
      <c r="O3205">
        <v>4.7358659530866696</v>
      </c>
      <c r="P3205">
        <v>4.8003293124776603</v>
      </c>
      <c r="Q3205">
        <v>6.2843132996066204</v>
      </c>
    </row>
    <row r="3206" spans="1:17">
      <c r="A3206" t="s">
        <v>6344</v>
      </c>
      <c r="B3206" s="16" t="e">
        <v>#N/A</v>
      </c>
      <c r="C3206">
        <v>4.9565989702087299</v>
      </c>
      <c r="D3206">
        <v>5.1247703439315302</v>
      </c>
      <c r="E3206">
        <v>4.5638886729124497</v>
      </c>
      <c r="F3206">
        <v>4.5644600677645304</v>
      </c>
      <c r="G3206">
        <v>4.37414671474383</v>
      </c>
      <c r="H3206">
        <v>3.7814594184883799</v>
      </c>
      <c r="I3206">
        <v>4.5515847967793803</v>
      </c>
      <c r="J3206">
        <v>4.1400611729353196</v>
      </c>
      <c r="K3206">
        <v>4.7603034491719001</v>
      </c>
      <c r="L3206">
        <v>4.7015176725495298</v>
      </c>
      <c r="M3206">
        <v>4.10067942601317</v>
      </c>
      <c r="N3206">
        <v>4.2465073090516299</v>
      </c>
      <c r="O3206">
        <v>4.4501242258791596</v>
      </c>
      <c r="P3206">
        <v>3.9363215208704698</v>
      </c>
      <c r="Q3206">
        <v>7.3593062614465703</v>
      </c>
    </row>
    <row r="3207" spans="1:17">
      <c r="A3207" t="s">
        <v>6345</v>
      </c>
      <c r="B3207" s="16" t="e">
        <v>#N/A</v>
      </c>
      <c r="C3207">
        <v>5.9071690580714504</v>
      </c>
      <c r="D3207">
        <v>6.1299045716837801</v>
      </c>
      <c r="E3207">
        <v>6.1130249648544597</v>
      </c>
      <c r="F3207">
        <v>6.7180153685159896</v>
      </c>
      <c r="G3207">
        <v>6.4349069561294803</v>
      </c>
      <c r="H3207">
        <v>7.2985181127037899</v>
      </c>
      <c r="I3207">
        <v>6.1083114335419397</v>
      </c>
      <c r="J3207">
        <v>6.8914292082080797</v>
      </c>
      <c r="K3207">
        <v>5.92005741833845</v>
      </c>
      <c r="L3207">
        <v>6.5203172163094196</v>
      </c>
      <c r="M3207">
        <v>7.1899856980448904</v>
      </c>
      <c r="N3207">
        <v>7.4508466303633201</v>
      </c>
      <c r="O3207">
        <v>7.00196929459113</v>
      </c>
      <c r="P3207">
        <v>6.1737439525172801</v>
      </c>
      <c r="Q3207">
        <v>2.8218677180984102</v>
      </c>
    </row>
    <row r="3208" spans="1:17">
      <c r="A3208" t="s">
        <v>6346</v>
      </c>
      <c r="B3208" s="16" t="e">
        <v>#N/A</v>
      </c>
      <c r="C3208">
        <v>2.8218677180984102</v>
      </c>
      <c r="D3208">
        <v>3.2942621936663499</v>
      </c>
      <c r="E3208">
        <v>2.8218677180984102</v>
      </c>
      <c r="F3208">
        <v>2.8218677180984102</v>
      </c>
      <c r="G3208">
        <v>3.70007344211845</v>
      </c>
      <c r="H3208">
        <v>2.8218677180984102</v>
      </c>
      <c r="I3208">
        <v>2.8218677180984102</v>
      </c>
      <c r="J3208">
        <v>4.4114342089532403</v>
      </c>
      <c r="K3208">
        <v>3.4608708703561399</v>
      </c>
      <c r="L3208">
        <v>3.29479214013883</v>
      </c>
      <c r="M3208">
        <v>3.4086250003018401</v>
      </c>
      <c r="N3208">
        <v>2.8218677180984102</v>
      </c>
      <c r="O3208">
        <v>3.24931794675887</v>
      </c>
      <c r="P3208">
        <v>2.8218677180984102</v>
      </c>
      <c r="Q3208">
        <v>2.8218677180984102</v>
      </c>
    </row>
    <row r="3209" spans="1:17">
      <c r="A3209" t="s">
        <v>6347</v>
      </c>
      <c r="B3209" s="16" t="e">
        <v>#N/A</v>
      </c>
      <c r="C3209">
        <v>2.8218677180984102</v>
      </c>
      <c r="D3209">
        <v>3.4870161193063098</v>
      </c>
      <c r="E3209">
        <v>3.6381873987360902</v>
      </c>
      <c r="F3209">
        <v>3.4706286095040801</v>
      </c>
      <c r="G3209">
        <v>3.8309652426265099</v>
      </c>
      <c r="H3209">
        <v>3.50653555504317</v>
      </c>
      <c r="I3209">
        <v>3.3100125595866299</v>
      </c>
      <c r="J3209">
        <v>3.2517770676889399</v>
      </c>
      <c r="K3209">
        <v>3.27554212654834</v>
      </c>
      <c r="L3209">
        <v>3.29479214013883</v>
      </c>
      <c r="M3209">
        <v>3.6461416973015899</v>
      </c>
      <c r="N3209">
        <v>3.5144020463037902</v>
      </c>
      <c r="O3209">
        <v>3.5569664057961599</v>
      </c>
      <c r="P3209">
        <v>3.3893867502571098</v>
      </c>
      <c r="Q3209">
        <v>2.8218677180984102</v>
      </c>
    </row>
    <row r="3210" spans="1:17">
      <c r="A3210" t="s">
        <v>6348</v>
      </c>
      <c r="B3210" s="16" t="e">
        <v>#N/A</v>
      </c>
      <c r="C3210">
        <v>3.6535616636188299</v>
      </c>
      <c r="D3210">
        <v>2.8218677180984102</v>
      </c>
      <c r="E3210">
        <v>3.4028894668404299</v>
      </c>
      <c r="F3210">
        <v>3.2825265482838799</v>
      </c>
      <c r="G3210">
        <v>3.33407035458014</v>
      </c>
      <c r="H3210">
        <v>3.7814594184883799</v>
      </c>
      <c r="I3210">
        <v>2.8218677180984102</v>
      </c>
      <c r="J3210">
        <v>3.5611359966351301</v>
      </c>
      <c r="K3210">
        <v>3.7184612093777498</v>
      </c>
      <c r="L3210">
        <v>3.4877558895723499</v>
      </c>
      <c r="M3210">
        <v>3.23818724324593</v>
      </c>
      <c r="N3210">
        <v>3.99991931403749</v>
      </c>
      <c r="O3210">
        <v>3.5569664057961599</v>
      </c>
      <c r="P3210">
        <v>2.8218677180984102</v>
      </c>
      <c r="Q3210">
        <v>2.8218677180984102</v>
      </c>
    </row>
    <row r="3211" spans="1:17">
      <c r="A3211" t="s">
        <v>6349</v>
      </c>
      <c r="B3211" s="16" t="e">
        <v>#N/A</v>
      </c>
      <c r="C3211">
        <v>3.3064422771203601</v>
      </c>
      <c r="D3211">
        <v>3.4870161193063098</v>
      </c>
      <c r="E3211">
        <v>2.8218677180984102</v>
      </c>
      <c r="F3211">
        <v>3.6131889974304401</v>
      </c>
      <c r="G3211">
        <v>2.8218677180984102</v>
      </c>
      <c r="H3211">
        <v>2.8218677180984102</v>
      </c>
      <c r="I3211">
        <v>3.8937805799913501</v>
      </c>
      <c r="J3211">
        <v>3.4276433730071201</v>
      </c>
      <c r="K3211">
        <v>3.4608708703561399</v>
      </c>
      <c r="L3211">
        <v>3.4877558895723499</v>
      </c>
      <c r="M3211">
        <v>3.4086250003018401</v>
      </c>
      <c r="N3211">
        <v>2.8218677180984102</v>
      </c>
      <c r="O3211">
        <v>3.6677309644704801</v>
      </c>
      <c r="P3211">
        <v>2.8218677180984102</v>
      </c>
      <c r="Q3211">
        <v>2.8218677180984102</v>
      </c>
    </row>
    <row r="3212" spans="1:17">
      <c r="A3212" t="s">
        <v>6350</v>
      </c>
      <c r="B3212" s="16" t="e">
        <v>#N/A</v>
      </c>
      <c r="C3212">
        <v>5.44603397655621</v>
      </c>
      <c r="D3212">
        <v>5.47170002431064</v>
      </c>
      <c r="E3212">
        <v>5.2175717649130604</v>
      </c>
      <c r="F3212">
        <v>5.0765736551712601</v>
      </c>
      <c r="G3212">
        <v>5.5066995363042803</v>
      </c>
      <c r="H3212">
        <v>5.36902745237989</v>
      </c>
      <c r="I3212">
        <v>5.3764905083530996</v>
      </c>
      <c r="J3212">
        <v>5.3714827538142504</v>
      </c>
      <c r="K3212">
        <v>5.5068916728603101</v>
      </c>
      <c r="L3212">
        <v>5.6645052727704401</v>
      </c>
      <c r="M3212">
        <v>5.8211776785550002</v>
      </c>
      <c r="N3212">
        <v>5.3928688873847097</v>
      </c>
      <c r="O3212">
        <v>5.6262843524796304</v>
      </c>
      <c r="P3212">
        <v>5.5682221171507997</v>
      </c>
      <c r="Q3212">
        <v>6.2843132996066204</v>
      </c>
    </row>
    <row r="3213" spans="1:17">
      <c r="A3213" t="s">
        <v>6351</v>
      </c>
      <c r="B3213" s="16" t="e">
        <v>#N/A</v>
      </c>
      <c r="C3213">
        <v>3.3064422771203601</v>
      </c>
      <c r="D3213">
        <v>3.8603343823973102</v>
      </c>
      <c r="E3213">
        <v>4.0887687455453801</v>
      </c>
      <c r="F3213">
        <v>3.4706286095040801</v>
      </c>
      <c r="G3213">
        <v>3.70007344211845</v>
      </c>
      <c r="H3213">
        <v>3.8900437060628099</v>
      </c>
      <c r="I3213">
        <v>3.6595800418069002</v>
      </c>
      <c r="J3213">
        <v>3.5611359966351301</v>
      </c>
      <c r="K3213">
        <v>3.27554212654834</v>
      </c>
      <c r="L3213">
        <v>3.7555759297476698</v>
      </c>
      <c r="M3213">
        <v>4.0387673383778999</v>
      </c>
      <c r="N3213">
        <v>3.6661147186140499</v>
      </c>
      <c r="O3213">
        <v>4.0021176285150997</v>
      </c>
      <c r="P3213">
        <v>2.8218677180984102</v>
      </c>
      <c r="Q3213">
        <v>2.8218677180984102</v>
      </c>
    </row>
    <row r="3214" spans="1:17">
      <c r="A3214" t="s">
        <v>6352</v>
      </c>
      <c r="B3214" s="16" t="e">
        <v>#N/A</v>
      </c>
      <c r="C3214">
        <v>3.5040133865677898</v>
      </c>
      <c r="D3214">
        <v>3.2942621936663499</v>
      </c>
      <c r="E3214">
        <v>2.8218677180984102</v>
      </c>
      <c r="F3214">
        <v>3.8353454241230298</v>
      </c>
      <c r="G3214">
        <v>2.8218677180984102</v>
      </c>
      <c r="H3214">
        <v>3.50653555504317</v>
      </c>
      <c r="I3214">
        <v>2.8218677180984102</v>
      </c>
      <c r="J3214">
        <v>3.4276433730071201</v>
      </c>
      <c r="K3214">
        <v>3.27554212654834</v>
      </c>
      <c r="L3214">
        <v>2.8218677180984102</v>
      </c>
      <c r="M3214">
        <v>3.5380814202985702</v>
      </c>
      <c r="N3214">
        <v>2.8218677180984102</v>
      </c>
      <c r="O3214">
        <v>3.24931794675887</v>
      </c>
      <c r="P3214">
        <v>3.3893867502571098</v>
      </c>
      <c r="Q3214">
        <v>2.8218677180984102</v>
      </c>
    </row>
    <row r="3215" spans="1:17">
      <c r="A3215" t="s">
        <v>6353</v>
      </c>
      <c r="B3215" s="16" t="e">
        <v>#N/A</v>
      </c>
      <c r="C3215">
        <v>6.8576603815595298</v>
      </c>
      <c r="D3215">
        <v>6.9348536957886502</v>
      </c>
      <c r="E3215">
        <v>6.67236314516198</v>
      </c>
      <c r="F3215">
        <v>6.9988412260113</v>
      </c>
      <c r="G3215">
        <v>6.5786073959256797</v>
      </c>
      <c r="H3215">
        <v>7.0731185789130802</v>
      </c>
      <c r="I3215">
        <v>7.3521951262123997</v>
      </c>
      <c r="J3215">
        <v>6.7368086767564197</v>
      </c>
      <c r="K3215">
        <v>6.8746599086086499</v>
      </c>
      <c r="L3215">
        <v>6.9010889605168897</v>
      </c>
      <c r="M3215">
        <v>7.1177355475778201</v>
      </c>
      <c r="N3215">
        <v>6.5949304227929604</v>
      </c>
      <c r="O3215">
        <v>6.73077478217271</v>
      </c>
      <c r="P3215">
        <v>7.3722724284253296</v>
      </c>
      <c r="Q3215">
        <v>2.8218677180984102</v>
      </c>
    </row>
    <row r="3216" spans="1:17">
      <c r="A3216" t="s">
        <v>6354</v>
      </c>
      <c r="B3216" s="16" t="e">
        <v>#N/A</v>
      </c>
      <c r="C3216">
        <v>2.8218677180984102</v>
      </c>
      <c r="D3216">
        <v>2.8218677180984102</v>
      </c>
      <c r="E3216">
        <v>2.8218677180984102</v>
      </c>
      <c r="F3216">
        <v>2.8218677180984102</v>
      </c>
      <c r="G3216">
        <v>3.33407035458014</v>
      </c>
      <c r="H3216">
        <v>2.8218677180984102</v>
      </c>
      <c r="I3216">
        <v>2.8218677180984102</v>
      </c>
      <c r="J3216">
        <v>3.4276433730071201</v>
      </c>
      <c r="K3216">
        <v>2.8218677180984102</v>
      </c>
      <c r="L3216">
        <v>2.8218677180984102</v>
      </c>
      <c r="M3216">
        <v>3.7404257728686199</v>
      </c>
      <c r="N3216">
        <v>2.8218677180984102</v>
      </c>
      <c r="O3216">
        <v>3.24931794675887</v>
      </c>
      <c r="P3216">
        <v>2.8218677180984102</v>
      </c>
      <c r="Q3216">
        <v>5.09416193408443</v>
      </c>
    </row>
    <row r="3217" spans="1:17">
      <c r="A3217" t="s">
        <v>6355</v>
      </c>
      <c r="B3217" s="16" t="e">
        <v>#N/A</v>
      </c>
      <c r="C3217">
        <v>3.3064422771203601</v>
      </c>
      <c r="D3217">
        <v>2.8218677180984102</v>
      </c>
      <c r="E3217">
        <v>2.8218677180984102</v>
      </c>
      <c r="F3217">
        <v>2.8218677180984102</v>
      </c>
      <c r="G3217">
        <v>3.5425260543824399</v>
      </c>
      <c r="H3217">
        <v>3.50653555504317</v>
      </c>
      <c r="I3217">
        <v>2.8218677180984102</v>
      </c>
      <c r="J3217">
        <v>2.8218677180984102</v>
      </c>
      <c r="K3217">
        <v>3.8204461843508501</v>
      </c>
      <c r="L3217">
        <v>2.8218677180984102</v>
      </c>
      <c r="M3217">
        <v>3.23818724324593</v>
      </c>
      <c r="N3217">
        <v>3.31389066967124</v>
      </c>
      <c r="O3217">
        <v>2.8218677180984102</v>
      </c>
      <c r="P3217">
        <v>3.9363215208704698</v>
      </c>
      <c r="Q3217">
        <v>2.8218677180984102</v>
      </c>
    </row>
    <row r="3218" spans="1:17">
      <c r="A3218" t="s">
        <v>6356</v>
      </c>
      <c r="B3218" s="16" t="e">
        <v>#N/A</v>
      </c>
      <c r="C3218">
        <v>4.1513583524311999</v>
      </c>
      <c r="D3218">
        <v>4.5537481491643197</v>
      </c>
      <c r="E3218">
        <v>5.0160351149716202</v>
      </c>
      <c r="F3218">
        <v>5.0765736551712601</v>
      </c>
      <c r="G3218">
        <v>5.2845830866371397</v>
      </c>
      <c r="H3218">
        <v>4.07504641393726</v>
      </c>
      <c r="I3218">
        <v>4.6574362853065301</v>
      </c>
      <c r="J3218">
        <v>5.20241513226006</v>
      </c>
      <c r="K3218">
        <v>4.3302743077434496</v>
      </c>
      <c r="L3218">
        <v>4.87288619379569</v>
      </c>
      <c r="M3218">
        <v>5.0068521030490203</v>
      </c>
      <c r="N3218">
        <v>5.2042740237952296</v>
      </c>
      <c r="O3218">
        <v>5.0275607712213803</v>
      </c>
      <c r="P3218">
        <v>3.7927642367557501</v>
      </c>
      <c r="Q3218">
        <v>6.9204191934356096</v>
      </c>
    </row>
    <row r="3219" spans="1:17">
      <c r="A3219" t="s">
        <v>6357</v>
      </c>
      <c r="B3219" s="16" t="e">
        <v>#N/A</v>
      </c>
      <c r="C3219">
        <v>9.4907516731536692</v>
      </c>
      <c r="D3219">
        <v>9.5057297959624307</v>
      </c>
      <c r="E3219">
        <v>9.1745031241674795</v>
      </c>
      <c r="F3219">
        <v>8.7768403114384004</v>
      </c>
      <c r="G3219">
        <v>9.0696618305356491</v>
      </c>
      <c r="H3219">
        <v>9.2342274463495304</v>
      </c>
      <c r="I3219">
        <v>9.8019161184348693</v>
      </c>
      <c r="J3219">
        <v>9.4283208063042494</v>
      </c>
      <c r="K3219">
        <v>9.7026549743466397</v>
      </c>
      <c r="L3219">
        <v>9.6157080463352393</v>
      </c>
      <c r="M3219">
        <v>9.1326310495224305</v>
      </c>
      <c r="N3219">
        <v>8.4525125106070007</v>
      </c>
      <c r="O3219">
        <v>9.1997928069626997</v>
      </c>
      <c r="P3219">
        <v>10.036707792581399</v>
      </c>
      <c r="Q3219">
        <v>6.2843132996066204</v>
      </c>
    </row>
    <row r="3220" spans="1:17">
      <c r="A3220" t="s">
        <v>6358</v>
      </c>
      <c r="B3220" s="16" t="e">
        <v>#N/A</v>
      </c>
      <c r="C3220">
        <v>3.3064422771203601</v>
      </c>
      <c r="D3220">
        <v>3.2942621936663499</v>
      </c>
      <c r="E3220">
        <v>3.6381873987360902</v>
      </c>
      <c r="F3220">
        <v>3.2825265482838799</v>
      </c>
      <c r="G3220">
        <v>3.9446609719593901</v>
      </c>
      <c r="H3220">
        <v>2.8218677180984102</v>
      </c>
      <c r="I3220">
        <v>3.5089935751222501</v>
      </c>
      <c r="J3220">
        <v>3.5611359966351301</v>
      </c>
      <c r="K3220">
        <v>3.6013796825057902</v>
      </c>
      <c r="L3220">
        <v>2.8218677180984102</v>
      </c>
      <c r="M3220">
        <v>3.4086250003018401</v>
      </c>
      <c r="N3220">
        <v>3.31389066967124</v>
      </c>
      <c r="O3220">
        <v>3.24931794675887</v>
      </c>
      <c r="P3220">
        <v>3.7927642367557501</v>
      </c>
      <c r="Q3220">
        <v>2.8218677180984102</v>
      </c>
    </row>
    <row r="3221" spans="1:17">
      <c r="A3221" t="s">
        <v>6359</v>
      </c>
      <c r="B3221" s="16" t="e">
        <v>#N/A</v>
      </c>
      <c r="C3221">
        <v>3.3064422771203601</v>
      </c>
      <c r="D3221">
        <v>3.7545556144430101</v>
      </c>
      <c r="E3221">
        <v>4.2015349465393896</v>
      </c>
      <c r="F3221">
        <v>4.1611154638698196</v>
      </c>
      <c r="G3221">
        <v>4.5695203052827997</v>
      </c>
      <c r="H3221">
        <v>3.50653555504317</v>
      </c>
      <c r="I3221">
        <v>3.6595800418069002</v>
      </c>
      <c r="J3221">
        <v>4.6702235480772103</v>
      </c>
      <c r="K3221">
        <v>4.1419680287536398</v>
      </c>
      <c r="L3221">
        <v>3.6339073669181099</v>
      </c>
      <c r="M3221">
        <v>3.90178223458659</v>
      </c>
      <c r="N3221">
        <v>3.5144020463037902</v>
      </c>
      <c r="O3221">
        <v>3.8507909364900099</v>
      </c>
      <c r="P3221">
        <v>4.1712528320562896</v>
      </c>
      <c r="Q3221">
        <v>5.09416193408443</v>
      </c>
    </row>
    <row r="3222" spans="1:17">
      <c r="A3222" t="s">
        <v>6360</v>
      </c>
      <c r="B3222" s="16" t="e">
        <v>#N/A</v>
      </c>
      <c r="C3222">
        <v>3.7779852140208301</v>
      </c>
      <c r="D3222">
        <v>3.8603343823973102</v>
      </c>
      <c r="E3222">
        <v>4.4833795521924502</v>
      </c>
      <c r="F3222">
        <v>4.5147692553613297</v>
      </c>
      <c r="G3222">
        <v>4.1380367534927496</v>
      </c>
      <c r="H3222">
        <v>4.1560374762891303</v>
      </c>
      <c r="I3222">
        <v>3.6595800418069002</v>
      </c>
      <c r="J3222">
        <v>3.8565114723405598</v>
      </c>
      <c r="K3222">
        <v>4.4401758200780401</v>
      </c>
      <c r="L3222">
        <v>5.0592286016271197</v>
      </c>
      <c r="M3222">
        <v>4.1590575299716699</v>
      </c>
      <c r="N3222">
        <v>4.9846796155147501</v>
      </c>
      <c r="O3222">
        <v>4.69890729297832</v>
      </c>
      <c r="P3222">
        <v>3.3893867502571098</v>
      </c>
      <c r="Q3222">
        <v>6.2843132996066204</v>
      </c>
    </row>
    <row r="3223" spans="1:17">
      <c r="A3223" t="s">
        <v>6361</v>
      </c>
      <c r="B3223" s="16" t="e">
        <v>#N/A</v>
      </c>
      <c r="C3223">
        <v>2.8218677180984102</v>
      </c>
      <c r="D3223">
        <v>2.8218677180984102</v>
      </c>
      <c r="E3223">
        <v>3.4028894668404299</v>
      </c>
      <c r="F3223">
        <v>2.8218677180984102</v>
      </c>
      <c r="G3223">
        <v>3.5425260543824399</v>
      </c>
      <c r="H3223">
        <v>3.30825032505737</v>
      </c>
      <c r="I3223">
        <v>3.3100125595866299</v>
      </c>
      <c r="J3223">
        <v>2.8218677180984102</v>
      </c>
      <c r="K3223">
        <v>2.8218677180984102</v>
      </c>
      <c r="L3223">
        <v>2.8218677180984102</v>
      </c>
      <c r="M3223">
        <v>2.8218677180984102</v>
      </c>
      <c r="N3223">
        <v>3.31389066967124</v>
      </c>
      <c r="O3223">
        <v>3.7643275486974099</v>
      </c>
      <c r="P3223">
        <v>3.6194497939779602</v>
      </c>
      <c r="Q3223">
        <v>2.8218677180984102</v>
      </c>
    </row>
    <row r="3224" spans="1:17">
      <c r="A3224" t="s">
        <v>6362</v>
      </c>
      <c r="B3224" s="16" t="e">
        <v>#N/A</v>
      </c>
      <c r="C3224">
        <v>5.0699158884914599</v>
      </c>
      <c r="D3224">
        <v>5.0219292506328799</v>
      </c>
      <c r="E3224">
        <v>3.9618875914207199</v>
      </c>
      <c r="F3224">
        <v>5.2006385452395101</v>
      </c>
      <c r="G3224">
        <v>4.5079198595814196</v>
      </c>
      <c r="H3224">
        <v>5.58453293970123</v>
      </c>
      <c r="I3224">
        <v>5.6414352460325601</v>
      </c>
      <c r="J3224">
        <v>6.0832551209501702</v>
      </c>
      <c r="K3224">
        <v>4.7603034491719001</v>
      </c>
      <c r="L3224">
        <v>5.5961317021786998</v>
      </c>
      <c r="M3224">
        <v>5.4737980869184701</v>
      </c>
      <c r="N3224">
        <v>5.1701050316186601</v>
      </c>
      <c r="O3224">
        <v>4.9059949059252101</v>
      </c>
      <c r="P3224">
        <v>4.86023234540618</v>
      </c>
      <c r="Q3224">
        <v>5.09416193408443</v>
      </c>
    </row>
    <row r="3225" spans="1:17">
      <c r="A3225" t="s">
        <v>6363</v>
      </c>
      <c r="B3225" s="16" t="e">
        <v>#N/A</v>
      </c>
      <c r="C3225">
        <v>3.98283533271713</v>
      </c>
      <c r="D3225">
        <v>3.7545556144430101</v>
      </c>
      <c r="E3225">
        <v>3.8152982058547602</v>
      </c>
      <c r="F3225">
        <v>3.4706286095040801</v>
      </c>
      <c r="G3225">
        <v>4.1380367534927496</v>
      </c>
      <c r="H3225">
        <v>3.7814594184883799</v>
      </c>
      <c r="I3225">
        <v>3.7848446501428201</v>
      </c>
      <c r="J3225">
        <v>4.1400611729353196</v>
      </c>
      <c r="K3225">
        <v>3.7184612093777498</v>
      </c>
      <c r="L3225">
        <v>4.0420260041176004</v>
      </c>
      <c r="M3225">
        <v>4.1590575299716699</v>
      </c>
      <c r="N3225">
        <v>4.5639913292833096</v>
      </c>
      <c r="O3225">
        <v>3.9295289699043701</v>
      </c>
      <c r="P3225">
        <v>3.6194497939779602</v>
      </c>
      <c r="Q3225">
        <v>2.8218677180984102</v>
      </c>
    </row>
    <row r="3226" spans="1:17">
      <c r="A3226" t="s">
        <v>6364</v>
      </c>
      <c r="B3226" s="16" t="e">
        <v>#N/A</v>
      </c>
      <c r="C3226">
        <v>3.7779852140208301</v>
      </c>
      <c r="D3226">
        <v>3.6330127529723502</v>
      </c>
      <c r="E3226">
        <v>3.4028894668404299</v>
      </c>
      <c r="F3226">
        <v>3.4706286095040801</v>
      </c>
      <c r="G3226">
        <v>3.9446609719593901</v>
      </c>
      <c r="H3226">
        <v>2.8218677180984102</v>
      </c>
      <c r="I3226">
        <v>3.5089935751222501</v>
      </c>
      <c r="J3226">
        <v>3.5611359966351301</v>
      </c>
      <c r="K3226">
        <v>3.6013796825057902</v>
      </c>
      <c r="L3226">
        <v>3.8614614459532302</v>
      </c>
      <c r="M3226">
        <v>3.4086250003018401</v>
      </c>
      <c r="N3226">
        <v>3.31389066967124</v>
      </c>
      <c r="O3226">
        <v>3.24931794675887</v>
      </c>
      <c r="P3226">
        <v>3.6194497939779602</v>
      </c>
      <c r="Q3226">
        <v>2.8218677180984102</v>
      </c>
    </row>
    <row r="3227" spans="1:17">
      <c r="A3227" t="s">
        <v>6365</v>
      </c>
      <c r="B3227" s="16" t="e">
        <v>#N/A</v>
      </c>
      <c r="C3227">
        <v>3.3064422771203601</v>
      </c>
      <c r="D3227">
        <v>3.2942621936663499</v>
      </c>
      <c r="E3227">
        <v>2.8218677180984102</v>
      </c>
      <c r="F3227">
        <v>3.4706286095040801</v>
      </c>
      <c r="G3227">
        <v>2.8218677180984102</v>
      </c>
      <c r="H3227">
        <v>2.8218677180984102</v>
      </c>
      <c r="I3227">
        <v>3.3100125595866299</v>
      </c>
      <c r="J3227">
        <v>3.2517770676889399</v>
      </c>
      <c r="K3227">
        <v>3.4608708703561399</v>
      </c>
      <c r="L3227">
        <v>3.29479214013883</v>
      </c>
      <c r="M3227">
        <v>2.8218677180984102</v>
      </c>
      <c r="N3227">
        <v>2.8218677180984102</v>
      </c>
      <c r="O3227">
        <v>2.8218677180984102</v>
      </c>
      <c r="P3227">
        <v>3.6194497939779602</v>
      </c>
      <c r="Q3227">
        <v>2.8218677180984102</v>
      </c>
    </row>
    <row r="3228" spans="1:17">
      <c r="A3228" t="s">
        <v>6366</v>
      </c>
      <c r="B3228" s="16" t="e">
        <v>#N/A</v>
      </c>
      <c r="C3228">
        <v>3.3064422771203601</v>
      </c>
      <c r="D3228">
        <v>3.6330127529723502</v>
      </c>
      <c r="E3228">
        <v>2.8218677180984102</v>
      </c>
      <c r="F3228">
        <v>3.7319397910766599</v>
      </c>
      <c r="G3228">
        <v>2.8218677180984102</v>
      </c>
      <c r="H3228">
        <v>3.50653555504317</v>
      </c>
      <c r="I3228">
        <v>3.7848446501428201</v>
      </c>
      <c r="J3228">
        <v>3.4276433730071201</v>
      </c>
      <c r="K3228">
        <v>3.6013796825057902</v>
      </c>
      <c r="L3228">
        <v>3.6339073669181099</v>
      </c>
      <c r="M3228">
        <v>3.5380814202985702</v>
      </c>
      <c r="N3228">
        <v>2.8218677180984102</v>
      </c>
      <c r="O3228">
        <v>3.24931794675887</v>
      </c>
      <c r="P3228">
        <v>3.6194497939779602</v>
      </c>
      <c r="Q3228">
        <v>2.8218677180984102</v>
      </c>
    </row>
    <row r="3229" spans="1:17">
      <c r="A3229" t="s">
        <v>6367</v>
      </c>
      <c r="B3229" s="16" t="e">
        <v>#N/A</v>
      </c>
      <c r="C3229">
        <v>3.3064422771203601</v>
      </c>
      <c r="D3229">
        <v>2.8218677180984102</v>
      </c>
      <c r="E3229">
        <v>3.6381873987360902</v>
      </c>
      <c r="F3229">
        <v>2.8218677180984102</v>
      </c>
      <c r="G3229">
        <v>3.8309652426265099</v>
      </c>
      <c r="H3229">
        <v>2.8218677180984102</v>
      </c>
      <c r="I3229">
        <v>3.6595800418069002</v>
      </c>
      <c r="J3229">
        <v>4.0764652066995799</v>
      </c>
      <c r="K3229">
        <v>3.6013796825057902</v>
      </c>
      <c r="L3229">
        <v>2.8218677180984102</v>
      </c>
      <c r="M3229">
        <v>4.21436379980989</v>
      </c>
      <c r="N3229">
        <v>3.6661147186140499</v>
      </c>
      <c r="O3229">
        <v>4.0021176285150997</v>
      </c>
      <c r="P3229">
        <v>2.8218677180984102</v>
      </c>
      <c r="Q3229">
        <v>2.8218677180984102</v>
      </c>
    </row>
    <row r="3230" spans="1:17">
      <c r="A3230" t="s">
        <v>6368</v>
      </c>
      <c r="B3230" s="16" t="e">
        <v>#N/A</v>
      </c>
      <c r="C3230">
        <v>3.5040133865677898</v>
      </c>
      <c r="D3230">
        <v>3.6330127529723502</v>
      </c>
      <c r="E3230">
        <v>4.0887687455453801</v>
      </c>
      <c r="F3230">
        <v>3.4706286095040801</v>
      </c>
      <c r="G3230">
        <v>3.70007344211845</v>
      </c>
      <c r="H3230">
        <v>3.50653555504317</v>
      </c>
      <c r="I3230">
        <v>3.5089935751222501</v>
      </c>
      <c r="J3230">
        <v>3.8565114723405598</v>
      </c>
      <c r="K3230">
        <v>4.0709644767565303</v>
      </c>
      <c r="L3230">
        <v>3.9560512465587201</v>
      </c>
      <c r="M3230">
        <v>3.82485868955618</v>
      </c>
      <c r="N3230">
        <v>3.31389066967124</v>
      </c>
      <c r="O3230">
        <v>3.7643275486974099</v>
      </c>
      <c r="P3230">
        <v>3.7927642367557501</v>
      </c>
      <c r="Q3230">
        <v>2.8218677180984102</v>
      </c>
    </row>
    <row r="3231" spans="1:17">
      <c r="A3231" t="s">
        <v>6369</v>
      </c>
      <c r="B3231" s="16" t="e">
        <v>#N/A</v>
      </c>
      <c r="C3231">
        <v>7.8488145663592901</v>
      </c>
      <c r="D3231">
        <v>7.7070247455286101</v>
      </c>
      <c r="E3231">
        <v>6.8724668132343201</v>
      </c>
      <c r="F3231">
        <v>7.2053502042261002</v>
      </c>
      <c r="G3231">
        <v>6.9913076005737196</v>
      </c>
      <c r="H3231">
        <v>7.2684043305091297</v>
      </c>
      <c r="I3231">
        <v>7.5224439994532499</v>
      </c>
      <c r="J3231">
        <v>6.7623606751438903</v>
      </c>
      <c r="K3231">
        <v>7.5920801119716002</v>
      </c>
      <c r="L3231">
        <v>7.5830025652031896</v>
      </c>
      <c r="M3231">
        <v>7.0351285415578602</v>
      </c>
      <c r="N3231">
        <v>6.8767338364790396</v>
      </c>
      <c r="O3231">
        <v>6.73077478217271</v>
      </c>
      <c r="P3231">
        <v>6.69255918292128</v>
      </c>
      <c r="Q3231">
        <v>7.5369478347710803</v>
      </c>
    </row>
    <row r="3232" spans="1:17">
      <c r="A3232" t="s">
        <v>6370</v>
      </c>
      <c r="B3232" s="16" t="e">
        <v>#N/A</v>
      </c>
      <c r="C3232">
        <v>3.7779852140208301</v>
      </c>
      <c r="D3232">
        <v>3.6330127529723502</v>
      </c>
      <c r="E3232">
        <v>3.6381873987360902</v>
      </c>
      <c r="F3232">
        <v>2.8218677180984102</v>
      </c>
      <c r="G3232">
        <v>4.0460446887748596</v>
      </c>
      <c r="H3232">
        <v>2.8218677180984102</v>
      </c>
      <c r="I3232">
        <v>3.5089935751222501</v>
      </c>
      <c r="J3232">
        <v>3.8565114723405598</v>
      </c>
      <c r="K3232">
        <v>3.6013796825057902</v>
      </c>
      <c r="L3232">
        <v>3.7555759297476698</v>
      </c>
      <c r="M3232">
        <v>3.23818724324593</v>
      </c>
      <c r="N3232">
        <v>3.31389066967124</v>
      </c>
      <c r="O3232">
        <v>3.24931794675887</v>
      </c>
      <c r="P3232">
        <v>3.7927642367557501</v>
      </c>
      <c r="Q3232">
        <v>2.8218677180984102</v>
      </c>
    </row>
    <row r="3233" spans="1:17">
      <c r="A3233" t="s">
        <v>6371</v>
      </c>
      <c r="B3233" s="16" t="e">
        <v>#N/A</v>
      </c>
      <c r="C3233">
        <v>3.6535616636188299</v>
      </c>
      <c r="D3233">
        <v>4.0407231514856203</v>
      </c>
      <c r="E3233">
        <v>4.6393553598667303</v>
      </c>
      <c r="F3233">
        <v>4.4086599646307301</v>
      </c>
      <c r="G3233">
        <v>4.2225520177193703</v>
      </c>
      <c r="H3233">
        <v>4.3676565829540399</v>
      </c>
      <c r="I3233">
        <v>4.8882864984054599</v>
      </c>
      <c r="J3233">
        <v>4.1999986398891203</v>
      </c>
      <c r="K3233">
        <v>3.91162951239331</v>
      </c>
      <c r="L3233">
        <v>4.1211419556762898</v>
      </c>
      <c r="M3233">
        <v>4.10067942601317</v>
      </c>
      <c r="N3233">
        <v>3.5144020463037902</v>
      </c>
      <c r="O3233">
        <v>4.0696565081197198</v>
      </c>
      <c r="P3233">
        <v>4.1712528320562896</v>
      </c>
      <c r="Q3233">
        <v>2.8218677180984102</v>
      </c>
    </row>
    <row r="3234" spans="1:17">
      <c r="A3234" t="s">
        <v>6372</v>
      </c>
      <c r="B3234" s="16" t="e">
        <v>#N/A</v>
      </c>
      <c r="C3234">
        <v>2.8218677180984102</v>
      </c>
      <c r="D3234">
        <v>3.4870161193063098</v>
      </c>
      <c r="E3234">
        <v>2.8218677180984102</v>
      </c>
      <c r="F3234">
        <v>3.2825265482838799</v>
      </c>
      <c r="G3234">
        <v>3.8309652426265099</v>
      </c>
      <c r="H3234">
        <v>3.50653555504317</v>
      </c>
      <c r="I3234">
        <v>3.5089935751222501</v>
      </c>
      <c r="J3234">
        <v>3.4276433730071201</v>
      </c>
      <c r="K3234">
        <v>3.27554212654834</v>
      </c>
      <c r="L3234">
        <v>2.8218677180984102</v>
      </c>
      <c r="M3234">
        <v>3.5380814202985702</v>
      </c>
      <c r="N3234">
        <v>3.5144020463037902</v>
      </c>
      <c r="O3234">
        <v>3.5569664057961599</v>
      </c>
      <c r="P3234">
        <v>3.9363215208704698</v>
      </c>
      <c r="Q3234">
        <v>2.8218677180984102</v>
      </c>
    </row>
    <row r="3235" spans="1:17">
      <c r="A3235" t="s">
        <v>6373</v>
      </c>
      <c r="B3235" s="16" t="e">
        <v>#N/A</v>
      </c>
      <c r="C3235">
        <v>7.6372953270698201</v>
      </c>
      <c r="D3235">
        <v>7.5389651014236199</v>
      </c>
      <c r="E3235">
        <v>7.6679690530588296</v>
      </c>
      <c r="F3235">
        <v>7.2124563554963999</v>
      </c>
      <c r="G3235">
        <v>7.2865557563512402</v>
      </c>
      <c r="H3235">
        <v>7.8284185686050796</v>
      </c>
      <c r="I3235">
        <v>7.8739714587440099</v>
      </c>
      <c r="J3235">
        <v>7.6609885873191601</v>
      </c>
      <c r="K3235">
        <v>7.6988632198298799</v>
      </c>
      <c r="L3235">
        <v>7.1864505480400602</v>
      </c>
      <c r="M3235">
        <v>6.8761954183910898</v>
      </c>
      <c r="N3235">
        <v>7.0039274521764501</v>
      </c>
      <c r="O3235">
        <v>7.2299349147337102</v>
      </c>
      <c r="P3235">
        <v>8.3850052615163406</v>
      </c>
      <c r="Q3235">
        <v>5.09416193408443</v>
      </c>
    </row>
    <row r="3236" spans="1:17">
      <c r="A3236" t="s">
        <v>6374</v>
      </c>
      <c r="B3236" s="16" t="e">
        <v>#N/A</v>
      </c>
      <c r="C3236">
        <v>7.1230684743721202</v>
      </c>
      <c r="D3236">
        <v>7.0054820607305501</v>
      </c>
      <c r="E3236">
        <v>7.04800723539954</v>
      </c>
      <c r="F3236">
        <v>6.5593971610881399</v>
      </c>
      <c r="G3236">
        <v>6.7460963501903599</v>
      </c>
      <c r="H3236">
        <v>6.7077629649987003</v>
      </c>
      <c r="I3236">
        <v>7.0561962709385</v>
      </c>
      <c r="J3236">
        <v>6.7020132302250701</v>
      </c>
      <c r="K3236">
        <v>6.8919526260035502</v>
      </c>
      <c r="L3236">
        <v>6.7127894493899696</v>
      </c>
      <c r="M3236">
        <v>6.3419151613778002</v>
      </c>
      <c r="N3236">
        <v>6.3509010238258501</v>
      </c>
      <c r="O3236">
        <v>6.2239743948753601</v>
      </c>
      <c r="P3236">
        <v>7.1757190377558198</v>
      </c>
      <c r="Q3236">
        <v>6.2843132996066204</v>
      </c>
    </row>
    <row r="3237" spans="1:17">
      <c r="A3237" t="s">
        <v>6375</v>
      </c>
      <c r="B3237" s="16" t="e">
        <v>#N/A</v>
      </c>
      <c r="C3237">
        <v>3.98283533271713</v>
      </c>
      <c r="D3237">
        <v>4.3876263279161201</v>
      </c>
      <c r="E3237">
        <v>3.8152982058547602</v>
      </c>
      <c r="F3237">
        <v>3.6131889974304401</v>
      </c>
      <c r="G3237">
        <v>3.5425260543824399</v>
      </c>
      <c r="H3237">
        <v>3.30825032505737</v>
      </c>
      <c r="I3237">
        <v>4.4354937019020104</v>
      </c>
      <c r="J3237">
        <v>3.5611359966351301</v>
      </c>
      <c r="K3237">
        <v>3.99457577781329</v>
      </c>
      <c r="L3237">
        <v>3.29479214013883</v>
      </c>
      <c r="M3237">
        <v>3.9727288000471899</v>
      </c>
      <c r="N3237">
        <v>3.9019995236038798</v>
      </c>
      <c r="O3237">
        <v>3.9295289699043701</v>
      </c>
      <c r="P3237">
        <v>4.1712528320562896</v>
      </c>
      <c r="Q3237">
        <v>2.8218677180984102</v>
      </c>
    </row>
    <row r="3238" spans="1:17">
      <c r="A3238" t="s">
        <v>6376</v>
      </c>
      <c r="B3238" s="16" t="e">
        <v>#N/A</v>
      </c>
      <c r="C3238">
        <v>3.6535616636188299</v>
      </c>
      <c r="D3238">
        <v>3.4870161193063098</v>
      </c>
      <c r="E3238">
        <v>2.8218677180984102</v>
      </c>
      <c r="F3238">
        <v>3.2825265482838799</v>
      </c>
      <c r="G3238">
        <v>3.33407035458014</v>
      </c>
      <c r="H3238">
        <v>4.2312229394497098</v>
      </c>
      <c r="I3238">
        <v>3.7848446501428201</v>
      </c>
      <c r="J3238">
        <v>3.7696016503418699</v>
      </c>
      <c r="K3238">
        <v>3.6013796825057902</v>
      </c>
      <c r="L3238">
        <v>3.8614614459532302</v>
      </c>
      <c r="M3238">
        <v>4.0387673383778999</v>
      </c>
      <c r="N3238">
        <v>3.31389066967124</v>
      </c>
      <c r="O3238">
        <v>3.6677309644704801</v>
      </c>
      <c r="P3238">
        <v>3.7927642367557501</v>
      </c>
      <c r="Q3238">
        <v>2.8218677180984102</v>
      </c>
    </row>
    <row r="3239" spans="1:17">
      <c r="A3239" t="s">
        <v>6377</v>
      </c>
      <c r="B3239" s="16" t="e">
        <v>#N/A</v>
      </c>
      <c r="C3239">
        <v>3.3064422771203601</v>
      </c>
      <c r="D3239">
        <v>2.8218677180984102</v>
      </c>
      <c r="E3239">
        <v>3.4028894668404299</v>
      </c>
      <c r="F3239">
        <v>2.8218677180984102</v>
      </c>
      <c r="G3239">
        <v>2.8218677180984102</v>
      </c>
      <c r="H3239">
        <v>2.8218677180984102</v>
      </c>
      <c r="I3239">
        <v>3.3100125595866299</v>
      </c>
      <c r="J3239">
        <v>3.4276433730071201</v>
      </c>
      <c r="K3239">
        <v>2.8218677180984102</v>
      </c>
      <c r="L3239">
        <v>2.8218677180984102</v>
      </c>
      <c r="M3239">
        <v>3.4086250003018401</v>
      </c>
      <c r="N3239">
        <v>3.5144020463037902</v>
      </c>
      <c r="O3239">
        <v>3.24931794675887</v>
      </c>
      <c r="P3239">
        <v>2.8218677180984102</v>
      </c>
      <c r="Q3239">
        <v>2.8218677180984102</v>
      </c>
    </row>
    <row r="3240" spans="1:17">
      <c r="A3240" t="s">
        <v>6378</v>
      </c>
      <c r="B3240" s="16" t="e">
        <v>#N/A</v>
      </c>
      <c r="C3240">
        <v>2.8218677180984102</v>
      </c>
      <c r="D3240">
        <v>3.2942621936663499</v>
      </c>
      <c r="E3240">
        <v>3.6381873987360902</v>
      </c>
      <c r="F3240">
        <v>3.7319397910766599</v>
      </c>
      <c r="G3240">
        <v>3.70007344211845</v>
      </c>
      <c r="H3240">
        <v>3.30825032505737</v>
      </c>
      <c r="I3240">
        <v>4.0793606969786396</v>
      </c>
      <c r="J3240">
        <v>2.8218677180984102</v>
      </c>
      <c r="K3240">
        <v>3.6013796825057902</v>
      </c>
      <c r="L3240">
        <v>3.29479214013883</v>
      </c>
      <c r="M3240">
        <v>3.4086250003018401</v>
      </c>
      <c r="N3240">
        <v>3.99991931403749</v>
      </c>
      <c r="O3240">
        <v>4.2491040476565001</v>
      </c>
      <c r="P3240">
        <v>2.8218677180984102</v>
      </c>
      <c r="Q3240">
        <v>2.8218677180984102</v>
      </c>
    </row>
    <row r="3241" spans="1:17">
      <c r="A3241" t="s">
        <v>6379</v>
      </c>
      <c r="B3241" s="16" t="e">
        <v>#N/A</v>
      </c>
      <c r="C3241">
        <v>8.1646008237611394</v>
      </c>
      <c r="D3241">
        <v>8.0279747131112202</v>
      </c>
      <c r="E3241">
        <v>8.64364464799303</v>
      </c>
      <c r="F3241">
        <v>8.4143333071825008</v>
      </c>
      <c r="G3241">
        <v>8.2982983874061507</v>
      </c>
      <c r="H3241">
        <v>8.9278635873621308</v>
      </c>
      <c r="I3241">
        <v>8.3922700524540303</v>
      </c>
      <c r="J3241">
        <v>8.6905168471764505</v>
      </c>
      <c r="K3241">
        <v>8.1424406846305502</v>
      </c>
      <c r="L3241">
        <v>8.5212968268482001</v>
      </c>
      <c r="M3241">
        <v>8.7726752070566398</v>
      </c>
      <c r="N3241">
        <v>8.6141636264587298</v>
      </c>
      <c r="O3241">
        <v>8.8032027512809297</v>
      </c>
      <c r="P3241">
        <v>8.59813451708537</v>
      </c>
      <c r="Q3241">
        <v>8.3931679398307004</v>
      </c>
    </row>
    <row r="3242" spans="1:17">
      <c r="A3242" t="s">
        <v>6380</v>
      </c>
      <c r="B3242" s="16" t="e">
        <v>#N/A</v>
      </c>
      <c r="C3242">
        <v>5.1403854814574004</v>
      </c>
      <c r="D3242">
        <v>4.8708919623886802</v>
      </c>
      <c r="E3242">
        <v>5.3927334818754904</v>
      </c>
      <c r="F3242">
        <v>5.0765736551712601</v>
      </c>
      <c r="G3242">
        <v>5.1001215892442602</v>
      </c>
      <c r="H3242">
        <v>4.8389910929935898</v>
      </c>
      <c r="I3242">
        <v>4.7071247246580201</v>
      </c>
      <c r="J3242">
        <v>4.9787429435777097</v>
      </c>
      <c r="K3242">
        <v>4.5878024687201</v>
      </c>
      <c r="L3242">
        <v>4.6061367415952201</v>
      </c>
      <c r="M3242">
        <v>4.5395912486649097</v>
      </c>
      <c r="N3242">
        <v>4.2465073090516299</v>
      </c>
      <c r="O3242">
        <v>4.3028205748149997</v>
      </c>
      <c r="P3242">
        <v>5.2164652043888102</v>
      </c>
      <c r="Q3242">
        <v>2.8218677180984102</v>
      </c>
    </row>
    <row r="3243" spans="1:17">
      <c r="A3243" t="s">
        <v>6381</v>
      </c>
      <c r="B3243" s="16" t="e">
        <v>#N/A</v>
      </c>
      <c r="C3243">
        <v>3.8862082974622001</v>
      </c>
      <c r="D3243">
        <v>3.4870161193063098</v>
      </c>
      <c r="E3243">
        <v>3.9618875914207199</v>
      </c>
      <c r="F3243">
        <v>4.2284225029819602</v>
      </c>
      <c r="G3243">
        <v>3.5425260543824399</v>
      </c>
      <c r="H3243">
        <v>3.8900437060628099</v>
      </c>
      <c r="I3243">
        <v>3.9910282299290798</v>
      </c>
      <c r="J3243">
        <v>4.0085972383706396</v>
      </c>
      <c r="K3243">
        <v>4.0709644767565303</v>
      </c>
      <c r="L3243">
        <v>4.1211419556762898</v>
      </c>
      <c r="M3243">
        <v>4.0387673383778999</v>
      </c>
      <c r="N3243">
        <v>4.4472252118161997</v>
      </c>
      <c r="O3243">
        <v>4.0021176285150997</v>
      </c>
      <c r="P3243">
        <v>3.9363215208704698</v>
      </c>
      <c r="Q3243">
        <v>2.8218677180984102</v>
      </c>
    </row>
    <row r="3244" spans="1:17">
      <c r="A3244" t="s">
        <v>6382</v>
      </c>
      <c r="B3244" s="16" t="e">
        <v>#N/A</v>
      </c>
      <c r="C3244">
        <v>4.4246742892055497</v>
      </c>
      <c r="D3244">
        <v>4.5537481491643197</v>
      </c>
      <c r="E3244">
        <v>4.5638886729124497</v>
      </c>
      <c r="F3244">
        <v>4.9396319138350204</v>
      </c>
      <c r="G3244">
        <v>4.5695203052827997</v>
      </c>
      <c r="H3244">
        <v>4.5998748125578501</v>
      </c>
      <c r="I3244">
        <v>5.28584498120492</v>
      </c>
      <c r="J3244">
        <v>4.4114342089532403</v>
      </c>
      <c r="K3244">
        <v>4.8756976395011202</v>
      </c>
      <c r="L3244">
        <v>4.4473184955329197</v>
      </c>
      <c r="M3244">
        <v>4.6180354178513197</v>
      </c>
      <c r="N3244">
        <v>4.2465073090516299</v>
      </c>
      <c r="O3244">
        <v>4.3540657995344203</v>
      </c>
      <c r="P3244">
        <v>4.5271021320563003</v>
      </c>
      <c r="Q3244">
        <v>5.09416193408443</v>
      </c>
    </row>
    <row r="3245" spans="1:17">
      <c r="A3245" t="s">
        <v>6383</v>
      </c>
      <c r="B3245" s="16" t="e">
        <v>#N/A</v>
      </c>
      <c r="C3245">
        <v>4.7882403612659497</v>
      </c>
      <c r="D3245">
        <v>5.09137122556535</v>
      </c>
      <c r="E3245">
        <v>4.4833795521924502</v>
      </c>
      <c r="F3245">
        <v>4.7023883921396203</v>
      </c>
      <c r="G3245">
        <v>5.0599536599459096</v>
      </c>
      <c r="H3245">
        <v>5.6573806008778602</v>
      </c>
      <c r="I3245">
        <v>4.9700790693176398</v>
      </c>
      <c r="J3245">
        <v>5.1499325625975896</v>
      </c>
      <c r="K3245">
        <v>4.6332418030731697</v>
      </c>
      <c r="L3245">
        <v>5.2224425229396996</v>
      </c>
      <c r="M3245">
        <v>5.0068521030490203</v>
      </c>
      <c r="N3245">
        <v>5.3018559344781702</v>
      </c>
      <c r="O3245">
        <v>5.16522943914973</v>
      </c>
      <c r="P3245">
        <v>5.1710851092644097</v>
      </c>
      <c r="Q3245">
        <v>2.8218677180984102</v>
      </c>
    </row>
    <row r="3246" spans="1:17">
      <c r="A3246" t="s">
        <v>6384</v>
      </c>
      <c r="B3246" s="16" t="e">
        <v>#N/A</v>
      </c>
      <c r="C3246">
        <v>4.1513583524311999</v>
      </c>
      <c r="D3246">
        <v>4.4456530885114001</v>
      </c>
      <c r="E3246">
        <v>4.2015349465393896</v>
      </c>
      <c r="F3246">
        <v>4.2284225029819602</v>
      </c>
      <c r="G3246">
        <v>4.0460446887748596</v>
      </c>
      <c r="H3246">
        <v>3.7814594184883799</v>
      </c>
      <c r="I3246">
        <v>4.4354937019020104</v>
      </c>
      <c r="J3246">
        <v>4.70846365273073</v>
      </c>
      <c r="K3246">
        <v>4.4401758200780401</v>
      </c>
      <c r="L3246">
        <v>4.1946255460110002</v>
      </c>
      <c r="M3246">
        <v>4.3171680614900998</v>
      </c>
      <c r="N3246">
        <v>3.6661147186140499</v>
      </c>
      <c r="O3246">
        <v>4.5388813471664999</v>
      </c>
      <c r="P3246">
        <v>4.1712528320562896</v>
      </c>
      <c r="Q3246">
        <v>5.09416193408443</v>
      </c>
    </row>
    <row r="3247" spans="1:17">
      <c r="A3247" t="s">
        <v>6385</v>
      </c>
      <c r="B3247" s="16" t="e">
        <v>#N/A</v>
      </c>
      <c r="C3247">
        <v>8.4200782123343707</v>
      </c>
      <c r="D3247">
        <v>8.3388312652671797</v>
      </c>
      <c r="E3247">
        <v>8.4022024362357097</v>
      </c>
      <c r="F3247">
        <v>8.0287157893436998</v>
      </c>
      <c r="G3247">
        <v>8.6322459021977007</v>
      </c>
      <c r="H3247">
        <v>8.0523361703931595</v>
      </c>
      <c r="I3247">
        <v>8.3349746844328294</v>
      </c>
      <c r="J3247">
        <v>8.2878828855403395</v>
      </c>
      <c r="K3247">
        <v>8.6728063671795397</v>
      </c>
      <c r="L3247">
        <v>8.3316885963049305</v>
      </c>
      <c r="M3247">
        <v>8.4857415116602404</v>
      </c>
      <c r="N3247">
        <v>8.8270252224599002</v>
      </c>
      <c r="O3247">
        <v>8.5450982213729905</v>
      </c>
      <c r="P3247">
        <v>8.6104643553727005</v>
      </c>
      <c r="Q3247">
        <v>8.2978683598244807</v>
      </c>
    </row>
    <row r="3248" spans="1:17">
      <c r="A3248" t="s">
        <v>6386</v>
      </c>
      <c r="B3248" s="16" t="e">
        <v>#N/A</v>
      </c>
      <c r="C3248">
        <v>5.5257755444735697</v>
      </c>
      <c r="D3248">
        <v>4.8708919623886802</v>
      </c>
      <c r="E3248">
        <v>5.30798454985728</v>
      </c>
      <c r="F3248">
        <v>5.4684342013596101</v>
      </c>
      <c r="G3248">
        <v>5.2138164621762604</v>
      </c>
      <c r="H3248">
        <v>5.9157356088873199</v>
      </c>
      <c r="I3248">
        <v>5.7790171390800298</v>
      </c>
      <c r="J3248">
        <v>5.2279045433873996</v>
      </c>
      <c r="K3248">
        <v>5.4119964088208299</v>
      </c>
      <c r="L3248">
        <v>5.9086648783778699</v>
      </c>
      <c r="M3248">
        <v>5.6055187694871904</v>
      </c>
      <c r="N3248">
        <v>6.0560748478416198</v>
      </c>
      <c r="O3248">
        <v>6.39579368777743</v>
      </c>
      <c r="P3248">
        <v>5.5333174813669999</v>
      </c>
      <c r="Q3248">
        <v>2.8218677180984102</v>
      </c>
    </row>
    <row r="3249" spans="1:17">
      <c r="A3249" t="s">
        <v>6387</v>
      </c>
      <c r="B3249" s="16" t="e">
        <v>#N/A</v>
      </c>
      <c r="C3249">
        <v>3.5040133865677898</v>
      </c>
      <c r="D3249">
        <v>3.4870161193063098</v>
      </c>
      <c r="E3249">
        <v>2.8218677180984102</v>
      </c>
      <c r="F3249">
        <v>2.8218677180984102</v>
      </c>
      <c r="G3249">
        <v>2.8218677180984102</v>
      </c>
      <c r="H3249">
        <v>3.30825032505737</v>
      </c>
      <c r="I3249">
        <v>2.8218677180984102</v>
      </c>
      <c r="J3249">
        <v>2.8218677180984102</v>
      </c>
      <c r="K3249">
        <v>3.4608708703561399</v>
      </c>
      <c r="L3249">
        <v>2.8218677180984102</v>
      </c>
      <c r="M3249">
        <v>2.8218677180984102</v>
      </c>
      <c r="N3249">
        <v>3.31389066967124</v>
      </c>
      <c r="O3249">
        <v>3.42420286852819</v>
      </c>
      <c r="P3249">
        <v>2.8218677180984102</v>
      </c>
      <c r="Q3249">
        <v>5.09416193408443</v>
      </c>
    </row>
    <row r="3250" spans="1:17">
      <c r="A3250" t="s">
        <v>6388</v>
      </c>
      <c r="B3250" s="16" t="e">
        <v>#N/A</v>
      </c>
      <c r="C3250">
        <v>2.8218677180984102</v>
      </c>
      <c r="D3250">
        <v>3.2942621936663499</v>
      </c>
      <c r="E3250">
        <v>3.4028894668404299</v>
      </c>
      <c r="F3250">
        <v>3.4706286095040801</v>
      </c>
      <c r="G3250">
        <v>3.9446609719593901</v>
      </c>
      <c r="H3250">
        <v>2.8218677180984102</v>
      </c>
      <c r="I3250">
        <v>3.3100125595866299</v>
      </c>
      <c r="J3250">
        <v>3.2517770676889399</v>
      </c>
      <c r="K3250">
        <v>2.8218677180984102</v>
      </c>
      <c r="L3250">
        <v>3.6339073669181099</v>
      </c>
      <c r="M3250">
        <v>2.8218677180984102</v>
      </c>
      <c r="N3250">
        <v>3.6661147186140499</v>
      </c>
      <c r="O3250">
        <v>3.42420286852819</v>
      </c>
      <c r="P3250">
        <v>3.3893867502571098</v>
      </c>
      <c r="Q3250">
        <v>2.8218677180984102</v>
      </c>
    </row>
    <row r="3251" spans="1:17">
      <c r="A3251" t="s">
        <v>6389</v>
      </c>
      <c r="B3251" s="16" t="e">
        <v>#N/A</v>
      </c>
      <c r="C3251">
        <v>5.7405986380477696</v>
      </c>
      <c r="D3251">
        <v>5.6840918186943501</v>
      </c>
      <c r="E3251">
        <v>6.1130249648544597</v>
      </c>
      <c r="F3251">
        <v>6.1471629119605797</v>
      </c>
      <c r="G3251">
        <v>6.3888092340661196</v>
      </c>
      <c r="H3251">
        <v>5.3978950479979702</v>
      </c>
      <c r="I3251">
        <v>6.0909334620645401</v>
      </c>
      <c r="J3251">
        <v>5.9551429248600698</v>
      </c>
      <c r="K3251">
        <v>5.9702391863381203</v>
      </c>
      <c r="L3251">
        <v>5.54859593602092</v>
      </c>
      <c r="M3251">
        <v>5.2371779022953104</v>
      </c>
      <c r="N3251">
        <v>5.6343956717740804</v>
      </c>
      <c r="O3251">
        <v>6.0423190264543898</v>
      </c>
      <c r="P3251">
        <v>5.7306434872206502</v>
      </c>
      <c r="Q3251">
        <v>5.09416193408443</v>
      </c>
    </row>
    <row r="3252" spans="1:17">
      <c r="A3252" t="s">
        <v>6390</v>
      </c>
      <c r="B3252" s="16" t="e">
        <v>#N/A</v>
      </c>
      <c r="C3252">
        <v>3.6535616636188299</v>
      </c>
      <c r="D3252">
        <v>2.8218677180984102</v>
      </c>
      <c r="E3252">
        <v>4.3035359899866696</v>
      </c>
      <c r="F3252">
        <v>4.0892058755412499</v>
      </c>
      <c r="G3252">
        <v>4.37414671474383</v>
      </c>
      <c r="H3252">
        <v>4.3015284866045098</v>
      </c>
      <c r="I3252">
        <v>3.9910282299290798</v>
      </c>
      <c r="J3252">
        <v>5.50134261607041</v>
      </c>
      <c r="K3252">
        <v>3.8204461843508501</v>
      </c>
      <c r="L3252">
        <v>4.1211419556762898</v>
      </c>
      <c r="M3252">
        <v>3.9727288000471899</v>
      </c>
      <c r="N3252">
        <v>3.5144020463037902</v>
      </c>
      <c r="O3252">
        <v>4.0021176285150997</v>
      </c>
      <c r="P3252">
        <v>3.9363215208704698</v>
      </c>
      <c r="Q3252">
        <v>2.8218677180984102</v>
      </c>
    </row>
    <row r="3253" spans="1:17">
      <c r="A3253" t="s">
        <v>6391</v>
      </c>
      <c r="B3253" s="16" t="e">
        <v>#N/A</v>
      </c>
      <c r="C3253">
        <v>4.8324495657597604</v>
      </c>
      <c r="D3253">
        <v>4.6529177314580599</v>
      </c>
      <c r="E3253">
        <v>6.5872704820978099</v>
      </c>
      <c r="F3253">
        <v>5.51621391430335</v>
      </c>
      <c r="G3253">
        <v>5.4468377703358204</v>
      </c>
      <c r="H3253">
        <v>4.9634301213382797</v>
      </c>
      <c r="I3253">
        <v>4.7549066861635803</v>
      </c>
      <c r="J3253">
        <v>6.6111272488042498</v>
      </c>
      <c r="K3253">
        <v>4.8383826859307302</v>
      </c>
      <c r="L3253">
        <v>4.6061367415952201</v>
      </c>
      <c r="M3253">
        <v>5.56915099370043</v>
      </c>
      <c r="N3253">
        <v>5.7295275834397899</v>
      </c>
      <c r="O3253">
        <v>5.8497078619626199</v>
      </c>
      <c r="P3253">
        <v>4.3630835021106398</v>
      </c>
      <c r="Q3253">
        <v>5.81282804418474</v>
      </c>
    </row>
    <row r="3254" spans="1:17">
      <c r="A3254" t="s">
        <v>6392</v>
      </c>
      <c r="B3254" s="16" t="e">
        <v>#N/A</v>
      </c>
      <c r="C3254">
        <v>2.8218677180984102</v>
      </c>
      <c r="D3254">
        <v>3.4870161193063098</v>
      </c>
      <c r="E3254">
        <v>2.8218677180984102</v>
      </c>
      <c r="F3254">
        <v>3.8353454241230298</v>
      </c>
      <c r="G3254">
        <v>3.8309652426265099</v>
      </c>
      <c r="H3254">
        <v>3.8900437060628099</v>
      </c>
      <c r="I3254">
        <v>3.5089935751222501</v>
      </c>
      <c r="J3254">
        <v>3.2517770676889399</v>
      </c>
      <c r="K3254">
        <v>2.8218677180984102</v>
      </c>
      <c r="L3254">
        <v>2.8218677180984102</v>
      </c>
      <c r="M3254">
        <v>3.6461416973015899</v>
      </c>
      <c r="N3254">
        <v>3.31389066967124</v>
      </c>
      <c r="O3254">
        <v>4.0696565081197198</v>
      </c>
      <c r="P3254">
        <v>3.3893867502571098</v>
      </c>
      <c r="Q3254">
        <v>2.8218677180984102</v>
      </c>
    </row>
    <row r="3255" spans="1:17">
      <c r="A3255" t="s">
        <v>6393</v>
      </c>
      <c r="B3255" s="16" t="e">
        <v>#N/A</v>
      </c>
      <c r="C3255">
        <v>4.7882403612659497</v>
      </c>
      <c r="D3255">
        <v>4.0407231514856203</v>
      </c>
      <c r="E3255">
        <v>4.2015349465393896</v>
      </c>
      <c r="F3255">
        <v>3.9277704709105601</v>
      </c>
      <c r="G3255">
        <v>4.1380367534927496</v>
      </c>
      <c r="H3255">
        <v>3.65660975244205</v>
      </c>
      <c r="I3255">
        <v>3.8937805799913501</v>
      </c>
      <c r="J3255">
        <v>6.8523309130505803</v>
      </c>
      <c r="K3255">
        <v>4.4401758200780401</v>
      </c>
      <c r="L3255">
        <v>4.0420260041176004</v>
      </c>
      <c r="M3255">
        <v>4.0387673383778999</v>
      </c>
      <c r="N3255">
        <v>4.0888472785647796</v>
      </c>
      <c r="O3255">
        <v>3.8507909364900099</v>
      </c>
      <c r="P3255">
        <v>4.3630835021106398</v>
      </c>
      <c r="Q3255">
        <v>5.09416193408443</v>
      </c>
    </row>
    <row r="3256" spans="1:17">
      <c r="A3256" t="s">
        <v>6394</v>
      </c>
      <c r="B3256" s="16" t="e">
        <v>#N/A</v>
      </c>
      <c r="C3256">
        <v>4.2263167103073602</v>
      </c>
      <c r="D3256">
        <v>4.0407231514856203</v>
      </c>
      <c r="E3256">
        <v>2.8218677180984102</v>
      </c>
      <c r="F3256">
        <v>3.7319397910766599</v>
      </c>
      <c r="G3256">
        <v>4.1380367534927496</v>
      </c>
      <c r="H3256">
        <v>3.65660975244205</v>
      </c>
      <c r="I3256">
        <v>4.0793606969786396</v>
      </c>
      <c r="J3256">
        <v>4.0085972383706396</v>
      </c>
      <c r="K3256">
        <v>3.91162951239331</v>
      </c>
      <c r="L3256">
        <v>3.7555759297476698</v>
      </c>
      <c r="M3256">
        <v>3.5380814202985702</v>
      </c>
      <c r="N3256">
        <v>3.6661147186140499</v>
      </c>
      <c r="O3256">
        <v>3.5569664057961599</v>
      </c>
      <c r="P3256">
        <v>4.1712528320562896</v>
      </c>
      <c r="Q3256">
        <v>5.09416193408443</v>
      </c>
    </row>
    <row r="3257" spans="1:17">
      <c r="A3257" t="s">
        <v>6395</v>
      </c>
      <c r="B3257" s="16" t="e">
        <v>#N/A</v>
      </c>
      <c r="C3257">
        <v>5.7625387775367001</v>
      </c>
      <c r="D3257">
        <v>5.8293813043846097</v>
      </c>
      <c r="E3257">
        <v>6.0883257756658304</v>
      </c>
      <c r="F3257">
        <v>5.1706883695566601</v>
      </c>
      <c r="G3257">
        <v>6.4043416746310999</v>
      </c>
      <c r="H3257">
        <v>4.7946750266686298</v>
      </c>
      <c r="I3257">
        <v>6.1083114335419397</v>
      </c>
      <c r="J3257">
        <v>5.4594104056423802</v>
      </c>
      <c r="K3257">
        <v>5.5739944882594701</v>
      </c>
      <c r="L3257">
        <v>5.28253338465999</v>
      </c>
      <c r="M3257">
        <v>5.1141768100933502</v>
      </c>
      <c r="N3257">
        <v>4.6183712388410303</v>
      </c>
      <c r="O3257">
        <v>5.4891879906168004</v>
      </c>
      <c r="P3257">
        <v>5.4975049655279902</v>
      </c>
      <c r="Q3257">
        <v>5.09416193408443</v>
      </c>
    </row>
    <row r="3258" spans="1:17">
      <c r="A3258" t="s">
        <v>6396</v>
      </c>
      <c r="B3258" s="16" t="e">
        <v>#N/A</v>
      </c>
      <c r="C3258">
        <v>4.2964146619915802</v>
      </c>
      <c r="D3258">
        <v>4.4456530885114001</v>
      </c>
      <c r="E3258">
        <v>4.5638886729124497</v>
      </c>
      <c r="F3258">
        <v>3.7319397910766599</v>
      </c>
      <c r="G3258">
        <v>4.3009286659846602</v>
      </c>
      <c r="H3258">
        <v>3.65660975244205</v>
      </c>
      <c r="I3258">
        <v>5.0470377433929201</v>
      </c>
      <c r="J3258">
        <v>4.3107162608919598</v>
      </c>
      <c r="K3258">
        <v>4.67705685303679</v>
      </c>
      <c r="L3258">
        <v>4.7465905673729498</v>
      </c>
      <c r="M3258">
        <v>4.5395912486649097</v>
      </c>
      <c r="N3258">
        <v>4.0888472785647796</v>
      </c>
      <c r="O3258">
        <v>4.1926070449996002</v>
      </c>
      <c r="P3258">
        <v>4.4479700090536403</v>
      </c>
      <c r="Q3258">
        <v>2.8218677180984102</v>
      </c>
    </row>
    <row r="3259" spans="1:17">
      <c r="A3259" t="s">
        <v>6397</v>
      </c>
      <c r="B3259" s="16" t="e">
        <v>#N/A</v>
      </c>
      <c r="C3259">
        <v>6.8576603815595298</v>
      </c>
      <c r="D3259">
        <v>6.9348536957886502</v>
      </c>
      <c r="E3259">
        <v>6.9149261991920596</v>
      </c>
      <c r="F3259">
        <v>6.7574999540373799</v>
      </c>
      <c r="G3259">
        <v>7.1465092171480196</v>
      </c>
      <c r="H3259">
        <v>6.4359856847759502</v>
      </c>
      <c r="I3259">
        <v>7.4634498114554697</v>
      </c>
      <c r="J3259">
        <v>7.2330082819335901</v>
      </c>
      <c r="K3259">
        <v>7.0074886995701204</v>
      </c>
      <c r="L3259">
        <v>7.3242365156678897</v>
      </c>
      <c r="M3259">
        <v>6.5491988163808497</v>
      </c>
      <c r="N3259">
        <v>6.6318301267309199</v>
      </c>
      <c r="O3259">
        <v>6.2835881349864096</v>
      </c>
      <c r="P3259">
        <v>7.8527434264668097</v>
      </c>
      <c r="Q3259">
        <v>6.6375058506955904</v>
      </c>
    </row>
    <row r="3260" spans="1:17">
      <c r="A3260" t="s">
        <v>6398</v>
      </c>
      <c r="B3260" s="16" t="e">
        <v>#N/A</v>
      </c>
      <c r="C3260">
        <v>4.8324495657597604</v>
      </c>
      <c r="D3260">
        <v>5.0219292506328799</v>
      </c>
      <c r="E3260">
        <v>4.8415581104649901</v>
      </c>
      <c r="F3260">
        <v>4.5644600677645304</v>
      </c>
      <c r="G3260">
        <v>4.88571169002517</v>
      </c>
      <c r="H3260">
        <v>4.9232684487670202</v>
      </c>
      <c r="I3260">
        <v>4.6056600831029897</v>
      </c>
      <c r="J3260">
        <v>5.0088657953609399</v>
      </c>
      <c r="K3260">
        <v>4.6332418030731697</v>
      </c>
      <c r="L3260">
        <v>4.7465905673729498</v>
      </c>
      <c r="M3260">
        <v>5.1397006687878797</v>
      </c>
      <c r="N3260">
        <v>4.5639913292833096</v>
      </c>
      <c r="O3260">
        <v>4.69890729297832</v>
      </c>
      <c r="P3260">
        <v>4.1712528320562896</v>
      </c>
      <c r="Q3260">
        <v>6.6375058506955904</v>
      </c>
    </row>
    <row r="3261" spans="1:17">
      <c r="A3261" t="s">
        <v>6399</v>
      </c>
      <c r="B3261" s="16" t="e">
        <v>#N/A</v>
      </c>
      <c r="C3261">
        <v>6.4801488877760303</v>
      </c>
      <c r="D3261">
        <v>6.4428967570973796</v>
      </c>
      <c r="E3261">
        <v>6.65574536447828</v>
      </c>
      <c r="F3261">
        <v>6.87878212378223</v>
      </c>
      <c r="G3261">
        <v>6.6322647967595501</v>
      </c>
      <c r="H3261">
        <v>6.3079036124986203</v>
      </c>
      <c r="I3261">
        <v>6.0374776942977704</v>
      </c>
      <c r="J3261">
        <v>6.45247967185911</v>
      </c>
      <c r="K3261">
        <v>6.3930996477940596</v>
      </c>
      <c r="L3261">
        <v>6.2250380488551196</v>
      </c>
      <c r="M3261">
        <v>6.1847657049973597</v>
      </c>
      <c r="N3261">
        <v>6.0741695914303397</v>
      </c>
      <c r="O3261">
        <v>6.3740501040455104</v>
      </c>
      <c r="P3261">
        <v>6.2813702146298303</v>
      </c>
      <c r="Q3261">
        <v>5.81282804418474</v>
      </c>
    </row>
    <row r="3262" spans="1:17">
      <c r="A3262" t="s">
        <v>6400</v>
      </c>
      <c r="B3262" s="16" t="e">
        <v>#N/A</v>
      </c>
      <c r="C3262">
        <v>9.0013497352202805</v>
      </c>
      <c r="D3262">
        <v>9.0298499680477402</v>
      </c>
      <c r="E3262">
        <v>8.7487737213568995</v>
      </c>
      <c r="F3262">
        <v>8.8423070272748205</v>
      </c>
      <c r="G3262">
        <v>8.7516403100005196</v>
      </c>
      <c r="H3262">
        <v>9.0587551345420003</v>
      </c>
      <c r="I3262">
        <v>8.9015747205327393</v>
      </c>
      <c r="J3262">
        <v>8.7825230430356296</v>
      </c>
      <c r="K3262">
        <v>8.8705111556788694</v>
      </c>
      <c r="L3262">
        <v>8.9188139105180593</v>
      </c>
      <c r="M3262">
        <v>8.7687573144227695</v>
      </c>
      <c r="N3262">
        <v>8.6857568879679796</v>
      </c>
      <c r="O3262">
        <v>8.7622291109820107</v>
      </c>
      <c r="P3262">
        <v>9.0603118401983203</v>
      </c>
      <c r="Q3262">
        <v>7.5369478347710803</v>
      </c>
    </row>
    <row r="3263" spans="1:17">
      <c r="A3263" t="s">
        <v>6401</v>
      </c>
      <c r="B3263" s="16" t="e">
        <v>#N/A</v>
      </c>
      <c r="C3263">
        <v>12.0818082183818</v>
      </c>
      <c r="D3263">
        <v>12.173787539066799</v>
      </c>
      <c r="E3263">
        <v>12.100603044917801</v>
      </c>
      <c r="F3263">
        <v>12.612999400510001</v>
      </c>
      <c r="G3263">
        <v>12.0879551070999</v>
      </c>
      <c r="H3263">
        <v>12.1486016140749</v>
      </c>
      <c r="I3263">
        <v>11.694791589320999</v>
      </c>
      <c r="J3263">
        <v>12.5197958006581</v>
      </c>
      <c r="K3263">
        <v>11.848278486409001</v>
      </c>
      <c r="L3263">
        <v>11.872940671419901</v>
      </c>
      <c r="M3263">
        <v>11.775254175688699</v>
      </c>
      <c r="N3263">
        <v>11.0905522164436</v>
      </c>
      <c r="O3263">
        <v>11.4468493379681</v>
      </c>
      <c r="P3263">
        <v>11.9969207879885</v>
      </c>
      <c r="Q3263">
        <v>10.3943408570348</v>
      </c>
    </row>
    <row r="3264" spans="1:17">
      <c r="A3264" t="s">
        <v>6402</v>
      </c>
      <c r="B3264" s="16" t="e">
        <v>#N/A</v>
      </c>
      <c r="C3264">
        <v>2.8218677180984102</v>
      </c>
      <c r="D3264">
        <v>3.6330127529723502</v>
      </c>
      <c r="E3264">
        <v>2.8218677180984102</v>
      </c>
      <c r="F3264">
        <v>2.8218677180984102</v>
      </c>
      <c r="G3264">
        <v>3.33407035458014</v>
      </c>
      <c r="H3264">
        <v>2.8218677180984102</v>
      </c>
      <c r="I3264">
        <v>2.8218677180984102</v>
      </c>
      <c r="J3264">
        <v>3.2517770676889399</v>
      </c>
      <c r="K3264">
        <v>3.6013796825057902</v>
      </c>
      <c r="L3264">
        <v>3.6339073669181099</v>
      </c>
      <c r="M3264">
        <v>2.8218677180984102</v>
      </c>
      <c r="N3264">
        <v>2.8218677180984102</v>
      </c>
      <c r="O3264">
        <v>3.42420286852819</v>
      </c>
      <c r="P3264">
        <v>2.8218677180984102</v>
      </c>
      <c r="Q3264">
        <v>2.8218677180984102</v>
      </c>
    </row>
    <row r="3265" spans="1:17">
      <c r="A3265" t="s">
        <v>6403</v>
      </c>
      <c r="B3265" s="16" t="e">
        <v>#N/A</v>
      </c>
      <c r="C3265">
        <v>2.8218677180984102</v>
      </c>
      <c r="D3265">
        <v>2.8218677180984102</v>
      </c>
      <c r="E3265">
        <v>3.6381873987360902</v>
      </c>
      <c r="F3265">
        <v>2.8218677180984102</v>
      </c>
      <c r="G3265">
        <v>3.70007344211845</v>
      </c>
      <c r="H3265">
        <v>2.8218677180984102</v>
      </c>
      <c r="I3265">
        <v>3.3100125595866299</v>
      </c>
      <c r="J3265">
        <v>3.4276433730071201</v>
      </c>
      <c r="K3265">
        <v>2.8218677180984102</v>
      </c>
      <c r="L3265">
        <v>3.29479214013883</v>
      </c>
      <c r="M3265">
        <v>2.8218677180984102</v>
      </c>
      <c r="N3265">
        <v>3.31389066967124</v>
      </c>
      <c r="O3265">
        <v>3.42420286852819</v>
      </c>
      <c r="P3265">
        <v>2.8218677180984102</v>
      </c>
      <c r="Q3265">
        <v>2.8218677180984102</v>
      </c>
    </row>
    <row r="3266" spans="1:17">
      <c r="A3266" t="s">
        <v>6404</v>
      </c>
      <c r="B3266" s="16" t="e">
        <v>#N/A</v>
      </c>
      <c r="C3266">
        <v>5.3613569434115202</v>
      </c>
      <c r="D3266">
        <v>5.2802736384566202</v>
      </c>
      <c r="E3266">
        <v>4.2015349465393896</v>
      </c>
      <c r="F3266">
        <v>4.4629136307985604</v>
      </c>
      <c r="G3266">
        <v>6.1327887893196404</v>
      </c>
      <c r="H3266">
        <v>4.9634301213382797</v>
      </c>
      <c r="I3266">
        <v>5.5414939407437602</v>
      </c>
      <c r="J3266">
        <v>4.8507352198443803</v>
      </c>
      <c r="K3266">
        <v>5.92005741833845</v>
      </c>
      <c r="L3266">
        <v>5.5241990976608299</v>
      </c>
      <c r="M3266">
        <v>5.6924660375362501</v>
      </c>
      <c r="N3266">
        <v>5.6095571535837596</v>
      </c>
      <c r="O3266">
        <v>5.4473703770443702</v>
      </c>
      <c r="P3266">
        <v>6.3222334835171203</v>
      </c>
      <c r="Q3266">
        <v>2.8218677180984102</v>
      </c>
    </row>
    <row r="3267" spans="1:17">
      <c r="A3267" t="s">
        <v>6405</v>
      </c>
      <c r="B3267" s="16" t="e">
        <v>#N/A</v>
      </c>
      <c r="C3267">
        <v>4.0706176854441196</v>
      </c>
      <c r="D3267">
        <v>3.8603343823973102</v>
      </c>
      <c r="E3267">
        <v>4.8415581104649901</v>
      </c>
      <c r="F3267">
        <v>4.4629136307985604</v>
      </c>
      <c r="G3267">
        <v>4.0460446887748596</v>
      </c>
      <c r="H3267">
        <v>2.8218677180984102</v>
      </c>
      <c r="I3267">
        <v>4.16059535596606</v>
      </c>
      <c r="J3267">
        <v>3.93564812262216</v>
      </c>
      <c r="K3267">
        <v>4.3865415857412602</v>
      </c>
      <c r="L3267">
        <v>3.8614614459532302</v>
      </c>
      <c r="M3267">
        <v>3.7404257728686199</v>
      </c>
      <c r="N3267">
        <v>4.3174573962368399</v>
      </c>
      <c r="O3267">
        <v>4.4501242258791596</v>
      </c>
      <c r="P3267">
        <v>3.7927642367557501</v>
      </c>
      <c r="Q3267">
        <v>5.81282804418474</v>
      </c>
    </row>
    <row r="3268" spans="1:17">
      <c r="A3268" t="s">
        <v>6406</v>
      </c>
      <c r="B3268" s="16" t="e">
        <v>#N/A</v>
      </c>
      <c r="C3268">
        <v>6.0202746330622601</v>
      </c>
      <c r="D3268">
        <v>6.1299045716837801</v>
      </c>
      <c r="E3268">
        <v>4.3969712788901898</v>
      </c>
      <c r="F3268">
        <v>5.2586040200005799</v>
      </c>
      <c r="G3268">
        <v>5.5918733105197997</v>
      </c>
      <c r="H3268">
        <v>5.4261642208015903</v>
      </c>
      <c r="I3268">
        <v>6.0555222887526101</v>
      </c>
      <c r="J3268">
        <v>6.1881223582657396</v>
      </c>
      <c r="K3268">
        <v>5.7189566481727701</v>
      </c>
      <c r="L3268">
        <v>5.79191555479931</v>
      </c>
      <c r="M3268">
        <v>5.7900959904734401</v>
      </c>
      <c r="N3268">
        <v>5.53224518406659</v>
      </c>
      <c r="O3268">
        <v>5.9566877393092801</v>
      </c>
      <c r="P3268">
        <v>6.3422324803325996</v>
      </c>
      <c r="Q3268">
        <v>2.8218677180984102</v>
      </c>
    </row>
    <row r="3269" spans="1:17">
      <c r="A3269" t="s">
        <v>6407</v>
      </c>
      <c r="B3269" s="16" t="e">
        <v>#N/A</v>
      </c>
      <c r="C3269">
        <v>8.6914399034236993</v>
      </c>
      <c r="D3269">
        <v>8.4216541393124196</v>
      </c>
      <c r="E3269">
        <v>8.8684521602580109</v>
      </c>
      <c r="F3269">
        <v>8.8806515455363595</v>
      </c>
      <c r="G3269">
        <v>8.8422123992651098</v>
      </c>
      <c r="H3269">
        <v>7.7046974154856498</v>
      </c>
      <c r="I3269">
        <v>8.6370709099959804</v>
      </c>
      <c r="J3269">
        <v>7.5087509355960398</v>
      </c>
      <c r="K3269">
        <v>9.5644042604016093</v>
      </c>
      <c r="L3269">
        <v>8.8747178105291091</v>
      </c>
      <c r="M3269">
        <v>8.6523723020451904</v>
      </c>
      <c r="N3269">
        <v>8.6681890852670804</v>
      </c>
      <c r="O3269">
        <v>8.4268341069935992</v>
      </c>
      <c r="P3269">
        <v>8.0467780289509605</v>
      </c>
      <c r="Q3269">
        <v>10.4618161310557</v>
      </c>
    </row>
    <row r="3270" spans="1:17">
      <c r="A3270" t="s">
        <v>6408</v>
      </c>
      <c r="B3270" s="16" t="e">
        <v>#N/A</v>
      </c>
      <c r="C3270">
        <v>3.8862082974622001</v>
      </c>
      <c r="D3270">
        <v>3.7545556144430101</v>
      </c>
      <c r="E3270">
        <v>4.3035359899866696</v>
      </c>
      <c r="F3270">
        <v>4.0892058755412499</v>
      </c>
      <c r="G3270">
        <v>3.9446609719593901</v>
      </c>
      <c r="H3270">
        <v>2.8218677180984102</v>
      </c>
      <c r="I3270">
        <v>2.8218677180984102</v>
      </c>
      <c r="J3270">
        <v>3.4276433730071201</v>
      </c>
      <c r="K3270">
        <v>4.2084442324483602</v>
      </c>
      <c r="L3270">
        <v>3.9560512465587201</v>
      </c>
      <c r="M3270">
        <v>3.82485868955618</v>
      </c>
      <c r="N3270">
        <v>4.3174573962368399</v>
      </c>
      <c r="O3270">
        <v>4.0021176285150997</v>
      </c>
      <c r="P3270">
        <v>3.3893867502571098</v>
      </c>
      <c r="Q3270">
        <v>2.8218677180984102</v>
      </c>
    </row>
    <row r="3271" spans="1:17">
      <c r="A3271" t="s">
        <v>6409</v>
      </c>
      <c r="B3271" s="16" t="e">
        <v>#N/A</v>
      </c>
      <c r="C3271">
        <v>2.8218677180984102</v>
      </c>
      <c r="D3271">
        <v>2.8218677180984102</v>
      </c>
      <c r="E3271">
        <v>2.8218677180984102</v>
      </c>
      <c r="F3271">
        <v>3.2825265482838799</v>
      </c>
      <c r="G3271">
        <v>3.33407035458014</v>
      </c>
      <c r="H3271">
        <v>3.30825032505737</v>
      </c>
      <c r="I3271">
        <v>3.8937805799913501</v>
      </c>
      <c r="J3271">
        <v>2.8218677180984102</v>
      </c>
      <c r="K3271">
        <v>3.27554212654834</v>
      </c>
      <c r="L3271">
        <v>3.4877558895723499</v>
      </c>
      <c r="M3271">
        <v>3.23818724324593</v>
      </c>
      <c r="N3271">
        <v>2.8218677180984102</v>
      </c>
      <c r="O3271">
        <v>3.5569664057961599</v>
      </c>
      <c r="P3271">
        <v>2.8218677180984102</v>
      </c>
      <c r="Q3271">
        <v>2.8218677180984102</v>
      </c>
    </row>
    <row r="3272" spans="1:17">
      <c r="A3272" t="s">
        <v>6410</v>
      </c>
      <c r="B3272" s="16" t="e">
        <v>#N/A</v>
      </c>
      <c r="C3272">
        <v>4.0706176854441196</v>
      </c>
      <c r="D3272">
        <v>4.1197647330598102</v>
      </c>
      <c r="E3272">
        <v>3.8152982058547602</v>
      </c>
      <c r="F3272">
        <v>3.4706286095040801</v>
      </c>
      <c r="G3272">
        <v>4.1380367534927496</v>
      </c>
      <c r="H3272">
        <v>3.30825032505737</v>
      </c>
      <c r="I3272">
        <v>3.7848446501428201</v>
      </c>
      <c r="J3272">
        <v>4.0764652066995799</v>
      </c>
      <c r="K3272">
        <v>3.91162951239331</v>
      </c>
      <c r="L3272">
        <v>4.3280695513255196</v>
      </c>
      <c r="M3272">
        <v>4.0387673383778999</v>
      </c>
      <c r="N3272">
        <v>4.0888472785647796</v>
      </c>
      <c r="O3272">
        <v>3.9295289699043701</v>
      </c>
      <c r="P3272">
        <v>3.7927642367557501</v>
      </c>
      <c r="Q3272">
        <v>2.8218677180984102</v>
      </c>
    </row>
    <row r="3273" spans="1:17">
      <c r="A3273" t="s">
        <v>6411</v>
      </c>
      <c r="B3273" s="16" t="e">
        <v>#N/A</v>
      </c>
      <c r="C3273">
        <v>3.7779852140208301</v>
      </c>
      <c r="D3273">
        <v>3.4870161193063098</v>
      </c>
      <c r="E3273">
        <v>6.0375917107677903</v>
      </c>
      <c r="F3273">
        <v>6.1169449946656096</v>
      </c>
      <c r="G3273">
        <v>6.0360109043049102</v>
      </c>
      <c r="H3273">
        <v>5.4261642208015903</v>
      </c>
      <c r="I3273">
        <v>5.0091235034862898</v>
      </c>
      <c r="J3273">
        <v>6.4098956305042902</v>
      </c>
      <c r="K3273">
        <v>3.6013796825057902</v>
      </c>
      <c r="L3273">
        <v>3.9560512465587201</v>
      </c>
      <c r="M3273">
        <v>6.1241308252630597</v>
      </c>
      <c r="N3273">
        <v>6.5441982334212296</v>
      </c>
      <c r="O3273">
        <v>6.4172099053306297</v>
      </c>
      <c r="P3273">
        <v>4.6712581716948103</v>
      </c>
      <c r="Q3273">
        <v>2.8218677180984102</v>
      </c>
    </row>
    <row r="3274" spans="1:17">
      <c r="A3274" t="s">
        <v>6412</v>
      </c>
      <c r="B3274" s="16" t="e">
        <v>#N/A</v>
      </c>
      <c r="C3274">
        <v>4.6454443926476303</v>
      </c>
      <c r="D3274">
        <v>4.7881665373273803</v>
      </c>
      <c r="E3274">
        <v>4.4833795521924502</v>
      </c>
      <c r="F3274">
        <v>3.8353454241230298</v>
      </c>
      <c r="G3274">
        <v>4.3009286659846602</v>
      </c>
      <c r="H3274">
        <v>4.43015569855271</v>
      </c>
      <c r="I3274">
        <v>4.6056600831029897</v>
      </c>
      <c r="J3274">
        <v>4.70846365273073</v>
      </c>
      <c r="K3274">
        <v>4.5405942945665601</v>
      </c>
      <c r="L3274">
        <v>4.1211419556762898</v>
      </c>
      <c r="M3274">
        <v>3.82485868955618</v>
      </c>
      <c r="N3274">
        <v>4.2465073090516299</v>
      </c>
      <c r="O3274">
        <v>3.9295289699043701</v>
      </c>
      <c r="P3274">
        <v>4.5271021320563003</v>
      </c>
      <c r="Q3274">
        <v>2.8218677180984102</v>
      </c>
    </row>
    <row r="3275" spans="1:17">
      <c r="A3275" t="s">
        <v>6413</v>
      </c>
      <c r="B3275" s="16" t="e">
        <v>#N/A</v>
      </c>
      <c r="C3275">
        <v>7.72236570332079</v>
      </c>
      <c r="D3275">
        <v>7.6857187898793402</v>
      </c>
      <c r="E3275">
        <v>7.6260848552768703</v>
      </c>
      <c r="F3275">
        <v>7.0552994912818203</v>
      </c>
      <c r="G3275">
        <v>8.3024221523858994</v>
      </c>
      <c r="H3275">
        <v>7.4335256956558604</v>
      </c>
      <c r="I3275">
        <v>9.0311975015799106</v>
      </c>
      <c r="J3275">
        <v>8.3225191202944799</v>
      </c>
      <c r="K3275">
        <v>7.4183736119783301</v>
      </c>
      <c r="L3275">
        <v>8.7074862528963095</v>
      </c>
      <c r="M3275">
        <v>8.4976276866028009</v>
      </c>
      <c r="N3275">
        <v>9.3611436183182093</v>
      </c>
      <c r="O3275">
        <v>7.5996144710543003</v>
      </c>
      <c r="P3275">
        <v>9.3325012534025102</v>
      </c>
      <c r="Q3275">
        <v>7.5369478347710803</v>
      </c>
    </row>
    <row r="3276" spans="1:17">
      <c r="A3276" t="s">
        <v>6414</v>
      </c>
      <c r="B3276" s="16" t="e">
        <v>#N/A</v>
      </c>
      <c r="C3276">
        <v>3.5040133865677898</v>
      </c>
      <c r="D3276">
        <v>2.8218677180984102</v>
      </c>
      <c r="E3276">
        <v>4.2015349465393896</v>
      </c>
      <c r="F3276">
        <v>3.8353454241230298</v>
      </c>
      <c r="G3276">
        <v>3.5425260543824399</v>
      </c>
      <c r="H3276">
        <v>2.8218677180984102</v>
      </c>
      <c r="I3276">
        <v>3.5089935751222501</v>
      </c>
      <c r="J3276">
        <v>2.8218677180984102</v>
      </c>
      <c r="K3276">
        <v>3.4608708703561399</v>
      </c>
      <c r="L3276">
        <v>3.6339073669181099</v>
      </c>
      <c r="M3276">
        <v>3.4086250003018401</v>
      </c>
      <c r="N3276">
        <v>3.31389066967124</v>
      </c>
      <c r="O3276">
        <v>3.42420286852819</v>
      </c>
      <c r="P3276">
        <v>2.8218677180984102</v>
      </c>
      <c r="Q3276">
        <v>2.8218677180984102</v>
      </c>
    </row>
    <row r="3277" spans="1:17">
      <c r="A3277" t="s">
        <v>6415</v>
      </c>
      <c r="B3277" s="16" t="e">
        <v>#N/A</v>
      </c>
      <c r="C3277">
        <v>5.0332205246179997</v>
      </c>
      <c r="D3277">
        <v>5.2505809539486403</v>
      </c>
      <c r="E3277">
        <v>5.54791781288802</v>
      </c>
      <c r="F3277">
        <v>4.3517302712450299</v>
      </c>
      <c r="G3277">
        <v>4.3009286659846602</v>
      </c>
      <c r="H3277">
        <v>4.07504641393726</v>
      </c>
      <c r="I3277">
        <v>4.92982830720526</v>
      </c>
      <c r="J3277">
        <v>4.6307624373210201</v>
      </c>
      <c r="K3277">
        <v>5.1997021944381299</v>
      </c>
      <c r="L3277">
        <v>5.7507270721102604</v>
      </c>
      <c r="M3277">
        <v>4.69174350335686</v>
      </c>
      <c r="N3277">
        <v>4.7684260524010602</v>
      </c>
      <c r="O3277">
        <v>4.5809011873356402</v>
      </c>
      <c r="P3277">
        <v>4.86023234540618</v>
      </c>
      <c r="Q3277">
        <v>5.09416193408443</v>
      </c>
    </row>
    <row r="3278" spans="1:17">
      <c r="A3278" t="s">
        <v>6416</v>
      </c>
      <c r="B3278" s="16" t="e">
        <v>#N/A</v>
      </c>
      <c r="C3278">
        <v>4.0706176854441196</v>
      </c>
      <c r="D3278">
        <v>3.9548310731697001</v>
      </c>
      <c r="E3278">
        <v>3.4028894668404299</v>
      </c>
      <c r="F3278">
        <v>2.8218677180984102</v>
      </c>
      <c r="G3278">
        <v>4.0460446887748596</v>
      </c>
      <c r="H3278">
        <v>3.9869852489372102</v>
      </c>
      <c r="I3278">
        <v>3.5089935751222501</v>
      </c>
      <c r="J3278">
        <v>3.6724961835054399</v>
      </c>
      <c r="K3278">
        <v>3.8204461843508501</v>
      </c>
      <c r="L3278">
        <v>3.4877558895723499</v>
      </c>
      <c r="M3278">
        <v>4.1590575299716699</v>
      </c>
      <c r="N3278">
        <v>3.9019995236038798</v>
      </c>
      <c r="O3278">
        <v>3.7643275486974099</v>
      </c>
      <c r="P3278">
        <v>3.6194497939779602</v>
      </c>
      <c r="Q3278">
        <v>2.8218677180984102</v>
      </c>
    </row>
    <row r="3279" spans="1:17">
      <c r="A3279" t="s">
        <v>6417</v>
      </c>
      <c r="B3279" s="16" t="e">
        <v>#N/A</v>
      </c>
      <c r="C3279">
        <v>2.8218677180984102</v>
      </c>
      <c r="D3279">
        <v>3.2942621936663499</v>
      </c>
      <c r="E3279">
        <v>2.8218677180984102</v>
      </c>
      <c r="F3279">
        <v>2.8218677180984102</v>
      </c>
      <c r="G3279">
        <v>3.33407035458014</v>
      </c>
      <c r="H3279">
        <v>3.30825032505737</v>
      </c>
      <c r="I3279">
        <v>2.8218677180984102</v>
      </c>
      <c r="J3279">
        <v>2.8218677180984102</v>
      </c>
      <c r="K3279">
        <v>3.8204461843508501</v>
      </c>
      <c r="L3279">
        <v>3.6339073669181099</v>
      </c>
      <c r="M3279">
        <v>3.4086250003018401</v>
      </c>
      <c r="N3279">
        <v>3.5144020463037902</v>
      </c>
      <c r="O3279">
        <v>3.42420286852819</v>
      </c>
      <c r="P3279">
        <v>3.3893867502571098</v>
      </c>
      <c r="Q3279">
        <v>2.8218677180984102</v>
      </c>
    </row>
    <row r="3280" spans="1:17">
      <c r="A3280" t="s">
        <v>6418</v>
      </c>
      <c r="B3280" s="16" t="e">
        <v>#N/A</v>
      </c>
      <c r="C3280">
        <v>3.98283533271713</v>
      </c>
      <c r="D3280">
        <v>2.8218677180984102</v>
      </c>
      <c r="E3280">
        <v>3.6381873987360902</v>
      </c>
      <c r="F3280">
        <v>3.6131889974304401</v>
      </c>
      <c r="G3280">
        <v>3.33407035458014</v>
      </c>
      <c r="H3280">
        <v>3.30825032505737</v>
      </c>
      <c r="I3280">
        <v>3.8937805799913501</v>
      </c>
      <c r="J3280">
        <v>2.8218677180984102</v>
      </c>
      <c r="K3280">
        <v>4.2710437260841099</v>
      </c>
      <c r="L3280">
        <v>3.7555759297476698</v>
      </c>
      <c r="M3280">
        <v>3.4086250003018401</v>
      </c>
      <c r="N3280">
        <v>3.5144020463037902</v>
      </c>
      <c r="O3280">
        <v>3.6677309644704801</v>
      </c>
      <c r="P3280">
        <v>4.0606668341819496</v>
      </c>
      <c r="Q3280">
        <v>2.8218677180984102</v>
      </c>
    </row>
    <row r="3281" spans="1:17">
      <c r="A3281" t="s">
        <v>6419</v>
      </c>
      <c r="B3281" s="16" t="e">
        <v>#N/A</v>
      </c>
      <c r="C3281">
        <v>3.3064422771203601</v>
      </c>
      <c r="D3281">
        <v>3.4870161193063098</v>
      </c>
      <c r="E3281">
        <v>2.8218677180984102</v>
      </c>
      <c r="F3281">
        <v>3.2825265482838799</v>
      </c>
      <c r="G3281">
        <v>3.5425260543824399</v>
      </c>
      <c r="H3281">
        <v>2.8218677180984102</v>
      </c>
      <c r="I3281">
        <v>3.3100125595866299</v>
      </c>
      <c r="J3281">
        <v>2.8218677180984102</v>
      </c>
      <c r="K3281">
        <v>3.6013796825057902</v>
      </c>
      <c r="L3281">
        <v>3.29479214013883</v>
      </c>
      <c r="M3281">
        <v>3.23818724324593</v>
      </c>
      <c r="N3281">
        <v>3.79229116939824</v>
      </c>
      <c r="O3281">
        <v>3.5569664057961599</v>
      </c>
      <c r="P3281">
        <v>2.8218677180984102</v>
      </c>
      <c r="Q3281">
        <v>2.8218677180984102</v>
      </c>
    </row>
    <row r="3282" spans="1:17">
      <c r="A3282" t="s">
        <v>6420</v>
      </c>
      <c r="B3282" s="16" t="e">
        <v>#N/A</v>
      </c>
      <c r="C3282">
        <v>5.8470053502229398</v>
      </c>
      <c r="D3282">
        <v>6.0138206961500202</v>
      </c>
      <c r="E3282">
        <v>5.3927334818754904</v>
      </c>
      <c r="F3282">
        <v>6.03844460263067</v>
      </c>
      <c r="G3282">
        <v>5.2845830866371397</v>
      </c>
      <c r="H3282">
        <v>5.7039026048571104</v>
      </c>
      <c r="I3282">
        <v>5.28584498120492</v>
      </c>
      <c r="J3282">
        <v>5.0671121988910901</v>
      </c>
      <c r="K3282">
        <v>5.6379859859907304</v>
      </c>
      <c r="L3282">
        <v>5.7714733083332499</v>
      </c>
      <c r="M3282">
        <v>6.0736776114072404</v>
      </c>
      <c r="N3282">
        <v>5.9812796302733897</v>
      </c>
      <c r="O3282">
        <v>6.2239743948753601</v>
      </c>
      <c r="P3282">
        <v>5.4975049655279902</v>
      </c>
      <c r="Q3282">
        <v>5.09416193408443</v>
      </c>
    </row>
    <row r="3283" spans="1:17">
      <c r="A3283" t="s">
        <v>6421</v>
      </c>
      <c r="B3283" s="16" t="e">
        <v>#N/A</v>
      </c>
      <c r="C3283">
        <v>2.8218677180984102</v>
      </c>
      <c r="D3283">
        <v>2.8218677180984102</v>
      </c>
      <c r="E3283">
        <v>2.8218677180984102</v>
      </c>
      <c r="F3283">
        <v>3.2825265482838799</v>
      </c>
      <c r="G3283">
        <v>3.33407035458014</v>
      </c>
      <c r="H3283">
        <v>3.50653555504317</v>
      </c>
      <c r="I3283">
        <v>3.3100125595866299</v>
      </c>
      <c r="J3283">
        <v>3.4276433730071201</v>
      </c>
      <c r="K3283">
        <v>2.8218677180984102</v>
      </c>
      <c r="L3283">
        <v>3.29479214013883</v>
      </c>
      <c r="M3283">
        <v>3.23818724324593</v>
      </c>
      <c r="N3283">
        <v>2.8218677180984102</v>
      </c>
      <c r="O3283">
        <v>3.24931794675887</v>
      </c>
      <c r="P3283">
        <v>3.3893867502571098</v>
      </c>
      <c r="Q3283">
        <v>5.09416193408443</v>
      </c>
    </row>
    <row r="3284" spans="1:17">
      <c r="A3284" t="s">
        <v>6422</v>
      </c>
      <c r="B3284" s="16" t="e">
        <v>#N/A</v>
      </c>
      <c r="C3284">
        <v>2.8218677180984102</v>
      </c>
      <c r="D3284">
        <v>2.8218677180984102</v>
      </c>
      <c r="E3284">
        <v>2.8218677180984102</v>
      </c>
      <c r="F3284">
        <v>3.2825265482838799</v>
      </c>
      <c r="G3284">
        <v>2.8218677180984102</v>
      </c>
      <c r="H3284">
        <v>3.7814594184883799</v>
      </c>
      <c r="I3284">
        <v>2.8218677180984102</v>
      </c>
      <c r="J3284">
        <v>2.8218677180984102</v>
      </c>
      <c r="K3284">
        <v>3.6013796825057902</v>
      </c>
      <c r="L3284">
        <v>3.4877558895723499</v>
      </c>
      <c r="M3284">
        <v>3.23818724324593</v>
      </c>
      <c r="N3284">
        <v>2.8218677180984102</v>
      </c>
      <c r="O3284">
        <v>3.24931794675887</v>
      </c>
      <c r="P3284">
        <v>2.8218677180984102</v>
      </c>
      <c r="Q3284">
        <v>2.8218677180984102</v>
      </c>
    </row>
    <row r="3285" spans="1:17">
      <c r="A3285" t="s">
        <v>6423</v>
      </c>
      <c r="B3285" s="16" t="e">
        <v>#N/A</v>
      </c>
      <c r="C3285">
        <v>5.0332205246179997</v>
      </c>
      <c r="D3285">
        <v>4.8302002317971402</v>
      </c>
      <c r="E3285">
        <v>5.3927334818754904</v>
      </c>
      <c r="F3285">
        <v>5.4684342013596101</v>
      </c>
      <c r="G3285">
        <v>4.88571169002517</v>
      </c>
      <c r="H3285">
        <v>5.4810077289205497</v>
      </c>
      <c r="I3285">
        <v>5.2218518540004704</v>
      </c>
      <c r="J3285">
        <v>5.20241513226006</v>
      </c>
      <c r="K3285">
        <v>5.3619579291262198</v>
      </c>
      <c r="L3285">
        <v>4.8321653561327897</v>
      </c>
      <c r="M3285">
        <v>5.6409547048498796</v>
      </c>
      <c r="N3285">
        <v>5.0620011073979203</v>
      </c>
      <c r="O3285">
        <v>5.73387004536246</v>
      </c>
      <c r="P3285">
        <v>5.6022656228975496</v>
      </c>
      <c r="Q3285">
        <v>2.8218677180984102</v>
      </c>
    </row>
    <row r="3286" spans="1:17">
      <c r="A3286" t="s">
        <v>6424</v>
      </c>
      <c r="B3286" s="16" t="e">
        <v>#N/A</v>
      </c>
      <c r="C3286">
        <v>10.7891319256853</v>
      </c>
      <c r="D3286">
        <v>10.857974638244499</v>
      </c>
      <c r="E3286">
        <v>10.8181103573292</v>
      </c>
      <c r="F3286">
        <v>11.0780302215375</v>
      </c>
      <c r="G3286">
        <v>10.8225074149869</v>
      </c>
      <c r="H3286">
        <v>11.5614974398496</v>
      </c>
      <c r="I3286">
        <v>10.799138907751701</v>
      </c>
      <c r="J3286">
        <v>11.157123569631</v>
      </c>
      <c r="K3286">
        <v>10.687358380798401</v>
      </c>
      <c r="L3286">
        <v>10.978776182954</v>
      </c>
      <c r="M3286">
        <v>11.125760507320701</v>
      </c>
      <c r="N3286">
        <v>11.247109336153301</v>
      </c>
      <c r="O3286">
        <v>11.142948887976999</v>
      </c>
      <c r="P3286">
        <v>10.9180159803712</v>
      </c>
      <c r="Q3286">
        <v>10.6471494821847</v>
      </c>
    </row>
    <row r="3287" spans="1:17">
      <c r="A3287" t="s">
        <v>6425</v>
      </c>
      <c r="B3287" s="16" t="e">
        <v>#N/A</v>
      </c>
      <c r="C3287">
        <v>3.5040133865677898</v>
      </c>
      <c r="D3287">
        <v>2.8218677180984102</v>
      </c>
      <c r="E3287">
        <v>3.4028894668404299</v>
      </c>
      <c r="F3287">
        <v>2.8218677180984102</v>
      </c>
      <c r="G3287">
        <v>3.5425260543824399</v>
      </c>
      <c r="H3287">
        <v>3.30825032505737</v>
      </c>
      <c r="I3287">
        <v>2.8218677180984102</v>
      </c>
      <c r="J3287">
        <v>3.93564812262216</v>
      </c>
      <c r="K3287">
        <v>3.27554212654834</v>
      </c>
      <c r="L3287">
        <v>3.4877558895723499</v>
      </c>
      <c r="M3287">
        <v>3.23818724324593</v>
      </c>
      <c r="N3287">
        <v>3.31389066967124</v>
      </c>
      <c r="O3287">
        <v>3.24931794675887</v>
      </c>
      <c r="P3287">
        <v>3.6194497939779602</v>
      </c>
      <c r="Q3287">
        <v>2.8218677180984102</v>
      </c>
    </row>
    <row r="3288" spans="1:17">
      <c r="A3288" t="s">
        <v>6426</v>
      </c>
      <c r="B3288" s="16" t="e">
        <v>#N/A</v>
      </c>
      <c r="C3288">
        <v>3.3064422771203601</v>
      </c>
      <c r="D3288">
        <v>3.4870161193063098</v>
      </c>
      <c r="E3288">
        <v>4.3969712788901898</v>
      </c>
      <c r="F3288">
        <v>3.9277704709105601</v>
      </c>
      <c r="G3288">
        <v>4.1380367534927496</v>
      </c>
      <c r="H3288">
        <v>4.1560374762891303</v>
      </c>
      <c r="I3288">
        <v>3.7848446501428201</v>
      </c>
      <c r="J3288">
        <v>4.2567562628296498</v>
      </c>
      <c r="K3288">
        <v>3.27554212654834</v>
      </c>
      <c r="L3288">
        <v>3.6339073669181099</v>
      </c>
      <c r="M3288">
        <v>4.6554405993468704</v>
      </c>
      <c r="N3288">
        <v>3.6661147186140499</v>
      </c>
      <c r="O3288">
        <v>4.4501242258791596</v>
      </c>
      <c r="P3288">
        <v>3.6194497939779602</v>
      </c>
      <c r="Q3288">
        <v>5.09416193408443</v>
      </c>
    </row>
    <row r="3289" spans="1:17">
      <c r="A3289" t="s">
        <v>6427</v>
      </c>
      <c r="B3289" s="16" t="e">
        <v>#N/A</v>
      </c>
      <c r="C3289">
        <v>2.8218677180984102</v>
      </c>
      <c r="D3289">
        <v>3.2942621936663499</v>
      </c>
      <c r="E3289">
        <v>3.6381873987360902</v>
      </c>
      <c r="F3289">
        <v>3.2825265482838799</v>
      </c>
      <c r="G3289">
        <v>2.8218677180984102</v>
      </c>
      <c r="H3289">
        <v>3.30825032505737</v>
      </c>
      <c r="I3289">
        <v>3.3100125595866299</v>
      </c>
      <c r="J3289">
        <v>2.8218677180984102</v>
      </c>
      <c r="K3289">
        <v>3.27554212654834</v>
      </c>
      <c r="L3289">
        <v>3.4877558895723499</v>
      </c>
      <c r="M3289">
        <v>3.5380814202985702</v>
      </c>
      <c r="N3289">
        <v>2.8218677180984102</v>
      </c>
      <c r="O3289">
        <v>3.24931794675887</v>
      </c>
      <c r="P3289">
        <v>2.8218677180984102</v>
      </c>
      <c r="Q3289">
        <v>2.8218677180984102</v>
      </c>
    </row>
    <row r="3290" spans="1:17">
      <c r="A3290" t="s">
        <v>6428</v>
      </c>
      <c r="B3290" s="16" t="e">
        <v>#N/A</v>
      </c>
      <c r="C3290">
        <v>8.5088954843781206</v>
      </c>
      <c r="D3290">
        <v>8.4119630350973793</v>
      </c>
      <c r="E3290">
        <v>9.1599160581386094</v>
      </c>
      <c r="F3290">
        <v>9.2024959445990095</v>
      </c>
      <c r="G3290">
        <v>9.0078921611616298</v>
      </c>
      <c r="H3290">
        <v>7.8284185686050796</v>
      </c>
      <c r="I3290">
        <v>8.5004503186631908</v>
      </c>
      <c r="J3290">
        <v>8.4323074834305505</v>
      </c>
      <c r="K3290">
        <v>8.4868016294119109</v>
      </c>
      <c r="L3290">
        <v>9.0074614815877396</v>
      </c>
      <c r="M3290">
        <v>8.8414357467232403</v>
      </c>
      <c r="N3290">
        <v>9.1197478063285597</v>
      </c>
      <c r="O3290">
        <v>9.0948041063848706</v>
      </c>
      <c r="P3290">
        <v>7.5104440579032898</v>
      </c>
      <c r="Q3290">
        <v>9.65973340900055</v>
      </c>
    </row>
    <row r="3291" spans="1:17">
      <c r="A3291" t="s">
        <v>6429</v>
      </c>
      <c r="B3291" s="16" t="e">
        <v>#N/A</v>
      </c>
      <c r="C3291">
        <v>3.5040133865677898</v>
      </c>
      <c r="D3291">
        <v>3.2942621936663499</v>
      </c>
      <c r="E3291">
        <v>4.0887687455453801</v>
      </c>
      <c r="F3291">
        <v>3.7319397910766599</v>
      </c>
      <c r="G3291">
        <v>3.70007344211845</v>
      </c>
      <c r="H3291">
        <v>2.8218677180984102</v>
      </c>
      <c r="I3291">
        <v>3.8937805799913501</v>
      </c>
      <c r="J3291">
        <v>3.5611359966351301</v>
      </c>
      <c r="K3291">
        <v>3.99457577781329</v>
      </c>
      <c r="L3291">
        <v>3.9560512465587201</v>
      </c>
      <c r="M3291">
        <v>3.7404257728686199</v>
      </c>
      <c r="N3291">
        <v>3.9019995236038798</v>
      </c>
      <c r="O3291">
        <v>3.5569664057961599</v>
      </c>
      <c r="P3291">
        <v>3.3893867502571098</v>
      </c>
      <c r="Q3291">
        <v>5.09416193408443</v>
      </c>
    </row>
    <row r="3292" spans="1:17">
      <c r="A3292" t="s">
        <v>6430</v>
      </c>
      <c r="B3292" s="16" t="e">
        <v>#N/A</v>
      </c>
      <c r="C3292">
        <v>3.7779852140208301</v>
      </c>
      <c r="D3292">
        <v>3.6330127529723502</v>
      </c>
      <c r="E3292">
        <v>2.8218677180984102</v>
      </c>
      <c r="F3292">
        <v>3.2825265482838799</v>
      </c>
      <c r="G3292">
        <v>3.5425260543824399</v>
      </c>
      <c r="H3292">
        <v>2.8218677180984102</v>
      </c>
      <c r="I3292">
        <v>2.8218677180984102</v>
      </c>
      <c r="J3292">
        <v>3.2517770676889399</v>
      </c>
      <c r="K3292">
        <v>2.8218677180984102</v>
      </c>
      <c r="L3292">
        <v>2.8218677180984102</v>
      </c>
      <c r="M3292">
        <v>2.8218677180984102</v>
      </c>
      <c r="N3292">
        <v>2.8218677180984102</v>
      </c>
      <c r="O3292">
        <v>3.24931794675887</v>
      </c>
      <c r="P3292">
        <v>3.9363215208704698</v>
      </c>
      <c r="Q3292">
        <v>2.8218677180984102</v>
      </c>
    </row>
    <row r="3293" spans="1:17">
      <c r="A3293" t="s">
        <v>6431</v>
      </c>
      <c r="B3293" s="16" t="e">
        <v>#N/A</v>
      </c>
      <c r="C3293">
        <v>5.3901707160280399</v>
      </c>
      <c r="D3293">
        <v>5.5218051423872696</v>
      </c>
      <c r="E3293">
        <v>4.9023702390828996</v>
      </c>
      <c r="F3293">
        <v>5.2006385452395101</v>
      </c>
      <c r="G3293">
        <v>5.7963037841217497</v>
      </c>
      <c r="H3293">
        <v>5.2146805303532302</v>
      </c>
      <c r="I3293">
        <v>5.3764905083530996</v>
      </c>
      <c r="J3293">
        <v>5.0952978149830299</v>
      </c>
      <c r="K3293">
        <v>5.5956556821788501</v>
      </c>
      <c r="L3293">
        <v>5.0592286016271197</v>
      </c>
      <c r="M3293">
        <v>5.2833846298884</v>
      </c>
      <c r="N3293">
        <v>5.7063481960642797</v>
      </c>
      <c r="O3293">
        <v>5.2165415310043803</v>
      </c>
      <c r="P3293">
        <v>5.3840883141759397</v>
      </c>
      <c r="Q3293">
        <v>5.81282804418474</v>
      </c>
    </row>
    <row r="3294" spans="1:17">
      <c r="A3294" t="s">
        <v>6432</v>
      </c>
      <c r="B3294" s="16" t="e">
        <v>#N/A</v>
      </c>
      <c r="C3294">
        <v>4.2964146619915802</v>
      </c>
      <c r="D3294">
        <v>3.8603343823973102</v>
      </c>
      <c r="E3294">
        <v>3.4028894668404299</v>
      </c>
      <c r="F3294">
        <v>4.5147692553613297</v>
      </c>
      <c r="G3294">
        <v>4.1380367534927496</v>
      </c>
      <c r="H3294">
        <v>3.7814594184883799</v>
      </c>
      <c r="I3294">
        <v>4.16059535596606</v>
      </c>
      <c r="J3294">
        <v>3.6724961835054399</v>
      </c>
      <c r="K3294">
        <v>3.7184612093777498</v>
      </c>
      <c r="L3294">
        <v>3.8614614459532302</v>
      </c>
      <c r="M3294">
        <v>3.7404257728686199</v>
      </c>
      <c r="N3294">
        <v>4.2465073090516299</v>
      </c>
      <c r="O3294">
        <v>4.2491040476565001</v>
      </c>
      <c r="P3294">
        <v>4.6013142303928598</v>
      </c>
      <c r="Q3294">
        <v>2.8218677180984102</v>
      </c>
    </row>
    <row r="3295" spans="1:17">
      <c r="A3295" t="s">
        <v>6433</v>
      </c>
      <c r="B3295" s="16" t="e">
        <v>#N/A</v>
      </c>
      <c r="C3295">
        <v>5.8673482739251597</v>
      </c>
      <c r="D3295">
        <v>5.9246275129003996</v>
      </c>
      <c r="E3295">
        <v>5.6873781601909403</v>
      </c>
      <c r="F3295">
        <v>5.4189288652495504</v>
      </c>
      <c r="G3295">
        <v>6.3249249403227497</v>
      </c>
      <c r="H3295">
        <v>5.3395340803022098</v>
      </c>
      <c r="I3295">
        <v>5.8220163078348497</v>
      </c>
      <c r="J3295">
        <v>5.20241513226006</v>
      </c>
      <c r="K3295">
        <v>6.01869195546446</v>
      </c>
      <c r="L3295">
        <v>6.3118397299493596</v>
      </c>
      <c r="M3295">
        <v>5.5127359097096198</v>
      </c>
      <c r="N3295">
        <v>5.5585000893321901</v>
      </c>
      <c r="O3295">
        <v>5.4473703770443702</v>
      </c>
      <c r="P3295">
        <v>5.1241087123202096</v>
      </c>
      <c r="Q3295">
        <v>5.09416193408443</v>
      </c>
    </row>
    <row r="3296" spans="1:17">
      <c r="A3296" t="s">
        <v>6434</v>
      </c>
      <c r="B3296" s="16" t="e">
        <v>#N/A</v>
      </c>
      <c r="C3296">
        <v>3.98283533271713</v>
      </c>
      <c r="D3296">
        <v>3.9548310731697001</v>
      </c>
      <c r="E3296">
        <v>3.4028894668404299</v>
      </c>
      <c r="F3296">
        <v>4.0892058755412499</v>
      </c>
      <c r="G3296">
        <v>4.1380367534927496</v>
      </c>
      <c r="H3296">
        <v>3.7814594184883799</v>
      </c>
      <c r="I3296">
        <v>4.2360017113942803</v>
      </c>
      <c r="J3296">
        <v>3.7696016503418699</v>
      </c>
      <c r="K3296">
        <v>4.4914502970878702</v>
      </c>
      <c r="L3296">
        <v>5.0592286016271197</v>
      </c>
      <c r="M3296">
        <v>4.4556477038402296</v>
      </c>
      <c r="N3296">
        <v>3.99991931403749</v>
      </c>
      <c r="O3296">
        <v>3.9295289699043701</v>
      </c>
      <c r="P3296">
        <v>2.8218677180984102</v>
      </c>
      <c r="Q3296">
        <v>5.81282804418474</v>
      </c>
    </row>
    <row r="3297" spans="1:17">
      <c r="A3297" t="s">
        <v>6435</v>
      </c>
      <c r="B3297" s="16" t="e">
        <v>#N/A</v>
      </c>
      <c r="C3297">
        <v>6.1906908419129296</v>
      </c>
      <c r="D3297">
        <v>6.2371739228833798</v>
      </c>
      <c r="E3297">
        <v>6.0883257756658304</v>
      </c>
      <c r="F3297">
        <v>5.3675615656199103</v>
      </c>
      <c r="G3297">
        <v>6.09486992412522</v>
      </c>
      <c r="H3297">
        <v>4.9634301213382797</v>
      </c>
      <c r="I3297">
        <v>6.9357818419438102</v>
      </c>
      <c r="J3297">
        <v>6.3659976937039797</v>
      </c>
      <c r="K3297">
        <v>6.0344793697124102</v>
      </c>
      <c r="L3297">
        <v>5.54859593602092</v>
      </c>
      <c r="M3297">
        <v>6.3312493870184303</v>
      </c>
      <c r="N3297">
        <v>5.2042740237952296</v>
      </c>
      <c r="O3297">
        <v>6.5393540419154998</v>
      </c>
      <c r="P3297">
        <v>5.2603607125134104</v>
      </c>
      <c r="Q3297">
        <v>2.8218677180984102</v>
      </c>
    </row>
    <row r="3298" spans="1:17">
      <c r="A3298" t="s">
        <v>6436</v>
      </c>
      <c r="B3298" s="16" t="e">
        <v>#N/A</v>
      </c>
      <c r="C3298">
        <v>7.9225536190524997</v>
      </c>
      <c r="D3298">
        <v>8.0489755684312794</v>
      </c>
      <c r="E3298">
        <v>7.3140654859356102</v>
      </c>
      <c r="F3298">
        <v>7.51783483851856</v>
      </c>
      <c r="G3298">
        <v>7.4812471112029897</v>
      </c>
      <c r="H3298">
        <v>8.8128204106618107</v>
      </c>
      <c r="I3298">
        <v>8.9900445204501693</v>
      </c>
      <c r="J3298">
        <v>8.3921104005443308</v>
      </c>
      <c r="K3298">
        <v>8.7097238224303801</v>
      </c>
      <c r="L3298">
        <v>9.2860962653097001</v>
      </c>
      <c r="M3298">
        <v>9.0462672599575598</v>
      </c>
      <c r="N3298">
        <v>8.5956957065825605</v>
      </c>
      <c r="O3298">
        <v>8.5354024474741603</v>
      </c>
      <c r="P3298">
        <v>8.3363406391990509</v>
      </c>
      <c r="Q3298">
        <v>7.6950435514148801</v>
      </c>
    </row>
    <row r="3299" spans="1:17">
      <c r="A3299" t="s">
        <v>6437</v>
      </c>
      <c r="B3299" s="16" t="e">
        <v>#N/A</v>
      </c>
      <c r="C3299">
        <v>3.3064422771203601</v>
      </c>
      <c r="D3299">
        <v>2.8218677180984102</v>
      </c>
      <c r="E3299">
        <v>2.8218677180984102</v>
      </c>
      <c r="F3299">
        <v>2.8218677180984102</v>
      </c>
      <c r="G3299">
        <v>2.8218677180984102</v>
      </c>
      <c r="H3299">
        <v>3.30825032505737</v>
      </c>
      <c r="I3299">
        <v>2.8218677180984102</v>
      </c>
      <c r="J3299">
        <v>3.7696016503418699</v>
      </c>
      <c r="K3299">
        <v>3.27554212654834</v>
      </c>
      <c r="L3299">
        <v>3.4877558895723499</v>
      </c>
      <c r="M3299">
        <v>2.8218677180984102</v>
      </c>
      <c r="N3299">
        <v>3.31389066967124</v>
      </c>
      <c r="O3299">
        <v>2.8218677180984102</v>
      </c>
      <c r="P3299">
        <v>3.3893867502571098</v>
      </c>
      <c r="Q3299">
        <v>2.8218677180984102</v>
      </c>
    </row>
    <row r="3300" spans="1:17">
      <c r="A3300" t="s">
        <v>6438</v>
      </c>
      <c r="B3300" s="16" t="e">
        <v>#N/A</v>
      </c>
      <c r="C3300">
        <v>3.98283533271713</v>
      </c>
      <c r="D3300">
        <v>3.6330127529723502</v>
      </c>
      <c r="E3300">
        <v>4.3035359899866696</v>
      </c>
      <c r="F3300">
        <v>3.6131889974304401</v>
      </c>
      <c r="G3300">
        <v>4.3009286659846602</v>
      </c>
      <c r="H3300">
        <v>3.9869852489372102</v>
      </c>
      <c r="I3300">
        <v>4.30650913402902</v>
      </c>
      <c r="J3300">
        <v>3.7696016503418699</v>
      </c>
      <c r="K3300">
        <v>3.91162951239331</v>
      </c>
      <c r="L3300">
        <v>3.4877558895723499</v>
      </c>
      <c r="M3300">
        <v>3.9727288000471899</v>
      </c>
      <c r="N3300">
        <v>3.99991931403749</v>
      </c>
      <c r="O3300">
        <v>4.0021176285150997</v>
      </c>
      <c r="P3300">
        <v>4.1712528320562896</v>
      </c>
      <c r="Q3300">
        <v>2.8218677180984102</v>
      </c>
    </row>
    <row r="3301" spans="1:17">
      <c r="A3301" t="s">
        <v>6439</v>
      </c>
      <c r="B3301" s="16" t="e">
        <v>#N/A</v>
      </c>
      <c r="C3301">
        <v>2.8218677180984102</v>
      </c>
      <c r="D3301">
        <v>3.2942621936663499</v>
      </c>
      <c r="E3301">
        <v>2.8218677180984102</v>
      </c>
      <c r="F3301">
        <v>3.2825265482838799</v>
      </c>
      <c r="G3301">
        <v>2.8218677180984102</v>
      </c>
      <c r="H3301">
        <v>2.8218677180984102</v>
      </c>
      <c r="I3301">
        <v>2.8218677180984102</v>
      </c>
      <c r="J3301">
        <v>2.8218677180984102</v>
      </c>
      <c r="K3301">
        <v>2.8218677180984102</v>
      </c>
      <c r="L3301">
        <v>3.29479214013883</v>
      </c>
      <c r="M3301">
        <v>3.6461416973015899</v>
      </c>
      <c r="N3301">
        <v>3.31389066967124</v>
      </c>
      <c r="O3301">
        <v>3.24931794675887</v>
      </c>
      <c r="P3301">
        <v>3.3893867502571098</v>
      </c>
      <c r="Q3301">
        <v>2.8218677180984102</v>
      </c>
    </row>
    <row r="3302" spans="1:17">
      <c r="A3302" t="s">
        <v>6440</v>
      </c>
      <c r="B3302" s="16" t="e">
        <v>#N/A</v>
      </c>
      <c r="C3302">
        <v>4.7882403612659497</v>
      </c>
      <c r="D3302">
        <v>5.1891537613714398</v>
      </c>
      <c r="E3302">
        <v>5.54791781288802</v>
      </c>
      <c r="F3302">
        <v>4.5147692553613297</v>
      </c>
      <c r="G3302">
        <v>5.0599536599459096</v>
      </c>
      <c r="H3302">
        <v>5.7708923211985397</v>
      </c>
      <c r="I3302">
        <v>4.5515847967793803</v>
      </c>
      <c r="J3302">
        <v>5.9846364313983802</v>
      </c>
      <c r="K3302">
        <v>5.1706501337897404</v>
      </c>
      <c r="L3302">
        <v>4.5026429490879796</v>
      </c>
      <c r="M3302">
        <v>4.6554405993468704</v>
      </c>
      <c r="N3302">
        <v>4.3174573962368399</v>
      </c>
      <c r="O3302">
        <v>4.6608164090738198</v>
      </c>
      <c r="P3302">
        <v>5.9034342564919404</v>
      </c>
      <c r="Q3302">
        <v>2.8218677180984102</v>
      </c>
    </row>
    <row r="3303" spans="1:17">
      <c r="A3303" t="s">
        <v>6441</v>
      </c>
      <c r="B3303" s="16" t="e">
        <v>#N/A</v>
      </c>
      <c r="C3303">
        <v>4.7424302842105197</v>
      </c>
      <c r="D3303">
        <v>4.7881665373273803</v>
      </c>
      <c r="E3303">
        <v>5.2635360024135203</v>
      </c>
      <c r="F3303">
        <v>4.1611154638698196</v>
      </c>
      <c r="G3303">
        <v>4.3009286659846602</v>
      </c>
      <c r="H3303">
        <v>4.6515204620337798</v>
      </c>
      <c r="I3303">
        <v>5.1886752257753797</v>
      </c>
      <c r="J3303">
        <v>4.6307624373210201</v>
      </c>
      <c r="K3303">
        <v>4.9119590476093702</v>
      </c>
      <c r="L3303">
        <v>4.4473184955329197</v>
      </c>
      <c r="M3303">
        <v>4.6180354178513197</v>
      </c>
      <c r="N3303">
        <v>4.5070424063834196</v>
      </c>
      <c r="O3303">
        <v>4.8066714880220998</v>
      </c>
      <c r="P3303">
        <v>5.4975049655279902</v>
      </c>
      <c r="Q3303">
        <v>2.8218677180984102</v>
      </c>
    </row>
    <row r="3304" spans="1:17">
      <c r="A3304" t="s">
        <v>6442</v>
      </c>
      <c r="B3304" s="16" t="e">
        <v>#N/A</v>
      </c>
      <c r="C3304">
        <v>4.4246742892055497</v>
      </c>
      <c r="D3304">
        <v>4.6529177314580599</v>
      </c>
      <c r="E3304">
        <v>3.9618875914207199</v>
      </c>
      <c r="F3304">
        <v>4.0892058755412499</v>
      </c>
      <c r="G3304">
        <v>4.6840610634984499</v>
      </c>
      <c r="H3304">
        <v>3.50653555504317</v>
      </c>
      <c r="I3304">
        <v>4.6056600831029897</v>
      </c>
      <c r="J3304">
        <v>4.0085972383706396</v>
      </c>
      <c r="K3304">
        <v>4.9472302900396103</v>
      </c>
      <c r="L3304">
        <v>4.6061367415952201</v>
      </c>
      <c r="M3304">
        <v>4.10067942601317</v>
      </c>
      <c r="N3304">
        <v>3.6661147186140499</v>
      </c>
      <c r="O3304">
        <v>4.6215116313316003</v>
      </c>
      <c r="P3304">
        <v>4.1712528320562896</v>
      </c>
      <c r="Q3304">
        <v>5.81282804418474</v>
      </c>
    </row>
    <row r="3305" spans="1:17">
      <c r="A3305" t="s">
        <v>6443</v>
      </c>
      <c r="B3305" s="16" t="e">
        <v>#N/A</v>
      </c>
      <c r="C3305">
        <v>3.8862082974622001</v>
      </c>
      <c r="D3305">
        <v>3.9548310731697001</v>
      </c>
      <c r="E3305">
        <v>4.3035359899866696</v>
      </c>
      <c r="F3305">
        <v>3.4706286095040801</v>
      </c>
      <c r="G3305">
        <v>3.9446609719593901</v>
      </c>
      <c r="H3305">
        <v>4.3015284866045098</v>
      </c>
      <c r="I3305">
        <v>3.5089935751222501</v>
      </c>
      <c r="J3305">
        <v>3.6724961835054399</v>
      </c>
      <c r="K3305">
        <v>3.4608708703561399</v>
      </c>
      <c r="L3305">
        <v>4.2633743974944602</v>
      </c>
      <c r="M3305">
        <v>3.90178223458659</v>
      </c>
      <c r="N3305">
        <v>3.6661147186140499</v>
      </c>
      <c r="O3305">
        <v>3.5569664057961599</v>
      </c>
      <c r="P3305">
        <v>3.7927642367557501</v>
      </c>
      <c r="Q3305">
        <v>2.8218677180984102</v>
      </c>
    </row>
    <row r="3306" spans="1:17">
      <c r="A3306" t="s">
        <v>6444</v>
      </c>
      <c r="B3306" s="16" t="e">
        <v>#N/A</v>
      </c>
      <c r="C3306">
        <v>3.3064422771203601</v>
      </c>
      <c r="D3306">
        <v>3.6330127529723502</v>
      </c>
      <c r="E3306">
        <v>3.6381873987360902</v>
      </c>
      <c r="F3306">
        <v>3.4706286095040801</v>
      </c>
      <c r="G3306">
        <v>3.33407035458014</v>
      </c>
      <c r="H3306">
        <v>2.8218677180984102</v>
      </c>
      <c r="I3306">
        <v>2.8218677180984102</v>
      </c>
      <c r="J3306">
        <v>3.4276433730071201</v>
      </c>
      <c r="K3306">
        <v>3.27554212654834</v>
      </c>
      <c r="L3306">
        <v>2.8218677180984102</v>
      </c>
      <c r="M3306">
        <v>3.5380814202985702</v>
      </c>
      <c r="N3306">
        <v>2.8218677180984102</v>
      </c>
      <c r="O3306">
        <v>3.24931794675887</v>
      </c>
      <c r="P3306">
        <v>3.6194497939779602</v>
      </c>
      <c r="Q3306">
        <v>2.8218677180984102</v>
      </c>
    </row>
    <row r="3307" spans="1:17">
      <c r="A3307" t="s">
        <v>6445</v>
      </c>
      <c r="B3307" s="16" t="e">
        <v>#N/A</v>
      </c>
      <c r="C3307">
        <v>5.1403854814574004</v>
      </c>
      <c r="D3307">
        <v>4.9486052131722396</v>
      </c>
      <c r="E3307">
        <v>5.1699772735735099</v>
      </c>
      <c r="F3307">
        <v>4.7864910140196502</v>
      </c>
      <c r="G3307">
        <v>5.0185235057095401</v>
      </c>
      <c r="H3307">
        <v>4.9634301213382797</v>
      </c>
      <c r="I3307">
        <v>4.5515847967793803</v>
      </c>
      <c r="J3307">
        <v>5.9846364313983802</v>
      </c>
      <c r="K3307">
        <v>4.67705685303679</v>
      </c>
      <c r="L3307">
        <v>4.9506536519942301</v>
      </c>
      <c r="M3307">
        <v>5.4737980869184701</v>
      </c>
      <c r="N3307">
        <v>4.5639913292833096</v>
      </c>
      <c r="O3307">
        <v>4.9982149956393096</v>
      </c>
      <c r="P3307">
        <v>4.86023234540618</v>
      </c>
      <c r="Q3307">
        <v>2.8218677180984102</v>
      </c>
    </row>
    <row r="3308" spans="1:17">
      <c r="A3308" t="s">
        <v>6446</v>
      </c>
      <c r="B3308" s="16" t="e">
        <v>#N/A</v>
      </c>
      <c r="C3308">
        <v>2.8218677180984102</v>
      </c>
      <c r="D3308">
        <v>3.2942621936663499</v>
      </c>
      <c r="E3308">
        <v>2.8218677180984102</v>
      </c>
      <c r="F3308">
        <v>2.8218677180984102</v>
      </c>
      <c r="G3308">
        <v>3.5425260543824399</v>
      </c>
      <c r="H3308">
        <v>2.8218677180984102</v>
      </c>
      <c r="I3308">
        <v>3.3100125595866299</v>
      </c>
      <c r="J3308">
        <v>2.8218677180984102</v>
      </c>
      <c r="K3308">
        <v>3.6013796825057902</v>
      </c>
      <c r="L3308">
        <v>3.4877558895723499</v>
      </c>
      <c r="M3308">
        <v>3.23818724324593</v>
      </c>
      <c r="N3308">
        <v>2.8218677180984102</v>
      </c>
      <c r="O3308">
        <v>3.5569664057961599</v>
      </c>
      <c r="P3308">
        <v>2.8218677180984102</v>
      </c>
      <c r="Q3308">
        <v>2.8218677180984102</v>
      </c>
    </row>
    <row r="3309" spans="1:17">
      <c r="A3309" t="s">
        <v>6447</v>
      </c>
      <c r="B3309" s="16" t="e">
        <v>#N/A</v>
      </c>
      <c r="C3309">
        <v>3.3064422771203601</v>
      </c>
      <c r="D3309">
        <v>3.2942621936663499</v>
      </c>
      <c r="E3309">
        <v>2.8218677180984102</v>
      </c>
      <c r="F3309">
        <v>2.8218677180984102</v>
      </c>
      <c r="G3309">
        <v>3.5425260543824399</v>
      </c>
      <c r="H3309">
        <v>3.30825032505737</v>
      </c>
      <c r="I3309">
        <v>2.8218677180984102</v>
      </c>
      <c r="J3309">
        <v>3.4276433730071201</v>
      </c>
      <c r="K3309">
        <v>3.27554212654834</v>
      </c>
      <c r="L3309">
        <v>3.29479214013883</v>
      </c>
      <c r="M3309">
        <v>3.4086250003018401</v>
      </c>
      <c r="N3309">
        <v>3.31389066967124</v>
      </c>
      <c r="O3309">
        <v>3.6677309644704801</v>
      </c>
      <c r="P3309">
        <v>2.8218677180984102</v>
      </c>
      <c r="Q3309">
        <v>2.8218677180984102</v>
      </c>
    </row>
    <row r="3310" spans="1:17">
      <c r="A3310" t="s">
        <v>6448</v>
      </c>
      <c r="B3310" s="16" t="e">
        <v>#N/A</v>
      </c>
      <c r="C3310">
        <v>3.3064422771203601</v>
      </c>
      <c r="D3310">
        <v>3.2942621936663499</v>
      </c>
      <c r="E3310">
        <v>2.8218677180984102</v>
      </c>
      <c r="F3310">
        <v>2.8218677180984102</v>
      </c>
      <c r="G3310">
        <v>3.33407035458014</v>
      </c>
      <c r="H3310">
        <v>3.7814594184883799</v>
      </c>
      <c r="I3310">
        <v>3.3100125595866299</v>
      </c>
      <c r="J3310">
        <v>2.8218677180984102</v>
      </c>
      <c r="K3310">
        <v>3.4608708703561399</v>
      </c>
      <c r="L3310">
        <v>2.8218677180984102</v>
      </c>
      <c r="M3310">
        <v>2.8218677180984102</v>
      </c>
      <c r="N3310">
        <v>3.31389066967124</v>
      </c>
      <c r="O3310">
        <v>2.8218677180984102</v>
      </c>
      <c r="P3310">
        <v>3.3893867502571098</v>
      </c>
      <c r="Q3310">
        <v>2.8218677180984102</v>
      </c>
    </row>
    <row r="3311" spans="1:17">
      <c r="A3311" t="s">
        <v>6449</v>
      </c>
      <c r="B3311" s="16" t="e">
        <v>#N/A</v>
      </c>
      <c r="C3311">
        <v>4.3623517865106702</v>
      </c>
      <c r="D3311">
        <v>4.9486052131722396</v>
      </c>
      <c r="E3311">
        <v>4.3969712788901898</v>
      </c>
      <c r="F3311">
        <v>4.5644600677645304</v>
      </c>
      <c r="G3311">
        <v>4.2225520177193703</v>
      </c>
      <c r="H3311">
        <v>4.7487521450918901</v>
      </c>
      <c r="I3311">
        <v>4.5515847967793803</v>
      </c>
      <c r="J3311">
        <v>4.8507352198443803</v>
      </c>
      <c r="K3311">
        <v>4.2084442324483602</v>
      </c>
      <c r="L3311">
        <v>4.87288619379569</v>
      </c>
      <c r="M3311">
        <v>4.0387673383778999</v>
      </c>
      <c r="N3311">
        <v>4.2465073090516299</v>
      </c>
      <c r="O3311">
        <v>4.7717654559956602</v>
      </c>
      <c r="P3311">
        <v>4.3630835021106398</v>
      </c>
      <c r="Q3311">
        <v>2.8218677180984102</v>
      </c>
    </row>
    <row r="3312" spans="1:17">
      <c r="A3312" t="s">
        <v>6450</v>
      </c>
      <c r="B3312" s="16" t="e">
        <v>#N/A</v>
      </c>
      <c r="C3312">
        <v>3.3064422771203601</v>
      </c>
      <c r="D3312">
        <v>2.8218677180984102</v>
      </c>
      <c r="E3312">
        <v>3.4028894668404299</v>
      </c>
      <c r="F3312">
        <v>3.2825265482838799</v>
      </c>
      <c r="G3312">
        <v>2.8218677180984102</v>
      </c>
      <c r="H3312">
        <v>3.30825032505737</v>
      </c>
      <c r="I3312">
        <v>3.5089935751222501</v>
      </c>
      <c r="J3312">
        <v>3.4276433730071201</v>
      </c>
      <c r="K3312">
        <v>3.7184612093777498</v>
      </c>
      <c r="L3312">
        <v>3.6339073669181099</v>
      </c>
      <c r="M3312">
        <v>3.5380814202985702</v>
      </c>
      <c r="N3312">
        <v>3.6661147186140499</v>
      </c>
      <c r="O3312">
        <v>3.24931794675887</v>
      </c>
      <c r="P3312">
        <v>3.6194497939779602</v>
      </c>
      <c r="Q3312">
        <v>2.8218677180984102</v>
      </c>
    </row>
    <row r="3313" spans="1:17">
      <c r="A3313" t="s">
        <v>6451</v>
      </c>
      <c r="B3313" s="16" t="e">
        <v>#N/A</v>
      </c>
      <c r="C3313">
        <v>3.6535616636188299</v>
      </c>
      <c r="D3313">
        <v>3.4870161193063098</v>
      </c>
      <c r="E3313">
        <v>2.8218677180984102</v>
      </c>
      <c r="F3313">
        <v>3.2825265482838799</v>
      </c>
      <c r="G3313">
        <v>3.33407035458014</v>
      </c>
      <c r="H3313">
        <v>3.50653555504317</v>
      </c>
      <c r="I3313">
        <v>3.7848446501428201</v>
      </c>
      <c r="J3313">
        <v>3.93564812262216</v>
      </c>
      <c r="K3313">
        <v>3.4608708703561399</v>
      </c>
      <c r="L3313">
        <v>3.4877558895723499</v>
      </c>
      <c r="M3313">
        <v>3.4086250003018401</v>
      </c>
      <c r="N3313">
        <v>3.6661147186140499</v>
      </c>
      <c r="O3313">
        <v>3.42420286852819</v>
      </c>
      <c r="P3313">
        <v>4.0606668341819496</v>
      </c>
      <c r="Q3313">
        <v>2.8218677180984102</v>
      </c>
    </row>
    <row r="3314" spans="1:17">
      <c r="A3314" t="s">
        <v>6452</v>
      </c>
      <c r="B3314" s="16" t="e">
        <v>#N/A</v>
      </c>
      <c r="C3314">
        <v>7.2277727119103501</v>
      </c>
      <c r="D3314">
        <v>7.35540815463734</v>
      </c>
      <c r="E3314">
        <v>5.6194037323530299</v>
      </c>
      <c r="F3314">
        <v>5.8850772639156403</v>
      </c>
      <c r="G3314">
        <v>4.73757715912134</v>
      </c>
      <c r="H3314">
        <v>5.9545116595939298</v>
      </c>
      <c r="I3314">
        <v>6.7936822339404497</v>
      </c>
      <c r="J3314">
        <v>4.7816009704995297</v>
      </c>
      <c r="K3314">
        <v>8.1424406846305502</v>
      </c>
      <c r="L3314">
        <v>7.6506990356972198</v>
      </c>
      <c r="M3314">
        <v>5.72577556549476</v>
      </c>
      <c r="N3314">
        <v>5.7523273948856701</v>
      </c>
      <c r="O3314">
        <v>6.00015432402967</v>
      </c>
      <c r="P3314">
        <v>5.5682221171507997</v>
      </c>
      <c r="Q3314">
        <v>5.09416193408443</v>
      </c>
    </row>
    <row r="3315" spans="1:17">
      <c r="A3315" t="s">
        <v>6453</v>
      </c>
      <c r="B3315" s="16" t="e">
        <v>#N/A</v>
      </c>
      <c r="C3315">
        <v>4.6948835100102002</v>
      </c>
      <c r="D3315">
        <v>4.32650596693877</v>
      </c>
      <c r="E3315">
        <v>4.2015349465393896</v>
      </c>
      <c r="F3315">
        <v>3.9277704709105601</v>
      </c>
      <c r="G3315">
        <v>4.73757715912134</v>
      </c>
      <c r="H3315">
        <v>3.65660975244205</v>
      </c>
      <c r="I3315">
        <v>4.6574362853065301</v>
      </c>
      <c r="J3315">
        <v>4.4114342089532403</v>
      </c>
      <c r="K3315">
        <v>4.67705685303679</v>
      </c>
      <c r="L3315">
        <v>4.7465905673729498</v>
      </c>
      <c r="M3315">
        <v>4.21436379980989</v>
      </c>
      <c r="N3315">
        <v>3.5144020463037902</v>
      </c>
      <c r="O3315">
        <v>4.0696565081197198</v>
      </c>
      <c r="P3315">
        <v>4.9722592042386102</v>
      </c>
      <c r="Q3315">
        <v>2.8218677180984102</v>
      </c>
    </row>
    <row r="3316" spans="1:17">
      <c r="A3316" t="s">
        <v>6454</v>
      </c>
      <c r="B3316" s="16" t="e">
        <v>#N/A</v>
      </c>
      <c r="C3316">
        <v>3.3064422771203601</v>
      </c>
      <c r="D3316">
        <v>3.7545556144430101</v>
      </c>
      <c r="E3316">
        <v>3.8152982058547602</v>
      </c>
      <c r="F3316">
        <v>4.1611154638698196</v>
      </c>
      <c r="G3316">
        <v>3.8309652426265099</v>
      </c>
      <c r="H3316">
        <v>3.7814594184883799</v>
      </c>
      <c r="I3316">
        <v>3.7848446501428201</v>
      </c>
      <c r="J3316">
        <v>3.6724961835054399</v>
      </c>
      <c r="K3316">
        <v>3.6013796825057902</v>
      </c>
      <c r="L3316">
        <v>4.3892426656840904</v>
      </c>
      <c r="M3316">
        <v>3.6461416973015899</v>
      </c>
      <c r="N3316">
        <v>3.6661147186140499</v>
      </c>
      <c r="O3316">
        <v>3.7643275486974099</v>
      </c>
      <c r="P3316">
        <v>3.9363215208704698</v>
      </c>
      <c r="Q3316">
        <v>2.8218677180984102</v>
      </c>
    </row>
    <row r="3317" spans="1:17">
      <c r="A3317" t="s">
        <v>6455</v>
      </c>
      <c r="B3317" s="16" t="e">
        <v>#N/A</v>
      </c>
      <c r="C3317">
        <v>3.5040133865677898</v>
      </c>
      <c r="D3317">
        <v>3.4870161193063098</v>
      </c>
      <c r="E3317">
        <v>3.4028894668404299</v>
      </c>
      <c r="F3317">
        <v>3.2825265482838799</v>
      </c>
      <c r="G3317">
        <v>3.9446609719593901</v>
      </c>
      <c r="H3317">
        <v>3.65660975244205</v>
      </c>
      <c r="I3317">
        <v>3.8937805799913501</v>
      </c>
      <c r="J3317">
        <v>3.4276433730071201</v>
      </c>
      <c r="K3317">
        <v>3.8204461843508501</v>
      </c>
      <c r="L3317">
        <v>4.0420260041176004</v>
      </c>
      <c r="M3317">
        <v>3.82485868955618</v>
      </c>
      <c r="N3317">
        <v>3.6661147186140499</v>
      </c>
      <c r="O3317">
        <v>3.6677309644704801</v>
      </c>
      <c r="P3317">
        <v>3.3893867502571098</v>
      </c>
      <c r="Q3317">
        <v>2.8218677180984102</v>
      </c>
    </row>
    <row r="3318" spans="1:17">
      <c r="A3318" t="s">
        <v>6456</v>
      </c>
      <c r="B3318" s="16" t="e">
        <v>#N/A</v>
      </c>
      <c r="C3318">
        <v>3.98283533271713</v>
      </c>
      <c r="D3318">
        <v>3.8603343823973102</v>
      </c>
      <c r="E3318">
        <v>3.9618875914207199</v>
      </c>
      <c r="F3318">
        <v>3.4706286095040801</v>
      </c>
      <c r="G3318">
        <v>3.70007344211845</v>
      </c>
      <c r="H3318">
        <v>3.65660975244205</v>
      </c>
      <c r="I3318">
        <v>3.5089935751222501</v>
      </c>
      <c r="J3318">
        <v>3.8565114723405598</v>
      </c>
      <c r="K3318">
        <v>3.91162951239331</v>
      </c>
      <c r="L3318">
        <v>3.7555759297476698</v>
      </c>
      <c r="M3318">
        <v>3.6461416973015899</v>
      </c>
      <c r="N3318">
        <v>3.6661147186140499</v>
      </c>
      <c r="O3318">
        <v>3.7643275486974099</v>
      </c>
      <c r="P3318">
        <v>3.9363215208704698</v>
      </c>
      <c r="Q3318">
        <v>2.8218677180984102</v>
      </c>
    </row>
    <row r="3319" spans="1:17">
      <c r="A3319" t="s">
        <v>6457</v>
      </c>
      <c r="B3319" s="16" t="e">
        <v>#N/A</v>
      </c>
      <c r="C3319">
        <v>5.5257755444735697</v>
      </c>
      <c r="D3319">
        <v>5.4459441552918904</v>
      </c>
      <c r="E3319">
        <v>5.54791781288802</v>
      </c>
      <c r="F3319">
        <v>6.2057286057546701</v>
      </c>
      <c r="G3319">
        <v>5.8198701234814401</v>
      </c>
      <c r="H3319">
        <v>6.0289964067317099</v>
      </c>
      <c r="I3319">
        <v>5.5923678450183596</v>
      </c>
      <c r="J3319">
        <v>5.9846364313983802</v>
      </c>
      <c r="K3319">
        <v>5.6790613626604003</v>
      </c>
      <c r="L3319">
        <v>5.88986996217022</v>
      </c>
      <c r="M3319">
        <v>6.4344689241199804</v>
      </c>
      <c r="N3319">
        <v>6.2434134649689499</v>
      </c>
      <c r="O3319">
        <v>6.0832592218723196</v>
      </c>
      <c r="P3319">
        <v>4.9722592042386102</v>
      </c>
      <c r="Q3319">
        <v>2.8218677180984102</v>
      </c>
    </row>
    <row r="3320" spans="1:17">
      <c r="A3320" t="s">
        <v>6458</v>
      </c>
      <c r="B3320" s="16" t="e">
        <v>#N/A</v>
      </c>
      <c r="C3320">
        <v>3.7779852140208301</v>
      </c>
      <c r="D3320">
        <v>3.4870161193063098</v>
      </c>
      <c r="E3320">
        <v>4.6393553598667303</v>
      </c>
      <c r="F3320">
        <v>4.7023883921396203</v>
      </c>
      <c r="G3320">
        <v>4.4429501088137897</v>
      </c>
      <c r="H3320">
        <v>3.8900437060628099</v>
      </c>
      <c r="I3320">
        <v>4.2360017113942803</v>
      </c>
      <c r="J3320">
        <v>4.3107162608919598</v>
      </c>
      <c r="K3320">
        <v>4.0709644767565303</v>
      </c>
      <c r="L3320">
        <v>3.9560512465587201</v>
      </c>
      <c r="M3320">
        <v>4.4556477038402296</v>
      </c>
      <c r="N3320">
        <v>4.3841781814921204</v>
      </c>
      <c r="O3320">
        <v>4.8066714880220998</v>
      </c>
      <c r="P3320">
        <v>4.2713440848041202</v>
      </c>
      <c r="Q3320">
        <v>5.09416193408443</v>
      </c>
    </row>
    <row r="3321" spans="1:17">
      <c r="A3321" t="s">
        <v>6459</v>
      </c>
      <c r="B3321" s="16" t="e">
        <v>#N/A</v>
      </c>
      <c r="C3321">
        <v>6.3282826399822101</v>
      </c>
      <c r="D3321">
        <v>6.2950113593511103</v>
      </c>
      <c r="E3321">
        <v>5.90213374864478</v>
      </c>
      <c r="F3321">
        <v>5.8850772639156403</v>
      </c>
      <c r="G3321">
        <v>6.1697170733324498</v>
      </c>
      <c r="H3321">
        <v>5.4538604947321296</v>
      </c>
      <c r="I3321">
        <v>6.8765996201399204</v>
      </c>
      <c r="J3321">
        <v>6.45247967185911</v>
      </c>
      <c r="K3321">
        <v>5.8502292656371999</v>
      </c>
      <c r="L3321">
        <v>6.3118397299493596</v>
      </c>
      <c r="M3321">
        <v>7.1115472855627004</v>
      </c>
      <c r="N3321">
        <v>5.6095571535837596</v>
      </c>
      <c r="O3321">
        <v>6.9877808128597696</v>
      </c>
      <c r="P3321">
        <v>5.8481757373421797</v>
      </c>
      <c r="Q3321">
        <v>5.09416193408443</v>
      </c>
    </row>
    <row r="3322" spans="1:17">
      <c r="A3322" t="s">
        <v>6460</v>
      </c>
      <c r="B3322" s="16" t="e">
        <v>#N/A</v>
      </c>
      <c r="C3322">
        <v>7.4636393836486201</v>
      </c>
      <c r="D3322">
        <v>7.3281458169750797</v>
      </c>
      <c r="E3322">
        <v>7.4547805836906704</v>
      </c>
      <c r="F3322">
        <v>7.1910315324497596</v>
      </c>
      <c r="G3322">
        <v>7.2865557563512402</v>
      </c>
      <c r="H3322">
        <v>6.4894086048222697</v>
      </c>
      <c r="I3322">
        <v>7.1423986731827496</v>
      </c>
      <c r="J3322">
        <v>6.9883564776996501</v>
      </c>
      <c r="K3322">
        <v>7.4937875375818299</v>
      </c>
      <c r="L3322">
        <v>6.9467846882146</v>
      </c>
      <c r="M3322">
        <v>6.5213705179323602</v>
      </c>
      <c r="N3322">
        <v>6.9466217506702197</v>
      </c>
      <c r="O3322">
        <v>7.0090112325606002</v>
      </c>
      <c r="P3322">
        <v>6.8259277291320597</v>
      </c>
      <c r="Q3322">
        <v>6.9204191934356096</v>
      </c>
    </row>
    <row r="3323" spans="1:17">
      <c r="A3323" t="s">
        <v>6461</v>
      </c>
      <c r="B3323" s="16" t="e">
        <v>#N/A</v>
      </c>
      <c r="C3323">
        <v>4.1513583524311999</v>
      </c>
      <c r="D3323">
        <v>4.4456530885114001</v>
      </c>
      <c r="E3323">
        <v>3.6381873987360902</v>
      </c>
      <c r="F3323">
        <v>4.4086599646307301</v>
      </c>
      <c r="G3323">
        <v>5.2138164621762604</v>
      </c>
      <c r="H3323">
        <v>3.8900437060628099</v>
      </c>
      <c r="I3323">
        <v>4.2360017113942803</v>
      </c>
      <c r="J3323">
        <v>4.2567562628296498</v>
      </c>
      <c r="K3323">
        <v>4.7999439876117602</v>
      </c>
      <c r="L3323">
        <v>4.3280695513255196</v>
      </c>
      <c r="M3323">
        <v>4.3652147767139304</v>
      </c>
      <c r="N3323">
        <v>4.6183712388410303</v>
      </c>
      <c r="O3323">
        <v>4.2491040476565001</v>
      </c>
      <c r="P3323">
        <v>4.7374550361106396</v>
      </c>
      <c r="Q3323">
        <v>2.8218677180984102</v>
      </c>
    </row>
    <row r="3324" spans="1:17">
      <c r="A3324" t="s">
        <v>6462</v>
      </c>
      <c r="B3324" s="16" t="e">
        <v>#N/A</v>
      </c>
      <c r="C3324">
        <v>2.8218677180984102</v>
      </c>
      <c r="D3324">
        <v>3.4870161193063098</v>
      </c>
      <c r="E3324">
        <v>4.2015349465393896</v>
      </c>
      <c r="F3324">
        <v>3.7319397910766599</v>
      </c>
      <c r="G3324">
        <v>3.33407035458014</v>
      </c>
      <c r="H3324">
        <v>3.65660975244205</v>
      </c>
      <c r="I3324">
        <v>4.16059535596606</v>
      </c>
      <c r="J3324">
        <v>2.8218677180984102</v>
      </c>
      <c r="K3324">
        <v>3.4608708703561399</v>
      </c>
      <c r="L3324">
        <v>3.6339073669181099</v>
      </c>
      <c r="M3324">
        <v>3.5380814202985702</v>
      </c>
      <c r="N3324">
        <v>3.5144020463037902</v>
      </c>
      <c r="O3324">
        <v>3.5569664057961599</v>
      </c>
      <c r="P3324">
        <v>3.6194497939779602</v>
      </c>
      <c r="Q3324">
        <v>2.8218677180984102</v>
      </c>
    </row>
    <row r="3325" spans="1:17">
      <c r="A3325" t="s">
        <v>6463</v>
      </c>
      <c r="B3325" s="16" t="e">
        <v>#N/A</v>
      </c>
      <c r="C3325">
        <v>4.2964146619915802</v>
      </c>
      <c r="D3325">
        <v>4.1931807688815699</v>
      </c>
      <c r="E3325">
        <v>3.4028894668404299</v>
      </c>
      <c r="F3325">
        <v>4.2284225029819602</v>
      </c>
      <c r="G3325">
        <v>4.37414671474383</v>
      </c>
      <c r="H3325">
        <v>4.2312229394497098</v>
      </c>
      <c r="I3325">
        <v>3.9910282299290798</v>
      </c>
      <c r="J3325">
        <v>4.3621897727349799</v>
      </c>
      <c r="K3325">
        <v>4.7603034491719001</v>
      </c>
      <c r="L3325">
        <v>4.1211419556762898</v>
      </c>
      <c r="M3325">
        <v>4.21436379980989</v>
      </c>
      <c r="N3325">
        <v>3.5144020463037902</v>
      </c>
      <c r="O3325">
        <v>3.8507909364900099</v>
      </c>
      <c r="P3325">
        <v>3.9363215208704698</v>
      </c>
      <c r="Q3325">
        <v>2.8218677180984102</v>
      </c>
    </row>
    <row r="3326" spans="1:17">
      <c r="A3326" t="s">
        <v>6464</v>
      </c>
      <c r="B3326" s="16" t="e">
        <v>#N/A</v>
      </c>
      <c r="C3326">
        <v>2.8218677180984102</v>
      </c>
      <c r="D3326">
        <v>2.8218677180984102</v>
      </c>
      <c r="E3326">
        <v>3.6381873987360902</v>
      </c>
      <c r="F3326">
        <v>2.8218677180984102</v>
      </c>
      <c r="G3326">
        <v>2.8218677180984102</v>
      </c>
      <c r="H3326">
        <v>2.8218677180984102</v>
      </c>
      <c r="I3326">
        <v>3.5089935751222501</v>
      </c>
      <c r="J3326">
        <v>3.5611359966351301</v>
      </c>
      <c r="K3326">
        <v>2.8218677180984102</v>
      </c>
      <c r="L3326">
        <v>3.4877558895723499</v>
      </c>
      <c r="M3326">
        <v>3.82485868955618</v>
      </c>
      <c r="N3326">
        <v>3.6661147186140499</v>
      </c>
      <c r="O3326">
        <v>3.6677309644704801</v>
      </c>
      <c r="P3326">
        <v>3.3893867502571098</v>
      </c>
      <c r="Q3326">
        <v>2.8218677180984102</v>
      </c>
    </row>
    <row r="3327" spans="1:17">
      <c r="A3327" t="s">
        <v>6465</v>
      </c>
      <c r="B3327" s="16" t="e">
        <v>#N/A</v>
      </c>
      <c r="C3327">
        <v>3.6535616636188299</v>
      </c>
      <c r="D3327">
        <v>3.9548310731697001</v>
      </c>
      <c r="E3327">
        <v>3.6381873987360902</v>
      </c>
      <c r="F3327">
        <v>4.0892058755412499</v>
      </c>
      <c r="G3327">
        <v>3.5425260543824399</v>
      </c>
      <c r="H3327">
        <v>4.07504641393726</v>
      </c>
      <c r="I3327">
        <v>3.6595800418069002</v>
      </c>
      <c r="J3327">
        <v>3.4276433730071201</v>
      </c>
      <c r="K3327">
        <v>3.27554212654834</v>
      </c>
      <c r="L3327">
        <v>3.7555759297476698</v>
      </c>
      <c r="M3327">
        <v>4.3652147767139304</v>
      </c>
      <c r="N3327">
        <v>4.0888472785647796</v>
      </c>
      <c r="O3327">
        <v>4.4030955001336496</v>
      </c>
      <c r="P3327">
        <v>3.9363215208704698</v>
      </c>
      <c r="Q3327">
        <v>2.8218677180984102</v>
      </c>
    </row>
    <row r="3328" spans="1:17">
      <c r="A3328" t="s">
        <v>6466</v>
      </c>
      <c r="B3328" s="16" t="e">
        <v>#N/A</v>
      </c>
      <c r="C3328">
        <v>2.8218677180984102</v>
      </c>
      <c r="D3328">
        <v>3.2942621936663499</v>
      </c>
      <c r="E3328">
        <v>3.8152982058547602</v>
      </c>
      <c r="F3328">
        <v>3.2825265482838799</v>
      </c>
      <c r="G3328">
        <v>3.5425260543824399</v>
      </c>
      <c r="H3328">
        <v>2.8218677180984102</v>
      </c>
      <c r="I3328">
        <v>2.8218677180984102</v>
      </c>
      <c r="J3328">
        <v>3.2517770676889399</v>
      </c>
      <c r="K3328">
        <v>3.7184612093777498</v>
      </c>
      <c r="L3328">
        <v>2.8218677180984102</v>
      </c>
      <c r="M3328">
        <v>3.4086250003018401</v>
      </c>
      <c r="N3328">
        <v>3.5144020463037902</v>
      </c>
      <c r="O3328">
        <v>3.24931794675887</v>
      </c>
      <c r="P3328">
        <v>2.8218677180984102</v>
      </c>
      <c r="Q3328">
        <v>2.8218677180984102</v>
      </c>
    </row>
    <row r="3329" spans="1:17">
      <c r="A3329" t="s">
        <v>6467</v>
      </c>
      <c r="B3329" s="16" t="e">
        <v>#N/A</v>
      </c>
      <c r="C3329">
        <v>3.98283533271713</v>
      </c>
      <c r="D3329">
        <v>3.2942621936663499</v>
      </c>
      <c r="E3329">
        <v>3.9618875914207199</v>
      </c>
      <c r="F3329">
        <v>3.7319397910766599</v>
      </c>
      <c r="G3329">
        <v>4.0460446887748596</v>
      </c>
      <c r="H3329">
        <v>3.30825032505737</v>
      </c>
      <c r="I3329">
        <v>3.6595800418069002</v>
      </c>
      <c r="J3329">
        <v>4.5040669171042298</v>
      </c>
      <c r="K3329">
        <v>3.91162951239331</v>
      </c>
      <c r="L3329">
        <v>3.9560512465587201</v>
      </c>
      <c r="M3329">
        <v>3.6461416973015899</v>
      </c>
      <c r="N3329">
        <v>4.3174573962368399</v>
      </c>
      <c r="O3329">
        <v>4.5388813471664999</v>
      </c>
      <c r="P3329">
        <v>3.9363215208704698</v>
      </c>
      <c r="Q3329">
        <v>2.8218677180984102</v>
      </c>
    </row>
    <row r="3330" spans="1:17">
      <c r="A3330" t="s">
        <v>6468</v>
      </c>
      <c r="B3330" s="16" t="e">
        <v>#N/A</v>
      </c>
      <c r="C3330">
        <v>5.3018286845624196</v>
      </c>
      <c r="D3330">
        <v>5.1573505347490602</v>
      </c>
      <c r="E3330">
        <v>5.5841231653957797</v>
      </c>
      <c r="F3330">
        <v>5.0765736551712601</v>
      </c>
      <c r="G3330">
        <v>5.3842376496302498</v>
      </c>
      <c r="H3330">
        <v>4.8818202206169596</v>
      </c>
      <c r="I3330">
        <v>5.28584498120492</v>
      </c>
      <c r="J3330">
        <v>4.7816009704995297</v>
      </c>
      <c r="K3330">
        <v>5.7767343290393898</v>
      </c>
      <c r="L3330">
        <v>5.1913586396996196</v>
      </c>
      <c r="M3330">
        <v>5.4337223318735699</v>
      </c>
      <c r="N3330">
        <v>5.5842645045438202</v>
      </c>
      <c r="O3330">
        <v>5.5496199544433598</v>
      </c>
      <c r="P3330">
        <v>5.5682221171507997</v>
      </c>
      <c r="Q3330">
        <v>5.09416193408443</v>
      </c>
    </row>
    <row r="3331" spans="1:17">
      <c r="A3331" t="s">
        <v>6469</v>
      </c>
      <c r="B3331" s="16" t="e">
        <v>#N/A</v>
      </c>
      <c r="C3331">
        <v>3.5040133865677898</v>
      </c>
      <c r="D3331">
        <v>2.8218677180984102</v>
      </c>
      <c r="E3331">
        <v>3.4028894668404299</v>
      </c>
      <c r="F3331">
        <v>3.4706286095040801</v>
      </c>
      <c r="G3331">
        <v>2.8218677180984102</v>
      </c>
      <c r="H3331">
        <v>3.65660975244205</v>
      </c>
      <c r="I3331">
        <v>3.5089935751222501</v>
      </c>
      <c r="J3331">
        <v>3.4276433730071201</v>
      </c>
      <c r="K3331">
        <v>2.8218677180984102</v>
      </c>
      <c r="L3331">
        <v>3.6339073669181099</v>
      </c>
      <c r="M3331">
        <v>3.4086250003018401</v>
      </c>
      <c r="N3331">
        <v>3.31389066967124</v>
      </c>
      <c r="O3331">
        <v>3.5569664057961599</v>
      </c>
      <c r="P3331">
        <v>2.8218677180984102</v>
      </c>
      <c r="Q3331">
        <v>2.8218677180984102</v>
      </c>
    </row>
    <row r="3332" spans="1:17">
      <c r="A3332" t="s">
        <v>6470</v>
      </c>
      <c r="B3332" s="16" t="e">
        <v>#N/A</v>
      </c>
      <c r="C3332">
        <v>3.3064422771203601</v>
      </c>
      <c r="D3332">
        <v>3.8603343823973102</v>
      </c>
      <c r="E3332">
        <v>3.9618875914207199</v>
      </c>
      <c r="F3332">
        <v>4.0118215330109104</v>
      </c>
      <c r="G3332">
        <v>3.70007344211845</v>
      </c>
      <c r="H3332">
        <v>4.43015569855271</v>
      </c>
      <c r="I3332">
        <v>3.8937805799913501</v>
      </c>
      <c r="J3332">
        <v>4.0764652066995799</v>
      </c>
      <c r="K3332">
        <v>3.6013796825057902</v>
      </c>
      <c r="L3332">
        <v>3.9560512465587201</v>
      </c>
      <c r="M3332">
        <v>3.82485868955618</v>
      </c>
      <c r="N3332">
        <v>2.8218677180984102</v>
      </c>
      <c r="O3332">
        <v>3.8507909364900099</v>
      </c>
      <c r="P3332">
        <v>2.8218677180984102</v>
      </c>
      <c r="Q3332">
        <v>2.8218677180984102</v>
      </c>
    </row>
    <row r="3333" spans="1:17">
      <c r="A3333" t="s">
        <v>6471</v>
      </c>
      <c r="B3333" s="16" t="e">
        <v>#N/A</v>
      </c>
      <c r="C3333">
        <v>6.0020440008562996</v>
      </c>
      <c r="D3333">
        <v>5.9429245670536996</v>
      </c>
      <c r="E3333">
        <v>5.6873781601909403</v>
      </c>
      <c r="F3333">
        <v>5.6923218518529799</v>
      </c>
      <c r="G3333">
        <v>5.4770951667621199</v>
      </c>
      <c r="H3333">
        <v>5.9352574320134996</v>
      </c>
      <c r="I3333">
        <v>5.8220163078348497</v>
      </c>
      <c r="J3333">
        <v>5.76383742325923</v>
      </c>
      <c r="K3333">
        <v>5.8855780355688703</v>
      </c>
      <c r="L3333">
        <v>5.5961317021786998</v>
      </c>
      <c r="M3333">
        <v>5.7583066502886897</v>
      </c>
      <c r="N3333">
        <v>5.3018559344781702</v>
      </c>
      <c r="O3333">
        <v>6.0143499073555899</v>
      </c>
      <c r="P3333">
        <v>6.5454517148896398</v>
      </c>
      <c r="Q3333">
        <v>2.8218677180984102</v>
      </c>
    </row>
    <row r="3334" spans="1:17">
      <c r="A3334" t="s">
        <v>6472</v>
      </c>
      <c r="B3334" s="16" t="e">
        <v>#N/A</v>
      </c>
      <c r="C3334">
        <v>3.7779852140208301</v>
      </c>
      <c r="D3334">
        <v>2.8218677180984102</v>
      </c>
      <c r="E3334">
        <v>2.8218677180984102</v>
      </c>
      <c r="F3334">
        <v>3.6131889974304401</v>
      </c>
      <c r="G3334">
        <v>3.33407035458014</v>
      </c>
      <c r="H3334">
        <v>3.50653555504317</v>
      </c>
      <c r="I3334">
        <v>3.3100125595866299</v>
      </c>
      <c r="J3334">
        <v>3.5611359966351301</v>
      </c>
      <c r="K3334">
        <v>3.4608708703561399</v>
      </c>
      <c r="L3334">
        <v>3.9560512465587201</v>
      </c>
      <c r="M3334">
        <v>3.5380814202985702</v>
      </c>
      <c r="N3334">
        <v>3.31389066967124</v>
      </c>
      <c r="O3334">
        <v>3.7643275486974099</v>
      </c>
      <c r="P3334">
        <v>3.6194497939779602</v>
      </c>
      <c r="Q3334">
        <v>2.8218677180984102</v>
      </c>
    </row>
    <row r="3335" spans="1:17">
      <c r="A3335" t="s">
        <v>6473</v>
      </c>
      <c r="B3335" s="16" t="e">
        <v>#N/A</v>
      </c>
      <c r="C3335">
        <v>5.4183879182099801</v>
      </c>
      <c r="D3335">
        <v>5.2202186721532398</v>
      </c>
      <c r="E3335">
        <v>4.8415581104649901</v>
      </c>
      <c r="F3335">
        <v>5.2586040200005799</v>
      </c>
      <c r="G3335">
        <v>5.2138164621762604</v>
      </c>
      <c r="H3335">
        <v>5.0402227714917602</v>
      </c>
      <c r="I3335">
        <v>5.4614747608994199</v>
      </c>
      <c r="J3335">
        <v>5.0088657953609399</v>
      </c>
      <c r="K3335">
        <v>5.7384832894897801</v>
      </c>
      <c r="L3335">
        <v>5.5241990976608299</v>
      </c>
      <c r="M3335">
        <v>5.7092205097854203</v>
      </c>
      <c r="N3335">
        <v>5.4503318971003596</v>
      </c>
      <c r="O3335">
        <v>5.5496199544433598</v>
      </c>
      <c r="P3335">
        <v>4.4479700090536403</v>
      </c>
      <c r="Q3335">
        <v>2.8218677180984102</v>
      </c>
    </row>
    <row r="3336" spans="1:17">
      <c r="A3336" t="s">
        <v>6474</v>
      </c>
      <c r="B3336" s="16" t="e">
        <v>#N/A</v>
      </c>
      <c r="C3336">
        <v>4.8324495657597604</v>
      </c>
      <c r="D3336">
        <v>4.7881665373273803</v>
      </c>
      <c r="E3336">
        <v>4.9023702390828996</v>
      </c>
      <c r="F3336">
        <v>5.4684342013596101</v>
      </c>
      <c r="G3336">
        <v>5.2496646871628903</v>
      </c>
      <c r="H3336">
        <v>5.4538604947321296</v>
      </c>
      <c r="I3336">
        <v>5.5414939407437602</v>
      </c>
      <c r="J3336">
        <v>5.5815558752487604</v>
      </c>
      <c r="K3336">
        <v>5.2281375793192604</v>
      </c>
      <c r="L3336">
        <v>5.5725684340267403</v>
      </c>
      <c r="M3336">
        <v>5.4539067964059598</v>
      </c>
      <c r="N3336">
        <v>5.1350388086703704</v>
      </c>
      <c r="O3336">
        <v>5.5691886856815396</v>
      </c>
      <c r="P3336">
        <v>5.4607337398470897</v>
      </c>
      <c r="Q3336">
        <v>2.8218677180984102</v>
      </c>
    </row>
    <row r="3337" spans="1:17">
      <c r="A3337" t="s">
        <v>6475</v>
      </c>
      <c r="B3337" s="16" t="e">
        <v>#N/A</v>
      </c>
      <c r="C3337">
        <v>4.7882403612659497</v>
      </c>
      <c r="D3337">
        <v>5.1247703439315302</v>
      </c>
      <c r="E3337">
        <v>4.96044362242744</v>
      </c>
      <c r="F3337">
        <v>5.0098915733122702</v>
      </c>
      <c r="G3337">
        <v>4.73757715912134</v>
      </c>
      <c r="H3337">
        <v>4.3015284866045098</v>
      </c>
      <c r="I3337">
        <v>5.28584498120492</v>
      </c>
      <c r="J3337">
        <v>4.94790803410966</v>
      </c>
      <c r="K3337">
        <v>5.1105762950505103</v>
      </c>
      <c r="L3337">
        <v>4.9123550275731303</v>
      </c>
      <c r="M3337">
        <v>4.3171680614900998</v>
      </c>
      <c r="N3337">
        <v>4.1706164353931596</v>
      </c>
      <c r="O3337">
        <v>4.2491040476565001</v>
      </c>
      <c r="P3337">
        <v>4.0606668341819496</v>
      </c>
      <c r="Q3337">
        <v>5.09416193408443</v>
      </c>
    </row>
    <row r="3338" spans="1:17">
      <c r="A3338" t="s">
        <v>6476</v>
      </c>
      <c r="B3338" s="16" t="e">
        <v>#N/A</v>
      </c>
      <c r="C3338">
        <v>4.0706176854441196</v>
      </c>
      <c r="D3338">
        <v>4.1931807688815699</v>
      </c>
      <c r="E3338">
        <v>3.9618875914207199</v>
      </c>
      <c r="F3338">
        <v>3.6131889974304401</v>
      </c>
      <c r="G3338">
        <v>3.70007344211845</v>
      </c>
      <c r="H3338">
        <v>3.8900437060628099</v>
      </c>
      <c r="I3338">
        <v>4.6056600831029897</v>
      </c>
      <c r="J3338">
        <v>4.1400611729353196</v>
      </c>
      <c r="K3338">
        <v>4.4401758200780401</v>
      </c>
      <c r="L3338">
        <v>4.3280695513255196</v>
      </c>
      <c r="M3338">
        <v>4.3171680614900998</v>
      </c>
      <c r="N3338">
        <v>3.99991931403749</v>
      </c>
      <c r="O3338">
        <v>4.2491040476565001</v>
      </c>
      <c r="P3338">
        <v>3.7927642367557501</v>
      </c>
      <c r="Q3338">
        <v>2.8218677180984102</v>
      </c>
    </row>
    <row r="3339" spans="1:17">
      <c r="A3339" t="s">
        <v>6477</v>
      </c>
      <c r="B3339" s="16" t="e">
        <v>#N/A</v>
      </c>
      <c r="C3339">
        <v>4.4838185959666896</v>
      </c>
      <c r="D3339">
        <v>4.5537481491643197</v>
      </c>
      <c r="E3339">
        <v>6.0115232870691901</v>
      </c>
      <c r="F3339">
        <v>4.7864910140196502</v>
      </c>
      <c r="G3339">
        <v>5.8430458251757198</v>
      </c>
      <c r="H3339">
        <v>4.07504641393726</v>
      </c>
      <c r="I3339">
        <v>5.4054102752163304</v>
      </c>
      <c r="J3339">
        <v>5.20241513226006</v>
      </c>
      <c r="K3339">
        <v>5.7384832894897801</v>
      </c>
      <c r="L3339">
        <v>5.6193000299912201</v>
      </c>
      <c r="M3339">
        <v>5.95309087267698</v>
      </c>
      <c r="N3339">
        <v>5.4781829866836604</v>
      </c>
      <c r="O3339">
        <v>5.35969092477659</v>
      </c>
      <c r="P3339">
        <v>4.5271021320563003</v>
      </c>
      <c r="Q3339">
        <v>8.5667227177791094</v>
      </c>
    </row>
    <row r="3340" spans="1:17">
      <c r="A3340" t="s">
        <v>6478</v>
      </c>
      <c r="B3340" s="16" t="e">
        <v>#N/A</v>
      </c>
      <c r="C3340">
        <v>2.8218677180984102</v>
      </c>
      <c r="D3340">
        <v>3.2942621936663499</v>
      </c>
      <c r="E3340">
        <v>3.4028894668404299</v>
      </c>
      <c r="F3340">
        <v>3.2825265482838799</v>
      </c>
      <c r="G3340">
        <v>3.70007344211845</v>
      </c>
      <c r="H3340">
        <v>3.50653555504317</v>
      </c>
      <c r="I3340">
        <v>3.5089935751222501</v>
      </c>
      <c r="J3340">
        <v>2.8218677180984102</v>
      </c>
      <c r="K3340">
        <v>3.4608708703561399</v>
      </c>
      <c r="L3340">
        <v>3.29479214013883</v>
      </c>
      <c r="M3340">
        <v>3.4086250003018401</v>
      </c>
      <c r="N3340">
        <v>3.31389066967124</v>
      </c>
      <c r="O3340">
        <v>4.0021176285150997</v>
      </c>
      <c r="P3340">
        <v>2.8218677180984102</v>
      </c>
      <c r="Q3340">
        <v>2.8218677180984102</v>
      </c>
    </row>
    <row r="3341" spans="1:17">
      <c r="A3341" t="s">
        <v>6479</v>
      </c>
      <c r="B3341" s="16" t="e">
        <v>#N/A</v>
      </c>
      <c r="C3341">
        <v>3.3064422771203601</v>
      </c>
      <c r="D3341">
        <v>2.8218677180984102</v>
      </c>
      <c r="E3341">
        <v>3.4028894668404299</v>
      </c>
      <c r="F3341">
        <v>3.2825265482838799</v>
      </c>
      <c r="G3341">
        <v>3.70007344211845</v>
      </c>
      <c r="H3341">
        <v>2.8218677180984102</v>
      </c>
      <c r="I3341">
        <v>3.3100125595866299</v>
      </c>
      <c r="J3341">
        <v>3.4276433730071201</v>
      </c>
      <c r="K3341">
        <v>2.8218677180984102</v>
      </c>
      <c r="L3341">
        <v>3.4877558895723499</v>
      </c>
      <c r="M3341">
        <v>2.8218677180984102</v>
      </c>
      <c r="N3341">
        <v>3.6661147186140499</v>
      </c>
      <c r="O3341">
        <v>3.42420286852819</v>
      </c>
      <c r="P3341">
        <v>2.8218677180984102</v>
      </c>
      <c r="Q3341">
        <v>2.8218677180984102</v>
      </c>
    </row>
    <row r="3342" spans="1:17">
      <c r="A3342" t="s">
        <v>6480</v>
      </c>
      <c r="B3342" s="16" t="e">
        <v>#N/A</v>
      </c>
      <c r="C3342">
        <v>3.3064422771203601</v>
      </c>
      <c r="D3342">
        <v>3.6330127529723502</v>
      </c>
      <c r="E3342">
        <v>2.8218677180984102</v>
      </c>
      <c r="F3342">
        <v>3.2825265482838799</v>
      </c>
      <c r="G3342">
        <v>2.8218677180984102</v>
      </c>
      <c r="H3342">
        <v>3.30825032505737</v>
      </c>
      <c r="I3342">
        <v>2.8218677180984102</v>
      </c>
      <c r="J3342">
        <v>2.8218677180984102</v>
      </c>
      <c r="K3342">
        <v>2.8218677180984102</v>
      </c>
      <c r="L3342">
        <v>3.4877558895723499</v>
      </c>
      <c r="M3342">
        <v>3.5380814202985702</v>
      </c>
      <c r="N3342">
        <v>2.8218677180984102</v>
      </c>
      <c r="O3342">
        <v>2.8218677180984102</v>
      </c>
      <c r="P3342">
        <v>2.8218677180984102</v>
      </c>
      <c r="Q3342">
        <v>2.8218677180984102</v>
      </c>
    </row>
    <row r="3343" spans="1:17">
      <c r="A3343" t="s">
        <v>6481</v>
      </c>
      <c r="B3343" s="16" t="e">
        <v>#N/A</v>
      </c>
      <c r="C3343">
        <v>3.98283533271713</v>
      </c>
      <c r="D3343">
        <v>3.9548310731697001</v>
      </c>
      <c r="E3343">
        <v>4.0887687455453801</v>
      </c>
      <c r="F3343">
        <v>4.0118215330109104</v>
      </c>
      <c r="G3343">
        <v>4.0460446887748596</v>
      </c>
      <c r="H3343">
        <v>3.65660975244205</v>
      </c>
      <c r="I3343">
        <v>4.16059535596606</v>
      </c>
      <c r="J3343">
        <v>4.0085972383706396</v>
      </c>
      <c r="K3343">
        <v>3.91162951239331</v>
      </c>
      <c r="L3343">
        <v>4.1946255460110002</v>
      </c>
      <c r="M3343">
        <v>4.21436379980989</v>
      </c>
      <c r="N3343">
        <v>4.3174573962368399</v>
      </c>
      <c r="O3343">
        <v>4.4030955001336496</v>
      </c>
      <c r="P3343">
        <v>4.4479700090536403</v>
      </c>
      <c r="Q3343">
        <v>2.8218677180984102</v>
      </c>
    </row>
    <row r="3344" spans="1:17">
      <c r="A3344" t="s">
        <v>6482</v>
      </c>
      <c r="B3344" s="16" t="e">
        <v>#N/A</v>
      </c>
      <c r="C3344">
        <v>3.3064422771203601</v>
      </c>
      <c r="D3344">
        <v>3.2942621936663499</v>
      </c>
      <c r="E3344">
        <v>2.8218677180984102</v>
      </c>
      <c r="F3344">
        <v>3.4706286095040801</v>
      </c>
      <c r="G3344">
        <v>3.5425260543824399</v>
      </c>
      <c r="H3344">
        <v>2.8218677180984102</v>
      </c>
      <c r="I3344">
        <v>3.6595800418069002</v>
      </c>
      <c r="J3344">
        <v>3.2517770676889399</v>
      </c>
      <c r="K3344">
        <v>2.8218677180984102</v>
      </c>
      <c r="L3344">
        <v>2.8218677180984102</v>
      </c>
      <c r="M3344">
        <v>2.8218677180984102</v>
      </c>
      <c r="N3344">
        <v>2.8218677180984102</v>
      </c>
      <c r="O3344">
        <v>3.24931794675887</v>
      </c>
      <c r="P3344">
        <v>2.8218677180984102</v>
      </c>
      <c r="Q3344">
        <v>2.8218677180984102</v>
      </c>
    </row>
    <row r="3345" spans="1:17">
      <c r="A3345" t="s">
        <v>6483</v>
      </c>
      <c r="B3345" s="16" t="e">
        <v>#N/A</v>
      </c>
      <c r="C3345">
        <v>3.5040133865677898</v>
      </c>
      <c r="D3345">
        <v>2.8218677180984102</v>
      </c>
      <c r="E3345">
        <v>3.6381873987360902</v>
      </c>
      <c r="F3345">
        <v>3.7319397910766599</v>
      </c>
      <c r="G3345">
        <v>3.5425260543824399</v>
      </c>
      <c r="H3345">
        <v>3.65660975244205</v>
      </c>
      <c r="I3345">
        <v>3.9910282299290798</v>
      </c>
      <c r="J3345">
        <v>4.0085972383706396</v>
      </c>
      <c r="K3345">
        <v>3.8204461843508501</v>
      </c>
      <c r="L3345">
        <v>3.6339073669181099</v>
      </c>
      <c r="M3345">
        <v>3.4086250003018401</v>
      </c>
      <c r="N3345">
        <v>3.5144020463037902</v>
      </c>
      <c r="O3345">
        <v>3.42420286852819</v>
      </c>
      <c r="P3345">
        <v>3.3893867502571098</v>
      </c>
      <c r="Q3345">
        <v>2.8218677180984102</v>
      </c>
    </row>
    <row r="3346" spans="1:17">
      <c r="A3346" t="s">
        <v>6484</v>
      </c>
      <c r="B3346" s="16" t="e">
        <v>#N/A</v>
      </c>
      <c r="C3346">
        <v>7.6018073521894403</v>
      </c>
      <c r="D3346">
        <v>7.6640926962257998</v>
      </c>
      <c r="E3346">
        <v>6.7987778901780498</v>
      </c>
      <c r="F3346">
        <v>7.08659092741458</v>
      </c>
      <c r="G3346">
        <v>7.1372856948198002</v>
      </c>
      <c r="H3346">
        <v>5.4810077289205497</v>
      </c>
      <c r="I3346">
        <v>7.4701254998641904</v>
      </c>
      <c r="J3346">
        <v>5.9991545241956699</v>
      </c>
      <c r="K3346">
        <v>7.5437731704646698</v>
      </c>
      <c r="L3346">
        <v>7.4997742482050302</v>
      </c>
      <c r="M3346">
        <v>6.40428189401546</v>
      </c>
      <c r="N3346">
        <v>6.0560748478416198</v>
      </c>
      <c r="O3346">
        <v>6.98063357016657</v>
      </c>
      <c r="P3346">
        <v>6.7384110805200397</v>
      </c>
      <c r="Q3346">
        <v>8.0859864702427604</v>
      </c>
    </row>
    <row r="3347" spans="1:17">
      <c r="A3347" t="s">
        <v>6485</v>
      </c>
      <c r="B3347" s="16" t="e">
        <v>#N/A</v>
      </c>
      <c r="C3347">
        <v>9.4663231451672605</v>
      </c>
      <c r="D3347">
        <v>9.3503994813079299</v>
      </c>
      <c r="E3347">
        <v>6.9425491442524603</v>
      </c>
      <c r="F3347">
        <v>8.4019773116726792</v>
      </c>
      <c r="G3347">
        <v>7.9390274049864802</v>
      </c>
      <c r="H3347">
        <v>8.7785726177082495</v>
      </c>
      <c r="I3347">
        <v>9.0015941963707107</v>
      </c>
      <c r="J3347">
        <v>7.0239580261777501</v>
      </c>
      <c r="K3347">
        <v>9.96224647875869</v>
      </c>
      <c r="L3347">
        <v>9.7045564481731503</v>
      </c>
      <c r="M3347">
        <v>8.9052828989771395</v>
      </c>
      <c r="N3347">
        <v>8.77599949582428</v>
      </c>
      <c r="O3347">
        <v>8.2244594109588807</v>
      </c>
      <c r="P3347">
        <v>7.9335200664992298</v>
      </c>
      <c r="Q3347">
        <v>9.9689373561629306</v>
      </c>
    </row>
    <row r="3348" spans="1:17">
      <c r="A3348" t="s">
        <v>6486</v>
      </c>
      <c r="B3348" s="16" t="e">
        <v>#N/A</v>
      </c>
      <c r="C3348">
        <v>3.98283533271713</v>
      </c>
      <c r="D3348">
        <v>4.1197647330598102</v>
      </c>
      <c r="E3348">
        <v>4.7104489803388701</v>
      </c>
      <c r="F3348">
        <v>4.7864910140196502</v>
      </c>
      <c r="G3348">
        <v>3.8309652426265099</v>
      </c>
      <c r="H3348">
        <v>4.07504641393726</v>
      </c>
      <c r="I3348">
        <v>4.49496154099739</v>
      </c>
      <c r="J3348">
        <v>4.589987956211</v>
      </c>
      <c r="K3348">
        <v>4.67705685303679</v>
      </c>
      <c r="L3348">
        <v>4.6061367415952201</v>
      </c>
      <c r="M3348">
        <v>4.4983624523483101</v>
      </c>
      <c r="N3348">
        <v>3.9019995236038798</v>
      </c>
      <c r="O3348">
        <v>4.4501242258791596</v>
      </c>
      <c r="P3348">
        <v>4.0606668341819496</v>
      </c>
      <c r="Q3348">
        <v>2.8218677180984102</v>
      </c>
    </row>
    <row r="3349" spans="1:17">
      <c r="A3349" t="s">
        <v>6487</v>
      </c>
      <c r="B3349" s="16" t="e">
        <v>#N/A</v>
      </c>
      <c r="C3349">
        <v>4.5401401503132401</v>
      </c>
      <c r="D3349">
        <v>4.1931807688815699</v>
      </c>
      <c r="E3349">
        <v>4.0887687455453801</v>
      </c>
      <c r="F3349">
        <v>3.7319397910766599</v>
      </c>
      <c r="G3349">
        <v>4.2225520177193703</v>
      </c>
      <c r="H3349">
        <v>3.65660975244205</v>
      </c>
      <c r="I3349">
        <v>4.16059535596606</v>
      </c>
      <c r="J3349">
        <v>3.2517770676889399</v>
      </c>
      <c r="K3349">
        <v>4.1419680287536398</v>
      </c>
      <c r="L3349">
        <v>4.6061367415952201</v>
      </c>
      <c r="M3349">
        <v>3.90178223458659</v>
      </c>
      <c r="N3349">
        <v>3.31389066967124</v>
      </c>
      <c r="O3349">
        <v>3.5569664057961599</v>
      </c>
      <c r="P3349">
        <v>4.1712528320562896</v>
      </c>
      <c r="Q3349">
        <v>2.8218677180984102</v>
      </c>
    </row>
    <row r="3350" spans="1:17">
      <c r="A3350" t="s">
        <v>6488</v>
      </c>
      <c r="B3350" s="16" t="e">
        <v>#N/A</v>
      </c>
      <c r="C3350">
        <v>4.5401401503132401</v>
      </c>
      <c r="D3350">
        <v>4.6996493033489397</v>
      </c>
      <c r="E3350">
        <v>5.0693649437607</v>
      </c>
      <c r="F3350">
        <v>4.7023883921396203</v>
      </c>
      <c r="G3350">
        <v>4.7889010218833103</v>
      </c>
      <c r="H3350">
        <v>5.18156933842931</v>
      </c>
      <c r="I3350">
        <v>5.3167384601450198</v>
      </c>
      <c r="J3350">
        <v>4.5040669171042298</v>
      </c>
      <c r="K3350">
        <v>4.9815688211180698</v>
      </c>
      <c r="L3350">
        <v>5.0240271819925297</v>
      </c>
      <c r="M3350">
        <v>4.69174350335686</v>
      </c>
      <c r="N3350">
        <v>4.72039054531127</v>
      </c>
      <c r="O3350">
        <v>4.8737348553695998</v>
      </c>
      <c r="P3350">
        <v>5.2164652043888102</v>
      </c>
      <c r="Q3350">
        <v>5.09416193408443</v>
      </c>
    </row>
    <row r="3351" spans="1:17">
      <c r="A3351" t="s">
        <v>6489</v>
      </c>
      <c r="B3351" s="16" t="e">
        <v>#N/A</v>
      </c>
      <c r="C3351">
        <v>3.6535616636188299</v>
      </c>
      <c r="D3351">
        <v>3.7545556144430101</v>
      </c>
      <c r="E3351">
        <v>2.8218677180984102</v>
      </c>
      <c r="F3351">
        <v>2.8218677180984102</v>
      </c>
      <c r="G3351">
        <v>3.9446609719593901</v>
      </c>
      <c r="H3351">
        <v>3.50653555504317</v>
      </c>
      <c r="I3351">
        <v>3.8937805799913501</v>
      </c>
      <c r="J3351">
        <v>3.5611359966351301</v>
      </c>
      <c r="K3351">
        <v>3.4608708703561399</v>
      </c>
      <c r="L3351">
        <v>4.2633743974944602</v>
      </c>
      <c r="M3351">
        <v>3.5380814202985702</v>
      </c>
      <c r="N3351">
        <v>3.79229116939824</v>
      </c>
      <c r="O3351">
        <v>2.8218677180984102</v>
      </c>
      <c r="P3351">
        <v>3.3893867502571098</v>
      </c>
      <c r="Q3351">
        <v>2.8218677180984102</v>
      </c>
    </row>
    <row r="3352" spans="1:17">
      <c r="A3352" t="s">
        <v>6490</v>
      </c>
      <c r="B3352" s="16" t="e">
        <v>#N/A</v>
      </c>
      <c r="C3352">
        <v>3.98283533271713</v>
      </c>
      <c r="D3352">
        <v>4.32650596693877</v>
      </c>
      <c r="E3352">
        <v>3.6381873987360902</v>
      </c>
      <c r="F3352">
        <v>4.0892058755412499</v>
      </c>
      <c r="G3352">
        <v>4.2225520177193703</v>
      </c>
      <c r="H3352">
        <v>3.65660975244205</v>
      </c>
      <c r="I3352">
        <v>3.8937805799913501</v>
      </c>
      <c r="J3352">
        <v>3.8565114723405598</v>
      </c>
      <c r="K3352">
        <v>3.91162951239331</v>
      </c>
      <c r="L3352">
        <v>3.9560512465587201</v>
      </c>
      <c r="M3352">
        <v>4.0387673383778999</v>
      </c>
      <c r="N3352">
        <v>3.99991931403749</v>
      </c>
      <c r="O3352">
        <v>4.2491040476565001</v>
      </c>
      <c r="P3352">
        <v>3.7927642367557501</v>
      </c>
      <c r="Q3352">
        <v>2.8218677180984102</v>
      </c>
    </row>
    <row r="3353" spans="1:17">
      <c r="A3353" t="s">
        <v>6491</v>
      </c>
      <c r="B3353" s="16" t="e">
        <v>#N/A</v>
      </c>
      <c r="C3353">
        <v>3.5040133865677898</v>
      </c>
      <c r="D3353">
        <v>2.8218677180984102</v>
      </c>
      <c r="E3353">
        <v>3.6381873987360902</v>
      </c>
      <c r="F3353">
        <v>3.7319397910766599</v>
      </c>
      <c r="G3353">
        <v>4.0460446887748596</v>
      </c>
      <c r="H3353">
        <v>3.9869852489372102</v>
      </c>
      <c r="I3353">
        <v>3.6595800418069002</v>
      </c>
      <c r="J3353">
        <v>3.5611359966351301</v>
      </c>
      <c r="K3353">
        <v>3.7184612093777498</v>
      </c>
      <c r="L3353">
        <v>3.4877558895723499</v>
      </c>
      <c r="M3353">
        <v>3.6461416973015899</v>
      </c>
      <c r="N3353">
        <v>3.5144020463037902</v>
      </c>
      <c r="O3353">
        <v>4.2491040476565001</v>
      </c>
      <c r="P3353">
        <v>3.6194497939779602</v>
      </c>
      <c r="Q3353">
        <v>5.09416193408443</v>
      </c>
    </row>
    <row r="3354" spans="1:17">
      <c r="A3354" t="s">
        <v>6492</v>
      </c>
      <c r="B3354" s="16" t="e">
        <v>#N/A</v>
      </c>
      <c r="C3354">
        <v>5.2710534670525604</v>
      </c>
      <c r="D3354">
        <v>5.5218051423872696</v>
      </c>
      <c r="E3354">
        <v>4.8415581104649901</v>
      </c>
      <c r="F3354">
        <v>4.86534688307112</v>
      </c>
      <c r="G3354">
        <v>5.3186214901221902</v>
      </c>
      <c r="H3354">
        <v>5.3978950479979702</v>
      </c>
      <c r="I3354">
        <v>4.8882864984054599</v>
      </c>
      <c r="J3354">
        <v>5.0383114724192302</v>
      </c>
      <c r="K3354">
        <v>5.1997021944381299</v>
      </c>
      <c r="L3354">
        <v>5.0240271819925297</v>
      </c>
      <c r="M3354">
        <v>4.6180354178513197</v>
      </c>
      <c r="N3354">
        <v>4.8593448344507699</v>
      </c>
      <c r="O3354">
        <v>4.8066714880220998</v>
      </c>
      <c r="P3354">
        <v>5.2603607125134104</v>
      </c>
      <c r="Q3354">
        <v>2.8218677180984102</v>
      </c>
    </row>
    <row r="3355" spans="1:17">
      <c r="A3355" t="s">
        <v>6493</v>
      </c>
      <c r="B3355" s="16" t="e">
        <v>#N/A</v>
      </c>
      <c r="C3355">
        <v>3.3064422771203601</v>
      </c>
      <c r="D3355">
        <v>3.4870161193063098</v>
      </c>
      <c r="E3355">
        <v>2.8218677180984102</v>
      </c>
      <c r="F3355">
        <v>3.2825265482838799</v>
      </c>
      <c r="G3355">
        <v>3.33407035458014</v>
      </c>
      <c r="H3355">
        <v>3.50653555504317</v>
      </c>
      <c r="I3355">
        <v>2.8218677180984102</v>
      </c>
      <c r="J3355">
        <v>2.8218677180984102</v>
      </c>
      <c r="K3355">
        <v>2.8218677180984102</v>
      </c>
      <c r="L3355">
        <v>3.4877558895723499</v>
      </c>
      <c r="M3355">
        <v>3.6461416973015899</v>
      </c>
      <c r="N3355">
        <v>2.8218677180984102</v>
      </c>
      <c r="O3355">
        <v>3.24931794675887</v>
      </c>
      <c r="P3355">
        <v>2.8218677180984102</v>
      </c>
      <c r="Q3355">
        <v>2.8218677180984102</v>
      </c>
    </row>
    <row r="3356" spans="1:17">
      <c r="A3356" t="s">
        <v>6494</v>
      </c>
      <c r="B3356" s="16" t="e">
        <v>#N/A</v>
      </c>
      <c r="C3356">
        <v>6.5061011689220098</v>
      </c>
      <c r="D3356">
        <v>5.9964287144494701</v>
      </c>
      <c r="E3356">
        <v>6.4779724688708198</v>
      </c>
      <c r="F3356">
        <v>5.7529944155534603</v>
      </c>
      <c r="G3356">
        <v>7.6972556520707203</v>
      </c>
      <c r="H3356">
        <v>6.2929326182514096</v>
      </c>
      <c r="I3356">
        <v>7.7201520565501198</v>
      </c>
      <c r="J3356">
        <v>6.7281888773298499</v>
      </c>
      <c r="K3356">
        <v>7.7327667258679904</v>
      </c>
      <c r="L3356">
        <v>7.3785184756246096</v>
      </c>
      <c r="M3356">
        <v>7.0865238931933501</v>
      </c>
      <c r="N3356">
        <v>8.0070723907748906</v>
      </c>
      <c r="O3356">
        <v>6.8533373478556303</v>
      </c>
      <c r="P3356">
        <v>7.0238399023873797</v>
      </c>
      <c r="Q3356">
        <v>8.48255560796823</v>
      </c>
    </row>
    <row r="3357" spans="1:17">
      <c r="A3357" t="s">
        <v>6495</v>
      </c>
      <c r="B3357" s="16" t="e">
        <v>#N/A</v>
      </c>
      <c r="C3357">
        <v>3.6535616636188299</v>
      </c>
      <c r="D3357">
        <v>3.4870161193063098</v>
      </c>
      <c r="E3357">
        <v>3.6381873987360902</v>
      </c>
      <c r="F3357">
        <v>3.4706286095040801</v>
      </c>
      <c r="G3357">
        <v>3.5425260543824399</v>
      </c>
      <c r="H3357">
        <v>3.50653555504317</v>
      </c>
      <c r="I3357">
        <v>3.3100125595866299</v>
      </c>
      <c r="J3357">
        <v>3.4276433730071201</v>
      </c>
      <c r="K3357">
        <v>2.8218677180984102</v>
      </c>
      <c r="L3357">
        <v>2.8218677180984102</v>
      </c>
      <c r="M3357">
        <v>3.82485868955618</v>
      </c>
      <c r="N3357">
        <v>3.31389066967124</v>
      </c>
      <c r="O3357">
        <v>3.6677309644704801</v>
      </c>
      <c r="P3357">
        <v>3.6194497939779602</v>
      </c>
      <c r="Q3357">
        <v>2.8218677180984102</v>
      </c>
    </row>
    <row r="3358" spans="1:17">
      <c r="A3358" t="s">
        <v>6496</v>
      </c>
      <c r="B3358" s="16" t="e">
        <v>#N/A</v>
      </c>
      <c r="C3358">
        <v>4.0706176854441196</v>
      </c>
      <c r="D3358">
        <v>4.2618677800425697</v>
      </c>
      <c r="E3358">
        <v>4.4833795521924502</v>
      </c>
      <c r="F3358">
        <v>4.0118215330109104</v>
      </c>
      <c r="G3358">
        <v>4.3009286659846602</v>
      </c>
      <c r="H3358">
        <v>4.6515204620337798</v>
      </c>
      <c r="I3358">
        <v>4.49496154099739</v>
      </c>
      <c r="J3358">
        <v>4.3107162608919598</v>
      </c>
      <c r="K3358">
        <v>4.2710437260841099</v>
      </c>
      <c r="L3358">
        <v>4.2633743974944602</v>
      </c>
      <c r="M3358">
        <v>4.4556477038402296</v>
      </c>
      <c r="N3358">
        <v>4.3174573962368399</v>
      </c>
      <c r="O3358">
        <v>4.3540657995344203</v>
      </c>
      <c r="P3358">
        <v>4.6712581716948103</v>
      </c>
      <c r="Q3358">
        <v>2.8218677180984102</v>
      </c>
    </row>
    <row r="3359" spans="1:17">
      <c r="A3359" t="s">
        <v>6497</v>
      </c>
      <c r="B3359" s="16" t="e">
        <v>#N/A</v>
      </c>
      <c r="C3359">
        <v>5.7625387775367001</v>
      </c>
      <c r="D3359">
        <v>5.30932736890502</v>
      </c>
      <c r="E3359">
        <v>5.9578922475209</v>
      </c>
      <c r="F3359">
        <v>5.3141782898249303</v>
      </c>
      <c r="G3359">
        <v>5.3186214901221902</v>
      </c>
      <c r="H3359">
        <v>5.0023896186610397</v>
      </c>
      <c r="I3359">
        <v>5.2542284300769104</v>
      </c>
      <c r="J3359">
        <v>5.3714827538142504</v>
      </c>
      <c r="K3359">
        <v>4.9472302900396103</v>
      </c>
      <c r="L3359">
        <v>5.0240271819925297</v>
      </c>
      <c r="M3359">
        <v>4.9497083792204704</v>
      </c>
      <c r="N3359">
        <v>4.72039054531127</v>
      </c>
      <c r="O3359">
        <v>5.2659635633928499</v>
      </c>
      <c r="P3359">
        <v>4.2713440848041202</v>
      </c>
      <c r="Q3359">
        <v>7.1565710053807701</v>
      </c>
    </row>
    <row r="3360" spans="1:17">
      <c r="A3360" t="s">
        <v>6498</v>
      </c>
      <c r="B3360" s="16" t="e">
        <v>#N/A</v>
      </c>
      <c r="C3360">
        <v>4.9565989702087299</v>
      </c>
      <c r="D3360">
        <v>4.5537481491643197</v>
      </c>
      <c r="E3360">
        <v>5.90213374864478</v>
      </c>
      <c r="F3360">
        <v>4.7451440705926098</v>
      </c>
      <c r="G3360">
        <v>5.1001215892442602</v>
      </c>
      <c r="H3360">
        <v>4.3015284866045098</v>
      </c>
      <c r="I3360">
        <v>4.7071247246580201</v>
      </c>
      <c r="J3360">
        <v>4.8166378297689096</v>
      </c>
      <c r="K3360">
        <v>5.1997021944381299</v>
      </c>
      <c r="L3360">
        <v>5.1913586396996196</v>
      </c>
      <c r="M3360">
        <v>5.2371779022953104</v>
      </c>
      <c r="N3360">
        <v>4.7684260524010602</v>
      </c>
      <c r="O3360">
        <v>5.4684386242281002</v>
      </c>
      <c r="P3360">
        <v>3.9363215208704698</v>
      </c>
      <c r="Q3360">
        <v>7.5369478347710803</v>
      </c>
    </row>
    <row r="3361" spans="1:17">
      <c r="A3361" t="s">
        <v>6499</v>
      </c>
      <c r="B3361" s="16" t="e">
        <v>#N/A</v>
      </c>
      <c r="C3361">
        <v>7.0546205441807199</v>
      </c>
      <c r="D3361">
        <v>7.0809906254396298</v>
      </c>
      <c r="E3361">
        <v>7.2711941447598996</v>
      </c>
      <c r="F3361">
        <v>7.2195275182138001</v>
      </c>
      <c r="G3361">
        <v>7.2094661594368903</v>
      </c>
      <c r="H3361">
        <v>6.7737121995988696</v>
      </c>
      <c r="I3361">
        <v>7.3521951262123997</v>
      </c>
      <c r="J3361">
        <v>6.5240689583731397</v>
      </c>
      <c r="K3361">
        <v>7.0996113161199501</v>
      </c>
      <c r="L3361">
        <v>7.1162623791641204</v>
      </c>
      <c r="M3361">
        <v>7.0928207678574999</v>
      </c>
      <c r="N3361">
        <v>6.82464008712651</v>
      </c>
      <c r="O3361">
        <v>7.4832667340853298</v>
      </c>
      <c r="P3361">
        <v>7.1191899593250501</v>
      </c>
      <c r="Q3361">
        <v>7.8374797051227896</v>
      </c>
    </row>
    <row r="3362" spans="1:17">
      <c r="A3362" t="s">
        <v>6500</v>
      </c>
      <c r="B3362" s="16" t="e">
        <v>#N/A</v>
      </c>
      <c r="C3362">
        <v>3.8862082974622001</v>
      </c>
      <c r="D3362">
        <v>4.3876263279161201</v>
      </c>
      <c r="E3362">
        <v>3.6381873987360902</v>
      </c>
      <c r="F3362">
        <v>4.2284225029819602</v>
      </c>
      <c r="G3362">
        <v>3.9446609719593901</v>
      </c>
      <c r="H3362">
        <v>3.30825032505737</v>
      </c>
      <c r="I3362">
        <v>4.6574362853065301</v>
      </c>
      <c r="J3362">
        <v>4.1400611729353196</v>
      </c>
      <c r="K3362">
        <v>3.8204461843508501</v>
      </c>
      <c r="L3362">
        <v>4.5555022990765597</v>
      </c>
      <c r="M3362">
        <v>3.6461416973015899</v>
      </c>
      <c r="N3362">
        <v>4.3841781814921204</v>
      </c>
      <c r="O3362">
        <v>4.0021176285150997</v>
      </c>
      <c r="P3362">
        <v>3.9363215208704698</v>
      </c>
      <c r="Q3362">
        <v>2.8218677180984102</v>
      </c>
    </row>
    <row r="3363" spans="1:17">
      <c r="A3363" t="s">
        <v>6501</v>
      </c>
      <c r="B3363" s="16" t="e">
        <v>#N/A</v>
      </c>
      <c r="C3363">
        <v>3.8862082974622001</v>
      </c>
      <c r="D3363">
        <v>4.0407231514856203</v>
      </c>
      <c r="E3363">
        <v>4.4833795521924502</v>
      </c>
      <c r="F3363">
        <v>4.0118215330109104</v>
      </c>
      <c r="G3363">
        <v>4.1380367534927496</v>
      </c>
      <c r="H3363">
        <v>4.07504641393726</v>
      </c>
      <c r="I3363">
        <v>3.5089935751222501</v>
      </c>
      <c r="J3363">
        <v>4.5477957058863296</v>
      </c>
      <c r="K3363">
        <v>3.99457577781329</v>
      </c>
      <c r="L3363">
        <v>4.3280695513255196</v>
      </c>
      <c r="M3363">
        <v>4.4983624523483101</v>
      </c>
      <c r="N3363">
        <v>4.6704332416218497</v>
      </c>
      <c r="O3363">
        <v>4.8406433623781604</v>
      </c>
      <c r="P3363">
        <v>3.6194497939779602</v>
      </c>
      <c r="Q3363">
        <v>6.2843132996066204</v>
      </c>
    </row>
    <row r="3364" spans="1:17">
      <c r="A3364" t="s">
        <v>6502</v>
      </c>
      <c r="B3364" s="16" t="e">
        <v>#N/A</v>
      </c>
      <c r="C3364">
        <v>3.5040133865677898</v>
      </c>
      <c r="D3364">
        <v>3.4870161193063098</v>
      </c>
      <c r="E3364">
        <v>3.4028894668404299</v>
      </c>
      <c r="F3364">
        <v>3.2825265482838799</v>
      </c>
      <c r="G3364">
        <v>3.5425260543824399</v>
      </c>
      <c r="H3364">
        <v>3.30825032505737</v>
      </c>
      <c r="I3364">
        <v>3.3100125595866299</v>
      </c>
      <c r="J3364">
        <v>3.2517770676889399</v>
      </c>
      <c r="K3364">
        <v>3.4608708703561399</v>
      </c>
      <c r="L3364">
        <v>3.4877558895723499</v>
      </c>
      <c r="M3364">
        <v>3.4086250003018401</v>
      </c>
      <c r="N3364">
        <v>3.5144020463037902</v>
      </c>
      <c r="O3364">
        <v>2.8218677180984102</v>
      </c>
      <c r="P3364">
        <v>3.3893867502571098</v>
      </c>
      <c r="Q3364">
        <v>2.8218677180984102</v>
      </c>
    </row>
    <row r="3365" spans="1:17">
      <c r="A3365" t="s">
        <v>6503</v>
      </c>
      <c r="B3365" s="16" t="e">
        <v>#N/A</v>
      </c>
      <c r="C3365">
        <v>4.1513583524311999</v>
      </c>
      <c r="D3365">
        <v>4.1197647330598102</v>
      </c>
      <c r="E3365">
        <v>3.8152982058547602</v>
      </c>
      <c r="F3365">
        <v>4.3517302712450299</v>
      </c>
      <c r="G3365">
        <v>4.0460446887748596</v>
      </c>
      <c r="H3365">
        <v>4.3015284866045098</v>
      </c>
      <c r="I3365">
        <v>4.4354937019020104</v>
      </c>
      <c r="J3365">
        <v>4.1999986398891203</v>
      </c>
      <c r="K3365">
        <v>3.8204461843508501</v>
      </c>
      <c r="L3365">
        <v>3.7555759297476698</v>
      </c>
      <c r="M3365">
        <v>3.90178223458659</v>
      </c>
      <c r="N3365">
        <v>4.1706164353931596</v>
      </c>
      <c r="O3365">
        <v>4.4953341022564199</v>
      </c>
      <c r="P3365">
        <v>4.3630835021106398</v>
      </c>
      <c r="Q3365">
        <v>2.8218677180984102</v>
      </c>
    </row>
    <row r="3366" spans="1:17">
      <c r="A3366" t="s">
        <v>6504</v>
      </c>
      <c r="B3366" s="16" t="e">
        <v>#N/A</v>
      </c>
      <c r="C3366">
        <v>8.9482368689179292</v>
      </c>
      <c r="D3366">
        <v>9.0632452025499699</v>
      </c>
      <c r="E3366">
        <v>9.4146052667655908</v>
      </c>
      <c r="F3366">
        <v>8.6309691865580298</v>
      </c>
      <c r="G3366">
        <v>8.6057991089769192</v>
      </c>
      <c r="H3366">
        <v>12.542905916193799</v>
      </c>
      <c r="I3366">
        <v>11.571207992139399</v>
      </c>
      <c r="J3366">
        <v>11.2390685972554</v>
      </c>
      <c r="K3366">
        <v>11.2679993665149</v>
      </c>
      <c r="L3366">
        <v>9.8626052944525195</v>
      </c>
      <c r="M3366">
        <v>8.7921065647055308</v>
      </c>
      <c r="N3366">
        <v>10.9863380220502</v>
      </c>
      <c r="O3366">
        <v>9.2817986839058602</v>
      </c>
      <c r="P3366">
        <v>12.809228582590499</v>
      </c>
      <c r="Q3366">
        <v>9.9995340544913205</v>
      </c>
    </row>
    <row r="3367" spans="1:17">
      <c r="A3367" t="s">
        <v>6505</v>
      </c>
      <c r="B3367" s="16" t="e">
        <v>#N/A</v>
      </c>
      <c r="C3367">
        <v>7.3180840145043398</v>
      </c>
      <c r="D3367">
        <v>7.4019073443896799</v>
      </c>
      <c r="E3367">
        <v>7.5829449158262197</v>
      </c>
      <c r="F3367">
        <v>7.7934538836603604</v>
      </c>
      <c r="G3367">
        <v>7.5933012397728801</v>
      </c>
      <c r="H3367">
        <v>7.9086159245782204</v>
      </c>
      <c r="I3367">
        <v>7.5667119272377104</v>
      </c>
      <c r="J3367">
        <v>8.1175267240239908</v>
      </c>
      <c r="K3367">
        <v>7.5920801119716002</v>
      </c>
      <c r="L3367">
        <v>7.7153536091611201</v>
      </c>
      <c r="M3367">
        <v>7.6227445974758696</v>
      </c>
      <c r="N3367">
        <v>7.1963970770845798</v>
      </c>
      <c r="O3367">
        <v>7.4213619236459403</v>
      </c>
      <c r="P3367">
        <v>7.9335200664992298</v>
      </c>
      <c r="Q3367">
        <v>2.8218677180984102</v>
      </c>
    </row>
    <row r="3368" spans="1:17">
      <c r="A3368" t="s">
        <v>6506</v>
      </c>
      <c r="B3368" s="16" t="e">
        <v>#N/A</v>
      </c>
      <c r="C3368">
        <v>9.9975130133005603</v>
      </c>
      <c r="D3368">
        <v>9.9985829340232009</v>
      </c>
      <c r="E3368">
        <v>8.8503947783155397</v>
      </c>
      <c r="F3368">
        <v>9.1737207525334696</v>
      </c>
      <c r="G3368">
        <v>9.9571074729087101</v>
      </c>
      <c r="H3368">
        <v>10.596454799105</v>
      </c>
      <c r="I3368">
        <v>10.3052759885726</v>
      </c>
      <c r="J3368">
        <v>10.084284371305801</v>
      </c>
      <c r="K3368">
        <v>9.9550913374650598</v>
      </c>
      <c r="L3368">
        <v>10.022155038224801</v>
      </c>
      <c r="M3368">
        <v>10.5334595437866</v>
      </c>
      <c r="N3368">
        <v>9.8929892738304108</v>
      </c>
      <c r="O3368">
        <v>10.2581093539146</v>
      </c>
      <c r="P3368">
        <v>11.4073996226111</v>
      </c>
      <c r="Q3368">
        <v>5.09416193408443</v>
      </c>
    </row>
    <row r="3369" spans="1:17">
      <c r="A3369" t="s">
        <v>6507</v>
      </c>
      <c r="B3369" s="16" t="e">
        <v>#N/A</v>
      </c>
      <c r="C3369">
        <v>2.8218677180984102</v>
      </c>
      <c r="D3369">
        <v>2.8218677180984102</v>
      </c>
      <c r="E3369">
        <v>2.8218677180984102</v>
      </c>
      <c r="F3369">
        <v>3.4706286095040801</v>
      </c>
      <c r="G3369">
        <v>2.8218677180984102</v>
      </c>
      <c r="H3369">
        <v>2.8218677180984102</v>
      </c>
      <c r="I3369">
        <v>3.3100125595866299</v>
      </c>
      <c r="J3369">
        <v>3.2517770676889399</v>
      </c>
      <c r="K3369">
        <v>3.4608708703561399</v>
      </c>
      <c r="L3369">
        <v>2.8218677180984102</v>
      </c>
      <c r="M3369">
        <v>3.4086250003018401</v>
      </c>
      <c r="N3369">
        <v>3.6661147186140499</v>
      </c>
      <c r="O3369">
        <v>2.8218677180984102</v>
      </c>
      <c r="P3369">
        <v>2.8218677180984102</v>
      </c>
      <c r="Q3369">
        <v>2.8218677180984102</v>
      </c>
    </row>
    <row r="3370" spans="1:17">
      <c r="A3370" t="s">
        <v>6508</v>
      </c>
      <c r="B3370" s="16" t="e">
        <v>#N/A</v>
      </c>
      <c r="C3370">
        <v>3.3064422771203601</v>
      </c>
      <c r="D3370">
        <v>2.8218677180984102</v>
      </c>
      <c r="E3370">
        <v>3.9618875914207199</v>
      </c>
      <c r="F3370">
        <v>3.6131889974304401</v>
      </c>
      <c r="G3370">
        <v>2.8218677180984102</v>
      </c>
      <c r="H3370">
        <v>3.50653555504317</v>
      </c>
      <c r="I3370">
        <v>2.8218677180984102</v>
      </c>
      <c r="J3370">
        <v>2.8218677180984102</v>
      </c>
      <c r="K3370">
        <v>3.27554212654834</v>
      </c>
      <c r="L3370">
        <v>3.29479214013883</v>
      </c>
      <c r="M3370">
        <v>3.23818724324593</v>
      </c>
      <c r="N3370">
        <v>2.8218677180984102</v>
      </c>
      <c r="O3370">
        <v>2.8218677180984102</v>
      </c>
      <c r="P3370">
        <v>3.6194497939779602</v>
      </c>
      <c r="Q3370">
        <v>2.8218677180984102</v>
      </c>
    </row>
    <row r="3371" spans="1:17">
      <c r="A3371" t="s">
        <v>6509</v>
      </c>
      <c r="B3371" s="16" t="e">
        <v>#N/A</v>
      </c>
      <c r="C3371">
        <v>2.8218677180984102</v>
      </c>
      <c r="D3371">
        <v>2.8218677180984102</v>
      </c>
      <c r="E3371">
        <v>2.8218677180984102</v>
      </c>
      <c r="F3371">
        <v>3.2825265482838799</v>
      </c>
      <c r="G3371">
        <v>3.33407035458014</v>
      </c>
      <c r="H3371">
        <v>2.8218677180984102</v>
      </c>
      <c r="I3371">
        <v>3.5089935751222501</v>
      </c>
      <c r="J3371">
        <v>3.2517770676889399</v>
      </c>
      <c r="K3371">
        <v>3.27554212654834</v>
      </c>
      <c r="L3371">
        <v>3.29479214013883</v>
      </c>
      <c r="M3371">
        <v>3.4086250003018401</v>
      </c>
      <c r="N3371">
        <v>3.6661147186140499</v>
      </c>
      <c r="O3371">
        <v>3.5569664057961599</v>
      </c>
      <c r="P3371">
        <v>2.8218677180984102</v>
      </c>
      <c r="Q3371">
        <v>2.8218677180984102</v>
      </c>
    </row>
    <row r="3372" spans="1:17">
      <c r="A3372" t="s">
        <v>6510</v>
      </c>
      <c r="B3372" s="16" t="e">
        <v>#N/A</v>
      </c>
      <c r="C3372">
        <v>3.7779852140208301</v>
      </c>
      <c r="D3372">
        <v>4.3876263279161201</v>
      </c>
      <c r="E3372">
        <v>3.6381873987360902</v>
      </c>
      <c r="F3372">
        <v>3.7319397910766599</v>
      </c>
      <c r="G3372">
        <v>3.8309652426265099</v>
      </c>
      <c r="H3372">
        <v>3.50653555504317</v>
      </c>
      <c r="I3372">
        <v>3.6595800418069002</v>
      </c>
      <c r="J3372">
        <v>3.6724961835054399</v>
      </c>
      <c r="K3372">
        <v>3.6013796825057902</v>
      </c>
      <c r="L3372">
        <v>3.4877558895723499</v>
      </c>
      <c r="M3372">
        <v>3.82485868955618</v>
      </c>
      <c r="N3372">
        <v>4.0888472785647796</v>
      </c>
      <c r="O3372">
        <v>3.9295289699043701</v>
      </c>
      <c r="P3372">
        <v>3.9363215208704698</v>
      </c>
      <c r="Q3372">
        <v>2.8218677180984102</v>
      </c>
    </row>
    <row r="3373" spans="1:17">
      <c r="A3373" t="s">
        <v>6511</v>
      </c>
      <c r="B3373" s="16" t="e">
        <v>#N/A</v>
      </c>
      <c r="C3373">
        <v>3.8862082974622001</v>
      </c>
      <c r="D3373">
        <v>4.32650596693877</v>
      </c>
      <c r="E3373">
        <v>2.8218677180984102</v>
      </c>
      <c r="F3373">
        <v>3.2825265482838799</v>
      </c>
      <c r="G3373">
        <v>3.70007344211845</v>
      </c>
      <c r="H3373">
        <v>4.1560374762891303</v>
      </c>
      <c r="I3373">
        <v>3.8937805799913501</v>
      </c>
      <c r="J3373">
        <v>4.0085972383706396</v>
      </c>
      <c r="K3373">
        <v>3.4608708703561399</v>
      </c>
      <c r="L3373">
        <v>3.9560512465587201</v>
      </c>
      <c r="M3373">
        <v>3.82485868955618</v>
      </c>
      <c r="N3373">
        <v>3.5144020463037902</v>
      </c>
      <c r="O3373">
        <v>3.7643275486974099</v>
      </c>
      <c r="P3373">
        <v>3.9363215208704698</v>
      </c>
      <c r="Q3373">
        <v>2.8218677180984102</v>
      </c>
    </row>
    <row r="3374" spans="1:17">
      <c r="A3374" t="s">
        <v>6512</v>
      </c>
      <c r="B3374" s="16" t="e">
        <v>#N/A</v>
      </c>
      <c r="C3374">
        <v>3.6535616636188299</v>
      </c>
      <c r="D3374">
        <v>3.2942621936663499</v>
      </c>
      <c r="E3374">
        <v>3.6381873987360902</v>
      </c>
      <c r="F3374">
        <v>3.2825265482838799</v>
      </c>
      <c r="G3374">
        <v>3.33407035458014</v>
      </c>
      <c r="H3374">
        <v>3.30825032505737</v>
      </c>
      <c r="I3374">
        <v>3.5089935751222501</v>
      </c>
      <c r="J3374">
        <v>3.5611359966351301</v>
      </c>
      <c r="K3374">
        <v>3.27554212654834</v>
      </c>
      <c r="L3374">
        <v>3.29479214013883</v>
      </c>
      <c r="M3374">
        <v>2.8218677180984102</v>
      </c>
      <c r="N3374">
        <v>2.8218677180984102</v>
      </c>
      <c r="O3374">
        <v>2.8218677180984102</v>
      </c>
      <c r="P3374">
        <v>3.3893867502571098</v>
      </c>
      <c r="Q3374">
        <v>2.8218677180984102</v>
      </c>
    </row>
    <row r="3375" spans="1:17">
      <c r="A3375" t="s">
        <v>6513</v>
      </c>
      <c r="B3375" s="16" t="e">
        <v>#N/A</v>
      </c>
      <c r="C3375">
        <v>4.6948835100102002</v>
      </c>
      <c r="D3375">
        <v>4.3876263279161201</v>
      </c>
      <c r="E3375">
        <v>4.3969712788901898</v>
      </c>
      <c r="F3375">
        <v>4.2284225029819602</v>
      </c>
      <c r="G3375">
        <v>3.70007344211845</v>
      </c>
      <c r="H3375">
        <v>4.2312229394497098</v>
      </c>
      <c r="I3375">
        <v>3.6595800418069002</v>
      </c>
      <c r="J3375">
        <v>4.3107162608919598</v>
      </c>
      <c r="K3375">
        <v>4.2710437260841099</v>
      </c>
      <c r="L3375">
        <v>4.3892426656840904</v>
      </c>
      <c r="M3375">
        <v>4.7613190738105597</v>
      </c>
      <c r="N3375">
        <v>4.9024877034329704</v>
      </c>
      <c r="O3375">
        <v>4.4030955001336496</v>
      </c>
      <c r="P3375">
        <v>3.6194497939779602</v>
      </c>
      <c r="Q3375">
        <v>5.81282804418474</v>
      </c>
    </row>
    <row r="3376" spans="1:17">
      <c r="A3376" t="s">
        <v>6514</v>
      </c>
      <c r="B3376" s="16" t="e">
        <v>#N/A</v>
      </c>
      <c r="C3376">
        <v>5.8263624218194501</v>
      </c>
      <c r="D3376">
        <v>6.0977003449207299</v>
      </c>
      <c r="E3376">
        <v>4.9023702390828996</v>
      </c>
      <c r="F3376">
        <v>6.1321346925860896</v>
      </c>
      <c r="G3376">
        <v>5.7231188017169998</v>
      </c>
      <c r="H3376">
        <v>6.44953046144993</v>
      </c>
      <c r="I3376">
        <v>5.6171189819053096</v>
      </c>
      <c r="J3376">
        <v>6.3321612259970097</v>
      </c>
      <c r="K3376">
        <v>5.1997021944381299</v>
      </c>
      <c r="L3376">
        <v>5.54859593602092</v>
      </c>
      <c r="M3376">
        <v>6.3525014727607196</v>
      </c>
      <c r="N3376">
        <v>5.2701073739484503</v>
      </c>
      <c r="O3376">
        <v>5.1911313574067002</v>
      </c>
      <c r="P3376">
        <v>5.4607337398470897</v>
      </c>
      <c r="Q3376">
        <v>5.09416193408443</v>
      </c>
    </row>
    <row r="3377" spans="1:17">
      <c r="A3377" t="s">
        <v>6515</v>
      </c>
      <c r="B3377" s="16" t="e">
        <v>#N/A</v>
      </c>
      <c r="C3377">
        <v>7.0720410640917404</v>
      </c>
      <c r="D3377">
        <v>6.9348536957886502</v>
      </c>
      <c r="E3377">
        <v>6.8434447610936902</v>
      </c>
      <c r="F3377">
        <v>6.9053693654613397</v>
      </c>
      <c r="G3377">
        <v>7.0514927108982999</v>
      </c>
      <c r="H3377">
        <v>7.5126924894462599</v>
      </c>
      <c r="I3377">
        <v>7.0999446418427796</v>
      </c>
      <c r="J3377">
        <v>7.2630884481653997</v>
      </c>
      <c r="K3377">
        <v>6.7756261029337699</v>
      </c>
      <c r="L3377">
        <v>7.1556786543903099</v>
      </c>
      <c r="M3377">
        <v>6.9334971650753596</v>
      </c>
      <c r="N3377">
        <v>7.2682559144452803</v>
      </c>
      <c r="O3377">
        <v>7.2419296540509803</v>
      </c>
      <c r="P3377">
        <v>7.2927645970803701</v>
      </c>
      <c r="Q3377">
        <v>5.81282804418474</v>
      </c>
    </row>
    <row r="3378" spans="1:17">
      <c r="A3378" t="s">
        <v>6516</v>
      </c>
      <c r="B3378" s="16" t="e">
        <v>#N/A</v>
      </c>
      <c r="C3378">
        <v>2.8218677180984102</v>
      </c>
      <c r="D3378">
        <v>2.8218677180984102</v>
      </c>
      <c r="E3378">
        <v>3.4028894668404299</v>
      </c>
      <c r="F3378">
        <v>2.8218677180984102</v>
      </c>
      <c r="G3378">
        <v>2.8218677180984102</v>
      </c>
      <c r="H3378">
        <v>2.8218677180984102</v>
      </c>
      <c r="I3378">
        <v>3.6595800418069002</v>
      </c>
      <c r="J3378">
        <v>3.5611359966351301</v>
      </c>
      <c r="K3378">
        <v>2.8218677180984102</v>
      </c>
      <c r="L3378">
        <v>3.29479214013883</v>
      </c>
      <c r="M3378">
        <v>2.8218677180984102</v>
      </c>
      <c r="N3378">
        <v>3.5144020463037902</v>
      </c>
      <c r="O3378">
        <v>3.42420286852819</v>
      </c>
      <c r="P3378">
        <v>3.6194497939779602</v>
      </c>
      <c r="Q3378">
        <v>2.8218677180984102</v>
      </c>
    </row>
    <row r="3379" spans="1:17">
      <c r="A3379" t="s">
        <v>6517</v>
      </c>
      <c r="B3379" s="16" t="e">
        <v>#N/A</v>
      </c>
      <c r="C3379">
        <v>3.3064422771203601</v>
      </c>
      <c r="D3379">
        <v>3.6330127529723502</v>
      </c>
      <c r="E3379">
        <v>2.8218677180984102</v>
      </c>
      <c r="F3379">
        <v>3.4706286095040801</v>
      </c>
      <c r="G3379">
        <v>3.5425260543824399</v>
      </c>
      <c r="H3379">
        <v>2.8218677180984102</v>
      </c>
      <c r="I3379">
        <v>3.9910282299290798</v>
      </c>
      <c r="J3379">
        <v>2.8218677180984102</v>
      </c>
      <c r="K3379">
        <v>3.91162951239331</v>
      </c>
      <c r="L3379">
        <v>3.4877558895723499</v>
      </c>
      <c r="M3379">
        <v>4.10067942601317</v>
      </c>
      <c r="N3379">
        <v>3.5144020463037902</v>
      </c>
      <c r="O3379">
        <v>2.8218677180984102</v>
      </c>
      <c r="P3379">
        <v>3.3893867502571098</v>
      </c>
      <c r="Q3379">
        <v>2.8218677180984102</v>
      </c>
    </row>
    <row r="3380" spans="1:17">
      <c r="A3380" t="s">
        <v>6518</v>
      </c>
      <c r="B3380" s="16" t="e">
        <v>#N/A</v>
      </c>
      <c r="C3380">
        <v>3.8862082974622001</v>
      </c>
      <c r="D3380">
        <v>3.9548310731697001</v>
      </c>
      <c r="E3380">
        <v>2.8218677180984102</v>
      </c>
      <c r="F3380">
        <v>3.4706286095040801</v>
      </c>
      <c r="G3380">
        <v>2.8218677180984102</v>
      </c>
      <c r="H3380">
        <v>2.8218677180984102</v>
      </c>
      <c r="I3380">
        <v>3.3100125595866299</v>
      </c>
      <c r="J3380">
        <v>3.6724961835054399</v>
      </c>
      <c r="K3380">
        <v>2.8218677180984102</v>
      </c>
      <c r="L3380">
        <v>2.8218677180984102</v>
      </c>
      <c r="M3380">
        <v>3.5380814202985702</v>
      </c>
      <c r="N3380">
        <v>2.8218677180984102</v>
      </c>
      <c r="O3380">
        <v>3.6677309644704801</v>
      </c>
      <c r="P3380">
        <v>3.7927642367557501</v>
      </c>
      <c r="Q3380">
        <v>2.8218677180984102</v>
      </c>
    </row>
    <row r="3381" spans="1:17">
      <c r="A3381" t="s">
        <v>6519</v>
      </c>
      <c r="B3381" s="16" t="e">
        <v>#N/A</v>
      </c>
      <c r="C3381">
        <v>3.8862082974622001</v>
      </c>
      <c r="D3381">
        <v>3.6330127529723502</v>
      </c>
      <c r="E3381">
        <v>4.3035359899866696</v>
      </c>
      <c r="F3381">
        <v>4.0118215330109104</v>
      </c>
      <c r="G3381">
        <v>4.1380367534927496</v>
      </c>
      <c r="H3381">
        <v>3.7814594184883799</v>
      </c>
      <c r="I3381">
        <v>3.7848446501428201</v>
      </c>
      <c r="J3381">
        <v>3.93564812262216</v>
      </c>
      <c r="K3381">
        <v>3.4608708703561399</v>
      </c>
      <c r="L3381">
        <v>3.9560512465587201</v>
      </c>
      <c r="M3381">
        <v>4.2669672077812901</v>
      </c>
      <c r="N3381">
        <v>4.1706164353931596</v>
      </c>
      <c r="O3381">
        <v>4.0021176285150997</v>
      </c>
      <c r="P3381">
        <v>3.7927642367557501</v>
      </c>
      <c r="Q3381">
        <v>5.09416193408443</v>
      </c>
    </row>
    <row r="3382" spans="1:17">
      <c r="A3382" t="s">
        <v>6520</v>
      </c>
      <c r="B3382" s="16" t="e">
        <v>#N/A</v>
      </c>
      <c r="C3382">
        <v>4.5939331348939696</v>
      </c>
      <c r="D3382">
        <v>4.1931807688815699</v>
      </c>
      <c r="E3382">
        <v>3.9618875914207199</v>
      </c>
      <c r="F3382">
        <v>3.8353454241230298</v>
      </c>
      <c r="G3382">
        <v>5.0599536599459096</v>
      </c>
      <c r="H3382">
        <v>4.5459386428609303</v>
      </c>
      <c r="I3382">
        <v>3.3100125595866299</v>
      </c>
      <c r="J3382">
        <v>4.4114342089532403</v>
      </c>
      <c r="K3382">
        <v>4.2710437260841099</v>
      </c>
      <c r="L3382">
        <v>3.6339073669181099</v>
      </c>
      <c r="M3382">
        <v>4.4113157068760698</v>
      </c>
      <c r="N3382">
        <v>3.99991931403749</v>
      </c>
      <c r="O3382">
        <v>4.7717654559956602</v>
      </c>
      <c r="P3382">
        <v>3.6194497939779602</v>
      </c>
      <c r="Q3382">
        <v>2.8218677180984102</v>
      </c>
    </row>
    <row r="3383" spans="1:17">
      <c r="A3383" t="s">
        <v>6521</v>
      </c>
      <c r="B3383" s="16" t="e">
        <v>#N/A</v>
      </c>
      <c r="C3383">
        <v>4.7882403612659497</v>
      </c>
      <c r="D3383">
        <v>4.3876263279161201</v>
      </c>
      <c r="E3383">
        <v>5.3510197543661198</v>
      </c>
      <c r="F3383">
        <v>4.4629136307985604</v>
      </c>
      <c r="G3383">
        <v>5.2496646871628903</v>
      </c>
      <c r="H3383">
        <v>4.07504641393726</v>
      </c>
      <c r="I3383">
        <v>5.28584498120492</v>
      </c>
      <c r="J3383">
        <v>4.589987956211</v>
      </c>
      <c r="K3383">
        <v>5.0476523100685604</v>
      </c>
      <c r="L3383">
        <v>5.0592286016271197</v>
      </c>
      <c r="M3383">
        <v>4.4113157068760698</v>
      </c>
      <c r="N3383">
        <v>4.4472252118161997</v>
      </c>
      <c r="O3383">
        <v>4.6608164090738198</v>
      </c>
      <c r="P3383">
        <v>4.5271021320563003</v>
      </c>
      <c r="Q3383">
        <v>5.09416193408443</v>
      </c>
    </row>
    <row r="3384" spans="1:17">
      <c r="A3384" t="s">
        <v>6522</v>
      </c>
      <c r="B3384" s="16" t="e">
        <v>#N/A</v>
      </c>
      <c r="C3384">
        <v>5.1742671949623604</v>
      </c>
      <c r="D3384">
        <v>4.9486052131722396</v>
      </c>
      <c r="E3384">
        <v>5.0693649437607</v>
      </c>
      <c r="F3384">
        <v>5.2866768958500598</v>
      </c>
      <c r="G3384">
        <v>5.0599536599459096</v>
      </c>
      <c r="H3384">
        <v>4.6515204620337798</v>
      </c>
      <c r="I3384">
        <v>4.8009391025067796</v>
      </c>
      <c r="J3384">
        <v>4.9787429435777097</v>
      </c>
      <c r="K3384">
        <v>5.14095204503435</v>
      </c>
      <c r="L3384">
        <v>5.0592286016271197</v>
      </c>
      <c r="M3384">
        <v>5.6755071082188104</v>
      </c>
      <c r="N3384">
        <v>5.7523273948856701</v>
      </c>
      <c r="O3384">
        <v>5.7679589310462198</v>
      </c>
      <c r="P3384">
        <v>4.86023234540618</v>
      </c>
      <c r="Q3384">
        <v>6.2843132996066204</v>
      </c>
    </row>
    <row r="3385" spans="1:17">
      <c r="A3385" t="s">
        <v>6523</v>
      </c>
      <c r="B3385" s="16" t="e">
        <v>#N/A</v>
      </c>
      <c r="C3385">
        <v>3.8862082974622001</v>
      </c>
      <c r="D3385">
        <v>3.4870161193063098</v>
      </c>
      <c r="E3385">
        <v>3.6381873987360902</v>
      </c>
      <c r="F3385">
        <v>3.6131889974304401</v>
      </c>
      <c r="G3385">
        <v>3.70007344211845</v>
      </c>
      <c r="H3385">
        <v>2.8218677180984102</v>
      </c>
      <c r="I3385">
        <v>3.6595800418069002</v>
      </c>
      <c r="J3385">
        <v>3.2517770676889399</v>
      </c>
      <c r="K3385">
        <v>3.6013796825057902</v>
      </c>
      <c r="L3385">
        <v>2.8218677180984102</v>
      </c>
      <c r="M3385">
        <v>3.5380814202985702</v>
      </c>
      <c r="N3385">
        <v>3.31389066967124</v>
      </c>
      <c r="O3385">
        <v>3.5569664057961599</v>
      </c>
      <c r="P3385">
        <v>3.3893867502571098</v>
      </c>
      <c r="Q3385">
        <v>5.09416193408443</v>
      </c>
    </row>
    <row r="3386" spans="1:17">
      <c r="A3386" t="s">
        <v>6524</v>
      </c>
      <c r="B3386" s="16" t="e">
        <v>#N/A</v>
      </c>
      <c r="C3386">
        <v>4.8324495657597604</v>
      </c>
      <c r="D3386">
        <v>5.1573505347490602</v>
      </c>
      <c r="E3386">
        <v>4.6393553598667303</v>
      </c>
      <c r="F3386">
        <v>5.2586040200005799</v>
      </c>
      <c r="G3386">
        <v>4.9315086277172604</v>
      </c>
      <c r="H3386">
        <v>4.7010860560449901</v>
      </c>
      <c r="I3386">
        <v>5.1886752257753797</v>
      </c>
      <c r="J3386">
        <v>4.8507352198443803</v>
      </c>
      <c r="K3386">
        <v>5.3872068501715296</v>
      </c>
      <c r="L3386">
        <v>5.2224425229396996</v>
      </c>
      <c r="M3386">
        <v>5.1141768100933502</v>
      </c>
      <c r="N3386">
        <v>4.8593448344507699</v>
      </c>
      <c r="O3386">
        <v>5.0562650436270502</v>
      </c>
      <c r="P3386">
        <v>4.5271021320563003</v>
      </c>
      <c r="Q3386">
        <v>2.8218677180984102</v>
      </c>
    </row>
    <row r="3387" spans="1:17">
      <c r="A3387" t="s">
        <v>6525</v>
      </c>
      <c r="B3387" s="16" t="e">
        <v>#N/A</v>
      </c>
      <c r="C3387">
        <v>8.7082070519259407</v>
      </c>
      <c r="D3387">
        <v>8.7175021108154098</v>
      </c>
      <c r="E3387">
        <v>8.6394440500735605</v>
      </c>
      <c r="F3387">
        <v>8.8005639347813496</v>
      </c>
      <c r="G3387">
        <v>8.5409724899152906</v>
      </c>
      <c r="H3387">
        <v>9.1665782567161305</v>
      </c>
      <c r="I3387">
        <v>8.9284481348983107</v>
      </c>
      <c r="J3387">
        <v>9.1708670309345202</v>
      </c>
      <c r="K3387">
        <v>8.9712393793891003</v>
      </c>
      <c r="L3387">
        <v>8.8605078504181698</v>
      </c>
      <c r="M3387">
        <v>8.8017249235755202</v>
      </c>
      <c r="N3387">
        <v>8.42836254970066</v>
      </c>
      <c r="O3387">
        <v>8.6655459083119197</v>
      </c>
      <c r="P3387">
        <v>9.4284566867226491</v>
      </c>
      <c r="Q3387">
        <v>6.2843132996066204</v>
      </c>
    </row>
    <row r="3388" spans="1:17">
      <c r="A3388" t="s">
        <v>6526</v>
      </c>
      <c r="B3388" s="16" t="e">
        <v>#N/A</v>
      </c>
      <c r="C3388">
        <v>3.7779852140208301</v>
      </c>
      <c r="D3388">
        <v>3.2942621936663499</v>
      </c>
      <c r="E3388">
        <v>2.8218677180984102</v>
      </c>
      <c r="F3388">
        <v>3.2825265482838799</v>
      </c>
      <c r="G3388">
        <v>3.5425260543824399</v>
      </c>
      <c r="H3388">
        <v>2.8218677180984102</v>
      </c>
      <c r="I3388">
        <v>2.8218677180984102</v>
      </c>
      <c r="J3388">
        <v>3.2517770676889399</v>
      </c>
      <c r="K3388">
        <v>3.4608708703561399</v>
      </c>
      <c r="L3388">
        <v>3.29479214013883</v>
      </c>
      <c r="M3388">
        <v>3.4086250003018401</v>
      </c>
      <c r="N3388">
        <v>3.31389066967124</v>
      </c>
      <c r="O3388">
        <v>2.8218677180984102</v>
      </c>
      <c r="P3388">
        <v>2.8218677180984102</v>
      </c>
      <c r="Q3388">
        <v>2.8218677180984102</v>
      </c>
    </row>
    <row r="3389" spans="1:17">
      <c r="A3389" t="s">
        <v>6527</v>
      </c>
      <c r="B3389" s="16" t="e">
        <v>#N/A</v>
      </c>
      <c r="C3389">
        <v>3.98283533271713</v>
      </c>
      <c r="D3389">
        <v>4.1197647330598102</v>
      </c>
      <c r="E3389">
        <v>4.0887687455453801</v>
      </c>
      <c r="F3389">
        <v>3.8353454241230298</v>
      </c>
      <c r="G3389">
        <v>3.70007344211845</v>
      </c>
      <c r="H3389">
        <v>3.65660975244205</v>
      </c>
      <c r="I3389">
        <v>4.0793606969786396</v>
      </c>
      <c r="J3389">
        <v>4.0764652066995799</v>
      </c>
      <c r="K3389">
        <v>3.8204461843508501</v>
      </c>
      <c r="L3389">
        <v>3.6339073669181099</v>
      </c>
      <c r="M3389">
        <v>4.1590575299716699</v>
      </c>
      <c r="N3389">
        <v>4.3174573962368399</v>
      </c>
      <c r="O3389">
        <v>4.3540657995344203</v>
      </c>
      <c r="P3389">
        <v>4.2713440848041202</v>
      </c>
      <c r="Q3389">
        <v>5.09416193408443</v>
      </c>
    </row>
    <row r="3390" spans="1:17">
      <c r="A3390" t="s">
        <v>6528</v>
      </c>
      <c r="B3390" s="16" t="e">
        <v>#N/A</v>
      </c>
      <c r="C3390">
        <v>3.5040133865677898</v>
      </c>
      <c r="D3390">
        <v>3.6330127529723502</v>
      </c>
      <c r="E3390">
        <v>3.6381873987360902</v>
      </c>
      <c r="F3390">
        <v>3.6131889974304401</v>
      </c>
      <c r="G3390">
        <v>3.70007344211845</v>
      </c>
      <c r="H3390">
        <v>3.65660975244205</v>
      </c>
      <c r="I3390">
        <v>3.3100125595866299</v>
      </c>
      <c r="J3390">
        <v>3.93564812262216</v>
      </c>
      <c r="K3390">
        <v>3.6013796825057902</v>
      </c>
      <c r="L3390">
        <v>3.7555759297476698</v>
      </c>
      <c r="M3390">
        <v>3.5380814202985702</v>
      </c>
      <c r="N3390">
        <v>3.6661147186140499</v>
      </c>
      <c r="O3390">
        <v>3.7643275486974099</v>
      </c>
      <c r="P3390">
        <v>4.0606668341819496</v>
      </c>
      <c r="Q3390">
        <v>2.8218677180984102</v>
      </c>
    </row>
    <row r="3391" spans="1:17">
      <c r="A3391" t="s">
        <v>6529</v>
      </c>
      <c r="B3391" s="16" t="e">
        <v>#N/A</v>
      </c>
      <c r="C3391">
        <v>3.7779852140208301</v>
      </c>
      <c r="D3391">
        <v>2.8218677180984102</v>
      </c>
      <c r="E3391">
        <v>3.4028894668404299</v>
      </c>
      <c r="F3391">
        <v>4.1611154638698196</v>
      </c>
      <c r="G3391">
        <v>2.8218677180984102</v>
      </c>
      <c r="H3391">
        <v>3.65660975244205</v>
      </c>
      <c r="I3391">
        <v>3.5089935751222501</v>
      </c>
      <c r="J3391">
        <v>3.2517770676889399</v>
      </c>
      <c r="K3391">
        <v>3.6013796825057902</v>
      </c>
      <c r="L3391">
        <v>2.8218677180984102</v>
      </c>
      <c r="M3391">
        <v>4.3171680614900998</v>
      </c>
      <c r="N3391">
        <v>4.2465073090516299</v>
      </c>
      <c r="O3391">
        <v>4.3028205748149997</v>
      </c>
      <c r="P3391">
        <v>2.8218677180984102</v>
      </c>
      <c r="Q3391">
        <v>5.09416193408443</v>
      </c>
    </row>
    <row r="3392" spans="1:17">
      <c r="A3392" t="s">
        <v>6530</v>
      </c>
      <c r="B3392" s="16" t="e">
        <v>#N/A</v>
      </c>
      <c r="C3392">
        <v>3.3064422771203601</v>
      </c>
      <c r="D3392">
        <v>2.8218677180984102</v>
      </c>
      <c r="E3392">
        <v>2.8218677180984102</v>
      </c>
      <c r="F3392">
        <v>3.2825265482838799</v>
      </c>
      <c r="G3392">
        <v>3.33407035458014</v>
      </c>
      <c r="H3392">
        <v>3.30825032505737</v>
      </c>
      <c r="I3392">
        <v>2.8218677180984102</v>
      </c>
      <c r="J3392">
        <v>3.5611359966351301</v>
      </c>
      <c r="K3392">
        <v>3.27554212654834</v>
      </c>
      <c r="L3392">
        <v>2.8218677180984102</v>
      </c>
      <c r="M3392">
        <v>3.4086250003018401</v>
      </c>
      <c r="N3392">
        <v>3.31389066967124</v>
      </c>
      <c r="O3392">
        <v>3.42420286852819</v>
      </c>
      <c r="P3392">
        <v>2.8218677180984102</v>
      </c>
      <c r="Q3392">
        <v>2.8218677180984102</v>
      </c>
    </row>
    <row r="3393" spans="1:17">
      <c r="A3393" t="s">
        <v>6531</v>
      </c>
      <c r="B3393" s="16" t="e">
        <v>#N/A</v>
      </c>
      <c r="C3393">
        <v>2.8218677180984102</v>
      </c>
      <c r="D3393">
        <v>3.2942621936663499</v>
      </c>
      <c r="E3393">
        <v>3.6381873987360902</v>
      </c>
      <c r="F3393">
        <v>3.2825265482838799</v>
      </c>
      <c r="G3393">
        <v>3.33407035458014</v>
      </c>
      <c r="H3393">
        <v>3.65660975244205</v>
      </c>
      <c r="I3393">
        <v>2.8218677180984102</v>
      </c>
      <c r="J3393">
        <v>3.2517770676889399</v>
      </c>
      <c r="K3393">
        <v>3.4608708703561399</v>
      </c>
      <c r="L3393">
        <v>3.4877558895723499</v>
      </c>
      <c r="M3393">
        <v>3.23818724324593</v>
      </c>
      <c r="N3393">
        <v>2.8218677180984102</v>
      </c>
      <c r="O3393">
        <v>2.8218677180984102</v>
      </c>
      <c r="P3393">
        <v>2.8218677180984102</v>
      </c>
      <c r="Q3393">
        <v>2.8218677180984102</v>
      </c>
    </row>
    <row r="3394" spans="1:17">
      <c r="A3394" t="s">
        <v>6532</v>
      </c>
      <c r="B3394" s="16" t="e">
        <v>#N/A</v>
      </c>
      <c r="C3394">
        <v>3.5040133865677898</v>
      </c>
      <c r="D3394">
        <v>3.4870161193063098</v>
      </c>
      <c r="E3394">
        <v>2.8218677180984102</v>
      </c>
      <c r="F3394">
        <v>3.2825265482838799</v>
      </c>
      <c r="G3394">
        <v>3.33407035458014</v>
      </c>
      <c r="H3394">
        <v>3.30825032505737</v>
      </c>
      <c r="I3394">
        <v>2.8218677180984102</v>
      </c>
      <c r="J3394">
        <v>3.2517770676889399</v>
      </c>
      <c r="K3394">
        <v>3.6013796825057902</v>
      </c>
      <c r="L3394">
        <v>2.8218677180984102</v>
      </c>
      <c r="M3394">
        <v>3.23818724324593</v>
      </c>
      <c r="N3394">
        <v>2.8218677180984102</v>
      </c>
      <c r="O3394">
        <v>3.5569664057961599</v>
      </c>
      <c r="P3394">
        <v>2.8218677180984102</v>
      </c>
      <c r="Q3394">
        <v>2.8218677180984102</v>
      </c>
    </row>
    <row r="3395" spans="1:17">
      <c r="A3395" t="s">
        <v>6533</v>
      </c>
      <c r="B3395" s="16" t="e">
        <v>#N/A</v>
      </c>
      <c r="C3395">
        <v>3.98283533271713</v>
      </c>
      <c r="D3395">
        <v>3.6330127529723502</v>
      </c>
      <c r="E3395">
        <v>4.5638886729124497</v>
      </c>
      <c r="F3395">
        <v>3.8353454241230298</v>
      </c>
      <c r="G3395">
        <v>3.8309652426265099</v>
      </c>
      <c r="H3395">
        <v>3.50653555504317</v>
      </c>
      <c r="I3395">
        <v>3.8937805799913501</v>
      </c>
      <c r="J3395">
        <v>4.8166378297689096</v>
      </c>
      <c r="K3395">
        <v>3.6013796825057902</v>
      </c>
      <c r="L3395">
        <v>3.6339073669181099</v>
      </c>
      <c r="M3395">
        <v>3.7404257728686199</v>
      </c>
      <c r="N3395">
        <v>3.99991931403749</v>
      </c>
      <c r="O3395">
        <v>3.6677309644704801</v>
      </c>
      <c r="P3395">
        <v>3.7927642367557501</v>
      </c>
      <c r="Q3395">
        <v>2.8218677180984102</v>
      </c>
    </row>
    <row r="3396" spans="1:17">
      <c r="A3396" t="s">
        <v>6534</v>
      </c>
      <c r="B3396" s="16" t="e">
        <v>#N/A</v>
      </c>
      <c r="C3396">
        <v>4.0706176854441196</v>
      </c>
      <c r="D3396">
        <v>3.7545556144430101</v>
      </c>
      <c r="E3396">
        <v>3.6381873987360902</v>
      </c>
      <c r="F3396">
        <v>3.6131889974304401</v>
      </c>
      <c r="G3396">
        <v>3.8309652426265099</v>
      </c>
      <c r="H3396">
        <v>3.30825032505737</v>
      </c>
      <c r="I3396">
        <v>3.6595800418069002</v>
      </c>
      <c r="J3396">
        <v>3.4276433730071201</v>
      </c>
      <c r="K3396">
        <v>3.7184612093777498</v>
      </c>
      <c r="L3396">
        <v>3.9560512465587201</v>
      </c>
      <c r="M3396">
        <v>3.5380814202985702</v>
      </c>
      <c r="N3396">
        <v>4.2465073090516299</v>
      </c>
      <c r="O3396">
        <v>3.8507909364900099</v>
      </c>
      <c r="P3396">
        <v>3.3893867502571098</v>
      </c>
      <c r="Q3396">
        <v>2.8218677180984102</v>
      </c>
    </row>
    <row r="3397" spans="1:17">
      <c r="A3397" t="s">
        <v>6535</v>
      </c>
      <c r="B3397" s="16" t="e">
        <v>#N/A</v>
      </c>
      <c r="C3397">
        <v>4.3623517865106702</v>
      </c>
      <c r="D3397">
        <v>4.2618677800425697</v>
      </c>
      <c r="E3397">
        <v>4.3035359899866696</v>
      </c>
      <c r="F3397">
        <v>3.9277704709105601</v>
      </c>
      <c r="G3397">
        <v>4.2225520177193703</v>
      </c>
      <c r="H3397">
        <v>3.8900437060628099</v>
      </c>
      <c r="I3397">
        <v>4.2360017113942803</v>
      </c>
      <c r="J3397">
        <v>4.1400611729353196</v>
      </c>
      <c r="K3397">
        <v>4.2084442324483602</v>
      </c>
      <c r="L3397">
        <v>3.4877558895723499</v>
      </c>
      <c r="M3397">
        <v>3.7404257728686199</v>
      </c>
      <c r="N3397">
        <v>4.2465073090516299</v>
      </c>
      <c r="O3397">
        <v>4.0696565081197198</v>
      </c>
      <c r="P3397">
        <v>4.2713440848041202</v>
      </c>
      <c r="Q3397">
        <v>5.09416193408443</v>
      </c>
    </row>
    <row r="3398" spans="1:17">
      <c r="A3398" t="s">
        <v>6536</v>
      </c>
      <c r="B3398" s="16" t="e">
        <v>#N/A</v>
      </c>
      <c r="C3398">
        <v>7.6945638722829601</v>
      </c>
      <c r="D3398">
        <v>7.8669910973132202</v>
      </c>
      <c r="E3398">
        <v>7.4159618262881102</v>
      </c>
      <c r="F3398">
        <v>7.8851281056233304</v>
      </c>
      <c r="G3398">
        <v>7.6462168938968302</v>
      </c>
      <c r="H3398">
        <v>7.9470997620420496</v>
      </c>
      <c r="I3398">
        <v>8.0174954539155401</v>
      </c>
      <c r="J3398">
        <v>8.0433137557899208</v>
      </c>
      <c r="K3398">
        <v>7.2070244230751896</v>
      </c>
      <c r="L3398">
        <v>7.4562816023873397</v>
      </c>
      <c r="M3398">
        <v>7.9200694805716303</v>
      </c>
      <c r="N3398">
        <v>7.4980743815892703</v>
      </c>
      <c r="O3398">
        <v>8.1049677316791993</v>
      </c>
      <c r="P3398">
        <v>8.3754028941943997</v>
      </c>
      <c r="Q3398">
        <v>5.81282804418474</v>
      </c>
    </row>
    <row r="3399" spans="1:17">
      <c r="A3399" t="s">
        <v>6537</v>
      </c>
      <c r="B3399" s="16" t="e">
        <v>#N/A</v>
      </c>
      <c r="C3399">
        <v>3.3064422771203601</v>
      </c>
      <c r="D3399">
        <v>3.2942621936663499</v>
      </c>
      <c r="E3399">
        <v>2.8218677180984102</v>
      </c>
      <c r="F3399">
        <v>3.2825265482838799</v>
      </c>
      <c r="G3399">
        <v>3.70007344211845</v>
      </c>
      <c r="H3399">
        <v>3.65660975244205</v>
      </c>
      <c r="I3399">
        <v>3.5089935751222501</v>
      </c>
      <c r="J3399">
        <v>3.4276433730071201</v>
      </c>
      <c r="K3399">
        <v>3.27554212654834</v>
      </c>
      <c r="L3399">
        <v>3.29479214013883</v>
      </c>
      <c r="M3399">
        <v>3.4086250003018401</v>
      </c>
      <c r="N3399">
        <v>2.8218677180984102</v>
      </c>
      <c r="O3399">
        <v>3.24931794675887</v>
      </c>
      <c r="P3399">
        <v>3.3893867502571098</v>
      </c>
      <c r="Q3399">
        <v>2.8218677180984102</v>
      </c>
    </row>
    <row r="3400" spans="1:17">
      <c r="A3400" t="s">
        <v>6538</v>
      </c>
      <c r="B3400" s="16" t="e">
        <v>#N/A</v>
      </c>
      <c r="C3400">
        <v>5.1056188094586403</v>
      </c>
      <c r="D3400">
        <v>5.1573505347490602</v>
      </c>
      <c r="E3400">
        <v>5.72015689123982</v>
      </c>
      <c r="F3400">
        <v>5.34113232674183</v>
      </c>
      <c r="G3400">
        <v>5.8430458251757198</v>
      </c>
      <c r="H3400">
        <v>3.65660975244205</v>
      </c>
      <c r="I3400">
        <v>4.49496154099739</v>
      </c>
      <c r="J3400">
        <v>3.93564812262216</v>
      </c>
      <c r="K3400">
        <v>5.8322145301996997</v>
      </c>
      <c r="L3400">
        <v>5.7082842090885597</v>
      </c>
      <c r="M3400">
        <v>5.56915099370043</v>
      </c>
      <c r="N3400">
        <v>6.3656132514015002</v>
      </c>
      <c r="O3400">
        <v>5.1118655635160302</v>
      </c>
      <c r="P3400">
        <v>4.0606668341819496</v>
      </c>
      <c r="Q3400">
        <v>7.9670857749043096</v>
      </c>
    </row>
    <row r="3401" spans="1:17">
      <c r="A3401" t="s">
        <v>6539</v>
      </c>
      <c r="B3401" s="16" t="e">
        <v>#N/A</v>
      </c>
      <c r="C3401">
        <v>7.9743261270216497</v>
      </c>
      <c r="D3401">
        <v>8.0109507769869008</v>
      </c>
      <c r="E3401">
        <v>7.5018753045837103</v>
      </c>
      <c r="F3401">
        <v>6.9141232489592603</v>
      </c>
      <c r="G3401">
        <v>8.3349942738843694</v>
      </c>
      <c r="H3401">
        <v>6.8571668783692896</v>
      </c>
      <c r="I3401">
        <v>7.9570491884156898</v>
      </c>
      <c r="J3401">
        <v>7.2084821961656802</v>
      </c>
      <c r="K3401">
        <v>7.8783301779305397</v>
      </c>
      <c r="L3401">
        <v>7.4114323954884904</v>
      </c>
      <c r="M3401">
        <v>7.5741318338561996</v>
      </c>
      <c r="N3401">
        <v>7.0858084553801799</v>
      </c>
      <c r="O3401">
        <v>7.47313256090131</v>
      </c>
      <c r="P3401">
        <v>8.3992899256062294</v>
      </c>
      <c r="Q3401">
        <v>6.6375058506955904</v>
      </c>
    </row>
    <row r="3402" spans="1:17">
      <c r="A3402" t="s">
        <v>6540</v>
      </c>
      <c r="B3402" s="16" t="e">
        <v>#N/A</v>
      </c>
      <c r="C3402">
        <v>4.2263167103073602</v>
      </c>
      <c r="D3402">
        <v>4.32650596693877</v>
      </c>
      <c r="E3402">
        <v>4.2015349465393896</v>
      </c>
      <c r="F3402">
        <v>3.9277704709105601</v>
      </c>
      <c r="G3402">
        <v>3.9446609719593901</v>
      </c>
      <c r="H3402">
        <v>4.07504641393726</v>
      </c>
      <c r="I3402">
        <v>3.8937805799913501</v>
      </c>
      <c r="J3402">
        <v>3.2517770676889399</v>
      </c>
      <c r="K3402">
        <v>3.7184612093777498</v>
      </c>
      <c r="L3402">
        <v>3.9560512465587201</v>
      </c>
      <c r="M3402">
        <v>4.2669672077812901</v>
      </c>
      <c r="N3402">
        <v>4.3841781814921204</v>
      </c>
      <c r="O3402">
        <v>4.1926070449996002</v>
      </c>
      <c r="P3402">
        <v>4.0606668341819496</v>
      </c>
      <c r="Q3402">
        <v>5.09416193408443</v>
      </c>
    </row>
    <row r="3403" spans="1:17">
      <c r="A3403" t="s">
        <v>6541</v>
      </c>
      <c r="B3403" s="16" t="e">
        <v>#N/A</v>
      </c>
      <c r="C3403">
        <v>3.8862082974622001</v>
      </c>
      <c r="D3403">
        <v>4.1197647330598102</v>
      </c>
      <c r="E3403">
        <v>3.9618875914207199</v>
      </c>
      <c r="F3403">
        <v>2.8218677180984102</v>
      </c>
      <c r="G3403">
        <v>3.9446609719593901</v>
      </c>
      <c r="H3403">
        <v>3.7814594184883799</v>
      </c>
      <c r="I3403">
        <v>3.9910282299290798</v>
      </c>
      <c r="J3403">
        <v>3.93564812262216</v>
      </c>
      <c r="K3403">
        <v>4.2710437260841099</v>
      </c>
      <c r="L3403">
        <v>3.4877558895723499</v>
      </c>
      <c r="M3403">
        <v>3.82485868955618</v>
      </c>
      <c r="N3403">
        <v>3.79229116939824</v>
      </c>
      <c r="O3403">
        <v>3.42420286852819</v>
      </c>
      <c r="P3403">
        <v>3.7927642367557501</v>
      </c>
      <c r="Q3403">
        <v>2.8218677180984102</v>
      </c>
    </row>
    <row r="3404" spans="1:17">
      <c r="A3404" t="s">
        <v>6542</v>
      </c>
      <c r="B3404" s="16" t="e">
        <v>#N/A</v>
      </c>
      <c r="C3404">
        <v>4.1513583524311999</v>
      </c>
      <c r="D3404">
        <v>4.60434225742737</v>
      </c>
      <c r="E3404">
        <v>4.2015349465393896</v>
      </c>
      <c r="F3404">
        <v>5.1400511332488898</v>
      </c>
      <c r="G3404">
        <v>4.37414671474383</v>
      </c>
      <c r="H3404">
        <v>4.6515204620337798</v>
      </c>
      <c r="I3404">
        <v>4.6056600831029897</v>
      </c>
      <c r="J3404">
        <v>4.4114342089532403</v>
      </c>
      <c r="K3404">
        <v>4.0709644767565303</v>
      </c>
      <c r="L3404">
        <v>4.1211419556762898</v>
      </c>
      <c r="M3404">
        <v>4.0387673383778999</v>
      </c>
      <c r="N3404">
        <v>4.72039054531127</v>
      </c>
      <c r="O3404">
        <v>4.4030955001336496</v>
      </c>
      <c r="P3404">
        <v>4.6712581716948103</v>
      </c>
      <c r="Q3404">
        <v>2.8218677180984102</v>
      </c>
    </row>
    <row r="3405" spans="1:17">
      <c r="A3405" t="s">
        <v>6543</v>
      </c>
      <c r="B3405" s="16" t="e">
        <v>#N/A</v>
      </c>
      <c r="C3405">
        <v>3.8862082974622001</v>
      </c>
      <c r="D3405">
        <v>3.7545556144430101</v>
      </c>
      <c r="E3405">
        <v>4.2015349465393896</v>
      </c>
      <c r="F3405">
        <v>4.2917886290068799</v>
      </c>
      <c r="G3405">
        <v>4.2225520177193703</v>
      </c>
      <c r="H3405">
        <v>3.30825032505737</v>
      </c>
      <c r="I3405">
        <v>3.5089935751222501</v>
      </c>
      <c r="J3405">
        <v>3.7696016503418699</v>
      </c>
      <c r="K3405">
        <v>3.99457577781329</v>
      </c>
      <c r="L3405">
        <v>4.1211419556762898</v>
      </c>
      <c r="M3405">
        <v>4.0387673383778999</v>
      </c>
      <c r="N3405">
        <v>3.9019995236038798</v>
      </c>
      <c r="O3405">
        <v>4.4953341022564199</v>
      </c>
      <c r="P3405">
        <v>3.6194497939779602</v>
      </c>
      <c r="Q3405">
        <v>5.09416193408443</v>
      </c>
    </row>
    <row r="3406" spans="1:17">
      <c r="A3406" t="s">
        <v>6544</v>
      </c>
      <c r="B3406" s="16" t="e">
        <v>#N/A</v>
      </c>
      <c r="C3406">
        <v>3.3064422771203601</v>
      </c>
      <c r="D3406">
        <v>3.2942621936663499</v>
      </c>
      <c r="E3406">
        <v>3.9618875914207199</v>
      </c>
      <c r="F3406">
        <v>2.8218677180984102</v>
      </c>
      <c r="G3406">
        <v>3.33407035458014</v>
      </c>
      <c r="H3406">
        <v>2.8218677180984102</v>
      </c>
      <c r="I3406">
        <v>2.8218677180984102</v>
      </c>
      <c r="J3406">
        <v>3.5611359966351301</v>
      </c>
      <c r="K3406">
        <v>2.8218677180984102</v>
      </c>
      <c r="L3406">
        <v>2.8218677180984102</v>
      </c>
      <c r="M3406">
        <v>2.8218677180984102</v>
      </c>
      <c r="N3406">
        <v>3.5144020463037902</v>
      </c>
      <c r="O3406">
        <v>3.42420286852819</v>
      </c>
      <c r="P3406">
        <v>2.8218677180984102</v>
      </c>
      <c r="Q3406">
        <v>2.8218677180984102</v>
      </c>
    </row>
    <row r="3407" spans="1:17">
      <c r="A3407" t="s">
        <v>6545</v>
      </c>
      <c r="B3407" s="16" t="e">
        <v>#N/A</v>
      </c>
      <c r="C3407">
        <v>4.2964146619915802</v>
      </c>
      <c r="D3407">
        <v>4.3876263279161201</v>
      </c>
      <c r="E3407">
        <v>4.4833795521924502</v>
      </c>
      <c r="F3407">
        <v>4.3517302712450299</v>
      </c>
      <c r="G3407">
        <v>3.8309652426265099</v>
      </c>
      <c r="H3407">
        <v>4.3676565829540399</v>
      </c>
      <c r="I3407">
        <v>4.0793606969786396</v>
      </c>
      <c r="J3407">
        <v>4.4114342089532403</v>
      </c>
      <c r="K3407">
        <v>3.91162951239331</v>
      </c>
      <c r="L3407">
        <v>3.8614614459532302</v>
      </c>
      <c r="M3407">
        <v>4.0387673383778999</v>
      </c>
      <c r="N3407">
        <v>3.99991931403749</v>
      </c>
      <c r="O3407">
        <v>4.0021176285150997</v>
      </c>
      <c r="P3407">
        <v>3.6194497939779602</v>
      </c>
      <c r="Q3407">
        <v>2.8218677180984102</v>
      </c>
    </row>
    <row r="3408" spans="1:17">
      <c r="A3408" t="s">
        <v>6546</v>
      </c>
      <c r="B3408" s="16" t="e">
        <v>#N/A</v>
      </c>
      <c r="C3408">
        <v>5.6726238351308904</v>
      </c>
      <c r="D3408">
        <v>5.6396332121204704</v>
      </c>
      <c r="E3408">
        <v>5.2635360024135203</v>
      </c>
      <c r="F3408">
        <v>5.0436549643728998</v>
      </c>
      <c r="G3408">
        <v>5.5066995363042803</v>
      </c>
      <c r="H3408">
        <v>5.58453293970123</v>
      </c>
      <c r="I3408">
        <v>5.6414352460325601</v>
      </c>
      <c r="J3408">
        <v>4.94790803410966</v>
      </c>
      <c r="K3408">
        <v>4.9815688211180698</v>
      </c>
      <c r="L3408">
        <v>5.4993619211439997</v>
      </c>
      <c r="M3408">
        <v>5.9248301634926097</v>
      </c>
      <c r="N3408">
        <v>5.6095571535837596</v>
      </c>
      <c r="O3408">
        <v>5.7846958986268602</v>
      </c>
      <c r="P3408">
        <v>5.8197066879617596</v>
      </c>
      <c r="Q3408">
        <v>5.09416193408443</v>
      </c>
    </row>
    <row r="3409" spans="1:17">
      <c r="A3409" t="s">
        <v>6547</v>
      </c>
      <c r="B3409" s="16" t="e">
        <v>#N/A</v>
      </c>
      <c r="C3409">
        <v>3.3064422771203601</v>
      </c>
      <c r="D3409">
        <v>3.7545556144430101</v>
      </c>
      <c r="E3409">
        <v>2.8218677180984102</v>
      </c>
      <c r="F3409">
        <v>3.4706286095040801</v>
      </c>
      <c r="G3409">
        <v>3.9446609719593901</v>
      </c>
      <c r="H3409">
        <v>3.50653555504317</v>
      </c>
      <c r="I3409">
        <v>3.5089935751222501</v>
      </c>
      <c r="J3409">
        <v>3.5611359966351301</v>
      </c>
      <c r="K3409">
        <v>3.4608708703561399</v>
      </c>
      <c r="L3409">
        <v>3.6339073669181099</v>
      </c>
      <c r="M3409">
        <v>3.6461416973015899</v>
      </c>
      <c r="N3409">
        <v>3.31389066967124</v>
      </c>
      <c r="O3409">
        <v>3.24931794675887</v>
      </c>
      <c r="P3409">
        <v>2.8218677180984102</v>
      </c>
      <c r="Q3409">
        <v>2.8218677180984102</v>
      </c>
    </row>
    <row r="3410" spans="1:17">
      <c r="A3410" t="s">
        <v>6548</v>
      </c>
      <c r="B3410" s="16" t="e">
        <v>#N/A</v>
      </c>
      <c r="C3410">
        <v>4.3623517865106702</v>
      </c>
      <c r="D3410">
        <v>4.6996493033489397</v>
      </c>
      <c r="E3410">
        <v>4.0887687455453801</v>
      </c>
      <c r="F3410">
        <v>4.7023883921396203</v>
      </c>
      <c r="G3410">
        <v>4.2225520177193703</v>
      </c>
      <c r="H3410">
        <v>5.18156933842931</v>
      </c>
      <c r="I3410">
        <v>4.5515847967793803</v>
      </c>
      <c r="J3410">
        <v>4.8166378297689096</v>
      </c>
      <c r="K3410">
        <v>4.4914502970878702</v>
      </c>
      <c r="L3410">
        <v>4.7901010708768101</v>
      </c>
      <c r="M3410">
        <v>4.8589754271137497</v>
      </c>
      <c r="N3410">
        <v>4.9846796155147501</v>
      </c>
      <c r="O3410">
        <v>4.7717654559956602</v>
      </c>
      <c r="P3410">
        <v>5.2603607125134104</v>
      </c>
      <c r="Q3410">
        <v>2.8218677180984102</v>
      </c>
    </row>
    <row r="3411" spans="1:17">
      <c r="A3411" t="s">
        <v>6549</v>
      </c>
      <c r="B3411" s="16" t="e">
        <v>#N/A</v>
      </c>
      <c r="C3411">
        <v>3.8862082974622001</v>
      </c>
      <c r="D3411">
        <v>3.6330127529723502</v>
      </c>
      <c r="E3411">
        <v>2.8218677180984102</v>
      </c>
      <c r="F3411">
        <v>3.4706286095040801</v>
      </c>
      <c r="G3411">
        <v>3.33407035458014</v>
      </c>
      <c r="H3411">
        <v>2.8218677180984102</v>
      </c>
      <c r="I3411">
        <v>2.8218677180984102</v>
      </c>
      <c r="J3411">
        <v>2.8218677180984102</v>
      </c>
      <c r="K3411">
        <v>3.7184612093777498</v>
      </c>
      <c r="L3411">
        <v>3.6339073669181099</v>
      </c>
      <c r="M3411">
        <v>3.7404257728686199</v>
      </c>
      <c r="N3411">
        <v>3.31389066967124</v>
      </c>
      <c r="O3411">
        <v>3.5569664057961599</v>
      </c>
      <c r="P3411">
        <v>4.1712528320562896</v>
      </c>
      <c r="Q3411">
        <v>5.09416193408443</v>
      </c>
    </row>
    <row r="3412" spans="1:17">
      <c r="A3412" t="s">
        <v>6550</v>
      </c>
      <c r="B3412" s="16" t="e">
        <v>#N/A</v>
      </c>
      <c r="C3412">
        <v>3.8862082974622001</v>
      </c>
      <c r="D3412">
        <v>4.6996493033489397</v>
      </c>
      <c r="E3412">
        <v>4.7777046060070401</v>
      </c>
      <c r="F3412">
        <v>5.0765736551712601</v>
      </c>
      <c r="G3412">
        <v>4.6281296811809298</v>
      </c>
      <c r="H3412">
        <v>4.3015284866045098</v>
      </c>
      <c r="I3412">
        <v>4.7071247246580201</v>
      </c>
      <c r="J3412">
        <v>5.1499325625975896</v>
      </c>
      <c r="K3412">
        <v>4.2710437260841099</v>
      </c>
      <c r="L3412">
        <v>4.0420260041176004</v>
      </c>
      <c r="M3412">
        <v>4.3171680614900998</v>
      </c>
      <c r="N3412">
        <v>4.72039054531127</v>
      </c>
      <c r="O3412">
        <v>4.6215116313316003</v>
      </c>
      <c r="P3412">
        <v>4.4479700090536403</v>
      </c>
      <c r="Q3412">
        <v>2.8218677180984102</v>
      </c>
    </row>
    <row r="3413" spans="1:17">
      <c r="A3413" t="s">
        <v>6551</v>
      </c>
      <c r="B3413" s="16" t="e">
        <v>#N/A</v>
      </c>
      <c r="C3413">
        <v>4.99547094075474</v>
      </c>
      <c r="D3413">
        <v>5.0571074914141203</v>
      </c>
      <c r="E3413">
        <v>5.1699772735735099</v>
      </c>
      <c r="F3413">
        <v>4.2917886290068799</v>
      </c>
      <c r="G3413">
        <v>4.7889010218833103</v>
      </c>
      <c r="H3413">
        <v>4.3676565829540399</v>
      </c>
      <c r="I3413">
        <v>4.3728229044696096</v>
      </c>
      <c r="J3413">
        <v>4.589987956211</v>
      </c>
      <c r="K3413">
        <v>4.1419680287536398</v>
      </c>
      <c r="L3413">
        <v>4.1211419556762898</v>
      </c>
      <c r="M3413">
        <v>4.4113157068760698</v>
      </c>
      <c r="N3413">
        <v>4.3841781814921204</v>
      </c>
      <c r="O3413">
        <v>4.0021176285150997</v>
      </c>
      <c r="P3413">
        <v>3.7927642367557501</v>
      </c>
      <c r="Q3413">
        <v>2.8218677180984102</v>
      </c>
    </row>
    <row r="3414" spans="1:17">
      <c r="A3414" t="s">
        <v>6552</v>
      </c>
      <c r="B3414" s="16" t="e">
        <v>#N/A</v>
      </c>
      <c r="C3414">
        <v>5.2073109135109101</v>
      </c>
      <c r="D3414">
        <v>4.8708919623886802</v>
      </c>
      <c r="E3414">
        <v>5.1699772735735099</v>
      </c>
      <c r="F3414">
        <v>4.9396319138350204</v>
      </c>
      <c r="G3414">
        <v>4.6281296811809298</v>
      </c>
      <c r="H3414">
        <v>4.6515204620337798</v>
      </c>
      <c r="I3414">
        <v>4.6574362853065301</v>
      </c>
      <c r="J3414">
        <v>5.2529193450356404</v>
      </c>
      <c r="K3414">
        <v>4.7999439876117602</v>
      </c>
      <c r="L3414">
        <v>4.7901010708768101</v>
      </c>
      <c r="M3414">
        <v>4.4113157068760698</v>
      </c>
      <c r="N3414">
        <v>4.6704332416218497</v>
      </c>
      <c r="O3414">
        <v>4.7358659530866696</v>
      </c>
      <c r="P3414">
        <v>5.0248478020067502</v>
      </c>
      <c r="Q3414">
        <v>2.8218677180984102</v>
      </c>
    </row>
    <row r="3415" spans="1:17">
      <c r="A3415" t="s">
        <v>6553</v>
      </c>
      <c r="B3415" s="16" t="e">
        <v>#N/A</v>
      </c>
      <c r="C3415">
        <v>3.6535616636188299</v>
      </c>
      <c r="D3415">
        <v>3.4870161193063098</v>
      </c>
      <c r="E3415">
        <v>3.4028894668404299</v>
      </c>
      <c r="F3415">
        <v>3.6131889974304401</v>
      </c>
      <c r="G3415">
        <v>2.8218677180984102</v>
      </c>
      <c r="H3415">
        <v>3.65660975244205</v>
      </c>
      <c r="I3415">
        <v>3.6595800418069002</v>
      </c>
      <c r="J3415">
        <v>3.6724961835054399</v>
      </c>
      <c r="K3415">
        <v>3.4608708703561399</v>
      </c>
      <c r="L3415">
        <v>3.6339073669181099</v>
      </c>
      <c r="M3415">
        <v>3.4086250003018401</v>
      </c>
      <c r="N3415">
        <v>3.5144020463037902</v>
      </c>
      <c r="O3415">
        <v>3.7643275486974099</v>
      </c>
      <c r="P3415">
        <v>2.8218677180984102</v>
      </c>
      <c r="Q3415">
        <v>2.8218677180984102</v>
      </c>
    </row>
    <row r="3416" spans="1:17">
      <c r="A3416" t="s">
        <v>6554</v>
      </c>
      <c r="B3416" s="16" t="e">
        <v>#N/A</v>
      </c>
      <c r="C3416">
        <v>4.8751772763815904</v>
      </c>
      <c r="D3416">
        <v>4.6996493033489397</v>
      </c>
      <c r="E3416">
        <v>5.0160351149716202</v>
      </c>
      <c r="F3416">
        <v>4.5147692553613297</v>
      </c>
      <c r="G3416">
        <v>4.6840610634984499</v>
      </c>
      <c r="H3416">
        <v>3.9869852489372102</v>
      </c>
      <c r="I3416">
        <v>4.4354937019020104</v>
      </c>
      <c r="J3416">
        <v>4.5477957058863296</v>
      </c>
      <c r="K3416">
        <v>4.7999439876117602</v>
      </c>
      <c r="L3416">
        <v>4.4473184955329197</v>
      </c>
      <c r="M3416">
        <v>4.1590575299716699</v>
      </c>
      <c r="N3416">
        <v>4.5070424063834196</v>
      </c>
      <c r="O3416">
        <v>4.0021176285150997</v>
      </c>
      <c r="P3416">
        <v>4.8003293124776603</v>
      </c>
      <c r="Q3416">
        <v>5.81282804418474</v>
      </c>
    </row>
    <row r="3417" spans="1:17">
      <c r="A3417" t="s">
        <v>6555</v>
      </c>
      <c r="B3417" s="16" t="e">
        <v>#N/A</v>
      </c>
      <c r="C3417">
        <v>2.8218677180984102</v>
      </c>
      <c r="D3417">
        <v>3.2942621936663499</v>
      </c>
      <c r="E3417">
        <v>2.8218677180984102</v>
      </c>
      <c r="F3417">
        <v>3.7319397910766599</v>
      </c>
      <c r="G3417">
        <v>2.8218677180984102</v>
      </c>
      <c r="H3417">
        <v>2.8218677180984102</v>
      </c>
      <c r="I3417">
        <v>3.6595800418069002</v>
      </c>
      <c r="J3417">
        <v>3.2517770676889399</v>
      </c>
      <c r="K3417">
        <v>3.6013796825057902</v>
      </c>
      <c r="L3417">
        <v>2.8218677180984102</v>
      </c>
      <c r="M3417">
        <v>3.5380814202985702</v>
      </c>
      <c r="N3417">
        <v>3.6661147186140499</v>
      </c>
      <c r="O3417">
        <v>3.42420286852819</v>
      </c>
      <c r="P3417">
        <v>3.6194497939779602</v>
      </c>
      <c r="Q3417">
        <v>2.8218677180984102</v>
      </c>
    </row>
    <row r="3418" spans="1:17">
      <c r="A3418" t="s">
        <v>6556</v>
      </c>
      <c r="B3418" s="16" t="e">
        <v>#N/A</v>
      </c>
      <c r="C3418">
        <v>6.7316197386997496</v>
      </c>
      <c r="D3418">
        <v>6.9074442113721899</v>
      </c>
      <c r="E3418">
        <v>7.0606604978116003</v>
      </c>
      <c r="F3418">
        <v>7.1910315324497596</v>
      </c>
      <c r="G3418">
        <v>6.4499469432156404</v>
      </c>
      <c r="H3418">
        <v>7.6990693269590702</v>
      </c>
      <c r="I3418">
        <v>7.1423986731827496</v>
      </c>
      <c r="J3418">
        <v>7.4986792321813898</v>
      </c>
      <c r="K3418">
        <v>6.9508845053043098</v>
      </c>
      <c r="L3418">
        <v>6.8149731723956597</v>
      </c>
      <c r="M3418">
        <v>7.0801992637840501</v>
      </c>
      <c r="N3418">
        <v>6.6439211301738199</v>
      </c>
      <c r="O3418">
        <v>6.9369852176038096</v>
      </c>
      <c r="P3418">
        <v>7.1076120005007501</v>
      </c>
      <c r="Q3418">
        <v>5.81282804418474</v>
      </c>
    </row>
    <row r="3419" spans="1:17">
      <c r="A3419" t="s">
        <v>6557</v>
      </c>
      <c r="B3419" s="16" t="e">
        <v>#N/A</v>
      </c>
      <c r="C3419">
        <v>3.6535616636188299</v>
      </c>
      <c r="D3419">
        <v>3.4870161193063098</v>
      </c>
      <c r="E3419">
        <v>3.6381873987360902</v>
      </c>
      <c r="F3419">
        <v>3.7319397910766599</v>
      </c>
      <c r="G3419">
        <v>3.8309652426265099</v>
      </c>
      <c r="H3419">
        <v>3.65660975244205</v>
      </c>
      <c r="I3419">
        <v>3.7848446501428201</v>
      </c>
      <c r="J3419">
        <v>3.5611359966351301</v>
      </c>
      <c r="K3419">
        <v>3.27554212654834</v>
      </c>
      <c r="L3419">
        <v>3.7555759297476698</v>
      </c>
      <c r="M3419">
        <v>3.6461416973015899</v>
      </c>
      <c r="N3419">
        <v>3.79229116939824</v>
      </c>
      <c r="O3419">
        <v>3.42420286852819</v>
      </c>
      <c r="P3419">
        <v>2.8218677180984102</v>
      </c>
      <c r="Q3419">
        <v>2.8218677180984102</v>
      </c>
    </row>
    <row r="3420" spans="1:17">
      <c r="A3420" t="s">
        <v>6558</v>
      </c>
      <c r="B3420" s="16" t="e">
        <v>#N/A</v>
      </c>
      <c r="C3420">
        <v>2.8218677180984102</v>
      </c>
      <c r="D3420">
        <v>2.8218677180984102</v>
      </c>
      <c r="E3420">
        <v>3.6381873987360902</v>
      </c>
      <c r="F3420">
        <v>3.4706286095040801</v>
      </c>
      <c r="G3420">
        <v>3.5425260543824399</v>
      </c>
      <c r="H3420">
        <v>2.8218677180984102</v>
      </c>
      <c r="I3420">
        <v>3.3100125595866299</v>
      </c>
      <c r="J3420">
        <v>3.8565114723405598</v>
      </c>
      <c r="K3420">
        <v>3.27554212654834</v>
      </c>
      <c r="L3420">
        <v>2.8218677180984102</v>
      </c>
      <c r="M3420">
        <v>3.4086250003018401</v>
      </c>
      <c r="N3420">
        <v>3.9019995236038798</v>
      </c>
      <c r="O3420">
        <v>3.42420286852819</v>
      </c>
      <c r="P3420">
        <v>2.8218677180984102</v>
      </c>
      <c r="Q3420">
        <v>2.8218677180984102</v>
      </c>
    </row>
    <row r="3421" spans="1:17">
      <c r="A3421" t="s">
        <v>6559</v>
      </c>
      <c r="B3421" s="16" t="e">
        <v>#N/A</v>
      </c>
      <c r="C3421">
        <v>4.3623517865106702</v>
      </c>
      <c r="D3421">
        <v>4.5009317243298002</v>
      </c>
      <c r="E3421">
        <v>4.0887687455453801</v>
      </c>
      <c r="F3421">
        <v>3.9277704709105601</v>
      </c>
      <c r="G3421">
        <v>4.2225520177193703</v>
      </c>
      <c r="H3421">
        <v>4.2312229394497098</v>
      </c>
      <c r="I3421">
        <v>4.2360017113942803</v>
      </c>
      <c r="J3421">
        <v>3.7696016503418699</v>
      </c>
      <c r="K3421">
        <v>3.7184612093777498</v>
      </c>
      <c r="L3421">
        <v>3.9560512465587201</v>
      </c>
      <c r="M3421">
        <v>3.6461416973015899</v>
      </c>
      <c r="N3421">
        <v>3.6661147186140499</v>
      </c>
      <c r="O3421">
        <v>3.9295289699043701</v>
      </c>
      <c r="P3421">
        <v>4.3630835021106398</v>
      </c>
      <c r="Q3421">
        <v>5.09416193408443</v>
      </c>
    </row>
    <row r="3422" spans="1:17">
      <c r="A3422" t="s">
        <v>6560</v>
      </c>
      <c r="B3422" s="16" t="e">
        <v>#N/A</v>
      </c>
      <c r="C3422">
        <v>3.6535616636188299</v>
      </c>
      <c r="D3422">
        <v>3.7545556144430101</v>
      </c>
      <c r="E3422">
        <v>3.8152982058547602</v>
      </c>
      <c r="F3422">
        <v>3.7319397910766599</v>
      </c>
      <c r="G3422">
        <v>3.33407035458014</v>
      </c>
      <c r="H3422">
        <v>3.30825032505737</v>
      </c>
      <c r="I3422">
        <v>4.6574362853065301</v>
      </c>
      <c r="J3422">
        <v>4.589987956211</v>
      </c>
      <c r="K3422">
        <v>3.6013796825057902</v>
      </c>
      <c r="L3422">
        <v>4.0420260041176004</v>
      </c>
      <c r="M3422">
        <v>3.82485868955618</v>
      </c>
      <c r="N3422">
        <v>4.1706164353931596</v>
      </c>
      <c r="O3422">
        <v>3.42420286852819</v>
      </c>
      <c r="P3422">
        <v>4.0606668341819496</v>
      </c>
      <c r="Q3422">
        <v>2.8218677180984102</v>
      </c>
    </row>
    <row r="3423" spans="1:17">
      <c r="A3423" t="s">
        <v>6561</v>
      </c>
      <c r="B3423" s="16" t="e">
        <v>#N/A</v>
      </c>
      <c r="C3423">
        <v>5.7183074214133596</v>
      </c>
      <c r="D3423">
        <v>5.7057984767895098</v>
      </c>
      <c r="E3423">
        <v>5.8734011200307696</v>
      </c>
      <c r="F3423">
        <v>5.3934871370174804</v>
      </c>
      <c r="G3423">
        <v>5.7723329839865896</v>
      </c>
      <c r="H3423">
        <v>4.07504641393726</v>
      </c>
      <c r="I3423">
        <v>5.4886690454658904</v>
      </c>
      <c r="J3423">
        <v>5.1764314620679004</v>
      </c>
      <c r="K3423">
        <v>5.52962448084548</v>
      </c>
      <c r="L3423">
        <v>5.6865671756845</v>
      </c>
      <c r="M3423">
        <v>5.0345141375896603</v>
      </c>
      <c r="N3423">
        <v>5.53224518406659</v>
      </c>
      <c r="O3423">
        <v>5.5096284263065902</v>
      </c>
      <c r="P3423">
        <v>5.0248478020067502</v>
      </c>
      <c r="Q3423">
        <v>6.9204191934356096</v>
      </c>
    </row>
    <row r="3424" spans="1:17">
      <c r="A3424" t="s">
        <v>6562</v>
      </c>
      <c r="B3424" s="16" t="e">
        <v>#N/A</v>
      </c>
      <c r="C3424">
        <v>2.8218677180984102</v>
      </c>
      <c r="D3424">
        <v>2.8218677180984102</v>
      </c>
      <c r="E3424">
        <v>3.6381873987360902</v>
      </c>
      <c r="F3424">
        <v>2.8218677180984102</v>
      </c>
      <c r="G3424">
        <v>2.8218677180984102</v>
      </c>
      <c r="H3424">
        <v>2.8218677180984102</v>
      </c>
      <c r="I3424">
        <v>3.5089935751222501</v>
      </c>
      <c r="J3424">
        <v>3.2517770676889399</v>
      </c>
      <c r="K3424">
        <v>3.27554212654834</v>
      </c>
      <c r="L3424">
        <v>3.6339073669181099</v>
      </c>
      <c r="M3424">
        <v>3.4086250003018401</v>
      </c>
      <c r="N3424">
        <v>3.31389066967124</v>
      </c>
      <c r="O3424">
        <v>2.8218677180984102</v>
      </c>
      <c r="P3424">
        <v>2.8218677180984102</v>
      </c>
      <c r="Q3424">
        <v>2.8218677180984102</v>
      </c>
    </row>
    <row r="3425" spans="1:17">
      <c r="A3425" t="s">
        <v>6563</v>
      </c>
      <c r="B3425" s="16" t="e">
        <v>#N/A</v>
      </c>
      <c r="C3425">
        <v>4.8751772763815904</v>
      </c>
      <c r="D3425">
        <v>5.3656299685334403</v>
      </c>
      <c r="E3425">
        <v>4.96044362242744</v>
      </c>
      <c r="F3425">
        <v>4.4086599646307301</v>
      </c>
      <c r="G3425">
        <v>4.6281296811809298</v>
      </c>
      <c r="H3425">
        <v>4.43015569855271</v>
      </c>
      <c r="I3425">
        <v>4.7549066861635803</v>
      </c>
      <c r="J3425">
        <v>4.1999986398891203</v>
      </c>
      <c r="K3425">
        <v>4.7603034491719001</v>
      </c>
      <c r="L3425">
        <v>4.3892426656840904</v>
      </c>
      <c r="M3425">
        <v>4.6180354178513197</v>
      </c>
      <c r="N3425">
        <v>4.3841781814921204</v>
      </c>
      <c r="O3425">
        <v>4.9374682048982903</v>
      </c>
      <c r="P3425">
        <v>4.3630835021106398</v>
      </c>
      <c r="Q3425">
        <v>2.8218677180984102</v>
      </c>
    </row>
    <row r="3426" spans="1:17">
      <c r="A3426" t="s">
        <v>6564</v>
      </c>
      <c r="B3426" s="16" t="e">
        <v>#N/A</v>
      </c>
      <c r="C3426">
        <v>7.7657610893078903</v>
      </c>
      <c r="D3426">
        <v>8.0737790503870297</v>
      </c>
      <c r="E3426">
        <v>8.1300980002261394</v>
      </c>
      <c r="F3426">
        <v>7.6699882148714096</v>
      </c>
      <c r="G3426">
        <v>7.6783275857239097</v>
      </c>
      <c r="H3426">
        <v>7.5877283646995997</v>
      </c>
      <c r="I3426">
        <v>8.0842282916086692</v>
      </c>
      <c r="J3426">
        <v>7.8628420694029399</v>
      </c>
      <c r="K3426">
        <v>8.0836290622861693</v>
      </c>
      <c r="L3426">
        <v>7.7100752816342597</v>
      </c>
      <c r="M3426">
        <v>7.6613322899318801</v>
      </c>
      <c r="N3426">
        <v>6.8970520926005099</v>
      </c>
      <c r="O3426">
        <v>7.5713977500087601</v>
      </c>
      <c r="P3426">
        <v>8.2961901641221605</v>
      </c>
      <c r="Q3426">
        <v>6.6375058506955904</v>
      </c>
    </row>
    <row r="3427" spans="1:17">
      <c r="A3427" t="s">
        <v>6565</v>
      </c>
      <c r="B3427" s="16" t="e">
        <v>#N/A</v>
      </c>
      <c r="C3427">
        <v>5.1403854814574004</v>
      </c>
      <c r="D3427">
        <v>5.09137122556535</v>
      </c>
      <c r="E3427">
        <v>4.5638886729124497</v>
      </c>
      <c r="F3427">
        <v>4.8265290176055897</v>
      </c>
      <c r="G3427">
        <v>5.2496646871628903</v>
      </c>
      <c r="H3427">
        <v>5.7489183951006302</v>
      </c>
      <c r="I3427">
        <v>5.28584498120492</v>
      </c>
      <c r="J3427">
        <v>5.5218381907595999</v>
      </c>
      <c r="K3427">
        <v>5.1105762950505103</v>
      </c>
      <c r="L3427">
        <v>5.1913586396996196</v>
      </c>
      <c r="M3427">
        <v>5.55060142569896</v>
      </c>
      <c r="N3427">
        <v>5.8610534549687996</v>
      </c>
      <c r="O3427">
        <v>5.4473703770443702</v>
      </c>
      <c r="P3427">
        <v>5.7906458868778401</v>
      </c>
      <c r="Q3427">
        <v>2.8218677180984102</v>
      </c>
    </row>
    <row r="3428" spans="1:17">
      <c r="A3428" t="s">
        <v>6566</v>
      </c>
      <c r="B3428" s="16" t="e">
        <v>#N/A</v>
      </c>
      <c r="C3428">
        <v>3.3064422771203601</v>
      </c>
      <c r="D3428">
        <v>3.6330127529723502</v>
      </c>
      <c r="E3428">
        <v>2.8218677180984102</v>
      </c>
      <c r="F3428">
        <v>2.8218677180984102</v>
      </c>
      <c r="G3428">
        <v>3.33407035458014</v>
      </c>
      <c r="H3428">
        <v>3.30825032505737</v>
      </c>
      <c r="I3428">
        <v>3.3100125595866299</v>
      </c>
      <c r="J3428">
        <v>3.4276433730071201</v>
      </c>
      <c r="K3428">
        <v>2.8218677180984102</v>
      </c>
      <c r="L3428">
        <v>2.8218677180984102</v>
      </c>
      <c r="M3428">
        <v>3.23818724324593</v>
      </c>
      <c r="N3428">
        <v>3.6661147186140499</v>
      </c>
      <c r="O3428">
        <v>2.8218677180984102</v>
      </c>
      <c r="P3428">
        <v>3.3893867502571098</v>
      </c>
      <c r="Q3428">
        <v>2.8218677180984102</v>
      </c>
    </row>
    <row r="3429" spans="1:17">
      <c r="A3429" t="s">
        <v>6567</v>
      </c>
      <c r="B3429" s="16" t="e">
        <v>#N/A</v>
      </c>
      <c r="C3429">
        <v>3.5040133865677898</v>
      </c>
      <c r="D3429">
        <v>3.4870161193063098</v>
      </c>
      <c r="E3429">
        <v>3.4028894668404299</v>
      </c>
      <c r="F3429">
        <v>2.8218677180984102</v>
      </c>
      <c r="G3429">
        <v>3.33407035458014</v>
      </c>
      <c r="H3429">
        <v>3.50653555504317</v>
      </c>
      <c r="I3429">
        <v>3.3100125595866299</v>
      </c>
      <c r="J3429">
        <v>2.8218677180984102</v>
      </c>
      <c r="K3429">
        <v>2.8218677180984102</v>
      </c>
      <c r="L3429">
        <v>3.29479214013883</v>
      </c>
      <c r="M3429">
        <v>2.8218677180984102</v>
      </c>
      <c r="N3429">
        <v>3.31389066967124</v>
      </c>
      <c r="O3429">
        <v>3.24931794675887</v>
      </c>
      <c r="P3429">
        <v>2.8218677180984102</v>
      </c>
      <c r="Q3429">
        <v>2.8218677180984102</v>
      </c>
    </row>
    <row r="3430" spans="1:17">
      <c r="A3430" t="s">
        <v>6568</v>
      </c>
      <c r="B3430" s="16" t="e">
        <v>#N/A</v>
      </c>
      <c r="C3430">
        <v>3.3064422771203601</v>
      </c>
      <c r="D3430">
        <v>2.8218677180984102</v>
      </c>
      <c r="E3430">
        <v>3.4028894668404299</v>
      </c>
      <c r="F3430">
        <v>3.4706286095040801</v>
      </c>
      <c r="G3430">
        <v>3.33407035458014</v>
      </c>
      <c r="H3430">
        <v>2.8218677180984102</v>
      </c>
      <c r="I3430">
        <v>2.8218677180984102</v>
      </c>
      <c r="J3430">
        <v>2.8218677180984102</v>
      </c>
      <c r="K3430">
        <v>3.4608708703561399</v>
      </c>
      <c r="L3430">
        <v>3.29479214013883</v>
      </c>
      <c r="M3430">
        <v>3.23818724324593</v>
      </c>
      <c r="N3430">
        <v>2.8218677180984102</v>
      </c>
      <c r="O3430">
        <v>3.42420286852819</v>
      </c>
      <c r="P3430">
        <v>2.8218677180984102</v>
      </c>
      <c r="Q3430">
        <v>2.8218677180984102</v>
      </c>
    </row>
    <row r="3431" spans="1:17">
      <c r="A3431" t="s">
        <v>6569</v>
      </c>
      <c r="B3431" s="16" t="e">
        <v>#N/A</v>
      </c>
      <c r="C3431">
        <v>7.9881288110009603</v>
      </c>
      <c r="D3431">
        <v>8.2290457004390394</v>
      </c>
      <c r="E3431">
        <v>7.93130901064099</v>
      </c>
      <c r="F3431">
        <v>8.4804606178484807</v>
      </c>
      <c r="G3431">
        <v>7.9548378349425004</v>
      </c>
      <c r="H3431">
        <v>9.0299311908694797</v>
      </c>
      <c r="I3431">
        <v>8.1604302441202705</v>
      </c>
      <c r="J3431">
        <v>8.8473736475225007</v>
      </c>
      <c r="K3431">
        <v>8.1424406846305502</v>
      </c>
      <c r="L3431">
        <v>8.4471507392166991</v>
      </c>
      <c r="M3431">
        <v>8.3559419123150906</v>
      </c>
      <c r="N3431">
        <v>8.1104622847137993</v>
      </c>
      <c r="O3431">
        <v>8.2922463045226795</v>
      </c>
      <c r="P3431">
        <v>8.7618371322300508</v>
      </c>
      <c r="Q3431">
        <v>2.8218677180984102</v>
      </c>
    </row>
    <row r="3432" spans="1:17">
      <c r="A3432" t="s">
        <v>6570</v>
      </c>
      <c r="B3432" s="16" t="e">
        <v>#N/A</v>
      </c>
      <c r="C3432">
        <v>3.5040133865677898</v>
      </c>
      <c r="D3432">
        <v>3.7545556144430101</v>
      </c>
      <c r="E3432">
        <v>3.8152982058547602</v>
      </c>
      <c r="F3432">
        <v>4.5644600677645304</v>
      </c>
      <c r="G3432">
        <v>3.8309652426265099</v>
      </c>
      <c r="H3432">
        <v>3.8900437060628099</v>
      </c>
      <c r="I3432">
        <v>3.7848446501428201</v>
      </c>
      <c r="J3432">
        <v>3.7696016503418699</v>
      </c>
      <c r="K3432">
        <v>3.8204461843508501</v>
      </c>
      <c r="L3432">
        <v>3.7555759297476698</v>
      </c>
      <c r="M3432">
        <v>3.7404257728686199</v>
      </c>
      <c r="N3432">
        <v>3.31389066967124</v>
      </c>
      <c r="O3432">
        <v>4.0021176285150997</v>
      </c>
      <c r="P3432">
        <v>3.6194497939779602</v>
      </c>
      <c r="Q3432">
        <v>2.8218677180984102</v>
      </c>
    </row>
    <row r="3433" spans="1:17">
      <c r="A3433" t="s">
        <v>6571</v>
      </c>
      <c r="B3433" s="16" t="e">
        <v>#N/A</v>
      </c>
      <c r="C3433">
        <v>7.0458303086313601</v>
      </c>
      <c r="D3433">
        <v>6.9438749117888099</v>
      </c>
      <c r="E3433">
        <v>7.4925789249254002</v>
      </c>
      <c r="F3433">
        <v>6.99059120776786</v>
      </c>
      <c r="G3433">
        <v>7.1556738547792804</v>
      </c>
      <c r="H3433">
        <v>5.5076282639641203</v>
      </c>
      <c r="I3433">
        <v>7.0650533128930304</v>
      </c>
      <c r="J3433">
        <v>6.6931804120656997</v>
      </c>
      <c r="K3433">
        <v>7.5814845344670303</v>
      </c>
      <c r="L3433">
        <v>7.2240106477403199</v>
      </c>
      <c r="M3433">
        <v>6.5491988163808497</v>
      </c>
      <c r="N3433">
        <v>6.6795919659621896</v>
      </c>
      <c r="O3433">
        <v>6.4795905805206404</v>
      </c>
      <c r="P3433">
        <v>6.4195282390462101</v>
      </c>
      <c r="Q3433">
        <v>8.9266120302692595</v>
      </c>
    </row>
    <row r="3434" spans="1:17">
      <c r="A3434" t="s">
        <v>6572</v>
      </c>
      <c r="B3434" s="16" t="e">
        <v>#N/A</v>
      </c>
      <c r="C3434">
        <v>3.3064422771203601</v>
      </c>
      <c r="D3434">
        <v>3.7545556144430101</v>
      </c>
      <c r="E3434">
        <v>3.4028894668404299</v>
      </c>
      <c r="F3434">
        <v>2.8218677180984102</v>
      </c>
      <c r="G3434">
        <v>2.8218677180984102</v>
      </c>
      <c r="H3434">
        <v>2.8218677180984102</v>
      </c>
      <c r="I3434">
        <v>2.8218677180984102</v>
      </c>
      <c r="J3434">
        <v>3.2517770676889399</v>
      </c>
      <c r="K3434">
        <v>2.8218677180984102</v>
      </c>
      <c r="L3434">
        <v>3.29479214013883</v>
      </c>
      <c r="M3434">
        <v>3.23818724324593</v>
      </c>
      <c r="N3434">
        <v>3.31389066967124</v>
      </c>
      <c r="O3434">
        <v>2.8218677180984102</v>
      </c>
      <c r="P3434">
        <v>2.8218677180984102</v>
      </c>
      <c r="Q3434">
        <v>2.8218677180984102</v>
      </c>
    </row>
    <row r="3435" spans="1:17">
      <c r="A3435" t="s">
        <v>6573</v>
      </c>
      <c r="B3435" s="16" t="e">
        <v>#N/A</v>
      </c>
      <c r="C3435">
        <v>3.7779852140208301</v>
      </c>
      <c r="D3435">
        <v>3.6330127529723502</v>
      </c>
      <c r="E3435">
        <v>3.6381873987360902</v>
      </c>
      <c r="F3435">
        <v>3.2825265482838799</v>
      </c>
      <c r="G3435">
        <v>3.5425260543824399</v>
      </c>
      <c r="H3435">
        <v>3.30825032505737</v>
      </c>
      <c r="I3435">
        <v>4.30650913402902</v>
      </c>
      <c r="J3435">
        <v>3.8565114723405598</v>
      </c>
      <c r="K3435">
        <v>4.3865415857412602</v>
      </c>
      <c r="L3435">
        <v>4.4473184955329197</v>
      </c>
      <c r="M3435">
        <v>3.82485868955618</v>
      </c>
      <c r="N3435">
        <v>3.6661147186140499</v>
      </c>
      <c r="O3435">
        <v>3.7643275486974099</v>
      </c>
      <c r="P3435">
        <v>3.9363215208704698</v>
      </c>
      <c r="Q3435">
        <v>2.8218677180984102</v>
      </c>
    </row>
    <row r="3436" spans="1:17">
      <c r="A3436" t="s">
        <v>6574</v>
      </c>
      <c r="B3436" s="16" t="e">
        <v>#N/A</v>
      </c>
      <c r="C3436">
        <v>3.6535616636188299</v>
      </c>
      <c r="D3436">
        <v>3.7545556144430101</v>
      </c>
      <c r="E3436">
        <v>2.8218677180984102</v>
      </c>
      <c r="F3436">
        <v>2.8218677180984102</v>
      </c>
      <c r="G3436">
        <v>3.70007344211845</v>
      </c>
      <c r="H3436">
        <v>2.8218677180984102</v>
      </c>
      <c r="I3436">
        <v>3.3100125595866299</v>
      </c>
      <c r="J3436">
        <v>3.2517770676889399</v>
      </c>
      <c r="K3436">
        <v>3.27554212654834</v>
      </c>
      <c r="L3436">
        <v>2.8218677180984102</v>
      </c>
      <c r="M3436">
        <v>3.5380814202985702</v>
      </c>
      <c r="N3436">
        <v>2.8218677180984102</v>
      </c>
      <c r="O3436">
        <v>3.24931794675887</v>
      </c>
      <c r="P3436">
        <v>2.8218677180984102</v>
      </c>
      <c r="Q3436">
        <v>2.8218677180984102</v>
      </c>
    </row>
    <row r="3437" spans="1:17">
      <c r="A3437" t="s">
        <v>6575</v>
      </c>
      <c r="B3437" s="16" t="e">
        <v>#N/A</v>
      </c>
      <c r="C3437">
        <v>3.5040133865677898</v>
      </c>
      <c r="D3437">
        <v>2.8218677180984102</v>
      </c>
      <c r="E3437">
        <v>3.6381873987360902</v>
      </c>
      <c r="F3437">
        <v>3.6131889974304401</v>
      </c>
      <c r="G3437">
        <v>3.8309652426265099</v>
      </c>
      <c r="H3437">
        <v>2.8218677180984102</v>
      </c>
      <c r="I3437">
        <v>3.5089935751222501</v>
      </c>
      <c r="J3437">
        <v>3.4276433730071201</v>
      </c>
      <c r="K3437">
        <v>3.6013796825057902</v>
      </c>
      <c r="L3437">
        <v>3.4877558895723499</v>
      </c>
      <c r="M3437">
        <v>3.4086250003018401</v>
      </c>
      <c r="N3437">
        <v>3.31389066967124</v>
      </c>
      <c r="O3437">
        <v>3.5569664057961599</v>
      </c>
      <c r="P3437">
        <v>2.8218677180984102</v>
      </c>
      <c r="Q3437">
        <v>5.81282804418474</v>
      </c>
    </row>
    <row r="3438" spans="1:17">
      <c r="A3438" t="s">
        <v>6576</v>
      </c>
      <c r="B3438" s="16" t="e">
        <v>#N/A</v>
      </c>
      <c r="C3438">
        <v>4.0706176854441196</v>
      </c>
      <c r="D3438">
        <v>4.0407231514856203</v>
      </c>
      <c r="E3438">
        <v>3.9618875914207199</v>
      </c>
      <c r="F3438">
        <v>3.9277704709105601</v>
      </c>
      <c r="G3438">
        <v>3.8309652426265099</v>
      </c>
      <c r="H3438">
        <v>3.30825032505737</v>
      </c>
      <c r="I3438">
        <v>3.6595800418069002</v>
      </c>
      <c r="J3438">
        <v>3.5611359966351301</v>
      </c>
      <c r="K3438">
        <v>3.27554212654834</v>
      </c>
      <c r="L3438">
        <v>3.7555759297476698</v>
      </c>
      <c r="M3438">
        <v>4.1590575299716699</v>
      </c>
      <c r="N3438">
        <v>3.79229116939824</v>
      </c>
      <c r="O3438">
        <v>3.42420286852819</v>
      </c>
      <c r="P3438">
        <v>2.8218677180984102</v>
      </c>
      <c r="Q3438">
        <v>6.2843132996066204</v>
      </c>
    </row>
    <row r="3439" spans="1:17">
      <c r="A3439" t="s">
        <v>6577</v>
      </c>
      <c r="B3439" s="16" t="e">
        <v>#N/A</v>
      </c>
      <c r="C3439">
        <v>3.5040133865677898</v>
      </c>
      <c r="D3439">
        <v>3.2942621936663499</v>
      </c>
      <c r="E3439">
        <v>2.8218677180984102</v>
      </c>
      <c r="F3439">
        <v>3.2825265482838799</v>
      </c>
      <c r="G3439">
        <v>2.8218677180984102</v>
      </c>
      <c r="H3439">
        <v>3.30825032505737</v>
      </c>
      <c r="I3439">
        <v>3.3100125595866299</v>
      </c>
      <c r="J3439">
        <v>2.8218677180984102</v>
      </c>
      <c r="K3439">
        <v>3.6013796825057902</v>
      </c>
      <c r="L3439">
        <v>3.6339073669181099</v>
      </c>
      <c r="M3439">
        <v>2.8218677180984102</v>
      </c>
      <c r="N3439">
        <v>2.8218677180984102</v>
      </c>
      <c r="O3439">
        <v>2.8218677180984102</v>
      </c>
      <c r="P3439">
        <v>3.3893867502571098</v>
      </c>
      <c r="Q3439">
        <v>5.09416193408443</v>
      </c>
    </row>
    <row r="3440" spans="1:17">
      <c r="A3440" t="s">
        <v>6578</v>
      </c>
      <c r="B3440" s="16" t="e">
        <v>#N/A</v>
      </c>
      <c r="C3440">
        <v>5.60114838253069</v>
      </c>
      <c r="D3440">
        <v>5.2505809539486403</v>
      </c>
      <c r="E3440">
        <v>5.54791781288802</v>
      </c>
      <c r="F3440">
        <v>5.0765736551712601</v>
      </c>
      <c r="G3440">
        <v>6.7582024653551098</v>
      </c>
      <c r="H3440">
        <v>5.0402227714917602</v>
      </c>
      <c r="I3440">
        <v>5.1197440703333399</v>
      </c>
      <c r="J3440">
        <v>5.7808175510722997</v>
      </c>
      <c r="K3440">
        <v>5.5956556821788501</v>
      </c>
      <c r="L3440">
        <v>4.9123550275731303</v>
      </c>
      <c r="M3440">
        <v>5.6924660375362501</v>
      </c>
      <c r="N3440">
        <v>4.72039054531127</v>
      </c>
      <c r="O3440">
        <v>5.6630803592182</v>
      </c>
      <c r="P3440">
        <v>6.0813328860205003</v>
      </c>
      <c r="Q3440">
        <v>5.81282804418474</v>
      </c>
    </row>
    <row r="3441" spans="1:17">
      <c r="A3441" t="s">
        <v>6579</v>
      </c>
      <c r="B3441" s="16" t="e">
        <v>#N/A</v>
      </c>
      <c r="C3441">
        <v>5.6492058890955699</v>
      </c>
      <c r="D3441">
        <v>5.8682600105642297</v>
      </c>
      <c r="E3441">
        <v>6.1372997866052899</v>
      </c>
      <c r="F3441">
        <v>6.1471629119605797</v>
      </c>
      <c r="G3441">
        <v>5.97458653714276</v>
      </c>
      <c r="H3441">
        <v>6.7077629649987003</v>
      </c>
      <c r="I3441">
        <v>5.8841337137463201</v>
      </c>
      <c r="J3441">
        <v>5.9846364313983802</v>
      </c>
      <c r="K3441">
        <v>5.5068916728603101</v>
      </c>
      <c r="L3441">
        <v>5.6865671756845</v>
      </c>
      <c r="M3441">
        <v>5.8515834476412998</v>
      </c>
      <c r="N3441">
        <v>5.3632034605234802</v>
      </c>
      <c r="O3441">
        <v>5.9269450576343701</v>
      </c>
      <c r="P3441">
        <v>5.8481757373421797</v>
      </c>
      <c r="Q3441">
        <v>2.8218677180984102</v>
      </c>
    </row>
    <row r="3442" spans="1:17">
      <c r="A3442" t="s">
        <v>6580</v>
      </c>
      <c r="B3442" s="16" t="e">
        <v>#N/A</v>
      </c>
      <c r="C3442">
        <v>3.7779852140208301</v>
      </c>
      <c r="D3442">
        <v>3.8603343823973102</v>
      </c>
      <c r="E3442">
        <v>3.9618875914207199</v>
      </c>
      <c r="F3442">
        <v>2.8218677180984102</v>
      </c>
      <c r="G3442">
        <v>3.8309652426265099</v>
      </c>
      <c r="H3442">
        <v>3.9869852489372102</v>
      </c>
      <c r="I3442">
        <v>4.16059535596606</v>
      </c>
      <c r="J3442">
        <v>3.7696016503418699</v>
      </c>
      <c r="K3442">
        <v>3.6013796825057902</v>
      </c>
      <c r="L3442">
        <v>4.1946255460110002</v>
      </c>
      <c r="M3442">
        <v>3.9727288000471899</v>
      </c>
      <c r="N3442">
        <v>3.5144020463037902</v>
      </c>
      <c r="O3442">
        <v>3.7643275486974099</v>
      </c>
      <c r="P3442">
        <v>3.6194497939779602</v>
      </c>
      <c r="Q3442">
        <v>2.8218677180984102</v>
      </c>
    </row>
    <row r="3443" spans="1:17">
      <c r="A3443" t="s">
        <v>6581</v>
      </c>
      <c r="B3443" s="16" t="e">
        <v>#N/A</v>
      </c>
      <c r="C3443">
        <v>6.9919266040793202</v>
      </c>
      <c r="D3443">
        <v>7.0809906254396298</v>
      </c>
      <c r="E3443">
        <v>6.78357369797342</v>
      </c>
      <c r="F3443">
        <v>6.9571080415096196</v>
      </c>
      <c r="G3443">
        <v>6.4349069561294803</v>
      </c>
      <c r="H3443">
        <v>7.2684043305091297</v>
      </c>
      <c r="I3443">
        <v>7.5791136832599504</v>
      </c>
      <c r="J3443">
        <v>7.2451160400621699</v>
      </c>
      <c r="K3443">
        <v>6.9591089462385396</v>
      </c>
      <c r="L3443">
        <v>6.9735187332156601</v>
      </c>
      <c r="M3443">
        <v>7.2247916331918702</v>
      </c>
      <c r="N3443">
        <v>7.0132596144020196</v>
      </c>
      <c r="O3443">
        <v>7.3061681473723104</v>
      </c>
      <c r="P3443">
        <v>8.0528164704780902</v>
      </c>
      <c r="Q3443">
        <v>2.8218677180984102</v>
      </c>
    </row>
    <row r="3444" spans="1:17">
      <c r="A3444" t="s">
        <v>6582</v>
      </c>
      <c r="B3444" s="16" t="e">
        <v>#N/A</v>
      </c>
      <c r="C3444">
        <v>3.5040133865677898</v>
      </c>
      <c r="D3444">
        <v>3.4870161193063098</v>
      </c>
      <c r="E3444">
        <v>3.4028894668404299</v>
      </c>
      <c r="F3444">
        <v>2.8218677180984102</v>
      </c>
      <c r="G3444">
        <v>3.33407035458014</v>
      </c>
      <c r="H3444">
        <v>3.50653555504317</v>
      </c>
      <c r="I3444">
        <v>2.8218677180984102</v>
      </c>
      <c r="J3444">
        <v>3.4276433730071201</v>
      </c>
      <c r="K3444">
        <v>2.8218677180984102</v>
      </c>
      <c r="L3444">
        <v>2.8218677180984102</v>
      </c>
      <c r="M3444">
        <v>2.8218677180984102</v>
      </c>
      <c r="N3444">
        <v>2.8218677180984102</v>
      </c>
      <c r="O3444">
        <v>2.8218677180984102</v>
      </c>
      <c r="P3444">
        <v>2.8218677180984102</v>
      </c>
      <c r="Q3444">
        <v>2.8218677180984102</v>
      </c>
    </row>
    <row r="3445" spans="1:17">
      <c r="A3445" t="s">
        <v>6583</v>
      </c>
      <c r="B3445" s="16" t="e">
        <v>#N/A</v>
      </c>
      <c r="C3445">
        <v>2.8218677180984102</v>
      </c>
      <c r="D3445">
        <v>2.8218677180984102</v>
      </c>
      <c r="E3445">
        <v>2.8218677180984102</v>
      </c>
      <c r="F3445">
        <v>3.2825265482838799</v>
      </c>
      <c r="G3445">
        <v>3.5425260543824399</v>
      </c>
      <c r="H3445">
        <v>2.8218677180984102</v>
      </c>
      <c r="I3445">
        <v>2.8218677180984102</v>
      </c>
      <c r="J3445">
        <v>2.8218677180984102</v>
      </c>
      <c r="K3445">
        <v>3.27554212654834</v>
      </c>
      <c r="L3445">
        <v>3.4877558895723499</v>
      </c>
      <c r="M3445">
        <v>3.5380814202985702</v>
      </c>
      <c r="N3445">
        <v>3.5144020463037902</v>
      </c>
      <c r="O3445">
        <v>3.6677309644704801</v>
      </c>
      <c r="P3445">
        <v>3.3893867502571098</v>
      </c>
      <c r="Q3445">
        <v>2.8218677180984102</v>
      </c>
    </row>
    <row r="3446" spans="1:17">
      <c r="A3446" t="s">
        <v>6584</v>
      </c>
      <c r="B3446" s="16" t="e">
        <v>#N/A</v>
      </c>
      <c r="C3446">
        <v>5.0332205246179997</v>
      </c>
      <c r="D3446">
        <v>5.0571074914141203</v>
      </c>
      <c r="E3446">
        <v>4.4833795521924502</v>
      </c>
      <c r="F3446">
        <v>3.2825265482838799</v>
      </c>
      <c r="G3446">
        <v>5.5640625942373703</v>
      </c>
      <c r="H3446">
        <v>4.7010860560449901</v>
      </c>
      <c r="I3446">
        <v>4.6574362853065301</v>
      </c>
      <c r="J3446">
        <v>4.3621897727349799</v>
      </c>
      <c r="K3446">
        <v>4.9119590476093702</v>
      </c>
      <c r="L3446">
        <v>4.8321653561327897</v>
      </c>
      <c r="M3446">
        <v>5.4539067964059598</v>
      </c>
      <c r="N3446">
        <v>5.68277591644026</v>
      </c>
      <c r="O3446">
        <v>4.8737348553695998</v>
      </c>
      <c r="P3446">
        <v>6.0327560215808402</v>
      </c>
      <c r="Q3446">
        <v>2.8218677180984102</v>
      </c>
    </row>
    <row r="3447" spans="1:17">
      <c r="A3447" t="s">
        <v>6585</v>
      </c>
      <c r="B3447" s="16" t="e">
        <v>#N/A</v>
      </c>
      <c r="C3447">
        <v>3.5040133865677898</v>
      </c>
      <c r="D3447">
        <v>3.7545556144430101</v>
      </c>
      <c r="E3447">
        <v>3.8152982058547602</v>
      </c>
      <c r="F3447">
        <v>2.8218677180984102</v>
      </c>
      <c r="G3447">
        <v>3.33407035458014</v>
      </c>
      <c r="H3447">
        <v>3.30825032505737</v>
      </c>
      <c r="I3447">
        <v>3.8937805799913501</v>
      </c>
      <c r="J3447">
        <v>3.5611359966351301</v>
      </c>
      <c r="K3447">
        <v>2.8218677180984102</v>
      </c>
      <c r="L3447">
        <v>3.29479214013883</v>
      </c>
      <c r="M3447">
        <v>3.6461416973015899</v>
      </c>
      <c r="N3447">
        <v>3.6661147186140499</v>
      </c>
      <c r="O3447">
        <v>3.42420286852819</v>
      </c>
      <c r="P3447">
        <v>3.7927642367557501</v>
      </c>
      <c r="Q3447">
        <v>2.8218677180984102</v>
      </c>
    </row>
    <row r="3448" spans="1:17">
      <c r="A3448" t="s">
        <v>6586</v>
      </c>
      <c r="B3448" s="16" t="e">
        <v>#N/A</v>
      </c>
      <c r="C3448">
        <v>7.2042789662983404</v>
      </c>
      <c r="D3448">
        <v>7.0891403017794001</v>
      </c>
      <c r="E3448">
        <v>7.2820324993308896</v>
      </c>
      <c r="F3448">
        <v>6.7672031021763797</v>
      </c>
      <c r="G3448">
        <v>7.52429672556746</v>
      </c>
      <c r="H3448">
        <v>7.0016356944961498</v>
      </c>
      <c r="I3448">
        <v>7.8279687667025</v>
      </c>
      <c r="J3448">
        <v>9.5465326505300592</v>
      </c>
      <c r="K3448">
        <v>7.6641418250857498</v>
      </c>
      <c r="L3448">
        <v>7.7772285085574904</v>
      </c>
      <c r="M3448">
        <v>7.4225869101804296</v>
      </c>
      <c r="N3448">
        <v>7.9740741705371301</v>
      </c>
      <c r="O3448">
        <v>7.0505518350593297</v>
      </c>
      <c r="P3448">
        <v>7.9658841845297497</v>
      </c>
      <c r="Q3448">
        <v>6.2843132996066204</v>
      </c>
    </row>
    <row r="3449" spans="1:17">
      <c r="A3449" t="s">
        <v>6587</v>
      </c>
      <c r="B3449" s="16" t="e">
        <v>#N/A</v>
      </c>
      <c r="C3449">
        <v>3.6535616636188299</v>
      </c>
      <c r="D3449">
        <v>4.1197647330598102</v>
      </c>
      <c r="E3449">
        <v>4.0887687455453801</v>
      </c>
      <c r="F3449">
        <v>4.5644600677645304</v>
      </c>
      <c r="G3449">
        <v>4.4429501088137897</v>
      </c>
      <c r="H3449">
        <v>4.43015569855271</v>
      </c>
      <c r="I3449">
        <v>4.30650913402902</v>
      </c>
      <c r="J3449">
        <v>4.3107162608919598</v>
      </c>
      <c r="K3449">
        <v>3.99457577781329</v>
      </c>
      <c r="L3449">
        <v>3.29479214013883</v>
      </c>
      <c r="M3449">
        <v>4.2669672077812901</v>
      </c>
      <c r="N3449">
        <v>4.1706164353931596</v>
      </c>
      <c r="O3449">
        <v>4.1926070449996002</v>
      </c>
      <c r="P3449">
        <v>4.2713440848041202</v>
      </c>
      <c r="Q3449">
        <v>2.8218677180984102</v>
      </c>
    </row>
    <row r="3450" spans="1:17">
      <c r="A3450" t="s">
        <v>6588</v>
      </c>
      <c r="B3450" s="16" t="e">
        <v>#N/A</v>
      </c>
      <c r="C3450">
        <v>3.98283533271713</v>
      </c>
      <c r="D3450">
        <v>3.2942621936663499</v>
      </c>
      <c r="E3450">
        <v>3.6381873987360902</v>
      </c>
      <c r="F3450">
        <v>3.6131889974304401</v>
      </c>
      <c r="G3450">
        <v>3.8309652426265099</v>
      </c>
      <c r="H3450">
        <v>3.9869852489372102</v>
      </c>
      <c r="I3450">
        <v>3.6595800418069002</v>
      </c>
      <c r="J3450">
        <v>3.5611359966351301</v>
      </c>
      <c r="K3450">
        <v>3.7184612093777498</v>
      </c>
      <c r="L3450">
        <v>2.8218677180984102</v>
      </c>
      <c r="M3450">
        <v>3.6461416973015899</v>
      </c>
      <c r="N3450">
        <v>4.0888472785647796</v>
      </c>
      <c r="O3450">
        <v>3.6677309644704801</v>
      </c>
      <c r="P3450">
        <v>4.1712528320562896</v>
      </c>
      <c r="Q3450">
        <v>2.8218677180984102</v>
      </c>
    </row>
    <row r="3451" spans="1:17">
      <c r="A3451" t="s">
        <v>6589</v>
      </c>
      <c r="B3451" s="16" t="e">
        <v>#N/A</v>
      </c>
      <c r="C3451">
        <v>5.2710534670525604</v>
      </c>
      <c r="D3451">
        <v>5.09137122556535</v>
      </c>
      <c r="E3451">
        <v>4.7104489803388701</v>
      </c>
      <c r="F3451">
        <v>4.9752349446537503</v>
      </c>
      <c r="G3451">
        <v>5.2138164621762604</v>
      </c>
      <c r="H3451">
        <v>5.1127774112395503</v>
      </c>
      <c r="I3451">
        <v>5.1546550765941603</v>
      </c>
      <c r="J3451">
        <v>5.1228960162245301</v>
      </c>
      <c r="K3451">
        <v>5.4837765726009904</v>
      </c>
      <c r="L3451">
        <v>4.7901010708768101</v>
      </c>
      <c r="M3451">
        <v>5.1397006687878797</v>
      </c>
      <c r="N3451">
        <v>5.0620011073979203</v>
      </c>
      <c r="O3451">
        <v>5.2165415310043803</v>
      </c>
      <c r="P3451">
        <v>5.4975049655279902</v>
      </c>
      <c r="Q3451">
        <v>2.8218677180984102</v>
      </c>
    </row>
    <row r="3452" spans="1:17">
      <c r="A3452" t="s">
        <v>6590</v>
      </c>
      <c r="B3452" s="16" t="e">
        <v>#N/A</v>
      </c>
      <c r="C3452">
        <v>4.2964146619915802</v>
      </c>
      <c r="D3452">
        <v>4.6996493033489397</v>
      </c>
      <c r="E3452">
        <v>4.6393553598667303</v>
      </c>
      <c r="F3452">
        <v>3.8353454241230298</v>
      </c>
      <c r="G3452">
        <v>5.0185235057095401</v>
      </c>
      <c r="H3452">
        <v>3.8900437060628099</v>
      </c>
      <c r="I3452">
        <v>4.6056600831029897</v>
      </c>
      <c r="J3452">
        <v>4.0085972383706396</v>
      </c>
      <c r="K3452">
        <v>4.5878024687201</v>
      </c>
      <c r="L3452">
        <v>3.9560512465587201</v>
      </c>
      <c r="M3452">
        <v>4.4556477038402296</v>
      </c>
      <c r="N3452">
        <v>3.79229116939824</v>
      </c>
      <c r="O3452">
        <v>4.3028205748149997</v>
      </c>
      <c r="P3452">
        <v>4.0606668341819496</v>
      </c>
      <c r="Q3452">
        <v>2.8218677180984102</v>
      </c>
    </row>
    <row r="3453" spans="1:17">
      <c r="A3453" t="s">
        <v>6591</v>
      </c>
      <c r="B3453" s="16" t="e">
        <v>#N/A</v>
      </c>
      <c r="C3453">
        <v>4.2263167103073602</v>
      </c>
      <c r="D3453">
        <v>3.9548310731697001</v>
      </c>
      <c r="E3453">
        <v>3.4028894668404299</v>
      </c>
      <c r="F3453">
        <v>3.9277704709105601</v>
      </c>
      <c r="G3453">
        <v>3.5425260543824399</v>
      </c>
      <c r="H3453">
        <v>3.30825032505737</v>
      </c>
      <c r="I3453">
        <v>3.5089935751222501</v>
      </c>
      <c r="J3453">
        <v>3.2517770676889399</v>
      </c>
      <c r="K3453">
        <v>3.7184612093777498</v>
      </c>
      <c r="L3453">
        <v>3.6339073669181099</v>
      </c>
      <c r="M3453">
        <v>3.6461416973015899</v>
      </c>
      <c r="N3453">
        <v>2.8218677180984102</v>
      </c>
      <c r="O3453">
        <v>3.24931794675887</v>
      </c>
      <c r="P3453">
        <v>3.6194497939779602</v>
      </c>
      <c r="Q3453">
        <v>2.8218677180984102</v>
      </c>
    </row>
    <row r="3454" spans="1:17">
      <c r="A3454" t="s">
        <v>6592</v>
      </c>
      <c r="B3454" s="16" t="e">
        <v>#N/A</v>
      </c>
      <c r="C3454">
        <v>3.3064422771203601</v>
      </c>
      <c r="D3454">
        <v>3.6330127529723502</v>
      </c>
      <c r="E3454">
        <v>3.4028894668404299</v>
      </c>
      <c r="F3454">
        <v>3.2825265482838799</v>
      </c>
      <c r="G3454">
        <v>2.8218677180984102</v>
      </c>
      <c r="H3454">
        <v>2.8218677180984102</v>
      </c>
      <c r="I3454">
        <v>3.3100125595866299</v>
      </c>
      <c r="J3454">
        <v>3.2517770676889399</v>
      </c>
      <c r="K3454">
        <v>3.6013796825057902</v>
      </c>
      <c r="L3454">
        <v>2.8218677180984102</v>
      </c>
      <c r="M3454">
        <v>3.23818724324593</v>
      </c>
      <c r="N3454">
        <v>3.31389066967124</v>
      </c>
      <c r="O3454">
        <v>3.5569664057961599</v>
      </c>
      <c r="P3454">
        <v>3.7927642367557501</v>
      </c>
      <c r="Q3454">
        <v>2.8218677180984102</v>
      </c>
    </row>
    <row r="3455" spans="1:17">
      <c r="A3455" t="s">
        <v>6593</v>
      </c>
      <c r="B3455" s="16" t="e">
        <v>#N/A</v>
      </c>
      <c r="C3455">
        <v>3.5040133865677898</v>
      </c>
      <c r="D3455">
        <v>3.4870161193063098</v>
      </c>
      <c r="E3455">
        <v>3.4028894668404299</v>
      </c>
      <c r="F3455">
        <v>2.8218677180984102</v>
      </c>
      <c r="G3455">
        <v>3.33407035458014</v>
      </c>
      <c r="H3455">
        <v>2.8218677180984102</v>
      </c>
      <c r="I3455">
        <v>3.3100125595866299</v>
      </c>
      <c r="J3455">
        <v>3.2517770676889399</v>
      </c>
      <c r="K3455">
        <v>4.0709644767565303</v>
      </c>
      <c r="L3455">
        <v>4.1211419556762898</v>
      </c>
      <c r="M3455">
        <v>3.5380814202985702</v>
      </c>
      <c r="N3455">
        <v>3.79229116939824</v>
      </c>
      <c r="O3455">
        <v>2.8218677180984102</v>
      </c>
      <c r="P3455">
        <v>3.9363215208704698</v>
      </c>
      <c r="Q3455">
        <v>2.8218677180984102</v>
      </c>
    </row>
    <row r="3456" spans="1:17">
      <c r="A3456" t="s">
        <v>6594</v>
      </c>
      <c r="B3456" s="16" t="e">
        <v>#N/A</v>
      </c>
      <c r="C3456">
        <v>6.2066550544559398</v>
      </c>
      <c r="D3456">
        <v>6.0310005479080901</v>
      </c>
      <c r="E3456">
        <v>5.9578922475209</v>
      </c>
      <c r="F3456">
        <v>6.36817302555548</v>
      </c>
      <c r="G3456">
        <v>6.18782596009234</v>
      </c>
      <c r="H3456">
        <v>6.1338268941135796</v>
      </c>
      <c r="I3456">
        <v>6.3315474419567597</v>
      </c>
      <c r="J3456">
        <v>5.8141705221960898</v>
      </c>
      <c r="K3456">
        <v>6.58653975511782</v>
      </c>
      <c r="L3456">
        <v>6.5679948358929003</v>
      </c>
      <c r="M3456">
        <v>6.0864609132140597</v>
      </c>
      <c r="N3456">
        <v>6.5049286515854696</v>
      </c>
      <c r="O3456">
        <v>6.1489606103488104</v>
      </c>
      <c r="P3456">
        <v>6.0327560215808402</v>
      </c>
      <c r="Q3456">
        <v>2.8218677180984102</v>
      </c>
    </row>
    <row r="3457" spans="1:17">
      <c r="A3457" t="s">
        <v>6595</v>
      </c>
      <c r="B3457" s="16" t="e">
        <v>#N/A</v>
      </c>
      <c r="C3457">
        <v>3.6535616636188299</v>
      </c>
      <c r="D3457">
        <v>3.4870161193063098</v>
      </c>
      <c r="E3457">
        <v>3.4028894668404299</v>
      </c>
      <c r="F3457">
        <v>3.2825265482838799</v>
      </c>
      <c r="G3457">
        <v>2.8218677180984102</v>
      </c>
      <c r="H3457">
        <v>3.30825032505737</v>
      </c>
      <c r="I3457">
        <v>2.8218677180984102</v>
      </c>
      <c r="J3457">
        <v>3.6724961835054399</v>
      </c>
      <c r="K3457">
        <v>3.7184612093777498</v>
      </c>
      <c r="L3457">
        <v>3.6339073669181099</v>
      </c>
      <c r="M3457">
        <v>3.4086250003018401</v>
      </c>
      <c r="N3457">
        <v>2.8218677180984102</v>
      </c>
      <c r="O3457">
        <v>2.8218677180984102</v>
      </c>
      <c r="P3457">
        <v>4.1712528320562896</v>
      </c>
      <c r="Q3457">
        <v>2.8218677180984102</v>
      </c>
    </row>
    <row r="3458" spans="1:17">
      <c r="A3458" t="s">
        <v>6596</v>
      </c>
      <c r="B3458" s="16" t="e">
        <v>#N/A</v>
      </c>
      <c r="C3458">
        <v>6.0735929489798099</v>
      </c>
      <c r="D3458">
        <v>6.4556086972253803</v>
      </c>
      <c r="E3458">
        <v>6.2964799255411696</v>
      </c>
      <c r="F3458">
        <v>6.5023495203630803</v>
      </c>
      <c r="G3458">
        <v>6.0755217755122297</v>
      </c>
      <c r="H3458">
        <v>7.14949689066004</v>
      </c>
      <c r="I3458">
        <v>6.4719229855418696</v>
      </c>
      <c r="J3458">
        <v>6.8523309130505803</v>
      </c>
      <c r="K3458">
        <v>6.4874077146131803</v>
      </c>
      <c r="L3458">
        <v>6.3118397299493596</v>
      </c>
      <c r="M3458">
        <v>6.4344689241199804</v>
      </c>
      <c r="N3458">
        <v>6.3945887170643596</v>
      </c>
      <c r="O3458">
        <v>6.4383085973051104</v>
      </c>
      <c r="P3458">
        <v>7.1757190377558198</v>
      </c>
      <c r="Q3458">
        <v>2.8218677180984102</v>
      </c>
    </row>
    <row r="3459" spans="1:17">
      <c r="A3459" t="s">
        <v>6597</v>
      </c>
      <c r="B3459" s="16" t="e">
        <v>#N/A</v>
      </c>
      <c r="C3459">
        <v>4.5939331348939696</v>
      </c>
      <c r="D3459">
        <v>4.32650596693877</v>
      </c>
      <c r="E3459">
        <v>4.0887687455453801</v>
      </c>
      <c r="F3459">
        <v>4.0118215330109104</v>
      </c>
      <c r="G3459">
        <v>2.8218677180984102</v>
      </c>
      <c r="H3459">
        <v>4.3676565829540399</v>
      </c>
      <c r="I3459">
        <v>4.3728229044696096</v>
      </c>
      <c r="J3459">
        <v>4.0085972383706396</v>
      </c>
      <c r="K3459">
        <v>4.2084442324483602</v>
      </c>
      <c r="L3459">
        <v>3.29479214013883</v>
      </c>
      <c r="M3459">
        <v>2.8218677180984102</v>
      </c>
      <c r="N3459">
        <v>3.9019995236038798</v>
      </c>
      <c r="O3459">
        <v>3.7643275486974099</v>
      </c>
      <c r="P3459">
        <v>4.86023234540618</v>
      </c>
      <c r="Q3459">
        <v>2.8218677180984102</v>
      </c>
    </row>
    <row r="3460" spans="1:17">
      <c r="A3460" t="s">
        <v>6598</v>
      </c>
      <c r="B3460" s="16" t="e">
        <v>#N/A</v>
      </c>
      <c r="C3460">
        <v>6.3713344368982199</v>
      </c>
      <c r="D3460">
        <v>6.2807715480435</v>
      </c>
      <c r="E3460">
        <v>6.3800143454863703</v>
      </c>
      <c r="F3460">
        <v>7.1322847091354804</v>
      </c>
      <c r="G3460">
        <v>6.6583558505855196</v>
      </c>
      <c r="H3460">
        <v>6.5024570733982996</v>
      </c>
      <c r="I3460">
        <v>6.37513354646594</v>
      </c>
      <c r="J3460">
        <v>6.9883564776996501</v>
      </c>
      <c r="K3460">
        <v>6.5971409309639002</v>
      </c>
      <c r="L3460">
        <v>6.5203172163094196</v>
      </c>
      <c r="M3460">
        <v>6.4144155526236197</v>
      </c>
      <c r="N3460">
        <v>6.5441982334212296</v>
      </c>
      <c r="O3460">
        <v>6.5393540419154998</v>
      </c>
      <c r="P3460">
        <v>6.4005945473111199</v>
      </c>
      <c r="Q3460">
        <v>7.6950435514148801</v>
      </c>
    </row>
    <row r="3461" spans="1:17">
      <c r="A3461" t="s">
        <v>6599</v>
      </c>
      <c r="B3461" s="16" t="e">
        <v>#N/A</v>
      </c>
      <c r="C3461">
        <v>6.5812385223602199</v>
      </c>
      <c r="D3461">
        <v>6.1768758760752398</v>
      </c>
      <c r="E3461">
        <v>5.8734011200307696</v>
      </c>
      <c r="F3461">
        <v>5.6288788852098</v>
      </c>
      <c r="G3461">
        <v>7.0116512363212404</v>
      </c>
      <c r="H3461">
        <v>5.7708923211985397</v>
      </c>
      <c r="I3461">
        <v>6.1921342703290696</v>
      </c>
      <c r="J3461">
        <v>5.50134261607041</v>
      </c>
      <c r="K3461">
        <v>6.3685126514067996</v>
      </c>
      <c r="L3461">
        <v>6.0164413304659004</v>
      </c>
      <c r="M3461">
        <v>6.5025119104691198</v>
      </c>
      <c r="N3461">
        <v>6.82464008712651</v>
      </c>
      <c r="O3461">
        <v>6.7222181891453801</v>
      </c>
      <c r="P3461">
        <v>6.3222334835171203</v>
      </c>
      <c r="Q3461">
        <v>5.81282804418474</v>
      </c>
    </row>
    <row r="3462" spans="1:17">
      <c r="A3462" t="s">
        <v>6600</v>
      </c>
      <c r="B3462" s="16" t="e">
        <v>#N/A</v>
      </c>
      <c r="C3462">
        <v>3.3064422771203601</v>
      </c>
      <c r="D3462">
        <v>3.2942621936663499</v>
      </c>
      <c r="E3462">
        <v>2.8218677180984102</v>
      </c>
      <c r="F3462">
        <v>3.4706286095040801</v>
      </c>
      <c r="G3462">
        <v>3.5425260543824399</v>
      </c>
      <c r="H3462">
        <v>2.8218677180984102</v>
      </c>
      <c r="I3462">
        <v>2.8218677180984102</v>
      </c>
      <c r="J3462">
        <v>2.8218677180984102</v>
      </c>
      <c r="K3462">
        <v>3.6013796825057902</v>
      </c>
      <c r="L3462">
        <v>2.8218677180984102</v>
      </c>
      <c r="M3462">
        <v>2.8218677180984102</v>
      </c>
      <c r="N3462">
        <v>3.5144020463037902</v>
      </c>
      <c r="O3462">
        <v>3.24931794675887</v>
      </c>
      <c r="P3462">
        <v>2.8218677180984102</v>
      </c>
      <c r="Q3462">
        <v>2.8218677180984102</v>
      </c>
    </row>
    <row r="3463" spans="1:17">
      <c r="A3463" t="s">
        <v>6601</v>
      </c>
      <c r="B3463" s="16" t="e">
        <v>#N/A</v>
      </c>
      <c r="C3463">
        <v>3.5040133865677898</v>
      </c>
      <c r="D3463">
        <v>4.0407231514856203</v>
      </c>
      <c r="E3463">
        <v>3.6381873987360902</v>
      </c>
      <c r="F3463">
        <v>3.2825265482838799</v>
      </c>
      <c r="G3463">
        <v>2.8218677180984102</v>
      </c>
      <c r="H3463">
        <v>2.8218677180984102</v>
      </c>
      <c r="I3463">
        <v>3.3100125595866299</v>
      </c>
      <c r="J3463">
        <v>3.4276433730071201</v>
      </c>
      <c r="K3463">
        <v>3.91162951239331</v>
      </c>
      <c r="L3463">
        <v>3.8614614459532302</v>
      </c>
      <c r="M3463">
        <v>3.5380814202985702</v>
      </c>
      <c r="N3463">
        <v>2.8218677180984102</v>
      </c>
      <c r="O3463">
        <v>3.6677309644704801</v>
      </c>
      <c r="P3463">
        <v>3.3893867502571098</v>
      </c>
      <c r="Q3463">
        <v>2.8218677180984102</v>
      </c>
    </row>
    <row r="3464" spans="1:17">
      <c r="A3464" t="s">
        <v>6602</v>
      </c>
      <c r="B3464" s="16" t="e">
        <v>#N/A</v>
      </c>
      <c r="C3464">
        <v>3.5040133865677898</v>
      </c>
      <c r="D3464">
        <v>3.4870161193063098</v>
      </c>
      <c r="E3464">
        <v>4.2015349465393896</v>
      </c>
      <c r="F3464">
        <v>3.6131889974304401</v>
      </c>
      <c r="G3464">
        <v>2.8218677180984102</v>
      </c>
      <c r="H3464">
        <v>3.65660975244205</v>
      </c>
      <c r="I3464">
        <v>4.0793606969786396</v>
      </c>
      <c r="J3464">
        <v>3.5611359966351301</v>
      </c>
      <c r="K3464">
        <v>3.8204461843508501</v>
      </c>
      <c r="L3464">
        <v>4.0420260041176004</v>
      </c>
      <c r="M3464">
        <v>3.5380814202985702</v>
      </c>
      <c r="N3464">
        <v>3.5144020463037902</v>
      </c>
      <c r="O3464">
        <v>3.42420286852819</v>
      </c>
      <c r="P3464">
        <v>3.3893867502571098</v>
      </c>
      <c r="Q3464">
        <v>2.8218677180984102</v>
      </c>
    </row>
    <row r="3465" spans="1:17">
      <c r="A3465" t="s">
        <v>6603</v>
      </c>
      <c r="B3465" s="16" t="e">
        <v>#N/A</v>
      </c>
      <c r="C3465">
        <v>4.3623517865106702</v>
      </c>
      <c r="D3465">
        <v>4.3876263279161201</v>
      </c>
      <c r="E3465">
        <v>4.9023702390828996</v>
      </c>
      <c r="F3465">
        <v>4.2917886290068799</v>
      </c>
      <c r="G3465">
        <v>3.9446609719593901</v>
      </c>
      <c r="H3465">
        <v>4.6515204620337798</v>
      </c>
      <c r="I3465">
        <v>4.3728229044696096</v>
      </c>
      <c r="J3465">
        <v>3.8565114723405598</v>
      </c>
      <c r="K3465">
        <v>3.91162951239331</v>
      </c>
      <c r="L3465">
        <v>4.0420260041176004</v>
      </c>
      <c r="M3465">
        <v>3.4086250003018401</v>
      </c>
      <c r="N3465">
        <v>4.3841781814921204</v>
      </c>
      <c r="O3465">
        <v>3.8507909364900099</v>
      </c>
      <c r="P3465">
        <v>4.7374550361106396</v>
      </c>
      <c r="Q3465">
        <v>2.8218677180984102</v>
      </c>
    </row>
    <row r="3466" spans="1:17">
      <c r="A3466" t="s">
        <v>6604</v>
      </c>
      <c r="B3466" s="16" t="e">
        <v>#N/A</v>
      </c>
      <c r="C3466">
        <v>4.2964146619915802</v>
      </c>
      <c r="D3466">
        <v>4.1197647330598102</v>
      </c>
      <c r="E3466">
        <v>4.5638886729124497</v>
      </c>
      <c r="F3466">
        <v>4.0892058755412499</v>
      </c>
      <c r="G3466">
        <v>4.4429501088137897</v>
      </c>
      <c r="H3466">
        <v>4.3676565829540399</v>
      </c>
      <c r="I3466">
        <v>4.3728229044696096</v>
      </c>
      <c r="J3466">
        <v>4.5477957058863296</v>
      </c>
      <c r="K3466">
        <v>4.4914502970878702</v>
      </c>
      <c r="L3466">
        <v>4.2633743974944602</v>
      </c>
      <c r="M3466">
        <v>4.3652147767139304</v>
      </c>
      <c r="N3466">
        <v>4.3174573962368399</v>
      </c>
      <c r="O3466">
        <v>4.4030955001336496</v>
      </c>
      <c r="P3466">
        <v>4.0606668341819496</v>
      </c>
      <c r="Q3466">
        <v>5.81282804418474</v>
      </c>
    </row>
    <row r="3467" spans="1:17">
      <c r="A3467" t="s">
        <v>6605</v>
      </c>
      <c r="B3467" s="16" t="e">
        <v>#N/A</v>
      </c>
      <c r="C3467">
        <v>3.7779852140208301</v>
      </c>
      <c r="D3467">
        <v>3.6330127529723502</v>
      </c>
      <c r="E3467">
        <v>4.0887687455453801</v>
      </c>
      <c r="F3467">
        <v>3.6131889974304401</v>
      </c>
      <c r="G3467">
        <v>3.8309652426265099</v>
      </c>
      <c r="H3467">
        <v>4.1560374762891303</v>
      </c>
      <c r="I3467">
        <v>4.6056600831029897</v>
      </c>
      <c r="J3467">
        <v>3.5611359966351301</v>
      </c>
      <c r="K3467">
        <v>3.7184612093777498</v>
      </c>
      <c r="L3467">
        <v>4.0420260041176004</v>
      </c>
      <c r="M3467">
        <v>4.0387673383778999</v>
      </c>
      <c r="N3467">
        <v>3.31389066967124</v>
      </c>
      <c r="O3467">
        <v>6.0423190264543898</v>
      </c>
      <c r="P3467">
        <v>2.8218677180984102</v>
      </c>
      <c r="Q3467">
        <v>2.8218677180984102</v>
      </c>
    </row>
    <row r="3468" spans="1:17">
      <c r="A3468" t="s">
        <v>6606</v>
      </c>
      <c r="B3468" s="16" t="e">
        <v>#N/A</v>
      </c>
      <c r="C3468">
        <v>4.1513583524311999</v>
      </c>
      <c r="D3468">
        <v>4.2618677800425697</v>
      </c>
      <c r="E3468">
        <v>4.3035359899866696</v>
      </c>
      <c r="F3468">
        <v>4.3517302712450299</v>
      </c>
      <c r="G3468">
        <v>4.0460446887748596</v>
      </c>
      <c r="H3468">
        <v>4.3015284866045098</v>
      </c>
      <c r="I3468">
        <v>3.3100125595866299</v>
      </c>
      <c r="J3468">
        <v>3.93564812262216</v>
      </c>
      <c r="K3468">
        <v>3.91162951239331</v>
      </c>
      <c r="L3468">
        <v>3.7555759297476698</v>
      </c>
      <c r="M3468">
        <v>4.10067942601317</v>
      </c>
      <c r="N3468">
        <v>4.0888472785647796</v>
      </c>
      <c r="O3468">
        <v>3.8507909364900099</v>
      </c>
      <c r="P3468">
        <v>4.3630835021106398</v>
      </c>
      <c r="Q3468">
        <v>2.8218677180984102</v>
      </c>
    </row>
    <row r="3469" spans="1:17">
      <c r="A3469" t="s">
        <v>6607</v>
      </c>
      <c r="B3469" s="16" t="e">
        <v>#N/A</v>
      </c>
      <c r="C3469">
        <v>4.1513583524311999</v>
      </c>
      <c r="D3469">
        <v>3.8603343823973102</v>
      </c>
      <c r="E3469">
        <v>4.6393553598667303</v>
      </c>
      <c r="F3469">
        <v>4.0118215330109104</v>
      </c>
      <c r="G3469">
        <v>4.3009286659846602</v>
      </c>
      <c r="H3469">
        <v>3.7814594184883799</v>
      </c>
      <c r="I3469">
        <v>3.9910282299290798</v>
      </c>
      <c r="J3469">
        <v>4.1999986398891203</v>
      </c>
      <c r="K3469">
        <v>4.5878024687201</v>
      </c>
      <c r="L3469">
        <v>3.29479214013883</v>
      </c>
      <c r="M3469">
        <v>4.2669672077812901</v>
      </c>
      <c r="N3469">
        <v>4.6183712388410303</v>
      </c>
      <c r="O3469">
        <v>4.0696565081197198</v>
      </c>
      <c r="P3469">
        <v>3.9363215208704698</v>
      </c>
      <c r="Q3469">
        <v>2.8218677180984102</v>
      </c>
    </row>
    <row r="3470" spans="1:17">
      <c r="A3470" t="s">
        <v>6608</v>
      </c>
      <c r="B3470" s="16" t="e">
        <v>#N/A</v>
      </c>
      <c r="C3470">
        <v>3.98283533271713</v>
      </c>
      <c r="D3470">
        <v>2.8218677180984102</v>
      </c>
      <c r="E3470">
        <v>3.8152982058547602</v>
      </c>
      <c r="F3470">
        <v>3.8353454241230298</v>
      </c>
      <c r="G3470">
        <v>4.0460446887748596</v>
      </c>
      <c r="H3470">
        <v>3.8900437060628099</v>
      </c>
      <c r="I3470">
        <v>3.8937805799913501</v>
      </c>
      <c r="J3470">
        <v>4.1400611729353196</v>
      </c>
      <c r="K3470">
        <v>3.99457577781329</v>
      </c>
      <c r="L3470">
        <v>4.4473184955329197</v>
      </c>
      <c r="M3470">
        <v>4.1590575299716699</v>
      </c>
      <c r="N3470">
        <v>4.3174573962368399</v>
      </c>
      <c r="O3470">
        <v>4.1926070449996002</v>
      </c>
      <c r="P3470">
        <v>4.0606668341819496</v>
      </c>
      <c r="Q3470">
        <v>5.09416193408443</v>
      </c>
    </row>
    <row r="3471" spans="1:17">
      <c r="A3471" t="s">
        <v>6609</v>
      </c>
      <c r="B3471" s="16" t="e">
        <v>#N/A</v>
      </c>
      <c r="C3471">
        <v>3.3064422771203601</v>
      </c>
      <c r="D3471">
        <v>2.8218677180984102</v>
      </c>
      <c r="E3471">
        <v>2.8218677180984102</v>
      </c>
      <c r="F3471">
        <v>2.8218677180984102</v>
      </c>
      <c r="G3471">
        <v>3.9446609719593901</v>
      </c>
      <c r="H3471">
        <v>3.30825032505737</v>
      </c>
      <c r="I3471">
        <v>3.7848446501428201</v>
      </c>
      <c r="J3471">
        <v>3.2517770676889399</v>
      </c>
      <c r="K3471">
        <v>2.8218677180984102</v>
      </c>
      <c r="L3471">
        <v>3.4877558895723499</v>
      </c>
      <c r="M3471">
        <v>3.4086250003018401</v>
      </c>
      <c r="N3471">
        <v>3.5144020463037902</v>
      </c>
      <c r="O3471">
        <v>3.24931794675887</v>
      </c>
      <c r="P3471">
        <v>2.8218677180984102</v>
      </c>
      <c r="Q3471">
        <v>5.09416193408443</v>
      </c>
    </row>
    <row r="3472" spans="1:17">
      <c r="A3472" t="s">
        <v>6610</v>
      </c>
      <c r="B3472" s="16" t="e">
        <v>#N/A</v>
      </c>
      <c r="C3472">
        <v>7.9368589542794101</v>
      </c>
      <c r="D3472">
        <v>8.0109507769869008</v>
      </c>
      <c r="E3472">
        <v>7.9852933282812497</v>
      </c>
      <c r="F3472">
        <v>8.4477761163597407</v>
      </c>
      <c r="G3472">
        <v>8.1867167276991193</v>
      </c>
      <c r="H3472">
        <v>7.9231681318978797</v>
      </c>
      <c r="I3472">
        <v>7.8638748898436504</v>
      </c>
      <c r="J3472">
        <v>8.3921104005443308</v>
      </c>
      <c r="K3472">
        <v>7.9040579132345803</v>
      </c>
      <c r="L3472">
        <v>8.0225788963683797</v>
      </c>
      <c r="M3472">
        <v>8.1812102503906896</v>
      </c>
      <c r="N3472">
        <v>7.6250471153328698</v>
      </c>
      <c r="O3472">
        <v>7.76236314720368</v>
      </c>
      <c r="P3472">
        <v>7.72238923081082</v>
      </c>
      <c r="Q3472">
        <v>7.6950435514148801</v>
      </c>
    </row>
    <row r="3473" spans="1:17">
      <c r="A3473" t="s">
        <v>6611</v>
      </c>
      <c r="B3473" s="16" t="e">
        <v>#N/A</v>
      </c>
      <c r="C3473">
        <v>3.7779852140208301</v>
      </c>
      <c r="D3473">
        <v>3.4870161193063098</v>
      </c>
      <c r="E3473">
        <v>2.8218677180984102</v>
      </c>
      <c r="F3473">
        <v>2.8218677180984102</v>
      </c>
      <c r="G3473">
        <v>3.33407035458014</v>
      </c>
      <c r="H3473">
        <v>3.65660975244205</v>
      </c>
      <c r="I3473">
        <v>3.7848446501428201</v>
      </c>
      <c r="J3473">
        <v>3.2517770676889399</v>
      </c>
      <c r="K3473">
        <v>2.8218677180984102</v>
      </c>
      <c r="L3473">
        <v>3.6339073669181099</v>
      </c>
      <c r="M3473">
        <v>3.4086250003018401</v>
      </c>
      <c r="N3473">
        <v>3.31389066967124</v>
      </c>
      <c r="O3473">
        <v>2.8218677180984102</v>
      </c>
      <c r="P3473">
        <v>3.6194497939779602</v>
      </c>
      <c r="Q3473">
        <v>5.09416193408443</v>
      </c>
    </row>
    <row r="3474" spans="1:17">
      <c r="A3474" t="s">
        <v>6612</v>
      </c>
      <c r="B3474" s="16" t="e">
        <v>#N/A</v>
      </c>
      <c r="C3474">
        <v>7.1723438599157401</v>
      </c>
      <c r="D3474">
        <v>7.4019073443896799</v>
      </c>
      <c r="E3474">
        <v>7.5018753045837103</v>
      </c>
      <c r="F3474">
        <v>7.8445953114530003</v>
      </c>
      <c r="G3474">
        <v>7.34377928768322</v>
      </c>
      <c r="H3474">
        <v>6.9645120930522904</v>
      </c>
      <c r="I3474">
        <v>7.2078170924335199</v>
      </c>
      <c r="J3474">
        <v>7.6010711012585697</v>
      </c>
      <c r="K3474">
        <v>7.2275753886876002</v>
      </c>
      <c r="L3474">
        <v>7.4499595836554002</v>
      </c>
      <c r="M3474">
        <v>7.1482828711562396</v>
      </c>
      <c r="N3474">
        <v>6.9755609170048603</v>
      </c>
      <c r="O3474">
        <v>6.9295794887408402</v>
      </c>
      <c r="P3474">
        <v>7.2927645970803701</v>
      </c>
      <c r="Q3474">
        <v>5.81282804418474</v>
      </c>
    </row>
    <row r="3475" spans="1:17">
      <c r="A3475" t="s">
        <v>6613</v>
      </c>
      <c r="B3475" s="16" t="e">
        <v>#N/A</v>
      </c>
      <c r="C3475">
        <v>3.6535616636188299</v>
      </c>
      <c r="D3475">
        <v>4.2618677800425697</v>
      </c>
      <c r="E3475">
        <v>4.8415581104649901</v>
      </c>
      <c r="F3475">
        <v>4.2284225029819602</v>
      </c>
      <c r="G3475">
        <v>3.9446609719593901</v>
      </c>
      <c r="H3475">
        <v>4.2312229394497098</v>
      </c>
      <c r="I3475">
        <v>4.3728229044696096</v>
      </c>
      <c r="J3475">
        <v>4.1999986398891203</v>
      </c>
      <c r="K3475">
        <v>3.99457577781329</v>
      </c>
      <c r="L3475">
        <v>4.3892426656840904</v>
      </c>
      <c r="M3475">
        <v>4.5794486673888004</v>
      </c>
      <c r="N3475">
        <v>4.1706164353931596</v>
      </c>
      <c r="O3475">
        <v>4.4953341022564199</v>
      </c>
      <c r="P3475">
        <v>4.6712581716948103</v>
      </c>
      <c r="Q3475">
        <v>5.09416193408443</v>
      </c>
    </row>
    <row r="3476" spans="1:17">
      <c r="A3476" t="s">
        <v>6614</v>
      </c>
      <c r="B3476" s="16" t="e">
        <v>#N/A</v>
      </c>
      <c r="C3476">
        <v>3.6535616636188299</v>
      </c>
      <c r="D3476">
        <v>3.2942621936663499</v>
      </c>
      <c r="E3476">
        <v>2.8218677180984102</v>
      </c>
      <c r="F3476">
        <v>3.7319397910766599</v>
      </c>
      <c r="G3476">
        <v>3.5425260543824399</v>
      </c>
      <c r="H3476">
        <v>3.50653555504317</v>
      </c>
      <c r="I3476">
        <v>3.5089935751222501</v>
      </c>
      <c r="J3476">
        <v>3.5611359966351301</v>
      </c>
      <c r="K3476">
        <v>3.27554212654834</v>
      </c>
      <c r="L3476">
        <v>3.7555759297476698</v>
      </c>
      <c r="M3476">
        <v>3.4086250003018401</v>
      </c>
      <c r="N3476">
        <v>3.79229116939824</v>
      </c>
      <c r="O3476">
        <v>4.0021176285150997</v>
      </c>
      <c r="P3476">
        <v>3.3893867502571098</v>
      </c>
      <c r="Q3476">
        <v>2.8218677180984102</v>
      </c>
    </row>
    <row r="3477" spans="1:17">
      <c r="A3477" t="s">
        <v>6615</v>
      </c>
      <c r="B3477" s="16" t="e">
        <v>#N/A</v>
      </c>
      <c r="C3477">
        <v>5.4997062244710797</v>
      </c>
      <c r="D3477">
        <v>5.59370084060415</v>
      </c>
      <c r="E3477">
        <v>5.8734011200307696</v>
      </c>
      <c r="F3477">
        <v>5.7330626009085002</v>
      </c>
      <c r="G3477">
        <v>5.5640625942373703</v>
      </c>
      <c r="H3477">
        <v>5.0402227714917602</v>
      </c>
      <c r="I3477">
        <v>5.1197440703333399</v>
      </c>
      <c r="J3477">
        <v>5.3252950654732896</v>
      </c>
      <c r="K3477">
        <v>5.5739944882594701</v>
      </c>
      <c r="L3477">
        <v>5.6865671756845</v>
      </c>
      <c r="M3477">
        <v>5.9670109306586703</v>
      </c>
      <c r="N3477">
        <v>6.1781245315310702</v>
      </c>
      <c r="O3477">
        <v>6.5295658361340001</v>
      </c>
      <c r="P3477">
        <v>4.9174589054378801</v>
      </c>
      <c r="Q3477">
        <v>7.1565710053807701</v>
      </c>
    </row>
    <row r="3478" spans="1:17">
      <c r="A3478" t="s">
        <v>6616</v>
      </c>
      <c r="B3478" s="16" t="e">
        <v>#N/A</v>
      </c>
      <c r="C3478">
        <v>6.2687719600529501</v>
      </c>
      <c r="D3478">
        <v>6.3641441853182199</v>
      </c>
      <c r="E3478">
        <v>6.1372997866052899</v>
      </c>
      <c r="F3478">
        <v>6.2756868257125804</v>
      </c>
      <c r="G3478">
        <v>6.0158323298688998</v>
      </c>
      <c r="H3478">
        <v>5.8758578352273698</v>
      </c>
      <c r="I3478">
        <v>6.6827849385407099</v>
      </c>
      <c r="J3478">
        <v>6.2499257068907896</v>
      </c>
      <c r="K3478">
        <v>6.2113205295656702</v>
      </c>
      <c r="L3478">
        <v>6.2250380488551196</v>
      </c>
      <c r="M3478">
        <v>6.0864609132140597</v>
      </c>
      <c r="N3478">
        <v>5.53224518406659</v>
      </c>
      <c r="O3478">
        <v>6.1099074980831301</v>
      </c>
      <c r="P3478">
        <v>6.2604887403853304</v>
      </c>
      <c r="Q3478">
        <v>2.8218677180984102</v>
      </c>
    </row>
    <row r="3479" spans="1:17">
      <c r="A3479" t="s">
        <v>6617</v>
      </c>
      <c r="B3479" s="16" t="e">
        <v>#N/A</v>
      </c>
      <c r="C3479">
        <v>3.3064422771203601</v>
      </c>
      <c r="D3479">
        <v>2.8218677180984102</v>
      </c>
      <c r="E3479">
        <v>2.8218677180984102</v>
      </c>
      <c r="F3479">
        <v>3.2825265482838799</v>
      </c>
      <c r="G3479">
        <v>2.8218677180984102</v>
      </c>
      <c r="H3479">
        <v>2.8218677180984102</v>
      </c>
      <c r="I3479">
        <v>3.3100125595866299</v>
      </c>
      <c r="J3479">
        <v>2.8218677180984102</v>
      </c>
      <c r="K3479">
        <v>3.27554212654834</v>
      </c>
      <c r="L3479">
        <v>3.29479214013883</v>
      </c>
      <c r="M3479">
        <v>3.6461416973015899</v>
      </c>
      <c r="N3479">
        <v>2.8218677180984102</v>
      </c>
      <c r="O3479">
        <v>3.42420286852819</v>
      </c>
      <c r="P3479">
        <v>2.8218677180984102</v>
      </c>
      <c r="Q3479">
        <v>2.8218677180984102</v>
      </c>
    </row>
    <row r="3480" spans="1:17">
      <c r="A3480" t="s">
        <v>6618</v>
      </c>
      <c r="B3480" s="16" t="e">
        <v>#N/A</v>
      </c>
      <c r="C3480">
        <v>2.8218677180984102</v>
      </c>
      <c r="D3480">
        <v>3.2942621936663499</v>
      </c>
      <c r="E3480">
        <v>3.4028894668404299</v>
      </c>
      <c r="F3480">
        <v>2.8218677180984102</v>
      </c>
      <c r="G3480">
        <v>2.8218677180984102</v>
      </c>
      <c r="H3480">
        <v>3.50653555504317</v>
      </c>
      <c r="I3480">
        <v>3.5089935751222501</v>
      </c>
      <c r="J3480">
        <v>3.4276433730071201</v>
      </c>
      <c r="K3480">
        <v>2.8218677180984102</v>
      </c>
      <c r="L3480">
        <v>2.8218677180984102</v>
      </c>
      <c r="M3480">
        <v>2.8218677180984102</v>
      </c>
      <c r="N3480">
        <v>2.8218677180984102</v>
      </c>
      <c r="O3480">
        <v>3.24931794675887</v>
      </c>
      <c r="P3480">
        <v>3.3893867502571098</v>
      </c>
      <c r="Q3480">
        <v>2.8218677180984102</v>
      </c>
    </row>
    <row r="3481" spans="1:17">
      <c r="A3481" t="s">
        <v>6619</v>
      </c>
      <c r="B3481" s="16" t="e">
        <v>#N/A</v>
      </c>
      <c r="C3481">
        <v>7.1963615261964398</v>
      </c>
      <c r="D3481">
        <v>7.4213841894291104</v>
      </c>
      <c r="E3481">
        <v>7.7246317272255904</v>
      </c>
      <c r="F3481">
        <v>7.4593434605271902</v>
      </c>
      <c r="G3481">
        <v>7.1647803584414298</v>
      </c>
      <c r="H3481">
        <v>8.4473589879402606</v>
      </c>
      <c r="I3481">
        <v>7.3665820046063004</v>
      </c>
      <c r="J3481">
        <v>7.7570288350264498</v>
      </c>
      <c r="K3481">
        <v>7.0542893642586604</v>
      </c>
      <c r="L3481">
        <v>7.23140621275585</v>
      </c>
      <c r="M3481">
        <v>7.3136838194373404</v>
      </c>
      <c r="N3481">
        <v>7.2126792806103603</v>
      </c>
      <c r="O3481">
        <v>7.4422943721941399</v>
      </c>
      <c r="P3481">
        <v>7.5790440883133003</v>
      </c>
      <c r="Q3481">
        <v>6.2843132996066204</v>
      </c>
    </row>
    <row r="3482" spans="1:17">
      <c r="A3482" t="s">
        <v>6620</v>
      </c>
      <c r="B3482" s="16" t="e">
        <v>#N/A</v>
      </c>
      <c r="C3482">
        <v>3.5040133865677898</v>
      </c>
      <c r="D3482">
        <v>3.2942621936663499</v>
      </c>
      <c r="E3482">
        <v>2.8218677180984102</v>
      </c>
      <c r="F3482">
        <v>3.4706286095040801</v>
      </c>
      <c r="G3482">
        <v>2.8218677180984102</v>
      </c>
      <c r="H3482">
        <v>2.8218677180984102</v>
      </c>
      <c r="I3482">
        <v>2.8218677180984102</v>
      </c>
      <c r="J3482">
        <v>3.2517770676889399</v>
      </c>
      <c r="K3482">
        <v>2.8218677180984102</v>
      </c>
      <c r="L3482">
        <v>3.4877558895723499</v>
      </c>
      <c r="M3482">
        <v>3.4086250003018401</v>
      </c>
      <c r="N3482">
        <v>3.31389066967124</v>
      </c>
      <c r="O3482">
        <v>2.8218677180984102</v>
      </c>
      <c r="P3482">
        <v>2.8218677180984102</v>
      </c>
      <c r="Q3482">
        <v>2.8218677180984102</v>
      </c>
    </row>
    <row r="3483" spans="1:17">
      <c r="A3483" t="s">
        <v>6621</v>
      </c>
      <c r="B3483" s="16" t="e">
        <v>#N/A</v>
      </c>
      <c r="C3483">
        <v>4.6948835100102002</v>
      </c>
      <c r="D3483">
        <v>4.2618677800425697</v>
      </c>
      <c r="E3483">
        <v>4.6393553598667303</v>
      </c>
      <c r="F3483">
        <v>4.2284225029819602</v>
      </c>
      <c r="G3483">
        <v>4.73757715912134</v>
      </c>
      <c r="H3483">
        <v>3.50653555504317</v>
      </c>
      <c r="I3483">
        <v>4.8882864984054599</v>
      </c>
      <c r="J3483">
        <v>4.7455649477942696</v>
      </c>
      <c r="K3483">
        <v>4.4914502970878702</v>
      </c>
      <c r="L3483">
        <v>4.87288619379569</v>
      </c>
      <c r="M3483">
        <v>4.6180354178513197</v>
      </c>
      <c r="N3483">
        <v>4.7684260524010602</v>
      </c>
      <c r="O3483">
        <v>4.4501242258791596</v>
      </c>
      <c r="P3483">
        <v>4.6013142303928598</v>
      </c>
      <c r="Q3483">
        <v>7.1565710053807701</v>
      </c>
    </row>
    <row r="3484" spans="1:17">
      <c r="A3484" t="s">
        <v>6622</v>
      </c>
      <c r="B3484" s="16" t="e">
        <v>#N/A</v>
      </c>
      <c r="C3484">
        <v>3.3064422771203601</v>
      </c>
      <c r="D3484">
        <v>3.4870161193063098</v>
      </c>
      <c r="E3484">
        <v>3.8152982058547602</v>
      </c>
      <c r="F3484">
        <v>3.4706286095040801</v>
      </c>
      <c r="G3484">
        <v>3.9446609719593901</v>
      </c>
      <c r="H3484">
        <v>2.8218677180984102</v>
      </c>
      <c r="I3484">
        <v>3.3100125595866299</v>
      </c>
      <c r="J3484">
        <v>3.5611359966351301</v>
      </c>
      <c r="K3484">
        <v>3.7184612093777498</v>
      </c>
      <c r="L3484">
        <v>4.0420260041176004</v>
      </c>
      <c r="M3484">
        <v>3.5380814202985702</v>
      </c>
      <c r="N3484">
        <v>3.5144020463037902</v>
      </c>
      <c r="O3484">
        <v>3.5569664057961599</v>
      </c>
      <c r="P3484">
        <v>3.3893867502571098</v>
      </c>
      <c r="Q3484">
        <v>2.8218677180984102</v>
      </c>
    </row>
    <row r="3485" spans="1:17">
      <c r="A3485" t="s">
        <v>6623</v>
      </c>
      <c r="B3485" s="16" t="e">
        <v>#N/A</v>
      </c>
      <c r="C3485">
        <v>2.8218677180984102</v>
      </c>
      <c r="D3485">
        <v>3.6330127529723502</v>
      </c>
      <c r="E3485">
        <v>3.4028894668404299</v>
      </c>
      <c r="F3485">
        <v>4.0892058755412499</v>
      </c>
      <c r="G3485">
        <v>3.70007344211845</v>
      </c>
      <c r="H3485">
        <v>2.8218677180984102</v>
      </c>
      <c r="I3485">
        <v>3.3100125595866299</v>
      </c>
      <c r="J3485">
        <v>3.7696016503418699</v>
      </c>
      <c r="K3485">
        <v>3.4608708703561399</v>
      </c>
      <c r="L3485">
        <v>3.4877558895723499</v>
      </c>
      <c r="M3485">
        <v>3.82485868955618</v>
      </c>
      <c r="N3485">
        <v>3.5144020463037902</v>
      </c>
      <c r="O3485">
        <v>2.8218677180984102</v>
      </c>
      <c r="P3485">
        <v>2.8218677180984102</v>
      </c>
      <c r="Q3485">
        <v>2.8218677180984102</v>
      </c>
    </row>
    <row r="3486" spans="1:17">
      <c r="A3486" t="s">
        <v>6624</v>
      </c>
      <c r="B3486" s="16" t="e">
        <v>#N/A</v>
      </c>
      <c r="C3486">
        <v>6.9454052174376804</v>
      </c>
      <c r="D3486">
        <v>7.0645510750897804</v>
      </c>
      <c r="E3486">
        <v>6.0631867916998399</v>
      </c>
      <c r="F3486">
        <v>6.5368512302362403</v>
      </c>
      <c r="G3486">
        <v>6.2750527402873404</v>
      </c>
      <c r="H3486">
        <v>6.3079036124986203</v>
      </c>
      <c r="I3486">
        <v>7.0110716758331302</v>
      </c>
      <c r="J3486">
        <v>5.6387979837976996</v>
      </c>
      <c r="K3486">
        <v>7.17915749788353</v>
      </c>
      <c r="L3486">
        <v>6.6697798190484097</v>
      </c>
      <c r="M3486">
        <v>6.7857001527871796</v>
      </c>
      <c r="N3486">
        <v>6.12710255390685</v>
      </c>
      <c r="O3486">
        <v>6.5967134003158696</v>
      </c>
      <c r="P3486">
        <v>6.1512012767569502</v>
      </c>
      <c r="Q3486">
        <v>6.9204191934356096</v>
      </c>
    </row>
    <row r="3487" spans="1:17">
      <c r="A3487" t="s">
        <v>6625</v>
      </c>
      <c r="B3487" s="16" t="e">
        <v>#N/A</v>
      </c>
      <c r="C3487">
        <v>3.5040133865677898</v>
      </c>
      <c r="D3487">
        <v>3.7545556144430101</v>
      </c>
      <c r="E3487">
        <v>3.4028894668404299</v>
      </c>
      <c r="F3487">
        <v>3.2825265482838799</v>
      </c>
      <c r="G3487">
        <v>4.0460446887748596</v>
      </c>
      <c r="H3487">
        <v>3.50653555504317</v>
      </c>
      <c r="I3487">
        <v>3.5089935751222501</v>
      </c>
      <c r="J3487">
        <v>3.2517770676889399</v>
      </c>
      <c r="K3487">
        <v>3.7184612093777498</v>
      </c>
      <c r="L3487">
        <v>2.8218677180984102</v>
      </c>
      <c r="M3487">
        <v>3.23818724324593</v>
      </c>
      <c r="N3487">
        <v>3.5144020463037902</v>
      </c>
      <c r="O3487">
        <v>3.42420286852819</v>
      </c>
      <c r="P3487">
        <v>3.3893867502571098</v>
      </c>
      <c r="Q3487">
        <v>5.09416193408443</v>
      </c>
    </row>
    <row r="3488" spans="1:17">
      <c r="A3488" t="s">
        <v>6626</v>
      </c>
      <c r="B3488" s="16" t="e">
        <v>#N/A</v>
      </c>
      <c r="C3488">
        <v>2.8218677180984102</v>
      </c>
      <c r="D3488">
        <v>3.4870161193063098</v>
      </c>
      <c r="E3488">
        <v>2.8218677180984102</v>
      </c>
      <c r="F3488">
        <v>2.8218677180984102</v>
      </c>
      <c r="G3488">
        <v>3.9446609719593901</v>
      </c>
      <c r="H3488">
        <v>2.8218677180984102</v>
      </c>
      <c r="I3488">
        <v>2.8218677180984102</v>
      </c>
      <c r="J3488">
        <v>2.8218677180984102</v>
      </c>
      <c r="K3488">
        <v>2.8218677180984102</v>
      </c>
      <c r="L3488">
        <v>3.4877558895723499</v>
      </c>
      <c r="M3488">
        <v>2.8218677180984102</v>
      </c>
      <c r="N3488">
        <v>3.31389066967124</v>
      </c>
      <c r="O3488">
        <v>3.24931794675887</v>
      </c>
      <c r="P3488">
        <v>3.3893867502571098</v>
      </c>
      <c r="Q3488">
        <v>2.8218677180984102</v>
      </c>
    </row>
    <row r="3489" spans="1:17">
      <c r="A3489" t="s">
        <v>6627</v>
      </c>
      <c r="B3489" s="16" t="e">
        <v>#N/A</v>
      </c>
      <c r="C3489">
        <v>7.84376173833859</v>
      </c>
      <c r="D3489">
        <v>8.0023627652999796</v>
      </c>
      <c r="E3489">
        <v>8.1059373480444403</v>
      </c>
      <c r="F3489">
        <v>8.2551433213110403</v>
      </c>
      <c r="G3489">
        <v>7.8850361846766903</v>
      </c>
      <c r="H3489">
        <v>8.7462206244628593</v>
      </c>
      <c r="I3489">
        <v>8.1312731124589508</v>
      </c>
      <c r="J3489">
        <v>8.37296111581189</v>
      </c>
      <c r="K3489">
        <v>8.1315948083280603</v>
      </c>
      <c r="L3489">
        <v>8.1910975687190604</v>
      </c>
      <c r="M3489">
        <v>7.9924481949326802</v>
      </c>
      <c r="N3489">
        <v>8.1741015893052396</v>
      </c>
      <c r="O3489">
        <v>8.1016854120644801</v>
      </c>
      <c r="P3489">
        <v>7.9594692764471802</v>
      </c>
      <c r="Q3489">
        <v>8.3931679398307004</v>
      </c>
    </row>
    <row r="3490" spans="1:17">
      <c r="A3490" t="s">
        <v>6628</v>
      </c>
      <c r="B3490" s="16" t="e">
        <v>#N/A</v>
      </c>
      <c r="C3490">
        <v>3.5040133865677898</v>
      </c>
      <c r="D3490">
        <v>3.4870161193063098</v>
      </c>
      <c r="E3490">
        <v>2.8218677180984102</v>
      </c>
      <c r="F3490">
        <v>2.8218677180984102</v>
      </c>
      <c r="G3490">
        <v>3.9446609719593901</v>
      </c>
      <c r="H3490">
        <v>3.65660975244205</v>
      </c>
      <c r="I3490">
        <v>2.8218677180984102</v>
      </c>
      <c r="J3490">
        <v>2.8218677180984102</v>
      </c>
      <c r="K3490">
        <v>3.4608708703561399</v>
      </c>
      <c r="L3490">
        <v>3.29479214013883</v>
      </c>
      <c r="M3490">
        <v>3.23818724324593</v>
      </c>
      <c r="N3490">
        <v>2.8218677180984102</v>
      </c>
      <c r="O3490">
        <v>2.8218677180984102</v>
      </c>
      <c r="P3490">
        <v>3.6194497939779602</v>
      </c>
      <c r="Q3490">
        <v>2.8218677180984102</v>
      </c>
    </row>
    <row r="3491" spans="1:17">
      <c r="A3491" t="s">
        <v>6629</v>
      </c>
      <c r="B3491" s="16" t="e">
        <v>#N/A</v>
      </c>
      <c r="C3491">
        <v>4.2964146619915802</v>
      </c>
      <c r="D3491">
        <v>4.4456530885114001</v>
      </c>
      <c r="E3491">
        <v>4.0887687455453801</v>
      </c>
      <c r="F3491">
        <v>4.1611154638698196</v>
      </c>
      <c r="G3491">
        <v>3.9446609719593901</v>
      </c>
      <c r="H3491">
        <v>4.8389910929935898</v>
      </c>
      <c r="I3491">
        <v>5.2542284300769104</v>
      </c>
      <c r="J3491">
        <v>4.6307624373210201</v>
      </c>
      <c r="K3491">
        <v>4.3302743077434496</v>
      </c>
      <c r="L3491">
        <v>4.9878555821396704</v>
      </c>
      <c r="M3491">
        <v>4.6180354178513197</v>
      </c>
      <c r="N3491">
        <v>4.6704332416218497</v>
      </c>
      <c r="O3491">
        <v>4.9982149956393096</v>
      </c>
      <c r="P3491">
        <v>5.93026793058488</v>
      </c>
      <c r="Q3491">
        <v>2.8218677180984102</v>
      </c>
    </row>
    <row r="3492" spans="1:17">
      <c r="A3492" t="s">
        <v>6630</v>
      </c>
      <c r="B3492" s="16" t="e">
        <v>#N/A</v>
      </c>
      <c r="C3492">
        <v>2.8218677180984102</v>
      </c>
      <c r="D3492">
        <v>3.2942621936663499</v>
      </c>
      <c r="E3492">
        <v>3.8152982058547602</v>
      </c>
      <c r="F3492">
        <v>2.8218677180984102</v>
      </c>
      <c r="G3492">
        <v>3.33407035458014</v>
      </c>
      <c r="H3492">
        <v>2.8218677180984102</v>
      </c>
      <c r="I3492">
        <v>3.6595800418069002</v>
      </c>
      <c r="J3492">
        <v>2.8218677180984102</v>
      </c>
      <c r="K3492">
        <v>3.27554212654834</v>
      </c>
      <c r="L3492">
        <v>2.8218677180984102</v>
      </c>
      <c r="M3492">
        <v>3.23818724324593</v>
      </c>
      <c r="N3492">
        <v>3.5144020463037902</v>
      </c>
      <c r="O3492">
        <v>2.8218677180984102</v>
      </c>
      <c r="P3492">
        <v>3.3893867502571098</v>
      </c>
      <c r="Q3492">
        <v>2.8218677180984102</v>
      </c>
    </row>
    <row r="3493" spans="1:17">
      <c r="A3493" t="s">
        <v>6631</v>
      </c>
      <c r="B3493" s="16" t="e">
        <v>#N/A</v>
      </c>
      <c r="C3493">
        <v>3.7779852140208301</v>
      </c>
      <c r="D3493">
        <v>3.9548310731697001</v>
      </c>
      <c r="E3493">
        <v>3.9618875914207199</v>
      </c>
      <c r="F3493">
        <v>4.0892058755412499</v>
      </c>
      <c r="G3493">
        <v>3.33407035458014</v>
      </c>
      <c r="H3493">
        <v>3.65660975244205</v>
      </c>
      <c r="I3493">
        <v>4.2360017113942803</v>
      </c>
      <c r="J3493">
        <v>2.8218677180984102</v>
      </c>
      <c r="K3493">
        <v>3.99457577781329</v>
      </c>
      <c r="L3493">
        <v>3.6339073669181099</v>
      </c>
      <c r="M3493">
        <v>3.4086250003018401</v>
      </c>
      <c r="N3493">
        <v>3.9019995236038798</v>
      </c>
      <c r="O3493">
        <v>3.6677309644704801</v>
      </c>
      <c r="P3493">
        <v>2.8218677180984102</v>
      </c>
      <c r="Q3493">
        <v>2.8218677180984102</v>
      </c>
    </row>
    <row r="3494" spans="1:17">
      <c r="A3494" t="s">
        <v>6632</v>
      </c>
      <c r="B3494" s="16" t="e">
        <v>#N/A</v>
      </c>
      <c r="C3494">
        <v>4.2964146619915802</v>
      </c>
      <c r="D3494">
        <v>3.9548310731697001</v>
      </c>
      <c r="E3494">
        <v>3.4028894668404299</v>
      </c>
      <c r="F3494">
        <v>4.1611154638698196</v>
      </c>
      <c r="G3494">
        <v>4.4429501088137897</v>
      </c>
      <c r="H3494">
        <v>3.9869852489372102</v>
      </c>
      <c r="I3494">
        <v>4.16059535596606</v>
      </c>
      <c r="J3494">
        <v>3.8565114723405598</v>
      </c>
      <c r="K3494">
        <v>4.2710437260841099</v>
      </c>
      <c r="L3494">
        <v>4.0420260041176004</v>
      </c>
      <c r="M3494">
        <v>4.1590575299716699</v>
      </c>
      <c r="N3494">
        <v>3.5144020463037902</v>
      </c>
      <c r="O3494">
        <v>4.4501242258791596</v>
      </c>
      <c r="P3494">
        <v>3.9363215208704698</v>
      </c>
      <c r="Q3494">
        <v>2.8218677180984102</v>
      </c>
    </row>
    <row r="3495" spans="1:17">
      <c r="A3495" t="s">
        <v>6633</v>
      </c>
      <c r="B3495" s="16" t="e">
        <v>#N/A</v>
      </c>
      <c r="C3495">
        <v>3.3064422771203601</v>
      </c>
      <c r="D3495">
        <v>3.6330127529723502</v>
      </c>
      <c r="E3495">
        <v>3.8152982058547602</v>
      </c>
      <c r="F3495">
        <v>3.9277704709105601</v>
      </c>
      <c r="G3495">
        <v>3.8309652426265099</v>
      </c>
      <c r="H3495">
        <v>3.50653555504317</v>
      </c>
      <c r="I3495">
        <v>3.8937805799913501</v>
      </c>
      <c r="J3495">
        <v>4.1999986398891203</v>
      </c>
      <c r="K3495">
        <v>3.7184612093777498</v>
      </c>
      <c r="L3495">
        <v>3.7555759297476698</v>
      </c>
      <c r="M3495">
        <v>3.6461416973015899</v>
      </c>
      <c r="N3495">
        <v>2.8218677180984102</v>
      </c>
      <c r="O3495">
        <v>3.42420286852819</v>
      </c>
      <c r="P3495">
        <v>4.3630835021106398</v>
      </c>
      <c r="Q3495">
        <v>2.8218677180984102</v>
      </c>
    </row>
    <row r="3496" spans="1:17">
      <c r="A3496" t="s">
        <v>6634</v>
      </c>
      <c r="B3496" s="16" t="e">
        <v>#N/A</v>
      </c>
      <c r="C3496">
        <v>4.0706176854441196</v>
      </c>
      <c r="D3496">
        <v>3.4870161193063098</v>
      </c>
      <c r="E3496">
        <v>4.2015349465393896</v>
      </c>
      <c r="F3496">
        <v>4.0118215330109104</v>
      </c>
      <c r="G3496">
        <v>3.70007344211845</v>
      </c>
      <c r="H3496">
        <v>2.8218677180984102</v>
      </c>
      <c r="I3496">
        <v>3.7848446501428201</v>
      </c>
      <c r="J3496">
        <v>3.2517770676889399</v>
      </c>
      <c r="K3496">
        <v>4.7193737720337401</v>
      </c>
      <c r="L3496">
        <v>4.0420260041176004</v>
      </c>
      <c r="M3496">
        <v>3.6461416973015899</v>
      </c>
      <c r="N3496">
        <v>3.79229116939824</v>
      </c>
      <c r="O3496">
        <v>3.6677309644704801</v>
      </c>
      <c r="P3496">
        <v>3.6194497939779602</v>
      </c>
      <c r="Q3496">
        <v>5.09416193408443</v>
      </c>
    </row>
    <row r="3497" spans="1:17">
      <c r="A3497" t="s">
        <v>6635</v>
      </c>
      <c r="B3497" s="16" t="e">
        <v>#N/A</v>
      </c>
      <c r="C3497">
        <v>3.3064422771203601</v>
      </c>
      <c r="D3497">
        <v>3.2942621936663499</v>
      </c>
      <c r="E3497">
        <v>2.8218677180984102</v>
      </c>
      <c r="F3497">
        <v>3.6131889974304401</v>
      </c>
      <c r="G3497">
        <v>3.33407035458014</v>
      </c>
      <c r="H3497">
        <v>3.50653555504317</v>
      </c>
      <c r="I3497">
        <v>3.5089935751222501</v>
      </c>
      <c r="J3497">
        <v>2.8218677180984102</v>
      </c>
      <c r="K3497">
        <v>3.27554212654834</v>
      </c>
      <c r="L3497">
        <v>3.4877558895723499</v>
      </c>
      <c r="M3497">
        <v>3.6461416973015899</v>
      </c>
      <c r="N3497">
        <v>3.6661147186140499</v>
      </c>
      <c r="O3497">
        <v>4.0021176285150997</v>
      </c>
      <c r="P3497">
        <v>3.9363215208704698</v>
      </c>
      <c r="Q3497">
        <v>2.8218677180984102</v>
      </c>
    </row>
    <row r="3498" spans="1:17">
      <c r="A3498" t="s">
        <v>6636</v>
      </c>
      <c r="B3498" s="16" t="e">
        <v>#N/A</v>
      </c>
      <c r="C3498">
        <v>5.4997062244710797</v>
      </c>
      <c r="D3498">
        <v>5.6396332121204704</v>
      </c>
      <c r="E3498">
        <v>5.5107356403890702</v>
      </c>
      <c r="F3498">
        <v>5.5623893547269203</v>
      </c>
      <c r="G3498">
        <v>5.4158963756298002</v>
      </c>
      <c r="H3498">
        <v>5.6573806008778602</v>
      </c>
      <c r="I3498">
        <v>5.5414939407437602</v>
      </c>
      <c r="J3498">
        <v>5.8785809350245</v>
      </c>
      <c r="K3498">
        <v>5.4363438608835697</v>
      </c>
      <c r="L3498">
        <v>5.6193000299912201</v>
      </c>
      <c r="M3498">
        <v>5.3498610950685297</v>
      </c>
      <c r="N3498">
        <v>5.3328764695189896</v>
      </c>
      <c r="O3498">
        <v>4.9982149956393096</v>
      </c>
      <c r="P3498">
        <v>5.2164652043888102</v>
      </c>
      <c r="Q3498">
        <v>5.81282804418474</v>
      </c>
    </row>
    <row r="3499" spans="1:17">
      <c r="A3499" t="s">
        <v>6637</v>
      </c>
      <c r="B3499" s="16" t="e">
        <v>#N/A</v>
      </c>
      <c r="C3499">
        <v>3.6535616636188299</v>
      </c>
      <c r="D3499">
        <v>3.7545556144430101</v>
      </c>
      <c r="E3499">
        <v>4.0887687455453801</v>
      </c>
      <c r="F3499">
        <v>3.6131889974304401</v>
      </c>
      <c r="G3499">
        <v>3.5425260543824399</v>
      </c>
      <c r="H3499">
        <v>3.8900437060628099</v>
      </c>
      <c r="I3499">
        <v>3.7848446501428201</v>
      </c>
      <c r="J3499">
        <v>3.93564812262216</v>
      </c>
      <c r="K3499">
        <v>2.8218677180984102</v>
      </c>
      <c r="L3499">
        <v>3.4877558895723499</v>
      </c>
      <c r="M3499">
        <v>3.23818724324593</v>
      </c>
      <c r="N3499">
        <v>3.6661147186140499</v>
      </c>
      <c r="O3499">
        <v>3.24931794675887</v>
      </c>
      <c r="P3499">
        <v>2.8218677180984102</v>
      </c>
      <c r="Q3499">
        <v>2.8218677180984102</v>
      </c>
    </row>
    <row r="3500" spans="1:17">
      <c r="A3500" t="s">
        <v>6638</v>
      </c>
      <c r="B3500" s="16" t="e">
        <v>#N/A</v>
      </c>
      <c r="C3500">
        <v>2.8218677180984102</v>
      </c>
      <c r="D3500">
        <v>3.7545556144430101</v>
      </c>
      <c r="E3500">
        <v>3.4028894668404299</v>
      </c>
      <c r="F3500">
        <v>4.0118215330109104</v>
      </c>
      <c r="G3500">
        <v>3.33407035458014</v>
      </c>
      <c r="H3500">
        <v>3.65660975244205</v>
      </c>
      <c r="I3500">
        <v>3.5089935751222501</v>
      </c>
      <c r="J3500">
        <v>3.6724961835054399</v>
      </c>
      <c r="K3500">
        <v>4.1419680287536398</v>
      </c>
      <c r="L3500">
        <v>3.29479214013883</v>
      </c>
      <c r="M3500">
        <v>3.4086250003018401</v>
      </c>
      <c r="N3500">
        <v>2.8218677180984102</v>
      </c>
      <c r="O3500">
        <v>3.5569664057961599</v>
      </c>
      <c r="P3500">
        <v>3.7927642367557501</v>
      </c>
      <c r="Q3500">
        <v>2.8218677180984102</v>
      </c>
    </row>
    <row r="3501" spans="1:17">
      <c r="A3501" t="s">
        <v>6639</v>
      </c>
      <c r="B3501" s="16" t="e">
        <v>#N/A</v>
      </c>
      <c r="C3501">
        <v>4.0706176854441196</v>
      </c>
      <c r="D3501">
        <v>4.3876263279161201</v>
      </c>
      <c r="E3501">
        <v>4.4833795521924502</v>
      </c>
      <c r="F3501">
        <v>4.5644600677645304</v>
      </c>
      <c r="G3501">
        <v>4.0460446887748596</v>
      </c>
      <c r="H3501">
        <v>4.6515204620337798</v>
      </c>
      <c r="I3501">
        <v>4.2360017113942803</v>
      </c>
      <c r="J3501">
        <v>4.7455649477942696</v>
      </c>
      <c r="K3501">
        <v>3.7184612093777498</v>
      </c>
      <c r="L3501">
        <v>3.4877558895723499</v>
      </c>
      <c r="M3501">
        <v>4.3171680614900998</v>
      </c>
      <c r="N3501">
        <v>4.3841781814921204</v>
      </c>
      <c r="O3501">
        <v>4.3028205748149997</v>
      </c>
      <c r="P3501">
        <v>3.3893867502571098</v>
      </c>
      <c r="Q3501">
        <v>2.8218677180984102</v>
      </c>
    </row>
    <row r="3502" spans="1:17">
      <c r="A3502" t="s">
        <v>6640</v>
      </c>
      <c r="B3502" s="16" t="e">
        <v>#N/A</v>
      </c>
      <c r="C3502">
        <v>6.0909271146733497</v>
      </c>
      <c r="D3502">
        <v>6.0138206961500202</v>
      </c>
      <c r="E3502">
        <v>5.90213374864478</v>
      </c>
      <c r="F3502">
        <v>6.6356155302240598</v>
      </c>
      <c r="G3502">
        <v>6.4499469432156404</v>
      </c>
      <c r="H3502">
        <v>7.2759921553830402</v>
      </c>
      <c r="I3502">
        <v>6.8563160945267603</v>
      </c>
      <c r="J3502">
        <v>7.0655451992438296</v>
      </c>
      <c r="K3502">
        <v>6.2789451631063997</v>
      </c>
      <c r="L3502">
        <v>6.2691026792577</v>
      </c>
      <c r="M3502">
        <v>7.34037140201431</v>
      </c>
      <c r="N3502">
        <v>7.1548650325011103</v>
      </c>
      <c r="O3502">
        <v>7.3175454606984696</v>
      </c>
      <c r="P3502">
        <v>7.6445215638579098</v>
      </c>
      <c r="Q3502">
        <v>5.09416193408443</v>
      </c>
    </row>
    <row r="3503" spans="1:17">
      <c r="A3503" t="s">
        <v>6641</v>
      </c>
      <c r="B3503" s="16" t="e">
        <v>#N/A</v>
      </c>
      <c r="C3503">
        <v>2.8218677180984102</v>
      </c>
      <c r="D3503">
        <v>2.8218677180984102</v>
      </c>
      <c r="E3503">
        <v>3.6381873987360902</v>
      </c>
      <c r="F3503">
        <v>2.8218677180984102</v>
      </c>
      <c r="G3503">
        <v>2.8218677180984102</v>
      </c>
      <c r="H3503">
        <v>3.65660975244205</v>
      </c>
      <c r="I3503">
        <v>2.8218677180984102</v>
      </c>
      <c r="J3503">
        <v>3.2517770676889399</v>
      </c>
      <c r="K3503">
        <v>4.1419680287536398</v>
      </c>
      <c r="L3503">
        <v>3.29479214013883</v>
      </c>
      <c r="M3503">
        <v>2.8218677180984102</v>
      </c>
      <c r="N3503">
        <v>2.8218677180984102</v>
      </c>
      <c r="O3503">
        <v>2.8218677180984102</v>
      </c>
      <c r="P3503">
        <v>3.3893867502571098</v>
      </c>
      <c r="Q3503">
        <v>2.8218677180984102</v>
      </c>
    </row>
    <row r="3504" spans="1:17">
      <c r="A3504" t="s">
        <v>6642</v>
      </c>
      <c r="B3504" s="16" t="e">
        <v>#N/A</v>
      </c>
      <c r="C3504">
        <v>3.6535616636188299</v>
      </c>
      <c r="D3504">
        <v>3.4870161193063098</v>
      </c>
      <c r="E3504">
        <v>3.4028894668404299</v>
      </c>
      <c r="F3504">
        <v>3.9277704709105601</v>
      </c>
      <c r="G3504">
        <v>3.5425260543824399</v>
      </c>
      <c r="H3504">
        <v>2.8218677180984102</v>
      </c>
      <c r="I3504">
        <v>4.2360017113942803</v>
      </c>
      <c r="J3504">
        <v>3.5611359966351301</v>
      </c>
      <c r="K3504">
        <v>3.7184612093777498</v>
      </c>
      <c r="L3504">
        <v>4.2633743974944602</v>
      </c>
      <c r="M3504">
        <v>3.9727288000471899</v>
      </c>
      <c r="N3504">
        <v>3.6661147186140499</v>
      </c>
      <c r="O3504">
        <v>3.5569664057961599</v>
      </c>
      <c r="P3504">
        <v>4.1712528320562896</v>
      </c>
      <c r="Q3504">
        <v>5.09416193408443</v>
      </c>
    </row>
    <row r="3505" spans="1:17">
      <c r="A3505" t="s">
        <v>6643</v>
      </c>
      <c r="B3505" s="16" t="e">
        <v>#N/A</v>
      </c>
      <c r="C3505">
        <v>3.6535616636188299</v>
      </c>
      <c r="D3505">
        <v>3.4870161193063098</v>
      </c>
      <c r="E3505">
        <v>3.4028894668404299</v>
      </c>
      <c r="F3505">
        <v>3.2825265482838799</v>
      </c>
      <c r="G3505">
        <v>3.5425260543824399</v>
      </c>
      <c r="H3505">
        <v>2.8218677180984102</v>
      </c>
      <c r="I3505">
        <v>3.6595800418069002</v>
      </c>
      <c r="J3505">
        <v>3.6724961835054399</v>
      </c>
      <c r="K3505">
        <v>2.8218677180984102</v>
      </c>
      <c r="L3505">
        <v>2.8218677180984102</v>
      </c>
      <c r="M3505">
        <v>3.23818724324593</v>
      </c>
      <c r="N3505">
        <v>2.8218677180984102</v>
      </c>
      <c r="O3505">
        <v>2.8218677180984102</v>
      </c>
      <c r="P3505">
        <v>3.6194497939779602</v>
      </c>
      <c r="Q3505">
        <v>2.8218677180984102</v>
      </c>
    </row>
    <row r="3506" spans="1:17">
      <c r="A3506" t="s">
        <v>6644</v>
      </c>
      <c r="B3506" s="16" t="e">
        <v>#N/A</v>
      </c>
      <c r="C3506">
        <v>4.4246742892055497</v>
      </c>
      <c r="D3506">
        <v>4.2618677800425697</v>
      </c>
      <c r="E3506">
        <v>4.7104489803388701</v>
      </c>
      <c r="F3506">
        <v>4.2284225029819602</v>
      </c>
      <c r="G3506">
        <v>4.5695203052827997</v>
      </c>
      <c r="H3506">
        <v>3.9869852489372102</v>
      </c>
      <c r="I3506">
        <v>4.7549066861635803</v>
      </c>
      <c r="J3506">
        <v>4.2567562628296498</v>
      </c>
      <c r="K3506">
        <v>5.0476523100685604</v>
      </c>
      <c r="L3506">
        <v>5.1269350135493204</v>
      </c>
      <c r="M3506">
        <v>4.8899346368581904</v>
      </c>
      <c r="N3506">
        <v>4.72039054531127</v>
      </c>
      <c r="O3506">
        <v>4.4030955001336496</v>
      </c>
      <c r="P3506">
        <v>4.86023234540618</v>
      </c>
      <c r="Q3506">
        <v>6.6375058506955904</v>
      </c>
    </row>
    <row r="3507" spans="1:17">
      <c r="A3507" t="s">
        <v>6645</v>
      </c>
      <c r="B3507" s="16" t="e">
        <v>#N/A</v>
      </c>
      <c r="C3507">
        <v>3.5040133865677898</v>
      </c>
      <c r="D3507">
        <v>3.4870161193063098</v>
      </c>
      <c r="E3507">
        <v>3.6381873987360902</v>
      </c>
      <c r="F3507">
        <v>3.4706286095040801</v>
      </c>
      <c r="G3507">
        <v>3.33407035458014</v>
      </c>
      <c r="H3507">
        <v>3.50653555504317</v>
      </c>
      <c r="I3507">
        <v>3.9910282299290798</v>
      </c>
      <c r="J3507">
        <v>3.5611359966351301</v>
      </c>
      <c r="K3507">
        <v>3.27554212654834</v>
      </c>
      <c r="L3507">
        <v>4.1211419556762898</v>
      </c>
      <c r="M3507">
        <v>3.5380814202985702</v>
      </c>
      <c r="N3507">
        <v>3.79229116939824</v>
      </c>
      <c r="O3507">
        <v>3.5569664057961599</v>
      </c>
      <c r="P3507">
        <v>3.3893867502571098</v>
      </c>
      <c r="Q3507">
        <v>2.8218677180984102</v>
      </c>
    </row>
    <row r="3508" spans="1:17">
      <c r="A3508" t="s">
        <v>6646</v>
      </c>
      <c r="B3508" s="16" t="e">
        <v>#N/A</v>
      </c>
      <c r="C3508">
        <v>5.3613569434115202</v>
      </c>
      <c r="D3508">
        <v>5.09137122556535</v>
      </c>
      <c r="E3508">
        <v>5.3510197543661198</v>
      </c>
      <c r="F3508">
        <v>5.3675615656199103</v>
      </c>
      <c r="G3508">
        <v>5.1001215892442602</v>
      </c>
      <c r="H3508">
        <v>5.3978950479979702</v>
      </c>
      <c r="I3508">
        <v>5.9240666568416502</v>
      </c>
      <c r="J3508">
        <v>5.74664800722877</v>
      </c>
      <c r="K3508">
        <v>5.0476523100685604</v>
      </c>
      <c r="L3508">
        <v>5.4220334780197001</v>
      </c>
      <c r="M3508">
        <v>5.305907987925</v>
      </c>
      <c r="N3508">
        <v>4.8146980941494002</v>
      </c>
      <c r="O3508">
        <v>5.35969092477659</v>
      </c>
      <c r="P3508">
        <v>5.4975049655279902</v>
      </c>
      <c r="Q3508">
        <v>2.8218677180984102</v>
      </c>
    </row>
    <row r="3509" spans="1:17">
      <c r="A3509" t="s">
        <v>6647</v>
      </c>
      <c r="B3509" s="16" t="e">
        <v>#N/A</v>
      </c>
      <c r="C3509">
        <v>8.6164409372617996</v>
      </c>
      <c r="D3509">
        <v>8.5211641455854199</v>
      </c>
      <c r="E3509">
        <v>8.36197239696968</v>
      </c>
      <c r="F3509">
        <v>7.4352641307915803</v>
      </c>
      <c r="G3509">
        <v>7.3833017638975598</v>
      </c>
      <c r="H3509">
        <v>7.7865802642857398</v>
      </c>
      <c r="I3509">
        <v>8.6341054283206908</v>
      </c>
      <c r="J3509">
        <v>7.3719729077011804</v>
      </c>
      <c r="K3509">
        <v>9.4439772820490706</v>
      </c>
      <c r="L3509">
        <v>9.7844907242830104</v>
      </c>
      <c r="M3509">
        <v>9.1203859338405007</v>
      </c>
      <c r="N3509">
        <v>9.1326135119954497</v>
      </c>
      <c r="O3509">
        <v>8.3375897652241306</v>
      </c>
      <c r="P3509">
        <v>6.7232899141601701</v>
      </c>
      <c r="Q3509">
        <v>10.1972634697877</v>
      </c>
    </row>
    <row r="3510" spans="1:17">
      <c r="A3510" t="s">
        <v>6648</v>
      </c>
      <c r="B3510" s="16" t="e">
        <v>#N/A</v>
      </c>
      <c r="C3510">
        <v>4.2263167103073602</v>
      </c>
      <c r="D3510">
        <v>4.2618677800425697</v>
      </c>
      <c r="E3510">
        <v>4.4833795521924502</v>
      </c>
      <c r="F3510">
        <v>4.7864910140196502</v>
      </c>
      <c r="G3510">
        <v>4.0460446887748596</v>
      </c>
      <c r="H3510">
        <v>3.7814594184883799</v>
      </c>
      <c r="I3510">
        <v>4.30650913402902</v>
      </c>
      <c r="J3510">
        <v>4.0085972383706396</v>
      </c>
      <c r="K3510">
        <v>4.2084442324483602</v>
      </c>
      <c r="L3510">
        <v>4.3280695513255196</v>
      </c>
      <c r="M3510">
        <v>4.6180354178513197</v>
      </c>
      <c r="N3510">
        <v>4.5639913292833096</v>
      </c>
      <c r="O3510">
        <v>4.4953341022564199</v>
      </c>
      <c r="P3510">
        <v>4.8003293124776603</v>
      </c>
      <c r="Q3510">
        <v>2.8218677180984102</v>
      </c>
    </row>
    <row r="3511" spans="1:17">
      <c r="A3511" t="s">
        <v>6649</v>
      </c>
      <c r="B3511" s="16" t="e">
        <v>#N/A</v>
      </c>
      <c r="C3511">
        <v>2.8218677180984102</v>
      </c>
      <c r="D3511">
        <v>2.8218677180984102</v>
      </c>
      <c r="E3511">
        <v>2.8218677180984102</v>
      </c>
      <c r="F3511">
        <v>2.8218677180984102</v>
      </c>
      <c r="G3511">
        <v>3.33407035458014</v>
      </c>
      <c r="H3511">
        <v>2.8218677180984102</v>
      </c>
      <c r="I3511">
        <v>3.5089935751222501</v>
      </c>
      <c r="J3511">
        <v>2.8218677180984102</v>
      </c>
      <c r="K3511">
        <v>2.8218677180984102</v>
      </c>
      <c r="L3511">
        <v>3.29479214013883</v>
      </c>
      <c r="M3511">
        <v>3.7404257728686199</v>
      </c>
      <c r="N3511">
        <v>3.5144020463037902</v>
      </c>
      <c r="O3511">
        <v>3.24931794675887</v>
      </c>
      <c r="P3511">
        <v>3.6194497939779602</v>
      </c>
      <c r="Q3511">
        <v>2.8218677180984102</v>
      </c>
    </row>
    <row r="3512" spans="1:17">
      <c r="A3512" t="s">
        <v>6650</v>
      </c>
      <c r="B3512" s="16" t="e">
        <v>#N/A</v>
      </c>
      <c r="C3512">
        <v>12.7040230478851</v>
      </c>
      <c r="D3512">
        <v>12.731224569813399</v>
      </c>
      <c r="E3512">
        <v>13.019887256369101</v>
      </c>
      <c r="F3512">
        <v>12.8231307164548</v>
      </c>
      <c r="G3512">
        <v>12.9029202678005</v>
      </c>
      <c r="H3512">
        <v>13.3855172630791</v>
      </c>
      <c r="I3512">
        <v>13.4133244296521</v>
      </c>
      <c r="J3512">
        <v>13.2718276791741</v>
      </c>
      <c r="K3512">
        <v>13.122299720938599</v>
      </c>
      <c r="L3512">
        <v>13.4467681477957</v>
      </c>
      <c r="M3512">
        <v>13.255068285800901</v>
      </c>
      <c r="N3512">
        <v>13.744788527753199</v>
      </c>
      <c r="O3512">
        <v>13.206575657115399</v>
      </c>
      <c r="P3512">
        <v>13.191039731260799</v>
      </c>
      <c r="Q3512">
        <v>13.1853600917373</v>
      </c>
    </row>
    <row r="3513" spans="1:17">
      <c r="A3513" t="s">
        <v>6651</v>
      </c>
      <c r="B3513" s="16" t="e">
        <v>#N/A</v>
      </c>
      <c r="C3513">
        <v>3.7779852140208301</v>
      </c>
      <c r="D3513">
        <v>3.2942621936663499</v>
      </c>
      <c r="E3513">
        <v>3.6381873987360902</v>
      </c>
      <c r="F3513">
        <v>3.7319397910766599</v>
      </c>
      <c r="G3513">
        <v>3.33407035458014</v>
      </c>
      <c r="H3513">
        <v>3.7814594184883799</v>
      </c>
      <c r="I3513">
        <v>3.7848446501428201</v>
      </c>
      <c r="J3513">
        <v>3.2517770676889399</v>
      </c>
      <c r="K3513">
        <v>3.6013796825057902</v>
      </c>
      <c r="L3513">
        <v>3.7555759297476698</v>
      </c>
      <c r="M3513">
        <v>3.5380814202985702</v>
      </c>
      <c r="N3513">
        <v>3.9019995236038798</v>
      </c>
      <c r="O3513">
        <v>3.24931794675887</v>
      </c>
      <c r="P3513">
        <v>3.6194497939779602</v>
      </c>
      <c r="Q3513">
        <v>2.8218677180984102</v>
      </c>
    </row>
    <row r="3514" spans="1:17">
      <c r="A3514" t="s">
        <v>6652</v>
      </c>
      <c r="B3514" s="16" t="e">
        <v>#N/A</v>
      </c>
      <c r="C3514">
        <v>3.5040133865677898</v>
      </c>
      <c r="D3514">
        <v>3.7545556144430101</v>
      </c>
      <c r="E3514">
        <v>3.9618875914207199</v>
      </c>
      <c r="F3514">
        <v>3.9277704709105601</v>
      </c>
      <c r="G3514">
        <v>3.5425260543824399</v>
      </c>
      <c r="H3514">
        <v>2.8218677180984102</v>
      </c>
      <c r="I3514">
        <v>3.7848446501428201</v>
      </c>
      <c r="J3514">
        <v>3.6724961835054399</v>
      </c>
      <c r="K3514">
        <v>3.8204461843508501</v>
      </c>
      <c r="L3514">
        <v>4.0420260041176004</v>
      </c>
      <c r="M3514">
        <v>3.6461416973015899</v>
      </c>
      <c r="N3514">
        <v>3.79229116939824</v>
      </c>
      <c r="O3514">
        <v>3.6677309644704801</v>
      </c>
      <c r="P3514">
        <v>2.8218677180984102</v>
      </c>
      <c r="Q3514">
        <v>2.8218677180984102</v>
      </c>
    </row>
    <row r="3515" spans="1:17">
      <c r="A3515" t="s">
        <v>6653</v>
      </c>
      <c r="B3515" s="16" t="e">
        <v>#N/A</v>
      </c>
      <c r="C3515">
        <v>6.3282826399822101</v>
      </c>
      <c r="D3515">
        <v>5.7893909640066097</v>
      </c>
      <c r="E3515">
        <v>7.2381796543296701</v>
      </c>
      <c r="F3515">
        <v>6.8053707288430703</v>
      </c>
      <c r="G3515">
        <v>7.4141555573024602</v>
      </c>
      <c r="H3515">
        <v>6.80558063504375</v>
      </c>
      <c r="I3515">
        <v>6.2401443386609898</v>
      </c>
      <c r="J3515">
        <v>6.8836944678545198</v>
      </c>
      <c r="K3515">
        <v>5.6790613626604003</v>
      </c>
      <c r="L3515">
        <v>6.4456704962526796</v>
      </c>
      <c r="M3515">
        <v>6.5491988163808497</v>
      </c>
      <c r="N3515">
        <v>7.1120955779354196</v>
      </c>
      <c r="O3515">
        <v>6.5778486671751004</v>
      </c>
      <c r="P3515">
        <v>5.7906458868778401</v>
      </c>
      <c r="Q3515">
        <v>7.5369478347710803</v>
      </c>
    </row>
    <row r="3516" spans="1:17">
      <c r="A3516" t="s">
        <v>6654</v>
      </c>
      <c r="B3516" s="16" t="e">
        <v>#N/A</v>
      </c>
      <c r="C3516">
        <v>3.98283533271713</v>
      </c>
      <c r="D3516">
        <v>3.7545556144430101</v>
      </c>
      <c r="E3516">
        <v>3.6381873987360902</v>
      </c>
      <c r="F3516">
        <v>3.8353454241230298</v>
      </c>
      <c r="G3516">
        <v>4.1380367534927496</v>
      </c>
      <c r="H3516">
        <v>3.7814594184883799</v>
      </c>
      <c r="I3516">
        <v>3.7848446501428201</v>
      </c>
      <c r="J3516">
        <v>4.1400611729353196</v>
      </c>
      <c r="K3516">
        <v>4.3865415857412602</v>
      </c>
      <c r="L3516">
        <v>4.1211419556762898</v>
      </c>
      <c r="M3516">
        <v>3.90178223458659</v>
      </c>
      <c r="N3516">
        <v>4.1706164353931596</v>
      </c>
      <c r="O3516">
        <v>4.3028205748149997</v>
      </c>
      <c r="P3516">
        <v>3.7927642367557501</v>
      </c>
      <c r="Q3516">
        <v>2.8218677180984102</v>
      </c>
    </row>
    <row r="3517" spans="1:17">
      <c r="A3517" t="s">
        <v>6655</v>
      </c>
      <c r="B3517" s="16" t="e">
        <v>#N/A</v>
      </c>
      <c r="C3517">
        <v>5.3613569434115202</v>
      </c>
      <c r="D3517">
        <v>5.6168575691991496</v>
      </c>
      <c r="E3517">
        <v>5.2175717649130604</v>
      </c>
      <c r="F3517">
        <v>5.1086920998035801</v>
      </c>
      <c r="G3517">
        <v>5.35182564159728</v>
      </c>
      <c r="H3517">
        <v>3.7814594184883799</v>
      </c>
      <c r="I3517">
        <v>4.7071247246580201</v>
      </c>
      <c r="J3517">
        <v>4.4586654922886897</v>
      </c>
      <c r="K3517">
        <v>5.5739944882594701</v>
      </c>
      <c r="L3517">
        <v>5.7296673572142103</v>
      </c>
      <c r="M3517">
        <v>4.9497083792204704</v>
      </c>
      <c r="N3517">
        <v>5.2701073739484503</v>
      </c>
      <c r="O3517">
        <v>5.4473703770443702</v>
      </c>
      <c r="P3517">
        <v>4.0606668341819496</v>
      </c>
      <c r="Q3517">
        <v>6.2843132996066204</v>
      </c>
    </row>
    <row r="3518" spans="1:17">
      <c r="A3518" t="s">
        <v>6656</v>
      </c>
      <c r="B3518" s="16" t="e">
        <v>#N/A</v>
      </c>
      <c r="C3518">
        <v>4.7882403612659497</v>
      </c>
      <c r="D3518">
        <v>4.7881665373273803</v>
      </c>
      <c r="E3518">
        <v>4.5638886729124497</v>
      </c>
      <c r="F3518">
        <v>5.2006385452395101</v>
      </c>
      <c r="G3518">
        <v>4.6840610634984499</v>
      </c>
      <c r="H3518">
        <v>4.5459386428609303</v>
      </c>
      <c r="I3518">
        <v>4.6574362853065301</v>
      </c>
      <c r="J3518">
        <v>4.94790803410966</v>
      </c>
      <c r="K3518">
        <v>4.7999439876117602</v>
      </c>
      <c r="L3518">
        <v>4.87288619379569</v>
      </c>
      <c r="M3518">
        <v>4.8899346368581904</v>
      </c>
      <c r="N3518">
        <v>4.7684260524010602</v>
      </c>
      <c r="O3518">
        <v>4.9059949059252101</v>
      </c>
      <c r="P3518">
        <v>4.5271021320563003</v>
      </c>
      <c r="Q3518">
        <v>5.81282804418474</v>
      </c>
    </row>
    <row r="3519" spans="1:17">
      <c r="A3519" t="s">
        <v>6657</v>
      </c>
      <c r="B3519" s="16" t="e">
        <v>#N/A</v>
      </c>
      <c r="C3519">
        <v>2.8218677180984102</v>
      </c>
      <c r="D3519">
        <v>2.8218677180984102</v>
      </c>
      <c r="E3519">
        <v>2.8218677180984102</v>
      </c>
      <c r="F3519">
        <v>3.2825265482838799</v>
      </c>
      <c r="G3519">
        <v>3.70007344211845</v>
      </c>
      <c r="H3519">
        <v>3.9869852489372102</v>
      </c>
      <c r="I3519">
        <v>3.9910282299290798</v>
      </c>
      <c r="J3519">
        <v>4.0764652066995799</v>
      </c>
      <c r="K3519">
        <v>3.27554212654834</v>
      </c>
      <c r="L3519">
        <v>3.29479214013883</v>
      </c>
      <c r="M3519">
        <v>3.90178223458659</v>
      </c>
      <c r="N3519">
        <v>4.3841781814921204</v>
      </c>
      <c r="O3519">
        <v>4.0696565081197198</v>
      </c>
      <c r="P3519">
        <v>2.8218677180984102</v>
      </c>
      <c r="Q3519">
        <v>2.8218677180984102</v>
      </c>
    </row>
    <row r="3520" spans="1:17">
      <c r="A3520" t="s">
        <v>6658</v>
      </c>
      <c r="B3520" s="16" t="e">
        <v>#N/A</v>
      </c>
      <c r="C3520">
        <v>5.44603397655621</v>
      </c>
      <c r="D3520">
        <v>5.7057984767895098</v>
      </c>
      <c r="E3520">
        <v>5.1699772735735099</v>
      </c>
      <c r="F3520">
        <v>5.34113232674183</v>
      </c>
      <c r="G3520">
        <v>5.2496646871628903</v>
      </c>
      <c r="H3520">
        <v>5.58453293970123</v>
      </c>
      <c r="I3520">
        <v>5.43372981984401</v>
      </c>
      <c r="J3520">
        <v>4.7816009704995297</v>
      </c>
      <c r="K3520">
        <v>5.5739944882594701</v>
      </c>
      <c r="L3520">
        <v>5.9455161281204401</v>
      </c>
      <c r="M3520">
        <v>5.7092205097854203</v>
      </c>
      <c r="N3520">
        <v>5.7523273948856701</v>
      </c>
      <c r="O3520">
        <v>5.6989257412374803</v>
      </c>
      <c r="P3520">
        <v>4.9722592042386102</v>
      </c>
      <c r="Q3520">
        <v>6.2843132996066204</v>
      </c>
    </row>
    <row r="3521" spans="1:17">
      <c r="A3521" t="s">
        <v>6659</v>
      </c>
      <c r="B3521" s="16" t="e">
        <v>#N/A</v>
      </c>
      <c r="C3521">
        <v>2.8218677180984102</v>
      </c>
      <c r="D3521">
        <v>3.4870161193063098</v>
      </c>
      <c r="E3521">
        <v>4.0887687455453801</v>
      </c>
      <c r="F3521">
        <v>3.4706286095040801</v>
      </c>
      <c r="G3521">
        <v>3.33407035458014</v>
      </c>
      <c r="H3521">
        <v>3.30825032505737</v>
      </c>
      <c r="I3521">
        <v>3.3100125595866299</v>
      </c>
      <c r="J3521">
        <v>3.5611359966351301</v>
      </c>
      <c r="K3521">
        <v>3.27554212654834</v>
      </c>
      <c r="L3521">
        <v>3.4877558895723499</v>
      </c>
      <c r="M3521">
        <v>3.23818724324593</v>
      </c>
      <c r="N3521">
        <v>2.8218677180984102</v>
      </c>
      <c r="O3521">
        <v>2.8218677180984102</v>
      </c>
      <c r="P3521">
        <v>3.6194497939779602</v>
      </c>
      <c r="Q3521">
        <v>2.8218677180984102</v>
      </c>
    </row>
    <row r="3522" spans="1:17">
      <c r="A3522" t="s">
        <v>6660</v>
      </c>
      <c r="B3522" s="16" t="e">
        <v>#N/A</v>
      </c>
      <c r="C3522">
        <v>3.7779852140208301</v>
      </c>
      <c r="D3522">
        <v>3.6330127529723502</v>
      </c>
      <c r="E3522">
        <v>2.8218677180984102</v>
      </c>
      <c r="F3522">
        <v>3.8353454241230298</v>
      </c>
      <c r="G3522">
        <v>2.8218677180984102</v>
      </c>
      <c r="H3522">
        <v>3.50653555504317</v>
      </c>
      <c r="I3522">
        <v>3.3100125595866299</v>
      </c>
      <c r="J3522">
        <v>3.7696016503418699</v>
      </c>
      <c r="K3522">
        <v>3.27554212654834</v>
      </c>
      <c r="L3522">
        <v>2.8218677180984102</v>
      </c>
      <c r="M3522">
        <v>3.6461416973015899</v>
      </c>
      <c r="N3522">
        <v>2.8218677180984102</v>
      </c>
      <c r="O3522">
        <v>3.24931794675887</v>
      </c>
      <c r="P3522">
        <v>2.8218677180984102</v>
      </c>
      <c r="Q3522">
        <v>2.8218677180984102</v>
      </c>
    </row>
    <row r="3523" spans="1:17">
      <c r="A3523" t="s">
        <v>6661</v>
      </c>
      <c r="B3523" s="16" t="e">
        <v>#N/A</v>
      </c>
      <c r="C3523">
        <v>3.8862082974622001</v>
      </c>
      <c r="D3523">
        <v>3.7545556144430101</v>
      </c>
      <c r="E3523">
        <v>3.6381873987360902</v>
      </c>
      <c r="F3523">
        <v>3.6131889974304401</v>
      </c>
      <c r="G3523">
        <v>3.33407035458014</v>
      </c>
      <c r="H3523">
        <v>3.7814594184883799</v>
      </c>
      <c r="I3523">
        <v>3.5089935751222501</v>
      </c>
      <c r="J3523">
        <v>3.4276433730071201</v>
      </c>
      <c r="K3523">
        <v>2.8218677180984102</v>
      </c>
      <c r="L3523">
        <v>3.9560512465587201</v>
      </c>
      <c r="M3523">
        <v>3.9727288000471899</v>
      </c>
      <c r="N3523">
        <v>4.2465073090516299</v>
      </c>
      <c r="O3523">
        <v>3.7643275486974099</v>
      </c>
      <c r="P3523">
        <v>3.9363215208704698</v>
      </c>
      <c r="Q3523">
        <v>2.8218677180984102</v>
      </c>
    </row>
    <row r="3524" spans="1:17">
      <c r="A3524" t="s">
        <v>6662</v>
      </c>
      <c r="B3524" s="16" t="e">
        <v>#N/A</v>
      </c>
      <c r="C3524">
        <v>3.5040133865677898</v>
      </c>
      <c r="D3524">
        <v>3.7545556144430101</v>
      </c>
      <c r="E3524">
        <v>2.8218677180984102</v>
      </c>
      <c r="F3524">
        <v>4.0892058755412499</v>
      </c>
      <c r="G3524">
        <v>3.5425260543824399</v>
      </c>
      <c r="H3524">
        <v>3.7814594184883799</v>
      </c>
      <c r="I3524">
        <v>3.5089935751222501</v>
      </c>
      <c r="J3524">
        <v>3.5611359966351301</v>
      </c>
      <c r="K3524">
        <v>2.8218677180984102</v>
      </c>
      <c r="L3524">
        <v>3.29479214013883</v>
      </c>
      <c r="M3524">
        <v>3.23818724324593</v>
      </c>
      <c r="N3524">
        <v>2.8218677180984102</v>
      </c>
      <c r="O3524">
        <v>3.42420286852819</v>
      </c>
      <c r="P3524">
        <v>3.7927642367557501</v>
      </c>
      <c r="Q3524">
        <v>2.8218677180984102</v>
      </c>
    </row>
    <row r="3525" spans="1:17">
      <c r="A3525" t="s">
        <v>6663</v>
      </c>
      <c r="B3525" s="16" t="e">
        <v>#N/A</v>
      </c>
      <c r="C3525">
        <v>2.8218677180984102</v>
      </c>
      <c r="D3525">
        <v>2.8218677180984102</v>
      </c>
      <c r="E3525">
        <v>3.4028894668404299</v>
      </c>
      <c r="F3525">
        <v>3.7319397910766599</v>
      </c>
      <c r="G3525">
        <v>3.33407035458014</v>
      </c>
      <c r="H3525">
        <v>3.30825032505737</v>
      </c>
      <c r="I3525">
        <v>3.3100125595866299</v>
      </c>
      <c r="J3525">
        <v>3.5611359966351301</v>
      </c>
      <c r="K3525">
        <v>3.6013796825057902</v>
      </c>
      <c r="L3525">
        <v>3.6339073669181099</v>
      </c>
      <c r="M3525">
        <v>2.8218677180984102</v>
      </c>
      <c r="N3525">
        <v>3.79229116939824</v>
      </c>
      <c r="O3525">
        <v>3.42420286852819</v>
      </c>
      <c r="P3525">
        <v>4.1712528320562896</v>
      </c>
      <c r="Q3525">
        <v>2.8218677180984102</v>
      </c>
    </row>
    <row r="3526" spans="1:17">
      <c r="A3526" t="s">
        <v>6664</v>
      </c>
      <c r="B3526" s="16" t="e">
        <v>#N/A</v>
      </c>
      <c r="C3526">
        <v>6.0909271146733497</v>
      </c>
      <c r="D3526">
        <v>5.9788191698956696</v>
      </c>
      <c r="E3526">
        <v>4.7104489803388701</v>
      </c>
      <c r="F3526">
        <v>5.1400511332488898</v>
      </c>
      <c r="G3526">
        <v>4.6840610634984499</v>
      </c>
      <c r="H3526">
        <v>5.4810077289205497</v>
      </c>
      <c r="I3526">
        <v>6.36075284432009</v>
      </c>
      <c r="J3526">
        <v>4.7455649477942696</v>
      </c>
      <c r="K3526">
        <v>6.3560578544694497</v>
      </c>
      <c r="L3526">
        <v>6.28349182675138</v>
      </c>
      <c r="M3526">
        <v>5.3924365182024099</v>
      </c>
      <c r="N3526">
        <v>5.6095571535837596</v>
      </c>
      <c r="O3526">
        <v>5.2659635633928499</v>
      </c>
      <c r="P3526">
        <v>5.8197066879617596</v>
      </c>
      <c r="Q3526">
        <v>2.8218677180984102</v>
      </c>
    </row>
    <row r="3527" spans="1:17">
      <c r="A3527" t="s">
        <v>6665</v>
      </c>
      <c r="B3527" s="16" t="e">
        <v>#N/A</v>
      </c>
      <c r="C3527">
        <v>5.3901707160280399</v>
      </c>
      <c r="D3527">
        <v>5.3929301417275104</v>
      </c>
      <c r="E3527">
        <v>5.30798454985728</v>
      </c>
      <c r="F3527">
        <v>4.6121840845566204</v>
      </c>
      <c r="G3527">
        <v>5.3186214901221902</v>
      </c>
      <c r="H3527">
        <v>4.1560374762891303</v>
      </c>
      <c r="I3527">
        <v>5.4614747608994199</v>
      </c>
      <c r="J3527">
        <v>3.7696016503418699</v>
      </c>
      <c r="K3527">
        <v>5.31000747676672</v>
      </c>
      <c r="L3527">
        <v>4.7015176725495298</v>
      </c>
      <c r="M3527">
        <v>4.6180354178513197</v>
      </c>
      <c r="N3527">
        <v>4.6704332416218497</v>
      </c>
      <c r="O3527">
        <v>4.9059949059252101</v>
      </c>
      <c r="P3527">
        <v>4.86023234540618</v>
      </c>
      <c r="Q3527">
        <v>5.81282804418474</v>
      </c>
    </row>
    <row r="3528" spans="1:17">
      <c r="A3528" t="s">
        <v>6666</v>
      </c>
      <c r="B3528" s="16" t="e">
        <v>#N/A</v>
      </c>
      <c r="C3528">
        <v>3.6535616636188299</v>
      </c>
      <c r="D3528">
        <v>3.4870161193063098</v>
      </c>
      <c r="E3528">
        <v>3.6381873987360902</v>
      </c>
      <c r="F3528">
        <v>2.8218677180984102</v>
      </c>
      <c r="G3528">
        <v>3.33407035458014</v>
      </c>
      <c r="H3528">
        <v>3.30825032505737</v>
      </c>
      <c r="I3528">
        <v>2.8218677180984102</v>
      </c>
      <c r="J3528">
        <v>2.8218677180984102</v>
      </c>
      <c r="K3528">
        <v>3.4608708703561399</v>
      </c>
      <c r="L3528">
        <v>3.29479214013883</v>
      </c>
      <c r="M3528">
        <v>3.23818724324593</v>
      </c>
      <c r="N3528">
        <v>3.31389066967124</v>
      </c>
      <c r="O3528">
        <v>3.5569664057961599</v>
      </c>
      <c r="P3528">
        <v>3.9363215208704698</v>
      </c>
      <c r="Q3528">
        <v>2.8218677180984102</v>
      </c>
    </row>
    <row r="3529" spans="1:17">
      <c r="A3529" t="s">
        <v>6667</v>
      </c>
      <c r="B3529" s="16" t="e">
        <v>#N/A</v>
      </c>
      <c r="C3529">
        <v>6.0909271146733497</v>
      </c>
      <c r="D3529">
        <v>5.7893909640066097</v>
      </c>
      <c r="E3529">
        <v>5.6873781601909403</v>
      </c>
      <c r="F3529">
        <v>5.6503505682580704</v>
      </c>
      <c r="G3529">
        <v>5.8658439972155101</v>
      </c>
      <c r="H3529">
        <v>5.7489183951006302</v>
      </c>
      <c r="I3529">
        <v>5.9628952071699803</v>
      </c>
      <c r="J3529">
        <v>5.7116194873258799</v>
      </c>
      <c r="K3529">
        <v>6.0500919107865396</v>
      </c>
      <c r="L3529">
        <v>5.79191555479931</v>
      </c>
      <c r="M3529">
        <v>5.7092205097854203</v>
      </c>
      <c r="N3529">
        <v>5.4503318971003596</v>
      </c>
      <c r="O3529">
        <v>5.1118655635160302</v>
      </c>
      <c r="P3529">
        <v>5.8760773296446898</v>
      </c>
      <c r="Q3529">
        <v>6.6375058506955904</v>
      </c>
    </row>
    <row r="3530" spans="1:17">
      <c r="A3530" t="s">
        <v>6668</v>
      </c>
      <c r="B3530" s="16" t="e">
        <v>#N/A</v>
      </c>
      <c r="C3530">
        <v>6.15821198786825</v>
      </c>
      <c r="D3530">
        <v>6.0813186361123597</v>
      </c>
      <c r="E3530">
        <v>5.6873781601909403</v>
      </c>
      <c r="F3530">
        <v>6.2756868257125804</v>
      </c>
      <c r="G3530">
        <v>5.9320947005070197</v>
      </c>
      <c r="H3530">
        <v>6.1505664765725898</v>
      </c>
      <c r="I3530">
        <v>6.4312449976653498</v>
      </c>
      <c r="J3530">
        <v>5.9401608635355601</v>
      </c>
      <c r="K3530">
        <v>5.5068916728603101</v>
      </c>
      <c r="L3530">
        <v>5.5241990976608299</v>
      </c>
      <c r="M3530">
        <v>5.8211776785550002</v>
      </c>
      <c r="N3530">
        <v>5.6095571535837596</v>
      </c>
      <c r="O3530">
        <v>6.2481214444694197</v>
      </c>
      <c r="P3530">
        <v>6.4382133371337602</v>
      </c>
      <c r="Q3530">
        <v>2.8218677180984102</v>
      </c>
    </row>
    <row r="3531" spans="1:17">
      <c r="A3531" t="s">
        <v>6669</v>
      </c>
      <c r="B3531" s="16" t="e">
        <v>#N/A</v>
      </c>
      <c r="C3531">
        <v>4.8751772763815904</v>
      </c>
      <c r="D3531">
        <v>5.2802736384566202</v>
      </c>
      <c r="E3531">
        <v>4.4833795521924502</v>
      </c>
      <c r="F3531">
        <v>5.2866768958500598</v>
      </c>
      <c r="G3531">
        <v>4.8382239915511303</v>
      </c>
      <c r="H3531">
        <v>5.60924398810252</v>
      </c>
      <c r="I3531">
        <v>4.7071247246580201</v>
      </c>
      <c r="J3531">
        <v>4.6307624373210201</v>
      </c>
      <c r="K3531">
        <v>4.7603034491719001</v>
      </c>
      <c r="L3531">
        <v>4.8321653561327897</v>
      </c>
      <c r="M3531">
        <v>5.1893266725532401</v>
      </c>
      <c r="N3531">
        <v>5.68277591644026</v>
      </c>
      <c r="O3531">
        <v>5.2900109819477699</v>
      </c>
      <c r="P3531">
        <v>5.1710851092644097</v>
      </c>
      <c r="Q3531">
        <v>2.8218677180984102</v>
      </c>
    </row>
    <row r="3532" spans="1:17">
      <c r="A3532" t="s">
        <v>6670</v>
      </c>
      <c r="B3532" s="16" t="e">
        <v>#N/A</v>
      </c>
      <c r="C3532">
        <v>4.1513583524311999</v>
      </c>
      <c r="D3532">
        <v>4.4456530885114001</v>
      </c>
      <c r="E3532">
        <v>3.8152982058547602</v>
      </c>
      <c r="F3532">
        <v>4.0892058755412499</v>
      </c>
      <c r="G3532">
        <v>5.0185235057095401</v>
      </c>
      <c r="H3532">
        <v>4.3676565829540399</v>
      </c>
      <c r="I3532">
        <v>4.8453589192974098</v>
      </c>
      <c r="J3532">
        <v>4.589987956211</v>
      </c>
      <c r="K3532">
        <v>3.8204461843508501</v>
      </c>
      <c r="L3532">
        <v>4.7015176725495298</v>
      </c>
      <c r="M3532">
        <v>4.3171680614900998</v>
      </c>
      <c r="N3532">
        <v>4.2465073090516299</v>
      </c>
      <c r="O3532">
        <v>4.3540657995344203</v>
      </c>
      <c r="P3532">
        <v>4.1712528320562896</v>
      </c>
      <c r="Q3532">
        <v>2.8218677180984102</v>
      </c>
    </row>
    <row r="3533" spans="1:17">
      <c r="A3533" t="s">
        <v>6671</v>
      </c>
      <c r="B3533" s="16" t="e">
        <v>#N/A</v>
      </c>
      <c r="C3533">
        <v>3.98283533271713</v>
      </c>
      <c r="D3533">
        <v>4.0407231514856203</v>
      </c>
      <c r="E3533">
        <v>3.9618875914207199</v>
      </c>
      <c r="F3533">
        <v>4.0118215330109104</v>
      </c>
      <c r="G3533">
        <v>3.5425260543824399</v>
      </c>
      <c r="H3533">
        <v>4.3015284866045098</v>
      </c>
      <c r="I3533">
        <v>3.7848446501428201</v>
      </c>
      <c r="J3533">
        <v>3.6724961835054399</v>
      </c>
      <c r="K3533">
        <v>3.91162951239331</v>
      </c>
      <c r="L3533">
        <v>4.3892426656840904</v>
      </c>
      <c r="M3533">
        <v>3.23818724324593</v>
      </c>
      <c r="N3533">
        <v>3.9019995236038798</v>
      </c>
      <c r="O3533">
        <v>4.0021176285150997</v>
      </c>
      <c r="P3533">
        <v>3.6194497939779602</v>
      </c>
      <c r="Q3533">
        <v>5.09416193408443</v>
      </c>
    </row>
    <row r="3534" spans="1:17">
      <c r="A3534" t="s">
        <v>6672</v>
      </c>
      <c r="B3534" s="16" t="e">
        <v>#N/A</v>
      </c>
      <c r="C3534">
        <v>12.7411470811416</v>
      </c>
      <c r="D3534">
        <v>12.900978794073501</v>
      </c>
      <c r="E3534">
        <v>12.861479544853101</v>
      </c>
      <c r="F3534">
        <v>12.3030112279679</v>
      </c>
      <c r="G3534">
        <v>12.546815777279299</v>
      </c>
      <c r="H3534">
        <v>11.9027060331945</v>
      </c>
      <c r="I3534">
        <v>14.0803049355754</v>
      </c>
      <c r="J3534">
        <v>13.391129963715899</v>
      </c>
      <c r="K3534">
        <v>11.9486962003624</v>
      </c>
      <c r="L3534">
        <v>14.0260257569345</v>
      </c>
      <c r="M3534">
        <v>13.4369129216437</v>
      </c>
      <c r="N3534">
        <v>13.856346471837799</v>
      </c>
      <c r="O3534">
        <v>12.249871543431</v>
      </c>
      <c r="P3534">
        <v>14.0303473551597</v>
      </c>
      <c r="Q3534">
        <v>12.0297421312646</v>
      </c>
    </row>
    <row r="3535" spans="1:17">
      <c r="A3535" t="s">
        <v>6673</v>
      </c>
      <c r="B3535" s="16" t="e">
        <v>#N/A</v>
      </c>
      <c r="C3535">
        <v>6.5315893522846098</v>
      </c>
      <c r="D3535">
        <v>6.61130647324664</v>
      </c>
      <c r="E3535">
        <v>6.3800143454863703</v>
      </c>
      <c r="F3535">
        <v>6.54816874345443</v>
      </c>
      <c r="G3535">
        <v>6.3249249403227497</v>
      </c>
      <c r="H3535">
        <v>7.3992083643783904</v>
      </c>
      <c r="I3535">
        <v>6.6118666184956396</v>
      </c>
      <c r="J3535">
        <v>7.3041698504117898</v>
      </c>
      <c r="K3535">
        <v>6.69903673516112</v>
      </c>
      <c r="L3535">
        <v>6.7021577638755696</v>
      </c>
      <c r="M3535">
        <v>6.83166271777106</v>
      </c>
      <c r="N3535">
        <v>6.1096777107491604</v>
      </c>
      <c r="O3535">
        <v>6.9662312937754596</v>
      </c>
      <c r="P3535">
        <v>7.6364979725720197</v>
      </c>
      <c r="Q3535">
        <v>2.8218677180984102</v>
      </c>
    </row>
    <row r="3536" spans="1:17">
      <c r="A3536" t="s">
        <v>6674</v>
      </c>
      <c r="B3536" s="16" t="e">
        <v>#N/A</v>
      </c>
      <c r="C3536">
        <v>4.2263167103073602</v>
      </c>
      <c r="D3536">
        <v>4.32650596693877</v>
      </c>
      <c r="E3536">
        <v>4.3035359899866696</v>
      </c>
      <c r="F3536">
        <v>3.9277704709105601</v>
      </c>
      <c r="G3536">
        <v>3.8309652426265099</v>
      </c>
      <c r="H3536">
        <v>3.65660975244205</v>
      </c>
      <c r="I3536">
        <v>3.8937805799913501</v>
      </c>
      <c r="J3536">
        <v>3.8565114723405598</v>
      </c>
      <c r="K3536">
        <v>4.5405942945665601</v>
      </c>
      <c r="L3536">
        <v>4.1946255460110002</v>
      </c>
      <c r="M3536">
        <v>4.4113157068760698</v>
      </c>
      <c r="N3536">
        <v>4.2465073090516299</v>
      </c>
      <c r="O3536">
        <v>3.6677309644704801</v>
      </c>
      <c r="P3536">
        <v>3.3893867502571098</v>
      </c>
      <c r="Q3536">
        <v>5.09416193408443</v>
      </c>
    </row>
    <row r="3537" spans="1:17">
      <c r="A3537" t="s">
        <v>6675</v>
      </c>
      <c r="B3537" s="16" t="e">
        <v>#N/A</v>
      </c>
      <c r="C3537">
        <v>3.5040133865677898</v>
      </c>
      <c r="D3537">
        <v>3.2942621936663499</v>
      </c>
      <c r="E3537">
        <v>3.8152982058547602</v>
      </c>
      <c r="F3537">
        <v>3.9277704709105601</v>
      </c>
      <c r="G3537">
        <v>3.33407035458014</v>
      </c>
      <c r="H3537">
        <v>2.8218677180984102</v>
      </c>
      <c r="I3537">
        <v>4.0793606969786396</v>
      </c>
      <c r="J3537">
        <v>3.6724961835054399</v>
      </c>
      <c r="K3537">
        <v>3.7184612093777498</v>
      </c>
      <c r="L3537">
        <v>3.29479214013883</v>
      </c>
      <c r="M3537">
        <v>3.4086250003018401</v>
      </c>
      <c r="N3537">
        <v>2.8218677180984102</v>
      </c>
      <c r="O3537">
        <v>3.24931794675887</v>
      </c>
      <c r="P3537">
        <v>2.8218677180984102</v>
      </c>
      <c r="Q3537">
        <v>2.8218677180984102</v>
      </c>
    </row>
    <row r="3538" spans="1:17">
      <c r="A3538" t="s">
        <v>6676</v>
      </c>
      <c r="B3538" s="16" t="e">
        <v>#N/A</v>
      </c>
      <c r="C3538">
        <v>3.6535616636188299</v>
      </c>
      <c r="D3538">
        <v>3.4870161193063098</v>
      </c>
      <c r="E3538">
        <v>3.9618875914207199</v>
      </c>
      <c r="F3538">
        <v>3.4706286095040801</v>
      </c>
      <c r="G3538">
        <v>4.1380367534927496</v>
      </c>
      <c r="H3538">
        <v>3.8900437060628099</v>
      </c>
      <c r="I3538">
        <v>3.7848446501428201</v>
      </c>
      <c r="J3538">
        <v>4.1400611729353196</v>
      </c>
      <c r="K3538">
        <v>3.91162951239331</v>
      </c>
      <c r="L3538">
        <v>4.2633743974944602</v>
      </c>
      <c r="M3538">
        <v>3.5380814202985702</v>
      </c>
      <c r="N3538">
        <v>3.6661147186140499</v>
      </c>
      <c r="O3538">
        <v>4.1926070449996002</v>
      </c>
      <c r="P3538">
        <v>3.7927642367557501</v>
      </c>
      <c r="Q3538">
        <v>5.81282804418474</v>
      </c>
    </row>
    <row r="3539" spans="1:17">
      <c r="A3539" t="s">
        <v>6677</v>
      </c>
      <c r="B3539" s="16" t="e">
        <v>#N/A</v>
      </c>
      <c r="C3539">
        <v>5.9648587736005902</v>
      </c>
      <c r="D3539">
        <v>6.0310005479080901</v>
      </c>
      <c r="E3539">
        <v>5.9578922475209</v>
      </c>
      <c r="F3539">
        <v>5.5849098412756897</v>
      </c>
      <c r="G3539">
        <v>5.6191353861103099</v>
      </c>
      <c r="H3539">
        <v>5.9735057093571502</v>
      </c>
      <c r="I3539">
        <v>6.4312449976653498</v>
      </c>
      <c r="J3539">
        <v>6.1234974359590799</v>
      </c>
      <c r="K3539">
        <v>6.01869195546446</v>
      </c>
      <c r="L3539">
        <v>5.88986996217022</v>
      </c>
      <c r="M3539">
        <v>5.6409547048498796</v>
      </c>
      <c r="N3539">
        <v>6.1947310572146197</v>
      </c>
      <c r="O3539">
        <v>6.1994087418434098</v>
      </c>
      <c r="P3539">
        <v>6.4928410672808097</v>
      </c>
      <c r="Q3539">
        <v>5.09416193408443</v>
      </c>
    </row>
    <row r="3540" spans="1:17">
      <c r="A3540" t="s">
        <v>6678</v>
      </c>
      <c r="B3540" s="16" t="e">
        <v>#N/A</v>
      </c>
      <c r="C3540">
        <v>4.5401401503132401</v>
      </c>
      <c r="D3540">
        <v>5.0219292506328799</v>
      </c>
      <c r="E3540">
        <v>5.1699772735735099</v>
      </c>
      <c r="F3540">
        <v>4.86534688307112</v>
      </c>
      <c r="G3540">
        <v>4.9315086277172604</v>
      </c>
      <c r="H3540">
        <v>4.5998748125578501</v>
      </c>
      <c r="I3540">
        <v>5.28584498120492</v>
      </c>
      <c r="J3540">
        <v>4.7455649477942696</v>
      </c>
      <c r="K3540">
        <v>4.7193737720337401</v>
      </c>
      <c r="L3540">
        <v>5.2224425229396996</v>
      </c>
      <c r="M3540">
        <v>4.4113157068760698</v>
      </c>
      <c r="N3540">
        <v>4.9024877034329704</v>
      </c>
      <c r="O3540">
        <v>4.7717654559956602</v>
      </c>
      <c r="P3540">
        <v>4.6013142303928598</v>
      </c>
      <c r="Q3540">
        <v>2.8218677180984102</v>
      </c>
    </row>
    <row r="3541" spans="1:17">
      <c r="A3541" t="s">
        <v>6679</v>
      </c>
      <c r="B3541" s="16" t="e">
        <v>#N/A</v>
      </c>
      <c r="C3541">
        <v>3.98283533271713</v>
      </c>
      <c r="D3541">
        <v>3.9548310731697001</v>
      </c>
      <c r="E3541">
        <v>2.8218677180984102</v>
      </c>
      <c r="F3541">
        <v>3.6131889974304401</v>
      </c>
      <c r="G3541">
        <v>2.8218677180984102</v>
      </c>
      <c r="H3541">
        <v>3.30825032505737</v>
      </c>
      <c r="I3541">
        <v>3.6595800418069002</v>
      </c>
      <c r="J3541">
        <v>3.6724961835054399</v>
      </c>
      <c r="K3541">
        <v>3.4608708703561399</v>
      </c>
      <c r="L3541">
        <v>2.8218677180984102</v>
      </c>
      <c r="M3541">
        <v>3.6461416973015899</v>
      </c>
      <c r="N3541">
        <v>2.8218677180984102</v>
      </c>
      <c r="O3541">
        <v>3.6677309644704801</v>
      </c>
      <c r="P3541">
        <v>3.6194497939779602</v>
      </c>
      <c r="Q3541">
        <v>2.8218677180984102</v>
      </c>
    </row>
    <row r="3542" spans="1:17">
      <c r="A3542" t="s">
        <v>6680</v>
      </c>
      <c r="B3542" s="16" t="e">
        <v>#N/A</v>
      </c>
      <c r="C3542">
        <v>3.5040133865677898</v>
      </c>
      <c r="D3542">
        <v>3.2942621936663499</v>
      </c>
      <c r="E3542">
        <v>4.3035359899866696</v>
      </c>
      <c r="F3542">
        <v>2.8218677180984102</v>
      </c>
      <c r="G3542">
        <v>3.33407035458014</v>
      </c>
      <c r="H3542">
        <v>3.50653555504317</v>
      </c>
      <c r="I3542">
        <v>3.7848446501428201</v>
      </c>
      <c r="J3542">
        <v>3.5611359966351301</v>
      </c>
      <c r="K3542">
        <v>3.27554212654834</v>
      </c>
      <c r="L3542">
        <v>3.7555759297476698</v>
      </c>
      <c r="M3542">
        <v>3.23818724324593</v>
      </c>
      <c r="N3542">
        <v>4.3174573962368399</v>
      </c>
      <c r="O3542">
        <v>2.8218677180984102</v>
      </c>
      <c r="P3542">
        <v>4.9174589054378801</v>
      </c>
      <c r="Q3542">
        <v>2.8218677180984102</v>
      </c>
    </row>
    <row r="3543" spans="1:17">
      <c r="A3543" t="s">
        <v>6681</v>
      </c>
      <c r="B3543" s="16" t="e">
        <v>#N/A</v>
      </c>
      <c r="C3543">
        <v>3.3064422771203601</v>
      </c>
      <c r="D3543">
        <v>4.0407231514856203</v>
      </c>
      <c r="E3543">
        <v>2.8218677180984102</v>
      </c>
      <c r="F3543">
        <v>2.8218677180984102</v>
      </c>
      <c r="G3543">
        <v>3.33407035458014</v>
      </c>
      <c r="H3543">
        <v>2.8218677180984102</v>
      </c>
      <c r="I3543">
        <v>3.3100125595866299</v>
      </c>
      <c r="J3543">
        <v>3.2517770676889399</v>
      </c>
      <c r="K3543">
        <v>3.4608708703561399</v>
      </c>
      <c r="L3543">
        <v>2.8218677180984102</v>
      </c>
      <c r="M3543">
        <v>2.8218677180984102</v>
      </c>
      <c r="N3543">
        <v>3.5144020463037902</v>
      </c>
      <c r="O3543">
        <v>3.42420286852819</v>
      </c>
      <c r="P3543">
        <v>2.8218677180984102</v>
      </c>
      <c r="Q3543">
        <v>2.8218677180984102</v>
      </c>
    </row>
    <row r="3544" spans="1:17">
      <c r="A3544" t="s">
        <v>6682</v>
      </c>
      <c r="B3544" s="16" t="e">
        <v>#N/A</v>
      </c>
      <c r="C3544">
        <v>2.8218677180984102</v>
      </c>
      <c r="D3544">
        <v>3.2942621936663499</v>
      </c>
      <c r="E3544">
        <v>3.4028894668404299</v>
      </c>
      <c r="F3544">
        <v>2.8218677180984102</v>
      </c>
      <c r="G3544">
        <v>2.8218677180984102</v>
      </c>
      <c r="H3544">
        <v>2.8218677180984102</v>
      </c>
      <c r="I3544">
        <v>2.8218677180984102</v>
      </c>
      <c r="J3544">
        <v>3.2517770676889399</v>
      </c>
      <c r="K3544">
        <v>3.4608708703561399</v>
      </c>
      <c r="L3544">
        <v>3.29479214013883</v>
      </c>
      <c r="M3544">
        <v>3.4086250003018401</v>
      </c>
      <c r="N3544">
        <v>2.8218677180984102</v>
      </c>
      <c r="O3544">
        <v>3.42420286852819</v>
      </c>
      <c r="P3544">
        <v>2.8218677180984102</v>
      </c>
      <c r="Q3544">
        <v>2.8218677180984102</v>
      </c>
    </row>
    <row r="3545" spans="1:17">
      <c r="A3545" t="s">
        <v>6683</v>
      </c>
      <c r="B3545" s="16" t="e">
        <v>#N/A</v>
      </c>
      <c r="C3545">
        <v>3.7779852140208301</v>
      </c>
      <c r="D3545">
        <v>2.8218677180984102</v>
      </c>
      <c r="E3545">
        <v>3.6381873987360902</v>
      </c>
      <c r="F3545">
        <v>3.6131889974304401</v>
      </c>
      <c r="G3545">
        <v>3.5425260543824399</v>
      </c>
      <c r="H3545">
        <v>2.8218677180984102</v>
      </c>
      <c r="I3545">
        <v>3.3100125595866299</v>
      </c>
      <c r="J3545">
        <v>2.8218677180984102</v>
      </c>
      <c r="K3545">
        <v>3.6013796825057902</v>
      </c>
      <c r="L3545">
        <v>2.8218677180984102</v>
      </c>
      <c r="M3545">
        <v>3.6461416973015899</v>
      </c>
      <c r="N3545">
        <v>3.31389066967124</v>
      </c>
      <c r="O3545">
        <v>3.5569664057961599</v>
      </c>
      <c r="P3545">
        <v>2.8218677180984102</v>
      </c>
      <c r="Q3545">
        <v>2.8218677180984102</v>
      </c>
    </row>
    <row r="3546" spans="1:17">
      <c r="A3546" t="s">
        <v>6684</v>
      </c>
      <c r="B3546" s="16" t="e">
        <v>#N/A</v>
      </c>
      <c r="C3546">
        <v>5.3901707160280399</v>
      </c>
      <c r="D3546">
        <v>5.09137122556535</v>
      </c>
      <c r="E3546">
        <v>5.0160351149716202</v>
      </c>
      <c r="F3546">
        <v>5.2006385452395101</v>
      </c>
      <c r="G3546">
        <v>5.7231188017169998</v>
      </c>
      <c r="H3546">
        <v>5.3978950479979702</v>
      </c>
      <c r="I3546">
        <v>4.8453589192974098</v>
      </c>
      <c r="J3546">
        <v>5.20241513226006</v>
      </c>
      <c r="K3546">
        <v>4.7603034491719001</v>
      </c>
      <c r="L3546">
        <v>5.3400637897298404</v>
      </c>
      <c r="M3546">
        <v>5.6233501043871401</v>
      </c>
      <c r="N3546">
        <v>5.2375935253419703</v>
      </c>
      <c r="O3546">
        <v>5.6448044448004904</v>
      </c>
      <c r="P3546">
        <v>5.3440870543648904</v>
      </c>
      <c r="Q3546">
        <v>2.8218677180984102</v>
      </c>
    </row>
    <row r="3547" spans="1:17">
      <c r="A3547" t="s">
        <v>6685</v>
      </c>
      <c r="B3547" s="16" t="e">
        <v>#N/A</v>
      </c>
      <c r="C3547">
        <v>3.98283533271713</v>
      </c>
      <c r="D3547">
        <v>3.6330127529723502</v>
      </c>
      <c r="E3547">
        <v>3.6381873987360902</v>
      </c>
      <c r="F3547">
        <v>3.7319397910766599</v>
      </c>
      <c r="G3547">
        <v>4.1380367534927496</v>
      </c>
      <c r="H3547">
        <v>3.65660975244205</v>
      </c>
      <c r="I3547">
        <v>3.6595800418069002</v>
      </c>
      <c r="J3547">
        <v>3.2517770676889399</v>
      </c>
      <c r="K3547">
        <v>4.1419680287536398</v>
      </c>
      <c r="L3547">
        <v>3.4877558895723499</v>
      </c>
      <c r="M3547">
        <v>3.4086250003018401</v>
      </c>
      <c r="N3547">
        <v>3.99991931403749</v>
      </c>
      <c r="O3547">
        <v>4.1329497517715001</v>
      </c>
      <c r="P3547">
        <v>3.3893867502571098</v>
      </c>
      <c r="Q3547">
        <v>5.09416193408443</v>
      </c>
    </row>
    <row r="3548" spans="1:17">
      <c r="A3548" t="s">
        <v>6686</v>
      </c>
      <c r="B3548" s="16" t="e">
        <v>#N/A</v>
      </c>
      <c r="C3548">
        <v>4.7424302842105197</v>
      </c>
      <c r="D3548">
        <v>4.9857818498749902</v>
      </c>
      <c r="E3548">
        <v>4.7104489803388701</v>
      </c>
      <c r="F3548">
        <v>4.7451440705926098</v>
      </c>
      <c r="G3548">
        <v>4.1380367534927496</v>
      </c>
      <c r="H3548">
        <v>4.43015569855271</v>
      </c>
      <c r="I3548">
        <v>4.49496154099739</v>
      </c>
      <c r="J3548">
        <v>4.8507352198443803</v>
      </c>
      <c r="K3548">
        <v>4.3865415857412602</v>
      </c>
      <c r="L3548">
        <v>4.2633743974944602</v>
      </c>
      <c r="M3548">
        <v>4.4556477038402296</v>
      </c>
      <c r="N3548">
        <v>4.2465073090516299</v>
      </c>
      <c r="O3548">
        <v>4.0696565081197198</v>
      </c>
      <c r="P3548">
        <v>4.86023234540618</v>
      </c>
      <c r="Q3548">
        <v>2.8218677180984102</v>
      </c>
    </row>
    <row r="3549" spans="1:17">
      <c r="A3549" t="s">
        <v>6687</v>
      </c>
      <c r="B3549" s="16" t="e">
        <v>#N/A</v>
      </c>
      <c r="C3549">
        <v>6.9167499097341398</v>
      </c>
      <c r="D3549">
        <v>6.9074442113721899</v>
      </c>
      <c r="E3549">
        <v>7.2157407540923399</v>
      </c>
      <c r="F3549">
        <v>6.3292710665610601</v>
      </c>
      <c r="G3549">
        <v>6.8515318643720802</v>
      </c>
      <c r="H3549">
        <v>6.3518923622338201</v>
      </c>
      <c r="I3549">
        <v>8.6865727022154697</v>
      </c>
      <c r="J3549">
        <v>8.2583695956585199</v>
      </c>
      <c r="K3549">
        <v>6.40523557489675</v>
      </c>
      <c r="L3549">
        <v>8.1527251491148505</v>
      </c>
      <c r="M3549">
        <v>7.57861967460983</v>
      </c>
      <c r="N3549">
        <v>7.8599994574991801</v>
      </c>
      <c r="O3549">
        <v>6.7222181891453801</v>
      </c>
      <c r="P3549">
        <v>9.1698786598627002</v>
      </c>
      <c r="Q3549">
        <v>7.6950435514148801</v>
      </c>
    </row>
    <row r="3550" spans="1:17">
      <c r="A3550" t="s">
        <v>6688</v>
      </c>
      <c r="B3550" s="16" t="e">
        <v>#N/A</v>
      </c>
      <c r="C3550">
        <v>5.5257755444735697</v>
      </c>
      <c r="D3550">
        <v>5.5461893110012896</v>
      </c>
      <c r="E3550">
        <v>5.8734011200307696</v>
      </c>
      <c r="F3550">
        <v>5.4189288652495504</v>
      </c>
      <c r="G3550">
        <v>5.1391075523385599</v>
      </c>
      <c r="H3550">
        <v>6.47623954306383</v>
      </c>
      <c r="I3550">
        <v>5.1197440703333399</v>
      </c>
      <c r="J3550">
        <v>5.9991545241956699</v>
      </c>
      <c r="K3550">
        <v>5.0476523100685604</v>
      </c>
      <c r="L3550">
        <v>4.7015176725495298</v>
      </c>
      <c r="M3550">
        <v>5.4132354683515702</v>
      </c>
      <c r="N3550">
        <v>5.3632034605234802</v>
      </c>
      <c r="O3550">
        <v>5.2165415310043803</v>
      </c>
      <c r="P3550">
        <v>5.7306434872206502</v>
      </c>
      <c r="Q3550">
        <v>2.8218677180984102</v>
      </c>
    </row>
    <row r="3551" spans="1:17">
      <c r="A3551" t="s">
        <v>6689</v>
      </c>
      <c r="B3551" s="16" t="e">
        <v>#N/A</v>
      </c>
      <c r="C3551">
        <v>5.4731326598032704</v>
      </c>
      <c r="D3551">
        <v>5.2202186721532398</v>
      </c>
      <c r="E3551">
        <v>3.9618875914207199</v>
      </c>
      <c r="F3551">
        <v>4.0118215330109104</v>
      </c>
      <c r="G3551">
        <v>4.88571169002517</v>
      </c>
      <c r="H3551">
        <v>4.2312229394497098</v>
      </c>
      <c r="I3551">
        <v>4.6056600831029897</v>
      </c>
      <c r="J3551">
        <v>4.1999986398891203</v>
      </c>
      <c r="K3551">
        <v>5.52962448084548</v>
      </c>
      <c r="L3551">
        <v>5.1913586396996196</v>
      </c>
      <c r="M3551">
        <v>4.9785931197958098</v>
      </c>
      <c r="N3551">
        <v>4.6704332416218497</v>
      </c>
      <c r="O3551">
        <v>4.5809011873356402</v>
      </c>
      <c r="P3551">
        <v>3.9363215208704698</v>
      </c>
      <c r="Q3551">
        <v>5.81282804418474</v>
      </c>
    </row>
    <row r="3552" spans="1:17">
      <c r="A3552" t="s">
        <v>6690</v>
      </c>
      <c r="B3552" s="16" t="e">
        <v>#N/A</v>
      </c>
      <c r="C3552">
        <v>2.8218677180984102</v>
      </c>
      <c r="D3552">
        <v>2.8218677180984102</v>
      </c>
      <c r="E3552">
        <v>2.8218677180984102</v>
      </c>
      <c r="F3552">
        <v>3.4706286095040801</v>
      </c>
      <c r="G3552">
        <v>3.33407035458014</v>
      </c>
      <c r="H3552">
        <v>2.8218677180984102</v>
      </c>
      <c r="I3552">
        <v>2.8218677180984102</v>
      </c>
      <c r="J3552">
        <v>3.4276433730071201</v>
      </c>
      <c r="K3552">
        <v>2.8218677180984102</v>
      </c>
      <c r="L3552">
        <v>3.29479214013883</v>
      </c>
      <c r="M3552">
        <v>3.4086250003018401</v>
      </c>
      <c r="N3552">
        <v>2.8218677180984102</v>
      </c>
      <c r="O3552">
        <v>3.24931794675887</v>
      </c>
      <c r="P3552">
        <v>3.3893867502571098</v>
      </c>
      <c r="Q3552">
        <v>2.8218677180984102</v>
      </c>
    </row>
    <row r="3553" spans="1:17">
      <c r="A3553" t="s">
        <v>6691</v>
      </c>
      <c r="B3553" s="16" t="e">
        <v>#N/A</v>
      </c>
      <c r="C3553">
        <v>3.98283533271713</v>
      </c>
      <c r="D3553">
        <v>3.6330127529723502</v>
      </c>
      <c r="E3553">
        <v>3.9618875914207199</v>
      </c>
      <c r="F3553">
        <v>4.1611154638698196</v>
      </c>
      <c r="G3553">
        <v>4.37414671474383</v>
      </c>
      <c r="H3553">
        <v>4.43015569855271</v>
      </c>
      <c r="I3553">
        <v>3.7848446501428201</v>
      </c>
      <c r="J3553">
        <v>4.8166378297689096</v>
      </c>
      <c r="K3553">
        <v>4.3865415857412602</v>
      </c>
      <c r="L3553">
        <v>4.7465905673729498</v>
      </c>
      <c r="M3553">
        <v>4.6554405993468704</v>
      </c>
      <c r="N3553">
        <v>5.1350388086703704</v>
      </c>
      <c r="O3553">
        <v>4.8737348553695998</v>
      </c>
      <c r="P3553">
        <v>3.9363215208704698</v>
      </c>
      <c r="Q3553">
        <v>5.81282804418474</v>
      </c>
    </row>
    <row r="3554" spans="1:17">
      <c r="A3554" t="s">
        <v>6692</v>
      </c>
      <c r="B3554" s="16" t="e">
        <v>#N/A</v>
      </c>
      <c r="C3554">
        <v>2.8218677180984102</v>
      </c>
      <c r="D3554">
        <v>2.8218677180984102</v>
      </c>
      <c r="E3554">
        <v>3.4028894668404299</v>
      </c>
      <c r="F3554">
        <v>2.8218677180984102</v>
      </c>
      <c r="G3554">
        <v>3.33407035458014</v>
      </c>
      <c r="H3554">
        <v>3.30825032505737</v>
      </c>
      <c r="I3554">
        <v>3.5089935751222501</v>
      </c>
      <c r="J3554">
        <v>3.4276433730071201</v>
      </c>
      <c r="K3554">
        <v>3.27554212654834</v>
      </c>
      <c r="L3554">
        <v>2.8218677180984102</v>
      </c>
      <c r="M3554">
        <v>3.23818724324593</v>
      </c>
      <c r="N3554">
        <v>2.8218677180984102</v>
      </c>
      <c r="O3554">
        <v>3.24931794675887</v>
      </c>
      <c r="P3554">
        <v>3.6194497939779602</v>
      </c>
      <c r="Q3554">
        <v>2.8218677180984102</v>
      </c>
    </row>
    <row r="3555" spans="1:17">
      <c r="A3555" t="s">
        <v>6693</v>
      </c>
      <c r="B3555" s="16" t="e">
        <v>#N/A</v>
      </c>
      <c r="C3555">
        <v>3.5040133865677898</v>
      </c>
      <c r="D3555">
        <v>2.8218677180984102</v>
      </c>
      <c r="E3555">
        <v>3.4028894668404299</v>
      </c>
      <c r="F3555">
        <v>3.6131889974304401</v>
      </c>
      <c r="G3555">
        <v>2.8218677180984102</v>
      </c>
      <c r="H3555">
        <v>2.8218677180984102</v>
      </c>
      <c r="I3555">
        <v>2.8218677180984102</v>
      </c>
      <c r="J3555">
        <v>2.8218677180984102</v>
      </c>
      <c r="K3555">
        <v>3.4608708703561399</v>
      </c>
      <c r="L3555">
        <v>3.7555759297476698</v>
      </c>
      <c r="M3555">
        <v>3.23818724324593</v>
      </c>
      <c r="N3555">
        <v>3.31389066967124</v>
      </c>
      <c r="O3555">
        <v>3.42420286852819</v>
      </c>
      <c r="P3555">
        <v>3.6194497939779602</v>
      </c>
      <c r="Q3555">
        <v>2.8218677180984102</v>
      </c>
    </row>
    <row r="3556" spans="1:17">
      <c r="A3556" t="s">
        <v>6694</v>
      </c>
      <c r="B3556" s="16" t="e">
        <v>#N/A</v>
      </c>
      <c r="C3556">
        <v>3.3064422771203601</v>
      </c>
      <c r="D3556">
        <v>3.2942621936663499</v>
      </c>
      <c r="E3556">
        <v>3.6381873987360902</v>
      </c>
      <c r="F3556">
        <v>4.0118215330109104</v>
      </c>
      <c r="G3556">
        <v>3.5425260543824399</v>
      </c>
      <c r="H3556">
        <v>2.8218677180984102</v>
      </c>
      <c r="I3556">
        <v>3.5089935751222501</v>
      </c>
      <c r="J3556">
        <v>4.5477957058863296</v>
      </c>
      <c r="K3556">
        <v>3.4608708703561399</v>
      </c>
      <c r="L3556">
        <v>3.4877558895723499</v>
      </c>
      <c r="M3556">
        <v>2.8218677180984102</v>
      </c>
      <c r="N3556">
        <v>4.0888472785647796</v>
      </c>
      <c r="O3556">
        <v>3.7643275486974099</v>
      </c>
      <c r="P3556">
        <v>3.3893867502571098</v>
      </c>
      <c r="Q3556">
        <v>5.09416193408443</v>
      </c>
    </row>
    <row r="3557" spans="1:17">
      <c r="A3557" t="s">
        <v>6695</v>
      </c>
      <c r="B3557" s="16" t="e">
        <v>#N/A</v>
      </c>
      <c r="C3557">
        <v>5.2710534670525604</v>
      </c>
      <c r="D3557">
        <v>5.1573505347490602</v>
      </c>
      <c r="E3557">
        <v>5.9578922475209</v>
      </c>
      <c r="F3557">
        <v>4.7023883921396203</v>
      </c>
      <c r="G3557">
        <v>5.5066995363042803</v>
      </c>
      <c r="H3557">
        <v>5.1476173494898996</v>
      </c>
      <c r="I3557">
        <v>6.1083114335419397</v>
      </c>
      <c r="J3557">
        <v>4.4114342089532403</v>
      </c>
      <c r="K3557">
        <v>4.7999439876117602</v>
      </c>
      <c r="L3557">
        <v>4.5555022990765597</v>
      </c>
      <c r="M3557">
        <v>4.8899346368581904</v>
      </c>
      <c r="N3557">
        <v>5.2042740237952296</v>
      </c>
      <c r="O3557">
        <v>5.4473703770443702</v>
      </c>
      <c r="P3557">
        <v>4.7374550361106396</v>
      </c>
      <c r="Q3557">
        <v>5.09416193408443</v>
      </c>
    </row>
    <row r="3558" spans="1:17">
      <c r="A3558" t="s">
        <v>6696</v>
      </c>
      <c r="B3558" s="16" t="e">
        <v>#N/A</v>
      </c>
      <c r="C3558">
        <v>3.6535616636188299</v>
      </c>
      <c r="D3558">
        <v>3.6330127529723502</v>
      </c>
      <c r="E3558">
        <v>3.6381873987360902</v>
      </c>
      <c r="F3558">
        <v>2.8218677180984102</v>
      </c>
      <c r="G3558">
        <v>3.33407035458014</v>
      </c>
      <c r="H3558">
        <v>2.8218677180984102</v>
      </c>
      <c r="I3558">
        <v>3.5089935751222501</v>
      </c>
      <c r="J3558">
        <v>3.5611359966351301</v>
      </c>
      <c r="K3558">
        <v>3.4608708703561399</v>
      </c>
      <c r="L3558">
        <v>3.9560512465587201</v>
      </c>
      <c r="M3558">
        <v>3.23818724324593</v>
      </c>
      <c r="N3558">
        <v>3.31389066967124</v>
      </c>
      <c r="O3558">
        <v>2.8218677180984102</v>
      </c>
      <c r="P3558">
        <v>3.3893867502571098</v>
      </c>
      <c r="Q3558">
        <v>2.8218677180984102</v>
      </c>
    </row>
    <row r="3559" spans="1:17">
      <c r="A3559" t="s">
        <v>6697</v>
      </c>
      <c r="B3559" s="16" t="e">
        <v>#N/A</v>
      </c>
      <c r="C3559">
        <v>6.7960272589149602</v>
      </c>
      <c r="D3559">
        <v>7.0226086067609099</v>
      </c>
      <c r="E3559">
        <v>7.0606604978116003</v>
      </c>
      <c r="F3559">
        <v>7.1910315324497596</v>
      </c>
      <c r="G3559">
        <v>6.8850192437688102</v>
      </c>
      <c r="H3559">
        <v>7.6474009537327596</v>
      </c>
      <c r="I3559">
        <v>7.1423986731827496</v>
      </c>
      <c r="J3559">
        <v>7.1387921266640602</v>
      </c>
      <c r="K3559">
        <v>6.9995379250834802</v>
      </c>
      <c r="L3559">
        <v>7.23140621275585</v>
      </c>
      <c r="M3559">
        <v>7.0087233952936803</v>
      </c>
      <c r="N3559">
        <v>6.85612319490345</v>
      </c>
      <c r="O3559">
        <v>7.08427309548349</v>
      </c>
      <c r="P3559">
        <v>7.5790440883133003</v>
      </c>
      <c r="Q3559">
        <v>2.8218677180984102</v>
      </c>
    </row>
    <row r="3560" spans="1:17">
      <c r="A3560" t="s">
        <v>6698</v>
      </c>
      <c r="B3560" s="16" t="e">
        <v>#N/A</v>
      </c>
      <c r="C3560">
        <v>4.7424302842105197</v>
      </c>
      <c r="D3560">
        <v>4.5537481491643197</v>
      </c>
      <c r="E3560">
        <v>4.7777046060070401</v>
      </c>
      <c r="F3560">
        <v>4.5147692553613297</v>
      </c>
      <c r="G3560">
        <v>4.5079198595814196</v>
      </c>
      <c r="H3560">
        <v>4.7946750266686298</v>
      </c>
      <c r="I3560">
        <v>5.28584498120492</v>
      </c>
      <c r="J3560">
        <v>4.6702235480772103</v>
      </c>
      <c r="K3560">
        <v>4.5405942945665601</v>
      </c>
      <c r="L3560">
        <v>4.5026429490879796</v>
      </c>
      <c r="M3560">
        <v>4.2669672077812901</v>
      </c>
      <c r="N3560">
        <v>3.99991931403749</v>
      </c>
      <c r="O3560">
        <v>4.2491040476565001</v>
      </c>
      <c r="P3560">
        <v>4.6013142303928598</v>
      </c>
      <c r="Q3560">
        <v>2.8218677180984102</v>
      </c>
    </row>
    <row r="3561" spans="1:17">
      <c r="A3561" t="s">
        <v>6699</v>
      </c>
      <c r="B3561" s="16" t="e">
        <v>#N/A</v>
      </c>
      <c r="C3561">
        <v>3.3064422771203601</v>
      </c>
      <c r="D3561">
        <v>2.8218677180984102</v>
      </c>
      <c r="E3561">
        <v>3.4028894668404299</v>
      </c>
      <c r="F3561">
        <v>2.8218677180984102</v>
      </c>
      <c r="G3561">
        <v>3.33407035458014</v>
      </c>
      <c r="H3561">
        <v>3.30825032505737</v>
      </c>
      <c r="I3561">
        <v>3.5089935751222501</v>
      </c>
      <c r="J3561">
        <v>2.8218677180984102</v>
      </c>
      <c r="K3561">
        <v>3.4608708703561399</v>
      </c>
      <c r="L3561">
        <v>2.8218677180984102</v>
      </c>
      <c r="M3561">
        <v>3.23818724324593</v>
      </c>
      <c r="N3561">
        <v>2.8218677180984102</v>
      </c>
      <c r="O3561">
        <v>2.8218677180984102</v>
      </c>
      <c r="P3561">
        <v>3.6194497939779602</v>
      </c>
      <c r="Q3561">
        <v>2.8218677180984102</v>
      </c>
    </row>
    <row r="3562" spans="1:17">
      <c r="A3562" t="s">
        <v>6700</v>
      </c>
      <c r="B3562" s="16" t="e">
        <v>#N/A</v>
      </c>
      <c r="C3562">
        <v>4.2263167103073602</v>
      </c>
      <c r="D3562">
        <v>4.1197647330598102</v>
      </c>
      <c r="E3562">
        <v>4.3969712788901898</v>
      </c>
      <c r="F3562">
        <v>3.6131889974304401</v>
      </c>
      <c r="G3562">
        <v>3.8309652426265099</v>
      </c>
      <c r="H3562">
        <v>3.7814594184883799</v>
      </c>
      <c r="I3562">
        <v>4.3728229044696096</v>
      </c>
      <c r="J3562">
        <v>4.1400611729353196</v>
      </c>
      <c r="K3562">
        <v>4.4914502970878702</v>
      </c>
      <c r="L3562">
        <v>4.1946255460110002</v>
      </c>
      <c r="M3562">
        <v>4.2669672077812901</v>
      </c>
      <c r="N3562">
        <v>4.3841781814921204</v>
      </c>
      <c r="O3562">
        <v>4.1329497517715001</v>
      </c>
      <c r="P3562">
        <v>4.3630835021106398</v>
      </c>
      <c r="Q3562">
        <v>6.6375058506955904</v>
      </c>
    </row>
    <row r="3563" spans="1:17">
      <c r="A3563" t="s">
        <v>6701</v>
      </c>
      <c r="B3563" s="16" t="e">
        <v>#N/A</v>
      </c>
      <c r="C3563">
        <v>2.8218677180984102</v>
      </c>
      <c r="D3563">
        <v>3.2942621936663499</v>
      </c>
      <c r="E3563">
        <v>2.8218677180984102</v>
      </c>
      <c r="F3563">
        <v>2.8218677180984102</v>
      </c>
      <c r="G3563">
        <v>3.5425260543824399</v>
      </c>
      <c r="H3563">
        <v>3.30825032505737</v>
      </c>
      <c r="I3563">
        <v>3.5089935751222501</v>
      </c>
      <c r="J3563">
        <v>3.2517770676889399</v>
      </c>
      <c r="K3563">
        <v>3.8204461843508501</v>
      </c>
      <c r="L3563">
        <v>3.4877558895723499</v>
      </c>
      <c r="M3563">
        <v>2.8218677180984102</v>
      </c>
      <c r="N3563">
        <v>2.8218677180984102</v>
      </c>
      <c r="O3563">
        <v>2.8218677180984102</v>
      </c>
      <c r="P3563">
        <v>2.8218677180984102</v>
      </c>
      <c r="Q3563">
        <v>2.8218677180984102</v>
      </c>
    </row>
    <row r="3564" spans="1:17">
      <c r="A3564" t="s">
        <v>6702</v>
      </c>
      <c r="B3564" s="16" t="e">
        <v>#N/A</v>
      </c>
      <c r="C3564">
        <v>12.0882255147186</v>
      </c>
      <c r="D3564">
        <v>12.167324441117801</v>
      </c>
      <c r="E3564">
        <v>12.068555957783399</v>
      </c>
      <c r="F3564">
        <v>12.110082091759701</v>
      </c>
      <c r="G3564">
        <v>11.9153665966291</v>
      </c>
      <c r="H3564">
        <v>12.051023860138899</v>
      </c>
      <c r="I3564">
        <v>12.082607741837499</v>
      </c>
      <c r="J3564">
        <v>12.010163856173801</v>
      </c>
      <c r="K3564">
        <v>12.0733471683996</v>
      </c>
      <c r="L3564">
        <v>11.7190493976497</v>
      </c>
      <c r="M3564">
        <v>11.620585928035601</v>
      </c>
      <c r="N3564">
        <v>11.4301738846476</v>
      </c>
      <c r="O3564">
        <v>11.7155510646612</v>
      </c>
      <c r="P3564">
        <v>12.2479907144671</v>
      </c>
      <c r="Q3564">
        <v>11.240743943668701</v>
      </c>
    </row>
    <row r="3565" spans="1:17">
      <c r="A3565" t="s">
        <v>6703</v>
      </c>
      <c r="B3565" s="16" t="e">
        <v>#N/A</v>
      </c>
      <c r="C3565">
        <v>5.9835742193669397</v>
      </c>
      <c r="D3565">
        <v>5.7271715246175301</v>
      </c>
      <c r="E3565">
        <v>5.2635360024135203</v>
      </c>
      <c r="F3565">
        <v>4.6581111746450903</v>
      </c>
      <c r="G3565">
        <v>5.4468377703358204</v>
      </c>
      <c r="H3565">
        <v>4.8389910929935898</v>
      </c>
      <c r="I3565">
        <v>5.1546550765941603</v>
      </c>
      <c r="J3565">
        <v>4.7455649477942696</v>
      </c>
      <c r="K3565">
        <v>6.5542553394185203</v>
      </c>
      <c r="L3565">
        <v>5.7296673572142103</v>
      </c>
      <c r="M3565">
        <v>5.2604792807445904</v>
      </c>
      <c r="N3565">
        <v>5.1701050316186601</v>
      </c>
      <c r="O3565">
        <v>5.1388149344389698</v>
      </c>
      <c r="P3565">
        <v>5.69964444990008</v>
      </c>
      <c r="Q3565">
        <v>6.9204191934356096</v>
      </c>
    </row>
    <row r="3566" spans="1:17">
      <c r="A3566" t="s">
        <v>6704</v>
      </c>
      <c r="B3566" s="16" t="e">
        <v>#N/A</v>
      </c>
      <c r="C3566">
        <v>5.4183879182099801</v>
      </c>
      <c r="D3566">
        <v>5.3929301417275104</v>
      </c>
      <c r="E3566">
        <v>6.3800143454863703</v>
      </c>
      <c r="F3566">
        <v>5.3675615656199103</v>
      </c>
      <c r="G3566">
        <v>5.91035690204746</v>
      </c>
      <c r="H3566">
        <v>5.4538604947321296</v>
      </c>
      <c r="I3566">
        <v>5.1886752257753797</v>
      </c>
      <c r="J3566">
        <v>5.9846364313983802</v>
      </c>
      <c r="K3566">
        <v>5.5068916728603101</v>
      </c>
      <c r="L3566">
        <v>5.5961317021786998</v>
      </c>
      <c r="M3566">
        <v>5.7742918496395301</v>
      </c>
      <c r="N3566">
        <v>5.5842645045438202</v>
      </c>
      <c r="O3566">
        <v>4.8406433623781604</v>
      </c>
      <c r="P3566">
        <v>5.8760773296446898</v>
      </c>
      <c r="Q3566">
        <v>5.81282804418474</v>
      </c>
    </row>
    <row r="3567" spans="1:17">
      <c r="A3567" t="s">
        <v>6705</v>
      </c>
      <c r="B3567" s="16" t="e">
        <v>#N/A</v>
      </c>
      <c r="C3567">
        <v>4.6454443926476303</v>
      </c>
      <c r="D3567">
        <v>4.3876263279161201</v>
      </c>
      <c r="E3567">
        <v>4.5638886729124497</v>
      </c>
      <c r="F3567">
        <v>4.7023883921396203</v>
      </c>
      <c r="G3567">
        <v>4.6281296811809298</v>
      </c>
      <c r="H3567">
        <v>4.3015284866045098</v>
      </c>
      <c r="I3567">
        <v>5.1546550765941603</v>
      </c>
      <c r="J3567">
        <v>5.0671121988910901</v>
      </c>
      <c r="K3567">
        <v>5.0150269178089699</v>
      </c>
      <c r="L3567">
        <v>4.9506536519942301</v>
      </c>
      <c r="M3567">
        <v>5.4934049956682998</v>
      </c>
      <c r="N3567">
        <v>5.3328764695189896</v>
      </c>
      <c r="O3567">
        <v>5.3368598019304798</v>
      </c>
      <c r="P3567">
        <v>4.0606668341819496</v>
      </c>
      <c r="Q3567">
        <v>2.8218677180984102</v>
      </c>
    </row>
    <row r="3568" spans="1:17">
      <c r="A3568" t="s">
        <v>6706</v>
      </c>
      <c r="B3568" s="16" t="e">
        <v>#N/A</v>
      </c>
      <c r="C3568">
        <v>2.8218677180984102</v>
      </c>
      <c r="D3568">
        <v>2.8218677180984102</v>
      </c>
      <c r="E3568">
        <v>3.4028894668404299</v>
      </c>
      <c r="F3568">
        <v>2.8218677180984102</v>
      </c>
      <c r="G3568">
        <v>3.33407035458014</v>
      </c>
      <c r="H3568">
        <v>2.8218677180984102</v>
      </c>
      <c r="I3568">
        <v>3.3100125595866299</v>
      </c>
      <c r="J3568">
        <v>2.8218677180984102</v>
      </c>
      <c r="K3568">
        <v>3.27554212654834</v>
      </c>
      <c r="L3568">
        <v>3.29479214013883</v>
      </c>
      <c r="M3568">
        <v>3.23818724324593</v>
      </c>
      <c r="N3568">
        <v>3.5144020463037902</v>
      </c>
      <c r="O3568">
        <v>3.42420286852819</v>
      </c>
      <c r="P3568">
        <v>2.8218677180984102</v>
      </c>
      <c r="Q3568">
        <v>2.8218677180984102</v>
      </c>
    </row>
    <row r="3569" spans="1:17">
      <c r="A3569" t="s">
        <v>6707</v>
      </c>
      <c r="B3569" s="16" t="e">
        <v>#N/A</v>
      </c>
      <c r="C3569">
        <v>3.5040133865677898</v>
      </c>
      <c r="D3569">
        <v>2.8218677180984102</v>
      </c>
      <c r="E3569">
        <v>2.8218677180984102</v>
      </c>
      <c r="F3569">
        <v>2.8218677180984102</v>
      </c>
      <c r="G3569">
        <v>3.33407035458014</v>
      </c>
      <c r="H3569">
        <v>3.30825032505737</v>
      </c>
      <c r="I3569">
        <v>2.8218677180984102</v>
      </c>
      <c r="J3569">
        <v>2.8218677180984102</v>
      </c>
      <c r="K3569">
        <v>3.4608708703561399</v>
      </c>
      <c r="L3569">
        <v>3.7555759297476698</v>
      </c>
      <c r="M3569">
        <v>3.23818724324593</v>
      </c>
      <c r="N3569">
        <v>3.5144020463037902</v>
      </c>
      <c r="O3569">
        <v>2.8218677180984102</v>
      </c>
      <c r="P3569">
        <v>3.3893867502571098</v>
      </c>
      <c r="Q3569">
        <v>2.8218677180984102</v>
      </c>
    </row>
    <row r="3570" spans="1:17">
      <c r="A3570" t="s">
        <v>6708</v>
      </c>
      <c r="B3570" s="16" t="e">
        <v>#N/A</v>
      </c>
      <c r="C3570">
        <v>3.3064422771203601</v>
      </c>
      <c r="D3570">
        <v>3.2942621936663499</v>
      </c>
      <c r="E3570">
        <v>3.6381873987360902</v>
      </c>
      <c r="F3570">
        <v>2.8218677180984102</v>
      </c>
      <c r="G3570">
        <v>3.5425260543824399</v>
      </c>
      <c r="H3570">
        <v>3.8900437060628099</v>
      </c>
      <c r="I3570">
        <v>3.3100125595866299</v>
      </c>
      <c r="J3570">
        <v>2.8218677180984102</v>
      </c>
      <c r="K3570">
        <v>3.6013796825057902</v>
      </c>
      <c r="L3570">
        <v>3.4877558895723499</v>
      </c>
      <c r="M3570">
        <v>3.23818724324593</v>
      </c>
      <c r="N3570">
        <v>2.8218677180984102</v>
      </c>
      <c r="O3570">
        <v>3.5569664057961599</v>
      </c>
      <c r="P3570">
        <v>2.8218677180984102</v>
      </c>
      <c r="Q3570">
        <v>2.8218677180984102</v>
      </c>
    </row>
    <row r="3571" spans="1:17">
      <c r="A3571" t="s">
        <v>6709</v>
      </c>
      <c r="B3571" s="16" t="e">
        <v>#N/A</v>
      </c>
      <c r="C3571">
        <v>4.7882403612659497</v>
      </c>
      <c r="D3571">
        <v>5.0571074914141203</v>
      </c>
      <c r="E3571">
        <v>5.30798454985728</v>
      </c>
      <c r="F3571">
        <v>4.7451440705926098</v>
      </c>
      <c r="G3571">
        <v>5.1001215892442602</v>
      </c>
      <c r="H3571">
        <v>4.43015569855271</v>
      </c>
      <c r="I3571">
        <v>4.9700790693176398</v>
      </c>
      <c r="J3571">
        <v>5.5420329423979799</v>
      </c>
      <c r="K3571">
        <v>5.31000747676672</v>
      </c>
      <c r="L3571">
        <v>5.0592286016271197</v>
      </c>
      <c r="M3571">
        <v>4.7613190738105597</v>
      </c>
      <c r="N3571">
        <v>4.72039054531127</v>
      </c>
      <c r="O3571">
        <v>4.8406433623781604</v>
      </c>
      <c r="P3571">
        <v>5.3028714561952901</v>
      </c>
      <c r="Q3571">
        <v>5.81282804418474</v>
      </c>
    </row>
    <row r="3572" spans="1:17">
      <c r="A3572" t="s">
        <v>6710</v>
      </c>
      <c r="B3572" s="16" t="e">
        <v>#N/A</v>
      </c>
      <c r="C3572">
        <v>4.5939331348939696</v>
      </c>
      <c r="D3572">
        <v>4.2618677800425697</v>
      </c>
      <c r="E3572">
        <v>4.6393553598667303</v>
      </c>
      <c r="F3572">
        <v>4.6121840845566204</v>
      </c>
      <c r="G3572">
        <v>4.3009286659846602</v>
      </c>
      <c r="H3572">
        <v>3.30825032505737</v>
      </c>
      <c r="I3572">
        <v>4.2360017113942803</v>
      </c>
      <c r="J3572">
        <v>3.6724961835054399</v>
      </c>
      <c r="K3572">
        <v>3.8204461843508501</v>
      </c>
      <c r="L3572">
        <v>4.2633743974944602</v>
      </c>
      <c r="M3572">
        <v>3.82485868955618</v>
      </c>
      <c r="N3572">
        <v>3.6661147186140499</v>
      </c>
      <c r="O3572">
        <v>3.5569664057961599</v>
      </c>
      <c r="P3572">
        <v>3.9363215208704698</v>
      </c>
      <c r="Q3572">
        <v>2.8218677180984102</v>
      </c>
    </row>
    <row r="3573" spans="1:17">
      <c r="A3573" t="s">
        <v>6711</v>
      </c>
      <c r="B3573" s="16" t="e">
        <v>#N/A</v>
      </c>
      <c r="C3573">
        <v>3.8862082974622001</v>
      </c>
      <c r="D3573">
        <v>3.8603343823973102</v>
      </c>
      <c r="E3573">
        <v>3.6381873987360902</v>
      </c>
      <c r="F3573">
        <v>3.2825265482838799</v>
      </c>
      <c r="G3573">
        <v>3.33407035458014</v>
      </c>
      <c r="H3573">
        <v>4.1560374762891303</v>
      </c>
      <c r="I3573">
        <v>3.7848446501428201</v>
      </c>
      <c r="J3573">
        <v>3.7696016503418699</v>
      </c>
      <c r="K3573">
        <v>3.99457577781329</v>
      </c>
      <c r="L3573">
        <v>4.0420260041176004</v>
      </c>
      <c r="M3573">
        <v>3.82485868955618</v>
      </c>
      <c r="N3573">
        <v>3.9019995236038798</v>
      </c>
      <c r="O3573">
        <v>3.6677309644704801</v>
      </c>
      <c r="P3573">
        <v>3.6194497939779602</v>
      </c>
      <c r="Q3573">
        <v>2.8218677180984102</v>
      </c>
    </row>
    <row r="3574" spans="1:17">
      <c r="A3574" t="s">
        <v>6712</v>
      </c>
      <c r="B3574" s="16" t="e">
        <v>#N/A</v>
      </c>
      <c r="C3574">
        <v>6.4931841072364804</v>
      </c>
      <c r="D3574">
        <v>6.4428967570973796</v>
      </c>
      <c r="E3574">
        <v>6.2964799255411696</v>
      </c>
      <c r="F3574">
        <v>6.6876694774574998</v>
      </c>
      <c r="G3574">
        <v>6.4349069561294803</v>
      </c>
      <c r="H3574">
        <v>6.9360245443211097</v>
      </c>
      <c r="I3574">
        <v>6.5372404831406001</v>
      </c>
      <c r="J3574">
        <v>6.7453768311093798</v>
      </c>
      <c r="K3574">
        <v>6.7662737405155697</v>
      </c>
      <c r="L3574">
        <v>6.1484073885055901</v>
      </c>
      <c r="M3574">
        <v>6.3096745391751501</v>
      </c>
      <c r="N3574">
        <v>6.0377449489308699</v>
      </c>
      <c r="O3574">
        <v>6.0560981984445297</v>
      </c>
      <c r="P3574">
        <v>6.69255918292128</v>
      </c>
      <c r="Q3574">
        <v>2.8218677180984102</v>
      </c>
    </row>
    <row r="3575" spans="1:17">
      <c r="A3575" t="s">
        <v>6713</v>
      </c>
      <c r="B3575" s="16" t="e">
        <v>#N/A</v>
      </c>
      <c r="C3575">
        <v>4.1513583524311999</v>
      </c>
      <c r="D3575">
        <v>3.8603343823973102</v>
      </c>
      <c r="E3575">
        <v>4.2015349465393896</v>
      </c>
      <c r="F3575">
        <v>4.2284225029819602</v>
      </c>
      <c r="G3575">
        <v>3.8309652426265099</v>
      </c>
      <c r="H3575">
        <v>4.1560374762891303</v>
      </c>
      <c r="I3575">
        <v>4.49496154099739</v>
      </c>
      <c r="J3575">
        <v>4.5040669171042298</v>
      </c>
      <c r="K3575">
        <v>4.0709644767565303</v>
      </c>
      <c r="L3575">
        <v>4.1211419556762898</v>
      </c>
      <c r="M3575">
        <v>4.3171680614900998</v>
      </c>
      <c r="N3575">
        <v>4.3174573962368399</v>
      </c>
      <c r="O3575">
        <v>4.1329497517715001</v>
      </c>
      <c r="P3575">
        <v>4.2713440848041202</v>
      </c>
      <c r="Q3575">
        <v>2.8218677180984102</v>
      </c>
    </row>
    <row r="3576" spans="1:17">
      <c r="A3576" t="s">
        <v>6714</v>
      </c>
      <c r="B3576" s="16" t="e">
        <v>#N/A</v>
      </c>
      <c r="C3576">
        <v>2.8218677180984102</v>
      </c>
      <c r="D3576">
        <v>3.2942621936663499</v>
      </c>
      <c r="E3576">
        <v>2.8218677180984102</v>
      </c>
      <c r="F3576">
        <v>2.8218677180984102</v>
      </c>
      <c r="G3576">
        <v>2.8218677180984102</v>
      </c>
      <c r="H3576">
        <v>3.30825032505737</v>
      </c>
      <c r="I3576">
        <v>3.3100125595866299</v>
      </c>
      <c r="J3576">
        <v>3.6724961835054399</v>
      </c>
      <c r="K3576">
        <v>2.8218677180984102</v>
      </c>
      <c r="L3576">
        <v>2.8218677180984102</v>
      </c>
      <c r="M3576">
        <v>3.5380814202985702</v>
      </c>
      <c r="N3576">
        <v>2.8218677180984102</v>
      </c>
      <c r="O3576">
        <v>2.8218677180984102</v>
      </c>
      <c r="P3576">
        <v>2.8218677180984102</v>
      </c>
      <c r="Q3576">
        <v>2.8218677180984102</v>
      </c>
    </row>
    <row r="3577" spans="1:17">
      <c r="A3577" t="s">
        <v>6715</v>
      </c>
      <c r="B3577" s="16" t="e">
        <v>#N/A</v>
      </c>
      <c r="C3577">
        <v>4.0706176854441196</v>
      </c>
      <c r="D3577">
        <v>4.1931807688815699</v>
      </c>
      <c r="E3577">
        <v>3.9618875914207199</v>
      </c>
      <c r="F3577">
        <v>3.8353454241230298</v>
      </c>
      <c r="G3577">
        <v>4.1380367534927496</v>
      </c>
      <c r="H3577">
        <v>3.8900437060628099</v>
      </c>
      <c r="I3577">
        <v>3.8937805799913501</v>
      </c>
      <c r="J3577">
        <v>4.0764652066995799</v>
      </c>
      <c r="K3577">
        <v>4.1419680287536398</v>
      </c>
      <c r="L3577">
        <v>4.0420260041176004</v>
      </c>
      <c r="M3577">
        <v>4.4113157068760698</v>
      </c>
      <c r="N3577">
        <v>3.6661147186140499</v>
      </c>
      <c r="O3577">
        <v>4.0021176285150997</v>
      </c>
      <c r="P3577">
        <v>4.6712581716948103</v>
      </c>
      <c r="Q3577">
        <v>2.8218677180984102</v>
      </c>
    </row>
    <row r="3578" spans="1:17">
      <c r="A3578" t="s">
        <v>6716</v>
      </c>
      <c r="B3578" s="16" t="e">
        <v>#N/A</v>
      </c>
      <c r="C3578">
        <v>2.8218677180984102</v>
      </c>
      <c r="D3578">
        <v>2.8218677180984102</v>
      </c>
      <c r="E3578">
        <v>3.4028894668404299</v>
      </c>
      <c r="F3578">
        <v>2.8218677180984102</v>
      </c>
      <c r="G3578">
        <v>3.33407035458014</v>
      </c>
      <c r="H3578">
        <v>2.8218677180984102</v>
      </c>
      <c r="I3578">
        <v>2.8218677180984102</v>
      </c>
      <c r="J3578">
        <v>2.8218677180984102</v>
      </c>
      <c r="K3578">
        <v>3.4608708703561399</v>
      </c>
      <c r="L3578">
        <v>3.6339073669181099</v>
      </c>
      <c r="M3578">
        <v>3.4086250003018401</v>
      </c>
      <c r="N3578">
        <v>2.8218677180984102</v>
      </c>
      <c r="O3578">
        <v>3.42420286852819</v>
      </c>
      <c r="P3578">
        <v>2.8218677180984102</v>
      </c>
      <c r="Q3578">
        <v>2.8218677180984102</v>
      </c>
    </row>
    <row r="3579" spans="1:17">
      <c r="A3579" t="s">
        <v>6717</v>
      </c>
      <c r="B3579" s="16" t="e">
        <v>#N/A</v>
      </c>
      <c r="C3579">
        <v>4.4246742892055497</v>
      </c>
      <c r="D3579">
        <v>4.3876263279161201</v>
      </c>
      <c r="E3579">
        <v>4.3035359899866696</v>
      </c>
      <c r="F3579">
        <v>4.5644600677645304</v>
      </c>
      <c r="G3579">
        <v>4.5695203052827997</v>
      </c>
      <c r="H3579">
        <v>4.9634301213382797</v>
      </c>
      <c r="I3579">
        <v>4.2360017113942803</v>
      </c>
      <c r="J3579">
        <v>4.0764652066995799</v>
      </c>
      <c r="K3579">
        <v>4.1419680287536398</v>
      </c>
      <c r="L3579">
        <v>4.7015176725495298</v>
      </c>
      <c r="M3579">
        <v>4.8589754271137497</v>
      </c>
      <c r="N3579">
        <v>5.3328764695189896</v>
      </c>
      <c r="O3579">
        <v>5.0562650436270502</v>
      </c>
      <c r="P3579">
        <v>4.8003293124776603</v>
      </c>
      <c r="Q3579">
        <v>2.8218677180984102</v>
      </c>
    </row>
    <row r="3580" spans="1:17">
      <c r="A3580" t="s">
        <v>6718</v>
      </c>
      <c r="B3580" s="16" t="e">
        <v>#N/A</v>
      </c>
      <c r="C3580">
        <v>5.3613569434115202</v>
      </c>
      <c r="D3580">
        <v>4.6996493033489397</v>
      </c>
      <c r="E3580">
        <v>3.6381873987360902</v>
      </c>
      <c r="F3580">
        <v>3.2825265482838799</v>
      </c>
      <c r="G3580">
        <v>3.33407035458014</v>
      </c>
      <c r="H3580">
        <v>3.30825032505737</v>
      </c>
      <c r="I3580">
        <v>4.6056600831029897</v>
      </c>
      <c r="J3580">
        <v>2.8218677180984102</v>
      </c>
      <c r="K3580">
        <v>7.3882814394824097</v>
      </c>
      <c r="L3580">
        <v>7.1556786543903099</v>
      </c>
      <c r="M3580">
        <v>3.82485868955618</v>
      </c>
      <c r="N3580">
        <v>3.99991931403749</v>
      </c>
      <c r="O3580">
        <v>3.7643275486974099</v>
      </c>
      <c r="P3580">
        <v>2.8218677180984102</v>
      </c>
      <c r="Q3580">
        <v>6.9204191934356096</v>
      </c>
    </row>
    <row r="3581" spans="1:17">
      <c r="A3581" t="s">
        <v>6719</v>
      </c>
      <c r="B3581" s="16" t="e">
        <v>#N/A</v>
      </c>
      <c r="C3581">
        <v>3.98283533271713</v>
      </c>
      <c r="D3581">
        <v>3.9548310731697001</v>
      </c>
      <c r="E3581">
        <v>4.3035359899866696</v>
      </c>
      <c r="F3581">
        <v>4.0118215330109104</v>
      </c>
      <c r="G3581">
        <v>4.3009286659846602</v>
      </c>
      <c r="H3581">
        <v>3.65660975244205</v>
      </c>
      <c r="I3581">
        <v>3.8937805799913501</v>
      </c>
      <c r="J3581">
        <v>3.6724961835054399</v>
      </c>
      <c r="K3581">
        <v>3.7184612093777498</v>
      </c>
      <c r="L3581">
        <v>4.3280695513255196</v>
      </c>
      <c r="M3581">
        <v>3.82485868955618</v>
      </c>
      <c r="N3581">
        <v>3.31389066967124</v>
      </c>
      <c r="O3581">
        <v>3.6677309644704801</v>
      </c>
      <c r="P3581">
        <v>3.3893867502571098</v>
      </c>
      <c r="Q3581">
        <v>2.8218677180984102</v>
      </c>
    </row>
    <row r="3582" spans="1:17">
      <c r="A3582" t="s">
        <v>6720</v>
      </c>
      <c r="B3582" s="16" t="e">
        <v>#N/A</v>
      </c>
      <c r="C3582">
        <v>4.6948835100102002</v>
      </c>
      <c r="D3582">
        <v>4.9857818498749902</v>
      </c>
      <c r="E3582">
        <v>4.7104489803388701</v>
      </c>
      <c r="F3582">
        <v>5.0765736551712601</v>
      </c>
      <c r="G3582">
        <v>4.7889010218833103</v>
      </c>
      <c r="H3582">
        <v>5.6335213647889502</v>
      </c>
      <c r="I3582">
        <v>4.7071247246580201</v>
      </c>
      <c r="J3582">
        <v>5.3252950654732896</v>
      </c>
      <c r="K3582">
        <v>4.6332418030731697</v>
      </c>
      <c r="L3582">
        <v>4.9878555821396704</v>
      </c>
      <c r="M3582">
        <v>5.9944444476198804</v>
      </c>
      <c r="N3582">
        <v>6.1781245315310702</v>
      </c>
      <c r="O3582">
        <v>5.8654995265796703</v>
      </c>
      <c r="P3582">
        <v>5.2603607125134104</v>
      </c>
      <c r="Q3582">
        <v>2.8218677180984102</v>
      </c>
    </row>
    <row r="3583" spans="1:17">
      <c r="A3583" t="s">
        <v>6721</v>
      </c>
      <c r="B3583" s="16" t="e">
        <v>#N/A</v>
      </c>
      <c r="C3583">
        <v>2.8218677180984102</v>
      </c>
      <c r="D3583">
        <v>3.6330127529723502</v>
      </c>
      <c r="E3583">
        <v>3.4028894668404299</v>
      </c>
      <c r="F3583">
        <v>3.4706286095040801</v>
      </c>
      <c r="G3583">
        <v>3.5425260543824399</v>
      </c>
      <c r="H3583">
        <v>3.30825032505737</v>
      </c>
      <c r="I3583">
        <v>3.8937805799913501</v>
      </c>
      <c r="J3583">
        <v>3.4276433730071201</v>
      </c>
      <c r="K3583">
        <v>3.4608708703561399</v>
      </c>
      <c r="L3583">
        <v>3.6339073669181099</v>
      </c>
      <c r="M3583">
        <v>3.5380814202985702</v>
      </c>
      <c r="N3583">
        <v>3.6661147186140499</v>
      </c>
      <c r="O3583">
        <v>3.5569664057961599</v>
      </c>
      <c r="P3583">
        <v>3.3893867502571098</v>
      </c>
      <c r="Q3583">
        <v>2.8218677180984102</v>
      </c>
    </row>
    <row r="3584" spans="1:17">
      <c r="A3584" t="s">
        <v>6722</v>
      </c>
      <c r="B3584" s="16" t="e">
        <v>#N/A</v>
      </c>
      <c r="C3584">
        <v>2.8218677180984102</v>
      </c>
      <c r="D3584">
        <v>3.2942621936663499</v>
      </c>
      <c r="E3584">
        <v>2.8218677180984102</v>
      </c>
      <c r="F3584">
        <v>3.2825265482838799</v>
      </c>
      <c r="G3584">
        <v>2.8218677180984102</v>
      </c>
      <c r="H3584">
        <v>3.30825032505737</v>
      </c>
      <c r="I3584">
        <v>2.8218677180984102</v>
      </c>
      <c r="J3584">
        <v>2.8218677180984102</v>
      </c>
      <c r="K3584">
        <v>3.27554212654834</v>
      </c>
      <c r="L3584">
        <v>3.29479214013883</v>
      </c>
      <c r="M3584">
        <v>3.7404257728686199</v>
      </c>
      <c r="N3584">
        <v>3.31389066967124</v>
      </c>
      <c r="O3584">
        <v>2.8218677180984102</v>
      </c>
      <c r="P3584">
        <v>3.9363215208704698</v>
      </c>
      <c r="Q3584">
        <v>2.8218677180984102</v>
      </c>
    </row>
    <row r="3585" spans="1:17">
      <c r="A3585" t="s">
        <v>6723</v>
      </c>
      <c r="B3585" s="16" t="e">
        <v>#N/A</v>
      </c>
      <c r="C3585">
        <v>3.6535616636188299</v>
      </c>
      <c r="D3585">
        <v>3.8603343823973102</v>
      </c>
      <c r="E3585">
        <v>3.4028894668404299</v>
      </c>
      <c r="F3585">
        <v>3.9277704709105601</v>
      </c>
      <c r="G3585">
        <v>3.70007344211845</v>
      </c>
      <c r="H3585">
        <v>3.30825032505737</v>
      </c>
      <c r="I3585">
        <v>3.6595800418069002</v>
      </c>
      <c r="J3585">
        <v>2.8218677180984102</v>
      </c>
      <c r="K3585">
        <v>3.8204461843508501</v>
      </c>
      <c r="L3585">
        <v>4.1211419556762898</v>
      </c>
      <c r="M3585">
        <v>3.82485868955618</v>
      </c>
      <c r="N3585">
        <v>3.5144020463037902</v>
      </c>
      <c r="O3585">
        <v>3.9295289699043701</v>
      </c>
      <c r="P3585">
        <v>2.8218677180984102</v>
      </c>
      <c r="Q3585">
        <v>5.81282804418474</v>
      </c>
    </row>
    <row r="3586" spans="1:17">
      <c r="A3586" t="s">
        <v>6724</v>
      </c>
      <c r="B3586" s="16" t="e">
        <v>#N/A</v>
      </c>
      <c r="C3586">
        <v>3.98283533271713</v>
      </c>
      <c r="D3586">
        <v>4.4456530885114001</v>
      </c>
      <c r="E3586">
        <v>4.3969712788901898</v>
      </c>
      <c r="F3586">
        <v>2.8218677180984102</v>
      </c>
      <c r="G3586">
        <v>3.5425260543824399</v>
      </c>
      <c r="H3586">
        <v>3.7814594184883799</v>
      </c>
      <c r="I3586">
        <v>3.6595800418069002</v>
      </c>
      <c r="J3586">
        <v>3.2517770676889399</v>
      </c>
      <c r="K3586">
        <v>4.5405942945665601</v>
      </c>
      <c r="L3586">
        <v>3.8614614459532302</v>
      </c>
      <c r="M3586">
        <v>3.5380814202985702</v>
      </c>
      <c r="N3586">
        <v>3.5144020463037902</v>
      </c>
      <c r="O3586">
        <v>3.24931794675887</v>
      </c>
      <c r="P3586">
        <v>3.7927642367557501</v>
      </c>
      <c r="Q3586">
        <v>5.09416193408443</v>
      </c>
    </row>
    <row r="3587" spans="1:17">
      <c r="A3587" t="s">
        <v>6725</v>
      </c>
      <c r="B3587" s="16" t="e">
        <v>#N/A</v>
      </c>
      <c r="C3587">
        <v>3.8862082974622001</v>
      </c>
      <c r="D3587">
        <v>3.7545556144430101</v>
      </c>
      <c r="E3587">
        <v>3.9618875914207199</v>
      </c>
      <c r="F3587">
        <v>4.2284225029819602</v>
      </c>
      <c r="G3587">
        <v>4.0460446887748596</v>
      </c>
      <c r="H3587">
        <v>3.9869852489372102</v>
      </c>
      <c r="I3587">
        <v>3.6595800418069002</v>
      </c>
      <c r="J3587">
        <v>3.5611359966351301</v>
      </c>
      <c r="K3587">
        <v>4.4914502970878702</v>
      </c>
      <c r="L3587">
        <v>4.0420260041176004</v>
      </c>
      <c r="M3587">
        <v>3.9727288000471899</v>
      </c>
      <c r="N3587">
        <v>4.0888472785647796</v>
      </c>
      <c r="O3587">
        <v>4.0021176285150997</v>
      </c>
      <c r="P3587">
        <v>4.0606668341819496</v>
      </c>
      <c r="Q3587">
        <v>5.09416193408443</v>
      </c>
    </row>
    <row r="3588" spans="1:17">
      <c r="A3588" t="s">
        <v>6726</v>
      </c>
      <c r="B3588" s="16" t="e">
        <v>#N/A</v>
      </c>
      <c r="C3588">
        <v>7.4962268819158604</v>
      </c>
      <c r="D3588">
        <v>7.6857187898793402</v>
      </c>
      <c r="E3588">
        <v>7.7560363072709002</v>
      </c>
      <c r="F3588">
        <v>7.6648223345485098</v>
      </c>
      <c r="G3588">
        <v>7.2613161132678199</v>
      </c>
      <c r="H3588">
        <v>8.3573919138400807</v>
      </c>
      <c r="I3588">
        <v>7.4767703430194601</v>
      </c>
      <c r="J3588">
        <v>8.4714139790657796</v>
      </c>
      <c r="K3588">
        <v>7.4124053551330604</v>
      </c>
      <c r="L3588">
        <v>6.9997633454405896</v>
      </c>
      <c r="M3588">
        <v>6.42447755612789</v>
      </c>
      <c r="N3588">
        <v>6.8767338364790396</v>
      </c>
      <c r="O3588">
        <v>6.3740501040455104</v>
      </c>
      <c r="P3588">
        <v>8.4087349906230404</v>
      </c>
      <c r="Q3588">
        <v>2.8218677180984102</v>
      </c>
    </row>
    <row r="3589" spans="1:17">
      <c r="A3589" t="s">
        <v>6727</v>
      </c>
      <c r="B3589" s="16" t="e">
        <v>#N/A</v>
      </c>
      <c r="C3589">
        <v>3.3064422771203601</v>
      </c>
      <c r="D3589">
        <v>3.4870161193063098</v>
      </c>
      <c r="E3589">
        <v>3.4028894668404299</v>
      </c>
      <c r="F3589">
        <v>2.8218677180984102</v>
      </c>
      <c r="G3589">
        <v>2.8218677180984102</v>
      </c>
      <c r="H3589">
        <v>2.8218677180984102</v>
      </c>
      <c r="I3589">
        <v>3.3100125595866299</v>
      </c>
      <c r="J3589">
        <v>3.2517770676889399</v>
      </c>
      <c r="K3589">
        <v>3.7184612093777498</v>
      </c>
      <c r="L3589">
        <v>2.8218677180984102</v>
      </c>
      <c r="M3589">
        <v>2.8218677180984102</v>
      </c>
      <c r="N3589">
        <v>2.8218677180984102</v>
      </c>
      <c r="O3589">
        <v>3.42420286852819</v>
      </c>
      <c r="P3589">
        <v>3.9363215208704698</v>
      </c>
      <c r="Q3589">
        <v>2.8218677180984102</v>
      </c>
    </row>
    <row r="3590" spans="1:17">
      <c r="A3590" t="s">
        <v>6728</v>
      </c>
      <c r="B3590" s="16" t="e">
        <v>#N/A</v>
      </c>
      <c r="C3590">
        <v>3.3064422771203601</v>
      </c>
      <c r="D3590">
        <v>2.8218677180984102</v>
      </c>
      <c r="E3590">
        <v>3.8152982058547602</v>
      </c>
      <c r="F3590">
        <v>3.4706286095040801</v>
      </c>
      <c r="G3590">
        <v>3.8309652426265099</v>
      </c>
      <c r="H3590">
        <v>3.30825032505737</v>
      </c>
      <c r="I3590">
        <v>3.3100125595866299</v>
      </c>
      <c r="J3590">
        <v>3.5611359966351301</v>
      </c>
      <c r="K3590">
        <v>3.4608708703561399</v>
      </c>
      <c r="L3590">
        <v>3.4877558895723499</v>
      </c>
      <c r="M3590">
        <v>3.6461416973015899</v>
      </c>
      <c r="N3590">
        <v>3.31389066967124</v>
      </c>
      <c r="O3590">
        <v>3.24931794675887</v>
      </c>
      <c r="P3590">
        <v>3.6194497939779602</v>
      </c>
      <c r="Q3590">
        <v>2.8218677180984102</v>
      </c>
    </row>
    <row r="3591" spans="1:17">
      <c r="A3591" t="s">
        <v>6729</v>
      </c>
      <c r="B3591" s="16" t="e">
        <v>#N/A</v>
      </c>
      <c r="C3591">
        <v>3.3064422771203601</v>
      </c>
      <c r="D3591">
        <v>3.9548310731697001</v>
      </c>
      <c r="E3591">
        <v>3.4028894668404299</v>
      </c>
      <c r="F3591">
        <v>3.9277704709105601</v>
      </c>
      <c r="G3591">
        <v>4.0460446887748596</v>
      </c>
      <c r="H3591">
        <v>4.4894640760069198</v>
      </c>
      <c r="I3591">
        <v>4.16059535596606</v>
      </c>
      <c r="J3591">
        <v>4.2567562628296498</v>
      </c>
      <c r="K3591">
        <v>4.1419680287536398</v>
      </c>
      <c r="L3591">
        <v>4.3280695513255196</v>
      </c>
      <c r="M3591">
        <v>4.72701506955603</v>
      </c>
      <c r="N3591">
        <v>4.4472252118161997</v>
      </c>
      <c r="O3591">
        <v>4.4501242258791596</v>
      </c>
      <c r="P3591">
        <v>4.1712528320562896</v>
      </c>
      <c r="Q3591">
        <v>2.8218677180984102</v>
      </c>
    </row>
    <row r="3592" spans="1:17">
      <c r="A3592" t="s">
        <v>6730</v>
      </c>
      <c r="B3592" s="16" t="e">
        <v>#N/A</v>
      </c>
      <c r="C3592">
        <v>5.7405986380477696</v>
      </c>
      <c r="D3592">
        <v>5.6396332121204704</v>
      </c>
      <c r="E3592">
        <v>5.3510197543661198</v>
      </c>
      <c r="F3592">
        <v>5.8485946735515197</v>
      </c>
      <c r="G3592">
        <v>5.8658439972155101</v>
      </c>
      <c r="H3592">
        <v>5.4810077289205497</v>
      </c>
      <c r="I3592">
        <v>6.2243210452346904</v>
      </c>
      <c r="J3592">
        <v>5.8942311513933401</v>
      </c>
      <c r="K3592">
        <v>5.3619579291262198</v>
      </c>
      <c r="L3592">
        <v>5.99904232200804</v>
      </c>
      <c r="M3592">
        <v>5.9944444476198804</v>
      </c>
      <c r="N3592">
        <v>5.68277591644026</v>
      </c>
      <c r="O3592">
        <v>6.0832592218723196</v>
      </c>
      <c r="P3592">
        <v>5.9824449333743104</v>
      </c>
      <c r="Q3592">
        <v>6.6375058506955904</v>
      </c>
    </row>
    <row r="3593" spans="1:17">
      <c r="A3593" t="s">
        <v>6731</v>
      </c>
      <c r="B3593" s="16" t="e">
        <v>#N/A</v>
      </c>
      <c r="C3593">
        <v>2.8218677180984102</v>
      </c>
      <c r="D3593">
        <v>3.7545556144430101</v>
      </c>
      <c r="E3593">
        <v>2.8218677180984102</v>
      </c>
      <c r="F3593">
        <v>3.6131889974304401</v>
      </c>
      <c r="G3593">
        <v>3.33407035458014</v>
      </c>
      <c r="H3593">
        <v>3.50653555504317</v>
      </c>
      <c r="I3593">
        <v>2.8218677180984102</v>
      </c>
      <c r="J3593">
        <v>2.8218677180984102</v>
      </c>
      <c r="K3593">
        <v>2.8218677180984102</v>
      </c>
      <c r="L3593">
        <v>3.29479214013883</v>
      </c>
      <c r="M3593">
        <v>3.23818724324593</v>
      </c>
      <c r="N3593">
        <v>3.6661147186140499</v>
      </c>
      <c r="O3593">
        <v>3.42420286852819</v>
      </c>
      <c r="P3593">
        <v>3.3893867502571098</v>
      </c>
      <c r="Q3593">
        <v>2.8218677180984102</v>
      </c>
    </row>
    <row r="3594" spans="1:17">
      <c r="A3594" t="s">
        <v>6732</v>
      </c>
      <c r="B3594" s="16" t="e">
        <v>#N/A</v>
      </c>
      <c r="C3594">
        <v>3.3064422771203601</v>
      </c>
      <c r="D3594">
        <v>3.4870161193063098</v>
      </c>
      <c r="E3594">
        <v>3.4028894668404299</v>
      </c>
      <c r="F3594">
        <v>3.2825265482838799</v>
      </c>
      <c r="G3594">
        <v>2.8218677180984102</v>
      </c>
      <c r="H3594">
        <v>2.8218677180984102</v>
      </c>
      <c r="I3594">
        <v>3.3100125595866299</v>
      </c>
      <c r="J3594">
        <v>2.8218677180984102</v>
      </c>
      <c r="K3594">
        <v>2.8218677180984102</v>
      </c>
      <c r="L3594">
        <v>2.8218677180984102</v>
      </c>
      <c r="M3594">
        <v>3.4086250003018401</v>
      </c>
      <c r="N3594">
        <v>3.5144020463037902</v>
      </c>
      <c r="O3594">
        <v>3.24931794675887</v>
      </c>
      <c r="P3594">
        <v>2.8218677180984102</v>
      </c>
      <c r="Q3594">
        <v>2.8218677180984102</v>
      </c>
    </row>
    <row r="3595" spans="1:17">
      <c r="A3595" t="s">
        <v>6733</v>
      </c>
      <c r="B3595" s="16" t="e">
        <v>#N/A</v>
      </c>
      <c r="C3595">
        <v>4.2964146619915802</v>
      </c>
      <c r="D3595">
        <v>3.7545556144430101</v>
      </c>
      <c r="E3595">
        <v>3.4028894668404299</v>
      </c>
      <c r="F3595">
        <v>3.4706286095040801</v>
      </c>
      <c r="G3595">
        <v>3.8309652426265099</v>
      </c>
      <c r="H3595">
        <v>2.8218677180984102</v>
      </c>
      <c r="I3595">
        <v>3.5089935751222501</v>
      </c>
      <c r="J3595">
        <v>3.2517770676889399</v>
      </c>
      <c r="K3595">
        <v>2.8218677180984102</v>
      </c>
      <c r="L3595">
        <v>3.6339073669181099</v>
      </c>
      <c r="M3595">
        <v>3.23818724324593</v>
      </c>
      <c r="N3595">
        <v>3.5144020463037902</v>
      </c>
      <c r="O3595">
        <v>2.8218677180984102</v>
      </c>
      <c r="P3595">
        <v>3.7927642367557501</v>
      </c>
      <c r="Q3595">
        <v>5.09416193408443</v>
      </c>
    </row>
    <row r="3596" spans="1:17">
      <c r="A3596" t="s">
        <v>6734</v>
      </c>
      <c r="B3596" s="16" t="e">
        <v>#N/A</v>
      </c>
      <c r="C3596">
        <v>4.9565989702087299</v>
      </c>
      <c r="D3596">
        <v>5.0219292506328799</v>
      </c>
      <c r="E3596">
        <v>4.6393553598667303</v>
      </c>
      <c r="F3596">
        <v>5.0436549643728998</v>
      </c>
      <c r="G3596">
        <v>4.2225520177193703</v>
      </c>
      <c r="H3596">
        <v>5.6573806008778602</v>
      </c>
      <c r="I3596">
        <v>4.4354937019020104</v>
      </c>
      <c r="J3596">
        <v>4.94790803410966</v>
      </c>
      <c r="K3596">
        <v>4.5878024687201</v>
      </c>
      <c r="L3596">
        <v>4.2633743974944602</v>
      </c>
      <c r="M3596">
        <v>3.90178223458659</v>
      </c>
      <c r="N3596">
        <v>4.1706164353931596</v>
      </c>
      <c r="O3596">
        <v>4.4953341022564199</v>
      </c>
      <c r="P3596">
        <v>5.3440870543648904</v>
      </c>
      <c r="Q3596">
        <v>2.8218677180984102</v>
      </c>
    </row>
    <row r="3597" spans="1:17">
      <c r="A3597" t="s">
        <v>6735</v>
      </c>
      <c r="B3597" s="16" t="e">
        <v>#N/A</v>
      </c>
      <c r="C3597">
        <v>4.2263167103073602</v>
      </c>
      <c r="D3597">
        <v>4.0407231514856203</v>
      </c>
      <c r="E3597">
        <v>4.2015349465393896</v>
      </c>
      <c r="F3597">
        <v>4.2284225029819602</v>
      </c>
      <c r="G3597">
        <v>3.9446609719593901</v>
      </c>
      <c r="H3597">
        <v>3.9869852489372102</v>
      </c>
      <c r="I3597">
        <v>3.5089935751222501</v>
      </c>
      <c r="J3597">
        <v>3.8565114723405598</v>
      </c>
      <c r="K3597">
        <v>4.0709644767565303</v>
      </c>
      <c r="L3597">
        <v>3.7555759297476698</v>
      </c>
      <c r="M3597">
        <v>4.0387673383778999</v>
      </c>
      <c r="N3597">
        <v>4.3841781814921204</v>
      </c>
      <c r="O3597">
        <v>4.0021176285150997</v>
      </c>
      <c r="P3597">
        <v>3.6194497939779602</v>
      </c>
      <c r="Q3597">
        <v>2.8218677180984102</v>
      </c>
    </row>
    <row r="3598" spans="1:17">
      <c r="A3598" t="s">
        <v>6736</v>
      </c>
      <c r="B3598" s="16" t="e">
        <v>#N/A</v>
      </c>
      <c r="C3598">
        <v>3.7779852140208301</v>
      </c>
      <c r="D3598">
        <v>3.4870161193063098</v>
      </c>
      <c r="E3598">
        <v>3.4028894668404299</v>
      </c>
      <c r="F3598">
        <v>2.8218677180984102</v>
      </c>
      <c r="G3598">
        <v>4.0460446887748596</v>
      </c>
      <c r="H3598">
        <v>3.65660975244205</v>
      </c>
      <c r="I3598">
        <v>3.7848446501428201</v>
      </c>
      <c r="J3598">
        <v>3.6724961835054399</v>
      </c>
      <c r="K3598">
        <v>3.4608708703561399</v>
      </c>
      <c r="L3598">
        <v>3.7555759297476698</v>
      </c>
      <c r="M3598">
        <v>3.7404257728686199</v>
      </c>
      <c r="N3598">
        <v>3.9019995236038798</v>
      </c>
      <c r="O3598">
        <v>3.42420286852819</v>
      </c>
      <c r="P3598">
        <v>3.6194497939779602</v>
      </c>
      <c r="Q3598">
        <v>2.8218677180984102</v>
      </c>
    </row>
    <row r="3599" spans="1:17">
      <c r="A3599" t="s">
        <v>6737</v>
      </c>
      <c r="B3599" s="16" t="e">
        <v>#N/A</v>
      </c>
      <c r="C3599">
        <v>5.9458908722802599</v>
      </c>
      <c r="D3599">
        <v>5.7482214031963599</v>
      </c>
      <c r="E3599">
        <v>7.2043884532365698</v>
      </c>
      <c r="F3599">
        <v>6.58159230490757</v>
      </c>
      <c r="G3599">
        <v>6.8172425418901597</v>
      </c>
      <c r="H3599">
        <v>4.8818202206169596</v>
      </c>
      <c r="I3599">
        <v>6.1083114335419397</v>
      </c>
      <c r="J3599">
        <v>6.5140594732174302</v>
      </c>
      <c r="K3599">
        <v>5.9369845976997899</v>
      </c>
      <c r="L3599">
        <v>5.31160411377655</v>
      </c>
      <c r="M3599">
        <v>5.7583066502886897</v>
      </c>
      <c r="N3599">
        <v>6.22737111333391</v>
      </c>
      <c r="O3599">
        <v>5.3821449728984998</v>
      </c>
      <c r="P3599">
        <v>5.4229483876157598</v>
      </c>
      <c r="Q3599">
        <v>6.6375058506955904</v>
      </c>
    </row>
    <row r="3600" spans="1:17">
      <c r="A3600" t="s">
        <v>6738</v>
      </c>
      <c r="B3600" s="16" t="e">
        <v>#N/A</v>
      </c>
      <c r="C3600">
        <v>4.6948835100102002</v>
      </c>
      <c r="D3600">
        <v>4.2618677800425697</v>
      </c>
      <c r="E3600">
        <v>4.3035359899866696</v>
      </c>
      <c r="F3600">
        <v>4.0118215330109104</v>
      </c>
      <c r="G3600">
        <v>4.5079198595814196</v>
      </c>
      <c r="H3600">
        <v>3.8900437060628099</v>
      </c>
      <c r="I3600">
        <v>3.7848446501428201</v>
      </c>
      <c r="J3600">
        <v>4.3621897727349799</v>
      </c>
      <c r="K3600">
        <v>4.0709644767565303</v>
      </c>
      <c r="L3600">
        <v>3.7555759297476698</v>
      </c>
      <c r="M3600">
        <v>3.9727288000471899</v>
      </c>
      <c r="N3600">
        <v>4.1706164353931596</v>
      </c>
      <c r="O3600">
        <v>4.3540657995344203</v>
      </c>
      <c r="P3600">
        <v>3.9363215208704698</v>
      </c>
      <c r="Q3600">
        <v>5.09416193408443</v>
      </c>
    </row>
    <row r="3601" spans="1:17">
      <c r="A3601" t="s">
        <v>6739</v>
      </c>
      <c r="B3601" s="16" t="e">
        <v>#N/A</v>
      </c>
      <c r="C3601">
        <v>3.8862082974622001</v>
      </c>
      <c r="D3601">
        <v>3.4870161193063098</v>
      </c>
      <c r="E3601">
        <v>3.4028894668404299</v>
      </c>
      <c r="F3601">
        <v>3.4706286095040801</v>
      </c>
      <c r="G3601">
        <v>3.70007344211845</v>
      </c>
      <c r="H3601">
        <v>3.50653555504317</v>
      </c>
      <c r="I3601">
        <v>2.8218677180984102</v>
      </c>
      <c r="J3601">
        <v>3.4276433730071201</v>
      </c>
      <c r="K3601">
        <v>3.4608708703561399</v>
      </c>
      <c r="L3601">
        <v>3.29479214013883</v>
      </c>
      <c r="M3601">
        <v>3.5380814202985702</v>
      </c>
      <c r="N3601">
        <v>3.31389066967124</v>
      </c>
      <c r="O3601">
        <v>3.42420286852819</v>
      </c>
      <c r="P3601">
        <v>3.6194497939779602</v>
      </c>
      <c r="Q3601">
        <v>2.8218677180984102</v>
      </c>
    </row>
    <row r="3602" spans="1:17">
      <c r="A3602" t="s">
        <v>6740</v>
      </c>
      <c r="B3602" s="16" t="e">
        <v>#N/A</v>
      </c>
      <c r="C3602">
        <v>4.2964146619915802</v>
      </c>
      <c r="D3602">
        <v>4.2618677800425697</v>
      </c>
      <c r="E3602">
        <v>3.9618875914207199</v>
      </c>
      <c r="F3602">
        <v>3.7319397910766599</v>
      </c>
      <c r="G3602">
        <v>4.1380367534927496</v>
      </c>
      <c r="H3602">
        <v>4.07504641393726</v>
      </c>
      <c r="I3602">
        <v>4.16059535596606</v>
      </c>
      <c r="J3602">
        <v>3.6724961835054399</v>
      </c>
      <c r="K3602">
        <v>4.4914502970878702</v>
      </c>
      <c r="L3602">
        <v>4.6547502153815303</v>
      </c>
      <c r="M3602">
        <v>3.9727288000471899</v>
      </c>
      <c r="N3602">
        <v>3.6661147186140499</v>
      </c>
      <c r="O3602">
        <v>3.7643275486974099</v>
      </c>
      <c r="P3602">
        <v>4.3630835021106398</v>
      </c>
      <c r="Q3602">
        <v>2.8218677180984102</v>
      </c>
    </row>
    <row r="3603" spans="1:17">
      <c r="A3603" t="s">
        <v>6741</v>
      </c>
      <c r="B3603" s="16" t="e">
        <v>#N/A</v>
      </c>
      <c r="C3603">
        <v>5.4997062244710797</v>
      </c>
      <c r="D3603">
        <v>5.5218051423872696</v>
      </c>
      <c r="E3603">
        <v>5.6194037323530299</v>
      </c>
      <c r="F3603">
        <v>5.2299338168464997</v>
      </c>
      <c r="G3603">
        <v>5.35182564159728</v>
      </c>
      <c r="H3603">
        <v>5.5593717733825097</v>
      </c>
      <c r="I3603">
        <v>5.4614747608994199</v>
      </c>
      <c r="J3603">
        <v>5.41615412543395</v>
      </c>
      <c r="K3603">
        <v>5.4363438608835697</v>
      </c>
      <c r="L3603">
        <v>4.9123550275731303</v>
      </c>
      <c r="M3603">
        <v>5.0345141375896603</v>
      </c>
      <c r="N3603">
        <v>5.2701073739484503</v>
      </c>
      <c r="O3603">
        <v>5.0843574666703004</v>
      </c>
      <c r="P3603">
        <v>5.7306434872206502</v>
      </c>
      <c r="Q3603">
        <v>2.8218677180984102</v>
      </c>
    </row>
    <row r="3604" spans="1:17">
      <c r="A3604" t="s">
        <v>6742</v>
      </c>
      <c r="B3604" s="16" t="e">
        <v>#N/A</v>
      </c>
      <c r="C3604">
        <v>3.5040133865677898</v>
      </c>
      <c r="D3604">
        <v>2.8218677180984102</v>
      </c>
      <c r="E3604">
        <v>3.6381873987360902</v>
      </c>
      <c r="F3604">
        <v>3.4706286095040801</v>
      </c>
      <c r="G3604">
        <v>2.8218677180984102</v>
      </c>
      <c r="H3604">
        <v>3.50653555504317</v>
      </c>
      <c r="I3604">
        <v>3.8937805799913501</v>
      </c>
      <c r="J3604">
        <v>3.4276433730071201</v>
      </c>
      <c r="K3604">
        <v>2.8218677180984102</v>
      </c>
      <c r="L3604">
        <v>3.8614614459532302</v>
      </c>
      <c r="M3604">
        <v>3.4086250003018401</v>
      </c>
      <c r="N3604">
        <v>3.31389066967124</v>
      </c>
      <c r="O3604">
        <v>3.8507909364900099</v>
      </c>
      <c r="P3604">
        <v>4.1712528320562896</v>
      </c>
      <c r="Q3604">
        <v>2.8218677180984102</v>
      </c>
    </row>
    <row r="3605" spans="1:17">
      <c r="A3605" t="s">
        <v>6743</v>
      </c>
      <c r="B3605" s="16" t="e">
        <v>#N/A</v>
      </c>
      <c r="C3605">
        <v>4.8324495657597604</v>
      </c>
      <c r="D3605">
        <v>5.5701495124768599</v>
      </c>
      <c r="E3605">
        <v>4.9023702390828996</v>
      </c>
      <c r="F3605">
        <v>4.7023883921396203</v>
      </c>
      <c r="G3605">
        <v>5.1391075523385599</v>
      </c>
      <c r="H3605">
        <v>4.4894640760069198</v>
      </c>
      <c r="I3605">
        <v>5.0470377433929201</v>
      </c>
      <c r="J3605">
        <v>4.589987956211</v>
      </c>
      <c r="K3605">
        <v>4.5878024687201</v>
      </c>
      <c r="L3605">
        <v>4.6061367415952201</v>
      </c>
      <c r="M3605">
        <v>5.0068521030490203</v>
      </c>
      <c r="N3605">
        <v>5.3018559344781702</v>
      </c>
      <c r="O3605">
        <v>5.4684386242281002</v>
      </c>
      <c r="P3605">
        <v>5.0754103394275001</v>
      </c>
      <c r="Q3605">
        <v>5.81282804418474</v>
      </c>
    </row>
    <row r="3606" spans="1:17">
      <c r="A3606" t="s">
        <v>6744</v>
      </c>
      <c r="B3606" s="16" t="e">
        <v>#N/A</v>
      </c>
      <c r="C3606">
        <v>5.3613569434115202</v>
      </c>
      <c r="D3606">
        <v>5.2505809539486403</v>
      </c>
      <c r="E3606">
        <v>5.2175717649130604</v>
      </c>
      <c r="F3606">
        <v>5.2586040200005799</v>
      </c>
      <c r="G3606">
        <v>5.0185235057095401</v>
      </c>
      <c r="H3606">
        <v>5.24699422619977</v>
      </c>
      <c r="I3606">
        <v>5.2218518540004704</v>
      </c>
      <c r="J3606">
        <v>5.1764314620679004</v>
      </c>
      <c r="K3606">
        <v>4.7603034491719001</v>
      </c>
      <c r="L3606">
        <v>4.7901010708768101</v>
      </c>
      <c r="M3606">
        <v>4.3652147767139304</v>
      </c>
      <c r="N3606">
        <v>5.1350388086703704</v>
      </c>
      <c r="O3606">
        <v>4.8737348553695998</v>
      </c>
      <c r="P3606">
        <v>5.4607337398470897</v>
      </c>
      <c r="Q3606">
        <v>2.8218677180984102</v>
      </c>
    </row>
    <row r="3607" spans="1:17">
      <c r="A3607" t="s">
        <v>6745</v>
      </c>
      <c r="B3607" s="16" t="e">
        <v>#N/A</v>
      </c>
      <c r="C3607">
        <v>3.8862082974622001</v>
      </c>
      <c r="D3607">
        <v>3.7545556144430101</v>
      </c>
      <c r="E3607">
        <v>4.0887687455453801</v>
      </c>
      <c r="F3607">
        <v>4.1611154638698196</v>
      </c>
      <c r="G3607">
        <v>4.2225520177193703</v>
      </c>
      <c r="H3607">
        <v>2.8218677180984102</v>
      </c>
      <c r="I3607">
        <v>3.9910282299290798</v>
      </c>
      <c r="J3607">
        <v>4.0764652066995799</v>
      </c>
      <c r="K3607">
        <v>3.91162951239331</v>
      </c>
      <c r="L3607">
        <v>3.6339073669181099</v>
      </c>
      <c r="M3607">
        <v>3.90178223458659</v>
      </c>
      <c r="N3607">
        <v>3.31389066967124</v>
      </c>
      <c r="O3607">
        <v>3.9295289699043701</v>
      </c>
      <c r="P3607">
        <v>3.6194497939779602</v>
      </c>
      <c r="Q3607">
        <v>2.8218677180984102</v>
      </c>
    </row>
    <row r="3608" spans="1:17">
      <c r="A3608" t="s">
        <v>6746</v>
      </c>
      <c r="B3608" s="16" t="e">
        <v>#N/A</v>
      </c>
      <c r="C3608">
        <v>3.98283533271713</v>
      </c>
      <c r="D3608">
        <v>3.8603343823973102</v>
      </c>
      <c r="E3608">
        <v>2.8218677180984102</v>
      </c>
      <c r="F3608">
        <v>3.4706286095040801</v>
      </c>
      <c r="G3608">
        <v>3.33407035458014</v>
      </c>
      <c r="H3608">
        <v>2.8218677180984102</v>
      </c>
      <c r="I3608">
        <v>3.6595800418069002</v>
      </c>
      <c r="J3608">
        <v>2.8218677180984102</v>
      </c>
      <c r="K3608">
        <v>3.4608708703561399</v>
      </c>
      <c r="L3608">
        <v>3.29479214013883</v>
      </c>
      <c r="M3608">
        <v>3.23818724324593</v>
      </c>
      <c r="N3608">
        <v>3.31389066967124</v>
      </c>
      <c r="O3608">
        <v>3.5569664057961599</v>
      </c>
      <c r="P3608">
        <v>3.3893867502571098</v>
      </c>
      <c r="Q3608">
        <v>2.8218677180984102</v>
      </c>
    </row>
    <row r="3609" spans="1:17">
      <c r="A3609" t="s">
        <v>6747</v>
      </c>
      <c r="B3609" s="16" t="e">
        <v>#N/A</v>
      </c>
      <c r="C3609">
        <v>3.8862082974622001</v>
      </c>
      <c r="D3609">
        <v>4.0407231514856203</v>
      </c>
      <c r="E3609">
        <v>4.3969712788901898</v>
      </c>
      <c r="F3609">
        <v>3.7319397910766599</v>
      </c>
      <c r="G3609">
        <v>4.0460446887748596</v>
      </c>
      <c r="H3609">
        <v>3.30825032505737</v>
      </c>
      <c r="I3609">
        <v>3.9910282299290798</v>
      </c>
      <c r="J3609">
        <v>3.5611359966351301</v>
      </c>
      <c r="K3609">
        <v>4.1419680287536398</v>
      </c>
      <c r="L3609">
        <v>3.7555759297476698</v>
      </c>
      <c r="M3609">
        <v>3.4086250003018401</v>
      </c>
      <c r="N3609">
        <v>3.9019995236038798</v>
      </c>
      <c r="O3609">
        <v>3.9295289699043701</v>
      </c>
      <c r="P3609">
        <v>2.8218677180984102</v>
      </c>
      <c r="Q3609">
        <v>2.8218677180984102</v>
      </c>
    </row>
    <row r="3610" spans="1:17">
      <c r="A3610" t="s">
        <v>6748</v>
      </c>
      <c r="B3610" s="16" t="e">
        <v>#N/A</v>
      </c>
      <c r="C3610">
        <v>3.8862082974622001</v>
      </c>
      <c r="D3610">
        <v>4.1931807688815699</v>
      </c>
      <c r="E3610">
        <v>4.3035359899866696</v>
      </c>
      <c r="F3610">
        <v>4.2284225029819602</v>
      </c>
      <c r="G3610">
        <v>4.4429501088137897</v>
      </c>
      <c r="H3610">
        <v>3.7814594184883799</v>
      </c>
      <c r="I3610">
        <v>4.4354937019020104</v>
      </c>
      <c r="J3610">
        <v>4.1400611729353196</v>
      </c>
      <c r="K3610">
        <v>3.7184612093777498</v>
      </c>
      <c r="L3610">
        <v>4.0420260041176004</v>
      </c>
      <c r="M3610">
        <v>3.7404257728686199</v>
      </c>
      <c r="N3610">
        <v>3.99991931403749</v>
      </c>
      <c r="O3610">
        <v>3.9295289699043701</v>
      </c>
      <c r="P3610">
        <v>5.0248478020067502</v>
      </c>
      <c r="Q3610">
        <v>2.8218677180984102</v>
      </c>
    </row>
    <row r="3611" spans="1:17">
      <c r="A3611" t="s">
        <v>6749</v>
      </c>
      <c r="B3611" s="16" t="e">
        <v>#N/A</v>
      </c>
      <c r="C3611">
        <v>6.1416886309143299</v>
      </c>
      <c r="D3611">
        <v>5.7057984767895098</v>
      </c>
      <c r="E3611">
        <v>2.8218677180984102</v>
      </c>
      <c r="F3611">
        <v>3.2825265482838799</v>
      </c>
      <c r="G3611">
        <v>3.33407035458014</v>
      </c>
      <c r="H3611">
        <v>2.8218677180984102</v>
      </c>
      <c r="I3611">
        <v>4.2360017113942803</v>
      </c>
      <c r="J3611">
        <v>3.2517770676889399</v>
      </c>
      <c r="K3611">
        <v>6.8571558487748501</v>
      </c>
      <c r="L3611">
        <v>4.9506536519942301</v>
      </c>
      <c r="M3611">
        <v>3.23818724324593</v>
      </c>
      <c r="N3611">
        <v>3.31389066967124</v>
      </c>
      <c r="O3611">
        <v>3.42420286852819</v>
      </c>
      <c r="P3611">
        <v>2.8218677180984102</v>
      </c>
      <c r="Q3611">
        <v>2.8218677180984102</v>
      </c>
    </row>
    <row r="3612" spans="1:17">
      <c r="A3612" t="s">
        <v>6750</v>
      </c>
      <c r="B3612" s="16" t="e">
        <v>#N/A</v>
      </c>
      <c r="C3612">
        <v>4.5939331348939696</v>
      </c>
      <c r="D3612">
        <v>4.0407231514856203</v>
      </c>
      <c r="E3612">
        <v>5.2635360024135203</v>
      </c>
      <c r="F3612">
        <v>4.1611154638698196</v>
      </c>
      <c r="G3612">
        <v>4.5079198595814196</v>
      </c>
      <c r="H3612">
        <v>4.3015284866045098</v>
      </c>
      <c r="I3612">
        <v>4.2360017113942803</v>
      </c>
      <c r="J3612">
        <v>4.3107162608919598</v>
      </c>
      <c r="K3612">
        <v>3.99457577781329</v>
      </c>
      <c r="L3612">
        <v>4.3280695513255196</v>
      </c>
      <c r="M3612">
        <v>4.4556477038402296</v>
      </c>
      <c r="N3612">
        <v>4.72039054531127</v>
      </c>
      <c r="O3612">
        <v>3.9295289699043701</v>
      </c>
      <c r="P3612">
        <v>2.8218677180984102</v>
      </c>
      <c r="Q3612">
        <v>5.09416193408443</v>
      </c>
    </row>
    <row r="3613" spans="1:17">
      <c r="A3613" t="s">
        <v>6751</v>
      </c>
      <c r="B3613" s="16" t="e">
        <v>#N/A</v>
      </c>
      <c r="C3613">
        <v>8.8100976377929907</v>
      </c>
      <c r="D3613">
        <v>8.5771536449748993</v>
      </c>
      <c r="E3613">
        <v>9.2968804958682405</v>
      </c>
      <c r="F3613">
        <v>9.17916001346358</v>
      </c>
      <c r="G3613">
        <v>9.6166194596562296</v>
      </c>
      <c r="H3613">
        <v>6.8160476714407796</v>
      </c>
      <c r="I3613">
        <v>8.4097176399098501</v>
      </c>
      <c r="J3613">
        <v>7.9503746294535702</v>
      </c>
      <c r="K3613">
        <v>9.46715692720168</v>
      </c>
      <c r="L3613">
        <v>9.6297383217842096</v>
      </c>
      <c r="M3613">
        <v>8.7843654154220605</v>
      </c>
      <c r="N3613">
        <v>9.6521853893386709</v>
      </c>
      <c r="O3613">
        <v>8.9195695311913692</v>
      </c>
      <c r="P3613">
        <v>6.8814340296577301</v>
      </c>
      <c r="Q3613">
        <v>11.889758956481399</v>
      </c>
    </row>
    <row r="3614" spans="1:17">
      <c r="A3614" t="s">
        <v>6752</v>
      </c>
      <c r="B3614" s="16" t="e">
        <v>#N/A</v>
      </c>
      <c r="C3614">
        <v>4.2964146619915802</v>
      </c>
      <c r="D3614">
        <v>3.7545556144430101</v>
      </c>
      <c r="E3614">
        <v>3.9618875914207199</v>
      </c>
      <c r="F3614">
        <v>4.4086599646307301</v>
      </c>
      <c r="G3614">
        <v>4.5695203052827997</v>
      </c>
      <c r="H3614">
        <v>3.30825032505737</v>
      </c>
      <c r="I3614">
        <v>4.7071247246580201</v>
      </c>
      <c r="J3614">
        <v>3.93564812262216</v>
      </c>
      <c r="K3614">
        <v>4.2084442324483602</v>
      </c>
      <c r="L3614">
        <v>4.87288619379569</v>
      </c>
      <c r="M3614">
        <v>4.1590575299716699</v>
      </c>
      <c r="N3614">
        <v>4.5070424063834196</v>
      </c>
      <c r="O3614">
        <v>4.5388813471664999</v>
      </c>
      <c r="P3614">
        <v>3.6194497939779602</v>
      </c>
      <c r="Q3614">
        <v>5.09416193408443</v>
      </c>
    </row>
    <row r="3615" spans="1:17">
      <c r="A3615" t="s">
        <v>6753</v>
      </c>
      <c r="B3615" s="16" t="e">
        <v>#N/A</v>
      </c>
      <c r="C3615">
        <v>5.8673482739251597</v>
      </c>
      <c r="D3615">
        <v>5.6168575691991496</v>
      </c>
      <c r="E3615">
        <v>6.1846340324636904</v>
      </c>
      <c r="F3615">
        <v>5.2866768958500598</v>
      </c>
      <c r="G3615">
        <v>6.4648297334768499</v>
      </c>
      <c r="H3615">
        <v>4.5459386428609303</v>
      </c>
      <c r="I3615">
        <v>5.6171189819053096</v>
      </c>
      <c r="J3615">
        <v>5.3485852173299202</v>
      </c>
      <c r="K3615">
        <v>5.81396477862459</v>
      </c>
      <c r="L3615">
        <v>6.38032893751791</v>
      </c>
      <c r="M3615">
        <v>5.4132354683515702</v>
      </c>
      <c r="N3615">
        <v>5.2375935253419703</v>
      </c>
      <c r="O3615">
        <v>5.5496199544433598</v>
      </c>
      <c r="P3615">
        <v>5.1241087123202096</v>
      </c>
      <c r="Q3615">
        <v>7.1565710053807701</v>
      </c>
    </row>
    <row r="3616" spans="1:17">
      <c r="A3616" t="s">
        <v>6754</v>
      </c>
      <c r="B3616" s="16" t="e">
        <v>#N/A</v>
      </c>
      <c r="C3616">
        <v>2.8218677180984102</v>
      </c>
      <c r="D3616">
        <v>3.2942621936663499</v>
      </c>
      <c r="E3616">
        <v>2.8218677180984102</v>
      </c>
      <c r="F3616">
        <v>2.8218677180984102</v>
      </c>
      <c r="G3616">
        <v>3.33407035458014</v>
      </c>
      <c r="H3616">
        <v>3.30825032505737</v>
      </c>
      <c r="I3616">
        <v>3.3100125595866299</v>
      </c>
      <c r="J3616">
        <v>3.2517770676889399</v>
      </c>
      <c r="K3616">
        <v>3.8204461843508501</v>
      </c>
      <c r="L3616">
        <v>3.6339073669181099</v>
      </c>
      <c r="M3616">
        <v>3.23818724324593</v>
      </c>
      <c r="N3616">
        <v>3.6661147186140499</v>
      </c>
      <c r="O3616">
        <v>3.24931794675887</v>
      </c>
      <c r="P3616">
        <v>2.8218677180984102</v>
      </c>
      <c r="Q3616">
        <v>2.8218677180984102</v>
      </c>
    </row>
    <row r="3617" spans="1:17">
      <c r="A3617" t="s">
        <v>6755</v>
      </c>
      <c r="B3617" s="16" t="e">
        <v>#N/A</v>
      </c>
      <c r="C3617">
        <v>3.3064422771203601</v>
      </c>
      <c r="D3617">
        <v>3.4870161193063098</v>
      </c>
      <c r="E3617">
        <v>2.8218677180984102</v>
      </c>
      <c r="F3617">
        <v>3.4706286095040801</v>
      </c>
      <c r="G3617">
        <v>2.8218677180984102</v>
      </c>
      <c r="H3617">
        <v>2.8218677180984102</v>
      </c>
      <c r="I3617">
        <v>2.8218677180984102</v>
      </c>
      <c r="J3617">
        <v>2.8218677180984102</v>
      </c>
      <c r="K3617">
        <v>3.4608708703561399</v>
      </c>
      <c r="L3617">
        <v>2.8218677180984102</v>
      </c>
      <c r="M3617">
        <v>2.8218677180984102</v>
      </c>
      <c r="N3617">
        <v>3.31389066967124</v>
      </c>
      <c r="O3617">
        <v>3.42420286852819</v>
      </c>
      <c r="P3617">
        <v>2.8218677180984102</v>
      </c>
      <c r="Q3617">
        <v>2.8218677180984102</v>
      </c>
    </row>
    <row r="3618" spans="1:17">
      <c r="A3618" t="s">
        <v>6756</v>
      </c>
      <c r="B3618" s="16" t="e">
        <v>#N/A</v>
      </c>
      <c r="C3618">
        <v>5.3901707160280399</v>
      </c>
      <c r="D3618">
        <v>5.1573505347490602</v>
      </c>
      <c r="E3618">
        <v>5.2635360024135203</v>
      </c>
      <c r="F3618">
        <v>4.5644600677645304</v>
      </c>
      <c r="G3618">
        <v>5.1391075523385599</v>
      </c>
      <c r="H3618">
        <v>4.4894640760069198</v>
      </c>
      <c r="I3618">
        <v>4.8882864984054599</v>
      </c>
      <c r="J3618">
        <v>4.70846365273073</v>
      </c>
      <c r="K3618">
        <v>5.31000747676672</v>
      </c>
      <c r="L3618">
        <v>4.8321653561327897</v>
      </c>
      <c r="M3618">
        <v>5.1141768100933502</v>
      </c>
      <c r="N3618">
        <v>4.5070424063834196</v>
      </c>
      <c r="O3618">
        <v>4.3540657995344203</v>
      </c>
      <c r="P3618">
        <v>4.9722592042386102</v>
      </c>
      <c r="Q3618">
        <v>5.09416193408443</v>
      </c>
    </row>
    <row r="3619" spans="1:17">
      <c r="A3619" t="s">
        <v>6757</v>
      </c>
      <c r="B3619" s="16" t="e">
        <v>#N/A</v>
      </c>
      <c r="C3619">
        <v>3.6535616636188299</v>
      </c>
      <c r="D3619">
        <v>3.6330127529723502</v>
      </c>
      <c r="E3619">
        <v>4.0887687455453801</v>
      </c>
      <c r="F3619">
        <v>2.8218677180984102</v>
      </c>
      <c r="G3619">
        <v>4.0460446887748596</v>
      </c>
      <c r="H3619">
        <v>3.50653555504317</v>
      </c>
      <c r="I3619">
        <v>4.0793606969786396</v>
      </c>
      <c r="J3619">
        <v>3.5611359966351301</v>
      </c>
      <c r="K3619">
        <v>3.27554212654834</v>
      </c>
      <c r="L3619">
        <v>4.0420260041176004</v>
      </c>
      <c r="M3619">
        <v>3.7404257728686199</v>
      </c>
      <c r="N3619">
        <v>3.9019995236038798</v>
      </c>
      <c r="O3619">
        <v>3.6677309644704801</v>
      </c>
      <c r="P3619">
        <v>2.8218677180984102</v>
      </c>
      <c r="Q3619">
        <v>2.8218677180984102</v>
      </c>
    </row>
    <row r="3620" spans="1:17">
      <c r="A3620" t="s">
        <v>6758</v>
      </c>
      <c r="B3620" s="16" t="e">
        <v>#N/A</v>
      </c>
      <c r="C3620">
        <v>5.4731326598032704</v>
      </c>
      <c r="D3620">
        <v>5.4459441552918904</v>
      </c>
      <c r="E3620">
        <v>4.3035359899866696</v>
      </c>
      <c r="F3620">
        <v>4.0118215330109104</v>
      </c>
      <c r="G3620">
        <v>5.6458708745746398</v>
      </c>
      <c r="H3620">
        <v>5.1127774112395503</v>
      </c>
      <c r="I3620">
        <v>5.0838905074171503</v>
      </c>
      <c r="J3620">
        <v>4.589987956211</v>
      </c>
      <c r="K3620">
        <v>5.1706501337897404</v>
      </c>
      <c r="L3620">
        <v>4.3892426656840904</v>
      </c>
      <c r="M3620">
        <v>5.0881524599701597</v>
      </c>
      <c r="N3620">
        <v>5.0620011073979203</v>
      </c>
      <c r="O3620">
        <v>4.9982149956393096</v>
      </c>
      <c r="P3620">
        <v>5.8760773296446898</v>
      </c>
      <c r="Q3620">
        <v>2.8218677180984102</v>
      </c>
    </row>
    <row r="3621" spans="1:17">
      <c r="A3621" t="s">
        <v>6759</v>
      </c>
      <c r="B3621" s="16" t="e">
        <v>#N/A</v>
      </c>
      <c r="C3621">
        <v>5.7625387775367001</v>
      </c>
      <c r="D3621">
        <v>5.7482214031963599</v>
      </c>
      <c r="E3621">
        <v>6.1846340324636904</v>
      </c>
      <c r="F3621">
        <v>4.8265290176055897</v>
      </c>
      <c r="G3621">
        <v>5.1391075523385599</v>
      </c>
      <c r="H3621">
        <v>4.9634301213382797</v>
      </c>
      <c r="I3621">
        <v>5.4614747608994199</v>
      </c>
      <c r="J3621">
        <v>4.8166378297689096</v>
      </c>
      <c r="K3621">
        <v>5.5068916728603101</v>
      </c>
      <c r="L3621">
        <v>5.4220334780197001</v>
      </c>
      <c r="M3621">
        <v>4.9201667747551001</v>
      </c>
      <c r="N3621">
        <v>4.5639913292833096</v>
      </c>
      <c r="O3621">
        <v>5.16522943914973</v>
      </c>
      <c r="P3621">
        <v>4.4479700090536403</v>
      </c>
      <c r="Q3621">
        <v>6.9204191934356096</v>
      </c>
    </row>
    <row r="3622" spans="1:17">
      <c r="A3622" t="s">
        <v>6760</v>
      </c>
      <c r="B3622" s="16" t="e">
        <v>#N/A</v>
      </c>
      <c r="C3622">
        <v>4.8751772763815904</v>
      </c>
      <c r="D3622">
        <v>4.5537481491643197</v>
      </c>
      <c r="E3622">
        <v>4.5638886729124497</v>
      </c>
      <c r="F3622">
        <v>3.9277704709105601</v>
      </c>
      <c r="G3622">
        <v>4.0460446887748596</v>
      </c>
      <c r="H3622">
        <v>4.3015284866045098</v>
      </c>
      <c r="I3622">
        <v>4.3728229044696096</v>
      </c>
      <c r="J3622">
        <v>4.2567562628296498</v>
      </c>
      <c r="K3622">
        <v>4.3302743077434496</v>
      </c>
      <c r="L3622">
        <v>4.6061367415952201</v>
      </c>
      <c r="M3622">
        <v>4.69174350335686</v>
      </c>
      <c r="N3622">
        <v>3.99991931403749</v>
      </c>
      <c r="O3622">
        <v>4.5809011873356402</v>
      </c>
      <c r="P3622">
        <v>4.8003293124776603</v>
      </c>
      <c r="Q3622">
        <v>2.8218677180984102</v>
      </c>
    </row>
    <row r="3623" spans="1:17">
      <c r="A3623" t="s">
        <v>6761</v>
      </c>
      <c r="B3623" s="16" t="e">
        <v>#N/A</v>
      </c>
      <c r="C3623">
        <v>3.5040133865677898</v>
      </c>
      <c r="D3623">
        <v>3.7545556144430101</v>
      </c>
      <c r="E3623">
        <v>3.6381873987360902</v>
      </c>
      <c r="F3623">
        <v>3.8353454241230298</v>
      </c>
      <c r="G3623">
        <v>3.9446609719593901</v>
      </c>
      <c r="H3623">
        <v>3.9869852489372102</v>
      </c>
      <c r="I3623">
        <v>3.5089935751222501</v>
      </c>
      <c r="J3623">
        <v>3.7696016503418699</v>
      </c>
      <c r="K3623">
        <v>3.27554212654834</v>
      </c>
      <c r="L3623">
        <v>3.7555759297476698</v>
      </c>
      <c r="M3623">
        <v>3.82485868955618</v>
      </c>
      <c r="N3623">
        <v>3.9019995236038798</v>
      </c>
      <c r="O3623">
        <v>3.7643275486974099</v>
      </c>
      <c r="P3623">
        <v>4.0606668341819496</v>
      </c>
      <c r="Q3623">
        <v>2.8218677180984102</v>
      </c>
    </row>
    <row r="3624" spans="1:17">
      <c r="A3624" t="s">
        <v>6762</v>
      </c>
      <c r="B3624" s="16" t="e">
        <v>#N/A</v>
      </c>
      <c r="C3624">
        <v>3.3064422771203601</v>
      </c>
      <c r="D3624">
        <v>3.4870161193063098</v>
      </c>
      <c r="E3624">
        <v>2.8218677180984102</v>
      </c>
      <c r="F3624">
        <v>2.8218677180984102</v>
      </c>
      <c r="G3624">
        <v>2.8218677180984102</v>
      </c>
      <c r="H3624">
        <v>3.30825032505737</v>
      </c>
      <c r="I3624">
        <v>3.5089935751222501</v>
      </c>
      <c r="J3624">
        <v>2.8218677180984102</v>
      </c>
      <c r="K3624">
        <v>3.4608708703561399</v>
      </c>
      <c r="L3624">
        <v>3.4877558895723499</v>
      </c>
      <c r="M3624">
        <v>3.23818724324593</v>
      </c>
      <c r="N3624">
        <v>2.8218677180984102</v>
      </c>
      <c r="O3624">
        <v>2.8218677180984102</v>
      </c>
      <c r="P3624">
        <v>2.8218677180984102</v>
      </c>
      <c r="Q3624">
        <v>2.8218677180984102</v>
      </c>
    </row>
    <row r="3625" spans="1:17">
      <c r="A3625" t="s">
        <v>6763</v>
      </c>
      <c r="B3625" s="16" t="e">
        <v>#N/A</v>
      </c>
      <c r="C3625">
        <v>3.5040133865677898</v>
      </c>
      <c r="D3625">
        <v>3.2942621936663499</v>
      </c>
      <c r="E3625">
        <v>2.8218677180984102</v>
      </c>
      <c r="F3625">
        <v>3.4706286095040801</v>
      </c>
      <c r="G3625">
        <v>2.8218677180984102</v>
      </c>
      <c r="H3625">
        <v>3.50653555504317</v>
      </c>
      <c r="I3625">
        <v>2.8218677180984102</v>
      </c>
      <c r="J3625">
        <v>3.4276433730071201</v>
      </c>
      <c r="K3625">
        <v>3.27554212654834</v>
      </c>
      <c r="L3625">
        <v>2.8218677180984102</v>
      </c>
      <c r="M3625">
        <v>2.8218677180984102</v>
      </c>
      <c r="N3625">
        <v>2.8218677180984102</v>
      </c>
      <c r="O3625">
        <v>3.24931794675887</v>
      </c>
      <c r="P3625">
        <v>2.8218677180984102</v>
      </c>
      <c r="Q3625">
        <v>2.8218677180984102</v>
      </c>
    </row>
    <row r="3626" spans="1:17">
      <c r="A3626" t="s">
        <v>6764</v>
      </c>
      <c r="B3626" s="16" t="e">
        <v>#N/A</v>
      </c>
      <c r="C3626">
        <v>3.3064422771203601</v>
      </c>
      <c r="D3626">
        <v>3.4870161193063098</v>
      </c>
      <c r="E3626">
        <v>3.4028894668404299</v>
      </c>
      <c r="F3626">
        <v>3.2825265482838799</v>
      </c>
      <c r="G3626">
        <v>2.8218677180984102</v>
      </c>
      <c r="H3626">
        <v>2.8218677180984102</v>
      </c>
      <c r="I3626">
        <v>3.3100125595866299</v>
      </c>
      <c r="J3626">
        <v>3.5611359966351301</v>
      </c>
      <c r="K3626">
        <v>3.27554212654834</v>
      </c>
      <c r="L3626">
        <v>2.8218677180984102</v>
      </c>
      <c r="M3626">
        <v>3.23818724324593</v>
      </c>
      <c r="N3626">
        <v>2.8218677180984102</v>
      </c>
      <c r="O3626">
        <v>3.24931794675887</v>
      </c>
      <c r="P3626">
        <v>2.8218677180984102</v>
      </c>
      <c r="Q3626">
        <v>2.8218677180984102</v>
      </c>
    </row>
    <row r="3627" spans="1:17">
      <c r="A3627" t="s">
        <v>6765</v>
      </c>
      <c r="B3627" s="16" t="e">
        <v>#N/A</v>
      </c>
      <c r="C3627">
        <v>5.1742671949623604</v>
      </c>
      <c r="D3627">
        <v>5.1573505347490602</v>
      </c>
      <c r="E3627">
        <v>5.54791781288802</v>
      </c>
      <c r="F3627">
        <v>5.1706883695566601</v>
      </c>
      <c r="G3627">
        <v>5.3186214901221902</v>
      </c>
      <c r="H3627">
        <v>4.07504641393726</v>
      </c>
      <c r="I3627">
        <v>4.92982830720526</v>
      </c>
      <c r="J3627">
        <v>5.7292439018102801</v>
      </c>
      <c r="K3627">
        <v>4.8756976395011202</v>
      </c>
      <c r="L3627">
        <v>4.6061367415952201</v>
      </c>
      <c r="M3627">
        <v>4.8272493834176604</v>
      </c>
      <c r="N3627">
        <v>4.6183712388410303</v>
      </c>
      <c r="O3627">
        <v>4.8066714880220998</v>
      </c>
      <c r="P3627">
        <v>5.2603607125134104</v>
      </c>
      <c r="Q3627">
        <v>6.2843132996066204</v>
      </c>
    </row>
    <row r="3628" spans="1:17">
      <c r="A3628" t="s">
        <v>6766</v>
      </c>
      <c r="B3628" s="16" t="e">
        <v>#N/A</v>
      </c>
      <c r="C3628">
        <v>5.9835742193669397</v>
      </c>
      <c r="D3628">
        <v>5.5218051423872696</v>
      </c>
      <c r="E3628">
        <v>6.3595865741919599</v>
      </c>
      <c r="F3628">
        <v>5.4439053774776101</v>
      </c>
      <c r="G3628">
        <v>5.8430458251757198</v>
      </c>
      <c r="H3628">
        <v>5.3395340803022098</v>
      </c>
      <c r="I3628">
        <v>7.8331533557725299</v>
      </c>
      <c r="J3628">
        <v>6.2131681188238099</v>
      </c>
      <c r="K3628">
        <v>6.7473835624775402</v>
      </c>
      <c r="L3628">
        <v>7.6779922586903604</v>
      </c>
      <c r="M3628">
        <v>6.9405014020759301</v>
      </c>
      <c r="N3628">
        <v>7.1716222872846798</v>
      </c>
      <c r="O3628">
        <v>6.3407982234503599</v>
      </c>
      <c r="P3628">
        <v>7.5451529460525402</v>
      </c>
      <c r="Q3628">
        <v>8.48255560796823</v>
      </c>
    </row>
    <row r="3629" spans="1:17">
      <c r="A3629" t="s">
        <v>6767</v>
      </c>
      <c r="B3629" s="16" t="e">
        <v>#N/A</v>
      </c>
      <c r="C3629">
        <v>9.8791382141451596</v>
      </c>
      <c r="D3629">
        <v>9.6637446036304304</v>
      </c>
      <c r="E3629">
        <v>10.2031621507903</v>
      </c>
      <c r="F3629">
        <v>10.391403361380799</v>
      </c>
      <c r="G3629">
        <v>10.0021514604306</v>
      </c>
      <c r="H3629">
        <v>6.9645120930522904</v>
      </c>
      <c r="I3629">
        <v>8.9877234438776092</v>
      </c>
      <c r="J3629">
        <v>9.1077495383682407</v>
      </c>
      <c r="K3629">
        <v>9.5413828437116894</v>
      </c>
      <c r="L3629">
        <v>9.7489388221395306</v>
      </c>
      <c r="M3629">
        <v>9.0381533807762704</v>
      </c>
      <c r="N3629">
        <v>9.6521853893386709</v>
      </c>
      <c r="O3629">
        <v>8.5761665783410308</v>
      </c>
      <c r="P3629">
        <v>9.4560412192472096</v>
      </c>
      <c r="Q3629">
        <v>10.5471379838792</v>
      </c>
    </row>
    <row r="3630" spans="1:17">
      <c r="A3630" t="s">
        <v>6768</v>
      </c>
      <c r="B3630" s="16" t="e">
        <v>#N/A</v>
      </c>
      <c r="C3630">
        <v>7.6077831273983101</v>
      </c>
      <c r="D3630">
        <v>7.6198404709994101</v>
      </c>
      <c r="E3630">
        <v>6.67236314516198</v>
      </c>
      <c r="F3630">
        <v>7.0152002163899203</v>
      </c>
      <c r="G3630">
        <v>7.1372856948198002</v>
      </c>
      <c r="H3630">
        <v>7.22985212368242</v>
      </c>
      <c r="I3630">
        <v>7.5288520054046</v>
      </c>
      <c r="J3630">
        <v>7.0379548135020604</v>
      </c>
      <c r="K3630">
        <v>7.7375455503910802</v>
      </c>
      <c r="L3630">
        <v>7.4997742482050302</v>
      </c>
      <c r="M3630">
        <v>7.7355360811979796</v>
      </c>
      <c r="N3630">
        <v>7.1881862179008804</v>
      </c>
      <c r="O3630">
        <v>7.6678264969394201</v>
      </c>
      <c r="P3630">
        <v>7.5279031862563199</v>
      </c>
      <c r="Q3630">
        <v>6.2843132996066204</v>
      </c>
    </row>
    <row r="3631" spans="1:17">
      <c r="A3631" t="s">
        <v>6769</v>
      </c>
      <c r="B3631" s="16" t="e">
        <v>#N/A</v>
      </c>
      <c r="C3631">
        <v>3.7779852140208301</v>
      </c>
      <c r="D3631">
        <v>3.9548310731697001</v>
      </c>
      <c r="E3631">
        <v>4.5638886729124497</v>
      </c>
      <c r="F3631">
        <v>3.9277704709105601</v>
      </c>
      <c r="G3631">
        <v>4.37414671474383</v>
      </c>
      <c r="H3631">
        <v>3.65660975244205</v>
      </c>
      <c r="I3631">
        <v>4.2360017113942803</v>
      </c>
      <c r="J3631">
        <v>4.1999986398891203</v>
      </c>
      <c r="K3631">
        <v>4.7193737720337401</v>
      </c>
      <c r="L3631">
        <v>4.7465905673729498</v>
      </c>
      <c r="M3631">
        <v>4.69174350335686</v>
      </c>
      <c r="N3631">
        <v>4.72039054531127</v>
      </c>
      <c r="O3631">
        <v>4.4501242258791596</v>
      </c>
      <c r="P3631">
        <v>3.7927642367557501</v>
      </c>
      <c r="Q3631">
        <v>6.6375058506955904</v>
      </c>
    </row>
    <row r="3632" spans="1:17">
      <c r="A3632" t="s">
        <v>6770</v>
      </c>
      <c r="B3632" s="16" t="e">
        <v>#N/A</v>
      </c>
      <c r="C3632">
        <v>2.8218677180984102</v>
      </c>
      <c r="D3632">
        <v>2.8218677180984102</v>
      </c>
      <c r="E3632">
        <v>2.8218677180984102</v>
      </c>
      <c r="F3632">
        <v>3.2825265482838799</v>
      </c>
      <c r="G3632">
        <v>3.70007344211845</v>
      </c>
      <c r="H3632">
        <v>2.8218677180984102</v>
      </c>
      <c r="I3632">
        <v>2.8218677180984102</v>
      </c>
      <c r="J3632">
        <v>3.4276433730071201</v>
      </c>
      <c r="K3632">
        <v>3.4608708703561399</v>
      </c>
      <c r="L3632">
        <v>3.29479214013883</v>
      </c>
      <c r="M3632">
        <v>3.23818724324593</v>
      </c>
      <c r="N3632">
        <v>3.5144020463037902</v>
      </c>
      <c r="O3632">
        <v>3.6677309644704801</v>
      </c>
      <c r="P3632">
        <v>2.8218677180984102</v>
      </c>
      <c r="Q3632">
        <v>2.8218677180984102</v>
      </c>
    </row>
    <row r="3633" spans="1:17">
      <c r="A3633" t="s">
        <v>6771</v>
      </c>
      <c r="B3633" s="16" t="e">
        <v>#N/A</v>
      </c>
      <c r="C3633">
        <v>3.6535616636188299</v>
      </c>
      <c r="D3633">
        <v>3.6330127529723502</v>
      </c>
      <c r="E3633">
        <v>3.6381873987360902</v>
      </c>
      <c r="F3633">
        <v>3.6131889974304401</v>
      </c>
      <c r="G3633">
        <v>3.33407035458014</v>
      </c>
      <c r="H3633">
        <v>3.65660975244205</v>
      </c>
      <c r="I3633">
        <v>3.8937805799913501</v>
      </c>
      <c r="J3633">
        <v>3.7696016503418699</v>
      </c>
      <c r="K3633">
        <v>3.7184612093777498</v>
      </c>
      <c r="L3633">
        <v>3.7555759297476698</v>
      </c>
      <c r="M3633">
        <v>3.7404257728686199</v>
      </c>
      <c r="N3633">
        <v>3.31389066967124</v>
      </c>
      <c r="O3633">
        <v>3.7643275486974099</v>
      </c>
      <c r="P3633">
        <v>2.8218677180984102</v>
      </c>
      <c r="Q3633">
        <v>2.8218677180984102</v>
      </c>
    </row>
    <row r="3634" spans="1:17">
      <c r="A3634" t="s">
        <v>6772</v>
      </c>
      <c r="B3634" s="16" t="e">
        <v>#N/A</v>
      </c>
      <c r="C3634">
        <v>4.99547094075474</v>
      </c>
      <c r="D3634">
        <v>4.6529177314580599</v>
      </c>
      <c r="E3634">
        <v>5.3510197543661198</v>
      </c>
      <c r="F3634">
        <v>5.0098915733122702</v>
      </c>
      <c r="G3634">
        <v>4.9315086277172604</v>
      </c>
      <c r="H3634">
        <v>4.07504641393726</v>
      </c>
      <c r="I3634">
        <v>4.30650913402902</v>
      </c>
      <c r="J3634">
        <v>4.0764652066995799</v>
      </c>
      <c r="K3634">
        <v>4.4914502970878702</v>
      </c>
      <c r="L3634">
        <v>5.3400637897298404</v>
      </c>
      <c r="M3634">
        <v>5.2833846298884</v>
      </c>
      <c r="N3634">
        <v>5.5842645045438202</v>
      </c>
      <c r="O3634">
        <v>5.2414794897208603</v>
      </c>
      <c r="P3634">
        <v>3.6194497939779602</v>
      </c>
      <c r="Q3634">
        <v>7.5369478347710803</v>
      </c>
    </row>
    <row r="3635" spans="1:17">
      <c r="A3635" t="s">
        <v>6773</v>
      </c>
      <c r="B3635" s="16" t="e">
        <v>#N/A</v>
      </c>
      <c r="C3635">
        <v>3.7779852140208301</v>
      </c>
      <c r="D3635">
        <v>3.7545556144430101</v>
      </c>
      <c r="E3635">
        <v>3.8152982058547602</v>
      </c>
      <c r="F3635">
        <v>4.1611154638698196</v>
      </c>
      <c r="G3635">
        <v>2.8218677180984102</v>
      </c>
      <c r="H3635">
        <v>4.1560374762891303</v>
      </c>
      <c r="I3635">
        <v>4.30650913402902</v>
      </c>
      <c r="J3635">
        <v>3.8565114723405598</v>
      </c>
      <c r="K3635">
        <v>3.6013796825057902</v>
      </c>
      <c r="L3635">
        <v>3.29479214013883</v>
      </c>
      <c r="M3635">
        <v>3.23818724324593</v>
      </c>
      <c r="N3635">
        <v>4.1706164353931596</v>
      </c>
      <c r="O3635">
        <v>4.2491040476565001</v>
      </c>
      <c r="P3635">
        <v>3.3893867502571098</v>
      </c>
      <c r="Q3635">
        <v>2.8218677180984102</v>
      </c>
    </row>
    <row r="3636" spans="1:17">
      <c r="A3636" t="s">
        <v>6774</v>
      </c>
      <c r="B3636" s="16" t="e">
        <v>#N/A</v>
      </c>
      <c r="C3636">
        <v>3.3064422771203601</v>
      </c>
      <c r="D3636">
        <v>3.4870161193063098</v>
      </c>
      <c r="E3636">
        <v>2.8218677180984102</v>
      </c>
      <c r="F3636">
        <v>3.7319397910766599</v>
      </c>
      <c r="G3636">
        <v>2.8218677180984102</v>
      </c>
      <c r="H3636">
        <v>3.30825032505737</v>
      </c>
      <c r="I3636">
        <v>2.8218677180984102</v>
      </c>
      <c r="J3636">
        <v>3.6724961835054399</v>
      </c>
      <c r="K3636">
        <v>3.4608708703561399</v>
      </c>
      <c r="L3636">
        <v>3.29479214013883</v>
      </c>
      <c r="M3636">
        <v>3.23818724324593</v>
      </c>
      <c r="N3636">
        <v>3.31389066967124</v>
      </c>
      <c r="O3636">
        <v>2.8218677180984102</v>
      </c>
      <c r="P3636">
        <v>2.8218677180984102</v>
      </c>
      <c r="Q3636">
        <v>2.8218677180984102</v>
      </c>
    </row>
    <row r="3637" spans="1:17">
      <c r="A3637" t="s">
        <v>6775</v>
      </c>
      <c r="B3637" s="16" t="e">
        <v>#N/A</v>
      </c>
      <c r="C3637">
        <v>3.5040133865677898</v>
      </c>
      <c r="D3637">
        <v>3.9548310731697001</v>
      </c>
      <c r="E3637">
        <v>2.8218677180984102</v>
      </c>
      <c r="F3637">
        <v>3.9277704709105601</v>
      </c>
      <c r="G3637">
        <v>3.70007344211845</v>
      </c>
      <c r="H3637">
        <v>4.07504641393726</v>
      </c>
      <c r="I3637">
        <v>3.9910282299290798</v>
      </c>
      <c r="J3637">
        <v>3.4276433730071201</v>
      </c>
      <c r="K3637">
        <v>3.8204461843508501</v>
      </c>
      <c r="L3637">
        <v>3.6339073669181099</v>
      </c>
      <c r="M3637">
        <v>3.90178223458659</v>
      </c>
      <c r="N3637">
        <v>3.9019995236038798</v>
      </c>
      <c r="O3637">
        <v>3.9295289699043701</v>
      </c>
      <c r="P3637">
        <v>3.9363215208704698</v>
      </c>
      <c r="Q3637">
        <v>6.2843132996066204</v>
      </c>
    </row>
    <row r="3638" spans="1:17">
      <c r="A3638" t="s">
        <v>6776</v>
      </c>
      <c r="B3638" s="16" t="e">
        <v>#N/A</v>
      </c>
      <c r="C3638">
        <v>7.6077831273983101</v>
      </c>
      <c r="D3638">
        <v>7.6476571620701899</v>
      </c>
      <c r="E3638">
        <v>7.4832220655235302</v>
      </c>
      <c r="F3638">
        <v>7.8169253978300501</v>
      </c>
      <c r="G3638">
        <v>7.7404765708415004</v>
      </c>
      <c r="H3638">
        <v>8.5633286495879908</v>
      </c>
      <c r="I3638">
        <v>7.8638748898436504</v>
      </c>
      <c r="J3638">
        <v>8.0118165226624498</v>
      </c>
      <c r="K3638">
        <v>7.4478488536566996</v>
      </c>
      <c r="L3638">
        <v>8.0727714447924992</v>
      </c>
      <c r="M3638">
        <v>8.1604203295669997</v>
      </c>
      <c r="N3638">
        <v>8.1906078682137409</v>
      </c>
      <c r="O3638">
        <v>8.0240513882552307</v>
      </c>
      <c r="P3638">
        <v>7.7374697295705301</v>
      </c>
      <c r="Q3638">
        <v>7.3593062614465703</v>
      </c>
    </row>
    <row r="3639" spans="1:17">
      <c r="A3639" t="s">
        <v>6777</v>
      </c>
      <c r="B3639" s="16" t="e">
        <v>#N/A</v>
      </c>
      <c r="C3639">
        <v>3.7779852140208301</v>
      </c>
      <c r="D3639">
        <v>3.4870161193063098</v>
      </c>
      <c r="E3639">
        <v>3.4028894668404299</v>
      </c>
      <c r="F3639">
        <v>2.8218677180984102</v>
      </c>
      <c r="G3639">
        <v>3.70007344211845</v>
      </c>
      <c r="H3639">
        <v>2.8218677180984102</v>
      </c>
      <c r="I3639">
        <v>3.8937805799913501</v>
      </c>
      <c r="J3639">
        <v>3.2517770676889399</v>
      </c>
      <c r="K3639">
        <v>2.8218677180984102</v>
      </c>
      <c r="L3639">
        <v>3.4877558895723499</v>
      </c>
      <c r="M3639">
        <v>2.8218677180984102</v>
      </c>
      <c r="N3639">
        <v>2.8218677180984102</v>
      </c>
      <c r="O3639">
        <v>3.24931794675887</v>
      </c>
      <c r="P3639">
        <v>3.3893867502571098</v>
      </c>
      <c r="Q3639">
        <v>2.8218677180984102</v>
      </c>
    </row>
    <row r="3640" spans="1:17">
      <c r="A3640" t="s">
        <v>6778</v>
      </c>
      <c r="B3640" s="16" t="e">
        <v>#N/A</v>
      </c>
      <c r="C3640">
        <v>3.6535616636188299</v>
      </c>
      <c r="D3640">
        <v>3.4870161193063098</v>
      </c>
      <c r="E3640">
        <v>4.0887687455453801</v>
      </c>
      <c r="F3640">
        <v>3.7319397910766599</v>
      </c>
      <c r="G3640">
        <v>4.3009286659846602</v>
      </c>
      <c r="H3640">
        <v>3.30825032505737</v>
      </c>
      <c r="I3640">
        <v>4.0793606969786396</v>
      </c>
      <c r="J3640">
        <v>3.6724961835054399</v>
      </c>
      <c r="K3640">
        <v>3.8204461843508501</v>
      </c>
      <c r="L3640">
        <v>3.7555759297476698</v>
      </c>
      <c r="M3640">
        <v>3.9727288000471899</v>
      </c>
      <c r="N3640">
        <v>4.3841781814921204</v>
      </c>
      <c r="O3640">
        <v>3.8507909364900099</v>
      </c>
      <c r="P3640">
        <v>3.6194497939779602</v>
      </c>
      <c r="Q3640">
        <v>2.8218677180984102</v>
      </c>
    </row>
    <row r="3641" spans="1:17">
      <c r="A3641" t="s">
        <v>6779</v>
      </c>
      <c r="B3641" s="16" t="e">
        <v>#N/A</v>
      </c>
      <c r="C3641">
        <v>5.1403854814574004</v>
      </c>
      <c r="D3641">
        <v>4.8708919623886802</v>
      </c>
      <c r="E3641">
        <v>5.12062362366449</v>
      </c>
      <c r="F3641">
        <v>4.9030240476511198</v>
      </c>
      <c r="G3641">
        <v>4.6840610634984499</v>
      </c>
      <c r="H3641">
        <v>4.5998748125578501</v>
      </c>
      <c r="I3641">
        <v>4.49496154099739</v>
      </c>
      <c r="J3641">
        <v>4.8166378297689096</v>
      </c>
      <c r="K3641">
        <v>5.1105762950505103</v>
      </c>
      <c r="L3641">
        <v>5.1269350135493204</v>
      </c>
      <c r="M3641">
        <v>4.7947131062850499</v>
      </c>
      <c r="N3641">
        <v>4.4472252118161997</v>
      </c>
      <c r="O3641">
        <v>4.9681956947275898</v>
      </c>
      <c r="P3641">
        <v>3.6194497939779602</v>
      </c>
      <c r="Q3641">
        <v>6.6375058506955904</v>
      </c>
    </row>
    <row r="3642" spans="1:17">
      <c r="A3642" t="s">
        <v>6780</v>
      </c>
      <c r="B3642" s="16" t="e">
        <v>#N/A</v>
      </c>
      <c r="C3642">
        <v>7.1230684743721202</v>
      </c>
      <c r="D3642">
        <v>6.9617487649123797</v>
      </c>
      <c r="E3642">
        <v>7.5202897263322503</v>
      </c>
      <c r="F3642">
        <v>7.5292529987613301</v>
      </c>
      <c r="G3642">
        <v>7.27819171271162</v>
      </c>
      <c r="H3642">
        <v>6.9360245443211097</v>
      </c>
      <c r="I3642">
        <v>6.8664937667428996</v>
      </c>
      <c r="J3642">
        <v>7.0309734936181796</v>
      </c>
      <c r="K3642">
        <v>6.7756261029337699</v>
      </c>
      <c r="L3642">
        <v>6.9557515520079001</v>
      </c>
      <c r="M3642">
        <v>6.6295680343027197</v>
      </c>
      <c r="N3642">
        <v>6.5049286515854696</v>
      </c>
      <c r="O3642">
        <v>6.8296501465849602</v>
      </c>
      <c r="P3642">
        <v>6.6290412099549298</v>
      </c>
      <c r="Q3642">
        <v>2.8218677180984102</v>
      </c>
    </row>
    <row r="3643" spans="1:17">
      <c r="A3643" t="s">
        <v>6781</v>
      </c>
      <c r="B3643" s="16" t="e">
        <v>#N/A</v>
      </c>
      <c r="C3643">
        <v>7.2960327960102003</v>
      </c>
      <c r="D3643">
        <v>7.0479209614188596</v>
      </c>
      <c r="E3643">
        <v>7.4832220655235302</v>
      </c>
      <c r="F3643">
        <v>6.5254431797224397</v>
      </c>
      <c r="G3643">
        <v>7.1280025223572601</v>
      </c>
      <c r="H3643">
        <v>5.9157356088873199</v>
      </c>
      <c r="I3643">
        <v>6.5499524026940898</v>
      </c>
      <c r="J3643">
        <v>6.6017122748532602</v>
      </c>
      <c r="K3643">
        <v>7.2809824809489498</v>
      </c>
      <c r="L3643">
        <v>6.9467846882146</v>
      </c>
      <c r="M3643">
        <v>7.0928207678574999</v>
      </c>
      <c r="N3643">
        <v>6.82464008712651</v>
      </c>
      <c r="O3643">
        <v>6.8689138875479303</v>
      </c>
      <c r="P3643">
        <v>6.1282934919178196</v>
      </c>
      <c r="Q3643">
        <v>8.9266120302692595</v>
      </c>
    </row>
    <row r="3644" spans="1:17">
      <c r="A3644" t="s">
        <v>6782</v>
      </c>
      <c r="B3644" s="16" t="e">
        <v>#N/A</v>
      </c>
      <c r="C3644">
        <v>3.98283533271713</v>
      </c>
      <c r="D3644">
        <v>4.1197647330598102</v>
      </c>
      <c r="E3644">
        <v>4.3035359899866696</v>
      </c>
      <c r="F3644">
        <v>2.8218677180984102</v>
      </c>
      <c r="G3644">
        <v>2.8218677180984102</v>
      </c>
      <c r="H3644">
        <v>2.8218677180984102</v>
      </c>
      <c r="I3644">
        <v>3.3100125595866299</v>
      </c>
      <c r="J3644">
        <v>3.2517770676889399</v>
      </c>
      <c r="K3644">
        <v>4.0709644767565303</v>
      </c>
      <c r="L3644">
        <v>3.6339073669181099</v>
      </c>
      <c r="M3644">
        <v>3.6461416973015899</v>
      </c>
      <c r="N3644">
        <v>3.31389066967124</v>
      </c>
      <c r="O3644">
        <v>3.5569664057961599</v>
      </c>
      <c r="P3644">
        <v>3.6194497939779602</v>
      </c>
      <c r="Q3644">
        <v>2.8218677180984102</v>
      </c>
    </row>
    <row r="3645" spans="1:17">
      <c r="A3645" t="s">
        <v>6783</v>
      </c>
      <c r="B3645" s="16" t="e">
        <v>#N/A</v>
      </c>
      <c r="C3645">
        <v>5.7841390782753797</v>
      </c>
      <c r="D3645">
        <v>5.7271715246175301</v>
      </c>
      <c r="E3645">
        <v>5.3927334818754904</v>
      </c>
      <c r="F3645">
        <v>5.7128413575868704</v>
      </c>
      <c r="G3645">
        <v>5.6458708745746398</v>
      </c>
      <c r="H3645">
        <v>5.0023896186610397</v>
      </c>
      <c r="I3645">
        <v>5.1197440703333399</v>
      </c>
      <c r="J3645">
        <v>4.94790803410966</v>
      </c>
      <c r="K3645">
        <v>5.4602654674947297</v>
      </c>
      <c r="L3645">
        <v>5.4740674480207696</v>
      </c>
      <c r="M3645">
        <v>5.1647442944921202</v>
      </c>
      <c r="N3645">
        <v>5.3328764695189896</v>
      </c>
      <c r="O3645">
        <v>5.1388149344389698</v>
      </c>
      <c r="P3645">
        <v>5.4975049655279902</v>
      </c>
      <c r="Q3645">
        <v>2.8218677180984102</v>
      </c>
    </row>
    <row r="3646" spans="1:17">
      <c r="A3646" t="s">
        <v>6784</v>
      </c>
      <c r="B3646" s="16" t="e">
        <v>#N/A</v>
      </c>
      <c r="C3646">
        <v>2.8218677180984102</v>
      </c>
      <c r="D3646">
        <v>3.4870161193063098</v>
      </c>
      <c r="E3646">
        <v>3.4028894668404299</v>
      </c>
      <c r="F3646">
        <v>3.2825265482838799</v>
      </c>
      <c r="G3646">
        <v>3.8309652426265099</v>
      </c>
      <c r="H3646">
        <v>3.65660975244205</v>
      </c>
      <c r="I3646">
        <v>3.6595800418069002</v>
      </c>
      <c r="J3646">
        <v>2.8218677180984102</v>
      </c>
      <c r="K3646">
        <v>3.6013796825057902</v>
      </c>
      <c r="L3646">
        <v>3.6339073669181099</v>
      </c>
      <c r="M3646">
        <v>3.82485868955618</v>
      </c>
      <c r="N3646">
        <v>3.6661147186140499</v>
      </c>
      <c r="O3646">
        <v>3.6677309644704801</v>
      </c>
      <c r="P3646">
        <v>2.8218677180984102</v>
      </c>
      <c r="Q3646">
        <v>2.8218677180984102</v>
      </c>
    </row>
    <row r="3647" spans="1:17">
      <c r="A3647" t="s">
        <v>6785</v>
      </c>
      <c r="B3647" s="16" t="e">
        <v>#N/A</v>
      </c>
      <c r="C3647">
        <v>2.8218677180984102</v>
      </c>
      <c r="D3647">
        <v>3.2942621936663499</v>
      </c>
      <c r="E3647">
        <v>3.6381873987360902</v>
      </c>
      <c r="F3647">
        <v>3.2825265482838799</v>
      </c>
      <c r="G3647">
        <v>3.33407035458014</v>
      </c>
      <c r="H3647">
        <v>2.8218677180984102</v>
      </c>
      <c r="I3647">
        <v>2.8218677180984102</v>
      </c>
      <c r="J3647">
        <v>3.5611359966351301</v>
      </c>
      <c r="K3647">
        <v>3.27554212654834</v>
      </c>
      <c r="L3647">
        <v>2.8218677180984102</v>
      </c>
      <c r="M3647">
        <v>3.23818724324593</v>
      </c>
      <c r="N3647">
        <v>3.31389066967124</v>
      </c>
      <c r="O3647">
        <v>3.42420286852819</v>
      </c>
      <c r="P3647">
        <v>2.8218677180984102</v>
      </c>
      <c r="Q3647">
        <v>2.8218677180984102</v>
      </c>
    </row>
    <row r="3648" spans="1:17">
      <c r="A3648" t="s">
        <v>6786</v>
      </c>
      <c r="B3648" s="16" t="e">
        <v>#N/A</v>
      </c>
      <c r="C3648">
        <v>8.0243021689939695</v>
      </c>
      <c r="D3648">
        <v>8.1841967584028499</v>
      </c>
      <c r="E3648">
        <v>7.8823536654902204</v>
      </c>
      <c r="F3648">
        <v>7.3540988198108801</v>
      </c>
      <c r="G3648">
        <v>7.5660953034075797</v>
      </c>
      <c r="H3648">
        <v>8.0165975915160104</v>
      </c>
      <c r="I3648">
        <v>7.9665153195749303</v>
      </c>
      <c r="J3648">
        <v>7.9429707905661404</v>
      </c>
      <c r="K3648">
        <v>8.3900287549864405</v>
      </c>
      <c r="L3648">
        <v>7.7822666868784101</v>
      </c>
      <c r="M3648">
        <v>7.5377160345115701</v>
      </c>
      <c r="N3648">
        <v>7.2682559144452803</v>
      </c>
      <c r="O3648">
        <v>7.5231041036696498</v>
      </c>
      <c r="P3648">
        <v>8.2390907658991104</v>
      </c>
      <c r="Q3648">
        <v>6.6375058506955904</v>
      </c>
    </row>
    <row r="3649" spans="1:17">
      <c r="A3649" t="s">
        <v>6787</v>
      </c>
      <c r="B3649" s="16" t="e">
        <v>#N/A</v>
      </c>
      <c r="C3649">
        <v>3.3064422771203601</v>
      </c>
      <c r="D3649">
        <v>2.8218677180984102</v>
      </c>
      <c r="E3649">
        <v>2.8218677180984102</v>
      </c>
      <c r="F3649">
        <v>3.7319397910766599</v>
      </c>
      <c r="G3649">
        <v>3.33407035458014</v>
      </c>
      <c r="H3649">
        <v>2.8218677180984102</v>
      </c>
      <c r="I3649">
        <v>2.8218677180984102</v>
      </c>
      <c r="J3649">
        <v>2.8218677180984102</v>
      </c>
      <c r="K3649">
        <v>2.8218677180984102</v>
      </c>
      <c r="L3649">
        <v>3.29479214013883</v>
      </c>
      <c r="M3649">
        <v>3.5380814202985702</v>
      </c>
      <c r="N3649">
        <v>3.31389066967124</v>
      </c>
      <c r="O3649">
        <v>3.6677309644704801</v>
      </c>
      <c r="P3649">
        <v>3.3893867502571098</v>
      </c>
      <c r="Q3649">
        <v>5.81282804418474</v>
      </c>
    </row>
    <row r="3650" spans="1:17">
      <c r="A3650" t="s">
        <v>6788</v>
      </c>
      <c r="B3650" s="16" t="e">
        <v>#N/A</v>
      </c>
      <c r="C3650">
        <v>3.5040133865677898</v>
      </c>
      <c r="D3650">
        <v>3.4870161193063098</v>
      </c>
      <c r="E3650">
        <v>3.4028894668404299</v>
      </c>
      <c r="F3650">
        <v>3.4706286095040801</v>
      </c>
      <c r="G3650">
        <v>2.8218677180984102</v>
      </c>
      <c r="H3650">
        <v>2.8218677180984102</v>
      </c>
      <c r="I3650">
        <v>2.8218677180984102</v>
      </c>
      <c r="J3650">
        <v>3.2517770676889399</v>
      </c>
      <c r="K3650">
        <v>3.27554212654834</v>
      </c>
      <c r="L3650">
        <v>3.4877558895723499</v>
      </c>
      <c r="M3650">
        <v>3.23818724324593</v>
      </c>
      <c r="N3650">
        <v>3.31389066967124</v>
      </c>
      <c r="O3650">
        <v>3.24931794675887</v>
      </c>
      <c r="P3650">
        <v>2.8218677180984102</v>
      </c>
      <c r="Q3650">
        <v>2.8218677180984102</v>
      </c>
    </row>
    <row r="3651" spans="1:17">
      <c r="A3651" t="s">
        <v>6789</v>
      </c>
      <c r="B3651" s="16" t="e">
        <v>#N/A</v>
      </c>
      <c r="C3651">
        <v>3.5040133865677898</v>
      </c>
      <c r="D3651">
        <v>2.8218677180984102</v>
      </c>
      <c r="E3651">
        <v>3.4028894668404299</v>
      </c>
      <c r="F3651">
        <v>2.8218677180984102</v>
      </c>
      <c r="G3651">
        <v>3.5425260543824399</v>
      </c>
      <c r="H3651">
        <v>2.8218677180984102</v>
      </c>
      <c r="I3651">
        <v>3.3100125595866299</v>
      </c>
      <c r="J3651">
        <v>3.4276433730071201</v>
      </c>
      <c r="K3651">
        <v>2.8218677180984102</v>
      </c>
      <c r="L3651">
        <v>3.29479214013883</v>
      </c>
      <c r="M3651">
        <v>2.8218677180984102</v>
      </c>
      <c r="N3651">
        <v>2.8218677180984102</v>
      </c>
      <c r="O3651">
        <v>2.8218677180984102</v>
      </c>
      <c r="P3651">
        <v>3.7927642367557501</v>
      </c>
      <c r="Q3651">
        <v>2.8218677180984102</v>
      </c>
    </row>
    <row r="3652" spans="1:17">
      <c r="A3652" t="s">
        <v>6790</v>
      </c>
      <c r="B3652" s="16" t="e">
        <v>#N/A</v>
      </c>
      <c r="C3652">
        <v>3.5040133865677898</v>
      </c>
      <c r="D3652">
        <v>3.4870161193063098</v>
      </c>
      <c r="E3652">
        <v>3.6381873987360902</v>
      </c>
      <c r="F3652">
        <v>2.8218677180984102</v>
      </c>
      <c r="G3652">
        <v>3.5425260543824399</v>
      </c>
      <c r="H3652">
        <v>3.50653555504317</v>
      </c>
      <c r="I3652">
        <v>3.8937805799913501</v>
      </c>
      <c r="J3652">
        <v>3.4276433730071201</v>
      </c>
      <c r="K3652">
        <v>3.8204461843508501</v>
      </c>
      <c r="L3652">
        <v>3.4877558895723499</v>
      </c>
      <c r="M3652">
        <v>3.7404257728686199</v>
      </c>
      <c r="N3652">
        <v>3.79229116939824</v>
      </c>
      <c r="O3652">
        <v>3.42420286852819</v>
      </c>
      <c r="P3652">
        <v>3.3893867502571098</v>
      </c>
      <c r="Q3652">
        <v>2.8218677180984102</v>
      </c>
    </row>
    <row r="3653" spans="1:17">
      <c r="A3653" t="s">
        <v>6791</v>
      </c>
      <c r="B3653" s="16" t="e">
        <v>#N/A</v>
      </c>
      <c r="C3653">
        <v>4.5401401503132401</v>
      </c>
      <c r="D3653">
        <v>4.8302002317971402</v>
      </c>
      <c r="E3653">
        <v>4.7104489803388701</v>
      </c>
      <c r="F3653">
        <v>4.7023883921396203</v>
      </c>
      <c r="G3653">
        <v>3.9446609719593901</v>
      </c>
      <c r="H3653">
        <v>5.24699422619977</v>
      </c>
      <c r="I3653">
        <v>5.1197440703333399</v>
      </c>
      <c r="J3653">
        <v>4.8166378297689096</v>
      </c>
      <c r="K3653">
        <v>4.7999439876117602</v>
      </c>
      <c r="L3653">
        <v>4.4473184955329197</v>
      </c>
      <c r="M3653">
        <v>4.6554405993468704</v>
      </c>
      <c r="N3653">
        <v>4.9442341107279502</v>
      </c>
      <c r="O3653">
        <v>4.9982149956393096</v>
      </c>
      <c r="P3653">
        <v>5.3840883141759397</v>
      </c>
      <c r="Q3653">
        <v>2.8218677180984102</v>
      </c>
    </row>
    <row r="3654" spans="1:17">
      <c r="A3654" t="s">
        <v>6792</v>
      </c>
      <c r="B3654" s="16" t="e">
        <v>#N/A</v>
      </c>
      <c r="C3654">
        <v>4.1513583524311999</v>
      </c>
      <c r="D3654">
        <v>3.8603343823973102</v>
      </c>
      <c r="E3654">
        <v>4.2015349465393896</v>
      </c>
      <c r="F3654">
        <v>3.8353454241230298</v>
      </c>
      <c r="G3654">
        <v>4.5079198595814196</v>
      </c>
      <c r="H3654">
        <v>3.50653555504317</v>
      </c>
      <c r="I3654">
        <v>4.3728229044696096</v>
      </c>
      <c r="J3654">
        <v>4.1999986398891203</v>
      </c>
      <c r="K3654">
        <v>3.99457577781329</v>
      </c>
      <c r="L3654">
        <v>4.5026429490879796</v>
      </c>
      <c r="M3654">
        <v>4.21436379980989</v>
      </c>
      <c r="N3654">
        <v>3.9019995236038798</v>
      </c>
      <c r="O3654">
        <v>4.0696565081197198</v>
      </c>
      <c r="P3654">
        <v>4.0606668341819496</v>
      </c>
      <c r="Q3654">
        <v>5.09416193408443</v>
      </c>
    </row>
    <row r="3655" spans="1:17">
      <c r="A3655" t="s">
        <v>6793</v>
      </c>
      <c r="B3655" s="16" t="e">
        <v>#N/A</v>
      </c>
      <c r="C3655">
        <v>7.0280865665637702</v>
      </c>
      <c r="D3655">
        <v>7.4595638158295197</v>
      </c>
      <c r="E3655">
        <v>6.9696497428925097</v>
      </c>
      <c r="F3655">
        <v>7.7502160963700497</v>
      </c>
      <c r="G3655">
        <v>7.34377928768322</v>
      </c>
      <c r="H3655">
        <v>7.5254734303798401</v>
      </c>
      <c r="I3655">
        <v>7.1507408529965604</v>
      </c>
      <c r="J3655">
        <v>7.3441093173726104</v>
      </c>
      <c r="K3655">
        <v>7.0388581973165998</v>
      </c>
      <c r="L3655">
        <v>7.23140621275585</v>
      </c>
      <c r="M3655">
        <v>7.5830935601484004</v>
      </c>
      <c r="N3655">
        <v>7.2837478732022003</v>
      </c>
      <c r="O3655">
        <v>7.7201599618271999</v>
      </c>
      <c r="P3655">
        <v>7.0959398759079004</v>
      </c>
      <c r="Q3655">
        <v>6.9204191934356096</v>
      </c>
    </row>
    <row r="3656" spans="1:17">
      <c r="A3656" t="s">
        <v>6794</v>
      </c>
      <c r="B3656" s="16" t="e">
        <v>#N/A</v>
      </c>
      <c r="C3656">
        <v>4.3623517865106702</v>
      </c>
      <c r="D3656">
        <v>4.2618677800425697</v>
      </c>
      <c r="E3656">
        <v>3.9618875914207199</v>
      </c>
      <c r="F3656">
        <v>3.8353454241230298</v>
      </c>
      <c r="G3656">
        <v>4.0460446887748596</v>
      </c>
      <c r="H3656">
        <v>2.8218677180984102</v>
      </c>
      <c r="I3656">
        <v>3.9910282299290798</v>
      </c>
      <c r="J3656">
        <v>3.5611359966351301</v>
      </c>
      <c r="K3656">
        <v>4.7999439876117602</v>
      </c>
      <c r="L3656">
        <v>4.3280695513255196</v>
      </c>
      <c r="M3656">
        <v>3.90178223458659</v>
      </c>
      <c r="N3656">
        <v>3.79229116939824</v>
      </c>
      <c r="O3656">
        <v>4.3028205748149997</v>
      </c>
      <c r="P3656">
        <v>3.6194497939779602</v>
      </c>
      <c r="Q3656">
        <v>7.5369478347710803</v>
      </c>
    </row>
    <row r="3657" spans="1:17">
      <c r="A3657" t="s">
        <v>6795</v>
      </c>
      <c r="B3657" s="16" t="e">
        <v>#N/A</v>
      </c>
      <c r="C3657">
        <v>3.6535616636188299</v>
      </c>
      <c r="D3657">
        <v>3.4870161193063098</v>
      </c>
      <c r="E3657">
        <v>3.4028894668404299</v>
      </c>
      <c r="F3657">
        <v>3.6131889974304401</v>
      </c>
      <c r="G3657">
        <v>2.8218677180984102</v>
      </c>
      <c r="H3657">
        <v>3.50653555504317</v>
      </c>
      <c r="I3657">
        <v>3.8937805799913501</v>
      </c>
      <c r="J3657">
        <v>3.6724961835054399</v>
      </c>
      <c r="K3657">
        <v>3.4608708703561399</v>
      </c>
      <c r="L3657">
        <v>2.8218677180984102</v>
      </c>
      <c r="M3657">
        <v>3.5380814202985702</v>
      </c>
      <c r="N3657">
        <v>3.9019995236038798</v>
      </c>
      <c r="O3657">
        <v>3.9295289699043701</v>
      </c>
      <c r="P3657">
        <v>3.9363215208704698</v>
      </c>
      <c r="Q3657">
        <v>2.8218677180984102</v>
      </c>
    </row>
    <row r="3658" spans="1:17">
      <c r="A3658" t="s">
        <v>6796</v>
      </c>
      <c r="B3658" s="16" t="e">
        <v>#N/A</v>
      </c>
      <c r="C3658">
        <v>3.5040133865677898</v>
      </c>
      <c r="D3658">
        <v>3.4870161193063098</v>
      </c>
      <c r="E3658">
        <v>2.8218677180984102</v>
      </c>
      <c r="F3658">
        <v>3.7319397910766599</v>
      </c>
      <c r="G3658">
        <v>2.8218677180984102</v>
      </c>
      <c r="H3658">
        <v>3.30825032505737</v>
      </c>
      <c r="I3658">
        <v>3.5089935751222501</v>
      </c>
      <c r="J3658">
        <v>3.2517770676889399</v>
      </c>
      <c r="K3658">
        <v>3.4608708703561399</v>
      </c>
      <c r="L3658">
        <v>3.7555759297476698</v>
      </c>
      <c r="M3658">
        <v>3.23818724324593</v>
      </c>
      <c r="N3658">
        <v>3.31389066967124</v>
      </c>
      <c r="O3658">
        <v>3.24931794675887</v>
      </c>
      <c r="P3658">
        <v>2.8218677180984102</v>
      </c>
      <c r="Q3658">
        <v>2.8218677180984102</v>
      </c>
    </row>
    <row r="3659" spans="1:17">
      <c r="A3659" t="s">
        <v>6797</v>
      </c>
      <c r="B3659" s="16" t="e">
        <v>#N/A</v>
      </c>
      <c r="C3659">
        <v>6.2380537160109402</v>
      </c>
      <c r="D3659">
        <v>6.2518558839937999</v>
      </c>
      <c r="E3659">
        <v>6.0631867916998399</v>
      </c>
      <c r="F3659">
        <v>5.6070690647998402</v>
      </c>
      <c r="G3659">
        <v>5.8882770820909203</v>
      </c>
      <c r="H3659">
        <v>4.8389910929935898</v>
      </c>
      <c r="I3659">
        <v>5.6888246486798497</v>
      </c>
      <c r="J3659">
        <v>4.8507352198443803</v>
      </c>
      <c r="K3659">
        <v>6.1256640567470697</v>
      </c>
      <c r="L3659">
        <v>5.9455161281204401</v>
      </c>
      <c r="M3659">
        <v>5.3924365182024099</v>
      </c>
      <c r="N3659">
        <v>5.53224518406659</v>
      </c>
      <c r="O3659">
        <v>5.6811186853724998</v>
      </c>
      <c r="P3659">
        <v>5.2164652043888102</v>
      </c>
      <c r="Q3659">
        <v>7.1565710053807701</v>
      </c>
    </row>
    <row r="3660" spans="1:17">
      <c r="A3660" t="s">
        <v>6798</v>
      </c>
      <c r="B3660" s="16" t="e">
        <v>#N/A</v>
      </c>
      <c r="C3660">
        <v>4.1513583524311999</v>
      </c>
      <c r="D3660">
        <v>3.9548310731697001</v>
      </c>
      <c r="E3660">
        <v>3.8152982058547602</v>
      </c>
      <c r="F3660">
        <v>2.8218677180984102</v>
      </c>
      <c r="G3660">
        <v>2.8218677180984102</v>
      </c>
      <c r="H3660">
        <v>2.8218677180984102</v>
      </c>
      <c r="I3660">
        <v>4.3728229044696096</v>
      </c>
      <c r="J3660">
        <v>3.2517770676889399</v>
      </c>
      <c r="K3660">
        <v>4.9119590476093702</v>
      </c>
      <c r="L3660">
        <v>4.5026429490879796</v>
      </c>
      <c r="M3660">
        <v>3.5380814202985702</v>
      </c>
      <c r="N3660">
        <v>3.31389066967124</v>
      </c>
      <c r="O3660">
        <v>3.24931794675887</v>
      </c>
      <c r="P3660">
        <v>3.3893867502571098</v>
      </c>
      <c r="Q3660">
        <v>5.09416193408443</v>
      </c>
    </row>
    <row r="3661" spans="1:17">
      <c r="A3661" t="s">
        <v>6799</v>
      </c>
      <c r="B3661" s="16" t="e">
        <v>#N/A</v>
      </c>
      <c r="C3661">
        <v>4.0706176854441196</v>
      </c>
      <c r="D3661">
        <v>3.9548310731697001</v>
      </c>
      <c r="E3661">
        <v>3.4028894668404299</v>
      </c>
      <c r="F3661">
        <v>3.8353454241230298</v>
      </c>
      <c r="G3661">
        <v>4.2225520177193703</v>
      </c>
      <c r="H3661">
        <v>3.8900437060628099</v>
      </c>
      <c r="I3661">
        <v>4.30650913402902</v>
      </c>
      <c r="J3661">
        <v>4.2567562628296498</v>
      </c>
      <c r="K3661">
        <v>3.91162951239331</v>
      </c>
      <c r="L3661">
        <v>3.4877558895723499</v>
      </c>
      <c r="M3661">
        <v>3.90178223458659</v>
      </c>
      <c r="N3661">
        <v>3.9019995236038798</v>
      </c>
      <c r="O3661">
        <v>3.7643275486974099</v>
      </c>
      <c r="P3661">
        <v>4.8003293124776603</v>
      </c>
      <c r="Q3661">
        <v>2.8218677180984102</v>
      </c>
    </row>
    <row r="3662" spans="1:17">
      <c r="A3662" t="s">
        <v>6800</v>
      </c>
      <c r="B3662" s="16" t="e">
        <v>#N/A</v>
      </c>
      <c r="C3662">
        <v>3.98283533271713</v>
      </c>
      <c r="D3662">
        <v>2.8218677180984102</v>
      </c>
      <c r="E3662">
        <v>2.8218677180984102</v>
      </c>
      <c r="F3662">
        <v>2.8218677180984102</v>
      </c>
      <c r="G3662">
        <v>3.33407035458014</v>
      </c>
      <c r="H3662">
        <v>2.8218677180984102</v>
      </c>
      <c r="I3662">
        <v>3.3100125595866299</v>
      </c>
      <c r="J3662">
        <v>2.8218677180984102</v>
      </c>
      <c r="K3662">
        <v>3.4608708703561399</v>
      </c>
      <c r="L3662">
        <v>2.8218677180984102</v>
      </c>
      <c r="M3662">
        <v>3.23818724324593</v>
      </c>
      <c r="N3662">
        <v>2.8218677180984102</v>
      </c>
      <c r="O3662">
        <v>3.24931794675887</v>
      </c>
      <c r="P3662">
        <v>2.8218677180984102</v>
      </c>
      <c r="Q3662">
        <v>2.8218677180984102</v>
      </c>
    </row>
    <row r="3663" spans="1:17">
      <c r="A3663" t="s">
        <v>6801</v>
      </c>
      <c r="B3663" s="16" t="e">
        <v>#N/A</v>
      </c>
      <c r="C3663">
        <v>3.98283533271713</v>
      </c>
      <c r="D3663">
        <v>4.2618677800425697</v>
      </c>
      <c r="E3663">
        <v>3.4028894668404299</v>
      </c>
      <c r="F3663">
        <v>3.4706286095040801</v>
      </c>
      <c r="G3663">
        <v>3.33407035458014</v>
      </c>
      <c r="H3663">
        <v>3.8900437060628099</v>
      </c>
      <c r="I3663">
        <v>3.7848446501428201</v>
      </c>
      <c r="J3663">
        <v>3.7696016503418699</v>
      </c>
      <c r="K3663">
        <v>3.6013796825057902</v>
      </c>
      <c r="L3663">
        <v>3.4877558895723499</v>
      </c>
      <c r="M3663">
        <v>3.5380814202985702</v>
      </c>
      <c r="N3663">
        <v>3.31389066967124</v>
      </c>
      <c r="O3663">
        <v>3.42420286852819</v>
      </c>
      <c r="P3663">
        <v>4.3630835021106398</v>
      </c>
      <c r="Q3663">
        <v>2.8218677180984102</v>
      </c>
    </row>
    <row r="3664" spans="1:17">
      <c r="A3664" t="s">
        <v>6802</v>
      </c>
      <c r="B3664" s="16" t="e">
        <v>#N/A</v>
      </c>
      <c r="C3664">
        <v>3.3064422771203601</v>
      </c>
      <c r="D3664">
        <v>2.8218677180984102</v>
      </c>
      <c r="E3664">
        <v>2.8218677180984102</v>
      </c>
      <c r="F3664">
        <v>3.2825265482838799</v>
      </c>
      <c r="G3664">
        <v>3.5425260543824399</v>
      </c>
      <c r="H3664">
        <v>3.65660975244205</v>
      </c>
      <c r="I3664">
        <v>3.5089935751222501</v>
      </c>
      <c r="J3664">
        <v>3.2517770676889399</v>
      </c>
      <c r="K3664">
        <v>3.27554212654834</v>
      </c>
      <c r="L3664">
        <v>2.8218677180984102</v>
      </c>
      <c r="M3664">
        <v>3.5380814202985702</v>
      </c>
      <c r="N3664">
        <v>3.31389066967124</v>
      </c>
      <c r="O3664">
        <v>3.5569664057961599</v>
      </c>
      <c r="P3664">
        <v>3.6194497939779602</v>
      </c>
      <c r="Q3664">
        <v>2.8218677180984102</v>
      </c>
    </row>
    <row r="3665" spans="1:17">
      <c r="A3665" t="s">
        <v>6803</v>
      </c>
      <c r="B3665" s="16" t="e">
        <v>#N/A</v>
      </c>
      <c r="C3665">
        <v>3.6535616636188299</v>
      </c>
      <c r="D3665">
        <v>3.6330127529723502</v>
      </c>
      <c r="E3665">
        <v>3.4028894668404299</v>
      </c>
      <c r="F3665">
        <v>3.2825265482838799</v>
      </c>
      <c r="G3665">
        <v>2.8218677180984102</v>
      </c>
      <c r="H3665">
        <v>2.8218677180984102</v>
      </c>
      <c r="I3665">
        <v>2.8218677180984102</v>
      </c>
      <c r="J3665">
        <v>3.5611359966351301</v>
      </c>
      <c r="K3665">
        <v>3.27554212654834</v>
      </c>
      <c r="L3665">
        <v>3.4877558895723499</v>
      </c>
      <c r="M3665">
        <v>3.90178223458659</v>
      </c>
      <c r="N3665">
        <v>3.79229116939824</v>
      </c>
      <c r="O3665">
        <v>3.5569664057961599</v>
      </c>
      <c r="P3665">
        <v>3.3893867502571098</v>
      </c>
      <c r="Q3665">
        <v>2.8218677180984102</v>
      </c>
    </row>
    <row r="3666" spans="1:17">
      <c r="A3666" t="s">
        <v>6804</v>
      </c>
      <c r="B3666" s="16" t="e">
        <v>#N/A</v>
      </c>
      <c r="C3666">
        <v>3.5040133865677898</v>
      </c>
      <c r="D3666">
        <v>3.9548310731697001</v>
      </c>
      <c r="E3666">
        <v>2.8218677180984102</v>
      </c>
      <c r="F3666">
        <v>3.4706286095040801</v>
      </c>
      <c r="G3666">
        <v>3.33407035458014</v>
      </c>
      <c r="H3666">
        <v>3.30825032505737</v>
      </c>
      <c r="I3666">
        <v>2.8218677180984102</v>
      </c>
      <c r="J3666">
        <v>2.8218677180984102</v>
      </c>
      <c r="K3666">
        <v>4.0709644767565303</v>
      </c>
      <c r="L3666">
        <v>3.7555759297476698</v>
      </c>
      <c r="M3666">
        <v>2.8218677180984102</v>
      </c>
      <c r="N3666">
        <v>4.4472252118161997</v>
      </c>
      <c r="O3666">
        <v>3.5569664057961599</v>
      </c>
      <c r="P3666">
        <v>3.9363215208704698</v>
      </c>
      <c r="Q3666">
        <v>2.8218677180984102</v>
      </c>
    </row>
    <row r="3667" spans="1:17">
      <c r="A3667" t="s">
        <v>6805</v>
      </c>
      <c r="B3667" s="16" t="e">
        <v>#N/A</v>
      </c>
      <c r="C3667">
        <v>3.8862082974622001</v>
      </c>
      <c r="D3667">
        <v>3.7545556144430101</v>
      </c>
      <c r="E3667">
        <v>3.9618875914207199</v>
      </c>
      <c r="F3667">
        <v>3.7319397910766599</v>
      </c>
      <c r="G3667">
        <v>3.9446609719593901</v>
      </c>
      <c r="H3667">
        <v>3.50653555504317</v>
      </c>
      <c r="I3667">
        <v>3.3100125595866299</v>
      </c>
      <c r="J3667">
        <v>3.2517770676889399</v>
      </c>
      <c r="K3667">
        <v>3.91162951239331</v>
      </c>
      <c r="L3667">
        <v>3.7555759297476698</v>
      </c>
      <c r="M3667">
        <v>3.5380814202985702</v>
      </c>
      <c r="N3667">
        <v>4.0888472785647796</v>
      </c>
      <c r="O3667">
        <v>3.42420286852819</v>
      </c>
      <c r="P3667">
        <v>3.6194497939779602</v>
      </c>
      <c r="Q3667">
        <v>2.8218677180984102</v>
      </c>
    </row>
    <row r="3668" spans="1:17">
      <c r="A3668" t="s">
        <v>6806</v>
      </c>
      <c r="B3668" s="16" t="e">
        <v>#N/A</v>
      </c>
      <c r="C3668">
        <v>3.3064422771203601</v>
      </c>
      <c r="D3668">
        <v>2.8218677180984102</v>
      </c>
      <c r="E3668">
        <v>2.8218677180984102</v>
      </c>
      <c r="F3668">
        <v>3.2825265482838799</v>
      </c>
      <c r="G3668">
        <v>2.8218677180984102</v>
      </c>
      <c r="H3668">
        <v>2.8218677180984102</v>
      </c>
      <c r="I3668">
        <v>2.8218677180984102</v>
      </c>
      <c r="J3668">
        <v>2.8218677180984102</v>
      </c>
      <c r="K3668">
        <v>3.4608708703561399</v>
      </c>
      <c r="L3668">
        <v>3.7555759297476698</v>
      </c>
      <c r="M3668">
        <v>3.4086250003018401</v>
      </c>
      <c r="N3668">
        <v>2.8218677180984102</v>
      </c>
      <c r="O3668">
        <v>2.8218677180984102</v>
      </c>
      <c r="P3668">
        <v>2.8218677180984102</v>
      </c>
      <c r="Q3668">
        <v>2.8218677180984102</v>
      </c>
    </row>
    <row r="3669" spans="1:17">
      <c r="A3669" t="s">
        <v>6807</v>
      </c>
      <c r="B3669" s="16" t="e">
        <v>#N/A</v>
      </c>
      <c r="C3669">
        <v>3.5040133865677898</v>
      </c>
      <c r="D3669">
        <v>3.6330127529723502</v>
      </c>
      <c r="E3669">
        <v>2.8218677180984102</v>
      </c>
      <c r="F3669">
        <v>2.8218677180984102</v>
      </c>
      <c r="G3669">
        <v>3.33407035458014</v>
      </c>
      <c r="H3669">
        <v>2.8218677180984102</v>
      </c>
      <c r="I3669">
        <v>3.5089935751222501</v>
      </c>
      <c r="J3669">
        <v>3.7696016503418699</v>
      </c>
      <c r="K3669">
        <v>2.8218677180984102</v>
      </c>
      <c r="L3669">
        <v>3.7555759297476698</v>
      </c>
      <c r="M3669">
        <v>3.4086250003018401</v>
      </c>
      <c r="N3669">
        <v>3.5144020463037902</v>
      </c>
      <c r="O3669">
        <v>3.5569664057961599</v>
      </c>
      <c r="P3669">
        <v>2.8218677180984102</v>
      </c>
      <c r="Q3669">
        <v>2.8218677180984102</v>
      </c>
    </row>
    <row r="3670" spans="1:17">
      <c r="A3670" t="s">
        <v>6808</v>
      </c>
      <c r="B3670" s="16" t="e">
        <v>#N/A</v>
      </c>
      <c r="C3670">
        <v>4.6454443926476303</v>
      </c>
      <c r="D3670">
        <v>4.5537481491643197</v>
      </c>
      <c r="E3670">
        <v>4.4833795521924502</v>
      </c>
      <c r="F3670">
        <v>4.6581111746450903</v>
      </c>
      <c r="G3670">
        <v>4.5079198595814196</v>
      </c>
      <c r="H3670">
        <v>4.8818202206169596</v>
      </c>
      <c r="I3670">
        <v>4.16059535596606</v>
      </c>
      <c r="J3670">
        <v>4.8166378297689096</v>
      </c>
      <c r="K3670">
        <v>4.8383826859307302</v>
      </c>
      <c r="L3670">
        <v>4.6547502153815303</v>
      </c>
      <c r="M3670">
        <v>4.9201667747551001</v>
      </c>
      <c r="N3670">
        <v>4.3174573962368399</v>
      </c>
      <c r="O3670">
        <v>4.1926070449996002</v>
      </c>
      <c r="P3670">
        <v>4.6712581716948103</v>
      </c>
      <c r="Q3670">
        <v>5.09416193408443</v>
      </c>
    </row>
    <row r="3671" spans="1:17">
      <c r="A3671" t="s">
        <v>6809</v>
      </c>
      <c r="B3671" s="16" t="e">
        <v>#N/A</v>
      </c>
      <c r="C3671">
        <v>4.0706176854441196</v>
      </c>
      <c r="D3671">
        <v>3.4870161193063098</v>
      </c>
      <c r="E3671">
        <v>4.3035359899866696</v>
      </c>
      <c r="F3671">
        <v>3.6131889974304401</v>
      </c>
      <c r="G3671">
        <v>3.8309652426265099</v>
      </c>
      <c r="H3671">
        <v>3.9869852489372102</v>
      </c>
      <c r="I3671">
        <v>3.8937805799913501</v>
      </c>
      <c r="J3671">
        <v>4.0085972383706396</v>
      </c>
      <c r="K3671">
        <v>3.99457577781329</v>
      </c>
      <c r="L3671">
        <v>4.1946255460110002</v>
      </c>
      <c r="M3671">
        <v>3.9727288000471899</v>
      </c>
      <c r="N3671">
        <v>3.79229116939824</v>
      </c>
      <c r="O3671">
        <v>4.0021176285150997</v>
      </c>
      <c r="P3671">
        <v>3.7927642367557501</v>
      </c>
      <c r="Q3671">
        <v>5.09416193408443</v>
      </c>
    </row>
    <row r="3672" spans="1:17">
      <c r="A3672" t="s">
        <v>6810</v>
      </c>
      <c r="B3672" s="16" t="e">
        <v>#N/A</v>
      </c>
      <c r="C3672">
        <v>3.3064422771203601</v>
      </c>
      <c r="D3672">
        <v>4.0407231514856203</v>
      </c>
      <c r="E3672">
        <v>2.8218677180984102</v>
      </c>
      <c r="F3672">
        <v>3.6131889974304401</v>
      </c>
      <c r="G3672">
        <v>3.5425260543824399</v>
      </c>
      <c r="H3672">
        <v>2.8218677180984102</v>
      </c>
      <c r="I3672">
        <v>3.3100125595866299</v>
      </c>
      <c r="J3672">
        <v>3.4276433730071201</v>
      </c>
      <c r="K3672">
        <v>3.6013796825057902</v>
      </c>
      <c r="L3672">
        <v>3.7555759297476698</v>
      </c>
      <c r="M3672">
        <v>3.7404257728686199</v>
      </c>
      <c r="N3672">
        <v>3.5144020463037902</v>
      </c>
      <c r="O3672">
        <v>3.5569664057961599</v>
      </c>
      <c r="P3672">
        <v>2.8218677180984102</v>
      </c>
      <c r="Q3672">
        <v>2.8218677180984102</v>
      </c>
    </row>
    <row r="3673" spans="1:17">
      <c r="A3673" t="s">
        <v>6811</v>
      </c>
      <c r="B3673" s="16" t="e">
        <v>#N/A</v>
      </c>
      <c r="C3673">
        <v>4.7882403612659497</v>
      </c>
      <c r="D3673">
        <v>4.1931807688815699</v>
      </c>
      <c r="E3673">
        <v>5.12062362366449</v>
      </c>
      <c r="F3673">
        <v>4.86534688307112</v>
      </c>
      <c r="G3673">
        <v>4.4429501088137897</v>
      </c>
      <c r="H3673">
        <v>3.65660975244205</v>
      </c>
      <c r="I3673">
        <v>4.3728229044696096</v>
      </c>
      <c r="J3673">
        <v>4.1999986398891203</v>
      </c>
      <c r="K3673">
        <v>4.9119590476093702</v>
      </c>
      <c r="L3673">
        <v>4.5026429490879796</v>
      </c>
      <c r="M3673">
        <v>4.5794486673888004</v>
      </c>
      <c r="N3673">
        <v>3.99991931403749</v>
      </c>
      <c r="O3673">
        <v>4.5809011873356402</v>
      </c>
      <c r="P3673">
        <v>4.0606668341819496</v>
      </c>
      <c r="Q3673">
        <v>6.2843132996066204</v>
      </c>
    </row>
    <row r="3674" spans="1:17">
      <c r="A3674" t="s">
        <v>6812</v>
      </c>
      <c r="B3674" s="16" t="e">
        <v>#N/A</v>
      </c>
      <c r="C3674">
        <v>3.98283533271713</v>
      </c>
      <c r="D3674">
        <v>3.4870161193063098</v>
      </c>
      <c r="E3674">
        <v>3.4028894668404299</v>
      </c>
      <c r="F3674">
        <v>3.4706286095040801</v>
      </c>
      <c r="G3674">
        <v>3.70007344211845</v>
      </c>
      <c r="H3674">
        <v>3.50653555504317</v>
      </c>
      <c r="I3674">
        <v>3.8937805799913501</v>
      </c>
      <c r="J3674">
        <v>3.6724961835054399</v>
      </c>
      <c r="K3674">
        <v>4.3865415857412602</v>
      </c>
      <c r="L3674">
        <v>3.8614614459532302</v>
      </c>
      <c r="M3674">
        <v>3.6461416973015899</v>
      </c>
      <c r="N3674">
        <v>3.5144020463037902</v>
      </c>
      <c r="O3674">
        <v>3.5569664057961599</v>
      </c>
      <c r="P3674">
        <v>3.7927642367557501</v>
      </c>
      <c r="Q3674">
        <v>5.09416193408443</v>
      </c>
    </row>
    <row r="3675" spans="1:17">
      <c r="A3675" t="s">
        <v>6813</v>
      </c>
      <c r="B3675" s="16" t="e">
        <v>#N/A</v>
      </c>
      <c r="C3675">
        <v>4.0706176854441196</v>
      </c>
      <c r="D3675">
        <v>4.1931807688815699</v>
      </c>
      <c r="E3675">
        <v>4.5638886729124497</v>
      </c>
      <c r="F3675">
        <v>4.1611154638698196</v>
      </c>
      <c r="G3675">
        <v>4.0460446887748596</v>
      </c>
      <c r="H3675">
        <v>3.7814594184883799</v>
      </c>
      <c r="I3675">
        <v>5.0838905074171503</v>
      </c>
      <c r="J3675">
        <v>4.1999986398891203</v>
      </c>
      <c r="K3675">
        <v>4.5878024687201</v>
      </c>
      <c r="L3675">
        <v>4.5026429490879796</v>
      </c>
      <c r="M3675">
        <v>4.6180354178513197</v>
      </c>
      <c r="N3675">
        <v>4.5070424063834196</v>
      </c>
      <c r="O3675">
        <v>4.3028205748149997</v>
      </c>
      <c r="P3675">
        <v>5.0248478020067502</v>
      </c>
      <c r="Q3675">
        <v>5.81282804418474</v>
      </c>
    </row>
    <row r="3676" spans="1:17">
      <c r="A3676" t="s">
        <v>6814</v>
      </c>
      <c r="B3676" s="16" t="e">
        <v>#N/A</v>
      </c>
      <c r="C3676">
        <v>4.3623517865106702</v>
      </c>
      <c r="D3676">
        <v>4.1931807688815699</v>
      </c>
      <c r="E3676">
        <v>4.0887687455453801</v>
      </c>
      <c r="F3676">
        <v>3.7319397910766599</v>
      </c>
      <c r="G3676">
        <v>4.73757715912134</v>
      </c>
      <c r="H3676">
        <v>3.9869852489372102</v>
      </c>
      <c r="I3676">
        <v>3.8937805799913501</v>
      </c>
      <c r="J3676">
        <v>4.0764652066995799</v>
      </c>
      <c r="K3676">
        <v>3.6013796825057902</v>
      </c>
      <c r="L3676">
        <v>4.0420260041176004</v>
      </c>
      <c r="M3676">
        <v>4.10067942601317</v>
      </c>
      <c r="N3676">
        <v>3.9019995236038798</v>
      </c>
      <c r="O3676">
        <v>4.3028205748149997</v>
      </c>
      <c r="P3676">
        <v>4.6013142303928598</v>
      </c>
      <c r="Q3676">
        <v>2.8218677180984102</v>
      </c>
    </row>
    <row r="3677" spans="1:17">
      <c r="A3677" t="s">
        <v>6815</v>
      </c>
      <c r="B3677" s="16" t="e">
        <v>#N/A</v>
      </c>
      <c r="C3677">
        <v>4.9165290931058498</v>
      </c>
      <c r="D3677">
        <v>4.7881665373273803</v>
      </c>
      <c r="E3677">
        <v>5.0160351149716202</v>
      </c>
      <c r="F3677">
        <v>4.4086599646307301</v>
      </c>
      <c r="G3677">
        <v>4.2225520177193703</v>
      </c>
      <c r="H3677">
        <v>4.1560374762891303</v>
      </c>
      <c r="I3677">
        <v>4.2360017113942803</v>
      </c>
      <c r="J3677">
        <v>3.7696016503418699</v>
      </c>
      <c r="K3677">
        <v>4.1419680287536398</v>
      </c>
      <c r="L3677">
        <v>4.4473184955329197</v>
      </c>
      <c r="M3677">
        <v>4.0387673383778999</v>
      </c>
      <c r="N3677">
        <v>4.0888472785647796</v>
      </c>
      <c r="O3677">
        <v>4.0021176285150997</v>
      </c>
      <c r="P3677">
        <v>4.6712581716948103</v>
      </c>
      <c r="Q3677">
        <v>2.8218677180984102</v>
      </c>
    </row>
    <row r="3678" spans="1:17">
      <c r="A3678" t="s">
        <v>6816</v>
      </c>
      <c r="B3678" s="16" t="e">
        <v>#N/A</v>
      </c>
      <c r="C3678">
        <v>4.1513583524311999</v>
      </c>
      <c r="D3678">
        <v>4.9103330586210001</v>
      </c>
      <c r="E3678">
        <v>5.12062362366449</v>
      </c>
      <c r="F3678">
        <v>4.5644600677645304</v>
      </c>
      <c r="G3678">
        <v>4.1380367534927496</v>
      </c>
      <c r="H3678">
        <v>4.07504641393726</v>
      </c>
      <c r="I3678">
        <v>4.2360017113942803</v>
      </c>
      <c r="J3678">
        <v>4.9163232079064798</v>
      </c>
      <c r="K3678">
        <v>4.7999439876117602</v>
      </c>
      <c r="L3678">
        <v>3.9560512465587201</v>
      </c>
      <c r="M3678">
        <v>5.0881524599701597</v>
      </c>
      <c r="N3678">
        <v>4.8146980941494002</v>
      </c>
      <c r="O3678">
        <v>4.4030955001336496</v>
      </c>
      <c r="P3678">
        <v>4.6712581716948103</v>
      </c>
      <c r="Q3678">
        <v>5.09416193408443</v>
      </c>
    </row>
    <row r="3679" spans="1:17">
      <c r="A3679" t="s">
        <v>6817</v>
      </c>
      <c r="B3679" s="16" t="e">
        <v>#N/A</v>
      </c>
      <c r="C3679">
        <v>7.8688504241958297</v>
      </c>
      <c r="D3679">
        <v>7.78422598243161</v>
      </c>
      <c r="E3679">
        <v>7.5111119836653399</v>
      </c>
      <c r="F3679">
        <v>7.9502463090621402</v>
      </c>
      <c r="G3679">
        <v>7.8058773585549703</v>
      </c>
      <c r="H3679">
        <v>8.37513496983604</v>
      </c>
      <c r="I3679">
        <v>8.2130620212323002</v>
      </c>
      <c r="J3679">
        <v>8.1849695405982796</v>
      </c>
      <c r="K3679">
        <v>7.9541743335574404</v>
      </c>
      <c r="L3679">
        <v>8.0352919286656004</v>
      </c>
      <c r="M3679">
        <v>8.1179183660344201</v>
      </c>
      <c r="N3679">
        <v>7.6250471153328698</v>
      </c>
      <c r="O3679">
        <v>8.0983955977643696</v>
      </c>
      <c r="P3679">
        <v>8.6348121378026992</v>
      </c>
      <c r="Q3679">
        <v>5.09416193408443</v>
      </c>
    </row>
    <row r="3680" spans="1:17">
      <c r="A3680" t="s">
        <v>6818</v>
      </c>
      <c r="B3680" s="16" t="e">
        <v>#N/A</v>
      </c>
      <c r="C3680">
        <v>3.6535616636188299</v>
      </c>
      <c r="D3680">
        <v>3.2942621936663499</v>
      </c>
      <c r="E3680">
        <v>3.4028894668404299</v>
      </c>
      <c r="F3680">
        <v>3.2825265482838799</v>
      </c>
      <c r="G3680">
        <v>2.8218677180984102</v>
      </c>
      <c r="H3680">
        <v>2.8218677180984102</v>
      </c>
      <c r="I3680">
        <v>3.7848446501428201</v>
      </c>
      <c r="J3680">
        <v>2.8218677180984102</v>
      </c>
      <c r="K3680">
        <v>2.8218677180984102</v>
      </c>
      <c r="L3680">
        <v>2.8218677180984102</v>
      </c>
      <c r="M3680">
        <v>3.5380814202985702</v>
      </c>
      <c r="N3680">
        <v>2.8218677180984102</v>
      </c>
      <c r="O3680">
        <v>3.24931794675887</v>
      </c>
      <c r="P3680">
        <v>3.3893867502571098</v>
      </c>
      <c r="Q3680">
        <v>2.8218677180984102</v>
      </c>
    </row>
    <row r="3681" spans="1:17">
      <c r="A3681" t="s">
        <v>6819</v>
      </c>
      <c r="B3681" s="16" t="e">
        <v>#N/A</v>
      </c>
      <c r="C3681">
        <v>3.7779852140208301</v>
      </c>
      <c r="D3681">
        <v>2.8218677180984102</v>
      </c>
      <c r="E3681">
        <v>3.4028894668404299</v>
      </c>
      <c r="F3681">
        <v>3.4706286095040801</v>
      </c>
      <c r="G3681">
        <v>3.33407035458014</v>
      </c>
      <c r="H3681">
        <v>3.8900437060628099</v>
      </c>
      <c r="I3681">
        <v>3.8937805799913501</v>
      </c>
      <c r="J3681">
        <v>3.5611359966351301</v>
      </c>
      <c r="K3681">
        <v>3.27554212654834</v>
      </c>
      <c r="L3681">
        <v>3.4877558895723499</v>
      </c>
      <c r="M3681">
        <v>3.23818724324593</v>
      </c>
      <c r="N3681">
        <v>3.6661147186140499</v>
      </c>
      <c r="O3681">
        <v>3.42420286852819</v>
      </c>
      <c r="P3681">
        <v>3.7927642367557501</v>
      </c>
      <c r="Q3681">
        <v>2.8218677180984102</v>
      </c>
    </row>
    <row r="3682" spans="1:17">
      <c r="A3682" t="s">
        <v>6820</v>
      </c>
      <c r="B3682" s="16" t="e">
        <v>#N/A</v>
      </c>
      <c r="C3682">
        <v>5.44603397655621</v>
      </c>
      <c r="D3682">
        <v>5.8873020194211696</v>
      </c>
      <c r="E3682">
        <v>5.8440669982677802</v>
      </c>
      <c r="F3682">
        <v>5.6288788852098</v>
      </c>
      <c r="G3682">
        <v>5.5066995363042803</v>
      </c>
      <c r="H3682">
        <v>5.0769980259574004</v>
      </c>
      <c r="I3682">
        <v>5.80068215508261</v>
      </c>
      <c r="J3682">
        <v>5.76383742325923</v>
      </c>
      <c r="K3682">
        <v>5.8502292656371999</v>
      </c>
      <c r="L3682">
        <v>5.54859593602092</v>
      </c>
      <c r="M3682">
        <v>5.305907987925</v>
      </c>
      <c r="N3682">
        <v>5.3632034605234802</v>
      </c>
      <c r="O3682">
        <v>5.4473703770443702</v>
      </c>
      <c r="P3682">
        <v>5.1710851092644097</v>
      </c>
      <c r="Q3682">
        <v>2.8218677180984102</v>
      </c>
    </row>
    <row r="3683" spans="1:17">
      <c r="A3683" t="s">
        <v>6821</v>
      </c>
      <c r="B3683" s="16" t="e">
        <v>#N/A</v>
      </c>
      <c r="C3683">
        <v>3.98283533271713</v>
      </c>
      <c r="D3683">
        <v>3.4870161193063098</v>
      </c>
      <c r="E3683">
        <v>3.4028894668404299</v>
      </c>
      <c r="F3683">
        <v>3.4706286095040801</v>
      </c>
      <c r="G3683">
        <v>3.70007344211845</v>
      </c>
      <c r="H3683">
        <v>2.8218677180984102</v>
      </c>
      <c r="I3683">
        <v>3.5089935751222501</v>
      </c>
      <c r="J3683">
        <v>3.6724961835054399</v>
      </c>
      <c r="K3683">
        <v>3.99457577781329</v>
      </c>
      <c r="L3683">
        <v>3.4877558895723499</v>
      </c>
      <c r="M3683">
        <v>3.82485868955618</v>
      </c>
      <c r="N3683">
        <v>3.31389066967124</v>
      </c>
      <c r="O3683">
        <v>3.9295289699043701</v>
      </c>
      <c r="P3683">
        <v>3.9363215208704698</v>
      </c>
      <c r="Q3683">
        <v>2.8218677180984102</v>
      </c>
    </row>
    <row r="3684" spans="1:17">
      <c r="A3684" t="s">
        <v>6822</v>
      </c>
      <c r="B3684" s="16" t="e">
        <v>#N/A</v>
      </c>
      <c r="C3684">
        <v>3.7779852140208301</v>
      </c>
      <c r="D3684">
        <v>4.1931807688815699</v>
      </c>
      <c r="E3684">
        <v>3.9618875914207199</v>
      </c>
      <c r="F3684">
        <v>4.1611154638698196</v>
      </c>
      <c r="G3684">
        <v>4.1380367534927496</v>
      </c>
      <c r="H3684">
        <v>4.7946750266686298</v>
      </c>
      <c r="I3684">
        <v>3.9910282299290798</v>
      </c>
      <c r="J3684">
        <v>4.1999986398891203</v>
      </c>
      <c r="K3684">
        <v>3.6013796825057902</v>
      </c>
      <c r="L3684">
        <v>4.1946255460110002</v>
      </c>
      <c r="M3684">
        <v>3.9727288000471899</v>
      </c>
      <c r="N3684">
        <v>4.4472252118161997</v>
      </c>
      <c r="O3684">
        <v>3.7643275486974099</v>
      </c>
      <c r="P3684">
        <v>4.0606668341819496</v>
      </c>
      <c r="Q3684">
        <v>2.8218677180984102</v>
      </c>
    </row>
    <row r="3685" spans="1:17">
      <c r="A3685" t="s">
        <v>6823</v>
      </c>
      <c r="B3685" s="16" t="e">
        <v>#N/A</v>
      </c>
      <c r="C3685">
        <v>3.8862082974622001</v>
      </c>
      <c r="D3685">
        <v>2.8218677180984102</v>
      </c>
      <c r="E3685">
        <v>2.8218677180984102</v>
      </c>
      <c r="F3685">
        <v>3.2825265482838799</v>
      </c>
      <c r="G3685">
        <v>3.8309652426265099</v>
      </c>
      <c r="H3685">
        <v>3.50653555504317</v>
      </c>
      <c r="I3685">
        <v>3.7848446501428201</v>
      </c>
      <c r="J3685">
        <v>3.6724961835054399</v>
      </c>
      <c r="K3685">
        <v>3.7184612093777498</v>
      </c>
      <c r="L3685">
        <v>3.4877558895723499</v>
      </c>
      <c r="M3685">
        <v>3.7404257728686199</v>
      </c>
      <c r="N3685">
        <v>3.6661147186140499</v>
      </c>
      <c r="O3685">
        <v>3.6677309644704801</v>
      </c>
      <c r="P3685">
        <v>3.7927642367557501</v>
      </c>
      <c r="Q3685">
        <v>2.8218677180984102</v>
      </c>
    </row>
    <row r="3686" spans="1:17">
      <c r="A3686" t="s">
        <v>6824</v>
      </c>
      <c r="B3686" s="16" t="e">
        <v>#N/A</v>
      </c>
      <c r="C3686">
        <v>4.3623517865106702</v>
      </c>
      <c r="D3686">
        <v>4.5537481491643197</v>
      </c>
      <c r="E3686">
        <v>4.4833795521924502</v>
      </c>
      <c r="F3686">
        <v>4.8265290176055897</v>
      </c>
      <c r="G3686">
        <v>5.35182564159728</v>
      </c>
      <c r="H3686">
        <v>5.4538604947321296</v>
      </c>
      <c r="I3686">
        <v>5.1886752257753797</v>
      </c>
      <c r="J3686">
        <v>4.9787429435777097</v>
      </c>
      <c r="K3686">
        <v>4.67705685303679</v>
      </c>
      <c r="L3686">
        <v>4.7901010708768101</v>
      </c>
      <c r="M3686">
        <v>5.3280626239297098</v>
      </c>
      <c r="N3686">
        <v>4.8593448344507699</v>
      </c>
      <c r="O3686">
        <v>5.0562650436270502</v>
      </c>
      <c r="P3686">
        <v>5.6679384115998896</v>
      </c>
      <c r="Q3686">
        <v>2.8218677180984102</v>
      </c>
    </row>
    <row r="3687" spans="1:17">
      <c r="A3687" t="s">
        <v>6825</v>
      </c>
      <c r="B3687" s="16" t="e">
        <v>#N/A</v>
      </c>
      <c r="C3687">
        <v>3.3064422771203601</v>
      </c>
      <c r="D3687">
        <v>3.9548310731697001</v>
      </c>
      <c r="E3687">
        <v>3.4028894668404299</v>
      </c>
      <c r="F3687">
        <v>4.2284225029819602</v>
      </c>
      <c r="G3687">
        <v>4.1380367534927496</v>
      </c>
      <c r="H3687">
        <v>3.65660975244205</v>
      </c>
      <c r="I3687">
        <v>3.6595800418069002</v>
      </c>
      <c r="J3687">
        <v>3.5611359966351301</v>
      </c>
      <c r="K3687">
        <v>4.4401758200780401</v>
      </c>
      <c r="L3687">
        <v>3.9560512465587201</v>
      </c>
      <c r="M3687">
        <v>3.7404257728686199</v>
      </c>
      <c r="N3687">
        <v>4.1706164353931596</v>
      </c>
      <c r="O3687">
        <v>3.6677309644704801</v>
      </c>
      <c r="P3687">
        <v>3.6194497939779602</v>
      </c>
      <c r="Q3687">
        <v>5.81282804418474</v>
      </c>
    </row>
    <row r="3688" spans="1:17">
      <c r="A3688" t="s">
        <v>6826</v>
      </c>
      <c r="B3688" s="16" t="e">
        <v>#N/A</v>
      </c>
      <c r="C3688">
        <v>3.8862082974622001</v>
      </c>
      <c r="D3688">
        <v>3.4870161193063098</v>
      </c>
      <c r="E3688">
        <v>3.4028894668404299</v>
      </c>
      <c r="F3688">
        <v>3.2825265482838799</v>
      </c>
      <c r="G3688">
        <v>3.33407035458014</v>
      </c>
      <c r="H3688">
        <v>3.50653555504317</v>
      </c>
      <c r="I3688">
        <v>3.5089935751222501</v>
      </c>
      <c r="J3688">
        <v>3.4276433730071201</v>
      </c>
      <c r="K3688">
        <v>3.7184612093777498</v>
      </c>
      <c r="L3688">
        <v>3.4877558895723499</v>
      </c>
      <c r="M3688">
        <v>3.23818724324593</v>
      </c>
      <c r="N3688">
        <v>3.6661147186140499</v>
      </c>
      <c r="O3688">
        <v>3.42420286852819</v>
      </c>
      <c r="P3688">
        <v>3.3893867502571098</v>
      </c>
      <c r="Q3688">
        <v>2.8218677180984102</v>
      </c>
    </row>
    <row r="3689" spans="1:17">
      <c r="A3689" t="s">
        <v>6827</v>
      </c>
      <c r="B3689" s="16" t="e">
        <v>#N/A</v>
      </c>
      <c r="C3689">
        <v>3.98283533271713</v>
      </c>
      <c r="D3689">
        <v>4.0407231514856203</v>
      </c>
      <c r="E3689">
        <v>4.0887687455453801</v>
      </c>
      <c r="F3689">
        <v>4.0118215330109104</v>
      </c>
      <c r="G3689">
        <v>3.9446609719593901</v>
      </c>
      <c r="H3689">
        <v>3.50653555504317</v>
      </c>
      <c r="I3689">
        <v>3.9910282299290798</v>
      </c>
      <c r="J3689">
        <v>4.0085972383706396</v>
      </c>
      <c r="K3689">
        <v>4.2710437260841099</v>
      </c>
      <c r="L3689">
        <v>4.0420260041176004</v>
      </c>
      <c r="M3689">
        <v>3.4086250003018401</v>
      </c>
      <c r="N3689">
        <v>3.5144020463037902</v>
      </c>
      <c r="O3689">
        <v>3.8507909364900099</v>
      </c>
      <c r="P3689">
        <v>3.3893867502571098</v>
      </c>
      <c r="Q3689">
        <v>2.8218677180984102</v>
      </c>
    </row>
    <row r="3690" spans="1:17">
      <c r="A3690" t="s">
        <v>6828</v>
      </c>
      <c r="B3690" s="16" t="e">
        <v>#N/A</v>
      </c>
      <c r="C3690">
        <v>2.8218677180984102</v>
      </c>
      <c r="D3690">
        <v>2.8218677180984102</v>
      </c>
      <c r="E3690">
        <v>3.6381873987360902</v>
      </c>
      <c r="F3690">
        <v>3.4706286095040801</v>
      </c>
      <c r="G3690">
        <v>2.8218677180984102</v>
      </c>
      <c r="H3690">
        <v>3.7814594184883799</v>
      </c>
      <c r="I3690">
        <v>3.7848446501428201</v>
      </c>
      <c r="J3690">
        <v>3.2517770676889399</v>
      </c>
      <c r="K3690">
        <v>2.8218677180984102</v>
      </c>
      <c r="L3690">
        <v>3.4877558895723499</v>
      </c>
      <c r="M3690">
        <v>3.23818724324593</v>
      </c>
      <c r="N3690">
        <v>3.31389066967124</v>
      </c>
      <c r="O3690">
        <v>3.5569664057961599</v>
      </c>
      <c r="P3690">
        <v>2.8218677180984102</v>
      </c>
      <c r="Q3690">
        <v>2.8218677180984102</v>
      </c>
    </row>
    <row r="3691" spans="1:17">
      <c r="A3691" t="s">
        <v>6829</v>
      </c>
      <c r="B3691" s="16" t="e">
        <v>#N/A</v>
      </c>
      <c r="C3691">
        <v>7.2042789662983404</v>
      </c>
      <c r="D3691">
        <v>7.24311090015064</v>
      </c>
      <c r="E3691">
        <v>7.5384713863363499</v>
      </c>
      <c r="F3691">
        <v>7.4413218706507402</v>
      </c>
      <c r="G3691">
        <v>7.1186589192248002</v>
      </c>
      <c r="H3691">
        <v>7.7380115135390604</v>
      </c>
      <c r="I3691">
        <v>7.3081496764768303</v>
      </c>
      <c r="J3691">
        <v>7.6519313377832301</v>
      </c>
      <c r="K3691">
        <v>7.4302363131994102</v>
      </c>
      <c r="L3691">
        <v>7.0255362286023502</v>
      </c>
      <c r="M3691">
        <v>6.7621531480504498</v>
      </c>
      <c r="N3691">
        <v>7.0039274521764501</v>
      </c>
      <c r="O3691">
        <v>6.87663908315574</v>
      </c>
      <c r="P3691">
        <v>7.3330682704280097</v>
      </c>
      <c r="Q3691">
        <v>6.6375058506955904</v>
      </c>
    </row>
    <row r="3692" spans="1:17">
      <c r="A3692" t="s">
        <v>6830</v>
      </c>
      <c r="B3692" s="16" t="e">
        <v>#N/A</v>
      </c>
      <c r="C3692">
        <v>4.6454443926476303</v>
      </c>
      <c r="D3692">
        <v>4.9103330586210001</v>
      </c>
      <c r="E3692">
        <v>4.8415581104649901</v>
      </c>
      <c r="F3692">
        <v>5.3675615656199103</v>
      </c>
      <c r="G3692">
        <v>5.1391075523385599</v>
      </c>
      <c r="H3692">
        <v>4.3015284866045098</v>
      </c>
      <c r="I3692">
        <v>4.8453589192974098</v>
      </c>
      <c r="J3692">
        <v>4.7816009704995297</v>
      </c>
      <c r="K3692">
        <v>5.31000747676672</v>
      </c>
      <c r="L3692">
        <v>5.8708197013116203</v>
      </c>
      <c r="M3692">
        <v>5.9104836449302596</v>
      </c>
      <c r="N3692">
        <v>6.3509010238258501</v>
      </c>
      <c r="O3692">
        <v>6.0697440603835204</v>
      </c>
      <c r="P3692">
        <v>4.1712528320562896</v>
      </c>
      <c r="Q3692">
        <v>7.1565710053807701</v>
      </c>
    </row>
    <row r="3693" spans="1:17">
      <c r="A3693" t="s">
        <v>6831</v>
      </c>
      <c r="B3693" s="16" t="e">
        <v>#N/A</v>
      </c>
      <c r="C3693">
        <v>2.8218677180984102</v>
      </c>
      <c r="D3693">
        <v>2.8218677180984102</v>
      </c>
      <c r="E3693">
        <v>2.8218677180984102</v>
      </c>
      <c r="F3693">
        <v>3.4706286095040801</v>
      </c>
      <c r="G3693">
        <v>3.33407035458014</v>
      </c>
      <c r="H3693">
        <v>3.65660975244205</v>
      </c>
      <c r="I3693">
        <v>3.3100125595866299</v>
      </c>
      <c r="J3693">
        <v>2.8218677180984102</v>
      </c>
      <c r="K3693">
        <v>2.8218677180984102</v>
      </c>
      <c r="L3693">
        <v>3.29479214013883</v>
      </c>
      <c r="M3693">
        <v>2.8218677180984102</v>
      </c>
      <c r="N3693">
        <v>3.31389066967124</v>
      </c>
      <c r="O3693">
        <v>3.6677309644704801</v>
      </c>
      <c r="P3693">
        <v>2.8218677180984102</v>
      </c>
      <c r="Q3693">
        <v>5.09416193408443</v>
      </c>
    </row>
    <row r="3694" spans="1:17">
      <c r="A3694" t="s">
        <v>6832</v>
      </c>
      <c r="B3694" s="16" t="e">
        <v>#N/A</v>
      </c>
      <c r="C3694">
        <v>3.3064422771203601</v>
      </c>
      <c r="D3694">
        <v>2.8218677180984102</v>
      </c>
      <c r="E3694">
        <v>3.6381873987360902</v>
      </c>
      <c r="F3694">
        <v>2.8218677180984102</v>
      </c>
      <c r="G3694">
        <v>3.33407035458014</v>
      </c>
      <c r="H3694">
        <v>2.8218677180984102</v>
      </c>
      <c r="I3694">
        <v>3.3100125595866299</v>
      </c>
      <c r="J3694">
        <v>2.8218677180984102</v>
      </c>
      <c r="K3694">
        <v>3.27554212654834</v>
      </c>
      <c r="L3694">
        <v>2.8218677180984102</v>
      </c>
      <c r="M3694">
        <v>3.23818724324593</v>
      </c>
      <c r="N3694">
        <v>3.31389066967124</v>
      </c>
      <c r="O3694">
        <v>3.24931794675887</v>
      </c>
      <c r="P3694">
        <v>3.6194497939779602</v>
      </c>
      <c r="Q3694">
        <v>2.8218677180984102</v>
      </c>
    </row>
    <row r="3695" spans="1:17">
      <c r="A3695" t="s">
        <v>6833</v>
      </c>
      <c r="B3695" s="16" t="e">
        <v>#N/A</v>
      </c>
      <c r="C3695">
        <v>4.5939331348939696</v>
      </c>
      <c r="D3695">
        <v>4.1931807688815699</v>
      </c>
      <c r="E3695">
        <v>4.7777046060070401</v>
      </c>
      <c r="F3695">
        <v>4.6121840845566204</v>
      </c>
      <c r="G3695">
        <v>4.73757715912134</v>
      </c>
      <c r="H3695">
        <v>3.50653555504317</v>
      </c>
      <c r="I3695">
        <v>4.30650913402902</v>
      </c>
      <c r="J3695">
        <v>3.8565114723405598</v>
      </c>
      <c r="K3695">
        <v>4.7999439876117602</v>
      </c>
      <c r="L3695">
        <v>4.7465905673729498</v>
      </c>
      <c r="M3695">
        <v>4.9497083792204704</v>
      </c>
      <c r="N3695">
        <v>4.5639913292833096</v>
      </c>
      <c r="O3695">
        <v>4.2491040476565001</v>
      </c>
      <c r="P3695">
        <v>2.8218677180984102</v>
      </c>
      <c r="Q3695">
        <v>6.2843132996066204</v>
      </c>
    </row>
    <row r="3696" spans="1:17">
      <c r="A3696" t="s">
        <v>6834</v>
      </c>
      <c r="B3696" s="16" t="e">
        <v>#N/A</v>
      </c>
      <c r="C3696">
        <v>3.7779852140208301</v>
      </c>
      <c r="D3696">
        <v>2.8218677180984102</v>
      </c>
      <c r="E3696">
        <v>3.6381873987360902</v>
      </c>
      <c r="F3696">
        <v>3.6131889974304401</v>
      </c>
      <c r="G3696">
        <v>2.8218677180984102</v>
      </c>
      <c r="H3696">
        <v>3.50653555504317</v>
      </c>
      <c r="I3696">
        <v>3.3100125595866299</v>
      </c>
      <c r="J3696">
        <v>2.8218677180984102</v>
      </c>
      <c r="K3696">
        <v>3.27554212654834</v>
      </c>
      <c r="L3696">
        <v>3.4877558895723499</v>
      </c>
      <c r="M3696">
        <v>3.23818724324593</v>
      </c>
      <c r="N3696">
        <v>2.8218677180984102</v>
      </c>
      <c r="O3696">
        <v>3.5569664057961599</v>
      </c>
      <c r="P3696">
        <v>3.7927642367557501</v>
      </c>
      <c r="Q3696">
        <v>2.8218677180984102</v>
      </c>
    </row>
    <row r="3697" spans="1:17">
      <c r="A3697" t="s">
        <v>6835</v>
      </c>
      <c r="B3697" s="16" t="e">
        <v>#N/A</v>
      </c>
      <c r="C3697">
        <v>4.4838185959666896</v>
      </c>
      <c r="D3697">
        <v>3.7545556144430101</v>
      </c>
      <c r="E3697">
        <v>3.4028894668404299</v>
      </c>
      <c r="F3697">
        <v>4.2917886290068799</v>
      </c>
      <c r="G3697">
        <v>3.9446609719593901</v>
      </c>
      <c r="H3697">
        <v>5.0023896186610397</v>
      </c>
      <c r="I3697">
        <v>3.9910282299290798</v>
      </c>
      <c r="J3697">
        <v>3.7696016503418699</v>
      </c>
      <c r="K3697">
        <v>3.99457577781329</v>
      </c>
      <c r="L3697">
        <v>3.9560512465587201</v>
      </c>
      <c r="M3697">
        <v>4.5794486673888004</v>
      </c>
      <c r="N3697">
        <v>3.9019995236038798</v>
      </c>
      <c r="O3697">
        <v>4.4030955001336496</v>
      </c>
      <c r="P3697">
        <v>3.7927642367557501</v>
      </c>
      <c r="Q3697">
        <v>2.8218677180984102</v>
      </c>
    </row>
    <row r="3698" spans="1:17">
      <c r="A3698" t="s">
        <v>6836</v>
      </c>
      <c r="B3698" s="16" t="e">
        <v>#N/A</v>
      </c>
      <c r="C3698">
        <v>8.4896258214463796</v>
      </c>
      <c r="D3698">
        <v>8.73574190386935</v>
      </c>
      <c r="E3698">
        <v>8.9108890719700309</v>
      </c>
      <c r="F3698">
        <v>8.7696464400348706</v>
      </c>
      <c r="G3698">
        <v>8.5856407012183205</v>
      </c>
      <c r="H3698">
        <v>9.0565582459504395</v>
      </c>
      <c r="I3698">
        <v>8.7261002239906205</v>
      </c>
      <c r="J3698">
        <v>8.8864724921023406</v>
      </c>
      <c r="K3698">
        <v>8.5232091731627193</v>
      </c>
      <c r="L3698">
        <v>8.7569127412104297</v>
      </c>
      <c r="M3698">
        <v>8.8188779287282308</v>
      </c>
      <c r="N3698">
        <v>8.7428168442373195</v>
      </c>
      <c r="O3698">
        <v>8.7971304370755501</v>
      </c>
      <c r="P3698">
        <v>8.4413137018814606</v>
      </c>
      <c r="Q3698">
        <v>8.48255560796823</v>
      </c>
    </row>
    <row r="3699" spans="1:17">
      <c r="A3699" t="s">
        <v>6837</v>
      </c>
      <c r="B3699" s="16" t="e">
        <v>#N/A</v>
      </c>
      <c r="C3699">
        <v>6.0020440008562996</v>
      </c>
      <c r="D3699">
        <v>5.59370084060415</v>
      </c>
      <c r="E3699">
        <v>5.5841231653957797</v>
      </c>
      <c r="F3699">
        <v>4.7864910140196502</v>
      </c>
      <c r="G3699">
        <v>5.1391075523385599</v>
      </c>
      <c r="H3699">
        <v>4.7010860560449901</v>
      </c>
      <c r="I3699">
        <v>5.0091235034862898</v>
      </c>
      <c r="J3699">
        <v>4.94790803410966</v>
      </c>
      <c r="K3699">
        <v>4.8756976395011202</v>
      </c>
      <c r="L3699">
        <v>5.3952544827186699</v>
      </c>
      <c r="M3699">
        <v>4.8589754271137497</v>
      </c>
      <c r="N3699">
        <v>4.6183712388410303</v>
      </c>
      <c r="O3699">
        <v>5.0275607712213803</v>
      </c>
      <c r="P3699">
        <v>4.5271021320563003</v>
      </c>
      <c r="Q3699">
        <v>5.09416193408443</v>
      </c>
    </row>
    <row r="3700" spans="1:17">
      <c r="A3700" t="s">
        <v>6838</v>
      </c>
      <c r="B3700" s="16" t="e">
        <v>#N/A</v>
      </c>
      <c r="C3700">
        <v>3.5040133865677898</v>
      </c>
      <c r="D3700">
        <v>2.8218677180984102</v>
      </c>
      <c r="E3700">
        <v>3.4028894668404299</v>
      </c>
      <c r="F3700">
        <v>3.8353454241230298</v>
      </c>
      <c r="G3700">
        <v>3.9446609719593901</v>
      </c>
      <c r="H3700">
        <v>3.30825032505737</v>
      </c>
      <c r="I3700">
        <v>3.5089935751222501</v>
      </c>
      <c r="J3700">
        <v>3.5611359966351301</v>
      </c>
      <c r="K3700">
        <v>3.27554212654834</v>
      </c>
      <c r="L3700">
        <v>3.29479214013883</v>
      </c>
      <c r="M3700">
        <v>3.5380814202985702</v>
      </c>
      <c r="N3700">
        <v>3.31389066967124</v>
      </c>
      <c r="O3700">
        <v>2.8218677180984102</v>
      </c>
      <c r="P3700">
        <v>3.3893867502571098</v>
      </c>
      <c r="Q3700">
        <v>2.8218677180984102</v>
      </c>
    </row>
    <row r="3701" spans="1:17">
      <c r="A3701" t="s">
        <v>6839</v>
      </c>
      <c r="B3701" s="16" t="e">
        <v>#N/A</v>
      </c>
      <c r="C3701">
        <v>3.98283533271713</v>
      </c>
      <c r="D3701">
        <v>4.1197647330598102</v>
      </c>
      <c r="E3701">
        <v>3.8152982058547602</v>
      </c>
      <c r="F3701">
        <v>4.0892058755412499</v>
      </c>
      <c r="G3701">
        <v>4.37414671474383</v>
      </c>
      <c r="H3701">
        <v>3.7814594184883799</v>
      </c>
      <c r="I3701">
        <v>4.6056600831029897</v>
      </c>
      <c r="J3701">
        <v>3.2517770676889399</v>
      </c>
      <c r="K3701">
        <v>4.3302743077434496</v>
      </c>
      <c r="L3701">
        <v>3.9560512465587201</v>
      </c>
      <c r="M3701">
        <v>4.4983624523483101</v>
      </c>
      <c r="N3701">
        <v>4.4472252118161997</v>
      </c>
      <c r="O3701">
        <v>4.0696565081197198</v>
      </c>
      <c r="P3701">
        <v>3.7927642367557501</v>
      </c>
      <c r="Q3701">
        <v>2.8218677180984102</v>
      </c>
    </row>
    <row r="3702" spans="1:17">
      <c r="A3702" t="s">
        <v>6840</v>
      </c>
      <c r="B3702" s="16" t="e">
        <v>#N/A</v>
      </c>
      <c r="C3702">
        <v>4.5939331348939696</v>
      </c>
      <c r="D3702">
        <v>4.60434225742737</v>
      </c>
      <c r="E3702">
        <v>4.5638886729124497</v>
      </c>
      <c r="F3702">
        <v>4.7864910140196502</v>
      </c>
      <c r="G3702">
        <v>4.2225520177193703</v>
      </c>
      <c r="H3702">
        <v>4.43015569855271</v>
      </c>
      <c r="I3702">
        <v>5.0091235034862898</v>
      </c>
      <c r="J3702">
        <v>4.8507352198443803</v>
      </c>
      <c r="K3702">
        <v>4.7999439876117602</v>
      </c>
      <c r="L3702">
        <v>4.5555022990765597</v>
      </c>
      <c r="M3702">
        <v>4.3652147767139304</v>
      </c>
      <c r="N3702">
        <v>4.7684260524010602</v>
      </c>
      <c r="O3702">
        <v>4.3028205748149997</v>
      </c>
      <c r="P3702">
        <v>4.86023234540618</v>
      </c>
      <c r="Q3702">
        <v>2.8218677180984102</v>
      </c>
    </row>
    <row r="3703" spans="1:17">
      <c r="A3703" t="s">
        <v>6841</v>
      </c>
      <c r="B3703" s="16" t="e">
        <v>#N/A</v>
      </c>
      <c r="C3703">
        <v>5.0332205246179997</v>
      </c>
      <c r="D3703">
        <v>5.0219292506328799</v>
      </c>
      <c r="E3703">
        <v>4.8415581104649901</v>
      </c>
      <c r="F3703">
        <v>4.9752349446537503</v>
      </c>
      <c r="G3703">
        <v>4.5079198595814196</v>
      </c>
      <c r="H3703">
        <v>4.3015284866045098</v>
      </c>
      <c r="I3703">
        <v>4.92982830720526</v>
      </c>
      <c r="J3703">
        <v>4.3621897727349799</v>
      </c>
      <c r="K3703">
        <v>4.7193737720337401</v>
      </c>
      <c r="L3703">
        <v>4.5555022990765597</v>
      </c>
      <c r="M3703">
        <v>4.3652147767139304</v>
      </c>
      <c r="N3703">
        <v>4.4472252118161997</v>
      </c>
      <c r="O3703">
        <v>4.7358659530866696</v>
      </c>
      <c r="P3703">
        <v>3.9363215208704698</v>
      </c>
      <c r="Q3703">
        <v>2.8218677180984102</v>
      </c>
    </row>
    <row r="3704" spans="1:17">
      <c r="A3704" t="s">
        <v>6842</v>
      </c>
      <c r="B3704" s="16" t="e">
        <v>#N/A</v>
      </c>
      <c r="C3704">
        <v>7.0977815649052802</v>
      </c>
      <c r="D3704">
        <v>6.9968414682087197</v>
      </c>
      <c r="E3704">
        <v>7.2492690045942503</v>
      </c>
      <c r="F3704">
        <v>7.4413218706507402</v>
      </c>
      <c r="G3704">
        <v>7.1186589192248002</v>
      </c>
      <c r="H3704">
        <v>7.8076513779590604</v>
      </c>
      <c r="I3704">
        <v>7.3303411333840103</v>
      </c>
      <c r="J3704">
        <v>7.6244124621112102</v>
      </c>
      <c r="K3704">
        <v>7.2139074714105504</v>
      </c>
      <c r="L3704">
        <v>7.1162623791641204</v>
      </c>
      <c r="M3704">
        <v>7.6655566342016597</v>
      </c>
      <c r="N3704">
        <v>7.1464124809704996</v>
      </c>
      <c r="O3704">
        <v>7.3893804998512502</v>
      </c>
      <c r="P3704">
        <v>7.5016343753046</v>
      </c>
      <c r="Q3704">
        <v>5.09416193408443</v>
      </c>
    </row>
    <row r="3705" spans="1:17">
      <c r="A3705" t="s">
        <v>6843</v>
      </c>
      <c r="B3705" s="16" t="e">
        <v>#N/A</v>
      </c>
      <c r="C3705">
        <v>6.9070693679184698</v>
      </c>
      <c r="D3705">
        <v>6.7413585445714101</v>
      </c>
      <c r="E3705">
        <v>6.2304366762667698</v>
      </c>
      <c r="F3705">
        <v>6.4307340740566703</v>
      </c>
      <c r="G3705">
        <v>6.60568818255563</v>
      </c>
      <c r="H3705">
        <v>5.7265924446016498</v>
      </c>
      <c r="I3705">
        <v>6.6118666184956396</v>
      </c>
      <c r="J3705">
        <v>5.76383742325923</v>
      </c>
      <c r="K3705">
        <v>6.7185720740311599</v>
      </c>
      <c r="L3705">
        <v>6.7021577638755696</v>
      </c>
      <c r="M3705">
        <v>6.1364675511171898</v>
      </c>
      <c r="N3705">
        <v>5.9619430316236501</v>
      </c>
      <c r="O3705">
        <v>6.4997914439306701</v>
      </c>
      <c r="P3705">
        <v>6.7232899141601701</v>
      </c>
      <c r="Q3705">
        <v>5.09416193408443</v>
      </c>
    </row>
    <row r="3706" spans="1:17">
      <c r="A3706" t="s">
        <v>6844</v>
      </c>
      <c r="B3706" s="16" t="e">
        <v>#N/A</v>
      </c>
      <c r="C3706">
        <v>3.8862082974622001</v>
      </c>
      <c r="D3706">
        <v>4.0407231514856203</v>
      </c>
      <c r="E3706">
        <v>3.8152982058547602</v>
      </c>
      <c r="F3706">
        <v>3.7319397910766599</v>
      </c>
      <c r="G3706">
        <v>4.0460446887748596</v>
      </c>
      <c r="H3706">
        <v>3.9869852489372102</v>
      </c>
      <c r="I3706">
        <v>3.6595800418069002</v>
      </c>
      <c r="J3706">
        <v>4.1999986398891203</v>
      </c>
      <c r="K3706">
        <v>4.4914502970878702</v>
      </c>
      <c r="L3706">
        <v>4.0420260041176004</v>
      </c>
      <c r="M3706">
        <v>3.9727288000471899</v>
      </c>
      <c r="N3706">
        <v>3.99991931403749</v>
      </c>
      <c r="O3706">
        <v>4.2491040476565001</v>
      </c>
      <c r="P3706">
        <v>3.6194497939779602</v>
      </c>
      <c r="Q3706">
        <v>2.8218677180984102</v>
      </c>
    </row>
    <row r="3707" spans="1:17">
      <c r="A3707" t="s">
        <v>6845</v>
      </c>
      <c r="B3707" s="16" t="e">
        <v>#N/A</v>
      </c>
      <c r="C3707">
        <v>5.3018286845624196</v>
      </c>
      <c r="D3707">
        <v>5.4459441552918904</v>
      </c>
      <c r="E3707">
        <v>5.0693649437607</v>
      </c>
      <c r="F3707">
        <v>5.7128413575868704</v>
      </c>
      <c r="G3707">
        <v>5.3842376496302498</v>
      </c>
      <c r="H3707">
        <v>5.36902745237989</v>
      </c>
      <c r="I3707">
        <v>5.6171189819053096</v>
      </c>
      <c r="J3707">
        <v>5.6009009823638998</v>
      </c>
      <c r="K3707">
        <v>5.0476523100685604</v>
      </c>
      <c r="L3707">
        <v>4.9878555821396704</v>
      </c>
      <c r="M3707">
        <v>5.2371779022953104</v>
      </c>
      <c r="N3707">
        <v>5.2375935253419703</v>
      </c>
      <c r="O3707">
        <v>5.1911313574067002</v>
      </c>
      <c r="P3707">
        <v>5.9824449333743104</v>
      </c>
      <c r="Q3707">
        <v>2.8218677180984102</v>
      </c>
    </row>
    <row r="3708" spans="1:17">
      <c r="A3708" t="s">
        <v>6846</v>
      </c>
      <c r="B3708" s="16" t="e">
        <v>#N/A</v>
      </c>
      <c r="C3708">
        <v>8.5955640844923398</v>
      </c>
      <c r="D3708">
        <v>8.5742604161304197</v>
      </c>
      <c r="E3708">
        <v>8.5482804739031195</v>
      </c>
      <c r="F3708">
        <v>8.8649859115346992</v>
      </c>
      <c r="G3708">
        <v>8.5651964325882606</v>
      </c>
      <c r="H3708">
        <v>9.6191911053720496</v>
      </c>
      <c r="I3708">
        <v>8.9619419586208302</v>
      </c>
      <c r="J3708">
        <v>9.1803368440236195</v>
      </c>
      <c r="K3708">
        <v>8.5506023838728407</v>
      </c>
      <c r="L3708">
        <v>8.5774056404687098</v>
      </c>
      <c r="M3708">
        <v>8.6818402875606093</v>
      </c>
      <c r="N3708">
        <v>8.9165396599760296</v>
      </c>
      <c r="O3708">
        <v>8.6721971043790305</v>
      </c>
      <c r="P3708">
        <v>9.3300186381003396</v>
      </c>
      <c r="Q3708">
        <v>2.8218677180984102</v>
      </c>
    </row>
    <row r="3709" spans="1:17">
      <c r="A3709" t="s">
        <v>6847</v>
      </c>
      <c r="B3709" s="16" t="e">
        <v>#N/A</v>
      </c>
      <c r="C3709">
        <v>5.7625387775367001</v>
      </c>
      <c r="D3709">
        <v>6.1299045716837801</v>
      </c>
      <c r="E3709">
        <v>6.2748053550712104</v>
      </c>
      <c r="F3709">
        <v>5.53949510715674</v>
      </c>
      <c r="G3709">
        <v>5.7723329839865896</v>
      </c>
      <c r="H3709">
        <v>5.5076282639641203</v>
      </c>
      <c r="I3709">
        <v>6.0374776942977704</v>
      </c>
      <c r="J3709">
        <v>6.0832551209501702</v>
      </c>
      <c r="K3709">
        <v>5.7954736047312103</v>
      </c>
      <c r="L3709">
        <v>6.2250380488551196</v>
      </c>
      <c r="M3709">
        <v>6.1116854662528404</v>
      </c>
      <c r="N3709">
        <v>6.12710255390685</v>
      </c>
      <c r="O3709">
        <v>6.3407982234503599</v>
      </c>
      <c r="P3709">
        <v>5.93026793058488</v>
      </c>
      <c r="Q3709">
        <v>7.1565710053807701</v>
      </c>
    </row>
    <row r="3710" spans="1:17">
      <c r="A3710" t="s">
        <v>6848</v>
      </c>
      <c r="B3710" s="16" t="e">
        <v>#N/A</v>
      </c>
      <c r="C3710">
        <v>3.7779852140208301</v>
      </c>
      <c r="D3710">
        <v>3.4870161193063098</v>
      </c>
      <c r="E3710">
        <v>3.8152982058547602</v>
      </c>
      <c r="F3710">
        <v>3.7319397910766599</v>
      </c>
      <c r="G3710">
        <v>3.5425260543824399</v>
      </c>
      <c r="H3710">
        <v>3.8900437060628099</v>
      </c>
      <c r="I3710">
        <v>3.8937805799913501</v>
      </c>
      <c r="J3710">
        <v>3.6724961835054399</v>
      </c>
      <c r="K3710">
        <v>4.0709644767565303</v>
      </c>
      <c r="L3710">
        <v>3.9560512465587201</v>
      </c>
      <c r="M3710">
        <v>3.23818724324593</v>
      </c>
      <c r="N3710">
        <v>3.31389066967124</v>
      </c>
      <c r="O3710">
        <v>3.42420286852819</v>
      </c>
      <c r="P3710">
        <v>3.3893867502571098</v>
      </c>
      <c r="Q3710">
        <v>2.8218677180984102</v>
      </c>
    </row>
    <row r="3711" spans="1:17">
      <c r="A3711" t="s">
        <v>6849</v>
      </c>
      <c r="B3711" s="16" t="e">
        <v>#N/A</v>
      </c>
      <c r="C3711">
        <v>7.7604076670762003</v>
      </c>
      <c r="D3711">
        <v>7.8334854690290996</v>
      </c>
      <c r="E3711">
        <v>7.9244164502804502</v>
      </c>
      <c r="F3711">
        <v>8.3832424271354498</v>
      </c>
      <c r="G3711">
        <v>7.92304149322044</v>
      </c>
      <c r="H3711">
        <v>8.4739482481615003</v>
      </c>
      <c r="I3711">
        <v>7.7533532459187704</v>
      </c>
      <c r="J3711">
        <v>7.8823286339680196</v>
      </c>
      <c r="K3711">
        <v>7.7517875700135699</v>
      </c>
      <c r="L3711">
        <v>8.0268290517479706</v>
      </c>
      <c r="M3711">
        <v>8.1574257024348604</v>
      </c>
      <c r="N3711">
        <v>8.0301881674029598</v>
      </c>
      <c r="O3711">
        <v>7.758198071442</v>
      </c>
      <c r="P3711">
        <v>7.8105898809585401</v>
      </c>
      <c r="Q3711">
        <v>5.81282804418474</v>
      </c>
    </row>
    <row r="3712" spans="1:17">
      <c r="A3712" t="s">
        <v>6850</v>
      </c>
      <c r="B3712" s="16" t="e">
        <v>#N/A</v>
      </c>
      <c r="C3712">
        <v>2.8218677180984102</v>
      </c>
      <c r="D3712">
        <v>3.2942621936663499</v>
      </c>
      <c r="E3712">
        <v>3.4028894668404299</v>
      </c>
      <c r="F3712">
        <v>2.8218677180984102</v>
      </c>
      <c r="G3712">
        <v>2.8218677180984102</v>
      </c>
      <c r="H3712">
        <v>3.30825032505737</v>
      </c>
      <c r="I3712">
        <v>3.6595800418069002</v>
      </c>
      <c r="J3712">
        <v>3.5611359966351301</v>
      </c>
      <c r="K3712">
        <v>2.8218677180984102</v>
      </c>
      <c r="L3712">
        <v>2.8218677180984102</v>
      </c>
      <c r="M3712">
        <v>3.4086250003018401</v>
      </c>
      <c r="N3712">
        <v>3.31389066967124</v>
      </c>
      <c r="O3712">
        <v>3.42420286852819</v>
      </c>
      <c r="P3712">
        <v>2.8218677180984102</v>
      </c>
      <c r="Q3712">
        <v>2.8218677180984102</v>
      </c>
    </row>
    <row r="3713" spans="1:17">
      <c r="A3713" t="s">
        <v>6851</v>
      </c>
      <c r="B3713" s="16" t="e">
        <v>#N/A</v>
      </c>
      <c r="C3713">
        <v>4.2964146619915802</v>
      </c>
      <c r="D3713">
        <v>4.8708919623886802</v>
      </c>
      <c r="E3713">
        <v>4.3035359899866696</v>
      </c>
      <c r="F3713">
        <v>5.4925318526965601</v>
      </c>
      <c r="G3713">
        <v>4.7889010218833103</v>
      </c>
      <c r="H3713">
        <v>5.0769980259574004</v>
      </c>
      <c r="I3713">
        <v>4.3728229044696096</v>
      </c>
      <c r="J3713">
        <v>4.7816009704995297</v>
      </c>
      <c r="K3713">
        <v>4.3302743077434496</v>
      </c>
      <c r="L3713">
        <v>4.7901010708768101</v>
      </c>
      <c r="M3713">
        <v>5.3713152984476196</v>
      </c>
      <c r="N3713">
        <v>5.2375935253419703</v>
      </c>
      <c r="O3713">
        <v>5.2414794897208603</v>
      </c>
      <c r="P3713">
        <v>4.2713440848041202</v>
      </c>
      <c r="Q3713">
        <v>2.8218677180984102</v>
      </c>
    </row>
    <row r="3714" spans="1:17">
      <c r="A3714" t="s">
        <v>6852</v>
      </c>
      <c r="B3714" s="16" t="e">
        <v>#N/A</v>
      </c>
      <c r="C3714">
        <v>3.7779852140208301</v>
      </c>
      <c r="D3714">
        <v>2.8218677180984102</v>
      </c>
      <c r="E3714">
        <v>4.0887687455453801</v>
      </c>
      <c r="F3714">
        <v>4.2917886290068799</v>
      </c>
      <c r="G3714">
        <v>3.9446609719593901</v>
      </c>
      <c r="H3714">
        <v>3.30825032505737</v>
      </c>
      <c r="I3714">
        <v>3.3100125595866299</v>
      </c>
      <c r="J3714">
        <v>3.93564812262216</v>
      </c>
      <c r="K3714">
        <v>3.7184612093777498</v>
      </c>
      <c r="L3714">
        <v>3.8614614459532302</v>
      </c>
      <c r="M3714">
        <v>3.90178223458659</v>
      </c>
      <c r="N3714">
        <v>3.99991931403749</v>
      </c>
      <c r="O3714">
        <v>4.0021176285150997</v>
      </c>
      <c r="P3714">
        <v>2.8218677180984102</v>
      </c>
      <c r="Q3714">
        <v>2.8218677180984102</v>
      </c>
    </row>
    <row r="3715" spans="1:17">
      <c r="A3715" t="s">
        <v>6853</v>
      </c>
      <c r="B3715" s="16" t="e">
        <v>#N/A</v>
      </c>
      <c r="C3715">
        <v>3.3064422771203601</v>
      </c>
      <c r="D3715">
        <v>3.4870161193063098</v>
      </c>
      <c r="E3715">
        <v>3.9618875914207199</v>
      </c>
      <c r="F3715">
        <v>2.8218677180984102</v>
      </c>
      <c r="G3715">
        <v>3.5425260543824399</v>
      </c>
      <c r="H3715">
        <v>3.65660975244205</v>
      </c>
      <c r="I3715">
        <v>3.5089935751222501</v>
      </c>
      <c r="J3715">
        <v>2.8218677180984102</v>
      </c>
      <c r="K3715">
        <v>3.27554212654834</v>
      </c>
      <c r="L3715">
        <v>2.8218677180984102</v>
      </c>
      <c r="M3715">
        <v>3.23818724324593</v>
      </c>
      <c r="N3715">
        <v>3.6661147186140499</v>
      </c>
      <c r="O3715">
        <v>2.8218677180984102</v>
      </c>
      <c r="P3715">
        <v>3.3893867502571098</v>
      </c>
      <c r="Q3715">
        <v>2.8218677180984102</v>
      </c>
    </row>
    <row r="3716" spans="1:17">
      <c r="A3716" t="s">
        <v>6854</v>
      </c>
      <c r="B3716" s="16" t="e">
        <v>#N/A</v>
      </c>
      <c r="C3716">
        <v>3.3064422771203601</v>
      </c>
      <c r="D3716">
        <v>3.2942621936663499</v>
      </c>
      <c r="E3716">
        <v>2.8218677180984102</v>
      </c>
      <c r="F3716">
        <v>2.8218677180984102</v>
      </c>
      <c r="G3716">
        <v>2.8218677180984102</v>
      </c>
      <c r="H3716">
        <v>3.65660975244205</v>
      </c>
      <c r="I3716">
        <v>3.3100125595866299</v>
      </c>
      <c r="J3716">
        <v>2.8218677180984102</v>
      </c>
      <c r="K3716">
        <v>4.2710437260841099</v>
      </c>
      <c r="L3716">
        <v>2.8218677180984102</v>
      </c>
      <c r="M3716">
        <v>3.23818724324593</v>
      </c>
      <c r="N3716">
        <v>3.6661147186140499</v>
      </c>
      <c r="O3716">
        <v>3.24931794675887</v>
      </c>
      <c r="P3716">
        <v>2.8218677180984102</v>
      </c>
      <c r="Q3716">
        <v>2.8218677180984102</v>
      </c>
    </row>
    <row r="3717" spans="1:17">
      <c r="A3717" t="s">
        <v>6855</v>
      </c>
      <c r="B3717" s="16" t="e">
        <v>#N/A</v>
      </c>
      <c r="C3717">
        <v>3.6535616636188299</v>
      </c>
      <c r="D3717">
        <v>4.4456530885114001</v>
      </c>
      <c r="E3717">
        <v>3.8152982058547602</v>
      </c>
      <c r="F3717">
        <v>2.8218677180984102</v>
      </c>
      <c r="G3717">
        <v>4.975741795846</v>
      </c>
      <c r="H3717">
        <v>4.9232684487670202</v>
      </c>
      <c r="I3717">
        <v>4.16059535596606</v>
      </c>
      <c r="J3717">
        <v>4.5477957058863296</v>
      </c>
      <c r="K3717">
        <v>3.91162951239331</v>
      </c>
      <c r="L3717">
        <v>5.4220334780197001</v>
      </c>
      <c r="M3717">
        <v>4.4556477038402296</v>
      </c>
      <c r="N3717">
        <v>2.8218677180984102</v>
      </c>
      <c r="O3717">
        <v>3.9295289699043701</v>
      </c>
      <c r="P3717">
        <v>3.3893867502571098</v>
      </c>
      <c r="Q3717">
        <v>2.8218677180984102</v>
      </c>
    </row>
    <row r="3718" spans="1:17">
      <c r="A3718" t="s">
        <v>6856</v>
      </c>
      <c r="B3718" s="16" t="e">
        <v>#N/A</v>
      </c>
      <c r="C3718">
        <v>3.6535616636188299</v>
      </c>
      <c r="D3718">
        <v>3.2942621936663499</v>
      </c>
      <c r="E3718">
        <v>3.4028894668404299</v>
      </c>
      <c r="F3718">
        <v>3.6131889974304401</v>
      </c>
      <c r="G3718">
        <v>3.5425260543824399</v>
      </c>
      <c r="H3718">
        <v>3.50653555504317</v>
      </c>
      <c r="I3718">
        <v>4.0793606969786396</v>
      </c>
      <c r="J3718">
        <v>4.0085972383706396</v>
      </c>
      <c r="K3718">
        <v>3.8204461843508501</v>
      </c>
      <c r="L3718">
        <v>3.8614614459532302</v>
      </c>
      <c r="M3718">
        <v>3.7404257728686199</v>
      </c>
      <c r="N3718">
        <v>3.5144020463037902</v>
      </c>
      <c r="O3718">
        <v>3.42420286852819</v>
      </c>
      <c r="P3718">
        <v>3.7927642367557501</v>
      </c>
      <c r="Q3718">
        <v>2.8218677180984102</v>
      </c>
    </row>
    <row r="3719" spans="1:17">
      <c r="A3719" t="s">
        <v>6857</v>
      </c>
      <c r="B3719" s="16" t="e">
        <v>#N/A</v>
      </c>
      <c r="C3719">
        <v>4.6454443926476303</v>
      </c>
      <c r="D3719">
        <v>4.5537481491643197</v>
      </c>
      <c r="E3719">
        <v>3.9618875914207199</v>
      </c>
      <c r="F3719">
        <v>4.0118215330109104</v>
      </c>
      <c r="G3719">
        <v>4.3009286659846602</v>
      </c>
      <c r="H3719">
        <v>4.8818202206169596</v>
      </c>
      <c r="I3719">
        <v>4.6574362853065301</v>
      </c>
      <c r="J3719">
        <v>4.1999986398891203</v>
      </c>
      <c r="K3719">
        <v>4.8756976395011202</v>
      </c>
      <c r="L3719">
        <v>4.3280695513255196</v>
      </c>
      <c r="M3719">
        <v>4.3652147767139304</v>
      </c>
      <c r="N3719">
        <v>4.4472252118161997</v>
      </c>
      <c r="O3719">
        <v>4.3028205748149997</v>
      </c>
      <c r="P3719">
        <v>4.3630835021106398</v>
      </c>
      <c r="Q3719">
        <v>2.8218677180984102</v>
      </c>
    </row>
    <row r="3720" spans="1:17">
      <c r="A3720" t="s">
        <v>6858</v>
      </c>
      <c r="B3720" s="16" t="e">
        <v>#N/A</v>
      </c>
      <c r="C3720">
        <v>7.9225536190524997</v>
      </c>
      <c r="D3720">
        <v>7.7538404744076503</v>
      </c>
      <c r="E3720">
        <v>6.95616349127571</v>
      </c>
      <c r="F3720">
        <v>7.86275087789266</v>
      </c>
      <c r="G3720">
        <v>7.2182388467665897</v>
      </c>
      <c r="H3720">
        <v>7.9983902212902303</v>
      </c>
      <c r="I3720">
        <v>8.1480065053183797</v>
      </c>
      <c r="J3720">
        <v>5.7975935847914002</v>
      </c>
      <c r="K3720">
        <v>7.9785934286737303</v>
      </c>
      <c r="L3720">
        <v>9.05607033743979</v>
      </c>
      <c r="M3720">
        <v>8.4592417417823693</v>
      </c>
      <c r="N3720">
        <v>8.9337945703831991</v>
      </c>
      <c r="O3720">
        <v>8.1212680954031295</v>
      </c>
      <c r="P3720">
        <v>6.98638363708924</v>
      </c>
      <c r="Q3720">
        <v>8.7932323857913595</v>
      </c>
    </row>
    <row r="3721" spans="1:17">
      <c r="A3721" t="s">
        <v>6859</v>
      </c>
      <c r="B3721" s="16" t="e">
        <v>#N/A</v>
      </c>
      <c r="C3721">
        <v>2.8218677180984102</v>
      </c>
      <c r="D3721">
        <v>3.2942621936663499</v>
      </c>
      <c r="E3721">
        <v>2.8218677180984102</v>
      </c>
      <c r="F3721">
        <v>3.2825265482838799</v>
      </c>
      <c r="G3721">
        <v>2.8218677180984102</v>
      </c>
      <c r="H3721">
        <v>2.8218677180984102</v>
      </c>
      <c r="I3721">
        <v>2.8218677180984102</v>
      </c>
      <c r="J3721">
        <v>2.8218677180984102</v>
      </c>
      <c r="K3721">
        <v>2.8218677180984102</v>
      </c>
      <c r="L3721">
        <v>3.29479214013883</v>
      </c>
      <c r="M3721">
        <v>3.5380814202985702</v>
      </c>
      <c r="N3721">
        <v>2.8218677180984102</v>
      </c>
      <c r="O3721">
        <v>3.42420286852819</v>
      </c>
      <c r="P3721">
        <v>3.7927642367557501</v>
      </c>
      <c r="Q3721">
        <v>2.8218677180984102</v>
      </c>
    </row>
    <row r="3722" spans="1:17">
      <c r="A3722" t="s">
        <v>6860</v>
      </c>
      <c r="B3722" s="16" t="e">
        <v>#N/A</v>
      </c>
      <c r="C3722">
        <v>3.7779852140208301</v>
      </c>
      <c r="D3722">
        <v>4.0407231514856203</v>
      </c>
      <c r="E3722">
        <v>4.0887687455453801</v>
      </c>
      <c r="F3722">
        <v>2.8218677180984102</v>
      </c>
      <c r="G3722">
        <v>2.8218677180984102</v>
      </c>
      <c r="H3722">
        <v>2.8218677180984102</v>
      </c>
      <c r="I3722">
        <v>3.5089935751222501</v>
      </c>
      <c r="J3722">
        <v>3.2517770676889399</v>
      </c>
      <c r="K3722">
        <v>3.6013796825057902</v>
      </c>
      <c r="L3722">
        <v>3.7555759297476698</v>
      </c>
      <c r="M3722">
        <v>3.5380814202985702</v>
      </c>
      <c r="N3722">
        <v>2.8218677180984102</v>
      </c>
      <c r="O3722">
        <v>3.6677309644704801</v>
      </c>
      <c r="P3722">
        <v>3.3893867502571098</v>
      </c>
      <c r="Q3722">
        <v>2.8218677180984102</v>
      </c>
    </row>
    <row r="3723" spans="1:17">
      <c r="A3723" t="s">
        <v>6861</v>
      </c>
      <c r="B3723" s="16" t="e">
        <v>#N/A</v>
      </c>
      <c r="C3723">
        <v>3.8862082974622001</v>
      </c>
      <c r="D3723">
        <v>4.0407231514856203</v>
      </c>
      <c r="E3723">
        <v>4.0887687455453801</v>
      </c>
      <c r="F3723">
        <v>3.2825265482838799</v>
      </c>
      <c r="G3723">
        <v>3.70007344211845</v>
      </c>
      <c r="H3723">
        <v>4.5998748125578501</v>
      </c>
      <c r="I3723">
        <v>4.8882864984054599</v>
      </c>
      <c r="J3723">
        <v>4.8839472618639803</v>
      </c>
      <c r="K3723">
        <v>4.2710437260841099</v>
      </c>
      <c r="L3723">
        <v>4.7465905673729498</v>
      </c>
      <c r="M3723">
        <v>4.0387673383778999</v>
      </c>
      <c r="N3723">
        <v>4.8146980941494002</v>
      </c>
      <c r="O3723">
        <v>4.5388813471664999</v>
      </c>
      <c r="P3723">
        <v>4.9722592042386102</v>
      </c>
      <c r="Q3723">
        <v>5.09416193408443</v>
      </c>
    </row>
    <row r="3724" spans="1:17">
      <c r="A3724" t="s">
        <v>6862</v>
      </c>
      <c r="B3724" s="16" t="e">
        <v>#N/A</v>
      </c>
      <c r="C3724">
        <v>4.4838185959666896</v>
      </c>
      <c r="D3724">
        <v>4.8302002317971402</v>
      </c>
      <c r="E3724">
        <v>4.0887687455453801</v>
      </c>
      <c r="F3724">
        <v>4.2917886290068799</v>
      </c>
      <c r="G3724">
        <v>4.1380367534927496</v>
      </c>
      <c r="H3724">
        <v>4.4894640760069198</v>
      </c>
      <c r="I3724">
        <v>4.49496154099739</v>
      </c>
      <c r="J3724">
        <v>4.2567562628296498</v>
      </c>
      <c r="K3724">
        <v>4.2710437260841099</v>
      </c>
      <c r="L3724">
        <v>4.9506536519942301</v>
      </c>
      <c r="M3724">
        <v>5.0881524599701597</v>
      </c>
      <c r="N3724">
        <v>4.1706164353931596</v>
      </c>
      <c r="O3724">
        <v>4.7717654559956602</v>
      </c>
      <c r="P3724">
        <v>4.4479700090536403</v>
      </c>
      <c r="Q3724">
        <v>2.8218677180984102</v>
      </c>
    </row>
    <row r="3725" spans="1:17">
      <c r="A3725" t="s">
        <v>6863</v>
      </c>
      <c r="B3725" s="16" t="e">
        <v>#N/A</v>
      </c>
      <c r="C3725">
        <v>3.7779852140208301</v>
      </c>
      <c r="D3725">
        <v>3.6330127529723502</v>
      </c>
      <c r="E3725">
        <v>3.6381873987360902</v>
      </c>
      <c r="F3725">
        <v>3.4706286095040801</v>
      </c>
      <c r="G3725">
        <v>3.33407035458014</v>
      </c>
      <c r="H3725">
        <v>3.30825032505737</v>
      </c>
      <c r="I3725">
        <v>3.5089935751222501</v>
      </c>
      <c r="J3725">
        <v>4.4586654922886897</v>
      </c>
      <c r="K3725">
        <v>4.2084442324483602</v>
      </c>
      <c r="L3725">
        <v>4.0420260041176004</v>
      </c>
      <c r="M3725">
        <v>3.90178223458659</v>
      </c>
      <c r="N3725">
        <v>3.9019995236038798</v>
      </c>
      <c r="O3725">
        <v>3.6677309644704801</v>
      </c>
      <c r="P3725">
        <v>4.0606668341819496</v>
      </c>
      <c r="Q3725">
        <v>2.8218677180984102</v>
      </c>
    </row>
    <row r="3726" spans="1:17">
      <c r="A3726" t="s">
        <v>6864</v>
      </c>
      <c r="B3726" s="16" t="e">
        <v>#N/A</v>
      </c>
      <c r="C3726">
        <v>7.2660946586427198</v>
      </c>
      <c r="D3726">
        <v>7.4844651280120704</v>
      </c>
      <c r="E3726">
        <v>8.1360753872999894</v>
      </c>
      <c r="F3726">
        <v>7.6492124965412103</v>
      </c>
      <c r="G3726">
        <v>7.8174556958739299</v>
      </c>
      <c r="H3726">
        <v>9.3854069128465092</v>
      </c>
      <c r="I3726">
        <v>8.6370709099959804</v>
      </c>
      <c r="J3726">
        <v>8.1881036931947904</v>
      </c>
      <c r="K3726">
        <v>7.4302363131994102</v>
      </c>
      <c r="L3726">
        <v>7.5597102959179097</v>
      </c>
      <c r="M3726">
        <v>8.2333321486563005</v>
      </c>
      <c r="N3726">
        <v>7.8020733967153699</v>
      </c>
      <c r="O3726">
        <v>8.3235725681901798</v>
      </c>
      <c r="P3726">
        <v>8.64283754355864</v>
      </c>
      <c r="Q3726">
        <v>7.1565710053807701</v>
      </c>
    </row>
    <row r="3727" spans="1:17">
      <c r="A3727" t="s">
        <v>6865</v>
      </c>
      <c r="B3727" s="16" t="e">
        <v>#N/A</v>
      </c>
      <c r="C3727">
        <v>3.6535616636188299</v>
      </c>
      <c r="D3727">
        <v>3.2942621936663499</v>
      </c>
      <c r="E3727">
        <v>4.0887687455453801</v>
      </c>
      <c r="F3727">
        <v>3.4706286095040801</v>
      </c>
      <c r="G3727">
        <v>3.5425260543824399</v>
      </c>
      <c r="H3727">
        <v>3.50653555504317</v>
      </c>
      <c r="I3727">
        <v>3.7848446501428201</v>
      </c>
      <c r="J3727">
        <v>3.93564812262216</v>
      </c>
      <c r="K3727">
        <v>3.91162951239331</v>
      </c>
      <c r="L3727">
        <v>3.6339073669181099</v>
      </c>
      <c r="M3727">
        <v>3.82485868955618</v>
      </c>
      <c r="N3727">
        <v>3.31389066967124</v>
      </c>
      <c r="O3727">
        <v>3.5569664057961599</v>
      </c>
      <c r="P3727">
        <v>3.6194497939779602</v>
      </c>
      <c r="Q3727">
        <v>2.8218677180984102</v>
      </c>
    </row>
    <row r="3728" spans="1:17">
      <c r="A3728" t="s">
        <v>6866</v>
      </c>
      <c r="B3728" s="16" t="e">
        <v>#N/A</v>
      </c>
      <c r="C3728">
        <v>3.98283533271713</v>
      </c>
      <c r="D3728">
        <v>4.3876263279161201</v>
      </c>
      <c r="E3728">
        <v>3.8152982058547602</v>
      </c>
      <c r="F3728">
        <v>4.0118215330109104</v>
      </c>
      <c r="G3728">
        <v>3.8309652426265099</v>
      </c>
      <c r="H3728">
        <v>3.7814594184883799</v>
      </c>
      <c r="I3728">
        <v>4.0793606969786396</v>
      </c>
      <c r="J3728">
        <v>3.93564812262216</v>
      </c>
      <c r="K3728">
        <v>4.1419680287536398</v>
      </c>
      <c r="L3728">
        <v>3.9560512465587201</v>
      </c>
      <c r="M3728">
        <v>3.7404257728686199</v>
      </c>
      <c r="N3728">
        <v>3.9019995236038798</v>
      </c>
      <c r="O3728">
        <v>3.5569664057961599</v>
      </c>
      <c r="P3728">
        <v>4.6712581716948103</v>
      </c>
      <c r="Q3728">
        <v>2.8218677180984102</v>
      </c>
    </row>
    <row r="3729" spans="1:17">
      <c r="A3729" t="s">
        <v>6867</v>
      </c>
      <c r="B3729" s="16" t="e">
        <v>#N/A</v>
      </c>
      <c r="C3729">
        <v>4.2964146619915802</v>
      </c>
      <c r="D3729">
        <v>4.1931807688815699</v>
      </c>
      <c r="E3729">
        <v>3.9618875914207199</v>
      </c>
      <c r="F3729">
        <v>3.7319397910766599</v>
      </c>
      <c r="G3729">
        <v>4.1380367534927496</v>
      </c>
      <c r="H3729">
        <v>3.9869852489372102</v>
      </c>
      <c r="I3729">
        <v>4.8453589192974098</v>
      </c>
      <c r="J3729">
        <v>4.3107162608919598</v>
      </c>
      <c r="K3729">
        <v>3.91162951239331</v>
      </c>
      <c r="L3729">
        <v>4.5026429490879796</v>
      </c>
      <c r="M3729">
        <v>3.9727288000471899</v>
      </c>
      <c r="N3729">
        <v>4.1706164353931596</v>
      </c>
      <c r="O3729">
        <v>3.8507909364900099</v>
      </c>
      <c r="P3729">
        <v>4.2713440848041202</v>
      </c>
      <c r="Q3729">
        <v>2.8218677180984102</v>
      </c>
    </row>
    <row r="3730" spans="1:17">
      <c r="A3730" t="s">
        <v>6868</v>
      </c>
      <c r="B3730" s="16" t="e">
        <v>#N/A</v>
      </c>
      <c r="C3730">
        <v>4.5939331348939696</v>
      </c>
      <c r="D3730">
        <v>4.32650596693877</v>
      </c>
      <c r="E3730">
        <v>4.2015349465393896</v>
      </c>
      <c r="F3730">
        <v>4.8265290176055897</v>
      </c>
      <c r="G3730">
        <v>4.1380367534927496</v>
      </c>
      <c r="H3730">
        <v>4.4894640760069198</v>
      </c>
      <c r="I3730">
        <v>4.30650913402902</v>
      </c>
      <c r="J3730">
        <v>4.5477957058863296</v>
      </c>
      <c r="K3730">
        <v>4.0709644767565303</v>
      </c>
      <c r="L3730">
        <v>4.3892426656840904</v>
      </c>
      <c r="M3730">
        <v>4.7613190738105597</v>
      </c>
      <c r="N3730">
        <v>4.6704332416218497</v>
      </c>
      <c r="O3730">
        <v>4.6215116313316003</v>
      </c>
      <c r="P3730">
        <v>4.5271021320563003</v>
      </c>
      <c r="Q3730">
        <v>5.09416193408443</v>
      </c>
    </row>
    <row r="3731" spans="1:17">
      <c r="A3731" t="s">
        <v>6869</v>
      </c>
      <c r="B3731" s="16" t="e">
        <v>#N/A</v>
      </c>
      <c r="C3731">
        <v>3.3064422771203601</v>
      </c>
      <c r="D3731">
        <v>3.6330127529723502</v>
      </c>
      <c r="E3731">
        <v>2.8218677180984102</v>
      </c>
      <c r="F3731">
        <v>2.8218677180984102</v>
      </c>
      <c r="G3731">
        <v>3.70007344211845</v>
      </c>
      <c r="H3731">
        <v>3.30825032505737</v>
      </c>
      <c r="I3731">
        <v>3.3100125595866299</v>
      </c>
      <c r="J3731">
        <v>3.2517770676889399</v>
      </c>
      <c r="K3731">
        <v>3.8204461843508501</v>
      </c>
      <c r="L3731">
        <v>3.29479214013883</v>
      </c>
      <c r="M3731">
        <v>3.5380814202985702</v>
      </c>
      <c r="N3731">
        <v>3.79229116939824</v>
      </c>
      <c r="O3731">
        <v>3.42420286852819</v>
      </c>
      <c r="P3731">
        <v>3.6194497939779602</v>
      </c>
      <c r="Q3731">
        <v>2.8218677180984102</v>
      </c>
    </row>
    <row r="3732" spans="1:17">
      <c r="A3732" t="s">
        <v>6870</v>
      </c>
      <c r="B3732" s="16" t="e">
        <v>#N/A</v>
      </c>
      <c r="C3732">
        <v>3.3064422771203601</v>
      </c>
      <c r="D3732">
        <v>2.8218677180984102</v>
      </c>
      <c r="E3732">
        <v>2.8218677180984102</v>
      </c>
      <c r="F3732">
        <v>3.7319397910766599</v>
      </c>
      <c r="G3732">
        <v>3.33407035458014</v>
      </c>
      <c r="H3732">
        <v>2.8218677180984102</v>
      </c>
      <c r="I3732">
        <v>2.8218677180984102</v>
      </c>
      <c r="J3732">
        <v>3.2517770676889399</v>
      </c>
      <c r="K3732">
        <v>3.27554212654834</v>
      </c>
      <c r="L3732">
        <v>2.8218677180984102</v>
      </c>
      <c r="M3732">
        <v>3.4086250003018401</v>
      </c>
      <c r="N3732">
        <v>3.31389066967124</v>
      </c>
      <c r="O3732">
        <v>3.24931794675887</v>
      </c>
      <c r="P3732">
        <v>3.3893867502571098</v>
      </c>
      <c r="Q3732">
        <v>2.8218677180984102</v>
      </c>
    </row>
    <row r="3733" spans="1:17">
      <c r="A3733" t="s">
        <v>6871</v>
      </c>
      <c r="B3733" s="16" t="e">
        <v>#N/A</v>
      </c>
      <c r="C3733">
        <v>6.3993279841007</v>
      </c>
      <c r="D3733">
        <v>6.1299045716837801</v>
      </c>
      <c r="E3733">
        <v>5.54791781288802</v>
      </c>
      <c r="F3733">
        <v>5.9029685313311697</v>
      </c>
      <c r="G3733">
        <v>6.64536989626367</v>
      </c>
      <c r="H3733">
        <v>5.5337430520980799</v>
      </c>
      <c r="I3733">
        <v>6.2243210452346904</v>
      </c>
      <c r="J3733">
        <v>5.3485852173299202</v>
      </c>
      <c r="K3733">
        <v>6.5758592423056603</v>
      </c>
      <c r="L3733">
        <v>6.7850770131405502</v>
      </c>
      <c r="M3733">
        <v>6.6638851872963896</v>
      </c>
      <c r="N3733">
        <v>7.3066770438682598</v>
      </c>
      <c r="O3733">
        <v>6.3407982234503599</v>
      </c>
      <c r="P3733">
        <v>5.7609673977777103</v>
      </c>
      <c r="Q3733">
        <v>7.8374797051227896</v>
      </c>
    </row>
    <row r="3734" spans="1:17">
      <c r="A3734" t="s">
        <v>6872</v>
      </c>
      <c r="B3734" s="16" t="e">
        <v>#N/A</v>
      </c>
      <c r="C3734">
        <v>3.8862082974622001</v>
      </c>
      <c r="D3734">
        <v>3.7545556144430101</v>
      </c>
      <c r="E3734">
        <v>3.9618875914207199</v>
      </c>
      <c r="F3734">
        <v>3.2825265482838799</v>
      </c>
      <c r="G3734">
        <v>3.9446609719593901</v>
      </c>
      <c r="H3734">
        <v>3.7814594184883799</v>
      </c>
      <c r="I3734">
        <v>3.3100125595866299</v>
      </c>
      <c r="J3734">
        <v>4.0085972383706396</v>
      </c>
      <c r="K3734">
        <v>3.27554212654834</v>
      </c>
      <c r="L3734">
        <v>3.29479214013883</v>
      </c>
      <c r="M3734">
        <v>3.5380814202985702</v>
      </c>
      <c r="N3734">
        <v>3.31389066967124</v>
      </c>
      <c r="O3734">
        <v>3.9295289699043701</v>
      </c>
      <c r="P3734">
        <v>3.6194497939779602</v>
      </c>
      <c r="Q3734">
        <v>2.8218677180984102</v>
      </c>
    </row>
    <row r="3735" spans="1:17">
      <c r="A3735" t="s">
        <v>6873</v>
      </c>
      <c r="B3735" s="16" t="e">
        <v>#N/A</v>
      </c>
      <c r="C3735">
        <v>4.3623517865106702</v>
      </c>
      <c r="D3735">
        <v>4.6996493033489397</v>
      </c>
      <c r="E3735">
        <v>4.7104489803388701</v>
      </c>
      <c r="F3735">
        <v>4.4629136307985604</v>
      </c>
      <c r="G3735">
        <v>4.1380367534927496</v>
      </c>
      <c r="H3735">
        <v>4.7946750266686298</v>
      </c>
      <c r="I3735">
        <v>4.30650913402902</v>
      </c>
      <c r="J3735">
        <v>4.3621897727349799</v>
      </c>
      <c r="K3735">
        <v>4.4401758200780401</v>
      </c>
      <c r="L3735">
        <v>4.6547502153815303</v>
      </c>
      <c r="M3735">
        <v>4.4983624523483101</v>
      </c>
      <c r="N3735">
        <v>3.9019995236038798</v>
      </c>
      <c r="O3735">
        <v>4.7358659530866696</v>
      </c>
      <c r="P3735">
        <v>4.8003293124776603</v>
      </c>
      <c r="Q3735">
        <v>5.09416193408443</v>
      </c>
    </row>
    <row r="3736" spans="1:17">
      <c r="A3736" t="s">
        <v>6874</v>
      </c>
      <c r="B3736" s="16" t="e">
        <v>#N/A</v>
      </c>
      <c r="C3736">
        <v>7.0720410640917404</v>
      </c>
      <c r="D3736">
        <v>7.3821630066689501</v>
      </c>
      <c r="E3736">
        <v>6.5696259509985699</v>
      </c>
      <c r="F3736">
        <v>7.4593434605271902</v>
      </c>
      <c r="G3736">
        <v>6.5085673373313</v>
      </c>
      <c r="H3736">
        <v>5.6808363808980902</v>
      </c>
      <c r="I3736">
        <v>6.1083114335419397</v>
      </c>
      <c r="J3736">
        <v>6.4206616755516501</v>
      </c>
      <c r="K3736">
        <v>6.1547962016134603</v>
      </c>
      <c r="L3736">
        <v>5.4482976778856296</v>
      </c>
      <c r="M3736">
        <v>5.3498610950685297</v>
      </c>
      <c r="N3736">
        <v>5.3632034605234802</v>
      </c>
      <c r="O3736">
        <v>5.5297694049106996</v>
      </c>
      <c r="P3736">
        <v>6.1282934919178196</v>
      </c>
      <c r="Q3736">
        <v>6.2843132996066204</v>
      </c>
    </row>
    <row r="3737" spans="1:17">
      <c r="A3737" t="s">
        <v>6875</v>
      </c>
      <c r="B3737" s="16" t="e">
        <v>#N/A</v>
      </c>
      <c r="C3737">
        <v>3.3064422771203601</v>
      </c>
      <c r="D3737">
        <v>3.2942621936663499</v>
      </c>
      <c r="E3737">
        <v>2.8218677180984102</v>
      </c>
      <c r="F3737">
        <v>3.2825265482838799</v>
      </c>
      <c r="G3737">
        <v>3.33407035458014</v>
      </c>
      <c r="H3737">
        <v>3.8900437060628099</v>
      </c>
      <c r="I3737">
        <v>3.7848446501428201</v>
      </c>
      <c r="J3737">
        <v>3.4276433730071201</v>
      </c>
      <c r="K3737">
        <v>3.27554212654834</v>
      </c>
      <c r="L3737">
        <v>3.4877558895723499</v>
      </c>
      <c r="M3737">
        <v>3.23818724324593</v>
      </c>
      <c r="N3737">
        <v>3.5144020463037902</v>
      </c>
      <c r="O3737">
        <v>3.24931794675887</v>
      </c>
      <c r="P3737">
        <v>3.7927642367557501</v>
      </c>
      <c r="Q3737">
        <v>2.8218677180984102</v>
      </c>
    </row>
    <row r="3738" spans="1:17">
      <c r="A3738" t="s">
        <v>6876</v>
      </c>
      <c r="B3738" s="16" t="e">
        <v>#N/A</v>
      </c>
      <c r="C3738">
        <v>8.8458927168919104</v>
      </c>
      <c r="D3738">
        <v>8.9716804432641801</v>
      </c>
      <c r="E3738">
        <v>8.9954808436971891</v>
      </c>
      <c r="F3738">
        <v>8.6829535328519007</v>
      </c>
      <c r="G3738">
        <v>8.8674761293092903</v>
      </c>
      <c r="H3738">
        <v>8.1338226350291993</v>
      </c>
      <c r="I3738">
        <v>8.7861051747568393</v>
      </c>
      <c r="J3738">
        <v>8.5194729384482706</v>
      </c>
      <c r="K3738">
        <v>8.7457195985565193</v>
      </c>
      <c r="L3738">
        <v>8.5686902464117907</v>
      </c>
      <c r="M3738">
        <v>8.8283199413882496</v>
      </c>
      <c r="N3738">
        <v>8.36433849331498</v>
      </c>
      <c r="O3738">
        <v>8.8132667934055409</v>
      </c>
      <c r="P3738">
        <v>8.5348522003527201</v>
      </c>
      <c r="Q3738">
        <v>9.1612412986063401</v>
      </c>
    </row>
    <row r="3739" spans="1:17">
      <c r="A3739" t="s">
        <v>6877</v>
      </c>
      <c r="B3739" s="16" t="e">
        <v>#N/A</v>
      </c>
      <c r="C3739">
        <v>7.2042789662983404</v>
      </c>
      <c r="D3739">
        <v>7.2136093630525302</v>
      </c>
      <c r="E3739">
        <v>7.0352413670756002</v>
      </c>
      <c r="F3739">
        <v>7.6228138365519698</v>
      </c>
      <c r="G3739">
        <v>7.2442399160463804</v>
      </c>
      <c r="H3739">
        <v>7.2910486313910097</v>
      </c>
      <c r="I3739">
        <v>6.8563160945267603</v>
      </c>
      <c r="J3739">
        <v>7.3938813147062703</v>
      </c>
      <c r="K3739">
        <v>7.1217465608534498</v>
      </c>
      <c r="L3739">
        <v>7.2387638932443101</v>
      </c>
      <c r="M3739">
        <v>7.3244183972135</v>
      </c>
      <c r="N3739">
        <v>7.0039274521764501</v>
      </c>
      <c r="O3739">
        <v>7.0909232753190796</v>
      </c>
      <c r="P3739">
        <v>7.2301065543756904</v>
      </c>
      <c r="Q3739">
        <v>7.3593062614465703</v>
      </c>
    </row>
    <row r="3740" spans="1:17">
      <c r="A3740" t="s">
        <v>6878</v>
      </c>
      <c r="B3740" s="16" t="e">
        <v>#N/A</v>
      </c>
      <c r="C3740">
        <v>3.5040133865677898</v>
      </c>
      <c r="D3740">
        <v>3.2942621936663499</v>
      </c>
      <c r="E3740">
        <v>2.8218677180984102</v>
      </c>
      <c r="F3740">
        <v>2.8218677180984102</v>
      </c>
      <c r="G3740">
        <v>3.70007344211845</v>
      </c>
      <c r="H3740">
        <v>3.30825032505737</v>
      </c>
      <c r="I3740">
        <v>3.5089935751222501</v>
      </c>
      <c r="J3740">
        <v>2.8218677180984102</v>
      </c>
      <c r="K3740">
        <v>3.4608708703561399</v>
      </c>
      <c r="L3740">
        <v>2.8218677180984102</v>
      </c>
      <c r="M3740">
        <v>3.6461416973015899</v>
      </c>
      <c r="N3740">
        <v>3.9019995236038798</v>
      </c>
      <c r="O3740">
        <v>3.42420286852819</v>
      </c>
      <c r="P3740">
        <v>3.7927642367557501</v>
      </c>
      <c r="Q3740">
        <v>2.8218677180984102</v>
      </c>
    </row>
    <row r="3741" spans="1:17">
      <c r="A3741" t="s">
        <v>6879</v>
      </c>
      <c r="B3741" s="16" t="e">
        <v>#N/A</v>
      </c>
      <c r="C3741">
        <v>4.2263167103073602</v>
      </c>
      <c r="D3741">
        <v>4.1931807688815699</v>
      </c>
      <c r="E3741">
        <v>4.2015349465393896</v>
      </c>
      <c r="F3741">
        <v>4.0118215330109104</v>
      </c>
      <c r="G3741">
        <v>4.37414671474383</v>
      </c>
      <c r="H3741">
        <v>4.1560374762891303</v>
      </c>
      <c r="I3741">
        <v>4.30650913402902</v>
      </c>
      <c r="J3741">
        <v>4.1999986398891203</v>
      </c>
      <c r="K3741">
        <v>4.0709644767565303</v>
      </c>
      <c r="L3741">
        <v>4.3280695513255196</v>
      </c>
      <c r="M3741">
        <v>4.3652147767139304</v>
      </c>
      <c r="N3741">
        <v>3.79229116939824</v>
      </c>
      <c r="O3741">
        <v>4.1329497517715001</v>
      </c>
      <c r="P3741">
        <v>4.3630835021106398</v>
      </c>
      <c r="Q3741">
        <v>5.09416193408443</v>
      </c>
    </row>
    <row r="3742" spans="1:17">
      <c r="A3742" t="s">
        <v>6880</v>
      </c>
      <c r="B3742" s="16" t="e">
        <v>#N/A</v>
      </c>
      <c r="C3742">
        <v>5.3613569434115202</v>
      </c>
      <c r="D3742">
        <v>5.2802736384566202</v>
      </c>
      <c r="E3742">
        <v>4.2015349465393896</v>
      </c>
      <c r="F3742">
        <v>4.7864910140196502</v>
      </c>
      <c r="G3742">
        <v>6.6839789347614902</v>
      </c>
      <c r="H3742">
        <v>4.8818202206169596</v>
      </c>
      <c r="I3742">
        <v>4.92982830720526</v>
      </c>
      <c r="J3742">
        <v>4.589987956211</v>
      </c>
      <c r="K3742">
        <v>5.2832656349479699</v>
      </c>
      <c r="L3742">
        <v>3.7555759297476698</v>
      </c>
      <c r="M3742">
        <v>5.2134656239442299</v>
      </c>
      <c r="N3742">
        <v>5.68277591644026</v>
      </c>
      <c r="O3742">
        <v>5.3368598019304798</v>
      </c>
      <c r="P3742">
        <v>5.6022656228975496</v>
      </c>
      <c r="Q3742">
        <v>2.8218677180984102</v>
      </c>
    </row>
    <row r="3743" spans="1:17">
      <c r="A3743" t="s">
        <v>6881</v>
      </c>
      <c r="B3743" s="16" t="e">
        <v>#N/A</v>
      </c>
      <c r="C3743">
        <v>3.3064422771203601</v>
      </c>
      <c r="D3743">
        <v>3.7545556144430101</v>
      </c>
      <c r="E3743">
        <v>3.6381873987360902</v>
      </c>
      <c r="F3743">
        <v>3.6131889974304401</v>
      </c>
      <c r="G3743">
        <v>2.8218677180984102</v>
      </c>
      <c r="H3743">
        <v>3.30825032505737</v>
      </c>
      <c r="I3743">
        <v>2.8218677180984102</v>
      </c>
      <c r="J3743">
        <v>3.7696016503418699</v>
      </c>
      <c r="K3743">
        <v>3.7184612093777498</v>
      </c>
      <c r="L3743">
        <v>3.8614614459532302</v>
      </c>
      <c r="M3743">
        <v>3.5380814202985702</v>
      </c>
      <c r="N3743">
        <v>2.8218677180984102</v>
      </c>
      <c r="O3743">
        <v>3.7643275486974099</v>
      </c>
      <c r="P3743">
        <v>3.6194497939779602</v>
      </c>
      <c r="Q3743">
        <v>2.8218677180984102</v>
      </c>
    </row>
    <row r="3744" spans="1:17">
      <c r="A3744" t="s">
        <v>6882</v>
      </c>
      <c r="B3744" s="16" t="e">
        <v>#N/A</v>
      </c>
      <c r="C3744">
        <v>7.7496407277196804</v>
      </c>
      <c r="D3744">
        <v>7.8904552081381496</v>
      </c>
      <c r="E3744">
        <v>8.0115452561885405</v>
      </c>
      <c r="F3744">
        <v>7.9502463090621402</v>
      </c>
      <c r="G3744">
        <v>7.78833338063935</v>
      </c>
      <c r="H3744">
        <v>8.8283568531527994</v>
      </c>
      <c r="I3744">
        <v>8.0400849453704701</v>
      </c>
      <c r="J3744">
        <v>8.3081883755029402</v>
      </c>
      <c r="K3744">
        <v>7.9704996408749098</v>
      </c>
      <c r="L3744">
        <v>7.8510103999871497</v>
      </c>
      <c r="M3744">
        <v>7.7234313996964099</v>
      </c>
      <c r="N3744">
        <v>7.74171880370272</v>
      </c>
      <c r="O3744">
        <v>8.1147700624015204</v>
      </c>
      <c r="P3744">
        <v>8.2496421611562294</v>
      </c>
      <c r="Q3744">
        <v>7.8374797051227896</v>
      </c>
    </row>
    <row r="3745" spans="1:17">
      <c r="A3745" t="s">
        <v>6883</v>
      </c>
      <c r="B3745" s="16" t="e">
        <v>#N/A</v>
      </c>
      <c r="C3745">
        <v>3.7779852140208301</v>
      </c>
      <c r="D3745">
        <v>4.2618677800425697</v>
      </c>
      <c r="E3745">
        <v>2.8218677180984102</v>
      </c>
      <c r="F3745">
        <v>4.2284225029819602</v>
      </c>
      <c r="G3745">
        <v>3.8309652426265099</v>
      </c>
      <c r="H3745">
        <v>3.30825032505737</v>
      </c>
      <c r="I3745">
        <v>4.49496154099739</v>
      </c>
      <c r="J3745">
        <v>4.5040669171042298</v>
      </c>
      <c r="K3745">
        <v>3.7184612093777498</v>
      </c>
      <c r="L3745">
        <v>3.8614614459532302</v>
      </c>
      <c r="M3745">
        <v>3.9727288000471899</v>
      </c>
      <c r="N3745">
        <v>4.1706164353931596</v>
      </c>
      <c r="O3745">
        <v>3.8507909364900099</v>
      </c>
      <c r="P3745">
        <v>4.0606668341819496</v>
      </c>
      <c r="Q3745">
        <v>2.8218677180984102</v>
      </c>
    </row>
    <row r="3746" spans="1:17">
      <c r="A3746" t="s">
        <v>6884</v>
      </c>
      <c r="B3746" s="16" t="e">
        <v>#N/A</v>
      </c>
      <c r="C3746">
        <v>4.3623517865106702</v>
      </c>
      <c r="D3746">
        <v>4.1197647330598102</v>
      </c>
      <c r="E3746">
        <v>3.9618875914207199</v>
      </c>
      <c r="F3746">
        <v>4.6121840845566204</v>
      </c>
      <c r="G3746">
        <v>7.1917583600661201</v>
      </c>
      <c r="H3746">
        <v>6.9069592085921299</v>
      </c>
      <c r="I3746">
        <v>4.0793606969786396</v>
      </c>
      <c r="J3746">
        <v>4.4114342089532403</v>
      </c>
      <c r="K3746">
        <v>6.9995379250834802</v>
      </c>
      <c r="L3746">
        <v>4.0420260041176004</v>
      </c>
      <c r="M3746">
        <v>7.39230442976364</v>
      </c>
      <c r="N3746">
        <v>4.3841781814921204</v>
      </c>
      <c r="O3746">
        <v>7.1621109532215401</v>
      </c>
      <c r="P3746">
        <v>4.1712528320562896</v>
      </c>
      <c r="Q3746">
        <v>7.3593062614465703</v>
      </c>
    </row>
    <row r="3747" spans="1:17">
      <c r="A3747" t="s">
        <v>6885</v>
      </c>
      <c r="B3747" s="16" t="e">
        <v>#N/A</v>
      </c>
      <c r="C3747">
        <v>6.1906908419129296</v>
      </c>
      <c r="D3747">
        <v>5.8682600105642297</v>
      </c>
      <c r="E3747">
        <v>7.0606604978116003</v>
      </c>
      <c r="F3747">
        <v>6.6978565227475801</v>
      </c>
      <c r="G3747">
        <v>6.6966202244190196</v>
      </c>
      <c r="H3747">
        <v>5.3093855619154802</v>
      </c>
      <c r="I3747">
        <v>6.4034658849663</v>
      </c>
      <c r="J3747">
        <v>6.6297729632679196</v>
      </c>
      <c r="K3747">
        <v>6.4410344304551499</v>
      </c>
      <c r="L3747">
        <v>6.6366511350477397</v>
      </c>
      <c r="M3747">
        <v>6.5854783059082802</v>
      </c>
      <c r="N3747">
        <v>6.4645463931653504</v>
      </c>
      <c r="O3747">
        <v>6.98063357016657</v>
      </c>
      <c r="P3747">
        <v>5.6679384115998896</v>
      </c>
      <c r="Q3747">
        <v>7.8374797051227896</v>
      </c>
    </row>
    <row r="3748" spans="1:17">
      <c r="A3748" t="s">
        <v>6886</v>
      </c>
      <c r="B3748" s="16" t="e">
        <v>#N/A</v>
      </c>
      <c r="C3748">
        <v>4.0706176854441196</v>
      </c>
      <c r="D3748">
        <v>3.8603343823973102</v>
      </c>
      <c r="E3748">
        <v>4.0887687455453801</v>
      </c>
      <c r="F3748">
        <v>4.2917886290068799</v>
      </c>
      <c r="G3748">
        <v>3.9446609719593901</v>
      </c>
      <c r="H3748">
        <v>3.50653555504317</v>
      </c>
      <c r="I3748">
        <v>4.0793606969786396</v>
      </c>
      <c r="J3748">
        <v>4.0764652066995799</v>
      </c>
      <c r="K3748">
        <v>3.99457577781329</v>
      </c>
      <c r="L3748">
        <v>4.1211419556762898</v>
      </c>
      <c r="M3748">
        <v>3.6461416973015899</v>
      </c>
      <c r="N3748">
        <v>3.99991931403749</v>
      </c>
      <c r="O3748">
        <v>4.2491040476565001</v>
      </c>
      <c r="P3748">
        <v>3.6194497939779602</v>
      </c>
      <c r="Q3748">
        <v>2.8218677180984102</v>
      </c>
    </row>
    <row r="3749" spans="1:17">
      <c r="A3749" t="s">
        <v>6887</v>
      </c>
      <c r="B3749" s="16" t="e">
        <v>#N/A</v>
      </c>
      <c r="C3749">
        <v>7.0458303086313601</v>
      </c>
      <c r="D3749">
        <v>7.0809906254396298</v>
      </c>
      <c r="E3749">
        <v>6.9696497428925097</v>
      </c>
      <c r="F3749">
        <v>7.2335662504588596</v>
      </c>
      <c r="G3749">
        <v>6.96024046177752</v>
      </c>
      <c r="H3749">
        <v>7.3922454950465104</v>
      </c>
      <c r="I3749">
        <v>7.1754804263673897</v>
      </c>
      <c r="J3749">
        <v>7.2867071673945603</v>
      </c>
      <c r="K3749">
        <v>6.8304919114760203</v>
      </c>
      <c r="L3749">
        <v>6.7545428627641799</v>
      </c>
      <c r="M3749">
        <v>7.0153703993069296</v>
      </c>
      <c r="N3749">
        <v>7.17992813759657</v>
      </c>
      <c r="O3749">
        <v>7.4422943721941399</v>
      </c>
      <c r="P3749">
        <v>7.5706458564794001</v>
      </c>
      <c r="Q3749">
        <v>5.81282804418474</v>
      </c>
    </row>
    <row r="3750" spans="1:17">
      <c r="A3750" t="s">
        <v>6888</v>
      </c>
      <c r="B3750" s="16" t="e">
        <v>#N/A</v>
      </c>
      <c r="C3750">
        <v>4.7882403612659497</v>
      </c>
      <c r="D3750">
        <v>4.6996493033489397</v>
      </c>
      <c r="E3750">
        <v>4.3969712788901898</v>
      </c>
      <c r="F3750">
        <v>4.6581111746450903</v>
      </c>
      <c r="G3750">
        <v>4.37414671474383</v>
      </c>
      <c r="H3750">
        <v>4.9634301213382797</v>
      </c>
      <c r="I3750">
        <v>4.7071247246580201</v>
      </c>
      <c r="J3750">
        <v>4.8507352198443803</v>
      </c>
      <c r="K3750">
        <v>4.0709644767565303</v>
      </c>
      <c r="L3750">
        <v>4.7465905673729498</v>
      </c>
      <c r="M3750">
        <v>4.4556477038402296</v>
      </c>
      <c r="N3750">
        <v>4.2465073090516299</v>
      </c>
      <c r="O3750">
        <v>4.5809011873356402</v>
      </c>
      <c r="P3750">
        <v>4.4479700090536403</v>
      </c>
      <c r="Q3750">
        <v>2.8218677180984102</v>
      </c>
    </row>
    <row r="3751" spans="1:17">
      <c r="A3751" t="s">
        <v>6889</v>
      </c>
      <c r="B3751" s="16" t="e">
        <v>#N/A</v>
      </c>
      <c r="C3751">
        <v>3.8862082974622001</v>
      </c>
      <c r="D3751">
        <v>4.2618677800425697</v>
      </c>
      <c r="E3751">
        <v>4.3969712788901898</v>
      </c>
      <c r="F3751">
        <v>3.9277704709105601</v>
      </c>
      <c r="G3751">
        <v>3.9446609719593901</v>
      </c>
      <c r="H3751">
        <v>3.65660975244205</v>
      </c>
      <c r="I3751">
        <v>4.2360017113942803</v>
      </c>
      <c r="J3751">
        <v>3.8565114723405598</v>
      </c>
      <c r="K3751">
        <v>3.99457577781329</v>
      </c>
      <c r="L3751">
        <v>3.9560512465587201</v>
      </c>
      <c r="M3751">
        <v>3.90178223458659</v>
      </c>
      <c r="N3751">
        <v>3.6661147186140499</v>
      </c>
      <c r="O3751">
        <v>3.6677309644704801</v>
      </c>
      <c r="P3751">
        <v>4.5271021320563003</v>
      </c>
      <c r="Q3751">
        <v>5.09416193408443</v>
      </c>
    </row>
    <row r="3752" spans="1:17">
      <c r="A3752" t="s">
        <v>6890</v>
      </c>
      <c r="B3752" s="16" t="e">
        <v>#N/A</v>
      </c>
      <c r="C3752">
        <v>3.3064422771203601</v>
      </c>
      <c r="D3752">
        <v>2.8218677180984102</v>
      </c>
      <c r="E3752">
        <v>2.8218677180984102</v>
      </c>
      <c r="F3752">
        <v>2.8218677180984102</v>
      </c>
      <c r="G3752">
        <v>2.8218677180984102</v>
      </c>
      <c r="H3752">
        <v>2.8218677180984102</v>
      </c>
      <c r="I3752">
        <v>3.3100125595866299</v>
      </c>
      <c r="J3752">
        <v>2.8218677180984102</v>
      </c>
      <c r="K3752">
        <v>3.8204461843508501</v>
      </c>
      <c r="L3752">
        <v>3.6339073669181099</v>
      </c>
      <c r="M3752">
        <v>3.23818724324593</v>
      </c>
      <c r="N3752">
        <v>3.79229116939824</v>
      </c>
      <c r="O3752">
        <v>3.42420286852819</v>
      </c>
      <c r="P3752">
        <v>2.8218677180984102</v>
      </c>
      <c r="Q3752">
        <v>5.09416193408443</v>
      </c>
    </row>
    <row r="3753" spans="1:17">
      <c r="A3753" t="s">
        <v>6891</v>
      </c>
      <c r="B3753" s="16" t="e">
        <v>#N/A</v>
      </c>
      <c r="C3753">
        <v>3.7779852140208301</v>
      </c>
      <c r="D3753">
        <v>3.6330127529723502</v>
      </c>
      <c r="E3753">
        <v>2.8218677180984102</v>
      </c>
      <c r="F3753">
        <v>2.8218677180984102</v>
      </c>
      <c r="G3753">
        <v>2.8218677180984102</v>
      </c>
      <c r="H3753">
        <v>2.8218677180984102</v>
      </c>
      <c r="I3753">
        <v>3.5089935751222501</v>
      </c>
      <c r="J3753">
        <v>2.8218677180984102</v>
      </c>
      <c r="K3753">
        <v>3.4608708703561399</v>
      </c>
      <c r="L3753">
        <v>3.7555759297476698</v>
      </c>
      <c r="M3753">
        <v>3.23818724324593</v>
      </c>
      <c r="N3753">
        <v>2.8218677180984102</v>
      </c>
      <c r="O3753">
        <v>3.42420286852819</v>
      </c>
      <c r="P3753">
        <v>2.8218677180984102</v>
      </c>
      <c r="Q3753">
        <v>2.8218677180984102</v>
      </c>
    </row>
    <row r="3754" spans="1:17">
      <c r="A3754" t="s">
        <v>6892</v>
      </c>
      <c r="B3754" s="16" t="e">
        <v>#N/A</v>
      </c>
      <c r="C3754">
        <v>11.7296540550589</v>
      </c>
      <c r="D3754">
        <v>11.767675264729499</v>
      </c>
      <c r="E3754">
        <v>11.6476686610574</v>
      </c>
      <c r="F3754">
        <v>12.2214574792227</v>
      </c>
      <c r="G3754">
        <v>11.7651815565332</v>
      </c>
      <c r="H3754">
        <v>11.9660998686483</v>
      </c>
      <c r="I3754">
        <v>11.403763700354901</v>
      </c>
      <c r="J3754">
        <v>12.068479411055</v>
      </c>
      <c r="K3754">
        <v>11.404077252974</v>
      </c>
      <c r="L3754">
        <v>11.674741468534799</v>
      </c>
      <c r="M3754">
        <v>11.763000464338599</v>
      </c>
      <c r="N3754">
        <v>11.800682484872899</v>
      </c>
      <c r="O3754">
        <v>11.6341703819954</v>
      </c>
      <c r="P3754">
        <v>11.2820145401268</v>
      </c>
      <c r="Q3754">
        <v>11.1885878166892</v>
      </c>
    </row>
    <row r="3755" spans="1:17">
      <c r="A3755" t="s">
        <v>6893</v>
      </c>
      <c r="B3755" s="16" t="e">
        <v>#N/A</v>
      </c>
      <c r="C3755">
        <v>3.3064422771203601</v>
      </c>
      <c r="D3755">
        <v>2.8218677180984102</v>
      </c>
      <c r="E3755">
        <v>2.8218677180984102</v>
      </c>
      <c r="F3755">
        <v>2.8218677180984102</v>
      </c>
      <c r="G3755">
        <v>2.8218677180984102</v>
      </c>
      <c r="H3755">
        <v>2.8218677180984102</v>
      </c>
      <c r="I3755">
        <v>3.3100125595866299</v>
      </c>
      <c r="J3755">
        <v>3.2517770676889399</v>
      </c>
      <c r="K3755">
        <v>3.4608708703561399</v>
      </c>
      <c r="L3755">
        <v>3.9560512465587201</v>
      </c>
      <c r="M3755">
        <v>3.4086250003018401</v>
      </c>
      <c r="N3755">
        <v>2.8218677180984102</v>
      </c>
      <c r="O3755">
        <v>3.42420286852819</v>
      </c>
      <c r="P3755">
        <v>3.7927642367557501</v>
      </c>
      <c r="Q3755">
        <v>2.8218677180984102</v>
      </c>
    </row>
    <row r="3756" spans="1:17">
      <c r="A3756" t="s">
        <v>6894</v>
      </c>
      <c r="B3756" s="16" t="e">
        <v>#N/A</v>
      </c>
      <c r="C3756">
        <v>3.6535616636188299</v>
      </c>
      <c r="D3756">
        <v>3.6330127529723502</v>
      </c>
      <c r="E3756">
        <v>2.8218677180984102</v>
      </c>
      <c r="F3756">
        <v>3.4706286095040801</v>
      </c>
      <c r="G3756">
        <v>3.5425260543824399</v>
      </c>
      <c r="H3756">
        <v>2.8218677180984102</v>
      </c>
      <c r="I3756">
        <v>2.8218677180984102</v>
      </c>
      <c r="J3756">
        <v>2.8218677180984102</v>
      </c>
      <c r="K3756">
        <v>3.27554212654834</v>
      </c>
      <c r="L3756">
        <v>3.29479214013883</v>
      </c>
      <c r="M3756">
        <v>3.4086250003018401</v>
      </c>
      <c r="N3756">
        <v>3.31389066967124</v>
      </c>
      <c r="O3756">
        <v>2.8218677180984102</v>
      </c>
      <c r="P3756">
        <v>3.3893867502571098</v>
      </c>
      <c r="Q3756">
        <v>5.09416193408443</v>
      </c>
    </row>
    <row r="3757" spans="1:17">
      <c r="A3757" t="s">
        <v>6895</v>
      </c>
      <c r="B3757" s="16" t="e">
        <v>#N/A</v>
      </c>
      <c r="C3757">
        <v>8.7944806358409995</v>
      </c>
      <c r="D3757">
        <v>8.8138548563994696</v>
      </c>
      <c r="E3757">
        <v>8.4120869209992595</v>
      </c>
      <c r="F3757">
        <v>7.5904825741131798</v>
      </c>
      <c r="G3757">
        <v>8.6582163028486701</v>
      </c>
      <c r="H3757">
        <v>7.3352939809483502</v>
      </c>
      <c r="I3757">
        <v>8.0174954539155401</v>
      </c>
      <c r="J3757">
        <v>8.5683880604223699</v>
      </c>
      <c r="K3757">
        <v>8.9793242458472999</v>
      </c>
      <c r="L3757">
        <v>8.3889259527123698</v>
      </c>
      <c r="M3757">
        <v>8.6113916258974292</v>
      </c>
      <c r="N3757">
        <v>8.0070723907748906</v>
      </c>
      <c r="O3757">
        <v>8.4110134681374795</v>
      </c>
      <c r="P3757">
        <v>8.1906294596356197</v>
      </c>
      <c r="Q3757">
        <v>9.58099084698482</v>
      </c>
    </row>
    <row r="3758" spans="1:17">
      <c r="A3758" t="s">
        <v>6896</v>
      </c>
      <c r="B3758" s="16" t="e">
        <v>#N/A</v>
      </c>
      <c r="C3758">
        <v>4.4246742892055497</v>
      </c>
      <c r="D3758">
        <v>4.5009317243298002</v>
      </c>
      <c r="E3758">
        <v>5.3510197543661198</v>
      </c>
      <c r="F3758">
        <v>3.8353454241230298</v>
      </c>
      <c r="G3758">
        <v>4.37414671474383</v>
      </c>
      <c r="H3758">
        <v>4.07504641393726</v>
      </c>
      <c r="I3758">
        <v>5.3469430634237698</v>
      </c>
      <c r="J3758">
        <v>4.3107162608919598</v>
      </c>
      <c r="K3758">
        <v>4.3302743077434496</v>
      </c>
      <c r="L3758">
        <v>4.3280695513255196</v>
      </c>
      <c r="M3758">
        <v>4.21436379980989</v>
      </c>
      <c r="N3758">
        <v>5.0620011073979203</v>
      </c>
      <c r="O3758">
        <v>3.5569664057961599</v>
      </c>
      <c r="P3758">
        <v>5.3028714561952901</v>
      </c>
      <c r="Q3758">
        <v>2.8218677180984102</v>
      </c>
    </row>
    <row r="3759" spans="1:17">
      <c r="A3759" t="s">
        <v>6897</v>
      </c>
      <c r="B3759" s="16" t="e">
        <v>#N/A</v>
      </c>
      <c r="C3759">
        <v>2.8218677180984102</v>
      </c>
      <c r="D3759">
        <v>3.9548310731697001</v>
      </c>
      <c r="E3759">
        <v>2.8218677180984102</v>
      </c>
      <c r="F3759">
        <v>3.4706286095040801</v>
      </c>
      <c r="G3759">
        <v>4.5079198595814196</v>
      </c>
      <c r="H3759">
        <v>2.8218677180984102</v>
      </c>
      <c r="I3759">
        <v>3.6595800418069002</v>
      </c>
      <c r="J3759">
        <v>3.7696016503418699</v>
      </c>
      <c r="K3759">
        <v>3.4608708703561399</v>
      </c>
      <c r="L3759">
        <v>2.8218677180984102</v>
      </c>
      <c r="M3759">
        <v>3.7404257728686199</v>
      </c>
      <c r="N3759">
        <v>3.99991931403749</v>
      </c>
      <c r="O3759">
        <v>3.5569664057961599</v>
      </c>
      <c r="P3759">
        <v>2.8218677180984102</v>
      </c>
      <c r="Q3759">
        <v>5.09416193408443</v>
      </c>
    </row>
    <row r="3760" spans="1:17">
      <c r="A3760" t="s">
        <v>6898</v>
      </c>
      <c r="B3760" s="16" t="e">
        <v>#N/A</v>
      </c>
      <c r="C3760">
        <v>3.7779852140208301</v>
      </c>
      <c r="D3760">
        <v>3.4870161193063098</v>
      </c>
      <c r="E3760">
        <v>3.4028894668404299</v>
      </c>
      <c r="F3760">
        <v>3.2825265482838799</v>
      </c>
      <c r="G3760">
        <v>3.70007344211845</v>
      </c>
      <c r="H3760">
        <v>4.07504641393726</v>
      </c>
      <c r="I3760">
        <v>3.3100125595866299</v>
      </c>
      <c r="J3760">
        <v>3.6724961835054399</v>
      </c>
      <c r="K3760">
        <v>3.27554212654834</v>
      </c>
      <c r="L3760">
        <v>3.4877558895723499</v>
      </c>
      <c r="M3760">
        <v>3.82485868955618</v>
      </c>
      <c r="N3760">
        <v>3.9019995236038798</v>
      </c>
      <c r="O3760">
        <v>3.5569664057961599</v>
      </c>
      <c r="P3760">
        <v>3.7927642367557501</v>
      </c>
      <c r="Q3760">
        <v>2.8218677180984102</v>
      </c>
    </row>
    <row r="3761" spans="1:17">
      <c r="A3761" t="s">
        <v>6899</v>
      </c>
      <c r="B3761" s="16" t="e">
        <v>#N/A</v>
      </c>
      <c r="C3761">
        <v>3.7779852140208301</v>
      </c>
      <c r="D3761">
        <v>4.3876263279161201</v>
      </c>
      <c r="E3761">
        <v>4.2015349465393896</v>
      </c>
      <c r="F3761">
        <v>4.0118215330109104</v>
      </c>
      <c r="G3761">
        <v>4.1380367534927496</v>
      </c>
      <c r="H3761">
        <v>3.7814594184883799</v>
      </c>
      <c r="I3761">
        <v>4.30650913402902</v>
      </c>
      <c r="J3761">
        <v>4.0764652066995799</v>
      </c>
      <c r="K3761">
        <v>3.99457577781329</v>
      </c>
      <c r="L3761">
        <v>3.8614614459532302</v>
      </c>
      <c r="M3761">
        <v>4.0387673383778999</v>
      </c>
      <c r="N3761">
        <v>3.99991931403749</v>
      </c>
      <c r="O3761">
        <v>4.1329497517715001</v>
      </c>
      <c r="P3761">
        <v>3.6194497939779602</v>
      </c>
      <c r="Q3761">
        <v>2.8218677180984102</v>
      </c>
    </row>
    <row r="3762" spans="1:17">
      <c r="A3762" t="s">
        <v>6900</v>
      </c>
      <c r="B3762" s="16" t="e">
        <v>#N/A</v>
      </c>
      <c r="C3762">
        <v>3.8862082974622001</v>
      </c>
      <c r="D3762">
        <v>3.8603343823973102</v>
      </c>
      <c r="E3762">
        <v>3.6381873987360902</v>
      </c>
      <c r="F3762">
        <v>2.8218677180984102</v>
      </c>
      <c r="G3762">
        <v>3.33407035458014</v>
      </c>
      <c r="H3762">
        <v>3.9869852489372102</v>
      </c>
      <c r="I3762">
        <v>4.0793606969786396</v>
      </c>
      <c r="J3762">
        <v>3.8565114723405598</v>
      </c>
      <c r="K3762">
        <v>3.91162951239331</v>
      </c>
      <c r="L3762">
        <v>3.7555759297476698</v>
      </c>
      <c r="M3762">
        <v>3.7404257728686199</v>
      </c>
      <c r="N3762">
        <v>3.31389066967124</v>
      </c>
      <c r="O3762">
        <v>3.7643275486974099</v>
      </c>
      <c r="P3762">
        <v>4.0606668341819496</v>
      </c>
      <c r="Q3762">
        <v>2.8218677180984102</v>
      </c>
    </row>
    <row r="3763" spans="1:17">
      <c r="A3763" t="s">
        <v>6901</v>
      </c>
      <c r="B3763" s="16" t="e">
        <v>#N/A</v>
      </c>
      <c r="C3763">
        <v>3.3064422771203601</v>
      </c>
      <c r="D3763">
        <v>3.4870161193063098</v>
      </c>
      <c r="E3763">
        <v>3.4028894668404299</v>
      </c>
      <c r="F3763">
        <v>3.4706286095040801</v>
      </c>
      <c r="G3763">
        <v>3.5425260543824399</v>
      </c>
      <c r="H3763">
        <v>3.50653555504317</v>
      </c>
      <c r="I3763">
        <v>3.6595800418069002</v>
      </c>
      <c r="J3763">
        <v>3.4276433730071201</v>
      </c>
      <c r="K3763">
        <v>3.6013796825057902</v>
      </c>
      <c r="L3763">
        <v>3.4877558895723499</v>
      </c>
      <c r="M3763">
        <v>3.6461416973015899</v>
      </c>
      <c r="N3763">
        <v>3.31389066967124</v>
      </c>
      <c r="O3763">
        <v>3.6677309644704801</v>
      </c>
      <c r="P3763">
        <v>3.3893867502571098</v>
      </c>
      <c r="Q3763">
        <v>5.09416193408443</v>
      </c>
    </row>
    <row r="3764" spans="1:17">
      <c r="A3764" t="s">
        <v>6902</v>
      </c>
      <c r="B3764" s="16" t="e">
        <v>#N/A</v>
      </c>
      <c r="C3764">
        <v>3.3064422771203601</v>
      </c>
      <c r="D3764">
        <v>3.7545556144430101</v>
      </c>
      <c r="E3764">
        <v>4.4833795521924502</v>
      </c>
      <c r="F3764">
        <v>3.8353454241230298</v>
      </c>
      <c r="G3764">
        <v>3.9446609719593901</v>
      </c>
      <c r="H3764">
        <v>3.30825032505737</v>
      </c>
      <c r="I3764">
        <v>3.6595800418069002</v>
      </c>
      <c r="J3764">
        <v>3.2517770676889399</v>
      </c>
      <c r="K3764">
        <v>3.4608708703561399</v>
      </c>
      <c r="L3764">
        <v>3.29479214013883</v>
      </c>
      <c r="M3764">
        <v>3.4086250003018401</v>
      </c>
      <c r="N3764">
        <v>3.79229116939824</v>
      </c>
      <c r="O3764">
        <v>3.24931794675887</v>
      </c>
      <c r="P3764">
        <v>3.3893867502571098</v>
      </c>
      <c r="Q3764">
        <v>2.8218677180984102</v>
      </c>
    </row>
    <row r="3765" spans="1:17">
      <c r="A3765" t="s">
        <v>6903</v>
      </c>
      <c r="B3765" s="16" t="e">
        <v>#N/A</v>
      </c>
      <c r="C3765">
        <v>4.1513583524311999</v>
      </c>
      <c r="D3765">
        <v>4.8302002317971402</v>
      </c>
      <c r="E3765">
        <v>4.0887687455453801</v>
      </c>
      <c r="F3765">
        <v>4.4086599646307301</v>
      </c>
      <c r="G3765">
        <v>4.8382239915511303</v>
      </c>
      <c r="H3765">
        <v>4.7010860560449901</v>
      </c>
      <c r="I3765">
        <v>4.49496154099739</v>
      </c>
      <c r="J3765">
        <v>3.7696016503418699</v>
      </c>
      <c r="K3765">
        <v>4.6332418030731697</v>
      </c>
      <c r="L3765">
        <v>4.6547502153815303</v>
      </c>
      <c r="M3765">
        <v>4.8899346368581904</v>
      </c>
      <c r="N3765">
        <v>4.6704332416218497</v>
      </c>
      <c r="O3765">
        <v>4.8066714880220998</v>
      </c>
      <c r="P3765">
        <v>4.4479700090536403</v>
      </c>
      <c r="Q3765">
        <v>2.8218677180984102</v>
      </c>
    </row>
    <row r="3766" spans="1:17">
      <c r="A3766" t="s">
        <v>6904</v>
      </c>
      <c r="B3766" s="16" t="e">
        <v>#N/A</v>
      </c>
      <c r="C3766">
        <v>3.5040133865677898</v>
      </c>
      <c r="D3766">
        <v>2.8218677180984102</v>
      </c>
      <c r="E3766">
        <v>3.6381873987360902</v>
      </c>
      <c r="F3766">
        <v>2.8218677180984102</v>
      </c>
      <c r="G3766">
        <v>3.33407035458014</v>
      </c>
      <c r="H3766">
        <v>2.8218677180984102</v>
      </c>
      <c r="I3766">
        <v>2.8218677180984102</v>
      </c>
      <c r="J3766">
        <v>2.8218677180984102</v>
      </c>
      <c r="K3766">
        <v>3.27554212654834</v>
      </c>
      <c r="L3766">
        <v>3.6339073669181099</v>
      </c>
      <c r="M3766">
        <v>2.8218677180984102</v>
      </c>
      <c r="N3766">
        <v>3.31389066967124</v>
      </c>
      <c r="O3766">
        <v>3.24931794675887</v>
      </c>
      <c r="P3766">
        <v>2.8218677180984102</v>
      </c>
      <c r="Q3766">
        <v>5.09416193408443</v>
      </c>
    </row>
    <row r="3767" spans="1:17">
      <c r="A3767" t="s">
        <v>6905</v>
      </c>
      <c r="B3767" s="16" t="e">
        <v>#N/A</v>
      </c>
      <c r="C3767">
        <v>7.0720410640917404</v>
      </c>
      <c r="D3767">
        <v>6.9074442113721899</v>
      </c>
      <c r="E3767">
        <v>7.8316753745371797</v>
      </c>
      <c r="F3767">
        <v>6.9314721879311696</v>
      </c>
      <c r="G3767">
        <v>7.2182388467665897</v>
      </c>
      <c r="H3767">
        <v>6.1338268941135796</v>
      </c>
      <c r="I3767">
        <v>6.6358994312039501</v>
      </c>
      <c r="J3767">
        <v>6.45247967185911</v>
      </c>
      <c r="K3767">
        <v>7.9745522197021304</v>
      </c>
      <c r="L3767">
        <v>7.8747874950120398</v>
      </c>
      <c r="M3767">
        <v>7.0801992637840501</v>
      </c>
      <c r="N3767">
        <v>7.7858623783322196</v>
      </c>
      <c r="O3767">
        <v>7.1172200311726304</v>
      </c>
      <c r="P3767">
        <v>6.05725356091083</v>
      </c>
      <c r="Q3767">
        <v>10.567702649957999</v>
      </c>
    </row>
    <row r="3768" spans="1:17">
      <c r="A3768" t="s">
        <v>6906</v>
      </c>
      <c r="B3768" s="16" t="e">
        <v>#N/A</v>
      </c>
      <c r="C3768">
        <v>4.2964146619915802</v>
      </c>
      <c r="D3768">
        <v>4.32650596693877</v>
      </c>
      <c r="E3768">
        <v>4.7777046060070401</v>
      </c>
      <c r="F3768">
        <v>3.9277704709105601</v>
      </c>
      <c r="G3768">
        <v>3.8309652426265099</v>
      </c>
      <c r="H3768">
        <v>4.7487521450918901</v>
      </c>
      <c r="I3768">
        <v>4.16059535596606</v>
      </c>
      <c r="J3768">
        <v>4.589987956211</v>
      </c>
      <c r="K3768">
        <v>4.7999439876117602</v>
      </c>
      <c r="L3768">
        <v>4.3280695513255196</v>
      </c>
      <c r="M3768">
        <v>5.2833846298884</v>
      </c>
      <c r="N3768">
        <v>5.3328764695189896</v>
      </c>
      <c r="O3768">
        <v>5.1388149344389698</v>
      </c>
      <c r="P3768">
        <v>4.0606668341819496</v>
      </c>
      <c r="Q3768">
        <v>6.6375058506955904</v>
      </c>
    </row>
    <row r="3769" spans="1:17">
      <c r="A3769" t="s">
        <v>6907</v>
      </c>
      <c r="B3769" s="16" t="e">
        <v>#N/A</v>
      </c>
      <c r="C3769">
        <v>7.2042789662983404</v>
      </c>
      <c r="D3769">
        <v>7.2061383105772503</v>
      </c>
      <c r="E3769">
        <v>7.5916769976640897</v>
      </c>
      <c r="F3769">
        <v>6.6461791626245601</v>
      </c>
      <c r="G3769">
        <v>7.1372856948198002</v>
      </c>
      <c r="H3769">
        <v>6.61481283471461</v>
      </c>
      <c r="I3769">
        <v>6.9357818419438102</v>
      </c>
      <c r="J3769">
        <v>7.2390749184657004</v>
      </c>
      <c r="K3769">
        <v>7.2611867711964697</v>
      </c>
      <c r="L3769">
        <v>6.9195424843787503</v>
      </c>
      <c r="M3769">
        <v>6.9613110454339404</v>
      </c>
      <c r="N3769">
        <v>6.9659792970402998</v>
      </c>
      <c r="O3769">
        <v>6.9295794887408402</v>
      </c>
      <c r="P3769">
        <v>6.5961905188862699</v>
      </c>
      <c r="Q3769">
        <v>7.1565710053807701</v>
      </c>
    </row>
    <row r="3770" spans="1:17">
      <c r="A3770" t="s">
        <v>6908</v>
      </c>
      <c r="B3770" s="16" t="e">
        <v>#N/A</v>
      </c>
      <c r="C3770">
        <v>2.8218677180984102</v>
      </c>
      <c r="D3770">
        <v>2.8218677180984102</v>
      </c>
      <c r="E3770">
        <v>2.8218677180984102</v>
      </c>
      <c r="F3770">
        <v>2.8218677180984102</v>
      </c>
      <c r="G3770">
        <v>2.8218677180984102</v>
      </c>
      <c r="H3770">
        <v>3.30825032505737</v>
      </c>
      <c r="I3770">
        <v>2.8218677180984102</v>
      </c>
      <c r="J3770">
        <v>3.7696016503418699</v>
      </c>
      <c r="K3770">
        <v>3.27554212654834</v>
      </c>
      <c r="L3770">
        <v>3.6339073669181099</v>
      </c>
      <c r="M3770">
        <v>3.23818724324593</v>
      </c>
      <c r="N3770">
        <v>3.31389066967124</v>
      </c>
      <c r="O3770">
        <v>3.24931794675887</v>
      </c>
      <c r="P3770">
        <v>3.7927642367557501</v>
      </c>
      <c r="Q3770">
        <v>2.8218677180984102</v>
      </c>
    </row>
    <row r="3771" spans="1:17">
      <c r="A3771" t="s">
        <v>6909</v>
      </c>
      <c r="B3771" s="16" t="e">
        <v>#N/A</v>
      </c>
      <c r="C3771">
        <v>3.3064422771203601</v>
      </c>
      <c r="D3771">
        <v>2.8218677180984102</v>
      </c>
      <c r="E3771">
        <v>2.8218677180984102</v>
      </c>
      <c r="F3771">
        <v>2.8218677180984102</v>
      </c>
      <c r="G3771">
        <v>3.8309652426265099</v>
      </c>
      <c r="H3771">
        <v>3.8900437060628099</v>
      </c>
      <c r="I3771">
        <v>3.6595800418069002</v>
      </c>
      <c r="J3771">
        <v>3.4276433730071201</v>
      </c>
      <c r="K3771">
        <v>3.4608708703561399</v>
      </c>
      <c r="L3771">
        <v>3.29479214013883</v>
      </c>
      <c r="M3771">
        <v>3.7404257728686199</v>
      </c>
      <c r="N3771">
        <v>3.99991931403749</v>
      </c>
      <c r="O3771">
        <v>3.24931794675887</v>
      </c>
      <c r="P3771">
        <v>3.3893867502571098</v>
      </c>
      <c r="Q3771">
        <v>2.8218677180984102</v>
      </c>
    </row>
    <row r="3772" spans="1:17">
      <c r="A3772" t="s">
        <v>6910</v>
      </c>
      <c r="B3772" s="16" t="e">
        <v>#N/A</v>
      </c>
      <c r="C3772">
        <v>2.8218677180984102</v>
      </c>
      <c r="D3772">
        <v>3.7545556144430101</v>
      </c>
      <c r="E3772">
        <v>3.6381873987360902</v>
      </c>
      <c r="F3772">
        <v>3.4706286095040801</v>
      </c>
      <c r="G3772">
        <v>2.8218677180984102</v>
      </c>
      <c r="H3772">
        <v>3.8900437060628099</v>
      </c>
      <c r="I3772">
        <v>3.9910282299290798</v>
      </c>
      <c r="J3772">
        <v>3.7696016503418699</v>
      </c>
      <c r="K3772">
        <v>3.6013796825057902</v>
      </c>
      <c r="L3772">
        <v>3.8614614459532302</v>
      </c>
      <c r="M3772">
        <v>2.8218677180984102</v>
      </c>
      <c r="N3772">
        <v>2.8218677180984102</v>
      </c>
      <c r="O3772">
        <v>3.24931794675887</v>
      </c>
      <c r="P3772">
        <v>3.6194497939779602</v>
      </c>
      <c r="Q3772">
        <v>2.8218677180984102</v>
      </c>
    </row>
    <row r="3773" spans="1:17">
      <c r="A3773" t="s">
        <v>6911</v>
      </c>
      <c r="B3773" s="16" t="e">
        <v>#N/A</v>
      </c>
      <c r="C3773">
        <v>3.3064422771203601</v>
      </c>
      <c r="D3773">
        <v>2.8218677180984102</v>
      </c>
      <c r="E3773">
        <v>2.8218677180984102</v>
      </c>
      <c r="F3773">
        <v>2.8218677180984102</v>
      </c>
      <c r="G3773">
        <v>2.8218677180984102</v>
      </c>
      <c r="H3773">
        <v>3.65660975244205</v>
      </c>
      <c r="I3773">
        <v>2.8218677180984102</v>
      </c>
      <c r="J3773">
        <v>3.2517770676889399</v>
      </c>
      <c r="K3773">
        <v>2.8218677180984102</v>
      </c>
      <c r="L3773">
        <v>2.8218677180984102</v>
      </c>
      <c r="M3773">
        <v>3.23818724324593</v>
      </c>
      <c r="N3773">
        <v>3.5144020463037902</v>
      </c>
      <c r="O3773">
        <v>2.8218677180984102</v>
      </c>
      <c r="P3773">
        <v>3.6194497939779602</v>
      </c>
      <c r="Q3773">
        <v>2.8218677180984102</v>
      </c>
    </row>
    <row r="3774" spans="1:17">
      <c r="A3774" t="s">
        <v>6912</v>
      </c>
      <c r="B3774" s="16" t="e">
        <v>#N/A</v>
      </c>
      <c r="C3774">
        <v>5.1742671949623604</v>
      </c>
      <c r="D3774">
        <v>5.59370084060415</v>
      </c>
      <c r="E3774">
        <v>5.4725199049354796</v>
      </c>
      <c r="F3774">
        <v>5.4684342013596101</v>
      </c>
      <c r="G3774">
        <v>5.4158963756298002</v>
      </c>
      <c r="H3774">
        <v>5.1127774112395503</v>
      </c>
      <c r="I3774">
        <v>5.3167384601450198</v>
      </c>
      <c r="J3774">
        <v>5.4805366902381003</v>
      </c>
      <c r="K3774">
        <v>5.2281375793192604</v>
      </c>
      <c r="L3774">
        <v>6.0336280567968696</v>
      </c>
      <c r="M3774">
        <v>5.6583384812313096</v>
      </c>
      <c r="N3774">
        <v>5.8185725375441404</v>
      </c>
      <c r="O3774">
        <v>5.5297694049106996</v>
      </c>
      <c r="P3774">
        <v>5.4607337398470897</v>
      </c>
      <c r="Q3774">
        <v>6.9204191934356096</v>
      </c>
    </row>
    <row r="3775" spans="1:17">
      <c r="A3775" t="s">
        <v>6913</v>
      </c>
      <c r="B3775" s="16" t="e">
        <v>#N/A</v>
      </c>
      <c r="C3775">
        <v>3.5040133865677898</v>
      </c>
      <c r="D3775">
        <v>3.2942621936663499</v>
      </c>
      <c r="E3775">
        <v>2.8218677180984102</v>
      </c>
      <c r="F3775">
        <v>2.8218677180984102</v>
      </c>
      <c r="G3775">
        <v>3.33407035458014</v>
      </c>
      <c r="H3775">
        <v>2.8218677180984102</v>
      </c>
      <c r="I3775">
        <v>3.6595800418069002</v>
      </c>
      <c r="J3775">
        <v>3.6724961835054399</v>
      </c>
      <c r="K3775">
        <v>3.99457577781329</v>
      </c>
      <c r="L3775">
        <v>3.29479214013883</v>
      </c>
      <c r="M3775">
        <v>2.8218677180984102</v>
      </c>
      <c r="N3775">
        <v>3.31389066967124</v>
      </c>
      <c r="O3775">
        <v>3.5569664057961599</v>
      </c>
      <c r="P3775">
        <v>2.8218677180984102</v>
      </c>
      <c r="Q3775">
        <v>2.8218677180984102</v>
      </c>
    </row>
    <row r="3776" spans="1:17">
      <c r="A3776" t="s">
        <v>6914</v>
      </c>
      <c r="B3776" s="16" t="e">
        <v>#N/A</v>
      </c>
      <c r="C3776">
        <v>3.5040133865677898</v>
      </c>
      <c r="D3776">
        <v>2.8218677180984102</v>
      </c>
      <c r="E3776">
        <v>3.8152982058547602</v>
      </c>
      <c r="F3776">
        <v>3.6131889974304401</v>
      </c>
      <c r="G3776">
        <v>2.8218677180984102</v>
      </c>
      <c r="H3776">
        <v>2.8218677180984102</v>
      </c>
      <c r="I3776">
        <v>3.3100125595866299</v>
      </c>
      <c r="J3776">
        <v>2.8218677180984102</v>
      </c>
      <c r="K3776">
        <v>3.27554212654834</v>
      </c>
      <c r="L3776">
        <v>2.8218677180984102</v>
      </c>
      <c r="M3776">
        <v>3.6461416973015899</v>
      </c>
      <c r="N3776">
        <v>2.8218677180984102</v>
      </c>
      <c r="O3776">
        <v>3.5569664057961599</v>
      </c>
      <c r="P3776">
        <v>3.3893867502571098</v>
      </c>
      <c r="Q3776">
        <v>2.8218677180984102</v>
      </c>
    </row>
    <row r="3777" spans="1:17">
      <c r="A3777" t="s">
        <v>6915</v>
      </c>
      <c r="B3777" s="16" t="e">
        <v>#N/A</v>
      </c>
      <c r="C3777">
        <v>5.1403854814574004</v>
      </c>
      <c r="D3777">
        <v>4.6529177314580599</v>
      </c>
      <c r="E3777">
        <v>4.5638886729124497</v>
      </c>
      <c r="F3777">
        <v>4.6581111746450903</v>
      </c>
      <c r="G3777">
        <v>4.975741795846</v>
      </c>
      <c r="H3777">
        <v>3.50653555504317</v>
      </c>
      <c r="I3777">
        <v>4.5515847967793803</v>
      </c>
      <c r="J3777">
        <v>4.2567562628296498</v>
      </c>
      <c r="K3777">
        <v>4.4401758200780401</v>
      </c>
      <c r="L3777">
        <v>4.6547502153815303</v>
      </c>
      <c r="M3777">
        <v>4.2669672077812901</v>
      </c>
      <c r="N3777">
        <v>4.1706164353931596</v>
      </c>
      <c r="O3777">
        <v>4.1926070449996002</v>
      </c>
      <c r="P3777">
        <v>4.3630835021106398</v>
      </c>
      <c r="Q3777">
        <v>2.8218677180984102</v>
      </c>
    </row>
    <row r="3778" spans="1:17">
      <c r="A3778" t="s">
        <v>6916</v>
      </c>
      <c r="B3778" s="16" t="e">
        <v>#N/A</v>
      </c>
      <c r="C3778">
        <v>3.3064422771203601</v>
      </c>
      <c r="D3778">
        <v>3.2942621936663499</v>
      </c>
      <c r="E3778">
        <v>2.8218677180984102</v>
      </c>
      <c r="F3778">
        <v>2.8218677180984102</v>
      </c>
      <c r="G3778">
        <v>3.70007344211845</v>
      </c>
      <c r="H3778">
        <v>3.30825032505737</v>
      </c>
      <c r="I3778">
        <v>2.8218677180984102</v>
      </c>
      <c r="J3778">
        <v>2.8218677180984102</v>
      </c>
      <c r="K3778">
        <v>3.4608708703561399</v>
      </c>
      <c r="L3778">
        <v>2.8218677180984102</v>
      </c>
      <c r="M3778">
        <v>3.23818724324593</v>
      </c>
      <c r="N3778">
        <v>3.9019995236038798</v>
      </c>
      <c r="O3778">
        <v>3.42420286852819</v>
      </c>
      <c r="P3778">
        <v>3.6194497939779602</v>
      </c>
      <c r="Q3778">
        <v>2.8218677180984102</v>
      </c>
    </row>
    <row r="3779" spans="1:17">
      <c r="A3779" t="s">
        <v>6917</v>
      </c>
      <c r="B3779" s="16" t="e">
        <v>#N/A</v>
      </c>
      <c r="C3779">
        <v>5.3613569434115202</v>
      </c>
      <c r="D3779">
        <v>5.09137122556535</v>
      </c>
      <c r="E3779">
        <v>5.90213374864478</v>
      </c>
      <c r="F3779">
        <v>4.5147692553613297</v>
      </c>
      <c r="G3779">
        <v>5.2138164621762604</v>
      </c>
      <c r="H3779">
        <v>5.5076282639641203</v>
      </c>
      <c r="I3779">
        <v>5.1197440703333399</v>
      </c>
      <c r="J3779">
        <v>5.3485852173299202</v>
      </c>
      <c r="K3779">
        <v>5.4837765726009904</v>
      </c>
      <c r="L3779">
        <v>4.9123550275731303</v>
      </c>
      <c r="M3779">
        <v>4.72701506955603</v>
      </c>
      <c r="N3779">
        <v>5.02390968106456</v>
      </c>
      <c r="O3779">
        <v>4.7717654559956602</v>
      </c>
      <c r="P3779">
        <v>5.9034342564919404</v>
      </c>
      <c r="Q3779">
        <v>2.8218677180984102</v>
      </c>
    </row>
    <row r="3780" spans="1:17">
      <c r="A3780" t="s">
        <v>6918</v>
      </c>
      <c r="B3780" s="16" t="e">
        <v>#N/A</v>
      </c>
      <c r="C3780">
        <v>3.5040133865677898</v>
      </c>
      <c r="D3780">
        <v>2.8218677180984102</v>
      </c>
      <c r="E3780">
        <v>3.4028894668404299</v>
      </c>
      <c r="F3780">
        <v>3.4706286095040801</v>
      </c>
      <c r="G3780">
        <v>2.8218677180984102</v>
      </c>
      <c r="H3780">
        <v>3.30825032505737</v>
      </c>
      <c r="I3780">
        <v>2.8218677180984102</v>
      </c>
      <c r="J3780">
        <v>3.2517770676889399</v>
      </c>
      <c r="K3780">
        <v>3.27554212654834</v>
      </c>
      <c r="L3780">
        <v>3.6339073669181099</v>
      </c>
      <c r="M3780">
        <v>3.4086250003018401</v>
      </c>
      <c r="N3780">
        <v>3.31389066967124</v>
      </c>
      <c r="O3780">
        <v>3.24931794675887</v>
      </c>
      <c r="P3780">
        <v>3.3893867502571098</v>
      </c>
      <c r="Q3780">
        <v>2.8218677180984102</v>
      </c>
    </row>
    <row r="3781" spans="1:17">
      <c r="A3781" t="s">
        <v>6919</v>
      </c>
      <c r="B3781" s="16" t="e">
        <v>#N/A</v>
      </c>
      <c r="C3781">
        <v>2.8218677180984102</v>
      </c>
      <c r="D3781">
        <v>3.4870161193063098</v>
      </c>
      <c r="E3781">
        <v>3.6381873987360902</v>
      </c>
      <c r="F3781">
        <v>2.8218677180984102</v>
      </c>
      <c r="G3781">
        <v>3.33407035458014</v>
      </c>
      <c r="H3781">
        <v>2.8218677180984102</v>
      </c>
      <c r="I3781">
        <v>2.8218677180984102</v>
      </c>
      <c r="J3781">
        <v>3.4276433730071201</v>
      </c>
      <c r="K3781">
        <v>3.27554212654834</v>
      </c>
      <c r="L3781">
        <v>3.6339073669181099</v>
      </c>
      <c r="M3781">
        <v>3.5380814202985702</v>
      </c>
      <c r="N3781">
        <v>2.8218677180984102</v>
      </c>
      <c r="O3781">
        <v>2.8218677180984102</v>
      </c>
      <c r="P3781">
        <v>3.6194497939779602</v>
      </c>
      <c r="Q3781">
        <v>2.8218677180984102</v>
      </c>
    </row>
    <row r="3782" spans="1:17">
      <c r="A3782" t="s">
        <v>6920</v>
      </c>
      <c r="B3782" s="16" t="e">
        <v>#N/A</v>
      </c>
      <c r="C3782">
        <v>3.5040133865677898</v>
      </c>
      <c r="D3782">
        <v>3.7545556144430101</v>
      </c>
      <c r="E3782">
        <v>3.8152982058547602</v>
      </c>
      <c r="F3782">
        <v>2.8218677180984102</v>
      </c>
      <c r="G3782">
        <v>2.8218677180984102</v>
      </c>
      <c r="H3782">
        <v>3.30825032505737</v>
      </c>
      <c r="I3782">
        <v>3.5089935751222501</v>
      </c>
      <c r="J3782">
        <v>2.8218677180984102</v>
      </c>
      <c r="K3782">
        <v>2.8218677180984102</v>
      </c>
      <c r="L3782">
        <v>3.29479214013883</v>
      </c>
      <c r="M3782">
        <v>2.8218677180984102</v>
      </c>
      <c r="N3782">
        <v>3.31389066967124</v>
      </c>
      <c r="O3782">
        <v>3.5569664057961599</v>
      </c>
      <c r="P3782">
        <v>2.8218677180984102</v>
      </c>
      <c r="Q3782">
        <v>2.8218677180984102</v>
      </c>
    </row>
    <row r="3783" spans="1:17">
      <c r="A3783" t="s">
        <v>6921</v>
      </c>
      <c r="B3783" s="16" t="e">
        <v>#N/A</v>
      </c>
      <c r="C3783">
        <v>3.5040133865677898</v>
      </c>
      <c r="D3783">
        <v>2.8218677180984102</v>
      </c>
      <c r="E3783">
        <v>3.6381873987360902</v>
      </c>
      <c r="F3783">
        <v>2.8218677180984102</v>
      </c>
      <c r="G3783">
        <v>2.8218677180984102</v>
      </c>
      <c r="H3783">
        <v>2.8218677180984102</v>
      </c>
      <c r="I3783">
        <v>3.3100125595866299</v>
      </c>
      <c r="J3783">
        <v>3.5611359966351301</v>
      </c>
      <c r="K3783">
        <v>3.4608708703561399</v>
      </c>
      <c r="L3783">
        <v>3.29479214013883</v>
      </c>
      <c r="M3783">
        <v>3.23818724324593</v>
      </c>
      <c r="N3783">
        <v>3.31389066967124</v>
      </c>
      <c r="O3783">
        <v>3.24931794675887</v>
      </c>
      <c r="P3783">
        <v>2.8218677180984102</v>
      </c>
      <c r="Q3783">
        <v>5.09416193408443</v>
      </c>
    </row>
    <row r="3784" spans="1:17">
      <c r="A3784" t="s">
        <v>6922</v>
      </c>
      <c r="B3784" s="16" t="e">
        <v>#N/A</v>
      </c>
      <c r="C3784">
        <v>2.8218677180984102</v>
      </c>
      <c r="D3784">
        <v>3.4870161193063098</v>
      </c>
      <c r="E3784">
        <v>2.8218677180984102</v>
      </c>
      <c r="F3784">
        <v>2.8218677180984102</v>
      </c>
      <c r="G3784">
        <v>2.8218677180984102</v>
      </c>
      <c r="H3784">
        <v>2.8218677180984102</v>
      </c>
      <c r="I3784">
        <v>2.8218677180984102</v>
      </c>
      <c r="J3784">
        <v>3.5611359966351301</v>
      </c>
      <c r="K3784">
        <v>3.6013796825057902</v>
      </c>
      <c r="L3784">
        <v>2.8218677180984102</v>
      </c>
      <c r="M3784">
        <v>2.8218677180984102</v>
      </c>
      <c r="N3784">
        <v>3.31389066967124</v>
      </c>
      <c r="O3784">
        <v>2.8218677180984102</v>
      </c>
      <c r="P3784">
        <v>3.7927642367557501</v>
      </c>
      <c r="Q3784">
        <v>2.8218677180984102</v>
      </c>
    </row>
    <row r="3785" spans="1:17">
      <c r="A3785" t="s">
        <v>6923</v>
      </c>
      <c r="B3785" s="16" t="e">
        <v>#N/A</v>
      </c>
      <c r="C3785">
        <v>6.2380537160109402</v>
      </c>
      <c r="D3785">
        <v>5.9246275129003996</v>
      </c>
      <c r="E3785">
        <v>6.1846340324636904</v>
      </c>
      <c r="F3785">
        <v>5.9029685313311697</v>
      </c>
      <c r="G3785">
        <v>6.4349069561294803</v>
      </c>
      <c r="H3785">
        <v>4.8389910929935898</v>
      </c>
      <c r="I3785">
        <v>6.3167164806778997</v>
      </c>
      <c r="J3785">
        <v>5.20241513226006</v>
      </c>
      <c r="K3785">
        <v>6.9835028813780502</v>
      </c>
      <c r="L3785">
        <v>7.1711470390333902</v>
      </c>
      <c r="M3785">
        <v>6.5854783059082802</v>
      </c>
      <c r="N3785">
        <v>7.4980743815892703</v>
      </c>
      <c r="O3785">
        <v>6.7136100814351396</v>
      </c>
      <c r="P3785">
        <v>6.6127103465427499</v>
      </c>
      <c r="Q3785">
        <v>9.65973340900055</v>
      </c>
    </row>
    <row r="3786" spans="1:17">
      <c r="A3786" t="s">
        <v>6924</v>
      </c>
      <c r="B3786" s="16" t="e">
        <v>#N/A</v>
      </c>
      <c r="C3786">
        <v>3.6535616636188299</v>
      </c>
      <c r="D3786">
        <v>3.4870161193063098</v>
      </c>
      <c r="E3786">
        <v>3.9618875914207199</v>
      </c>
      <c r="F3786">
        <v>2.8218677180984102</v>
      </c>
      <c r="G3786">
        <v>3.33407035458014</v>
      </c>
      <c r="H3786">
        <v>3.30825032505737</v>
      </c>
      <c r="I3786">
        <v>2.8218677180984102</v>
      </c>
      <c r="J3786">
        <v>2.8218677180984102</v>
      </c>
      <c r="K3786">
        <v>3.4608708703561399</v>
      </c>
      <c r="L3786">
        <v>3.29479214013883</v>
      </c>
      <c r="M3786">
        <v>3.5380814202985702</v>
      </c>
      <c r="N3786">
        <v>2.8218677180984102</v>
      </c>
      <c r="O3786">
        <v>3.24931794675887</v>
      </c>
      <c r="P3786">
        <v>3.6194497939779602</v>
      </c>
      <c r="Q3786">
        <v>2.8218677180984102</v>
      </c>
    </row>
    <row r="3787" spans="1:17">
      <c r="A3787" t="s">
        <v>6925</v>
      </c>
      <c r="B3787" s="16" t="e">
        <v>#N/A</v>
      </c>
      <c r="C3787">
        <v>3.8862082974622001</v>
      </c>
      <c r="D3787">
        <v>3.8603343823973102</v>
      </c>
      <c r="E3787">
        <v>2.8218677180984102</v>
      </c>
      <c r="F3787">
        <v>3.2825265482838799</v>
      </c>
      <c r="G3787">
        <v>2.8218677180984102</v>
      </c>
      <c r="H3787">
        <v>2.8218677180984102</v>
      </c>
      <c r="I3787">
        <v>3.3100125595866299</v>
      </c>
      <c r="J3787">
        <v>3.2517770676889399</v>
      </c>
      <c r="K3787">
        <v>3.4608708703561399</v>
      </c>
      <c r="L3787">
        <v>3.4877558895723499</v>
      </c>
      <c r="M3787">
        <v>3.23818724324593</v>
      </c>
      <c r="N3787">
        <v>3.31389066967124</v>
      </c>
      <c r="O3787">
        <v>3.42420286852819</v>
      </c>
      <c r="P3787">
        <v>3.6194497939779602</v>
      </c>
      <c r="Q3787">
        <v>2.8218677180984102</v>
      </c>
    </row>
    <row r="3788" spans="1:17">
      <c r="A3788" t="s">
        <v>6926</v>
      </c>
      <c r="B3788" s="16" t="e">
        <v>#N/A</v>
      </c>
      <c r="C3788">
        <v>3.5040133865677898</v>
      </c>
      <c r="D3788">
        <v>2.8218677180984102</v>
      </c>
      <c r="E3788">
        <v>3.4028894668404299</v>
      </c>
      <c r="F3788">
        <v>3.6131889974304401</v>
      </c>
      <c r="G3788">
        <v>3.8309652426265099</v>
      </c>
      <c r="H3788">
        <v>3.30825032505737</v>
      </c>
      <c r="I3788">
        <v>3.3100125595866299</v>
      </c>
      <c r="J3788">
        <v>3.5611359966351301</v>
      </c>
      <c r="K3788">
        <v>3.4608708703561399</v>
      </c>
      <c r="L3788">
        <v>3.6339073669181099</v>
      </c>
      <c r="M3788">
        <v>3.4086250003018401</v>
      </c>
      <c r="N3788">
        <v>3.6661147186140499</v>
      </c>
      <c r="O3788">
        <v>3.6677309644704801</v>
      </c>
      <c r="P3788">
        <v>2.8218677180984102</v>
      </c>
      <c r="Q3788">
        <v>2.8218677180984102</v>
      </c>
    </row>
    <row r="3789" spans="1:17">
      <c r="A3789" t="s">
        <v>6927</v>
      </c>
      <c r="B3789" s="16" t="e">
        <v>#N/A</v>
      </c>
      <c r="C3789">
        <v>4.1513583524311999</v>
      </c>
      <c r="D3789">
        <v>4.1197647330598102</v>
      </c>
      <c r="E3789">
        <v>3.6381873987360902</v>
      </c>
      <c r="F3789">
        <v>4.0118215330109104</v>
      </c>
      <c r="G3789">
        <v>3.8309652426265099</v>
      </c>
      <c r="H3789">
        <v>3.50653555504317</v>
      </c>
      <c r="I3789">
        <v>4.49496154099739</v>
      </c>
      <c r="J3789">
        <v>4.4586654922886897</v>
      </c>
      <c r="K3789">
        <v>4.2084442324483602</v>
      </c>
      <c r="L3789">
        <v>4.1946255460110002</v>
      </c>
      <c r="M3789">
        <v>4.4983624523483101</v>
      </c>
      <c r="N3789">
        <v>4.0888472785647796</v>
      </c>
      <c r="O3789">
        <v>3.6677309644704801</v>
      </c>
      <c r="P3789">
        <v>4.5271021320563003</v>
      </c>
      <c r="Q3789">
        <v>5.09416193408443</v>
      </c>
    </row>
    <row r="3790" spans="1:17">
      <c r="A3790" t="s">
        <v>6928</v>
      </c>
      <c r="B3790" s="16" t="e">
        <v>#N/A</v>
      </c>
      <c r="C3790">
        <v>3.5040133865677898</v>
      </c>
      <c r="D3790">
        <v>2.8218677180984102</v>
      </c>
      <c r="E3790">
        <v>3.4028894668404299</v>
      </c>
      <c r="F3790">
        <v>2.8218677180984102</v>
      </c>
      <c r="G3790">
        <v>3.70007344211845</v>
      </c>
      <c r="H3790">
        <v>3.50653555504317</v>
      </c>
      <c r="I3790">
        <v>3.5089935751222501</v>
      </c>
      <c r="J3790">
        <v>3.2517770676889399</v>
      </c>
      <c r="K3790">
        <v>3.4608708703561399</v>
      </c>
      <c r="L3790">
        <v>3.29479214013883</v>
      </c>
      <c r="M3790">
        <v>3.23818724324593</v>
      </c>
      <c r="N3790">
        <v>2.8218677180984102</v>
      </c>
      <c r="O3790">
        <v>2.8218677180984102</v>
      </c>
      <c r="P3790">
        <v>2.8218677180984102</v>
      </c>
      <c r="Q3790">
        <v>2.8218677180984102</v>
      </c>
    </row>
    <row r="3791" spans="1:17">
      <c r="A3791" t="s">
        <v>6929</v>
      </c>
      <c r="B3791" s="16" t="e">
        <v>#N/A</v>
      </c>
      <c r="C3791">
        <v>3.8862082974622001</v>
      </c>
      <c r="D3791">
        <v>3.8603343823973102</v>
      </c>
      <c r="E3791">
        <v>3.8152982058547602</v>
      </c>
      <c r="F3791">
        <v>4.0118215330109104</v>
      </c>
      <c r="G3791">
        <v>4.6840610634984499</v>
      </c>
      <c r="H3791">
        <v>3.8900437060628099</v>
      </c>
      <c r="I3791">
        <v>3.7848446501428201</v>
      </c>
      <c r="J3791">
        <v>3.8565114723405598</v>
      </c>
      <c r="K3791">
        <v>4.2710437260841099</v>
      </c>
      <c r="L3791">
        <v>3.7555759297476698</v>
      </c>
      <c r="M3791">
        <v>3.9727288000471899</v>
      </c>
      <c r="N3791">
        <v>3.79229116939824</v>
      </c>
      <c r="O3791">
        <v>4.0021176285150997</v>
      </c>
      <c r="P3791">
        <v>4.0606668341819496</v>
      </c>
      <c r="Q3791">
        <v>2.8218677180984102</v>
      </c>
    </row>
    <row r="3792" spans="1:17">
      <c r="A3792" t="s">
        <v>6930</v>
      </c>
      <c r="B3792" s="16" t="e">
        <v>#N/A</v>
      </c>
      <c r="C3792">
        <v>7.38923628390895</v>
      </c>
      <c r="D3792">
        <v>6.9528396994793198</v>
      </c>
      <c r="E3792">
        <v>7.2157407540923399</v>
      </c>
      <c r="F3792">
        <v>6.9486136043350601</v>
      </c>
      <c r="G3792">
        <v>6.9177415899492303</v>
      </c>
      <c r="H3792">
        <v>7.2985181127037899</v>
      </c>
      <c r="I3792">
        <v>7.1917397819167199</v>
      </c>
      <c r="J3792">
        <v>7.5868823488295698</v>
      </c>
      <c r="K3792">
        <v>7.17915749788353</v>
      </c>
      <c r="L3792">
        <v>6.5203172163094196</v>
      </c>
      <c r="M3792">
        <v>6.6208583416950297</v>
      </c>
      <c r="N3792">
        <v>6.3058276490510803</v>
      </c>
      <c r="O3792">
        <v>6.55873119492583</v>
      </c>
      <c r="P3792">
        <v>7.8177017289439403</v>
      </c>
      <c r="Q3792">
        <v>2.8218677180984102</v>
      </c>
    </row>
    <row r="3793" spans="1:17">
      <c r="A3793" t="s">
        <v>6931</v>
      </c>
      <c r="B3793" s="16" t="e">
        <v>#N/A</v>
      </c>
      <c r="C3793">
        <v>4.2964146619915802</v>
      </c>
      <c r="D3793">
        <v>3.9548310731697001</v>
      </c>
      <c r="E3793">
        <v>4.0887687455453801</v>
      </c>
      <c r="F3793">
        <v>3.4706286095040801</v>
      </c>
      <c r="G3793">
        <v>4.3009286659846602</v>
      </c>
      <c r="H3793">
        <v>3.30825032505737</v>
      </c>
      <c r="I3793">
        <v>4.3728229044696096</v>
      </c>
      <c r="J3793">
        <v>4.1400611729353196</v>
      </c>
      <c r="K3793">
        <v>3.6013796825057902</v>
      </c>
      <c r="L3793">
        <v>4.3892426656840904</v>
      </c>
      <c r="M3793">
        <v>4.3652147767139304</v>
      </c>
      <c r="N3793">
        <v>4.0888472785647796</v>
      </c>
      <c r="O3793">
        <v>3.42420286852819</v>
      </c>
      <c r="P3793">
        <v>4.2713440848041202</v>
      </c>
      <c r="Q3793">
        <v>2.8218677180984102</v>
      </c>
    </row>
    <row r="3794" spans="1:17">
      <c r="A3794" t="s">
        <v>6932</v>
      </c>
      <c r="B3794" s="16" t="e">
        <v>#N/A</v>
      </c>
      <c r="C3794">
        <v>4.2964146619915802</v>
      </c>
      <c r="D3794">
        <v>3.8603343823973102</v>
      </c>
      <c r="E3794">
        <v>4.4833795521924502</v>
      </c>
      <c r="F3794">
        <v>4.0892058755412499</v>
      </c>
      <c r="G3794">
        <v>4.0460446887748596</v>
      </c>
      <c r="H3794">
        <v>3.30825032505737</v>
      </c>
      <c r="I3794">
        <v>3.9910282299290798</v>
      </c>
      <c r="J3794">
        <v>3.4276433730071201</v>
      </c>
      <c r="K3794">
        <v>3.99457577781329</v>
      </c>
      <c r="L3794">
        <v>3.7555759297476698</v>
      </c>
      <c r="M3794">
        <v>4.3171680614900998</v>
      </c>
      <c r="N3794">
        <v>4.0888472785647796</v>
      </c>
      <c r="O3794">
        <v>3.42420286852819</v>
      </c>
      <c r="P3794">
        <v>3.3893867502571098</v>
      </c>
      <c r="Q3794">
        <v>2.8218677180984102</v>
      </c>
    </row>
    <row r="3795" spans="1:17">
      <c r="A3795" t="s">
        <v>6933</v>
      </c>
      <c r="B3795" s="16" t="e">
        <v>#N/A</v>
      </c>
      <c r="C3795">
        <v>3.3064422771203601</v>
      </c>
      <c r="D3795">
        <v>2.8218677180984102</v>
      </c>
      <c r="E3795">
        <v>4.2015349465393896</v>
      </c>
      <c r="F3795">
        <v>3.6131889974304401</v>
      </c>
      <c r="G3795">
        <v>2.8218677180984102</v>
      </c>
      <c r="H3795">
        <v>3.30825032505737</v>
      </c>
      <c r="I3795">
        <v>3.3100125595866299</v>
      </c>
      <c r="J3795">
        <v>5.3252950654732896</v>
      </c>
      <c r="K3795">
        <v>3.27554212654834</v>
      </c>
      <c r="L3795">
        <v>3.29479214013883</v>
      </c>
      <c r="M3795">
        <v>3.4086250003018401</v>
      </c>
      <c r="N3795">
        <v>3.79229116939824</v>
      </c>
      <c r="O3795">
        <v>3.6677309644704801</v>
      </c>
      <c r="P3795">
        <v>3.9363215208704698</v>
      </c>
      <c r="Q3795">
        <v>2.8218677180984102</v>
      </c>
    </row>
    <row r="3796" spans="1:17">
      <c r="A3796" t="s">
        <v>6934</v>
      </c>
      <c r="B3796" s="16" t="e">
        <v>#N/A</v>
      </c>
      <c r="C3796">
        <v>4.8324495657597604</v>
      </c>
      <c r="D3796">
        <v>4.9486052131722396</v>
      </c>
      <c r="E3796">
        <v>4.7104489803388701</v>
      </c>
      <c r="F3796">
        <v>4.1611154638698196</v>
      </c>
      <c r="G3796">
        <v>4.0460446887748596</v>
      </c>
      <c r="H3796">
        <v>3.30825032505737</v>
      </c>
      <c r="I3796">
        <v>4.2360017113942803</v>
      </c>
      <c r="J3796">
        <v>4.0764652066995799</v>
      </c>
      <c r="K3796">
        <v>4.5405942945665601</v>
      </c>
      <c r="L3796">
        <v>3.9560512465587201</v>
      </c>
      <c r="M3796">
        <v>4.3171680614900998</v>
      </c>
      <c r="N3796">
        <v>2.8218677180984102</v>
      </c>
      <c r="O3796">
        <v>3.8507909364900099</v>
      </c>
      <c r="P3796">
        <v>2.8218677180984102</v>
      </c>
      <c r="Q3796">
        <v>2.8218677180984102</v>
      </c>
    </row>
    <row r="3797" spans="1:17">
      <c r="A3797" t="s">
        <v>6935</v>
      </c>
      <c r="B3797" s="16" t="e">
        <v>#N/A</v>
      </c>
      <c r="C3797">
        <v>8.8979725328337498</v>
      </c>
      <c r="D3797">
        <v>8.8832856208442106</v>
      </c>
      <c r="E3797">
        <v>8.7448689004696494</v>
      </c>
      <c r="F3797">
        <v>8.5520979992211394</v>
      </c>
      <c r="G3797">
        <v>8.4472564929496894</v>
      </c>
      <c r="H3797">
        <v>8.0256156993815502</v>
      </c>
      <c r="I3797">
        <v>8.6370709099959804</v>
      </c>
      <c r="J3797">
        <v>8.3310496663556197</v>
      </c>
      <c r="K3797">
        <v>8.7528121642609094</v>
      </c>
      <c r="L3797">
        <v>8.6645081201604093</v>
      </c>
      <c r="M3797">
        <v>8.5070665642975207</v>
      </c>
      <c r="N3797">
        <v>8.0070723907748906</v>
      </c>
      <c r="O3797">
        <v>8.5034331135576195</v>
      </c>
      <c r="P3797">
        <v>8.6063661142493704</v>
      </c>
      <c r="Q3797">
        <v>8.8614637697687808</v>
      </c>
    </row>
    <row r="3798" spans="1:17">
      <c r="A3798" t="s">
        <v>6936</v>
      </c>
      <c r="B3798" s="16" t="e">
        <v>#N/A</v>
      </c>
      <c r="C3798">
        <v>3.7779852140208301</v>
      </c>
      <c r="D3798">
        <v>3.6330127529723502</v>
      </c>
      <c r="E3798">
        <v>3.9618875914207199</v>
      </c>
      <c r="F3798">
        <v>4.3517302712450299</v>
      </c>
      <c r="G3798">
        <v>3.8309652426265099</v>
      </c>
      <c r="H3798">
        <v>3.65660975244205</v>
      </c>
      <c r="I3798">
        <v>3.8937805799913501</v>
      </c>
      <c r="J3798">
        <v>4.0085972383706396</v>
      </c>
      <c r="K3798">
        <v>4.1419680287536398</v>
      </c>
      <c r="L3798">
        <v>4.1211419556762898</v>
      </c>
      <c r="M3798">
        <v>4.21436379980989</v>
      </c>
      <c r="N3798">
        <v>4.1706164353931596</v>
      </c>
      <c r="O3798">
        <v>4.0696565081197198</v>
      </c>
      <c r="P3798">
        <v>3.7927642367557501</v>
      </c>
      <c r="Q3798">
        <v>5.09416193408443</v>
      </c>
    </row>
    <row r="3799" spans="1:17">
      <c r="A3799" t="s">
        <v>6937</v>
      </c>
      <c r="B3799" s="16" t="e">
        <v>#N/A</v>
      </c>
      <c r="C3799">
        <v>4.8324495657597604</v>
      </c>
      <c r="D3799">
        <v>4.9103330586210001</v>
      </c>
      <c r="E3799">
        <v>4.7777046060070401</v>
      </c>
      <c r="F3799">
        <v>5.0765736551712601</v>
      </c>
      <c r="G3799">
        <v>4.975741795846</v>
      </c>
      <c r="H3799">
        <v>4.3015284866045098</v>
      </c>
      <c r="I3799">
        <v>4.6056600831029897</v>
      </c>
      <c r="J3799">
        <v>4.3621897727349799</v>
      </c>
      <c r="K3799">
        <v>4.5405942945665601</v>
      </c>
      <c r="L3799">
        <v>4.6547502153815303</v>
      </c>
      <c r="M3799">
        <v>4.4983624523483101</v>
      </c>
      <c r="N3799">
        <v>4.5070424063834196</v>
      </c>
      <c r="O3799">
        <v>4.1926070449996002</v>
      </c>
      <c r="P3799">
        <v>4.5271021320563003</v>
      </c>
      <c r="Q3799">
        <v>2.8218677180984102</v>
      </c>
    </row>
    <row r="3800" spans="1:17">
      <c r="A3800" t="s">
        <v>6938</v>
      </c>
      <c r="B3800" s="16" t="e">
        <v>#N/A</v>
      </c>
      <c r="C3800">
        <v>3.3064422771203601</v>
      </c>
      <c r="D3800">
        <v>2.8218677180984102</v>
      </c>
      <c r="E3800">
        <v>2.8218677180984102</v>
      </c>
      <c r="F3800">
        <v>3.2825265482838799</v>
      </c>
      <c r="G3800">
        <v>3.5425260543824399</v>
      </c>
      <c r="H3800">
        <v>2.8218677180984102</v>
      </c>
      <c r="I3800">
        <v>3.3100125595866299</v>
      </c>
      <c r="J3800">
        <v>2.8218677180984102</v>
      </c>
      <c r="K3800">
        <v>3.4608708703561399</v>
      </c>
      <c r="L3800">
        <v>2.8218677180984102</v>
      </c>
      <c r="M3800">
        <v>3.23818724324593</v>
      </c>
      <c r="N3800">
        <v>3.6661147186140499</v>
      </c>
      <c r="O3800">
        <v>3.5569664057961599</v>
      </c>
      <c r="P3800">
        <v>3.7927642367557501</v>
      </c>
      <c r="Q3800">
        <v>2.8218677180984102</v>
      </c>
    </row>
    <row r="3801" spans="1:17">
      <c r="A3801" t="s">
        <v>6939</v>
      </c>
      <c r="B3801" s="16" t="e">
        <v>#N/A</v>
      </c>
      <c r="C3801">
        <v>3.5040133865677898</v>
      </c>
      <c r="D3801">
        <v>3.7545556144430101</v>
      </c>
      <c r="E3801">
        <v>2.8218677180984102</v>
      </c>
      <c r="F3801">
        <v>3.2825265482838799</v>
      </c>
      <c r="G3801">
        <v>2.8218677180984102</v>
      </c>
      <c r="H3801">
        <v>2.8218677180984102</v>
      </c>
      <c r="I3801">
        <v>3.3100125595866299</v>
      </c>
      <c r="J3801">
        <v>2.8218677180984102</v>
      </c>
      <c r="K3801">
        <v>3.4608708703561399</v>
      </c>
      <c r="L3801">
        <v>4.0420260041176004</v>
      </c>
      <c r="M3801">
        <v>3.4086250003018401</v>
      </c>
      <c r="N3801">
        <v>2.8218677180984102</v>
      </c>
      <c r="O3801">
        <v>3.24931794675887</v>
      </c>
      <c r="P3801">
        <v>2.8218677180984102</v>
      </c>
      <c r="Q3801">
        <v>2.8218677180984102</v>
      </c>
    </row>
    <row r="3802" spans="1:17">
      <c r="A3802" t="s">
        <v>6940</v>
      </c>
      <c r="B3802" s="16" t="e">
        <v>#N/A</v>
      </c>
      <c r="C3802">
        <v>4.4838185959666896</v>
      </c>
      <c r="D3802">
        <v>3.8603343823973102</v>
      </c>
      <c r="E3802">
        <v>3.8152982058547602</v>
      </c>
      <c r="F3802">
        <v>3.7319397910766599</v>
      </c>
      <c r="G3802">
        <v>4.5695203052827997</v>
      </c>
      <c r="H3802">
        <v>3.9869852489372102</v>
      </c>
      <c r="I3802">
        <v>3.8937805799913501</v>
      </c>
      <c r="J3802">
        <v>3.93564812262216</v>
      </c>
      <c r="K3802">
        <v>4.2710437260841099</v>
      </c>
      <c r="L3802">
        <v>4.3280695513255196</v>
      </c>
      <c r="M3802">
        <v>3.23818724324593</v>
      </c>
      <c r="N3802">
        <v>3.79229116939824</v>
      </c>
      <c r="O3802">
        <v>3.9295289699043701</v>
      </c>
      <c r="P3802">
        <v>3.6194497939779602</v>
      </c>
      <c r="Q3802">
        <v>5.81282804418474</v>
      </c>
    </row>
    <row r="3803" spans="1:17">
      <c r="A3803" t="s">
        <v>6941</v>
      </c>
      <c r="B3803" s="16" t="e">
        <v>#N/A</v>
      </c>
      <c r="C3803">
        <v>2.8218677180984102</v>
      </c>
      <c r="D3803">
        <v>2.8218677180984102</v>
      </c>
      <c r="E3803">
        <v>3.4028894668404299</v>
      </c>
      <c r="F3803">
        <v>3.2825265482838799</v>
      </c>
      <c r="G3803">
        <v>2.8218677180984102</v>
      </c>
      <c r="H3803">
        <v>3.50653555504317</v>
      </c>
      <c r="I3803">
        <v>2.8218677180984102</v>
      </c>
      <c r="J3803">
        <v>3.5611359966351301</v>
      </c>
      <c r="K3803">
        <v>3.27554212654834</v>
      </c>
      <c r="L3803">
        <v>2.8218677180984102</v>
      </c>
      <c r="M3803">
        <v>3.5380814202985702</v>
      </c>
      <c r="N3803">
        <v>2.8218677180984102</v>
      </c>
      <c r="O3803">
        <v>3.24931794675887</v>
      </c>
      <c r="P3803">
        <v>2.8218677180984102</v>
      </c>
      <c r="Q3803">
        <v>2.8218677180984102</v>
      </c>
    </row>
    <row r="3804" spans="1:17">
      <c r="A3804" t="s">
        <v>6942</v>
      </c>
      <c r="B3804" s="16" t="e">
        <v>#N/A</v>
      </c>
      <c r="C3804">
        <v>4.99547094075474</v>
      </c>
      <c r="D3804">
        <v>5.2505809539486403</v>
      </c>
      <c r="E3804">
        <v>4.7104489803388701</v>
      </c>
      <c r="F3804">
        <v>5.2866768958500598</v>
      </c>
      <c r="G3804">
        <v>5.0599536599459096</v>
      </c>
      <c r="H3804">
        <v>5.3978950479979702</v>
      </c>
      <c r="I3804">
        <v>5.2218518540004704</v>
      </c>
      <c r="J3804">
        <v>5.2279045433873996</v>
      </c>
      <c r="K3804">
        <v>5.5956556821788501</v>
      </c>
      <c r="L3804">
        <v>5.0240271819925297</v>
      </c>
      <c r="M3804">
        <v>5.6583384812313096</v>
      </c>
      <c r="N3804">
        <v>5.2375935253419703</v>
      </c>
      <c r="O3804">
        <v>5.3368598019304798</v>
      </c>
      <c r="P3804">
        <v>5.6022656228975496</v>
      </c>
      <c r="Q3804">
        <v>2.8218677180984102</v>
      </c>
    </row>
    <row r="3805" spans="1:17">
      <c r="A3805" t="s">
        <v>6943</v>
      </c>
      <c r="B3805" s="16" t="e">
        <v>#N/A</v>
      </c>
      <c r="C3805">
        <v>3.3064422771203601</v>
      </c>
      <c r="D3805">
        <v>3.6330127529723502</v>
      </c>
      <c r="E3805">
        <v>2.8218677180984102</v>
      </c>
      <c r="F3805">
        <v>3.4706286095040801</v>
      </c>
      <c r="G3805">
        <v>3.8309652426265099</v>
      </c>
      <c r="H3805">
        <v>2.8218677180984102</v>
      </c>
      <c r="I3805">
        <v>3.6595800418069002</v>
      </c>
      <c r="J3805">
        <v>3.7696016503418699</v>
      </c>
      <c r="K3805">
        <v>3.8204461843508501</v>
      </c>
      <c r="L3805">
        <v>3.6339073669181099</v>
      </c>
      <c r="M3805">
        <v>3.9727288000471899</v>
      </c>
      <c r="N3805">
        <v>3.99991931403749</v>
      </c>
      <c r="O3805">
        <v>3.7643275486974099</v>
      </c>
      <c r="P3805">
        <v>3.6194497939779602</v>
      </c>
      <c r="Q3805">
        <v>2.8218677180984102</v>
      </c>
    </row>
    <row r="3806" spans="1:17">
      <c r="A3806" t="s">
        <v>6944</v>
      </c>
      <c r="B3806" s="16" t="e">
        <v>#N/A</v>
      </c>
      <c r="C3806">
        <v>4.9565989702087299</v>
      </c>
      <c r="D3806">
        <v>4.6529177314580599</v>
      </c>
      <c r="E3806">
        <v>5.6873781601909403</v>
      </c>
      <c r="F3806">
        <v>4.5644600677645304</v>
      </c>
      <c r="G3806">
        <v>4.0460446887748596</v>
      </c>
      <c r="H3806">
        <v>3.50653555504317</v>
      </c>
      <c r="I3806">
        <v>4.7549066861635803</v>
      </c>
      <c r="J3806">
        <v>3.5611359966351301</v>
      </c>
      <c r="K3806">
        <v>7.8652918706345103</v>
      </c>
      <c r="L3806">
        <v>7.1478815104877</v>
      </c>
      <c r="M3806">
        <v>4.3171680614900998</v>
      </c>
      <c r="N3806">
        <v>4.72039054531127</v>
      </c>
      <c r="O3806">
        <v>3.5569664057961599</v>
      </c>
      <c r="P3806">
        <v>2.8218677180984102</v>
      </c>
      <c r="Q3806">
        <v>5.81282804418474</v>
      </c>
    </row>
    <row r="3807" spans="1:17">
      <c r="A3807" t="s">
        <v>6945</v>
      </c>
      <c r="B3807" s="16" t="e">
        <v>#N/A</v>
      </c>
      <c r="C3807">
        <v>3.5040133865677898</v>
      </c>
      <c r="D3807">
        <v>3.2942621936663499</v>
      </c>
      <c r="E3807">
        <v>2.8218677180984102</v>
      </c>
      <c r="F3807">
        <v>3.2825265482838799</v>
      </c>
      <c r="G3807">
        <v>3.5425260543824399</v>
      </c>
      <c r="H3807">
        <v>3.30825032505737</v>
      </c>
      <c r="I3807">
        <v>2.8218677180984102</v>
      </c>
      <c r="J3807">
        <v>3.2517770676889399</v>
      </c>
      <c r="K3807">
        <v>3.4608708703561399</v>
      </c>
      <c r="L3807">
        <v>2.8218677180984102</v>
      </c>
      <c r="M3807">
        <v>3.4086250003018401</v>
      </c>
      <c r="N3807">
        <v>3.31389066967124</v>
      </c>
      <c r="O3807">
        <v>3.42420286852819</v>
      </c>
      <c r="P3807">
        <v>2.8218677180984102</v>
      </c>
      <c r="Q3807">
        <v>5.09416193408443</v>
      </c>
    </row>
    <row r="3808" spans="1:17">
      <c r="A3808" t="s">
        <v>6946</v>
      </c>
      <c r="B3808" s="16" t="e">
        <v>#N/A</v>
      </c>
      <c r="C3808">
        <v>5.4997062244710797</v>
      </c>
      <c r="D3808">
        <v>6.1299045716837801</v>
      </c>
      <c r="E3808">
        <v>5.98496325541152</v>
      </c>
      <c r="F3808">
        <v>6.5023495203630803</v>
      </c>
      <c r="G3808">
        <v>5.7723329839865896</v>
      </c>
      <c r="H3808">
        <v>7.18218054452836</v>
      </c>
      <c r="I3808">
        <v>6.4984102644921702</v>
      </c>
      <c r="J3808">
        <v>7.1191835615399102</v>
      </c>
      <c r="K3808">
        <v>6.0655334946390003</v>
      </c>
      <c r="L3808">
        <v>6.2545660872875102</v>
      </c>
      <c r="M3808">
        <v>6.49298820394774</v>
      </c>
      <c r="N3808">
        <v>6.2592763242158096</v>
      </c>
      <c r="O3808">
        <v>6.5490755236306599</v>
      </c>
      <c r="P3808">
        <v>6.8539498093667603</v>
      </c>
      <c r="Q3808">
        <v>5.09416193408443</v>
      </c>
    </row>
    <row r="3809" spans="1:17">
      <c r="A3809" t="s">
        <v>6947</v>
      </c>
      <c r="B3809" s="16" t="e">
        <v>#N/A</v>
      </c>
      <c r="C3809">
        <v>4.0706176854441196</v>
      </c>
      <c r="D3809">
        <v>4.1197647330598102</v>
      </c>
      <c r="E3809">
        <v>3.8152982058547602</v>
      </c>
      <c r="F3809">
        <v>4.4629136307985604</v>
      </c>
      <c r="G3809">
        <v>4.4429501088137897</v>
      </c>
      <c r="H3809">
        <v>5.36902745237989</v>
      </c>
      <c r="I3809">
        <v>5.0091235034862898</v>
      </c>
      <c r="J3809">
        <v>5.5218381907595999</v>
      </c>
      <c r="K3809">
        <v>4.9815688211180698</v>
      </c>
      <c r="L3809">
        <v>4.7465905673729498</v>
      </c>
      <c r="M3809">
        <v>4.4556477038402296</v>
      </c>
      <c r="N3809">
        <v>4.5070424063834196</v>
      </c>
      <c r="O3809">
        <v>4.8737348553695998</v>
      </c>
      <c r="P3809">
        <v>5.2603607125134104</v>
      </c>
      <c r="Q3809">
        <v>2.8218677180984102</v>
      </c>
    </row>
    <row r="3810" spans="1:17">
      <c r="A3810" t="s">
        <v>6948</v>
      </c>
      <c r="B3810" s="16" t="e">
        <v>#N/A</v>
      </c>
      <c r="C3810">
        <v>2.8218677180984102</v>
      </c>
      <c r="D3810">
        <v>2.8218677180984102</v>
      </c>
      <c r="E3810">
        <v>2.8218677180984102</v>
      </c>
      <c r="F3810">
        <v>2.8218677180984102</v>
      </c>
      <c r="G3810">
        <v>3.33407035458014</v>
      </c>
      <c r="H3810">
        <v>3.30825032505737</v>
      </c>
      <c r="I3810">
        <v>3.6595800418069002</v>
      </c>
      <c r="J3810">
        <v>3.2517770676889399</v>
      </c>
      <c r="K3810">
        <v>3.4608708703561399</v>
      </c>
      <c r="L3810">
        <v>3.29479214013883</v>
      </c>
      <c r="M3810">
        <v>2.8218677180984102</v>
      </c>
      <c r="N3810">
        <v>3.31389066967124</v>
      </c>
      <c r="O3810">
        <v>2.8218677180984102</v>
      </c>
      <c r="P3810">
        <v>2.8218677180984102</v>
      </c>
      <c r="Q3810">
        <v>2.8218677180984102</v>
      </c>
    </row>
    <row r="3811" spans="1:17">
      <c r="A3811" t="s">
        <v>6949</v>
      </c>
      <c r="B3811" s="16" t="e">
        <v>#N/A</v>
      </c>
      <c r="C3811">
        <v>3.5040133865677898</v>
      </c>
      <c r="D3811">
        <v>3.4870161193063098</v>
      </c>
      <c r="E3811">
        <v>3.8152982058547602</v>
      </c>
      <c r="F3811">
        <v>3.7319397910766599</v>
      </c>
      <c r="G3811">
        <v>3.33407035458014</v>
      </c>
      <c r="H3811">
        <v>2.8218677180984102</v>
      </c>
      <c r="I3811">
        <v>3.6595800418069002</v>
      </c>
      <c r="J3811">
        <v>4.3621897727349799</v>
      </c>
      <c r="K3811">
        <v>3.4608708703561399</v>
      </c>
      <c r="L3811">
        <v>3.4877558895723499</v>
      </c>
      <c r="M3811">
        <v>3.23818724324593</v>
      </c>
      <c r="N3811">
        <v>2.8218677180984102</v>
      </c>
      <c r="O3811">
        <v>3.6677309644704801</v>
      </c>
      <c r="P3811">
        <v>3.3893867502571098</v>
      </c>
      <c r="Q3811">
        <v>2.8218677180984102</v>
      </c>
    </row>
    <row r="3812" spans="1:17">
      <c r="A3812" t="s">
        <v>6950</v>
      </c>
      <c r="B3812" s="16" t="e">
        <v>#N/A</v>
      </c>
      <c r="C3812">
        <v>8.9221265420675007</v>
      </c>
      <c r="D3812">
        <v>9.1258274006085607</v>
      </c>
      <c r="E3812">
        <v>8.8061115313560805</v>
      </c>
      <c r="F3812">
        <v>8.9628457280771006</v>
      </c>
      <c r="G3812">
        <v>8.5198801399466308</v>
      </c>
      <c r="H3812">
        <v>8.8589364007238096</v>
      </c>
      <c r="I3812">
        <v>9.1015787213960309</v>
      </c>
      <c r="J3812">
        <v>8.8493539734568305</v>
      </c>
      <c r="K3812">
        <v>9.0520358028722203</v>
      </c>
      <c r="L3812">
        <v>8.9347258573181492</v>
      </c>
      <c r="M3812">
        <v>8.4097756550996099</v>
      </c>
      <c r="N3812">
        <v>8.4863253901833993</v>
      </c>
      <c r="O3812">
        <v>8.5523274973466492</v>
      </c>
      <c r="P3812">
        <v>9.1333243492355791</v>
      </c>
      <c r="Q3812">
        <v>7.1565710053807701</v>
      </c>
    </row>
    <row r="3813" spans="1:17">
      <c r="A3813" t="s">
        <v>6951</v>
      </c>
      <c r="B3813" s="16" t="e">
        <v>#N/A</v>
      </c>
      <c r="C3813">
        <v>6.8576603815595298</v>
      </c>
      <c r="D3813">
        <v>6.7721034966050304</v>
      </c>
      <c r="E3813">
        <v>7.54747676036735</v>
      </c>
      <c r="F3813">
        <v>7.1838182968242599</v>
      </c>
      <c r="G3813">
        <v>7.31953339309071</v>
      </c>
      <c r="H3813">
        <v>6.1168867254643997</v>
      </c>
      <c r="I3813">
        <v>7.4019315716363598</v>
      </c>
      <c r="J3813">
        <v>6.6572928796591997</v>
      </c>
      <c r="K3813">
        <v>7.28752089893944</v>
      </c>
      <c r="L3813">
        <v>7.1242327011839803</v>
      </c>
      <c r="M3813">
        <v>7.1722611697927698</v>
      </c>
      <c r="N3813">
        <v>6.9368440474839899</v>
      </c>
      <c r="O3813">
        <v>7.2597360273663902</v>
      </c>
      <c r="P3813">
        <v>6.8259277291320597</v>
      </c>
      <c r="Q3813">
        <v>8.9266120302692595</v>
      </c>
    </row>
    <row r="3814" spans="1:17">
      <c r="A3814" t="s">
        <v>6952</v>
      </c>
      <c r="B3814" s="16" t="e">
        <v>#N/A</v>
      </c>
      <c r="C3814">
        <v>3.3064422771203601</v>
      </c>
      <c r="D3814">
        <v>3.4870161193063098</v>
      </c>
      <c r="E3814">
        <v>3.8152982058547602</v>
      </c>
      <c r="F3814">
        <v>2.8218677180984102</v>
      </c>
      <c r="G3814">
        <v>2.8218677180984102</v>
      </c>
      <c r="H3814">
        <v>3.30825032505737</v>
      </c>
      <c r="I3814">
        <v>3.3100125595866299</v>
      </c>
      <c r="J3814">
        <v>3.5611359966351301</v>
      </c>
      <c r="K3814">
        <v>3.27554212654834</v>
      </c>
      <c r="L3814">
        <v>2.8218677180984102</v>
      </c>
      <c r="M3814">
        <v>2.8218677180984102</v>
      </c>
      <c r="N3814">
        <v>3.31389066967124</v>
      </c>
      <c r="O3814">
        <v>3.7643275486974099</v>
      </c>
      <c r="P3814">
        <v>4.0606668341819496</v>
      </c>
      <c r="Q3814">
        <v>2.8218677180984102</v>
      </c>
    </row>
    <row r="3815" spans="1:17">
      <c r="A3815" t="s">
        <v>6953</v>
      </c>
      <c r="B3815" s="16" t="e">
        <v>#N/A</v>
      </c>
      <c r="C3815">
        <v>3.8862082974622001</v>
      </c>
      <c r="D3815">
        <v>4.0407231514856203</v>
      </c>
      <c r="E3815">
        <v>3.9618875914207199</v>
      </c>
      <c r="F3815">
        <v>4.3517302712450299</v>
      </c>
      <c r="G3815">
        <v>3.33407035458014</v>
      </c>
      <c r="H3815">
        <v>3.65660975244205</v>
      </c>
      <c r="I3815">
        <v>4.16059535596606</v>
      </c>
      <c r="J3815">
        <v>3.7696016503418699</v>
      </c>
      <c r="K3815">
        <v>4.3865415857412602</v>
      </c>
      <c r="L3815">
        <v>4.4473184955329197</v>
      </c>
      <c r="M3815">
        <v>3.82485868955618</v>
      </c>
      <c r="N3815">
        <v>2.8218677180984102</v>
      </c>
      <c r="O3815">
        <v>4.2491040476565001</v>
      </c>
      <c r="P3815">
        <v>2.8218677180984102</v>
      </c>
      <c r="Q3815">
        <v>2.8218677180984102</v>
      </c>
    </row>
    <row r="3816" spans="1:17">
      <c r="A3816" t="s">
        <v>6954</v>
      </c>
      <c r="B3816" s="16" t="e">
        <v>#N/A</v>
      </c>
      <c r="C3816">
        <v>2.8218677180984102</v>
      </c>
      <c r="D3816">
        <v>3.6330127529723502</v>
      </c>
      <c r="E3816">
        <v>4.0887687455453801</v>
      </c>
      <c r="F3816">
        <v>3.2825265482838799</v>
      </c>
      <c r="G3816">
        <v>3.5425260543824399</v>
      </c>
      <c r="H3816">
        <v>2.8218677180984102</v>
      </c>
      <c r="I3816">
        <v>4.0793606969786396</v>
      </c>
      <c r="J3816">
        <v>3.7696016503418699</v>
      </c>
      <c r="K3816">
        <v>3.6013796825057902</v>
      </c>
      <c r="L3816">
        <v>3.29479214013883</v>
      </c>
      <c r="M3816">
        <v>3.23818724324593</v>
      </c>
      <c r="N3816">
        <v>3.31389066967124</v>
      </c>
      <c r="O3816">
        <v>3.24931794675887</v>
      </c>
      <c r="P3816">
        <v>3.6194497939779602</v>
      </c>
      <c r="Q3816">
        <v>2.8218677180984102</v>
      </c>
    </row>
    <row r="3817" spans="1:17">
      <c r="A3817" t="s">
        <v>6955</v>
      </c>
      <c r="B3817" s="16" t="e">
        <v>#N/A</v>
      </c>
      <c r="C3817">
        <v>2.8218677180984102</v>
      </c>
      <c r="D3817">
        <v>2.8218677180984102</v>
      </c>
      <c r="E3817">
        <v>2.8218677180984102</v>
      </c>
      <c r="F3817">
        <v>2.8218677180984102</v>
      </c>
      <c r="G3817">
        <v>3.8309652426265099</v>
      </c>
      <c r="H3817">
        <v>3.50653555504317</v>
      </c>
      <c r="I3817">
        <v>3.7848446501428201</v>
      </c>
      <c r="J3817">
        <v>3.93564812262216</v>
      </c>
      <c r="K3817">
        <v>3.91162951239331</v>
      </c>
      <c r="L3817">
        <v>3.9560512465587201</v>
      </c>
      <c r="M3817">
        <v>3.6461416973015899</v>
      </c>
      <c r="N3817">
        <v>2.8218677180984102</v>
      </c>
      <c r="O3817">
        <v>3.6677309644704801</v>
      </c>
      <c r="P3817">
        <v>2.8218677180984102</v>
      </c>
      <c r="Q3817">
        <v>2.8218677180984102</v>
      </c>
    </row>
    <row r="3818" spans="1:17">
      <c r="A3818" t="s">
        <v>6956</v>
      </c>
      <c r="B3818" s="16" t="e">
        <v>#N/A</v>
      </c>
      <c r="C3818">
        <v>5.7405986380477696</v>
      </c>
      <c r="D3818">
        <v>5.9060888777783198</v>
      </c>
      <c r="E3818">
        <v>6.0375917107677903</v>
      </c>
      <c r="F3818">
        <v>6.1169449946656096</v>
      </c>
      <c r="G3818">
        <v>5.7479431304763704</v>
      </c>
      <c r="H3818">
        <v>5.6808363808980902</v>
      </c>
      <c r="I3818">
        <v>6.6595345132719403</v>
      </c>
      <c r="J3818">
        <v>5.3714827538142504</v>
      </c>
      <c r="K3818">
        <v>5.7767343290393898</v>
      </c>
      <c r="L3818">
        <v>6.2545660872875102</v>
      </c>
      <c r="M3818">
        <v>6.0736776114072404</v>
      </c>
      <c r="N3818">
        <v>5.8399741889468402</v>
      </c>
      <c r="O3818">
        <v>6.00015432402967</v>
      </c>
      <c r="P3818">
        <v>5.8760773296446898</v>
      </c>
      <c r="Q3818">
        <v>5.81282804418474</v>
      </c>
    </row>
    <row r="3819" spans="1:17">
      <c r="A3819" t="s">
        <v>6957</v>
      </c>
      <c r="B3819" s="16" t="e">
        <v>#N/A</v>
      </c>
      <c r="C3819">
        <v>3.5040133865677898</v>
      </c>
      <c r="D3819">
        <v>2.8218677180984102</v>
      </c>
      <c r="E3819">
        <v>3.6381873987360902</v>
      </c>
      <c r="F3819">
        <v>3.2825265482838799</v>
      </c>
      <c r="G3819">
        <v>2.8218677180984102</v>
      </c>
      <c r="H3819">
        <v>3.50653555504317</v>
      </c>
      <c r="I3819">
        <v>3.6595800418069002</v>
      </c>
      <c r="J3819">
        <v>3.2517770676889399</v>
      </c>
      <c r="K3819">
        <v>2.8218677180984102</v>
      </c>
      <c r="L3819">
        <v>3.29479214013883</v>
      </c>
      <c r="M3819">
        <v>3.23818724324593</v>
      </c>
      <c r="N3819">
        <v>3.79229116939824</v>
      </c>
      <c r="O3819">
        <v>3.5569664057961599</v>
      </c>
      <c r="P3819">
        <v>2.8218677180984102</v>
      </c>
      <c r="Q3819">
        <v>2.8218677180984102</v>
      </c>
    </row>
    <row r="3820" spans="1:17">
      <c r="A3820" t="s">
        <v>6958</v>
      </c>
      <c r="B3820" s="16" t="e">
        <v>#N/A</v>
      </c>
      <c r="C3820">
        <v>7.0546205441807199</v>
      </c>
      <c r="D3820">
        <v>7.27201870183272</v>
      </c>
      <c r="E3820">
        <v>8.2451741909304204</v>
      </c>
      <c r="F3820">
        <v>8.1145370567023694</v>
      </c>
      <c r="G3820">
        <v>7.9548378349425004</v>
      </c>
      <c r="H3820">
        <v>7.4470265267108804</v>
      </c>
      <c r="I3820">
        <v>8.1143431012299008</v>
      </c>
      <c r="J3820">
        <v>8.1532472786395793</v>
      </c>
      <c r="K3820">
        <v>7.26781569471183</v>
      </c>
      <c r="L3820">
        <v>8.4407962491744506</v>
      </c>
      <c r="M3820">
        <v>6.7778941321205197</v>
      </c>
      <c r="N3820">
        <v>6.9850789227912404</v>
      </c>
      <c r="O3820">
        <v>6.7222181891453801</v>
      </c>
      <c r="P3820">
        <v>7.4927704004486699</v>
      </c>
      <c r="Q3820">
        <v>5.09416193408443</v>
      </c>
    </row>
    <row r="3821" spans="1:17">
      <c r="A3821" t="s">
        <v>6959</v>
      </c>
      <c r="B3821" s="16" t="e">
        <v>#N/A</v>
      </c>
      <c r="C3821">
        <v>4.2263167103073602</v>
      </c>
      <c r="D3821">
        <v>4.5009317243298002</v>
      </c>
      <c r="E3821">
        <v>4.7104489803388701</v>
      </c>
      <c r="F3821">
        <v>4.5644600677645304</v>
      </c>
      <c r="G3821">
        <v>4.5079198595814196</v>
      </c>
      <c r="H3821">
        <v>3.7814594184883799</v>
      </c>
      <c r="I3821">
        <v>4.6574362853065301</v>
      </c>
      <c r="J3821">
        <v>4.1400611729353196</v>
      </c>
      <c r="K3821">
        <v>4.7603034491719001</v>
      </c>
      <c r="L3821">
        <v>4.7901010708768101</v>
      </c>
      <c r="M3821">
        <v>4.5794486673888004</v>
      </c>
      <c r="N3821">
        <v>4.2465073090516299</v>
      </c>
      <c r="O3821">
        <v>4.3540657995344203</v>
      </c>
      <c r="P3821">
        <v>3.7927642367557501</v>
      </c>
      <c r="Q3821">
        <v>5.09416193408443</v>
      </c>
    </row>
    <row r="3822" spans="1:17">
      <c r="A3822" t="s">
        <v>6960</v>
      </c>
      <c r="B3822" s="16" t="e">
        <v>#N/A</v>
      </c>
      <c r="C3822">
        <v>3.6535616636188299</v>
      </c>
      <c r="D3822">
        <v>3.9548310731697001</v>
      </c>
      <c r="E3822">
        <v>3.6381873987360902</v>
      </c>
      <c r="F3822">
        <v>3.8353454241230298</v>
      </c>
      <c r="G3822">
        <v>3.33407035458014</v>
      </c>
      <c r="H3822">
        <v>3.9869852489372102</v>
      </c>
      <c r="I3822">
        <v>3.8937805799913501</v>
      </c>
      <c r="J3822">
        <v>4.1400611729353196</v>
      </c>
      <c r="K3822">
        <v>3.91162951239331</v>
      </c>
      <c r="L3822">
        <v>4.0420260041176004</v>
      </c>
      <c r="M3822">
        <v>3.82485868955618</v>
      </c>
      <c r="N3822">
        <v>4.0888472785647796</v>
      </c>
      <c r="O3822">
        <v>4.1926070449996002</v>
      </c>
      <c r="P3822">
        <v>4.2713440848041202</v>
      </c>
      <c r="Q3822">
        <v>2.8218677180984102</v>
      </c>
    </row>
    <row r="3823" spans="1:17">
      <c r="A3823" t="s">
        <v>6961</v>
      </c>
      <c r="B3823" s="16" t="e">
        <v>#N/A</v>
      </c>
      <c r="C3823">
        <v>4.2964146619915802</v>
      </c>
      <c r="D3823">
        <v>4.3876263279161201</v>
      </c>
      <c r="E3823">
        <v>2.8218677180984102</v>
      </c>
      <c r="F3823">
        <v>4.8265290176055897</v>
      </c>
      <c r="G3823">
        <v>4.3009286659846602</v>
      </c>
      <c r="H3823">
        <v>4.5998748125578501</v>
      </c>
      <c r="I3823">
        <v>4.7549066861635803</v>
      </c>
      <c r="J3823">
        <v>5.0088657953609399</v>
      </c>
      <c r="K3823">
        <v>4.1419680287536398</v>
      </c>
      <c r="L3823">
        <v>4.5555022990765597</v>
      </c>
      <c r="M3823">
        <v>4.69174350335686</v>
      </c>
      <c r="N3823">
        <v>4.6704332416218497</v>
      </c>
      <c r="O3823">
        <v>4.2491040476565001</v>
      </c>
      <c r="P3823">
        <v>4.4479700090536403</v>
      </c>
      <c r="Q3823">
        <v>2.8218677180984102</v>
      </c>
    </row>
    <row r="3824" spans="1:17">
      <c r="A3824" t="s">
        <v>6962</v>
      </c>
      <c r="B3824" s="16" t="e">
        <v>#N/A</v>
      </c>
      <c r="C3824">
        <v>3.6535616636188299</v>
      </c>
      <c r="D3824">
        <v>3.9548310731697001</v>
      </c>
      <c r="E3824">
        <v>4.3035359899866696</v>
      </c>
      <c r="F3824">
        <v>3.7319397910766599</v>
      </c>
      <c r="G3824">
        <v>4.0460446887748596</v>
      </c>
      <c r="H3824">
        <v>3.7814594184883799</v>
      </c>
      <c r="I3824">
        <v>4.30650913402902</v>
      </c>
      <c r="J3824">
        <v>4.1400611729353196</v>
      </c>
      <c r="K3824">
        <v>4.5405942945665601</v>
      </c>
      <c r="L3824">
        <v>4.5555022990765597</v>
      </c>
      <c r="M3824">
        <v>4.21436379980989</v>
      </c>
      <c r="N3824">
        <v>4.3841781814921204</v>
      </c>
      <c r="O3824">
        <v>4.5809011873356402</v>
      </c>
      <c r="P3824">
        <v>3.6194497939779602</v>
      </c>
      <c r="Q3824">
        <v>5.81282804418474</v>
      </c>
    </row>
    <row r="3825" spans="1:17">
      <c r="A3825" t="s">
        <v>6963</v>
      </c>
      <c r="B3825" s="16" t="e">
        <v>#N/A</v>
      </c>
      <c r="C3825">
        <v>6.9919266040793202</v>
      </c>
      <c r="D3825">
        <v>6.9617487649123797</v>
      </c>
      <c r="E3825">
        <v>7.6429850953719196</v>
      </c>
      <c r="F3825">
        <v>7.4830262250239796</v>
      </c>
      <c r="G3825">
        <v>7.0612825398533596</v>
      </c>
      <c r="H3825">
        <v>7.8488904955482699</v>
      </c>
      <c r="I3825">
        <v>7.4227314773209603</v>
      </c>
      <c r="J3825">
        <v>7.5286852090722904</v>
      </c>
      <c r="K3825">
        <v>7.5973487835831897</v>
      </c>
      <c r="L3825">
        <v>7.1478815104877</v>
      </c>
      <c r="M3825">
        <v>7.3028684494029497</v>
      </c>
      <c r="N3825">
        <v>6.8767338364790396</v>
      </c>
      <c r="O3825">
        <v>7.1366311506881104</v>
      </c>
      <c r="P3825">
        <v>8.0885250819963499</v>
      </c>
      <c r="Q3825">
        <v>5.09416193408443</v>
      </c>
    </row>
    <row r="3826" spans="1:17">
      <c r="A3826" t="s">
        <v>6964</v>
      </c>
      <c r="B3826" s="16" t="e">
        <v>#N/A</v>
      </c>
      <c r="C3826">
        <v>4.5401401503132401</v>
      </c>
      <c r="D3826">
        <v>4.5537481491643197</v>
      </c>
      <c r="E3826">
        <v>4.7104489803388701</v>
      </c>
      <c r="F3826">
        <v>4.4629136307985604</v>
      </c>
      <c r="G3826">
        <v>4.5695203052827997</v>
      </c>
      <c r="H3826">
        <v>4.7487521450918901</v>
      </c>
      <c r="I3826">
        <v>4.4354937019020104</v>
      </c>
      <c r="J3826">
        <v>4.5477957058863296</v>
      </c>
      <c r="K3826">
        <v>4.2084442324483602</v>
      </c>
      <c r="L3826">
        <v>4.1946255460110002</v>
      </c>
      <c r="M3826">
        <v>4.7947131062850499</v>
      </c>
      <c r="N3826">
        <v>4.72039054531127</v>
      </c>
      <c r="O3826">
        <v>4.69890729297832</v>
      </c>
      <c r="P3826">
        <v>4.1712528320562896</v>
      </c>
      <c r="Q3826">
        <v>2.8218677180984102</v>
      </c>
    </row>
    <row r="3827" spans="1:17">
      <c r="A3827" t="s">
        <v>6965</v>
      </c>
      <c r="B3827" s="16" t="e">
        <v>#N/A</v>
      </c>
      <c r="C3827">
        <v>3.3064422771203601</v>
      </c>
      <c r="D3827">
        <v>3.4870161193063098</v>
      </c>
      <c r="E3827">
        <v>2.8218677180984102</v>
      </c>
      <c r="F3827">
        <v>2.8218677180984102</v>
      </c>
      <c r="G3827">
        <v>2.8218677180984102</v>
      </c>
      <c r="H3827">
        <v>3.30825032505737</v>
      </c>
      <c r="I3827">
        <v>3.3100125595866299</v>
      </c>
      <c r="J3827">
        <v>3.2517770676889399</v>
      </c>
      <c r="K3827">
        <v>2.8218677180984102</v>
      </c>
      <c r="L3827">
        <v>3.4877558895723499</v>
      </c>
      <c r="M3827">
        <v>3.4086250003018401</v>
      </c>
      <c r="N3827">
        <v>2.8218677180984102</v>
      </c>
      <c r="O3827">
        <v>3.24931794675887</v>
      </c>
      <c r="P3827">
        <v>3.6194497939779602</v>
      </c>
      <c r="Q3827">
        <v>2.8218677180984102</v>
      </c>
    </row>
    <row r="3828" spans="1:17">
      <c r="A3828" t="s">
        <v>6966</v>
      </c>
      <c r="B3828" s="16" t="e">
        <v>#N/A</v>
      </c>
      <c r="C3828">
        <v>2.8218677180984102</v>
      </c>
      <c r="D3828">
        <v>3.2942621936663499</v>
      </c>
      <c r="E3828">
        <v>2.8218677180984102</v>
      </c>
      <c r="F3828">
        <v>2.8218677180984102</v>
      </c>
      <c r="G3828">
        <v>3.33407035458014</v>
      </c>
      <c r="H3828">
        <v>3.65660975244205</v>
      </c>
      <c r="I3828">
        <v>2.8218677180984102</v>
      </c>
      <c r="J3828">
        <v>3.2517770676889399</v>
      </c>
      <c r="K3828">
        <v>3.27554212654834</v>
      </c>
      <c r="L3828">
        <v>3.4877558895723499</v>
      </c>
      <c r="M3828">
        <v>3.4086250003018401</v>
      </c>
      <c r="N3828">
        <v>3.31389066967124</v>
      </c>
      <c r="O3828">
        <v>3.24931794675887</v>
      </c>
      <c r="P3828">
        <v>3.3893867502571098</v>
      </c>
      <c r="Q3828">
        <v>2.8218677180984102</v>
      </c>
    </row>
    <row r="3829" spans="1:17">
      <c r="A3829" t="s">
        <v>6967</v>
      </c>
      <c r="B3829" s="16" t="e">
        <v>#N/A</v>
      </c>
      <c r="C3829">
        <v>3.3064422771203601</v>
      </c>
      <c r="D3829">
        <v>3.7545556144430101</v>
      </c>
      <c r="E3829">
        <v>3.4028894668404299</v>
      </c>
      <c r="F3829">
        <v>3.2825265482838799</v>
      </c>
      <c r="G3829">
        <v>3.33407035458014</v>
      </c>
      <c r="H3829">
        <v>2.8218677180984102</v>
      </c>
      <c r="I3829">
        <v>3.7848446501428201</v>
      </c>
      <c r="J3829">
        <v>3.4276433730071201</v>
      </c>
      <c r="K3829">
        <v>3.27554212654834</v>
      </c>
      <c r="L3829">
        <v>4.1211419556762898</v>
      </c>
      <c r="M3829">
        <v>3.4086250003018401</v>
      </c>
      <c r="N3829">
        <v>2.8218677180984102</v>
      </c>
      <c r="O3829">
        <v>3.24931794675887</v>
      </c>
      <c r="P3829">
        <v>3.6194497939779602</v>
      </c>
      <c r="Q3829">
        <v>2.8218677180984102</v>
      </c>
    </row>
    <row r="3830" spans="1:17">
      <c r="A3830" t="s">
        <v>6968</v>
      </c>
      <c r="B3830" s="16" t="e">
        <v>#N/A</v>
      </c>
      <c r="C3830">
        <v>4.5939331348939696</v>
      </c>
      <c r="D3830">
        <v>4.8708919623886802</v>
      </c>
      <c r="E3830">
        <v>3.8152982058547602</v>
      </c>
      <c r="F3830">
        <v>3.9277704709105601</v>
      </c>
      <c r="G3830">
        <v>4.0460446887748596</v>
      </c>
      <c r="H3830">
        <v>4.9634301213382797</v>
      </c>
      <c r="I3830">
        <v>4.7071247246580201</v>
      </c>
      <c r="J3830">
        <v>4.4586654922886897</v>
      </c>
      <c r="K3830">
        <v>5.1105762950505103</v>
      </c>
      <c r="L3830">
        <v>4.4473184955329197</v>
      </c>
      <c r="M3830">
        <v>5.0068521030490203</v>
      </c>
      <c r="N3830">
        <v>4.0888472785647796</v>
      </c>
      <c r="O3830">
        <v>5.2165415310043803</v>
      </c>
      <c r="P3830">
        <v>5.2164652043888102</v>
      </c>
      <c r="Q3830">
        <v>2.8218677180984102</v>
      </c>
    </row>
    <row r="3831" spans="1:17">
      <c r="A3831" t="s">
        <v>6969</v>
      </c>
      <c r="B3831" s="16" t="e">
        <v>#N/A</v>
      </c>
      <c r="C3831">
        <v>3.8862082974622001</v>
      </c>
      <c r="D3831">
        <v>3.9548310731697001</v>
      </c>
      <c r="E3831">
        <v>2.8218677180984102</v>
      </c>
      <c r="F3831">
        <v>3.6131889974304401</v>
      </c>
      <c r="G3831">
        <v>3.9446609719593901</v>
      </c>
      <c r="H3831">
        <v>3.9869852489372102</v>
      </c>
      <c r="I3831">
        <v>3.8937805799913501</v>
      </c>
      <c r="J3831">
        <v>3.5611359966351301</v>
      </c>
      <c r="K3831">
        <v>3.99457577781329</v>
      </c>
      <c r="L3831">
        <v>3.7555759297476698</v>
      </c>
      <c r="M3831">
        <v>4.3171680614900998</v>
      </c>
      <c r="N3831">
        <v>4.0888472785647796</v>
      </c>
      <c r="O3831">
        <v>4.4501242258791596</v>
      </c>
      <c r="P3831">
        <v>3.9363215208704698</v>
      </c>
      <c r="Q3831">
        <v>2.8218677180984102</v>
      </c>
    </row>
    <row r="3832" spans="1:17">
      <c r="A3832" t="s">
        <v>6970</v>
      </c>
      <c r="B3832" s="16" t="e">
        <v>#N/A</v>
      </c>
      <c r="C3832">
        <v>4.6948835100102002</v>
      </c>
      <c r="D3832">
        <v>4.7446882369672698</v>
      </c>
      <c r="E3832">
        <v>3.6381873987360902</v>
      </c>
      <c r="F3832">
        <v>4.2917886290068799</v>
      </c>
      <c r="G3832">
        <v>5.4158963756298002</v>
      </c>
      <c r="H3832">
        <v>3.8900437060628099</v>
      </c>
      <c r="I3832">
        <v>4.3728229044696096</v>
      </c>
      <c r="J3832">
        <v>3.2517770676889399</v>
      </c>
      <c r="K3832">
        <v>4.67705685303679</v>
      </c>
      <c r="L3832">
        <v>4.2633743974944602</v>
      </c>
      <c r="M3832">
        <v>4.4983624523483101</v>
      </c>
      <c r="N3832">
        <v>4.72039054531127</v>
      </c>
      <c r="O3832">
        <v>4.1329497517715001</v>
      </c>
      <c r="P3832">
        <v>3.3893867502571098</v>
      </c>
      <c r="Q3832">
        <v>5.09416193408443</v>
      </c>
    </row>
    <row r="3833" spans="1:17">
      <c r="A3833" t="s">
        <v>6971</v>
      </c>
      <c r="B3833" s="16" t="e">
        <v>#N/A</v>
      </c>
      <c r="C3833">
        <v>3.3064422771203601</v>
      </c>
      <c r="D3833">
        <v>2.8218677180984102</v>
      </c>
      <c r="E3833">
        <v>3.8152982058547602</v>
      </c>
      <c r="F3833">
        <v>3.4706286095040801</v>
      </c>
      <c r="G3833">
        <v>2.8218677180984102</v>
      </c>
      <c r="H3833">
        <v>3.30825032505737</v>
      </c>
      <c r="I3833">
        <v>2.8218677180984102</v>
      </c>
      <c r="J3833">
        <v>3.2517770676889399</v>
      </c>
      <c r="K3833">
        <v>3.4608708703561399</v>
      </c>
      <c r="L3833">
        <v>3.4877558895723499</v>
      </c>
      <c r="M3833">
        <v>2.8218677180984102</v>
      </c>
      <c r="N3833">
        <v>3.31389066967124</v>
      </c>
      <c r="O3833">
        <v>3.42420286852819</v>
      </c>
      <c r="P3833">
        <v>3.6194497939779602</v>
      </c>
      <c r="Q3833">
        <v>2.8218677180984102</v>
      </c>
    </row>
    <row r="3834" spans="1:17">
      <c r="A3834" t="s">
        <v>6972</v>
      </c>
      <c r="B3834" s="16" t="e">
        <v>#N/A</v>
      </c>
      <c r="C3834">
        <v>3.5040133865677898</v>
      </c>
      <c r="D3834">
        <v>3.4870161193063098</v>
      </c>
      <c r="E3834">
        <v>2.8218677180984102</v>
      </c>
      <c r="F3834">
        <v>2.8218677180984102</v>
      </c>
      <c r="G3834">
        <v>2.8218677180984102</v>
      </c>
      <c r="H3834">
        <v>2.8218677180984102</v>
      </c>
      <c r="I3834">
        <v>2.8218677180984102</v>
      </c>
      <c r="J3834">
        <v>2.8218677180984102</v>
      </c>
      <c r="K3834">
        <v>3.6013796825057902</v>
      </c>
      <c r="L3834">
        <v>2.8218677180984102</v>
      </c>
      <c r="M3834">
        <v>3.23818724324593</v>
      </c>
      <c r="N3834">
        <v>2.8218677180984102</v>
      </c>
      <c r="O3834">
        <v>3.24931794675887</v>
      </c>
      <c r="P3834">
        <v>3.3893867502571098</v>
      </c>
      <c r="Q3834">
        <v>2.8218677180984102</v>
      </c>
    </row>
    <row r="3835" spans="1:17">
      <c r="A3835" t="s">
        <v>6973</v>
      </c>
      <c r="B3835" s="16" t="e">
        <v>#N/A</v>
      </c>
      <c r="C3835">
        <v>3.5040133865677898</v>
      </c>
      <c r="D3835">
        <v>3.6330127529723502</v>
      </c>
      <c r="E3835">
        <v>4.2015349465393896</v>
      </c>
      <c r="F3835">
        <v>3.2825265482838799</v>
      </c>
      <c r="G3835">
        <v>4.1380367534927496</v>
      </c>
      <c r="H3835">
        <v>3.50653555504317</v>
      </c>
      <c r="I3835">
        <v>3.7848446501428201</v>
      </c>
      <c r="J3835">
        <v>3.5611359966351301</v>
      </c>
      <c r="K3835">
        <v>3.27554212654834</v>
      </c>
      <c r="L3835">
        <v>2.8218677180984102</v>
      </c>
      <c r="M3835">
        <v>3.4086250003018401</v>
      </c>
      <c r="N3835">
        <v>3.79229116939824</v>
      </c>
      <c r="O3835">
        <v>3.5569664057961599</v>
      </c>
      <c r="P3835">
        <v>3.3893867502571098</v>
      </c>
      <c r="Q3835">
        <v>2.8218677180984102</v>
      </c>
    </row>
    <row r="3836" spans="1:17">
      <c r="A3836" t="s">
        <v>6974</v>
      </c>
      <c r="B3836" s="16" t="e">
        <v>#N/A</v>
      </c>
      <c r="C3836">
        <v>6.8271754852327504</v>
      </c>
      <c r="D3836">
        <v>6.3368934182824699</v>
      </c>
      <c r="E3836">
        <v>7.2381796543296701</v>
      </c>
      <c r="F3836">
        <v>6.7959238383915404</v>
      </c>
      <c r="G3836">
        <v>6.3572259687739301</v>
      </c>
      <c r="H3836">
        <v>5.0402227714917602</v>
      </c>
      <c r="I3836">
        <v>5.66533222304981</v>
      </c>
      <c r="J3836">
        <v>5.5619359506392598</v>
      </c>
      <c r="K3836">
        <v>6.58653975511782</v>
      </c>
      <c r="L3836">
        <v>6.1948816344875999</v>
      </c>
      <c r="M3836">
        <v>6.3205029293216501</v>
      </c>
      <c r="N3836">
        <v>7.5308835633863698</v>
      </c>
      <c r="O3836">
        <v>6.0560981984445297</v>
      </c>
      <c r="P3836">
        <v>4.9174589054378801</v>
      </c>
      <c r="Q3836">
        <v>7.3593062614465703</v>
      </c>
    </row>
    <row r="3837" spans="1:17">
      <c r="A3837" t="s">
        <v>6975</v>
      </c>
      <c r="B3837" s="16" t="e">
        <v>#N/A</v>
      </c>
      <c r="C3837">
        <v>4.2964146619915802</v>
      </c>
      <c r="D3837">
        <v>4.7446882369672698</v>
      </c>
      <c r="E3837">
        <v>3.8152982058547602</v>
      </c>
      <c r="F3837">
        <v>3.6131889974304401</v>
      </c>
      <c r="G3837">
        <v>3.33407035458014</v>
      </c>
      <c r="H3837">
        <v>4.2312229394497098</v>
      </c>
      <c r="I3837">
        <v>4.3728229044696096</v>
      </c>
      <c r="J3837">
        <v>4.3107162608919598</v>
      </c>
      <c r="K3837">
        <v>4.1419680287536398</v>
      </c>
      <c r="L3837">
        <v>3.7555759297476698</v>
      </c>
      <c r="M3837">
        <v>4.1590575299716699</v>
      </c>
      <c r="N3837">
        <v>3.79229116939824</v>
      </c>
      <c r="O3837">
        <v>3.8507909364900099</v>
      </c>
      <c r="P3837">
        <v>4.0606668341819496</v>
      </c>
      <c r="Q3837">
        <v>2.8218677180984102</v>
      </c>
    </row>
    <row r="3838" spans="1:17">
      <c r="A3838" t="s">
        <v>6976</v>
      </c>
      <c r="B3838" s="16" t="e">
        <v>#N/A</v>
      </c>
      <c r="C3838">
        <v>3.3064422771203601</v>
      </c>
      <c r="D3838">
        <v>3.4870161193063098</v>
      </c>
      <c r="E3838">
        <v>2.8218677180984102</v>
      </c>
      <c r="F3838">
        <v>2.8218677180984102</v>
      </c>
      <c r="G3838">
        <v>3.5425260543824399</v>
      </c>
      <c r="H3838">
        <v>3.50653555504317</v>
      </c>
      <c r="I3838">
        <v>3.7848446501428201</v>
      </c>
      <c r="J3838">
        <v>3.2517770676889399</v>
      </c>
      <c r="K3838">
        <v>3.8204461843508501</v>
      </c>
      <c r="L3838">
        <v>3.4877558895723499</v>
      </c>
      <c r="M3838">
        <v>3.23818724324593</v>
      </c>
      <c r="N3838">
        <v>3.31389066967124</v>
      </c>
      <c r="O3838">
        <v>3.24931794675887</v>
      </c>
      <c r="P3838">
        <v>2.8218677180984102</v>
      </c>
      <c r="Q3838">
        <v>2.8218677180984102</v>
      </c>
    </row>
    <row r="3839" spans="1:17">
      <c r="A3839" t="s">
        <v>6977</v>
      </c>
      <c r="B3839" s="16" t="e">
        <v>#N/A</v>
      </c>
      <c r="C3839">
        <v>4.5401401503132401</v>
      </c>
      <c r="D3839">
        <v>4.4456530885114001</v>
      </c>
      <c r="E3839">
        <v>4.6393553598667303</v>
      </c>
      <c r="F3839">
        <v>4.9752349446537503</v>
      </c>
      <c r="G3839">
        <v>4.9315086277172604</v>
      </c>
      <c r="H3839">
        <v>4.3676565829540399</v>
      </c>
      <c r="I3839">
        <v>4.6574362853065301</v>
      </c>
      <c r="J3839">
        <v>4.7455649477942696</v>
      </c>
      <c r="K3839">
        <v>5.0150269178089699</v>
      </c>
      <c r="L3839">
        <v>4.7901010708768101</v>
      </c>
      <c r="M3839">
        <v>4.7613190738105597</v>
      </c>
      <c r="N3839">
        <v>4.9846796155147501</v>
      </c>
      <c r="O3839">
        <v>5.0275607712213803</v>
      </c>
      <c r="P3839">
        <v>3.7927642367557501</v>
      </c>
      <c r="Q3839">
        <v>2.8218677180984102</v>
      </c>
    </row>
    <row r="3840" spans="1:17">
      <c r="A3840" t="s">
        <v>6978</v>
      </c>
      <c r="B3840" s="16" t="e">
        <v>#N/A</v>
      </c>
      <c r="C3840">
        <v>7.4437264406291996</v>
      </c>
      <c r="D3840">
        <v>7.3887746291273704</v>
      </c>
      <c r="E3840">
        <v>8.5165649648443402</v>
      </c>
      <c r="F3840">
        <v>8.3057684187612892</v>
      </c>
      <c r="G3840">
        <v>8.5651964325882606</v>
      </c>
      <c r="H3840">
        <v>7.4670430406045698</v>
      </c>
      <c r="I3840">
        <v>6.8664937667428996</v>
      </c>
      <c r="J3840">
        <v>7.8938952488163601</v>
      </c>
      <c r="K3840">
        <v>7.9704996408749098</v>
      </c>
      <c r="L3840">
        <v>7.2387638932443101</v>
      </c>
      <c r="M3840">
        <v>8.1484042970690602</v>
      </c>
      <c r="N3840">
        <v>8.4490871884444907</v>
      </c>
      <c r="O3840">
        <v>8.1784681790709008</v>
      </c>
      <c r="P3840">
        <v>7.1757190377558198</v>
      </c>
      <c r="Q3840">
        <v>9.8396161242928208</v>
      </c>
    </row>
    <row r="3841" spans="1:17">
      <c r="A3841" t="s">
        <v>6979</v>
      </c>
      <c r="B3841" s="16" t="e">
        <v>#N/A</v>
      </c>
      <c r="C3841">
        <v>6.5441645960174801</v>
      </c>
      <c r="D3841">
        <v>6.6449460234552697</v>
      </c>
      <c r="E3841">
        <v>5.3510197543661198</v>
      </c>
      <c r="F3841">
        <v>5.1706883695566601</v>
      </c>
      <c r="G3841">
        <v>5.7963037841217497</v>
      </c>
      <c r="H3841">
        <v>6.3079036124986203</v>
      </c>
      <c r="I3841">
        <v>7.8989074613176902</v>
      </c>
      <c r="J3841">
        <v>5.6756860853158804</v>
      </c>
      <c r="K3841">
        <v>7.5708103482661402</v>
      </c>
      <c r="L3841">
        <v>8.2284746209632704</v>
      </c>
      <c r="M3841">
        <v>6.7220257165029196</v>
      </c>
      <c r="N3841">
        <v>7.3366910045794702</v>
      </c>
      <c r="O3841">
        <v>5.8337360312954001</v>
      </c>
      <c r="P3841">
        <v>7.1867625795696704</v>
      </c>
      <c r="Q3841">
        <v>7.9670857749043096</v>
      </c>
    </row>
    <row r="3842" spans="1:17">
      <c r="A3842" t="s">
        <v>6980</v>
      </c>
      <c r="B3842" s="16" t="e">
        <v>#N/A</v>
      </c>
      <c r="C3842">
        <v>2.8218677180984102</v>
      </c>
      <c r="D3842">
        <v>3.6330127529723502</v>
      </c>
      <c r="E3842">
        <v>3.4028894668404299</v>
      </c>
      <c r="F3842">
        <v>3.4706286095040801</v>
      </c>
      <c r="G3842">
        <v>3.33407035458014</v>
      </c>
      <c r="H3842">
        <v>2.8218677180984102</v>
      </c>
      <c r="I3842">
        <v>3.5089935751222501</v>
      </c>
      <c r="J3842">
        <v>3.2517770676889399</v>
      </c>
      <c r="K3842">
        <v>3.4608708703561399</v>
      </c>
      <c r="L3842">
        <v>2.8218677180984102</v>
      </c>
      <c r="M3842">
        <v>3.23818724324593</v>
      </c>
      <c r="N3842">
        <v>3.5144020463037902</v>
      </c>
      <c r="O3842">
        <v>3.24931794675887</v>
      </c>
      <c r="P3842">
        <v>3.3893867502571098</v>
      </c>
      <c r="Q3842">
        <v>2.8218677180984102</v>
      </c>
    </row>
    <row r="3843" spans="1:17">
      <c r="A3843" t="s">
        <v>6981</v>
      </c>
      <c r="B3843" s="16" t="e">
        <v>#N/A</v>
      </c>
      <c r="C3843">
        <v>3.7779852140208301</v>
      </c>
      <c r="D3843">
        <v>3.4870161193063098</v>
      </c>
      <c r="E3843">
        <v>2.8218677180984102</v>
      </c>
      <c r="F3843">
        <v>3.8353454241230298</v>
      </c>
      <c r="G3843">
        <v>3.5425260543824399</v>
      </c>
      <c r="H3843">
        <v>3.30825032505737</v>
      </c>
      <c r="I3843">
        <v>4.16059535596606</v>
      </c>
      <c r="J3843">
        <v>3.5611359966351301</v>
      </c>
      <c r="K3843">
        <v>3.27554212654834</v>
      </c>
      <c r="L3843">
        <v>3.6339073669181099</v>
      </c>
      <c r="M3843">
        <v>3.6461416973015899</v>
      </c>
      <c r="N3843">
        <v>3.6661147186140499</v>
      </c>
      <c r="O3843">
        <v>3.7643275486974099</v>
      </c>
      <c r="P3843">
        <v>3.7927642367557501</v>
      </c>
      <c r="Q3843">
        <v>2.8218677180984102</v>
      </c>
    </row>
    <row r="3844" spans="1:17">
      <c r="A3844" t="s">
        <v>6982</v>
      </c>
      <c r="B3844" s="16" t="e">
        <v>#N/A</v>
      </c>
      <c r="C3844">
        <v>5.2073109135109101</v>
      </c>
      <c r="D3844">
        <v>5.09137122556535</v>
      </c>
      <c r="E3844">
        <v>4.4833795521924502</v>
      </c>
      <c r="F3844">
        <v>4.2917886290068799</v>
      </c>
      <c r="G3844">
        <v>4.88571169002517</v>
      </c>
      <c r="H3844">
        <v>4.1560374762891303</v>
      </c>
      <c r="I3844">
        <v>4.8453589192974098</v>
      </c>
      <c r="J3844">
        <v>3.93564812262216</v>
      </c>
      <c r="K3844">
        <v>4.67705685303679</v>
      </c>
      <c r="L3844">
        <v>5.3679389808257501</v>
      </c>
      <c r="M3844">
        <v>5.305907987925</v>
      </c>
      <c r="N3844">
        <v>5.2042740237952296</v>
      </c>
      <c r="O3844">
        <v>4.2491040476565001</v>
      </c>
      <c r="P3844">
        <v>5.2164652043888102</v>
      </c>
      <c r="Q3844">
        <v>5.81282804418474</v>
      </c>
    </row>
    <row r="3845" spans="1:17">
      <c r="A3845" t="s">
        <v>6983</v>
      </c>
      <c r="B3845" s="16" t="e">
        <v>#N/A</v>
      </c>
      <c r="C3845">
        <v>3.98283533271713</v>
      </c>
      <c r="D3845">
        <v>4.0407231514856203</v>
      </c>
      <c r="E3845">
        <v>4.0887687455453801</v>
      </c>
      <c r="F3845">
        <v>4.2917886290068799</v>
      </c>
      <c r="G3845">
        <v>3.33407035458014</v>
      </c>
      <c r="H3845">
        <v>4.43015569855271</v>
      </c>
      <c r="I3845">
        <v>3.7848446501428201</v>
      </c>
      <c r="J3845">
        <v>4.4114342089532403</v>
      </c>
      <c r="K3845">
        <v>4.3865415857412602</v>
      </c>
      <c r="L3845">
        <v>3.6339073669181099</v>
      </c>
      <c r="M3845">
        <v>3.7404257728686199</v>
      </c>
      <c r="N3845">
        <v>3.5144020463037902</v>
      </c>
      <c r="O3845">
        <v>3.9295289699043701</v>
      </c>
      <c r="P3845">
        <v>3.3893867502571098</v>
      </c>
      <c r="Q3845">
        <v>5.09416193408443</v>
      </c>
    </row>
    <row r="3846" spans="1:17">
      <c r="A3846" t="s">
        <v>6984</v>
      </c>
      <c r="B3846" s="16" t="e">
        <v>#N/A</v>
      </c>
      <c r="C3846">
        <v>2.8218677180984102</v>
      </c>
      <c r="D3846">
        <v>3.2942621936663499</v>
      </c>
      <c r="E3846">
        <v>4.0887687455453801</v>
      </c>
      <c r="F3846">
        <v>2.8218677180984102</v>
      </c>
      <c r="G3846">
        <v>3.8309652426265099</v>
      </c>
      <c r="H3846">
        <v>3.65660975244205</v>
      </c>
      <c r="I3846">
        <v>4.0793606969786396</v>
      </c>
      <c r="J3846">
        <v>3.4276433730071201</v>
      </c>
      <c r="K3846">
        <v>3.8204461843508501</v>
      </c>
      <c r="L3846">
        <v>3.8614614459532302</v>
      </c>
      <c r="M3846">
        <v>3.4086250003018401</v>
      </c>
      <c r="N3846">
        <v>3.31389066967124</v>
      </c>
      <c r="O3846">
        <v>3.8507909364900099</v>
      </c>
      <c r="P3846">
        <v>4.0606668341819496</v>
      </c>
      <c r="Q3846">
        <v>2.8218677180984102</v>
      </c>
    </row>
    <row r="3847" spans="1:17">
      <c r="A3847" t="s">
        <v>6985</v>
      </c>
      <c r="B3847" s="16" t="e">
        <v>#N/A</v>
      </c>
      <c r="C3847">
        <v>3.5040133865677898</v>
      </c>
      <c r="D3847">
        <v>3.6330127529723502</v>
      </c>
      <c r="E3847">
        <v>3.4028894668404299</v>
      </c>
      <c r="F3847">
        <v>3.2825265482838799</v>
      </c>
      <c r="G3847">
        <v>3.33407035458014</v>
      </c>
      <c r="H3847">
        <v>3.50653555504317</v>
      </c>
      <c r="I3847">
        <v>3.5089935751222501</v>
      </c>
      <c r="J3847">
        <v>3.2517770676889399</v>
      </c>
      <c r="K3847">
        <v>3.4608708703561399</v>
      </c>
      <c r="L3847">
        <v>3.29479214013883</v>
      </c>
      <c r="M3847">
        <v>2.8218677180984102</v>
      </c>
      <c r="N3847">
        <v>3.5144020463037902</v>
      </c>
      <c r="O3847">
        <v>3.5569664057961599</v>
      </c>
      <c r="P3847">
        <v>3.3893867502571098</v>
      </c>
      <c r="Q3847">
        <v>5.09416193408443</v>
      </c>
    </row>
    <row r="3848" spans="1:17">
      <c r="A3848" t="s">
        <v>6986</v>
      </c>
      <c r="B3848" s="16" t="e">
        <v>#N/A</v>
      </c>
      <c r="C3848">
        <v>3.3064422771203601</v>
      </c>
      <c r="D3848">
        <v>3.4870161193063098</v>
      </c>
      <c r="E3848">
        <v>2.8218677180984102</v>
      </c>
      <c r="F3848">
        <v>3.4706286095040801</v>
      </c>
      <c r="G3848">
        <v>3.33407035458014</v>
      </c>
      <c r="H3848">
        <v>3.65660975244205</v>
      </c>
      <c r="I3848">
        <v>3.3100125595866299</v>
      </c>
      <c r="J3848">
        <v>3.5611359966351301</v>
      </c>
      <c r="K3848">
        <v>3.6013796825057902</v>
      </c>
      <c r="L3848">
        <v>3.29479214013883</v>
      </c>
      <c r="M3848">
        <v>3.4086250003018401</v>
      </c>
      <c r="N3848">
        <v>2.8218677180984102</v>
      </c>
      <c r="O3848">
        <v>3.42420286852819</v>
      </c>
      <c r="P3848">
        <v>3.3893867502571098</v>
      </c>
      <c r="Q3848">
        <v>2.8218677180984102</v>
      </c>
    </row>
    <row r="3849" spans="1:17">
      <c r="A3849" t="s">
        <v>6987</v>
      </c>
      <c r="B3849" s="16" t="e">
        <v>#N/A</v>
      </c>
      <c r="C3849">
        <v>3.5040133865677898</v>
      </c>
      <c r="D3849">
        <v>3.4870161193063098</v>
      </c>
      <c r="E3849">
        <v>2.8218677180984102</v>
      </c>
      <c r="F3849">
        <v>2.8218677180984102</v>
      </c>
      <c r="G3849">
        <v>3.33407035458014</v>
      </c>
      <c r="H3849">
        <v>3.30825032505737</v>
      </c>
      <c r="I3849">
        <v>3.8937805799913501</v>
      </c>
      <c r="J3849">
        <v>3.4276433730071201</v>
      </c>
      <c r="K3849">
        <v>3.4608708703561399</v>
      </c>
      <c r="L3849">
        <v>3.29479214013883</v>
      </c>
      <c r="M3849">
        <v>2.8218677180984102</v>
      </c>
      <c r="N3849">
        <v>2.8218677180984102</v>
      </c>
      <c r="O3849">
        <v>2.8218677180984102</v>
      </c>
      <c r="P3849">
        <v>2.8218677180984102</v>
      </c>
      <c r="Q3849">
        <v>2.8218677180984102</v>
      </c>
    </row>
    <row r="3850" spans="1:17">
      <c r="A3850" t="s">
        <v>6988</v>
      </c>
      <c r="B3850" s="16" t="e">
        <v>#N/A</v>
      </c>
      <c r="C3850">
        <v>3.8862082974622001</v>
      </c>
      <c r="D3850">
        <v>3.8603343823973102</v>
      </c>
      <c r="E3850">
        <v>3.9618875914207199</v>
      </c>
      <c r="F3850">
        <v>3.8353454241230298</v>
      </c>
      <c r="G3850">
        <v>3.70007344211845</v>
      </c>
      <c r="H3850">
        <v>3.50653555504317</v>
      </c>
      <c r="I3850">
        <v>3.6595800418069002</v>
      </c>
      <c r="J3850">
        <v>3.7696016503418699</v>
      </c>
      <c r="K3850">
        <v>3.4608708703561399</v>
      </c>
      <c r="L3850">
        <v>2.8218677180984102</v>
      </c>
      <c r="M3850">
        <v>3.6461416973015899</v>
      </c>
      <c r="N3850">
        <v>3.6661147186140499</v>
      </c>
      <c r="O3850">
        <v>3.8507909364900099</v>
      </c>
      <c r="P3850">
        <v>3.6194497939779602</v>
      </c>
      <c r="Q3850">
        <v>5.09416193408443</v>
      </c>
    </row>
    <row r="3851" spans="1:17">
      <c r="A3851" t="s">
        <v>6989</v>
      </c>
      <c r="B3851" s="16" t="e">
        <v>#N/A</v>
      </c>
      <c r="C3851">
        <v>5.0699158884914599</v>
      </c>
      <c r="D3851">
        <v>5.2202186721532398</v>
      </c>
      <c r="E3851">
        <v>5.0693649437607</v>
      </c>
      <c r="F3851">
        <v>4.8265290176055897</v>
      </c>
      <c r="G3851">
        <v>4.6840610634984499</v>
      </c>
      <c r="H3851">
        <v>4.9634301213382797</v>
      </c>
      <c r="I3851">
        <v>5.28584498120492</v>
      </c>
      <c r="J3851">
        <v>5.1764314620679004</v>
      </c>
      <c r="K3851">
        <v>5.5956556821788501</v>
      </c>
      <c r="L3851">
        <v>5.7296673572142103</v>
      </c>
      <c r="M3851">
        <v>5.3713152984476196</v>
      </c>
      <c r="N3851">
        <v>4.8146980941494002</v>
      </c>
      <c r="O3851">
        <v>4.8737348553695998</v>
      </c>
      <c r="P3851">
        <v>4.7374550361106396</v>
      </c>
      <c r="Q3851">
        <v>2.8218677180984102</v>
      </c>
    </row>
    <row r="3852" spans="1:17">
      <c r="A3852" t="s">
        <v>6990</v>
      </c>
      <c r="B3852" s="16" t="e">
        <v>#N/A</v>
      </c>
      <c r="C3852">
        <v>9.4178882824662207</v>
      </c>
      <c r="D3852">
        <v>9.4357430092482097</v>
      </c>
      <c r="E3852">
        <v>8.7642881109487103</v>
      </c>
      <c r="F3852">
        <v>9.2939100621825403</v>
      </c>
      <c r="G3852">
        <v>8.9977587879827006</v>
      </c>
      <c r="H3852">
        <v>9.5769011913612605</v>
      </c>
      <c r="I3852">
        <v>9.2011017252917107</v>
      </c>
      <c r="J3852">
        <v>8.7059004323154401</v>
      </c>
      <c r="K3852">
        <v>9.2571292862118</v>
      </c>
      <c r="L3852">
        <v>8.7466470317596006</v>
      </c>
      <c r="M3852">
        <v>9.2538927208124093</v>
      </c>
      <c r="N3852">
        <v>9.4800009258056406</v>
      </c>
      <c r="O3852">
        <v>9.2104925524285992</v>
      </c>
      <c r="P3852">
        <v>8.6627077695422798</v>
      </c>
      <c r="Q3852">
        <v>6.9204191934356096</v>
      </c>
    </row>
    <row r="3853" spans="1:17">
      <c r="A3853" t="s">
        <v>6991</v>
      </c>
      <c r="B3853" s="16" t="e">
        <v>#N/A</v>
      </c>
      <c r="C3853">
        <v>6.7748786480461201</v>
      </c>
      <c r="D3853">
        <v>6.6449460234552697</v>
      </c>
      <c r="E3853">
        <v>6.95616349127571</v>
      </c>
      <c r="F3853">
        <v>6.8876994796915101</v>
      </c>
      <c r="G3853">
        <v>6.4349069561294803</v>
      </c>
      <c r="H3853">
        <v>7.3425375554330703</v>
      </c>
      <c r="I3853">
        <v>7.27038489660531</v>
      </c>
      <c r="J3853">
        <v>7.1645270503343896</v>
      </c>
      <c r="K3853">
        <v>6.8394351775703699</v>
      </c>
      <c r="L3853">
        <v>6.6254352606249798</v>
      </c>
      <c r="M3853">
        <v>7.0738466325359601</v>
      </c>
      <c r="N3853">
        <v>6.6678003653061104</v>
      </c>
      <c r="O3853">
        <v>7.0708795500031796</v>
      </c>
      <c r="P3853">
        <v>7.3130577291766397</v>
      </c>
      <c r="Q3853">
        <v>6.9204191934356096</v>
      </c>
    </row>
    <row r="3854" spans="1:17">
      <c r="A3854" t="s">
        <v>6992</v>
      </c>
      <c r="B3854" s="16" t="e">
        <v>#N/A</v>
      </c>
      <c r="C3854">
        <v>3.5040133865677898</v>
      </c>
      <c r="D3854">
        <v>3.2942621936663499</v>
      </c>
      <c r="E3854">
        <v>3.4028894668404299</v>
      </c>
      <c r="F3854">
        <v>3.6131889974304401</v>
      </c>
      <c r="G3854">
        <v>3.5425260543824399</v>
      </c>
      <c r="H3854">
        <v>3.8900437060628099</v>
      </c>
      <c r="I3854">
        <v>3.5089935751222501</v>
      </c>
      <c r="J3854">
        <v>4.589987956211</v>
      </c>
      <c r="K3854">
        <v>3.6013796825057902</v>
      </c>
      <c r="L3854">
        <v>3.6339073669181099</v>
      </c>
      <c r="M3854">
        <v>3.5380814202985702</v>
      </c>
      <c r="N3854">
        <v>3.31389066967124</v>
      </c>
      <c r="O3854">
        <v>4.1926070449996002</v>
      </c>
      <c r="P3854">
        <v>4.6013142303928598</v>
      </c>
      <c r="Q3854">
        <v>2.8218677180984102</v>
      </c>
    </row>
    <row r="3855" spans="1:17">
      <c r="A3855" t="s">
        <v>6993</v>
      </c>
      <c r="B3855" s="16" t="e">
        <v>#N/A</v>
      </c>
      <c r="C3855">
        <v>4.6948835100102002</v>
      </c>
      <c r="D3855">
        <v>5.0571074914141203</v>
      </c>
      <c r="E3855">
        <v>5.30798454985728</v>
      </c>
      <c r="F3855">
        <v>4.8265290176055897</v>
      </c>
      <c r="G3855">
        <v>4.975741795846</v>
      </c>
      <c r="H3855">
        <v>5.4538604947321296</v>
      </c>
      <c r="I3855">
        <v>4.7071247246580201</v>
      </c>
      <c r="J3855">
        <v>5.0088657953609399</v>
      </c>
      <c r="K3855">
        <v>4.5405942945665601</v>
      </c>
      <c r="L3855">
        <v>4.8321653561327897</v>
      </c>
      <c r="M3855">
        <v>5.7900959904734401</v>
      </c>
      <c r="N3855">
        <v>5.7968381761637398</v>
      </c>
      <c r="O3855">
        <v>5.4259727888002303</v>
      </c>
      <c r="P3855">
        <v>4.4479700090536403</v>
      </c>
      <c r="Q3855">
        <v>5.09416193408443</v>
      </c>
    </row>
    <row r="3856" spans="1:17">
      <c r="A3856" t="s">
        <v>6994</v>
      </c>
      <c r="B3856" s="16" t="e">
        <v>#N/A</v>
      </c>
      <c r="C3856">
        <v>3.5040133865677898</v>
      </c>
      <c r="D3856">
        <v>3.2942621936663499</v>
      </c>
      <c r="E3856">
        <v>4.4833795521924502</v>
      </c>
      <c r="F3856">
        <v>4.0892058755412499</v>
      </c>
      <c r="G3856">
        <v>3.70007344211845</v>
      </c>
      <c r="H3856">
        <v>3.7814594184883799</v>
      </c>
      <c r="I3856">
        <v>3.8937805799913501</v>
      </c>
      <c r="J3856">
        <v>4.0764652066995799</v>
      </c>
      <c r="K3856">
        <v>3.8204461843508501</v>
      </c>
      <c r="L3856">
        <v>4.1946255460110002</v>
      </c>
      <c r="M3856">
        <v>3.23818724324593</v>
      </c>
      <c r="N3856">
        <v>3.6661147186140499</v>
      </c>
      <c r="O3856">
        <v>3.7643275486974099</v>
      </c>
      <c r="P3856">
        <v>3.7927642367557501</v>
      </c>
      <c r="Q3856">
        <v>5.09416193408443</v>
      </c>
    </row>
    <row r="3857" spans="1:17">
      <c r="A3857" t="s">
        <v>6995</v>
      </c>
      <c r="B3857" s="16" t="e">
        <v>#N/A</v>
      </c>
      <c r="C3857">
        <v>4.5939331348939696</v>
      </c>
      <c r="D3857">
        <v>4.6529177314580599</v>
      </c>
      <c r="E3857">
        <v>4.6393553598667303</v>
      </c>
      <c r="F3857">
        <v>4.4629136307985604</v>
      </c>
      <c r="G3857">
        <v>4.3009286659846602</v>
      </c>
      <c r="H3857">
        <v>4.2312229394497098</v>
      </c>
      <c r="I3857">
        <v>4.0793606969786396</v>
      </c>
      <c r="J3857">
        <v>3.93564812262216</v>
      </c>
      <c r="K3857">
        <v>4.4914502970878702</v>
      </c>
      <c r="L3857">
        <v>4.3280695513255196</v>
      </c>
      <c r="M3857">
        <v>4.2669672077812901</v>
      </c>
      <c r="N3857">
        <v>4.3841781814921204</v>
      </c>
      <c r="O3857">
        <v>4.1926070449996002</v>
      </c>
      <c r="P3857">
        <v>3.7927642367557501</v>
      </c>
      <c r="Q3857">
        <v>5.81282804418474</v>
      </c>
    </row>
    <row r="3858" spans="1:17">
      <c r="A3858" t="s">
        <v>6996</v>
      </c>
      <c r="B3858" s="16" t="e">
        <v>#N/A</v>
      </c>
      <c r="C3858">
        <v>9.0103903312535802</v>
      </c>
      <c r="D3858">
        <v>8.9292926796558802</v>
      </c>
      <c r="E3858">
        <v>9.0247587206733701</v>
      </c>
      <c r="F3858">
        <v>9.2532312319189902</v>
      </c>
      <c r="G3858">
        <v>9.1172407334525296</v>
      </c>
      <c r="H3858">
        <v>8.9704952338163295</v>
      </c>
      <c r="I3858">
        <v>8.8230297066461993</v>
      </c>
      <c r="J3858">
        <v>9.0944537751745305</v>
      </c>
      <c r="K3858">
        <v>8.85960234002604</v>
      </c>
      <c r="L3858">
        <v>8.9324634431492704</v>
      </c>
      <c r="M3858">
        <v>8.5419219500313908</v>
      </c>
      <c r="N3858">
        <v>8.5801229806272197</v>
      </c>
      <c r="O3858">
        <v>8.6363641454376694</v>
      </c>
      <c r="P3858">
        <v>8.8785723385380706</v>
      </c>
      <c r="Q3858">
        <v>8.9266120302692595</v>
      </c>
    </row>
    <row r="3859" spans="1:17">
      <c r="A3859" t="s">
        <v>6997</v>
      </c>
      <c r="B3859" s="16" t="e">
        <v>#N/A</v>
      </c>
      <c r="C3859">
        <v>3.6535616636188299</v>
      </c>
      <c r="D3859">
        <v>3.2942621936663499</v>
      </c>
      <c r="E3859">
        <v>2.8218677180984102</v>
      </c>
      <c r="F3859">
        <v>3.8353454241230298</v>
      </c>
      <c r="G3859">
        <v>4.1380367534927496</v>
      </c>
      <c r="H3859">
        <v>2.8218677180984102</v>
      </c>
      <c r="I3859">
        <v>3.5089935751222501</v>
      </c>
      <c r="J3859">
        <v>3.2517770676889399</v>
      </c>
      <c r="K3859">
        <v>3.4608708703561399</v>
      </c>
      <c r="L3859">
        <v>2.8218677180984102</v>
      </c>
      <c r="M3859">
        <v>3.4086250003018401</v>
      </c>
      <c r="N3859">
        <v>2.8218677180984102</v>
      </c>
      <c r="O3859">
        <v>3.42420286852819</v>
      </c>
      <c r="P3859">
        <v>2.8218677180984102</v>
      </c>
      <c r="Q3859">
        <v>2.8218677180984102</v>
      </c>
    </row>
    <row r="3860" spans="1:17">
      <c r="A3860" t="s">
        <v>6998</v>
      </c>
      <c r="B3860" s="16" t="e">
        <v>#N/A</v>
      </c>
      <c r="C3860">
        <v>4.2263167103073602</v>
      </c>
      <c r="D3860">
        <v>3.4870161193063098</v>
      </c>
      <c r="E3860">
        <v>4.3035359899866696</v>
      </c>
      <c r="F3860">
        <v>4.0892058755412499</v>
      </c>
      <c r="G3860">
        <v>3.33407035458014</v>
      </c>
      <c r="H3860">
        <v>3.50653555504317</v>
      </c>
      <c r="I3860">
        <v>3.8937805799913501</v>
      </c>
      <c r="J3860">
        <v>4.1999986398891203</v>
      </c>
      <c r="K3860">
        <v>3.4608708703561399</v>
      </c>
      <c r="L3860">
        <v>4.1211419556762898</v>
      </c>
      <c r="M3860">
        <v>4.0387673383778999</v>
      </c>
      <c r="N3860">
        <v>4.0888472785647796</v>
      </c>
      <c r="O3860">
        <v>3.9295289699043701</v>
      </c>
      <c r="P3860">
        <v>3.3893867502571098</v>
      </c>
      <c r="Q3860">
        <v>2.8218677180984102</v>
      </c>
    </row>
    <row r="3861" spans="1:17">
      <c r="A3861" t="s">
        <v>6999</v>
      </c>
      <c r="B3861" s="16" t="e">
        <v>#N/A</v>
      </c>
      <c r="C3861">
        <v>4.2964146619915802</v>
      </c>
      <c r="D3861">
        <v>4.5537481491643197</v>
      </c>
      <c r="E3861">
        <v>4.0887687455453801</v>
      </c>
      <c r="F3861">
        <v>4.1611154638698196</v>
      </c>
      <c r="G3861">
        <v>4.37414671474383</v>
      </c>
      <c r="H3861">
        <v>3.7814594184883799</v>
      </c>
      <c r="I3861">
        <v>4.3728229044696096</v>
      </c>
      <c r="J3861">
        <v>2.8218677180984102</v>
      </c>
      <c r="K3861">
        <v>5.1997021944381299</v>
      </c>
      <c r="L3861">
        <v>4.9506536519942301</v>
      </c>
      <c r="M3861">
        <v>3.9727288000471899</v>
      </c>
      <c r="N3861">
        <v>4.7684260524010602</v>
      </c>
      <c r="O3861">
        <v>4.1329497517715001</v>
      </c>
      <c r="P3861">
        <v>2.8218677180984102</v>
      </c>
      <c r="Q3861">
        <v>9.1612412986063401</v>
      </c>
    </row>
    <row r="3862" spans="1:17">
      <c r="A3862" t="s">
        <v>7000</v>
      </c>
      <c r="B3862" s="16" t="e">
        <v>#N/A</v>
      </c>
      <c r="C3862">
        <v>3.5040133865677898</v>
      </c>
      <c r="D3862">
        <v>3.2942621936663499</v>
      </c>
      <c r="E3862">
        <v>3.8152982058547602</v>
      </c>
      <c r="F3862">
        <v>3.2825265482838799</v>
      </c>
      <c r="G3862">
        <v>3.9446609719593901</v>
      </c>
      <c r="H3862">
        <v>2.8218677180984102</v>
      </c>
      <c r="I3862">
        <v>3.3100125595866299</v>
      </c>
      <c r="J3862">
        <v>3.2517770676889399</v>
      </c>
      <c r="K3862">
        <v>3.4608708703561399</v>
      </c>
      <c r="L3862">
        <v>3.4877558895723499</v>
      </c>
      <c r="M3862">
        <v>3.5380814202985702</v>
      </c>
      <c r="N3862">
        <v>3.6661147186140499</v>
      </c>
      <c r="O3862">
        <v>3.5569664057961599</v>
      </c>
      <c r="P3862">
        <v>3.7927642367557501</v>
      </c>
      <c r="Q3862">
        <v>2.8218677180984102</v>
      </c>
    </row>
    <row r="3863" spans="1:17">
      <c r="A3863" t="s">
        <v>7001</v>
      </c>
      <c r="B3863" s="16" t="e">
        <v>#N/A</v>
      </c>
      <c r="C3863">
        <v>4.2964146619915802</v>
      </c>
      <c r="D3863">
        <v>4.0407231514856203</v>
      </c>
      <c r="E3863">
        <v>4.3035359899866696</v>
      </c>
      <c r="F3863">
        <v>4.4086599646307301</v>
      </c>
      <c r="G3863">
        <v>5.3842376496302498</v>
      </c>
      <c r="H3863">
        <v>3.30825032505737</v>
      </c>
      <c r="I3863">
        <v>3.5089935751222501</v>
      </c>
      <c r="J3863">
        <v>3.7696016503418699</v>
      </c>
      <c r="K3863">
        <v>5.14095204503435</v>
      </c>
      <c r="L3863">
        <v>4.2633743974944602</v>
      </c>
      <c r="M3863">
        <v>5.0068521030490203</v>
      </c>
      <c r="N3863">
        <v>4.8593448344507699</v>
      </c>
      <c r="O3863">
        <v>4.8737348553695998</v>
      </c>
      <c r="P3863">
        <v>3.6194497939779602</v>
      </c>
      <c r="Q3863">
        <v>2.8218677180984102</v>
      </c>
    </row>
    <row r="3864" spans="1:17">
      <c r="A3864" t="s">
        <v>7002</v>
      </c>
      <c r="B3864" s="16" t="e">
        <v>#N/A</v>
      </c>
      <c r="C3864">
        <v>4.1513583524311999</v>
      </c>
      <c r="D3864">
        <v>4.8708919623886802</v>
      </c>
      <c r="E3864">
        <v>3.9618875914207199</v>
      </c>
      <c r="F3864">
        <v>4.5147692553613297</v>
      </c>
      <c r="G3864">
        <v>4.6840610634984499</v>
      </c>
      <c r="H3864">
        <v>5.1476173494898996</v>
      </c>
      <c r="I3864">
        <v>5.0091235034862898</v>
      </c>
      <c r="J3864">
        <v>4.8166378297689096</v>
      </c>
      <c r="K3864">
        <v>4.9815688211180698</v>
      </c>
      <c r="L3864">
        <v>4.4473184955329197</v>
      </c>
      <c r="M3864">
        <v>4.8899346368581904</v>
      </c>
      <c r="N3864">
        <v>5.1701050316186601</v>
      </c>
      <c r="O3864">
        <v>5.1388149344389698</v>
      </c>
      <c r="P3864">
        <v>5.1241087123202096</v>
      </c>
      <c r="Q3864">
        <v>2.8218677180984102</v>
      </c>
    </row>
    <row r="3865" spans="1:17">
      <c r="A3865" t="s">
        <v>7003</v>
      </c>
      <c r="B3865" s="16" t="e">
        <v>#N/A</v>
      </c>
      <c r="C3865">
        <v>3.3064422771203601</v>
      </c>
      <c r="D3865">
        <v>3.2942621936663499</v>
      </c>
      <c r="E3865">
        <v>3.6381873987360902</v>
      </c>
      <c r="F3865">
        <v>3.2825265482838799</v>
      </c>
      <c r="G3865">
        <v>3.70007344211845</v>
      </c>
      <c r="H3865">
        <v>3.30825032505737</v>
      </c>
      <c r="I3865">
        <v>3.5089935751222501</v>
      </c>
      <c r="J3865">
        <v>3.2517770676889399</v>
      </c>
      <c r="K3865">
        <v>2.8218677180984102</v>
      </c>
      <c r="L3865">
        <v>3.6339073669181099</v>
      </c>
      <c r="M3865">
        <v>2.8218677180984102</v>
      </c>
      <c r="N3865">
        <v>2.8218677180984102</v>
      </c>
      <c r="O3865">
        <v>3.24931794675887</v>
      </c>
      <c r="P3865">
        <v>2.8218677180984102</v>
      </c>
      <c r="Q3865">
        <v>2.8218677180984102</v>
      </c>
    </row>
    <row r="3866" spans="1:17">
      <c r="A3866" t="s">
        <v>7004</v>
      </c>
      <c r="B3866" s="16" t="e">
        <v>#N/A</v>
      </c>
      <c r="C3866">
        <v>4.4838185959666896</v>
      </c>
      <c r="D3866">
        <v>4.7446882369672698</v>
      </c>
      <c r="E3866">
        <v>4.9023702390828996</v>
      </c>
      <c r="F3866">
        <v>5.2006385452395101</v>
      </c>
      <c r="G3866">
        <v>4.88571169002517</v>
      </c>
      <c r="H3866">
        <v>4.7487521450918901</v>
      </c>
      <c r="I3866">
        <v>4.6574362853065301</v>
      </c>
      <c r="J3866">
        <v>5.0383114724192302</v>
      </c>
      <c r="K3866">
        <v>4.3865415857412602</v>
      </c>
      <c r="L3866">
        <v>4.7465905673729498</v>
      </c>
      <c r="M3866">
        <v>4.7947131062850499</v>
      </c>
      <c r="N3866">
        <v>5.02390968106456</v>
      </c>
      <c r="O3866">
        <v>4.6215116313316003</v>
      </c>
      <c r="P3866">
        <v>3.9363215208704698</v>
      </c>
      <c r="Q3866">
        <v>5.09416193408443</v>
      </c>
    </row>
    <row r="3867" spans="1:17">
      <c r="A3867" t="s">
        <v>7005</v>
      </c>
      <c r="B3867" s="16" t="e">
        <v>#N/A</v>
      </c>
      <c r="C3867">
        <v>6.3427786386298202</v>
      </c>
      <c r="D3867">
        <v>6.2950113593511103</v>
      </c>
      <c r="E3867">
        <v>5.4725199049354796</v>
      </c>
      <c r="F3867">
        <v>6.1321346925860896</v>
      </c>
      <c r="G3867">
        <v>6.0755217755122297</v>
      </c>
      <c r="H3867">
        <v>5.8554853168058498</v>
      </c>
      <c r="I3867">
        <v>5.9240666568416502</v>
      </c>
      <c r="J3867">
        <v>5.6937689133072196</v>
      </c>
      <c r="K3867">
        <v>6.3808592862911402</v>
      </c>
      <c r="L3867">
        <v>5.8708197013116203</v>
      </c>
      <c r="M3867">
        <v>6.0991295039876796</v>
      </c>
      <c r="N3867">
        <v>5.7295275834397899</v>
      </c>
      <c r="O3867">
        <v>6.0560981984445297</v>
      </c>
      <c r="P3867">
        <v>6.2392952426732498</v>
      </c>
      <c r="Q3867">
        <v>2.8218677180984102</v>
      </c>
    </row>
    <row r="3868" spans="1:17">
      <c r="A3868" t="s">
        <v>7006</v>
      </c>
      <c r="B3868" s="16" t="e">
        <v>#N/A</v>
      </c>
      <c r="C3868">
        <v>7.8026878177541699</v>
      </c>
      <c r="D3868">
        <v>7.7538404744076503</v>
      </c>
      <c r="E3868">
        <v>3.6381873987360902</v>
      </c>
      <c r="F3868">
        <v>3.4706286095040801</v>
      </c>
      <c r="G3868">
        <v>3.33407035458014</v>
      </c>
      <c r="H3868">
        <v>6.2929326182514096</v>
      </c>
      <c r="I3868">
        <v>3.9910282299290798</v>
      </c>
      <c r="J3868">
        <v>7.5037238996309803</v>
      </c>
      <c r="K3868">
        <v>8.0873759632997206</v>
      </c>
      <c r="L3868">
        <v>6.0336280567968696</v>
      </c>
      <c r="M3868">
        <v>7.9235998238720402</v>
      </c>
      <c r="N3868">
        <v>4.0888472785647796</v>
      </c>
      <c r="O3868">
        <v>4.0021176285150997</v>
      </c>
      <c r="P3868">
        <v>7.6604357769062297</v>
      </c>
      <c r="Q3868">
        <v>7.8374797051227896</v>
      </c>
    </row>
    <row r="3869" spans="1:17">
      <c r="A3869" t="s">
        <v>7007</v>
      </c>
      <c r="B3869" s="16" t="e">
        <v>#N/A</v>
      </c>
      <c r="C3869">
        <v>3.8862082974622001</v>
      </c>
      <c r="D3869">
        <v>3.6330127529723502</v>
      </c>
      <c r="E3869">
        <v>4.0887687455453801</v>
      </c>
      <c r="F3869">
        <v>3.2825265482838799</v>
      </c>
      <c r="G3869">
        <v>3.70007344211845</v>
      </c>
      <c r="H3869">
        <v>3.30825032505737</v>
      </c>
      <c r="I3869">
        <v>2.8218677180984102</v>
      </c>
      <c r="J3869">
        <v>3.2517770676889399</v>
      </c>
      <c r="K3869">
        <v>3.6013796825057902</v>
      </c>
      <c r="L3869">
        <v>3.29479214013883</v>
      </c>
      <c r="M3869">
        <v>3.4086250003018401</v>
      </c>
      <c r="N3869">
        <v>3.31389066967124</v>
      </c>
      <c r="O3869">
        <v>3.5569664057961599</v>
      </c>
      <c r="P3869">
        <v>3.3893867502571098</v>
      </c>
      <c r="Q3869">
        <v>2.8218677180984102</v>
      </c>
    </row>
    <row r="3870" spans="1:17">
      <c r="A3870" t="s">
        <v>7008</v>
      </c>
      <c r="B3870" s="16" t="e">
        <v>#N/A</v>
      </c>
      <c r="C3870">
        <v>4.8324495657597604</v>
      </c>
      <c r="D3870">
        <v>4.8302002317971402</v>
      </c>
      <c r="E3870">
        <v>5.9302896994145904</v>
      </c>
      <c r="F3870">
        <v>5.0765736551712601</v>
      </c>
      <c r="G3870">
        <v>5.1769839720448498</v>
      </c>
      <c r="H3870">
        <v>4.6515204620337798</v>
      </c>
      <c r="I3870">
        <v>5.2218518540004704</v>
      </c>
      <c r="J3870">
        <v>4.589987956211</v>
      </c>
      <c r="K3870">
        <v>4.6332418030731697</v>
      </c>
      <c r="L3870">
        <v>4.9123550275731303</v>
      </c>
      <c r="M3870">
        <v>4.7613190738105597</v>
      </c>
      <c r="N3870">
        <v>4.72039054531127</v>
      </c>
      <c r="O3870">
        <v>4.7358659530866696</v>
      </c>
      <c r="P3870">
        <v>4.7374550361106396</v>
      </c>
      <c r="Q3870">
        <v>5.09416193408443</v>
      </c>
    </row>
    <row r="3871" spans="1:17">
      <c r="A3871" t="s">
        <v>7009</v>
      </c>
      <c r="B3871" s="16" t="e">
        <v>#N/A</v>
      </c>
      <c r="C3871">
        <v>3.7779852140208301</v>
      </c>
      <c r="D3871">
        <v>3.6330127529723502</v>
      </c>
      <c r="E3871">
        <v>4.3969712788901898</v>
      </c>
      <c r="F3871">
        <v>3.6131889974304401</v>
      </c>
      <c r="G3871">
        <v>3.8309652426265099</v>
      </c>
      <c r="H3871">
        <v>4.07504641393726</v>
      </c>
      <c r="I3871">
        <v>3.9910282299290798</v>
      </c>
      <c r="J3871">
        <v>3.7696016503418699</v>
      </c>
      <c r="K3871">
        <v>4.1419680287536398</v>
      </c>
      <c r="L3871">
        <v>3.8614614459532302</v>
      </c>
      <c r="M3871">
        <v>3.6461416973015899</v>
      </c>
      <c r="N3871">
        <v>2.8218677180984102</v>
      </c>
      <c r="O3871">
        <v>3.6677309644704801</v>
      </c>
      <c r="P3871">
        <v>4.0606668341819496</v>
      </c>
      <c r="Q3871">
        <v>2.8218677180984102</v>
      </c>
    </row>
    <row r="3872" spans="1:17">
      <c r="A3872" t="s">
        <v>7010</v>
      </c>
      <c r="B3872" s="16" t="e">
        <v>#N/A</v>
      </c>
      <c r="C3872">
        <v>4.0706176854441196</v>
      </c>
      <c r="D3872">
        <v>4.1197647330598102</v>
      </c>
      <c r="E3872">
        <v>4.6393553598667303</v>
      </c>
      <c r="F3872">
        <v>4.7451440705926098</v>
      </c>
      <c r="G3872">
        <v>3.8309652426265099</v>
      </c>
      <c r="H3872">
        <v>3.50653555504317</v>
      </c>
      <c r="I3872">
        <v>4.5515847967793803</v>
      </c>
      <c r="J3872">
        <v>4.1400611729353196</v>
      </c>
      <c r="K3872">
        <v>3.99457577781329</v>
      </c>
      <c r="L3872">
        <v>4.8321653561327897</v>
      </c>
      <c r="M3872">
        <v>4.10067942601317</v>
      </c>
      <c r="N3872">
        <v>4.3174573962368399</v>
      </c>
      <c r="O3872">
        <v>4.7717654559956602</v>
      </c>
      <c r="P3872">
        <v>4.5271021320563003</v>
      </c>
      <c r="Q3872">
        <v>2.8218677180984102</v>
      </c>
    </row>
    <row r="3873" spans="1:17">
      <c r="A3873" t="s">
        <v>7011</v>
      </c>
      <c r="B3873" s="16" t="e">
        <v>#N/A</v>
      </c>
      <c r="C3873">
        <v>4.3623517865106702</v>
      </c>
      <c r="D3873">
        <v>4.0407231514856203</v>
      </c>
      <c r="E3873">
        <v>3.8152982058547602</v>
      </c>
      <c r="F3873">
        <v>4.1611154638698196</v>
      </c>
      <c r="G3873">
        <v>3.9446609719593901</v>
      </c>
      <c r="H3873">
        <v>3.7814594184883799</v>
      </c>
      <c r="I3873">
        <v>4.0793606969786396</v>
      </c>
      <c r="J3873">
        <v>4.1999986398891203</v>
      </c>
      <c r="K3873">
        <v>4.3302743077434496</v>
      </c>
      <c r="L3873">
        <v>4.3280695513255196</v>
      </c>
      <c r="M3873">
        <v>4.5395912486649097</v>
      </c>
      <c r="N3873">
        <v>4.1706164353931596</v>
      </c>
      <c r="O3873">
        <v>3.9295289699043701</v>
      </c>
      <c r="P3873">
        <v>4.1712528320562896</v>
      </c>
      <c r="Q3873">
        <v>2.8218677180984102</v>
      </c>
    </row>
    <row r="3874" spans="1:17">
      <c r="A3874" t="s">
        <v>7012</v>
      </c>
      <c r="B3874" s="16" t="e">
        <v>#N/A</v>
      </c>
      <c r="C3874">
        <v>3.5040133865677898</v>
      </c>
      <c r="D3874">
        <v>2.8218677180984102</v>
      </c>
      <c r="E3874">
        <v>3.8152982058547602</v>
      </c>
      <c r="F3874">
        <v>3.8353454241230298</v>
      </c>
      <c r="G3874">
        <v>2.8218677180984102</v>
      </c>
      <c r="H3874">
        <v>4.07504641393726</v>
      </c>
      <c r="I3874">
        <v>3.6595800418069002</v>
      </c>
      <c r="J3874">
        <v>3.6724961835054399</v>
      </c>
      <c r="K3874">
        <v>3.7184612093777498</v>
      </c>
      <c r="L3874">
        <v>3.7555759297476698</v>
      </c>
      <c r="M3874">
        <v>3.4086250003018401</v>
      </c>
      <c r="N3874">
        <v>3.31389066967124</v>
      </c>
      <c r="O3874">
        <v>3.5569664057961599</v>
      </c>
      <c r="P3874">
        <v>4.0606668341819496</v>
      </c>
      <c r="Q3874">
        <v>2.8218677180984102</v>
      </c>
    </row>
    <row r="3875" spans="1:17">
      <c r="A3875" t="s">
        <v>7013</v>
      </c>
      <c r="B3875" s="16" t="e">
        <v>#N/A</v>
      </c>
      <c r="C3875">
        <v>3.5040133865677898</v>
      </c>
      <c r="D3875">
        <v>3.6330127529723502</v>
      </c>
      <c r="E3875">
        <v>3.6381873987360902</v>
      </c>
      <c r="F3875">
        <v>3.7319397910766599</v>
      </c>
      <c r="G3875">
        <v>3.8309652426265099</v>
      </c>
      <c r="H3875">
        <v>3.50653555504317</v>
      </c>
      <c r="I3875">
        <v>3.8937805799913501</v>
      </c>
      <c r="J3875">
        <v>3.8565114723405598</v>
      </c>
      <c r="K3875">
        <v>3.99457577781329</v>
      </c>
      <c r="L3875">
        <v>4.1946255460110002</v>
      </c>
      <c r="M3875">
        <v>3.6461416973015899</v>
      </c>
      <c r="N3875">
        <v>4.1706164353931596</v>
      </c>
      <c r="O3875">
        <v>3.8507909364900099</v>
      </c>
      <c r="P3875">
        <v>3.6194497939779602</v>
      </c>
      <c r="Q3875">
        <v>5.09416193408443</v>
      </c>
    </row>
    <row r="3876" spans="1:17">
      <c r="A3876" t="s">
        <v>7014</v>
      </c>
      <c r="B3876" s="16" t="e">
        <v>#N/A</v>
      </c>
      <c r="C3876">
        <v>6.3427786386298202</v>
      </c>
      <c r="D3876">
        <v>5.9609864132494002</v>
      </c>
      <c r="E3876">
        <v>6.4001528211462198</v>
      </c>
      <c r="F3876">
        <v>6.3027317328969898</v>
      </c>
      <c r="G3876">
        <v>6.0360109043049102</v>
      </c>
      <c r="H3876">
        <v>4.9634301213382797</v>
      </c>
      <c r="I3876">
        <v>6.1424390200639696</v>
      </c>
      <c r="J3876">
        <v>6.0277492141178799</v>
      </c>
      <c r="K3876">
        <v>6.3180248202158298</v>
      </c>
      <c r="L3876">
        <v>6.4709898055546704</v>
      </c>
      <c r="M3876">
        <v>5.2604792807445904</v>
      </c>
      <c r="N3876">
        <v>5.7295275834397899</v>
      </c>
      <c r="O3876">
        <v>5.9418950995471</v>
      </c>
      <c r="P3876">
        <v>5.1710851092644097</v>
      </c>
      <c r="Q3876">
        <v>8.0859864702427604</v>
      </c>
    </row>
    <row r="3877" spans="1:17">
      <c r="A3877" t="s">
        <v>7015</v>
      </c>
      <c r="B3877" s="16" t="e">
        <v>#N/A</v>
      </c>
      <c r="C3877">
        <v>5.1742671949623604</v>
      </c>
      <c r="D3877">
        <v>3.7545556144430101</v>
      </c>
      <c r="E3877">
        <v>4.8415581104649901</v>
      </c>
      <c r="F3877">
        <v>5.9029685313311697</v>
      </c>
      <c r="G3877">
        <v>4.5079198595814196</v>
      </c>
      <c r="H3877">
        <v>4.3015284866045098</v>
      </c>
      <c r="I3877">
        <v>4.5515847967793803</v>
      </c>
      <c r="J3877">
        <v>4.94790803410966</v>
      </c>
      <c r="K3877">
        <v>4.6332418030731697</v>
      </c>
      <c r="L3877">
        <v>4.0420260041176004</v>
      </c>
      <c r="M3877">
        <v>4.3171680614900998</v>
      </c>
      <c r="N3877">
        <v>5.2042740237952296</v>
      </c>
      <c r="O3877">
        <v>3.9295289699043701</v>
      </c>
      <c r="P3877">
        <v>4.6013142303928598</v>
      </c>
      <c r="Q3877">
        <v>2.8218677180984102</v>
      </c>
    </row>
    <row r="3878" spans="1:17">
      <c r="A3878" t="s">
        <v>7016</v>
      </c>
      <c r="B3878" s="16" t="e">
        <v>#N/A</v>
      </c>
      <c r="C3878">
        <v>3.5040133865677898</v>
      </c>
      <c r="D3878">
        <v>3.6330127529723502</v>
      </c>
      <c r="E3878">
        <v>2.8218677180984102</v>
      </c>
      <c r="F3878">
        <v>3.2825265482838799</v>
      </c>
      <c r="G3878">
        <v>3.5425260543824399</v>
      </c>
      <c r="H3878">
        <v>3.30825032505737</v>
      </c>
      <c r="I3878">
        <v>3.3100125595866299</v>
      </c>
      <c r="J3878">
        <v>3.4276433730071201</v>
      </c>
      <c r="K3878">
        <v>3.6013796825057902</v>
      </c>
      <c r="L3878">
        <v>3.4877558895723499</v>
      </c>
      <c r="M3878">
        <v>3.5380814202985702</v>
      </c>
      <c r="N3878">
        <v>3.31389066967124</v>
      </c>
      <c r="O3878">
        <v>3.8507909364900099</v>
      </c>
      <c r="P3878">
        <v>3.3893867502571098</v>
      </c>
      <c r="Q3878">
        <v>2.8218677180984102</v>
      </c>
    </row>
    <row r="3879" spans="1:17">
      <c r="A3879" t="s">
        <v>7017</v>
      </c>
      <c r="B3879" s="16" t="e">
        <v>#N/A</v>
      </c>
      <c r="C3879">
        <v>4.7882403612659497</v>
      </c>
      <c r="D3879">
        <v>4.5009317243298002</v>
      </c>
      <c r="E3879">
        <v>5.12062362366449</v>
      </c>
      <c r="F3879">
        <v>4.3517302712450299</v>
      </c>
      <c r="G3879">
        <v>5.0185235057095401</v>
      </c>
      <c r="H3879">
        <v>4.1560374762891303</v>
      </c>
      <c r="I3879">
        <v>5.3764905083530996</v>
      </c>
      <c r="J3879">
        <v>4.4586654922886897</v>
      </c>
      <c r="K3879">
        <v>5.3872068501715296</v>
      </c>
      <c r="L3879">
        <v>5.1595357015461403</v>
      </c>
      <c r="M3879">
        <v>5.0881524599701597</v>
      </c>
      <c r="N3879">
        <v>4.1706164353931596</v>
      </c>
      <c r="O3879">
        <v>4.4030955001336496</v>
      </c>
      <c r="P3879">
        <v>4.5271021320563003</v>
      </c>
      <c r="Q3879">
        <v>5.09416193408443</v>
      </c>
    </row>
    <row r="3880" spans="1:17">
      <c r="A3880" t="s">
        <v>7018</v>
      </c>
      <c r="B3880" s="16" t="e">
        <v>#N/A</v>
      </c>
      <c r="C3880">
        <v>7.7764085807440404</v>
      </c>
      <c r="D3880">
        <v>7.9226756640482803</v>
      </c>
      <c r="E3880">
        <v>7.9244164502804502</v>
      </c>
      <c r="F3880">
        <v>8.0954762580308302</v>
      </c>
      <c r="G3880">
        <v>7.96528252173289</v>
      </c>
      <c r="H3880">
        <v>8.2728369956591106</v>
      </c>
      <c r="I3880">
        <v>8.1604302441202705</v>
      </c>
      <c r="J3880">
        <v>8.1208108886503307</v>
      </c>
      <c r="K3880">
        <v>8.1780151007615007</v>
      </c>
      <c r="L3880">
        <v>7.8981783752191896</v>
      </c>
      <c r="M3880">
        <v>8.1423584941645206</v>
      </c>
      <c r="N3880">
        <v>7.7528822428856801</v>
      </c>
      <c r="O3880">
        <v>8.0718031023560606</v>
      </c>
      <c r="P3880">
        <v>8.4955050400880499</v>
      </c>
      <c r="Q3880">
        <v>7.6950435514148801</v>
      </c>
    </row>
    <row r="3881" spans="1:17">
      <c r="A3881" t="s">
        <v>7019</v>
      </c>
      <c r="B3881" s="16" t="e">
        <v>#N/A</v>
      </c>
      <c r="C3881">
        <v>5.9835742193669397</v>
      </c>
      <c r="D3881">
        <v>6.0647445775560298</v>
      </c>
      <c r="E3881">
        <v>4.8415581104649901</v>
      </c>
      <c r="F3881">
        <v>4.6581111746450903</v>
      </c>
      <c r="G3881">
        <v>5.8430458251757198</v>
      </c>
      <c r="H3881">
        <v>5.2146805303532302</v>
      </c>
      <c r="I3881">
        <v>5.0091235034862898</v>
      </c>
      <c r="J3881">
        <v>5.7975935847914002</v>
      </c>
      <c r="K3881">
        <v>6.1403051534520099</v>
      </c>
      <c r="L3881">
        <v>5.4220334780197001</v>
      </c>
      <c r="M3881">
        <v>5.6924660375362501</v>
      </c>
      <c r="N3881">
        <v>4.3841781814921204</v>
      </c>
      <c r="O3881">
        <v>5.5297694049106996</v>
      </c>
      <c r="P3881">
        <v>5.4607337398470897</v>
      </c>
      <c r="Q3881">
        <v>5.09416193408443</v>
      </c>
    </row>
    <row r="3882" spans="1:17">
      <c r="A3882" t="s">
        <v>7020</v>
      </c>
      <c r="B3882" s="16" t="e">
        <v>#N/A</v>
      </c>
      <c r="C3882">
        <v>3.7779852140208301</v>
      </c>
      <c r="D3882">
        <v>3.7545556144430101</v>
      </c>
      <c r="E3882">
        <v>3.4028894668404299</v>
      </c>
      <c r="F3882">
        <v>3.6131889974304401</v>
      </c>
      <c r="G3882">
        <v>4.0460446887748596</v>
      </c>
      <c r="H3882">
        <v>2.8218677180984102</v>
      </c>
      <c r="I3882">
        <v>3.3100125595866299</v>
      </c>
      <c r="J3882">
        <v>3.7696016503418699</v>
      </c>
      <c r="K3882">
        <v>4.1419680287536398</v>
      </c>
      <c r="L3882">
        <v>3.9560512465587201</v>
      </c>
      <c r="M3882">
        <v>3.6461416973015899</v>
      </c>
      <c r="N3882">
        <v>3.6661147186140499</v>
      </c>
      <c r="O3882">
        <v>4.0021176285150997</v>
      </c>
      <c r="P3882">
        <v>4.3630835021106398</v>
      </c>
      <c r="Q3882">
        <v>5.09416193408443</v>
      </c>
    </row>
    <row r="3883" spans="1:17">
      <c r="A3883" t="s">
        <v>7021</v>
      </c>
      <c r="B3883" s="16" t="e">
        <v>#N/A</v>
      </c>
      <c r="C3883">
        <v>3.3064422771203601</v>
      </c>
      <c r="D3883">
        <v>3.2942621936663499</v>
      </c>
      <c r="E3883">
        <v>2.8218677180984102</v>
      </c>
      <c r="F3883">
        <v>2.8218677180984102</v>
      </c>
      <c r="G3883">
        <v>2.8218677180984102</v>
      </c>
      <c r="H3883">
        <v>3.50653555504317</v>
      </c>
      <c r="I3883">
        <v>3.5089935751222501</v>
      </c>
      <c r="J3883">
        <v>2.8218677180984102</v>
      </c>
      <c r="K3883">
        <v>3.6013796825057902</v>
      </c>
      <c r="L3883">
        <v>4.0420260041176004</v>
      </c>
      <c r="M3883">
        <v>3.6461416973015899</v>
      </c>
      <c r="N3883">
        <v>2.8218677180984102</v>
      </c>
      <c r="O3883">
        <v>3.6677309644704801</v>
      </c>
      <c r="P3883">
        <v>2.8218677180984102</v>
      </c>
      <c r="Q3883">
        <v>2.8218677180984102</v>
      </c>
    </row>
    <row r="3884" spans="1:17">
      <c r="A3884" t="s">
        <v>7022</v>
      </c>
      <c r="B3884" s="16" t="e">
        <v>#N/A</v>
      </c>
      <c r="C3884">
        <v>4.2964146619915802</v>
      </c>
      <c r="D3884">
        <v>4.0407231514856203</v>
      </c>
      <c r="E3884">
        <v>3.9618875914207199</v>
      </c>
      <c r="F3884">
        <v>2.8218677180984102</v>
      </c>
      <c r="G3884">
        <v>3.8309652426265099</v>
      </c>
      <c r="H3884">
        <v>3.65660975244205</v>
      </c>
      <c r="I3884">
        <v>3.8937805799913501</v>
      </c>
      <c r="J3884">
        <v>3.8565114723405598</v>
      </c>
      <c r="K3884">
        <v>4.7999439876117602</v>
      </c>
      <c r="L3884">
        <v>3.9560512465587201</v>
      </c>
      <c r="M3884">
        <v>3.6461416973015899</v>
      </c>
      <c r="N3884">
        <v>3.31389066967124</v>
      </c>
      <c r="O3884">
        <v>3.5569664057961599</v>
      </c>
      <c r="P3884">
        <v>4.4479700090536403</v>
      </c>
      <c r="Q3884">
        <v>2.8218677180984102</v>
      </c>
    </row>
    <row r="3885" spans="1:17">
      <c r="A3885" t="s">
        <v>7023</v>
      </c>
      <c r="B3885" s="16" t="e">
        <v>#N/A</v>
      </c>
      <c r="C3885">
        <v>4.6948835100102002</v>
      </c>
      <c r="D3885">
        <v>4.6996493033489397</v>
      </c>
      <c r="E3885">
        <v>4.5638886729124497</v>
      </c>
      <c r="F3885">
        <v>4.7864910140196502</v>
      </c>
      <c r="G3885">
        <v>4.1380367534927496</v>
      </c>
      <c r="H3885">
        <v>5.18156933842931</v>
      </c>
      <c r="I3885">
        <v>5.2218518540004704</v>
      </c>
      <c r="J3885">
        <v>4.70846365273073</v>
      </c>
      <c r="K3885">
        <v>5.0150269178089699</v>
      </c>
      <c r="L3885">
        <v>5.5725684340267403</v>
      </c>
      <c r="M3885">
        <v>5.3498610950685297</v>
      </c>
      <c r="N3885">
        <v>4.9442341107279502</v>
      </c>
      <c r="O3885">
        <v>5.4259727888002303</v>
      </c>
      <c r="P3885">
        <v>5.7306434872206502</v>
      </c>
      <c r="Q3885">
        <v>2.8218677180984102</v>
      </c>
    </row>
    <row r="3886" spans="1:17">
      <c r="A3886" t="s">
        <v>7024</v>
      </c>
      <c r="B3886" s="16" t="e">
        <v>#N/A</v>
      </c>
      <c r="C3886">
        <v>4.2263167103073602</v>
      </c>
      <c r="D3886">
        <v>3.8603343823973102</v>
      </c>
      <c r="E3886">
        <v>3.9618875914207199</v>
      </c>
      <c r="F3886">
        <v>4.2917886290068799</v>
      </c>
      <c r="G3886">
        <v>3.9446609719593901</v>
      </c>
      <c r="H3886">
        <v>3.30825032505737</v>
      </c>
      <c r="I3886">
        <v>4.16059535596606</v>
      </c>
      <c r="J3886">
        <v>3.8565114723405598</v>
      </c>
      <c r="K3886">
        <v>4.3865415857412602</v>
      </c>
      <c r="L3886">
        <v>4.5026429490879796</v>
      </c>
      <c r="M3886">
        <v>3.23818724324593</v>
      </c>
      <c r="N3886">
        <v>4.2465073090516299</v>
      </c>
      <c r="O3886">
        <v>3.7643275486974099</v>
      </c>
      <c r="P3886">
        <v>3.9363215208704698</v>
      </c>
      <c r="Q3886">
        <v>2.8218677180984102</v>
      </c>
    </row>
    <row r="3887" spans="1:17">
      <c r="A3887" t="s">
        <v>7025</v>
      </c>
      <c r="B3887" s="16" t="e">
        <v>#N/A</v>
      </c>
      <c r="C3887">
        <v>3.7779852140208301</v>
      </c>
      <c r="D3887">
        <v>3.4870161193063098</v>
      </c>
      <c r="E3887">
        <v>3.8152982058547602</v>
      </c>
      <c r="F3887">
        <v>2.8218677180984102</v>
      </c>
      <c r="G3887">
        <v>4.0460446887748596</v>
      </c>
      <c r="H3887">
        <v>3.65660975244205</v>
      </c>
      <c r="I3887">
        <v>3.5089935751222501</v>
      </c>
      <c r="J3887">
        <v>3.2517770676889399</v>
      </c>
      <c r="K3887">
        <v>3.4608708703561399</v>
      </c>
      <c r="L3887">
        <v>3.6339073669181099</v>
      </c>
      <c r="M3887">
        <v>3.9727288000471899</v>
      </c>
      <c r="N3887">
        <v>3.79229116939824</v>
      </c>
      <c r="O3887">
        <v>3.6677309644704801</v>
      </c>
      <c r="P3887">
        <v>3.9363215208704698</v>
      </c>
      <c r="Q3887">
        <v>2.8218677180984102</v>
      </c>
    </row>
    <row r="3888" spans="1:17">
      <c r="A3888" t="s">
        <v>7026</v>
      </c>
      <c r="B3888" s="16" t="e">
        <v>#N/A</v>
      </c>
      <c r="C3888">
        <v>3.8862082974622001</v>
      </c>
      <c r="D3888">
        <v>4.1931807688815699</v>
      </c>
      <c r="E3888">
        <v>4.3035359899866696</v>
      </c>
      <c r="F3888">
        <v>4.1611154638698196</v>
      </c>
      <c r="G3888">
        <v>4.37414671474383</v>
      </c>
      <c r="H3888">
        <v>4.07504641393726</v>
      </c>
      <c r="I3888">
        <v>4.30650913402902</v>
      </c>
      <c r="J3888">
        <v>4.1999986398891203</v>
      </c>
      <c r="K3888">
        <v>3.6013796825057902</v>
      </c>
      <c r="L3888">
        <v>4.1211419556762898</v>
      </c>
      <c r="M3888">
        <v>3.82485868955618</v>
      </c>
      <c r="N3888">
        <v>3.6661147186140499</v>
      </c>
      <c r="O3888">
        <v>3.7643275486974099</v>
      </c>
      <c r="P3888">
        <v>3.9363215208704698</v>
      </c>
      <c r="Q3888">
        <v>2.8218677180984102</v>
      </c>
    </row>
    <row r="3889" spans="1:17">
      <c r="A3889" t="s">
        <v>7027</v>
      </c>
      <c r="B3889" s="16" t="e">
        <v>#N/A</v>
      </c>
      <c r="C3889">
        <v>3.3064422771203601</v>
      </c>
      <c r="D3889">
        <v>3.4870161193063098</v>
      </c>
      <c r="E3889">
        <v>3.4028894668404299</v>
      </c>
      <c r="F3889">
        <v>3.2825265482838799</v>
      </c>
      <c r="G3889">
        <v>3.5425260543824399</v>
      </c>
      <c r="H3889">
        <v>2.8218677180984102</v>
      </c>
      <c r="I3889">
        <v>3.5089935751222501</v>
      </c>
      <c r="J3889">
        <v>2.8218677180984102</v>
      </c>
      <c r="K3889">
        <v>2.8218677180984102</v>
      </c>
      <c r="L3889">
        <v>3.4877558895723499</v>
      </c>
      <c r="M3889">
        <v>3.6461416973015899</v>
      </c>
      <c r="N3889">
        <v>3.31389066967124</v>
      </c>
      <c r="O3889">
        <v>3.5569664057961599</v>
      </c>
      <c r="P3889">
        <v>2.8218677180984102</v>
      </c>
      <c r="Q3889">
        <v>5.09416193408443</v>
      </c>
    </row>
    <row r="3890" spans="1:17">
      <c r="A3890" t="s">
        <v>7028</v>
      </c>
      <c r="B3890" s="16" t="e">
        <v>#N/A</v>
      </c>
      <c r="C3890">
        <v>3.7779852140208301</v>
      </c>
      <c r="D3890">
        <v>4.1197647330598102</v>
      </c>
      <c r="E3890">
        <v>4.3969712788901898</v>
      </c>
      <c r="F3890">
        <v>4.0118215330109104</v>
      </c>
      <c r="G3890">
        <v>4.2225520177193703</v>
      </c>
      <c r="H3890">
        <v>3.9869852489372102</v>
      </c>
      <c r="I3890">
        <v>3.6595800418069002</v>
      </c>
      <c r="J3890">
        <v>3.7696016503418699</v>
      </c>
      <c r="K3890">
        <v>4.1419680287536398</v>
      </c>
      <c r="L3890">
        <v>4.3892426656840904</v>
      </c>
      <c r="M3890">
        <v>4.1590575299716699</v>
      </c>
      <c r="N3890">
        <v>3.5144020463037902</v>
      </c>
      <c r="O3890">
        <v>3.7643275486974099</v>
      </c>
      <c r="P3890">
        <v>3.6194497939779602</v>
      </c>
      <c r="Q3890">
        <v>2.8218677180984102</v>
      </c>
    </row>
    <row r="3891" spans="1:17">
      <c r="A3891" t="s">
        <v>7029</v>
      </c>
      <c r="B3891" s="16" t="e">
        <v>#N/A</v>
      </c>
      <c r="C3891">
        <v>10.1917981748219</v>
      </c>
      <c r="D3891">
        <v>10.2385334462336</v>
      </c>
      <c r="E3891">
        <v>10.5571390963564</v>
      </c>
      <c r="F3891">
        <v>10.550235037272699</v>
      </c>
      <c r="G3891">
        <v>10.177332386282901</v>
      </c>
      <c r="H3891">
        <v>11.357153314857101</v>
      </c>
      <c r="I3891">
        <v>11.307961199454599</v>
      </c>
      <c r="J3891">
        <v>11.2525964568232</v>
      </c>
      <c r="K3891">
        <v>10.5590755510605</v>
      </c>
      <c r="L3891">
        <v>11.183334223857401</v>
      </c>
      <c r="M3891">
        <v>11.029605206939101</v>
      </c>
      <c r="N3891">
        <v>11.0379621603891</v>
      </c>
      <c r="O3891">
        <v>10.996985235351501</v>
      </c>
      <c r="P3891">
        <v>11.269114375495199</v>
      </c>
      <c r="Q3891">
        <v>10.4396731967666</v>
      </c>
    </row>
    <row r="3892" spans="1:17">
      <c r="A3892" t="s">
        <v>7030</v>
      </c>
      <c r="B3892" s="16" t="e">
        <v>#N/A</v>
      </c>
      <c r="C3892">
        <v>4.1513583524311999</v>
      </c>
      <c r="D3892">
        <v>4.1931807688815699</v>
      </c>
      <c r="E3892">
        <v>4.0887687455453801</v>
      </c>
      <c r="F3892">
        <v>3.8353454241230298</v>
      </c>
      <c r="G3892">
        <v>3.9446609719593901</v>
      </c>
      <c r="H3892">
        <v>4.4894640760069198</v>
      </c>
      <c r="I3892">
        <v>4.0793606969786396</v>
      </c>
      <c r="J3892">
        <v>4.0764652066995799</v>
      </c>
      <c r="K3892">
        <v>3.8204461843508501</v>
      </c>
      <c r="L3892">
        <v>3.7555759297476698</v>
      </c>
      <c r="M3892">
        <v>3.90178223458659</v>
      </c>
      <c r="N3892">
        <v>3.99991931403749</v>
      </c>
      <c r="O3892">
        <v>3.8507909364900099</v>
      </c>
      <c r="P3892">
        <v>4.4479700090536403</v>
      </c>
      <c r="Q3892">
        <v>2.8218677180984102</v>
      </c>
    </row>
    <row r="3893" spans="1:17">
      <c r="A3893" t="s">
        <v>7031</v>
      </c>
      <c r="B3893" s="16" t="e">
        <v>#N/A</v>
      </c>
      <c r="C3893">
        <v>6.9827423167201097</v>
      </c>
      <c r="D3893">
        <v>7.0310957889452697</v>
      </c>
      <c r="E3893">
        <v>7.2043884532365698</v>
      </c>
      <c r="F3893">
        <v>7.5518209668476501</v>
      </c>
      <c r="G3893">
        <v>7.4592292414027597</v>
      </c>
      <c r="H3893">
        <v>7.0467281908878103</v>
      </c>
      <c r="I3893">
        <v>7.37372180216357</v>
      </c>
      <c r="J3893">
        <v>7.3328108528804901</v>
      </c>
      <c r="K3893">
        <v>6.9915428190875799</v>
      </c>
      <c r="L3893">
        <v>6.9103454317520701</v>
      </c>
      <c r="M3893">
        <v>7.2587740087615797</v>
      </c>
      <c r="N3893">
        <v>6.9945341586853802</v>
      </c>
      <c r="O3893">
        <v>7.6589162149774896</v>
      </c>
      <c r="P3893">
        <v>7.5706458564794001</v>
      </c>
      <c r="Q3893">
        <v>5.09416193408443</v>
      </c>
    </row>
    <row r="3894" spans="1:17">
      <c r="A3894" t="s">
        <v>7032</v>
      </c>
      <c r="B3894" s="16" t="e">
        <v>#N/A</v>
      </c>
      <c r="C3894">
        <v>3.6535616636188299</v>
      </c>
      <c r="D3894">
        <v>3.7545556144430101</v>
      </c>
      <c r="E3894">
        <v>3.6381873987360902</v>
      </c>
      <c r="F3894">
        <v>3.9277704709105601</v>
      </c>
      <c r="G3894">
        <v>3.33407035458014</v>
      </c>
      <c r="H3894">
        <v>2.8218677180984102</v>
      </c>
      <c r="I3894">
        <v>3.7848446501428201</v>
      </c>
      <c r="J3894">
        <v>3.7696016503418699</v>
      </c>
      <c r="K3894">
        <v>3.4608708703561399</v>
      </c>
      <c r="L3894">
        <v>2.8218677180984102</v>
      </c>
      <c r="M3894">
        <v>3.23818724324593</v>
      </c>
      <c r="N3894">
        <v>2.8218677180984102</v>
      </c>
      <c r="O3894">
        <v>3.5569664057961599</v>
      </c>
      <c r="P3894">
        <v>2.8218677180984102</v>
      </c>
      <c r="Q3894">
        <v>5.09416193408443</v>
      </c>
    </row>
    <row r="3895" spans="1:17">
      <c r="A3895" t="s">
        <v>7033</v>
      </c>
      <c r="B3895" s="16" t="e">
        <v>#N/A</v>
      </c>
      <c r="C3895">
        <v>4.0706176854441196</v>
      </c>
      <c r="D3895">
        <v>3.6330127529723502</v>
      </c>
      <c r="E3895">
        <v>3.8152982058547602</v>
      </c>
      <c r="F3895">
        <v>4.1611154638698196</v>
      </c>
      <c r="G3895">
        <v>4.0460446887748596</v>
      </c>
      <c r="H3895">
        <v>3.65660975244205</v>
      </c>
      <c r="I3895">
        <v>2.8218677180984102</v>
      </c>
      <c r="J3895">
        <v>3.2517770676889399</v>
      </c>
      <c r="K3895">
        <v>3.99457577781329</v>
      </c>
      <c r="L3895">
        <v>3.8614614459532302</v>
      </c>
      <c r="M3895">
        <v>3.90178223458659</v>
      </c>
      <c r="N3895">
        <v>3.79229116939824</v>
      </c>
      <c r="O3895">
        <v>3.6677309644704801</v>
      </c>
      <c r="P3895">
        <v>3.6194497939779602</v>
      </c>
      <c r="Q3895">
        <v>2.8218677180984102</v>
      </c>
    </row>
    <row r="3896" spans="1:17">
      <c r="A3896" t="s">
        <v>7034</v>
      </c>
      <c r="B3896" s="16" t="e">
        <v>#N/A</v>
      </c>
      <c r="C3896">
        <v>7.5776529308588696</v>
      </c>
      <c r="D3896">
        <v>7.52102691116957</v>
      </c>
      <c r="E3896">
        <v>8.1360753872999894</v>
      </c>
      <c r="F3896">
        <v>7.5574080706483402</v>
      </c>
      <c r="G3896">
        <v>7.9443168551943302</v>
      </c>
      <c r="H3896">
        <v>6.7950364846316802</v>
      </c>
      <c r="I3896">
        <v>7.4767703430194601</v>
      </c>
      <c r="J3896">
        <v>7.5483470056341702</v>
      </c>
      <c r="K3896">
        <v>7.3324752458562799</v>
      </c>
      <c r="L3896">
        <v>7.2963068146712899</v>
      </c>
      <c r="M3896">
        <v>7.1722611697927698</v>
      </c>
      <c r="N3896">
        <v>7.2287789541476197</v>
      </c>
      <c r="O3896">
        <v>7.2773243883325698</v>
      </c>
      <c r="P3896">
        <v>6.8949808635361203</v>
      </c>
      <c r="Q3896">
        <v>8.0859864702427604</v>
      </c>
    </row>
    <row r="3897" spans="1:17">
      <c r="A3897" t="s">
        <v>7035</v>
      </c>
      <c r="B3897" s="16" t="e">
        <v>#N/A</v>
      </c>
      <c r="C3897">
        <v>3.8862082974622001</v>
      </c>
      <c r="D3897">
        <v>4.1197647330598102</v>
      </c>
      <c r="E3897">
        <v>3.6381873987360902</v>
      </c>
      <c r="F3897">
        <v>3.4706286095040801</v>
      </c>
      <c r="G3897">
        <v>3.8309652426265099</v>
      </c>
      <c r="H3897">
        <v>3.30825032505737</v>
      </c>
      <c r="I3897">
        <v>4.0793606969786396</v>
      </c>
      <c r="J3897">
        <v>3.5611359966351301</v>
      </c>
      <c r="K3897">
        <v>3.91162951239331</v>
      </c>
      <c r="L3897">
        <v>3.9560512465587201</v>
      </c>
      <c r="M3897">
        <v>3.82485868955618</v>
      </c>
      <c r="N3897">
        <v>3.9019995236038798</v>
      </c>
      <c r="O3897">
        <v>4.0696565081197198</v>
      </c>
      <c r="P3897">
        <v>3.7927642367557501</v>
      </c>
      <c r="Q3897">
        <v>2.8218677180984102</v>
      </c>
    </row>
    <row r="3898" spans="1:17">
      <c r="A3898" t="s">
        <v>7036</v>
      </c>
      <c r="B3898" s="16" t="e">
        <v>#N/A</v>
      </c>
      <c r="C3898">
        <v>4.2964146619915802</v>
      </c>
      <c r="D3898">
        <v>4.2618677800425697</v>
      </c>
      <c r="E3898">
        <v>4.0887687455453801</v>
      </c>
      <c r="F3898">
        <v>4.5644600677645304</v>
      </c>
      <c r="G3898">
        <v>3.8309652426265099</v>
      </c>
      <c r="H3898">
        <v>4.7487521450918901</v>
      </c>
      <c r="I3898">
        <v>4.6056600831029897</v>
      </c>
      <c r="J3898">
        <v>4.3621897727349799</v>
      </c>
      <c r="K3898">
        <v>4.3302743077434496</v>
      </c>
      <c r="L3898">
        <v>4.2633743974944602</v>
      </c>
      <c r="M3898">
        <v>5.0881524599701597</v>
      </c>
      <c r="N3898">
        <v>4.8593448344507699</v>
      </c>
      <c r="O3898">
        <v>5.0843574666703004</v>
      </c>
      <c r="P3898">
        <v>5.0248478020067502</v>
      </c>
      <c r="Q3898">
        <v>2.8218677180984102</v>
      </c>
    </row>
    <row r="3899" spans="1:17">
      <c r="A3899" t="s">
        <v>7037</v>
      </c>
      <c r="B3899" s="16" t="e">
        <v>#N/A</v>
      </c>
      <c r="C3899">
        <v>9.1062670474170506</v>
      </c>
      <c r="D3899">
        <v>9.0591128439989408</v>
      </c>
      <c r="E3899">
        <v>9.2173994773679606</v>
      </c>
      <c r="F3899">
        <v>9.1827748244890905</v>
      </c>
      <c r="G3899">
        <v>8.9926652745186306</v>
      </c>
      <c r="H3899">
        <v>9.2782546204174992</v>
      </c>
      <c r="I3899">
        <v>8.9235991613760302</v>
      </c>
      <c r="J3899">
        <v>9.1323534681111695</v>
      </c>
      <c r="K3899">
        <v>8.9752874782981493</v>
      </c>
      <c r="L3899">
        <v>9.07465396649242</v>
      </c>
      <c r="M3899">
        <v>8.6942873611208196</v>
      </c>
      <c r="N3899">
        <v>8.77599949582428</v>
      </c>
      <c r="O3899">
        <v>8.7497064893856304</v>
      </c>
      <c r="P3899">
        <v>8.9121585051130907</v>
      </c>
      <c r="Q3899">
        <v>8.1958182219819093</v>
      </c>
    </row>
    <row r="3900" spans="1:17">
      <c r="A3900" t="s">
        <v>7038</v>
      </c>
      <c r="B3900" s="16" t="e">
        <v>#N/A</v>
      </c>
      <c r="C3900">
        <v>3.98283533271713</v>
      </c>
      <c r="D3900">
        <v>3.9548310731697001</v>
      </c>
      <c r="E3900">
        <v>4.3035359899866696</v>
      </c>
      <c r="F3900">
        <v>5.0765736551712601</v>
      </c>
      <c r="G3900">
        <v>4.1380367534927496</v>
      </c>
      <c r="H3900">
        <v>4.1560374762891303</v>
      </c>
      <c r="I3900">
        <v>4.30650913402902</v>
      </c>
      <c r="J3900">
        <v>4.1999986398891203</v>
      </c>
      <c r="K3900">
        <v>4.3302743077434496</v>
      </c>
      <c r="L3900">
        <v>4.0420260041176004</v>
      </c>
      <c r="M3900">
        <v>4.1590575299716699</v>
      </c>
      <c r="N3900">
        <v>4.3174573962368399</v>
      </c>
      <c r="O3900">
        <v>4.2491040476565001</v>
      </c>
      <c r="P3900">
        <v>3.3893867502571098</v>
      </c>
      <c r="Q3900">
        <v>2.8218677180984102</v>
      </c>
    </row>
    <row r="3901" spans="1:17">
      <c r="A3901" t="s">
        <v>7039</v>
      </c>
      <c r="B3901" s="16" t="e">
        <v>#N/A</v>
      </c>
      <c r="C3901">
        <v>3.8862082974622001</v>
      </c>
      <c r="D3901">
        <v>3.7545556144430101</v>
      </c>
      <c r="E3901">
        <v>3.6381873987360902</v>
      </c>
      <c r="F3901">
        <v>3.6131889974304401</v>
      </c>
      <c r="G3901">
        <v>3.8309652426265099</v>
      </c>
      <c r="H3901">
        <v>3.65660975244205</v>
      </c>
      <c r="I3901">
        <v>3.3100125595866299</v>
      </c>
      <c r="J3901">
        <v>3.5611359966351301</v>
      </c>
      <c r="K3901">
        <v>3.99457577781329</v>
      </c>
      <c r="L3901">
        <v>3.6339073669181099</v>
      </c>
      <c r="M3901">
        <v>3.90178223458659</v>
      </c>
      <c r="N3901">
        <v>3.6661147186140499</v>
      </c>
      <c r="O3901">
        <v>3.24931794675887</v>
      </c>
      <c r="P3901">
        <v>3.6194497939779602</v>
      </c>
      <c r="Q3901">
        <v>2.8218677180984102</v>
      </c>
    </row>
    <row r="3902" spans="1:17">
      <c r="A3902" t="s">
        <v>7040</v>
      </c>
      <c r="B3902" s="16" t="e">
        <v>#N/A</v>
      </c>
      <c r="C3902">
        <v>4.6454443926476303</v>
      </c>
      <c r="D3902">
        <v>4.4456530885114001</v>
      </c>
      <c r="E3902">
        <v>3.6381873987360902</v>
      </c>
      <c r="F3902">
        <v>4.6121840845566204</v>
      </c>
      <c r="G3902">
        <v>4.1380367534927496</v>
      </c>
      <c r="H3902">
        <v>3.8900437060628099</v>
      </c>
      <c r="I3902">
        <v>4.92982830720526</v>
      </c>
      <c r="J3902">
        <v>3.8565114723405598</v>
      </c>
      <c r="K3902">
        <v>4.5878024687201</v>
      </c>
      <c r="L3902">
        <v>4.7465905673729498</v>
      </c>
      <c r="M3902">
        <v>3.6461416973015899</v>
      </c>
      <c r="N3902">
        <v>4.1706164353931596</v>
      </c>
      <c r="O3902">
        <v>3.9295289699043701</v>
      </c>
      <c r="P3902">
        <v>4.0606668341819496</v>
      </c>
      <c r="Q3902">
        <v>2.8218677180984102</v>
      </c>
    </row>
    <row r="3903" spans="1:17">
      <c r="A3903" t="s">
        <v>7041</v>
      </c>
      <c r="B3903" s="16" t="e">
        <v>#N/A</v>
      </c>
      <c r="C3903">
        <v>4.6454443926476303</v>
      </c>
      <c r="D3903">
        <v>4.6529177314580599</v>
      </c>
      <c r="E3903">
        <v>4.8415581104649901</v>
      </c>
      <c r="F3903">
        <v>4.6581111746450903</v>
      </c>
      <c r="G3903">
        <v>4.5079198595814196</v>
      </c>
      <c r="H3903">
        <v>4.4894640760069198</v>
      </c>
      <c r="I3903">
        <v>4.0793606969786396</v>
      </c>
      <c r="J3903">
        <v>4.1999986398891203</v>
      </c>
      <c r="K3903">
        <v>4.1419680287536398</v>
      </c>
      <c r="L3903">
        <v>4.2633743974944602</v>
      </c>
      <c r="M3903">
        <v>4.21436379980989</v>
      </c>
      <c r="N3903">
        <v>4.2465073090516299</v>
      </c>
      <c r="O3903">
        <v>4.0696565081197198</v>
      </c>
      <c r="P3903">
        <v>4.6013142303928598</v>
      </c>
      <c r="Q3903">
        <v>2.8218677180984102</v>
      </c>
    </row>
    <row r="3904" spans="1:17">
      <c r="A3904" t="s">
        <v>7042</v>
      </c>
      <c r="B3904" s="16" t="e">
        <v>#N/A</v>
      </c>
      <c r="C3904">
        <v>4.3623517865106702</v>
      </c>
      <c r="D3904">
        <v>4.6996493033489397</v>
      </c>
      <c r="E3904">
        <v>5.2175717649130604</v>
      </c>
      <c r="F3904">
        <v>4.6581111746450903</v>
      </c>
      <c r="G3904">
        <v>5.6191353861103099</v>
      </c>
      <c r="H3904">
        <v>3.50653555504317</v>
      </c>
      <c r="I3904">
        <v>4.6056600831029897</v>
      </c>
      <c r="J3904">
        <v>4.0085972383706396</v>
      </c>
      <c r="K3904">
        <v>4.8383826859307302</v>
      </c>
      <c r="L3904">
        <v>5.0935145615262796</v>
      </c>
      <c r="M3904">
        <v>4.8899346368581904</v>
      </c>
      <c r="N3904">
        <v>5.2701073739484503</v>
      </c>
      <c r="O3904">
        <v>4.8737348553695998</v>
      </c>
      <c r="P3904">
        <v>2.8218677180984102</v>
      </c>
      <c r="Q3904">
        <v>8.5667227177791094</v>
      </c>
    </row>
    <row r="3905" spans="1:17">
      <c r="A3905" t="s">
        <v>7043</v>
      </c>
      <c r="B3905" s="16" t="e">
        <v>#N/A</v>
      </c>
      <c r="C3905">
        <v>2.8218677180984102</v>
      </c>
      <c r="D3905">
        <v>3.4870161193063098</v>
      </c>
      <c r="E3905">
        <v>3.4028894668404299</v>
      </c>
      <c r="F3905">
        <v>3.2825265482838799</v>
      </c>
      <c r="G3905">
        <v>3.33407035458014</v>
      </c>
      <c r="H3905">
        <v>2.8218677180984102</v>
      </c>
      <c r="I3905">
        <v>3.6595800418069002</v>
      </c>
      <c r="J3905">
        <v>3.7696016503418699</v>
      </c>
      <c r="K3905">
        <v>3.4608708703561399</v>
      </c>
      <c r="L3905">
        <v>3.29479214013883</v>
      </c>
      <c r="M3905">
        <v>2.8218677180984102</v>
      </c>
      <c r="N3905">
        <v>3.31389066967124</v>
      </c>
      <c r="O3905">
        <v>3.24931794675887</v>
      </c>
      <c r="P3905">
        <v>3.6194497939779602</v>
      </c>
      <c r="Q3905">
        <v>5.09416193408443</v>
      </c>
    </row>
    <row r="3906" spans="1:17">
      <c r="A3906" t="s">
        <v>7044</v>
      </c>
      <c r="B3906" s="16" t="e">
        <v>#N/A</v>
      </c>
      <c r="C3906">
        <v>4.1513583524311999</v>
      </c>
      <c r="D3906">
        <v>3.2942621936663499</v>
      </c>
      <c r="E3906">
        <v>4.2015349465393896</v>
      </c>
      <c r="F3906">
        <v>3.9277704709105601</v>
      </c>
      <c r="G3906">
        <v>3.5425260543824399</v>
      </c>
      <c r="H3906">
        <v>3.50653555504317</v>
      </c>
      <c r="I3906">
        <v>3.6595800418069002</v>
      </c>
      <c r="J3906">
        <v>4.0085972383706396</v>
      </c>
      <c r="K3906">
        <v>3.99457577781329</v>
      </c>
      <c r="L3906">
        <v>3.29479214013883</v>
      </c>
      <c r="M3906">
        <v>3.82485868955618</v>
      </c>
      <c r="N3906">
        <v>2.8218677180984102</v>
      </c>
      <c r="O3906">
        <v>3.5569664057961599</v>
      </c>
      <c r="P3906">
        <v>4.3630835021106398</v>
      </c>
      <c r="Q3906">
        <v>2.8218677180984102</v>
      </c>
    </row>
    <row r="3907" spans="1:17">
      <c r="A3907" t="s">
        <v>7045</v>
      </c>
      <c r="B3907" s="16" t="e">
        <v>#N/A</v>
      </c>
      <c r="C3907">
        <v>4.2263167103073602</v>
      </c>
      <c r="D3907">
        <v>3.8603343823973102</v>
      </c>
      <c r="E3907">
        <v>3.9618875914207199</v>
      </c>
      <c r="F3907">
        <v>4.2284225029819602</v>
      </c>
      <c r="G3907">
        <v>4.2225520177193703</v>
      </c>
      <c r="H3907">
        <v>3.30825032505737</v>
      </c>
      <c r="I3907">
        <v>4.5515847967793803</v>
      </c>
      <c r="J3907">
        <v>4.3107162608919598</v>
      </c>
      <c r="K3907">
        <v>3.8204461843508501</v>
      </c>
      <c r="L3907">
        <v>4.1946255460110002</v>
      </c>
      <c r="M3907">
        <v>3.23818724324593</v>
      </c>
      <c r="N3907">
        <v>4.72039054531127</v>
      </c>
      <c r="O3907">
        <v>4.0021176285150997</v>
      </c>
      <c r="P3907">
        <v>2.8218677180984102</v>
      </c>
      <c r="Q3907">
        <v>2.8218677180984102</v>
      </c>
    </row>
    <row r="3908" spans="1:17">
      <c r="A3908" t="s">
        <v>7046</v>
      </c>
      <c r="B3908" s="16" t="e">
        <v>#N/A</v>
      </c>
      <c r="C3908">
        <v>4.6454443926476303</v>
      </c>
      <c r="D3908">
        <v>4.9857818498749902</v>
      </c>
      <c r="E3908">
        <v>4.8415581104649901</v>
      </c>
      <c r="F3908">
        <v>5.3675615656199103</v>
      </c>
      <c r="G3908">
        <v>5.3186214901221902</v>
      </c>
      <c r="H3908">
        <v>5.9157356088873199</v>
      </c>
      <c r="I3908">
        <v>4.7071247246580201</v>
      </c>
      <c r="J3908">
        <v>5.4379532412242897</v>
      </c>
      <c r="K3908">
        <v>4.5878024687201</v>
      </c>
      <c r="L3908">
        <v>5.1913586396996196</v>
      </c>
      <c r="M3908">
        <v>5.2833846298884</v>
      </c>
      <c r="N3908">
        <v>5.7063481960642797</v>
      </c>
      <c r="O3908">
        <v>5.0275607712213803</v>
      </c>
      <c r="P3908">
        <v>5.4229483876157598</v>
      </c>
      <c r="Q3908">
        <v>5.09416193408443</v>
      </c>
    </row>
    <row r="3909" spans="1:17">
      <c r="A3909" t="s">
        <v>7047</v>
      </c>
      <c r="B3909" s="16" t="e">
        <v>#N/A</v>
      </c>
      <c r="C3909">
        <v>3.6535616636188299</v>
      </c>
      <c r="D3909">
        <v>4.4456530885114001</v>
      </c>
      <c r="E3909">
        <v>4.0887687455453801</v>
      </c>
      <c r="F3909">
        <v>4.4629136307985604</v>
      </c>
      <c r="G3909">
        <v>3.9446609719593901</v>
      </c>
      <c r="H3909">
        <v>3.8900437060628099</v>
      </c>
      <c r="I3909">
        <v>4.2360017113942803</v>
      </c>
      <c r="J3909">
        <v>3.6724961835054399</v>
      </c>
      <c r="K3909">
        <v>4.2084442324483602</v>
      </c>
      <c r="L3909">
        <v>3.8614614459532302</v>
      </c>
      <c r="M3909">
        <v>3.82485868955618</v>
      </c>
      <c r="N3909">
        <v>3.79229116939824</v>
      </c>
      <c r="O3909">
        <v>4.2491040476565001</v>
      </c>
      <c r="P3909">
        <v>3.7927642367557501</v>
      </c>
      <c r="Q3909">
        <v>5.09416193408443</v>
      </c>
    </row>
    <row r="3910" spans="1:17">
      <c r="A3910" t="s">
        <v>7048</v>
      </c>
      <c r="B3910" s="16" t="e">
        <v>#N/A</v>
      </c>
      <c r="C3910">
        <v>4.6948835100102002</v>
      </c>
      <c r="D3910">
        <v>4.6529177314580599</v>
      </c>
      <c r="E3910">
        <v>4.6393553598667303</v>
      </c>
      <c r="F3910">
        <v>4.5147692553613297</v>
      </c>
      <c r="G3910">
        <v>4.6281296811809298</v>
      </c>
      <c r="H3910">
        <v>5.0769980259574004</v>
      </c>
      <c r="I3910">
        <v>4.6574362853065301</v>
      </c>
      <c r="J3910">
        <v>4.8166378297689096</v>
      </c>
      <c r="K3910">
        <v>4.9472302900396103</v>
      </c>
      <c r="L3910">
        <v>4.4473184955329197</v>
      </c>
      <c r="M3910">
        <v>4.4556477038402296</v>
      </c>
      <c r="N3910">
        <v>4.6704332416218497</v>
      </c>
      <c r="O3910">
        <v>4.7358659530866696</v>
      </c>
      <c r="P3910">
        <v>5.0248478020067502</v>
      </c>
      <c r="Q3910">
        <v>2.8218677180984102</v>
      </c>
    </row>
    <row r="3911" spans="1:17">
      <c r="A3911" t="s">
        <v>7049</v>
      </c>
      <c r="B3911" s="16" t="e">
        <v>#N/A</v>
      </c>
      <c r="C3911">
        <v>4.5401401503132401</v>
      </c>
      <c r="D3911">
        <v>4.1931807688815699</v>
      </c>
      <c r="E3911">
        <v>4.3035359899866696</v>
      </c>
      <c r="F3911">
        <v>3.4706286095040801</v>
      </c>
      <c r="G3911">
        <v>4.1380367534927496</v>
      </c>
      <c r="H3911">
        <v>3.50653555504317</v>
      </c>
      <c r="I3911">
        <v>3.9910282299290798</v>
      </c>
      <c r="J3911">
        <v>3.8565114723405598</v>
      </c>
      <c r="K3911">
        <v>4.2084442324483602</v>
      </c>
      <c r="L3911">
        <v>4.0420260041176004</v>
      </c>
      <c r="M3911">
        <v>4.10067942601317</v>
      </c>
      <c r="N3911">
        <v>4.3174573962368399</v>
      </c>
      <c r="O3911">
        <v>3.8507909364900099</v>
      </c>
      <c r="P3911">
        <v>4.2713440848041202</v>
      </c>
      <c r="Q3911">
        <v>2.8218677180984102</v>
      </c>
    </row>
    <row r="3912" spans="1:17">
      <c r="A3912" t="s">
        <v>7050</v>
      </c>
      <c r="B3912" s="16" t="e">
        <v>#N/A</v>
      </c>
      <c r="C3912">
        <v>6.4931841072364804</v>
      </c>
      <c r="D3912">
        <v>6.2518558839937999</v>
      </c>
      <c r="E3912">
        <v>5.9302896994145904</v>
      </c>
      <c r="F3912">
        <v>6.3809072983689399</v>
      </c>
      <c r="G3912">
        <v>6.5085673373313</v>
      </c>
      <c r="H3912">
        <v>6.0470179562401398</v>
      </c>
      <c r="I3912">
        <v>6.1424390200639696</v>
      </c>
      <c r="J3912">
        <v>5.5218381907595999</v>
      </c>
      <c r="K3912">
        <v>6.7849177277433901</v>
      </c>
      <c r="L3912">
        <v>6.6697798190484097</v>
      </c>
      <c r="M3912">
        <v>6.5213705179323602</v>
      </c>
      <c r="N3912">
        <v>6.82464008712651</v>
      </c>
      <c r="O3912">
        <v>6.4693817185352103</v>
      </c>
      <c r="P3912">
        <v>5.3440870543648904</v>
      </c>
      <c r="Q3912">
        <v>8.1958182219819093</v>
      </c>
    </row>
    <row r="3913" spans="1:17">
      <c r="A3913" t="s">
        <v>7051</v>
      </c>
      <c r="B3913" s="16" t="e">
        <v>#N/A</v>
      </c>
      <c r="C3913">
        <v>2.8218677180984102</v>
      </c>
      <c r="D3913">
        <v>2.8218677180984102</v>
      </c>
      <c r="E3913">
        <v>3.6381873987360902</v>
      </c>
      <c r="F3913">
        <v>2.8218677180984102</v>
      </c>
      <c r="G3913">
        <v>2.8218677180984102</v>
      </c>
      <c r="H3913">
        <v>2.8218677180984102</v>
      </c>
      <c r="I3913">
        <v>3.3100125595866299</v>
      </c>
      <c r="J3913">
        <v>2.8218677180984102</v>
      </c>
      <c r="K3913">
        <v>3.6013796825057902</v>
      </c>
      <c r="L3913">
        <v>3.29479214013883</v>
      </c>
      <c r="M3913">
        <v>2.8218677180984102</v>
      </c>
      <c r="N3913">
        <v>3.31389066967124</v>
      </c>
      <c r="O3913">
        <v>3.6677309644704801</v>
      </c>
      <c r="P3913">
        <v>3.3893867502571098</v>
      </c>
      <c r="Q3913">
        <v>2.8218677180984102</v>
      </c>
    </row>
    <row r="3914" spans="1:17">
      <c r="A3914" t="s">
        <v>7052</v>
      </c>
      <c r="B3914" s="16" t="e">
        <v>#N/A</v>
      </c>
      <c r="C3914">
        <v>4.1513583524311999</v>
      </c>
      <c r="D3914">
        <v>3.4870161193063098</v>
      </c>
      <c r="E3914">
        <v>3.6381873987360902</v>
      </c>
      <c r="F3914">
        <v>3.2825265482838799</v>
      </c>
      <c r="G3914">
        <v>3.33407035458014</v>
      </c>
      <c r="H3914">
        <v>2.8218677180984102</v>
      </c>
      <c r="I3914">
        <v>3.3100125595866299</v>
      </c>
      <c r="J3914">
        <v>2.8218677180984102</v>
      </c>
      <c r="K3914">
        <v>3.99457577781329</v>
      </c>
      <c r="L3914">
        <v>3.6339073669181099</v>
      </c>
      <c r="M3914">
        <v>3.4086250003018401</v>
      </c>
      <c r="N3914">
        <v>3.31389066967124</v>
      </c>
      <c r="O3914">
        <v>3.8507909364900099</v>
      </c>
      <c r="P3914">
        <v>2.8218677180984102</v>
      </c>
      <c r="Q3914">
        <v>2.8218677180984102</v>
      </c>
    </row>
    <row r="3915" spans="1:17">
      <c r="A3915" t="s">
        <v>7053</v>
      </c>
      <c r="B3915" s="16" t="e">
        <v>#N/A</v>
      </c>
      <c r="C3915">
        <v>3.3064422771203601</v>
      </c>
      <c r="D3915">
        <v>2.8218677180984102</v>
      </c>
      <c r="E3915">
        <v>2.8218677180984102</v>
      </c>
      <c r="F3915">
        <v>3.2825265482838799</v>
      </c>
      <c r="G3915">
        <v>2.8218677180984102</v>
      </c>
      <c r="H3915">
        <v>3.30825032505737</v>
      </c>
      <c r="I3915">
        <v>3.6595800418069002</v>
      </c>
      <c r="J3915">
        <v>3.5611359966351301</v>
      </c>
      <c r="K3915">
        <v>3.27554212654834</v>
      </c>
      <c r="L3915">
        <v>3.4877558895723499</v>
      </c>
      <c r="M3915">
        <v>3.6461416973015899</v>
      </c>
      <c r="N3915">
        <v>2.8218677180984102</v>
      </c>
      <c r="O3915">
        <v>3.24931794675887</v>
      </c>
      <c r="P3915">
        <v>3.6194497939779602</v>
      </c>
      <c r="Q3915">
        <v>2.8218677180984102</v>
      </c>
    </row>
    <row r="3916" spans="1:17">
      <c r="A3916" t="s">
        <v>7054</v>
      </c>
      <c r="B3916" s="16" t="e">
        <v>#N/A</v>
      </c>
      <c r="C3916">
        <v>3.3064422771203601</v>
      </c>
      <c r="D3916">
        <v>3.6330127529723502</v>
      </c>
      <c r="E3916">
        <v>2.8218677180984102</v>
      </c>
      <c r="F3916">
        <v>2.8218677180984102</v>
      </c>
      <c r="G3916">
        <v>2.8218677180984102</v>
      </c>
      <c r="H3916">
        <v>3.65660975244205</v>
      </c>
      <c r="I3916">
        <v>3.7848446501428201</v>
      </c>
      <c r="J3916">
        <v>2.8218677180984102</v>
      </c>
      <c r="K3916">
        <v>3.7184612093777498</v>
      </c>
      <c r="L3916">
        <v>3.6339073669181099</v>
      </c>
      <c r="M3916">
        <v>3.6461416973015899</v>
      </c>
      <c r="N3916">
        <v>3.31389066967124</v>
      </c>
      <c r="O3916">
        <v>2.8218677180984102</v>
      </c>
      <c r="P3916">
        <v>2.8218677180984102</v>
      </c>
      <c r="Q3916">
        <v>2.8218677180984102</v>
      </c>
    </row>
    <row r="3917" spans="1:17">
      <c r="A3917" t="s">
        <v>7055</v>
      </c>
      <c r="B3917" s="16" t="e">
        <v>#N/A</v>
      </c>
      <c r="C3917">
        <v>2.8218677180984102</v>
      </c>
      <c r="D3917">
        <v>3.2942621936663499</v>
      </c>
      <c r="E3917">
        <v>2.8218677180984102</v>
      </c>
      <c r="F3917">
        <v>3.8353454241230298</v>
      </c>
      <c r="G3917">
        <v>3.33407035458014</v>
      </c>
      <c r="H3917">
        <v>3.50653555504317</v>
      </c>
      <c r="I3917">
        <v>3.5089935751222501</v>
      </c>
      <c r="J3917">
        <v>3.2517770676889399</v>
      </c>
      <c r="K3917">
        <v>3.4608708703561399</v>
      </c>
      <c r="L3917">
        <v>3.4877558895723499</v>
      </c>
      <c r="M3917">
        <v>3.23818724324593</v>
      </c>
      <c r="N3917">
        <v>3.99991931403749</v>
      </c>
      <c r="O3917">
        <v>3.42420286852819</v>
      </c>
      <c r="P3917">
        <v>2.8218677180984102</v>
      </c>
      <c r="Q3917">
        <v>2.8218677180984102</v>
      </c>
    </row>
    <row r="3918" spans="1:17">
      <c r="A3918" t="s">
        <v>7056</v>
      </c>
      <c r="B3918" s="16" t="e">
        <v>#N/A</v>
      </c>
      <c r="C3918">
        <v>2.8218677180984102</v>
      </c>
      <c r="D3918">
        <v>3.2942621936663499</v>
      </c>
      <c r="E3918">
        <v>3.8152982058547602</v>
      </c>
      <c r="F3918">
        <v>3.6131889974304401</v>
      </c>
      <c r="G3918">
        <v>2.8218677180984102</v>
      </c>
      <c r="H3918">
        <v>2.8218677180984102</v>
      </c>
      <c r="I3918">
        <v>3.3100125595866299</v>
      </c>
      <c r="J3918">
        <v>3.6724961835054399</v>
      </c>
      <c r="K3918">
        <v>3.6013796825057902</v>
      </c>
      <c r="L3918">
        <v>3.9560512465587201</v>
      </c>
      <c r="M3918">
        <v>3.23818724324593</v>
      </c>
      <c r="N3918">
        <v>3.5144020463037902</v>
      </c>
      <c r="O3918">
        <v>3.42420286852819</v>
      </c>
      <c r="P3918">
        <v>2.8218677180984102</v>
      </c>
      <c r="Q3918">
        <v>2.8218677180984102</v>
      </c>
    </row>
    <row r="3919" spans="1:17">
      <c r="A3919" t="s">
        <v>7057</v>
      </c>
      <c r="B3919" s="16" t="e">
        <v>#N/A</v>
      </c>
      <c r="C3919">
        <v>5.3901707160280399</v>
      </c>
      <c r="D3919">
        <v>4.9486052131722396</v>
      </c>
      <c r="E3919">
        <v>4.96044362242744</v>
      </c>
      <c r="F3919">
        <v>5.51621391430335</v>
      </c>
      <c r="G3919">
        <v>5.2496646871628903</v>
      </c>
      <c r="H3919">
        <v>6.1338268941135796</v>
      </c>
      <c r="I3919">
        <v>5.66533222304981</v>
      </c>
      <c r="J3919">
        <v>5.5815558752487604</v>
      </c>
      <c r="K3919">
        <v>5.0150269178089699</v>
      </c>
      <c r="L3919">
        <v>5.31160411377655</v>
      </c>
      <c r="M3919">
        <v>5.3498610950685297</v>
      </c>
      <c r="N3919">
        <v>4.6183712388410303</v>
      </c>
      <c r="O3919">
        <v>5.3136379649428402</v>
      </c>
      <c r="P3919">
        <v>5.69964444990008</v>
      </c>
      <c r="Q3919">
        <v>2.8218677180984102</v>
      </c>
    </row>
    <row r="3920" spans="1:17">
      <c r="A3920" t="s">
        <v>7058</v>
      </c>
      <c r="B3920" s="16" t="e">
        <v>#N/A</v>
      </c>
      <c r="C3920">
        <v>3.5040133865677898</v>
      </c>
      <c r="D3920">
        <v>3.9548310731697001</v>
      </c>
      <c r="E3920">
        <v>2.8218677180984102</v>
      </c>
      <c r="F3920">
        <v>3.7319397910766599</v>
      </c>
      <c r="G3920">
        <v>3.70007344211845</v>
      </c>
      <c r="H3920">
        <v>3.50653555504317</v>
      </c>
      <c r="I3920">
        <v>2.8218677180984102</v>
      </c>
      <c r="J3920">
        <v>3.6724961835054399</v>
      </c>
      <c r="K3920">
        <v>3.4608708703561399</v>
      </c>
      <c r="L3920">
        <v>2.8218677180984102</v>
      </c>
      <c r="M3920">
        <v>3.6461416973015899</v>
      </c>
      <c r="N3920">
        <v>3.5144020463037902</v>
      </c>
      <c r="O3920">
        <v>3.7643275486974099</v>
      </c>
      <c r="P3920">
        <v>2.8218677180984102</v>
      </c>
      <c r="Q3920">
        <v>2.8218677180984102</v>
      </c>
    </row>
    <row r="3921" spans="1:17">
      <c r="A3921" t="s">
        <v>7059</v>
      </c>
      <c r="B3921" s="16" t="e">
        <v>#N/A</v>
      </c>
      <c r="C3921">
        <v>4.2263167103073602</v>
      </c>
      <c r="D3921">
        <v>3.9548310731697001</v>
      </c>
      <c r="E3921">
        <v>3.6381873987360902</v>
      </c>
      <c r="F3921">
        <v>4.4086599646307301</v>
      </c>
      <c r="G3921">
        <v>4.0460446887748596</v>
      </c>
      <c r="H3921">
        <v>4.7487521450918901</v>
      </c>
      <c r="I3921">
        <v>4.6574362853065301</v>
      </c>
      <c r="J3921">
        <v>4.2567562628296498</v>
      </c>
      <c r="K3921">
        <v>4.3865415857412602</v>
      </c>
      <c r="L3921">
        <v>4.7015176725495298</v>
      </c>
      <c r="M3921">
        <v>3.9727288000471899</v>
      </c>
      <c r="N3921">
        <v>3.6661147186140499</v>
      </c>
      <c r="O3921">
        <v>4.2491040476565001</v>
      </c>
      <c r="P3921">
        <v>4.0606668341819496</v>
      </c>
      <c r="Q3921">
        <v>2.8218677180984102</v>
      </c>
    </row>
    <row r="3922" spans="1:17">
      <c r="A3922" t="s">
        <v>7060</v>
      </c>
      <c r="B3922" s="16" t="e">
        <v>#N/A</v>
      </c>
      <c r="C3922">
        <v>3.3064422771203601</v>
      </c>
      <c r="D3922">
        <v>2.8218677180984102</v>
      </c>
      <c r="E3922">
        <v>4.9023702390828996</v>
      </c>
      <c r="F3922">
        <v>4.2284225029819602</v>
      </c>
      <c r="G3922">
        <v>3.9446609719593901</v>
      </c>
      <c r="H3922">
        <v>3.30825032505737</v>
      </c>
      <c r="I3922">
        <v>3.3100125595866299</v>
      </c>
      <c r="J3922">
        <v>3.8565114723405598</v>
      </c>
      <c r="K3922">
        <v>3.4608708703561399</v>
      </c>
      <c r="L3922">
        <v>3.29479214013883</v>
      </c>
      <c r="M3922">
        <v>3.7404257728686199</v>
      </c>
      <c r="N3922">
        <v>3.31389066967124</v>
      </c>
      <c r="O3922">
        <v>3.6677309644704801</v>
      </c>
      <c r="P3922">
        <v>3.3893867502571098</v>
      </c>
      <c r="Q3922">
        <v>2.8218677180984102</v>
      </c>
    </row>
    <row r="3923" spans="1:17">
      <c r="A3923" t="s">
        <v>7061</v>
      </c>
      <c r="B3923" s="16" t="e">
        <v>#N/A</v>
      </c>
      <c r="C3923">
        <v>5.8263624218194501</v>
      </c>
      <c r="D3923">
        <v>5.4459441552918904</v>
      </c>
      <c r="E3923">
        <v>5.2175717649130604</v>
      </c>
      <c r="F3923">
        <v>5.9891572551494896</v>
      </c>
      <c r="G3923">
        <v>5.7723329839865896</v>
      </c>
      <c r="H3923">
        <v>6.1505664765725898</v>
      </c>
      <c r="I3923">
        <v>6.0555222887526101</v>
      </c>
      <c r="J3923">
        <v>6.2857544786652202</v>
      </c>
      <c r="K3923">
        <v>5.9865761413122698</v>
      </c>
      <c r="L3923">
        <v>5.99904232200804</v>
      </c>
      <c r="M3923">
        <v>5.9390315793501296</v>
      </c>
      <c r="N3923">
        <v>5.5585000893321901</v>
      </c>
      <c r="O3923">
        <v>6.4172099053306297</v>
      </c>
      <c r="P3923">
        <v>6.4195282390462101</v>
      </c>
      <c r="Q3923">
        <v>2.8218677180984102</v>
      </c>
    </row>
    <row r="3924" spans="1:17">
      <c r="A3924" t="s">
        <v>7062</v>
      </c>
      <c r="B3924" s="16" t="e">
        <v>#N/A</v>
      </c>
      <c r="C3924">
        <v>5.1056188094586403</v>
      </c>
      <c r="D3924">
        <v>5.1247703439315302</v>
      </c>
      <c r="E3924">
        <v>5.2635360024135203</v>
      </c>
      <c r="F3924">
        <v>5.2299338168464997</v>
      </c>
      <c r="G3924">
        <v>5.0185235057095401</v>
      </c>
      <c r="H3924">
        <v>4.3676565829540399</v>
      </c>
      <c r="I3924">
        <v>5.28584498120492</v>
      </c>
      <c r="J3924">
        <v>5.1228960162245301</v>
      </c>
      <c r="K3924">
        <v>4.7193737720337401</v>
      </c>
      <c r="L3924">
        <v>5.0592286016271197</v>
      </c>
      <c r="M3924">
        <v>4.9201667747551001</v>
      </c>
      <c r="N3924">
        <v>5.3018559344781702</v>
      </c>
      <c r="O3924">
        <v>4.9982149956393096</v>
      </c>
      <c r="P3924">
        <v>4.6712581716948103</v>
      </c>
      <c r="Q3924">
        <v>6.6375058506955904</v>
      </c>
    </row>
    <row r="3925" spans="1:17">
      <c r="A3925" t="s">
        <v>7063</v>
      </c>
      <c r="B3925" s="16" t="e">
        <v>#N/A</v>
      </c>
      <c r="C3925">
        <v>3.8862082974622001</v>
      </c>
      <c r="D3925">
        <v>3.6330127529723502</v>
      </c>
      <c r="E3925">
        <v>2.8218677180984102</v>
      </c>
      <c r="F3925">
        <v>3.2825265482838799</v>
      </c>
      <c r="G3925">
        <v>3.33407035458014</v>
      </c>
      <c r="H3925">
        <v>3.65660975244205</v>
      </c>
      <c r="I3925">
        <v>2.8218677180984102</v>
      </c>
      <c r="J3925">
        <v>3.2517770676889399</v>
      </c>
      <c r="K3925">
        <v>3.27554212654834</v>
      </c>
      <c r="L3925">
        <v>3.7555759297476698</v>
      </c>
      <c r="M3925">
        <v>3.7404257728686199</v>
      </c>
      <c r="N3925">
        <v>3.9019995236038798</v>
      </c>
      <c r="O3925">
        <v>2.8218677180984102</v>
      </c>
      <c r="P3925">
        <v>3.7927642367557501</v>
      </c>
      <c r="Q3925">
        <v>2.8218677180984102</v>
      </c>
    </row>
    <row r="3926" spans="1:17">
      <c r="A3926" t="s">
        <v>7064</v>
      </c>
      <c r="B3926" s="16" t="e">
        <v>#N/A</v>
      </c>
      <c r="C3926">
        <v>5.1056188094586403</v>
      </c>
      <c r="D3926">
        <v>5.2802736384566202</v>
      </c>
      <c r="E3926">
        <v>5.0693649437607</v>
      </c>
      <c r="F3926">
        <v>5.1086920998035801</v>
      </c>
      <c r="G3926">
        <v>5.5066995363042803</v>
      </c>
      <c r="H3926">
        <v>5.7489183951006302</v>
      </c>
      <c r="I3926">
        <v>5.3167384601450198</v>
      </c>
      <c r="J3926">
        <v>4.8507352198443803</v>
      </c>
      <c r="K3926">
        <v>4.7603034491719001</v>
      </c>
      <c r="L3926">
        <v>4.9878555821396704</v>
      </c>
      <c r="M3926">
        <v>5.8057232550906601</v>
      </c>
      <c r="N3926">
        <v>5.2701073739484503</v>
      </c>
      <c r="O3926">
        <v>5.9418950995471</v>
      </c>
      <c r="P3926">
        <v>5.2603607125134104</v>
      </c>
      <c r="Q3926">
        <v>2.8218677180984102</v>
      </c>
    </row>
    <row r="3927" spans="1:17">
      <c r="A3927" t="s">
        <v>7065</v>
      </c>
      <c r="B3927" s="16" t="e">
        <v>#N/A</v>
      </c>
      <c r="C3927">
        <v>3.5040133865677898</v>
      </c>
      <c r="D3927">
        <v>3.2942621936663499</v>
      </c>
      <c r="E3927">
        <v>2.8218677180984102</v>
      </c>
      <c r="F3927">
        <v>3.2825265482838799</v>
      </c>
      <c r="G3927">
        <v>3.70007344211845</v>
      </c>
      <c r="H3927">
        <v>2.8218677180984102</v>
      </c>
      <c r="I3927">
        <v>3.3100125595866299</v>
      </c>
      <c r="J3927">
        <v>3.4276433730071201</v>
      </c>
      <c r="K3927">
        <v>3.99457577781329</v>
      </c>
      <c r="L3927">
        <v>3.29479214013883</v>
      </c>
      <c r="M3927">
        <v>3.23818724324593</v>
      </c>
      <c r="N3927">
        <v>2.8218677180984102</v>
      </c>
      <c r="O3927">
        <v>3.24931794675887</v>
      </c>
      <c r="P3927">
        <v>3.3893867502571098</v>
      </c>
      <c r="Q3927">
        <v>2.8218677180984102</v>
      </c>
    </row>
    <row r="3928" spans="1:17">
      <c r="A3928" t="s">
        <v>7066</v>
      </c>
      <c r="B3928" s="16" t="e">
        <v>#N/A</v>
      </c>
      <c r="C3928">
        <v>3.5040133865677898</v>
      </c>
      <c r="D3928">
        <v>3.6330127529723502</v>
      </c>
      <c r="E3928">
        <v>3.6381873987360902</v>
      </c>
      <c r="F3928">
        <v>3.9277704709105601</v>
      </c>
      <c r="G3928">
        <v>3.9446609719593901</v>
      </c>
      <c r="H3928">
        <v>3.65660975244205</v>
      </c>
      <c r="I3928">
        <v>3.9910282299290798</v>
      </c>
      <c r="J3928">
        <v>3.5611359966351301</v>
      </c>
      <c r="K3928">
        <v>3.91162951239331</v>
      </c>
      <c r="L3928">
        <v>4.5026429490879796</v>
      </c>
      <c r="M3928">
        <v>3.6461416973015899</v>
      </c>
      <c r="N3928">
        <v>3.6661147186140499</v>
      </c>
      <c r="O3928">
        <v>3.7643275486974099</v>
      </c>
      <c r="P3928">
        <v>3.6194497939779602</v>
      </c>
      <c r="Q3928">
        <v>2.8218677180984102</v>
      </c>
    </row>
    <row r="3929" spans="1:17">
      <c r="A3929" t="s">
        <v>7067</v>
      </c>
      <c r="B3929" s="16" t="e">
        <v>#N/A</v>
      </c>
      <c r="C3929">
        <v>6.5061011689220098</v>
      </c>
      <c r="D3929">
        <v>5.8682600105642297</v>
      </c>
      <c r="E3929">
        <v>6.7987778901780498</v>
      </c>
      <c r="F3929">
        <v>6.7180153685159896</v>
      </c>
      <c r="G3929">
        <v>7.31953339309071</v>
      </c>
      <c r="H3929">
        <v>4.5459386428609303</v>
      </c>
      <c r="I3929">
        <v>5.5153350959386502</v>
      </c>
      <c r="J3929">
        <v>4.5477957058863296</v>
      </c>
      <c r="K3929">
        <v>6.8659346212111299</v>
      </c>
      <c r="L3929">
        <v>6.2100400854538496</v>
      </c>
      <c r="M3929">
        <v>6.9544080127968604</v>
      </c>
      <c r="N3929">
        <v>7.1963970770845798</v>
      </c>
      <c r="O3929">
        <v>7.1106908780922096</v>
      </c>
      <c r="P3929">
        <v>4.3630835021106398</v>
      </c>
      <c r="Q3929">
        <v>9.0486929182374407</v>
      </c>
    </row>
    <row r="3930" spans="1:17">
      <c r="A3930" t="s">
        <v>7068</v>
      </c>
      <c r="B3930" s="16" t="e">
        <v>#N/A</v>
      </c>
      <c r="C3930">
        <v>6.5689872807264997</v>
      </c>
      <c r="D3930">
        <v>6.4930776432046997</v>
      </c>
      <c r="E3930">
        <v>6.3595865741919599</v>
      </c>
      <c r="F3930">
        <v>6.1767486539667296</v>
      </c>
      <c r="G3930">
        <v>5.9535011800267901</v>
      </c>
      <c r="H3930">
        <v>7.0378223940395603</v>
      </c>
      <c r="I3930">
        <v>6.2083190743270702</v>
      </c>
      <c r="J3930">
        <v>6.7538939608274298</v>
      </c>
      <c r="K3930">
        <v>6.0344793697124102</v>
      </c>
      <c r="L3930">
        <v>6.0336280567968696</v>
      </c>
      <c r="M3930">
        <v>6.1486975607776104</v>
      </c>
      <c r="N3930">
        <v>6.5824154735125999</v>
      </c>
      <c r="O3930">
        <v>6.1099074980831301</v>
      </c>
      <c r="P3930">
        <v>6.8400073241070096</v>
      </c>
      <c r="Q3930">
        <v>2.8218677180984102</v>
      </c>
    </row>
    <row r="3931" spans="1:17">
      <c r="A3931" t="s">
        <v>7069</v>
      </c>
      <c r="B3931" s="16" t="e">
        <v>#N/A</v>
      </c>
      <c r="C3931">
        <v>3.5040133865677898</v>
      </c>
      <c r="D3931">
        <v>3.6330127529723502</v>
      </c>
      <c r="E3931">
        <v>2.8218677180984102</v>
      </c>
      <c r="F3931">
        <v>3.6131889974304401</v>
      </c>
      <c r="G3931">
        <v>3.70007344211845</v>
      </c>
      <c r="H3931">
        <v>3.65660975244205</v>
      </c>
      <c r="I3931">
        <v>3.5089935751222501</v>
      </c>
      <c r="J3931">
        <v>2.8218677180984102</v>
      </c>
      <c r="K3931">
        <v>4.1419680287536398</v>
      </c>
      <c r="L3931">
        <v>2.8218677180984102</v>
      </c>
      <c r="M3931">
        <v>3.5380814202985702</v>
      </c>
      <c r="N3931">
        <v>3.31389066967124</v>
      </c>
      <c r="O3931">
        <v>3.5569664057961599</v>
      </c>
      <c r="P3931">
        <v>3.3893867502571098</v>
      </c>
      <c r="Q3931">
        <v>2.8218677180984102</v>
      </c>
    </row>
    <row r="3932" spans="1:17">
      <c r="A3932" t="s">
        <v>7070</v>
      </c>
      <c r="B3932" s="16" t="e">
        <v>#N/A</v>
      </c>
      <c r="C3932">
        <v>8.9004062208661097</v>
      </c>
      <c r="D3932">
        <v>8.8260666936727308</v>
      </c>
      <c r="E3932">
        <v>9.0753844316245793</v>
      </c>
      <c r="F3932">
        <v>9.1257008751479205</v>
      </c>
      <c r="G3932">
        <v>8.9300971715261692</v>
      </c>
      <c r="H3932">
        <v>9.6761022240121193</v>
      </c>
      <c r="I3932">
        <v>8.8385695776068598</v>
      </c>
      <c r="J3932">
        <v>9.2702874346213502</v>
      </c>
      <c r="K3932">
        <v>8.7480876656026094</v>
      </c>
      <c r="L3932">
        <v>9.0456416800222694</v>
      </c>
      <c r="M3932">
        <v>9.0687462308516604</v>
      </c>
      <c r="N3932">
        <v>9.2054587092092497</v>
      </c>
      <c r="O3932">
        <v>9.1703440358899293</v>
      </c>
      <c r="P3932">
        <v>9.0115662042939899</v>
      </c>
      <c r="Q3932">
        <v>9.58099084698482</v>
      </c>
    </row>
    <row r="3933" spans="1:17">
      <c r="A3933" t="s">
        <v>7071</v>
      </c>
      <c r="B3933" s="16" t="e">
        <v>#N/A</v>
      </c>
      <c r="C3933">
        <v>3.3064422771203601</v>
      </c>
      <c r="D3933">
        <v>3.4870161193063098</v>
      </c>
      <c r="E3933">
        <v>4.3035359899866696</v>
      </c>
      <c r="F3933">
        <v>3.6131889974304401</v>
      </c>
      <c r="G3933">
        <v>3.33407035458014</v>
      </c>
      <c r="H3933">
        <v>3.50653555504317</v>
      </c>
      <c r="I3933">
        <v>3.3100125595866299</v>
      </c>
      <c r="J3933">
        <v>3.8565114723405598</v>
      </c>
      <c r="K3933">
        <v>3.99457577781329</v>
      </c>
      <c r="L3933">
        <v>3.6339073669181099</v>
      </c>
      <c r="M3933">
        <v>3.7404257728686199</v>
      </c>
      <c r="N3933">
        <v>3.6661147186140499</v>
      </c>
      <c r="O3933">
        <v>3.9295289699043701</v>
      </c>
      <c r="P3933">
        <v>2.8218677180984102</v>
      </c>
      <c r="Q3933">
        <v>2.8218677180984102</v>
      </c>
    </row>
    <row r="3934" spans="1:17">
      <c r="A3934" t="s">
        <v>7072</v>
      </c>
      <c r="B3934" s="16" t="e">
        <v>#N/A</v>
      </c>
      <c r="C3934">
        <v>7.9696956834284798</v>
      </c>
      <c r="D3934">
        <v>7.9497308477314199</v>
      </c>
      <c r="E3934">
        <v>8.1120155991633105</v>
      </c>
      <c r="F3934">
        <v>8.2448013488338496</v>
      </c>
      <c r="G3934">
        <v>8.1228524268176496</v>
      </c>
      <c r="H3934">
        <v>8.6792540171087804</v>
      </c>
      <c r="I3934">
        <v>8.1604302441202705</v>
      </c>
      <c r="J3934">
        <v>8.4480776175432801</v>
      </c>
      <c r="K3934">
        <v>8.1315948083280603</v>
      </c>
      <c r="L3934">
        <v>8.1133028251193107</v>
      </c>
      <c r="M3934">
        <v>8.2973013483822804</v>
      </c>
      <c r="N3934">
        <v>7.8599994574991801</v>
      </c>
      <c r="O3934">
        <v>8.38155013265634</v>
      </c>
      <c r="P3934">
        <v>8.6063661142493704</v>
      </c>
      <c r="Q3934">
        <v>5.09416193408443</v>
      </c>
    </row>
    <row r="3935" spans="1:17">
      <c r="A3935" t="s">
        <v>7073</v>
      </c>
      <c r="B3935" s="16" t="e">
        <v>#N/A</v>
      </c>
      <c r="C3935">
        <v>2.8218677180984102</v>
      </c>
      <c r="D3935">
        <v>3.4870161193063098</v>
      </c>
      <c r="E3935">
        <v>3.4028894668404299</v>
      </c>
      <c r="F3935">
        <v>2.8218677180984102</v>
      </c>
      <c r="G3935">
        <v>3.33407035458014</v>
      </c>
      <c r="H3935">
        <v>2.8218677180984102</v>
      </c>
      <c r="I3935">
        <v>3.3100125595866299</v>
      </c>
      <c r="J3935">
        <v>3.4276433730071201</v>
      </c>
      <c r="K3935">
        <v>2.8218677180984102</v>
      </c>
      <c r="L3935">
        <v>3.4877558895723499</v>
      </c>
      <c r="M3935">
        <v>2.8218677180984102</v>
      </c>
      <c r="N3935">
        <v>3.5144020463037902</v>
      </c>
      <c r="O3935">
        <v>3.24931794675887</v>
      </c>
      <c r="P3935">
        <v>3.3893867502571098</v>
      </c>
      <c r="Q3935">
        <v>2.8218677180984102</v>
      </c>
    </row>
    <row r="3936" spans="1:17">
      <c r="A3936" t="s">
        <v>7074</v>
      </c>
      <c r="B3936" s="16" t="e">
        <v>#N/A</v>
      </c>
      <c r="C3936">
        <v>2.8218677180984102</v>
      </c>
      <c r="D3936">
        <v>3.4870161193063098</v>
      </c>
      <c r="E3936">
        <v>2.8218677180984102</v>
      </c>
      <c r="F3936">
        <v>3.4706286095040801</v>
      </c>
      <c r="G3936">
        <v>2.8218677180984102</v>
      </c>
      <c r="H3936">
        <v>3.65660975244205</v>
      </c>
      <c r="I3936">
        <v>3.3100125595866299</v>
      </c>
      <c r="J3936">
        <v>3.8565114723405598</v>
      </c>
      <c r="K3936">
        <v>3.6013796825057902</v>
      </c>
      <c r="L3936">
        <v>3.4877558895723499</v>
      </c>
      <c r="M3936">
        <v>3.4086250003018401</v>
      </c>
      <c r="N3936">
        <v>3.31389066967124</v>
      </c>
      <c r="O3936">
        <v>3.24931794675887</v>
      </c>
      <c r="P3936">
        <v>2.8218677180984102</v>
      </c>
      <c r="Q3936">
        <v>2.8218677180984102</v>
      </c>
    </row>
    <row r="3937" spans="1:17">
      <c r="A3937" t="s">
        <v>7075</v>
      </c>
      <c r="B3937" s="16" t="e">
        <v>#N/A</v>
      </c>
      <c r="C3937">
        <v>4.9565989702087299</v>
      </c>
      <c r="D3937">
        <v>5.2505809539486403</v>
      </c>
      <c r="E3937">
        <v>4.7104489803388701</v>
      </c>
      <c r="F3937">
        <v>5.1400511332488898</v>
      </c>
      <c r="G3937">
        <v>4.5079198595814196</v>
      </c>
      <c r="H3937">
        <v>4.7487521450918901</v>
      </c>
      <c r="I3937">
        <v>4.6574362853065301</v>
      </c>
      <c r="J3937">
        <v>3.6724961835054399</v>
      </c>
      <c r="K3937">
        <v>5.0150269178089699</v>
      </c>
      <c r="L3937">
        <v>4.9878555821396704</v>
      </c>
      <c r="M3937">
        <v>4.3171680614900998</v>
      </c>
      <c r="N3937">
        <v>4.8593448344507699</v>
      </c>
      <c r="O3937">
        <v>4.6215116313316003</v>
      </c>
      <c r="P3937">
        <v>4.2713440848041202</v>
      </c>
      <c r="Q3937">
        <v>9.1612412986063401</v>
      </c>
    </row>
    <row r="3938" spans="1:17">
      <c r="A3938" t="s">
        <v>7076</v>
      </c>
      <c r="B3938" s="16" t="e">
        <v>#N/A</v>
      </c>
      <c r="C3938">
        <v>8.7302641913793408</v>
      </c>
      <c r="D3938">
        <v>8.6198694667045892</v>
      </c>
      <c r="E3938">
        <v>8.9554954805701605</v>
      </c>
      <c r="F3938">
        <v>8.49507571472477</v>
      </c>
      <c r="G3938">
        <v>8.8393778001036694</v>
      </c>
      <c r="H3938">
        <v>7.8284185686050796</v>
      </c>
      <c r="I3938">
        <v>10.2375495175267</v>
      </c>
      <c r="J3938">
        <v>9.3591312324389193</v>
      </c>
      <c r="K3938">
        <v>8.1460379101686105</v>
      </c>
      <c r="L3938">
        <v>10.1307160721176</v>
      </c>
      <c r="M3938">
        <v>9.5332752493735793</v>
      </c>
      <c r="N3938">
        <v>9.9388754629609508</v>
      </c>
      <c r="O3938">
        <v>8.5182763333878899</v>
      </c>
      <c r="P3938">
        <v>10.0875608963894</v>
      </c>
      <c r="Q3938">
        <v>9.7703309644362406</v>
      </c>
    </row>
    <row r="3939" spans="1:17">
      <c r="A3939" t="s">
        <v>7077</v>
      </c>
      <c r="B3939" s="16" t="e">
        <v>#N/A</v>
      </c>
      <c r="C3939">
        <v>3.8862082974622001</v>
      </c>
      <c r="D3939">
        <v>2.8218677180984102</v>
      </c>
      <c r="E3939">
        <v>3.4028894668404299</v>
      </c>
      <c r="F3939">
        <v>2.8218677180984102</v>
      </c>
      <c r="G3939">
        <v>4.1380367534927496</v>
      </c>
      <c r="H3939">
        <v>3.30825032505737</v>
      </c>
      <c r="I3939">
        <v>4.2360017113942803</v>
      </c>
      <c r="J3939">
        <v>4.0764652066995799</v>
      </c>
      <c r="K3939">
        <v>2.8218677180984102</v>
      </c>
      <c r="L3939">
        <v>3.7555759297476698</v>
      </c>
      <c r="M3939">
        <v>3.82485868955618</v>
      </c>
      <c r="N3939">
        <v>3.31389066967124</v>
      </c>
      <c r="O3939">
        <v>3.42420286852819</v>
      </c>
      <c r="P3939">
        <v>3.9363215208704698</v>
      </c>
      <c r="Q3939">
        <v>2.8218677180984102</v>
      </c>
    </row>
    <row r="3940" spans="1:17">
      <c r="A3940" t="s">
        <v>7078</v>
      </c>
      <c r="B3940" s="16" t="e">
        <v>#N/A</v>
      </c>
      <c r="C3940">
        <v>6.0735929489798099</v>
      </c>
      <c r="D3940">
        <v>5.8489556220091004</v>
      </c>
      <c r="E3940">
        <v>6.1611648559293304</v>
      </c>
      <c r="F3940">
        <v>5.5849098412756897</v>
      </c>
      <c r="G3940">
        <v>5.4770951667621199</v>
      </c>
      <c r="H3940">
        <v>6.9924445199759599</v>
      </c>
      <c r="I3940">
        <v>6.4719229855418696</v>
      </c>
      <c r="J3940">
        <v>5.86275399486005</v>
      </c>
      <c r="K3940">
        <v>5.7384832894897801</v>
      </c>
      <c r="L3940">
        <v>5.7296673572142103</v>
      </c>
      <c r="M3940">
        <v>5.9670109306586703</v>
      </c>
      <c r="N3940">
        <v>6.2592763242158096</v>
      </c>
      <c r="O3940">
        <v>6.2835881349864096</v>
      </c>
      <c r="P3940">
        <v>6.0813328860205003</v>
      </c>
      <c r="Q3940">
        <v>5.09416193408443</v>
      </c>
    </row>
    <row r="3941" spans="1:17">
      <c r="A3941" t="s">
        <v>7079</v>
      </c>
      <c r="B3941" s="16" t="e">
        <v>#N/A</v>
      </c>
      <c r="C3941">
        <v>3.8862082974622001</v>
      </c>
      <c r="D3941">
        <v>3.8603343823973102</v>
      </c>
      <c r="E3941">
        <v>4.2015349465393896</v>
      </c>
      <c r="F3941">
        <v>2.8218677180984102</v>
      </c>
      <c r="G3941">
        <v>3.33407035458014</v>
      </c>
      <c r="H3941">
        <v>3.65660975244205</v>
      </c>
      <c r="I3941">
        <v>4.0793606969786396</v>
      </c>
      <c r="J3941">
        <v>3.5611359966351301</v>
      </c>
      <c r="K3941">
        <v>3.99457577781329</v>
      </c>
      <c r="L3941">
        <v>3.7555759297476698</v>
      </c>
      <c r="M3941">
        <v>3.6461416973015899</v>
      </c>
      <c r="N3941">
        <v>3.5144020463037902</v>
      </c>
      <c r="O3941">
        <v>3.5569664057961599</v>
      </c>
      <c r="P3941">
        <v>4.0606668341819496</v>
      </c>
      <c r="Q3941">
        <v>2.8218677180984102</v>
      </c>
    </row>
    <row r="3942" spans="1:17">
      <c r="A3942" t="s">
        <v>7080</v>
      </c>
      <c r="B3942" s="16" t="e">
        <v>#N/A</v>
      </c>
      <c r="C3942">
        <v>2.8218677180984102</v>
      </c>
      <c r="D3942">
        <v>2.8218677180984102</v>
      </c>
      <c r="E3942">
        <v>2.8218677180984102</v>
      </c>
      <c r="F3942">
        <v>3.2825265482838799</v>
      </c>
      <c r="G3942">
        <v>3.70007344211845</v>
      </c>
      <c r="H3942">
        <v>2.8218677180984102</v>
      </c>
      <c r="I3942">
        <v>2.8218677180984102</v>
      </c>
      <c r="J3942">
        <v>2.8218677180984102</v>
      </c>
      <c r="K3942">
        <v>3.27554212654834</v>
      </c>
      <c r="L3942">
        <v>2.8218677180984102</v>
      </c>
      <c r="M3942">
        <v>3.4086250003018401</v>
      </c>
      <c r="N3942">
        <v>3.6661147186140499</v>
      </c>
      <c r="O3942">
        <v>3.24931794675887</v>
      </c>
      <c r="P3942">
        <v>3.3893867502571098</v>
      </c>
      <c r="Q3942">
        <v>2.8218677180984102</v>
      </c>
    </row>
    <row r="3943" spans="1:17">
      <c r="A3943" t="s">
        <v>7081</v>
      </c>
      <c r="B3943" s="16" t="e">
        <v>#N/A</v>
      </c>
      <c r="C3943">
        <v>3.6535616636188299</v>
      </c>
      <c r="D3943">
        <v>4.1197647330598102</v>
      </c>
      <c r="E3943">
        <v>4.7777046060070401</v>
      </c>
      <c r="F3943">
        <v>4.0118215330109104</v>
      </c>
      <c r="G3943">
        <v>4.2225520177193703</v>
      </c>
      <c r="H3943">
        <v>3.7814594184883799</v>
      </c>
      <c r="I3943">
        <v>3.7848446501428201</v>
      </c>
      <c r="J3943">
        <v>3.8565114723405598</v>
      </c>
      <c r="K3943">
        <v>3.91162951239331</v>
      </c>
      <c r="L3943">
        <v>3.6339073669181099</v>
      </c>
      <c r="M3943">
        <v>4.69174350335686</v>
      </c>
      <c r="N3943">
        <v>4.8593448344507699</v>
      </c>
      <c r="O3943">
        <v>4.3540657995344203</v>
      </c>
      <c r="P3943">
        <v>3.9363215208704698</v>
      </c>
      <c r="Q3943">
        <v>5.09416193408443</v>
      </c>
    </row>
    <row r="3944" spans="1:17">
      <c r="A3944" t="s">
        <v>7082</v>
      </c>
      <c r="B3944" s="16" t="e">
        <v>#N/A</v>
      </c>
      <c r="C3944">
        <v>2.8218677180984102</v>
      </c>
      <c r="D3944">
        <v>2.8218677180984102</v>
      </c>
      <c r="E3944">
        <v>2.8218677180984102</v>
      </c>
      <c r="F3944">
        <v>3.2825265482838799</v>
      </c>
      <c r="G3944">
        <v>2.8218677180984102</v>
      </c>
      <c r="H3944">
        <v>3.65660975244205</v>
      </c>
      <c r="I3944">
        <v>2.8218677180984102</v>
      </c>
      <c r="J3944">
        <v>3.5611359966351301</v>
      </c>
      <c r="K3944">
        <v>3.27554212654834</v>
      </c>
      <c r="L3944">
        <v>3.29479214013883</v>
      </c>
      <c r="M3944">
        <v>3.23818724324593</v>
      </c>
      <c r="N3944">
        <v>3.5144020463037902</v>
      </c>
      <c r="O3944">
        <v>3.42420286852819</v>
      </c>
      <c r="P3944">
        <v>3.3893867502571098</v>
      </c>
      <c r="Q3944">
        <v>2.8218677180984102</v>
      </c>
    </row>
    <row r="3945" spans="1:17">
      <c r="A3945" t="s">
        <v>7083</v>
      </c>
      <c r="B3945" s="16" t="e">
        <v>#N/A</v>
      </c>
      <c r="C3945">
        <v>3.6535616636188299</v>
      </c>
      <c r="D3945">
        <v>4.1197647330598102</v>
      </c>
      <c r="E3945">
        <v>3.6381873987360902</v>
      </c>
      <c r="F3945">
        <v>4.8265290176055897</v>
      </c>
      <c r="G3945">
        <v>3.33407035458014</v>
      </c>
      <c r="H3945">
        <v>3.30825032505737</v>
      </c>
      <c r="I3945">
        <v>4.16059535596606</v>
      </c>
      <c r="J3945">
        <v>3.4276433730071201</v>
      </c>
      <c r="K3945">
        <v>4.1419680287536398</v>
      </c>
      <c r="L3945">
        <v>3.7555759297476698</v>
      </c>
      <c r="M3945">
        <v>3.7404257728686199</v>
      </c>
      <c r="N3945">
        <v>3.9019995236038798</v>
      </c>
      <c r="O3945">
        <v>3.42420286852819</v>
      </c>
      <c r="P3945">
        <v>2.8218677180984102</v>
      </c>
      <c r="Q3945">
        <v>2.8218677180984102</v>
      </c>
    </row>
    <row r="3946" spans="1:17">
      <c r="A3946" t="s">
        <v>7084</v>
      </c>
      <c r="B3946" s="16" t="e">
        <v>#N/A</v>
      </c>
      <c r="C3946">
        <v>3.6535616636188299</v>
      </c>
      <c r="D3946">
        <v>3.4870161193063098</v>
      </c>
      <c r="E3946">
        <v>2.8218677180984102</v>
      </c>
      <c r="F3946">
        <v>3.4706286095040801</v>
      </c>
      <c r="G3946">
        <v>4.0460446887748596</v>
      </c>
      <c r="H3946">
        <v>2.8218677180984102</v>
      </c>
      <c r="I3946">
        <v>2.8218677180984102</v>
      </c>
      <c r="J3946">
        <v>3.4276433730071201</v>
      </c>
      <c r="K3946">
        <v>3.6013796825057902</v>
      </c>
      <c r="L3946">
        <v>2.8218677180984102</v>
      </c>
      <c r="M3946">
        <v>2.8218677180984102</v>
      </c>
      <c r="N3946">
        <v>2.8218677180984102</v>
      </c>
      <c r="O3946">
        <v>3.24931794675887</v>
      </c>
      <c r="P3946">
        <v>3.3893867502571098</v>
      </c>
      <c r="Q3946">
        <v>2.8218677180984102</v>
      </c>
    </row>
    <row r="3947" spans="1:17">
      <c r="A3947" t="s">
        <v>7085</v>
      </c>
      <c r="B3947" s="16" t="e">
        <v>#N/A</v>
      </c>
      <c r="C3947">
        <v>3.5040133865677898</v>
      </c>
      <c r="D3947">
        <v>3.6330127529723502</v>
      </c>
      <c r="E3947">
        <v>4.0887687455453801</v>
      </c>
      <c r="F3947">
        <v>3.2825265482838799</v>
      </c>
      <c r="G3947">
        <v>3.5425260543824399</v>
      </c>
      <c r="H3947">
        <v>2.8218677180984102</v>
      </c>
      <c r="I3947">
        <v>2.8218677180984102</v>
      </c>
      <c r="J3947">
        <v>2.8218677180984102</v>
      </c>
      <c r="K3947">
        <v>3.4608708703561399</v>
      </c>
      <c r="L3947">
        <v>3.29479214013883</v>
      </c>
      <c r="M3947">
        <v>3.23818724324593</v>
      </c>
      <c r="N3947">
        <v>2.8218677180984102</v>
      </c>
      <c r="O3947">
        <v>3.42420286852819</v>
      </c>
      <c r="P3947">
        <v>2.8218677180984102</v>
      </c>
      <c r="Q3947">
        <v>5.81282804418474</v>
      </c>
    </row>
    <row r="3948" spans="1:17">
      <c r="A3948" t="s">
        <v>7086</v>
      </c>
      <c r="B3948" s="16" t="e">
        <v>#N/A</v>
      </c>
      <c r="C3948">
        <v>7.7168481299159897</v>
      </c>
      <c r="D3948">
        <v>7.9762871844851704</v>
      </c>
      <c r="E3948">
        <v>7.70866871839912</v>
      </c>
      <c r="F3948">
        <v>7.7791850861198899</v>
      </c>
      <c r="G3948">
        <v>7.6719625067096704</v>
      </c>
      <c r="H3948">
        <v>8.57258452121531</v>
      </c>
      <c r="I3948">
        <v>8.2050888955228807</v>
      </c>
      <c r="J3948">
        <v>8.2732017875412005</v>
      </c>
      <c r="K3948">
        <v>7.8565336172856703</v>
      </c>
      <c r="L3948">
        <v>7.9528135191899096</v>
      </c>
      <c r="M3948">
        <v>8.1753008172404797</v>
      </c>
      <c r="N3948">
        <v>7.5943389513722197</v>
      </c>
      <c r="O3948">
        <v>8.2864767369398091</v>
      </c>
      <c r="P3948">
        <v>8.6627077695422798</v>
      </c>
      <c r="Q3948">
        <v>2.8218677180984102</v>
      </c>
    </row>
    <row r="3949" spans="1:17">
      <c r="A3949" t="s">
        <v>7087</v>
      </c>
      <c r="B3949" s="16" t="e">
        <v>#N/A</v>
      </c>
      <c r="C3949">
        <v>3.3064422771203601</v>
      </c>
      <c r="D3949">
        <v>3.4870161193063098</v>
      </c>
      <c r="E3949">
        <v>3.6381873987360902</v>
      </c>
      <c r="F3949">
        <v>3.8353454241230298</v>
      </c>
      <c r="G3949">
        <v>3.8309652426265099</v>
      </c>
      <c r="H3949">
        <v>3.7814594184883799</v>
      </c>
      <c r="I3949">
        <v>3.8937805799913501</v>
      </c>
      <c r="J3949">
        <v>4.1400611729353196</v>
      </c>
      <c r="K3949">
        <v>3.7184612093777498</v>
      </c>
      <c r="L3949">
        <v>4.1211419556762898</v>
      </c>
      <c r="M3949">
        <v>3.90178223458659</v>
      </c>
      <c r="N3949">
        <v>3.5144020463037902</v>
      </c>
      <c r="O3949">
        <v>3.9295289699043701</v>
      </c>
      <c r="P3949">
        <v>2.8218677180984102</v>
      </c>
      <c r="Q3949">
        <v>5.81282804418474</v>
      </c>
    </row>
    <row r="3950" spans="1:17">
      <c r="A3950" t="s">
        <v>7088</v>
      </c>
      <c r="B3950" s="16" t="e">
        <v>#N/A</v>
      </c>
      <c r="C3950">
        <v>3.98283533271713</v>
      </c>
      <c r="D3950">
        <v>4.3876263279161201</v>
      </c>
      <c r="E3950">
        <v>3.8152982058547602</v>
      </c>
      <c r="F3950">
        <v>3.6131889974304401</v>
      </c>
      <c r="G3950">
        <v>3.9446609719593901</v>
      </c>
      <c r="H3950">
        <v>3.65660975244205</v>
      </c>
      <c r="I3950">
        <v>3.7848446501428201</v>
      </c>
      <c r="J3950">
        <v>3.8565114723405598</v>
      </c>
      <c r="K3950">
        <v>4.0709644767565303</v>
      </c>
      <c r="L3950">
        <v>3.6339073669181099</v>
      </c>
      <c r="M3950">
        <v>4.21436379980989</v>
      </c>
      <c r="N3950">
        <v>3.99991931403749</v>
      </c>
      <c r="O3950">
        <v>4.0696565081197198</v>
      </c>
      <c r="P3950">
        <v>4.2713440848041202</v>
      </c>
      <c r="Q3950">
        <v>2.8218677180984102</v>
      </c>
    </row>
    <row r="3951" spans="1:17">
      <c r="A3951" t="s">
        <v>7089</v>
      </c>
      <c r="B3951" s="16" t="e">
        <v>#N/A</v>
      </c>
      <c r="C3951">
        <v>3.5040133865677898</v>
      </c>
      <c r="D3951">
        <v>2.8218677180984102</v>
      </c>
      <c r="E3951">
        <v>2.8218677180984102</v>
      </c>
      <c r="F3951">
        <v>3.6131889974304401</v>
      </c>
      <c r="G3951">
        <v>3.8309652426265099</v>
      </c>
      <c r="H3951">
        <v>2.8218677180984102</v>
      </c>
      <c r="I3951">
        <v>3.5089935751222501</v>
      </c>
      <c r="J3951">
        <v>2.8218677180984102</v>
      </c>
      <c r="K3951">
        <v>3.27554212654834</v>
      </c>
      <c r="L3951">
        <v>2.8218677180984102</v>
      </c>
      <c r="M3951">
        <v>3.4086250003018401</v>
      </c>
      <c r="N3951">
        <v>3.31389066967124</v>
      </c>
      <c r="O3951">
        <v>3.6677309644704801</v>
      </c>
      <c r="P3951">
        <v>2.8218677180984102</v>
      </c>
      <c r="Q3951">
        <v>2.8218677180984102</v>
      </c>
    </row>
    <row r="3952" spans="1:17">
      <c r="A3952" t="s">
        <v>7090</v>
      </c>
      <c r="B3952" s="16" t="e">
        <v>#N/A</v>
      </c>
      <c r="C3952">
        <v>6.1080510548675004</v>
      </c>
      <c r="D3952">
        <v>6.2223383051797301</v>
      </c>
      <c r="E3952">
        <v>6.1130249648544597</v>
      </c>
      <c r="F3952">
        <v>5.8485946735515197</v>
      </c>
      <c r="G3952">
        <v>5.3842376496302498</v>
      </c>
      <c r="H3952">
        <v>5.36902745237989</v>
      </c>
      <c r="I3952">
        <v>6.8765996201399204</v>
      </c>
      <c r="J3952">
        <v>6.3321612259970097</v>
      </c>
      <c r="K3952">
        <v>6.4172688586391198</v>
      </c>
      <c r="L3952">
        <v>6.1325703953714701</v>
      </c>
      <c r="M3952">
        <v>6.1241308252630597</v>
      </c>
      <c r="N3952">
        <v>5.8399741889468402</v>
      </c>
      <c r="O3952">
        <v>6.0423190264543898</v>
      </c>
      <c r="P3952">
        <v>6.5454517148896398</v>
      </c>
      <c r="Q3952">
        <v>5.81282804418474</v>
      </c>
    </row>
    <row r="3953" spans="1:17">
      <c r="A3953" t="s">
        <v>7091</v>
      </c>
      <c r="B3953" s="16" t="e">
        <v>#N/A</v>
      </c>
      <c r="C3953">
        <v>3.7779852140208301</v>
      </c>
      <c r="D3953">
        <v>2.8218677180984102</v>
      </c>
      <c r="E3953">
        <v>3.6381873987360902</v>
      </c>
      <c r="F3953">
        <v>3.2825265482838799</v>
      </c>
      <c r="G3953">
        <v>2.8218677180984102</v>
      </c>
      <c r="H3953">
        <v>3.50653555504317</v>
      </c>
      <c r="I3953">
        <v>3.3100125595866299</v>
      </c>
      <c r="J3953">
        <v>3.2517770676889399</v>
      </c>
      <c r="K3953">
        <v>3.27554212654834</v>
      </c>
      <c r="L3953">
        <v>3.7555759297476698</v>
      </c>
      <c r="M3953">
        <v>3.4086250003018401</v>
      </c>
      <c r="N3953">
        <v>3.31389066967124</v>
      </c>
      <c r="O3953">
        <v>2.8218677180984102</v>
      </c>
      <c r="P3953">
        <v>2.8218677180984102</v>
      </c>
      <c r="Q3953">
        <v>2.8218677180984102</v>
      </c>
    </row>
    <row r="3954" spans="1:17">
      <c r="A3954" t="s">
        <v>7092</v>
      </c>
      <c r="B3954" s="16" t="e">
        <v>#N/A</v>
      </c>
      <c r="C3954">
        <v>2.8218677180984102</v>
      </c>
      <c r="D3954">
        <v>3.6330127529723502</v>
      </c>
      <c r="E3954">
        <v>3.4028894668404299</v>
      </c>
      <c r="F3954">
        <v>2.8218677180984102</v>
      </c>
      <c r="G3954">
        <v>2.8218677180984102</v>
      </c>
      <c r="H3954">
        <v>3.7814594184883799</v>
      </c>
      <c r="I3954">
        <v>4.0793606969786396</v>
      </c>
      <c r="J3954">
        <v>3.4276433730071201</v>
      </c>
      <c r="K3954">
        <v>3.6013796825057902</v>
      </c>
      <c r="L3954">
        <v>3.6339073669181099</v>
      </c>
      <c r="M3954">
        <v>4.0387673383778999</v>
      </c>
      <c r="N3954">
        <v>3.5144020463037902</v>
      </c>
      <c r="O3954">
        <v>3.42420286852819</v>
      </c>
      <c r="P3954">
        <v>2.8218677180984102</v>
      </c>
      <c r="Q3954">
        <v>5.09416193408443</v>
      </c>
    </row>
    <row r="3955" spans="1:17">
      <c r="A3955" t="s">
        <v>7093</v>
      </c>
      <c r="B3955" s="16" t="e">
        <v>#N/A</v>
      </c>
      <c r="C3955">
        <v>2.8218677180984102</v>
      </c>
      <c r="D3955">
        <v>2.8218677180984102</v>
      </c>
      <c r="E3955">
        <v>2.8218677180984102</v>
      </c>
      <c r="F3955">
        <v>3.2825265482838799</v>
      </c>
      <c r="G3955">
        <v>2.8218677180984102</v>
      </c>
      <c r="H3955">
        <v>3.65660975244205</v>
      </c>
      <c r="I3955">
        <v>3.5089935751222501</v>
      </c>
      <c r="J3955">
        <v>3.2517770676889399</v>
      </c>
      <c r="K3955">
        <v>3.27554212654834</v>
      </c>
      <c r="L3955">
        <v>3.7555759297476698</v>
      </c>
      <c r="M3955">
        <v>3.4086250003018401</v>
      </c>
      <c r="N3955">
        <v>2.8218677180984102</v>
      </c>
      <c r="O3955">
        <v>2.8218677180984102</v>
      </c>
      <c r="P3955">
        <v>3.3893867502571098</v>
      </c>
      <c r="Q3955">
        <v>2.8218677180984102</v>
      </c>
    </row>
    <row r="3956" spans="1:17">
      <c r="A3956" t="s">
        <v>7094</v>
      </c>
      <c r="B3956" s="16" t="e">
        <v>#N/A</v>
      </c>
      <c r="C3956">
        <v>7.2886065420614097</v>
      </c>
      <c r="D3956">
        <v>7.0562601159318801</v>
      </c>
      <c r="E3956">
        <v>6.7987778901780498</v>
      </c>
      <c r="F3956">
        <v>7.3858608538148998</v>
      </c>
      <c r="G3956">
        <v>6.8739435564952496</v>
      </c>
      <c r="H3956">
        <v>8.0479170341314692</v>
      </c>
      <c r="I3956">
        <v>6.9549782519563799</v>
      </c>
      <c r="J3956">
        <v>7.55322075045129</v>
      </c>
      <c r="K3956">
        <v>7.0465945306725999</v>
      </c>
      <c r="L3956">
        <v>7.1864505480400602</v>
      </c>
      <c r="M3956">
        <v>7.3613703054094701</v>
      </c>
      <c r="N3956">
        <v>7.1881862179008804</v>
      </c>
      <c r="O3956">
        <v>7.2656227724002003</v>
      </c>
      <c r="P3956">
        <v>7.5790440883133003</v>
      </c>
      <c r="Q3956">
        <v>2.8218677180984102</v>
      </c>
    </row>
    <row r="3957" spans="1:17">
      <c r="A3957" t="s">
        <v>7095</v>
      </c>
      <c r="B3957" s="16" t="e">
        <v>#N/A</v>
      </c>
      <c r="C3957">
        <v>2.8218677180984102</v>
      </c>
      <c r="D3957">
        <v>3.4870161193063098</v>
      </c>
      <c r="E3957">
        <v>2.8218677180984102</v>
      </c>
      <c r="F3957">
        <v>3.2825265482838799</v>
      </c>
      <c r="G3957">
        <v>3.8309652426265099</v>
      </c>
      <c r="H3957">
        <v>3.50653555504317</v>
      </c>
      <c r="I3957">
        <v>3.6595800418069002</v>
      </c>
      <c r="J3957">
        <v>3.2517770676889399</v>
      </c>
      <c r="K3957">
        <v>3.27554212654834</v>
      </c>
      <c r="L3957">
        <v>2.8218677180984102</v>
      </c>
      <c r="M3957">
        <v>3.23818724324593</v>
      </c>
      <c r="N3957">
        <v>3.31389066967124</v>
      </c>
      <c r="O3957">
        <v>3.5569664057961599</v>
      </c>
      <c r="P3957">
        <v>3.3893867502571098</v>
      </c>
      <c r="Q3957">
        <v>2.8218677180984102</v>
      </c>
    </row>
    <row r="3958" spans="1:17">
      <c r="A3958" t="s">
        <v>7096</v>
      </c>
      <c r="B3958" s="16" t="e">
        <v>#N/A</v>
      </c>
      <c r="C3958">
        <v>4.2263167103073602</v>
      </c>
      <c r="D3958">
        <v>4.60434225742737</v>
      </c>
      <c r="E3958">
        <v>4.5638886729124497</v>
      </c>
      <c r="F3958">
        <v>4.5147692553613297</v>
      </c>
      <c r="G3958">
        <v>4.5695203052827997</v>
      </c>
      <c r="H3958">
        <v>4.6515204620337798</v>
      </c>
      <c r="I3958">
        <v>4.49496154099739</v>
      </c>
      <c r="J3958">
        <v>4.0764652066995799</v>
      </c>
      <c r="K3958">
        <v>4.6332418030731697</v>
      </c>
      <c r="L3958">
        <v>4.3280695513255196</v>
      </c>
      <c r="M3958">
        <v>4.4983624523483101</v>
      </c>
      <c r="N3958">
        <v>4.5070424063834196</v>
      </c>
      <c r="O3958">
        <v>4.0696565081197198</v>
      </c>
      <c r="P3958">
        <v>4.1712528320562896</v>
      </c>
      <c r="Q3958">
        <v>5.09416193408443</v>
      </c>
    </row>
    <row r="3959" spans="1:17">
      <c r="A3959" t="s">
        <v>7097</v>
      </c>
      <c r="B3959" s="16" t="e">
        <v>#N/A</v>
      </c>
      <c r="C3959">
        <v>8.2662564772975298</v>
      </c>
      <c r="D3959">
        <v>8.2973198077990098</v>
      </c>
      <c r="E3959">
        <v>8.2779783860866907</v>
      </c>
      <c r="F3959">
        <v>8.8377281330653492</v>
      </c>
      <c r="G3959">
        <v>8.2733048968381997</v>
      </c>
      <c r="H3959">
        <v>9.1168404040087108</v>
      </c>
      <c r="I3959">
        <v>8.0755071653388306</v>
      </c>
      <c r="J3959">
        <v>8.7080847498842395</v>
      </c>
      <c r="K3959">
        <v>8.3057139920821701</v>
      </c>
      <c r="L3959">
        <v>8.5686902464117907</v>
      </c>
      <c r="M3959">
        <v>8.7882411848540407</v>
      </c>
      <c r="N3959">
        <v>8.7287621474852504</v>
      </c>
      <c r="O3959">
        <v>8.6112020104598805</v>
      </c>
      <c r="P3959">
        <v>8.0528164704780902</v>
      </c>
      <c r="Q3959">
        <v>7.6950435514148801</v>
      </c>
    </row>
    <row r="3960" spans="1:17">
      <c r="A3960" t="s">
        <v>7098</v>
      </c>
      <c r="B3960" s="16" t="e">
        <v>#N/A</v>
      </c>
      <c r="C3960">
        <v>3.3064422771203601</v>
      </c>
      <c r="D3960">
        <v>2.8218677180984102</v>
      </c>
      <c r="E3960">
        <v>2.8218677180984102</v>
      </c>
      <c r="F3960">
        <v>3.2825265482838799</v>
      </c>
      <c r="G3960">
        <v>3.70007344211845</v>
      </c>
      <c r="H3960">
        <v>2.8218677180984102</v>
      </c>
      <c r="I3960">
        <v>3.6595800418069002</v>
      </c>
      <c r="J3960">
        <v>3.5611359966351301</v>
      </c>
      <c r="K3960">
        <v>3.7184612093777498</v>
      </c>
      <c r="L3960">
        <v>3.4877558895723499</v>
      </c>
      <c r="M3960">
        <v>3.5380814202985702</v>
      </c>
      <c r="N3960">
        <v>3.31389066967124</v>
      </c>
      <c r="O3960">
        <v>3.7643275486974099</v>
      </c>
      <c r="P3960">
        <v>3.3893867502571098</v>
      </c>
      <c r="Q3960">
        <v>2.8218677180984102</v>
      </c>
    </row>
    <row r="3961" spans="1:17">
      <c r="A3961" t="s">
        <v>7099</v>
      </c>
      <c r="B3961" s="16" t="e">
        <v>#N/A</v>
      </c>
      <c r="C3961">
        <v>5.6492058890955699</v>
      </c>
      <c r="D3961">
        <v>5.8873020194211696</v>
      </c>
      <c r="E3961">
        <v>6.0115232870691901</v>
      </c>
      <c r="F3961">
        <v>5.4439053774776101</v>
      </c>
      <c r="G3961">
        <v>6.09486992412522</v>
      </c>
      <c r="H3961">
        <v>4.7946750266686298</v>
      </c>
      <c r="I3961">
        <v>5.5671653310128599</v>
      </c>
      <c r="J3961">
        <v>5.74664800722877</v>
      </c>
      <c r="K3961">
        <v>5.7189566481727701</v>
      </c>
      <c r="L3961">
        <v>5.6865671756845</v>
      </c>
      <c r="M3961">
        <v>5.4934049956682998</v>
      </c>
      <c r="N3961">
        <v>5.1350388086703704</v>
      </c>
      <c r="O3961">
        <v>5.6630803592182</v>
      </c>
      <c r="P3961">
        <v>6.3619539041930198</v>
      </c>
      <c r="Q3961">
        <v>2.8218677180984102</v>
      </c>
    </row>
    <row r="3962" spans="1:17">
      <c r="A3962" t="s">
        <v>7100</v>
      </c>
      <c r="B3962" s="16" t="e">
        <v>#N/A</v>
      </c>
      <c r="C3962">
        <v>3.3064422771203601</v>
      </c>
      <c r="D3962">
        <v>3.4870161193063098</v>
      </c>
      <c r="E3962">
        <v>3.4028894668404299</v>
      </c>
      <c r="F3962">
        <v>3.7319397910766599</v>
      </c>
      <c r="G3962">
        <v>3.70007344211845</v>
      </c>
      <c r="H3962">
        <v>3.30825032505737</v>
      </c>
      <c r="I3962">
        <v>3.3100125595866299</v>
      </c>
      <c r="J3962">
        <v>3.4276433730071201</v>
      </c>
      <c r="K3962">
        <v>2.8218677180984102</v>
      </c>
      <c r="L3962">
        <v>3.6339073669181099</v>
      </c>
      <c r="M3962">
        <v>4.10067942601317</v>
      </c>
      <c r="N3962">
        <v>3.6661147186140499</v>
      </c>
      <c r="O3962">
        <v>3.6677309644704801</v>
      </c>
      <c r="P3962">
        <v>2.8218677180984102</v>
      </c>
      <c r="Q3962">
        <v>2.8218677180984102</v>
      </c>
    </row>
    <row r="3963" spans="1:17">
      <c r="A3963" t="s">
        <v>7101</v>
      </c>
      <c r="B3963" s="16" t="e">
        <v>#N/A</v>
      </c>
      <c r="C3963">
        <v>5.2710534670525604</v>
      </c>
      <c r="D3963">
        <v>5.30932736890502</v>
      </c>
      <c r="E3963">
        <v>5.5107356403890702</v>
      </c>
      <c r="F3963">
        <v>4.6581111746450903</v>
      </c>
      <c r="G3963">
        <v>5.2496646871628903</v>
      </c>
      <c r="H3963">
        <v>4.8389910929935898</v>
      </c>
      <c r="I3963">
        <v>6.0191991148044197</v>
      </c>
      <c r="J3963">
        <v>5.4379532412242897</v>
      </c>
      <c r="K3963">
        <v>5.7577399825847202</v>
      </c>
      <c r="L3963">
        <v>5.5241990976608299</v>
      </c>
      <c r="M3963">
        <v>5.1893266725532401</v>
      </c>
      <c r="N3963">
        <v>4.5070424063834196</v>
      </c>
      <c r="O3963">
        <v>5.5096284263065902</v>
      </c>
      <c r="P3963">
        <v>5.7306434872206502</v>
      </c>
      <c r="Q3963">
        <v>2.8218677180984102</v>
      </c>
    </row>
    <row r="3964" spans="1:17">
      <c r="A3964" t="s">
        <v>7102</v>
      </c>
      <c r="B3964" s="16" t="e">
        <v>#N/A</v>
      </c>
      <c r="C3964">
        <v>3.7779852140208301</v>
      </c>
      <c r="D3964">
        <v>3.2942621936663499</v>
      </c>
      <c r="E3964">
        <v>3.8152982058547602</v>
      </c>
      <c r="F3964">
        <v>3.2825265482838799</v>
      </c>
      <c r="G3964">
        <v>3.70007344211845</v>
      </c>
      <c r="H3964">
        <v>4.07504641393726</v>
      </c>
      <c r="I3964">
        <v>2.8218677180984102</v>
      </c>
      <c r="J3964">
        <v>2.8218677180984102</v>
      </c>
      <c r="K3964">
        <v>3.27554212654834</v>
      </c>
      <c r="L3964">
        <v>3.6339073669181099</v>
      </c>
      <c r="M3964">
        <v>3.6461416973015899</v>
      </c>
      <c r="N3964">
        <v>3.9019995236038798</v>
      </c>
      <c r="O3964">
        <v>3.7643275486974099</v>
      </c>
      <c r="P3964">
        <v>3.6194497939779602</v>
      </c>
      <c r="Q3964">
        <v>2.8218677180984102</v>
      </c>
    </row>
    <row r="3965" spans="1:17">
      <c r="A3965" t="s">
        <v>7103</v>
      </c>
      <c r="B3965" s="16" t="e">
        <v>#N/A</v>
      </c>
      <c r="C3965">
        <v>3.8862082974622001</v>
      </c>
      <c r="D3965">
        <v>4.1197647330598102</v>
      </c>
      <c r="E3965">
        <v>3.6381873987360902</v>
      </c>
      <c r="F3965">
        <v>2.8218677180984102</v>
      </c>
      <c r="G3965">
        <v>2.8218677180984102</v>
      </c>
      <c r="H3965">
        <v>3.65660975244205</v>
      </c>
      <c r="I3965">
        <v>3.6595800418069002</v>
      </c>
      <c r="J3965">
        <v>3.2517770676889399</v>
      </c>
      <c r="K3965">
        <v>3.7184612093777498</v>
      </c>
      <c r="L3965">
        <v>3.29479214013883</v>
      </c>
      <c r="M3965">
        <v>3.5380814202985702</v>
      </c>
      <c r="N3965">
        <v>3.79229116939824</v>
      </c>
      <c r="O3965">
        <v>3.24931794675887</v>
      </c>
      <c r="P3965">
        <v>2.8218677180984102</v>
      </c>
      <c r="Q3965">
        <v>2.8218677180984102</v>
      </c>
    </row>
    <row r="3966" spans="1:17">
      <c r="A3966" t="s">
        <v>7104</v>
      </c>
      <c r="B3966" s="16" t="e">
        <v>#N/A</v>
      </c>
      <c r="C3966">
        <v>3.3064422771203601</v>
      </c>
      <c r="D3966">
        <v>3.4870161193063098</v>
      </c>
      <c r="E3966">
        <v>3.6381873987360902</v>
      </c>
      <c r="F3966">
        <v>3.7319397910766599</v>
      </c>
      <c r="G3966">
        <v>3.70007344211845</v>
      </c>
      <c r="H3966">
        <v>2.8218677180984102</v>
      </c>
      <c r="I3966">
        <v>3.3100125595866299</v>
      </c>
      <c r="J3966">
        <v>3.4276433730071201</v>
      </c>
      <c r="K3966">
        <v>3.91162951239331</v>
      </c>
      <c r="L3966">
        <v>3.4877558895723499</v>
      </c>
      <c r="M3966">
        <v>3.4086250003018401</v>
      </c>
      <c r="N3966">
        <v>3.31389066967124</v>
      </c>
      <c r="O3966">
        <v>3.42420286852819</v>
      </c>
      <c r="P3966">
        <v>3.3893867502571098</v>
      </c>
      <c r="Q3966">
        <v>2.8218677180984102</v>
      </c>
    </row>
    <row r="3967" spans="1:17">
      <c r="A3967" t="s">
        <v>7105</v>
      </c>
      <c r="B3967" s="16" t="e">
        <v>#N/A</v>
      </c>
      <c r="C3967">
        <v>5.1742671949623604</v>
      </c>
      <c r="D3967">
        <v>4.9103330586210001</v>
      </c>
      <c r="E3967">
        <v>5.7834864418304504</v>
      </c>
      <c r="F3967">
        <v>5.0765736551712601</v>
      </c>
      <c r="G3967">
        <v>4.7889010218833103</v>
      </c>
      <c r="H3967">
        <v>3.7814594184883799</v>
      </c>
      <c r="I3967">
        <v>4.6574362853065301</v>
      </c>
      <c r="J3967">
        <v>4.4114342089532403</v>
      </c>
      <c r="K3967">
        <v>5.4363438608835697</v>
      </c>
      <c r="L3967">
        <v>4.87288619379569</v>
      </c>
      <c r="M3967">
        <v>4.6554405993468704</v>
      </c>
      <c r="N3967">
        <v>4.9024877034329704</v>
      </c>
      <c r="O3967">
        <v>4.9059949059252101</v>
      </c>
      <c r="P3967">
        <v>4.6013142303928598</v>
      </c>
      <c r="Q3967">
        <v>5.81282804418474</v>
      </c>
    </row>
    <row r="3968" spans="1:17">
      <c r="A3968" t="s">
        <v>7106</v>
      </c>
      <c r="B3968" s="16" t="e">
        <v>#N/A</v>
      </c>
      <c r="C3968">
        <v>9.7091240889686699</v>
      </c>
      <c r="D3968">
        <v>9.7184780901143508</v>
      </c>
      <c r="E3968">
        <v>9.2995446110689706</v>
      </c>
      <c r="F3968">
        <v>9.2703203872178292</v>
      </c>
      <c r="G3968">
        <v>9.3179032958602495</v>
      </c>
      <c r="H3968">
        <v>9.0870142653466992</v>
      </c>
      <c r="I3968">
        <v>9.4872844208800196</v>
      </c>
      <c r="J3968">
        <v>9.23891021169824</v>
      </c>
      <c r="K3968">
        <v>9.7026549743466397</v>
      </c>
      <c r="L3968">
        <v>9.4484716369838004</v>
      </c>
      <c r="M3968">
        <v>9.4041307462600692</v>
      </c>
      <c r="N3968">
        <v>8.9937867091291501</v>
      </c>
      <c r="O3968">
        <v>9.1951827904016508</v>
      </c>
      <c r="P3968">
        <v>9.5140572914874504</v>
      </c>
      <c r="Q3968">
        <v>9.6208993709487292</v>
      </c>
    </row>
    <row r="3969" spans="1:17">
      <c r="A3969" t="s">
        <v>7107</v>
      </c>
      <c r="B3969" s="16" t="e">
        <v>#N/A</v>
      </c>
      <c r="C3969">
        <v>3.5040133865677898</v>
      </c>
      <c r="D3969">
        <v>3.7545556144430101</v>
      </c>
      <c r="E3969">
        <v>2.8218677180984102</v>
      </c>
      <c r="F3969">
        <v>3.4706286095040801</v>
      </c>
      <c r="G3969">
        <v>3.33407035458014</v>
      </c>
      <c r="H3969">
        <v>3.7814594184883799</v>
      </c>
      <c r="I3969">
        <v>3.3100125595866299</v>
      </c>
      <c r="J3969">
        <v>3.5611359966351301</v>
      </c>
      <c r="K3969">
        <v>3.27554212654834</v>
      </c>
      <c r="L3969">
        <v>3.4877558895723499</v>
      </c>
      <c r="M3969">
        <v>3.82485868955618</v>
      </c>
      <c r="N3969">
        <v>3.6661147186140499</v>
      </c>
      <c r="O3969">
        <v>3.8507909364900099</v>
      </c>
      <c r="P3969">
        <v>3.6194497939779602</v>
      </c>
      <c r="Q3969">
        <v>2.8218677180984102</v>
      </c>
    </row>
    <row r="3970" spans="1:17">
      <c r="A3970" t="s">
        <v>7108</v>
      </c>
      <c r="B3970" s="16" t="e">
        <v>#N/A</v>
      </c>
      <c r="C3970">
        <v>3.8862082974622001</v>
      </c>
      <c r="D3970">
        <v>4.1197647330598102</v>
      </c>
      <c r="E3970">
        <v>3.4028894668404299</v>
      </c>
      <c r="F3970">
        <v>3.7319397910766599</v>
      </c>
      <c r="G3970">
        <v>3.5425260543824399</v>
      </c>
      <c r="H3970">
        <v>3.9869852489372102</v>
      </c>
      <c r="I3970">
        <v>3.6595800418069002</v>
      </c>
      <c r="J3970">
        <v>3.6724961835054399</v>
      </c>
      <c r="K3970">
        <v>3.4608708703561399</v>
      </c>
      <c r="L3970">
        <v>3.7555759297476698</v>
      </c>
      <c r="M3970">
        <v>3.90178223458659</v>
      </c>
      <c r="N3970">
        <v>4.0888472785647796</v>
      </c>
      <c r="O3970">
        <v>4.1926070449996002</v>
      </c>
      <c r="P3970">
        <v>3.9363215208704698</v>
      </c>
      <c r="Q3970">
        <v>2.8218677180984102</v>
      </c>
    </row>
    <row r="3971" spans="1:17">
      <c r="A3971" t="s">
        <v>7109</v>
      </c>
      <c r="B3971" s="16" t="e">
        <v>#N/A</v>
      </c>
      <c r="C3971">
        <v>4.0706176854441196</v>
      </c>
      <c r="D3971">
        <v>3.2942621936663499</v>
      </c>
      <c r="E3971">
        <v>4.0887687455453801</v>
      </c>
      <c r="F3971">
        <v>3.9277704709105601</v>
      </c>
      <c r="G3971">
        <v>4.4429501088137897</v>
      </c>
      <c r="H3971">
        <v>3.30825032505737</v>
      </c>
      <c r="I3971">
        <v>3.3100125595866299</v>
      </c>
      <c r="J3971">
        <v>2.8218677180984102</v>
      </c>
      <c r="K3971">
        <v>4.5405942945665601</v>
      </c>
      <c r="L3971">
        <v>3.9560512465587201</v>
      </c>
      <c r="M3971">
        <v>3.9727288000471899</v>
      </c>
      <c r="N3971">
        <v>4.5070424063834196</v>
      </c>
      <c r="O3971">
        <v>4.0696565081197198</v>
      </c>
      <c r="P3971">
        <v>3.6194497939779602</v>
      </c>
      <c r="Q3971">
        <v>5.09416193408443</v>
      </c>
    </row>
    <row r="3972" spans="1:17">
      <c r="A3972" t="s">
        <v>7110</v>
      </c>
      <c r="B3972" s="16" t="e">
        <v>#N/A</v>
      </c>
      <c r="C3972">
        <v>3.3064422771203601</v>
      </c>
      <c r="D3972">
        <v>3.8603343823973102</v>
      </c>
      <c r="E3972">
        <v>3.4028894668404299</v>
      </c>
      <c r="F3972">
        <v>3.2825265482838799</v>
      </c>
      <c r="G3972">
        <v>3.33407035458014</v>
      </c>
      <c r="H3972">
        <v>2.8218677180984102</v>
      </c>
      <c r="I3972">
        <v>2.8218677180984102</v>
      </c>
      <c r="J3972">
        <v>2.8218677180984102</v>
      </c>
      <c r="K3972">
        <v>3.4608708703561399</v>
      </c>
      <c r="L3972">
        <v>3.29479214013883</v>
      </c>
      <c r="M3972">
        <v>3.4086250003018401</v>
      </c>
      <c r="N3972">
        <v>2.8218677180984102</v>
      </c>
      <c r="O3972">
        <v>3.42420286852819</v>
      </c>
      <c r="P3972">
        <v>3.3893867502571098</v>
      </c>
      <c r="Q3972">
        <v>2.8218677180984102</v>
      </c>
    </row>
    <row r="3973" spans="1:17">
      <c r="A3973" t="s">
        <v>7111</v>
      </c>
      <c r="B3973" s="16" t="e">
        <v>#N/A</v>
      </c>
      <c r="C3973">
        <v>2.8218677180984102</v>
      </c>
      <c r="D3973">
        <v>2.8218677180984102</v>
      </c>
      <c r="E3973">
        <v>2.8218677180984102</v>
      </c>
      <c r="F3973">
        <v>3.4706286095040801</v>
      </c>
      <c r="G3973">
        <v>3.9446609719593901</v>
      </c>
      <c r="H3973">
        <v>2.8218677180984102</v>
      </c>
      <c r="I3973">
        <v>2.8218677180984102</v>
      </c>
      <c r="J3973">
        <v>2.8218677180984102</v>
      </c>
      <c r="K3973">
        <v>3.4608708703561399</v>
      </c>
      <c r="L3973">
        <v>2.8218677180984102</v>
      </c>
      <c r="M3973">
        <v>3.23818724324593</v>
      </c>
      <c r="N3973">
        <v>3.31389066967124</v>
      </c>
      <c r="O3973">
        <v>2.8218677180984102</v>
      </c>
      <c r="P3973">
        <v>2.8218677180984102</v>
      </c>
      <c r="Q3973">
        <v>2.8218677180984102</v>
      </c>
    </row>
    <row r="3974" spans="1:17">
      <c r="A3974" t="s">
        <v>7112</v>
      </c>
      <c r="B3974" s="16" t="e">
        <v>#N/A</v>
      </c>
      <c r="C3974">
        <v>3.98283533271713</v>
      </c>
      <c r="D3974">
        <v>3.9548310731697001</v>
      </c>
      <c r="E3974">
        <v>4.3969712788901898</v>
      </c>
      <c r="F3974">
        <v>3.7319397910766599</v>
      </c>
      <c r="G3974">
        <v>4.37414671474383</v>
      </c>
      <c r="H3974">
        <v>4.5459386428609303</v>
      </c>
      <c r="I3974">
        <v>4.0793606969786396</v>
      </c>
      <c r="J3974">
        <v>3.7696016503418699</v>
      </c>
      <c r="K3974">
        <v>4.1419680287536398</v>
      </c>
      <c r="L3974">
        <v>4.1946255460110002</v>
      </c>
      <c r="M3974">
        <v>4.21436379980989</v>
      </c>
      <c r="N3974">
        <v>4.3174573962368399</v>
      </c>
      <c r="O3974">
        <v>4.4501242258791596</v>
      </c>
      <c r="P3974">
        <v>4.9174589054378801</v>
      </c>
      <c r="Q3974">
        <v>2.8218677180984102</v>
      </c>
    </row>
    <row r="3975" spans="1:17">
      <c r="A3975" t="s">
        <v>7113</v>
      </c>
      <c r="B3975" s="16" t="e">
        <v>#N/A</v>
      </c>
      <c r="C3975">
        <v>3.3064422771203601</v>
      </c>
      <c r="D3975">
        <v>3.6330127529723502</v>
      </c>
      <c r="E3975">
        <v>3.8152982058547602</v>
      </c>
      <c r="F3975">
        <v>3.7319397910766599</v>
      </c>
      <c r="G3975">
        <v>3.8309652426265099</v>
      </c>
      <c r="H3975">
        <v>4.43015569855271</v>
      </c>
      <c r="I3975">
        <v>3.6595800418069002</v>
      </c>
      <c r="J3975">
        <v>2.8218677180984102</v>
      </c>
      <c r="K3975">
        <v>3.6013796825057902</v>
      </c>
      <c r="L3975">
        <v>3.6339073669181099</v>
      </c>
      <c r="M3975">
        <v>3.9727288000471899</v>
      </c>
      <c r="N3975">
        <v>4.3174573962368399</v>
      </c>
      <c r="O3975">
        <v>3.8507909364900099</v>
      </c>
      <c r="P3975">
        <v>4.0606668341819496</v>
      </c>
      <c r="Q3975">
        <v>2.8218677180984102</v>
      </c>
    </row>
    <row r="3976" spans="1:17">
      <c r="A3976" t="s">
        <v>7114</v>
      </c>
      <c r="B3976" s="16" t="e">
        <v>#N/A</v>
      </c>
      <c r="C3976">
        <v>2.8218677180984102</v>
      </c>
      <c r="D3976">
        <v>3.2942621936663499</v>
      </c>
      <c r="E3976">
        <v>2.8218677180984102</v>
      </c>
      <c r="F3976">
        <v>2.8218677180984102</v>
      </c>
      <c r="G3976">
        <v>2.8218677180984102</v>
      </c>
      <c r="H3976">
        <v>2.8218677180984102</v>
      </c>
      <c r="I3976">
        <v>2.8218677180984102</v>
      </c>
      <c r="J3976">
        <v>3.4276433730071201</v>
      </c>
      <c r="K3976">
        <v>2.8218677180984102</v>
      </c>
      <c r="L3976">
        <v>3.9560512465587201</v>
      </c>
      <c r="M3976">
        <v>2.8218677180984102</v>
      </c>
      <c r="N3976">
        <v>2.8218677180984102</v>
      </c>
      <c r="O3976">
        <v>3.24931794675887</v>
      </c>
      <c r="P3976">
        <v>2.8218677180984102</v>
      </c>
      <c r="Q3976">
        <v>2.8218677180984102</v>
      </c>
    </row>
    <row r="3977" spans="1:17">
      <c r="A3977" t="s">
        <v>7115</v>
      </c>
      <c r="B3977" s="16" t="e">
        <v>#N/A</v>
      </c>
      <c r="C3977">
        <v>3.7779852140208301</v>
      </c>
      <c r="D3977">
        <v>3.4870161193063098</v>
      </c>
      <c r="E3977">
        <v>2.8218677180984102</v>
      </c>
      <c r="F3977">
        <v>3.6131889974304401</v>
      </c>
      <c r="G3977">
        <v>3.5425260543824399</v>
      </c>
      <c r="H3977">
        <v>3.50653555504317</v>
      </c>
      <c r="I3977">
        <v>3.5089935751222501</v>
      </c>
      <c r="J3977">
        <v>3.4276433730071201</v>
      </c>
      <c r="K3977">
        <v>3.27554212654834</v>
      </c>
      <c r="L3977">
        <v>3.29479214013883</v>
      </c>
      <c r="M3977">
        <v>3.7404257728686199</v>
      </c>
      <c r="N3977">
        <v>3.6661147186140499</v>
      </c>
      <c r="O3977">
        <v>3.8507909364900099</v>
      </c>
      <c r="P3977">
        <v>2.8218677180984102</v>
      </c>
      <c r="Q3977">
        <v>2.8218677180984102</v>
      </c>
    </row>
    <row r="3978" spans="1:17">
      <c r="A3978" t="s">
        <v>7116</v>
      </c>
      <c r="B3978" s="16" t="e">
        <v>#N/A</v>
      </c>
      <c r="C3978">
        <v>3.98283533271713</v>
      </c>
      <c r="D3978">
        <v>3.4870161193063098</v>
      </c>
      <c r="E3978">
        <v>3.6381873987360902</v>
      </c>
      <c r="F3978">
        <v>3.4706286095040801</v>
      </c>
      <c r="G3978">
        <v>3.70007344211845</v>
      </c>
      <c r="H3978">
        <v>3.50653555504317</v>
      </c>
      <c r="I3978">
        <v>4.4354937019020104</v>
      </c>
      <c r="J3978">
        <v>2.8218677180984102</v>
      </c>
      <c r="K3978">
        <v>3.7184612093777498</v>
      </c>
      <c r="L3978">
        <v>3.9560512465587201</v>
      </c>
      <c r="M3978">
        <v>3.5380814202985702</v>
      </c>
      <c r="N3978">
        <v>2.8218677180984102</v>
      </c>
      <c r="O3978">
        <v>3.42420286852819</v>
      </c>
      <c r="P3978">
        <v>4.4479700090536403</v>
      </c>
      <c r="Q3978">
        <v>2.8218677180984102</v>
      </c>
    </row>
    <row r="3979" spans="1:17">
      <c r="A3979" t="s">
        <v>7117</v>
      </c>
      <c r="B3979" s="16" t="e">
        <v>#N/A</v>
      </c>
      <c r="C3979">
        <v>3.98283533271713</v>
      </c>
      <c r="D3979">
        <v>3.7545556144430101</v>
      </c>
      <c r="E3979">
        <v>3.6381873987360902</v>
      </c>
      <c r="F3979">
        <v>4.0892058755412499</v>
      </c>
      <c r="G3979">
        <v>3.9446609719593901</v>
      </c>
      <c r="H3979">
        <v>3.7814594184883799</v>
      </c>
      <c r="I3979">
        <v>4.3728229044696096</v>
      </c>
      <c r="J3979">
        <v>3.7696016503418699</v>
      </c>
      <c r="K3979">
        <v>3.6013796825057902</v>
      </c>
      <c r="L3979">
        <v>3.9560512465587201</v>
      </c>
      <c r="M3979">
        <v>3.6461416973015899</v>
      </c>
      <c r="N3979">
        <v>4.4472252118161997</v>
      </c>
      <c r="O3979">
        <v>4.3540657995344203</v>
      </c>
      <c r="P3979">
        <v>3.3893867502571098</v>
      </c>
      <c r="Q3979">
        <v>2.8218677180984102</v>
      </c>
    </row>
    <row r="3980" spans="1:17">
      <c r="A3980" t="s">
        <v>7118</v>
      </c>
      <c r="B3980" s="16" t="e">
        <v>#N/A</v>
      </c>
      <c r="C3980">
        <v>5.9071690580714504</v>
      </c>
      <c r="D3980">
        <v>5.8873020194211696</v>
      </c>
      <c r="E3980">
        <v>5.6194037323530299</v>
      </c>
      <c r="F3980">
        <v>5.6714948256673399</v>
      </c>
      <c r="G3980">
        <v>6.0755217755122297</v>
      </c>
      <c r="H3980">
        <v>4.8389910929935898</v>
      </c>
      <c r="I3980">
        <v>6.1083114335419397</v>
      </c>
      <c r="J3980">
        <v>5.3940013956727002</v>
      </c>
      <c r="K3980">
        <v>5.8855780355688703</v>
      </c>
      <c r="L3980">
        <v>5.5241990976608299</v>
      </c>
      <c r="M3980">
        <v>5.4934049956682998</v>
      </c>
      <c r="N3980">
        <v>5.6095571535837596</v>
      </c>
      <c r="O3980">
        <v>5.88111515790124</v>
      </c>
      <c r="P3980">
        <v>5.2164652043888102</v>
      </c>
      <c r="Q3980">
        <v>2.8218677180984102</v>
      </c>
    </row>
    <row r="3981" spans="1:17">
      <c r="A3981" t="s">
        <v>7119</v>
      </c>
      <c r="B3981" s="16" t="e">
        <v>#N/A</v>
      </c>
      <c r="C3981">
        <v>6.5189022208360896</v>
      </c>
      <c r="D3981">
        <v>6.7413585445714101</v>
      </c>
      <c r="E3981">
        <v>6.9149261991920596</v>
      </c>
      <c r="F3981">
        <v>6.7079714790222598</v>
      </c>
      <c r="G3981">
        <v>6.6966202244190196</v>
      </c>
      <c r="H3981">
        <v>5.8959384425791503</v>
      </c>
      <c r="I3981">
        <v>6.5244142299625896</v>
      </c>
      <c r="J3981">
        <v>5.7975935847914002</v>
      </c>
      <c r="K3981">
        <v>7.3133810391736302</v>
      </c>
      <c r="L3981">
        <v>6.3533280364099998</v>
      </c>
      <c r="M3981">
        <v>6.86886880937121</v>
      </c>
      <c r="N3981">
        <v>6.4369745097016899</v>
      </c>
      <c r="O3981">
        <v>6.5683219506101604</v>
      </c>
      <c r="P3981">
        <v>5.7609673977777103</v>
      </c>
      <c r="Q3981">
        <v>6.6375058506955904</v>
      </c>
    </row>
    <row r="3982" spans="1:17">
      <c r="A3982" t="s">
        <v>7120</v>
      </c>
      <c r="B3982" s="16" t="e">
        <v>#N/A</v>
      </c>
      <c r="C3982">
        <v>3.98283533271713</v>
      </c>
      <c r="D3982">
        <v>4.1931807688815699</v>
      </c>
      <c r="E3982">
        <v>4.2015349465393896</v>
      </c>
      <c r="F3982">
        <v>4.2917886290068799</v>
      </c>
      <c r="G3982">
        <v>4.1380367534927496</v>
      </c>
      <c r="H3982">
        <v>4.5459386428609303</v>
      </c>
      <c r="I3982">
        <v>4.49496154099739</v>
      </c>
      <c r="J3982">
        <v>4.7455649477942696</v>
      </c>
      <c r="K3982">
        <v>4.3302743077434496</v>
      </c>
      <c r="L3982">
        <v>4.7901010708768101</v>
      </c>
      <c r="M3982">
        <v>4.9497083792204704</v>
      </c>
      <c r="N3982">
        <v>4.5639913292833096</v>
      </c>
      <c r="O3982">
        <v>4.8406433623781604</v>
      </c>
      <c r="P3982">
        <v>3.3893867502571098</v>
      </c>
      <c r="Q3982">
        <v>5.09416193408443</v>
      </c>
    </row>
    <row r="3983" spans="1:17">
      <c r="A3983" t="s">
        <v>7121</v>
      </c>
      <c r="B3983" s="16" t="e">
        <v>#N/A</v>
      </c>
      <c r="C3983">
        <v>4.4246742892055497</v>
      </c>
      <c r="D3983">
        <v>3.9548310731697001</v>
      </c>
      <c r="E3983">
        <v>3.6381873987360902</v>
      </c>
      <c r="F3983">
        <v>3.7319397910766599</v>
      </c>
      <c r="G3983">
        <v>3.8309652426265099</v>
      </c>
      <c r="H3983">
        <v>3.9869852489372102</v>
      </c>
      <c r="I3983">
        <v>3.8937805799913501</v>
      </c>
      <c r="J3983">
        <v>3.5611359966351301</v>
      </c>
      <c r="K3983">
        <v>3.8204461843508501</v>
      </c>
      <c r="L3983">
        <v>4.3280695513255196</v>
      </c>
      <c r="M3983">
        <v>3.6461416973015899</v>
      </c>
      <c r="N3983">
        <v>3.31389066967124</v>
      </c>
      <c r="O3983">
        <v>4.1926070449996002</v>
      </c>
      <c r="P3983">
        <v>3.6194497939779602</v>
      </c>
      <c r="Q3983">
        <v>5.09416193408443</v>
      </c>
    </row>
    <row r="3984" spans="1:17">
      <c r="A3984" t="s">
        <v>7122</v>
      </c>
      <c r="B3984" s="16" t="e">
        <v>#N/A</v>
      </c>
      <c r="C3984">
        <v>3.7779852140208301</v>
      </c>
      <c r="D3984">
        <v>3.6330127529723502</v>
      </c>
      <c r="E3984">
        <v>4.0887687455453801</v>
      </c>
      <c r="F3984">
        <v>3.4706286095040801</v>
      </c>
      <c r="G3984">
        <v>3.70007344211845</v>
      </c>
      <c r="H3984">
        <v>3.50653555504317</v>
      </c>
      <c r="I3984">
        <v>4.2360017113942803</v>
      </c>
      <c r="J3984">
        <v>3.4276433730071201</v>
      </c>
      <c r="K3984">
        <v>4.1419680287536398</v>
      </c>
      <c r="L3984">
        <v>3.29479214013883</v>
      </c>
      <c r="M3984">
        <v>3.5380814202985702</v>
      </c>
      <c r="N3984">
        <v>3.79229116939824</v>
      </c>
      <c r="O3984">
        <v>3.8507909364900099</v>
      </c>
      <c r="P3984">
        <v>4.5271021320563003</v>
      </c>
      <c r="Q3984">
        <v>2.8218677180984102</v>
      </c>
    </row>
    <row r="3985" spans="1:17">
      <c r="A3985" t="s">
        <v>7123</v>
      </c>
      <c r="B3985" s="16" t="e">
        <v>#N/A</v>
      </c>
      <c r="C3985">
        <v>5.6726238351308904</v>
      </c>
      <c r="D3985">
        <v>5.3929301417275104</v>
      </c>
      <c r="E3985">
        <v>5.72015689123982</v>
      </c>
      <c r="F3985">
        <v>5.1706883695566601</v>
      </c>
      <c r="G3985">
        <v>5.4158963756298002</v>
      </c>
      <c r="H3985">
        <v>5.5337430520980799</v>
      </c>
      <c r="I3985">
        <v>5.43372981984401</v>
      </c>
      <c r="J3985">
        <v>5.1228960162245301</v>
      </c>
      <c r="K3985">
        <v>4.7999439876117602</v>
      </c>
      <c r="L3985">
        <v>5.31160411377655</v>
      </c>
      <c r="M3985">
        <v>4.8272493834176604</v>
      </c>
      <c r="N3985">
        <v>5.1350388086703704</v>
      </c>
      <c r="O3985">
        <v>5.0843574666703004</v>
      </c>
      <c r="P3985">
        <v>5.1710851092644097</v>
      </c>
      <c r="Q3985">
        <v>2.8218677180984102</v>
      </c>
    </row>
    <row r="3986" spans="1:17">
      <c r="A3986" t="s">
        <v>7124</v>
      </c>
      <c r="B3986" s="16" t="e">
        <v>#N/A</v>
      </c>
      <c r="C3986">
        <v>3.98283533271713</v>
      </c>
      <c r="D3986">
        <v>4.60434225742737</v>
      </c>
      <c r="E3986">
        <v>4.3969712788901898</v>
      </c>
      <c r="F3986">
        <v>4.4086599646307301</v>
      </c>
      <c r="G3986">
        <v>3.9446609719593901</v>
      </c>
      <c r="H3986">
        <v>4.2312229394497098</v>
      </c>
      <c r="I3986">
        <v>4.6056600831029897</v>
      </c>
      <c r="J3986">
        <v>4.4586654922886897</v>
      </c>
      <c r="K3986">
        <v>4.3302743077434496</v>
      </c>
      <c r="L3986">
        <v>3.8614614459532302</v>
      </c>
      <c r="M3986">
        <v>4.1590575299716699</v>
      </c>
      <c r="N3986">
        <v>4.3841781814921204</v>
      </c>
      <c r="O3986">
        <v>4.6215116313316003</v>
      </c>
      <c r="P3986">
        <v>4.7374550361106396</v>
      </c>
      <c r="Q3986">
        <v>5.09416193408443</v>
      </c>
    </row>
    <row r="3987" spans="1:17">
      <c r="A3987" t="s">
        <v>7125</v>
      </c>
      <c r="B3987" s="16" t="e">
        <v>#N/A</v>
      </c>
      <c r="C3987">
        <v>5.5764787150916</v>
      </c>
      <c r="D3987">
        <v>5.6168575691991496</v>
      </c>
      <c r="E3987">
        <v>6.1611648559293304</v>
      </c>
      <c r="F3987">
        <v>5.6923218518529799</v>
      </c>
      <c r="G3987">
        <v>5.3842376496302498</v>
      </c>
      <c r="H3987">
        <v>5.58453293970123</v>
      </c>
      <c r="I3987">
        <v>6.1757623283627199</v>
      </c>
      <c r="J3987">
        <v>5.8305531747288999</v>
      </c>
      <c r="K3987">
        <v>5.6379859859907304</v>
      </c>
      <c r="L3987">
        <v>5.7082842090885597</v>
      </c>
      <c r="M3987">
        <v>5.8057232550906601</v>
      </c>
      <c r="N3987">
        <v>5.3018559344781702</v>
      </c>
      <c r="O3987">
        <v>5.4891879906168004</v>
      </c>
      <c r="P3987">
        <v>5.8481757373421797</v>
      </c>
      <c r="Q3987">
        <v>7.3593062614465703</v>
      </c>
    </row>
    <row r="3988" spans="1:17">
      <c r="A3988" t="s">
        <v>7126</v>
      </c>
      <c r="B3988" s="16" t="e">
        <v>#N/A</v>
      </c>
      <c r="C3988">
        <v>3.6535616636188299</v>
      </c>
      <c r="D3988">
        <v>3.4870161193063098</v>
      </c>
      <c r="E3988">
        <v>3.8152982058547602</v>
      </c>
      <c r="F3988">
        <v>2.8218677180984102</v>
      </c>
      <c r="G3988">
        <v>3.8309652426265099</v>
      </c>
      <c r="H3988">
        <v>2.8218677180984102</v>
      </c>
      <c r="I3988">
        <v>3.5089935751222501</v>
      </c>
      <c r="J3988">
        <v>3.2517770676889399</v>
      </c>
      <c r="K3988">
        <v>3.27554212654834</v>
      </c>
      <c r="L3988">
        <v>3.29479214013883</v>
      </c>
      <c r="M3988">
        <v>3.23818724324593</v>
      </c>
      <c r="N3988">
        <v>2.8218677180984102</v>
      </c>
      <c r="O3988">
        <v>2.8218677180984102</v>
      </c>
      <c r="P3988">
        <v>2.8218677180984102</v>
      </c>
      <c r="Q3988">
        <v>2.8218677180984102</v>
      </c>
    </row>
    <row r="3989" spans="1:17">
      <c r="A3989" t="s">
        <v>7127</v>
      </c>
      <c r="B3989" s="16" t="e">
        <v>#N/A</v>
      </c>
      <c r="C3989">
        <v>3.98283533271713</v>
      </c>
      <c r="D3989">
        <v>4.0407231514856203</v>
      </c>
      <c r="E3989">
        <v>3.8152982058547602</v>
      </c>
      <c r="F3989">
        <v>3.2825265482838799</v>
      </c>
      <c r="G3989">
        <v>3.33407035458014</v>
      </c>
      <c r="H3989">
        <v>3.30825032505737</v>
      </c>
      <c r="I3989">
        <v>3.6595800418069002</v>
      </c>
      <c r="J3989">
        <v>3.4276433730071201</v>
      </c>
      <c r="K3989">
        <v>3.7184612093777498</v>
      </c>
      <c r="L3989">
        <v>3.6339073669181099</v>
      </c>
      <c r="M3989">
        <v>3.23818724324593</v>
      </c>
      <c r="N3989">
        <v>3.5144020463037902</v>
      </c>
      <c r="O3989">
        <v>3.24931794675887</v>
      </c>
      <c r="P3989">
        <v>3.7927642367557501</v>
      </c>
      <c r="Q3989">
        <v>2.8218677180984102</v>
      </c>
    </row>
    <row r="3990" spans="1:17">
      <c r="A3990" t="s">
        <v>7128</v>
      </c>
      <c r="B3990" s="16" t="e">
        <v>#N/A</v>
      </c>
      <c r="C3990">
        <v>5.0699158884914599</v>
      </c>
      <c r="D3990">
        <v>5.7057984767895098</v>
      </c>
      <c r="E3990">
        <v>4.5638886729124497</v>
      </c>
      <c r="F3990">
        <v>4.7864910140196502</v>
      </c>
      <c r="G3990">
        <v>5.2845830866371397</v>
      </c>
      <c r="H3990">
        <v>5.3395340803022098</v>
      </c>
      <c r="I3990">
        <v>5.4054102752163304</v>
      </c>
      <c r="J3990">
        <v>5.1764314620679004</v>
      </c>
      <c r="K3990">
        <v>5.3872068501715296</v>
      </c>
      <c r="L3990">
        <v>4.9878555821396704</v>
      </c>
      <c r="M3990">
        <v>4.9785931197958098</v>
      </c>
      <c r="N3990">
        <v>5.2375935253419703</v>
      </c>
      <c r="O3990">
        <v>5.1118655635160302</v>
      </c>
      <c r="P3990">
        <v>6.1512012767569502</v>
      </c>
      <c r="Q3990">
        <v>2.8218677180984102</v>
      </c>
    </row>
    <row r="3991" spans="1:17">
      <c r="A3991" t="s">
        <v>7129</v>
      </c>
      <c r="B3991" s="16" t="e">
        <v>#N/A</v>
      </c>
      <c r="C3991">
        <v>10.076027212564</v>
      </c>
      <c r="D3991">
        <v>10.290564239291999</v>
      </c>
      <c r="E3991">
        <v>10.389730977755301</v>
      </c>
      <c r="F3991">
        <v>9.8624759245062492</v>
      </c>
      <c r="G3991">
        <v>10.2051178512032</v>
      </c>
      <c r="H3991">
        <v>10.035235319819099</v>
      </c>
      <c r="I3991">
        <v>11.826259759230201</v>
      </c>
      <c r="J3991">
        <v>11.188352052347099</v>
      </c>
      <c r="K3991">
        <v>10.237139615985299</v>
      </c>
      <c r="L3991">
        <v>11.526282685451701</v>
      </c>
      <c r="M3991">
        <v>11.0587697896337</v>
      </c>
      <c r="N3991">
        <v>10.3721305304169</v>
      </c>
      <c r="O3991">
        <v>10.280766269995601</v>
      </c>
      <c r="P3991">
        <v>12.5484089770613</v>
      </c>
      <c r="Q3991">
        <v>7.8374797051227896</v>
      </c>
    </row>
    <row r="3992" spans="1:17">
      <c r="A3992" t="s">
        <v>7130</v>
      </c>
      <c r="B3992" s="16" t="e">
        <v>#N/A</v>
      </c>
      <c r="C3992">
        <v>3.7779852140208301</v>
      </c>
      <c r="D3992">
        <v>4.1197647330598102</v>
      </c>
      <c r="E3992">
        <v>3.6381873987360902</v>
      </c>
      <c r="F3992">
        <v>3.9277704709105601</v>
      </c>
      <c r="G3992">
        <v>4.0460446887748596</v>
      </c>
      <c r="H3992">
        <v>2.8218677180984102</v>
      </c>
      <c r="I3992">
        <v>3.5089935751222501</v>
      </c>
      <c r="J3992">
        <v>3.2517770676889399</v>
      </c>
      <c r="K3992">
        <v>4.0709644767565303</v>
      </c>
      <c r="L3992">
        <v>3.29479214013883</v>
      </c>
      <c r="M3992">
        <v>3.23818724324593</v>
      </c>
      <c r="N3992">
        <v>3.6661147186140499</v>
      </c>
      <c r="O3992">
        <v>3.42420286852819</v>
      </c>
      <c r="P3992">
        <v>3.9363215208704698</v>
      </c>
      <c r="Q3992">
        <v>5.09416193408443</v>
      </c>
    </row>
    <row r="3993" spans="1:17">
      <c r="A3993" t="s">
        <v>7131</v>
      </c>
      <c r="B3993" s="16" t="e">
        <v>#N/A</v>
      </c>
      <c r="C3993">
        <v>4.0706176854441196</v>
      </c>
      <c r="D3993">
        <v>3.9548310731697001</v>
      </c>
      <c r="E3993">
        <v>4.3035359899866696</v>
      </c>
      <c r="F3993">
        <v>4.4086599646307301</v>
      </c>
      <c r="G3993">
        <v>4.0460446887748596</v>
      </c>
      <c r="H3993">
        <v>3.8900437060628099</v>
      </c>
      <c r="I3993">
        <v>3.8937805799913501</v>
      </c>
      <c r="J3993">
        <v>4.3621897727349799</v>
      </c>
      <c r="K3993">
        <v>3.6013796825057902</v>
      </c>
      <c r="L3993">
        <v>3.9560512465587201</v>
      </c>
      <c r="M3993">
        <v>4.0387673383778999</v>
      </c>
      <c r="N3993">
        <v>3.99991931403749</v>
      </c>
      <c r="O3993">
        <v>4.0021176285150997</v>
      </c>
      <c r="P3993">
        <v>4.1712528320562896</v>
      </c>
      <c r="Q3993">
        <v>5.09416193408443</v>
      </c>
    </row>
    <row r="3994" spans="1:17">
      <c r="A3994" t="s">
        <v>7132</v>
      </c>
      <c r="B3994" s="16" t="e">
        <v>#N/A</v>
      </c>
      <c r="C3994">
        <v>3.5040133865677898</v>
      </c>
      <c r="D3994">
        <v>3.8603343823973102</v>
      </c>
      <c r="E3994">
        <v>3.4028894668404299</v>
      </c>
      <c r="F3994">
        <v>3.4706286095040801</v>
      </c>
      <c r="G3994">
        <v>3.33407035458014</v>
      </c>
      <c r="H3994">
        <v>3.50653555504317</v>
      </c>
      <c r="I3994">
        <v>3.6595800418069002</v>
      </c>
      <c r="J3994">
        <v>3.2517770676889399</v>
      </c>
      <c r="K3994">
        <v>3.27554212654834</v>
      </c>
      <c r="L3994">
        <v>3.4877558895723499</v>
      </c>
      <c r="M3994">
        <v>3.6461416973015899</v>
      </c>
      <c r="N3994">
        <v>3.31389066967124</v>
      </c>
      <c r="O3994">
        <v>3.42420286852819</v>
      </c>
      <c r="P3994">
        <v>3.3893867502571098</v>
      </c>
      <c r="Q3994">
        <v>2.8218677180984102</v>
      </c>
    </row>
    <row r="3995" spans="1:17">
      <c r="A3995" t="s">
        <v>7133</v>
      </c>
      <c r="B3995" s="16" t="e">
        <v>#N/A</v>
      </c>
      <c r="C3995">
        <v>3.5040133865677898</v>
      </c>
      <c r="D3995">
        <v>3.2942621936663499</v>
      </c>
      <c r="E3995">
        <v>3.8152982058547602</v>
      </c>
      <c r="F3995">
        <v>3.2825265482838799</v>
      </c>
      <c r="G3995">
        <v>3.33407035458014</v>
      </c>
      <c r="H3995">
        <v>2.8218677180984102</v>
      </c>
      <c r="I3995">
        <v>3.3100125595866299</v>
      </c>
      <c r="J3995">
        <v>2.8218677180984102</v>
      </c>
      <c r="K3995">
        <v>3.27554212654834</v>
      </c>
      <c r="L3995">
        <v>3.29479214013883</v>
      </c>
      <c r="M3995">
        <v>2.8218677180984102</v>
      </c>
      <c r="N3995">
        <v>3.31389066967124</v>
      </c>
      <c r="O3995">
        <v>2.8218677180984102</v>
      </c>
      <c r="P3995">
        <v>2.8218677180984102</v>
      </c>
      <c r="Q3995">
        <v>2.8218677180984102</v>
      </c>
    </row>
    <row r="3996" spans="1:17">
      <c r="A3996" t="s">
        <v>7134</v>
      </c>
      <c r="B3996" s="16" t="e">
        <v>#N/A</v>
      </c>
      <c r="C3996">
        <v>3.8862082974622001</v>
      </c>
      <c r="D3996">
        <v>3.4870161193063098</v>
      </c>
      <c r="E3996">
        <v>3.6381873987360902</v>
      </c>
      <c r="F3996">
        <v>4.0892058755412499</v>
      </c>
      <c r="G3996">
        <v>3.70007344211845</v>
      </c>
      <c r="H3996">
        <v>3.7814594184883799</v>
      </c>
      <c r="I3996">
        <v>3.8937805799913501</v>
      </c>
      <c r="J3996">
        <v>3.8565114723405598</v>
      </c>
      <c r="K3996">
        <v>4.3302743077434496</v>
      </c>
      <c r="L3996">
        <v>5.0935145615262796</v>
      </c>
      <c r="M3996">
        <v>4.10067942601317</v>
      </c>
      <c r="N3996">
        <v>3.9019995236038798</v>
      </c>
      <c r="O3996">
        <v>3.9295289699043701</v>
      </c>
      <c r="P3996">
        <v>3.6194497939779602</v>
      </c>
      <c r="Q3996">
        <v>2.8218677180984102</v>
      </c>
    </row>
    <row r="3997" spans="1:17">
      <c r="A3997" t="s">
        <v>7135</v>
      </c>
      <c r="B3997" s="16" t="e">
        <v>#N/A</v>
      </c>
      <c r="C3997">
        <v>9.0678119206845302</v>
      </c>
      <c r="D3997">
        <v>9.1705652515145299</v>
      </c>
      <c r="E3997">
        <v>8.8827370077974095</v>
      </c>
      <c r="F3997">
        <v>8.9114813272827504</v>
      </c>
      <c r="G3997">
        <v>8.6387824895378102</v>
      </c>
      <c r="H3997">
        <v>9.8319223574270094</v>
      </c>
      <c r="I3997">
        <v>9.3072864372996893</v>
      </c>
      <c r="J3997">
        <v>9.0776598257889791</v>
      </c>
      <c r="K3997">
        <v>9.0424215325529502</v>
      </c>
      <c r="L3997">
        <v>9.5478736983272992</v>
      </c>
      <c r="M3997">
        <v>9.5573183251041307</v>
      </c>
      <c r="N3997">
        <v>9.6159984391216309</v>
      </c>
      <c r="O3997">
        <v>9.6861468988714101</v>
      </c>
      <c r="P3997">
        <v>8.8853524424741792</v>
      </c>
      <c r="Q3997">
        <v>8.0859864702427604</v>
      </c>
    </row>
    <row r="3998" spans="1:17">
      <c r="A3998" t="s">
        <v>7136</v>
      </c>
      <c r="B3998" s="16" t="e">
        <v>#N/A</v>
      </c>
      <c r="C3998">
        <v>4.4246742892055497</v>
      </c>
      <c r="D3998">
        <v>4.3876263279161201</v>
      </c>
      <c r="E3998">
        <v>5.0160351149716202</v>
      </c>
      <c r="F3998">
        <v>4.9752349446537503</v>
      </c>
      <c r="G3998">
        <v>4.0460446887748596</v>
      </c>
      <c r="H3998">
        <v>5.0769980259574004</v>
      </c>
      <c r="I3998">
        <v>4.49496154099739</v>
      </c>
      <c r="J3998">
        <v>5.0952978149830299</v>
      </c>
      <c r="K3998">
        <v>4.6332418030731697</v>
      </c>
      <c r="L3998">
        <v>4.6547502153815303</v>
      </c>
      <c r="M3998">
        <v>4.8272493834176604</v>
      </c>
      <c r="N3998">
        <v>4.6704332416218497</v>
      </c>
      <c r="O3998">
        <v>4.69890729297832</v>
      </c>
      <c r="P3998">
        <v>4.8003293124776603</v>
      </c>
      <c r="Q3998">
        <v>5.09416193408443</v>
      </c>
    </row>
    <row r="3999" spans="1:17">
      <c r="A3999" t="s">
        <v>7137</v>
      </c>
      <c r="B3999" s="16" t="e">
        <v>#N/A</v>
      </c>
      <c r="C3999">
        <v>10.817733353727601</v>
      </c>
      <c r="D3999">
        <v>10.812063854205601</v>
      </c>
      <c r="E3999">
        <v>10.3581360282961</v>
      </c>
      <c r="F3999">
        <v>11.0828741063051</v>
      </c>
      <c r="G3999">
        <v>10.913568524598601</v>
      </c>
      <c r="H3999">
        <v>11.7346291660605</v>
      </c>
      <c r="I3999">
        <v>10.8820701811559</v>
      </c>
      <c r="J3999">
        <v>11.274496426296199</v>
      </c>
      <c r="K3999">
        <v>10.640977001662201</v>
      </c>
      <c r="L3999">
        <v>10.683640923873501</v>
      </c>
      <c r="M3999">
        <v>11.121159554178201</v>
      </c>
      <c r="N3999">
        <v>11.471684082653899</v>
      </c>
      <c r="O3999">
        <v>10.970705407011801</v>
      </c>
      <c r="P3999">
        <v>11.332491727220299</v>
      </c>
      <c r="Q3999">
        <v>9.8396161242928208</v>
      </c>
    </row>
    <row r="4000" spans="1:17">
      <c r="A4000" t="s">
        <v>7138</v>
      </c>
      <c r="B4000" s="16" t="e">
        <v>#N/A</v>
      </c>
      <c r="C4000">
        <v>2.8218677180984102</v>
      </c>
      <c r="D4000">
        <v>3.2942621936663499</v>
      </c>
      <c r="E4000">
        <v>2.8218677180984102</v>
      </c>
      <c r="F4000">
        <v>3.2825265482838799</v>
      </c>
      <c r="G4000">
        <v>2.8218677180984102</v>
      </c>
      <c r="H4000">
        <v>3.30825032505737</v>
      </c>
      <c r="I4000">
        <v>3.3100125595866299</v>
      </c>
      <c r="J4000">
        <v>2.8218677180984102</v>
      </c>
      <c r="K4000">
        <v>3.27554212654834</v>
      </c>
      <c r="L4000">
        <v>2.8218677180984102</v>
      </c>
      <c r="M4000">
        <v>2.8218677180984102</v>
      </c>
      <c r="N4000">
        <v>3.5144020463037902</v>
      </c>
      <c r="O4000">
        <v>3.5569664057961599</v>
      </c>
      <c r="P4000">
        <v>3.3893867502571098</v>
      </c>
      <c r="Q4000">
        <v>2.8218677180984102</v>
      </c>
    </row>
    <row r="4001" spans="1:17">
      <c r="A4001" t="s">
        <v>7139</v>
      </c>
      <c r="B4001" s="16" t="e">
        <v>#N/A</v>
      </c>
      <c r="C4001">
        <v>3.7779852140208301</v>
      </c>
      <c r="D4001">
        <v>3.6330127529723502</v>
      </c>
      <c r="E4001">
        <v>3.4028894668404299</v>
      </c>
      <c r="F4001">
        <v>2.8218677180984102</v>
      </c>
      <c r="G4001">
        <v>2.8218677180984102</v>
      </c>
      <c r="H4001">
        <v>3.30825032505737</v>
      </c>
      <c r="I4001">
        <v>3.6595800418069002</v>
      </c>
      <c r="J4001">
        <v>3.2517770676889399</v>
      </c>
      <c r="K4001">
        <v>3.4608708703561399</v>
      </c>
      <c r="L4001">
        <v>3.4877558895723499</v>
      </c>
      <c r="M4001">
        <v>3.23818724324593</v>
      </c>
      <c r="N4001">
        <v>3.31389066967124</v>
      </c>
      <c r="O4001">
        <v>3.42420286852819</v>
      </c>
      <c r="P4001">
        <v>2.8218677180984102</v>
      </c>
      <c r="Q4001">
        <v>2.8218677180984102</v>
      </c>
    </row>
    <row r="4002" spans="1:17">
      <c r="A4002" t="s">
        <v>7140</v>
      </c>
      <c r="B4002" s="16" t="e">
        <v>#N/A</v>
      </c>
      <c r="C4002">
        <v>9.6144786332945191</v>
      </c>
      <c r="D4002">
        <v>9.6307145883455902</v>
      </c>
      <c r="E4002">
        <v>9.6951248407668995</v>
      </c>
      <c r="F4002">
        <v>9.8085178028861204</v>
      </c>
      <c r="G4002">
        <v>9.5418830555793601</v>
      </c>
      <c r="H4002">
        <v>10.573594922412401</v>
      </c>
      <c r="I4002">
        <v>9.8111332417081591</v>
      </c>
      <c r="J4002">
        <v>9.9788043719805408</v>
      </c>
      <c r="K4002">
        <v>9.4857199065303206</v>
      </c>
      <c r="L4002">
        <v>9.8044194979863502</v>
      </c>
      <c r="M4002">
        <v>9.8548231157988901</v>
      </c>
      <c r="N4002">
        <v>9.8803328887895905</v>
      </c>
      <c r="O4002">
        <v>10.0277731333384</v>
      </c>
      <c r="P4002">
        <v>9.8413780576839205</v>
      </c>
      <c r="Q4002">
        <v>7.5369478347710803</v>
      </c>
    </row>
    <row r="4003" spans="1:17">
      <c r="A4003" t="s">
        <v>7141</v>
      </c>
      <c r="B4003" s="16" t="e">
        <v>#N/A</v>
      </c>
      <c r="C4003">
        <v>3.98283533271713</v>
      </c>
      <c r="D4003">
        <v>4.2618677800425697</v>
      </c>
      <c r="E4003">
        <v>4.0887687455453801</v>
      </c>
      <c r="F4003">
        <v>4.8265290176055897</v>
      </c>
      <c r="G4003">
        <v>4.73757715912134</v>
      </c>
      <c r="H4003">
        <v>5.0023896186610397</v>
      </c>
      <c r="I4003">
        <v>4.30650913402902</v>
      </c>
      <c r="J4003">
        <v>5.3252950654732896</v>
      </c>
      <c r="K4003">
        <v>4.1419680287536398</v>
      </c>
      <c r="L4003">
        <v>4.5026429490879796</v>
      </c>
      <c r="M4003">
        <v>4.8899346368581904</v>
      </c>
      <c r="N4003">
        <v>4.5639913292833096</v>
      </c>
      <c r="O4003">
        <v>4.69890729297832</v>
      </c>
      <c r="P4003">
        <v>4.0606668341819496</v>
      </c>
      <c r="Q4003">
        <v>2.8218677180984102</v>
      </c>
    </row>
    <row r="4004" spans="1:17">
      <c r="A4004" t="s">
        <v>7142</v>
      </c>
      <c r="B4004" s="16" t="e">
        <v>#N/A</v>
      </c>
      <c r="C4004">
        <v>5.0699158884914599</v>
      </c>
      <c r="D4004">
        <v>5.2802736384566202</v>
      </c>
      <c r="E4004">
        <v>5.0160351149716202</v>
      </c>
      <c r="F4004">
        <v>5.4189288652495504</v>
      </c>
      <c r="G4004">
        <v>5.9535011800267901</v>
      </c>
      <c r="H4004">
        <v>5.60924398810252</v>
      </c>
      <c r="I4004">
        <v>4.8453589192974098</v>
      </c>
      <c r="J4004">
        <v>5.3015977798976204</v>
      </c>
      <c r="K4004">
        <v>5.7189566481727701</v>
      </c>
      <c r="L4004">
        <v>5.5961317021786998</v>
      </c>
      <c r="M4004">
        <v>5.4737980869184701</v>
      </c>
      <c r="N4004">
        <v>5.1350388086703704</v>
      </c>
      <c r="O4004">
        <v>6.1489606103488104</v>
      </c>
      <c r="P4004">
        <v>6.05725356091083</v>
      </c>
      <c r="Q4004">
        <v>2.8218677180984102</v>
      </c>
    </row>
    <row r="4005" spans="1:17">
      <c r="A4005" t="s">
        <v>7143</v>
      </c>
      <c r="B4005" s="16" t="e">
        <v>#N/A</v>
      </c>
      <c r="C4005">
        <v>3.5040133865677898</v>
      </c>
      <c r="D4005">
        <v>3.6330127529723502</v>
      </c>
      <c r="E4005">
        <v>3.6381873987360902</v>
      </c>
      <c r="F4005">
        <v>3.6131889974304401</v>
      </c>
      <c r="G4005">
        <v>4.5079198595814196</v>
      </c>
      <c r="H4005">
        <v>3.50653555504317</v>
      </c>
      <c r="I4005">
        <v>2.8218677180984102</v>
      </c>
      <c r="J4005">
        <v>3.6724961835054399</v>
      </c>
      <c r="K4005">
        <v>3.4608708703561399</v>
      </c>
      <c r="L4005">
        <v>3.6339073669181099</v>
      </c>
      <c r="M4005">
        <v>3.6461416973015899</v>
      </c>
      <c r="N4005">
        <v>4.2465073090516299</v>
      </c>
      <c r="O4005">
        <v>3.42420286852819</v>
      </c>
      <c r="P4005">
        <v>4.0606668341819496</v>
      </c>
      <c r="Q4005">
        <v>2.8218677180984102</v>
      </c>
    </row>
    <row r="4006" spans="1:17">
      <c r="A4006" t="s">
        <v>7144</v>
      </c>
      <c r="B4006" s="16" t="e">
        <v>#N/A</v>
      </c>
      <c r="C4006">
        <v>3.6535616636188299</v>
      </c>
      <c r="D4006">
        <v>3.9548310731697001</v>
      </c>
      <c r="E4006">
        <v>4.3969712788901898</v>
      </c>
      <c r="F4006">
        <v>3.8353454241230298</v>
      </c>
      <c r="G4006">
        <v>3.8309652426265099</v>
      </c>
      <c r="H4006">
        <v>3.50653555504317</v>
      </c>
      <c r="I4006">
        <v>4.30650913402902</v>
      </c>
      <c r="J4006">
        <v>3.93564812262216</v>
      </c>
      <c r="K4006">
        <v>4.2084442324483602</v>
      </c>
      <c r="L4006">
        <v>3.29479214013883</v>
      </c>
      <c r="M4006">
        <v>3.6461416973015899</v>
      </c>
      <c r="N4006">
        <v>3.5144020463037902</v>
      </c>
      <c r="O4006">
        <v>3.7643275486974099</v>
      </c>
      <c r="P4006">
        <v>4.2713440848041202</v>
      </c>
      <c r="Q4006">
        <v>5.09416193408443</v>
      </c>
    </row>
    <row r="4007" spans="1:17">
      <c r="A4007" t="s">
        <v>7145</v>
      </c>
      <c r="B4007" s="16" t="e">
        <v>#N/A</v>
      </c>
      <c r="C4007">
        <v>3.8862082974622001</v>
      </c>
      <c r="D4007">
        <v>4.4456530885114001</v>
      </c>
      <c r="E4007">
        <v>4.6393553598667303</v>
      </c>
      <c r="F4007">
        <v>4.6581111746450903</v>
      </c>
      <c r="G4007">
        <v>4.3009286659846602</v>
      </c>
      <c r="H4007">
        <v>3.65660975244205</v>
      </c>
      <c r="I4007">
        <v>4.0793606969786396</v>
      </c>
      <c r="J4007">
        <v>3.7696016503418699</v>
      </c>
      <c r="K4007">
        <v>3.99457577781329</v>
      </c>
      <c r="L4007">
        <v>4.0420260041176004</v>
      </c>
      <c r="M4007">
        <v>3.9727288000471899</v>
      </c>
      <c r="N4007">
        <v>4.1706164353931596</v>
      </c>
      <c r="O4007">
        <v>3.42420286852819</v>
      </c>
      <c r="P4007">
        <v>3.3893867502571098</v>
      </c>
      <c r="Q4007">
        <v>2.8218677180984102</v>
      </c>
    </row>
    <row r="4008" spans="1:17">
      <c r="A4008" t="s">
        <v>7146</v>
      </c>
      <c r="B4008" s="16" t="e">
        <v>#N/A</v>
      </c>
      <c r="C4008">
        <v>3.5040133865677898</v>
      </c>
      <c r="D4008">
        <v>3.6330127529723502</v>
      </c>
      <c r="E4008">
        <v>3.4028894668404299</v>
      </c>
      <c r="F4008">
        <v>2.8218677180984102</v>
      </c>
      <c r="G4008">
        <v>3.33407035458014</v>
      </c>
      <c r="H4008">
        <v>3.50653555504317</v>
      </c>
      <c r="I4008">
        <v>3.6595800418069002</v>
      </c>
      <c r="J4008">
        <v>3.2517770676889399</v>
      </c>
      <c r="K4008">
        <v>3.6013796825057902</v>
      </c>
      <c r="L4008">
        <v>4.0420260041176004</v>
      </c>
      <c r="M4008">
        <v>3.6461416973015899</v>
      </c>
      <c r="N4008">
        <v>3.31389066967124</v>
      </c>
      <c r="O4008">
        <v>3.24931794675887</v>
      </c>
      <c r="P4008">
        <v>3.9363215208704698</v>
      </c>
      <c r="Q4008">
        <v>2.8218677180984102</v>
      </c>
    </row>
    <row r="4009" spans="1:17">
      <c r="A4009" t="s">
        <v>7147</v>
      </c>
      <c r="B4009" s="16" t="e">
        <v>#N/A</v>
      </c>
      <c r="C4009">
        <v>3.3064422771203601</v>
      </c>
      <c r="D4009">
        <v>3.2942621936663499</v>
      </c>
      <c r="E4009">
        <v>3.8152982058547602</v>
      </c>
      <c r="F4009">
        <v>3.2825265482838799</v>
      </c>
      <c r="G4009">
        <v>3.5425260543824399</v>
      </c>
      <c r="H4009">
        <v>3.50653555504317</v>
      </c>
      <c r="I4009">
        <v>3.5089935751222501</v>
      </c>
      <c r="J4009">
        <v>3.4276433730071201</v>
      </c>
      <c r="K4009">
        <v>3.4608708703561399</v>
      </c>
      <c r="L4009">
        <v>3.29479214013883</v>
      </c>
      <c r="M4009">
        <v>2.8218677180984102</v>
      </c>
      <c r="N4009">
        <v>2.8218677180984102</v>
      </c>
      <c r="O4009">
        <v>2.8218677180984102</v>
      </c>
      <c r="P4009">
        <v>2.8218677180984102</v>
      </c>
      <c r="Q4009">
        <v>2.8218677180984102</v>
      </c>
    </row>
    <row r="4010" spans="1:17">
      <c r="A4010" t="s">
        <v>7148</v>
      </c>
      <c r="B4010" s="16" t="e">
        <v>#N/A</v>
      </c>
      <c r="C4010">
        <v>2.8218677180984102</v>
      </c>
      <c r="D4010">
        <v>3.7545556144430101</v>
      </c>
      <c r="E4010">
        <v>3.6381873987360902</v>
      </c>
      <c r="F4010">
        <v>3.2825265482838799</v>
      </c>
      <c r="G4010">
        <v>3.70007344211845</v>
      </c>
      <c r="H4010">
        <v>3.50653555504317</v>
      </c>
      <c r="I4010">
        <v>3.6595800418069002</v>
      </c>
      <c r="J4010">
        <v>2.8218677180984102</v>
      </c>
      <c r="K4010">
        <v>2.8218677180984102</v>
      </c>
      <c r="L4010">
        <v>3.4877558895723499</v>
      </c>
      <c r="M4010">
        <v>3.23818724324593</v>
      </c>
      <c r="N4010">
        <v>3.31389066967124</v>
      </c>
      <c r="O4010">
        <v>3.42420286852819</v>
      </c>
      <c r="P4010">
        <v>3.3893867502571098</v>
      </c>
      <c r="Q4010">
        <v>2.8218677180984102</v>
      </c>
    </row>
    <row r="4011" spans="1:17">
      <c r="A4011" t="s">
        <v>7149</v>
      </c>
      <c r="B4011" s="16" t="e">
        <v>#N/A</v>
      </c>
      <c r="C4011">
        <v>6.3993279841007</v>
      </c>
      <c r="D4011">
        <v>6.4682081689808504</v>
      </c>
      <c r="E4011">
        <v>5.9578922475209</v>
      </c>
      <c r="F4011">
        <v>6.5368512302362403</v>
      </c>
      <c r="G4011">
        <v>6.6190383231045704</v>
      </c>
      <c r="H4011">
        <v>7.18218054452836</v>
      </c>
      <c r="I4011">
        <v>6.7281809559769803</v>
      </c>
      <c r="J4011">
        <v>6.6753493056421602</v>
      </c>
      <c r="K4011">
        <v>6.2387586492256899</v>
      </c>
      <c r="L4011">
        <v>6.5912491228452401</v>
      </c>
      <c r="M4011">
        <v>6.5854783059082802</v>
      </c>
      <c r="N4011">
        <v>6.3210115805117999</v>
      </c>
      <c r="O4011">
        <v>6.7392804787759504</v>
      </c>
      <c r="P4011">
        <v>6.7828384161901099</v>
      </c>
      <c r="Q4011">
        <v>6.2843132996066204</v>
      </c>
    </row>
    <row r="4012" spans="1:17">
      <c r="A4012" t="s">
        <v>7150</v>
      </c>
      <c r="B4012" s="16" t="e">
        <v>#N/A</v>
      </c>
      <c r="C4012">
        <v>2.8218677180984102</v>
      </c>
      <c r="D4012">
        <v>3.6330127529723502</v>
      </c>
      <c r="E4012">
        <v>2.8218677180984102</v>
      </c>
      <c r="F4012">
        <v>3.2825265482838799</v>
      </c>
      <c r="G4012">
        <v>3.70007344211845</v>
      </c>
      <c r="H4012">
        <v>3.30825032505737</v>
      </c>
      <c r="I4012">
        <v>2.8218677180984102</v>
      </c>
      <c r="J4012">
        <v>3.4276433730071201</v>
      </c>
      <c r="K4012">
        <v>2.8218677180984102</v>
      </c>
      <c r="L4012">
        <v>3.4877558895723499</v>
      </c>
      <c r="M4012">
        <v>3.23818724324593</v>
      </c>
      <c r="N4012">
        <v>2.8218677180984102</v>
      </c>
      <c r="O4012">
        <v>3.24931794675887</v>
      </c>
      <c r="P4012">
        <v>2.8218677180984102</v>
      </c>
      <c r="Q4012">
        <v>2.8218677180984102</v>
      </c>
    </row>
    <row r="4013" spans="1:17">
      <c r="A4013" t="s">
        <v>7151</v>
      </c>
      <c r="B4013" s="16" t="e">
        <v>#N/A</v>
      </c>
      <c r="C4013">
        <v>4.7882403612659497</v>
      </c>
      <c r="D4013">
        <v>5.0571074914141203</v>
      </c>
      <c r="E4013">
        <v>5.6873781601909403</v>
      </c>
      <c r="F4013">
        <v>5.3934871370174804</v>
      </c>
      <c r="G4013">
        <v>5.3186214901221902</v>
      </c>
      <c r="H4013">
        <v>5.1476173494898996</v>
      </c>
      <c r="I4013">
        <v>5.8841337137463201</v>
      </c>
      <c r="J4013">
        <v>6.2499257068907896</v>
      </c>
      <c r="K4013">
        <v>4.9472302900396103</v>
      </c>
      <c r="L4013">
        <v>5.54859593602092</v>
      </c>
      <c r="M4013">
        <v>5.2833846298884</v>
      </c>
      <c r="N4013">
        <v>5.0620011073979203</v>
      </c>
      <c r="O4013">
        <v>5.6075132046638902</v>
      </c>
      <c r="P4013">
        <v>5.0248478020067502</v>
      </c>
      <c r="Q4013">
        <v>2.8218677180984102</v>
      </c>
    </row>
    <row r="4014" spans="1:17">
      <c r="A4014" t="s">
        <v>7152</v>
      </c>
      <c r="B4014" s="16" t="e">
        <v>#N/A</v>
      </c>
      <c r="C4014">
        <v>5.4731326598032704</v>
      </c>
      <c r="D4014">
        <v>5.5218051423872696</v>
      </c>
      <c r="E4014">
        <v>4.3035359899866696</v>
      </c>
      <c r="F4014">
        <v>4.5147692553613297</v>
      </c>
      <c r="G4014">
        <v>4.73757715912134</v>
      </c>
      <c r="H4014">
        <v>5.5337430520980799</v>
      </c>
      <c r="I4014">
        <v>5.3469430634237698</v>
      </c>
      <c r="J4014">
        <v>5.4594104056423802</v>
      </c>
      <c r="K4014">
        <v>4.6332418030731697</v>
      </c>
      <c r="L4014">
        <v>4.5026429490879796</v>
      </c>
      <c r="M4014">
        <v>5.1893266725532401</v>
      </c>
      <c r="N4014">
        <v>4.1706164353931596</v>
      </c>
      <c r="O4014">
        <v>5.6811186853724998</v>
      </c>
      <c r="P4014">
        <v>5.0248478020067502</v>
      </c>
      <c r="Q4014">
        <v>2.8218677180984102</v>
      </c>
    </row>
    <row r="4015" spans="1:17">
      <c r="A4015" t="s">
        <v>7153</v>
      </c>
      <c r="B4015" s="16" t="e">
        <v>#N/A</v>
      </c>
      <c r="C4015">
        <v>3.6535616636188299</v>
      </c>
      <c r="D4015">
        <v>3.7545556144430101</v>
      </c>
      <c r="E4015">
        <v>4.2015349465393896</v>
      </c>
      <c r="F4015">
        <v>3.4706286095040801</v>
      </c>
      <c r="G4015">
        <v>3.33407035458014</v>
      </c>
      <c r="H4015">
        <v>3.65660975244205</v>
      </c>
      <c r="I4015">
        <v>3.3100125595866299</v>
      </c>
      <c r="J4015">
        <v>3.4276433730071201</v>
      </c>
      <c r="K4015">
        <v>2.8218677180984102</v>
      </c>
      <c r="L4015">
        <v>3.6339073669181099</v>
      </c>
      <c r="M4015">
        <v>3.6461416973015899</v>
      </c>
      <c r="N4015">
        <v>3.79229116939824</v>
      </c>
      <c r="O4015">
        <v>3.6677309644704801</v>
      </c>
      <c r="P4015">
        <v>3.6194497939779602</v>
      </c>
      <c r="Q4015">
        <v>2.8218677180984102</v>
      </c>
    </row>
    <row r="4016" spans="1:17">
      <c r="A4016" t="s">
        <v>7154</v>
      </c>
      <c r="B4016" s="16" t="e">
        <v>#N/A</v>
      </c>
      <c r="C4016">
        <v>3.8862082974622001</v>
      </c>
      <c r="D4016">
        <v>3.9548310731697001</v>
      </c>
      <c r="E4016">
        <v>4.3035359899866696</v>
      </c>
      <c r="F4016">
        <v>4.8265290176055897</v>
      </c>
      <c r="G4016">
        <v>4.6281296811809298</v>
      </c>
      <c r="H4016">
        <v>4.1560374762891303</v>
      </c>
      <c r="I4016">
        <v>4.49496154099739</v>
      </c>
      <c r="J4016">
        <v>4.2567562628296498</v>
      </c>
      <c r="K4016">
        <v>4.3865415857412602</v>
      </c>
      <c r="L4016">
        <v>4.5555022990765597</v>
      </c>
      <c r="M4016">
        <v>4.21436379980989</v>
      </c>
      <c r="N4016">
        <v>5.02390968106456</v>
      </c>
      <c r="O4016">
        <v>4.5809011873356402</v>
      </c>
      <c r="P4016">
        <v>3.9363215208704698</v>
      </c>
      <c r="Q4016">
        <v>2.8218677180984102</v>
      </c>
    </row>
    <row r="4017" spans="1:17">
      <c r="A4017" t="s">
        <v>7155</v>
      </c>
      <c r="B4017" s="16" t="e">
        <v>#N/A</v>
      </c>
      <c r="C4017">
        <v>2.8218677180984102</v>
      </c>
      <c r="D4017">
        <v>3.4870161193063098</v>
      </c>
      <c r="E4017">
        <v>2.8218677180984102</v>
      </c>
      <c r="F4017">
        <v>3.2825265482838799</v>
      </c>
      <c r="G4017">
        <v>2.8218677180984102</v>
      </c>
      <c r="H4017">
        <v>2.8218677180984102</v>
      </c>
      <c r="I4017">
        <v>3.5089935751222501</v>
      </c>
      <c r="J4017">
        <v>3.5611359966351301</v>
      </c>
      <c r="K4017">
        <v>3.6013796825057902</v>
      </c>
      <c r="L4017">
        <v>3.8614614459532302</v>
      </c>
      <c r="M4017">
        <v>2.8218677180984102</v>
      </c>
      <c r="N4017">
        <v>3.6661147186140499</v>
      </c>
      <c r="O4017">
        <v>3.24931794675887</v>
      </c>
      <c r="P4017">
        <v>3.6194497939779602</v>
      </c>
      <c r="Q4017">
        <v>2.8218677180984102</v>
      </c>
    </row>
    <row r="4018" spans="1:17">
      <c r="A4018" t="s">
        <v>7156</v>
      </c>
      <c r="B4018" s="16" t="e">
        <v>#N/A</v>
      </c>
      <c r="C4018">
        <v>4.0706176854441196</v>
      </c>
      <c r="D4018">
        <v>4.0407231514856203</v>
      </c>
      <c r="E4018">
        <v>4.4833795521924502</v>
      </c>
      <c r="F4018">
        <v>4.0118215330109104</v>
      </c>
      <c r="G4018">
        <v>4.3009286659846602</v>
      </c>
      <c r="H4018">
        <v>4.3676565829540399</v>
      </c>
      <c r="I4018">
        <v>4.4354937019020104</v>
      </c>
      <c r="J4018">
        <v>4.70846365273073</v>
      </c>
      <c r="K4018">
        <v>4.0709644767565303</v>
      </c>
      <c r="L4018">
        <v>3.8614614459532302</v>
      </c>
      <c r="M4018">
        <v>4.0387673383778999</v>
      </c>
      <c r="N4018">
        <v>4.5070424063834196</v>
      </c>
      <c r="O4018">
        <v>3.8507909364900099</v>
      </c>
      <c r="P4018">
        <v>4.6013142303928598</v>
      </c>
      <c r="Q4018">
        <v>2.8218677180984102</v>
      </c>
    </row>
    <row r="4019" spans="1:17">
      <c r="A4019" t="s">
        <v>7157</v>
      </c>
      <c r="B4019" s="16" t="e">
        <v>#N/A</v>
      </c>
      <c r="C4019">
        <v>5.9835742193669397</v>
      </c>
      <c r="D4019">
        <v>6.0977003449207299</v>
      </c>
      <c r="E4019">
        <v>5.90213374864478</v>
      </c>
      <c r="F4019">
        <v>5.8485946735515197</v>
      </c>
      <c r="G4019">
        <v>5.8658439972155101</v>
      </c>
      <c r="H4019">
        <v>6.3373802611413304</v>
      </c>
      <c r="I4019">
        <v>6.2557929678699198</v>
      </c>
      <c r="J4019">
        <v>6.2255268743051504</v>
      </c>
      <c r="K4019">
        <v>6.2387586492256899</v>
      </c>
      <c r="L4019">
        <v>5.9086648783778699</v>
      </c>
      <c r="M4019">
        <v>5.8813428890481303</v>
      </c>
      <c r="N4019">
        <v>5.8818201747363998</v>
      </c>
      <c r="O4019">
        <v>5.7679589310462198</v>
      </c>
      <c r="P4019">
        <v>6.5281296503970099</v>
      </c>
      <c r="Q4019">
        <v>2.8218677180984102</v>
      </c>
    </row>
    <row r="4020" spans="1:17">
      <c r="A4020" t="s">
        <v>7158</v>
      </c>
      <c r="B4020" s="16" t="e">
        <v>#N/A</v>
      </c>
      <c r="C4020">
        <v>4.5939331348939696</v>
      </c>
      <c r="D4020">
        <v>4.8708919623886802</v>
      </c>
      <c r="E4020">
        <v>4.7104489803388701</v>
      </c>
      <c r="F4020">
        <v>4.7864910140196502</v>
      </c>
      <c r="G4020">
        <v>4.37414671474383</v>
      </c>
      <c r="H4020">
        <v>4.3015284866045098</v>
      </c>
      <c r="I4020">
        <v>4.6056600831029897</v>
      </c>
      <c r="J4020">
        <v>5.3015977798976204</v>
      </c>
      <c r="K4020">
        <v>4.7193737720337401</v>
      </c>
      <c r="L4020">
        <v>5.3400637897298404</v>
      </c>
      <c r="M4020">
        <v>4.8272493834176604</v>
      </c>
      <c r="N4020">
        <v>5.0620011073979203</v>
      </c>
      <c r="O4020">
        <v>4.6215116313316003</v>
      </c>
      <c r="P4020">
        <v>4.7374550361106396</v>
      </c>
      <c r="Q4020">
        <v>5.09416193408443</v>
      </c>
    </row>
    <row r="4021" spans="1:17">
      <c r="A4021" t="s">
        <v>7159</v>
      </c>
      <c r="B4021" s="16" t="e">
        <v>#N/A</v>
      </c>
      <c r="C4021">
        <v>8.0243021689939695</v>
      </c>
      <c r="D4021">
        <v>8.1879879463342693</v>
      </c>
      <c r="E4021">
        <v>8.3822277666055296</v>
      </c>
      <c r="F4021">
        <v>8.1519184688716102</v>
      </c>
      <c r="G4021">
        <v>7.9443168551943302</v>
      </c>
      <c r="H4021">
        <v>8.8513520931245502</v>
      </c>
      <c r="I4021">
        <v>8.1521596650516592</v>
      </c>
      <c r="J4021">
        <v>8.3225191202944799</v>
      </c>
      <c r="K4021">
        <v>8.0456141310685805</v>
      </c>
      <c r="L4021">
        <v>8.3248028766279702</v>
      </c>
      <c r="M4021">
        <v>8.2863782689732304</v>
      </c>
      <c r="N4021">
        <v>8.2350487794338996</v>
      </c>
      <c r="O4021">
        <v>8.2572772677931798</v>
      </c>
      <c r="P4021">
        <v>8.4596047728611197</v>
      </c>
      <c r="Q4021">
        <v>5.09416193408443</v>
      </c>
    </row>
    <row r="4022" spans="1:17">
      <c r="A4022" t="s">
        <v>7160</v>
      </c>
      <c r="B4022" s="16" t="e">
        <v>#N/A</v>
      </c>
      <c r="C4022">
        <v>3.6535616636188299</v>
      </c>
      <c r="D4022">
        <v>3.8603343823973102</v>
      </c>
      <c r="E4022">
        <v>3.6381873987360902</v>
      </c>
      <c r="F4022">
        <v>3.6131889974304401</v>
      </c>
      <c r="G4022">
        <v>3.70007344211845</v>
      </c>
      <c r="H4022">
        <v>3.30825032505737</v>
      </c>
      <c r="I4022">
        <v>3.6595800418069002</v>
      </c>
      <c r="J4022">
        <v>3.7696016503418699</v>
      </c>
      <c r="K4022">
        <v>3.27554212654834</v>
      </c>
      <c r="L4022">
        <v>3.6339073669181099</v>
      </c>
      <c r="M4022">
        <v>3.5380814202985702</v>
      </c>
      <c r="N4022">
        <v>3.5144020463037902</v>
      </c>
      <c r="O4022">
        <v>2.8218677180984102</v>
      </c>
      <c r="P4022">
        <v>3.6194497939779602</v>
      </c>
      <c r="Q4022">
        <v>2.8218677180984102</v>
      </c>
    </row>
    <row r="4023" spans="1:17">
      <c r="A4023" t="s">
        <v>7161</v>
      </c>
      <c r="B4023" s="16" t="e">
        <v>#N/A</v>
      </c>
      <c r="C4023">
        <v>10.0088332880569</v>
      </c>
      <c r="D4023">
        <v>10.025303013828699</v>
      </c>
      <c r="E4023">
        <v>10.945179304756101</v>
      </c>
      <c r="F4023">
        <v>9.5754179135318402</v>
      </c>
      <c r="G4023">
        <v>10.1236010610363</v>
      </c>
      <c r="H4023">
        <v>8.9230479953134907</v>
      </c>
      <c r="I4023">
        <v>12.056549641360499</v>
      </c>
      <c r="J4023">
        <v>10.806976548196101</v>
      </c>
      <c r="K4023">
        <v>10.1698624408361</v>
      </c>
      <c r="L4023">
        <v>11.967111035319499</v>
      </c>
      <c r="M4023">
        <v>10.478162124874199</v>
      </c>
      <c r="N4023">
        <v>10.7120349961864</v>
      </c>
      <c r="O4023">
        <v>9.0272433309257192</v>
      </c>
      <c r="P4023">
        <v>12.3744323883992</v>
      </c>
      <c r="Q4023">
        <v>11.889758956481399</v>
      </c>
    </row>
    <row r="4024" spans="1:17">
      <c r="A4024" t="s">
        <v>7162</v>
      </c>
      <c r="B4024" s="16" t="e">
        <v>#N/A</v>
      </c>
      <c r="C4024">
        <v>6.6870112423050099</v>
      </c>
      <c r="D4024">
        <v>7.0140709002794299</v>
      </c>
      <c r="E4024">
        <v>6.9830103020752698</v>
      </c>
      <c r="F4024">
        <v>7.0152002163899203</v>
      </c>
      <c r="G4024">
        <v>6.5922120161147504</v>
      </c>
      <c r="H4024">
        <v>7.7759279249737503</v>
      </c>
      <c r="I4024">
        <v>6.7829715070437899</v>
      </c>
      <c r="J4024">
        <v>7.4419876329300898</v>
      </c>
      <c r="K4024">
        <v>7.0846625010167097</v>
      </c>
      <c r="L4024">
        <v>6.8149731723956597</v>
      </c>
      <c r="M4024">
        <v>7.2643603937688299</v>
      </c>
      <c r="N4024">
        <v>7.4914217726060297</v>
      </c>
      <c r="O4024">
        <v>7.37855994466205</v>
      </c>
      <c r="P4024">
        <v>7.4384076816199602</v>
      </c>
      <c r="Q4024">
        <v>6.9204191934356096</v>
      </c>
    </row>
    <row r="4025" spans="1:17">
      <c r="A4025" t="s">
        <v>7163</v>
      </c>
      <c r="B4025" s="16" t="e">
        <v>#N/A</v>
      </c>
      <c r="C4025">
        <v>5.0332205246179997</v>
      </c>
      <c r="D4025">
        <v>5.2202186721532398</v>
      </c>
      <c r="E4025">
        <v>5.6194037323530299</v>
      </c>
      <c r="F4025">
        <v>5.0098915733122702</v>
      </c>
      <c r="G4025">
        <v>4.975741795846</v>
      </c>
      <c r="H4025">
        <v>4.6515204620337798</v>
      </c>
      <c r="I4025">
        <v>4.92982830720526</v>
      </c>
      <c r="J4025">
        <v>5.3940013956727002</v>
      </c>
      <c r="K4025">
        <v>5.4837765726009904</v>
      </c>
      <c r="L4025">
        <v>5.6193000299912201</v>
      </c>
      <c r="M4025">
        <v>5.0345141375896603</v>
      </c>
      <c r="N4025">
        <v>5.3018559344781702</v>
      </c>
      <c r="O4025">
        <v>5.2165415310043803</v>
      </c>
      <c r="P4025">
        <v>4.7374550361106396</v>
      </c>
      <c r="Q4025">
        <v>6.6375058506955904</v>
      </c>
    </row>
    <row r="4026" spans="1:17">
      <c r="A4026" t="s">
        <v>7164</v>
      </c>
      <c r="B4026" s="16" t="e">
        <v>#N/A</v>
      </c>
      <c r="C4026">
        <v>3.8862082974622001</v>
      </c>
      <c r="D4026">
        <v>3.6330127529723502</v>
      </c>
      <c r="E4026">
        <v>2.8218677180984102</v>
      </c>
      <c r="F4026">
        <v>3.9277704709105601</v>
      </c>
      <c r="G4026">
        <v>2.8218677180984102</v>
      </c>
      <c r="H4026">
        <v>3.7814594184883799</v>
      </c>
      <c r="I4026">
        <v>3.8937805799913501</v>
      </c>
      <c r="J4026">
        <v>3.93564812262216</v>
      </c>
      <c r="K4026">
        <v>3.6013796825057902</v>
      </c>
      <c r="L4026">
        <v>3.29479214013883</v>
      </c>
      <c r="M4026">
        <v>2.8218677180984102</v>
      </c>
      <c r="N4026">
        <v>3.6661147186140499</v>
      </c>
      <c r="O4026">
        <v>3.42420286852819</v>
      </c>
      <c r="P4026">
        <v>4.2713440848041202</v>
      </c>
      <c r="Q4026">
        <v>2.8218677180984102</v>
      </c>
    </row>
    <row r="4027" spans="1:17">
      <c r="A4027" t="s">
        <v>7165</v>
      </c>
      <c r="B4027" s="16" t="e">
        <v>#N/A</v>
      </c>
      <c r="C4027">
        <v>3.6535616636188299</v>
      </c>
      <c r="D4027">
        <v>2.8218677180984102</v>
      </c>
      <c r="E4027">
        <v>3.4028894668404299</v>
      </c>
      <c r="F4027">
        <v>2.8218677180984102</v>
      </c>
      <c r="G4027">
        <v>2.8218677180984102</v>
      </c>
      <c r="H4027">
        <v>2.8218677180984102</v>
      </c>
      <c r="I4027">
        <v>2.8218677180984102</v>
      </c>
      <c r="J4027">
        <v>3.2517770676889399</v>
      </c>
      <c r="K4027">
        <v>2.8218677180984102</v>
      </c>
      <c r="L4027">
        <v>3.29479214013883</v>
      </c>
      <c r="M4027">
        <v>2.8218677180984102</v>
      </c>
      <c r="N4027">
        <v>3.5144020463037902</v>
      </c>
      <c r="O4027">
        <v>3.24931794675887</v>
      </c>
      <c r="P4027">
        <v>3.3893867502571098</v>
      </c>
      <c r="Q4027">
        <v>2.8218677180984102</v>
      </c>
    </row>
    <row r="4028" spans="1:17">
      <c r="A4028" t="s">
        <v>7166</v>
      </c>
      <c r="B4028" s="16" t="e">
        <v>#N/A</v>
      </c>
      <c r="C4028">
        <v>3.6535616636188299</v>
      </c>
      <c r="D4028">
        <v>3.4870161193063098</v>
      </c>
      <c r="E4028">
        <v>4.7777046060070401</v>
      </c>
      <c r="F4028">
        <v>4.5147692553613297</v>
      </c>
      <c r="G4028">
        <v>5.0599536599459096</v>
      </c>
      <c r="H4028">
        <v>4.9634301213382797</v>
      </c>
      <c r="I4028">
        <v>3.5089935751222501</v>
      </c>
      <c r="J4028">
        <v>4.8507352198443803</v>
      </c>
      <c r="K4028">
        <v>4.0709644767565303</v>
      </c>
      <c r="L4028">
        <v>4.1211419556762898</v>
      </c>
      <c r="M4028">
        <v>5.0616059647101501</v>
      </c>
      <c r="N4028">
        <v>4.2465073090516299</v>
      </c>
      <c r="O4028">
        <v>4.7358659530866696</v>
      </c>
      <c r="P4028">
        <v>4.0606668341819496</v>
      </c>
      <c r="Q4028">
        <v>2.8218677180984102</v>
      </c>
    </row>
    <row r="4029" spans="1:17">
      <c r="A4029" t="s">
        <v>7167</v>
      </c>
      <c r="B4029" s="16" t="e">
        <v>#N/A</v>
      </c>
      <c r="C4029">
        <v>4.6454443926476303</v>
      </c>
      <c r="D4029">
        <v>3.9548310731697001</v>
      </c>
      <c r="E4029">
        <v>4.96044362242744</v>
      </c>
      <c r="F4029">
        <v>4.0892058755412499</v>
      </c>
      <c r="G4029">
        <v>4.0460446887748596</v>
      </c>
      <c r="H4029">
        <v>4.3676565829540399</v>
      </c>
      <c r="I4029">
        <v>4.7071247246580201</v>
      </c>
      <c r="J4029">
        <v>4.3107162608919598</v>
      </c>
      <c r="K4029">
        <v>4.7193737720337401</v>
      </c>
      <c r="L4029">
        <v>4.3892426656840904</v>
      </c>
      <c r="M4029">
        <v>4.6554405993468704</v>
      </c>
      <c r="N4029">
        <v>4.72039054531127</v>
      </c>
      <c r="O4029">
        <v>4.1329497517715001</v>
      </c>
      <c r="P4029">
        <v>4.8003293124776603</v>
      </c>
      <c r="Q4029">
        <v>6.2843132996066204</v>
      </c>
    </row>
    <row r="4030" spans="1:17">
      <c r="A4030" t="s">
        <v>7168</v>
      </c>
      <c r="B4030" s="16" t="e">
        <v>#N/A</v>
      </c>
      <c r="C4030">
        <v>3.5040133865677898</v>
      </c>
      <c r="D4030">
        <v>3.6330127529723502</v>
      </c>
      <c r="E4030">
        <v>3.4028894668404299</v>
      </c>
      <c r="F4030">
        <v>4.0118215330109104</v>
      </c>
      <c r="G4030">
        <v>3.70007344211845</v>
      </c>
      <c r="H4030">
        <v>3.9869852489372102</v>
      </c>
      <c r="I4030">
        <v>3.9910282299290798</v>
      </c>
      <c r="J4030">
        <v>3.6724961835054399</v>
      </c>
      <c r="K4030">
        <v>3.27554212654834</v>
      </c>
      <c r="L4030">
        <v>3.7555759297476698</v>
      </c>
      <c r="M4030">
        <v>4.21436379980989</v>
      </c>
      <c r="N4030">
        <v>3.6661147186140499</v>
      </c>
      <c r="O4030">
        <v>4.1926070449996002</v>
      </c>
      <c r="P4030">
        <v>4.0606668341819496</v>
      </c>
      <c r="Q4030">
        <v>2.8218677180984102</v>
      </c>
    </row>
    <row r="4031" spans="1:17">
      <c r="A4031" t="s">
        <v>7169</v>
      </c>
      <c r="B4031" s="16" t="e">
        <v>#N/A</v>
      </c>
      <c r="C4031">
        <v>4.6948835100102002</v>
      </c>
      <c r="D4031">
        <v>4.9857818498749902</v>
      </c>
      <c r="E4031">
        <v>4.3035359899866696</v>
      </c>
      <c r="F4031">
        <v>4.3517302712450299</v>
      </c>
      <c r="G4031">
        <v>4.5695203052827997</v>
      </c>
      <c r="H4031">
        <v>3.8900437060628099</v>
      </c>
      <c r="I4031">
        <v>4.16059535596606</v>
      </c>
      <c r="J4031">
        <v>4.0085972383706396</v>
      </c>
      <c r="K4031">
        <v>4.9472302900396103</v>
      </c>
      <c r="L4031">
        <v>4.7465905673729498</v>
      </c>
      <c r="M4031">
        <v>4.2669672077812901</v>
      </c>
      <c r="N4031">
        <v>4.5639913292833096</v>
      </c>
      <c r="O4031">
        <v>4.1926070449996002</v>
      </c>
      <c r="P4031">
        <v>4.1712528320562896</v>
      </c>
      <c r="Q4031">
        <v>5.09416193408443</v>
      </c>
    </row>
    <row r="4032" spans="1:17">
      <c r="A4032" t="s">
        <v>7170</v>
      </c>
      <c r="B4032" s="16" t="e">
        <v>#N/A</v>
      </c>
      <c r="C4032">
        <v>4.1513583524311999</v>
      </c>
      <c r="D4032">
        <v>4.1197647330598102</v>
      </c>
      <c r="E4032">
        <v>3.4028894668404299</v>
      </c>
      <c r="F4032">
        <v>3.7319397910766599</v>
      </c>
      <c r="G4032">
        <v>3.9446609719593901</v>
      </c>
      <c r="H4032">
        <v>4.4894640760069198</v>
      </c>
      <c r="I4032">
        <v>4.6574362853065301</v>
      </c>
      <c r="J4032">
        <v>4.589987956211</v>
      </c>
      <c r="K4032">
        <v>4.1419680287536398</v>
      </c>
      <c r="L4032">
        <v>5.8120628640760099</v>
      </c>
      <c r="M4032">
        <v>4.1590575299716699</v>
      </c>
      <c r="N4032">
        <v>4.0888472785647796</v>
      </c>
      <c r="O4032">
        <v>4.3028205748149997</v>
      </c>
      <c r="P4032">
        <v>4.5271021320563003</v>
      </c>
      <c r="Q4032">
        <v>2.8218677180984102</v>
      </c>
    </row>
    <row r="4033" spans="1:17">
      <c r="A4033" t="s">
        <v>7171</v>
      </c>
      <c r="B4033" s="16" t="e">
        <v>#N/A</v>
      </c>
      <c r="C4033">
        <v>4.0706176854441196</v>
      </c>
      <c r="D4033">
        <v>4.32650596693877</v>
      </c>
      <c r="E4033">
        <v>3.9618875914207199</v>
      </c>
      <c r="F4033">
        <v>4.8265290176055897</v>
      </c>
      <c r="G4033">
        <v>4.5079198595814196</v>
      </c>
      <c r="H4033">
        <v>5.5076282639641203</v>
      </c>
      <c r="I4033">
        <v>4.5515847967793803</v>
      </c>
      <c r="J4033">
        <v>4.70846365273073</v>
      </c>
      <c r="K4033">
        <v>4.6332418030731697</v>
      </c>
      <c r="L4033">
        <v>4.1211419556762898</v>
      </c>
      <c r="M4033">
        <v>5.0616059647101501</v>
      </c>
      <c r="N4033">
        <v>5.3328764695189896</v>
      </c>
      <c r="O4033">
        <v>4.8737348553695998</v>
      </c>
      <c r="P4033">
        <v>4.6013142303928598</v>
      </c>
      <c r="Q4033">
        <v>5.09416193408443</v>
      </c>
    </row>
    <row r="4034" spans="1:17">
      <c r="A4034" t="s">
        <v>7172</v>
      </c>
      <c r="B4034" s="16" t="e">
        <v>#N/A</v>
      </c>
      <c r="C4034">
        <v>3.5040133865677898</v>
      </c>
      <c r="D4034">
        <v>3.8603343823973102</v>
      </c>
      <c r="E4034">
        <v>3.4028894668404299</v>
      </c>
      <c r="F4034">
        <v>2.8218677180984102</v>
      </c>
      <c r="G4034">
        <v>4.0460446887748596</v>
      </c>
      <c r="H4034">
        <v>3.65660975244205</v>
      </c>
      <c r="I4034">
        <v>3.5089935751222501</v>
      </c>
      <c r="J4034">
        <v>3.6724961835054399</v>
      </c>
      <c r="K4034">
        <v>3.7184612093777498</v>
      </c>
      <c r="L4034">
        <v>3.4877558895723499</v>
      </c>
      <c r="M4034">
        <v>3.7404257728686199</v>
      </c>
      <c r="N4034">
        <v>3.9019995236038798</v>
      </c>
      <c r="O4034">
        <v>3.6677309644704801</v>
      </c>
      <c r="P4034">
        <v>4.0606668341819496</v>
      </c>
      <c r="Q4034">
        <v>2.8218677180984102</v>
      </c>
    </row>
    <row r="4035" spans="1:17">
      <c r="A4035" t="s">
        <v>7173</v>
      </c>
      <c r="B4035" s="16" t="e">
        <v>#N/A</v>
      </c>
      <c r="C4035">
        <v>3.7779852140208301</v>
      </c>
      <c r="D4035">
        <v>3.9548310731697001</v>
      </c>
      <c r="E4035">
        <v>2.8218677180984102</v>
      </c>
      <c r="F4035">
        <v>3.6131889974304401</v>
      </c>
      <c r="G4035">
        <v>3.9446609719593901</v>
      </c>
      <c r="H4035">
        <v>3.30825032505737</v>
      </c>
      <c r="I4035">
        <v>3.9910282299290798</v>
      </c>
      <c r="J4035">
        <v>3.4276433730071201</v>
      </c>
      <c r="K4035">
        <v>3.27554212654834</v>
      </c>
      <c r="L4035">
        <v>3.4877558895723499</v>
      </c>
      <c r="M4035">
        <v>4.21436379980989</v>
      </c>
      <c r="N4035">
        <v>3.6661147186140499</v>
      </c>
      <c r="O4035">
        <v>3.5569664057961599</v>
      </c>
      <c r="P4035">
        <v>3.6194497939779602</v>
      </c>
      <c r="Q4035">
        <v>2.8218677180984102</v>
      </c>
    </row>
    <row r="4036" spans="1:17">
      <c r="A4036" t="s">
        <v>7174</v>
      </c>
      <c r="B4036" s="16" t="e">
        <v>#N/A</v>
      </c>
      <c r="C4036">
        <v>4.6454443926476303</v>
      </c>
      <c r="D4036">
        <v>4.2618677800425697</v>
      </c>
      <c r="E4036">
        <v>4.7104489803388701</v>
      </c>
      <c r="F4036">
        <v>4.7864910140196502</v>
      </c>
      <c r="G4036">
        <v>4.3009286659846602</v>
      </c>
      <c r="H4036">
        <v>4.4894640760069198</v>
      </c>
      <c r="I4036">
        <v>4.5515847967793803</v>
      </c>
      <c r="J4036">
        <v>4.9787429435777097</v>
      </c>
      <c r="K4036">
        <v>4.5878024687201</v>
      </c>
      <c r="L4036">
        <v>4.3892426656840904</v>
      </c>
      <c r="M4036">
        <v>4.4556477038402296</v>
      </c>
      <c r="N4036">
        <v>4.3174573962368399</v>
      </c>
      <c r="O4036">
        <v>4.3540657995344203</v>
      </c>
      <c r="P4036">
        <v>4.6013142303928598</v>
      </c>
      <c r="Q4036">
        <v>2.8218677180984102</v>
      </c>
    </row>
    <row r="4037" spans="1:17">
      <c r="A4037" t="s">
        <v>7175</v>
      </c>
      <c r="B4037" s="16" t="e">
        <v>#N/A</v>
      </c>
      <c r="C4037">
        <v>4.1513583524311999</v>
      </c>
      <c r="D4037">
        <v>4.1931807688815699</v>
      </c>
      <c r="E4037">
        <v>4.7777046060070401</v>
      </c>
      <c r="F4037">
        <v>4.5644600677645304</v>
      </c>
      <c r="G4037">
        <v>4.3009286659846602</v>
      </c>
      <c r="H4037">
        <v>4.2312229394497098</v>
      </c>
      <c r="I4037">
        <v>5.4614747608994199</v>
      </c>
      <c r="J4037">
        <v>5.0671121988910901</v>
      </c>
      <c r="K4037">
        <v>4.4401758200780401</v>
      </c>
      <c r="L4037">
        <v>5.28253338465999</v>
      </c>
      <c r="M4037">
        <v>4.9201667747551001</v>
      </c>
      <c r="N4037">
        <v>5.1701050316186601</v>
      </c>
      <c r="O4037">
        <v>4.1926070449996002</v>
      </c>
      <c r="P4037">
        <v>5.8197066879617596</v>
      </c>
      <c r="Q4037">
        <v>2.8218677180984102</v>
      </c>
    </row>
    <row r="4038" spans="1:17">
      <c r="A4038" t="s">
        <v>7176</v>
      </c>
      <c r="B4038" s="16" t="e">
        <v>#N/A</v>
      </c>
      <c r="C4038">
        <v>9.6248162969377606</v>
      </c>
      <c r="D4038">
        <v>9.7636129220685106</v>
      </c>
      <c r="E4038">
        <v>10.7651308154741</v>
      </c>
      <c r="F4038">
        <v>9.8881631477692302</v>
      </c>
      <c r="G4038">
        <v>9.7326612190354993</v>
      </c>
      <c r="H4038">
        <v>11.064855659420701</v>
      </c>
      <c r="I4038">
        <v>10.099283755705001</v>
      </c>
      <c r="J4038">
        <v>11.082497908906699</v>
      </c>
      <c r="K4038">
        <v>9.6466516693622104</v>
      </c>
      <c r="L4038">
        <v>9.8697162292980494</v>
      </c>
      <c r="M4038">
        <v>10.390389264524501</v>
      </c>
      <c r="N4038">
        <v>10.131686151668999</v>
      </c>
      <c r="O4038">
        <v>10.099418351438599</v>
      </c>
      <c r="P4038">
        <v>10.099270236847101</v>
      </c>
      <c r="Q4038">
        <v>8.7932323857913595</v>
      </c>
    </row>
    <row r="4039" spans="1:17">
      <c r="A4039" t="s">
        <v>7177</v>
      </c>
      <c r="B4039" s="16" t="e">
        <v>#N/A</v>
      </c>
      <c r="C4039">
        <v>7.2660946586427198</v>
      </c>
      <c r="D4039">
        <v>7.5089426218584796</v>
      </c>
      <c r="E4039">
        <v>6.95616349127571</v>
      </c>
      <c r="F4039">
        <v>7.4653008151311404</v>
      </c>
      <c r="G4039">
        <v>7.0997872208927699</v>
      </c>
      <c r="H4039">
        <v>7.9799497660385299</v>
      </c>
      <c r="I4039">
        <v>7.6096583051839799</v>
      </c>
      <c r="J4039">
        <v>7.6744684748994603</v>
      </c>
      <c r="K4039">
        <v>7.2411144651086801</v>
      </c>
      <c r="L4039">
        <v>7.1940415703855596</v>
      </c>
      <c r="M4039">
        <v>7.1422251915563102</v>
      </c>
      <c r="N4039">
        <v>6.85612319490345</v>
      </c>
      <c r="O4039">
        <v>7.3947603874182901</v>
      </c>
      <c r="P4039">
        <v>7.6683273741469904</v>
      </c>
      <c r="Q4039">
        <v>5.81282804418474</v>
      </c>
    </row>
    <row r="4040" spans="1:17">
      <c r="A4040" t="s">
        <v>7178</v>
      </c>
      <c r="B4040" s="16" t="e">
        <v>#N/A</v>
      </c>
      <c r="C4040">
        <v>6.7094894782855796</v>
      </c>
      <c r="D4040">
        <v>6.9617487649123797</v>
      </c>
      <c r="E4040">
        <v>6.8724668132343201</v>
      </c>
      <c r="F4040">
        <v>6.72798919168656</v>
      </c>
      <c r="G4040">
        <v>6.72157228308612</v>
      </c>
      <c r="H4040">
        <v>6.8367548911693801</v>
      </c>
      <c r="I4040">
        <v>6.75034965873059</v>
      </c>
      <c r="J4040">
        <v>6.7957351857853503</v>
      </c>
      <c r="K4040">
        <v>6.8033219097639099</v>
      </c>
      <c r="L4040">
        <v>6.9823204241520296</v>
      </c>
      <c r="M4040">
        <v>6.3630095136639202</v>
      </c>
      <c r="N4040">
        <v>6.4088580569182003</v>
      </c>
      <c r="O4040">
        <v>6.3849634497755998</v>
      </c>
      <c r="P4040">
        <v>6.8814340296577301</v>
      </c>
      <c r="Q4040">
        <v>6.6375058506955904</v>
      </c>
    </row>
    <row r="4041" spans="1:17">
      <c r="A4041" t="s">
        <v>7179</v>
      </c>
      <c r="B4041" s="16" t="e">
        <v>#N/A</v>
      </c>
      <c r="C4041">
        <v>3.6535616636188299</v>
      </c>
      <c r="D4041">
        <v>3.4870161193063098</v>
      </c>
      <c r="E4041">
        <v>2.8218677180984102</v>
      </c>
      <c r="F4041">
        <v>3.9277704709105601</v>
      </c>
      <c r="G4041">
        <v>2.8218677180984102</v>
      </c>
      <c r="H4041">
        <v>3.50653555504317</v>
      </c>
      <c r="I4041">
        <v>3.3100125595866299</v>
      </c>
      <c r="J4041">
        <v>3.6724961835054399</v>
      </c>
      <c r="K4041">
        <v>2.8218677180984102</v>
      </c>
      <c r="L4041">
        <v>3.4877558895723499</v>
      </c>
      <c r="M4041">
        <v>3.5380814202985702</v>
      </c>
      <c r="N4041">
        <v>3.6661147186140499</v>
      </c>
      <c r="O4041">
        <v>3.24931794675887</v>
      </c>
      <c r="P4041">
        <v>3.6194497939779602</v>
      </c>
      <c r="Q4041">
        <v>2.8218677180984102</v>
      </c>
    </row>
    <row r="4042" spans="1:17">
      <c r="A4042" t="s">
        <v>7180</v>
      </c>
      <c r="B4042" s="16" t="e">
        <v>#N/A</v>
      </c>
      <c r="C4042">
        <v>7.7496407277196804</v>
      </c>
      <c r="D4042">
        <v>8.0614306876164292</v>
      </c>
      <c r="E4042">
        <v>7.4451736993824396</v>
      </c>
      <c r="F4042">
        <v>8.2203774830864695</v>
      </c>
      <c r="G4042">
        <v>7.9122847857047898</v>
      </c>
      <c r="H4042">
        <v>8.5193310342854893</v>
      </c>
      <c r="I4042">
        <v>7.9427323117275401</v>
      </c>
      <c r="J4042">
        <v>8.0536616362742102</v>
      </c>
      <c r="K4042">
        <v>7.62856200198007</v>
      </c>
      <c r="L4042">
        <v>7.9968112166957503</v>
      </c>
      <c r="M4042">
        <v>8.3000192317860808</v>
      </c>
      <c r="N4042">
        <v>8.5863722704926904</v>
      </c>
      <c r="O4042">
        <v>8.1147700624015204</v>
      </c>
      <c r="P4042">
        <v>7.7147893187189904</v>
      </c>
      <c r="Q4042">
        <v>6.2843132996066204</v>
      </c>
    </row>
    <row r="4043" spans="1:17">
      <c r="A4043" t="s">
        <v>7181</v>
      </c>
      <c r="B4043" s="16" t="e">
        <v>#N/A</v>
      </c>
      <c r="C4043">
        <v>3.5040133865677898</v>
      </c>
      <c r="D4043">
        <v>4.0407231514856203</v>
      </c>
      <c r="E4043">
        <v>3.6381873987360902</v>
      </c>
      <c r="F4043">
        <v>3.2825265482838799</v>
      </c>
      <c r="G4043">
        <v>3.33407035458014</v>
      </c>
      <c r="H4043">
        <v>3.30825032505737</v>
      </c>
      <c r="I4043">
        <v>4.0793606969786396</v>
      </c>
      <c r="J4043">
        <v>2.8218677180984102</v>
      </c>
      <c r="K4043">
        <v>4.3865415857412602</v>
      </c>
      <c r="L4043">
        <v>3.29479214013883</v>
      </c>
      <c r="M4043">
        <v>3.5380814202985702</v>
      </c>
      <c r="N4043">
        <v>3.6661147186140499</v>
      </c>
      <c r="O4043">
        <v>2.8218677180984102</v>
      </c>
      <c r="P4043">
        <v>3.7927642367557501</v>
      </c>
      <c r="Q4043">
        <v>2.8218677180984102</v>
      </c>
    </row>
    <row r="4044" spans="1:17">
      <c r="A4044" t="s">
        <v>7182</v>
      </c>
      <c r="B4044" s="16" t="e">
        <v>#N/A</v>
      </c>
      <c r="C4044">
        <v>8.4831449328211903</v>
      </c>
      <c r="D4044">
        <v>8.7383288550248501</v>
      </c>
      <c r="E4044">
        <v>8.3100524875584103</v>
      </c>
      <c r="F4044">
        <v>8.6069504368574101</v>
      </c>
      <c r="G4044">
        <v>8.2219787329211993</v>
      </c>
      <c r="H4044">
        <v>9.4916652398228099</v>
      </c>
      <c r="I4044">
        <v>8.7940975605279892</v>
      </c>
      <c r="J4044">
        <v>8.9995687498889207</v>
      </c>
      <c r="K4044">
        <v>8.7946501857651107</v>
      </c>
      <c r="L4044">
        <v>8.3316885963049305</v>
      </c>
      <c r="M4044">
        <v>8.2017044837477098</v>
      </c>
      <c r="N4044">
        <v>8.2626320731716092</v>
      </c>
      <c r="O4044">
        <v>8.1784681790709008</v>
      </c>
      <c r="P4044">
        <v>9.1190145577206199</v>
      </c>
      <c r="Q4044">
        <v>6.2843132996066204</v>
      </c>
    </row>
    <row r="4045" spans="1:17">
      <c r="A4045" t="s">
        <v>7183</v>
      </c>
      <c r="B4045" s="16" t="e">
        <v>#N/A</v>
      </c>
      <c r="C4045">
        <v>8.3145159298255802</v>
      </c>
      <c r="D4045">
        <v>8.44718300552492</v>
      </c>
      <c r="E4045">
        <v>8.2396334872969206</v>
      </c>
      <c r="F4045">
        <v>8.1556038196917005</v>
      </c>
      <c r="G4045">
        <v>8.2044555846925107</v>
      </c>
      <c r="H4045">
        <v>8.9398326804329908</v>
      </c>
      <c r="I4045">
        <v>8.7672821724430996</v>
      </c>
      <c r="J4045">
        <v>8.7762910647230203</v>
      </c>
      <c r="K4045">
        <v>8.4494507216619095</v>
      </c>
      <c r="L4045">
        <v>8.4816083838079397</v>
      </c>
      <c r="M4045">
        <v>8.5047126323998494</v>
      </c>
      <c r="N4045">
        <v>7.9548729914017997</v>
      </c>
      <c r="O4045">
        <v>8.4758171334365002</v>
      </c>
      <c r="P4045">
        <v>9.0603118401983203</v>
      </c>
      <c r="Q4045">
        <v>5.81282804418474</v>
      </c>
    </row>
    <row r="4046" spans="1:17">
      <c r="A4046" t="s">
        <v>7184</v>
      </c>
      <c r="B4046" s="16" t="e">
        <v>#N/A</v>
      </c>
      <c r="C4046">
        <v>5.0699158884914599</v>
      </c>
      <c r="D4046">
        <v>5.3377706331943697</v>
      </c>
      <c r="E4046">
        <v>4.3969712788901898</v>
      </c>
      <c r="F4046">
        <v>4.5147692553613297</v>
      </c>
      <c r="G4046">
        <v>4.37414671474383</v>
      </c>
      <c r="H4046">
        <v>3.9869852489372102</v>
      </c>
      <c r="I4046">
        <v>5.4054102752163304</v>
      </c>
      <c r="J4046">
        <v>4.0764652066995799</v>
      </c>
      <c r="K4046">
        <v>5.2281375793192604</v>
      </c>
      <c r="L4046">
        <v>5.0592286016271197</v>
      </c>
      <c r="M4046">
        <v>4.5794486673888004</v>
      </c>
      <c r="N4046">
        <v>5.6095571535837596</v>
      </c>
      <c r="O4046">
        <v>4.9059949059252101</v>
      </c>
      <c r="P4046">
        <v>5.2164652043888102</v>
      </c>
      <c r="Q4046">
        <v>2.8218677180984102</v>
      </c>
    </row>
    <row r="4047" spans="1:17">
      <c r="A4047" t="s">
        <v>7185</v>
      </c>
      <c r="B4047" s="16" t="e">
        <v>#N/A</v>
      </c>
      <c r="C4047">
        <v>4.2964146619915802</v>
      </c>
      <c r="D4047">
        <v>3.8603343823973102</v>
      </c>
      <c r="E4047">
        <v>3.4028894668404299</v>
      </c>
      <c r="F4047">
        <v>3.4706286095040801</v>
      </c>
      <c r="G4047">
        <v>3.9446609719593901</v>
      </c>
      <c r="H4047">
        <v>3.50653555504317</v>
      </c>
      <c r="I4047">
        <v>3.5089935751222501</v>
      </c>
      <c r="J4047">
        <v>3.2517770676889399</v>
      </c>
      <c r="K4047">
        <v>4.3302743077434496</v>
      </c>
      <c r="L4047">
        <v>3.6339073669181099</v>
      </c>
      <c r="M4047">
        <v>3.4086250003018401</v>
      </c>
      <c r="N4047">
        <v>2.8218677180984102</v>
      </c>
      <c r="O4047">
        <v>3.42420286852819</v>
      </c>
      <c r="P4047">
        <v>4.8003293124776603</v>
      </c>
      <c r="Q4047">
        <v>2.8218677180984102</v>
      </c>
    </row>
    <row r="4048" spans="1:17">
      <c r="A4048" t="s">
        <v>7186</v>
      </c>
      <c r="B4048" s="16" t="e">
        <v>#N/A</v>
      </c>
      <c r="C4048">
        <v>4.0706176854441196</v>
      </c>
      <c r="D4048">
        <v>3.6330127529723502</v>
      </c>
      <c r="E4048">
        <v>3.6381873987360902</v>
      </c>
      <c r="F4048">
        <v>3.7319397910766599</v>
      </c>
      <c r="G4048">
        <v>3.5425260543824399</v>
      </c>
      <c r="H4048">
        <v>2.8218677180984102</v>
      </c>
      <c r="I4048">
        <v>3.8937805799913501</v>
      </c>
      <c r="J4048">
        <v>2.8218677180984102</v>
      </c>
      <c r="K4048">
        <v>4.1419680287536398</v>
      </c>
      <c r="L4048">
        <v>3.7555759297476698</v>
      </c>
      <c r="M4048">
        <v>3.23818724324593</v>
      </c>
      <c r="N4048">
        <v>3.79229116939824</v>
      </c>
      <c r="O4048">
        <v>3.42420286852819</v>
      </c>
      <c r="P4048">
        <v>3.7927642367557501</v>
      </c>
      <c r="Q4048">
        <v>5.09416193408443</v>
      </c>
    </row>
    <row r="4049" spans="1:17">
      <c r="A4049" t="s">
        <v>7187</v>
      </c>
      <c r="B4049" s="16" t="e">
        <v>#N/A</v>
      </c>
      <c r="C4049">
        <v>3.3064422771203601</v>
      </c>
      <c r="D4049">
        <v>3.2942621936663499</v>
      </c>
      <c r="E4049">
        <v>2.8218677180984102</v>
      </c>
      <c r="F4049">
        <v>2.8218677180984102</v>
      </c>
      <c r="G4049">
        <v>3.33407035458014</v>
      </c>
      <c r="H4049">
        <v>3.50653555504317</v>
      </c>
      <c r="I4049">
        <v>3.6595800418069002</v>
      </c>
      <c r="J4049">
        <v>3.4276433730071201</v>
      </c>
      <c r="K4049">
        <v>3.4608708703561399</v>
      </c>
      <c r="L4049">
        <v>3.29479214013883</v>
      </c>
      <c r="M4049">
        <v>3.5380814202985702</v>
      </c>
      <c r="N4049">
        <v>2.8218677180984102</v>
      </c>
      <c r="O4049">
        <v>2.8218677180984102</v>
      </c>
      <c r="P4049">
        <v>2.8218677180984102</v>
      </c>
      <c r="Q4049">
        <v>2.8218677180984102</v>
      </c>
    </row>
    <row r="4050" spans="1:17">
      <c r="A4050" t="s">
        <v>7188</v>
      </c>
      <c r="B4050" s="16" t="e">
        <v>#N/A</v>
      </c>
      <c r="C4050">
        <v>6.9454052174376804</v>
      </c>
      <c r="D4050">
        <v>7.0054820607305501</v>
      </c>
      <c r="E4050">
        <v>6.2527945319371199</v>
      </c>
      <c r="F4050">
        <v>6.5593971610881399</v>
      </c>
      <c r="G4050">
        <v>6.7091506927065296</v>
      </c>
      <c r="H4050">
        <v>7.0643756118801804</v>
      </c>
      <c r="I4050">
        <v>6.7829715070437899</v>
      </c>
      <c r="J4050">
        <v>6.9518483583870996</v>
      </c>
      <c r="K4050">
        <v>7.3821866733767498</v>
      </c>
      <c r="L4050">
        <v>6.4456704962526796</v>
      </c>
      <c r="M4050">
        <v>7.0285726910881596</v>
      </c>
      <c r="N4050">
        <v>6.5824154735125999</v>
      </c>
      <c r="O4050">
        <v>6.3181900026850499</v>
      </c>
      <c r="P4050">
        <v>7.82477862230669</v>
      </c>
      <c r="Q4050">
        <v>5.81282804418474</v>
      </c>
    </row>
    <row r="4051" spans="1:17">
      <c r="A4051" t="s">
        <v>7189</v>
      </c>
      <c r="B4051" s="16" t="e">
        <v>#N/A</v>
      </c>
      <c r="C4051">
        <v>5.5513602268050501</v>
      </c>
      <c r="D4051">
        <v>5.3656299685334403</v>
      </c>
      <c r="E4051">
        <v>5.30798454985728</v>
      </c>
      <c r="F4051">
        <v>4.8265290176055897</v>
      </c>
      <c r="G4051">
        <v>5.2845830866371397</v>
      </c>
      <c r="H4051">
        <v>4.7487521450918901</v>
      </c>
      <c r="I4051">
        <v>4.92982830720526</v>
      </c>
      <c r="J4051">
        <v>5.0383114724192302</v>
      </c>
      <c r="K4051">
        <v>5.6991521110608296</v>
      </c>
      <c r="L4051">
        <v>5.2528230808998897</v>
      </c>
      <c r="M4051">
        <v>4.8589754271137497</v>
      </c>
      <c r="N4051">
        <v>4.2465073090516299</v>
      </c>
      <c r="O4051">
        <v>4.7717654559956602</v>
      </c>
      <c r="P4051">
        <v>5.5333174813669999</v>
      </c>
      <c r="Q4051">
        <v>5.09416193408443</v>
      </c>
    </row>
    <row r="4052" spans="1:17">
      <c r="A4052" t="s">
        <v>7190</v>
      </c>
      <c r="B4052" s="16" t="e">
        <v>#N/A</v>
      </c>
      <c r="C4052">
        <v>3.5040133865677898</v>
      </c>
      <c r="D4052">
        <v>4.1931807688815699</v>
      </c>
      <c r="E4052">
        <v>4.0887687455453801</v>
      </c>
      <c r="F4052">
        <v>3.9277704709105601</v>
      </c>
      <c r="G4052">
        <v>3.9446609719593901</v>
      </c>
      <c r="H4052">
        <v>4.07504641393726</v>
      </c>
      <c r="I4052">
        <v>4.3728229044696096</v>
      </c>
      <c r="J4052">
        <v>3.93564812262216</v>
      </c>
      <c r="K4052">
        <v>4.4914502970878702</v>
      </c>
      <c r="L4052">
        <v>4.1946255460110002</v>
      </c>
      <c r="M4052">
        <v>4.2669672077812901</v>
      </c>
      <c r="N4052">
        <v>3.99991931403749</v>
      </c>
      <c r="O4052">
        <v>4.4501242258791596</v>
      </c>
      <c r="P4052">
        <v>4.6712581716948103</v>
      </c>
      <c r="Q4052">
        <v>2.8218677180984102</v>
      </c>
    </row>
    <row r="4053" spans="1:17">
      <c r="A4053" t="s">
        <v>7191</v>
      </c>
      <c r="B4053" s="16" t="e">
        <v>#N/A</v>
      </c>
      <c r="C4053">
        <v>3.7779852140208301</v>
      </c>
      <c r="D4053">
        <v>4.2618677800425697</v>
      </c>
      <c r="E4053">
        <v>3.4028894668404299</v>
      </c>
      <c r="F4053">
        <v>4.1611154638698196</v>
      </c>
      <c r="G4053">
        <v>3.9446609719593901</v>
      </c>
      <c r="H4053">
        <v>4.1560374762891303</v>
      </c>
      <c r="I4053">
        <v>3.7848446501428201</v>
      </c>
      <c r="J4053">
        <v>3.4276433730071201</v>
      </c>
      <c r="K4053">
        <v>3.4608708703561399</v>
      </c>
      <c r="L4053">
        <v>3.6339073669181099</v>
      </c>
      <c r="M4053">
        <v>4.0387673383778999</v>
      </c>
      <c r="N4053">
        <v>3.9019995236038798</v>
      </c>
      <c r="O4053">
        <v>4.0696565081197198</v>
      </c>
      <c r="P4053">
        <v>4.0606668341819496</v>
      </c>
      <c r="Q4053">
        <v>2.8218677180984102</v>
      </c>
    </row>
    <row r="4054" spans="1:17">
      <c r="A4054" t="s">
        <v>7192</v>
      </c>
      <c r="B4054" s="16" t="e">
        <v>#N/A</v>
      </c>
      <c r="C4054">
        <v>4.0706176854441196</v>
      </c>
      <c r="D4054">
        <v>3.9548310731697001</v>
      </c>
      <c r="E4054">
        <v>3.9618875914207199</v>
      </c>
      <c r="F4054">
        <v>3.9277704709105601</v>
      </c>
      <c r="G4054">
        <v>3.8309652426265099</v>
      </c>
      <c r="H4054">
        <v>3.8900437060628099</v>
      </c>
      <c r="I4054">
        <v>4.30650913402902</v>
      </c>
      <c r="J4054">
        <v>4.2567562628296498</v>
      </c>
      <c r="K4054">
        <v>4.2084442324483602</v>
      </c>
      <c r="L4054">
        <v>4.9123550275731303</v>
      </c>
      <c r="M4054">
        <v>3.7404257728686199</v>
      </c>
      <c r="N4054">
        <v>3.31389066967124</v>
      </c>
      <c r="O4054">
        <v>4.0696565081197198</v>
      </c>
      <c r="P4054">
        <v>3.7927642367557501</v>
      </c>
      <c r="Q4054">
        <v>2.8218677180984102</v>
      </c>
    </row>
    <row r="4055" spans="1:17">
      <c r="A4055" t="s">
        <v>7193</v>
      </c>
      <c r="B4055" s="16" t="e">
        <v>#N/A</v>
      </c>
      <c r="C4055">
        <v>3.7779852140208301</v>
      </c>
      <c r="D4055">
        <v>2.8218677180984102</v>
      </c>
      <c r="E4055">
        <v>2.8218677180984102</v>
      </c>
      <c r="F4055">
        <v>3.4706286095040801</v>
      </c>
      <c r="G4055">
        <v>3.33407035458014</v>
      </c>
      <c r="H4055">
        <v>3.65660975244205</v>
      </c>
      <c r="I4055">
        <v>2.8218677180984102</v>
      </c>
      <c r="J4055">
        <v>3.2517770676889399</v>
      </c>
      <c r="K4055">
        <v>3.27554212654834</v>
      </c>
      <c r="L4055">
        <v>2.8218677180984102</v>
      </c>
      <c r="M4055">
        <v>3.7404257728686199</v>
      </c>
      <c r="N4055">
        <v>3.31389066967124</v>
      </c>
      <c r="O4055">
        <v>2.8218677180984102</v>
      </c>
      <c r="P4055">
        <v>3.3893867502571098</v>
      </c>
      <c r="Q4055">
        <v>2.8218677180984102</v>
      </c>
    </row>
    <row r="4056" spans="1:17">
      <c r="A4056" t="s">
        <v>7194</v>
      </c>
      <c r="B4056" s="16" t="e">
        <v>#N/A</v>
      </c>
      <c r="C4056">
        <v>2.8218677180984102</v>
      </c>
      <c r="D4056">
        <v>2.8218677180984102</v>
      </c>
      <c r="E4056">
        <v>3.4028894668404299</v>
      </c>
      <c r="F4056">
        <v>2.8218677180984102</v>
      </c>
      <c r="G4056">
        <v>3.33407035458014</v>
      </c>
      <c r="H4056">
        <v>3.50653555504317</v>
      </c>
      <c r="I4056">
        <v>3.6595800418069002</v>
      </c>
      <c r="J4056">
        <v>3.5611359966351301</v>
      </c>
      <c r="K4056">
        <v>3.27554212654834</v>
      </c>
      <c r="L4056">
        <v>3.29479214013883</v>
      </c>
      <c r="M4056">
        <v>3.23818724324593</v>
      </c>
      <c r="N4056">
        <v>3.31389066967124</v>
      </c>
      <c r="O4056">
        <v>2.8218677180984102</v>
      </c>
      <c r="P4056">
        <v>2.8218677180984102</v>
      </c>
      <c r="Q4056">
        <v>2.8218677180984102</v>
      </c>
    </row>
    <row r="4057" spans="1:17">
      <c r="A4057" t="s">
        <v>7195</v>
      </c>
      <c r="B4057" s="16" t="e">
        <v>#N/A</v>
      </c>
      <c r="C4057">
        <v>2.8218677180984102</v>
      </c>
      <c r="D4057">
        <v>2.8218677180984102</v>
      </c>
      <c r="E4057">
        <v>2.8218677180984102</v>
      </c>
      <c r="F4057">
        <v>2.8218677180984102</v>
      </c>
      <c r="G4057">
        <v>3.33407035458014</v>
      </c>
      <c r="H4057">
        <v>2.8218677180984102</v>
      </c>
      <c r="I4057">
        <v>3.5089935751222501</v>
      </c>
      <c r="J4057">
        <v>3.2517770676889399</v>
      </c>
      <c r="K4057">
        <v>3.27554212654834</v>
      </c>
      <c r="L4057">
        <v>3.29479214013883</v>
      </c>
      <c r="M4057">
        <v>2.8218677180984102</v>
      </c>
      <c r="N4057">
        <v>3.5144020463037902</v>
      </c>
      <c r="O4057">
        <v>3.42420286852819</v>
      </c>
      <c r="P4057">
        <v>2.8218677180984102</v>
      </c>
      <c r="Q4057">
        <v>2.8218677180984102</v>
      </c>
    </row>
    <row r="4058" spans="1:17">
      <c r="A4058" t="s">
        <v>7196</v>
      </c>
      <c r="B4058" s="16" t="e">
        <v>#N/A</v>
      </c>
      <c r="C4058">
        <v>3.5040133865677898</v>
      </c>
      <c r="D4058">
        <v>2.8218677180984102</v>
      </c>
      <c r="E4058">
        <v>2.8218677180984102</v>
      </c>
      <c r="F4058">
        <v>3.2825265482838799</v>
      </c>
      <c r="G4058">
        <v>3.33407035458014</v>
      </c>
      <c r="H4058">
        <v>2.8218677180984102</v>
      </c>
      <c r="I4058">
        <v>2.8218677180984102</v>
      </c>
      <c r="J4058">
        <v>3.5611359966351301</v>
      </c>
      <c r="K4058">
        <v>2.8218677180984102</v>
      </c>
      <c r="L4058">
        <v>3.6339073669181099</v>
      </c>
      <c r="M4058">
        <v>2.8218677180984102</v>
      </c>
      <c r="N4058">
        <v>2.8218677180984102</v>
      </c>
      <c r="O4058">
        <v>3.24931794675887</v>
      </c>
      <c r="P4058">
        <v>2.8218677180984102</v>
      </c>
      <c r="Q4058">
        <v>2.8218677180984102</v>
      </c>
    </row>
    <row r="4059" spans="1:17">
      <c r="A4059" t="s">
        <v>7197</v>
      </c>
      <c r="B4059" s="16" t="e">
        <v>#N/A</v>
      </c>
      <c r="C4059">
        <v>4.0706176854441196</v>
      </c>
      <c r="D4059">
        <v>3.9548310731697001</v>
      </c>
      <c r="E4059">
        <v>3.9618875914207199</v>
      </c>
      <c r="F4059">
        <v>3.9277704709105601</v>
      </c>
      <c r="G4059">
        <v>3.70007344211845</v>
      </c>
      <c r="H4059">
        <v>3.8900437060628099</v>
      </c>
      <c r="I4059">
        <v>2.8218677180984102</v>
      </c>
      <c r="J4059">
        <v>3.2517770676889399</v>
      </c>
      <c r="K4059">
        <v>3.7184612093777498</v>
      </c>
      <c r="L4059">
        <v>3.7555759297476698</v>
      </c>
      <c r="M4059">
        <v>3.5380814202985702</v>
      </c>
      <c r="N4059">
        <v>3.5144020463037902</v>
      </c>
      <c r="O4059">
        <v>3.8507909364900099</v>
      </c>
      <c r="P4059">
        <v>3.6194497939779602</v>
      </c>
      <c r="Q4059">
        <v>5.09416193408443</v>
      </c>
    </row>
    <row r="4060" spans="1:17">
      <c r="A4060" t="s">
        <v>7198</v>
      </c>
      <c r="B4060" s="16" t="e">
        <v>#N/A</v>
      </c>
      <c r="C4060">
        <v>7.6137341878680003</v>
      </c>
      <c r="D4060">
        <v>7.5149974568881897</v>
      </c>
      <c r="E4060">
        <v>7.9585540685743199</v>
      </c>
      <c r="F4060">
        <v>8.3222558455870406</v>
      </c>
      <c r="G4060">
        <v>8.1040732145649308</v>
      </c>
      <c r="H4060">
        <v>8.5787222530838605</v>
      </c>
      <c r="I4060">
        <v>7.8587999344864397</v>
      </c>
      <c r="J4060">
        <v>8.4610888741973707</v>
      </c>
      <c r="K4060">
        <v>7.3197740054052103</v>
      </c>
      <c r="L4060">
        <v>7.6887662553908198</v>
      </c>
      <c r="M4060">
        <v>8.3135322963087894</v>
      </c>
      <c r="N4060">
        <v>8.4108614562208093</v>
      </c>
      <c r="O4060">
        <v>8.2364798243520294</v>
      </c>
      <c r="P4060">
        <v>8.3012705690098301</v>
      </c>
      <c r="Q4060">
        <v>5.09416193408443</v>
      </c>
    </row>
    <row r="4061" spans="1:17">
      <c r="A4061" t="s">
        <v>7199</v>
      </c>
      <c r="B4061" s="16" t="e">
        <v>#N/A</v>
      </c>
      <c r="C4061">
        <v>4.2263167103073602</v>
      </c>
      <c r="D4061">
        <v>4.2618677800425697</v>
      </c>
      <c r="E4061">
        <v>4.7104489803388701</v>
      </c>
      <c r="F4061">
        <v>4.0892058755412499</v>
      </c>
      <c r="G4061">
        <v>3.5425260543824399</v>
      </c>
      <c r="H4061">
        <v>4.07504641393726</v>
      </c>
      <c r="I4061">
        <v>4.2360017113942803</v>
      </c>
      <c r="J4061">
        <v>4.2567562628296498</v>
      </c>
      <c r="K4061">
        <v>4.1419680287536398</v>
      </c>
      <c r="L4061">
        <v>4.1211419556762898</v>
      </c>
      <c r="M4061">
        <v>4.21436379980989</v>
      </c>
      <c r="N4061">
        <v>4.3841781814921204</v>
      </c>
      <c r="O4061">
        <v>4.1329497517715001</v>
      </c>
      <c r="P4061">
        <v>4.3630835021106398</v>
      </c>
      <c r="Q4061">
        <v>2.8218677180984102</v>
      </c>
    </row>
    <row r="4062" spans="1:17">
      <c r="A4062" t="s">
        <v>7200</v>
      </c>
      <c r="B4062" s="16" t="e">
        <v>#N/A</v>
      </c>
      <c r="C4062">
        <v>3.3064422771203601</v>
      </c>
      <c r="D4062">
        <v>3.6330127529723502</v>
      </c>
      <c r="E4062">
        <v>3.4028894668404299</v>
      </c>
      <c r="F4062">
        <v>5.1400511332488898</v>
      </c>
      <c r="G4062">
        <v>5.6721004826633701</v>
      </c>
      <c r="H4062">
        <v>5.0023896186610397</v>
      </c>
      <c r="I4062">
        <v>4.6056600831029897</v>
      </c>
      <c r="J4062">
        <v>5.2279045433873996</v>
      </c>
      <c r="K4062">
        <v>4.4914502970878702</v>
      </c>
      <c r="L4062">
        <v>4.3892426656840904</v>
      </c>
      <c r="M4062">
        <v>5.1893266725532401</v>
      </c>
      <c r="N4062">
        <v>5.1350388086703704</v>
      </c>
      <c r="O4062">
        <v>5.35969092477659</v>
      </c>
      <c r="P4062">
        <v>4.9174589054378801</v>
      </c>
      <c r="Q4062">
        <v>7.1565710053807701</v>
      </c>
    </row>
    <row r="4063" spans="1:17">
      <c r="A4063" t="s">
        <v>7201</v>
      </c>
      <c r="B4063" s="16" t="e">
        <v>#N/A</v>
      </c>
      <c r="C4063">
        <v>3.3064422771203601</v>
      </c>
      <c r="D4063">
        <v>3.2942621936663499</v>
      </c>
      <c r="E4063">
        <v>3.6381873987360902</v>
      </c>
      <c r="F4063">
        <v>2.8218677180984102</v>
      </c>
      <c r="G4063">
        <v>3.70007344211845</v>
      </c>
      <c r="H4063">
        <v>3.65660975244205</v>
      </c>
      <c r="I4063">
        <v>3.3100125595866299</v>
      </c>
      <c r="J4063">
        <v>2.8218677180984102</v>
      </c>
      <c r="K4063">
        <v>3.4608708703561399</v>
      </c>
      <c r="L4063">
        <v>3.4877558895723499</v>
      </c>
      <c r="M4063">
        <v>3.7404257728686199</v>
      </c>
      <c r="N4063">
        <v>3.5144020463037902</v>
      </c>
      <c r="O4063">
        <v>3.5569664057961599</v>
      </c>
      <c r="P4063">
        <v>3.6194497939779602</v>
      </c>
      <c r="Q4063">
        <v>2.8218677180984102</v>
      </c>
    </row>
    <row r="4064" spans="1:17">
      <c r="A4064" t="s">
        <v>7202</v>
      </c>
      <c r="B4064" s="16" t="e">
        <v>#N/A</v>
      </c>
      <c r="C4064">
        <v>4.3623517865106702</v>
      </c>
      <c r="D4064">
        <v>4.32650596693877</v>
      </c>
      <c r="E4064">
        <v>4.3969712788901898</v>
      </c>
      <c r="F4064">
        <v>3.7319397910766599</v>
      </c>
      <c r="G4064">
        <v>5.2496646871628903</v>
      </c>
      <c r="H4064">
        <v>4.3676565829540399</v>
      </c>
      <c r="I4064">
        <v>4.30650913402902</v>
      </c>
      <c r="J4064">
        <v>3.5611359966351301</v>
      </c>
      <c r="K4064">
        <v>4.6332418030731697</v>
      </c>
      <c r="L4064">
        <v>3.8614614459532302</v>
      </c>
      <c r="M4064">
        <v>4.0387673383778999</v>
      </c>
      <c r="N4064">
        <v>4.72039054531127</v>
      </c>
      <c r="O4064">
        <v>4.8737348553695998</v>
      </c>
      <c r="P4064">
        <v>4.7374550361106396</v>
      </c>
      <c r="Q4064">
        <v>5.09416193408443</v>
      </c>
    </row>
    <row r="4065" spans="1:17">
      <c r="A4065" t="s">
        <v>7203</v>
      </c>
      <c r="B4065" s="16" t="e">
        <v>#N/A</v>
      </c>
      <c r="C4065">
        <v>2.8218677180984102</v>
      </c>
      <c r="D4065">
        <v>3.4870161193063098</v>
      </c>
      <c r="E4065">
        <v>2.8218677180984102</v>
      </c>
      <c r="F4065">
        <v>3.4706286095040801</v>
      </c>
      <c r="G4065">
        <v>2.8218677180984102</v>
      </c>
      <c r="H4065">
        <v>3.65660975244205</v>
      </c>
      <c r="I4065">
        <v>3.6595800418069002</v>
      </c>
      <c r="J4065">
        <v>3.6724961835054399</v>
      </c>
      <c r="K4065">
        <v>3.7184612093777498</v>
      </c>
      <c r="L4065">
        <v>3.6339073669181099</v>
      </c>
      <c r="M4065">
        <v>3.23818724324593</v>
      </c>
      <c r="N4065">
        <v>3.31389066967124</v>
      </c>
      <c r="O4065">
        <v>3.6677309644704801</v>
      </c>
      <c r="P4065">
        <v>3.3893867502571098</v>
      </c>
      <c r="Q4065">
        <v>2.8218677180984102</v>
      </c>
    </row>
    <row r="4066" spans="1:17">
      <c r="A4066" t="s">
        <v>7204</v>
      </c>
      <c r="B4066" s="16" t="e">
        <v>#N/A</v>
      </c>
      <c r="C4066">
        <v>3.5040133865677898</v>
      </c>
      <c r="D4066">
        <v>3.4870161193063098</v>
      </c>
      <c r="E4066">
        <v>3.4028894668404299</v>
      </c>
      <c r="F4066">
        <v>3.2825265482838799</v>
      </c>
      <c r="G4066">
        <v>3.33407035458014</v>
      </c>
      <c r="H4066">
        <v>3.30825032505737</v>
      </c>
      <c r="I4066">
        <v>3.5089935751222501</v>
      </c>
      <c r="J4066">
        <v>3.4276433730071201</v>
      </c>
      <c r="K4066">
        <v>2.8218677180984102</v>
      </c>
      <c r="L4066">
        <v>3.29479214013883</v>
      </c>
      <c r="M4066">
        <v>3.23818724324593</v>
      </c>
      <c r="N4066">
        <v>3.5144020463037902</v>
      </c>
      <c r="O4066">
        <v>2.8218677180984102</v>
      </c>
      <c r="P4066">
        <v>3.6194497939779602</v>
      </c>
      <c r="Q4066">
        <v>2.8218677180984102</v>
      </c>
    </row>
    <row r="4067" spans="1:17">
      <c r="A4067" t="s">
        <v>7205</v>
      </c>
      <c r="B4067" s="16" t="e">
        <v>#N/A</v>
      </c>
      <c r="C4067">
        <v>3.7779852140208301</v>
      </c>
      <c r="D4067">
        <v>4.2618677800425697</v>
      </c>
      <c r="E4067">
        <v>3.4028894668404299</v>
      </c>
      <c r="F4067">
        <v>2.8218677180984102</v>
      </c>
      <c r="G4067">
        <v>4.0460446887748596</v>
      </c>
      <c r="H4067">
        <v>3.9869852489372102</v>
      </c>
      <c r="I4067">
        <v>4.0793606969786396</v>
      </c>
      <c r="J4067">
        <v>3.7696016503418699</v>
      </c>
      <c r="K4067">
        <v>3.27554212654834</v>
      </c>
      <c r="L4067">
        <v>4.2633743974944602</v>
      </c>
      <c r="M4067">
        <v>3.90178223458659</v>
      </c>
      <c r="N4067">
        <v>3.31389066967124</v>
      </c>
      <c r="O4067">
        <v>3.42420286852819</v>
      </c>
      <c r="P4067">
        <v>4.1712528320562896</v>
      </c>
      <c r="Q4067">
        <v>2.8218677180984102</v>
      </c>
    </row>
    <row r="4068" spans="1:17">
      <c r="A4068" t="s">
        <v>7206</v>
      </c>
      <c r="B4068" s="16" t="e">
        <v>#N/A</v>
      </c>
      <c r="C4068">
        <v>8.5774258317993493</v>
      </c>
      <c r="D4068">
        <v>8.6393785211767593</v>
      </c>
      <c r="E4068">
        <v>8.2228824023874001</v>
      </c>
      <c r="F4068">
        <v>8.6415170816431406</v>
      </c>
      <c r="G4068">
        <v>8.4948759047022495</v>
      </c>
      <c r="H4068">
        <v>9.3993419427021507</v>
      </c>
      <c r="I4068">
        <v>8.7536851253207502</v>
      </c>
      <c r="J4068">
        <v>9.22372531049934</v>
      </c>
      <c r="K4068">
        <v>8.5533132934081202</v>
      </c>
      <c r="L4068">
        <v>8.6753733505469608</v>
      </c>
      <c r="M4068">
        <v>8.9509468892859907</v>
      </c>
      <c r="N4068">
        <v>8.5612109173308095</v>
      </c>
      <c r="O4068">
        <v>8.9851335267269903</v>
      </c>
      <c r="P4068">
        <v>9.2270381308128702</v>
      </c>
      <c r="Q4068">
        <v>6.9204191934356096</v>
      </c>
    </row>
    <row r="4069" spans="1:17">
      <c r="A4069" t="s">
        <v>7207</v>
      </c>
      <c r="B4069" s="16" t="e">
        <v>#N/A</v>
      </c>
      <c r="C4069">
        <v>3.6535616636188299</v>
      </c>
      <c r="D4069">
        <v>2.8218677180984102</v>
      </c>
      <c r="E4069">
        <v>3.4028894668404299</v>
      </c>
      <c r="F4069">
        <v>3.4706286095040801</v>
      </c>
      <c r="G4069">
        <v>2.8218677180984102</v>
      </c>
      <c r="H4069">
        <v>2.8218677180984102</v>
      </c>
      <c r="I4069">
        <v>2.8218677180984102</v>
      </c>
      <c r="J4069">
        <v>2.8218677180984102</v>
      </c>
      <c r="K4069">
        <v>3.27554212654834</v>
      </c>
      <c r="L4069">
        <v>2.8218677180984102</v>
      </c>
      <c r="M4069">
        <v>2.8218677180984102</v>
      </c>
      <c r="N4069">
        <v>3.5144020463037902</v>
      </c>
      <c r="O4069">
        <v>3.24931794675887</v>
      </c>
      <c r="P4069">
        <v>2.8218677180984102</v>
      </c>
      <c r="Q4069">
        <v>2.8218677180984102</v>
      </c>
    </row>
    <row r="4070" spans="1:17">
      <c r="A4070" t="s">
        <v>7208</v>
      </c>
      <c r="B4070" s="16" t="e">
        <v>#N/A</v>
      </c>
      <c r="C4070">
        <v>2.8218677180984102</v>
      </c>
      <c r="D4070">
        <v>2.8218677180984102</v>
      </c>
      <c r="E4070">
        <v>3.8152982058547602</v>
      </c>
      <c r="F4070">
        <v>4.0892058755412499</v>
      </c>
      <c r="G4070">
        <v>3.33407035458014</v>
      </c>
      <c r="H4070">
        <v>3.30825032505737</v>
      </c>
      <c r="I4070">
        <v>3.3100125595866299</v>
      </c>
      <c r="J4070">
        <v>3.2517770676889399</v>
      </c>
      <c r="K4070">
        <v>3.27554212654834</v>
      </c>
      <c r="L4070">
        <v>2.8218677180984102</v>
      </c>
      <c r="M4070">
        <v>3.23818724324593</v>
      </c>
      <c r="N4070">
        <v>3.6661147186140499</v>
      </c>
      <c r="O4070">
        <v>3.24931794675887</v>
      </c>
      <c r="P4070">
        <v>2.8218677180984102</v>
      </c>
      <c r="Q4070">
        <v>2.8218677180984102</v>
      </c>
    </row>
    <row r="4071" spans="1:17">
      <c r="A4071" t="s">
        <v>7209</v>
      </c>
      <c r="B4071" s="16" t="e">
        <v>#N/A</v>
      </c>
      <c r="C4071">
        <v>4.0706176854441196</v>
      </c>
      <c r="D4071">
        <v>4.32650596693877</v>
      </c>
      <c r="E4071">
        <v>5.98496325541152</v>
      </c>
      <c r="F4071">
        <v>4.0118215330109104</v>
      </c>
      <c r="G4071">
        <v>5.91035690204746</v>
      </c>
      <c r="H4071">
        <v>5.8138286615387997</v>
      </c>
      <c r="I4071">
        <v>4.0793606969786396</v>
      </c>
      <c r="J4071">
        <v>3.7696016503418699</v>
      </c>
      <c r="K4071">
        <v>4.6332418030731697</v>
      </c>
      <c r="L4071">
        <v>4.2633743974944602</v>
      </c>
      <c r="M4071">
        <v>5.7421360554391203</v>
      </c>
      <c r="N4071">
        <v>3.99991931403749</v>
      </c>
      <c r="O4071">
        <v>5.9269450576343701</v>
      </c>
      <c r="P4071">
        <v>4.1712528320562896</v>
      </c>
      <c r="Q4071">
        <v>2.8218677180984102</v>
      </c>
    </row>
    <row r="4072" spans="1:17">
      <c r="A4072" t="s">
        <v>7210</v>
      </c>
      <c r="B4072" s="16" t="e">
        <v>#N/A</v>
      </c>
      <c r="C4072">
        <v>3.5040133865677898</v>
      </c>
      <c r="D4072">
        <v>2.8218677180984102</v>
      </c>
      <c r="E4072">
        <v>3.4028894668404299</v>
      </c>
      <c r="F4072">
        <v>3.8353454241230298</v>
      </c>
      <c r="G4072">
        <v>3.33407035458014</v>
      </c>
      <c r="H4072">
        <v>3.9869852489372102</v>
      </c>
      <c r="I4072">
        <v>3.5089935751222501</v>
      </c>
      <c r="J4072">
        <v>4.1999986398891203</v>
      </c>
      <c r="K4072">
        <v>2.8218677180984102</v>
      </c>
      <c r="L4072">
        <v>3.9560512465587201</v>
      </c>
      <c r="M4072">
        <v>3.82485868955618</v>
      </c>
      <c r="N4072">
        <v>3.79229116939824</v>
      </c>
      <c r="O4072">
        <v>3.6677309644704801</v>
      </c>
      <c r="P4072">
        <v>3.3893867502571098</v>
      </c>
      <c r="Q4072">
        <v>2.8218677180984102</v>
      </c>
    </row>
    <row r="4073" spans="1:17">
      <c r="A4073" t="s">
        <v>7211</v>
      </c>
      <c r="B4073" s="16" t="e">
        <v>#N/A</v>
      </c>
      <c r="C4073">
        <v>4.4246742892055497</v>
      </c>
      <c r="D4073">
        <v>3.9548310731697001</v>
      </c>
      <c r="E4073">
        <v>3.9618875914207199</v>
      </c>
      <c r="F4073">
        <v>4.5147692553613297</v>
      </c>
      <c r="G4073">
        <v>4.0460446887748596</v>
      </c>
      <c r="H4073">
        <v>3.9869852489372102</v>
      </c>
      <c r="I4073">
        <v>4.5515847967793803</v>
      </c>
      <c r="J4073">
        <v>4.4114342089532403</v>
      </c>
      <c r="K4073">
        <v>4.1419680287536398</v>
      </c>
      <c r="L4073">
        <v>4.1211419556762898</v>
      </c>
      <c r="M4073">
        <v>4.10067942601317</v>
      </c>
      <c r="N4073">
        <v>3.9019995236038798</v>
      </c>
      <c r="O4073">
        <v>3.9295289699043701</v>
      </c>
      <c r="P4073">
        <v>4.2713440848041202</v>
      </c>
      <c r="Q4073">
        <v>2.8218677180984102</v>
      </c>
    </row>
    <row r="4074" spans="1:17">
      <c r="A4074" t="s">
        <v>7212</v>
      </c>
      <c r="B4074" s="16" t="e">
        <v>#N/A</v>
      </c>
      <c r="C4074">
        <v>2.8218677180984102</v>
      </c>
      <c r="D4074">
        <v>2.8218677180984102</v>
      </c>
      <c r="E4074">
        <v>2.8218677180984102</v>
      </c>
      <c r="F4074">
        <v>2.8218677180984102</v>
      </c>
      <c r="G4074">
        <v>2.8218677180984102</v>
      </c>
      <c r="H4074">
        <v>3.7814594184883799</v>
      </c>
      <c r="I4074">
        <v>3.5089935751222501</v>
      </c>
      <c r="J4074">
        <v>3.7696016503418699</v>
      </c>
      <c r="K4074">
        <v>3.7184612093777498</v>
      </c>
      <c r="L4074">
        <v>3.29479214013883</v>
      </c>
      <c r="M4074">
        <v>3.23818724324593</v>
      </c>
      <c r="N4074">
        <v>3.99991931403749</v>
      </c>
      <c r="O4074">
        <v>2.8218677180984102</v>
      </c>
      <c r="P4074">
        <v>3.9363215208704698</v>
      </c>
      <c r="Q4074">
        <v>2.8218677180984102</v>
      </c>
    </row>
    <row r="4075" spans="1:17">
      <c r="A4075" t="s">
        <v>7213</v>
      </c>
      <c r="B4075" s="16" t="e">
        <v>#N/A</v>
      </c>
      <c r="C4075">
        <v>6.8168678752759702</v>
      </c>
      <c r="D4075">
        <v>6.7822067112404403</v>
      </c>
      <c r="E4075">
        <v>7.0856370732265797</v>
      </c>
      <c r="F4075">
        <v>6.28927369624365</v>
      </c>
      <c r="G4075">
        <v>6.64536989626367</v>
      </c>
      <c r="H4075">
        <v>6.9069592085921299</v>
      </c>
      <c r="I4075">
        <v>7.10853650596375</v>
      </c>
      <c r="J4075">
        <v>6.6931804120656997</v>
      </c>
      <c r="K4075">
        <v>6.9835028813780502</v>
      </c>
      <c r="L4075">
        <v>6.9286808814702896</v>
      </c>
      <c r="M4075">
        <v>6.7778941321205197</v>
      </c>
      <c r="N4075">
        <v>6.6912870643548601</v>
      </c>
      <c r="O4075">
        <v>7.0090112325606002</v>
      </c>
      <c r="P4075">
        <v>7.1306752673032401</v>
      </c>
      <c r="Q4075">
        <v>6.6375058506955904</v>
      </c>
    </row>
    <row r="4076" spans="1:17">
      <c r="A4076" t="s">
        <v>7214</v>
      </c>
      <c r="B4076" s="16" t="e">
        <v>#N/A</v>
      </c>
      <c r="C4076">
        <v>3.5040133865677898</v>
      </c>
      <c r="D4076">
        <v>3.4870161193063098</v>
      </c>
      <c r="E4076">
        <v>2.8218677180984102</v>
      </c>
      <c r="F4076">
        <v>2.8218677180984102</v>
      </c>
      <c r="G4076">
        <v>2.8218677180984102</v>
      </c>
      <c r="H4076">
        <v>3.7814594184883799</v>
      </c>
      <c r="I4076">
        <v>3.5089935751222501</v>
      </c>
      <c r="J4076">
        <v>2.8218677180984102</v>
      </c>
      <c r="K4076">
        <v>3.27554212654834</v>
      </c>
      <c r="L4076">
        <v>3.7555759297476698</v>
      </c>
      <c r="M4076">
        <v>3.6461416973015899</v>
      </c>
      <c r="N4076">
        <v>2.8218677180984102</v>
      </c>
      <c r="O4076">
        <v>3.6677309644704801</v>
      </c>
      <c r="P4076">
        <v>3.6194497939779602</v>
      </c>
      <c r="Q4076">
        <v>2.8218677180984102</v>
      </c>
    </row>
    <row r="4077" spans="1:17">
      <c r="A4077" t="s">
        <v>7215</v>
      </c>
      <c r="B4077" s="16" t="e">
        <v>#N/A</v>
      </c>
      <c r="C4077">
        <v>3.98283533271713</v>
      </c>
      <c r="D4077">
        <v>3.9548310731697001</v>
      </c>
      <c r="E4077">
        <v>4.0887687455453801</v>
      </c>
      <c r="F4077">
        <v>4.0118215330109104</v>
      </c>
      <c r="G4077">
        <v>4.1380367534927496</v>
      </c>
      <c r="H4077">
        <v>4.2312229394497098</v>
      </c>
      <c r="I4077">
        <v>4.49496154099739</v>
      </c>
      <c r="J4077">
        <v>4.3107162608919598</v>
      </c>
      <c r="K4077">
        <v>4.2710437260841099</v>
      </c>
      <c r="L4077">
        <v>4.9123550275731303</v>
      </c>
      <c r="M4077">
        <v>4.7613190738105597</v>
      </c>
      <c r="N4077">
        <v>5.2042740237952296</v>
      </c>
      <c r="O4077">
        <v>4.8066714880220998</v>
      </c>
      <c r="P4077">
        <v>4.0606668341819496</v>
      </c>
      <c r="Q4077">
        <v>5.09416193408443</v>
      </c>
    </row>
    <row r="4078" spans="1:17">
      <c r="A4078" t="s">
        <v>7216</v>
      </c>
      <c r="B4078" s="16" t="e">
        <v>#N/A</v>
      </c>
      <c r="C4078">
        <v>3.98283533271713</v>
      </c>
      <c r="D4078">
        <v>4.2618677800425697</v>
      </c>
      <c r="E4078">
        <v>2.8218677180984102</v>
      </c>
      <c r="F4078">
        <v>3.4706286095040801</v>
      </c>
      <c r="G4078">
        <v>3.5425260543824399</v>
      </c>
      <c r="H4078">
        <v>3.50653555504317</v>
      </c>
      <c r="I4078">
        <v>3.3100125595866299</v>
      </c>
      <c r="J4078">
        <v>3.7696016503418699</v>
      </c>
      <c r="K4078">
        <v>3.99457577781329</v>
      </c>
      <c r="L4078">
        <v>4.1946255460110002</v>
      </c>
      <c r="M4078">
        <v>3.7404257728686199</v>
      </c>
      <c r="N4078">
        <v>3.6661147186140499</v>
      </c>
      <c r="O4078">
        <v>3.5569664057961599</v>
      </c>
      <c r="P4078">
        <v>3.6194497939779602</v>
      </c>
      <c r="Q4078">
        <v>2.8218677180984102</v>
      </c>
    </row>
    <row r="4079" spans="1:17">
      <c r="A4079" t="s">
        <v>7217</v>
      </c>
      <c r="B4079" s="16" t="e">
        <v>#N/A</v>
      </c>
      <c r="C4079">
        <v>3.5040133865677898</v>
      </c>
      <c r="D4079">
        <v>3.7545556144430101</v>
      </c>
      <c r="E4079">
        <v>3.4028894668404299</v>
      </c>
      <c r="F4079">
        <v>3.4706286095040801</v>
      </c>
      <c r="G4079">
        <v>3.9446609719593901</v>
      </c>
      <c r="H4079">
        <v>3.30825032505737</v>
      </c>
      <c r="I4079">
        <v>3.6595800418069002</v>
      </c>
      <c r="J4079">
        <v>3.4276433730071201</v>
      </c>
      <c r="K4079">
        <v>3.8204461843508501</v>
      </c>
      <c r="L4079">
        <v>3.8614614459532302</v>
      </c>
      <c r="M4079">
        <v>3.5380814202985702</v>
      </c>
      <c r="N4079">
        <v>3.5144020463037902</v>
      </c>
      <c r="O4079">
        <v>3.5569664057961599</v>
      </c>
      <c r="P4079">
        <v>3.3893867502571098</v>
      </c>
      <c r="Q4079">
        <v>2.8218677180984102</v>
      </c>
    </row>
    <row r="4080" spans="1:17">
      <c r="A4080" t="s">
        <v>7218</v>
      </c>
      <c r="B4080" s="16" t="e">
        <v>#N/A</v>
      </c>
      <c r="C4080">
        <v>7.8284959921235204</v>
      </c>
      <c r="D4080">
        <v>7.9674893623379104</v>
      </c>
      <c r="E4080">
        <v>7.70866871839912</v>
      </c>
      <c r="F4080">
        <v>8.1811406841559897</v>
      </c>
      <c r="G4080">
        <v>7.47394521252407</v>
      </c>
      <c r="H4080">
        <v>7.91348301616567</v>
      </c>
      <c r="I4080">
        <v>7.3081496764768303</v>
      </c>
      <c r="J4080">
        <v>7.9687194154310497</v>
      </c>
      <c r="K4080">
        <v>7.34506521812781</v>
      </c>
      <c r="L4080">
        <v>6.9103454317520701</v>
      </c>
      <c r="M4080">
        <v>6.9681809941995603</v>
      </c>
      <c r="N4080">
        <v>7.1379098648342296</v>
      </c>
      <c r="O4080">
        <v>7.2117528687813603</v>
      </c>
      <c r="P4080">
        <v>7.27218074483838</v>
      </c>
      <c r="Q4080">
        <v>5.81282804418474</v>
      </c>
    </row>
    <row r="4081" spans="1:17">
      <c r="A4081" t="s">
        <v>7219</v>
      </c>
      <c r="B4081" s="16" t="e">
        <v>#N/A</v>
      </c>
      <c r="C4081">
        <v>6.0735929489798099</v>
      </c>
      <c r="D4081">
        <v>6.1138942084180101</v>
      </c>
      <c r="E4081">
        <v>6.5872704820978099</v>
      </c>
      <c r="F4081">
        <v>5.9029685313311697</v>
      </c>
      <c r="G4081">
        <v>6.6322647967595501</v>
      </c>
      <c r="H4081">
        <v>6.61481283471461</v>
      </c>
      <c r="I4081">
        <v>7.1917397819167199</v>
      </c>
      <c r="J4081">
        <v>7.2022846672041601</v>
      </c>
      <c r="K4081">
        <v>6.4987689503714599</v>
      </c>
      <c r="L4081">
        <v>6.7127894493899696</v>
      </c>
      <c r="M4081">
        <v>6.3312493870184303</v>
      </c>
      <c r="N4081">
        <v>6.6073365936536996</v>
      </c>
      <c r="O4081">
        <v>5.88111515790124</v>
      </c>
      <c r="P4081">
        <v>6.98638363708924</v>
      </c>
      <c r="Q4081">
        <v>6.2843132996066204</v>
      </c>
    </row>
    <row r="4082" spans="1:17">
      <c r="A4082" t="s">
        <v>7220</v>
      </c>
      <c r="B4082" s="16" t="e">
        <v>#N/A</v>
      </c>
      <c r="C4082">
        <v>3.5040133865677898</v>
      </c>
      <c r="D4082">
        <v>2.8218677180984102</v>
      </c>
      <c r="E4082">
        <v>3.4028894668404299</v>
      </c>
      <c r="F4082">
        <v>3.4706286095040801</v>
      </c>
      <c r="G4082">
        <v>3.33407035458014</v>
      </c>
      <c r="H4082">
        <v>3.50653555504317</v>
      </c>
      <c r="I4082">
        <v>2.8218677180984102</v>
      </c>
      <c r="J4082">
        <v>3.2517770676889399</v>
      </c>
      <c r="K4082">
        <v>3.91162951239331</v>
      </c>
      <c r="L4082">
        <v>2.8218677180984102</v>
      </c>
      <c r="M4082">
        <v>2.8218677180984102</v>
      </c>
      <c r="N4082">
        <v>3.31389066967124</v>
      </c>
      <c r="O4082">
        <v>2.8218677180984102</v>
      </c>
      <c r="P4082">
        <v>3.6194497939779602</v>
      </c>
      <c r="Q4082">
        <v>2.8218677180984102</v>
      </c>
    </row>
    <row r="4083" spans="1:17">
      <c r="A4083" t="s">
        <v>7221</v>
      </c>
      <c r="B4083" s="16" t="e">
        <v>#N/A</v>
      </c>
      <c r="C4083">
        <v>4.7424302842105197</v>
      </c>
      <c r="D4083">
        <v>4.7446882369672698</v>
      </c>
      <c r="E4083">
        <v>5.0160351149716202</v>
      </c>
      <c r="F4083">
        <v>4.4086599646307301</v>
      </c>
      <c r="G4083">
        <v>4.2225520177193703</v>
      </c>
      <c r="H4083">
        <v>3.50653555504317</v>
      </c>
      <c r="I4083">
        <v>4.30650913402902</v>
      </c>
      <c r="J4083">
        <v>4.4114342089532403</v>
      </c>
      <c r="K4083">
        <v>4.0709644767565303</v>
      </c>
      <c r="L4083">
        <v>4.7465905673729498</v>
      </c>
      <c r="M4083">
        <v>4.1590575299716699</v>
      </c>
      <c r="N4083">
        <v>4.4472252118161997</v>
      </c>
      <c r="O4083">
        <v>4.3540657995344203</v>
      </c>
      <c r="P4083">
        <v>4.7374550361106396</v>
      </c>
      <c r="Q4083">
        <v>2.8218677180984102</v>
      </c>
    </row>
    <row r="4084" spans="1:17">
      <c r="A4084" t="s">
        <v>7222</v>
      </c>
      <c r="B4084" s="16" t="e">
        <v>#N/A</v>
      </c>
      <c r="C4084">
        <v>4.9565989702087299</v>
      </c>
      <c r="D4084">
        <v>4.6996493033489397</v>
      </c>
      <c r="E4084">
        <v>5.2175717649130604</v>
      </c>
      <c r="F4084">
        <v>4.6581111746450903</v>
      </c>
      <c r="G4084">
        <v>4.6840610634984499</v>
      </c>
      <c r="H4084">
        <v>3.50653555504317</v>
      </c>
      <c r="I4084">
        <v>4.5515847967793803</v>
      </c>
      <c r="J4084">
        <v>4.8507352198443803</v>
      </c>
      <c r="K4084">
        <v>5.14095204503435</v>
      </c>
      <c r="L4084">
        <v>4.7015176725495298</v>
      </c>
      <c r="M4084">
        <v>4.69174350335686</v>
      </c>
      <c r="N4084">
        <v>4.3174573962368399</v>
      </c>
      <c r="O4084">
        <v>4.7358659530866696</v>
      </c>
      <c r="P4084">
        <v>4.2713440848041202</v>
      </c>
      <c r="Q4084">
        <v>6.2843132996066204</v>
      </c>
    </row>
    <row r="4085" spans="1:17">
      <c r="A4085" t="s">
        <v>7223</v>
      </c>
      <c r="B4085" s="16" t="e">
        <v>#N/A</v>
      </c>
      <c r="C4085">
        <v>4.2964146619915802</v>
      </c>
      <c r="D4085">
        <v>4.6529177314580599</v>
      </c>
      <c r="E4085">
        <v>4.4833795521924502</v>
      </c>
      <c r="F4085">
        <v>4.0892058755412499</v>
      </c>
      <c r="G4085">
        <v>4.5079198595814196</v>
      </c>
      <c r="H4085">
        <v>4.1560374762891303</v>
      </c>
      <c r="I4085">
        <v>4.0793606969786396</v>
      </c>
      <c r="J4085">
        <v>4.3621897727349799</v>
      </c>
      <c r="K4085">
        <v>4.5878024687201</v>
      </c>
      <c r="L4085">
        <v>4.5555022990765597</v>
      </c>
      <c r="M4085">
        <v>4.3652147767139304</v>
      </c>
      <c r="N4085">
        <v>4.8146980941494002</v>
      </c>
      <c r="O4085">
        <v>4.1926070449996002</v>
      </c>
      <c r="P4085">
        <v>4.7374550361106396</v>
      </c>
      <c r="Q4085">
        <v>6.2843132996066204</v>
      </c>
    </row>
    <row r="4086" spans="1:17">
      <c r="A4086" t="s">
        <v>7224</v>
      </c>
      <c r="B4086" s="16" t="e">
        <v>#N/A</v>
      </c>
      <c r="C4086">
        <v>3.98283533271713</v>
      </c>
      <c r="D4086">
        <v>3.4870161193063098</v>
      </c>
      <c r="E4086">
        <v>3.9618875914207199</v>
      </c>
      <c r="F4086">
        <v>3.7319397910766599</v>
      </c>
      <c r="G4086">
        <v>3.70007344211845</v>
      </c>
      <c r="H4086">
        <v>2.8218677180984102</v>
      </c>
      <c r="I4086">
        <v>3.3100125595866299</v>
      </c>
      <c r="J4086">
        <v>2.8218677180984102</v>
      </c>
      <c r="K4086">
        <v>3.7184612093777498</v>
      </c>
      <c r="L4086">
        <v>2.8218677180984102</v>
      </c>
      <c r="M4086">
        <v>2.8218677180984102</v>
      </c>
      <c r="N4086">
        <v>4.2465073090516299</v>
      </c>
      <c r="O4086">
        <v>3.7643275486974099</v>
      </c>
      <c r="P4086">
        <v>4.2713440848041202</v>
      </c>
      <c r="Q4086">
        <v>2.8218677180984102</v>
      </c>
    </row>
    <row r="4087" spans="1:17">
      <c r="A4087" t="s">
        <v>7225</v>
      </c>
      <c r="B4087" s="16" t="e">
        <v>#N/A</v>
      </c>
      <c r="C4087">
        <v>3.98283533271713</v>
      </c>
      <c r="D4087">
        <v>3.9548310731697001</v>
      </c>
      <c r="E4087">
        <v>3.4028894668404299</v>
      </c>
      <c r="F4087">
        <v>3.2825265482838799</v>
      </c>
      <c r="G4087">
        <v>3.70007344211845</v>
      </c>
      <c r="H4087">
        <v>4.3015284866045098</v>
      </c>
      <c r="I4087">
        <v>4.2360017113942803</v>
      </c>
      <c r="J4087">
        <v>3.2517770676889399</v>
      </c>
      <c r="K4087">
        <v>4.7193737720337401</v>
      </c>
      <c r="L4087">
        <v>4.1211419556762898</v>
      </c>
      <c r="M4087">
        <v>3.6461416973015899</v>
      </c>
      <c r="N4087">
        <v>3.99991931403749</v>
      </c>
      <c r="O4087">
        <v>3.5569664057961599</v>
      </c>
      <c r="P4087">
        <v>3.3893867502571098</v>
      </c>
      <c r="Q4087">
        <v>2.8218677180984102</v>
      </c>
    </row>
    <row r="4088" spans="1:17">
      <c r="A4088" t="s">
        <v>7226</v>
      </c>
      <c r="B4088" s="16" t="e">
        <v>#N/A</v>
      </c>
      <c r="C4088">
        <v>3.3064422771203601</v>
      </c>
      <c r="D4088">
        <v>2.8218677180984102</v>
      </c>
      <c r="E4088">
        <v>3.8152982058547602</v>
      </c>
      <c r="F4088">
        <v>3.2825265482838799</v>
      </c>
      <c r="G4088">
        <v>3.8309652426265099</v>
      </c>
      <c r="H4088">
        <v>2.8218677180984102</v>
      </c>
      <c r="I4088">
        <v>2.8218677180984102</v>
      </c>
      <c r="J4088">
        <v>2.8218677180984102</v>
      </c>
      <c r="K4088">
        <v>3.91162951239331</v>
      </c>
      <c r="L4088">
        <v>3.4877558895723499</v>
      </c>
      <c r="M4088">
        <v>3.5380814202985702</v>
      </c>
      <c r="N4088">
        <v>3.99991931403749</v>
      </c>
      <c r="O4088">
        <v>3.7643275486974099</v>
      </c>
      <c r="P4088">
        <v>3.6194497939779602</v>
      </c>
      <c r="Q4088">
        <v>2.8218677180984102</v>
      </c>
    </row>
    <row r="4089" spans="1:17">
      <c r="A4089" t="s">
        <v>7227</v>
      </c>
      <c r="B4089" s="16" t="e">
        <v>#N/A</v>
      </c>
      <c r="C4089">
        <v>3.5040133865677898</v>
      </c>
      <c r="D4089">
        <v>3.4870161193063098</v>
      </c>
      <c r="E4089">
        <v>3.6381873987360902</v>
      </c>
      <c r="F4089">
        <v>3.6131889974304401</v>
      </c>
      <c r="G4089">
        <v>3.33407035458014</v>
      </c>
      <c r="H4089">
        <v>3.9869852489372102</v>
      </c>
      <c r="I4089">
        <v>3.6595800418069002</v>
      </c>
      <c r="J4089">
        <v>3.5611359966351301</v>
      </c>
      <c r="K4089">
        <v>3.6013796825057902</v>
      </c>
      <c r="L4089">
        <v>3.7555759297476698</v>
      </c>
      <c r="M4089">
        <v>3.82485868955618</v>
      </c>
      <c r="N4089">
        <v>3.5144020463037902</v>
      </c>
      <c r="O4089">
        <v>3.7643275486974099</v>
      </c>
      <c r="P4089">
        <v>3.7927642367557501</v>
      </c>
      <c r="Q4089">
        <v>2.8218677180984102</v>
      </c>
    </row>
    <row r="4090" spans="1:17">
      <c r="A4090" t="s">
        <v>7228</v>
      </c>
      <c r="B4090" s="16" t="e">
        <v>#N/A</v>
      </c>
      <c r="C4090">
        <v>5.2395597656514097</v>
      </c>
      <c r="D4090">
        <v>5.2802736384566202</v>
      </c>
      <c r="E4090">
        <v>5.3510197543661198</v>
      </c>
      <c r="F4090">
        <v>4.9396319138350204</v>
      </c>
      <c r="G4090">
        <v>4.73757715912134</v>
      </c>
      <c r="H4090">
        <v>4.8818202206169596</v>
      </c>
      <c r="I4090">
        <v>5.5414939407437602</v>
      </c>
      <c r="J4090">
        <v>5.7808175510722997</v>
      </c>
      <c r="K4090">
        <v>5.0476523100685604</v>
      </c>
      <c r="L4090">
        <v>4.9506536519942301</v>
      </c>
      <c r="M4090">
        <v>4.4556477038402296</v>
      </c>
      <c r="N4090">
        <v>4.3174573962368399</v>
      </c>
      <c r="O4090">
        <v>4.6608164090738198</v>
      </c>
      <c r="P4090">
        <v>6.4195282390462101</v>
      </c>
      <c r="Q4090">
        <v>2.8218677180984102</v>
      </c>
    </row>
    <row r="4091" spans="1:17">
      <c r="A4091" t="s">
        <v>7229</v>
      </c>
      <c r="B4091" s="16" t="e">
        <v>#N/A</v>
      </c>
      <c r="C4091">
        <v>9.3321627510472993</v>
      </c>
      <c r="D4091">
        <v>9.2650782732363197</v>
      </c>
      <c r="E4091">
        <v>4.5638886729124497</v>
      </c>
      <c r="F4091">
        <v>5.5623893547269203</v>
      </c>
      <c r="G4091">
        <v>5.8198701234814401</v>
      </c>
      <c r="H4091">
        <v>8.2576117285337194</v>
      </c>
      <c r="I4091">
        <v>9.7384559288943198</v>
      </c>
      <c r="J4091">
        <v>5.20241513226006</v>
      </c>
      <c r="K4091">
        <v>10.638426910062099</v>
      </c>
      <c r="L4091">
        <v>10.630210940833701</v>
      </c>
      <c r="M4091">
        <v>7.6906455855048899</v>
      </c>
      <c r="N4091">
        <v>7.1293565844791704</v>
      </c>
      <c r="O4091">
        <v>6.2952160533026804</v>
      </c>
      <c r="P4091">
        <v>8.0943914095549303</v>
      </c>
      <c r="Q4091">
        <v>10.4618161310557</v>
      </c>
    </row>
    <row r="4092" spans="1:17">
      <c r="A4092" t="s">
        <v>7230</v>
      </c>
      <c r="B4092" s="16" t="e">
        <v>#N/A</v>
      </c>
      <c r="C4092">
        <v>5.8263624218194501</v>
      </c>
      <c r="D4092">
        <v>5.4459441552918904</v>
      </c>
      <c r="E4092">
        <v>5.2175717649130604</v>
      </c>
      <c r="F4092">
        <v>5.77264523713907</v>
      </c>
      <c r="G4092">
        <v>5.2138164621762604</v>
      </c>
      <c r="H4092">
        <v>5.9157356088873199</v>
      </c>
      <c r="I4092">
        <v>5.9240666568416502</v>
      </c>
      <c r="J4092">
        <v>5.8467461768600897</v>
      </c>
      <c r="K4092">
        <v>5.0476523100685604</v>
      </c>
      <c r="L4092">
        <v>5.28253338465999</v>
      </c>
      <c r="M4092">
        <v>5.6233501043871401</v>
      </c>
      <c r="N4092">
        <v>5.3928688873847097</v>
      </c>
      <c r="O4092">
        <v>5.88111515790124</v>
      </c>
      <c r="P4092">
        <v>5.9824449333743104</v>
      </c>
      <c r="Q4092">
        <v>2.8218677180984102</v>
      </c>
    </row>
    <row r="4093" spans="1:17">
      <c r="A4093" t="s">
        <v>7231</v>
      </c>
      <c r="B4093" s="16" t="e">
        <v>#N/A</v>
      </c>
      <c r="C4093">
        <v>4.9565989702087299</v>
      </c>
      <c r="D4093">
        <v>4.9103330586210001</v>
      </c>
      <c r="E4093">
        <v>4.9023702390828996</v>
      </c>
      <c r="F4093">
        <v>4.2284225029819602</v>
      </c>
      <c r="G4093">
        <v>4.2225520177193703</v>
      </c>
      <c r="H4093">
        <v>4.4894640760069198</v>
      </c>
      <c r="I4093">
        <v>4.8009391025067796</v>
      </c>
      <c r="J4093">
        <v>4.1999986398891203</v>
      </c>
      <c r="K4093">
        <v>4.4914502970878702</v>
      </c>
      <c r="L4093">
        <v>5.0240271819925297</v>
      </c>
      <c r="M4093">
        <v>4.5794486673888004</v>
      </c>
      <c r="N4093">
        <v>4.3174573962368399</v>
      </c>
      <c r="O4093">
        <v>5.0562650436270502</v>
      </c>
      <c r="P4093">
        <v>4.9722592042386102</v>
      </c>
      <c r="Q4093">
        <v>2.8218677180984102</v>
      </c>
    </row>
    <row r="4094" spans="1:17">
      <c r="A4094" t="s">
        <v>7232</v>
      </c>
      <c r="B4094" s="16" t="e">
        <v>#N/A</v>
      </c>
      <c r="C4094">
        <v>3.3064422771203601</v>
      </c>
      <c r="D4094">
        <v>3.8603343823973102</v>
      </c>
      <c r="E4094">
        <v>3.6381873987360902</v>
      </c>
      <c r="F4094">
        <v>3.2825265482838799</v>
      </c>
      <c r="G4094">
        <v>3.33407035458014</v>
      </c>
      <c r="H4094">
        <v>4.07504641393726</v>
      </c>
      <c r="I4094">
        <v>3.6595800418069002</v>
      </c>
      <c r="J4094">
        <v>3.6724961835054399</v>
      </c>
      <c r="K4094">
        <v>3.6013796825057902</v>
      </c>
      <c r="L4094">
        <v>3.4877558895723499</v>
      </c>
      <c r="M4094">
        <v>3.5380814202985702</v>
      </c>
      <c r="N4094">
        <v>3.31389066967124</v>
      </c>
      <c r="O4094">
        <v>3.8507909364900099</v>
      </c>
      <c r="P4094">
        <v>3.9363215208704698</v>
      </c>
      <c r="Q4094">
        <v>2.8218677180984102</v>
      </c>
    </row>
    <row r="4095" spans="1:17">
      <c r="A4095" t="s">
        <v>7233</v>
      </c>
      <c r="B4095" s="16" t="e">
        <v>#N/A</v>
      </c>
      <c r="C4095">
        <v>3.6535616636188299</v>
      </c>
      <c r="D4095">
        <v>3.7545556144430101</v>
      </c>
      <c r="E4095">
        <v>2.8218677180984102</v>
      </c>
      <c r="F4095">
        <v>3.7319397910766599</v>
      </c>
      <c r="G4095">
        <v>3.70007344211845</v>
      </c>
      <c r="H4095">
        <v>2.8218677180984102</v>
      </c>
      <c r="I4095">
        <v>3.6595800418069002</v>
      </c>
      <c r="J4095">
        <v>3.4276433730071201</v>
      </c>
      <c r="K4095">
        <v>3.6013796825057902</v>
      </c>
      <c r="L4095">
        <v>3.6339073669181099</v>
      </c>
      <c r="M4095">
        <v>3.4086250003018401</v>
      </c>
      <c r="N4095">
        <v>3.31389066967124</v>
      </c>
      <c r="O4095">
        <v>3.7643275486974099</v>
      </c>
      <c r="P4095">
        <v>4.1712528320562896</v>
      </c>
      <c r="Q4095">
        <v>2.8218677180984102</v>
      </c>
    </row>
    <row r="4096" spans="1:17">
      <c r="A4096" t="s">
        <v>7234</v>
      </c>
      <c r="B4096" s="16" t="e">
        <v>#N/A</v>
      </c>
      <c r="C4096">
        <v>4.4246742892055497</v>
      </c>
      <c r="D4096">
        <v>4.1931807688815699</v>
      </c>
      <c r="E4096">
        <v>5.0160351149716202</v>
      </c>
      <c r="F4096">
        <v>4.1611154638698196</v>
      </c>
      <c r="G4096">
        <v>4.9315086277172604</v>
      </c>
      <c r="H4096">
        <v>4.7487521450918901</v>
      </c>
      <c r="I4096">
        <v>4.8453589192974098</v>
      </c>
      <c r="J4096">
        <v>5.0088657953609399</v>
      </c>
      <c r="K4096">
        <v>4.9815688211180698</v>
      </c>
      <c r="L4096">
        <v>4.9878555821396704</v>
      </c>
      <c r="M4096">
        <v>4.0387673383778999</v>
      </c>
      <c r="N4096">
        <v>4.5070424063834196</v>
      </c>
      <c r="O4096">
        <v>4.4953341022564199</v>
      </c>
      <c r="P4096">
        <v>4.9174589054378801</v>
      </c>
      <c r="Q4096">
        <v>6.2843132996066204</v>
      </c>
    </row>
    <row r="4097" spans="1:17">
      <c r="A4097" t="s">
        <v>7235</v>
      </c>
      <c r="B4097" s="16" t="e">
        <v>#N/A</v>
      </c>
      <c r="C4097">
        <v>3.8862082974622001</v>
      </c>
      <c r="D4097">
        <v>3.4870161193063098</v>
      </c>
      <c r="E4097">
        <v>3.8152982058547602</v>
      </c>
      <c r="F4097">
        <v>4.0892058755412499</v>
      </c>
      <c r="G4097">
        <v>3.8309652426265099</v>
      </c>
      <c r="H4097">
        <v>3.7814594184883799</v>
      </c>
      <c r="I4097">
        <v>4.0793606969786396</v>
      </c>
      <c r="J4097">
        <v>4.1999986398891203</v>
      </c>
      <c r="K4097">
        <v>4.1419680287536398</v>
      </c>
      <c r="L4097">
        <v>3.8614614459532302</v>
      </c>
      <c r="M4097">
        <v>3.6461416973015899</v>
      </c>
      <c r="N4097">
        <v>3.6661147186140499</v>
      </c>
      <c r="O4097">
        <v>3.9295289699043701</v>
      </c>
      <c r="P4097">
        <v>3.9363215208704698</v>
      </c>
      <c r="Q4097">
        <v>5.09416193408443</v>
      </c>
    </row>
    <row r="4098" spans="1:17">
      <c r="A4098" t="s">
        <v>7236</v>
      </c>
      <c r="B4098" s="16" t="e">
        <v>#N/A</v>
      </c>
      <c r="C4098">
        <v>3.3064422771203601</v>
      </c>
      <c r="D4098">
        <v>3.6330127529723502</v>
      </c>
      <c r="E4098">
        <v>3.6381873987360902</v>
      </c>
      <c r="F4098">
        <v>3.7319397910766599</v>
      </c>
      <c r="G4098">
        <v>4.0460446887748596</v>
      </c>
      <c r="H4098">
        <v>3.30825032505737</v>
      </c>
      <c r="I4098">
        <v>3.5089935751222501</v>
      </c>
      <c r="J4098">
        <v>3.4276433730071201</v>
      </c>
      <c r="K4098">
        <v>3.91162951239331</v>
      </c>
      <c r="L4098">
        <v>4.0420260041176004</v>
      </c>
      <c r="M4098">
        <v>4.0387673383778999</v>
      </c>
      <c r="N4098">
        <v>4.7684260524010602</v>
      </c>
      <c r="O4098">
        <v>4.2491040476565001</v>
      </c>
      <c r="P4098">
        <v>2.8218677180984102</v>
      </c>
      <c r="Q4098">
        <v>6.2843132996066204</v>
      </c>
    </row>
    <row r="4099" spans="1:17">
      <c r="A4099" t="s">
        <v>7237</v>
      </c>
      <c r="B4099" s="16" t="e">
        <v>#N/A</v>
      </c>
      <c r="C4099">
        <v>3.5040133865677898</v>
      </c>
      <c r="D4099">
        <v>3.9548310731697001</v>
      </c>
      <c r="E4099">
        <v>3.9618875914207199</v>
      </c>
      <c r="F4099">
        <v>3.9277704709105601</v>
      </c>
      <c r="G4099">
        <v>4.1380367534927496</v>
      </c>
      <c r="H4099">
        <v>3.7814594184883799</v>
      </c>
      <c r="I4099">
        <v>3.9910282299290798</v>
      </c>
      <c r="J4099">
        <v>4.5477957058863296</v>
      </c>
      <c r="K4099">
        <v>4.0709644767565303</v>
      </c>
      <c r="L4099">
        <v>3.7555759297476698</v>
      </c>
      <c r="M4099">
        <v>4.5794486673888004</v>
      </c>
      <c r="N4099">
        <v>3.31389066967124</v>
      </c>
      <c r="O4099">
        <v>4.3028205748149997</v>
      </c>
      <c r="P4099">
        <v>3.9363215208704698</v>
      </c>
      <c r="Q4099">
        <v>5.81282804418474</v>
      </c>
    </row>
    <row r="4100" spans="1:17">
      <c r="A4100" t="s">
        <v>7238</v>
      </c>
      <c r="B4100" s="16" t="e">
        <v>#N/A</v>
      </c>
      <c r="C4100">
        <v>4.2263167103073602</v>
      </c>
      <c r="D4100">
        <v>3.9548310731697001</v>
      </c>
      <c r="E4100">
        <v>4.4833795521924502</v>
      </c>
      <c r="F4100">
        <v>3.6131889974304401</v>
      </c>
      <c r="G4100">
        <v>4.1380367534927496</v>
      </c>
      <c r="H4100">
        <v>4.3015284866045098</v>
      </c>
      <c r="I4100">
        <v>3.6595800418069002</v>
      </c>
      <c r="J4100">
        <v>4.0085972383706396</v>
      </c>
      <c r="K4100">
        <v>3.8204461843508501</v>
      </c>
      <c r="L4100">
        <v>4.0420260041176004</v>
      </c>
      <c r="M4100">
        <v>3.82485868955618</v>
      </c>
      <c r="N4100">
        <v>3.5144020463037902</v>
      </c>
      <c r="O4100">
        <v>3.7643275486974099</v>
      </c>
      <c r="P4100">
        <v>4.1712528320562896</v>
      </c>
      <c r="Q4100">
        <v>5.09416193408443</v>
      </c>
    </row>
    <row r="4101" spans="1:17">
      <c r="A4101" t="s">
        <v>7239</v>
      </c>
      <c r="B4101" s="16" t="e">
        <v>#N/A</v>
      </c>
      <c r="C4101">
        <v>3.3064422771203601</v>
      </c>
      <c r="D4101">
        <v>3.7545556144430101</v>
      </c>
      <c r="E4101">
        <v>3.8152982058547602</v>
      </c>
      <c r="F4101">
        <v>3.6131889974304401</v>
      </c>
      <c r="G4101">
        <v>3.9446609719593901</v>
      </c>
      <c r="H4101">
        <v>3.50653555504317</v>
      </c>
      <c r="I4101">
        <v>4.0793606969786396</v>
      </c>
      <c r="J4101">
        <v>3.4276433730071201</v>
      </c>
      <c r="K4101">
        <v>3.8204461843508501</v>
      </c>
      <c r="L4101">
        <v>3.6339073669181099</v>
      </c>
      <c r="M4101">
        <v>3.7404257728686199</v>
      </c>
      <c r="N4101">
        <v>3.6661147186140499</v>
      </c>
      <c r="O4101">
        <v>3.5569664057961599</v>
      </c>
      <c r="P4101">
        <v>3.6194497939779602</v>
      </c>
      <c r="Q4101">
        <v>2.8218677180984102</v>
      </c>
    </row>
    <row r="4102" spans="1:17">
      <c r="A4102" t="s">
        <v>7240</v>
      </c>
      <c r="B4102" s="16" t="e">
        <v>#N/A</v>
      </c>
      <c r="C4102">
        <v>6.7960272589149602</v>
      </c>
      <c r="D4102">
        <v>7.0395330447340898</v>
      </c>
      <c r="E4102">
        <v>6.7987778901780498</v>
      </c>
      <c r="F4102">
        <v>7.28164868981656</v>
      </c>
      <c r="G4102">
        <v>6.7582024653551098</v>
      </c>
      <c r="H4102">
        <v>7.6763342868275197</v>
      </c>
      <c r="I4102">
        <v>7.1672811779998904</v>
      </c>
      <c r="J4102">
        <v>7.5286852090722904</v>
      </c>
      <c r="K4102">
        <v>7.0771292840706099</v>
      </c>
      <c r="L4102">
        <v>6.9286808814702896</v>
      </c>
      <c r="M4102">
        <v>7.1482828711562396</v>
      </c>
      <c r="N4102">
        <v>6.7258089642514101</v>
      </c>
      <c r="O4102">
        <v>6.9877808128597696</v>
      </c>
      <c r="P4102">
        <v>7.6839819288491702</v>
      </c>
      <c r="Q4102">
        <v>2.8218677180984102</v>
      </c>
    </row>
    <row r="4103" spans="1:17">
      <c r="A4103" t="s">
        <v>7241</v>
      </c>
      <c r="B4103" s="16" t="e">
        <v>#N/A</v>
      </c>
      <c r="C4103">
        <v>3.7779852140208301</v>
      </c>
      <c r="D4103">
        <v>3.4870161193063098</v>
      </c>
      <c r="E4103">
        <v>2.8218677180984102</v>
      </c>
      <c r="F4103">
        <v>3.6131889974304401</v>
      </c>
      <c r="G4103">
        <v>3.33407035458014</v>
      </c>
      <c r="H4103">
        <v>2.8218677180984102</v>
      </c>
      <c r="I4103">
        <v>2.8218677180984102</v>
      </c>
      <c r="J4103">
        <v>2.8218677180984102</v>
      </c>
      <c r="K4103">
        <v>3.27554212654834</v>
      </c>
      <c r="L4103">
        <v>3.4877558895723499</v>
      </c>
      <c r="M4103">
        <v>3.4086250003018401</v>
      </c>
      <c r="N4103">
        <v>3.31389066967124</v>
      </c>
      <c r="O4103">
        <v>3.24931794675887</v>
      </c>
      <c r="P4103">
        <v>2.8218677180984102</v>
      </c>
      <c r="Q4103">
        <v>2.8218677180984102</v>
      </c>
    </row>
    <row r="4104" spans="1:17">
      <c r="A4104" t="s">
        <v>7242</v>
      </c>
      <c r="B4104" s="16" t="e">
        <v>#N/A</v>
      </c>
      <c r="C4104">
        <v>3.8862082974622001</v>
      </c>
      <c r="D4104">
        <v>3.6330127529723502</v>
      </c>
      <c r="E4104">
        <v>2.8218677180984102</v>
      </c>
      <c r="F4104">
        <v>3.6131889974304401</v>
      </c>
      <c r="G4104">
        <v>3.5425260543824399</v>
      </c>
      <c r="H4104">
        <v>3.30825032505737</v>
      </c>
      <c r="I4104">
        <v>3.3100125595866299</v>
      </c>
      <c r="J4104">
        <v>3.2517770676889399</v>
      </c>
      <c r="K4104">
        <v>3.7184612093777498</v>
      </c>
      <c r="L4104">
        <v>3.6339073669181099</v>
      </c>
      <c r="M4104">
        <v>3.4086250003018401</v>
      </c>
      <c r="N4104">
        <v>3.9019995236038798</v>
      </c>
      <c r="O4104">
        <v>3.5569664057961599</v>
      </c>
      <c r="P4104">
        <v>3.7927642367557501</v>
      </c>
      <c r="Q4104">
        <v>2.8218677180984102</v>
      </c>
    </row>
    <row r="4105" spans="1:17">
      <c r="A4105" t="s">
        <v>7243</v>
      </c>
      <c r="B4105" s="16" t="e">
        <v>#N/A</v>
      </c>
      <c r="C4105">
        <v>2.8218677180984102</v>
      </c>
      <c r="D4105">
        <v>3.4870161193063098</v>
      </c>
      <c r="E4105">
        <v>2.8218677180984102</v>
      </c>
      <c r="F4105">
        <v>3.4706286095040801</v>
      </c>
      <c r="G4105">
        <v>3.5425260543824399</v>
      </c>
      <c r="H4105">
        <v>3.8900437060628099</v>
      </c>
      <c r="I4105">
        <v>3.7848446501428201</v>
      </c>
      <c r="J4105">
        <v>3.2517770676889399</v>
      </c>
      <c r="K4105">
        <v>3.4608708703561399</v>
      </c>
      <c r="L4105">
        <v>3.6339073669181099</v>
      </c>
      <c r="M4105">
        <v>3.5380814202985702</v>
      </c>
      <c r="N4105">
        <v>3.5144020463037902</v>
      </c>
      <c r="O4105">
        <v>4.0021176285150997</v>
      </c>
      <c r="P4105">
        <v>3.3893867502571098</v>
      </c>
      <c r="Q4105">
        <v>2.8218677180984102</v>
      </c>
    </row>
    <row r="4106" spans="1:17">
      <c r="A4106" t="s">
        <v>7244</v>
      </c>
      <c r="B4106" s="16" t="e">
        <v>#N/A</v>
      </c>
      <c r="C4106">
        <v>3.7779852140208301</v>
      </c>
      <c r="D4106">
        <v>2.8218677180984102</v>
      </c>
      <c r="E4106">
        <v>3.6381873987360902</v>
      </c>
      <c r="F4106">
        <v>3.4706286095040801</v>
      </c>
      <c r="G4106">
        <v>4.0460446887748596</v>
      </c>
      <c r="H4106">
        <v>2.8218677180984102</v>
      </c>
      <c r="I4106">
        <v>3.6595800418069002</v>
      </c>
      <c r="J4106">
        <v>2.8218677180984102</v>
      </c>
      <c r="K4106">
        <v>3.27554212654834</v>
      </c>
      <c r="L4106">
        <v>3.6339073669181099</v>
      </c>
      <c r="M4106">
        <v>3.23818724324593</v>
      </c>
      <c r="N4106">
        <v>2.8218677180984102</v>
      </c>
      <c r="O4106">
        <v>3.42420286852819</v>
      </c>
      <c r="P4106">
        <v>3.3893867502571098</v>
      </c>
      <c r="Q4106">
        <v>2.8218677180984102</v>
      </c>
    </row>
    <row r="4107" spans="1:17">
      <c r="A4107" t="s">
        <v>7245</v>
      </c>
      <c r="B4107" s="16" t="e">
        <v>#N/A</v>
      </c>
      <c r="C4107">
        <v>12.245779621224299</v>
      </c>
      <c r="D4107">
        <v>12.3220967785977</v>
      </c>
      <c r="E4107">
        <v>12.4402808903339</v>
      </c>
      <c r="F4107">
        <v>12.406327671153401</v>
      </c>
      <c r="G4107">
        <v>12.2471726762159</v>
      </c>
      <c r="H4107">
        <v>12.2443444421622</v>
      </c>
      <c r="I4107">
        <v>12.147715447298699</v>
      </c>
      <c r="J4107">
        <v>12.4125737167767</v>
      </c>
      <c r="K4107">
        <v>12.163680460770699</v>
      </c>
      <c r="L4107">
        <v>11.877945013915999</v>
      </c>
      <c r="M4107">
        <v>11.5606822037131</v>
      </c>
      <c r="N4107">
        <v>11.590661946075899</v>
      </c>
      <c r="O4107">
        <v>11.3962066297875</v>
      </c>
      <c r="P4107">
        <v>12.2144013406537</v>
      </c>
      <c r="Q4107">
        <v>11.266131546133</v>
      </c>
    </row>
    <row r="4108" spans="1:17">
      <c r="A4108" t="s">
        <v>7246</v>
      </c>
      <c r="B4108" s="16" t="e">
        <v>#N/A</v>
      </c>
      <c r="C4108">
        <v>4.4838185959666896</v>
      </c>
      <c r="D4108">
        <v>4.5009317243298002</v>
      </c>
      <c r="E4108">
        <v>4.5638886729124497</v>
      </c>
      <c r="F4108">
        <v>4.2917886290068799</v>
      </c>
      <c r="G4108">
        <v>4.4429501088137897</v>
      </c>
      <c r="H4108">
        <v>4.7010860560449901</v>
      </c>
      <c r="I4108">
        <v>4.0793606969786396</v>
      </c>
      <c r="J4108">
        <v>5.0383114724192302</v>
      </c>
      <c r="K4108">
        <v>4.2084442324483602</v>
      </c>
      <c r="L4108">
        <v>4.7015176725495298</v>
      </c>
      <c r="M4108">
        <v>4.21436379980989</v>
      </c>
      <c r="N4108">
        <v>4.3841781814921204</v>
      </c>
      <c r="O4108">
        <v>4.4501242258791596</v>
      </c>
      <c r="P4108">
        <v>4.6013142303928598</v>
      </c>
      <c r="Q4108">
        <v>5.09416193408443</v>
      </c>
    </row>
    <row r="4109" spans="1:17">
      <c r="A4109" t="s">
        <v>7247</v>
      </c>
      <c r="B4109" s="16" t="e">
        <v>#N/A</v>
      </c>
      <c r="C4109">
        <v>4.7882403612659497</v>
      </c>
      <c r="D4109">
        <v>4.8302002317971402</v>
      </c>
      <c r="E4109">
        <v>4.9023702390828996</v>
      </c>
      <c r="F4109">
        <v>4.9396319138350204</v>
      </c>
      <c r="G4109">
        <v>4.6840610634984499</v>
      </c>
      <c r="H4109">
        <v>4.43015569855271</v>
      </c>
      <c r="I4109">
        <v>4.3728229044696096</v>
      </c>
      <c r="J4109">
        <v>4.6307624373210201</v>
      </c>
      <c r="K4109">
        <v>4.4914502970878702</v>
      </c>
      <c r="L4109">
        <v>4.9123550275731303</v>
      </c>
      <c r="M4109">
        <v>4.6180354178513197</v>
      </c>
      <c r="N4109">
        <v>4.6183712388410303</v>
      </c>
      <c r="O4109">
        <v>5.0275607712213803</v>
      </c>
      <c r="P4109">
        <v>4.0606668341819496</v>
      </c>
      <c r="Q4109">
        <v>2.8218677180984102</v>
      </c>
    </row>
    <row r="4110" spans="1:17">
      <c r="A4110" t="s">
        <v>7248</v>
      </c>
      <c r="B4110" s="16" t="e">
        <v>#N/A</v>
      </c>
      <c r="C4110">
        <v>3.5040133865677898</v>
      </c>
      <c r="D4110">
        <v>3.6330127529723502</v>
      </c>
      <c r="E4110">
        <v>3.4028894668404299</v>
      </c>
      <c r="F4110">
        <v>3.6131889974304401</v>
      </c>
      <c r="G4110">
        <v>3.33407035458014</v>
      </c>
      <c r="H4110">
        <v>3.30825032505737</v>
      </c>
      <c r="I4110">
        <v>3.3100125595866299</v>
      </c>
      <c r="J4110">
        <v>3.2517770676889399</v>
      </c>
      <c r="K4110">
        <v>3.4608708703561399</v>
      </c>
      <c r="L4110">
        <v>3.7555759297476698</v>
      </c>
      <c r="M4110">
        <v>2.8218677180984102</v>
      </c>
      <c r="N4110">
        <v>2.8218677180984102</v>
      </c>
      <c r="O4110">
        <v>3.5569664057961599</v>
      </c>
      <c r="P4110">
        <v>3.3893867502571098</v>
      </c>
      <c r="Q4110">
        <v>2.8218677180984102</v>
      </c>
    </row>
    <row r="4111" spans="1:17">
      <c r="A4111" t="s">
        <v>7249</v>
      </c>
      <c r="B4111" s="16" t="e">
        <v>#N/A</v>
      </c>
      <c r="C4111">
        <v>3.5040133865677898</v>
      </c>
      <c r="D4111">
        <v>3.9548310731697001</v>
      </c>
      <c r="E4111">
        <v>2.8218677180984102</v>
      </c>
      <c r="F4111">
        <v>3.7319397910766599</v>
      </c>
      <c r="G4111">
        <v>3.8309652426265099</v>
      </c>
      <c r="H4111">
        <v>3.7814594184883799</v>
      </c>
      <c r="I4111">
        <v>4.0793606969786396</v>
      </c>
      <c r="J4111">
        <v>4.0085972383706396</v>
      </c>
      <c r="K4111">
        <v>3.99457577781329</v>
      </c>
      <c r="L4111">
        <v>3.7555759297476698</v>
      </c>
      <c r="M4111">
        <v>3.82485868955618</v>
      </c>
      <c r="N4111">
        <v>3.79229116939824</v>
      </c>
      <c r="O4111">
        <v>3.5569664057961599</v>
      </c>
      <c r="P4111">
        <v>3.6194497939779602</v>
      </c>
      <c r="Q4111">
        <v>2.8218677180984102</v>
      </c>
    </row>
    <row r="4112" spans="1:17">
      <c r="A4112" t="s">
        <v>7250</v>
      </c>
      <c r="B4112" s="16" t="e">
        <v>#N/A</v>
      </c>
      <c r="C4112">
        <v>7.1479175811950704</v>
      </c>
      <c r="D4112">
        <v>7.3003562916549596</v>
      </c>
      <c r="E4112">
        <v>7.3453999532458001</v>
      </c>
      <c r="F4112">
        <v>6.8607791046404802</v>
      </c>
      <c r="G4112">
        <v>7.0514927108982999</v>
      </c>
      <c r="H4112">
        <v>7.3852487373829199</v>
      </c>
      <c r="I4112">
        <v>8.0711267250664491</v>
      </c>
      <c r="J4112">
        <v>7.5725522787176196</v>
      </c>
      <c r="K4112">
        <v>7.8826501789622299</v>
      </c>
      <c r="L4112">
        <v>7.51801873160551</v>
      </c>
      <c r="M4112">
        <v>7.4571287640772104</v>
      </c>
      <c r="N4112">
        <v>7.4301215020004001</v>
      </c>
      <c r="O4112">
        <v>7.6363961245384901</v>
      </c>
      <c r="P4112">
        <v>8.5131253811847092</v>
      </c>
      <c r="Q4112">
        <v>6.2843132996066204</v>
      </c>
    </row>
    <row r="4113" spans="1:17">
      <c r="A4113" t="s">
        <v>7251</v>
      </c>
      <c r="B4113" s="16" t="e">
        <v>#N/A</v>
      </c>
      <c r="C4113">
        <v>2.8218677180984102</v>
      </c>
      <c r="D4113">
        <v>2.8218677180984102</v>
      </c>
      <c r="E4113">
        <v>2.8218677180984102</v>
      </c>
      <c r="F4113">
        <v>3.2825265482838799</v>
      </c>
      <c r="G4113">
        <v>2.8218677180984102</v>
      </c>
      <c r="H4113">
        <v>2.8218677180984102</v>
      </c>
      <c r="I4113">
        <v>2.8218677180984102</v>
      </c>
      <c r="J4113">
        <v>3.5611359966351301</v>
      </c>
      <c r="K4113">
        <v>2.8218677180984102</v>
      </c>
      <c r="L4113">
        <v>3.29479214013883</v>
      </c>
      <c r="M4113">
        <v>3.5380814202985702</v>
      </c>
      <c r="N4113">
        <v>3.5144020463037902</v>
      </c>
      <c r="O4113">
        <v>3.42420286852819</v>
      </c>
      <c r="P4113">
        <v>2.8218677180984102</v>
      </c>
      <c r="Q4113">
        <v>2.8218677180984102</v>
      </c>
    </row>
    <row r="4114" spans="1:17">
      <c r="A4114" t="s">
        <v>7252</v>
      </c>
      <c r="B4114" s="16" t="e">
        <v>#N/A</v>
      </c>
      <c r="C4114">
        <v>4.6454443926476303</v>
      </c>
      <c r="D4114">
        <v>4.7446882369672698</v>
      </c>
      <c r="E4114">
        <v>3.6381873987360902</v>
      </c>
      <c r="F4114">
        <v>3.8353454241230298</v>
      </c>
      <c r="G4114">
        <v>3.70007344211845</v>
      </c>
      <c r="H4114">
        <v>3.50653555504317</v>
      </c>
      <c r="I4114">
        <v>4.16059535596606</v>
      </c>
      <c r="J4114">
        <v>3.4276433730071201</v>
      </c>
      <c r="K4114">
        <v>4.2710437260841099</v>
      </c>
      <c r="L4114">
        <v>3.7555759297476698</v>
      </c>
      <c r="M4114">
        <v>3.9727288000471899</v>
      </c>
      <c r="N4114">
        <v>3.31389066967124</v>
      </c>
      <c r="O4114">
        <v>4.2491040476565001</v>
      </c>
      <c r="P4114">
        <v>3.6194497939779602</v>
      </c>
      <c r="Q4114">
        <v>2.8218677180984102</v>
      </c>
    </row>
    <row r="4115" spans="1:17">
      <c r="A4115" t="s">
        <v>7253</v>
      </c>
      <c r="B4115" s="16" t="e">
        <v>#N/A</v>
      </c>
      <c r="C4115">
        <v>3.5040133865677898</v>
      </c>
      <c r="D4115">
        <v>3.6330127529723502</v>
      </c>
      <c r="E4115">
        <v>4.2015349465393896</v>
      </c>
      <c r="F4115">
        <v>3.8353454241230298</v>
      </c>
      <c r="G4115">
        <v>3.33407035458014</v>
      </c>
      <c r="H4115">
        <v>4.3015284866045098</v>
      </c>
      <c r="I4115">
        <v>3.9910282299290798</v>
      </c>
      <c r="J4115">
        <v>4.0764652066995799</v>
      </c>
      <c r="K4115">
        <v>3.8204461843508501</v>
      </c>
      <c r="L4115">
        <v>4.2633743974944602</v>
      </c>
      <c r="M4115">
        <v>3.7404257728686199</v>
      </c>
      <c r="N4115">
        <v>3.5144020463037902</v>
      </c>
      <c r="O4115">
        <v>4.1329497517715001</v>
      </c>
      <c r="P4115">
        <v>4.8003293124776603</v>
      </c>
      <c r="Q4115">
        <v>2.8218677180984102</v>
      </c>
    </row>
    <row r="4116" spans="1:17">
      <c r="A4116" t="s">
        <v>7254</v>
      </c>
      <c r="B4116" s="16" t="e">
        <v>#N/A</v>
      </c>
      <c r="C4116">
        <v>4.99547094075474</v>
      </c>
      <c r="D4116">
        <v>4.9103330586210001</v>
      </c>
      <c r="E4116">
        <v>4.3035359899866696</v>
      </c>
      <c r="F4116">
        <v>4.5147692553613297</v>
      </c>
      <c r="G4116">
        <v>4.2225520177193703</v>
      </c>
      <c r="H4116">
        <v>4.7487521450918901</v>
      </c>
      <c r="I4116">
        <v>4.4354937019020104</v>
      </c>
      <c r="J4116">
        <v>4.5040669171042298</v>
      </c>
      <c r="K4116">
        <v>4.1419680287536398</v>
      </c>
      <c r="L4116">
        <v>4.9878555821396704</v>
      </c>
      <c r="M4116">
        <v>4.9497083792204704</v>
      </c>
      <c r="N4116">
        <v>4.9442341107279502</v>
      </c>
      <c r="O4116">
        <v>4.9374682048982903</v>
      </c>
      <c r="P4116">
        <v>4.5271021320563003</v>
      </c>
      <c r="Q4116">
        <v>5.09416193408443</v>
      </c>
    </row>
    <row r="4117" spans="1:17">
      <c r="A4117" t="s">
        <v>7255</v>
      </c>
      <c r="B4117" s="16" t="e">
        <v>#N/A</v>
      </c>
      <c r="C4117">
        <v>2.8218677180984102</v>
      </c>
      <c r="D4117">
        <v>3.2942621936663499</v>
      </c>
      <c r="E4117">
        <v>2.8218677180984102</v>
      </c>
      <c r="F4117">
        <v>3.2825265482838799</v>
      </c>
      <c r="G4117">
        <v>2.8218677180984102</v>
      </c>
      <c r="H4117">
        <v>3.30825032505737</v>
      </c>
      <c r="I4117">
        <v>3.3100125595866299</v>
      </c>
      <c r="J4117">
        <v>3.5611359966351301</v>
      </c>
      <c r="K4117">
        <v>2.8218677180984102</v>
      </c>
      <c r="L4117">
        <v>3.8614614459532302</v>
      </c>
      <c r="M4117">
        <v>3.4086250003018401</v>
      </c>
      <c r="N4117">
        <v>3.5144020463037902</v>
      </c>
      <c r="O4117">
        <v>3.42420286852819</v>
      </c>
      <c r="P4117">
        <v>2.8218677180984102</v>
      </c>
      <c r="Q4117">
        <v>2.8218677180984102</v>
      </c>
    </row>
    <row r="4118" spans="1:17">
      <c r="A4118" t="s">
        <v>7256</v>
      </c>
      <c r="B4118" s="16" t="e">
        <v>#N/A</v>
      </c>
      <c r="C4118">
        <v>6.4131208425870598</v>
      </c>
      <c r="D4118">
        <v>6.4300702959458897</v>
      </c>
      <c r="E4118">
        <v>8.1772368720469597</v>
      </c>
      <c r="F4118">
        <v>7.6492124965412103</v>
      </c>
      <c r="G4118">
        <v>6.4795586196785599</v>
      </c>
      <c r="H4118">
        <v>7.0378223940395603</v>
      </c>
      <c r="I4118">
        <v>6.9926166397210201</v>
      </c>
      <c r="J4118">
        <v>7.0858952673795201</v>
      </c>
      <c r="K4118">
        <v>6.63877551665722</v>
      </c>
      <c r="L4118">
        <v>6.5443552449606699</v>
      </c>
      <c r="M4118">
        <v>6.7621531480504498</v>
      </c>
      <c r="N4118">
        <v>7.4644992735783298</v>
      </c>
      <c r="O4118">
        <v>8.5207354126673405</v>
      </c>
      <c r="P4118">
        <v>7.40098942313909</v>
      </c>
      <c r="Q4118">
        <v>5.09416193408443</v>
      </c>
    </row>
    <row r="4119" spans="1:17">
      <c r="A4119" t="s">
        <v>7257</v>
      </c>
      <c r="B4119" s="16" t="e">
        <v>#N/A</v>
      </c>
      <c r="C4119">
        <v>5.1056188094586403</v>
      </c>
      <c r="D4119">
        <v>5.2202186721532398</v>
      </c>
      <c r="E4119">
        <v>4.6393553598667303</v>
      </c>
      <c r="F4119">
        <v>5.9553133736970096</v>
      </c>
      <c r="G4119">
        <v>4.5079198595814196</v>
      </c>
      <c r="H4119">
        <v>5.1476173494898996</v>
      </c>
      <c r="I4119">
        <v>5.3469430634237698</v>
      </c>
      <c r="J4119">
        <v>4.5040669171042298</v>
      </c>
      <c r="K4119">
        <v>5.2559835824799102</v>
      </c>
      <c r="L4119">
        <v>5.1913586396996196</v>
      </c>
      <c r="M4119">
        <v>5.6755071082188104</v>
      </c>
      <c r="N4119">
        <v>6.6439211301738199</v>
      </c>
      <c r="O4119">
        <v>4.5388813471664999</v>
      </c>
      <c r="P4119">
        <v>4.4479700090536403</v>
      </c>
      <c r="Q4119">
        <v>6.9204191934356096</v>
      </c>
    </row>
    <row r="4120" spans="1:17">
      <c r="A4120" t="s">
        <v>7258</v>
      </c>
      <c r="B4120" s="16" t="e">
        <v>#N/A</v>
      </c>
      <c r="C4120">
        <v>7.4636393836486201</v>
      </c>
      <c r="D4120">
        <v>7.49675594587774</v>
      </c>
      <c r="E4120">
        <v>7.3659163892137602</v>
      </c>
      <c r="F4120">
        <v>7.5629735602074097</v>
      </c>
      <c r="G4120">
        <v>7.6067136979865699</v>
      </c>
      <c r="H4120">
        <v>7.8690754525534201</v>
      </c>
      <c r="I4120">
        <v>7.6454760514538904</v>
      </c>
      <c r="J4120">
        <v>7.7986515299026102</v>
      </c>
      <c r="K4120">
        <v>7.4478488536566996</v>
      </c>
      <c r="L4120">
        <v>7.4688428657864696</v>
      </c>
      <c r="M4120">
        <v>7.7984296403983802</v>
      </c>
      <c r="N4120">
        <v>7.5629610835179397</v>
      </c>
      <c r="O4120">
        <v>7.8392928320283604</v>
      </c>
      <c r="P4120">
        <v>7.7299492284321003</v>
      </c>
      <c r="Q4120">
        <v>7.1565710053807701</v>
      </c>
    </row>
    <row r="4121" spans="1:17">
      <c r="A4121" t="s">
        <v>7259</v>
      </c>
      <c r="B4121" s="16" t="e">
        <v>#N/A</v>
      </c>
      <c r="C4121">
        <v>2.8218677180984102</v>
      </c>
      <c r="D4121">
        <v>3.7545556144430101</v>
      </c>
      <c r="E4121">
        <v>3.9618875914207199</v>
      </c>
      <c r="F4121">
        <v>2.8218677180984102</v>
      </c>
      <c r="G4121">
        <v>3.9446609719593901</v>
      </c>
      <c r="H4121">
        <v>2.8218677180984102</v>
      </c>
      <c r="I4121">
        <v>3.3100125595866299</v>
      </c>
      <c r="J4121">
        <v>3.4276433730071201</v>
      </c>
      <c r="K4121">
        <v>3.91162951239331</v>
      </c>
      <c r="L4121">
        <v>3.4877558895723499</v>
      </c>
      <c r="M4121">
        <v>3.82485868955618</v>
      </c>
      <c r="N4121">
        <v>3.31389066967124</v>
      </c>
      <c r="O4121">
        <v>3.24931794675887</v>
      </c>
      <c r="P4121">
        <v>3.3893867502571098</v>
      </c>
      <c r="Q4121">
        <v>2.8218677180984102</v>
      </c>
    </row>
    <row r="4122" spans="1:17">
      <c r="A4122" t="s">
        <v>7260</v>
      </c>
      <c r="B4122" s="16" t="e">
        <v>#N/A</v>
      </c>
      <c r="C4122">
        <v>3.7779852140208301</v>
      </c>
      <c r="D4122">
        <v>4.0407231514856203</v>
      </c>
      <c r="E4122">
        <v>2.8218677180984102</v>
      </c>
      <c r="F4122">
        <v>3.4706286095040801</v>
      </c>
      <c r="G4122">
        <v>3.33407035458014</v>
      </c>
      <c r="H4122">
        <v>2.8218677180984102</v>
      </c>
      <c r="I4122">
        <v>3.5089935751222501</v>
      </c>
      <c r="J4122">
        <v>3.2517770676889399</v>
      </c>
      <c r="K4122">
        <v>3.8204461843508501</v>
      </c>
      <c r="L4122">
        <v>2.8218677180984102</v>
      </c>
      <c r="M4122">
        <v>3.23818724324593</v>
      </c>
      <c r="N4122">
        <v>3.9019995236038798</v>
      </c>
      <c r="O4122">
        <v>3.5569664057961599</v>
      </c>
      <c r="P4122">
        <v>2.8218677180984102</v>
      </c>
      <c r="Q4122">
        <v>2.8218677180984102</v>
      </c>
    </row>
    <row r="4123" spans="1:17">
      <c r="A4123" t="s">
        <v>7261</v>
      </c>
      <c r="B4123" s="16" t="e">
        <v>#N/A</v>
      </c>
      <c r="C4123">
        <v>3.5040133865677898</v>
      </c>
      <c r="D4123">
        <v>3.9548310731697001</v>
      </c>
      <c r="E4123">
        <v>3.4028894668404299</v>
      </c>
      <c r="F4123">
        <v>3.2825265482838799</v>
      </c>
      <c r="G4123">
        <v>3.33407035458014</v>
      </c>
      <c r="H4123">
        <v>2.8218677180984102</v>
      </c>
      <c r="I4123">
        <v>3.3100125595866299</v>
      </c>
      <c r="J4123">
        <v>4.1400611729353196</v>
      </c>
      <c r="K4123">
        <v>3.4608708703561399</v>
      </c>
      <c r="L4123">
        <v>3.4877558895723499</v>
      </c>
      <c r="M4123">
        <v>3.9727288000471899</v>
      </c>
      <c r="N4123">
        <v>3.5144020463037902</v>
      </c>
      <c r="O4123">
        <v>3.24931794675887</v>
      </c>
      <c r="P4123">
        <v>2.8218677180984102</v>
      </c>
      <c r="Q4123">
        <v>2.8218677180984102</v>
      </c>
    </row>
    <row r="4124" spans="1:17">
      <c r="A4124" t="s">
        <v>7262</v>
      </c>
      <c r="B4124" s="16" t="e">
        <v>#N/A</v>
      </c>
      <c r="C4124">
        <v>3.5040133865677898</v>
      </c>
      <c r="D4124">
        <v>3.2942621936663499</v>
      </c>
      <c r="E4124">
        <v>2.8218677180984102</v>
      </c>
      <c r="F4124">
        <v>3.2825265482838799</v>
      </c>
      <c r="G4124">
        <v>3.9446609719593901</v>
      </c>
      <c r="H4124">
        <v>3.30825032505737</v>
      </c>
      <c r="I4124">
        <v>2.8218677180984102</v>
      </c>
      <c r="J4124">
        <v>3.6724961835054399</v>
      </c>
      <c r="K4124">
        <v>3.6013796825057902</v>
      </c>
      <c r="L4124">
        <v>3.4877558895723499</v>
      </c>
      <c r="M4124">
        <v>3.82485868955618</v>
      </c>
      <c r="N4124">
        <v>3.31389066967124</v>
      </c>
      <c r="O4124">
        <v>3.7643275486974099</v>
      </c>
      <c r="P4124">
        <v>4.0606668341819496</v>
      </c>
      <c r="Q4124">
        <v>2.8218677180984102</v>
      </c>
    </row>
    <row r="4125" spans="1:17">
      <c r="A4125" t="s">
        <v>7263</v>
      </c>
      <c r="B4125" s="16" t="e">
        <v>#N/A</v>
      </c>
      <c r="C4125">
        <v>5.2710534670525604</v>
      </c>
      <c r="D4125">
        <v>5.0219292506328799</v>
      </c>
      <c r="E4125">
        <v>4.4833795521924502</v>
      </c>
      <c r="F4125">
        <v>4.9396319138350204</v>
      </c>
      <c r="G4125">
        <v>5.6191353861103099</v>
      </c>
      <c r="H4125">
        <v>4.3015284866045098</v>
      </c>
      <c r="I4125">
        <v>4.4354937019020104</v>
      </c>
      <c r="J4125">
        <v>4.1999986398891203</v>
      </c>
      <c r="K4125">
        <v>4.7999439876117602</v>
      </c>
      <c r="L4125">
        <v>4.3280695513255196</v>
      </c>
      <c r="M4125">
        <v>4.8899346368581904</v>
      </c>
      <c r="N4125">
        <v>5.1350388086703704</v>
      </c>
      <c r="O4125">
        <v>5.0562650436270502</v>
      </c>
      <c r="P4125">
        <v>5.0754103394275001</v>
      </c>
      <c r="Q4125">
        <v>2.8218677180984102</v>
      </c>
    </row>
    <row r="4126" spans="1:17">
      <c r="A4126" t="s">
        <v>7264</v>
      </c>
      <c r="B4126" s="16" t="e">
        <v>#N/A</v>
      </c>
      <c r="C4126">
        <v>4.3623517865106702</v>
      </c>
      <c r="D4126">
        <v>4.3876263279161201</v>
      </c>
      <c r="E4126">
        <v>3.6381873987360902</v>
      </c>
      <c r="F4126">
        <v>4.1611154638698196</v>
      </c>
      <c r="G4126">
        <v>4.4429501088137897</v>
      </c>
      <c r="H4126">
        <v>4.2312229394497098</v>
      </c>
      <c r="I4126">
        <v>3.6595800418069002</v>
      </c>
      <c r="J4126">
        <v>3.6724961835054399</v>
      </c>
      <c r="K4126">
        <v>4.1419680287536398</v>
      </c>
      <c r="L4126">
        <v>3.7555759297476698</v>
      </c>
      <c r="M4126">
        <v>4.1590575299716699</v>
      </c>
      <c r="N4126">
        <v>4.8593448344507699</v>
      </c>
      <c r="O4126">
        <v>4.1926070449996002</v>
      </c>
      <c r="P4126">
        <v>4.6013142303928598</v>
      </c>
      <c r="Q4126">
        <v>2.8218677180984102</v>
      </c>
    </row>
    <row r="4127" spans="1:17">
      <c r="A4127" t="s">
        <v>7265</v>
      </c>
      <c r="B4127" s="16" t="e">
        <v>#N/A</v>
      </c>
      <c r="C4127">
        <v>7.3682579752029502</v>
      </c>
      <c r="D4127">
        <v>7.0140709002794299</v>
      </c>
      <c r="E4127">
        <v>7.4355022000648301</v>
      </c>
      <c r="F4127">
        <v>7.7599373397669797</v>
      </c>
      <c r="G4127">
        <v>7.62000228824704</v>
      </c>
      <c r="H4127">
        <v>7.2141367709232602</v>
      </c>
      <c r="I4127">
        <v>6.9163248006173097</v>
      </c>
      <c r="J4127">
        <v>7.7986515299026102</v>
      </c>
      <c r="K4127">
        <v>7.0310799115270903</v>
      </c>
      <c r="L4127">
        <v>6.8248013790819604</v>
      </c>
      <c r="M4127">
        <v>7.0865238931933501</v>
      </c>
      <c r="N4127">
        <v>7.2207516763421502</v>
      </c>
      <c r="O4127">
        <v>7.2478896704664404</v>
      </c>
      <c r="P4127">
        <v>7.2927645970803701</v>
      </c>
      <c r="Q4127">
        <v>5.81282804418474</v>
      </c>
    </row>
    <row r="4128" spans="1:17">
      <c r="A4128" t="s">
        <v>7266</v>
      </c>
      <c r="B4128" s="16" t="e">
        <v>#N/A</v>
      </c>
      <c r="C4128">
        <v>4.0706176854441196</v>
      </c>
      <c r="D4128">
        <v>3.8603343823973102</v>
      </c>
      <c r="E4128">
        <v>4.0887687455453801</v>
      </c>
      <c r="F4128">
        <v>3.4706286095040801</v>
      </c>
      <c r="G4128">
        <v>4.2225520177193703</v>
      </c>
      <c r="H4128">
        <v>4.5459386428609303</v>
      </c>
      <c r="I4128">
        <v>4.30650913402902</v>
      </c>
      <c r="J4128">
        <v>4.1400611729353196</v>
      </c>
      <c r="K4128">
        <v>3.8204461843508501</v>
      </c>
      <c r="L4128">
        <v>4.2633743974944602</v>
      </c>
      <c r="M4128">
        <v>4.1590575299716699</v>
      </c>
      <c r="N4128">
        <v>4.2465073090516299</v>
      </c>
      <c r="O4128">
        <v>4.4030955001336496</v>
      </c>
      <c r="P4128">
        <v>3.7927642367557501</v>
      </c>
      <c r="Q4128">
        <v>2.8218677180984102</v>
      </c>
    </row>
    <row r="4129" spans="1:17">
      <c r="A4129" t="s">
        <v>7267</v>
      </c>
      <c r="B4129" s="16" t="e">
        <v>#N/A</v>
      </c>
      <c r="C4129">
        <v>2.8218677180984102</v>
      </c>
      <c r="D4129">
        <v>3.4870161193063098</v>
      </c>
      <c r="E4129">
        <v>3.4028894668404299</v>
      </c>
      <c r="F4129">
        <v>3.2825265482838799</v>
      </c>
      <c r="G4129">
        <v>2.8218677180984102</v>
      </c>
      <c r="H4129">
        <v>3.50653555504317</v>
      </c>
      <c r="I4129">
        <v>2.8218677180984102</v>
      </c>
      <c r="J4129">
        <v>3.2517770676889399</v>
      </c>
      <c r="K4129">
        <v>2.8218677180984102</v>
      </c>
      <c r="L4129">
        <v>3.4877558895723499</v>
      </c>
      <c r="M4129">
        <v>3.90178223458659</v>
      </c>
      <c r="N4129">
        <v>3.31389066967124</v>
      </c>
      <c r="O4129">
        <v>3.5569664057961599</v>
      </c>
      <c r="P4129">
        <v>3.3893867502571098</v>
      </c>
      <c r="Q4129">
        <v>2.8218677180984102</v>
      </c>
    </row>
    <row r="4130" spans="1:17">
      <c r="A4130" t="s">
        <v>7268</v>
      </c>
      <c r="B4130" s="16" t="e">
        <v>#N/A</v>
      </c>
      <c r="C4130">
        <v>5.9648587736005902</v>
      </c>
      <c r="D4130">
        <v>5.7482214031963599</v>
      </c>
      <c r="E4130">
        <v>6.3178285212373604</v>
      </c>
      <c r="F4130">
        <v>6.1169449946656096</v>
      </c>
      <c r="G4130">
        <v>6.3731052938135697</v>
      </c>
      <c r="H4130">
        <v>5.3978950479979702</v>
      </c>
      <c r="I4130">
        <v>5.6414352460325601</v>
      </c>
      <c r="J4130">
        <v>5.74664800722877</v>
      </c>
      <c r="K4130">
        <v>6.4172688586391198</v>
      </c>
      <c r="L4130">
        <v>6.28349182675138</v>
      </c>
      <c r="M4130">
        <v>6.3205029293216501</v>
      </c>
      <c r="N4130">
        <v>6.1443152006371102</v>
      </c>
      <c r="O4130">
        <v>6.1994087418434098</v>
      </c>
      <c r="P4130">
        <v>5.2164652043888102</v>
      </c>
      <c r="Q4130">
        <v>7.9670857749043096</v>
      </c>
    </row>
    <row r="4131" spans="1:17">
      <c r="A4131" t="s">
        <v>7269</v>
      </c>
      <c r="B4131" s="16" t="e">
        <v>#N/A</v>
      </c>
      <c r="C4131">
        <v>3.3064422771203601</v>
      </c>
      <c r="D4131">
        <v>3.7545556144430101</v>
      </c>
      <c r="E4131">
        <v>3.4028894668404299</v>
      </c>
      <c r="F4131">
        <v>3.4706286095040801</v>
      </c>
      <c r="G4131">
        <v>3.5425260543824399</v>
      </c>
      <c r="H4131">
        <v>3.9869852489372102</v>
      </c>
      <c r="I4131">
        <v>3.5089935751222501</v>
      </c>
      <c r="J4131">
        <v>3.4276433730071201</v>
      </c>
      <c r="K4131">
        <v>3.6013796825057902</v>
      </c>
      <c r="L4131">
        <v>3.8614614459532302</v>
      </c>
      <c r="M4131">
        <v>3.6461416973015899</v>
      </c>
      <c r="N4131">
        <v>4.3841781814921204</v>
      </c>
      <c r="O4131">
        <v>3.5569664057961599</v>
      </c>
      <c r="P4131">
        <v>3.7927642367557501</v>
      </c>
      <c r="Q4131">
        <v>2.8218677180984102</v>
      </c>
    </row>
    <row r="4132" spans="1:17">
      <c r="A4132" t="s">
        <v>7270</v>
      </c>
      <c r="B4132" s="16" t="e">
        <v>#N/A</v>
      </c>
      <c r="C4132">
        <v>8.3717761274872107</v>
      </c>
      <c r="D4132">
        <v>8.3388312652671797</v>
      </c>
      <c r="E4132">
        <v>8.4316548432609402</v>
      </c>
      <c r="F4132">
        <v>8.5492998210768203</v>
      </c>
      <c r="G4132">
        <v>8.4209484420642795</v>
      </c>
      <c r="H4132">
        <v>8.3926622671747992</v>
      </c>
      <c r="I4132">
        <v>8.0037697506551204</v>
      </c>
      <c r="J4132">
        <v>8.2790921850890893</v>
      </c>
      <c r="K4132">
        <v>8.1532055312937395</v>
      </c>
      <c r="L4132">
        <v>8.0520699811720196</v>
      </c>
      <c r="M4132">
        <v>8.3611564383332198</v>
      </c>
      <c r="N4132">
        <v>8.36433849331498</v>
      </c>
      <c r="O4132">
        <v>8.3597375372697602</v>
      </c>
      <c r="P4132">
        <v>7.7890411059862004</v>
      </c>
      <c r="Q4132">
        <v>8.3931679398307004</v>
      </c>
    </row>
    <row r="4133" spans="1:17">
      <c r="A4133" t="s">
        <v>7271</v>
      </c>
      <c r="B4133" s="16" t="e">
        <v>#N/A</v>
      </c>
      <c r="C4133">
        <v>4.7424302842105197</v>
      </c>
      <c r="D4133">
        <v>4.6529177314580599</v>
      </c>
      <c r="E4133">
        <v>2.8218677180984102</v>
      </c>
      <c r="F4133">
        <v>4.5147692553613297</v>
      </c>
      <c r="G4133">
        <v>4.7889010218833103</v>
      </c>
      <c r="H4133">
        <v>4.8389910929935898</v>
      </c>
      <c r="I4133">
        <v>2.8218677180984102</v>
      </c>
      <c r="J4133">
        <v>3.2517770676889399</v>
      </c>
      <c r="K4133">
        <v>5.1706501337897404</v>
      </c>
      <c r="L4133">
        <v>4.0420260041176004</v>
      </c>
      <c r="M4133">
        <v>3.23818724324593</v>
      </c>
      <c r="N4133">
        <v>4.8593448344507699</v>
      </c>
      <c r="O4133">
        <v>5.0562650436270502</v>
      </c>
      <c r="P4133">
        <v>6.4005945473111199</v>
      </c>
      <c r="Q4133">
        <v>5.09416193408443</v>
      </c>
    </row>
    <row r="4134" spans="1:17">
      <c r="A4134" t="s">
        <v>7272</v>
      </c>
      <c r="B4134" s="16" t="e">
        <v>#N/A</v>
      </c>
      <c r="C4134">
        <v>4.4246742892055497</v>
      </c>
      <c r="D4134">
        <v>4.3876263279161201</v>
      </c>
      <c r="E4134">
        <v>4.4833795521924502</v>
      </c>
      <c r="F4134">
        <v>4.8265290176055897</v>
      </c>
      <c r="G4134">
        <v>4.37414671474383</v>
      </c>
      <c r="H4134">
        <v>4.07504641393726</v>
      </c>
      <c r="I4134">
        <v>4.3728229044696096</v>
      </c>
      <c r="J4134">
        <v>4.1400611729353196</v>
      </c>
      <c r="K4134">
        <v>4.2710437260841099</v>
      </c>
      <c r="L4134">
        <v>3.8614614459532302</v>
      </c>
      <c r="M4134">
        <v>3.90178223458659</v>
      </c>
      <c r="N4134">
        <v>4.3174573962368399</v>
      </c>
      <c r="O4134">
        <v>4.0696565081197198</v>
      </c>
      <c r="P4134">
        <v>4.6712581716948103</v>
      </c>
      <c r="Q4134">
        <v>2.8218677180984102</v>
      </c>
    </row>
    <row r="4135" spans="1:17">
      <c r="A4135" t="s">
        <v>7273</v>
      </c>
      <c r="B4135" s="16" t="e">
        <v>#N/A</v>
      </c>
      <c r="C4135">
        <v>3.7779852140208301</v>
      </c>
      <c r="D4135">
        <v>3.8603343823973102</v>
      </c>
      <c r="E4135">
        <v>3.4028894668404299</v>
      </c>
      <c r="F4135">
        <v>3.6131889974304401</v>
      </c>
      <c r="G4135">
        <v>4.5079198595814196</v>
      </c>
      <c r="H4135">
        <v>3.7814594184883799</v>
      </c>
      <c r="I4135">
        <v>4.2360017113942803</v>
      </c>
      <c r="J4135">
        <v>3.8565114723405598</v>
      </c>
      <c r="K4135">
        <v>4.4914502970878702</v>
      </c>
      <c r="L4135">
        <v>4.1211419556762898</v>
      </c>
      <c r="M4135">
        <v>3.5380814202985702</v>
      </c>
      <c r="N4135">
        <v>3.6661147186140499</v>
      </c>
      <c r="O4135">
        <v>3.6677309644704801</v>
      </c>
      <c r="P4135">
        <v>2.8218677180984102</v>
      </c>
      <c r="Q4135">
        <v>5.09416193408443</v>
      </c>
    </row>
    <row r="4136" spans="1:17">
      <c r="A4136" t="s">
        <v>7274</v>
      </c>
      <c r="B4136" s="16" t="e">
        <v>#N/A</v>
      </c>
      <c r="C4136">
        <v>4.0706176854441196</v>
      </c>
      <c r="D4136">
        <v>4.5009317243298002</v>
      </c>
      <c r="E4136">
        <v>4.0887687455453801</v>
      </c>
      <c r="F4136">
        <v>4.4086599646307301</v>
      </c>
      <c r="G4136">
        <v>3.8309652426265099</v>
      </c>
      <c r="H4136">
        <v>3.65660975244205</v>
      </c>
      <c r="I4136">
        <v>3.7848446501428201</v>
      </c>
      <c r="J4136">
        <v>3.6724961835054399</v>
      </c>
      <c r="K4136">
        <v>3.7184612093777498</v>
      </c>
      <c r="L4136">
        <v>3.7555759297476698</v>
      </c>
      <c r="M4136">
        <v>4.1590575299716699</v>
      </c>
      <c r="N4136">
        <v>4.3841781814921204</v>
      </c>
      <c r="O4136">
        <v>3.7643275486974099</v>
      </c>
      <c r="P4136">
        <v>2.8218677180984102</v>
      </c>
      <c r="Q4136">
        <v>2.8218677180984102</v>
      </c>
    </row>
    <row r="4137" spans="1:17">
      <c r="A4137" t="s">
        <v>7275</v>
      </c>
      <c r="B4137" s="16" t="e">
        <v>#N/A</v>
      </c>
      <c r="C4137">
        <v>3.5040133865677898</v>
      </c>
      <c r="D4137">
        <v>3.2942621936663499</v>
      </c>
      <c r="E4137">
        <v>3.4028894668404299</v>
      </c>
      <c r="F4137">
        <v>3.2825265482838799</v>
      </c>
      <c r="G4137">
        <v>2.8218677180984102</v>
      </c>
      <c r="H4137">
        <v>2.8218677180984102</v>
      </c>
      <c r="I4137">
        <v>2.8218677180984102</v>
      </c>
      <c r="J4137">
        <v>3.5611359966351301</v>
      </c>
      <c r="K4137">
        <v>3.27554212654834</v>
      </c>
      <c r="L4137">
        <v>3.4877558895723499</v>
      </c>
      <c r="M4137">
        <v>2.8218677180984102</v>
      </c>
      <c r="N4137">
        <v>2.8218677180984102</v>
      </c>
      <c r="O4137">
        <v>3.42420286852819</v>
      </c>
      <c r="P4137">
        <v>2.8218677180984102</v>
      </c>
      <c r="Q4137">
        <v>2.8218677180984102</v>
      </c>
    </row>
    <row r="4138" spans="1:17">
      <c r="A4138" t="s">
        <v>7276</v>
      </c>
      <c r="B4138" s="16" t="e">
        <v>#N/A</v>
      </c>
      <c r="C4138">
        <v>2.8218677180984102</v>
      </c>
      <c r="D4138">
        <v>3.2942621936663499</v>
      </c>
      <c r="E4138">
        <v>2.8218677180984102</v>
      </c>
      <c r="F4138">
        <v>3.4706286095040801</v>
      </c>
      <c r="G4138">
        <v>2.8218677180984102</v>
      </c>
      <c r="H4138">
        <v>3.30825032505737</v>
      </c>
      <c r="I4138">
        <v>3.3100125595866299</v>
      </c>
      <c r="J4138">
        <v>3.2517770676889399</v>
      </c>
      <c r="K4138">
        <v>3.27554212654834</v>
      </c>
      <c r="L4138">
        <v>3.6339073669181099</v>
      </c>
      <c r="M4138">
        <v>3.4086250003018401</v>
      </c>
      <c r="N4138">
        <v>2.8218677180984102</v>
      </c>
      <c r="O4138">
        <v>3.42420286852819</v>
      </c>
      <c r="P4138">
        <v>3.6194497939779602</v>
      </c>
      <c r="Q4138">
        <v>2.8218677180984102</v>
      </c>
    </row>
    <row r="4139" spans="1:17">
      <c r="A4139" t="s">
        <v>7277</v>
      </c>
      <c r="B4139" s="16" t="e">
        <v>#N/A</v>
      </c>
      <c r="C4139">
        <v>4.6454443926476303</v>
      </c>
      <c r="D4139">
        <v>5.30932736890502</v>
      </c>
      <c r="E4139">
        <v>5.12062362366449</v>
      </c>
      <c r="F4139">
        <v>3.4706286095040801</v>
      </c>
      <c r="G4139">
        <v>2.8218677180984102</v>
      </c>
      <c r="H4139">
        <v>4.9634301213382797</v>
      </c>
      <c r="I4139">
        <v>5.5153350959386502</v>
      </c>
      <c r="J4139">
        <v>4.5040669171042298</v>
      </c>
      <c r="K4139">
        <v>3.91162951239331</v>
      </c>
      <c r="L4139">
        <v>5.4220334780197001</v>
      </c>
      <c r="M4139">
        <v>4.3171680614900998</v>
      </c>
      <c r="N4139">
        <v>4.3174573962368399</v>
      </c>
      <c r="O4139">
        <v>4.0021176285150997</v>
      </c>
      <c r="P4139">
        <v>5.69964444990008</v>
      </c>
      <c r="Q4139">
        <v>2.8218677180984102</v>
      </c>
    </row>
    <row r="4140" spans="1:17">
      <c r="A4140" t="s">
        <v>7278</v>
      </c>
      <c r="B4140" s="16" t="e">
        <v>#N/A</v>
      </c>
      <c r="C4140">
        <v>4.7882403612659497</v>
      </c>
      <c r="D4140">
        <v>4.1931807688815699</v>
      </c>
      <c r="E4140">
        <v>3.4028894668404299</v>
      </c>
      <c r="F4140">
        <v>3.4706286095040801</v>
      </c>
      <c r="G4140">
        <v>3.5425260543824399</v>
      </c>
      <c r="H4140">
        <v>3.30825032505737</v>
      </c>
      <c r="I4140">
        <v>3.5089935751222501</v>
      </c>
      <c r="J4140">
        <v>3.4276433730071201</v>
      </c>
      <c r="K4140">
        <v>3.27554212654834</v>
      </c>
      <c r="L4140">
        <v>5.2528230808998897</v>
      </c>
      <c r="M4140">
        <v>3.6461416973015899</v>
      </c>
      <c r="N4140">
        <v>4.0888472785647796</v>
      </c>
      <c r="O4140">
        <v>3.7643275486974099</v>
      </c>
      <c r="P4140">
        <v>3.6194497939779602</v>
      </c>
      <c r="Q4140">
        <v>2.8218677180984102</v>
      </c>
    </row>
    <row r="4141" spans="1:17">
      <c r="A4141" t="s">
        <v>7279</v>
      </c>
      <c r="B4141" s="16" t="e">
        <v>#N/A</v>
      </c>
      <c r="C4141">
        <v>3.6535616636188299</v>
      </c>
      <c r="D4141">
        <v>3.2942621936663499</v>
      </c>
      <c r="E4141">
        <v>3.6381873987360902</v>
      </c>
      <c r="F4141">
        <v>3.4706286095040801</v>
      </c>
      <c r="G4141">
        <v>2.8218677180984102</v>
      </c>
      <c r="H4141">
        <v>2.8218677180984102</v>
      </c>
      <c r="I4141">
        <v>3.3100125595866299</v>
      </c>
      <c r="J4141">
        <v>3.7696016503418699</v>
      </c>
      <c r="K4141">
        <v>2.8218677180984102</v>
      </c>
      <c r="L4141">
        <v>3.6339073669181099</v>
      </c>
      <c r="M4141">
        <v>3.5380814202985702</v>
      </c>
      <c r="N4141">
        <v>3.9019995236038798</v>
      </c>
      <c r="O4141">
        <v>3.8507909364900099</v>
      </c>
      <c r="P4141">
        <v>2.8218677180984102</v>
      </c>
      <c r="Q4141">
        <v>2.8218677180984102</v>
      </c>
    </row>
    <row r="4142" spans="1:17">
      <c r="A4142" t="s">
        <v>7280</v>
      </c>
      <c r="B4142" s="16" t="e">
        <v>#N/A</v>
      </c>
      <c r="C4142">
        <v>3.7779852140208301</v>
      </c>
      <c r="D4142">
        <v>3.8603343823973102</v>
      </c>
      <c r="E4142">
        <v>4.4833795521924502</v>
      </c>
      <c r="F4142">
        <v>4.0118215330109104</v>
      </c>
      <c r="G4142">
        <v>4.3009286659846602</v>
      </c>
      <c r="H4142">
        <v>4.07504641393726</v>
      </c>
      <c r="I4142">
        <v>3.6595800418069002</v>
      </c>
      <c r="J4142">
        <v>4.5477957058863296</v>
      </c>
      <c r="K4142">
        <v>4.2084442324483602</v>
      </c>
      <c r="L4142">
        <v>3.6339073669181099</v>
      </c>
      <c r="M4142">
        <v>3.6461416973015899</v>
      </c>
      <c r="N4142">
        <v>3.5144020463037902</v>
      </c>
      <c r="O4142">
        <v>4.1329497517715001</v>
      </c>
      <c r="P4142">
        <v>3.7927642367557501</v>
      </c>
      <c r="Q4142">
        <v>2.8218677180984102</v>
      </c>
    </row>
    <row r="4143" spans="1:17">
      <c r="A4143" t="s">
        <v>7281</v>
      </c>
      <c r="B4143" s="16" t="e">
        <v>#N/A</v>
      </c>
      <c r="C4143">
        <v>3.6535616636188299</v>
      </c>
      <c r="D4143">
        <v>2.8218677180984102</v>
      </c>
      <c r="E4143">
        <v>3.9618875914207199</v>
      </c>
      <c r="F4143">
        <v>4.4629136307985604</v>
      </c>
      <c r="G4143">
        <v>3.8309652426265099</v>
      </c>
      <c r="H4143">
        <v>4.7487521450918901</v>
      </c>
      <c r="I4143">
        <v>3.9910282299290798</v>
      </c>
      <c r="J4143">
        <v>4.4114342089532403</v>
      </c>
      <c r="K4143">
        <v>3.91162951239331</v>
      </c>
      <c r="L4143">
        <v>3.8614614459532302</v>
      </c>
      <c r="M4143">
        <v>3.9727288000471899</v>
      </c>
      <c r="N4143">
        <v>4.5639913292833096</v>
      </c>
      <c r="O4143">
        <v>4.1329497517715001</v>
      </c>
      <c r="P4143">
        <v>3.6194497939779602</v>
      </c>
      <c r="Q4143">
        <v>2.8218677180984102</v>
      </c>
    </row>
    <row r="4144" spans="1:17">
      <c r="A4144" t="s">
        <v>7282</v>
      </c>
      <c r="B4144" s="16" t="e">
        <v>#N/A</v>
      </c>
      <c r="C4144">
        <v>3.5040133865677898</v>
      </c>
      <c r="D4144">
        <v>2.8218677180984102</v>
      </c>
      <c r="E4144">
        <v>3.6381873987360902</v>
      </c>
      <c r="F4144">
        <v>3.9277704709105601</v>
      </c>
      <c r="G4144">
        <v>3.5425260543824399</v>
      </c>
      <c r="H4144">
        <v>3.50653555504317</v>
      </c>
      <c r="I4144">
        <v>2.8218677180984102</v>
      </c>
      <c r="J4144">
        <v>3.8565114723405598</v>
      </c>
      <c r="K4144">
        <v>3.27554212654834</v>
      </c>
      <c r="L4144">
        <v>2.8218677180984102</v>
      </c>
      <c r="M4144">
        <v>3.90178223458659</v>
      </c>
      <c r="N4144">
        <v>3.6661147186140499</v>
      </c>
      <c r="O4144">
        <v>4.0021176285150997</v>
      </c>
      <c r="P4144">
        <v>3.6194497939779602</v>
      </c>
      <c r="Q4144">
        <v>2.8218677180984102</v>
      </c>
    </row>
    <row r="4145" spans="1:17">
      <c r="A4145" t="s">
        <v>7283</v>
      </c>
      <c r="B4145" s="16" t="e">
        <v>#N/A</v>
      </c>
      <c r="C4145">
        <v>3.6535616636188299</v>
      </c>
      <c r="D4145">
        <v>3.7545556144430101</v>
      </c>
      <c r="E4145">
        <v>3.4028894668404299</v>
      </c>
      <c r="F4145">
        <v>3.7319397910766599</v>
      </c>
      <c r="G4145">
        <v>2.8218677180984102</v>
      </c>
      <c r="H4145">
        <v>2.8218677180984102</v>
      </c>
      <c r="I4145">
        <v>3.6595800418069002</v>
      </c>
      <c r="J4145">
        <v>3.5611359966351301</v>
      </c>
      <c r="K4145">
        <v>3.4608708703561399</v>
      </c>
      <c r="L4145">
        <v>3.6339073669181099</v>
      </c>
      <c r="M4145">
        <v>2.8218677180984102</v>
      </c>
      <c r="N4145">
        <v>2.8218677180984102</v>
      </c>
      <c r="O4145">
        <v>3.5569664057961599</v>
      </c>
      <c r="P4145">
        <v>3.3893867502571098</v>
      </c>
      <c r="Q4145">
        <v>2.8218677180984102</v>
      </c>
    </row>
    <row r="4146" spans="1:17">
      <c r="A4146" t="s">
        <v>7284</v>
      </c>
      <c r="B4146" s="16" t="e">
        <v>#N/A</v>
      </c>
      <c r="C4146">
        <v>5.7183074214133596</v>
      </c>
      <c r="D4146">
        <v>5.4969810266401202</v>
      </c>
      <c r="E4146">
        <v>6.1846340324636904</v>
      </c>
      <c r="F4146">
        <v>5.9380809475840204</v>
      </c>
      <c r="G4146">
        <v>6.0559046863048698</v>
      </c>
      <c r="H4146">
        <v>5.1476173494898996</v>
      </c>
      <c r="I4146">
        <v>5.7570104949229499</v>
      </c>
      <c r="J4146">
        <v>5.86275399486005</v>
      </c>
      <c r="K4146">
        <v>5.3872068501715296</v>
      </c>
      <c r="L4146">
        <v>5.6645052727704401</v>
      </c>
      <c r="M4146">
        <v>6.1116854662528404</v>
      </c>
      <c r="N4146">
        <v>6.0377449489308699</v>
      </c>
      <c r="O4146">
        <v>6.3181900026850499</v>
      </c>
      <c r="P4146">
        <v>5.4607337398470897</v>
      </c>
      <c r="Q4146">
        <v>7.1565710053807701</v>
      </c>
    </row>
    <row r="4147" spans="1:17">
      <c r="A4147" t="s">
        <v>7285</v>
      </c>
      <c r="B4147" s="16" t="e">
        <v>#N/A</v>
      </c>
      <c r="C4147">
        <v>6.7316197386997496</v>
      </c>
      <c r="D4147">
        <v>6.5651840145352196</v>
      </c>
      <c r="E4147">
        <v>6.6389320012258004</v>
      </c>
      <c r="F4147">
        <v>6.6566652448444597</v>
      </c>
      <c r="G4147">
        <v>7.1917583600661201</v>
      </c>
      <c r="H4147">
        <v>7.0107683309039501</v>
      </c>
      <c r="I4147">
        <v>7.1590348358018003</v>
      </c>
      <c r="J4147">
        <v>6.1881223582657396</v>
      </c>
      <c r="K4147">
        <v>6.7568598344663897</v>
      </c>
      <c r="L4147">
        <v>7.1788191819805096</v>
      </c>
      <c r="M4147">
        <v>6.5944058642986496</v>
      </c>
      <c r="N4147">
        <v>7.8339579376500996</v>
      </c>
      <c r="O4147">
        <v>7.1871464252967501</v>
      </c>
      <c r="P4147">
        <v>6.217780089303</v>
      </c>
      <c r="Q4147">
        <v>7.6950435514148801</v>
      </c>
    </row>
    <row r="4148" spans="1:17">
      <c r="A4148" t="s">
        <v>7286</v>
      </c>
      <c r="B4148" s="16" t="e">
        <v>#N/A</v>
      </c>
      <c r="C4148">
        <v>3.3064422771203601</v>
      </c>
      <c r="D4148">
        <v>3.6330127529723502</v>
      </c>
      <c r="E4148">
        <v>2.8218677180984102</v>
      </c>
      <c r="F4148">
        <v>2.8218677180984102</v>
      </c>
      <c r="G4148">
        <v>2.8218677180984102</v>
      </c>
      <c r="H4148">
        <v>4.07504641393726</v>
      </c>
      <c r="I4148">
        <v>3.3100125595866299</v>
      </c>
      <c r="J4148">
        <v>2.8218677180984102</v>
      </c>
      <c r="K4148">
        <v>3.6013796825057902</v>
      </c>
      <c r="L4148">
        <v>3.6339073669181099</v>
      </c>
      <c r="M4148">
        <v>3.4086250003018401</v>
      </c>
      <c r="N4148">
        <v>3.5144020463037902</v>
      </c>
      <c r="O4148">
        <v>3.24931794675887</v>
      </c>
      <c r="P4148">
        <v>3.3893867502571098</v>
      </c>
      <c r="Q4148">
        <v>2.8218677180984102</v>
      </c>
    </row>
    <row r="4149" spans="1:17">
      <c r="A4149" t="s">
        <v>7287</v>
      </c>
      <c r="B4149" s="16" t="e">
        <v>#N/A</v>
      </c>
      <c r="C4149">
        <v>8.0464577704438902</v>
      </c>
      <c r="D4149">
        <v>8.1612377458494407</v>
      </c>
      <c r="E4149">
        <v>7.7325473351494098</v>
      </c>
      <c r="F4149">
        <v>7.8895621260874602</v>
      </c>
      <c r="G4149">
        <v>8.2941627893903505</v>
      </c>
      <c r="H4149">
        <v>8.0211137022702896</v>
      </c>
      <c r="I4149">
        <v>7.8839977317883498</v>
      </c>
      <c r="J4149">
        <v>8.0259003806331499</v>
      </c>
      <c r="K4149">
        <v>7.8869572597015596</v>
      </c>
      <c r="L4149">
        <v>7.8794961637283301</v>
      </c>
      <c r="M4149">
        <v>8.0867734251620202</v>
      </c>
      <c r="N4149">
        <v>7.63111088443606</v>
      </c>
      <c r="O4149">
        <v>8.3263869346157708</v>
      </c>
      <c r="P4149">
        <v>8.3560040915374394</v>
      </c>
      <c r="Q4149">
        <v>5.81282804418474</v>
      </c>
    </row>
    <row r="4150" spans="1:17">
      <c r="A4150" t="s">
        <v>7288</v>
      </c>
      <c r="B4150" s="16" t="e">
        <v>#N/A</v>
      </c>
      <c r="C4150">
        <v>4.2964146619915802</v>
      </c>
      <c r="D4150">
        <v>4.5009317243298002</v>
      </c>
      <c r="E4150">
        <v>4.6393553598667303</v>
      </c>
      <c r="F4150">
        <v>3.9277704709105601</v>
      </c>
      <c r="G4150">
        <v>4.5695203052827997</v>
      </c>
      <c r="H4150">
        <v>6.47623954306383</v>
      </c>
      <c r="I4150">
        <v>7.0826050305748796</v>
      </c>
      <c r="J4150">
        <v>6.5826939551227603</v>
      </c>
      <c r="K4150">
        <v>6.7088377735554596</v>
      </c>
      <c r="L4150">
        <v>6.7647934956056499</v>
      </c>
      <c r="M4150">
        <v>6.5674538731629699</v>
      </c>
      <c r="N4150">
        <v>6.9071041636238304</v>
      </c>
      <c r="O4150">
        <v>6.0832592218723196</v>
      </c>
      <c r="P4150">
        <v>7.53655392200218</v>
      </c>
      <c r="Q4150">
        <v>5.09416193408443</v>
      </c>
    </row>
    <row r="4151" spans="1:17">
      <c r="A4151" t="s">
        <v>7289</v>
      </c>
      <c r="B4151" s="16" t="e">
        <v>#N/A</v>
      </c>
      <c r="C4151">
        <v>7.6372953270698201</v>
      </c>
      <c r="D4151">
        <v>7.6910749189009904</v>
      </c>
      <c r="E4151">
        <v>7.4159618262881102</v>
      </c>
      <c r="F4151">
        <v>7.9027828604366599</v>
      </c>
      <c r="G4151">
        <v>7.5729451690033596</v>
      </c>
      <c r="H4151">
        <v>7.9279863754087803</v>
      </c>
      <c r="I4151">
        <v>7.5352315919544104</v>
      </c>
      <c r="J4151">
        <v>7.78214656915753</v>
      </c>
      <c r="K4151">
        <v>7.7375455503910802</v>
      </c>
      <c r="L4151">
        <v>7.50588149204372</v>
      </c>
      <c r="M4151">
        <v>7.57861967460983</v>
      </c>
      <c r="N4151">
        <v>7.5243813226462599</v>
      </c>
      <c r="O4151">
        <v>7.60889840261577</v>
      </c>
      <c r="P4151">
        <v>7.8034427306452399</v>
      </c>
      <c r="Q4151">
        <v>5.09416193408443</v>
      </c>
    </row>
    <row r="4152" spans="1:17">
      <c r="A4152" t="s">
        <v>7290</v>
      </c>
      <c r="B4152" s="16" t="e">
        <v>#N/A</v>
      </c>
      <c r="C4152">
        <v>3.8862082974622001</v>
      </c>
      <c r="D4152">
        <v>3.7545556144430101</v>
      </c>
      <c r="E4152">
        <v>4.3035359899866696</v>
      </c>
      <c r="F4152">
        <v>3.6131889974304401</v>
      </c>
      <c r="G4152">
        <v>3.9446609719593901</v>
      </c>
      <c r="H4152">
        <v>3.8900437060628099</v>
      </c>
      <c r="I4152">
        <v>3.6595800418069002</v>
      </c>
      <c r="J4152">
        <v>3.93564812262216</v>
      </c>
      <c r="K4152">
        <v>3.4608708703561399</v>
      </c>
      <c r="L4152">
        <v>3.9560512465587201</v>
      </c>
      <c r="M4152">
        <v>3.90178223458659</v>
      </c>
      <c r="N4152">
        <v>3.9019995236038798</v>
      </c>
      <c r="O4152">
        <v>3.7643275486974099</v>
      </c>
      <c r="P4152">
        <v>3.7927642367557501</v>
      </c>
      <c r="Q4152">
        <v>5.09416193408443</v>
      </c>
    </row>
    <row r="4153" spans="1:17">
      <c r="A4153" t="s">
        <v>7291</v>
      </c>
      <c r="B4153" s="16" t="e">
        <v>#N/A</v>
      </c>
      <c r="C4153">
        <v>6.6641738070979804</v>
      </c>
      <c r="D4153">
        <v>6.68860081159775</v>
      </c>
      <c r="E4153">
        <v>6.1611648559293304</v>
      </c>
      <c r="F4153">
        <v>6.36817302555548</v>
      </c>
      <c r="G4153">
        <v>6.2057061458969898</v>
      </c>
      <c r="H4153">
        <v>7.40613767320548</v>
      </c>
      <c r="I4153">
        <v>6.27127081030204</v>
      </c>
      <c r="J4153">
        <v>6.4313468883680898</v>
      </c>
      <c r="K4153">
        <v>6.5433294448369299</v>
      </c>
      <c r="L4153">
        <v>6.38032893751791</v>
      </c>
      <c r="M4153">
        <v>6.27668483199077</v>
      </c>
      <c r="N4153">
        <v>6.3656132514015002</v>
      </c>
      <c r="O4153">
        <v>6.3067494936578301</v>
      </c>
      <c r="P4153">
        <v>7.2927645970803701</v>
      </c>
      <c r="Q4153">
        <v>5.09416193408443</v>
      </c>
    </row>
    <row r="4154" spans="1:17">
      <c r="A4154" t="s">
        <v>7292</v>
      </c>
      <c r="B4154" s="16" t="e">
        <v>#N/A</v>
      </c>
      <c r="C4154">
        <v>4.6948835100102002</v>
      </c>
      <c r="D4154">
        <v>4.9486052131722396</v>
      </c>
      <c r="E4154">
        <v>4.7777046060070401</v>
      </c>
      <c r="F4154">
        <v>4.7451440705926098</v>
      </c>
      <c r="G4154">
        <v>4.0460446887748596</v>
      </c>
      <c r="H4154">
        <v>4.6515204620337798</v>
      </c>
      <c r="I4154">
        <v>4.3728229044696096</v>
      </c>
      <c r="J4154">
        <v>4.9787429435777097</v>
      </c>
      <c r="K4154">
        <v>4.7603034491719001</v>
      </c>
      <c r="L4154">
        <v>4.5555022990765597</v>
      </c>
      <c r="M4154">
        <v>4.4983624523483101</v>
      </c>
      <c r="N4154">
        <v>4.6704332416218497</v>
      </c>
      <c r="O4154">
        <v>4.7717654559956602</v>
      </c>
      <c r="P4154">
        <v>5.2603607125134104</v>
      </c>
      <c r="Q4154">
        <v>5.81282804418474</v>
      </c>
    </row>
    <row r="4155" spans="1:17">
      <c r="A4155" t="s">
        <v>7293</v>
      </c>
      <c r="B4155" s="16" t="e">
        <v>#N/A</v>
      </c>
      <c r="C4155">
        <v>5.1056188094586403</v>
      </c>
      <c r="D4155">
        <v>5.09137122556535</v>
      </c>
      <c r="E4155">
        <v>4.96044362242744</v>
      </c>
      <c r="F4155">
        <v>4.86534688307112</v>
      </c>
      <c r="G4155">
        <v>4.9315086277172604</v>
      </c>
      <c r="H4155">
        <v>4.6515204620337798</v>
      </c>
      <c r="I4155">
        <v>5.1197440703333399</v>
      </c>
      <c r="J4155">
        <v>5.2279045433873996</v>
      </c>
      <c r="K4155">
        <v>4.9815688211180698</v>
      </c>
      <c r="L4155">
        <v>4.9506536519942301</v>
      </c>
      <c r="M4155">
        <v>4.8589754271137497</v>
      </c>
      <c r="N4155">
        <v>4.3841781814921204</v>
      </c>
      <c r="O4155">
        <v>5.1118655635160302</v>
      </c>
      <c r="P4155">
        <v>5.3028714561952901</v>
      </c>
      <c r="Q4155">
        <v>2.8218677180984102</v>
      </c>
    </row>
    <row r="4156" spans="1:17">
      <c r="A4156" t="s">
        <v>7294</v>
      </c>
      <c r="B4156" s="16" t="e">
        <v>#N/A</v>
      </c>
      <c r="C4156">
        <v>6.2838851673630796</v>
      </c>
      <c r="D4156">
        <v>6.4300702959458897</v>
      </c>
      <c r="E4156">
        <v>5.6873781601909403</v>
      </c>
      <c r="F4156">
        <v>5.8850772639156403</v>
      </c>
      <c r="G4156">
        <v>5.4468377703358204</v>
      </c>
      <c r="H4156">
        <v>6.2625083699042996</v>
      </c>
      <c r="I4156">
        <v>5.9042422523301203</v>
      </c>
      <c r="J4156">
        <v>5.41615412543395</v>
      </c>
      <c r="K4156">
        <v>6.2920916190738598</v>
      </c>
      <c r="L4156">
        <v>6.6366511350477397</v>
      </c>
      <c r="M4156">
        <v>6.6468296666851296</v>
      </c>
      <c r="N4156">
        <v>6.5441982334212296</v>
      </c>
      <c r="O4156">
        <v>6.00015432402967</v>
      </c>
      <c r="P4156">
        <v>5.0248478020067502</v>
      </c>
      <c r="Q4156">
        <v>7.1565710053807701</v>
      </c>
    </row>
    <row r="4157" spans="1:17">
      <c r="A4157" t="s">
        <v>7295</v>
      </c>
      <c r="B4157" s="16" t="e">
        <v>#N/A</v>
      </c>
      <c r="C4157">
        <v>2.8218677180984102</v>
      </c>
      <c r="D4157">
        <v>3.2942621936663499</v>
      </c>
      <c r="E4157">
        <v>3.6381873987360902</v>
      </c>
      <c r="F4157">
        <v>2.8218677180984102</v>
      </c>
      <c r="G4157">
        <v>3.33407035458014</v>
      </c>
      <c r="H4157">
        <v>3.30825032505737</v>
      </c>
      <c r="I4157">
        <v>3.7848446501428201</v>
      </c>
      <c r="J4157">
        <v>3.93564812262216</v>
      </c>
      <c r="K4157">
        <v>3.27554212654834</v>
      </c>
      <c r="L4157">
        <v>3.4877558895723499</v>
      </c>
      <c r="M4157">
        <v>3.5380814202985702</v>
      </c>
      <c r="N4157">
        <v>3.6661147186140499</v>
      </c>
      <c r="O4157">
        <v>3.5569664057961599</v>
      </c>
      <c r="P4157">
        <v>3.3893867502571098</v>
      </c>
      <c r="Q4157">
        <v>2.8218677180984102</v>
      </c>
    </row>
    <row r="4158" spans="1:17">
      <c r="A4158" t="s">
        <v>7296</v>
      </c>
      <c r="B4158" s="16" t="e">
        <v>#N/A</v>
      </c>
      <c r="C4158">
        <v>5.1403854814574004</v>
      </c>
      <c r="D4158">
        <v>5.1247703439315302</v>
      </c>
      <c r="E4158">
        <v>4.5638886729124497</v>
      </c>
      <c r="F4158">
        <v>5.34113232674183</v>
      </c>
      <c r="G4158">
        <v>4.7889010218833103</v>
      </c>
      <c r="H4158">
        <v>4.8818202206169596</v>
      </c>
      <c r="I4158">
        <v>5.0091235034862898</v>
      </c>
      <c r="J4158">
        <v>4.94790803410966</v>
      </c>
      <c r="K4158">
        <v>5.1997021944381299</v>
      </c>
      <c r="L4158">
        <v>5.0240271819925297</v>
      </c>
      <c r="M4158">
        <v>4.9785931197958098</v>
      </c>
      <c r="N4158">
        <v>4.9024877034329704</v>
      </c>
      <c r="O4158">
        <v>4.7358659530866696</v>
      </c>
      <c r="P4158">
        <v>4.9722592042386102</v>
      </c>
      <c r="Q4158">
        <v>2.8218677180984102</v>
      </c>
    </row>
    <row r="4159" spans="1:17">
      <c r="A4159" t="s">
        <v>7297</v>
      </c>
      <c r="B4159" s="16" t="e">
        <v>#N/A</v>
      </c>
      <c r="C4159">
        <v>3.8862082974622001</v>
      </c>
      <c r="D4159">
        <v>3.6330127529723502</v>
      </c>
      <c r="E4159">
        <v>3.8152982058547602</v>
      </c>
      <c r="F4159">
        <v>4.0118215330109104</v>
      </c>
      <c r="G4159">
        <v>3.9446609719593901</v>
      </c>
      <c r="H4159">
        <v>2.8218677180984102</v>
      </c>
      <c r="I4159">
        <v>3.3100125595866299</v>
      </c>
      <c r="J4159">
        <v>3.6724961835054399</v>
      </c>
      <c r="K4159">
        <v>3.4608708703561399</v>
      </c>
      <c r="L4159">
        <v>4.0420260041176004</v>
      </c>
      <c r="M4159">
        <v>4.1590575299716699</v>
      </c>
      <c r="N4159">
        <v>3.79229116939824</v>
      </c>
      <c r="O4159">
        <v>3.9295289699043701</v>
      </c>
      <c r="P4159">
        <v>3.6194497939779602</v>
      </c>
      <c r="Q4159">
        <v>5.09416193408443</v>
      </c>
    </row>
    <row r="4160" spans="1:17">
      <c r="A4160" t="s">
        <v>7298</v>
      </c>
      <c r="B4160" s="16" t="e">
        <v>#N/A</v>
      </c>
      <c r="C4160">
        <v>3.6535616636188299</v>
      </c>
      <c r="D4160">
        <v>2.8218677180984102</v>
      </c>
      <c r="E4160">
        <v>3.9618875914207199</v>
      </c>
      <c r="F4160">
        <v>3.2825265482838799</v>
      </c>
      <c r="G4160">
        <v>3.70007344211845</v>
      </c>
      <c r="H4160">
        <v>3.50653555504317</v>
      </c>
      <c r="I4160">
        <v>3.6595800418069002</v>
      </c>
      <c r="J4160">
        <v>3.93564812262216</v>
      </c>
      <c r="K4160">
        <v>3.6013796825057902</v>
      </c>
      <c r="L4160">
        <v>3.6339073669181099</v>
      </c>
      <c r="M4160">
        <v>4.10067942601317</v>
      </c>
      <c r="N4160">
        <v>3.5144020463037902</v>
      </c>
      <c r="O4160">
        <v>3.6677309644704801</v>
      </c>
      <c r="P4160">
        <v>3.3893867502571098</v>
      </c>
      <c r="Q4160">
        <v>2.8218677180984102</v>
      </c>
    </row>
    <row r="4161" spans="1:17">
      <c r="A4161" t="s">
        <v>7299</v>
      </c>
      <c r="B4161" s="16" t="e">
        <v>#N/A</v>
      </c>
      <c r="C4161">
        <v>6.7316197386997496</v>
      </c>
      <c r="D4161">
        <v>6.6338206543565796</v>
      </c>
      <c r="E4161">
        <v>6.3595865741919599</v>
      </c>
      <c r="F4161">
        <v>6.8147556724582197</v>
      </c>
      <c r="G4161">
        <v>7.0116512363212404</v>
      </c>
      <c r="H4161">
        <v>7.2985181127037899</v>
      </c>
      <c r="I4161">
        <v>7.4500047402851104</v>
      </c>
      <c r="J4161">
        <v>7.0027033363698798</v>
      </c>
      <c r="K4161">
        <v>7.0996113161199501</v>
      </c>
      <c r="L4161">
        <v>7.1001877040378298</v>
      </c>
      <c r="M4161">
        <v>7.2132831295592199</v>
      </c>
      <c r="N4161">
        <v>6.7815556524819103</v>
      </c>
      <c r="O4161">
        <v>7.1430436250513001</v>
      </c>
      <c r="P4161">
        <v>7.9137466690607399</v>
      </c>
      <c r="Q4161">
        <v>5.09416193408443</v>
      </c>
    </row>
    <row r="4162" spans="1:17">
      <c r="A4162" t="s">
        <v>7300</v>
      </c>
      <c r="B4162" s="16" t="e">
        <v>#N/A</v>
      </c>
      <c r="C4162">
        <v>6.3282826399822101</v>
      </c>
      <c r="D4162">
        <v>6.7922390863801096</v>
      </c>
      <c r="E4162">
        <v>6.2964799255411696</v>
      </c>
      <c r="F4162">
        <v>5.77264523713907</v>
      </c>
      <c r="G4162">
        <v>6.4349069561294803</v>
      </c>
      <c r="H4162">
        <v>6.88724949036067</v>
      </c>
      <c r="I4162">
        <v>7.34494732199766</v>
      </c>
      <c r="J4162">
        <v>6.4629296012030801</v>
      </c>
      <c r="K4162">
        <v>5.8322145301996997</v>
      </c>
      <c r="L4162">
        <v>6.7127894493899696</v>
      </c>
      <c r="M4162">
        <v>6.3096745391751501</v>
      </c>
      <c r="N4162">
        <v>6.0560748478416198</v>
      </c>
      <c r="O4162">
        <v>6.6786497323202498</v>
      </c>
      <c r="P4162">
        <v>5.4607337398470897</v>
      </c>
      <c r="Q4162">
        <v>2.8218677180984102</v>
      </c>
    </row>
    <row r="4163" spans="1:17">
      <c r="A4163" t="s">
        <v>7301</v>
      </c>
      <c r="B4163" s="16" t="e">
        <v>#N/A</v>
      </c>
      <c r="C4163">
        <v>6.2534960108011504</v>
      </c>
      <c r="D4163">
        <v>6.0647445775560298</v>
      </c>
      <c r="E4163">
        <v>5.5841231653957797</v>
      </c>
      <c r="F4163">
        <v>5.7920231273194096</v>
      </c>
      <c r="G4163">
        <v>6.2057061458969898</v>
      </c>
      <c r="H4163">
        <v>5.36902745237989</v>
      </c>
      <c r="I4163">
        <v>5.5153350959386502</v>
      </c>
      <c r="J4163">
        <v>5.0088657953609399</v>
      </c>
      <c r="K4163">
        <v>6.2789451631063997</v>
      </c>
      <c r="L4163">
        <v>5.6865671756845</v>
      </c>
      <c r="M4163">
        <v>5.6583384812313096</v>
      </c>
      <c r="N4163">
        <v>5.53224518406659</v>
      </c>
      <c r="O4163">
        <v>6.0832592218723196</v>
      </c>
      <c r="P4163">
        <v>5.8760773296446898</v>
      </c>
      <c r="Q4163">
        <v>6.2843132996066204</v>
      </c>
    </row>
    <row r="4164" spans="1:17">
      <c r="A4164" t="s">
        <v>7302</v>
      </c>
      <c r="B4164" s="16" t="e">
        <v>#N/A</v>
      </c>
      <c r="C4164">
        <v>4.6948835100102002</v>
      </c>
      <c r="D4164">
        <v>4.5009317243298002</v>
      </c>
      <c r="E4164">
        <v>4.0887687455453801</v>
      </c>
      <c r="F4164">
        <v>4.6121840845566204</v>
      </c>
      <c r="G4164">
        <v>4.6281296811809298</v>
      </c>
      <c r="H4164">
        <v>4.7010860560449901</v>
      </c>
      <c r="I4164">
        <v>5.0470377433929201</v>
      </c>
      <c r="J4164">
        <v>4.94790803410966</v>
      </c>
      <c r="K4164">
        <v>4.7999439876117602</v>
      </c>
      <c r="L4164">
        <v>4.7901010708768101</v>
      </c>
      <c r="M4164">
        <v>4.8589754271137497</v>
      </c>
      <c r="N4164">
        <v>4.3841781814921204</v>
      </c>
      <c r="O4164">
        <v>4.9059949059252101</v>
      </c>
      <c r="P4164">
        <v>4.7374550361106396</v>
      </c>
      <c r="Q4164">
        <v>5.09416193408443</v>
      </c>
    </row>
    <row r="4165" spans="1:17">
      <c r="A4165" t="s">
        <v>7303</v>
      </c>
      <c r="B4165" s="16" t="e">
        <v>#N/A</v>
      </c>
      <c r="C4165">
        <v>4.5939331348939696</v>
      </c>
      <c r="D4165">
        <v>4.3876263279161201</v>
      </c>
      <c r="E4165">
        <v>3.8152982058547602</v>
      </c>
      <c r="F4165">
        <v>4.1611154638698196</v>
      </c>
      <c r="G4165">
        <v>3.9446609719593901</v>
      </c>
      <c r="H4165">
        <v>4.4894640760069198</v>
      </c>
      <c r="I4165">
        <v>3.7848446501428201</v>
      </c>
      <c r="J4165">
        <v>4.2567562628296498</v>
      </c>
      <c r="K4165">
        <v>4.2084442324483602</v>
      </c>
      <c r="L4165">
        <v>3.7555759297476698</v>
      </c>
      <c r="M4165">
        <v>4.3652147767139304</v>
      </c>
      <c r="N4165">
        <v>3.9019995236038798</v>
      </c>
      <c r="O4165">
        <v>3.8507909364900099</v>
      </c>
      <c r="P4165">
        <v>4.8003293124776603</v>
      </c>
      <c r="Q4165">
        <v>2.8218677180984102</v>
      </c>
    </row>
    <row r="4166" spans="1:17">
      <c r="A4166" t="s">
        <v>7304</v>
      </c>
      <c r="B4166" s="16" t="e">
        <v>#N/A</v>
      </c>
      <c r="C4166">
        <v>4.7424302842105197</v>
      </c>
      <c r="D4166">
        <v>4.5009317243298002</v>
      </c>
      <c r="E4166">
        <v>5.2175717649130604</v>
      </c>
      <c r="F4166">
        <v>5.0436549643728998</v>
      </c>
      <c r="G4166">
        <v>4.5079198595814196</v>
      </c>
      <c r="H4166">
        <v>5.1476173494898996</v>
      </c>
      <c r="I4166">
        <v>4.8453589192974098</v>
      </c>
      <c r="J4166">
        <v>4.94790803410966</v>
      </c>
      <c r="K4166">
        <v>4.4401758200780401</v>
      </c>
      <c r="L4166">
        <v>5.8515068593680599</v>
      </c>
      <c r="M4166">
        <v>5.5127359097096198</v>
      </c>
      <c r="N4166">
        <v>5.6343956717740804</v>
      </c>
      <c r="O4166">
        <v>5.4891879906168004</v>
      </c>
      <c r="P4166">
        <v>4.0606668341819496</v>
      </c>
      <c r="Q4166">
        <v>2.8218677180984102</v>
      </c>
    </row>
    <row r="4167" spans="1:17">
      <c r="A4167" t="s">
        <v>7305</v>
      </c>
      <c r="B4167" s="16" t="e">
        <v>#N/A</v>
      </c>
      <c r="C4167">
        <v>4.9165290931058498</v>
      </c>
      <c r="D4167">
        <v>5.09137122556535</v>
      </c>
      <c r="E4167">
        <v>5.5107356403890702</v>
      </c>
      <c r="F4167">
        <v>5.6070690647998402</v>
      </c>
      <c r="G4167">
        <v>5.0599536599459096</v>
      </c>
      <c r="H4167">
        <v>4.7010860560449901</v>
      </c>
      <c r="I4167">
        <v>5.28584498120492</v>
      </c>
      <c r="J4167">
        <v>5.6756860853158804</v>
      </c>
      <c r="K4167">
        <v>4.9472302900396103</v>
      </c>
      <c r="L4167">
        <v>5.1269350135493204</v>
      </c>
      <c r="M4167">
        <v>5.2604792807445904</v>
      </c>
      <c r="N4167">
        <v>5.68277591644026</v>
      </c>
      <c r="O4167">
        <v>5.6811186853724998</v>
      </c>
      <c r="P4167">
        <v>5.0754103394275001</v>
      </c>
      <c r="Q4167">
        <v>5.09416193408443</v>
      </c>
    </row>
    <row r="4168" spans="1:17">
      <c r="A4168" t="s">
        <v>7306</v>
      </c>
      <c r="B4168" s="16" t="e">
        <v>#N/A</v>
      </c>
      <c r="C4168">
        <v>3.8862082974622001</v>
      </c>
      <c r="D4168">
        <v>3.8603343823973102</v>
      </c>
      <c r="E4168">
        <v>3.4028894668404299</v>
      </c>
      <c r="F4168">
        <v>3.4706286095040801</v>
      </c>
      <c r="G4168">
        <v>3.70007344211845</v>
      </c>
      <c r="H4168">
        <v>3.30825032505737</v>
      </c>
      <c r="I4168">
        <v>3.8937805799913501</v>
      </c>
      <c r="J4168">
        <v>4.2567562628296498</v>
      </c>
      <c r="K4168">
        <v>3.99457577781329</v>
      </c>
      <c r="L4168">
        <v>3.7555759297476698</v>
      </c>
      <c r="M4168">
        <v>4.0387673383778999</v>
      </c>
      <c r="N4168">
        <v>4.3174573962368399</v>
      </c>
      <c r="O4168">
        <v>3.8507909364900099</v>
      </c>
      <c r="P4168">
        <v>4.1712528320562896</v>
      </c>
      <c r="Q4168">
        <v>2.8218677180984102</v>
      </c>
    </row>
    <row r="4169" spans="1:17">
      <c r="A4169" t="s">
        <v>7307</v>
      </c>
      <c r="B4169" s="16" t="e">
        <v>#N/A</v>
      </c>
      <c r="C4169">
        <v>2.8218677180984102</v>
      </c>
      <c r="D4169">
        <v>3.2942621936663499</v>
      </c>
      <c r="E4169">
        <v>2.8218677180984102</v>
      </c>
      <c r="F4169">
        <v>3.6131889974304401</v>
      </c>
      <c r="G4169">
        <v>3.33407035458014</v>
      </c>
      <c r="H4169">
        <v>2.8218677180984102</v>
      </c>
      <c r="I4169">
        <v>2.8218677180984102</v>
      </c>
      <c r="J4169">
        <v>3.6724961835054399</v>
      </c>
      <c r="K4169">
        <v>2.8218677180984102</v>
      </c>
      <c r="L4169">
        <v>3.29479214013883</v>
      </c>
      <c r="M4169">
        <v>3.4086250003018401</v>
      </c>
      <c r="N4169">
        <v>3.31389066967124</v>
      </c>
      <c r="O4169">
        <v>3.42420286852819</v>
      </c>
      <c r="P4169">
        <v>2.8218677180984102</v>
      </c>
      <c r="Q4169">
        <v>2.8218677180984102</v>
      </c>
    </row>
    <row r="4170" spans="1:17">
      <c r="A4170" t="s">
        <v>7308</v>
      </c>
      <c r="B4170" s="16" t="e">
        <v>#N/A</v>
      </c>
      <c r="C4170">
        <v>4.0706176854441196</v>
      </c>
      <c r="D4170">
        <v>3.6330127529723502</v>
      </c>
      <c r="E4170">
        <v>4.6393553598667303</v>
      </c>
      <c r="F4170">
        <v>4.6581111746450903</v>
      </c>
      <c r="G4170">
        <v>4.6840610634984499</v>
      </c>
      <c r="H4170">
        <v>3.9869852489372102</v>
      </c>
      <c r="I4170">
        <v>4.2360017113942803</v>
      </c>
      <c r="J4170">
        <v>3.93564812262216</v>
      </c>
      <c r="K4170">
        <v>4.8383826859307302</v>
      </c>
      <c r="L4170">
        <v>4.7015176725495298</v>
      </c>
      <c r="M4170">
        <v>4.9201667747551001</v>
      </c>
      <c r="N4170">
        <v>5.5054798817117598</v>
      </c>
      <c r="O4170">
        <v>5.0275607712213803</v>
      </c>
      <c r="P4170">
        <v>3.9363215208704698</v>
      </c>
      <c r="Q4170">
        <v>2.8218677180984102</v>
      </c>
    </row>
    <row r="4171" spans="1:17">
      <c r="A4171" t="s">
        <v>7309</v>
      </c>
      <c r="B4171" s="16" t="e">
        <v>#N/A</v>
      </c>
      <c r="C4171">
        <v>4.8751772763815904</v>
      </c>
      <c r="D4171">
        <v>4.7881665373273803</v>
      </c>
      <c r="E4171">
        <v>3.8152982058547602</v>
      </c>
      <c r="F4171">
        <v>5.3675615656199103</v>
      </c>
      <c r="G4171">
        <v>4.9315086277172604</v>
      </c>
      <c r="H4171">
        <v>4.7487521450918901</v>
      </c>
      <c r="I4171">
        <v>2.8218677180984102</v>
      </c>
      <c r="J4171">
        <v>3.8565114723405598</v>
      </c>
      <c r="K4171">
        <v>7.2001082262505802</v>
      </c>
      <c r="L4171">
        <v>4.4473184955329197</v>
      </c>
      <c r="M4171">
        <v>3.9727288000471899</v>
      </c>
      <c r="N4171">
        <v>5.02390968106456</v>
      </c>
      <c r="O4171">
        <v>5.3368598019304798</v>
      </c>
      <c r="P4171">
        <v>7.5873935827351202</v>
      </c>
      <c r="Q4171">
        <v>2.8218677180984102</v>
      </c>
    </row>
    <row r="4172" spans="1:17">
      <c r="A4172" t="s">
        <v>7310</v>
      </c>
      <c r="B4172" s="16" t="e">
        <v>#N/A</v>
      </c>
      <c r="C4172">
        <v>3.7779852140208301</v>
      </c>
      <c r="D4172">
        <v>4.1931807688815699</v>
      </c>
      <c r="E4172">
        <v>4.0887687455453801</v>
      </c>
      <c r="F4172">
        <v>4.1611154638698196</v>
      </c>
      <c r="G4172">
        <v>4.2225520177193703</v>
      </c>
      <c r="H4172">
        <v>3.8900437060628099</v>
      </c>
      <c r="I4172">
        <v>3.9910282299290798</v>
      </c>
      <c r="J4172">
        <v>4.1400611729353196</v>
      </c>
      <c r="K4172">
        <v>4.3302743077434496</v>
      </c>
      <c r="L4172">
        <v>4.0420260041176004</v>
      </c>
      <c r="M4172">
        <v>4.3171680614900998</v>
      </c>
      <c r="N4172">
        <v>4.0888472785647796</v>
      </c>
      <c r="O4172">
        <v>3.7643275486974099</v>
      </c>
      <c r="P4172">
        <v>4.4479700090536403</v>
      </c>
      <c r="Q4172">
        <v>2.8218677180984102</v>
      </c>
    </row>
    <row r="4173" spans="1:17">
      <c r="A4173" t="s">
        <v>7311</v>
      </c>
      <c r="B4173" s="16" t="e">
        <v>#N/A</v>
      </c>
      <c r="C4173">
        <v>4.7882403612659497</v>
      </c>
      <c r="D4173">
        <v>4.6529177314580599</v>
      </c>
      <c r="E4173">
        <v>4.8415581104649901</v>
      </c>
      <c r="F4173">
        <v>5.51621391430335</v>
      </c>
      <c r="G4173">
        <v>4.88571169002517</v>
      </c>
      <c r="H4173">
        <v>4.5998748125578501</v>
      </c>
      <c r="I4173">
        <v>5.66533222304981</v>
      </c>
      <c r="J4173">
        <v>4.4586654922886897</v>
      </c>
      <c r="K4173">
        <v>5.5956556821788501</v>
      </c>
      <c r="L4173">
        <v>5.6645052727704401</v>
      </c>
      <c r="M4173">
        <v>5.3924365182024099</v>
      </c>
      <c r="N4173">
        <v>5.2042740237952296</v>
      </c>
      <c r="O4173">
        <v>5.2165415310043803</v>
      </c>
      <c r="P4173">
        <v>5.3028714561952901</v>
      </c>
      <c r="Q4173">
        <v>2.8218677180984102</v>
      </c>
    </row>
    <row r="4174" spans="1:17">
      <c r="A4174" t="s">
        <v>7312</v>
      </c>
      <c r="B4174" s="16" t="e">
        <v>#N/A</v>
      </c>
      <c r="C4174">
        <v>3.7779852140208301</v>
      </c>
      <c r="D4174">
        <v>3.4870161193063098</v>
      </c>
      <c r="E4174">
        <v>2.8218677180984102</v>
      </c>
      <c r="F4174">
        <v>3.9277704709105601</v>
      </c>
      <c r="G4174">
        <v>3.33407035458014</v>
      </c>
      <c r="H4174">
        <v>3.65660975244205</v>
      </c>
      <c r="I4174">
        <v>2.8218677180984102</v>
      </c>
      <c r="J4174">
        <v>3.4276433730071201</v>
      </c>
      <c r="K4174">
        <v>3.4608708703561399</v>
      </c>
      <c r="L4174">
        <v>2.8218677180984102</v>
      </c>
      <c r="M4174">
        <v>3.4086250003018401</v>
      </c>
      <c r="N4174">
        <v>3.6661147186140499</v>
      </c>
      <c r="O4174">
        <v>2.8218677180984102</v>
      </c>
      <c r="P4174">
        <v>3.3893867502571098</v>
      </c>
      <c r="Q4174">
        <v>2.8218677180984102</v>
      </c>
    </row>
    <row r="4175" spans="1:17">
      <c r="A4175" t="s">
        <v>7313</v>
      </c>
      <c r="B4175" s="16" t="e">
        <v>#N/A</v>
      </c>
      <c r="C4175">
        <v>2.8218677180984102</v>
      </c>
      <c r="D4175">
        <v>2.8218677180984102</v>
      </c>
      <c r="E4175">
        <v>3.4028894668404299</v>
      </c>
      <c r="F4175">
        <v>3.4706286095040801</v>
      </c>
      <c r="G4175">
        <v>3.33407035458014</v>
      </c>
      <c r="H4175">
        <v>2.8218677180984102</v>
      </c>
      <c r="I4175">
        <v>3.3100125595866299</v>
      </c>
      <c r="J4175">
        <v>2.8218677180984102</v>
      </c>
      <c r="K4175">
        <v>3.27554212654834</v>
      </c>
      <c r="L4175">
        <v>3.6339073669181099</v>
      </c>
      <c r="M4175">
        <v>3.23818724324593</v>
      </c>
      <c r="N4175">
        <v>3.31389066967124</v>
      </c>
      <c r="O4175">
        <v>3.24931794675887</v>
      </c>
      <c r="P4175">
        <v>2.8218677180984102</v>
      </c>
      <c r="Q4175">
        <v>2.8218677180984102</v>
      </c>
    </row>
    <row r="4176" spans="1:17">
      <c r="A4176" t="s">
        <v>7314</v>
      </c>
      <c r="B4176" s="16" t="e">
        <v>#N/A</v>
      </c>
      <c r="C4176">
        <v>4.1513583524311999</v>
      </c>
      <c r="D4176">
        <v>3.6330127529723502</v>
      </c>
      <c r="E4176">
        <v>3.8152982058547602</v>
      </c>
      <c r="F4176">
        <v>3.8353454241230298</v>
      </c>
      <c r="G4176">
        <v>3.9446609719593901</v>
      </c>
      <c r="H4176">
        <v>3.7814594184883799</v>
      </c>
      <c r="I4176">
        <v>3.8937805799913501</v>
      </c>
      <c r="J4176">
        <v>3.8565114723405598</v>
      </c>
      <c r="K4176">
        <v>4.1419680287536398</v>
      </c>
      <c r="L4176">
        <v>3.7555759297476698</v>
      </c>
      <c r="M4176">
        <v>3.82485868955618</v>
      </c>
      <c r="N4176">
        <v>4.1706164353931596</v>
      </c>
      <c r="O4176">
        <v>4.1329497517715001</v>
      </c>
      <c r="P4176">
        <v>3.6194497939779602</v>
      </c>
      <c r="Q4176">
        <v>2.8218677180984102</v>
      </c>
    </row>
    <row r="4177" spans="1:17">
      <c r="A4177" t="s">
        <v>7315</v>
      </c>
      <c r="B4177" s="16" t="e">
        <v>#N/A</v>
      </c>
      <c r="C4177">
        <v>4.6454443926476303</v>
      </c>
      <c r="D4177">
        <v>4.32650596693877</v>
      </c>
      <c r="E4177">
        <v>4.3969712788901898</v>
      </c>
      <c r="F4177">
        <v>3.9277704709105601</v>
      </c>
      <c r="G4177">
        <v>3.5425260543824399</v>
      </c>
      <c r="H4177">
        <v>4.1560374762891303</v>
      </c>
      <c r="I4177">
        <v>4.4354937019020104</v>
      </c>
      <c r="J4177">
        <v>4.2567562628296498</v>
      </c>
      <c r="K4177">
        <v>4.4401758200780401</v>
      </c>
      <c r="L4177">
        <v>4.87288619379569</v>
      </c>
      <c r="M4177">
        <v>4.7613190738105597</v>
      </c>
      <c r="N4177">
        <v>4.2465073090516299</v>
      </c>
      <c r="O4177">
        <v>4.3540657995344203</v>
      </c>
      <c r="P4177">
        <v>4.7374550361106396</v>
      </c>
      <c r="Q4177">
        <v>2.8218677180984102</v>
      </c>
    </row>
    <row r="4178" spans="1:17">
      <c r="A4178" t="s">
        <v>7316</v>
      </c>
      <c r="B4178" s="16" t="e">
        <v>#N/A</v>
      </c>
      <c r="C4178">
        <v>6.6870112423050099</v>
      </c>
      <c r="D4178">
        <v>6.6669401380282602</v>
      </c>
      <c r="E4178">
        <v>6.2748053550712104</v>
      </c>
      <c r="F4178">
        <v>5.8111357960990899</v>
      </c>
      <c r="G4178">
        <v>6.34116723841632</v>
      </c>
      <c r="H4178">
        <v>5.6808363808980902</v>
      </c>
      <c r="I4178">
        <v>6.3315474419567597</v>
      </c>
      <c r="J4178">
        <v>5.8141705221960898</v>
      </c>
      <c r="K4178">
        <v>6.1547962016134603</v>
      </c>
      <c r="L4178">
        <v>6.4328399879020504</v>
      </c>
      <c r="M4178">
        <v>5.95309087267698</v>
      </c>
      <c r="N4178">
        <v>5.7063481960642797</v>
      </c>
      <c r="O4178">
        <v>5.9418950995471</v>
      </c>
      <c r="P4178">
        <v>6.4195282390462101</v>
      </c>
      <c r="Q4178">
        <v>6.9204191934356096</v>
      </c>
    </row>
    <row r="4179" spans="1:17">
      <c r="A4179" t="s">
        <v>7317</v>
      </c>
      <c r="B4179" s="16" t="e">
        <v>#N/A</v>
      </c>
      <c r="C4179">
        <v>5.4183879182099801</v>
      </c>
      <c r="D4179">
        <v>5.8873020194211696</v>
      </c>
      <c r="E4179">
        <v>5.6873781601909403</v>
      </c>
      <c r="F4179">
        <v>4.86534688307112</v>
      </c>
      <c r="G4179">
        <v>5.1769839720448498</v>
      </c>
      <c r="H4179">
        <v>4.9232684487670202</v>
      </c>
      <c r="I4179">
        <v>6.2401443386609898</v>
      </c>
      <c r="J4179">
        <v>5.4379532412242897</v>
      </c>
      <c r="K4179">
        <v>4.5878024687201</v>
      </c>
      <c r="L4179">
        <v>5.9455161281204401</v>
      </c>
      <c r="M4179">
        <v>4.9497083792204704</v>
      </c>
      <c r="N4179">
        <v>4.9024877034329704</v>
      </c>
      <c r="O4179">
        <v>3.9295289699043701</v>
      </c>
      <c r="P4179">
        <v>6.5961905188862699</v>
      </c>
      <c r="Q4179">
        <v>6.2843132996066204</v>
      </c>
    </row>
    <row r="4180" spans="1:17">
      <c r="A4180" t="s">
        <v>7318</v>
      </c>
      <c r="B4180" s="16" t="e">
        <v>#N/A</v>
      </c>
      <c r="C4180">
        <v>4.2263167103073602</v>
      </c>
      <c r="D4180">
        <v>3.9548310731697001</v>
      </c>
      <c r="E4180">
        <v>2.8218677180984102</v>
      </c>
      <c r="F4180">
        <v>3.4706286095040801</v>
      </c>
      <c r="G4180">
        <v>3.33407035458014</v>
      </c>
      <c r="H4180">
        <v>2.8218677180984102</v>
      </c>
      <c r="I4180">
        <v>3.8937805799913501</v>
      </c>
      <c r="J4180">
        <v>3.4276433730071201</v>
      </c>
      <c r="K4180">
        <v>2.8218677180984102</v>
      </c>
      <c r="L4180">
        <v>3.4877558895723499</v>
      </c>
      <c r="M4180">
        <v>3.23818724324593</v>
      </c>
      <c r="N4180">
        <v>3.6661147186140499</v>
      </c>
      <c r="O4180">
        <v>3.8507909364900099</v>
      </c>
      <c r="P4180">
        <v>2.8218677180984102</v>
      </c>
      <c r="Q4180">
        <v>5.09416193408443</v>
      </c>
    </row>
    <row r="4181" spans="1:17">
      <c r="A4181" t="s">
        <v>7319</v>
      </c>
      <c r="B4181" s="16" t="e">
        <v>#N/A</v>
      </c>
      <c r="C4181">
        <v>5.1742671949623604</v>
      </c>
      <c r="D4181">
        <v>5.2505809539486403</v>
      </c>
      <c r="E4181">
        <v>5.2175717649130604</v>
      </c>
      <c r="F4181">
        <v>5.5849098412756897</v>
      </c>
      <c r="G4181">
        <v>5.1391075523385599</v>
      </c>
      <c r="H4181">
        <v>6.0648120825138196</v>
      </c>
      <c r="I4181">
        <v>5.6171189819053096</v>
      </c>
      <c r="J4181">
        <v>5.86275399486005</v>
      </c>
      <c r="K4181">
        <v>5.14095204503435</v>
      </c>
      <c r="L4181">
        <v>5.1913586396996196</v>
      </c>
      <c r="M4181">
        <v>5.6755071082188104</v>
      </c>
      <c r="N4181">
        <v>5.5842645045438202</v>
      </c>
      <c r="O4181">
        <v>5.4259727888002303</v>
      </c>
      <c r="P4181">
        <v>5.1710851092644097</v>
      </c>
      <c r="Q4181">
        <v>5.81282804418474</v>
      </c>
    </row>
    <row r="4182" spans="1:17">
      <c r="A4182" t="s">
        <v>7320</v>
      </c>
      <c r="B4182" s="16" t="e">
        <v>#N/A</v>
      </c>
      <c r="C4182">
        <v>2.8218677180984102</v>
      </c>
      <c r="D4182">
        <v>3.2942621936663499</v>
      </c>
      <c r="E4182">
        <v>2.8218677180984102</v>
      </c>
      <c r="F4182">
        <v>3.6131889974304401</v>
      </c>
      <c r="G4182">
        <v>2.8218677180984102</v>
      </c>
      <c r="H4182">
        <v>2.8218677180984102</v>
      </c>
      <c r="I4182">
        <v>2.8218677180984102</v>
      </c>
      <c r="J4182">
        <v>2.8218677180984102</v>
      </c>
      <c r="K4182">
        <v>3.91162951239331</v>
      </c>
      <c r="L4182">
        <v>3.7555759297476698</v>
      </c>
      <c r="M4182">
        <v>3.23818724324593</v>
      </c>
      <c r="N4182">
        <v>3.31389066967124</v>
      </c>
      <c r="O4182">
        <v>2.8218677180984102</v>
      </c>
      <c r="P4182">
        <v>3.7927642367557501</v>
      </c>
      <c r="Q4182">
        <v>5.09416193408443</v>
      </c>
    </row>
    <row r="4183" spans="1:17">
      <c r="A4183" t="s">
        <v>7321</v>
      </c>
      <c r="B4183" s="16" t="e">
        <v>#N/A</v>
      </c>
      <c r="C4183">
        <v>3.8862082974622001</v>
      </c>
      <c r="D4183">
        <v>3.4870161193063098</v>
      </c>
      <c r="E4183">
        <v>3.9618875914207199</v>
      </c>
      <c r="F4183">
        <v>3.8353454241230298</v>
      </c>
      <c r="G4183">
        <v>3.70007344211845</v>
      </c>
      <c r="H4183">
        <v>3.65660975244205</v>
      </c>
      <c r="I4183">
        <v>3.6595800418069002</v>
      </c>
      <c r="J4183">
        <v>3.5611359966351301</v>
      </c>
      <c r="K4183">
        <v>4.2710437260841099</v>
      </c>
      <c r="L4183">
        <v>4.1946255460110002</v>
      </c>
      <c r="M4183">
        <v>4.10067942601317</v>
      </c>
      <c r="N4183">
        <v>4.0888472785647796</v>
      </c>
      <c r="O4183">
        <v>4.0021176285150997</v>
      </c>
      <c r="P4183">
        <v>4.1712528320562896</v>
      </c>
      <c r="Q4183">
        <v>2.8218677180984102</v>
      </c>
    </row>
    <row r="4184" spans="1:17">
      <c r="A4184" t="s">
        <v>7322</v>
      </c>
      <c r="B4184" s="16" t="e">
        <v>#N/A</v>
      </c>
      <c r="C4184">
        <v>6.2687719600529501</v>
      </c>
      <c r="D4184">
        <v>6.4040653105614398</v>
      </c>
      <c r="E4184">
        <v>6.5872704820978099</v>
      </c>
      <c r="F4184">
        <v>6.7672031021763797</v>
      </c>
      <c r="G4184">
        <v>6.3888092340661196</v>
      </c>
      <c r="H4184">
        <v>6.3518923622338201</v>
      </c>
      <c r="I4184">
        <v>6.4449338523884396</v>
      </c>
      <c r="J4184">
        <v>6.2619694608709597</v>
      </c>
      <c r="K4184">
        <v>6.5212232845498299</v>
      </c>
      <c r="L4184">
        <v>6.5562240086410197</v>
      </c>
      <c r="M4184">
        <v>6.42447755612789</v>
      </c>
      <c r="N4184">
        <v>6.3210115805117999</v>
      </c>
      <c r="O4184">
        <v>6.3849634497755998</v>
      </c>
      <c r="P4184">
        <v>6.5794772553974399</v>
      </c>
      <c r="Q4184">
        <v>6.6375058506955904</v>
      </c>
    </row>
    <row r="4185" spans="1:17">
      <c r="A4185" t="s">
        <v>7323</v>
      </c>
      <c r="B4185" s="16" t="e">
        <v>#N/A</v>
      </c>
      <c r="C4185">
        <v>3.5040133865677898</v>
      </c>
      <c r="D4185">
        <v>3.7545556144430101</v>
      </c>
      <c r="E4185">
        <v>3.6381873987360902</v>
      </c>
      <c r="F4185">
        <v>3.4706286095040801</v>
      </c>
      <c r="G4185">
        <v>3.33407035458014</v>
      </c>
      <c r="H4185">
        <v>2.8218677180984102</v>
      </c>
      <c r="I4185">
        <v>3.5089935751222501</v>
      </c>
      <c r="J4185">
        <v>3.8565114723405598</v>
      </c>
      <c r="K4185">
        <v>3.4608708703561399</v>
      </c>
      <c r="L4185">
        <v>3.6339073669181099</v>
      </c>
      <c r="M4185">
        <v>3.4086250003018401</v>
      </c>
      <c r="N4185">
        <v>3.5144020463037902</v>
      </c>
      <c r="O4185">
        <v>2.8218677180984102</v>
      </c>
      <c r="P4185">
        <v>3.6194497939779602</v>
      </c>
      <c r="Q4185">
        <v>2.8218677180984102</v>
      </c>
    </row>
    <row r="4186" spans="1:17">
      <c r="A4186" t="s">
        <v>7324</v>
      </c>
      <c r="B4186" s="16" t="e">
        <v>#N/A</v>
      </c>
      <c r="C4186">
        <v>3.6535616636188299</v>
      </c>
      <c r="D4186">
        <v>2.8218677180984102</v>
      </c>
      <c r="E4186">
        <v>3.6381873987360902</v>
      </c>
      <c r="F4186">
        <v>2.8218677180984102</v>
      </c>
      <c r="G4186">
        <v>2.8218677180984102</v>
      </c>
      <c r="H4186">
        <v>3.30825032505737</v>
      </c>
      <c r="I4186">
        <v>3.5089935751222501</v>
      </c>
      <c r="J4186">
        <v>3.2517770676889399</v>
      </c>
      <c r="K4186">
        <v>2.8218677180984102</v>
      </c>
      <c r="L4186">
        <v>3.4877558895723499</v>
      </c>
      <c r="M4186">
        <v>3.23818724324593</v>
      </c>
      <c r="N4186">
        <v>3.31389066967124</v>
      </c>
      <c r="O4186">
        <v>3.24931794675887</v>
      </c>
      <c r="P4186">
        <v>2.8218677180984102</v>
      </c>
      <c r="Q4186">
        <v>2.8218677180984102</v>
      </c>
    </row>
    <row r="4187" spans="1:17">
      <c r="A4187" t="s">
        <v>7325</v>
      </c>
      <c r="B4187" s="16" t="e">
        <v>#N/A</v>
      </c>
      <c r="C4187">
        <v>2.8218677180984102</v>
      </c>
      <c r="D4187">
        <v>3.2942621936663499</v>
      </c>
      <c r="E4187">
        <v>2.8218677180984102</v>
      </c>
      <c r="F4187">
        <v>3.2825265482838799</v>
      </c>
      <c r="G4187">
        <v>2.8218677180984102</v>
      </c>
      <c r="H4187">
        <v>2.8218677180984102</v>
      </c>
      <c r="I4187">
        <v>2.8218677180984102</v>
      </c>
      <c r="J4187">
        <v>3.2517770676889399</v>
      </c>
      <c r="K4187">
        <v>3.4608708703561399</v>
      </c>
      <c r="L4187">
        <v>3.6339073669181099</v>
      </c>
      <c r="M4187">
        <v>3.23818724324593</v>
      </c>
      <c r="N4187">
        <v>3.31389066967124</v>
      </c>
      <c r="O4187">
        <v>3.6677309644704801</v>
      </c>
      <c r="P4187">
        <v>2.8218677180984102</v>
      </c>
      <c r="Q4187">
        <v>2.8218677180984102</v>
      </c>
    </row>
    <row r="4188" spans="1:17">
      <c r="A4188" t="s">
        <v>7326</v>
      </c>
      <c r="B4188" s="16" t="e">
        <v>#N/A</v>
      </c>
      <c r="C4188">
        <v>6.3282826399822101</v>
      </c>
      <c r="D4188">
        <v>5.9964287144494701</v>
      </c>
      <c r="E4188">
        <v>6.1372997866052899</v>
      </c>
      <c r="F4188">
        <v>7.3017728268393398</v>
      </c>
      <c r="G4188">
        <v>8.0754373225795995</v>
      </c>
      <c r="H4188">
        <v>6.3227184017824802</v>
      </c>
      <c r="I4188">
        <v>6.7721799990636802</v>
      </c>
      <c r="J4188">
        <v>6.4938271429004404</v>
      </c>
      <c r="K4188">
        <v>6.0344793697124102</v>
      </c>
      <c r="L4188">
        <v>6.6588220656313899</v>
      </c>
      <c r="M4188">
        <v>7.7712511492696601</v>
      </c>
      <c r="N4188">
        <v>6.7924489711304696</v>
      </c>
      <c r="O4188">
        <v>7.5522743953364202</v>
      </c>
      <c r="P4188">
        <v>5.6679384115998896</v>
      </c>
      <c r="Q4188">
        <v>9.6975493141544398</v>
      </c>
    </row>
    <row r="4189" spans="1:17">
      <c r="A4189" t="s">
        <v>7327</v>
      </c>
      <c r="B4189" s="16" t="e">
        <v>#N/A</v>
      </c>
      <c r="C4189">
        <v>4.1513583524311999</v>
      </c>
      <c r="D4189">
        <v>4.0407231514856203</v>
      </c>
      <c r="E4189">
        <v>4.3035359899866696</v>
      </c>
      <c r="F4189">
        <v>3.7319397910766599</v>
      </c>
      <c r="G4189">
        <v>4.5695203052827997</v>
      </c>
      <c r="H4189">
        <v>4.4894640760069198</v>
      </c>
      <c r="I4189">
        <v>4.49496154099739</v>
      </c>
      <c r="J4189">
        <v>4.0764652066995799</v>
      </c>
      <c r="K4189">
        <v>3.91162951239331</v>
      </c>
      <c r="L4189">
        <v>3.29479214013883</v>
      </c>
      <c r="M4189">
        <v>3.9727288000471899</v>
      </c>
      <c r="N4189">
        <v>4.5639913292833096</v>
      </c>
      <c r="O4189">
        <v>4.1329497517715001</v>
      </c>
      <c r="P4189">
        <v>4.6712581716948103</v>
      </c>
      <c r="Q4189">
        <v>2.8218677180984102</v>
      </c>
    </row>
    <row r="4190" spans="1:17">
      <c r="A4190" t="s">
        <v>7328</v>
      </c>
      <c r="B4190" s="16" t="e">
        <v>#N/A</v>
      </c>
      <c r="C4190">
        <v>4.99547094075474</v>
      </c>
      <c r="D4190">
        <v>4.7881665373273803</v>
      </c>
      <c r="E4190">
        <v>4.8415581104649901</v>
      </c>
      <c r="F4190">
        <v>5.1706883695566601</v>
      </c>
      <c r="G4190">
        <v>4.88571169002517</v>
      </c>
      <c r="H4190">
        <v>4.5459386428609303</v>
      </c>
      <c r="I4190">
        <v>5.2542284300769104</v>
      </c>
      <c r="J4190">
        <v>5.3252950654732896</v>
      </c>
      <c r="K4190">
        <v>4.9472302900396103</v>
      </c>
      <c r="L4190">
        <v>5.1595357015461403</v>
      </c>
      <c r="M4190">
        <v>5.2134656239442299</v>
      </c>
      <c r="N4190">
        <v>4.9442341107279502</v>
      </c>
      <c r="O4190">
        <v>4.9681956947275898</v>
      </c>
      <c r="P4190">
        <v>4.9722592042386102</v>
      </c>
      <c r="Q4190">
        <v>2.8218677180984102</v>
      </c>
    </row>
    <row r="4191" spans="1:17">
      <c r="A4191" t="s">
        <v>7329</v>
      </c>
      <c r="B4191" s="16" t="e">
        <v>#N/A</v>
      </c>
      <c r="C4191">
        <v>2.8218677180984102</v>
      </c>
      <c r="D4191">
        <v>3.4870161193063098</v>
      </c>
      <c r="E4191">
        <v>2.8218677180984102</v>
      </c>
      <c r="F4191">
        <v>2.8218677180984102</v>
      </c>
      <c r="G4191">
        <v>3.33407035458014</v>
      </c>
      <c r="H4191">
        <v>3.7814594184883799</v>
      </c>
      <c r="I4191">
        <v>3.3100125595866299</v>
      </c>
      <c r="J4191">
        <v>3.2517770676889399</v>
      </c>
      <c r="K4191">
        <v>3.6013796825057902</v>
      </c>
      <c r="L4191">
        <v>3.4877558895723499</v>
      </c>
      <c r="M4191">
        <v>3.23818724324593</v>
      </c>
      <c r="N4191">
        <v>3.5144020463037902</v>
      </c>
      <c r="O4191">
        <v>3.24931794675887</v>
      </c>
      <c r="P4191">
        <v>2.8218677180984102</v>
      </c>
      <c r="Q4191">
        <v>2.8218677180984102</v>
      </c>
    </row>
    <row r="4192" spans="1:17">
      <c r="A4192" t="s">
        <v>7330</v>
      </c>
      <c r="B4192" s="16" t="e">
        <v>#N/A</v>
      </c>
      <c r="C4192">
        <v>4.2263167103073602</v>
      </c>
      <c r="D4192">
        <v>4.0407231514856203</v>
      </c>
      <c r="E4192">
        <v>4.6393553598667303</v>
      </c>
      <c r="F4192">
        <v>4.0892058755412499</v>
      </c>
      <c r="G4192">
        <v>3.9446609719593901</v>
      </c>
      <c r="H4192">
        <v>4.07504641393726</v>
      </c>
      <c r="I4192">
        <v>4.49496154099739</v>
      </c>
      <c r="J4192">
        <v>4.4114342089532403</v>
      </c>
      <c r="K4192">
        <v>4.3302743077434496</v>
      </c>
      <c r="L4192">
        <v>4.7465905673729498</v>
      </c>
      <c r="M4192">
        <v>4.10067942601317</v>
      </c>
      <c r="N4192">
        <v>4.5639913292833096</v>
      </c>
      <c r="O4192">
        <v>4.3028205748149997</v>
      </c>
      <c r="P4192">
        <v>4.2713440848041202</v>
      </c>
      <c r="Q4192">
        <v>2.8218677180984102</v>
      </c>
    </row>
    <row r="4193" spans="1:17">
      <c r="A4193" t="s">
        <v>7331</v>
      </c>
      <c r="B4193" s="16" t="e">
        <v>#N/A</v>
      </c>
      <c r="C4193">
        <v>3.6535616636188299</v>
      </c>
      <c r="D4193">
        <v>3.8603343823973102</v>
      </c>
      <c r="E4193">
        <v>3.4028894668404299</v>
      </c>
      <c r="F4193">
        <v>3.4706286095040801</v>
      </c>
      <c r="G4193">
        <v>4.0460446887748596</v>
      </c>
      <c r="H4193">
        <v>3.7814594184883799</v>
      </c>
      <c r="I4193">
        <v>3.5089935751222501</v>
      </c>
      <c r="J4193">
        <v>3.5611359966351301</v>
      </c>
      <c r="K4193">
        <v>3.8204461843508501</v>
      </c>
      <c r="L4193">
        <v>3.4877558895723499</v>
      </c>
      <c r="M4193">
        <v>3.7404257728686199</v>
      </c>
      <c r="N4193">
        <v>3.31389066967124</v>
      </c>
      <c r="O4193">
        <v>3.7643275486974099</v>
      </c>
      <c r="P4193">
        <v>3.9363215208704698</v>
      </c>
      <c r="Q4193">
        <v>6.2843132996066204</v>
      </c>
    </row>
    <row r="4194" spans="1:17">
      <c r="A4194" t="s">
        <v>7332</v>
      </c>
      <c r="B4194" s="16" t="e">
        <v>#N/A</v>
      </c>
      <c r="C4194">
        <v>3.5040133865677898</v>
      </c>
      <c r="D4194">
        <v>2.8218677180984102</v>
      </c>
      <c r="E4194">
        <v>2.8218677180984102</v>
      </c>
      <c r="F4194">
        <v>2.8218677180984102</v>
      </c>
      <c r="G4194">
        <v>3.5425260543824399</v>
      </c>
      <c r="H4194">
        <v>3.30825032505737</v>
      </c>
      <c r="I4194">
        <v>2.8218677180984102</v>
      </c>
      <c r="J4194">
        <v>2.8218677180984102</v>
      </c>
      <c r="K4194">
        <v>3.7184612093777498</v>
      </c>
      <c r="L4194">
        <v>3.9560512465587201</v>
      </c>
      <c r="M4194">
        <v>2.8218677180984102</v>
      </c>
      <c r="N4194">
        <v>3.5144020463037902</v>
      </c>
      <c r="O4194">
        <v>2.8218677180984102</v>
      </c>
      <c r="P4194">
        <v>3.6194497939779602</v>
      </c>
      <c r="Q4194">
        <v>2.8218677180984102</v>
      </c>
    </row>
    <row r="4195" spans="1:17">
      <c r="A4195" t="s">
        <v>7333</v>
      </c>
      <c r="B4195" s="16" t="e">
        <v>#N/A</v>
      </c>
      <c r="C4195">
        <v>2.8218677180984102</v>
      </c>
      <c r="D4195">
        <v>2.8218677180984102</v>
      </c>
      <c r="E4195">
        <v>3.4028894668404299</v>
      </c>
      <c r="F4195">
        <v>3.2825265482838799</v>
      </c>
      <c r="G4195">
        <v>2.8218677180984102</v>
      </c>
      <c r="H4195">
        <v>3.50653555504317</v>
      </c>
      <c r="I4195">
        <v>3.3100125595866299</v>
      </c>
      <c r="J4195">
        <v>3.5611359966351301</v>
      </c>
      <c r="K4195">
        <v>2.8218677180984102</v>
      </c>
      <c r="L4195">
        <v>3.29479214013883</v>
      </c>
      <c r="M4195">
        <v>3.4086250003018401</v>
      </c>
      <c r="N4195">
        <v>2.8218677180984102</v>
      </c>
      <c r="O4195">
        <v>2.8218677180984102</v>
      </c>
      <c r="P4195">
        <v>2.8218677180984102</v>
      </c>
      <c r="Q4195">
        <v>2.8218677180984102</v>
      </c>
    </row>
    <row r="4196" spans="1:17">
      <c r="A4196" t="s">
        <v>7334</v>
      </c>
      <c r="B4196" s="16" t="e">
        <v>#N/A</v>
      </c>
      <c r="C4196">
        <v>3.3064422771203601</v>
      </c>
      <c r="D4196">
        <v>3.6330127529723502</v>
      </c>
      <c r="E4196">
        <v>4.7777046060070401</v>
      </c>
      <c r="F4196">
        <v>3.2825265482838799</v>
      </c>
      <c r="G4196">
        <v>4.0460446887748596</v>
      </c>
      <c r="H4196">
        <v>2.8218677180984102</v>
      </c>
      <c r="I4196">
        <v>3.8937805799913501</v>
      </c>
      <c r="J4196">
        <v>4.5477957058863296</v>
      </c>
      <c r="K4196">
        <v>3.4608708703561399</v>
      </c>
      <c r="L4196">
        <v>4.0420260041176004</v>
      </c>
      <c r="M4196">
        <v>3.7404257728686199</v>
      </c>
      <c r="N4196">
        <v>2.8218677180984102</v>
      </c>
      <c r="O4196">
        <v>3.5569664057961599</v>
      </c>
      <c r="P4196">
        <v>3.3893867502571098</v>
      </c>
      <c r="Q4196">
        <v>5.09416193408443</v>
      </c>
    </row>
    <row r="4197" spans="1:17">
      <c r="A4197" t="s">
        <v>7335</v>
      </c>
      <c r="B4197" s="16" t="e">
        <v>#N/A</v>
      </c>
      <c r="C4197">
        <v>9.8365714118888903</v>
      </c>
      <c r="D4197">
        <v>9.7521410207645403</v>
      </c>
      <c r="E4197">
        <v>9.9755644249504307</v>
      </c>
      <c r="F4197">
        <v>10.1834306506176</v>
      </c>
      <c r="G4197">
        <v>9.8653557834728005</v>
      </c>
      <c r="H4197">
        <v>10.101724911267301</v>
      </c>
      <c r="I4197">
        <v>9.6560876620343095</v>
      </c>
      <c r="J4197">
        <v>10.1043196616756</v>
      </c>
      <c r="K4197">
        <v>9.8141929655535804</v>
      </c>
      <c r="L4197">
        <v>9.9501862145753304</v>
      </c>
      <c r="M4197">
        <v>9.6031351054617407</v>
      </c>
      <c r="N4197">
        <v>9.5898054100629295</v>
      </c>
      <c r="O4197">
        <v>9.6337370388178307</v>
      </c>
      <c r="P4197">
        <v>10.036707792581399</v>
      </c>
      <c r="Q4197">
        <v>7.6950435514148801</v>
      </c>
    </row>
    <row r="4198" spans="1:17">
      <c r="A4198" t="s">
        <v>7336</v>
      </c>
      <c r="B4198" s="16" t="e">
        <v>#N/A</v>
      </c>
      <c r="C4198">
        <v>6.2224413490422297</v>
      </c>
      <c r="D4198">
        <v>6.4806971696611804</v>
      </c>
      <c r="E4198">
        <v>5.72015689123982</v>
      </c>
      <c r="F4198">
        <v>5.4925318526965601</v>
      </c>
      <c r="G4198">
        <v>6.1697170733324498</v>
      </c>
      <c r="H4198">
        <v>5.24699422619977</v>
      </c>
      <c r="I4198">
        <v>5.5414939407437602</v>
      </c>
      <c r="J4198">
        <v>6.7957351857853503</v>
      </c>
      <c r="K4198">
        <v>5.6169826633030304</v>
      </c>
      <c r="L4198">
        <v>4.9878555821396704</v>
      </c>
      <c r="M4198">
        <v>5.9248301634926097</v>
      </c>
      <c r="N4198">
        <v>5.2701073739484503</v>
      </c>
      <c r="O4198">
        <v>6.0697440603835204</v>
      </c>
      <c r="P4198">
        <v>6.8400073241070096</v>
      </c>
      <c r="Q4198">
        <v>2.8218677180984102</v>
      </c>
    </row>
    <row r="4199" spans="1:17">
      <c r="A4199" t="s">
        <v>7337</v>
      </c>
      <c r="B4199" s="16" t="e">
        <v>#N/A</v>
      </c>
      <c r="C4199">
        <v>6.7748786480461201</v>
      </c>
      <c r="D4199">
        <v>6.7099380949169003</v>
      </c>
      <c r="E4199">
        <v>5.7834864418304504</v>
      </c>
      <c r="F4199">
        <v>6.5023495203630803</v>
      </c>
      <c r="G4199">
        <v>6.1513734454629896</v>
      </c>
      <c r="H4199">
        <v>7.2910486313910097</v>
      </c>
      <c r="I4199">
        <v>7.4295984440956202</v>
      </c>
      <c r="J4199">
        <v>7.1517172549645798</v>
      </c>
      <c r="K4199">
        <v>7.3943504749769904</v>
      </c>
      <c r="L4199">
        <v>7.1634336789776603</v>
      </c>
      <c r="M4199">
        <v>7.4571287640772104</v>
      </c>
      <c r="N4199">
        <v>6.85612319490345</v>
      </c>
      <c r="O4199">
        <v>7.4680385681900097</v>
      </c>
      <c r="P4199">
        <v>7.7597983365935903</v>
      </c>
      <c r="Q4199">
        <v>5.09416193408443</v>
      </c>
    </row>
    <row r="4200" spans="1:17">
      <c r="A4200" t="s">
        <v>7338</v>
      </c>
      <c r="B4200" s="16" t="e">
        <v>#N/A</v>
      </c>
      <c r="C4200">
        <v>9.7769057988989303</v>
      </c>
      <c r="D4200">
        <v>9.7648819642709093</v>
      </c>
      <c r="E4200">
        <v>10.113660836711301</v>
      </c>
      <c r="F4200">
        <v>9.9834633256516199</v>
      </c>
      <c r="G4200">
        <v>9.8695291138849797</v>
      </c>
      <c r="H4200">
        <v>9.9069950368749407</v>
      </c>
      <c r="I4200">
        <v>9.7301499177061306</v>
      </c>
      <c r="J4200">
        <v>10.106804620366599</v>
      </c>
      <c r="K4200">
        <v>9.5857409008305297</v>
      </c>
      <c r="L4200">
        <v>9.8518727320861306</v>
      </c>
      <c r="M4200">
        <v>9.7484523158220906</v>
      </c>
      <c r="N4200">
        <v>9.6068080540056204</v>
      </c>
      <c r="O4200">
        <v>9.5567694620867094</v>
      </c>
      <c r="P4200">
        <v>9.5969277366630905</v>
      </c>
      <c r="Q4200">
        <v>9.4093039143768298</v>
      </c>
    </row>
    <row r="4201" spans="1:17">
      <c r="A4201" t="s">
        <v>7339</v>
      </c>
      <c r="B4201" s="16" t="e">
        <v>#N/A</v>
      </c>
      <c r="C4201">
        <v>3.6535616636188299</v>
      </c>
      <c r="D4201">
        <v>3.6330127529723502</v>
      </c>
      <c r="E4201">
        <v>2.8218677180984102</v>
      </c>
      <c r="F4201">
        <v>3.7319397910766599</v>
      </c>
      <c r="G4201">
        <v>3.5425260543824399</v>
      </c>
      <c r="H4201">
        <v>4.2312229394497098</v>
      </c>
      <c r="I4201">
        <v>3.8937805799913501</v>
      </c>
      <c r="J4201">
        <v>3.6724961835054399</v>
      </c>
      <c r="K4201">
        <v>3.8204461843508501</v>
      </c>
      <c r="L4201">
        <v>3.7555759297476698</v>
      </c>
      <c r="M4201">
        <v>3.7404257728686199</v>
      </c>
      <c r="N4201">
        <v>3.31389066967124</v>
      </c>
      <c r="O4201">
        <v>3.9295289699043701</v>
      </c>
      <c r="P4201">
        <v>4.0606668341819496</v>
      </c>
      <c r="Q4201">
        <v>2.8218677180984102</v>
      </c>
    </row>
    <row r="4202" spans="1:17">
      <c r="A4202" t="s">
        <v>7340</v>
      </c>
      <c r="B4202" s="16" t="e">
        <v>#N/A</v>
      </c>
      <c r="C4202">
        <v>3.8862082974622001</v>
      </c>
      <c r="D4202">
        <v>3.9548310731697001</v>
      </c>
      <c r="E4202">
        <v>3.8152982058547602</v>
      </c>
      <c r="F4202">
        <v>3.6131889974304401</v>
      </c>
      <c r="G4202">
        <v>3.5425260543824399</v>
      </c>
      <c r="H4202">
        <v>3.7814594184883799</v>
      </c>
      <c r="I4202">
        <v>3.8937805799913501</v>
      </c>
      <c r="J4202">
        <v>3.8565114723405598</v>
      </c>
      <c r="K4202">
        <v>3.7184612093777498</v>
      </c>
      <c r="L4202">
        <v>3.4877558895723499</v>
      </c>
      <c r="M4202">
        <v>3.82485868955618</v>
      </c>
      <c r="N4202">
        <v>3.6661147186140499</v>
      </c>
      <c r="O4202">
        <v>2.8218677180984102</v>
      </c>
      <c r="P4202">
        <v>3.6194497939779602</v>
      </c>
      <c r="Q4202">
        <v>2.8218677180984102</v>
      </c>
    </row>
    <row r="4203" spans="1:17">
      <c r="A4203" t="s">
        <v>7341</v>
      </c>
      <c r="B4203" s="16" t="e">
        <v>#N/A</v>
      </c>
      <c r="C4203">
        <v>7.5468782268362498</v>
      </c>
      <c r="D4203">
        <v>7.3953559827503099</v>
      </c>
      <c r="E4203">
        <v>7.3556947774122898</v>
      </c>
      <c r="F4203">
        <v>7.2883881017023899</v>
      </c>
      <c r="G4203">
        <v>7.0514927108982999</v>
      </c>
      <c r="H4203">
        <v>7.5938082216608098</v>
      </c>
      <c r="I4203">
        <v>7.7423710464033197</v>
      </c>
      <c r="J4203">
        <v>7.5629189843524403</v>
      </c>
      <c r="K4203">
        <v>7.5437731704646698</v>
      </c>
      <c r="L4203">
        <v>7.3380004094259004</v>
      </c>
      <c r="M4203">
        <v>7.2809903829114004</v>
      </c>
      <c r="N4203">
        <v>7.4914217726060297</v>
      </c>
      <c r="O4203">
        <v>7.5082940900497404</v>
      </c>
      <c r="P4203">
        <v>7.6839819288491702</v>
      </c>
      <c r="Q4203">
        <v>5.09416193408443</v>
      </c>
    </row>
    <row r="4204" spans="1:17">
      <c r="A4204" t="s">
        <v>7342</v>
      </c>
      <c r="B4204" s="16" t="e">
        <v>#N/A</v>
      </c>
      <c r="C4204">
        <v>3.3064422771203601</v>
      </c>
      <c r="D4204">
        <v>3.2942621936663499</v>
      </c>
      <c r="E4204">
        <v>2.8218677180984102</v>
      </c>
      <c r="F4204">
        <v>3.2825265482838799</v>
      </c>
      <c r="G4204">
        <v>3.5425260543824399</v>
      </c>
      <c r="H4204">
        <v>3.8900437060628099</v>
      </c>
      <c r="I4204">
        <v>3.6595800418069002</v>
      </c>
      <c r="J4204">
        <v>3.5611359966351301</v>
      </c>
      <c r="K4204">
        <v>3.7184612093777498</v>
      </c>
      <c r="L4204">
        <v>3.7555759297476698</v>
      </c>
      <c r="M4204">
        <v>3.82485868955618</v>
      </c>
      <c r="N4204">
        <v>2.8218677180984102</v>
      </c>
      <c r="O4204">
        <v>3.7643275486974099</v>
      </c>
      <c r="P4204">
        <v>2.8218677180984102</v>
      </c>
      <c r="Q4204">
        <v>2.8218677180984102</v>
      </c>
    </row>
    <row r="4205" spans="1:17">
      <c r="A4205" t="s">
        <v>7343</v>
      </c>
      <c r="B4205" s="16" t="e">
        <v>#N/A</v>
      </c>
      <c r="C4205">
        <v>8.3576729236840492</v>
      </c>
      <c r="D4205">
        <v>8.5121214849094002</v>
      </c>
      <c r="E4205">
        <v>8.4700113880945604</v>
      </c>
      <c r="F4205">
        <v>8.3895144839965106</v>
      </c>
      <c r="G4205">
        <v>8.3747008225382498</v>
      </c>
      <c r="H4205">
        <v>9.4554419073350893</v>
      </c>
      <c r="I4205">
        <v>8.0972117899296698</v>
      </c>
      <c r="J4205">
        <v>8.74472063996628</v>
      </c>
      <c r="K4205">
        <v>7.9541743335574404</v>
      </c>
      <c r="L4205">
        <v>8.0310667046982598</v>
      </c>
      <c r="M4205">
        <v>8.7490065619607797</v>
      </c>
      <c r="N4205">
        <v>8.6141636264587298</v>
      </c>
      <c r="O4205">
        <v>8.8741433372997598</v>
      </c>
      <c r="P4205">
        <v>8.4550537175740494</v>
      </c>
      <c r="Q4205">
        <v>6.9204191934356096</v>
      </c>
    </row>
    <row r="4206" spans="1:17">
      <c r="A4206" t="s">
        <v>7344</v>
      </c>
      <c r="B4206" s="16" t="e">
        <v>#N/A</v>
      </c>
      <c r="C4206">
        <v>3.3064422771203601</v>
      </c>
      <c r="D4206">
        <v>3.6330127529723502</v>
      </c>
      <c r="E4206">
        <v>2.8218677180984102</v>
      </c>
      <c r="F4206">
        <v>3.2825265482838799</v>
      </c>
      <c r="G4206">
        <v>3.5425260543824399</v>
      </c>
      <c r="H4206">
        <v>3.50653555504317</v>
      </c>
      <c r="I4206">
        <v>3.3100125595866299</v>
      </c>
      <c r="J4206">
        <v>3.2517770676889399</v>
      </c>
      <c r="K4206">
        <v>3.7184612093777498</v>
      </c>
      <c r="L4206">
        <v>2.8218677180984102</v>
      </c>
      <c r="M4206">
        <v>3.4086250003018401</v>
      </c>
      <c r="N4206">
        <v>2.8218677180984102</v>
      </c>
      <c r="O4206">
        <v>3.5569664057961599</v>
      </c>
      <c r="P4206">
        <v>2.8218677180984102</v>
      </c>
      <c r="Q4206">
        <v>2.8218677180984102</v>
      </c>
    </row>
    <row r="4207" spans="1:17">
      <c r="A4207" t="s">
        <v>7345</v>
      </c>
      <c r="B4207" s="16" t="e">
        <v>#N/A</v>
      </c>
      <c r="C4207">
        <v>3.7779852140208301</v>
      </c>
      <c r="D4207">
        <v>3.4870161193063098</v>
      </c>
      <c r="E4207">
        <v>5.3927334818754904</v>
      </c>
      <c r="F4207">
        <v>4.86534688307112</v>
      </c>
      <c r="G4207">
        <v>4.7889010218833103</v>
      </c>
      <c r="H4207">
        <v>4.4894640760069198</v>
      </c>
      <c r="I4207">
        <v>4.8453589192974098</v>
      </c>
      <c r="J4207">
        <v>5.1228960162245301</v>
      </c>
      <c r="K4207">
        <v>3.91162951239331</v>
      </c>
      <c r="L4207">
        <v>4.9123550275731303</v>
      </c>
      <c r="M4207">
        <v>4.4556477038402296</v>
      </c>
      <c r="N4207">
        <v>5.2375935253419703</v>
      </c>
      <c r="O4207">
        <v>5.2165415310043803</v>
      </c>
      <c r="P4207">
        <v>4.86023234540618</v>
      </c>
      <c r="Q4207">
        <v>2.8218677180984102</v>
      </c>
    </row>
    <row r="4208" spans="1:17">
      <c r="A4208" t="s">
        <v>7346</v>
      </c>
      <c r="B4208" s="16" t="e">
        <v>#N/A</v>
      </c>
      <c r="C4208">
        <v>4.2263167103073602</v>
      </c>
      <c r="D4208">
        <v>4.2618677800425697</v>
      </c>
      <c r="E4208">
        <v>4.0887687455453801</v>
      </c>
      <c r="F4208">
        <v>3.9277704709105601</v>
      </c>
      <c r="G4208">
        <v>4.0460446887748596</v>
      </c>
      <c r="H4208">
        <v>4.1560374762891303</v>
      </c>
      <c r="I4208">
        <v>3.7848446501428201</v>
      </c>
      <c r="J4208">
        <v>4.4586654922886897</v>
      </c>
      <c r="K4208">
        <v>3.27554212654834</v>
      </c>
      <c r="L4208">
        <v>4.2633743974944602</v>
      </c>
      <c r="M4208">
        <v>4.21436379980989</v>
      </c>
      <c r="N4208">
        <v>4.0888472785647796</v>
      </c>
      <c r="O4208">
        <v>4.0021176285150997</v>
      </c>
      <c r="P4208">
        <v>4.4479700090536403</v>
      </c>
      <c r="Q4208">
        <v>2.8218677180984102</v>
      </c>
    </row>
    <row r="4209" spans="1:17">
      <c r="A4209" t="s">
        <v>7347</v>
      </c>
      <c r="B4209" s="16" t="e">
        <v>#N/A</v>
      </c>
      <c r="C4209">
        <v>6.5315893522846098</v>
      </c>
      <c r="D4209">
        <v>6.5175205291821898</v>
      </c>
      <c r="E4209">
        <v>6.5517604823563804</v>
      </c>
      <c r="F4209">
        <v>6.84254687656904</v>
      </c>
      <c r="G4209">
        <v>6.72157228308612</v>
      </c>
      <c r="H4209">
        <v>6.3227184017824802</v>
      </c>
      <c r="I4209">
        <v>6.5114715433644497</v>
      </c>
      <c r="J4209">
        <v>6.1497027593076004</v>
      </c>
      <c r="K4209">
        <v>6.2251059939957996</v>
      </c>
      <c r="L4209">
        <v>6.4198927805542398</v>
      </c>
      <c r="M4209">
        <v>6.9953362343408001</v>
      </c>
      <c r="N4209">
        <v>6.6196358801292998</v>
      </c>
      <c r="O4209">
        <v>6.8689138875479303</v>
      </c>
      <c r="P4209">
        <v>6.4195282390462101</v>
      </c>
      <c r="Q4209">
        <v>6.2843132996066204</v>
      </c>
    </row>
    <row r="4210" spans="1:17">
      <c r="A4210" t="s">
        <v>7348</v>
      </c>
      <c r="B4210" s="16" t="e">
        <v>#N/A</v>
      </c>
      <c r="C4210">
        <v>3.3064422771203601</v>
      </c>
      <c r="D4210">
        <v>3.4870161193063098</v>
      </c>
      <c r="E4210">
        <v>2.8218677180984102</v>
      </c>
      <c r="F4210">
        <v>3.8353454241230298</v>
      </c>
      <c r="G4210">
        <v>2.8218677180984102</v>
      </c>
      <c r="H4210">
        <v>2.8218677180984102</v>
      </c>
      <c r="I4210">
        <v>3.6595800418069002</v>
      </c>
      <c r="J4210">
        <v>3.5611359966351301</v>
      </c>
      <c r="K4210">
        <v>3.6013796825057902</v>
      </c>
      <c r="L4210">
        <v>2.8218677180984102</v>
      </c>
      <c r="M4210">
        <v>4.10067942601317</v>
      </c>
      <c r="N4210">
        <v>3.31389066967124</v>
      </c>
      <c r="O4210">
        <v>3.42420286852819</v>
      </c>
      <c r="P4210">
        <v>3.6194497939779602</v>
      </c>
      <c r="Q4210">
        <v>2.8218677180984102</v>
      </c>
    </row>
    <row r="4211" spans="1:17">
      <c r="A4211" t="s">
        <v>7349</v>
      </c>
      <c r="B4211" s="16" t="e">
        <v>#N/A</v>
      </c>
      <c r="C4211">
        <v>4.5939331348939696</v>
      </c>
      <c r="D4211">
        <v>3.9548310731697001</v>
      </c>
      <c r="E4211">
        <v>4.3035359899866696</v>
      </c>
      <c r="F4211">
        <v>4.7451440705926098</v>
      </c>
      <c r="G4211">
        <v>3.9446609719593901</v>
      </c>
      <c r="H4211">
        <v>3.65660975244205</v>
      </c>
      <c r="I4211">
        <v>3.9910282299290798</v>
      </c>
      <c r="J4211">
        <v>4.6702235480772103</v>
      </c>
      <c r="K4211">
        <v>4.3865415857412602</v>
      </c>
      <c r="L4211">
        <v>3.9560512465587201</v>
      </c>
      <c r="M4211">
        <v>4.2669672077812901</v>
      </c>
      <c r="N4211">
        <v>3.99991931403749</v>
      </c>
      <c r="O4211">
        <v>4.0021176285150997</v>
      </c>
      <c r="P4211">
        <v>3.9363215208704698</v>
      </c>
      <c r="Q4211">
        <v>2.8218677180984102</v>
      </c>
    </row>
    <row r="4212" spans="1:17">
      <c r="A4212" t="s">
        <v>7350</v>
      </c>
      <c r="B4212" s="16" t="e">
        <v>#N/A</v>
      </c>
      <c r="C4212">
        <v>5.2073109135109101</v>
      </c>
      <c r="D4212">
        <v>5.1247703439315302</v>
      </c>
      <c r="E4212">
        <v>4.2015349465393896</v>
      </c>
      <c r="F4212">
        <v>4.7451440705926098</v>
      </c>
      <c r="G4212">
        <v>5.2138164621762604</v>
      </c>
      <c r="H4212">
        <v>3.8900437060628099</v>
      </c>
      <c r="I4212">
        <v>4.30650913402902</v>
      </c>
      <c r="J4212">
        <v>3.5611359966351301</v>
      </c>
      <c r="K4212">
        <v>4.67705685303679</v>
      </c>
      <c r="L4212">
        <v>4.9506536519942301</v>
      </c>
      <c r="M4212">
        <v>4.69174350335686</v>
      </c>
      <c r="N4212">
        <v>5.1350388086703704</v>
      </c>
      <c r="O4212">
        <v>4.8406433623781604</v>
      </c>
      <c r="P4212">
        <v>3.9363215208704698</v>
      </c>
      <c r="Q4212">
        <v>5.81282804418474</v>
      </c>
    </row>
    <row r="4213" spans="1:17">
      <c r="A4213" t="s">
        <v>7351</v>
      </c>
      <c r="B4213" s="16" t="e">
        <v>#N/A</v>
      </c>
      <c r="C4213">
        <v>3.5040133865677898</v>
      </c>
      <c r="D4213">
        <v>3.2942621936663499</v>
      </c>
      <c r="E4213">
        <v>2.8218677180984102</v>
      </c>
      <c r="F4213">
        <v>3.6131889974304401</v>
      </c>
      <c r="G4213">
        <v>3.33407035458014</v>
      </c>
      <c r="H4213">
        <v>2.8218677180984102</v>
      </c>
      <c r="I4213">
        <v>3.7848446501428201</v>
      </c>
      <c r="J4213">
        <v>3.6724961835054399</v>
      </c>
      <c r="K4213">
        <v>3.27554212654834</v>
      </c>
      <c r="L4213">
        <v>3.7555759297476698</v>
      </c>
      <c r="M4213">
        <v>3.5380814202985702</v>
      </c>
      <c r="N4213">
        <v>3.31389066967124</v>
      </c>
      <c r="O4213">
        <v>3.24931794675887</v>
      </c>
      <c r="P4213">
        <v>3.7927642367557501</v>
      </c>
      <c r="Q4213">
        <v>2.8218677180984102</v>
      </c>
    </row>
    <row r="4214" spans="1:17">
      <c r="A4214" t="s">
        <v>7352</v>
      </c>
      <c r="B4214" s="16" t="e">
        <v>#N/A</v>
      </c>
      <c r="C4214">
        <v>4.5939331348939696</v>
      </c>
      <c r="D4214">
        <v>4.8302002317971402</v>
      </c>
      <c r="E4214">
        <v>4.3969712788901898</v>
      </c>
      <c r="F4214">
        <v>4.0118215330109104</v>
      </c>
      <c r="G4214">
        <v>5.1391075523385599</v>
      </c>
      <c r="H4214">
        <v>4.5998748125578501</v>
      </c>
      <c r="I4214">
        <v>4.4354937019020104</v>
      </c>
      <c r="J4214">
        <v>4.70846365273073</v>
      </c>
      <c r="K4214">
        <v>4.7999439876117602</v>
      </c>
      <c r="L4214">
        <v>4.3280695513255196</v>
      </c>
      <c r="M4214">
        <v>4.4983624523483101</v>
      </c>
      <c r="N4214">
        <v>3.9019995236038798</v>
      </c>
      <c r="O4214">
        <v>4.4030955001336496</v>
      </c>
      <c r="P4214">
        <v>4.4479700090536403</v>
      </c>
      <c r="Q4214">
        <v>5.09416193408443</v>
      </c>
    </row>
    <row r="4215" spans="1:17">
      <c r="A4215" t="s">
        <v>7353</v>
      </c>
      <c r="B4215" s="16" t="e">
        <v>#N/A</v>
      </c>
      <c r="C4215">
        <v>4.4838185959666896</v>
      </c>
      <c r="D4215">
        <v>4.5537481491643197</v>
      </c>
      <c r="E4215">
        <v>3.8152982058547602</v>
      </c>
      <c r="F4215">
        <v>4.2284225029819602</v>
      </c>
      <c r="G4215">
        <v>3.70007344211845</v>
      </c>
      <c r="H4215">
        <v>4.9232684487670202</v>
      </c>
      <c r="I4215">
        <v>4.0793606969786396</v>
      </c>
      <c r="J4215">
        <v>4.3107162608919598</v>
      </c>
      <c r="K4215">
        <v>4.2084442324483602</v>
      </c>
      <c r="L4215">
        <v>4.4473184955329197</v>
      </c>
      <c r="M4215">
        <v>4.21436379980989</v>
      </c>
      <c r="N4215">
        <v>3.6661147186140499</v>
      </c>
      <c r="O4215">
        <v>4.3028205748149997</v>
      </c>
      <c r="P4215">
        <v>4.2713440848041202</v>
      </c>
      <c r="Q4215">
        <v>5.09416193408443</v>
      </c>
    </row>
    <row r="4216" spans="1:17">
      <c r="A4216" t="s">
        <v>7354</v>
      </c>
      <c r="B4216" s="16" t="e">
        <v>#N/A</v>
      </c>
      <c r="C4216">
        <v>2.8218677180984102</v>
      </c>
      <c r="D4216">
        <v>2.8218677180984102</v>
      </c>
      <c r="E4216">
        <v>2.8218677180984102</v>
      </c>
      <c r="F4216">
        <v>3.4706286095040801</v>
      </c>
      <c r="G4216">
        <v>4.1380367534927496</v>
      </c>
      <c r="H4216">
        <v>4.07504641393726</v>
      </c>
      <c r="I4216">
        <v>3.7848446501428201</v>
      </c>
      <c r="J4216">
        <v>4.0085972383706396</v>
      </c>
      <c r="K4216">
        <v>3.27554212654834</v>
      </c>
      <c r="L4216">
        <v>2.8218677180984102</v>
      </c>
      <c r="M4216">
        <v>3.4086250003018401</v>
      </c>
      <c r="N4216">
        <v>3.79229116939824</v>
      </c>
      <c r="O4216">
        <v>3.5569664057961599</v>
      </c>
      <c r="P4216">
        <v>3.6194497939779602</v>
      </c>
      <c r="Q4216">
        <v>2.8218677180984102</v>
      </c>
    </row>
    <row r="4217" spans="1:17">
      <c r="A4217" t="s">
        <v>7355</v>
      </c>
      <c r="B4217" s="16" t="e">
        <v>#N/A</v>
      </c>
      <c r="C4217">
        <v>4.2964146619915802</v>
      </c>
      <c r="D4217">
        <v>4.7446882369672698</v>
      </c>
      <c r="E4217">
        <v>4.3035359899866696</v>
      </c>
      <c r="F4217">
        <v>4.1611154638698196</v>
      </c>
      <c r="G4217">
        <v>4.37414671474383</v>
      </c>
      <c r="H4217">
        <v>4.3015284866045098</v>
      </c>
      <c r="I4217">
        <v>4.4354937019020104</v>
      </c>
      <c r="J4217">
        <v>4.4114342089532403</v>
      </c>
      <c r="K4217">
        <v>4.3865415857412602</v>
      </c>
      <c r="L4217">
        <v>4.1946255460110002</v>
      </c>
      <c r="M4217">
        <v>4.1590575299716699</v>
      </c>
      <c r="N4217">
        <v>3.79229116939824</v>
      </c>
      <c r="O4217">
        <v>4.2491040476565001</v>
      </c>
      <c r="P4217">
        <v>4.5271021320563003</v>
      </c>
      <c r="Q4217">
        <v>5.09416193408443</v>
      </c>
    </row>
    <row r="4218" spans="1:17">
      <c r="A4218" t="s">
        <v>7356</v>
      </c>
      <c r="B4218" s="16" t="e">
        <v>#N/A</v>
      </c>
      <c r="C4218">
        <v>3.6535616636188299</v>
      </c>
      <c r="D4218">
        <v>3.8603343823973102</v>
      </c>
      <c r="E4218">
        <v>3.4028894668404299</v>
      </c>
      <c r="F4218">
        <v>3.6131889974304401</v>
      </c>
      <c r="G4218">
        <v>3.5425260543824399</v>
      </c>
      <c r="H4218">
        <v>3.30825032505737</v>
      </c>
      <c r="I4218">
        <v>3.9910282299290798</v>
      </c>
      <c r="J4218">
        <v>3.4276433730071201</v>
      </c>
      <c r="K4218">
        <v>3.4608708703561399</v>
      </c>
      <c r="L4218">
        <v>3.4877558895723499</v>
      </c>
      <c r="M4218">
        <v>4.1590575299716699</v>
      </c>
      <c r="N4218">
        <v>3.31389066967124</v>
      </c>
      <c r="O4218">
        <v>3.5569664057961599</v>
      </c>
      <c r="P4218">
        <v>3.7927642367557501</v>
      </c>
      <c r="Q4218">
        <v>2.8218677180984102</v>
      </c>
    </row>
    <row r="4219" spans="1:17">
      <c r="A4219" t="s">
        <v>7357</v>
      </c>
      <c r="B4219" s="16" t="e">
        <v>#N/A</v>
      </c>
      <c r="C4219">
        <v>3.5040133865677898</v>
      </c>
      <c r="D4219">
        <v>4.1197647330598102</v>
      </c>
      <c r="E4219">
        <v>3.9618875914207199</v>
      </c>
      <c r="F4219">
        <v>3.9277704709105601</v>
      </c>
      <c r="G4219">
        <v>3.8309652426265099</v>
      </c>
      <c r="H4219">
        <v>3.30825032505737</v>
      </c>
      <c r="I4219">
        <v>4.0793606969786396</v>
      </c>
      <c r="J4219">
        <v>3.4276433730071201</v>
      </c>
      <c r="K4219">
        <v>3.7184612093777498</v>
      </c>
      <c r="L4219">
        <v>3.6339073669181099</v>
      </c>
      <c r="M4219">
        <v>3.5380814202985702</v>
      </c>
      <c r="N4219">
        <v>3.9019995236038798</v>
      </c>
      <c r="O4219">
        <v>3.5569664057961599</v>
      </c>
      <c r="P4219">
        <v>3.7927642367557501</v>
      </c>
      <c r="Q4219">
        <v>2.8218677180984102</v>
      </c>
    </row>
    <row r="4220" spans="1:17">
      <c r="A4220" t="s">
        <v>7358</v>
      </c>
      <c r="B4220" s="16" t="e">
        <v>#N/A</v>
      </c>
      <c r="C4220">
        <v>5.9835742193669397</v>
      </c>
      <c r="D4220">
        <v>6.1768758760752398</v>
      </c>
      <c r="E4220">
        <v>6.0115232870691901</v>
      </c>
      <c r="F4220">
        <v>5.2866768958500598</v>
      </c>
      <c r="G4220">
        <v>6.3888092340661196</v>
      </c>
      <c r="H4220">
        <v>4.7010860560449901</v>
      </c>
      <c r="I4220">
        <v>5.7119264710440998</v>
      </c>
      <c r="J4220">
        <v>6.09679702477088</v>
      </c>
      <c r="K4220">
        <v>5.5068916728603101</v>
      </c>
      <c r="L4220">
        <v>5.0592286016271197</v>
      </c>
      <c r="M4220">
        <v>5.7421360554391203</v>
      </c>
      <c r="N4220">
        <v>5.0620011073979203</v>
      </c>
      <c r="O4220">
        <v>5.4259727888002303</v>
      </c>
      <c r="P4220">
        <v>6.7232899141601701</v>
      </c>
      <c r="Q4220">
        <v>2.8218677180984102</v>
      </c>
    </row>
    <row r="4221" spans="1:17">
      <c r="A4221" t="s">
        <v>7359</v>
      </c>
      <c r="B4221" s="16" t="e">
        <v>#N/A</v>
      </c>
      <c r="C4221">
        <v>3.6535616636188299</v>
      </c>
      <c r="D4221">
        <v>2.8218677180984102</v>
      </c>
      <c r="E4221">
        <v>2.8218677180984102</v>
      </c>
      <c r="F4221">
        <v>3.2825265482838799</v>
      </c>
      <c r="G4221">
        <v>3.5425260543824399</v>
      </c>
      <c r="H4221">
        <v>3.50653555504317</v>
      </c>
      <c r="I4221">
        <v>3.5089935751222501</v>
      </c>
      <c r="J4221">
        <v>3.4276433730071201</v>
      </c>
      <c r="K4221">
        <v>3.4608708703561399</v>
      </c>
      <c r="L4221">
        <v>2.8218677180984102</v>
      </c>
      <c r="M4221">
        <v>3.5380814202985702</v>
      </c>
      <c r="N4221">
        <v>3.6661147186140499</v>
      </c>
      <c r="O4221">
        <v>3.6677309644704801</v>
      </c>
      <c r="P4221">
        <v>3.6194497939779602</v>
      </c>
      <c r="Q4221">
        <v>2.8218677180984102</v>
      </c>
    </row>
    <row r="4222" spans="1:17">
      <c r="A4222" t="s">
        <v>7360</v>
      </c>
      <c r="B4222" s="16" t="e">
        <v>#N/A</v>
      </c>
      <c r="C4222">
        <v>5.5257755444735697</v>
      </c>
      <c r="D4222">
        <v>5.5218051423872696</v>
      </c>
      <c r="E4222">
        <v>6.0375917107677903</v>
      </c>
      <c r="F4222">
        <v>5.51621391430335</v>
      </c>
      <c r="G4222">
        <v>5.2138164621762604</v>
      </c>
      <c r="H4222">
        <v>3.8900437060628099</v>
      </c>
      <c r="I4222">
        <v>4.49496154099739</v>
      </c>
      <c r="J4222">
        <v>4.4586654922886897</v>
      </c>
      <c r="K4222">
        <v>4.7603034491719001</v>
      </c>
      <c r="L4222">
        <v>4.6061367415952201</v>
      </c>
      <c r="M4222">
        <v>4.6180354178513197</v>
      </c>
      <c r="N4222">
        <v>4.4472252118161997</v>
      </c>
      <c r="O4222">
        <v>4.6215116313316003</v>
      </c>
      <c r="P4222">
        <v>4.3630835021106398</v>
      </c>
      <c r="Q4222">
        <v>5.81282804418474</v>
      </c>
    </row>
    <row r="4223" spans="1:17">
      <c r="A4223" t="s">
        <v>7361</v>
      </c>
      <c r="B4223" s="16" t="e">
        <v>#N/A</v>
      </c>
      <c r="C4223">
        <v>3.3064422771203601</v>
      </c>
      <c r="D4223">
        <v>3.4870161193063098</v>
      </c>
      <c r="E4223">
        <v>2.8218677180984102</v>
      </c>
      <c r="F4223">
        <v>2.8218677180984102</v>
      </c>
      <c r="G4223">
        <v>3.5425260543824399</v>
      </c>
      <c r="H4223">
        <v>2.8218677180984102</v>
      </c>
      <c r="I4223">
        <v>3.5089935751222501</v>
      </c>
      <c r="J4223">
        <v>3.4276433730071201</v>
      </c>
      <c r="K4223">
        <v>2.8218677180984102</v>
      </c>
      <c r="L4223">
        <v>2.8218677180984102</v>
      </c>
      <c r="M4223">
        <v>3.4086250003018401</v>
      </c>
      <c r="N4223">
        <v>3.31389066967124</v>
      </c>
      <c r="O4223">
        <v>3.6677309644704801</v>
      </c>
      <c r="P4223">
        <v>3.3893867502571098</v>
      </c>
      <c r="Q4223">
        <v>2.8218677180984102</v>
      </c>
    </row>
    <row r="4224" spans="1:17">
      <c r="A4224" t="s">
        <v>7362</v>
      </c>
      <c r="B4224" s="16" t="e">
        <v>#N/A</v>
      </c>
      <c r="C4224">
        <v>3.6535616636188299</v>
      </c>
      <c r="D4224">
        <v>2.8218677180984102</v>
      </c>
      <c r="E4224">
        <v>2.8218677180984102</v>
      </c>
      <c r="F4224">
        <v>2.8218677180984102</v>
      </c>
      <c r="G4224">
        <v>2.8218677180984102</v>
      </c>
      <c r="H4224">
        <v>3.50653555504317</v>
      </c>
      <c r="I4224">
        <v>3.6595800418069002</v>
      </c>
      <c r="J4224">
        <v>3.2517770676889399</v>
      </c>
      <c r="K4224">
        <v>3.27554212654834</v>
      </c>
      <c r="L4224">
        <v>3.29479214013883</v>
      </c>
      <c r="M4224">
        <v>3.4086250003018401</v>
      </c>
      <c r="N4224">
        <v>2.8218677180984102</v>
      </c>
      <c r="O4224">
        <v>3.5569664057961599</v>
      </c>
      <c r="P4224">
        <v>3.3893867502571098</v>
      </c>
      <c r="Q4224">
        <v>2.8218677180984102</v>
      </c>
    </row>
    <row r="4225" spans="1:17">
      <c r="A4225" t="s">
        <v>7363</v>
      </c>
      <c r="B4225" s="16" t="e">
        <v>#N/A</v>
      </c>
      <c r="C4225">
        <v>4.4838185959666896</v>
      </c>
      <c r="D4225">
        <v>4.1931807688815699</v>
      </c>
      <c r="E4225">
        <v>4.3035359899866696</v>
      </c>
      <c r="F4225">
        <v>4.1611154638698196</v>
      </c>
      <c r="G4225">
        <v>3.8309652426265099</v>
      </c>
      <c r="H4225">
        <v>3.7814594184883799</v>
      </c>
      <c r="I4225">
        <v>4.16059535596606</v>
      </c>
      <c r="J4225">
        <v>4.0085972383706396</v>
      </c>
      <c r="K4225">
        <v>4.4914502970878702</v>
      </c>
      <c r="L4225">
        <v>3.8614614459532302</v>
      </c>
      <c r="M4225">
        <v>3.82485868955618</v>
      </c>
      <c r="N4225">
        <v>3.6661147186140499</v>
      </c>
      <c r="O4225">
        <v>4.2491040476565001</v>
      </c>
      <c r="P4225">
        <v>4.3630835021106398</v>
      </c>
      <c r="Q4225">
        <v>5.09416193408443</v>
      </c>
    </row>
    <row r="4226" spans="1:17">
      <c r="A4226" t="s">
        <v>7364</v>
      </c>
      <c r="B4226" s="16" t="e">
        <v>#N/A</v>
      </c>
      <c r="C4226">
        <v>3.5040133865677898</v>
      </c>
      <c r="D4226">
        <v>3.7545556144430101</v>
      </c>
      <c r="E4226">
        <v>2.8218677180984102</v>
      </c>
      <c r="F4226">
        <v>3.2825265482838799</v>
      </c>
      <c r="G4226">
        <v>2.8218677180984102</v>
      </c>
      <c r="H4226">
        <v>2.8218677180984102</v>
      </c>
      <c r="I4226">
        <v>3.5089935751222501</v>
      </c>
      <c r="J4226">
        <v>2.8218677180984102</v>
      </c>
      <c r="K4226">
        <v>3.27554212654834</v>
      </c>
      <c r="L4226">
        <v>3.4877558895723499</v>
      </c>
      <c r="M4226">
        <v>3.23818724324593</v>
      </c>
      <c r="N4226">
        <v>2.8218677180984102</v>
      </c>
      <c r="O4226">
        <v>3.24931794675887</v>
      </c>
      <c r="P4226">
        <v>2.8218677180984102</v>
      </c>
      <c r="Q4226">
        <v>2.8218677180984102</v>
      </c>
    </row>
    <row r="4227" spans="1:17">
      <c r="A4227" t="s">
        <v>7365</v>
      </c>
      <c r="B4227" s="16" t="e">
        <v>#N/A</v>
      </c>
      <c r="C4227">
        <v>2.8218677180984102</v>
      </c>
      <c r="D4227">
        <v>3.4870161193063098</v>
      </c>
      <c r="E4227">
        <v>3.4028894668404299</v>
      </c>
      <c r="F4227">
        <v>3.4706286095040801</v>
      </c>
      <c r="G4227">
        <v>3.33407035458014</v>
      </c>
      <c r="H4227">
        <v>2.8218677180984102</v>
      </c>
      <c r="I4227">
        <v>2.8218677180984102</v>
      </c>
      <c r="J4227">
        <v>2.8218677180984102</v>
      </c>
      <c r="K4227">
        <v>3.27554212654834</v>
      </c>
      <c r="L4227">
        <v>3.29479214013883</v>
      </c>
      <c r="M4227">
        <v>3.82485868955618</v>
      </c>
      <c r="N4227">
        <v>2.8218677180984102</v>
      </c>
      <c r="O4227">
        <v>2.8218677180984102</v>
      </c>
      <c r="P4227">
        <v>3.6194497939779602</v>
      </c>
      <c r="Q4227">
        <v>2.8218677180984102</v>
      </c>
    </row>
    <row r="4228" spans="1:17">
      <c r="A4228" t="s">
        <v>7366</v>
      </c>
      <c r="B4228" s="16" t="e">
        <v>#N/A</v>
      </c>
      <c r="C4228">
        <v>3.5040133865677898</v>
      </c>
      <c r="D4228">
        <v>3.2942621936663499</v>
      </c>
      <c r="E4228">
        <v>3.6381873987360902</v>
      </c>
      <c r="F4228">
        <v>3.9277704709105601</v>
      </c>
      <c r="G4228">
        <v>3.70007344211845</v>
      </c>
      <c r="H4228">
        <v>2.8218677180984102</v>
      </c>
      <c r="I4228">
        <v>3.8937805799913501</v>
      </c>
      <c r="J4228">
        <v>3.2517770676889399</v>
      </c>
      <c r="K4228">
        <v>4.2084442324483602</v>
      </c>
      <c r="L4228">
        <v>3.7555759297476698</v>
      </c>
      <c r="M4228">
        <v>3.4086250003018401</v>
      </c>
      <c r="N4228">
        <v>3.5144020463037902</v>
      </c>
      <c r="O4228">
        <v>3.5569664057961599</v>
      </c>
      <c r="P4228">
        <v>2.8218677180984102</v>
      </c>
      <c r="Q4228">
        <v>2.8218677180984102</v>
      </c>
    </row>
    <row r="4229" spans="1:17">
      <c r="A4229" t="s">
        <v>7367</v>
      </c>
      <c r="B4229" s="16" t="e">
        <v>#N/A</v>
      </c>
      <c r="C4229">
        <v>3.3064422771203601</v>
      </c>
      <c r="D4229">
        <v>3.4870161193063098</v>
      </c>
      <c r="E4229">
        <v>3.8152982058547602</v>
      </c>
      <c r="F4229">
        <v>3.2825265482838799</v>
      </c>
      <c r="G4229">
        <v>3.5425260543824399</v>
      </c>
      <c r="H4229">
        <v>2.8218677180984102</v>
      </c>
      <c r="I4229">
        <v>3.3100125595866299</v>
      </c>
      <c r="J4229">
        <v>2.8218677180984102</v>
      </c>
      <c r="K4229">
        <v>3.7184612093777498</v>
      </c>
      <c r="L4229">
        <v>3.29479214013883</v>
      </c>
      <c r="M4229">
        <v>2.8218677180984102</v>
      </c>
      <c r="N4229">
        <v>2.8218677180984102</v>
      </c>
      <c r="O4229">
        <v>3.42420286852819</v>
      </c>
      <c r="P4229">
        <v>2.8218677180984102</v>
      </c>
      <c r="Q4229">
        <v>2.8218677180984102</v>
      </c>
    </row>
    <row r="4230" spans="1:17">
      <c r="A4230" t="s">
        <v>7368</v>
      </c>
      <c r="B4230" s="16" t="e">
        <v>#N/A</v>
      </c>
      <c r="C4230">
        <v>2.8218677180984102</v>
      </c>
      <c r="D4230">
        <v>3.2942621936663499</v>
      </c>
      <c r="E4230">
        <v>3.4028894668404299</v>
      </c>
      <c r="F4230">
        <v>2.8218677180984102</v>
      </c>
      <c r="G4230">
        <v>3.5425260543824399</v>
      </c>
      <c r="H4230">
        <v>2.8218677180984102</v>
      </c>
      <c r="I4230">
        <v>3.5089935751222501</v>
      </c>
      <c r="J4230">
        <v>3.2517770676889399</v>
      </c>
      <c r="K4230">
        <v>3.27554212654834</v>
      </c>
      <c r="L4230">
        <v>3.6339073669181099</v>
      </c>
      <c r="M4230">
        <v>2.8218677180984102</v>
      </c>
      <c r="N4230">
        <v>2.8218677180984102</v>
      </c>
      <c r="O4230">
        <v>3.24931794675887</v>
      </c>
      <c r="P4230">
        <v>2.8218677180984102</v>
      </c>
      <c r="Q4230">
        <v>2.8218677180984102</v>
      </c>
    </row>
    <row r="4231" spans="1:17">
      <c r="A4231" t="s">
        <v>7369</v>
      </c>
      <c r="B4231" s="16" t="e">
        <v>#N/A</v>
      </c>
      <c r="C4231">
        <v>2.8218677180984102</v>
      </c>
      <c r="D4231">
        <v>3.2942621936663499</v>
      </c>
      <c r="E4231">
        <v>3.4028894668404299</v>
      </c>
      <c r="F4231">
        <v>3.2825265482838799</v>
      </c>
      <c r="G4231">
        <v>2.8218677180984102</v>
      </c>
      <c r="H4231">
        <v>3.30825032505737</v>
      </c>
      <c r="I4231">
        <v>3.8937805799913501</v>
      </c>
      <c r="J4231">
        <v>3.7696016503418699</v>
      </c>
      <c r="K4231">
        <v>3.27554212654834</v>
      </c>
      <c r="L4231">
        <v>3.4877558895723499</v>
      </c>
      <c r="M4231">
        <v>3.23818724324593</v>
      </c>
      <c r="N4231">
        <v>3.9019995236038798</v>
      </c>
      <c r="O4231">
        <v>3.24931794675887</v>
      </c>
      <c r="P4231">
        <v>2.8218677180984102</v>
      </c>
      <c r="Q4231">
        <v>2.8218677180984102</v>
      </c>
    </row>
    <row r="4232" spans="1:17">
      <c r="A4232" t="s">
        <v>7370</v>
      </c>
      <c r="B4232" s="16" t="e">
        <v>#N/A</v>
      </c>
      <c r="C4232">
        <v>3.98283533271713</v>
      </c>
      <c r="D4232">
        <v>4.60434225742737</v>
      </c>
      <c r="E4232">
        <v>4.3969712788901898</v>
      </c>
      <c r="F4232">
        <v>4.5644600677645304</v>
      </c>
      <c r="G4232">
        <v>4.4429501088137897</v>
      </c>
      <c r="H4232">
        <v>4.1560374762891303</v>
      </c>
      <c r="I4232">
        <v>4.4354937019020104</v>
      </c>
      <c r="J4232">
        <v>4.5040669171042298</v>
      </c>
      <c r="K4232">
        <v>4.3865415857412602</v>
      </c>
      <c r="L4232">
        <v>4.6061367415952201</v>
      </c>
      <c r="M4232">
        <v>4.21436379980989</v>
      </c>
      <c r="N4232">
        <v>4.5070424063834196</v>
      </c>
      <c r="O4232">
        <v>3.7643275486974099</v>
      </c>
      <c r="P4232">
        <v>4.86023234540618</v>
      </c>
      <c r="Q4232">
        <v>5.09416193408443</v>
      </c>
    </row>
    <row r="4233" spans="1:17">
      <c r="A4233" t="s">
        <v>7371</v>
      </c>
      <c r="B4233" s="16" t="e">
        <v>#N/A</v>
      </c>
      <c r="C4233">
        <v>6.1745445797018697</v>
      </c>
      <c r="D4233">
        <v>6.4300702959458897</v>
      </c>
      <c r="E4233">
        <v>6.2077204724516397</v>
      </c>
      <c r="F4233">
        <v>6.7477305356992501</v>
      </c>
      <c r="G4233">
        <v>6.34116723841632</v>
      </c>
      <c r="H4233">
        <v>6.8571668783692896</v>
      </c>
      <c r="I4233">
        <v>6.3315474419567597</v>
      </c>
      <c r="J4233">
        <v>6.8991224091414898</v>
      </c>
      <c r="K4233">
        <v>6.0808079045226702</v>
      </c>
      <c r="L4233">
        <v>6.0506077336552</v>
      </c>
      <c r="M4233">
        <v>6.0477582448035001</v>
      </c>
      <c r="N4233">
        <v>5.8399741889468402</v>
      </c>
      <c r="O4233">
        <v>6.1994087418434098</v>
      </c>
      <c r="P4233">
        <v>6.6290412099549298</v>
      </c>
      <c r="Q4233">
        <v>6.2843132996066204</v>
      </c>
    </row>
    <row r="4234" spans="1:17">
      <c r="A4234" t="s">
        <v>7372</v>
      </c>
      <c r="B4234" s="16" t="e">
        <v>#N/A</v>
      </c>
      <c r="C4234">
        <v>3.6535616636188299</v>
      </c>
      <c r="D4234">
        <v>3.9548310731697001</v>
      </c>
      <c r="E4234">
        <v>3.6381873987360902</v>
      </c>
      <c r="F4234">
        <v>3.9277704709105601</v>
      </c>
      <c r="G4234">
        <v>4.1380367534927496</v>
      </c>
      <c r="H4234">
        <v>4.43015569855271</v>
      </c>
      <c r="I4234">
        <v>4.16059535596606</v>
      </c>
      <c r="J4234">
        <v>2.8218677180984102</v>
      </c>
      <c r="K4234">
        <v>4.0709644767565303</v>
      </c>
      <c r="L4234">
        <v>4.1946255460110002</v>
      </c>
      <c r="M4234">
        <v>4.10067942601317</v>
      </c>
      <c r="N4234">
        <v>4.4472252118161997</v>
      </c>
      <c r="O4234">
        <v>3.5569664057961599</v>
      </c>
      <c r="P4234">
        <v>3.3893867502571098</v>
      </c>
      <c r="Q4234">
        <v>2.8218677180984102</v>
      </c>
    </row>
    <row r="4235" spans="1:17">
      <c r="A4235" t="s">
        <v>7373</v>
      </c>
      <c r="B4235" s="16" t="e">
        <v>#N/A</v>
      </c>
      <c r="C4235">
        <v>4.3623517865106702</v>
      </c>
      <c r="D4235">
        <v>4.6529177314580599</v>
      </c>
      <c r="E4235">
        <v>5.0160351149716202</v>
      </c>
      <c r="F4235">
        <v>4.5147692553613297</v>
      </c>
      <c r="G4235">
        <v>4.8382239915511303</v>
      </c>
      <c r="H4235">
        <v>5.60924398810252</v>
      </c>
      <c r="I4235">
        <v>6.7393082626033101</v>
      </c>
      <c r="J4235">
        <v>5.8141705221960898</v>
      </c>
      <c r="K4235">
        <v>4.9815688211180698</v>
      </c>
      <c r="L4235">
        <v>6.1948816344875999</v>
      </c>
      <c r="M4235">
        <v>5.8057232550906601</v>
      </c>
      <c r="N4235">
        <v>6.2592763242158096</v>
      </c>
      <c r="O4235">
        <v>5.1388149344389698</v>
      </c>
      <c r="P4235">
        <v>6.8117082797650301</v>
      </c>
      <c r="Q4235">
        <v>2.8218677180984102</v>
      </c>
    </row>
    <row r="4236" spans="1:17">
      <c r="A4236" t="s">
        <v>7374</v>
      </c>
      <c r="B4236" s="16" t="e">
        <v>#N/A</v>
      </c>
      <c r="C4236">
        <v>2.8218677180984102</v>
      </c>
      <c r="D4236">
        <v>3.2942621936663499</v>
      </c>
      <c r="E4236">
        <v>3.6381873987360902</v>
      </c>
      <c r="F4236">
        <v>3.2825265482838799</v>
      </c>
      <c r="G4236">
        <v>3.33407035458014</v>
      </c>
      <c r="H4236">
        <v>2.8218677180984102</v>
      </c>
      <c r="I4236">
        <v>2.8218677180984102</v>
      </c>
      <c r="J4236">
        <v>3.4276433730071201</v>
      </c>
      <c r="K4236">
        <v>3.8204461843508501</v>
      </c>
      <c r="L4236">
        <v>3.29479214013883</v>
      </c>
      <c r="M4236">
        <v>3.5380814202985702</v>
      </c>
      <c r="N4236">
        <v>3.31389066967124</v>
      </c>
      <c r="O4236">
        <v>3.6677309644704801</v>
      </c>
      <c r="P4236">
        <v>3.3893867502571098</v>
      </c>
      <c r="Q4236">
        <v>2.8218677180984102</v>
      </c>
    </row>
    <row r="4237" spans="1:17">
      <c r="A4237" t="s">
        <v>7375</v>
      </c>
      <c r="B4237" s="16" t="e">
        <v>#N/A</v>
      </c>
      <c r="C4237">
        <v>4.5401401503132401</v>
      </c>
      <c r="D4237">
        <v>4.1197647330598102</v>
      </c>
      <c r="E4237">
        <v>4.2015349465393896</v>
      </c>
      <c r="F4237">
        <v>4.4629136307985604</v>
      </c>
      <c r="G4237">
        <v>3.9446609719593901</v>
      </c>
      <c r="H4237">
        <v>4.7010860560449901</v>
      </c>
      <c r="I4237">
        <v>4.16059535596606</v>
      </c>
      <c r="J4237">
        <v>4.1999986398891203</v>
      </c>
      <c r="K4237">
        <v>3.6013796825057902</v>
      </c>
      <c r="L4237">
        <v>4.2633743974944602</v>
      </c>
      <c r="M4237">
        <v>4.10067942601317</v>
      </c>
      <c r="N4237">
        <v>3.79229116939824</v>
      </c>
      <c r="O4237">
        <v>3.8507909364900099</v>
      </c>
      <c r="P4237">
        <v>4.1712528320562896</v>
      </c>
      <c r="Q4237">
        <v>2.8218677180984102</v>
      </c>
    </row>
    <row r="4238" spans="1:17">
      <c r="A4238" t="s">
        <v>7376</v>
      </c>
      <c r="B4238" s="16" t="e">
        <v>#N/A</v>
      </c>
      <c r="C4238">
        <v>6.3427786386298202</v>
      </c>
      <c r="D4238">
        <v>6.1921927572866897</v>
      </c>
      <c r="E4238">
        <v>6.0631867916998399</v>
      </c>
      <c r="F4238">
        <v>6.3423570705164503</v>
      </c>
      <c r="G4238">
        <v>5.8198701234814401</v>
      </c>
      <c r="H4238">
        <v>5.7708923211985397</v>
      </c>
      <c r="I4238">
        <v>6.0191991148044197</v>
      </c>
      <c r="J4238">
        <v>5.4379532412242897</v>
      </c>
      <c r="K4238">
        <v>5.9537102331234397</v>
      </c>
      <c r="L4238">
        <v>6.2398789457682096</v>
      </c>
      <c r="M4238">
        <v>5.5874545404788796</v>
      </c>
      <c r="N4238">
        <v>5.7523273948856701</v>
      </c>
      <c r="O4238">
        <v>6.3740501040455104</v>
      </c>
      <c r="P4238">
        <v>6.217780089303</v>
      </c>
      <c r="Q4238">
        <v>6.2843132996066204</v>
      </c>
    </row>
    <row r="4239" spans="1:17">
      <c r="A4239" t="s">
        <v>7377</v>
      </c>
      <c r="B4239" s="16" t="e">
        <v>#N/A</v>
      </c>
      <c r="C4239">
        <v>3.98283533271713</v>
      </c>
      <c r="D4239">
        <v>3.6330127529723502</v>
      </c>
      <c r="E4239">
        <v>3.6381873987360902</v>
      </c>
      <c r="F4239">
        <v>4.1611154638698196</v>
      </c>
      <c r="G4239">
        <v>3.8309652426265099</v>
      </c>
      <c r="H4239">
        <v>4.07504641393726</v>
      </c>
      <c r="I4239">
        <v>3.3100125595866299</v>
      </c>
      <c r="J4239">
        <v>3.4276433730071201</v>
      </c>
      <c r="K4239">
        <v>3.27554212654834</v>
      </c>
      <c r="L4239">
        <v>3.29479214013883</v>
      </c>
      <c r="M4239">
        <v>3.6461416973015899</v>
      </c>
      <c r="N4239">
        <v>3.9019995236038798</v>
      </c>
      <c r="O4239">
        <v>4.1329497517715001</v>
      </c>
      <c r="P4239">
        <v>3.6194497939779602</v>
      </c>
      <c r="Q4239">
        <v>2.8218677180984102</v>
      </c>
    </row>
    <row r="4240" spans="1:17">
      <c r="A4240" t="s">
        <v>7378</v>
      </c>
      <c r="B4240" s="16" t="e">
        <v>#N/A</v>
      </c>
      <c r="C4240">
        <v>6.55662993027242</v>
      </c>
      <c r="D4240">
        <v>6.6778115158535103</v>
      </c>
      <c r="E4240">
        <v>6.1372997866052899</v>
      </c>
      <c r="F4240">
        <v>6.7378939278342802</v>
      </c>
      <c r="G4240">
        <v>6.6712248272836403</v>
      </c>
      <c r="H4240">
        <v>7.0555790375985197</v>
      </c>
      <c r="I4240">
        <v>6.8563160945267603</v>
      </c>
      <c r="J4240">
        <v>6.9518483583870996</v>
      </c>
      <c r="K4240">
        <v>6.1691403037545101</v>
      </c>
      <c r="L4240">
        <v>6.4328399879020504</v>
      </c>
      <c r="M4240">
        <v>6.5944058642986496</v>
      </c>
      <c r="N4240">
        <v>6.7258089642514101</v>
      </c>
      <c r="O4240">
        <v>6.9146522131890604</v>
      </c>
      <c r="P4240">
        <v>7.3429700170842302</v>
      </c>
      <c r="Q4240">
        <v>5.09416193408443</v>
      </c>
    </row>
    <row r="4241" spans="1:17">
      <c r="A4241" t="s">
        <v>7379</v>
      </c>
      <c r="B4241" s="16" t="e">
        <v>#N/A</v>
      </c>
      <c r="C4241">
        <v>3.3064422771203601</v>
      </c>
      <c r="D4241">
        <v>3.4870161193063098</v>
      </c>
      <c r="E4241">
        <v>2.8218677180984102</v>
      </c>
      <c r="F4241">
        <v>3.6131889974304401</v>
      </c>
      <c r="G4241">
        <v>3.5425260543824399</v>
      </c>
      <c r="H4241">
        <v>3.7814594184883799</v>
      </c>
      <c r="I4241">
        <v>3.8937805799913501</v>
      </c>
      <c r="J4241">
        <v>3.5611359966351301</v>
      </c>
      <c r="K4241">
        <v>3.99457577781329</v>
      </c>
      <c r="L4241">
        <v>3.9560512465587201</v>
      </c>
      <c r="M4241">
        <v>3.6461416973015899</v>
      </c>
      <c r="N4241">
        <v>3.99991931403749</v>
      </c>
      <c r="O4241">
        <v>3.24931794675887</v>
      </c>
      <c r="P4241">
        <v>4.0606668341819496</v>
      </c>
      <c r="Q4241">
        <v>2.8218677180984102</v>
      </c>
    </row>
    <row r="4242" spans="1:17">
      <c r="A4242" t="s">
        <v>7380</v>
      </c>
      <c r="B4242" s="16" t="e">
        <v>#N/A</v>
      </c>
      <c r="C4242">
        <v>6.4931841072364804</v>
      </c>
      <c r="D4242">
        <v>6.7516804628441003</v>
      </c>
      <c r="E4242">
        <v>6.9009124338700998</v>
      </c>
      <c r="F4242">
        <v>6.8876994796915101</v>
      </c>
      <c r="G4242">
        <v>6.4349069561294803</v>
      </c>
      <c r="H4242">
        <v>7.3711522214359002</v>
      </c>
      <c r="I4242">
        <v>6.8866346683841799</v>
      </c>
      <c r="J4242">
        <v>7.3214228590503296</v>
      </c>
      <c r="K4242">
        <v>6.63877551665722</v>
      </c>
      <c r="L4242">
        <v>7.1711470390333902</v>
      </c>
      <c r="M4242">
        <v>6.7934638198258304</v>
      </c>
      <c r="N4242">
        <v>6.9563332013543997</v>
      </c>
      <c r="O4242">
        <v>6.8454850755211298</v>
      </c>
      <c r="P4242">
        <v>7.0238399023873797</v>
      </c>
      <c r="Q4242">
        <v>7.1565710053807701</v>
      </c>
    </row>
    <row r="4243" spans="1:17">
      <c r="A4243" t="s">
        <v>7381</v>
      </c>
      <c r="B4243" s="16" t="e">
        <v>#N/A</v>
      </c>
      <c r="C4243">
        <v>3.5040133865677898</v>
      </c>
      <c r="D4243">
        <v>3.6330127529723502</v>
      </c>
      <c r="E4243">
        <v>2.8218677180984102</v>
      </c>
      <c r="F4243">
        <v>2.8218677180984102</v>
      </c>
      <c r="G4243">
        <v>2.8218677180984102</v>
      </c>
      <c r="H4243">
        <v>2.8218677180984102</v>
      </c>
      <c r="I4243">
        <v>2.8218677180984102</v>
      </c>
      <c r="J4243">
        <v>3.4276433730071201</v>
      </c>
      <c r="K4243">
        <v>2.8218677180984102</v>
      </c>
      <c r="L4243">
        <v>3.29479214013883</v>
      </c>
      <c r="M4243">
        <v>2.8218677180984102</v>
      </c>
      <c r="N4243">
        <v>3.31389066967124</v>
      </c>
      <c r="O4243">
        <v>3.24931794675887</v>
      </c>
      <c r="P4243">
        <v>2.8218677180984102</v>
      </c>
      <c r="Q4243">
        <v>2.8218677180984102</v>
      </c>
    </row>
    <row r="4244" spans="1:17">
      <c r="A4244" t="s">
        <v>7382</v>
      </c>
      <c r="B4244" s="16" t="e">
        <v>#N/A</v>
      </c>
      <c r="C4244">
        <v>4.7424302842105197</v>
      </c>
      <c r="D4244">
        <v>4.4456530885114001</v>
      </c>
      <c r="E4244">
        <v>3.9618875914207199</v>
      </c>
      <c r="F4244">
        <v>4.6581111746450903</v>
      </c>
      <c r="G4244">
        <v>4.0460446887748596</v>
      </c>
      <c r="H4244">
        <v>4.1560374762891303</v>
      </c>
      <c r="I4244">
        <v>4.16059535596606</v>
      </c>
      <c r="J4244">
        <v>4.1999986398891203</v>
      </c>
      <c r="K4244">
        <v>4.1419680287536398</v>
      </c>
      <c r="L4244">
        <v>4.1946255460110002</v>
      </c>
      <c r="M4244">
        <v>4.69174350335686</v>
      </c>
      <c r="N4244">
        <v>4.72039054531127</v>
      </c>
      <c r="O4244">
        <v>4.69890729297832</v>
      </c>
      <c r="P4244">
        <v>4.1712528320562896</v>
      </c>
      <c r="Q4244">
        <v>2.8218677180984102</v>
      </c>
    </row>
    <row r="4245" spans="1:17">
      <c r="A4245" t="s">
        <v>7383</v>
      </c>
      <c r="B4245" s="16" t="e">
        <v>#N/A</v>
      </c>
      <c r="C4245">
        <v>6.1745445797018697</v>
      </c>
      <c r="D4245">
        <v>6.2807715480435</v>
      </c>
      <c r="E4245">
        <v>5.7834864418304504</v>
      </c>
      <c r="F4245">
        <v>6.4429228717264504</v>
      </c>
      <c r="G4245">
        <v>5.7963037841217497</v>
      </c>
      <c r="H4245">
        <v>6.4085032367581496</v>
      </c>
      <c r="I4245">
        <v>5.6888246486798497</v>
      </c>
      <c r="J4245">
        <v>6.1234974359590799</v>
      </c>
      <c r="K4245">
        <v>5.81396477862459</v>
      </c>
      <c r="L4245">
        <v>5.28253338465999</v>
      </c>
      <c r="M4245">
        <v>5.8665421880889701</v>
      </c>
      <c r="N4245">
        <v>5.5585000893321901</v>
      </c>
      <c r="O4245">
        <v>6.1869642700358201</v>
      </c>
      <c r="P4245">
        <v>6.1282934919178196</v>
      </c>
      <c r="Q4245">
        <v>5.09416193408443</v>
      </c>
    </row>
    <row r="4246" spans="1:17">
      <c r="A4246" t="s">
        <v>7384</v>
      </c>
      <c r="B4246" s="16" t="e">
        <v>#N/A</v>
      </c>
      <c r="C4246">
        <v>3.98283533271713</v>
      </c>
      <c r="D4246">
        <v>3.4870161193063098</v>
      </c>
      <c r="E4246">
        <v>3.6381873987360902</v>
      </c>
      <c r="F4246">
        <v>3.9277704709105601</v>
      </c>
      <c r="G4246">
        <v>3.8309652426265099</v>
      </c>
      <c r="H4246">
        <v>3.7814594184883799</v>
      </c>
      <c r="I4246">
        <v>3.6595800418069002</v>
      </c>
      <c r="J4246">
        <v>3.4276433730071201</v>
      </c>
      <c r="K4246">
        <v>3.8204461843508501</v>
      </c>
      <c r="L4246">
        <v>3.29479214013883</v>
      </c>
      <c r="M4246">
        <v>3.7404257728686199</v>
      </c>
      <c r="N4246">
        <v>3.79229116939824</v>
      </c>
      <c r="O4246">
        <v>3.8507909364900099</v>
      </c>
      <c r="P4246">
        <v>2.8218677180984102</v>
      </c>
      <c r="Q4246">
        <v>2.8218677180984102</v>
      </c>
    </row>
    <row r="4247" spans="1:17">
      <c r="A4247" t="s">
        <v>7385</v>
      </c>
      <c r="B4247" s="16" t="e">
        <v>#N/A</v>
      </c>
      <c r="C4247">
        <v>6.2380537160109402</v>
      </c>
      <c r="D4247">
        <v>6.3230695120548104</v>
      </c>
      <c r="E4247">
        <v>6.1372997866052899</v>
      </c>
      <c r="F4247">
        <v>6.4307340740566703</v>
      </c>
      <c r="G4247">
        <v>6.5085673373313</v>
      </c>
      <c r="H4247">
        <v>7.3352939809483502</v>
      </c>
      <c r="I4247">
        <v>6.8965999036849004</v>
      </c>
      <c r="J4247">
        <v>6.5438795617378203</v>
      </c>
      <c r="K4247">
        <v>6.7185720740311599</v>
      </c>
      <c r="L4247">
        <v>6.5443552449606699</v>
      </c>
      <c r="M4247">
        <v>6.6723371971217702</v>
      </c>
      <c r="N4247">
        <v>6.7258089642514101</v>
      </c>
      <c r="O4247">
        <v>6.9221352887737302</v>
      </c>
      <c r="P4247">
        <v>6.9989780827264001</v>
      </c>
      <c r="Q4247">
        <v>5.09416193408443</v>
      </c>
    </row>
    <row r="4248" spans="1:17">
      <c r="A4248" t="s">
        <v>7386</v>
      </c>
      <c r="B4248" s="16" t="e">
        <v>#N/A</v>
      </c>
      <c r="C4248">
        <v>6.9919266040793202</v>
      </c>
      <c r="D4248">
        <v>6.9528396994793198</v>
      </c>
      <c r="E4248">
        <v>6.9696497428925097</v>
      </c>
      <c r="F4248">
        <v>7.2124563554963999</v>
      </c>
      <c r="G4248">
        <v>6.98102650971747</v>
      </c>
      <c r="H4248">
        <v>7.5816227073997</v>
      </c>
      <c r="I4248">
        <v>7.3303411333840103</v>
      </c>
      <c r="J4248">
        <v>7.51875260452384</v>
      </c>
      <c r="K4248">
        <v>7.0921563747033201</v>
      </c>
      <c r="L4248">
        <v>6.7749711994475996</v>
      </c>
      <c r="M4248">
        <v>7.3871947493988603</v>
      </c>
      <c r="N4248">
        <v>7.0039274521764501</v>
      </c>
      <c r="O4248">
        <v>7.1366311506881104</v>
      </c>
      <c r="P4248">
        <v>7.6604357769062297</v>
      </c>
      <c r="Q4248">
        <v>2.8218677180984102</v>
      </c>
    </row>
    <row r="4249" spans="1:17">
      <c r="A4249" t="s">
        <v>7387</v>
      </c>
      <c r="B4249" s="16" t="e">
        <v>#N/A</v>
      </c>
      <c r="C4249">
        <v>8.6659178183868004</v>
      </c>
      <c r="D4249">
        <v>8.4969231832933794</v>
      </c>
      <c r="E4249">
        <v>9.7834128205537603</v>
      </c>
      <c r="F4249">
        <v>9.6839745624361093</v>
      </c>
      <c r="G4249">
        <v>9.3138251600636899</v>
      </c>
      <c r="H4249">
        <v>8.7651807219784992</v>
      </c>
      <c r="I4249">
        <v>8.3781583099535393</v>
      </c>
      <c r="J4249">
        <v>10.391982189230699</v>
      </c>
      <c r="K4249">
        <v>8.3248814631797607</v>
      </c>
      <c r="L4249">
        <v>8.18350439687873</v>
      </c>
      <c r="M4249">
        <v>9.0655563212141796</v>
      </c>
      <c r="N4249">
        <v>8.7787305540148495</v>
      </c>
      <c r="O4249">
        <v>9.0664765552994595</v>
      </c>
      <c r="P4249">
        <v>8.5731539202844704</v>
      </c>
      <c r="Q4249">
        <v>8.3931679398307004</v>
      </c>
    </row>
    <row r="4250" spans="1:17">
      <c r="A4250" t="s">
        <v>7388</v>
      </c>
      <c r="B4250" s="16" t="e">
        <v>#N/A</v>
      </c>
      <c r="C4250">
        <v>4.8751772763815904</v>
      </c>
      <c r="D4250">
        <v>4.7446882369672698</v>
      </c>
      <c r="E4250">
        <v>2.8218677180984102</v>
      </c>
      <c r="F4250">
        <v>3.2825265482838799</v>
      </c>
      <c r="G4250">
        <v>3.70007344211845</v>
      </c>
      <c r="H4250">
        <v>3.7814594184883799</v>
      </c>
      <c r="I4250">
        <v>3.9910282299290798</v>
      </c>
      <c r="J4250">
        <v>3.2517770676889399</v>
      </c>
      <c r="K4250">
        <v>3.7184612093777498</v>
      </c>
      <c r="L4250">
        <v>3.8614614459532302</v>
      </c>
      <c r="M4250">
        <v>3.7404257728686199</v>
      </c>
      <c r="N4250">
        <v>3.9019995236038798</v>
      </c>
      <c r="O4250">
        <v>4.0696565081197198</v>
      </c>
      <c r="P4250">
        <v>3.3893867502571098</v>
      </c>
      <c r="Q4250">
        <v>2.8218677180984102</v>
      </c>
    </row>
    <row r="4251" spans="1:17">
      <c r="A4251" t="s">
        <v>7389</v>
      </c>
      <c r="B4251" s="16" t="e">
        <v>#N/A</v>
      </c>
      <c r="C4251">
        <v>3.3064422771203601</v>
      </c>
      <c r="D4251">
        <v>2.8218677180984102</v>
      </c>
      <c r="E4251">
        <v>2.8218677180984102</v>
      </c>
      <c r="F4251">
        <v>2.8218677180984102</v>
      </c>
      <c r="G4251">
        <v>2.8218677180984102</v>
      </c>
      <c r="H4251">
        <v>3.30825032505737</v>
      </c>
      <c r="I4251">
        <v>2.8218677180984102</v>
      </c>
      <c r="J4251">
        <v>2.8218677180984102</v>
      </c>
      <c r="K4251">
        <v>2.8218677180984102</v>
      </c>
      <c r="L4251">
        <v>3.29479214013883</v>
      </c>
      <c r="M4251">
        <v>3.4086250003018401</v>
      </c>
      <c r="N4251">
        <v>3.6661147186140499</v>
      </c>
      <c r="O4251">
        <v>3.8507909364900099</v>
      </c>
      <c r="P4251">
        <v>3.3893867502571098</v>
      </c>
      <c r="Q4251">
        <v>2.8218677180984102</v>
      </c>
    </row>
    <row r="4252" spans="1:17">
      <c r="A4252" t="s">
        <v>7390</v>
      </c>
      <c r="B4252" s="16" t="e">
        <v>#N/A</v>
      </c>
      <c r="C4252">
        <v>3.6535616636188299</v>
      </c>
      <c r="D4252">
        <v>3.2942621936663499</v>
      </c>
      <c r="E4252">
        <v>4.3969712788901898</v>
      </c>
      <c r="F4252">
        <v>4.0892058755412499</v>
      </c>
      <c r="G4252">
        <v>3.5425260543824399</v>
      </c>
      <c r="H4252">
        <v>3.65660975244205</v>
      </c>
      <c r="I4252">
        <v>3.8937805799913501</v>
      </c>
      <c r="J4252">
        <v>3.7696016503418699</v>
      </c>
      <c r="K4252">
        <v>4.2710437260841099</v>
      </c>
      <c r="L4252">
        <v>4.1211419556762898</v>
      </c>
      <c r="M4252">
        <v>3.6461416973015899</v>
      </c>
      <c r="N4252">
        <v>4.3841781814921204</v>
      </c>
      <c r="O4252">
        <v>4.0021176285150997</v>
      </c>
      <c r="P4252">
        <v>3.7927642367557501</v>
      </c>
      <c r="Q4252">
        <v>2.8218677180984102</v>
      </c>
    </row>
    <row r="4253" spans="1:17">
      <c r="A4253" t="s">
        <v>7391</v>
      </c>
      <c r="B4253" s="16" t="e">
        <v>#N/A</v>
      </c>
      <c r="C4253">
        <v>2.8218677180984102</v>
      </c>
      <c r="D4253">
        <v>2.8218677180984102</v>
      </c>
      <c r="E4253">
        <v>2.8218677180984102</v>
      </c>
      <c r="F4253">
        <v>2.8218677180984102</v>
      </c>
      <c r="G4253">
        <v>3.33407035458014</v>
      </c>
      <c r="H4253">
        <v>2.8218677180984102</v>
      </c>
      <c r="I4253">
        <v>3.3100125595866299</v>
      </c>
      <c r="J4253">
        <v>3.5611359966351301</v>
      </c>
      <c r="K4253">
        <v>3.27554212654834</v>
      </c>
      <c r="L4253">
        <v>3.4877558895723499</v>
      </c>
      <c r="M4253">
        <v>3.23818724324593</v>
      </c>
      <c r="N4253">
        <v>3.31389066967124</v>
      </c>
      <c r="O4253">
        <v>3.5569664057961599</v>
      </c>
      <c r="P4253">
        <v>2.8218677180984102</v>
      </c>
      <c r="Q4253">
        <v>2.8218677180984102</v>
      </c>
    </row>
    <row r="4254" spans="1:17">
      <c r="A4254" t="s">
        <v>7392</v>
      </c>
      <c r="B4254" s="16" t="e">
        <v>#N/A</v>
      </c>
      <c r="C4254">
        <v>3.3064422771203601</v>
      </c>
      <c r="D4254">
        <v>3.9548310731697001</v>
      </c>
      <c r="E4254">
        <v>4.0887687455453801</v>
      </c>
      <c r="F4254">
        <v>3.2825265482838799</v>
      </c>
      <c r="G4254">
        <v>3.5425260543824399</v>
      </c>
      <c r="H4254">
        <v>3.30825032505737</v>
      </c>
      <c r="I4254">
        <v>3.6595800418069002</v>
      </c>
      <c r="J4254">
        <v>3.7696016503418699</v>
      </c>
      <c r="K4254">
        <v>4.2084442324483602</v>
      </c>
      <c r="L4254">
        <v>3.6339073669181099</v>
      </c>
      <c r="M4254">
        <v>3.7404257728686199</v>
      </c>
      <c r="N4254">
        <v>3.6661147186140499</v>
      </c>
      <c r="O4254">
        <v>3.5569664057961599</v>
      </c>
      <c r="P4254">
        <v>3.9363215208704698</v>
      </c>
      <c r="Q4254">
        <v>2.8218677180984102</v>
      </c>
    </row>
    <row r="4255" spans="1:17">
      <c r="A4255" t="s">
        <v>7393</v>
      </c>
      <c r="B4255" s="16" t="e">
        <v>#N/A</v>
      </c>
      <c r="C4255">
        <v>3.6535616636188299</v>
      </c>
      <c r="D4255">
        <v>3.7545556144430101</v>
      </c>
      <c r="E4255">
        <v>3.8152982058547602</v>
      </c>
      <c r="F4255">
        <v>3.6131889974304401</v>
      </c>
      <c r="G4255">
        <v>2.8218677180984102</v>
      </c>
      <c r="H4255">
        <v>3.50653555504317</v>
      </c>
      <c r="I4255">
        <v>3.5089935751222501</v>
      </c>
      <c r="J4255">
        <v>3.2517770676889399</v>
      </c>
      <c r="K4255">
        <v>3.4608708703561399</v>
      </c>
      <c r="L4255">
        <v>3.4877558895723499</v>
      </c>
      <c r="M4255">
        <v>2.8218677180984102</v>
      </c>
      <c r="N4255">
        <v>3.31389066967124</v>
      </c>
      <c r="O4255">
        <v>3.24931794675887</v>
      </c>
      <c r="P4255">
        <v>2.8218677180984102</v>
      </c>
      <c r="Q4255">
        <v>2.8218677180984102</v>
      </c>
    </row>
    <row r="4256" spans="1:17">
      <c r="A4256" t="s">
        <v>7394</v>
      </c>
      <c r="B4256" s="16" t="e">
        <v>#N/A</v>
      </c>
      <c r="C4256">
        <v>5.3613569434115202</v>
      </c>
      <c r="D4256">
        <v>5.2202186721532398</v>
      </c>
      <c r="E4256">
        <v>4.7104489803388701</v>
      </c>
      <c r="F4256">
        <v>5.1400511332488898</v>
      </c>
      <c r="G4256">
        <v>5.1001215892442602</v>
      </c>
      <c r="H4256">
        <v>5.7489183951006302</v>
      </c>
      <c r="I4256">
        <v>4.9700790693176398</v>
      </c>
      <c r="J4256">
        <v>4.8166378297689096</v>
      </c>
      <c r="K4256">
        <v>5.5068916728603101</v>
      </c>
      <c r="L4256">
        <v>5.2528230808998897</v>
      </c>
      <c r="M4256">
        <v>5.7092205097854203</v>
      </c>
      <c r="N4256">
        <v>5.02390968106456</v>
      </c>
      <c r="O4256">
        <v>5.8012345763558297</v>
      </c>
      <c r="P4256">
        <v>5.6679384115998896</v>
      </c>
      <c r="Q4256">
        <v>2.8218677180984102</v>
      </c>
    </row>
    <row r="4257" spans="1:17">
      <c r="A4257" t="s">
        <v>7395</v>
      </c>
      <c r="B4257" s="16" t="e">
        <v>#N/A</v>
      </c>
      <c r="C4257">
        <v>5.3319193517173096</v>
      </c>
      <c r="D4257">
        <v>5.1891537613714398</v>
      </c>
      <c r="E4257">
        <v>4.7777046060070401</v>
      </c>
      <c r="F4257">
        <v>5.0098915733122702</v>
      </c>
      <c r="G4257">
        <v>4.9315086277172604</v>
      </c>
      <c r="H4257">
        <v>4.5459386428609303</v>
      </c>
      <c r="I4257">
        <v>4.7549066861635803</v>
      </c>
      <c r="J4257">
        <v>4.3107162608919598</v>
      </c>
      <c r="K4257">
        <v>5.0150269178089699</v>
      </c>
      <c r="L4257">
        <v>5.0240271819925297</v>
      </c>
      <c r="M4257">
        <v>4.8272493834176604</v>
      </c>
      <c r="N4257">
        <v>5.3018559344781702</v>
      </c>
      <c r="O4257">
        <v>5.2659635633928499</v>
      </c>
      <c r="P4257">
        <v>5.2164652043888102</v>
      </c>
      <c r="Q4257">
        <v>5.81282804418474</v>
      </c>
    </row>
    <row r="4258" spans="1:17">
      <c r="A4258" t="s">
        <v>7396</v>
      </c>
      <c r="B4258" s="16" t="e">
        <v>#N/A</v>
      </c>
      <c r="C4258">
        <v>6.5441645960174801</v>
      </c>
      <c r="D4258">
        <v>6.5768551256917096</v>
      </c>
      <c r="E4258">
        <v>5.98496325541152</v>
      </c>
      <c r="F4258">
        <v>6.1471629119605797</v>
      </c>
      <c r="G4258">
        <v>5.8430458251757198</v>
      </c>
      <c r="H4258">
        <v>6.09974100485673</v>
      </c>
      <c r="I4258">
        <v>6.5499524026940898</v>
      </c>
      <c r="J4258">
        <v>6.0135244304895803</v>
      </c>
      <c r="K4258">
        <v>6.5542553394185203</v>
      </c>
      <c r="L4258">
        <v>6.1003539262734003</v>
      </c>
      <c r="M4258">
        <v>6.1965870223575603</v>
      </c>
      <c r="N4258">
        <v>5.8610534549687996</v>
      </c>
      <c r="O4258">
        <v>6.2481214444694197</v>
      </c>
      <c r="P4258">
        <v>6.5105945574874102</v>
      </c>
      <c r="Q4258">
        <v>5.09416193408443</v>
      </c>
    </row>
    <row r="4259" spans="1:17">
      <c r="A4259" t="s">
        <v>7397</v>
      </c>
      <c r="B4259" s="16" t="e">
        <v>#N/A</v>
      </c>
      <c r="C4259">
        <v>4.2263167103073602</v>
      </c>
      <c r="D4259">
        <v>4.3876263279161201</v>
      </c>
      <c r="E4259">
        <v>4.5638886729124497</v>
      </c>
      <c r="F4259">
        <v>4.3517302712450299</v>
      </c>
      <c r="G4259">
        <v>4.3009286659846602</v>
      </c>
      <c r="H4259">
        <v>4.3676565829540399</v>
      </c>
      <c r="I4259">
        <v>3.9910282299290798</v>
      </c>
      <c r="J4259">
        <v>3.6724961835054399</v>
      </c>
      <c r="K4259">
        <v>4.0709644767565303</v>
      </c>
      <c r="L4259">
        <v>3.6339073669181099</v>
      </c>
      <c r="M4259">
        <v>4.4556477038402296</v>
      </c>
      <c r="N4259">
        <v>4.4472252118161997</v>
      </c>
      <c r="O4259">
        <v>4.5388813471664999</v>
      </c>
      <c r="P4259">
        <v>4.1712528320562896</v>
      </c>
      <c r="Q4259">
        <v>2.8218677180984102</v>
      </c>
    </row>
    <row r="4260" spans="1:17">
      <c r="A4260" t="s">
        <v>7398</v>
      </c>
      <c r="B4260" s="16" t="e">
        <v>#N/A</v>
      </c>
      <c r="C4260">
        <v>4.99547094075474</v>
      </c>
      <c r="D4260">
        <v>5.1891537613714398</v>
      </c>
      <c r="E4260">
        <v>5.6873781601909403</v>
      </c>
      <c r="F4260">
        <v>6.3553236597965803</v>
      </c>
      <c r="G4260">
        <v>6.3572259687739301</v>
      </c>
      <c r="H4260">
        <v>5.1476173494898996</v>
      </c>
      <c r="I4260">
        <v>6.0555222887526101</v>
      </c>
      <c r="J4260">
        <v>5.50134261607041</v>
      </c>
      <c r="K4260">
        <v>4.9119590476093702</v>
      </c>
      <c r="L4260">
        <v>5.6420869460872103</v>
      </c>
      <c r="M4260">
        <v>6.7382120474956997</v>
      </c>
      <c r="N4260">
        <v>6.6073365936536996</v>
      </c>
      <c r="O4260">
        <v>7.08427309548349</v>
      </c>
      <c r="P4260">
        <v>5.2164652043888102</v>
      </c>
      <c r="Q4260">
        <v>5.81282804418474</v>
      </c>
    </row>
    <row r="4261" spans="1:17">
      <c r="A4261" t="s">
        <v>7399</v>
      </c>
      <c r="B4261" s="16" t="e">
        <v>#N/A</v>
      </c>
      <c r="C4261">
        <v>3.98283533271713</v>
      </c>
      <c r="D4261">
        <v>3.7545556144430101</v>
      </c>
      <c r="E4261">
        <v>4.3969712788901898</v>
      </c>
      <c r="F4261">
        <v>3.6131889974304401</v>
      </c>
      <c r="G4261">
        <v>3.9446609719593901</v>
      </c>
      <c r="H4261">
        <v>3.65660975244205</v>
      </c>
      <c r="I4261">
        <v>3.5089935751222501</v>
      </c>
      <c r="J4261">
        <v>4.0085972383706396</v>
      </c>
      <c r="K4261">
        <v>4.1419680287536398</v>
      </c>
      <c r="L4261">
        <v>3.8614614459532302</v>
      </c>
      <c r="M4261">
        <v>3.9727288000471899</v>
      </c>
      <c r="N4261">
        <v>3.31389066967124</v>
      </c>
      <c r="O4261">
        <v>3.6677309644704801</v>
      </c>
      <c r="P4261">
        <v>3.3893867502571098</v>
      </c>
      <c r="Q4261">
        <v>5.09416193408443</v>
      </c>
    </row>
    <row r="4262" spans="1:17">
      <c r="A4262" t="s">
        <v>7400</v>
      </c>
      <c r="B4262" s="16" t="e">
        <v>#N/A</v>
      </c>
      <c r="C4262">
        <v>4.7882403612659497</v>
      </c>
      <c r="D4262">
        <v>4.6996493033489397</v>
      </c>
      <c r="E4262">
        <v>4.3035359899866696</v>
      </c>
      <c r="F4262">
        <v>5.2006385452395101</v>
      </c>
      <c r="G4262">
        <v>4.4429501088137897</v>
      </c>
      <c r="H4262">
        <v>4.7010860560449901</v>
      </c>
      <c r="I4262">
        <v>5.3469430634237698</v>
      </c>
      <c r="J4262">
        <v>4.4586654922886897</v>
      </c>
      <c r="K4262">
        <v>4.4914502970878702</v>
      </c>
      <c r="L4262">
        <v>4.6061367415952201</v>
      </c>
      <c r="M4262">
        <v>5.3713152984476196</v>
      </c>
      <c r="N4262">
        <v>4.72039054531127</v>
      </c>
      <c r="O4262">
        <v>4.5388813471664999</v>
      </c>
      <c r="P4262">
        <v>4.5271021320563003</v>
      </c>
      <c r="Q4262">
        <v>2.8218677180984102</v>
      </c>
    </row>
    <row r="4263" spans="1:17">
      <c r="A4263" t="s">
        <v>7401</v>
      </c>
      <c r="B4263" s="16" t="e">
        <v>#N/A</v>
      </c>
      <c r="C4263">
        <v>2.8218677180984102</v>
      </c>
      <c r="D4263">
        <v>3.4870161193063098</v>
      </c>
      <c r="E4263">
        <v>2.8218677180984102</v>
      </c>
      <c r="F4263">
        <v>3.7319397910766599</v>
      </c>
      <c r="G4263">
        <v>3.5425260543824399</v>
      </c>
      <c r="H4263">
        <v>3.30825032505737</v>
      </c>
      <c r="I4263">
        <v>2.8218677180984102</v>
      </c>
      <c r="J4263">
        <v>2.8218677180984102</v>
      </c>
      <c r="K4263">
        <v>2.8218677180984102</v>
      </c>
      <c r="L4263">
        <v>3.4877558895723499</v>
      </c>
      <c r="M4263">
        <v>2.8218677180984102</v>
      </c>
      <c r="N4263">
        <v>3.31389066967124</v>
      </c>
      <c r="O4263">
        <v>3.42420286852819</v>
      </c>
      <c r="P4263">
        <v>2.8218677180984102</v>
      </c>
      <c r="Q4263">
        <v>2.8218677180984102</v>
      </c>
    </row>
    <row r="4264" spans="1:17">
      <c r="A4264" t="s">
        <v>7402</v>
      </c>
      <c r="B4264" s="16" t="e">
        <v>#N/A</v>
      </c>
      <c r="C4264">
        <v>4.6454443926476303</v>
      </c>
      <c r="D4264">
        <v>4.4456530885114001</v>
      </c>
      <c r="E4264">
        <v>4.8415581104649901</v>
      </c>
      <c r="F4264">
        <v>4.2284225029819602</v>
      </c>
      <c r="G4264">
        <v>4.5695203052827997</v>
      </c>
      <c r="H4264">
        <v>4.5998748125578501</v>
      </c>
      <c r="I4264">
        <v>4.49496154099739</v>
      </c>
      <c r="J4264">
        <v>4.3621897727349799</v>
      </c>
      <c r="K4264">
        <v>4.2084442324483602</v>
      </c>
      <c r="L4264">
        <v>4.0420260041176004</v>
      </c>
      <c r="M4264">
        <v>4.6180354178513197</v>
      </c>
      <c r="N4264">
        <v>5.2042740237952296</v>
      </c>
      <c r="O4264">
        <v>4.5809011873356402</v>
      </c>
      <c r="P4264">
        <v>4.5271021320563003</v>
      </c>
      <c r="Q4264">
        <v>2.8218677180984102</v>
      </c>
    </row>
    <row r="4265" spans="1:17">
      <c r="A4265" t="s">
        <v>7403</v>
      </c>
      <c r="B4265" s="16" t="e">
        <v>#N/A</v>
      </c>
      <c r="C4265">
        <v>3.6535616636188299</v>
      </c>
      <c r="D4265">
        <v>3.9548310731697001</v>
      </c>
      <c r="E4265">
        <v>3.8152982058547602</v>
      </c>
      <c r="F4265">
        <v>4.0892058755412499</v>
      </c>
      <c r="G4265">
        <v>3.70007344211845</v>
      </c>
      <c r="H4265">
        <v>4.07504641393726</v>
      </c>
      <c r="I4265">
        <v>4.16059535596606</v>
      </c>
      <c r="J4265">
        <v>3.93564812262216</v>
      </c>
      <c r="K4265">
        <v>3.6013796825057902</v>
      </c>
      <c r="L4265">
        <v>4.3280695513255196</v>
      </c>
      <c r="M4265">
        <v>4.6554405993468704</v>
      </c>
      <c r="N4265">
        <v>3.9019995236038798</v>
      </c>
      <c r="O4265">
        <v>2.8218677180984102</v>
      </c>
      <c r="P4265">
        <v>2.8218677180984102</v>
      </c>
      <c r="Q4265">
        <v>5.09416193408443</v>
      </c>
    </row>
    <row r="4266" spans="1:17">
      <c r="A4266" t="s">
        <v>7404</v>
      </c>
      <c r="B4266" s="16" t="e">
        <v>#N/A</v>
      </c>
      <c r="C4266">
        <v>3.7779852140208301</v>
      </c>
      <c r="D4266">
        <v>3.4870161193063098</v>
      </c>
      <c r="E4266">
        <v>3.6381873987360902</v>
      </c>
      <c r="F4266">
        <v>3.6131889974304401</v>
      </c>
      <c r="G4266">
        <v>3.33407035458014</v>
      </c>
      <c r="H4266">
        <v>3.8900437060628099</v>
      </c>
      <c r="I4266">
        <v>3.7848446501428201</v>
      </c>
      <c r="J4266">
        <v>3.4276433730071201</v>
      </c>
      <c r="K4266">
        <v>3.8204461843508501</v>
      </c>
      <c r="L4266">
        <v>4.0420260041176004</v>
      </c>
      <c r="M4266">
        <v>3.7404257728686199</v>
      </c>
      <c r="N4266">
        <v>3.5144020463037902</v>
      </c>
      <c r="O4266">
        <v>3.5569664057961599</v>
      </c>
      <c r="P4266">
        <v>3.7927642367557501</v>
      </c>
      <c r="Q4266">
        <v>5.09416193408443</v>
      </c>
    </row>
    <row r="4267" spans="1:17">
      <c r="A4267" t="s">
        <v>7405</v>
      </c>
      <c r="B4267" s="16" t="e">
        <v>#N/A</v>
      </c>
      <c r="C4267">
        <v>2.8218677180984102</v>
      </c>
      <c r="D4267">
        <v>2.8218677180984102</v>
      </c>
      <c r="E4267">
        <v>2.8218677180984102</v>
      </c>
      <c r="F4267">
        <v>3.2825265482838799</v>
      </c>
      <c r="G4267">
        <v>3.70007344211845</v>
      </c>
      <c r="H4267">
        <v>2.8218677180984102</v>
      </c>
      <c r="I4267">
        <v>3.3100125595866299</v>
      </c>
      <c r="J4267">
        <v>3.4276433730071201</v>
      </c>
      <c r="K4267">
        <v>3.4608708703561399</v>
      </c>
      <c r="L4267">
        <v>3.4877558895723499</v>
      </c>
      <c r="M4267">
        <v>3.23818724324593</v>
      </c>
      <c r="N4267">
        <v>3.31389066967124</v>
      </c>
      <c r="O4267">
        <v>2.8218677180984102</v>
      </c>
      <c r="P4267">
        <v>3.9363215208704698</v>
      </c>
      <c r="Q4267">
        <v>2.8218677180984102</v>
      </c>
    </row>
    <row r="4268" spans="1:17">
      <c r="A4268" t="s">
        <v>7406</v>
      </c>
      <c r="B4268" s="16" t="e">
        <v>#N/A</v>
      </c>
      <c r="C4268">
        <v>3.6535616636188299</v>
      </c>
      <c r="D4268">
        <v>4.32650596693877</v>
      </c>
      <c r="E4268">
        <v>3.6381873987360902</v>
      </c>
      <c r="F4268">
        <v>3.6131889974304401</v>
      </c>
      <c r="G4268">
        <v>3.9446609719593901</v>
      </c>
      <c r="H4268">
        <v>3.30825032505737</v>
      </c>
      <c r="I4268">
        <v>4.2360017113942803</v>
      </c>
      <c r="J4268">
        <v>3.93564812262216</v>
      </c>
      <c r="K4268">
        <v>3.99457577781329</v>
      </c>
      <c r="L4268">
        <v>4.0420260041176004</v>
      </c>
      <c r="M4268">
        <v>3.6461416973015899</v>
      </c>
      <c r="N4268">
        <v>3.31389066967124</v>
      </c>
      <c r="O4268">
        <v>4.1926070449996002</v>
      </c>
      <c r="P4268">
        <v>3.3893867502571098</v>
      </c>
      <c r="Q4268">
        <v>2.8218677180984102</v>
      </c>
    </row>
    <row r="4269" spans="1:17">
      <c r="A4269" t="s">
        <v>7407</v>
      </c>
      <c r="B4269" s="16" t="e">
        <v>#N/A</v>
      </c>
      <c r="C4269">
        <v>4.2263167103073602</v>
      </c>
      <c r="D4269">
        <v>4.3876263279161201</v>
      </c>
      <c r="E4269">
        <v>4.0887687455453801</v>
      </c>
      <c r="F4269">
        <v>3.7319397910766599</v>
      </c>
      <c r="G4269">
        <v>3.9446609719593901</v>
      </c>
      <c r="H4269">
        <v>4.1560374762891303</v>
      </c>
      <c r="I4269">
        <v>3.8937805799913501</v>
      </c>
      <c r="J4269">
        <v>4.0085972383706396</v>
      </c>
      <c r="K4269">
        <v>2.8218677180984102</v>
      </c>
      <c r="L4269">
        <v>3.29479214013883</v>
      </c>
      <c r="M4269">
        <v>4.0387673383778999</v>
      </c>
      <c r="N4269">
        <v>4.1706164353931596</v>
      </c>
      <c r="O4269">
        <v>3.5569664057961599</v>
      </c>
      <c r="P4269">
        <v>3.7927642367557501</v>
      </c>
      <c r="Q4269">
        <v>2.8218677180984102</v>
      </c>
    </row>
    <row r="4270" spans="1:17">
      <c r="A4270" t="s">
        <v>7408</v>
      </c>
      <c r="B4270" s="16" t="e">
        <v>#N/A</v>
      </c>
      <c r="C4270">
        <v>3.5040133865677898</v>
      </c>
      <c r="D4270">
        <v>3.2942621936663499</v>
      </c>
      <c r="E4270">
        <v>3.6381873987360902</v>
      </c>
      <c r="F4270">
        <v>3.9277704709105601</v>
      </c>
      <c r="G4270">
        <v>3.70007344211845</v>
      </c>
      <c r="H4270">
        <v>4.07504641393726</v>
      </c>
      <c r="I4270">
        <v>3.3100125595866299</v>
      </c>
      <c r="J4270">
        <v>4.0764652066995799</v>
      </c>
      <c r="K4270">
        <v>3.27554212654834</v>
      </c>
      <c r="L4270">
        <v>3.6339073669181099</v>
      </c>
      <c r="M4270">
        <v>4.0387673383778999</v>
      </c>
      <c r="N4270">
        <v>4.0888472785647796</v>
      </c>
      <c r="O4270">
        <v>2.8218677180984102</v>
      </c>
      <c r="P4270">
        <v>3.6194497939779602</v>
      </c>
      <c r="Q4270">
        <v>2.8218677180984102</v>
      </c>
    </row>
    <row r="4271" spans="1:17">
      <c r="A4271" t="s">
        <v>7409</v>
      </c>
      <c r="B4271" s="16" t="e">
        <v>#N/A</v>
      </c>
      <c r="C4271">
        <v>2.8218677180984102</v>
      </c>
      <c r="D4271">
        <v>2.8218677180984102</v>
      </c>
      <c r="E4271">
        <v>2.8218677180984102</v>
      </c>
      <c r="F4271">
        <v>3.4706286095040801</v>
      </c>
      <c r="G4271">
        <v>3.70007344211845</v>
      </c>
      <c r="H4271">
        <v>2.8218677180984102</v>
      </c>
      <c r="I4271">
        <v>3.5089935751222501</v>
      </c>
      <c r="J4271">
        <v>3.6724961835054399</v>
      </c>
      <c r="K4271">
        <v>2.8218677180984102</v>
      </c>
      <c r="L4271">
        <v>2.8218677180984102</v>
      </c>
      <c r="M4271">
        <v>3.4086250003018401</v>
      </c>
      <c r="N4271">
        <v>3.31389066967124</v>
      </c>
      <c r="O4271">
        <v>2.8218677180984102</v>
      </c>
      <c r="P4271">
        <v>3.3893867502571098</v>
      </c>
      <c r="Q4271">
        <v>2.8218677180984102</v>
      </c>
    </row>
    <row r="4272" spans="1:17">
      <c r="A4272" t="s">
        <v>7410</v>
      </c>
      <c r="B4272" s="16" t="e">
        <v>#N/A</v>
      </c>
      <c r="C4272">
        <v>2.8218677180984102</v>
      </c>
      <c r="D4272">
        <v>3.6330127529723502</v>
      </c>
      <c r="E4272">
        <v>3.4028894668404299</v>
      </c>
      <c r="F4272">
        <v>2.8218677180984102</v>
      </c>
      <c r="G4272">
        <v>2.8218677180984102</v>
      </c>
      <c r="H4272">
        <v>3.50653555504317</v>
      </c>
      <c r="I4272">
        <v>3.3100125595866299</v>
      </c>
      <c r="J4272">
        <v>3.4276433730071201</v>
      </c>
      <c r="K4272">
        <v>3.4608708703561399</v>
      </c>
      <c r="L4272">
        <v>3.29479214013883</v>
      </c>
      <c r="M4272">
        <v>3.5380814202985702</v>
      </c>
      <c r="N4272">
        <v>2.8218677180984102</v>
      </c>
      <c r="O4272">
        <v>3.24931794675887</v>
      </c>
      <c r="P4272">
        <v>2.8218677180984102</v>
      </c>
      <c r="Q4272">
        <v>2.8218677180984102</v>
      </c>
    </row>
    <row r="4273" spans="1:17">
      <c r="A4273" t="s">
        <v>7411</v>
      </c>
      <c r="B4273" s="16" t="e">
        <v>#N/A</v>
      </c>
      <c r="C4273">
        <v>5.4997062244710797</v>
      </c>
      <c r="D4273">
        <v>5.2802736384566202</v>
      </c>
      <c r="E4273">
        <v>5.4725199049354796</v>
      </c>
      <c r="F4273">
        <v>5.3675615656199103</v>
      </c>
      <c r="G4273">
        <v>5.0185235057095401</v>
      </c>
      <c r="H4273">
        <v>4.8818202206169596</v>
      </c>
      <c r="I4273">
        <v>5.3764905083530996</v>
      </c>
      <c r="J4273">
        <v>5.41615412543395</v>
      </c>
      <c r="K4273">
        <v>5.6169826633030304</v>
      </c>
      <c r="L4273">
        <v>4.9123550275731303</v>
      </c>
      <c r="M4273">
        <v>4.8589754271137497</v>
      </c>
      <c r="N4273">
        <v>4.3841781814921204</v>
      </c>
      <c r="O4273">
        <v>4.8737348553695998</v>
      </c>
      <c r="P4273">
        <v>5.0248478020067502</v>
      </c>
      <c r="Q4273">
        <v>2.8218677180984102</v>
      </c>
    </row>
    <row r="4274" spans="1:17">
      <c r="A4274" t="s">
        <v>7412</v>
      </c>
      <c r="B4274" s="16" t="e">
        <v>#N/A</v>
      </c>
      <c r="C4274">
        <v>5.1056188094586403</v>
      </c>
      <c r="D4274">
        <v>5.30932736890502</v>
      </c>
      <c r="E4274">
        <v>5.9578922475209</v>
      </c>
      <c r="F4274">
        <v>4.86534688307112</v>
      </c>
      <c r="G4274">
        <v>5.35182564159728</v>
      </c>
      <c r="H4274">
        <v>3.7814594184883799</v>
      </c>
      <c r="I4274">
        <v>5.4886690454658904</v>
      </c>
      <c r="J4274">
        <v>4.70846365273073</v>
      </c>
      <c r="K4274">
        <v>5.8322145301996997</v>
      </c>
      <c r="L4274">
        <v>5.31160411377655</v>
      </c>
      <c r="M4274">
        <v>4.5395912486649097</v>
      </c>
      <c r="N4274">
        <v>4.5639913292833096</v>
      </c>
      <c r="O4274">
        <v>5.0843574666703004</v>
      </c>
      <c r="P4274">
        <v>5.4229483876157598</v>
      </c>
      <c r="Q4274">
        <v>5.81282804418474</v>
      </c>
    </row>
    <row r="4275" spans="1:17">
      <c r="A4275" t="s">
        <v>7413</v>
      </c>
      <c r="B4275" s="16" t="e">
        <v>#N/A</v>
      </c>
      <c r="C4275">
        <v>4.6454443926476303</v>
      </c>
      <c r="D4275">
        <v>4.5009317243298002</v>
      </c>
      <c r="E4275">
        <v>4.5638886729124497</v>
      </c>
      <c r="F4275">
        <v>4.1611154638698196</v>
      </c>
      <c r="G4275">
        <v>3.33407035458014</v>
      </c>
      <c r="H4275">
        <v>3.7814594184883799</v>
      </c>
      <c r="I4275">
        <v>3.7848446501428201</v>
      </c>
      <c r="J4275">
        <v>4.0764652066995799</v>
      </c>
      <c r="K4275">
        <v>4.3865415857412602</v>
      </c>
      <c r="L4275">
        <v>4.5555022990765597</v>
      </c>
      <c r="M4275">
        <v>4.10067942601317</v>
      </c>
      <c r="N4275">
        <v>3.99991931403749</v>
      </c>
      <c r="O4275">
        <v>4.1926070449996002</v>
      </c>
      <c r="P4275">
        <v>4.4479700090536403</v>
      </c>
      <c r="Q4275">
        <v>5.09416193408443</v>
      </c>
    </row>
    <row r="4276" spans="1:17">
      <c r="A4276" t="s">
        <v>7414</v>
      </c>
      <c r="B4276" s="16" t="e">
        <v>#N/A</v>
      </c>
      <c r="C4276">
        <v>4.3623517865106702</v>
      </c>
      <c r="D4276">
        <v>4.4456530885114001</v>
      </c>
      <c r="E4276">
        <v>4.5638886729124497</v>
      </c>
      <c r="F4276">
        <v>4.3517302712450299</v>
      </c>
      <c r="G4276">
        <v>4.73757715912134</v>
      </c>
      <c r="H4276">
        <v>3.65660975244205</v>
      </c>
      <c r="I4276">
        <v>4.16059535596606</v>
      </c>
      <c r="J4276">
        <v>3.93564812262216</v>
      </c>
      <c r="K4276">
        <v>4.2710437260841099</v>
      </c>
      <c r="L4276">
        <v>4.1211419556762898</v>
      </c>
      <c r="M4276">
        <v>3.7404257728686199</v>
      </c>
      <c r="N4276">
        <v>4.3841781814921204</v>
      </c>
      <c r="O4276">
        <v>3.8507909364900099</v>
      </c>
      <c r="P4276">
        <v>3.3893867502571098</v>
      </c>
      <c r="Q4276">
        <v>5.09416193408443</v>
      </c>
    </row>
    <row r="4277" spans="1:17">
      <c r="A4277" t="s">
        <v>7415</v>
      </c>
      <c r="B4277" s="16" t="e">
        <v>#N/A</v>
      </c>
      <c r="C4277">
        <v>7.0977815649052802</v>
      </c>
      <c r="D4277">
        <v>7.42781827680228</v>
      </c>
      <c r="E4277">
        <v>7.4060911410733103</v>
      </c>
      <c r="F4277">
        <v>7.1471983190353301</v>
      </c>
      <c r="G4277">
        <v>7.0514927108982999</v>
      </c>
      <c r="H4277">
        <v>7.7269922592491502</v>
      </c>
      <c r="I4277">
        <v>7.2780176798967702</v>
      </c>
      <c r="J4277">
        <v>7.5773448449579499</v>
      </c>
      <c r="K4277">
        <v>7.1217465608534498</v>
      </c>
      <c r="L4277">
        <v>7.1001877040378298</v>
      </c>
      <c r="M4277">
        <v>7.0285726910881596</v>
      </c>
      <c r="N4277">
        <v>6.8457055562953402</v>
      </c>
      <c r="O4277">
        <v>7.1366311506881104</v>
      </c>
      <c r="P4277">
        <v>7.2617771611034998</v>
      </c>
      <c r="Q4277">
        <v>6.9204191934356096</v>
      </c>
    </row>
    <row r="4278" spans="1:17">
      <c r="A4278" t="s">
        <v>7416</v>
      </c>
      <c r="B4278" s="16" t="e">
        <v>#N/A</v>
      </c>
      <c r="C4278">
        <v>8.0376363763579803</v>
      </c>
      <c r="D4278">
        <v>8.1535027241447207</v>
      </c>
      <c r="E4278">
        <v>8.8431080327690399</v>
      </c>
      <c r="F4278">
        <v>7.4947229481945996</v>
      </c>
      <c r="G4278">
        <v>8.4984746007408596</v>
      </c>
      <c r="H4278">
        <v>7.8284185686050796</v>
      </c>
      <c r="I4278">
        <v>9.1480473916360907</v>
      </c>
      <c r="J4278">
        <v>8.2583695956585199</v>
      </c>
      <c r="K4278">
        <v>8.8486103706074495</v>
      </c>
      <c r="L4278">
        <v>8.1527251491148505</v>
      </c>
      <c r="M4278">
        <v>7.9376352930897198</v>
      </c>
      <c r="N4278">
        <v>6.7371334825218199</v>
      </c>
      <c r="O4278">
        <v>7.7287001624033396</v>
      </c>
      <c r="P4278">
        <v>9.2922573205137695</v>
      </c>
      <c r="Q4278">
        <v>5.81282804418474</v>
      </c>
    </row>
    <row r="4279" spans="1:17">
      <c r="A4279" t="s">
        <v>7417</v>
      </c>
      <c r="B4279" s="16" t="e">
        <v>#N/A</v>
      </c>
      <c r="C4279">
        <v>6.6756381474204201</v>
      </c>
      <c r="D4279">
        <v>6.2663873915801203</v>
      </c>
      <c r="E4279">
        <v>6.7369669261823404</v>
      </c>
      <c r="F4279">
        <v>6.99059120776786</v>
      </c>
      <c r="G4279">
        <v>6.79391800205281</v>
      </c>
      <c r="H4279">
        <v>5.9735057093571502</v>
      </c>
      <c r="I4279">
        <v>6.8664937667428996</v>
      </c>
      <c r="J4279">
        <v>6.4629296012030801</v>
      </c>
      <c r="K4279">
        <v>6.7662737405155697</v>
      </c>
      <c r="L4279">
        <v>6.29773653830798</v>
      </c>
      <c r="M4279">
        <v>5.8665421880889701</v>
      </c>
      <c r="N4279">
        <v>6.1947310572146197</v>
      </c>
      <c r="O4279">
        <v>6.0832592218723196</v>
      </c>
      <c r="P4279">
        <v>6.3619539041930198</v>
      </c>
      <c r="Q4279">
        <v>8.3931679398307004</v>
      </c>
    </row>
    <row r="4280" spans="1:17">
      <c r="A4280" t="s">
        <v>7418</v>
      </c>
      <c r="B4280" s="16" t="e">
        <v>#N/A</v>
      </c>
      <c r="C4280">
        <v>3.5040133865677898</v>
      </c>
      <c r="D4280">
        <v>3.9548310731697001</v>
      </c>
      <c r="E4280">
        <v>3.8152982058547602</v>
      </c>
      <c r="F4280">
        <v>3.9277704709105601</v>
      </c>
      <c r="G4280">
        <v>4.1380367534927496</v>
      </c>
      <c r="H4280">
        <v>3.50653555504317</v>
      </c>
      <c r="I4280">
        <v>3.9910282299290798</v>
      </c>
      <c r="J4280">
        <v>3.93564812262216</v>
      </c>
      <c r="K4280">
        <v>3.8204461843508501</v>
      </c>
      <c r="L4280">
        <v>4.0420260041176004</v>
      </c>
      <c r="M4280">
        <v>4.3171680614900998</v>
      </c>
      <c r="N4280">
        <v>3.9019995236038798</v>
      </c>
      <c r="O4280">
        <v>4.1329497517715001</v>
      </c>
      <c r="P4280">
        <v>3.6194497939779602</v>
      </c>
      <c r="Q4280">
        <v>2.8218677180984102</v>
      </c>
    </row>
    <row r="4281" spans="1:17">
      <c r="A4281" t="s">
        <v>7419</v>
      </c>
      <c r="B4281" s="16" t="e">
        <v>#N/A</v>
      </c>
      <c r="C4281">
        <v>5.0699158884914599</v>
      </c>
      <c r="D4281">
        <v>4.6996493033489397</v>
      </c>
      <c r="E4281">
        <v>4.3969712788901898</v>
      </c>
      <c r="F4281">
        <v>4.9030240476511198</v>
      </c>
      <c r="G4281">
        <v>4.88571169002517</v>
      </c>
      <c r="H4281">
        <v>4.4894640760069198</v>
      </c>
      <c r="I4281">
        <v>4.9700790693176398</v>
      </c>
      <c r="J4281">
        <v>4.6307624373210201</v>
      </c>
      <c r="K4281">
        <v>4.8383826859307302</v>
      </c>
      <c r="L4281">
        <v>4.9878555821396704</v>
      </c>
      <c r="M4281">
        <v>5.0345141375896603</v>
      </c>
      <c r="N4281">
        <v>4.5639913292833096</v>
      </c>
      <c r="O4281">
        <v>4.9681956947275898</v>
      </c>
      <c r="P4281">
        <v>5.3840883141759397</v>
      </c>
      <c r="Q4281">
        <v>2.8218677180984102</v>
      </c>
    </row>
    <row r="4282" spans="1:17">
      <c r="A4282" t="s">
        <v>7420</v>
      </c>
      <c r="B4282" s="16" t="e">
        <v>#N/A</v>
      </c>
      <c r="C4282">
        <v>7.4099128563250902</v>
      </c>
      <c r="D4282">
        <v>7.1053021002472896</v>
      </c>
      <c r="E4282">
        <v>7.0856370732265797</v>
      </c>
      <c r="F4282">
        <v>7.3346991491430797</v>
      </c>
      <c r="G4282">
        <v>7.30313917801982</v>
      </c>
      <c r="H4282">
        <v>6.88724949036067</v>
      </c>
      <c r="I4282">
        <v>7.0650533128930304</v>
      </c>
      <c r="J4282">
        <v>6.7368086767564197</v>
      </c>
      <c r="K4282">
        <v>7.2275753886876002</v>
      </c>
      <c r="L4282">
        <v>7.5597102959179097</v>
      </c>
      <c r="M4282">
        <v>7.4024696271077399</v>
      </c>
      <c r="N4282">
        <v>7.7361044516620296</v>
      </c>
      <c r="O4282">
        <v>7.4629264675432703</v>
      </c>
      <c r="P4282">
        <v>6.64518742594566</v>
      </c>
      <c r="Q4282">
        <v>8.9889439006726093</v>
      </c>
    </row>
    <row r="4283" spans="1:17">
      <c r="A4283" t="s">
        <v>7421</v>
      </c>
      <c r="B4283" s="16" t="e">
        <v>#N/A</v>
      </c>
      <c r="C4283">
        <v>2.8218677180984102</v>
      </c>
      <c r="D4283">
        <v>3.2942621936663499</v>
      </c>
      <c r="E4283">
        <v>3.6381873987360902</v>
      </c>
      <c r="F4283">
        <v>3.4706286095040801</v>
      </c>
      <c r="G4283">
        <v>2.8218677180984102</v>
      </c>
      <c r="H4283">
        <v>3.50653555504317</v>
      </c>
      <c r="I4283">
        <v>3.3100125595866299</v>
      </c>
      <c r="J4283">
        <v>2.8218677180984102</v>
      </c>
      <c r="K4283">
        <v>3.4608708703561399</v>
      </c>
      <c r="L4283">
        <v>3.6339073669181099</v>
      </c>
      <c r="M4283">
        <v>3.4086250003018401</v>
      </c>
      <c r="N4283">
        <v>2.8218677180984102</v>
      </c>
      <c r="O4283">
        <v>2.8218677180984102</v>
      </c>
      <c r="P4283">
        <v>3.3893867502571098</v>
      </c>
      <c r="Q4283">
        <v>2.8218677180984102</v>
      </c>
    </row>
    <row r="4284" spans="1:17">
      <c r="A4284" t="s">
        <v>7422</v>
      </c>
      <c r="B4284" s="16" t="e">
        <v>#N/A</v>
      </c>
      <c r="C4284">
        <v>7.7657610893078903</v>
      </c>
      <c r="D4284">
        <v>7.9497308477314199</v>
      </c>
      <c r="E4284">
        <v>7.6429850953719196</v>
      </c>
      <c r="F4284">
        <v>7.4888864773400599</v>
      </c>
      <c r="G4284">
        <v>7.2865557563512402</v>
      </c>
      <c r="H4284">
        <v>7.7269922592491502</v>
      </c>
      <c r="I4284">
        <v>7.8279687667025</v>
      </c>
      <c r="J4284">
        <v>7.7228419198398397</v>
      </c>
      <c r="K4284">
        <v>7.7037557435027599</v>
      </c>
      <c r="L4284">
        <v>7.6002275995382602</v>
      </c>
      <c r="M4284">
        <v>7.30828630969018</v>
      </c>
      <c r="N4284">
        <v>7.1033865969873</v>
      </c>
      <c r="O4284">
        <v>7.5426165392670503</v>
      </c>
      <c r="P4284">
        <v>8.2390907658991104</v>
      </c>
      <c r="Q4284">
        <v>5.09416193408443</v>
      </c>
    </row>
    <row r="4285" spans="1:17">
      <c r="A4285" t="s">
        <v>7423</v>
      </c>
      <c r="B4285" s="16" t="e">
        <v>#N/A</v>
      </c>
      <c r="C4285">
        <v>3.3064422771203601</v>
      </c>
      <c r="D4285">
        <v>2.8218677180984102</v>
      </c>
      <c r="E4285">
        <v>3.4028894668404299</v>
      </c>
      <c r="F4285">
        <v>2.8218677180984102</v>
      </c>
      <c r="G4285">
        <v>3.33407035458014</v>
      </c>
      <c r="H4285">
        <v>2.8218677180984102</v>
      </c>
      <c r="I4285">
        <v>3.5089935751222501</v>
      </c>
      <c r="J4285">
        <v>2.8218677180984102</v>
      </c>
      <c r="K4285">
        <v>3.4608708703561399</v>
      </c>
      <c r="L4285">
        <v>2.8218677180984102</v>
      </c>
      <c r="M4285">
        <v>3.5380814202985702</v>
      </c>
      <c r="N4285">
        <v>3.79229116939824</v>
      </c>
      <c r="O4285">
        <v>3.24931794675887</v>
      </c>
      <c r="P4285">
        <v>2.8218677180984102</v>
      </c>
      <c r="Q4285">
        <v>2.8218677180984102</v>
      </c>
    </row>
    <row r="4286" spans="1:17">
      <c r="A4286" t="s">
        <v>7424</v>
      </c>
      <c r="B4286" s="16" t="e">
        <v>#N/A</v>
      </c>
      <c r="C4286">
        <v>5.44603397655621</v>
      </c>
      <c r="D4286">
        <v>5.4459441552918904</v>
      </c>
      <c r="E4286">
        <v>5.30798454985728</v>
      </c>
      <c r="F4286">
        <v>6.2199992020099701</v>
      </c>
      <c r="G4286">
        <v>5.4158963756298002</v>
      </c>
      <c r="H4286">
        <v>5.3093855619154802</v>
      </c>
      <c r="I4286">
        <v>5.66533222304981</v>
      </c>
      <c r="J4286">
        <v>5.9551429248600698</v>
      </c>
      <c r="K4286">
        <v>5.6379859859907304</v>
      </c>
      <c r="L4286">
        <v>5.2224425229396996</v>
      </c>
      <c r="M4286">
        <v>5.6409547048498796</v>
      </c>
      <c r="N4286">
        <v>5.3632034605234802</v>
      </c>
      <c r="O4286">
        <v>5.35969092477659</v>
      </c>
      <c r="P4286">
        <v>5.4229483876157598</v>
      </c>
      <c r="Q4286">
        <v>2.8218677180984102</v>
      </c>
    </row>
    <row r="4287" spans="1:17">
      <c r="A4287" t="s">
        <v>7425</v>
      </c>
      <c r="B4287" s="16" t="e">
        <v>#N/A</v>
      </c>
      <c r="C4287">
        <v>3.5040133865677898</v>
      </c>
      <c r="D4287">
        <v>3.2942621936663499</v>
      </c>
      <c r="E4287">
        <v>3.4028894668404299</v>
      </c>
      <c r="F4287">
        <v>3.7319397910766599</v>
      </c>
      <c r="G4287">
        <v>3.5425260543824399</v>
      </c>
      <c r="H4287">
        <v>3.30825032505737</v>
      </c>
      <c r="I4287">
        <v>3.5089935751222501</v>
      </c>
      <c r="J4287">
        <v>3.5611359966351301</v>
      </c>
      <c r="K4287">
        <v>3.27554212654834</v>
      </c>
      <c r="L4287">
        <v>3.4877558895723499</v>
      </c>
      <c r="M4287">
        <v>3.4086250003018401</v>
      </c>
      <c r="N4287">
        <v>2.8218677180984102</v>
      </c>
      <c r="O4287">
        <v>3.42420286852819</v>
      </c>
      <c r="P4287">
        <v>2.8218677180984102</v>
      </c>
      <c r="Q4287">
        <v>2.8218677180984102</v>
      </c>
    </row>
    <row r="4288" spans="1:17">
      <c r="A4288" t="s">
        <v>7426</v>
      </c>
      <c r="B4288" s="16" t="e">
        <v>#N/A</v>
      </c>
      <c r="C4288">
        <v>3.6535616636188299</v>
      </c>
      <c r="D4288">
        <v>3.4870161193063098</v>
      </c>
      <c r="E4288">
        <v>2.8218677180984102</v>
      </c>
      <c r="F4288">
        <v>3.4706286095040801</v>
      </c>
      <c r="G4288">
        <v>3.33407035458014</v>
      </c>
      <c r="H4288">
        <v>3.30825032505737</v>
      </c>
      <c r="I4288">
        <v>2.8218677180984102</v>
      </c>
      <c r="J4288">
        <v>2.8218677180984102</v>
      </c>
      <c r="K4288">
        <v>3.4608708703561399</v>
      </c>
      <c r="L4288">
        <v>3.4877558895723499</v>
      </c>
      <c r="M4288">
        <v>3.4086250003018401</v>
      </c>
      <c r="N4288">
        <v>2.8218677180984102</v>
      </c>
      <c r="O4288">
        <v>3.42420286852819</v>
      </c>
      <c r="P4288">
        <v>4.2713440848041202</v>
      </c>
      <c r="Q4288">
        <v>2.8218677180984102</v>
      </c>
    </row>
    <row r="4289" spans="1:17">
      <c r="A4289" t="s">
        <v>7427</v>
      </c>
      <c r="B4289" s="16" t="e">
        <v>#N/A</v>
      </c>
      <c r="C4289">
        <v>3.3064422771203601</v>
      </c>
      <c r="D4289">
        <v>3.2942621936663499</v>
      </c>
      <c r="E4289">
        <v>2.8218677180984102</v>
      </c>
      <c r="F4289">
        <v>2.8218677180984102</v>
      </c>
      <c r="G4289">
        <v>3.5425260543824399</v>
      </c>
      <c r="H4289">
        <v>2.8218677180984102</v>
      </c>
      <c r="I4289">
        <v>3.5089935751222501</v>
      </c>
      <c r="J4289">
        <v>3.2517770676889399</v>
      </c>
      <c r="K4289">
        <v>3.27554212654834</v>
      </c>
      <c r="L4289">
        <v>3.29479214013883</v>
      </c>
      <c r="M4289">
        <v>3.23818724324593</v>
      </c>
      <c r="N4289">
        <v>2.8218677180984102</v>
      </c>
      <c r="O4289">
        <v>2.8218677180984102</v>
      </c>
      <c r="P4289">
        <v>3.3893867502571098</v>
      </c>
      <c r="Q4289">
        <v>2.8218677180984102</v>
      </c>
    </row>
    <row r="4290" spans="1:17">
      <c r="A4290" t="s">
        <v>7428</v>
      </c>
      <c r="B4290" s="16" t="e">
        <v>#N/A</v>
      </c>
      <c r="C4290">
        <v>7.8078865927447199</v>
      </c>
      <c r="D4290">
        <v>7.7589494710816602</v>
      </c>
      <c r="E4290">
        <v>8.0875472091364102</v>
      </c>
      <c r="F4290">
        <v>7.3795643441240202</v>
      </c>
      <c r="G4290">
        <v>7.52429672556746</v>
      </c>
      <c r="H4290">
        <v>6.1338268941135796</v>
      </c>
      <c r="I4290">
        <v>7.27038489660531</v>
      </c>
      <c r="J4290">
        <v>7.01690807350779</v>
      </c>
      <c r="K4290">
        <v>7.2275753886876002</v>
      </c>
      <c r="L4290">
        <v>6.7338185396413799</v>
      </c>
      <c r="M4290">
        <v>6.5119724006223398</v>
      </c>
      <c r="N4290">
        <v>6.4645463931653504</v>
      </c>
      <c r="O4290">
        <v>6.66977436690948</v>
      </c>
      <c r="P4290">
        <v>7.40098942313909</v>
      </c>
      <c r="Q4290">
        <v>2.8218677180984102</v>
      </c>
    </row>
    <row r="4291" spans="1:17">
      <c r="A4291" t="s">
        <v>7429</v>
      </c>
      <c r="B4291" s="16" t="e">
        <v>#N/A</v>
      </c>
      <c r="C4291">
        <v>8.28873103510983</v>
      </c>
      <c r="D4291">
        <v>8.5567780420765907</v>
      </c>
      <c r="E4291">
        <v>8.1655959374263993</v>
      </c>
      <c r="F4291">
        <v>8.3578776620644302</v>
      </c>
      <c r="G4291">
        <v>8.1040732145649308</v>
      </c>
      <c r="H4291">
        <v>8.5664205474989892</v>
      </c>
      <c r="I4291">
        <v>8.6779596745339305</v>
      </c>
      <c r="J4291">
        <v>8.4506892810669392</v>
      </c>
      <c r="K4291">
        <v>7.8955329683749396</v>
      </c>
      <c r="L4291">
        <v>8.4534773402030599</v>
      </c>
      <c r="M4291">
        <v>8.3996754263494608</v>
      </c>
      <c r="N4291">
        <v>8.5863722704926904</v>
      </c>
      <c r="O4291">
        <v>8.1970411803943595</v>
      </c>
      <c r="P4291">
        <v>8.5520009345341101</v>
      </c>
      <c r="Q4291">
        <v>8.0859864702427604</v>
      </c>
    </row>
    <row r="4292" spans="1:17">
      <c r="A4292" t="s">
        <v>7430</v>
      </c>
      <c r="B4292" s="16" t="e">
        <v>#N/A</v>
      </c>
      <c r="C4292">
        <v>3.3064422771203601</v>
      </c>
      <c r="D4292">
        <v>3.2942621936663499</v>
      </c>
      <c r="E4292">
        <v>3.4028894668404299</v>
      </c>
      <c r="F4292">
        <v>4.1611154638698196</v>
      </c>
      <c r="G4292">
        <v>3.8309652426265099</v>
      </c>
      <c r="H4292">
        <v>2.8218677180984102</v>
      </c>
      <c r="I4292">
        <v>2.8218677180984102</v>
      </c>
      <c r="J4292">
        <v>2.8218677180984102</v>
      </c>
      <c r="K4292">
        <v>3.8204461843508501</v>
      </c>
      <c r="L4292">
        <v>2.8218677180984102</v>
      </c>
      <c r="M4292">
        <v>3.5380814202985702</v>
      </c>
      <c r="N4292">
        <v>4.1706164353931596</v>
      </c>
      <c r="O4292">
        <v>3.5569664057961599</v>
      </c>
      <c r="P4292">
        <v>2.8218677180984102</v>
      </c>
      <c r="Q4292">
        <v>2.8218677180984102</v>
      </c>
    </row>
    <row r="4293" spans="1:17">
      <c r="A4293" t="s">
        <v>7431</v>
      </c>
      <c r="B4293" s="16" t="e">
        <v>#N/A</v>
      </c>
      <c r="C4293">
        <v>6.0020440008562996</v>
      </c>
      <c r="D4293">
        <v>6.1457356279954896</v>
      </c>
      <c r="E4293">
        <v>6.2748053550712104</v>
      </c>
      <c r="F4293">
        <v>6.3423570705164503</v>
      </c>
      <c r="G4293">
        <v>6.09486992412522</v>
      </c>
      <c r="H4293">
        <v>5.7489183951006302</v>
      </c>
      <c r="I4293">
        <v>6.1083114335419397</v>
      </c>
      <c r="J4293">
        <v>6.5536826138874202</v>
      </c>
      <c r="K4293">
        <v>6.0344793697124102</v>
      </c>
      <c r="L4293">
        <v>5.9635854897431999</v>
      </c>
      <c r="M4293">
        <v>6.3837954197807099</v>
      </c>
      <c r="N4293">
        <v>5.8610534549687996</v>
      </c>
      <c r="O4293">
        <v>6.4065420915920201</v>
      </c>
      <c r="P4293">
        <v>6.2813702146298303</v>
      </c>
      <c r="Q4293">
        <v>7.1565710053807701</v>
      </c>
    </row>
    <row r="4294" spans="1:17">
      <c r="A4294" t="s">
        <v>7432</v>
      </c>
      <c r="B4294" s="16" t="e">
        <v>#N/A</v>
      </c>
      <c r="C4294">
        <v>5.62538561552046</v>
      </c>
      <c r="D4294">
        <v>5.4196943085789</v>
      </c>
      <c r="E4294">
        <v>6.0631867916998399</v>
      </c>
      <c r="F4294">
        <v>5.3141782898249303</v>
      </c>
      <c r="G4294">
        <v>5.35182564159728</v>
      </c>
      <c r="H4294">
        <v>4.5998748125578501</v>
      </c>
      <c r="I4294">
        <v>5.6171189819053096</v>
      </c>
      <c r="J4294">
        <v>5.50134261607041</v>
      </c>
      <c r="K4294">
        <v>5.5068916728603101</v>
      </c>
      <c r="L4294">
        <v>5.7296673572142103</v>
      </c>
      <c r="M4294">
        <v>5.8813428890481303</v>
      </c>
      <c r="N4294">
        <v>5.4503318971003596</v>
      </c>
      <c r="O4294">
        <v>6.13606241069352</v>
      </c>
      <c r="P4294">
        <v>5.2603607125134104</v>
      </c>
      <c r="Q4294">
        <v>6.2843132996066204</v>
      </c>
    </row>
    <row r="4295" spans="1:17">
      <c r="A4295" t="s">
        <v>7433</v>
      </c>
      <c r="B4295" s="16" t="e">
        <v>#N/A</v>
      </c>
      <c r="C4295">
        <v>3.5040133865677898</v>
      </c>
      <c r="D4295">
        <v>3.2942621936663499</v>
      </c>
      <c r="E4295">
        <v>3.8152982058547602</v>
      </c>
      <c r="F4295">
        <v>4.3517302712450299</v>
      </c>
      <c r="G4295">
        <v>3.70007344211845</v>
      </c>
      <c r="H4295">
        <v>3.8900437060628099</v>
      </c>
      <c r="I4295">
        <v>3.9910282299290798</v>
      </c>
      <c r="J4295">
        <v>4.3621897727349799</v>
      </c>
      <c r="K4295">
        <v>3.27554212654834</v>
      </c>
      <c r="L4295">
        <v>4.0420260041176004</v>
      </c>
      <c r="M4295">
        <v>3.5380814202985702</v>
      </c>
      <c r="N4295">
        <v>2.8218677180984102</v>
      </c>
      <c r="O4295">
        <v>2.8218677180984102</v>
      </c>
      <c r="P4295">
        <v>3.6194497939779602</v>
      </c>
      <c r="Q4295">
        <v>2.8218677180984102</v>
      </c>
    </row>
    <row r="4296" spans="1:17">
      <c r="A4296" t="s">
        <v>7434</v>
      </c>
      <c r="B4296" s="16" t="e">
        <v>#N/A</v>
      </c>
      <c r="C4296">
        <v>8.8382967904125902</v>
      </c>
      <c r="D4296">
        <v>8.9110656092494391</v>
      </c>
      <c r="E4296">
        <v>8.6809092688620506</v>
      </c>
      <c r="F4296">
        <v>8.92449495865635</v>
      </c>
      <c r="G4296">
        <v>8.6582163028486701</v>
      </c>
      <c r="H4296">
        <v>9.7431979871805403</v>
      </c>
      <c r="I4296">
        <v>9.1563377076819208</v>
      </c>
      <c r="J4296">
        <v>9.2494453136279606</v>
      </c>
      <c r="K4296">
        <v>9.0615864041612095</v>
      </c>
      <c r="L4296">
        <v>8.9549294332945593</v>
      </c>
      <c r="M4296">
        <v>8.9918522306416406</v>
      </c>
      <c r="N4296">
        <v>8.9484219279933193</v>
      </c>
      <c r="O4296">
        <v>8.9064673915478494</v>
      </c>
      <c r="P4296">
        <v>9.3150325348294896</v>
      </c>
      <c r="Q4296">
        <v>6.9204191934356096</v>
      </c>
    </row>
    <row r="4297" spans="1:17">
      <c r="A4297" t="s">
        <v>7435</v>
      </c>
      <c r="B4297" s="16" t="e">
        <v>#N/A</v>
      </c>
      <c r="C4297">
        <v>4.7424302842105197</v>
      </c>
      <c r="D4297">
        <v>4.9486052131722396</v>
      </c>
      <c r="E4297">
        <v>3.9618875914207199</v>
      </c>
      <c r="F4297">
        <v>4.2284225029819602</v>
      </c>
      <c r="G4297">
        <v>4.5079198595814196</v>
      </c>
      <c r="H4297">
        <v>4.2312229394497098</v>
      </c>
      <c r="I4297">
        <v>5.1886752257753797</v>
      </c>
      <c r="J4297">
        <v>4.4586654922886897</v>
      </c>
      <c r="K4297">
        <v>5.14095204503435</v>
      </c>
      <c r="L4297">
        <v>4.9123550275731303</v>
      </c>
      <c r="M4297">
        <v>4.7613190738105597</v>
      </c>
      <c r="N4297">
        <v>4.5070424063834196</v>
      </c>
      <c r="O4297">
        <v>4.4953341022564199</v>
      </c>
      <c r="P4297">
        <v>5.0754103394275001</v>
      </c>
      <c r="Q4297">
        <v>5.09416193408443</v>
      </c>
    </row>
    <row r="4298" spans="1:17">
      <c r="A4298" t="s">
        <v>7436</v>
      </c>
      <c r="B4298" s="16" t="e">
        <v>#N/A</v>
      </c>
      <c r="C4298">
        <v>2.8218677180984102</v>
      </c>
      <c r="D4298">
        <v>3.2942621936663499</v>
      </c>
      <c r="E4298">
        <v>2.8218677180984102</v>
      </c>
      <c r="F4298">
        <v>2.8218677180984102</v>
      </c>
      <c r="G4298">
        <v>3.9446609719593901</v>
      </c>
      <c r="H4298">
        <v>3.30825032505737</v>
      </c>
      <c r="I4298">
        <v>3.6595800418069002</v>
      </c>
      <c r="J4298">
        <v>2.8218677180984102</v>
      </c>
      <c r="K4298">
        <v>2.8218677180984102</v>
      </c>
      <c r="L4298">
        <v>2.8218677180984102</v>
      </c>
      <c r="M4298">
        <v>3.5380814202985702</v>
      </c>
      <c r="N4298">
        <v>3.5144020463037902</v>
      </c>
      <c r="O4298">
        <v>3.24931794675887</v>
      </c>
      <c r="P4298">
        <v>2.8218677180984102</v>
      </c>
      <c r="Q4298">
        <v>2.8218677180984102</v>
      </c>
    </row>
    <row r="4299" spans="1:17">
      <c r="A4299" t="s">
        <v>7437</v>
      </c>
      <c r="B4299" s="16" t="e">
        <v>#N/A</v>
      </c>
      <c r="C4299">
        <v>3.3064422771203601</v>
      </c>
      <c r="D4299">
        <v>3.4870161193063098</v>
      </c>
      <c r="E4299">
        <v>2.8218677180984102</v>
      </c>
      <c r="F4299">
        <v>3.6131889974304401</v>
      </c>
      <c r="G4299">
        <v>2.8218677180984102</v>
      </c>
      <c r="H4299">
        <v>2.8218677180984102</v>
      </c>
      <c r="I4299">
        <v>3.3100125595866299</v>
      </c>
      <c r="J4299">
        <v>3.4276433730071201</v>
      </c>
      <c r="K4299">
        <v>2.8218677180984102</v>
      </c>
      <c r="L4299">
        <v>3.8614614459532302</v>
      </c>
      <c r="M4299">
        <v>3.23818724324593</v>
      </c>
      <c r="N4299">
        <v>3.5144020463037902</v>
      </c>
      <c r="O4299">
        <v>3.42420286852819</v>
      </c>
      <c r="P4299">
        <v>3.6194497939779602</v>
      </c>
      <c r="Q4299">
        <v>2.8218677180984102</v>
      </c>
    </row>
    <row r="4300" spans="1:17">
      <c r="A4300" t="s">
        <v>7438</v>
      </c>
      <c r="B4300" s="16" t="e">
        <v>#N/A</v>
      </c>
      <c r="C4300">
        <v>6.2838851673630796</v>
      </c>
      <c r="D4300">
        <v>6.0479734974183996</v>
      </c>
      <c r="E4300">
        <v>6.2527945319371199</v>
      </c>
      <c r="F4300">
        <v>6.28927369624365</v>
      </c>
      <c r="G4300">
        <v>5.91035690204746</v>
      </c>
      <c r="H4300">
        <v>5.6573806008778602</v>
      </c>
      <c r="I4300">
        <v>6.4984102644921702</v>
      </c>
      <c r="J4300">
        <v>6.2974991401326799</v>
      </c>
      <c r="K4300">
        <v>6.53231920245815</v>
      </c>
      <c r="L4300">
        <v>6.4958669251150596</v>
      </c>
      <c r="M4300">
        <v>5.9670109306586703</v>
      </c>
      <c r="N4300">
        <v>5.7968381761637398</v>
      </c>
      <c r="O4300">
        <v>6.48972680942338</v>
      </c>
      <c r="P4300">
        <v>5.93026793058488</v>
      </c>
      <c r="Q4300">
        <v>7.1565710053807701</v>
      </c>
    </row>
    <row r="4301" spans="1:17">
      <c r="A4301" t="s">
        <v>7439</v>
      </c>
      <c r="B4301" s="16" t="e">
        <v>#N/A</v>
      </c>
      <c r="C4301">
        <v>3.5040133865677898</v>
      </c>
      <c r="D4301">
        <v>3.6330127529723502</v>
      </c>
      <c r="E4301">
        <v>3.8152982058547602</v>
      </c>
      <c r="F4301">
        <v>4.0118215330109104</v>
      </c>
      <c r="G4301">
        <v>4.1380367534927496</v>
      </c>
      <c r="H4301">
        <v>3.65660975244205</v>
      </c>
      <c r="I4301">
        <v>3.7848446501428201</v>
      </c>
      <c r="J4301">
        <v>3.8565114723405598</v>
      </c>
      <c r="K4301">
        <v>3.7184612093777498</v>
      </c>
      <c r="L4301">
        <v>3.4877558895723499</v>
      </c>
      <c r="M4301">
        <v>3.90178223458659</v>
      </c>
      <c r="N4301">
        <v>3.9019995236038798</v>
      </c>
      <c r="O4301">
        <v>3.9295289699043701</v>
      </c>
      <c r="P4301">
        <v>3.9363215208704698</v>
      </c>
      <c r="Q4301">
        <v>2.8218677180984102</v>
      </c>
    </row>
    <row r="4302" spans="1:17">
      <c r="A4302" t="s">
        <v>7440</v>
      </c>
      <c r="B4302" s="16" t="e">
        <v>#N/A</v>
      </c>
      <c r="C4302">
        <v>4.3623517865106702</v>
      </c>
      <c r="D4302">
        <v>5.0571074914141203</v>
      </c>
      <c r="E4302">
        <v>5.4332085476316498</v>
      </c>
      <c r="F4302">
        <v>5.4439053774776101</v>
      </c>
      <c r="G4302">
        <v>5.6721004826633701</v>
      </c>
      <c r="H4302">
        <v>3.9869852489372102</v>
      </c>
      <c r="I4302">
        <v>5.0091235034862898</v>
      </c>
      <c r="J4302">
        <v>4.3107162608919598</v>
      </c>
      <c r="K4302">
        <v>4.6332418030731697</v>
      </c>
      <c r="L4302">
        <v>4.5555022990765597</v>
      </c>
      <c r="M4302">
        <v>4.7947131062850499</v>
      </c>
      <c r="N4302">
        <v>4.0888472785647796</v>
      </c>
      <c r="O4302">
        <v>4.4030955001336496</v>
      </c>
      <c r="P4302">
        <v>4.6712581716948103</v>
      </c>
      <c r="Q4302">
        <v>2.8218677180984102</v>
      </c>
    </row>
    <row r="4303" spans="1:17">
      <c r="A4303" t="s">
        <v>7441</v>
      </c>
      <c r="B4303" s="16" t="e">
        <v>#N/A</v>
      </c>
      <c r="C4303">
        <v>5.3018286845624196</v>
      </c>
      <c r="D4303">
        <v>5.1573505347490602</v>
      </c>
      <c r="E4303">
        <v>4.6393553598667303</v>
      </c>
      <c r="F4303">
        <v>5.5849098412756897</v>
      </c>
      <c r="G4303">
        <v>5.5640625942373703</v>
      </c>
      <c r="H4303">
        <v>4.3015284866045098</v>
      </c>
      <c r="I4303">
        <v>5.4886690454658904</v>
      </c>
      <c r="J4303">
        <v>5.1228960162245301</v>
      </c>
      <c r="K4303">
        <v>4.67705685303679</v>
      </c>
      <c r="L4303">
        <v>5.0240271819925297</v>
      </c>
      <c r="M4303">
        <v>5.3498610950685297</v>
      </c>
      <c r="N4303">
        <v>5.3328764695189896</v>
      </c>
      <c r="O4303">
        <v>5.0843574666703004</v>
      </c>
      <c r="P4303">
        <v>4.6013142303928598</v>
      </c>
      <c r="Q4303">
        <v>6.2843132996066204</v>
      </c>
    </row>
    <row r="4304" spans="1:17">
      <c r="A4304" t="s">
        <v>7442</v>
      </c>
      <c r="B4304" s="16" t="e">
        <v>#N/A</v>
      </c>
      <c r="C4304">
        <v>3.7779852140208301</v>
      </c>
      <c r="D4304">
        <v>4.0407231514856203</v>
      </c>
      <c r="E4304">
        <v>3.4028894668404299</v>
      </c>
      <c r="F4304">
        <v>4.0892058755412499</v>
      </c>
      <c r="G4304">
        <v>2.8218677180984102</v>
      </c>
      <c r="H4304">
        <v>3.50653555504317</v>
      </c>
      <c r="I4304">
        <v>4.0793606969786396</v>
      </c>
      <c r="J4304">
        <v>3.93564812262216</v>
      </c>
      <c r="K4304">
        <v>4.0709644767565303</v>
      </c>
      <c r="L4304">
        <v>3.8614614459532302</v>
      </c>
      <c r="M4304">
        <v>4.21436379980989</v>
      </c>
      <c r="N4304">
        <v>4.1706164353931596</v>
      </c>
      <c r="O4304">
        <v>4.1926070449996002</v>
      </c>
      <c r="P4304">
        <v>3.3893867502571098</v>
      </c>
      <c r="Q4304">
        <v>5.09416193408443</v>
      </c>
    </row>
    <row r="4305" spans="1:17">
      <c r="A4305" t="s">
        <v>7443</v>
      </c>
      <c r="B4305" s="16" t="e">
        <v>#N/A</v>
      </c>
      <c r="C4305">
        <v>5.6726238351308904</v>
      </c>
      <c r="D4305">
        <v>5.59370084060415</v>
      </c>
      <c r="E4305">
        <v>5.12062362366449</v>
      </c>
      <c r="F4305">
        <v>5.8850772639156403</v>
      </c>
      <c r="G4305">
        <v>5.4468377703358204</v>
      </c>
      <c r="H4305">
        <v>4.7487521450918901</v>
      </c>
      <c r="I4305">
        <v>4.8009391025067796</v>
      </c>
      <c r="J4305">
        <v>4.589987956211</v>
      </c>
      <c r="K4305">
        <v>5.52962448084548</v>
      </c>
      <c r="L4305">
        <v>5.4993619211439997</v>
      </c>
      <c r="M4305">
        <v>5.6409547048498796</v>
      </c>
      <c r="N4305">
        <v>5.9022837325360298</v>
      </c>
      <c r="O4305">
        <v>5.35969092477659</v>
      </c>
      <c r="P4305">
        <v>4.9722592042386102</v>
      </c>
      <c r="Q4305">
        <v>6.9204191934356096</v>
      </c>
    </row>
    <row r="4306" spans="1:17">
      <c r="A4306" t="s">
        <v>7444</v>
      </c>
      <c r="B4306" s="16" t="e">
        <v>#N/A</v>
      </c>
      <c r="C4306">
        <v>8.4992928496690308</v>
      </c>
      <c r="D4306">
        <v>8.6029347034149204</v>
      </c>
      <c r="E4306">
        <v>8.2833738846968892</v>
      </c>
      <c r="F4306">
        <v>8.2413374660223706</v>
      </c>
      <c r="G4306">
        <v>8.3390145150496995</v>
      </c>
      <c r="H4306">
        <v>8.5909198790265808</v>
      </c>
      <c r="I4306">
        <v>8.90403855761455</v>
      </c>
      <c r="J4306">
        <v>8.8453905982573602</v>
      </c>
      <c r="K4306">
        <v>8.7097238224303801</v>
      </c>
      <c r="L4306">
        <v>8.7797468048073899</v>
      </c>
      <c r="M4306">
        <v>8.5624377202356694</v>
      </c>
      <c r="N4306">
        <v>8.1615966003528495</v>
      </c>
      <c r="O4306">
        <v>8.7971304370755501</v>
      </c>
      <c r="P4306">
        <v>9.2323655782610992</v>
      </c>
      <c r="Q4306">
        <v>7.3593062614465703</v>
      </c>
    </row>
    <row r="4307" spans="1:17">
      <c r="A4307" t="s">
        <v>7445</v>
      </c>
      <c r="B4307" s="16" t="e">
        <v>#N/A</v>
      </c>
      <c r="C4307">
        <v>4.4838185959666896</v>
      </c>
      <c r="D4307">
        <v>3.9548310731697001</v>
      </c>
      <c r="E4307">
        <v>2.8218677180984102</v>
      </c>
      <c r="F4307">
        <v>4.4086599646307301</v>
      </c>
      <c r="G4307">
        <v>4.2225520177193703</v>
      </c>
      <c r="H4307">
        <v>4.2312229394497098</v>
      </c>
      <c r="I4307">
        <v>3.6595800418069002</v>
      </c>
      <c r="J4307">
        <v>3.2517770676889399</v>
      </c>
      <c r="K4307">
        <v>4.3865415857412602</v>
      </c>
      <c r="L4307">
        <v>4.5026429490879796</v>
      </c>
      <c r="M4307">
        <v>4.2669672077812901</v>
      </c>
      <c r="N4307">
        <v>4.1706164353931596</v>
      </c>
      <c r="O4307">
        <v>3.5569664057961599</v>
      </c>
      <c r="P4307">
        <v>3.9363215208704698</v>
      </c>
      <c r="Q4307">
        <v>2.8218677180984102</v>
      </c>
    </row>
    <row r="4308" spans="1:17">
      <c r="A4308" t="s">
        <v>7446</v>
      </c>
      <c r="B4308" s="16" t="e">
        <v>#N/A</v>
      </c>
      <c r="C4308">
        <v>4.9565989702087299</v>
      </c>
      <c r="D4308">
        <v>5.1247703439315302</v>
      </c>
      <c r="E4308">
        <v>4.7104489803388701</v>
      </c>
      <c r="F4308">
        <v>5.1706883695566601</v>
      </c>
      <c r="G4308">
        <v>4.73757715912134</v>
      </c>
      <c r="H4308">
        <v>4.5459386428609303</v>
      </c>
      <c r="I4308">
        <v>4.92982830720526</v>
      </c>
      <c r="J4308">
        <v>4.4586654922886897</v>
      </c>
      <c r="K4308">
        <v>4.9815688211180698</v>
      </c>
      <c r="L4308">
        <v>4.8321653561327897</v>
      </c>
      <c r="M4308">
        <v>4.72701506955603</v>
      </c>
      <c r="N4308">
        <v>4.8146980941494002</v>
      </c>
      <c r="O4308">
        <v>5.0275607712213803</v>
      </c>
      <c r="P4308">
        <v>4.0606668341819496</v>
      </c>
      <c r="Q4308">
        <v>6.6375058506955904</v>
      </c>
    </row>
    <row r="4309" spans="1:17">
      <c r="A4309" t="s">
        <v>7447</v>
      </c>
      <c r="B4309" s="16" t="e">
        <v>#N/A</v>
      </c>
      <c r="C4309">
        <v>4.4246742892055497</v>
      </c>
      <c r="D4309">
        <v>4.1931807688815699</v>
      </c>
      <c r="E4309">
        <v>4.9023702390828996</v>
      </c>
      <c r="F4309">
        <v>4.4086599646307301</v>
      </c>
      <c r="G4309">
        <v>4.2225520177193703</v>
      </c>
      <c r="H4309">
        <v>3.65660975244205</v>
      </c>
      <c r="I4309">
        <v>3.8937805799913501</v>
      </c>
      <c r="J4309">
        <v>4.3107162608919598</v>
      </c>
      <c r="K4309">
        <v>4.9815688211180698</v>
      </c>
      <c r="L4309">
        <v>4.5555022990765597</v>
      </c>
      <c r="M4309">
        <v>4.72701506955603</v>
      </c>
      <c r="N4309">
        <v>4.4472252118161997</v>
      </c>
      <c r="O4309">
        <v>4.4953341022564199</v>
      </c>
      <c r="P4309">
        <v>3.9363215208704698</v>
      </c>
      <c r="Q4309">
        <v>5.09416193408443</v>
      </c>
    </row>
    <row r="4310" spans="1:17">
      <c r="A4310" t="s">
        <v>7448</v>
      </c>
      <c r="B4310" s="16" t="e">
        <v>#N/A</v>
      </c>
      <c r="C4310">
        <v>5.1056188094586403</v>
      </c>
      <c r="D4310">
        <v>5.1891537613714398</v>
      </c>
      <c r="E4310">
        <v>4.96044362242744</v>
      </c>
      <c r="F4310">
        <v>4.8265290176055897</v>
      </c>
      <c r="G4310">
        <v>5.35182564159728</v>
      </c>
      <c r="H4310">
        <v>4.7487521450918901</v>
      </c>
      <c r="I4310">
        <v>5.5671653310128599</v>
      </c>
      <c r="J4310">
        <v>5.1764314620679004</v>
      </c>
      <c r="K4310">
        <v>5.52962448084548</v>
      </c>
      <c r="L4310">
        <v>5.4740674480207696</v>
      </c>
      <c r="M4310">
        <v>5.56915099370043</v>
      </c>
      <c r="N4310">
        <v>5.4503318971003596</v>
      </c>
      <c r="O4310">
        <v>5.3136379649428402</v>
      </c>
      <c r="P4310">
        <v>5.93026793058488</v>
      </c>
      <c r="Q4310">
        <v>5.81282804418474</v>
      </c>
    </row>
    <row r="4311" spans="1:17">
      <c r="A4311" t="s">
        <v>7449</v>
      </c>
      <c r="B4311" s="16" t="e">
        <v>#N/A</v>
      </c>
      <c r="C4311">
        <v>4.0706176854441196</v>
      </c>
      <c r="D4311">
        <v>4.5537481491643197</v>
      </c>
      <c r="E4311">
        <v>4.3035359899866696</v>
      </c>
      <c r="F4311">
        <v>4.7451440705926098</v>
      </c>
      <c r="G4311">
        <v>4.1380367534927496</v>
      </c>
      <c r="H4311">
        <v>5.0402227714917602</v>
      </c>
      <c r="I4311">
        <v>4.2360017113942803</v>
      </c>
      <c r="J4311">
        <v>4.5040669171042298</v>
      </c>
      <c r="K4311">
        <v>4.1419680287536398</v>
      </c>
      <c r="L4311">
        <v>3.8614614459532302</v>
      </c>
      <c r="M4311">
        <v>4.6180354178513197</v>
      </c>
      <c r="N4311">
        <v>4.5639913292833096</v>
      </c>
      <c r="O4311">
        <v>4.7358659530866696</v>
      </c>
      <c r="P4311">
        <v>4.6013142303928598</v>
      </c>
      <c r="Q4311">
        <v>2.8218677180984102</v>
      </c>
    </row>
    <row r="4312" spans="1:17">
      <c r="A4312" t="s">
        <v>7450</v>
      </c>
      <c r="B4312" s="16" t="e">
        <v>#N/A</v>
      </c>
      <c r="C4312">
        <v>5.0332205246179997</v>
      </c>
      <c r="D4312">
        <v>5.09137122556535</v>
      </c>
      <c r="E4312">
        <v>5.0160351149716202</v>
      </c>
      <c r="F4312">
        <v>5.6070690647998402</v>
      </c>
      <c r="G4312">
        <v>4.9315086277172604</v>
      </c>
      <c r="H4312">
        <v>5.2785502994810098</v>
      </c>
      <c r="I4312">
        <v>5.4054102752163304</v>
      </c>
      <c r="J4312">
        <v>5.6387979837976996</v>
      </c>
      <c r="K4312">
        <v>4.9815688211180698</v>
      </c>
      <c r="L4312">
        <v>5.0592286016271197</v>
      </c>
      <c r="M4312">
        <v>5.1647442944921202</v>
      </c>
      <c r="N4312">
        <v>5.2042740237952296</v>
      </c>
      <c r="O4312">
        <v>5.5096284263065902</v>
      </c>
      <c r="P4312">
        <v>4.9722592042386102</v>
      </c>
      <c r="Q4312">
        <v>6.9204191934356096</v>
      </c>
    </row>
    <row r="4313" spans="1:17">
      <c r="A4313" t="s">
        <v>7451</v>
      </c>
      <c r="B4313" s="16" t="e">
        <v>#N/A</v>
      </c>
      <c r="C4313">
        <v>3.3064422771203601</v>
      </c>
      <c r="D4313">
        <v>2.8218677180984102</v>
      </c>
      <c r="E4313">
        <v>2.8218677180984102</v>
      </c>
      <c r="F4313">
        <v>3.4706286095040801</v>
      </c>
      <c r="G4313">
        <v>3.5425260543824399</v>
      </c>
      <c r="H4313">
        <v>2.8218677180984102</v>
      </c>
      <c r="I4313">
        <v>2.8218677180984102</v>
      </c>
      <c r="J4313">
        <v>3.4276433730071201</v>
      </c>
      <c r="K4313">
        <v>2.8218677180984102</v>
      </c>
      <c r="L4313">
        <v>2.8218677180984102</v>
      </c>
      <c r="M4313">
        <v>4.21436379980989</v>
      </c>
      <c r="N4313">
        <v>3.9019995236038798</v>
      </c>
      <c r="O4313">
        <v>3.5569664057961599</v>
      </c>
      <c r="P4313">
        <v>2.8218677180984102</v>
      </c>
      <c r="Q4313">
        <v>2.8218677180984102</v>
      </c>
    </row>
    <row r="4314" spans="1:17">
      <c r="A4314" t="s">
        <v>7452</v>
      </c>
      <c r="B4314" s="16" t="e">
        <v>#N/A</v>
      </c>
      <c r="C4314">
        <v>3.5040133865677898</v>
      </c>
      <c r="D4314">
        <v>2.8218677180984102</v>
      </c>
      <c r="E4314">
        <v>3.4028894668404299</v>
      </c>
      <c r="F4314">
        <v>3.4706286095040801</v>
      </c>
      <c r="G4314">
        <v>3.33407035458014</v>
      </c>
      <c r="H4314">
        <v>3.30825032505737</v>
      </c>
      <c r="I4314">
        <v>3.3100125595866299</v>
      </c>
      <c r="J4314">
        <v>2.8218677180984102</v>
      </c>
      <c r="K4314">
        <v>3.27554212654834</v>
      </c>
      <c r="L4314">
        <v>3.29479214013883</v>
      </c>
      <c r="M4314">
        <v>2.8218677180984102</v>
      </c>
      <c r="N4314">
        <v>3.31389066967124</v>
      </c>
      <c r="O4314">
        <v>3.24931794675887</v>
      </c>
      <c r="P4314">
        <v>3.6194497939779602</v>
      </c>
      <c r="Q4314">
        <v>2.8218677180984102</v>
      </c>
    </row>
    <row r="4315" spans="1:17">
      <c r="A4315" t="s">
        <v>7453</v>
      </c>
      <c r="B4315" s="16" t="e">
        <v>#N/A</v>
      </c>
      <c r="C4315">
        <v>4.0706176854441196</v>
      </c>
      <c r="D4315">
        <v>3.6330127529723502</v>
      </c>
      <c r="E4315">
        <v>3.6381873987360902</v>
      </c>
      <c r="F4315">
        <v>3.2825265482838799</v>
      </c>
      <c r="G4315">
        <v>2.8218677180984102</v>
      </c>
      <c r="H4315">
        <v>3.30825032505737</v>
      </c>
      <c r="I4315">
        <v>3.3100125595866299</v>
      </c>
      <c r="J4315">
        <v>3.5611359966351301</v>
      </c>
      <c r="K4315">
        <v>3.4608708703561399</v>
      </c>
      <c r="L4315">
        <v>3.7555759297476698</v>
      </c>
      <c r="M4315">
        <v>3.5380814202985702</v>
      </c>
      <c r="N4315">
        <v>3.31389066967124</v>
      </c>
      <c r="O4315">
        <v>3.24931794675887</v>
      </c>
      <c r="P4315">
        <v>3.3893867502571098</v>
      </c>
      <c r="Q4315">
        <v>2.8218677180984102</v>
      </c>
    </row>
    <row r="4316" spans="1:17">
      <c r="A4316" t="s">
        <v>7454</v>
      </c>
      <c r="B4316" s="16" t="e">
        <v>#N/A</v>
      </c>
      <c r="C4316">
        <v>4.8751772763815904</v>
      </c>
      <c r="D4316">
        <v>4.6529177314580599</v>
      </c>
      <c r="E4316">
        <v>5.0160351149716202</v>
      </c>
      <c r="F4316">
        <v>4.4629136307985604</v>
      </c>
      <c r="G4316">
        <v>5.0185235057095401</v>
      </c>
      <c r="H4316">
        <v>4.3676565829540399</v>
      </c>
      <c r="I4316">
        <v>5.0470377433929201</v>
      </c>
      <c r="J4316">
        <v>4.4114342089532403</v>
      </c>
      <c r="K4316">
        <v>4.7999439876117602</v>
      </c>
      <c r="L4316">
        <v>4.7465905673729498</v>
      </c>
      <c r="M4316">
        <v>4.1590575299716699</v>
      </c>
      <c r="N4316">
        <v>4.9024877034329704</v>
      </c>
      <c r="O4316">
        <v>4.7358659530866696</v>
      </c>
      <c r="P4316">
        <v>5.1710851092644097</v>
      </c>
      <c r="Q4316">
        <v>2.8218677180984102</v>
      </c>
    </row>
    <row r="4317" spans="1:17">
      <c r="A4317" t="s">
        <v>7455</v>
      </c>
      <c r="B4317" s="16" t="e">
        <v>#N/A</v>
      </c>
      <c r="C4317">
        <v>3.5040133865677898</v>
      </c>
      <c r="D4317">
        <v>2.8218677180984102</v>
      </c>
      <c r="E4317">
        <v>3.4028894668404299</v>
      </c>
      <c r="F4317">
        <v>3.2825265482838799</v>
      </c>
      <c r="G4317">
        <v>3.33407035458014</v>
      </c>
      <c r="H4317">
        <v>3.30825032505737</v>
      </c>
      <c r="I4317">
        <v>3.3100125595866299</v>
      </c>
      <c r="J4317">
        <v>3.6724961835054399</v>
      </c>
      <c r="K4317">
        <v>3.4608708703561399</v>
      </c>
      <c r="L4317">
        <v>3.29479214013883</v>
      </c>
      <c r="M4317">
        <v>3.4086250003018401</v>
      </c>
      <c r="N4317">
        <v>2.8218677180984102</v>
      </c>
      <c r="O4317">
        <v>3.24931794675887</v>
      </c>
      <c r="P4317">
        <v>3.7927642367557501</v>
      </c>
      <c r="Q4317">
        <v>2.8218677180984102</v>
      </c>
    </row>
    <row r="4318" spans="1:17">
      <c r="A4318" t="s">
        <v>7456</v>
      </c>
      <c r="B4318" s="16" t="e">
        <v>#N/A</v>
      </c>
      <c r="C4318">
        <v>4.8324495657597604</v>
      </c>
      <c r="D4318">
        <v>4.6996493033489397</v>
      </c>
      <c r="E4318">
        <v>4.7104489803388701</v>
      </c>
      <c r="F4318">
        <v>5.2866768958500598</v>
      </c>
      <c r="G4318">
        <v>5.2496646871628903</v>
      </c>
      <c r="H4318">
        <v>4.8389910929935898</v>
      </c>
      <c r="I4318">
        <v>4.8882864984054599</v>
      </c>
      <c r="J4318">
        <v>5.0671121988910901</v>
      </c>
      <c r="K4318">
        <v>5.4602654674947297</v>
      </c>
      <c r="L4318">
        <v>5.6865671756845</v>
      </c>
      <c r="M4318">
        <v>5.4934049956682998</v>
      </c>
      <c r="N4318">
        <v>6.0377449489308699</v>
      </c>
      <c r="O4318">
        <v>5.3136379649428402</v>
      </c>
      <c r="P4318">
        <v>3.7927642367557501</v>
      </c>
      <c r="Q4318">
        <v>5.81282804418474</v>
      </c>
    </row>
    <row r="4319" spans="1:17">
      <c r="A4319" t="s">
        <v>7457</v>
      </c>
      <c r="B4319" s="16" t="e">
        <v>#N/A</v>
      </c>
      <c r="C4319">
        <v>2.8218677180984102</v>
      </c>
      <c r="D4319">
        <v>2.8218677180984102</v>
      </c>
      <c r="E4319">
        <v>3.6381873987360902</v>
      </c>
      <c r="F4319">
        <v>3.2825265482838799</v>
      </c>
      <c r="G4319">
        <v>2.8218677180984102</v>
      </c>
      <c r="H4319">
        <v>3.65660975244205</v>
      </c>
      <c r="I4319">
        <v>2.8218677180984102</v>
      </c>
      <c r="J4319">
        <v>3.4276433730071201</v>
      </c>
      <c r="K4319">
        <v>3.4608708703561399</v>
      </c>
      <c r="L4319">
        <v>3.29479214013883</v>
      </c>
      <c r="M4319">
        <v>3.4086250003018401</v>
      </c>
      <c r="N4319">
        <v>2.8218677180984102</v>
      </c>
      <c r="O4319">
        <v>3.24931794675887</v>
      </c>
      <c r="P4319">
        <v>2.8218677180984102</v>
      </c>
      <c r="Q4319">
        <v>2.8218677180984102</v>
      </c>
    </row>
    <row r="4320" spans="1:17">
      <c r="A4320" t="s">
        <v>7458</v>
      </c>
      <c r="B4320" s="16" t="e">
        <v>#N/A</v>
      </c>
      <c r="C4320">
        <v>3.7779852140208301</v>
      </c>
      <c r="D4320">
        <v>2.8218677180984102</v>
      </c>
      <c r="E4320">
        <v>3.6381873987360902</v>
      </c>
      <c r="F4320">
        <v>3.7319397910766599</v>
      </c>
      <c r="G4320">
        <v>2.8218677180984102</v>
      </c>
      <c r="H4320">
        <v>3.50653555504317</v>
      </c>
      <c r="I4320">
        <v>4.0793606969786396</v>
      </c>
      <c r="J4320">
        <v>4.0085972383706396</v>
      </c>
      <c r="K4320">
        <v>4.0709644767565303</v>
      </c>
      <c r="L4320">
        <v>3.6339073669181099</v>
      </c>
      <c r="M4320">
        <v>3.23818724324593</v>
      </c>
      <c r="N4320">
        <v>4.1706164353931596</v>
      </c>
      <c r="O4320">
        <v>3.42420286852819</v>
      </c>
      <c r="P4320">
        <v>4.0606668341819496</v>
      </c>
      <c r="Q4320">
        <v>5.09416193408443</v>
      </c>
    </row>
    <row r="4321" spans="1:17">
      <c r="A4321" t="s">
        <v>7459</v>
      </c>
      <c r="B4321" s="16" t="e">
        <v>#N/A</v>
      </c>
      <c r="C4321">
        <v>3.3064422771203601</v>
      </c>
      <c r="D4321">
        <v>3.6330127529723502</v>
      </c>
      <c r="E4321">
        <v>3.4028894668404299</v>
      </c>
      <c r="F4321">
        <v>3.4706286095040801</v>
      </c>
      <c r="G4321">
        <v>4.3009286659846602</v>
      </c>
      <c r="H4321">
        <v>3.65660975244205</v>
      </c>
      <c r="I4321">
        <v>4.5515847967793803</v>
      </c>
      <c r="J4321">
        <v>3.4276433730071201</v>
      </c>
      <c r="K4321">
        <v>3.91162951239331</v>
      </c>
      <c r="L4321">
        <v>4.1946255460110002</v>
      </c>
      <c r="M4321">
        <v>3.6461416973015899</v>
      </c>
      <c r="N4321">
        <v>3.31389066967124</v>
      </c>
      <c r="O4321">
        <v>4.0021176285150997</v>
      </c>
      <c r="P4321">
        <v>3.9363215208704698</v>
      </c>
      <c r="Q4321">
        <v>2.8218677180984102</v>
      </c>
    </row>
    <row r="4322" spans="1:17">
      <c r="A4322" t="s">
        <v>7460</v>
      </c>
      <c r="B4322" s="16" t="e">
        <v>#N/A</v>
      </c>
      <c r="C4322">
        <v>2.8218677180984102</v>
      </c>
      <c r="D4322">
        <v>3.2942621936663499</v>
      </c>
      <c r="E4322">
        <v>3.8152982058547602</v>
      </c>
      <c r="F4322">
        <v>2.8218677180984102</v>
      </c>
      <c r="G4322">
        <v>3.5425260543824399</v>
      </c>
      <c r="H4322">
        <v>2.8218677180984102</v>
      </c>
      <c r="I4322">
        <v>3.3100125595866299</v>
      </c>
      <c r="J4322">
        <v>3.4276433730071201</v>
      </c>
      <c r="K4322">
        <v>3.27554212654834</v>
      </c>
      <c r="L4322">
        <v>2.8218677180984102</v>
      </c>
      <c r="M4322">
        <v>2.8218677180984102</v>
      </c>
      <c r="N4322">
        <v>3.5144020463037902</v>
      </c>
      <c r="O4322">
        <v>2.8218677180984102</v>
      </c>
      <c r="P4322">
        <v>2.8218677180984102</v>
      </c>
      <c r="Q4322">
        <v>2.8218677180984102</v>
      </c>
    </row>
    <row r="4323" spans="1:17">
      <c r="A4323" t="s">
        <v>7461</v>
      </c>
      <c r="B4323" s="16" t="e">
        <v>#N/A</v>
      </c>
      <c r="C4323">
        <v>3.5040133865677898</v>
      </c>
      <c r="D4323">
        <v>2.8218677180984102</v>
      </c>
      <c r="E4323">
        <v>2.8218677180984102</v>
      </c>
      <c r="F4323">
        <v>3.7319397910766599</v>
      </c>
      <c r="G4323">
        <v>3.8309652426265099</v>
      </c>
      <c r="H4323">
        <v>3.7814594184883799</v>
      </c>
      <c r="I4323">
        <v>3.3100125595866299</v>
      </c>
      <c r="J4323">
        <v>4.0085972383706396</v>
      </c>
      <c r="K4323">
        <v>3.8204461843508501</v>
      </c>
      <c r="L4323">
        <v>3.6339073669181099</v>
      </c>
      <c r="M4323">
        <v>3.5380814202985702</v>
      </c>
      <c r="N4323">
        <v>3.99991931403749</v>
      </c>
      <c r="O4323">
        <v>3.8507909364900099</v>
      </c>
      <c r="P4323">
        <v>3.9363215208704698</v>
      </c>
      <c r="Q4323">
        <v>2.8218677180984102</v>
      </c>
    </row>
    <row r="4324" spans="1:17">
      <c r="A4324" t="s">
        <v>7462</v>
      </c>
      <c r="B4324" s="16" t="e">
        <v>#N/A</v>
      </c>
      <c r="C4324">
        <v>3.6535616636188299</v>
      </c>
      <c r="D4324">
        <v>3.4870161193063098</v>
      </c>
      <c r="E4324">
        <v>3.4028894668404299</v>
      </c>
      <c r="F4324">
        <v>4.0118215330109104</v>
      </c>
      <c r="G4324">
        <v>3.8309652426265099</v>
      </c>
      <c r="H4324">
        <v>4.3676565829540399</v>
      </c>
      <c r="I4324">
        <v>3.6595800418069002</v>
      </c>
      <c r="J4324">
        <v>3.7696016503418699</v>
      </c>
      <c r="K4324">
        <v>3.99457577781329</v>
      </c>
      <c r="L4324">
        <v>3.29479214013883</v>
      </c>
      <c r="M4324">
        <v>3.82485868955618</v>
      </c>
      <c r="N4324">
        <v>4.3174573962368399</v>
      </c>
      <c r="O4324">
        <v>4.4501242258791596</v>
      </c>
      <c r="P4324">
        <v>2.8218677180984102</v>
      </c>
      <c r="Q4324">
        <v>2.8218677180984102</v>
      </c>
    </row>
    <row r="4325" spans="1:17">
      <c r="A4325" t="s">
        <v>7463</v>
      </c>
      <c r="B4325" s="16" t="e">
        <v>#N/A</v>
      </c>
      <c r="C4325">
        <v>7.1313993990338602</v>
      </c>
      <c r="D4325">
        <v>6.5295865794184396</v>
      </c>
      <c r="E4325">
        <v>11.9297300090298</v>
      </c>
      <c r="F4325">
        <v>9.3892907438401298</v>
      </c>
      <c r="G4325">
        <v>9.3835792974535508</v>
      </c>
      <c r="H4325">
        <v>3.30825032505737</v>
      </c>
      <c r="I4325">
        <v>3.6595800418069002</v>
      </c>
      <c r="J4325">
        <v>7.2146530946861898</v>
      </c>
      <c r="K4325">
        <v>7.7705603720064502</v>
      </c>
      <c r="L4325">
        <v>7.0591951028470596</v>
      </c>
      <c r="M4325">
        <v>6.9334971650753596</v>
      </c>
      <c r="N4325">
        <v>8.3423491925290403</v>
      </c>
      <c r="O4325">
        <v>6.9734505181101696</v>
      </c>
      <c r="P4325">
        <v>6.4195282390462101</v>
      </c>
      <c r="Q4325">
        <v>9.65973340900055</v>
      </c>
    </row>
    <row r="4326" spans="1:17">
      <c r="A4326" t="s">
        <v>7464</v>
      </c>
      <c r="B4326" s="16" t="e">
        <v>#N/A</v>
      </c>
      <c r="C4326">
        <v>4.1513583524311999</v>
      </c>
      <c r="D4326">
        <v>4.1197647330598102</v>
      </c>
      <c r="E4326">
        <v>3.8152982058547602</v>
      </c>
      <c r="F4326">
        <v>3.8353454241230298</v>
      </c>
      <c r="G4326">
        <v>4.73757715912134</v>
      </c>
      <c r="H4326">
        <v>3.50653555504317</v>
      </c>
      <c r="I4326">
        <v>4.4354937019020104</v>
      </c>
      <c r="J4326">
        <v>4.0085972383706396</v>
      </c>
      <c r="K4326">
        <v>4.67705685303679</v>
      </c>
      <c r="L4326">
        <v>4.1211419556762898</v>
      </c>
      <c r="M4326">
        <v>4.3171680614900998</v>
      </c>
      <c r="N4326">
        <v>4.6183712388410303</v>
      </c>
      <c r="O4326">
        <v>4.9374682048982903</v>
      </c>
      <c r="P4326">
        <v>4.4479700090536403</v>
      </c>
      <c r="Q4326">
        <v>2.8218677180984102</v>
      </c>
    </row>
    <row r="4327" spans="1:17">
      <c r="A4327" t="s">
        <v>7465</v>
      </c>
      <c r="B4327" s="16" t="e">
        <v>#N/A</v>
      </c>
      <c r="C4327">
        <v>4.4838185959666896</v>
      </c>
      <c r="D4327">
        <v>4.1197647330598102</v>
      </c>
      <c r="E4327">
        <v>3.9618875914207199</v>
      </c>
      <c r="F4327">
        <v>4.4629136307985604</v>
      </c>
      <c r="G4327">
        <v>4.3009286659846602</v>
      </c>
      <c r="H4327">
        <v>3.7814594184883799</v>
      </c>
      <c r="I4327">
        <v>4.8882864984054599</v>
      </c>
      <c r="J4327">
        <v>3.2517770676889399</v>
      </c>
      <c r="K4327">
        <v>3.8204461843508501</v>
      </c>
      <c r="L4327">
        <v>3.8614614459532302</v>
      </c>
      <c r="M4327">
        <v>4.6180354178513197</v>
      </c>
      <c r="N4327">
        <v>4.3174573962368399</v>
      </c>
      <c r="O4327">
        <v>4.0021176285150997</v>
      </c>
      <c r="P4327">
        <v>4.2713440848041202</v>
      </c>
      <c r="Q4327">
        <v>2.8218677180984102</v>
      </c>
    </row>
    <row r="4328" spans="1:17">
      <c r="A4328" t="s">
        <v>7466</v>
      </c>
      <c r="B4328" s="16" t="e">
        <v>#N/A</v>
      </c>
      <c r="C4328">
        <v>3.8862082974622001</v>
      </c>
      <c r="D4328">
        <v>3.4870161193063098</v>
      </c>
      <c r="E4328">
        <v>4.3035359899866696</v>
      </c>
      <c r="F4328">
        <v>4.1611154638698196</v>
      </c>
      <c r="G4328">
        <v>3.9446609719593901</v>
      </c>
      <c r="H4328">
        <v>3.65660975244205</v>
      </c>
      <c r="I4328">
        <v>3.7848446501428201</v>
      </c>
      <c r="J4328">
        <v>3.6724961835054399</v>
      </c>
      <c r="K4328">
        <v>3.99457577781329</v>
      </c>
      <c r="L4328">
        <v>3.6339073669181099</v>
      </c>
      <c r="M4328">
        <v>3.90178223458659</v>
      </c>
      <c r="N4328">
        <v>3.79229116939824</v>
      </c>
      <c r="O4328">
        <v>3.7643275486974099</v>
      </c>
      <c r="P4328">
        <v>4.2713440848041202</v>
      </c>
      <c r="Q4328">
        <v>2.8218677180984102</v>
      </c>
    </row>
    <row r="4329" spans="1:17">
      <c r="A4329" t="s">
        <v>7467</v>
      </c>
      <c r="B4329" s="16" t="e">
        <v>#N/A</v>
      </c>
      <c r="C4329">
        <v>4.6948835100102002</v>
      </c>
      <c r="D4329">
        <v>4.2618677800425697</v>
      </c>
      <c r="E4329">
        <v>4.6393553598667303</v>
      </c>
      <c r="F4329">
        <v>5.1706883695566601</v>
      </c>
      <c r="G4329">
        <v>4.9315086277172604</v>
      </c>
      <c r="H4329">
        <v>4.4894640760069198</v>
      </c>
      <c r="I4329">
        <v>5.2542284300769104</v>
      </c>
      <c r="J4329">
        <v>4.8507352198443803</v>
      </c>
      <c r="K4329">
        <v>4.67705685303679</v>
      </c>
      <c r="L4329">
        <v>4.7465905673729498</v>
      </c>
      <c r="M4329">
        <v>4.5794486673888004</v>
      </c>
      <c r="N4329">
        <v>5.5842645045438202</v>
      </c>
      <c r="O4329">
        <v>4.2491040476565001</v>
      </c>
      <c r="P4329">
        <v>4.6712581716948103</v>
      </c>
      <c r="Q4329">
        <v>5.81282804418474</v>
      </c>
    </row>
    <row r="4330" spans="1:17">
      <c r="A4330" t="s">
        <v>7468</v>
      </c>
      <c r="B4330" s="16" t="e">
        <v>#N/A</v>
      </c>
      <c r="C4330">
        <v>3.7779852140208301</v>
      </c>
      <c r="D4330">
        <v>3.6330127529723502</v>
      </c>
      <c r="E4330">
        <v>3.4028894668404299</v>
      </c>
      <c r="F4330">
        <v>3.7319397910766599</v>
      </c>
      <c r="G4330">
        <v>3.70007344211845</v>
      </c>
      <c r="H4330">
        <v>3.50653555504317</v>
      </c>
      <c r="I4330">
        <v>3.6595800418069002</v>
      </c>
      <c r="J4330">
        <v>3.6724961835054399</v>
      </c>
      <c r="K4330">
        <v>3.6013796825057902</v>
      </c>
      <c r="L4330">
        <v>3.29479214013883</v>
      </c>
      <c r="M4330">
        <v>3.5380814202985702</v>
      </c>
      <c r="N4330">
        <v>3.9019995236038798</v>
      </c>
      <c r="O4330">
        <v>3.42420286852819</v>
      </c>
      <c r="P4330">
        <v>4.1712528320562896</v>
      </c>
      <c r="Q4330">
        <v>5.09416193408443</v>
      </c>
    </row>
    <row r="4331" spans="1:17">
      <c r="A4331" t="s">
        <v>7469</v>
      </c>
      <c r="B4331" s="16" t="e">
        <v>#N/A</v>
      </c>
      <c r="C4331">
        <v>5.6726238351308904</v>
      </c>
      <c r="D4331">
        <v>6.2807715480435</v>
      </c>
      <c r="E4331">
        <v>5.8440669982677802</v>
      </c>
      <c r="F4331">
        <v>6.6876694774574998</v>
      </c>
      <c r="G4331">
        <v>6.3249249403227497</v>
      </c>
      <c r="H4331">
        <v>6.7077629649987003</v>
      </c>
      <c r="I4331">
        <v>6.3315474419567597</v>
      </c>
      <c r="J4331">
        <v>6.7107918037929304</v>
      </c>
      <c r="K4331">
        <v>6.4874077146131803</v>
      </c>
      <c r="L4331">
        <v>6.6027357039898096</v>
      </c>
      <c r="M4331">
        <v>7.2864912098269699</v>
      </c>
      <c r="N4331">
        <v>6.4369745097016899</v>
      </c>
      <c r="O4331">
        <v>6.9221352887737302</v>
      </c>
      <c r="P4331">
        <v>7.2193925819425804</v>
      </c>
      <c r="Q4331">
        <v>5.09416193408443</v>
      </c>
    </row>
    <row r="4332" spans="1:17">
      <c r="A4332" t="s">
        <v>7470</v>
      </c>
      <c r="B4332" s="16" t="e">
        <v>#N/A</v>
      </c>
      <c r="C4332">
        <v>4.9565989702087299</v>
      </c>
      <c r="D4332">
        <v>5.1247703439315302</v>
      </c>
      <c r="E4332">
        <v>4.9023702390828996</v>
      </c>
      <c r="F4332">
        <v>5.3141782898249303</v>
      </c>
      <c r="G4332">
        <v>5.1769839720448498</v>
      </c>
      <c r="H4332">
        <v>6.0289964067317099</v>
      </c>
      <c r="I4332">
        <v>5.4054102752163304</v>
      </c>
      <c r="J4332">
        <v>5.3714827538142504</v>
      </c>
      <c r="K4332">
        <v>5.0476523100685604</v>
      </c>
      <c r="L4332">
        <v>5.1913586396996196</v>
      </c>
      <c r="M4332">
        <v>5.2833846298884</v>
      </c>
      <c r="N4332">
        <v>5.1701050316186601</v>
      </c>
      <c r="O4332">
        <v>5.1118655635160302</v>
      </c>
      <c r="P4332">
        <v>5.3840883141759397</v>
      </c>
      <c r="Q4332">
        <v>2.8218677180984102</v>
      </c>
    </row>
    <row r="4333" spans="1:17">
      <c r="A4333" t="s">
        <v>7471</v>
      </c>
      <c r="B4333" s="16" t="e">
        <v>#N/A</v>
      </c>
      <c r="C4333">
        <v>4.5401401503132401</v>
      </c>
      <c r="D4333">
        <v>4.8708919623886802</v>
      </c>
      <c r="E4333">
        <v>4.2015349465393896</v>
      </c>
      <c r="F4333">
        <v>5.53949510715674</v>
      </c>
      <c r="G4333">
        <v>4.37414671474383</v>
      </c>
      <c r="H4333">
        <v>4.07504641393726</v>
      </c>
      <c r="I4333">
        <v>3.5089935751222501</v>
      </c>
      <c r="J4333">
        <v>4.1400611729353196</v>
      </c>
      <c r="K4333">
        <v>4.6332418030731697</v>
      </c>
      <c r="L4333">
        <v>4.7465905673729498</v>
      </c>
      <c r="M4333">
        <v>5.5317988361974697</v>
      </c>
      <c r="N4333">
        <v>5.2375935253419703</v>
      </c>
      <c r="O4333">
        <v>5.3821449728984998</v>
      </c>
      <c r="P4333">
        <v>4.2713440848041202</v>
      </c>
      <c r="Q4333">
        <v>5.09416193408443</v>
      </c>
    </row>
    <row r="4334" spans="1:17">
      <c r="A4334" t="s">
        <v>7472</v>
      </c>
      <c r="B4334" s="16" t="e">
        <v>#N/A</v>
      </c>
      <c r="C4334">
        <v>5.2710534670525604</v>
      </c>
      <c r="D4334">
        <v>5.2505809539486403</v>
      </c>
      <c r="E4334">
        <v>5.0693649437607</v>
      </c>
      <c r="F4334">
        <v>5.3141782898249303</v>
      </c>
      <c r="G4334">
        <v>5.0185235057095401</v>
      </c>
      <c r="H4334">
        <v>3.50653555504317</v>
      </c>
      <c r="I4334">
        <v>5.8841337137463201</v>
      </c>
      <c r="J4334">
        <v>5.41615412543395</v>
      </c>
      <c r="K4334">
        <v>4.8756976395011202</v>
      </c>
      <c r="L4334">
        <v>6.28349182675138</v>
      </c>
      <c r="M4334">
        <v>5.1893266725532401</v>
      </c>
      <c r="N4334">
        <v>4.4472252118161997</v>
      </c>
      <c r="O4334">
        <v>4.0696565081197198</v>
      </c>
      <c r="P4334">
        <v>5.8481757373421797</v>
      </c>
      <c r="Q4334">
        <v>2.8218677180984102</v>
      </c>
    </row>
    <row r="4335" spans="1:17">
      <c r="A4335" t="s">
        <v>7473</v>
      </c>
      <c r="B4335" s="16" t="e">
        <v>#N/A</v>
      </c>
      <c r="C4335">
        <v>4.9565989702087299</v>
      </c>
      <c r="D4335">
        <v>4.6996493033489397</v>
      </c>
      <c r="E4335">
        <v>4.6393553598667303</v>
      </c>
      <c r="F4335">
        <v>4.6581111746450903</v>
      </c>
      <c r="G4335">
        <v>5.1001215892442602</v>
      </c>
      <c r="H4335">
        <v>4.1560374762891303</v>
      </c>
      <c r="I4335">
        <v>5.2542284300769104</v>
      </c>
      <c r="J4335">
        <v>4.9163232079064798</v>
      </c>
      <c r="K4335">
        <v>4.9472302900396103</v>
      </c>
      <c r="L4335">
        <v>5.0592286016271197</v>
      </c>
      <c r="M4335">
        <v>5.3280626239297098</v>
      </c>
      <c r="N4335">
        <v>4.4472252118161997</v>
      </c>
      <c r="O4335">
        <v>5.0843574666703004</v>
      </c>
      <c r="P4335">
        <v>5.0248478020067502</v>
      </c>
      <c r="Q4335">
        <v>2.8218677180984102</v>
      </c>
    </row>
    <row r="4336" spans="1:17">
      <c r="A4336" t="s">
        <v>7474</v>
      </c>
      <c r="B4336" s="16" t="e">
        <v>#N/A</v>
      </c>
      <c r="C4336">
        <v>9.7861460815191705</v>
      </c>
      <c r="D4336">
        <v>9.8269514234142505</v>
      </c>
      <c r="E4336">
        <v>9.8880055327287302</v>
      </c>
      <c r="F4336">
        <v>9.5136147741930994</v>
      </c>
      <c r="G4336">
        <v>10.0858382147951</v>
      </c>
      <c r="H4336">
        <v>9.4454028696647008</v>
      </c>
      <c r="I4336">
        <v>9.7176005314288307</v>
      </c>
      <c r="J4336">
        <v>9.8825076555016302</v>
      </c>
      <c r="K4336">
        <v>9.7244613530765793</v>
      </c>
      <c r="L4336">
        <v>9.4936685169452897</v>
      </c>
      <c r="M4336">
        <v>9.3196316843448894</v>
      </c>
      <c r="N4336">
        <v>9.7105499077475805</v>
      </c>
      <c r="O4336">
        <v>9.1812636643170702</v>
      </c>
      <c r="P4336">
        <v>9.8167658931136295</v>
      </c>
      <c r="Q4336">
        <v>9.7343991185863192</v>
      </c>
    </row>
    <row r="4337" spans="1:17">
      <c r="A4337" t="s">
        <v>7475</v>
      </c>
      <c r="B4337" s="16" t="e">
        <v>#N/A</v>
      </c>
      <c r="C4337">
        <v>5.5513602268050501</v>
      </c>
      <c r="D4337">
        <v>5.47170002431064</v>
      </c>
      <c r="E4337">
        <v>5.5107356403890702</v>
      </c>
      <c r="F4337">
        <v>4.9396319138350204</v>
      </c>
      <c r="G4337">
        <v>5.1769839720448498</v>
      </c>
      <c r="H4337">
        <v>4.5998748125578501</v>
      </c>
      <c r="I4337">
        <v>5.8637325437795704</v>
      </c>
      <c r="J4337">
        <v>5.1228960162245301</v>
      </c>
      <c r="K4337">
        <v>5.52962448084548</v>
      </c>
      <c r="L4337">
        <v>5.4220334780197001</v>
      </c>
      <c r="M4337">
        <v>4.6180354178513197</v>
      </c>
      <c r="N4337">
        <v>4.72039054531127</v>
      </c>
      <c r="O4337">
        <v>4.5809011873356402</v>
      </c>
      <c r="P4337">
        <v>5.5333174813669999</v>
      </c>
      <c r="Q4337">
        <v>5.09416193408443</v>
      </c>
    </row>
    <row r="4338" spans="1:17">
      <c r="A4338" t="s">
        <v>7476</v>
      </c>
      <c r="B4338" s="16" t="e">
        <v>#N/A</v>
      </c>
      <c r="C4338">
        <v>7.50265670451319</v>
      </c>
      <c r="D4338">
        <v>7.6142120206772397</v>
      </c>
      <c r="E4338">
        <v>7.37606582637006</v>
      </c>
      <c r="F4338">
        <v>7.7599373397669797</v>
      </c>
      <c r="G4338">
        <v>7.6000230969137403</v>
      </c>
      <c r="H4338">
        <v>8.1990400086598108</v>
      </c>
      <c r="I4338">
        <v>7.4965226275688401</v>
      </c>
      <c r="J4338">
        <v>7.6966581363717204</v>
      </c>
      <c r="K4338">
        <v>7.3513190868800704</v>
      </c>
      <c r="L4338">
        <v>7.4997742482050302</v>
      </c>
      <c r="M4338">
        <v>7.8288752630701302</v>
      </c>
      <c r="N4338">
        <v>7.8444311275022196</v>
      </c>
      <c r="O4338">
        <v>7.8194433121759603</v>
      </c>
      <c r="P4338">
        <v>7.9004119547792602</v>
      </c>
      <c r="Q4338">
        <v>6.6375058506955904</v>
      </c>
    </row>
    <row r="4339" spans="1:17">
      <c r="A4339" t="s">
        <v>7477</v>
      </c>
      <c r="B4339" s="16" t="e">
        <v>#N/A</v>
      </c>
      <c r="C4339">
        <v>3.7779852140208301</v>
      </c>
      <c r="D4339">
        <v>2.8218677180984102</v>
      </c>
      <c r="E4339">
        <v>3.9618875914207199</v>
      </c>
      <c r="F4339">
        <v>2.8218677180984102</v>
      </c>
      <c r="G4339">
        <v>3.70007344211845</v>
      </c>
      <c r="H4339">
        <v>3.30825032505737</v>
      </c>
      <c r="I4339">
        <v>3.5089935751222501</v>
      </c>
      <c r="J4339">
        <v>3.8565114723405598</v>
      </c>
      <c r="K4339">
        <v>2.8218677180984102</v>
      </c>
      <c r="L4339">
        <v>3.29479214013883</v>
      </c>
      <c r="M4339">
        <v>3.23818724324593</v>
      </c>
      <c r="N4339">
        <v>2.8218677180984102</v>
      </c>
      <c r="O4339">
        <v>3.24931794675887</v>
      </c>
      <c r="P4339">
        <v>2.8218677180984102</v>
      </c>
      <c r="Q4339">
        <v>2.8218677180984102</v>
      </c>
    </row>
    <row r="4340" spans="1:17">
      <c r="A4340" t="s">
        <v>7478</v>
      </c>
      <c r="B4340" s="16" t="e">
        <v>#N/A</v>
      </c>
      <c r="C4340">
        <v>3.6535616636188299</v>
      </c>
      <c r="D4340">
        <v>3.6330127529723502</v>
      </c>
      <c r="E4340">
        <v>3.4028894668404299</v>
      </c>
      <c r="F4340">
        <v>2.8218677180984102</v>
      </c>
      <c r="G4340">
        <v>3.5425260543824399</v>
      </c>
      <c r="H4340">
        <v>3.50653555504317</v>
      </c>
      <c r="I4340">
        <v>3.7848446501428201</v>
      </c>
      <c r="J4340">
        <v>3.93564812262216</v>
      </c>
      <c r="K4340">
        <v>4.1419680287536398</v>
      </c>
      <c r="L4340">
        <v>4.5555022990765597</v>
      </c>
      <c r="M4340">
        <v>3.5380814202985702</v>
      </c>
      <c r="N4340">
        <v>4.0888472785647796</v>
      </c>
      <c r="O4340">
        <v>3.5569664057961599</v>
      </c>
      <c r="P4340">
        <v>3.9363215208704698</v>
      </c>
      <c r="Q4340">
        <v>5.81282804418474</v>
      </c>
    </row>
    <row r="4341" spans="1:17">
      <c r="A4341" t="s">
        <v>7479</v>
      </c>
      <c r="B4341" s="16" t="e">
        <v>#N/A</v>
      </c>
      <c r="C4341">
        <v>3.5040133865677898</v>
      </c>
      <c r="D4341">
        <v>3.7545556144430101</v>
      </c>
      <c r="E4341">
        <v>3.9618875914207199</v>
      </c>
      <c r="F4341">
        <v>3.6131889974304401</v>
      </c>
      <c r="G4341">
        <v>3.70007344211845</v>
      </c>
      <c r="H4341">
        <v>3.65660975244205</v>
      </c>
      <c r="I4341">
        <v>3.3100125595866299</v>
      </c>
      <c r="J4341">
        <v>3.4276433730071201</v>
      </c>
      <c r="K4341">
        <v>3.27554212654834</v>
      </c>
      <c r="L4341">
        <v>3.4877558895723499</v>
      </c>
      <c r="M4341">
        <v>3.6461416973015899</v>
      </c>
      <c r="N4341">
        <v>3.79229116939824</v>
      </c>
      <c r="O4341">
        <v>3.42420286852819</v>
      </c>
      <c r="P4341">
        <v>3.6194497939779602</v>
      </c>
      <c r="Q4341">
        <v>5.09416193408443</v>
      </c>
    </row>
    <row r="4342" spans="1:17">
      <c r="A4342" t="s">
        <v>7480</v>
      </c>
      <c r="B4342" s="16" t="e">
        <v>#N/A</v>
      </c>
      <c r="C4342">
        <v>10.8941938795474</v>
      </c>
      <c r="D4342">
        <v>10.9024693143395</v>
      </c>
      <c r="E4342">
        <v>10.7956426481449</v>
      </c>
      <c r="F4342">
        <v>10.4770573376712</v>
      </c>
      <c r="G4342">
        <v>10.4289854865451</v>
      </c>
      <c r="H4342">
        <v>10.8728636937592</v>
      </c>
      <c r="I4342">
        <v>10.955157071951501</v>
      </c>
      <c r="J4342">
        <v>10.2463215564291</v>
      </c>
      <c r="K4342">
        <v>10.4264152560394</v>
      </c>
      <c r="L4342">
        <v>10.635782908659101</v>
      </c>
      <c r="M4342">
        <v>10.4330881574208</v>
      </c>
      <c r="N4342">
        <v>10.822671560590701</v>
      </c>
      <c r="O4342">
        <v>10.3611525098098</v>
      </c>
      <c r="P4342">
        <v>10.823236844564599</v>
      </c>
      <c r="Q4342">
        <v>10.567702649957999</v>
      </c>
    </row>
    <row r="4343" spans="1:17">
      <c r="A4343" t="s">
        <v>7481</v>
      </c>
      <c r="B4343" s="16" t="e">
        <v>#N/A</v>
      </c>
      <c r="C4343">
        <v>2.8218677180984102</v>
      </c>
      <c r="D4343">
        <v>2.8218677180984102</v>
      </c>
      <c r="E4343">
        <v>3.4028894668404299</v>
      </c>
      <c r="F4343">
        <v>2.8218677180984102</v>
      </c>
      <c r="G4343">
        <v>3.33407035458014</v>
      </c>
      <c r="H4343">
        <v>3.50653555504317</v>
      </c>
      <c r="I4343">
        <v>3.6595800418069002</v>
      </c>
      <c r="J4343">
        <v>3.2517770676889399</v>
      </c>
      <c r="K4343">
        <v>2.8218677180984102</v>
      </c>
      <c r="L4343">
        <v>2.8218677180984102</v>
      </c>
      <c r="M4343">
        <v>2.8218677180984102</v>
      </c>
      <c r="N4343">
        <v>3.5144020463037902</v>
      </c>
      <c r="O4343">
        <v>3.24931794675887</v>
      </c>
      <c r="P4343">
        <v>2.8218677180984102</v>
      </c>
      <c r="Q4343">
        <v>2.8218677180984102</v>
      </c>
    </row>
    <row r="4344" spans="1:17">
      <c r="A4344" t="s">
        <v>7482</v>
      </c>
      <c r="B4344" s="16" t="e">
        <v>#N/A</v>
      </c>
      <c r="C4344">
        <v>4.5939331348939696</v>
      </c>
      <c r="D4344">
        <v>4.4456530885114001</v>
      </c>
      <c r="E4344">
        <v>4.6393553598667303</v>
      </c>
      <c r="F4344">
        <v>3.9277704709105601</v>
      </c>
      <c r="G4344">
        <v>4.2225520177193703</v>
      </c>
      <c r="H4344">
        <v>3.30825032505737</v>
      </c>
      <c r="I4344">
        <v>4.16059535596606</v>
      </c>
      <c r="J4344">
        <v>3.7696016503418699</v>
      </c>
      <c r="K4344">
        <v>3.7184612093777498</v>
      </c>
      <c r="L4344">
        <v>3.7555759297476698</v>
      </c>
      <c r="M4344">
        <v>4.10067942601317</v>
      </c>
      <c r="N4344">
        <v>3.79229116939824</v>
      </c>
      <c r="O4344">
        <v>4.2491040476565001</v>
      </c>
      <c r="P4344">
        <v>3.7927642367557501</v>
      </c>
      <c r="Q4344">
        <v>2.8218677180984102</v>
      </c>
    </row>
    <row r="4345" spans="1:17">
      <c r="A4345" t="s">
        <v>7483</v>
      </c>
      <c r="B4345" s="16" t="e">
        <v>#N/A</v>
      </c>
      <c r="C4345">
        <v>3.5040133865677898</v>
      </c>
      <c r="D4345">
        <v>2.8218677180984102</v>
      </c>
      <c r="E4345">
        <v>3.4028894668404299</v>
      </c>
      <c r="F4345">
        <v>3.2825265482838799</v>
      </c>
      <c r="G4345">
        <v>2.8218677180984102</v>
      </c>
      <c r="H4345">
        <v>2.8218677180984102</v>
      </c>
      <c r="I4345">
        <v>2.8218677180984102</v>
      </c>
      <c r="J4345">
        <v>2.8218677180984102</v>
      </c>
      <c r="K4345">
        <v>3.4608708703561399</v>
      </c>
      <c r="L4345">
        <v>3.29479214013883</v>
      </c>
      <c r="M4345">
        <v>3.5380814202985702</v>
      </c>
      <c r="N4345">
        <v>3.5144020463037902</v>
      </c>
      <c r="O4345">
        <v>2.8218677180984102</v>
      </c>
      <c r="P4345">
        <v>2.8218677180984102</v>
      </c>
      <c r="Q4345">
        <v>2.8218677180984102</v>
      </c>
    </row>
    <row r="4346" spans="1:17">
      <c r="A4346" t="s">
        <v>7484</v>
      </c>
      <c r="B4346" s="16" t="e">
        <v>#N/A</v>
      </c>
      <c r="C4346">
        <v>7.2811417053695999</v>
      </c>
      <c r="D4346">
        <v>7.5508008171231999</v>
      </c>
      <c r="E4346">
        <v>7.5018753045837103</v>
      </c>
      <c r="F4346">
        <v>7.3346991491430797</v>
      </c>
      <c r="G4346">
        <v>7.0612825398533596</v>
      </c>
      <c r="H4346">
        <v>8.3430385120439698</v>
      </c>
      <c r="I4346">
        <v>7.7423710464033197</v>
      </c>
      <c r="J4346">
        <v>8.1175267240239908</v>
      </c>
      <c r="K4346">
        <v>7.7183343203538497</v>
      </c>
      <c r="L4346">
        <v>7.6059237564588296</v>
      </c>
      <c r="M4346">
        <v>7.5741318338561996</v>
      </c>
      <c r="N4346">
        <v>7.3514661522358002</v>
      </c>
      <c r="O4346">
        <v>7.758198071442</v>
      </c>
      <c r="P4346">
        <v>8.3897825627459106</v>
      </c>
      <c r="Q4346">
        <v>6.9204191934356096</v>
      </c>
    </row>
    <row r="4347" spans="1:17">
      <c r="A4347" t="s">
        <v>7485</v>
      </c>
      <c r="B4347" s="16" t="e">
        <v>#N/A</v>
      </c>
      <c r="C4347">
        <v>3.3064422771203601</v>
      </c>
      <c r="D4347">
        <v>2.8218677180984102</v>
      </c>
      <c r="E4347">
        <v>2.8218677180984102</v>
      </c>
      <c r="F4347">
        <v>3.4706286095040801</v>
      </c>
      <c r="G4347">
        <v>3.70007344211845</v>
      </c>
      <c r="H4347">
        <v>3.7814594184883799</v>
      </c>
      <c r="I4347">
        <v>3.5089935751222501</v>
      </c>
      <c r="J4347">
        <v>2.8218677180984102</v>
      </c>
      <c r="K4347">
        <v>3.27554212654834</v>
      </c>
      <c r="L4347">
        <v>2.8218677180984102</v>
      </c>
      <c r="M4347">
        <v>3.23818724324593</v>
      </c>
      <c r="N4347">
        <v>3.31389066967124</v>
      </c>
      <c r="O4347">
        <v>2.8218677180984102</v>
      </c>
      <c r="P4347">
        <v>3.3893867502571098</v>
      </c>
      <c r="Q4347">
        <v>2.8218677180984102</v>
      </c>
    </row>
    <row r="4348" spans="1:17">
      <c r="A4348" t="s">
        <v>7486</v>
      </c>
      <c r="B4348" s="16" t="e">
        <v>#N/A</v>
      </c>
      <c r="C4348">
        <v>3.5040133865677898</v>
      </c>
      <c r="D4348">
        <v>2.8218677180984102</v>
      </c>
      <c r="E4348">
        <v>2.8218677180984102</v>
      </c>
      <c r="F4348">
        <v>3.8353454241230298</v>
      </c>
      <c r="G4348">
        <v>2.8218677180984102</v>
      </c>
      <c r="H4348">
        <v>2.8218677180984102</v>
      </c>
      <c r="I4348">
        <v>3.3100125595866299</v>
      </c>
      <c r="J4348">
        <v>3.4276433730071201</v>
      </c>
      <c r="K4348">
        <v>2.8218677180984102</v>
      </c>
      <c r="L4348">
        <v>3.6339073669181099</v>
      </c>
      <c r="M4348">
        <v>3.90178223458659</v>
      </c>
      <c r="N4348">
        <v>3.79229116939824</v>
      </c>
      <c r="O4348">
        <v>3.5569664057961599</v>
      </c>
      <c r="P4348">
        <v>3.3893867502571098</v>
      </c>
      <c r="Q4348">
        <v>2.8218677180984102</v>
      </c>
    </row>
    <row r="4349" spans="1:17">
      <c r="A4349" t="s">
        <v>7487</v>
      </c>
      <c r="B4349" s="16" t="e">
        <v>#N/A</v>
      </c>
      <c r="C4349">
        <v>3.3064422771203601</v>
      </c>
      <c r="D4349">
        <v>3.4870161193063098</v>
      </c>
      <c r="E4349">
        <v>3.4028894668404299</v>
      </c>
      <c r="F4349">
        <v>3.2825265482838799</v>
      </c>
      <c r="G4349">
        <v>2.8218677180984102</v>
      </c>
      <c r="H4349">
        <v>2.8218677180984102</v>
      </c>
      <c r="I4349">
        <v>2.8218677180984102</v>
      </c>
      <c r="J4349">
        <v>3.4276433730071201</v>
      </c>
      <c r="K4349">
        <v>3.4608708703561399</v>
      </c>
      <c r="L4349">
        <v>2.8218677180984102</v>
      </c>
      <c r="M4349">
        <v>3.4086250003018401</v>
      </c>
      <c r="N4349">
        <v>2.8218677180984102</v>
      </c>
      <c r="O4349">
        <v>3.24931794675887</v>
      </c>
      <c r="P4349">
        <v>2.8218677180984102</v>
      </c>
      <c r="Q4349">
        <v>2.8218677180984102</v>
      </c>
    </row>
    <row r="4350" spans="1:17">
      <c r="A4350" t="s">
        <v>7488</v>
      </c>
      <c r="B4350" s="16" t="e">
        <v>#N/A</v>
      </c>
      <c r="C4350">
        <v>3.5040133865677898</v>
      </c>
      <c r="D4350">
        <v>2.8218677180984102</v>
      </c>
      <c r="E4350">
        <v>2.8218677180984102</v>
      </c>
      <c r="F4350">
        <v>3.2825265482838799</v>
      </c>
      <c r="G4350">
        <v>2.8218677180984102</v>
      </c>
      <c r="H4350">
        <v>2.8218677180984102</v>
      </c>
      <c r="I4350">
        <v>2.8218677180984102</v>
      </c>
      <c r="J4350">
        <v>2.8218677180984102</v>
      </c>
      <c r="K4350">
        <v>2.8218677180984102</v>
      </c>
      <c r="L4350">
        <v>2.8218677180984102</v>
      </c>
      <c r="M4350">
        <v>3.23818724324593</v>
      </c>
      <c r="N4350">
        <v>3.6661147186140499</v>
      </c>
      <c r="O4350">
        <v>3.24931794675887</v>
      </c>
      <c r="P4350">
        <v>3.6194497939779602</v>
      </c>
      <c r="Q4350">
        <v>2.8218677180984102</v>
      </c>
    </row>
    <row r="4351" spans="1:17">
      <c r="A4351" t="s">
        <v>7489</v>
      </c>
      <c r="B4351" s="16" t="e">
        <v>#N/A</v>
      </c>
      <c r="C4351">
        <v>3.8862082974622001</v>
      </c>
      <c r="D4351">
        <v>3.8603343823973102</v>
      </c>
      <c r="E4351">
        <v>3.8152982058547602</v>
      </c>
      <c r="F4351">
        <v>4.0118215330109104</v>
      </c>
      <c r="G4351">
        <v>3.70007344211845</v>
      </c>
      <c r="H4351">
        <v>3.65660975244205</v>
      </c>
      <c r="I4351">
        <v>3.3100125595866299</v>
      </c>
      <c r="J4351">
        <v>3.5611359966351301</v>
      </c>
      <c r="K4351">
        <v>3.27554212654834</v>
      </c>
      <c r="L4351">
        <v>3.4877558895723499</v>
      </c>
      <c r="M4351">
        <v>3.90178223458659</v>
      </c>
      <c r="N4351">
        <v>3.31389066967124</v>
      </c>
      <c r="O4351">
        <v>3.5569664057961599</v>
      </c>
      <c r="P4351">
        <v>3.7927642367557501</v>
      </c>
      <c r="Q4351">
        <v>5.09416193408443</v>
      </c>
    </row>
    <row r="4352" spans="1:17">
      <c r="A4352" t="s">
        <v>7490</v>
      </c>
      <c r="B4352" s="16" t="e">
        <v>#N/A</v>
      </c>
      <c r="C4352">
        <v>4.2263167103073602</v>
      </c>
      <c r="D4352">
        <v>4.1931807688815699</v>
      </c>
      <c r="E4352">
        <v>4.5638886729124497</v>
      </c>
      <c r="F4352">
        <v>3.6131889974304401</v>
      </c>
      <c r="G4352">
        <v>4.5079198595814196</v>
      </c>
      <c r="H4352">
        <v>3.9869852489372102</v>
      </c>
      <c r="I4352">
        <v>4.7549066861635803</v>
      </c>
      <c r="J4352">
        <v>4.1999986398891203</v>
      </c>
      <c r="K4352">
        <v>4.3302743077434496</v>
      </c>
      <c r="L4352">
        <v>3.9560512465587201</v>
      </c>
      <c r="M4352">
        <v>4.5794486673888004</v>
      </c>
      <c r="N4352">
        <v>3.99991931403749</v>
      </c>
      <c r="O4352">
        <v>4.5388813471664999</v>
      </c>
      <c r="P4352">
        <v>3.7927642367557501</v>
      </c>
      <c r="Q4352">
        <v>2.8218677180984102</v>
      </c>
    </row>
    <row r="4353" spans="1:17">
      <c r="A4353" t="s">
        <v>7491</v>
      </c>
      <c r="B4353" s="16" t="e">
        <v>#N/A</v>
      </c>
      <c r="C4353">
        <v>3.6535616636188299</v>
      </c>
      <c r="D4353">
        <v>3.8603343823973102</v>
      </c>
      <c r="E4353">
        <v>2.8218677180984102</v>
      </c>
      <c r="F4353">
        <v>3.9277704709105601</v>
      </c>
      <c r="G4353">
        <v>5.3186214901221902</v>
      </c>
      <c r="H4353">
        <v>4.2312229394497098</v>
      </c>
      <c r="I4353">
        <v>3.5089935751222501</v>
      </c>
      <c r="J4353">
        <v>5.41615412543395</v>
      </c>
      <c r="K4353">
        <v>3.6013796825057902</v>
      </c>
      <c r="L4353">
        <v>3.29479214013883</v>
      </c>
      <c r="M4353">
        <v>5.4132354683515702</v>
      </c>
      <c r="N4353">
        <v>3.5144020463037902</v>
      </c>
      <c r="O4353">
        <v>3.7643275486974099</v>
      </c>
      <c r="P4353">
        <v>4.0606668341819496</v>
      </c>
      <c r="Q4353">
        <v>2.8218677180984102</v>
      </c>
    </row>
    <row r="4354" spans="1:17">
      <c r="A4354" t="s">
        <v>7492</v>
      </c>
      <c r="B4354" s="16" t="e">
        <v>#N/A</v>
      </c>
      <c r="C4354">
        <v>5.2395597656514097</v>
      </c>
      <c r="D4354">
        <v>5.5461893110012896</v>
      </c>
      <c r="E4354">
        <v>4.8415581104649901</v>
      </c>
      <c r="F4354">
        <v>4.8265290176055897</v>
      </c>
      <c r="G4354">
        <v>4.9315086277172604</v>
      </c>
      <c r="H4354">
        <v>4.3676565829540399</v>
      </c>
      <c r="I4354">
        <v>4.7549066861635803</v>
      </c>
      <c r="J4354">
        <v>4.4586654922886897</v>
      </c>
      <c r="K4354">
        <v>4.5878024687201</v>
      </c>
      <c r="L4354">
        <v>4.3280695513255196</v>
      </c>
      <c r="M4354">
        <v>4.8899346368581904</v>
      </c>
      <c r="N4354">
        <v>4.8146980941494002</v>
      </c>
      <c r="O4354">
        <v>5.3368598019304798</v>
      </c>
      <c r="P4354">
        <v>4.5271021320563003</v>
      </c>
      <c r="Q4354">
        <v>2.8218677180984102</v>
      </c>
    </row>
    <row r="4355" spans="1:17">
      <c r="A4355" t="s">
        <v>7493</v>
      </c>
      <c r="B4355" s="16" t="e">
        <v>#N/A</v>
      </c>
      <c r="C4355">
        <v>3.6535616636188299</v>
      </c>
      <c r="D4355">
        <v>3.4870161193063098</v>
      </c>
      <c r="E4355">
        <v>3.8152982058547602</v>
      </c>
      <c r="F4355">
        <v>3.4706286095040801</v>
      </c>
      <c r="G4355">
        <v>3.8309652426265099</v>
      </c>
      <c r="H4355">
        <v>4.1560374762891303</v>
      </c>
      <c r="I4355">
        <v>4.3728229044696096</v>
      </c>
      <c r="J4355">
        <v>3.4276433730071201</v>
      </c>
      <c r="K4355">
        <v>2.8218677180984102</v>
      </c>
      <c r="L4355">
        <v>3.6339073669181099</v>
      </c>
      <c r="M4355">
        <v>3.6461416973015899</v>
      </c>
      <c r="N4355">
        <v>3.79229116939824</v>
      </c>
      <c r="O4355">
        <v>3.42420286852819</v>
      </c>
      <c r="P4355">
        <v>3.7927642367557501</v>
      </c>
      <c r="Q4355">
        <v>2.8218677180984102</v>
      </c>
    </row>
    <row r="4356" spans="1:17">
      <c r="A4356" t="s">
        <v>7494</v>
      </c>
      <c r="B4356" s="16" t="e">
        <v>#N/A</v>
      </c>
      <c r="C4356">
        <v>3.6535616636188299</v>
      </c>
      <c r="D4356">
        <v>2.8218677180984102</v>
      </c>
      <c r="E4356">
        <v>4.0887687455453801</v>
      </c>
      <c r="F4356">
        <v>3.9277704709105601</v>
      </c>
      <c r="G4356">
        <v>3.5425260543824399</v>
      </c>
      <c r="H4356">
        <v>3.50653555504317</v>
      </c>
      <c r="I4356">
        <v>3.8937805799913501</v>
      </c>
      <c r="J4356">
        <v>2.8218677180984102</v>
      </c>
      <c r="K4356">
        <v>3.6013796825057902</v>
      </c>
      <c r="L4356">
        <v>3.4877558895723499</v>
      </c>
      <c r="M4356">
        <v>3.5380814202985702</v>
      </c>
      <c r="N4356">
        <v>3.5144020463037902</v>
      </c>
      <c r="O4356">
        <v>3.5569664057961599</v>
      </c>
      <c r="P4356">
        <v>3.3893867502571098</v>
      </c>
      <c r="Q4356">
        <v>2.8218677180984102</v>
      </c>
    </row>
    <row r="4357" spans="1:17">
      <c r="A4357" t="s">
        <v>7495</v>
      </c>
      <c r="B4357" s="16" t="e">
        <v>#N/A</v>
      </c>
      <c r="C4357">
        <v>4.6454443926476303</v>
      </c>
      <c r="D4357">
        <v>4.32650596693877</v>
      </c>
      <c r="E4357">
        <v>4.7777046060070401</v>
      </c>
      <c r="F4357">
        <v>4.7451440705926098</v>
      </c>
      <c r="G4357">
        <v>4.73757715912134</v>
      </c>
      <c r="H4357">
        <v>3.8900437060628099</v>
      </c>
      <c r="I4357">
        <v>5.0091235034862898</v>
      </c>
      <c r="J4357">
        <v>4.9787429435777097</v>
      </c>
      <c r="K4357">
        <v>4.8383826859307302</v>
      </c>
      <c r="L4357">
        <v>4.87288619379569</v>
      </c>
      <c r="M4357">
        <v>4.69174350335686</v>
      </c>
      <c r="N4357">
        <v>5.02390968106456</v>
      </c>
      <c r="O4357">
        <v>4.9982149956393096</v>
      </c>
      <c r="P4357">
        <v>4.3630835021106398</v>
      </c>
      <c r="Q4357">
        <v>5.09416193408443</v>
      </c>
    </row>
    <row r="4358" spans="1:17">
      <c r="A4358" t="s">
        <v>7496</v>
      </c>
      <c r="B4358" s="16" t="e">
        <v>#N/A</v>
      </c>
      <c r="C4358">
        <v>7.9463175135047797</v>
      </c>
      <c r="D4358">
        <v>8.1061997705033395</v>
      </c>
      <c r="E4358">
        <v>8.8321084058997705</v>
      </c>
      <c r="F4358">
        <v>8.5879885611897908</v>
      </c>
      <c r="G4358">
        <v>8.6582163028486701</v>
      </c>
      <c r="H4358">
        <v>7.6178739592621803</v>
      </c>
      <c r="I4358">
        <v>7.6513599516244</v>
      </c>
      <c r="J4358">
        <v>8.7146179181282601</v>
      </c>
      <c r="K4358">
        <v>8.0026054467006897</v>
      </c>
      <c r="L4358">
        <v>8.0520699811720196</v>
      </c>
      <c r="M4358">
        <v>8.4247945275417901</v>
      </c>
      <c r="N4358">
        <v>8.4038010863162196</v>
      </c>
      <c r="O4358">
        <v>8.5450982213729905</v>
      </c>
      <c r="P4358">
        <v>8.0528164704780902</v>
      </c>
      <c r="Q4358">
        <v>9.5399466711043193</v>
      </c>
    </row>
    <row r="4359" spans="1:17">
      <c r="A4359" t="s">
        <v>7497</v>
      </c>
      <c r="B4359" s="16" t="e">
        <v>#N/A</v>
      </c>
      <c r="C4359">
        <v>8.3961294856282596</v>
      </c>
      <c r="D4359">
        <v>8.3625053966608007</v>
      </c>
      <c r="E4359">
        <v>7.7325473351494098</v>
      </c>
      <c r="F4359">
        <v>7.99619546137715</v>
      </c>
      <c r="G4359">
        <v>8.13215103816378</v>
      </c>
      <c r="H4359">
        <v>8.4507095905682093</v>
      </c>
      <c r="I4359">
        <v>8.5037035431784904</v>
      </c>
      <c r="J4359">
        <v>8.2312807889916098</v>
      </c>
      <c r="K4359">
        <v>8.4200459128452501</v>
      </c>
      <c r="L4359">
        <v>8.4183323091301396</v>
      </c>
      <c r="M4359">
        <v>8.4445793299875795</v>
      </c>
      <c r="N4359">
        <v>7.6961786310614997</v>
      </c>
      <c r="O4359">
        <v>8.4003690784469995</v>
      </c>
      <c r="P4359">
        <v>9.1446708272289108</v>
      </c>
      <c r="Q4359">
        <v>5.09416193408443</v>
      </c>
    </row>
    <row r="4360" spans="1:17">
      <c r="A4360" t="s">
        <v>7498</v>
      </c>
      <c r="B4360" s="16" t="e">
        <v>#N/A</v>
      </c>
      <c r="C4360">
        <v>4.5939331348939696</v>
      </c>
      <c r="D4360">
        <v>4.2618677800425697</v>
      </c>
      <c r="E4360">
        <v>4.5638886729124497</v>
      </c>
      <c r="F4360">
        <v>4.4086599646307301</v>
      </c>
      <c r="G4360">
        <v>4.8382239915511303</v>
      </c>
      <c r="H4360">
        <v>3.7814594184883799</v>
      </c>
      <c r="I4360">
        <v>4.7071247246580201</v>
      </c>
      <c r="J4360">
        <v>4.9163232079064798</v>
      </c>
      <c r="K4360">
        <v>4.2084442324483602</v>
      </c>
      <c r="L4360">
        <v>4.7901010708768101</v>
      </c>
      <c r="M4360">
        <v>4.1590575299716699</v>
      </c>
      <c r="N4360">
        <v>3.5144020463037902</v>
      </c>
      <c r="O4360">
        <v>4.0696565081197198</v>
      </c>
      <c r="P4360">
        <v>4.0606668341819496</v>
      </c>
      <c r="Q4360">
        <v>5.09416193408443</v>
      </c>
    </row>
    <row r="4361" spans="1:17">
      <c r="A4361" t="s">
        <v>7499</v>
      </c>
      <c r="B4361" s="16" t="e">
        <v>#N/A</v>
      </c>
      <c r="C4361">
        <v>2.8218677180984102</v>
      </c>
      <c r="D4361">
        <v>2.8218677180984102</v>
      </c>
      <c r="E4361">
        <v>3.6381873987360902</v>
      </c>
      <c r="F4361">
        <v>3.2825265482838799</v>
      </c>
      <c r="G4361">
        <v>2.8218677180984102</v>
      </c>
      <c r="H4361">
        <v>4.07504641393726</v>
      </c>
      <c r="I4361">
        <v>4.0793606969786396</v>
      </c>
      <c r="J4361">
        <v>3.4276433730071201</v>
      </c>
      <c r="K4361">
        <v>3.6013796825057902</v>
      </c>
      <c r="L4361">
        <v>3.6339073669181099</v>
      </c>
      <c r="M4361">
        <v>3.7404257728686199</v>
      </c>
      <c r="N4361">
        <v>4.1706164353931596</v>
      </c>
      <c r="O4361">
        <v>3.42420286852819</v>
      </c>
      <c r="P4361">
        <v>4.1712528320562896</v>
      </c>
      <c r="Q4361">
        <v>2.8218677180984102</v>
      </c>
    </row>
    <row r="4362" spans="1:17">
      <c r="A4362" t="s">
        <v>7500</v>
      </c>
      <c r="B4362" s="16" t="e">
        <v>#N/A</v>
      </c>
      <c r="C4362">
        <v>4.2964146619915802</v>
      </c>
      <c r="D4362">
        <v>3.9548310731697001</v>
      </c>
      <c r="E4362">
        <v>3.6381873987360902</v>
      </c>
      <c r="F4362">
        <v>3.7319397910766599</v>
      </c>
      <c r="G4362">
        <v>3.70007344211845</v>
      </c>
      <c r="H4362">
        <v>4.3015284866045098</v>
      </c>
      <c r="I4362">
        <v>4.4354937019020104</v>
      </c>
      <c r="J4362">
        <v>3.6724961835054399</v>
      </c>
      <c r="K4362">
        <v>3.91162951239331</v>
      </c>
      <c r="L4362">
        <v>3.7555759297476698</v>
      </c>
      <c r="M4362">
        <v>3.90178223458659</v>
      </c>
      <c r="N4362">
        <v>3.5144020463037902</v>
      </c>
      <c r="O4362">
        <v>3.5569664057961599</v>
      </c>
      <c r="P4362">
        <v>3.7927642367557501</v>
      </c>
      <c r="Q4362">
        <v>2.8218677180984102</v>
      </c>
    </row>
    <row r="4363" spans="1:17">
      <c r="A4363" t="s">
        <v>7501</v>
      </c>
      <c r="B4363" s="16" t="e">
        <v>#N/A</v>
      </c>
      <c r="C4363">
        <v>3.3064422771203601</v>
      </c>
      <c r="D4363">
        <v>3.2942621936663499</v>
      </c>
      <c r="E4363">
        <v>3.8152982058547602</v>
      </c>
      <c r="F4363">
        <v>4.0892058755412499</v>
      </c>
      <c r="G4363">
        <v>3.8309652426265099</v>
      </c>
      <c r="H4363">
        <v>3.30825032505737</v>
      </c>
      <c r="I4363">
        <v>3.5089935751222501</v>
      </c>
      <c r="J4363">
        <v>3.2517770676889399</v>
      </c>
      <c r="K4363">
        <v>3.91162951239331</v>
      </c>
      <c r="L4363">
        <v>4.1946255460110002</v>
      </c>
      <c r="M4363">
        <v>3.90178223458659</v>
      </c>
      <c r="N4363">
        <v>3.5144020463037902</v>
      </c>
      <c r="O4363">
        <v>3.6677309644704801</v>
      </c>
      <c r="P4363">
        <v>3.3893867502571098</v>
      </c>
      <c r="Q4363">
        <v>5.09416193408443</v>
      </c>
    </row>
    <row r="4364" spans="1:17">
      <c r="A4364" t="s">
        <v>7502</v>
      </c>
      <c r="B4364" s="16" t="e">
        <v>#N/A</v>
      </c>
      <c r="C4364">
        <v>3.5040133865677898</v>
      </c>
      <c r="D4364">
        <v>3.2942621936663499</v>
      </c>
      <c r="E4364">
        <v>3.4028894668404299</v>
      </c>
      <c r="F4364">
        <v>3.2825265482838799</v>
      </c>
      <c r="G4364">
        <v>3.5425260543824399</v>
      </c>
      <c r="H4364">
        <v>2.8218677180984102</v>
      </c>
      <c r="I4364">
        <v>3.3100125595866299</v>
      </c>
      <c r="J4364">
        <v>2.8218677180984102</v>
      </c>
      <c r="K4364">
        <v>2.8218677180984102</v>
      </c>
      <c r="L4364">
        <v>3.4877558895723499</v>
      </c>
      <c r="M4364">
        <v>3.23818724324593</v>
      </c>
      <c r="N4364">
        <v>3.31389066967124</v>
      </c>
      <c r="O4364">
        <v>3.42420286852819</v>
      </c>
      <c r="P4364">
        <v>3.3893867502571098</v>
      </c>
      <c r="Q4364">
        <v>2.8218677180984102</v>
      </c>
    </row>
    <row r="4365" spans="1:17">
      <c r="A4365" t="s">
        <v>7503</v>
      </c>
      <c r="B4365" s="16" t="e">
        <v>#N/A</v>
      </c>
      <c r="C4365">
        <v>2.8218677180984102</v>
      </c>
      <c r="D4365">
        <v>2.8218677180984102</v>
      </c>
      <c r="E4365">
        <v>3.8152982058547602</v>
      </c>
      <c r="F4365">
        <v>3.2825265482838799</v>
      </c>
      <c r="G4365">
        <v>2.8218677180984102</v>
      </c>
      <c r="H4365">
        <v>3.30825032505737</v>
      </c>
      <c r="I4365">
        <v>2.8218677180984102</v>
      </c>
      <c r="J4365">
        <v>3.2517770676889399</v>
      </c>
      <c r="K4365">
        <v>3.27554212654834</v>
      </c>
      <c r="L4365">
        <v>3.29479214013883</v>
      </c>
      <c r="M4365">
        <v>3.23818724324593</v>
      </c>
      <c r="N4365">
        <v>3.31389066967124</v>
      </c>
      <c r="O4365">
        <v>3.42420286852819</v>
      </c>
      <c r="P4365">
        <v>3.3893867502571098</v>
      </c>
      <c r="Q4365">
        <v>2.8218677180984102</v>
      </c>
    </row>
    <row r="4366" spans="1:17">
      <c r="A4366" t="s">
        <v>7504</v>
      </c>
      <c r="B4366" s="16" t="e">
        <v>#N/A</v>
      </c>
      <c r="C4366">
        <v>2.8218677180984102</v>
      </c>
      <c r="D4366">
        <v>2.8218677180984102</v>
      </c>
      <c r="E4366">
        <v>3.6381873987360902</v>
      </c>
      <c r="F4366">
        <v>2.8218677180984102</v>
      </c>
      <c r="G4366">
        <v>2.8218677180984102</v>
      </c>
      <c r="H4366">
        <v>2.8218677180984102</v>
      </c>
      <c r="I4366">
        <v>3.5089935751222501</v>
      </c>
      <c r="J4366">
        <v>3.6724961835054399</v>
      </c>
      <c r="K4366">
        <v>3.27554212654834</v>
      </c>
      <c r="L4366">
        <v>3.4877558895723499</v>
      </c>
      <c r="M4366">
        <v>3.23818724324593</v>
      </c>
      <c r="N4366">
        <v>2.8218677180984102</v>
      </c>
      <c r="O4366">
        <v>3.24931794675887</v>
      </c>
      <c r="P4366">
        <v>2.8218677180984102</v>
      </c>
      <c r="Q4366">
        <v>2.8218677180984102</v>
      </c>
    </row>
    <row r="4367" spans="1:17">
      <c r="A4367" t="s">
        <v>7505</v>
      </c>
      <c r="B4367" s="16" t="e">
        <v>#N/A</v>
      </c>
      <c r="C4367">
        <v>4.0706176854441196</v>
      </c>
      <c r="D4367">
        <v>3.9548310731697001</v>
      </c>
      <c r="E4367">
        <v>3.4028894668404299</v>
      </c>
      <c r="F4367">
        <v>3.9277704709105601</v>
      </c>
      <c r="G4367">
        <v>3.33407035458014</v>
      </c>
      <c r="H4367">
        <v>3.30825032505737</v>
      </c>
      <c r="I4367">
        <v>2.8218677180984102</v>
      </c>
      <c r="J4367">
        <v>3.2517770676889399</v>
      </c>
      <c r="K4367">
        <v>3.27554212654834</v>
      </c>
      <c r="L4367">
        <v>3.9560512465587201</v>
      </c>
      <c r="M4367">
        <v>3.7404257728686199</v>
      </c>
      <c r="N4367">
        <v>3.5144020463037902</v>
      </c>
      <c r="O4367">
        <v>3.6677309644704801</v>
      </c>
      <c r="P4367">
        <v>3.3893867502571098</v>
      </c>
      <c r="Q4367">
        <v>5.09416193408443</v>
      </c>
    </row>
    <row r="4368" spans="1:17">
      <c r="A4368" t="s">
        <v>7506</v>
      </c>
      <c r="B4368" s="16" t="e">
        <v>#N/A</v>
      </c>
      <c r="C4368">
        <v>3.8862082974622001</v>
      </c>
      <c r="D4368">
        <v>4.0407231514856203</v>
      </c>
      <c r="E4368">
        <v>4.9023702390828996</v>
      </c>
      <c r="F4368">
        <v>4.6121840845566204</v>
      </c>
      <c r="G4368">
        <v>4.0460446887748596</v>
      </c>
      <c r="H4368">
        <v>3.65660975244205</v>
      </c>
      <c r="I4368">
        <v>4.16059535596606</v>
      </c>
      <c r="J4368">
        <v>4.7455649477942696</v>
      </c>
      <c r="K4368">
        <v>4.7193737720337401</v>
      </c>
      <c r="L4368">
        <v>4.3280695513255196</v>
      </c>
      <c r="M4368">
        <v>4.21436379980989</v>
      </c>
      <c r="N4368">
        <v>4.3841781814921204</v>
      </c>
      <c r="O4368">
        <v>4.1926070449996002</v>
      </c>
      <c r="P4368">
        <v>4.0606668341819496</v>
      </c>
      <c r="Q4368">
        <v>5.81282804418474</v>
      </c>
    </row>
    <row r="4369" spans="1:17">
      <c r="A4369" t="s">
        <v>7507</v>
      </c>
      <c r="B4369" s="16" t="e">
        <v>#N/A</v>
      </c>
      <c r="C4369">
        <v>3.3064422771203601</v>
      </c>
      <c r="D4369">
        <v>3.4870161193063098</v>
      </c>
      <c r="E4369">
        <v>2.8218677180984102</v>
      </c>
      <c r="F4369">
        <v>2.8218677180984102</v>
      </c>
      <c r="G4369">
        <v>2.8218677180984102</v>
      </c>
      <c r="H4369">
        <v>3.50653555504317</v>
      </c>
      <c r="I4369">
        <v>2.8218677180984102</v>
      </c>
      <c r="J4369">
        <v>3.2517770676889399</v>
      </c>
      <c r="K4369">
        <v>3.4608708703561399</v>
      </c>
      <c r="L4369">
        <v>2.8218677180984102</v>
      </c>
      <c r="M4369">
        <v>3.23818724324593</v>
      </c>
      <c r="N4369">
        <v>3.31389066967124</v>
      </c>
      <c r="O4369">
        <v>3.24931794675887</v>
      </c>
      <c r="P4369">
        <v>3.3893867502571098</v>
      </c>
      <c r="Q4369">
        <v>2.8218677180984102</v>
      </c>
    </row>
    <row r="4370" spans="1:17">
      <c r="A4370" t="s">
        <v>7508</v>
      </c>
      <c r="B4370" s="16" t="e">
        <v>#N/A</v>
      </c>
      <c r="C4370">
        <v>3.5040133865677898</v>
      </c>
      <c r="D4370">
        <v>3.4870161193063098</v>
      </c>
      <c r="E4370">
        <v>4.3969712788901898</v>
      </c>
      <c r="F4370">
        <v>3.6131889974304401</v>
      </c>
      <c r="G4370">
        <v>4.1380367534927496</v>
      </c>
      <c r="H4370">
        <v>2.8218677180984102</v>
      </c>
      <c r="I4370">
        <v>2.8218677180984102</v>
      </c>
      <c r="J4370">
        <v>3.8565114723405598</v>
      </c>
      <c r="K4370">
        <v>3.8204461843508501</v>
      </c>
      <c r="L4370">
        <v>3.7555759297476698</v>
      </c>
      <c r="M4370">
        <v>3.9727288000471899</v>
      </c>
      <c r="N4370">
        <v>4.2465073090516299</v>
      </c>
      <c r="O4370">
        <v>4.0021176285150997</v>
      </c>
      <c r="P4370">
        <v>3.7927642367557501</v>
      </c>
      <c r="Q4370">
        <v>5.81282804418474</v>
      </c>
    </row>
    <row r="4371" spans="1:17">
      <c r="A4371" t="s">
        <v>7509</v>
      </c>
      <c r="B4371" s="16" t="e">
        <v>#N/A</v>
      </c>
      <c r="C4371">
        <v>5.3613569434115202</v>
      </c>
      <c r="D4371">
        <v>5.6620405777712897</v>
      </c>
      <c r="E4371">
        <v>6.0883257756658304</v>
      </c>
      <c r="F4371">
        <v>6.1913127704974604</v>
      </c>
      <c r="G4371">
        <v>5.1001215892442602</v>
      </c>
      <c r="H4371">
        <v>5.3978950479979702</v>
      </c>
      <c r="I4371">
        <v>5.4886690454658904</v>
      </c>
      <c r="J4371">
        <v>5.7292439018102801</v>
      </c>
      <c r="K4371">
        <v>5.4602654674947297</v>
      </c>
      <c r="L4371">
        <v>5.54859593602092</v>
      </c>
      <c r="M4371">
        <v>5.2604792807445904</v>
      </c>
      <c r="N4371">
        <v>5.3928688873847097</v>
      </c>
      <c r="O4371">
        <v>5.5297694049106996</v>
      </c>
      <c r="P4371">
        <v>5.4975049655279902</v>
      </c>
      <c r="Q4371">
        <v>6.2843132996066204</v>
      </c>
    </row>
    <row r="4372" spans="1:17">
      <c r="A4372" t="s">
        <v>7510</v>
      </c>
      <c r="B4372" s="16" t="e">
        <v>#N/A</v>
      </c>
      <c r="C4372">
        <v>2.8218677180984102</v>
      </c>
      <c r="D4372">
        <v>3.6330127529723502</v>
      </c>
      <c r="E4372">
        <v>3.8152982058547602</v>
      </c>
      <c r="F4372">
        <v>3.7319397910766599</v>
      </c>
      <c r="G4372">
        <v>3.8309652426265099</v>
      </c>
      <c r="H4372">
        <v>3.7814594184883799</v>
      </c>
      <c r="I4372">
        <v>3.3100125595866299</v>
      </c>
      <c r="J4372">
        <v>3.2517770676889399</v>
      </c>
      <c r="K4372">
        <v>3.6013796825057902</v>
      </c>
      <c r="L4372">
        <v>2.8218677180984102</v>
      </c>
      <c r="M4372">
        <v>3.4086250003018401</v>
      </c>
      <c r="N4372">
        <v>2.8218677180984102</v>
      </c>
      <c r="O4372">
        <v>3.5569664057961599</v>
      </c>
      <c r="P4372">
        <v>3.6194497939779602</v>
      </c>
      <c r="Q4372">
        <v>2.8218677180984102</v>
      </c>
    </row>
    <row r="4373" spans="1:17">
      <c r="A4373" t="s">
        <v>7511</v>
      </c>
      <c r="B4373" s="16" t="e">
        <v>#N/A</v>
      </c>
      <c r="C4373">
        <v>3.5040133865677898</v>
      </c>
      <c r="D4373">
        <v>3.4870161193063098</v>
      </c>
      <c r="E4373">
        <v>4.3035359899866696</v>
      </c>
      <c r="F4373">
        <v>3.7319397910766599</v>
      </c>
      <c r="G4373">
        <v>3.8309652426265099</v>
      </c>
      <c r="H4373">
        <v>3.8900437060628099</v>
      </c>
      <c r="I4373">
        <v>3.3100125595866299</v>
      </c>
      <c r="J4373">
        <v>3.5611359966351301</v>
      </c>
      <c r="K4373">
        <v>3.99457577781329</v>
      </c>
      <c r="L4373">
        <v>3.6339073669181099</v>
      </c>
      <c r="M4373">
        <v>3.4086250003018401</v>
      </c>
      <c r="N4373">
        <v>3.6661147186140499</v>
      </c>
      <c r="O4373">
        <v>3.5569664057961599</v>
      </c>
      <c r="P4373">
        <v>2.8218677180984102</v>
      </c>
      <c r="Q4373">
        <v>5.09416193408443</v>
      </c>
    </row>
    <row r="4374" spans="1:17">
      <c r="A4374" t="s">
        <v>7512</v>
      </c>
      <c r="B4374" s="16" t="e">
        <v>#N/A</v>
      </c>
      <c r="C4374">
        <v>5.2710534670525604</v>
      </c>
      <c r="D4374">
        <v>4.9103330586210001</v>
      </c>
      <c r="E4374">
        <v>5.5107356403890702</v>
      </c>
      <c r="F4374">
        <v>5.2586040200005799</v>
      </c>
      <c r="G4374">
        <v>5.4770951667621199</v>
      </c>
      <c r="H4374">
        <v>4.8389910929935898</v>
      </c>
      <c r="I4374">
        <v>5.6414352460325601</v>
      </c>
      <c r="J4374">
        <v>5.0671121988910901</v>
      </c>
      <c r="K4374">
        <v>4.7999439876117602</v>
      </c>
      <c r="L4374">
        <v>5.0592286016271197</v>
      </c>
      <c r="M4374">
        <v>5.6055187694871904</v>
      </c>
      <c r="N4374">
        <v>5.3632034605234802</v>
      </c>
      <c r="O4374">
        <v>5.5496199544433598</v>
      </c>
      <c r="P4374">
        <v>5.4229483876157598</v>
      </c>
      <c r="Q4374">
        <v>5.09416193408443</v>
      </c>
    </row>
    <row r="4375" spans="1:17">
      <c r="A4375" t="s">
        <v>7513</v>
      </c>
      <c r="B4375" s="16" t="e">
        <v>#N/A</v>
      </c>
      <c r="C4375">
        <v>6.5441645960174801</v>
      </c>
      <c r="D4375">
        <v>6.6338206543565796</v>
      </c>
      <c r="E4375">
        <v>5.6538073608653301</v>
      </c>
      <c r="F4375">
        <v>6.0544979390529399</v>
      </c>
      <c r="G4375">
        <v>5.7723329839865896</v>
      </c>
      <c r="H4375">
        <v>5.8554853168058498</v>
      </c>
      <c r="I4375">
        <v>6.2243210452346904</v>
      </c>
      <c r="J4375">
        <v>5.7808175510722997</v>
      </c>
      <c r="K4375">
        <v>6.8304919114760203</v>
      </c>
      <c r="L4375">
        <v>5.9455161281204401</v>
      </c>
      <c r="M4375">
        <v>5.9104836449302596</v>
      </c>
      <c r="N4375">
        <v>6.45082718387882</v>
      </c>
      <c r="O4375">
        <v>5.8337360312954001</v>
      </c>
      <c r="P4375">
        <v>5.5333174813669999</v>
      </c>
      <c r="Q4375">
        <v>5.09416193408443</v>
      </c>
    </row>
    <row r="4376" spans="1:17">
      <c r="A4376" t="s">
        <v>7514</v>
      </c>
      <c r="B4376" s="16" t="e">
        <v>#N/A</v>
      </c>
      <c r="C4376">
        <v>6.8271754852327504</v>
      </c>
      <c r="D4376">
        <v>7.1292085763975397</v>
      </c>
      <c r="E4376">
        <v>7.0606604978116003</v>
      </c>
      <c r="F4376">
        <v>7.3084187231861604</v>
      </c>
      <c r="G4376">
        <v>7.1917583600661201</v>
      </c>
      <c r="H4376">
        <v>7.7434896700071896</v>
      </c>
      <c r="I4376">
        <v>7.1255674474227</v>
      </c>
      <c r="J4376">
        <v>7.78214656915753</v>
      </c>
      <c r="K4376">
        <v>6.9508845053043098</v>
      </c>
      <c r="L4376">
        <v>7.1162623791641204</v>
      </c>
      <c r="M4376">
        <v>7.4619962715866501</v>
      </c>
      <c r="N4376">
        <v>7.3805684620379504</v>
      </c>
      <c r="O4376">
        <v>7.4001202171717102</v>
      </c>
      <c r="P4376">
        <v>7.3914806888363103</v>
      </c>
      <c r="Q4376">
        <v>5.09416193408443</v>
      </c>
    </row>
    <row r="4377" spans="1:17">
      <c r="A4377" t="s">
        <v>7515</v>
      </c>
      <c r="B4377" s="16" t="e">
        <v>#N/A</v>
      </c>
      <c r="C4377">
        <v>8.3717761274872107</v>
      </c>
      <c r="D4377">
        <v>8.5271612275875395</v>
      </c>
      <c r="E4377">
        <v>8.3153294550461201</v>
      </c>
      <c r="F4377">
        <v>8.5879885611897908</v>
      </c>
      <c r="G4377">
        <v>8.4876514491973492</v>
      </c>
      <c r="H4377">
        <v>8.9540656831322707</v>
      </c>
      <c r="I4377">
        <v>8.3639070413570504</v>
      </c>
      <c r="J4377">
        <v>8.6016672121842905</v>
      </c>
      <c r="K4377">
        <v>8.3900287549864405</v>
      </c>
      <c r="L4377">
        <v>8.4629154824285298</v>
      </c>
      <c r="M4377">
        <v>8.5094166588323397</v>
      </c>
      <c r="N4377">
        <v>8.5801229806272197</v>
      </c>
      <c r="O4377">
        <v>8.2777788459169308</v>
      </c>
      <c r="P4377">
        <v>8.6468335565035499</v>
      </c>
      <c r="Q4377">
        <v>7.1565710053807701</v>
      </c>
    </row>
    <row r="4378" spans="1:17">
      <c r="A4378" t="s">
        <v>7516</v>
      </c>
      <c r="B4378" s="16" t="e">
        <v>#N/A</v>
      </c>
      <c r="C4378">
        <v>3.3064422771203601</v>
      </c>
      <c r="D4378">
        <v>3.6330127529723502</v>
      </c>
      <c r="E4378">
        <v>2.8218677180984102</v>
      </c>
      <c r="F4378">
        <v>3.2825265482838799</v>
      </c>
      <c r="G4378">
        <v>3.33407035458014</v>
      </c>
      <c r="H4378">
        <v>3.30825032505737</v>
      </c>
      <c r="I4378">
        <v>3.3100125595866299</v>
      </c>
      <c r="J4378">
        <v>2.8218677180984102</v>
      </c>
      <c r="K4378">
        <v>3.4608708703561399</v>
      </c>
      <c r="L4378">
        <v>3.29479214013883</v>
      </c>
      <c r="M4378">
        <v>3.5380814202985702</v>
      </c>
      <c r="N4378">
        <v>3.5144020463037902</v>
      </c>
      <c r="O4378">
        <v>2.8218677180984102</v>
      </c>
      <c r="P4378">
        <v>3.3893867502571098</v>
      </c>
      <c r="Q4378">
        <v>2.8218677180984102</v>
      </c>
    </row>
    <row r="4379" spans="1:17">
      <c r="A4379" t="s">
        <v>7517</v>
      </c>
      <c r="B4379" s="16" t="e">
        <v>#N/A</v>
      </c>
      <c r="C4379">
        <v>7.2508883405074904</v>
      </c>
      <c r="D4379">
        <v>6.9794024872900398</v>
      </c>
      <c r="E4379">
        <v>7.7791481733822598</v>
      </c>
      <c r="F4379">
        <v>7.4413218706507402</v>
      </c>
      <c r="G4379">
        <v>7.2182388467665897</v>
      </c>
      <c r="H4379">
        <v>5.60924398810252</v>
      </c>
      <c r="I4379">
        <v>6.6595345132719403</v>
      </c>
      <c r="J4379">
        <v>6.5536826138874202</v>
      </c>
      <c r="K4379">
        <v>7.2001082262505802</v>
      </c>
      <c r="L4379">
        <v>7.0508541375607896</v>
      </c>
      <c r="M4379">
        <v>6.9818229059285004</v>
      </c>
      <c r="N4379">
        <v>7.2367616177743299</v>
      </c>
      <c r="O4379">
        <v>6.7810663883528299</v>
      </c>
      <c r="P4379">
        <v>5.7906458868778401</v>
      </c>
      <c r="Q4379">
        <v>9.5399466711043193</v>
      </c>
    </row>
    <row r="4380" spans="1:17">
      <c r="A4380" t="s">
        <v>7518</v>
      </c>
      <c r="B4380" s="16" t="e">
        <v>#N/A</v>
      </c>
      <c r="C4380">
        <v>4.0706176854441196</v>
      </c>
      <c r="D4380">
        <v>4.1197647330598102</v>
      </c>
      <c r="E4380">
        <v>3.8152982058547602</v>
      </c>
      <c r="F4380">
        <v>3.9277704709105601</v>
      </c>
      <c r="G4380">
        <v>3.9446609719593901</v>
      </c>
      <c r="H4380">
        <v>3.7814594184883799</v>
      </c>
      <c r="I4380">
        <v>3.5089935751222501</v>
      </c>
      <c r="J4380">
        <v>3.93564812262216</v>
      </c>
      <c r="K4380">
        <v>4.0709644767565303</v>
      </c>
      <c r="L4380">
        <v>3.7555759297476698</v>
      </c>
      <c r="M4380">
        <v>4.3652147767139304</v>
      </c>
      <c r="N4380">
        <v>3.9019995236038798</v>
      </c>
      <c r="O4380">
        <v>3.9295289699043701</v>
      </c>
      <c r="P4380">
        <v>4.2713440848041202</v>
      </c>
      <c r="Q4380">
        <v>5.09416193408443</v>
      </c>
    </row>
    <row r="4381" spans="1:17">
      <c r="A4381" t="s">
        <v>7519</v>
      </c>
      <c r="B4381" s="16" t="e">
        <v>#N/A</v>
      </c>
      <c r="C4381">
        <v>7.5406434908319904</v>
      </c>
      <c r="D4381">
        <v>7.3953559827503099</v>
      </c>
      <c r="E4381">
        <v>7.4832220655235302</v>
      </c>
      <c r="F4381">
        <v>7.6121172640846497</v>
      </c>
      <c r="G4381">
        <v>8.0993399160976498</v>
      </c>
      <c r="H4381">
        <v>5.7039026048571104</v>
      </c>
      <c r="I4381">
        <v>6.7613064719492897</v>
      </c>
      <c r="J4381">
        <v>6.32070094061618</v>
      </c>
      <c r="K4381">
        <v>7.7798557666686099</v>
      </c>
      <c r="L4381">
        <v>7.8170487612557196</v>
      </c>
      <c r="M4381">
        <v>7.8623743089575804</v>
      </c>
      <c r="N4381">
        <v>8.0209863198566005</v>
      </c>
      <c r="O4381">
        <v>8.0983955977643696</v>
      </c>
      <c r="P4381">
        <v>5.2603607125134104</v>
      </c>
      <c r="Q4381">
        <v>9.7703309644362406</v>
      </c>
    </row>
    <row r="4382" spans="1:17">
      <c r="A4382" t="s">
        <v>7520</v>
      </c>
      <c r="B4382" s="16" t="e">
        <v>#N/A</v>
      </c>
      <c r="C4382">
        <v>8.5804647653092392</v>
      </c>
      <c r="D4382">
        <v>8.6338313903825394</v>
      </c>
      <c r="E4382">
        <v>8.5924112277062203</v>
      </c>
      <c r="F4382">
        <v>8.4537741392366907</v>
      </c>
      <c r="G4382">
        <v>8.6057991089769192</v>
      </c>
      <c r="H4382">
        <v>8.4706512881774305</v>
      </c>
      <c r="I4382">
        <v>8.4097176399098501</v>
      </c>
      <c r="J4382">
        <v>8.3423457528882707</v>
      </c>
      <c r="K4382">
        <v>8.7121517001714199</v>
      </c>
      <c r="L4382">
        <v>8.5510997872880292</v>
      </c>
      <c r="M4382">
        <v>8.7269636240558395</v>
      </c>
      <c r="N4382">
        <v>8.7622660717952705</v>
      </c>
      <c r="O4382">
        <v>8.7157711842474104</v>
      </c>
      <c r="P4382">
        <v>8.6508185249041496</v>
      </c>
      <c r="Q4382">
        <v>9.7343991185863192</v>
      </c>
    </row>
    <row r="4383" spans="1:17">
      <c r="A4383" t="s">
        <v>7521</v>
      </c>
      <c r="B4383" s="16" t="e">
        <v>#N/A</v>
      </c>
      <c r="C4383">
        <v>7.0101205561847397</v>
      </c>
      <c r="D4383">
        <v>7.22843587562339</v>
      </c>
      <c r="E4383">
        <v>7.0223608587950404</v>
      </c>
      <c r="F4383">
        <v>7.2543703812947102</v>
      </c>
      <c r="G4383">
        <v>7.07100601612012</v>
      </c>
      <c r="H4383">
        <v>7.4736537734860304</v>
      </c>
      <c r="I4383">
        <v>8.0220417789613894</v>
      </c>
      <c r="J4383">
        <v>7.83910468756042</v>
      </c>
      <c r="K4383">
        <v>7.2275753886876002</v>
      </c>
      <c r="L4383">
        <v>7.9120326900075399</v>
      </c>
      <c r="M4383">
        <v>7.8022707365301001</v>
      </c>
      <c r="N4383">
        <v>7.4090932684121098</v>
      </c>
      <c r="O4383">
        <v>7.7072538988913903</v>
      </c>
      <c r="P4383">
        <v>8.7320551876325592</v>
      </c>
      <c r="Q4383">
        <v>5.81282804418474</v>
      </c>
    </row>
    <row r="4384" spans="1:17">
      <c r="A4384" t="s">
        <v>7522</v>
      </c>
      <c r="B4384" s="16" t="e">
        <v>#N/A</v>
      </c>
      <c r="C4384">
        <v>3.3064422771203601</v>
      </c>
      <c r="D4384">
        <v>2.8218677180984102</v>
      </c>
      <c r="E4384">
        <v>2.8218677180984102</v>
      </c>
      <c r="F4384">
        <v>3.7319397910766599</v>
      </c>
      <c r="G4384">
        <v>3.5425260543824399</v>
      </c>
      <c r="H4384">
        <v>3.50653555504317</v>
      </c>
      <c r="I4384">
        <v>3.5089935751222501</v>
      </c>
      <c r="J4384">
        <v>3.4276433730071201</v>
      </c>
      <c r="K4384">
        <v>3.6013796825057902</v>
      </c>
      <c r="L4384">
        <v>2.8218677180984102</v>
      </c>
      <c r="M4384">
        <v>3.5380814202985702</v>
      </c>
      <c r="N4384">
        <v>3.31389066967124</v>
      </c>
      <c r="O4384">
        <v>4.0021176285150997</v>
      </c>
      <c r="P4384">
        <v>3.6194497939779602</v>
      </c>
      <c r="Q4384">
        <v>2.8218677180984102</v>
      </c>
    </row>
    <row r="4385" spans="1:17">
      <c r="A4385" t="s">
        <v>7523</v>
      </c>
      <c r="B4385" s="16" t="e">
        <v>#N/A</v>
      </c>
      <c r="C4385">
        <v>3.5040133865677898</v>
      </c>
      <c r="D4385">
        <v>3.7545556144430101</v>
      </c>
      <c r="E4385">
        <v>4.3035359899866696</v>
      </c>
      <c r="F4385">
        <v>3.2825265482838799</v>
      </c>
      <c r="G4385">
        <v>4.1380367534927496</v>
      </c>
      <c r="H4385">
        <v>5.0023896186610397</v>
      </c>
      <c r="I4385">
        <v>2.8218677180984102</v>
      </c>
      <c r="J4385">
        <v>4.3621897727349799</v>
      </c>
      <c r="K4385">
        <v>3.91162951239331</v>
      </c>
      <c r="L4385">
        <v>3.6339073669181099</v>
      </c>
      <c r="M4385">
        <v>3.82485868955618</v>
      </c>
      <c r="N4385">
        <v>3.5144020463037902</v>
      </c>
      <c r="O4385">
        <v>3.5569664057961599</v>
      </c>
      <c r="P4385">
        <v>5.2603607125134104</v>
      </c>
      <c r="Q4385">
        <v>2.8218677180984102</v>
      </c>
    </row>
    <row r="4386" spans="1:17">
      <c r="A4386" t="s">
        <v>7524</v>
      </c>
      <c r="B4386" s="16" t="e">
        <v>#N/A</v>
      </c>
      <c r="C4386">
        <v>4.4246742892055497</v>
      </c>
      <c r="D4386">
        <v>4.1197647330598102</v>
      </c>
      <c r="E4386">
        <v>4.2015349465393896</v>
      </c>
      <c r="F4386">
        <v>3.8353454241230298</v>
      </c>
      <c r="G4386">
        <v>3.5425260543824399</v>
      </c>
      <c r="H4386">
        <v>3.65660975244205</v>
      </c>
      <c r="I4386">
        <v>3.8937805799913501</v>
      </c>
      <c r="J4386">
        <v>3.6724961835054399</v>
      </c>
      <c r="K4386">
        <v>4.0709644767565303</v>
      </c>
      <c r="L4386">
        <v>4.3280695513255196</v>
      </c>
      <c r="M4386">
        <v>4.10067942601317</v>
      </c>
      <c r="N4386">
        <v>4.2465073090516299</v>
      </c>
      <c r="O4386">
        <v>3.8507909364900099</v>
      </c>
      <c r="P4386">
        <v>3.9363215208704698</v>
      </c>
      <c r="Q4386">
        <v>2.8218677180984102</v>
      </c>
    </row>
    <row r="4387" spans="1:17">
      <c r="A4387" t="s">
        <v>7525</v>
      </c>
      <c r="B4387" s="16" t="e">
        <v>#N/A</v>
      </c>
      <c r="C4387">
        <v>5.3319193517173096</v>
      </c>
      <c r="D4387">
        <v>5.4196943085789</v>
      </c>
      <c r="E4387">
        <v>5.4725199049354796</v>
      </c>
      <c r="F4387">
        <v>5.51621391430335</v>
      </c>
      <c r="G4387">
        <v>5.6978436807120003</v>
      </c>
      <c r="H4387">
        <v>5.1476173494898996</v>
      </c>
      <c r="I4387">
        <v>5.7790171390800298</v>
      </c>
      <c r="J4387">
        <v>5.8467461768600897</v>
      </c>
      <c r="K4387">
        <v>6.2920916190738598</v>
      </c>
      <c r="L4387">
        <v>6.5796693472259404</v>
      </c>
      <c r="M4387">
        <v>6.1241308252630597</v>
      </c>
      <c r="N4387">
        <v>5.5585000893321901</v>
      </c>
      <c r="O4387">
        <v>5.6630803592182</v>
      </c>
      <c r="P4387">
        <v>5.0248478020067502</v>
      </c>
      <c r="Q4387">
        <v>6.2843132996066204</v>
      </c>
    </row>
    <row r="4388" spans="1:17">
      <c r="A4388" t="s">
        <v>7526</v>
      </c>
      <c r="B4388" s="16" t="e">
        <v>#N/A</v>
      </c>
      <c r="C4388">
        <v>3.8862082974622001</v>
      </c>
      <c r="D4388">
        <v>4.0407231514856203</v>
      </c>
      <c r="E4388">
        <v>4.4833795521924502</v>
      </c>
      <c r="F4388">
        <v>4.0118215330109104</v>
      </c>
      <c r="G4388">
        <v>3.5425260543824399</v>
      </c>
      <c r="H4388">
        <v>3.30825032505737</v>
      </c>
      <c r="I4388">
        <v>4.0793606969786396</v>
      </c>
      <c r="J4388">
        <v>3.7696016503418699</v>
      </c>
      <c r="K4388">
        <v>3.6013796825057902</v>
      </c>
      <c r="L4388">
        <v>3.8614614459532302</v>
      </c>
      <c r="M4388">
        <v>3.82485868955618</v>
      </c>
      <c r="N4388">
        <v>3.79229116939824</v>
      </c>
      <c r="O4388">
        <v>4.1926070449996002</v>
      </c>
      <c r="P4388">
        <v>3.3893867502571098</v>
      </c>
      <c r="Q4388">
        <v>2.8218677180984102</v>
      </c>
    </row>
    <row r="4389" spans="1:17">
      <c r="A4389" t="s">
        <v>7527</v>
      </c>
      <c r="B4389" s="16" t="e">
        <v>#N/A</v>
      </c>
      <c r="C4389">
        <v>2.8218677180984102</v>
      </c>
      <c r="D4389">
        <v>3.2942621936663499</v>
      </c>
      <c r="E4389">
        <v>3.8152982058547602</v>
      </c>
      <c r="F4389">
        <v>2.8218677180984102</v>
      </c>
      <c r="G4389">
        <v>3.5425260543824399</v>
      </c>
      <c r="H4389">
        <v>2.8218677180984102</v>
      </c>
      <c r="I4389">
        <v>3.6595800418069002</v>
      </c>
      <c r="J4389">
        <v>3.4276433730071201</v>
      </c>
      <c r="K4389">
        <v>3.27554212654834</v>
      </c>
      <c r="L4389">
        <v>3.8614614459532302</v>
      </c>
      <c r="M4389">
        <v>3.4086250003018401</v>
      </c>
      <c r="N4389">
        <v>3.5144020463037902</v>
      </c>
      <c r="O4389">
        <v>3.42420286852819</v>
      </c>
      <c r="P4389">
        <v>4.0606668341819496</v>
      </c>
      <c r="Q4389">
        <v>2.8218677180984102</v>
      </c>
    </row>
    <row r="4390" spans="1:17">
      <c r="A4390" t="s">
        <v>7528</v>
      </c>
      <c r="B4390" s="16" t="e">
        <v>#N/A</v>
      </c>
      <c r="C4390">
        <v>6.1249699100370201</v>
      </c>
      <c r="D4390">
        <v>6.1299045716837801</v>
      </c>
      <c r="E4390">
        <v>5.4332085476316498</v>
      </c>
      <c r="F4390">
        <v>5.0098915733122702</v>
      </c>
      <c r="G4390">
        <v>5.2138164621762604</v>
      </c>
      <c r="H4390">
        <v>4.8818202206169596</v>
      </c>
      <c r="I4390">
        <v>5.66533222304981</v>
      </c>
      <c r="J4390">
        <v>5.0952978149830299</v>
      </c>
      <c r="K4390">
        <v>5.8680151328658399</v>
      </c>
      <c r="L4390">
        <v>5.5725684340267403</v>
      </c>
      <c r="M4390">
        <v>5.3924365182024099</v>
      </c>
      <c r="N4390">
        <v>5.02390968106456</v>
      </c>
      <c r="O4390">
        <v>5.2900109819477699</v>
      </c>
      <c r="P4390">
        <v>5.6354911062640802</v>
      </c>
      <c r="Q4390">
        <v>6.9204191934356096</v>
      </c>
    </row>
    <row r="4391" spans="1:17">
      <c r="A4391" t="s">
        <v>7529</v>
      </c>
      <c r="B4391" s="16" t="e">
        <v>#N/A</v>
      </c>
      <c r="C4391">
        <v>4.5939331348939696</v>
      </c>
      <c r="D4391">
        <v>4.2618677800425697</v>
      </c>
      <c r="E4391">
        <v>4.5638886729124497</v>
      </c>
      <c r="F4391">
        <v>4.8265290176055897</v>
      </c>
      <c r="G4391">
        <v>5.0599536599459096</v>
      </c>
      <c r="H4391">
        <v>4.2312229394497098</v>
      </c>
      <c r="I4391">
        <v>4.30650913402902</v>
      </c>
      <c r="J4391">
        <v>4.1999986398891203</v>
      </c>
      <c r="K4391">
        <v>4.4401758200780401</v>
      </c>
      <c r="L4391">
        <v>5.0935145615262796</v>
      </c>
      <c r="M4391">
        <v>5.0345141375896603</v>
      </c>
      <c r="N4391">
        <v>5.3928688873847097</v>
      </c>
      <c r="O4391">
        <v>4.7717654559956602</v>
      </c>
      <c r="P4391">
        <v>4.0606668341819496</v>
      </c>
      <c r="Q4391">
        <v>7.3593062614465703</v>
      </c>
    </row>
    <row r="4392" spans="1:17">
      <c r="A4392" t="s">
        <v>7530</v>
      </c>
      <c r="B4392" s="16" t="e">
        <v>#N/A</v>
      </c>
      <c r="C4392">
        <v>4.6454443926476303</v>
      </c>
      <c r="D4392">
        <v>4.7446882369672698</v>
      </c>
      <c r="E4392">
        <v>5.2175717649130604</v>
      </c>
      <c r="F4392">
        <v>4.5147692553613297</v>
      </c>
      <c r="G4392">
        <v>5.9953604944039602</v>
      </c>
      <c r="H4392">
        <v>5.7489183951006302</v>
      </c>
      <c r="I4392">
        <v>4.3728229044696096</v>
      </c>
      <c r="J4392">
        <v>3.7696016503418699</v>
      </c>
      <c r="K4392">
        <v>4.7999439876117602</v>
      </c>
      <c r="L4392">
        <v>3.7555759297476698</v>
      </c>
      <c r="M4392">
        <v>6.1364675511171898</v>
      </c>
      <c r="N4392">
        <v>4.4472252118161997</v>
      </c>
      <c r="O4392">
        <v>5.6811186853724998</v>
      </c>
      <c r="P4392">
        <v>5.2603607125134104</v>
      </c>
      <c r="Q4392">
        <v>5.81282804418474</v>
      </c>
    </row>
    <row r="4393" spans="1:17">
      <c r="A4393" t="s">
        <v>7531</v>
      </c>
      <c r="B4393" s="16" t="e">
        <v>#N/A</v>
      </c>
      <c r="C4393">
        <v>5.5513602268050501</v>
      </c>
      <c r="D4393">
        <v>5.9788191698956696</v>
      </c>
      <c r="E4393">
        <v>5.6538073608653301</v>
      </c>
      <c r="F4393">
        <v>6.03844460263067</v>
      </c>
      <c r="G4393">
        <v>5.8198701234814401</v>
      </c>
      <c r="H4393">
        <v>5.9922466879641396</v>
      </c>
      <c r="I4393">
        <v>5.7790171390800298</v>
      </c>
      <c r="J4393">
        <v>5.4805366902381003</v>
      </c>
      <c r="K4393">
        <v>5.8322145301996997</v>
      </c>
      <c r="L4393">
        <v>5.88986996217022</v>
      </c>
      <c r="M4393">
        <v>5.9944444476198804</v>
      </c>
      <c r="N4393">
        <v>5.5054798817117598</v>
      </c>
      <c r="O4393">
        <v>5.6075132046638902</v>
      </c>
      <c r="P4393">
        <v>6.0327560215808402</v>
      </c>
      <c r="Q4393">
        <v>6.2843132996066204</v>
      </c>
    </row>
    <row r="4394" spans="1:17">
      <c r="A4394" t="s">
        <v>7532</v>
      </c>
      <c r="B4394" s="16" t="e">
        <v>#N/A</v>
      </c>
      <c r="C4394">
        <v>2.8218677180984102</v>
      </c>
      <c r="D4394">
        <v>2.8218677180984102</v>
      </c>
      <c r="E4394">
        <v>3.4028894668404299</v>
      </c>
      <c r="F4394">
        <v>3.4706286095040801</v>
      </c>
      <c r="G4394">
        <v>2.8218677180984102</v>
      </c>
      <c r="H4394">
        <v>2.8218677180984102</v>
      </c>
      <c r="I4394">
        <v>2.8218677180984102</v>
      </c>
      <c r="J4394">
        <v>3.2517770676889399</v>
      </c>
      <c r="K4394">
        <v>2.8218677180984102</v>
      </c>
      <c r="L4394">
        <v>3.4877558895723499</v>
      </c>
      <c r="M4394">
        <v>3.4086250003018401</v>
      </c>
      <c r="N4394">
        <v>2.8218677180984102</v>
      </c>
      <c r="O4394">
        <v>3.5569664057961599</v>
      </c>
      <c r="P4394">
        <v>3.6194497939779602</v>
      </c>
      <c r="Q4394">
        <v>2.8218677180984102</v>
      </c>
    </row>
    <row r="4395" spans="1:17">
      <c r="A4395" t="s">
        <v>7533</v>
      </c>
      <c r="B4395" s="16" t="e">
        <v>#N/A</v>
      </c>
      <c r="C4395">
        <v>3.7779852140208301</v>
      </c>
      <c r="D4395">
        <v>3.2942621936663499</v>
      </c>
      <c r="E4395">
        <v>4.0887687455453801</v>
      </c>
      <c r="F4395">
        <v>3.4706286095040801</v>
      </c>
      <c r="G4395">
        <v>3.8309652426265099</v>
      </c>
      <c r="H4395">
        <v>3.30825032505737</v>
      </c>
      <c r="I4395">
        <v>3.5089935751222501</v>
      </c>
      <c r="J4395">
        <v>3.7696016503418699</v>
      </c>
      <c r="K4395">
        <v>3.27554212654834</v>
      </c>
      <c r="L4395">
        <v>3.29479214013883</v>
      </c>
      <c r="M4395">
        <v>3.82485868955618</v>
      </c>
      <c r="N4395">
        <v>3.5144020463037902</v>
      </c>
      <c r="O4395">
        <v>3.9295289699043701</v>
      </c>
      <c r="P4395">
        <v>2.8218677180984102</v>
      </c>
      <c r="Q4395">
        <v>2.8218677180984102</v>
      </c>
    </row>
    <row r="4396" spans="1:17">
      <c r="A4396" t="s">
        <v>7534</v>
      </c>
      <c r="B4396" s="16" t="e">
        <v>#N/A</v>
      </c>
      <c r="C4396">
        <v>3.6535616636188299</v>
      </c>
      <c r="D4396">
        <v>2.8218677180984102</v>
      </c>
      <c r="E4396">
        <v>2.8218677180984102</v>
      </c>
      <c r="F4396">
        <v>2.8218677180984102</v>
      </c>
      <c r="G4396">
        <v>3.5425260543824399</v>
      </c>
      <c r="H4396">
        <v>2.8218677180984102</v>
      </c>
      <c r="I4396">
        <v>3.3100125595866299</v>
      </c>
      <c r="J4396">
        <v>3.4276433730071201</v>
      </c>
      <c r="K4396">
        <v>3.6013796825057902</v>
      </c>
      <c r="L4396">
        <v>3.29479214013883</v>
      </c>
      <c r="M4396">
        <v>3.5380814202985702</v>
      </c>
      <c r="N4396">
        <v>3.6661147186140499</v>
      </c>
      <c r="O4396">
        <v>2.8218677180984102</v>
      </c>
      <c r="P4396">
        <v>3.6194497939779602</v>
      </c>
      <c r="Q4396">
        <v>2.8218677180984102</v>
      </c>
    </row>
    <row r="4397" spans="1:17">
      <c r="A4397" t="s">
        <v>7535</v>
      </c>
      <c r="B4397" s="16" t="e">
        <v>#N/A</v>
      </c>
      <c r="C4397">
        <v>4.1513583524311999</v>
      </c>
      <c r="D4397">
        <v>3.2942621936663499</v>
      </c>
      <c r="E4397">
        <v>3.4028894668404299</v>
      </c>
      <c r="F4397">
        <v>3.2825265482838799</v>
      </c>
      <c r="G4397">
        <v>3.70007344211845</v>
      </c>
      <c r="H4397">
        <v>3.7814594184883799</v>
      </c>
      <c r="I4397">
        <v>3.6595800418069002</v>
      </c>
      <c r="J4397">
        <v>3.4276433730071201</v>
      </c>
      <c r="K4397">
        <v>3.8204461843508501</v>
      </c>
      <c r="L4397">
        <v>3.6339073669181099</v>
      </c>
      <c r="M4397">
        <v>3.7404257728686199</v>
      </c>
      <c r="N4397">
        <v>3.31389066967124</v>
      </c>
      <c r="O4397">
        <v>3.5569664057961599</v>
      </c>
      <c r="P4397">
        <v>4.1712528320562896</v>
      </c>
      <c r="Q4397">
        <v>2.8218677180984102</v>
      </c>
    </row>
    <row r="4398" spans="1:17">
      <c r="A4398" t="s">
        <v>7536</v>
      </c>
      <c r="B4398" s="16" t="e">
        <v>#N/A</v>
      </c>
      <c r="C4398">
        <v>3.98283533271713</v>
      </c>
      <c r="D4398">
        <v>3.6330127529723502</v>
      </c>
      <c r="E4398">
        <v>3.9618875914207199</v>
      </c>
      <c r="F4398">
        <v>2.8218677180984102</v>
      </c>
      <c r="G4398">
        <v>2.8218677180984102</v>
      </c>
      <c r="H4398">
        <v>2.8218677180984102</v>
      </c>
      <c r="I4398">
        <v>2.8218677180984102</v>
      </c>
      <c r="J4398">
        <v>3.2517770676889399</v>
      </c>
      <c r="K4398">
        <v>3.27554212654834</v>
      </c>
      <c r="L4398">
        <v>2.8218677180984102</v>
      </c>
      <c r="M4398">
        <v>3.5380814202985702</v>
      </c>
      <c r="N4398">
        <v>3.6661147186140499</v>
      </c>
      <c r="O4398">
        <v>3.24931794675887</v>
      </c>
      <c r="P4398">
        <v>3.3893867502571098</v>
      </c>
      <c r="Q4398">
        <v>2.8218677180984102</v>
      </c>
    </row>
    <row r="4399" spans="1:17">
      <c r="A4399" t="s">
        <v>7537</v>
      </c>
      <c r="B4399" s="16" t="e">
        <v>#N/A</v>
      </c>
      <c r="C4399">
        <v>5.4997062244710797</v>
      </c>
      <c r="D4399">
        <v>5.47170002431064</v>
      </c>
      <c r="E4399">
        <v>6.0883257756658304</v>
      </c>
      <c r="F4399">
        <v>5.3675615656199103</v>
      </c>
      <c r="G4399">
        <v>5.1769839720448498</v>
      </c>
      <c r="H4399">
        <v>4.7010860560449901</v>
      </c>
      <c r="I4399">
        <v>5.6171189819053096</v>
      </c>
      <c r="J4399">
        <v>5.2279045433873996</v>
      </c>
      <c r="K4399">
        <v>5.4363438608835697</v>
      </c>
      <c r="L4399">
        <v>5.7296673572142103</v>
      </c>
      <c r="M4399">
        <v>4.72701506955603</v>
      </c>
      <c r="N4399">
        <v>4.72039054531127</v>
      </c>
      <c r="O4399">
        <v>5.5496199544433598</v>
      </c>
      <c r="P4399">
        <v>4.4479700090536403</v>
      </c>
      <c r="Q4399">
        <v>6.2843132996066204</v>
      </c>
    </row>
    <row r="4400" spans="1:17">
      <c r="A4400" t="s">
        <v>7538</v>
      </c>
      <c r="B4400" s="16" t="e">
        <v>#N/A</v>
      </c>
      <c r="C4400">
        <v>4.7882403612659497</v>
      </c>
      <c r="D4400">
        <v>4.7446882369672698</v>
      </c>
      <c r="E4400">
        <v>5.3927334818754904</v>
      </c>
      <c r="F4400">
        <v>5.0098915733122702</v>
      </c>
      <c r="G4400">
        <v>5.1391075523385599</v>
      </c>
      <c r="H4400">
        <v>4.9232684487670202</v>
      </c>
      <c r="I4400">
        <v>5.2218518540004704</v>
      </c>
      <c r="J4400">
        <v>5.2529193450356404</v>
      </c>
      <c r="K4400">
        <v>5.0150269178089699</v>
      </c>
      <c r="L4400">
        <v>4.6547502153815303</v>
      </c>
      <c r="M4400">
        <v>4.7947131062850499</v>
      </c>
      <c r="N4400">
        <v>4.9846796155147501</v>
      </c>
      <c r="O4400">
        <v>4.9681956947275898</v>
      </c>
      <c r="P4400">
        <v>4.9722592042386102</v>
      </c>
      <c r="Q4400">
        <v>2.8218677180984102</v>
      </c>
    </row>
    <row r="4401" spans="1:17">
      <c r="A4401" t="s">
        <v>7539</v>
      </c>
      <c r="B4401" s="16" t="e">
        <v>#N/A</v>
      </c>
      <c r="C4401">
        <v>2.8218677180984102</v>
      </c>
      <c r="D4401">
        <v>2.8218677180984102</v>
      </c>
      <c r="E4401">
        <v>3.9618875914207199</v>
      </c>
      <c r="F4401">
        <v>3.2825265482838799</v>
      </c>
      <c r="G4401">
        <v>3.33407035458014</v>
      </c>
      <c r="H4401">
        <v>3.50653555504317</v>
      </c>
      <c r="I4401">
        <v>2.8218677180984102</v>
      </c>
      <c r="J4401">
        <v>3.2517770676889399</v>
      </c>
      <c r="K4401">
        <v>2.8218677180984102</v>
      </c>
      <c r="L4401">
        <v>3.4877558895723499</v>
      </c>
      <c r="M4401">
        <v>3.4086250003018401</v>
      </c>
      <c r="N4401">
        <v>2.8218677180984102</v>
      </c>
      <c r="O4401">
        <v>2.8218677180984102</v>
      </c>
      <c r="P4401">
        <v>2.8218677180984102</v>
      </c>
      <c r="Q4401">
        <v>2.8218677180984102</v>
      </c>
    </row>
    <row r="4402" spans="1:17">
      <c r="A4402" t="s">
        <v>7540</v>
      </c>
      <c r="B4402" s="16" t="e">
        <v>#N/A</v>
      </c>
      <c r="C4402">
        <v>9.6937748337565992</v>
      </c>
      <c r="D4402">
        <v>9.6786342384466604</v>
      </c>
      <c r="E4402">
        <v>9.8448871100482496</v>
      </c>
      <c r="F4402">
        <v>9.1935652138278101</v>
      </c>
      <c r="G4402">
        <v>9.4904193016258205</v>
      </c>
      <c r="H4402">
        <v>8.4739482481615003</v>
      </c>
      <c r="I4402">
        <v>9.7190003113147405</v>
      </c>
      <c r="J4402">
        <v>9.5330453489877502</v>
      </c>
      <c r="K4402">
        <v>9.9166702081893892</v>
      </c>
      <c r="L4402">
        <v>9.4563659330046406</v>
      </c>
      <c r="M4402">
        <v>8.9318036822471392</v>
      </c>
      <c r="N4402">
        <v>8.1277094761903292</v>
      </c>
      <c r="O4402">
        <v>9.2120146282544706</v>
      </c>
      <c r="P4402">
        <v>9.9341972113138102</v>
      </c>
      <c r="Q4402">
        <v>9.4541791636288703</v>
      </c>
    </row>
    <row r="4403" spans="1:17">
      <c r="A4403" t="s">
        <v>7541</v>
      </c>
      <c r="B4403" s="16" t="e">
        <v>#N/A</v>
      </c>
      <c r="C4403">
        <v>7.5217754908744503</v>
      </c>
      <c r="D4403">
        <v>7.8717146042891102</v>
      </c>
      <c r="E4403">
        <v>7.6429850953719196</v>
      </c>
      <c r="F4403">
        <v>7.9288657143131598</v>
      </c>
      <c r="G4403">
        <v>7.4141555573024602</v>
      </c>
      <c r="H4403">
        <v>8.3680639354816595</v>
      </c>
      <c r="I4403">
        <v>7.5852747023070002</v>
      </c>
      <c r="J4403">
        <v>8.3282117572389094</v>
      </c>
      <c r="K4403">
        <v>7.6939540092276903</v>
      </c>
      <c r="L4403">
        <v>7.51801873160551</v>
      </c>
      <c r="M4403">
        <v>7.34037140201431</v>
      </c>
      <c r="N4403">
        <v>6.9368440474839899</v>
      </c>
      <c r="O4403">
        <v>7.0505518350593297</v>
      </c>
      <c r="P4403">
        <v>8.0162002240067007</v>
      </c>
      <c r="Q4403">
        <v>7.5369478347710803</v>
      </c>
    </row>
    <row r="4404" spans="1:17">
      <c r="A4404" t="s">
        <v>7542</v>
      </c>
      <c r="B4404" s="16" t="e">
        <v>#N/A</v>
      </c>
      <c r="C4404">
        <v>3.3064422771203601</v>
      </c>
      <c r="D4404">
        <v>3.4870161193063098</v>
      </c>
      <c r="E4404">
        <v>4.0887687455453801</v>
      </c>
      <c r="F4404">
        <v>3.2825265482838799</v>
      </c>
      <c r="G4404">
        <v>3.70007344211845</v>
      </c>
      <c r="H4404">
        <v>3.50653555504317</v>
      </c>
      <c r="I4404">
        <v>3.5089935751222501</v>
      </c>
      <c r="J4404">
        <v>3.6724961835054399</v>
      </c>
      <c r="K4404">
        <v>3.4608708703561399</v>
      </c>
      <c r="L4404">
        <v>3.9560512465587201</v>
      </c>
      <c r="M4404">
        <v>3.6461416973015899</v>
      </c>
      <c r="N4404">
        <v>2.8218677180984102</v>
      </c>
      <c r="O4404">
        <v>3.5569664057961599</v>
      </c>
      <c r="P4404">
        <v>3.3893867502571098</v>
      </c>
      <c r="Q4404">
        <v>2.8218677180984102</v>
      </c>
    </row>
    <row r="4405" spans="1:17">
      <c r="A4405" t="s">
        <v>7543</v>
      </c>
      <c r="B4405" s="16" t="e">
        <v>#N/A</v>
      </c>
      <c r="C4405">
        <v>4.2263167103073602</v>
      </c>
      <c r="D4405">
        <v>4.6529177314580599</v>
      </c>
      <c r="E4405">
        <v>4.7104489803388701</v>
      </c>
      <c r="F4405">
        <v>4.0118215330109104</v>
      </c>
      <c r="G4405">
        <v>4.5079198595814196</v>
      </c>
      <c r="H4405">
        <v>4.4894640760069198</v>
      </c>
      <c r="I4405">
        <v>4.8882864984054599</v>
      </c>
      <c r="J4405">
        <v>4.3107162608919598</v>
      </c>
      <c r="K4405">
        <v>4.6332418030731697</v>
      </c>
      <c r="L4405">
        <v>5.1595357015461403</v>
      </c>
      <c r="M4405">
        <v>4.21436379980989</v>
      </c>
      <c r="N4405">
        <v>4.3841781814921204</v>
      </c>
      <c r="O4405">
        <v>4.5809011873356402</v>
      </c>
      <c r="P4405">
        <v>4.8003293124776603</v>
      </c>
      <c r="Q4405">
        <v>2.8218677180984102</v>
      </c>
    </row>
    <row r="4406" spans="1:17">
      <c r="A4406" t="s">
        <v>7544</v>
      </c>
      <c r="B4406" s="16" t="e">
        <v>#N/A</v>
      </c>
      <c r="C4406">
        <v>5.7405986380477696</v>
      </c>
      <c r="D4406">
        <v>5.5701495124768599</v>
      </c>
      <c r="E4406">
        <v>5.6538073608653301</v>
      </c>
      <c r="F4406">
        <v>5.8850772639156403</v>
      </c>
      <c r="G4406">
        <v>5.9953604944039602</v>
      </c>
      <c r="H4406">
        <v>5.5593717733825097</v>
      </c>
      <c r="I4406">
        <v>5.3764905083530996</v>
      </c>
      <c r="J4406">
        <v>5.3485852173299202</v>
      </c>
      <c r="K4406">
        <v>5.8680151328658399</v>
      </c>
      <c r="L4406">
        <v>5.28253338465999</v>
      </c>
      <c r="M4406">
        <v>5.56915099370043</v>
      </c>
      <c r="N4406">
        <v>6.0191735598337202</v>
      </c>
      <c r="O4406">
        <v>5.6075132046638902</v>
      </c>
      <c r="P4406">
        <v>5.4229483876157598</v>
      </c>
      <c r="Q4406">
        <v>7.5369478347710803</v>
      </c>
    </row>
    <row r="4407" spans="1:17">
      <c r="A4407" t="s">
        <v>7545</v>
      </c>
      <c r="B4407" s="16" t="e">
        <v>#N/A</v>
      </c>
      <c r="C4407">
        <v>3.3064422771203601</v>
      </c>
      <c r="D4407">
        <v>3.4870161193063098</v>
      </c>
      <c r="E4407">
        <v>2.8218677180984102</v>
      </c>
      <c r="F4407">
        <v>2.8218677180984102</v>
      </c>
      <c r="G4407">
        <v>3.9446609719593901</v>
      </c>
      <c r="H4407">
        <v>3.8900437060628099</v>
      </c>
      <c r="I4407">
        <v>3.7848446501428201</v>
      </c>
      <c r="J4407">
        <v>4.0085972383706396</v>
      </c>
      <c r="K4407">
        <v>3.27554212654834</v>
      </c>
      <c r="L4407">
        <v>3.7555759297476698</v>
      </c>
      <c r="M4407">
        <v>3.7404257728686199</v>
      </c>
      <c r="N4407">
        <v>3.5144020463037902</v>
      </c>
      <c r="O4407">
        <v>3.5569664057961599</v>
      </c>
      <c r="P4407">
        <v>3.7927642367557501</v>
      </c>
      <c r="Q4407">
        <v>2.8218677180984102</v>
      </c>
    </row>
    <row r="4408" spans="1:17">
      <c r="A4408" t="s">
        <v>7546</v>
      </c>
      <c r="B4408" s="16" t="e">
        <v>#N/A</v>
      </c>
      <c r="C4408">
        <v>2.8218677180984102</v>
      </c>
      <c r="D4408">
        <v>3.2942621936663499</v>
      </c>
      <c r="E4408">
        <v>3.9618875914207199</v>
      </c>
      <c r="F4408">
        <v>3.2825265482838799</v>
      </c>
      <c r="G4408">
        <v>2.8218677180984102</v>
      </c>
      <c r="H4408">
        <v>2.8218677180984102</v>
      </c>
      <c r="I4408">
        <v>2.8218677180984102</v>
      </c>
      <c r="J4408">
        <v>3.2517770676889399</v>
      </c>
      <c r="K4408">
        <v>3.4608708703561399</v>
      </c>
      <c r="L4408">
        <v>3.6339073669181099</v>
      </c>
      <c r="M4408">
        <v>3.23818724324593</v>
      </c>
      <c r="N4408">
        <v>3.6661147186140499</v>
      </c>
      <c r="O4408">
        <v>3.7643275486974099</v>
      </c>
      <c r="P4408">
        <v>3.3893867502571098</v>
      </c>
      <c r="Q4408">
        <v>2.8218677180984102</v>
      </c>
    </row>
    <row r="4409" spans="1:17">
      <c r="A4409" t="s">
        <v>7547</v>
      </c>
      <c r="B4409" s="16" t="e">
        <v>#N/A</v>
      </c>
      <c r="C4409">
        <v>4.0706176854441196</v>
      </c>
      <c r="D4409">
        <v>3.7545556144430101</v>
      </c>
      <c r="E4409">
        <v>4.5638886729124497</v>
      </c>
      <c r="F4409">
        <v>3.9277704709105601</v>
      </c>
      <c r="G4409">
        <v>3.9446609719593901</v>
      </c>
      <c r="H4409">
        <v>3.50653555504317</v>
      </c>
      <c r="I4409">
        <v>3.3100125595866299</v>
      </c>
      <c r="J4409">
        <v>3.93564812262216</v>
      </c>
      <c r="K4409">
        <v>3.8204461843508501</v>
      </c>
      <c r="L4409">
        <v>3.8614614459532302</v>
      </c>
      <c r="M4409">
        <v>3.90178223458659</v>
      </c>
      <c r="N4409">
        <v>3.9019995236038798</v>
      </c>
      <c r="O4409">
        <v>3.6677309644704801</v>
      </c>
      <c r="P4409">
        <v>4.0606668341819496</v>
      </c>
      <c r="Q4409">
        <v>2.8218677180984102</v>
      </c>
    </row>
    <row r="4410" spans="1:17">
      <c r="A4410" t="s">
        <v>7548</v>
      </c>
      <c r="B4410" s="16" t="e">
        <v>#N/A</v>
      </c>
      <c r="C4410">
        <v>8.0018004899953805</v>
      </c>
      <c r="D4410">
        <v>8.0489755684312794</v>
      </c>
      <c r="E4410">
        <v>8.7012031030830901</v>
      </c>
      <c r="F4410">
        <v>8.8192657591988901</v>
      </c>
      <c r="G4410">
        <v>9.2383753733548097</v>
      </c>
      <c r="H4410">
        <v>6.7411176955619103</v>
      </c>
      <c r="I4410">
        <v>7.7089126132669996</v>
      </c>
      <c r="J4410">
        <v>6.4313468883680898</v>
      </c>
      <c r="K4410">
        <v>9.6171655161065708</v>
      </c>
      <c r="L4410">
        <v>8.9879855188909605</v>
      </c>
      <c r="M4410">
        <v>8.8837094065825006</v>
      </c>
      <c r="N4410">
        <v>9.8298838439170595</v>
      </c>
      <c r="O4410">
        <v>8.1437831707462696</v>
      </c>
      <c r="P4410">
        <v>5.4229483876157598</v>
      </c>
      <c r="Q4410">
        <v>13.421159831676899</v>
      </c>
    </row>
    <row r="4411" spans="1:17">
      <c r="A4411" t="s">
        <v>7549</v>
      </c>
      <c r="B4411" s="16" t="e">
        <v>#N/A</v>
      </c>
      <c r="C4411">
        <v>3.3064422771203601</v>
      </c>
      <c r="D4411">
        <v>3.4870161193063098</v>
      </c>
      <c r="E4411">
        <v>3.8152982058547602</v>
      </c>
      <c r="F4411">
        <v>3.9277704709105601</v>
      </c>
      <c r="G4411">
        <v>3.8309652426265099</v>
      </c>
      <c r="H4411">
        <v>2.8218677180984102</v>
      </c>
      <c r="I4411">
        <v>3.6595800418069002</v>
      </c>
      <c r="J4411">
        <v>3.6724961835054399</v>
      </c>
      <c r="K4411">
        <v>2.8218677180984102</v>
      </c>
      <c r="L4411">
        <v>3.8614614459532302</v>
      </c>
      <c r="M4411">
        <v>3.82485868955618</v>
      </c>
      <c r="N4411">
        <v>3.31389066967124</v>
      </c>
      <c r="O4411">
        <v>3.42420286852819</v>
      </c>
      <c r="P4411">
        <v>2.8218677180984102</v>
      </c>
      <c r="Q4411">
        <v>5.09416193408443</v>
      </c>
    </row>
    <row r="4412" spans="1:17">
      <c r="A4412" t="s">
        <v>7550</v>
      </c>
      <c r="B4412" s="16" t="e">
        <v>#N/A</v>
      </c>
      <c r="C4412">
        <v>4.6948835100102002</v>
      </c>
      <c r="D4412">
        <v>4.32650596693877</v>
      </c>
      <c r="E4412">
        <v>3.8152982058547602</v>
      </c>
      <c r="F4412">
        <v>3.7319397910766599</v>
      </c>
      <c r="G4412">
        <v>3.5425260543824399</v>
      </c>
      <c r="H4412">
        <v>4.3676565829540399</v>
      </c>
      <c r="I4412">
        <v>4.8453589192974098</v>
      </c>
      <c r="J4412">
        <v>4.0085972383706396</v>
      </c>
      <c r="K4412">
        <v>4.67705685303679</v>
      </c>
      <c r="L4412">
        <v>3.7555759297476698</v>
      </c>
      <c r="M4412">
        <v>4.4556477038402296</v>
      </c>
      <c r="N4412">
        <v>4.1706164353931596</v>
      </c>
      <c r="O4412">
        <v>4.6215116313316003</v>
      </c>
      <c r="P4412">
        <v>5.2164652043888102</v>
      </c>
      <c r="Q4412">
        <v>2.8218677180984102</v>
      </c>
    </row>
    <row r="4413" spans="1:17">
      <c r="A4413" t="s">
        <v>7551</v>
      </c>
      <c r="B4413" s="16" t="e">
        <v>#N/A</v>
      </c>
      <c r="C4413">
        <v>3.5040133865677898</v>
      </c>
      <c r="D4413">
        <v>2.8218677180984102</v>
      </c>
      <c r="E4413">
        <v>2.8218677180984102</v>
      </c>
      <c r="F4413">
        <v>2.8218677180984102</v>
      </c>
      <c r="G4413">
        <v>3.33407035458014</v>
      </c>
      <c r="H4413">
        <v>3.7814594184883799</v>
      </c>
      <c r="I4413">
        <v>3.3100125595866299</v>
      </c>
      <c r="J4413">
        <v>3.2517770676889399</v>
      </c>
      <c r="K4413">
        <v>3.6013796825057902</v>
      </c>
      <c r="L4413">
        <v>3.6339073669181099</v>
      </c>
      <c r="M4413">
        <v>3.23818724324593</v>
      </c>
      <c r="N4413">
        <v>3.31389066967124</v>
      </c>
      <c r="O4413">
        <v>3.5569664057961599</v>
      </c>
      <c r="P4413">
        <v>3.6194497939779602</v>
      </c>
      <c r="Q4413">
        <v>5.09416193408443</v>
      </c>
    </row>
    <row r="4414" spans="1:17">
      <c r="A4414" t="s">
        <v>7552</v>
      </c>
      <c r="B4414" s="16" t="e">
        <v>#N/A</v>
      </c>
      <c r="C4414">
        <v>4.4246742892055497</v>
      </c>
      <c r="D4414">
        <v>4.7446882369672698</v>
      </c>
      <c r="E4414">
        <v>3.9618875914207199</v>
      </c>
      <c r="F4414">
        <v>4.0118215330109104</v>
      </c>
      <c r="G4414">
        <v>4.9315086277172604</v>
      </c>
      <c r="H4414">
        <v>4.1560374762891303</v>
      </c>
      <c r="I4414">
        <v>4.5515847967793803</v>
      </c>
      <c r="J4414">
        <v>4.3107162608919598</v>
      </c>
      <c r="K4414">
        <v>4.67705685303679</v>
      </c>
      <c r="L4414">
        <v>4.5555022990765597</v>
      </c>
      <c r="M4414">
        <v>4.21436379980989</v>
      </c>
      <c r="N4414">
        <v>4.6183712388410303</v>
      </c>
      <c r="O4414">
        <v>4.2491040476565001</v>
      </c>
      <c r="P4414">
        <v>3.9363215208704698</v>
      </c>
      <c r="Q4414">
        <v>6.2843132996066204</v>
      </c>
    </row>
    <row r="4415" spans="1:17">
      <c r="A4415" t="s">
        <v>7553</v>
      </c>
      <c r="B4415" s="16" t="e">
        <v>#N/A</v>
      </c>
      <c r="C4415">
        <v>3.3064422771203601</v>
      </c>
      <c r="D4415">
        <v>2.8218677180984102</v>
      </c>
      <c r="E4415">
        <v>3.4028894668404299</v>
      </c>
      <c r="F4415">
        <v>3.9277704709105601</v>
      </c>
      <c r="G4415">
        <v>3.70007344211845</v>
      </c>
      <c r="H4415">
        <v>3.50653555504317</v>
      </c>
      <c r="I4415">
        <v>3.5089935751222501</v>
      </c>
      <c r="J4415">
        <v>3.5611359966351301</v>
      </c>
      <c r="K4415">
        <v>3.91162951239331</v>
      </c>
      <c r="L4415">
        <v>3.7555759297476698</v>
      </c>
      <c r="M4415">
        <v>3.23818724324593</v>
      </c>
      <c r="N4415">
        <v>2.8218677180984102</v>
      </c>
      <c r="O4415">
        <v>3.5569664057961599</v>
      </c>
      <c r="P4415">
        <v>3.6194497939779602</v>
      </c>
      <c r="Q4415">
        <v>2.8218677180984102</v>
      </c>
    </row>
    <row r="4416" spans="1:17">
      <c r="A4416" t="s">
        <v>7554</v>
      </c>
      <c r="B4416" s="16" t="e">
        <v>#N/A</v>
      </c>
      <c r="C4416">
        <v>6.0909271146733497</v>
      </c>
      <c r="D4416">
        <v>6.35058411604592</v>
      </c>
      <c r="E4416">
        <v>6.2304366762667698</v>
      </c>
      <c r="F4416">
        <v>5.8850772639156403</v>
      </c>
      <c r="G4416">
        <v>5.91035690204746</v>
      </c>
      <c r="H4416">
        <v>6.6503815819958696</v>
      </c>
      <c r="I4416">
        <v>6.4174232226032499</v>
      </c>
      <c r="J4416">
        <v>6.5730889028718602</v>
      </c>
      <c r="K4416">
        <v>6.1691403037545101</v>
      </c>
      <c r="L4416">
        <v>6.1165539736613903</v>
      </c>
      <c r="M4416">
        <v>6.0736776114072404</v>
      </c>
      <c r="N4416">
        <v>6.0003540804802604</v>
      </c>
      <c r="O4416">
        <v>6.13606241069352</v>
      </c>
      <c r="P4416">
        <v>6.6290412099549298</v>
      </c>
      <c r="Q4416">
        <v>2.8218677180984102</v>
      </c>
    </row>
    <row r="4417" spans="1:17">
      <c r="A4417" t="s">
        <v>7555</v>
      </c>
      <c r="B4417" s="16" t="e">
        <v>#N/A</v>
      </c>
      <c r="C4417">
        <v>3.5040133865677898</v>
      </c>
      <c r="D4417">
        <v>3.4870161193063098</v>
      </c>
      <c r="E4417">
        <v>2.8218677180984102</v>
      </c>
      <c r="F4417">
        <v>3.4706286095040801</v>
      </c>
      <c r="G4417">
        <v>3.8309652426265099</v>
      </c>
      <c r="H4417">
        <v>3.30825032505737</v>
      </c>
      <c r="I4417">
        <v>2.8218677180984102</v>
      </c>
      <c r="J4417">
        <v>3.5611359966351301</v>
      </c>
      <c r="K4417">
        <v>3.7184612093777498</v>
      </c>
      <c r="L4417">
        <v>3.6339073669181099</v>
      </c>
      <c r="M4417">
        <v>3.23818724324593</v>
      </c>
      <c r="N4417">
        <v>2.8218677180984102</v>
      </c>
      <c r="O4417">
        <v>3.9295289699043701</v>
      </c>
      <c r="P4417">
        <v>3.3893867502571098</v>
      </c>
      <c r="Q4417">
        <v>2.8218677180984102</v>
      </c>
    </row>
    <row r="4418" spans="1:17">
      <c r="A4418" t="s">
        <v>7556</v>
      </c>
      <c r="B4418" s="16" t="e">
        <v>#N/A</v>
      </c>
      <c r="C4418">
        <v>3.6535616636188299</v>
      </c>
      <c r="D4418">
        <v>3.6330127529723502</v>
      </c>
      <c r="E4418">
        <v>3.8152982058547602</v>
      </c>
      <c r="F4418">
        <v>3.7319397910766599</v>
      </c>
      <c r="G4418">
        <v>2.8218677180984102</v>
      </c>
      <c r="H4418">
        <v>2.8218677180984102</v>
      </c>
      <c r="I4418">
        <v>3.6595800418069002</v>
      </c>
      <c r="J4418">
        <v>3.5611359966351301</v>
      </c>
      <c r="K4418">
        <v>3.7184612093777498</v>
      </c>
      <c r="L4418">
        <v>3.4877558895723499</v>
      </c>
      <c r="M4418">
        <v>2.8218677180984102</v>
      </c>
      <c r="N4418">
        <v>3.6661147186140499</v>
      </c>
      <c r="O4418">
        <v>3.24931794675887</v>
      </c>
      <c r="P4418">
        <v>3.6194497939779602</v>
      </c>
      <c r="Q4418">
        <v>5.81282804418474</v>
      </c>
    </row>
    <row r="4419" spans="1:17">
      <c r="A4419" t="s">
        <v>7557</v>
      </c>
      <c r="B4419" s="16" t="e">
        <v>#N/A</v>
      </c>
      <c r="C4419">
        <v>4.9165290931058498</v>
      </c>
      <c r="D4419">
        <v>5.0571074914141203</v>
      </c>
      <c r="E4419">
        <v>4.8415581104649901</v>
      </c>
      <c r="F4419">
        <v>4.6121840845566204</v>
      </c>
      <c r="G4419">
        <v>5.4770951667621199</v>
      </c>
      <c r="H4419">
        <v>4.43015569855271</v>
      </c>
      <c r="I4419">
        <v>4.49496154099739</v>
      </c>
      <c r="J4419">
        <v>4.8507352198443803</v>
      </c>
      <c r="K4419">
        <v>5.2559835824799102</v>
      </c>
      <c r="L4419">
        <v>4.7015176725495298</v>
      </c>
      <c r="M4419">
        <v>4.4113157068760698</v>
      </c>
      <c r="N4419">
        <v>4.1706164353931596</v>
      </c>
      <c r="O4419">
        <v>4.3028205748149997</v>
      </c>
      <c r="P4419">
        <v>4.9174589054378801</v>
      </c>
      <c r="Q4419">
        <v>6.2843132996066204</v>
      </c>
    </row>
    <row r="4420" spans="1:17">
      <c r="A4420" t="s">
        <v>7558</v>
      </c>
      <c r="B4420" s="16" t="e">
        <v>#N/A</v>
      </c>
      <c r="C4420">
        <v>5.2395597656514097</v>
      </c>
      <c r="D4420">
        <v>4.8302002317971402</v>
      </c>
      <c r="E4420">
        <v>5.8141048855267101</v>
      </c>
      <c r="F4420">
        <v>5.0436549643728998</v>
      </c>
      <c r="G4420">
        <v>5.4468377703358204</v>
      </c>
      <c r="H4420">
        <v>4.6515204620337798</v>
      </c>
      <c r="I4420">
        <v>4.0793606969786396</v>
      </c>
      <c r="J4420">
        <v>5.0383114724192302</v>
      </c>
      <c r="K4420">
        <v>5.8502292656371999</v>
      </c>
      <c r="L4420">
        <v>5.2224425229396996</v>
      </c>
      <c r="M4420">
        <v>5.2604792807445904</v>
      </c>
      <c r="N4420">
        <v>5.3328764695189896</v>
      </c>
      <c r="O4420">
        <v>5.4042348522540298</v>
      </c>
      <c r="P4420">
        <v>4.0606668341819496</v>
      </c>
      <c r="Q4420">
        <v>5.81282804418474</v>
      </c>
    </row>
    <row r="4421" spans="1:17">
      <c r="A4421" t="s">
        <v>7559</v>
      </c>
      <c r="B4421" s="16" t="e">
        <v>#N/A</v>
      </c>
      <c r="C4421">
        <v>4.7882403612659497</v>
      </c>
      <c r="D4421">
        <v>4.9103330586210001</v>
      </c>
      <c r="E4421">
        <v>4.9023702390828996</v>
      </c>
      <c r="F4421">
        <v>4.6121840845566204</v>
      </c>
      <c r="G4421">
        <v>4.37414671474383</v>
      </c>
      <c r="H4421">
        <v>3.7814594184883799</v>
      </c>
      <c r="I4421">
        <v>5.4614747608994199</v>
      </c>
      <c r="J4421">
        <v>4.1400611729353196</v>
      </c>
      <c r="K4421">
        <v>4.5405942945665601</v>
      </c>
      <c r="L4421">
        <v>4.7901010708768101</v>
      </c>
      <c r="M4421">
        <v>4.0387673383778999</v>
      </c>
      <c r="N4421">
        <v>4.3841781814921204</v>
      </c>
      <c r="O4421">
        <v>4.3540657995344203</v>
      </c>
      <c r="P4421">
        <v>4.6013142303928598</v>
      </c>
      <c r="Q4421">
        <v>2.8218677180984102</v>
      </c>
    </row>
    <row r="4422" spans="1:17">
      <c r="A4422" t="s">
        <v>7560</v>
      </c>
      <c r="B4422" s="16" t="e">
        <v>#N/A</v>
      </c>
      <c r="C4422">
        <v>3.6535616636188299</v>
      </c>
      <c r="D4422">
        <v>3.4870161193063098</v>
      </c>
      <c r="E4422">
        <v>3.6381873987360902</v>
      </c>
      <c r="F4422">
        <v>3.7319397910766599</v>
      </c>
      <c r="G4422">
        <v>4.37414671474383</v>
      </c>
      <c r="H4422">
        <v>2.8218677180984102</v>
      </c>
      <c r="I4422">
        <v>4.4354937019020104</v>
      </c>
      <c r="J4422">
        <v>2.8218677180984102</v>
      </c>
      <c r="K4422">
        <v>3.27554212654834</v>
      </c>
      <c r="L4422">
        <v>3.29479214013883</v>
      </c>
      <c r="M4422">
        <v>2.8218677180984102</v>
      </c>
      <c r="N4422">
        <v>4.3841781814921204</v>
      </c>
      <c r="O4422">
        <v>4.1926070449996002</v>
      </c>
      <c r="P4422">
        <v>3.7927642367557501</v>
      </c>
      <c r="Q4422">
        <v>2.8218677180984102</v>
      </c>
    </row>
    <row r="4423" spans="1:17">
      <c r="A4423" t="s">
        <v>7561</v>
      </c>
      <c r="B4423" s="16" t="e">
        <v>#N/A</v>
      </c>
      <c r="C4423">
        <v>3.98283533271713</v>
      </c>
      <c r="D4423">
        <v>3.7545556144430101</v>
      </c>
      <c r="E4423">
        <v>3.4028894668404299</v>
      </c>
      <c r="F4423">
        <v>2.8218677180984102</v>
      </c>
      <c r="G4423">
        <v>4.0460446887748596</v>
      </c>
      <c r="H4423">
        <v>3.30825032505737</v>
      </c>
      <c r="I4423">
        <v>3.5089935751222501</v>
      </c>
      <c r="J4423">
        <v>3.2517770676889399</v>
      </c>
      <c r="K4423">
        <v>4.0709644767565303</v>
      </c>
      <c r="L4423">
        <v>3.6339073669181099</v>
      </c>
      <c r="M4423">
        <v>3.5380814202985702</v>
      </c>
      <c r="N4423">
        <v>3.99991931403749</v>
      </c>
      <c r="O4423">
        <v>2.8218677180984102</v>
      </c>
      <c r="P4423">
        <v>4.7374550361106396</v>
      </c>
      <c r="Q4423">
        <v>2.8218677180984102</v>
      </c>
    </row>
    <row r="4424" spans="1:17">
      <c r="A4424" t="s">
        <v>7562</v>
      </c>
      <c r="B4424" s="16" t="e">
        <v>#N/A</v>
      </c>
      <c r="C4424">
        <v>4.2263167103073602</v>
      </c>
      <c r="D4424">
        <v>3.8603343823973102</v>
      </c>
      <c r="E4424">
        <v>4.3035359899866696</v>
      </c>
      <c r="F4424">
        <v>4.4629136307985604</v>
      </c>
      <c r="G4424">
        <v>3.5425260543824399</v>
      </c>
      <c r="H4424">
        <v>2.8218677180984102</v>
      </c>
      <c r="I4424">
        <v>3.6595800418069002</v>
      </c>
      <c r="J4424">
        <v>2.8218677180984102</v>
      </c>
      <c r="K4424">
        <v>3.6013796825057902</v>
      </c>
      <c r="L4424">
        <v>3.29479214013883</v>
      </c>
      <c r="M4424">
        <v>2.8218677180984102</v>
      </c>
      <c r="N4424">
        <v>3.9019995236038798</v>
      </c>
      <c r="O4424">
        <v>3.42420286852819</v>
      </c>
      <c r="P4424">
        <v>2.8218677180984102</v>
      </c>
      <c r="Q4424">
        <v>6.2843132996066204</v>
      </c>
    </row>
    <row r="4425" spans="1:17">
      <c r="A4425" t="s">
        <v>7563</v>
      </c>
      <c r="B4425" s="16" t="e">
        <v>#N/A</v>
      </c>
      <c r="C4425">
        <v>2.8218677180984102</v>
      </c>
      <c r="D4425">
        <v>3.4870161193063098</v>
      </c>
      <c r="E4425">
        <v>3.6381873987360902</v>
      </c>
      <c r="F4425">
        <v>3.2825265482838799</v>
      </c>
      <c r="G4425">
        <v>3.5425260543824399</v>
      </c>
      <c r="H4425">
        <v>3.7814594184883799</v>
      </c>
      <c r="I4425">
        <v>4.6574362853065301</v>
      </c>
      <c r="J4425">
        <v>5.0383114724192302</v>
      </c>
      <c r="K4425">
        <v>3.27554212654834</v>
      </c>
      <c r="L4425">
        <v>4.9123550275731303</v>
      </c>
      <c r="M4425">
        <v>3.5380814202985702</v>
      </c>
      <c r="N4425">
        <v>3.5144020463037902</v>
      </c>
      <c r="O4425">
        <v>3.7643275486974099</v>
      </c>
      <c r="P4425">
        <v>3.3893867502571098</v>
      </c>
      <c r="Q4425">
        <v>2.8218677180984102</v>
      </c>
    </row>
    <row r="4426" spans="1:17">
      <c r="A4426" t="s">
        <v>7564</v>
      </c>
      <c r="B4426" s="16" t="e">
        <v>#N/A</v>
      </c>
      <c r="C4426">
        <v>4.2263167103073602</v>
      </c>
      <c r="D4426">
        <v>4.32650596693877</v>
      </c>
      <c r="E4426">
        <v>3.8152982058547602</v>
      </c>
      <c r="F4426">
        <v>3.9277704709105601</v>
      </c>
      <c r="G4426">
        <v>3.5425260543824399</v>
      </c>
      <c r="H4426">
        <v>3.9869852489372102</v>
      </c>
      <c r="I4426">
        <v>3.7848446501428201</v>
      </c>
      <c r="J4426">
        <v>3.2517770676889399</v>
      </c>
      <c r="K4426">
        <v>4.0709644767565303</v>
      </c>
      <c r="L4426">
        <v>3.6339073669181099</v>
      </c>
      <c r="M4426">
        <v>3.6461416973015899</v>
      </c>
      <c r="N4426">
        <v>3.79229116939824</v>
      </c>
      <c r="O4426">
        <v>3.6677309644704801</v>
      </c>
      <c r="P4426">
        <v>3.9363215208704698</v>
      </c>
      <c r="Q4426">
        <v>2.8218677180984102</v>
      </c>
    </row>
    <row r="4427" spans="1:17">
      <c r="A4427" t="s">
        <v>7565</v>
      </c>
      <c r="B4427" s="16" t="e">
        <v>#N/A</v>
      </c>
      <c r="C4427">
        <v>4.0706176854441196</v>
      </c>
      <c r="D4427">
        <v>4.6529177314580599</v>
      </c>
      <c r="E4427">
        <v>4.3035359899866696</v>
      </c>
      <c r="F4427">
        <v>3.7319397910766599</v>
      </c>
      <c r="G4427">
        <v>4.37414671474383</v>
      </c>
      <c r="H4427">
        <v>4.43015569855271</v>
      </c>
      <c r="I4427">
        <v>4.2360017113942803</v>
      </c>
      <c r="J4427">
        <v>4.3107162608919598</v>
      </c>
      <c r="K4427">
        <v>4.2710437260841099</v>
      </c>
      <c r="L4427">
        <v>4.4473184955329197</v>
      </c>
      <c r="M4427">
        <v>4.5395912486649097</v>
      </c>
      <c r="N4427">
        <v>4.5070424063834196</v>
      </c>
      <c r="O4427">
        <v>4.5388813471664999</v>
      </c>
      <c r="P4427">
        <v>4.3630835021106398</v>
      </c>
      <c r="Q4427">
        <v>5.09416193408443</v>
      </c>
    </row>
    <row r="4428" spans="1:17">
      <c r="A4428" t="s">
        <v>7566</v>
      </c>
      <c r="B4428" s="16" t="e">
        <v>#N/A</v>
      </c>
      <c r="C4428">
        <v>5.0332205246179997</v>
      </c>
      <c r="D4428">
        <v>5.4196943085789</v>
      </c>
      <c r="E4428">
        <v>4.6393553598667303</v>
      </c>
      <c r="F4428">
        <v>4.9030240476511198</v>
      </c>
      <c r="G4428">
        <v>4.4429501088137897</v>
      </c>
      <c r="H4428">
        <v>3.7814594184883799</v>
      </c>
      <c r="I4428">
        <v>4.49496154099739</v>
      </c>
      <c r="J4428">
        <v>4.1999986398891203</v>
      </c>
      <c r="K4428">
        <v>4.8383826859307302</v>
      </c>
      <c r="L4428">
        <v>4.1946255460110002</v>
      </c>
      <c r="M4428">
        <v>4.4113157068760698</v>
      </c>
      <c r="N4428">
        <v>4.4472252118161997</v>
      </c>
      <c r="O4428">
        <v>4.5388813471664999</v>
      </c>
      <c r="P4428">
        <v>4.7374550361106396</v>
      </c>
      <c r="Q4428">
        <v>5.09416193408443</v>
      </c>
    </row>
    <row r="4429" spans="1:17">
      <c r="A4429" t="s">
        <v>7567</v>
      </c>
      <c r="B4429" s="16" t="e">
        <v>#N/A</v>
      </c>
      <c r="C4429">
        <v>3.5040133865677898</v>
      </c>
      <c r="D4429">
        <v>3.8603343823973102</v>
      </c>
      <c r="E4429">
        <v>3.8152982058547602</v>
      </c>
      <c r="F4429">
        <v>3.8353454241230298</v>
      </c>
      <c r="G4429">
        <v>3.9446609719593901</v>
      </c>
      <c r="H4429">
        <v>3.65660975244205</v>
      </c>
      <c r="I4429">
        <v>3.5089935751222501</v>
      </c>
      <c r="J4429">
        <v>3.4276433730071201</v>
      </c>
      <c r="K4429">
        <v>3.7184612093777498</v>
      </c>
      <c r="L4429">
        <v>3.7555759297476698</v>
      </c>
      <c r="M4429">
        <v>3.82485868955618</v>
      </c>
      <c r="N4429">
        <v>3.79229116939824</v>
      </c>
      <c r="O4429">
        <v>3.7643275486974099</v>
      </c>
      <c r="P4429">
        <v>3.3893867502571098</v>
      </c>
      <c r="Q4429">
        <v>5.09416193408443</v>
      </c>
    </row>
    <row r="4430" spans="1:17">
      <c r="A4430" t="s">
        <v>7568</v>
      </c>
      <c r="B4430" s="16" t="e">
        <v>#N/A</v>
      </c>
      <c r="C4430">
        <v>4.6948835100102002</v>
      </c>
      <c r="D4430">
        <v>4.1197647330598102</v>
      </c>
      <c r="E4430">
        <v>4.96044362242744</v>
      </c>
      <c r="F4430">
        <v>4.7023883921396203</v>
      </c>
      <c r="G4430">
        <v>4.88571169002517</v>
      </c>
      <c r="H4430">
        <v>4.5998748125578501</v>
      </c>
      <c r="I4430">
        <v>5.0470377433929201</v>
      </c>
      <c r="J4430">
        <v>4.3107162608919598</v>
      </c>
      <c r="K4430">
        <v>4.7193737720337401</v>
      </c>
      <c r="L4430">
        <v>4.9506536519942301</v>
      </c>
      <c r="M4430">
        <v>4.5395912486649097</v>
      </c>
      <c r="N4430">
        <v>4.6183712388410303</v>
      </c>
      <c r="O4430">
        <v>4.5388813471664999</v>
      </c>
      <c r="P4430">
        <v>4.7374550361106396</v>
      </c>
      <c r="Q4430">
        <v>5.09416193408443</v>
      </c>
    </row>
    <row r="4431" spans="1:17">
      <c r="A4431" t="s">
        <v>7569</v>
      </c>
      <c r="B4431" s="16" t="e">
        <v>#N/A</v>
      </c>
      <c r="C4431">
        <v>4.9565989702087299</v>
      </c>
      <c r="D4431">
        <v>4.9103330586210001</v>
      </c>
      <c r="E4431">
        <v>4.5638886729124497</v>
      </c>
      <c r="F4431">
        <v>5.0436549643728998</v>
      </c>
      <c r="G4431">
        <v>4.7889010218833103</v>
      </c>
      <c r="H4431">
        <v>5.9922466879641396</v>
      </c>
      <c r="I4431">
        <v>5.4886690454658904</v>
      </c>
      <c r="J4431">
        <v>5.5218381907595999</v>
      </c>
      <c r="K4431">
        <v>4.7603034491719001</v>
      </c>
      <c r="L4431">
        <v>4.87288619379569</v>
      </c>
      <c r="M4431">
        <v>5.2833846298884</v>
      </c>
      <c r="N4431">
        <v>4.8146980941494002</v>
      </c>
      <c r="O4431">
        <v>5.35969092477659</v>
      </c>
      <c r="P4431">
        <v>5.69964444990008</v>
      </c>
      <c r="Q4431">
        <v>2.8218677180984102</v>
      </c>
    </row>
    <row r="4432" spans="1:17">
      <c r="A4432" t="s">
        <v>7570</v>
      </c>
      <c r="B4432" s="16" t="e">
        <v>#N/A</v>
      </c>
      <c r="C4432">
        <v>2.8218677180984102</v>
      </c>
      <c r="D4432">
        <v>3.2942621936663499</v>
      </c>
      <c r="E4432">
        <v>2.8218677180984102</v>
      </c>
      <c r="F4432">
        <v>2.8218677180984102</v>
      </c>
      <c r="G4432">
        <v>3.33407035458014</v>
      </c>
      <c r="H4432">
        <v>3.30825032505737</v>
      </c>
      <c r="I4432">
        <v>2.8218677180984102</v>
      </c>
      <c r="J4432">
        <v>3.2517770676889399</v>
      </c>
      <c r="K4432">
        <v>2.8218677180984102</v>
      </c>
      <c r="L4432">
        <v>3.4877558895723499</v>
      </c>
      <c r="M4432">
        <v>3.4086250003018401</v>
      </c>
      <c r="N4432">
        <v>2.8218677180984102</v>
      </c>
      <c r="O4432">
        <v>3.24931794675887</v>
      </c>
      <c r="P4432">
        <v>3.7927642367557501</v>
      </c>
      <c r="Q4432">
        <v>2.8218677180984102</v>
      </c>
    </row>
    <row r="4433" spans="1:17">
      <c r="A4433" t="s">
        <v>7571</v>
      </c>
      <c r="B4433" s="16" t="e">
        <v>#N/A</v>
      </c>
      <c r="C4433">
        <v>3.6535616636188299</v>
      </c>
      <c r="D4433">
        <v>3.6330127529723502</v>
      </c>
      <c r="E4433">
        <v>4.0887687455453801</v>
      </c>
      <c r="F4433">
        <v>4.2284225029819602</v>
      </c>
      <c r="G4433">
        <v>3.8309652426265099</v>
      </c>
      <c r="H4433">
        <v>3.7814594184883799</v>
      </c>
      <c r="I4433">
        <v>3.3100125595866299</v>
      </c>
      <c r="J4433">
        <v>3.4276433730071201</v>
      </c>
      <c r="K4433">
        <v>3.91162951239331</v>
      </c>
      <c r="L4433">
        <v>3.4877558895723499</v>
      </c>
      <c r="M4433">
        <v>3.4086250003018401</v>
      </c>
      <c r="N4433">
        <v>4.1706164353931596</v>
      </c>
      <c r="O4433">
        <v>3.5569664057961599</v>
      </c>
      <c r="P4433">
        <v>3.3893867502571098</v>
      </c>
      <c r="Q4433">
        <v>2.8218677180984102</v>
      </c>
    </row>
    <row r="4434" spans="1:17">
      <c r="A4434" t="s">
        <v>7572</v>
      </c>
      <c r="B4434" s="16" t="e">
        <v>#N/A</v>
      </c>
      <c r="C4434">
        <v>4.3623517865106702</v>
      </c>
      <c r="D4434">
        <v>4.9857818498749902</v>
      </c>
      <c r="E4434">
        <v>4.8415581104649901</v>
      </c>
      <c r="F4434">
        <v>5.1086920998035801</v>
      </c>
      <c r="G4434">
        <v>5.1001215892442602</v>
      </c>
      <c r="H4434">
        <v>5.1476173494898996</v>
      </c>
      <c r="I4434">
        <v>5.43372981984401</v>
      </c>
      <c r="J4434">
        <v>5.4594104056423802</v>
      </c>
      <c r="K4434">
        <v>4.3865415857412602</v>
      </c>
      <c r="L4434">
        <v>5.4220334780197001</v>
      </c>
      <c r="M4434">
        <v>5.1647442944921202</v>
      </c>
      <c r="N4434">
        <v>5.68277591644026</v>
      </c>
      <c r="O4434">
        <v>5.3368598019304798</v>
      </c>
      <c r="P4434">
        <v>4.5271021320563003</v>
      </c>
      <c r="Q4434">
        <v>2.8218677180984102</v>
      </c>
    </row>
    <row r="4435" spans="1:17">
      <c r="A4435" t="s">
        <v>7573</v>
      </c>
      <c r="B4435" s="16" t="e">
        <v>#N/A</v>
      </c>
      <c r="C4435">
        <v>3.8862082974622001</v>
      </c>
      <c r="D4435">
        <v>3.7545556144430101</v>
      </c>
      <c r="E4435">
        <v>3.9618875914207199</v>
      </c>
      <c r="F4435">
        <v>3.2825265482838799</v>
      </c>
      <c r="G4435">
        <v>2.8218677180984102</v>
      </c>
      <c r="H4435">
        <v>2.8218677180984102</v>
      </c>
      <c r="I4435">
        <v>3.5089935751222501</v>
      </c>
      <c r="J4435">
        <v>3.4276433730071201</v>
      </c>
      <c r="K4435">
        <v>3.4608708703561399</v>
      </c>
      <c r="L4435">
        <v>3.7555759297476698</v>
      </c>
      <c r="M4435">
        <v>3.5380814202985702</v>
      </c>
      <c r="N4435">
        <v>2.8218677180984102</v>
      </c>
      <c r="O4435">
        <v>3.24931794675887</v>
      </c>
      <c r="P4435">
        <v>4.1712528320562896</v>
      </c>
      <c r="Q4435">
        <v>2.8218677180984102</v>
      </c>
    </row>
    <row r="4436" spans="1:17">
      <c r="A4436" t="s">
        <v>7574</v>
      </c>
      <c r="B4436" s="16" t="e">
        <v>#N/A</v>
      </c>
      <c r="C4436">
        <v>3.3064422771203601</v>
      </c>
      <c r="D4436">
        <v>3.6330127529723502</v>
      </c>
      <c r="E4436">
        <v>3.9618875914207199</v>
      </c>
      <c r="F4436">
        <v>3.8353454241230298</v>
      </c>
      <c r="G4436">
        <v>2.8218677180984102</v>
      </c>
      <c r="H4436">
        <v>3.30825032505737</v>
      </c>
      <c r="I4436">
        <v>2.8218677180984102</v>
      </c>
      <c r="J4436">
        <v>3.7696016503418699</v>
      </c>
      <c r="K4436">
        <v>3.27554212654834</v>
      </c>
      <c r="L4436">
        <v>3.29479214013883</v>
      </c>
      <c r="M4436">
        <v>2.8218677180984102</v>
      </c>
      <c r="N4436">
        <v>2.8218677180984102</v>
      </c>
      <c r="O4436">
        <v>3.24931794675887</v>
      </c>
      <c r="P4436">
        <v>2.8218677180984102</v>
      </c>
      <c r="Q4436">
        <v>2.8218677180984102</v>
      </c>
    </row>
    <row r="4437" spans="1:17">
      <c r="A4437" t="s">
        <v>7575</v>
      </c>
      <c r="B4437" s="16" t="e">
        <v>#N/A</v>
      </c>
      <c r="C4437">
        <v>5.9835742193669397</v>
      </c>
      <c r="D4437">
        <v>6.0138206961500202</v>
      </c>
      <c r="E4437">
        <v>5.7521813055947497</v>
      </c>
      <c r="F4437">
        <v>6.4788754961203097</v>
      </c>
      <c r="G4437">
        <v>6.18782596009234</v>
      </c>
      <c r="H4437">
        <v>6.0107414084998103</v>
      </c>
      <c r="I4437">
        <v>6.36075284432009</v>
      </c>
      <c r="J4437">
        <v>6.2131681188238099</v>
      </c>
      <c r="K4437">
        <v>5.8502292656371999</v>
      </c>
      <c r="L4437">
        <v>5.7296673572142103</v>
      </c>
      <c r="M4437">
        <v>5.5874545404788796</v>
      </c>
      <c r="N4437">
        <v>5.9423367922347801</v>
      </c>
      <c r="O4437">
        <v>5.6075132046638902</v>
      </c>
      <c r="P4437">
        <v>6.3619539041930198</v>
      </c>
      <c r="Q4437">
        <v>5.09416193408443</v>
      </c>
    </row>
    <row r="4438" spans="1:17">
      <c r="A4438" t="s">
        <v>7576</v>
      </c>
      <c r="B4438" s="16" t="e">
        <v>#N/A</v>
      </c>
      <c r="C4438">
        <v>2.8218677180984102</v>
      </c>
      <c r="D4438">
        <v>2.8218677180984102</v>
      </c>
      <c r="E4438">
        <v>3.4028894668404299</v>
      </c>
      <c r="F4438">
        <v>2.8218677180984102</v>
      </c>
      <c r="G4438">
        <v>3.33407035458014</v>
      </c>
      <c r="H4438">
        <v>2.8218677180984102</v>
      </c>
      <c r="I4438">
        <v>3.3100125595866299</v>
      </c>
      <c r="J4438">
        <v>3.4276433730071201</v>
      </c>
      <c r="K4438">
        <v>3.7184612093777498</v>
      </c>
      <c r="L4438">
        <v>3.29479214013883</v>
      </c>
      <c r="M4438">
        <v>3.4086250003018401</v>
      </c>
      <c r="N4438">
        <v>3.5144020463037902</v>
      </c>
      <c r="O4438">
        <v>3.24931794675887</v>
      </c>
      <c r="P4438">
        <v>2.8218677180984102</v>
      </c>
      <c r="Q4438">
        <v>2.8218677180984102</v>
      </c>
    </row>
    <row r="4439" spans="1:17">
      <c r="A4439" t="s">
        <v>7577</v>
      </c>
      <c r="B4439" s="16" t="e">
        <v>#N/A</v>
      </c>
      <c r="C4439">
        <v>3.3064422771203601</v>
      </c>
      <c r="D4439">
        <v>3.2942621936663499</v>
      </c>
      <c r="E4439">
        <v>3.6381873987360902</v>
      </c>
      <c r="F4439">
        <v>3.2825265482838799</v>
      </c>
      <c r="G4439">
        <v>3.33407035458014</v>
      </c>
      <c r="H4439">
        <v>2.8218677180984102</v>
      </c>
      <c r="I4439">
        <v>2.8218677180984102</v>
      </c>
      <c r="J4439">
        <v>3.5611359966351301</v>
      </c>
      <c r="K4439">
        <v>3.4608708703561399</v>
      </c>
      <c r="L4439">
        <v>3.4877558895723499</v>
      </c>
      <c r="M4439">
        <v>2.8218677180984102</v>
      </c>
      <c r="N4439">
        <v>2.8218677180984102</v>
      </c>
      <c r="O4439">
        <v>2.8218677180984102</v>
      </c>
      <c r="P4439">
        <v>2.8218677180984102</v>
      </c>
      <c r="Q4439">
        <v>2.8218677180984102</v>
      </c>
    </row>
    <row r="4440" spans="1:17">
      <c r="A4440" t="s">
        <v>7578</v>
      </c>
      <c r="B4440" s="16" t="e">
        <v>#N/A</v>
      </c>
      <c r="C4440">
        <v>2.8218677180984102</v>
      </c>
      <c r="D4440">
        <v>3.6330127529723502</v>
      </c>
      <c r="E4440">
        <v>2.8218677180984102</v>
      </c>
      <c r="F4440">
        <v>2.8218677180984102</v>
      </c>
      <c r="G4440">
        <v>3.70007344211845</v>
      </c>
      <c r="H4440">
        <v>3.50653555504317</v>
      </c>
      <c r="I4440">
        <v>2.8218677180984102</v>
      </c>
      <c r="J4440">
        <v>3.4276433730071201</v>
      </c>
      <c r="K4440">
        <v>3.27554212654834</v>
      </c>
      <c r="L4440">
        <v>3.29479214013883</v>
      </c>
      <c r="M4440">
        <v>3.4086250003018401</v>
      </c>
      <c r="N4440">
        <v>2.8218677180984102</v>
      </c>
      <c r="O4440">
        <v>2.8218677180984102</v>
      </c>
      <c r="P4440">
        <v>2.8218677180984102</v>
      </c>
      <c r="Q4440">
        <v>2.8218677180984102</v>
      </c>
    </row>
    <row r="4441" spans="1:17">
      <c r="A4441" t="s">
        <v>7579</v>
      </c>
      <c r="B4441" s="16" t="e">
        <v>#N/A</v>
      </c>
      <c r="C4441">
        <v>2.8218677180984102</v>
      </c>
      <c r="D4441">
        <v>3.4870161193063098</v>
      </c>
      <c r="E4441">
        <v>2.8218677180984102</v>
      </c>
      <c r="F4441">
        <v>3.6131889974304401</v>
      </c>
      <c r="G4441">
        <v>3.5425260543824399</v>
      </c>
      <c r="H4441">
        <v>2.8218677180984102</v>
      </c>
      <c r="I4441">
        <v>3.3100125595866299</v>
      </c>
      <c r="J4441">
        <v>3.2517770676889399</v>
      </c>
      <c r="K4441">
        <v>3.4608708703561399</v>
      </c>
      <c r="L4441">
        <v>3.7555759297476698</v>
      </c>
      <c r="M4441">
        <v>3.5380814202985702</v>
      </c>
      <c r="N4441">
        <v>3.9019995236038798</v>
      </c>
      <c r="O4441">
        <v>3.42420286852819</v>
      </c>
      <c r="P4441">
        <v>2.8218677180984102</v>
      </c>
      <c r="Q4441">
        <v>2.8218677180984102</v>
      </c>
    </row>
    <row r="4442" spans="1:17">
      <c r="A4442" t="s">
        <v>7580</v>
      </c>
      <c r="B4442" s="16" t="e">
        <v>#N/A</v>
      </c>
      <c r="C4442">
        <v>3.98283533271713</v>
      </c>
      <c r="D4442">
        <v>3.2942621936663499</v>
      </c>
      <c r="E4442">
        <v>4.2015349465393896</v>
      </c>
      <c r="F4442">
        <v>3.6131889974304401</v>
      </c>
      <c r="G4442">
        <v>3.5425260543824399</v>
      </c>
      <c r="H4442">
        <v>3.30825032505737</v>
      </c>
      <c r="I4442">
        <v>3.6595800418069002</v>
      </c>
      <c r="J4442">
        <v>3.8565114723405598</v>
      </c>
      <c r="K4442">
        <v>3.91162951239331</v>
      </c>
      <c r="L4442">
        <v>3.29479214013883</v>
      </c>
      <c r="M4442">
        <v>3.4086250003018401</v>
      </c>
      <c r="N4442">
        <v>3.5144020463037902</v>
      </c>
      <c r="O4442">
        <v>3.5569664057961599</v>
      </c>
      <c r="P4442">
        <v>3.7927642367557501</v>
      </c>
      <c r="Q4442">
        <v>2.8218677180984102</v>
      </c>
    </row>
    <row r="4443" spans="1:17">
      <c r="A4443" t="s">
        <v>7581</v>
      </c>
      <c r="B4443" s="16" t="e">
        <v>#N/A</v>
      </c>
      <c r="C4443">
        <v>3.6535616636188299</v>
      </c>
      <c r="D4443">
        <v>3.2942621936663499</v>
      </c>
      <c r="E4443">
        <v>3.4028894668404299</v>
      </c>
      <c r="F4443">
        <v>3.2825265482838799</v>
      </c>
      <c r="G4443">
        <v>2.8218677180984102</v>
      </c>
      <c r="H4443">
        <v>3.30825032505737</v>
      </c>
      <c r="I4443">
        <v>2.8218677180984102</v>
      </c>
      <c r="J4443">
        <v>2.8218677180984102</v>
      </c>
      <c r="K4443">
        <v>2.8218677180984102</v>
      </c>
      <c r="L4443">
        <v>2.8218677180984102</v>
      </c>
      <c r="M4443">
        <v>3.23818724324593</v>
      </c>
      <c r="N4443">
        <v>2.8218677180984102</v>
      </c>
      <c r="O4443">
        <v>3.24931794675887</v>
      </c>
      <c r="P4443">
        <v>2.8218677180984102</v>
      </c>
      <c r="Q4443">
        <v>5.09416193408443</v>
      </c>
    </row>
    <row r="4444" spans="1:17">
      <c r="A4444" t="s">
        <v>7582</v>
      </c>
      <c r="B4444" s="16" t="e">
        <v>#N/A</v>
      </c>
      <c r="C4444">
        <v>3.3064422771203601</v>
      </c>
      <c r="D4444">
        <v>3.6330127529723502</v>
      </c>
      <c r="E4444">
        <v>3.9618875914207199</v>
      </c>
      <c r="F4444">
        <v>3.9277704709105601</v>
      </c>
      <c r="G4444">
        <v>3.8309652426265099</v>
      </c>
      <c r="H4444">
        <v>3.50653555504317</v>
      </c>
      <c r="I4444">
        <v>3.6595800418069002</v>
      </c>
      <c r="J4444">
        <v>3.8565114723405598</v>
      </c>
      <c r="K4444">
        <v>3.4608708703561399</v>
      </c>
      <c r="L4444">
        <v>3.7555759297476698</v>
      </c>
      <c r="M4444">
        <v>3.7404257728686199</v>
      </c>
      <c r="N4444">
        <v>3.31389066967124</v>
      </c>
      <c r="O4444">
        <v>3.24931794675887</v>
      </c>
      <c r="P4444">
        <v>2.8218677180984102</v>
      </c>
      <c r="Q4444">
        <v>2.8218677180984102</v>
      </c>
    </row>
    <row r="4445" spans="1:17">
      <c r="A4445" t="s">
        <v>7583</v>
      </c>
      <c r="B4445" s="16" t="e">
        <v>#N/A</v>
      </c>
      <c r="C4445">
        <v>5.0332205246179997</v>
      </c>
      <c r="D4445">
        <v>4.9103330586210001</v>
      </c>
      <c r="E4445">
        <v>4.7104489803388701</v>
      </c>
      <c r="F4445">
        <v>4.3517302712450299</v>
      </c>
      <c r="G4445">
        <v>5.1001215892442602</v>
      </c>
      <c r="H4445">
        <v>4.7487521450918901</v>
      </c>
      <c r="I4445">
        <v>4.49496154099739</v>
      </c>
      <c r="J4445">
        <v>5.1228960162245301</v>
      </c>
      <c r="K4445">
        <v>5.2281375793192604</v>
      </c>
      <c r="L4445">
        <v>5.1269350135493204</v>
      </c>
      <c r="M4445">
        <v>4.69174350335686</v>
      </c>
      <c r="N4445">
        <v>4.6183712388410303</v>
      </c>
      <c r="O4445">
        <v>4.7358659530866696</v>
      </c>
      <c r="P4445">
        <v>4.6013142303928598</v>
      </c>
      <c r="Q4445">
        <v>5.81282804418474</v>
      </c>
    </row>
    <row r="4446" spans="1:17">
      <c r="A4446" t="s">
        <v>7584</v>
      </c>
      <c r="B4446" s="16" t="e">
        <v>#N/A</v>
      </c>
      <c r="C4446">
        <v>2.8218677180984102</v>
      </c>
      <c r="D4446">
        <v>2.8218677180984102</v>
      </c>
      <c r="E4446">
        <v>3.6381873987360902</v>
      </c>
      <c r="F4446">
        <v>2.8218677180984102</v>
      </c>
      <c r="G4446">
        <v>2.8218677180984102</v>
      </c>
      <c r="H4446">
        <v>3.30825032505737</v>
      </c>
      <c r="I4446">
        <v>3.3100125595866299</v>
      </c>
      <c r="J4446">
        <v>3.2517770676889399</v>
      </c>
      <c r="K4446">
        <v>3.27554212654834</v>
      </c>
      <c r="L4446">
        <v>3.29479214013883</v>
      </c>
      <c r="M4446">
        <v>3.4086250003018401</v>
      </c>
      <c r="N4446">
        <v>3.31389066967124</v>
      </c>
      <c r="O4446">
        <v>2.8218677180984102</v>
      </c>
      <c r="P4446">
        <v>2.8218677180984102</v>
      </c>
      <c r="Q4446">
        <v>2.8218677180984102</v>
      </c>
    </row>
    <row r="4447" spans="1:17">
      <c r="A4447" t="s">
        <v>7585</v>
      </c>
      <c r="B4447" s="16" t="e">
        <v>#N/A</v>
      </c>
      <c r="C4447">
        <v>4.7882403612659497</v>
      </c>
      <c r="D4447">
        <v>4.5537481491643197</v>
      </c>
      <c r="E4447">
        <v>3.4028894668404299</v>
      </c>
      <c r="F4447">
        <v>3.4706286095040801</v>
      </c>
      <c r="G4447">
        <v>3.9446609719593901</v>
      </c>
      <c r="H4447">
        <v>4.1560374762891303</v>
      </c>
      <c r="I4447">
        <v>3.8937805799913501</v>
      </c>
      <c r="J4447">
        <v>4.1999986398891203</v>
      </c>
      <c r="K4447">
        <v>4.0709644767565303</v>
      </c>
      <c r="L4447">
        <v>4.1946255460110002</v>
      </c>
      <c r="M4447">
        <v>3.90178223458659</v>
      </c>
      <c r="N4447">
        <v>4.4472252118161997</v>
      </c>
      <c r="O4447">
        <v>4.3028205748149997</v>
      </c>
      <c r="P4447">
        <v>4.1712528320562896</v>
      </c>
      <c r="Q4447">
        <v>2.8218677180984102</v>
      </c>
    </row>
    <row r="4448" spans="1:17">
      <c r="A4448" t="s">
        <v>7586</v>
      </c>
      <c r="B4448" s="16" t="e">
        <v>#N/A</v>
      </c>
      <c r="C4448">
        <v>3.5040133865677898</v>
      </c>
      <c r="D4448">
        <v>3.2942621936663499</v>
      </c>
      <c r="E4448">
        <v>3.6381873987360902</v>
      </c>
      <c r="F4448">
        <v>3.4706286095040801</v>
      </c>
      <c r="G4448">
        <v>3.70007344211845</v>
      </c>
      <c r="H4448">
        <v>3.30825032505737</v>
      </c>
      <c r="I4448">
        <v>3.6595800418069002</v>
      </c>
      <c r="J4448">
        <v>3.2517770676889399</v>
      </c>
      <c r="K4448">
        <v>3.7184612093777498</v>
      </c>
      <c r="L4448">
        <v>3.29479214013883</v>
      </c>
      <c r="M4448">
        <v>2.8218677180984102</v>
      </c>
      <c r="N4448">
        <v>2.8218677180984102</v>
      </c>
      <c r="O4448">
        <v>3.5569664057961599</v>
      </c>
      <c r="P4448">
        <v>2.8218677180984102</v>
      </c>
      <c r="Q4448">
        <v>2.8218677180984102</v>
      </c>
    </row>
    <row r="4449" spans="1:17">
      <c r="A4449" t="s">
        <v>7587</v>
      </c>
      <c r="B4449" s="16" t="e">
        <v>#N/A</v>
      </c>
      <c r="C4449">
        <v>4.4838185959666896</v>
      </c>
      <c r="D4449">
        <v>4.60434225742737</v>
      </c>
      <c r="E4449">
        <v>4.5638886729124497</v>
      </c>
      <c r="F4449">
        <v>4.6121840845566204</v>
      </c>
      <c r="G4449">
        <v>4.2225520177193703</v>
      </c>
      <c r="H4449">
        <v>4.8818202206169596</v>
      </c>
      <c r="I4449">
        <v>4.16059535596606</v>
      </c>
      <c r="J4449">
        <v>5.0671121988910901</v>
      </c>
      <c r="K4449">
        <v>4.1419680287536398</v>
      </c>
      <c r="L4449">
        <v>4.87288619379569</v>
      </c>
      <c r="M4449">
        <v>4.6180354178513197</v>
      </c>
      <c r="N4449">
        <v>4.9024877034329704</v>
      </c>
      <c r="O4449">
        <v>4.7358659530866696</v>
      </c>
      <c r="P4449">
        <v>5.1710851092644097</v>
      </c>
      <c r="Q4449">
        <v>2.8218677180984102</v>
      </c>
    </row>
    <row r="4450" spans="1:17">
      <c r="A4450" t="s">
        <v>7588</v>
      </c>
      <c r="B4450" s="16" t="e">
        <v>#N/A</v>
      </c>
      <c r="C4450">
        <v>3.5040133865677898</v>
      </c>
      <c r="D4450">
        <v>3.2942621936663499</v>
      </c>
      <c r="E4450">
        <v>3.4028894668404299</v>
      </c>
      <c r="F4450">
        <v>3.2825265482838799</v>
      </c>
      <c r="G4450">
        <v>3.33407035458014</v>
      </c>
      <c r="H4450">
        <v>3.30825032505737</v>
      </c>
      <c r="I4450">
        <v>3.5089935751222501</v>
      </c>
      <c r="J4450">
        <v>3.2517770676889399</v>
      </c>
      <c r="K4450">
        <v>3.6013796825057902</v>
      </c>
      <c r="L4450">
        <v>3.7555759297476698</v>
      </c>
      <c r="M4450">
        <v>3.23818724324593</v>
      </c>
      <c r="N4450">
        <v>3.31389066967124</v>
      </c>
      <c r="O4450">
        <v>3.5569664057961599</v>
      </c>
      <c r="P4450">
        <v>3.3893867502571098</v>
      </c>
      <c r="Q4450">
        <v>5.09416193408443</v>
      </c>
    </row>
    <row r="4451" spans="1:17">
      <c r="A4451" t="s">
        <v>7589</v>
      </c>
      <c r="B4451" s="16" t="e">
        <v>#N/A</v>
      </c>
      <c r="C4451">
        <v>2.8218677180984102</v>
      </c>
      <c r="D4451">
        <v>3.4870161193063098</v>
      </c>
      <c r="E4451">
        <v>2.8218677180984102</v>
      </c>
      <c r="F4451">
        <v>3.2825265482838799</v>
      </c>
      <c r="G4451">
        <v>2.8218677180984102</v>
      </c>
      <c r="H4451">
        <v>3.7814594184883799</v>
      </c>
      <c r="I4451">
        <v>2.8218677180984102</v>
      </c>
      <c r="J4451">
        <v>3.4276433730071201</v>
      </c>
      <c r="K4451">
        <v>3.27554212654834</v>
      </c>
      <c r="L4451">
        <v>2.8218677180984102</v>
      </c>
      <c r="M4451">
        <v>2.8218677180984102</v>
      </c>
      <c r="N4451">
        <v>3.6661147186140499</v>
      </c>
      <c r="O4451">
        <v>3.42420286852819</v>
      </c>
      <c r="P4451">
        <v>3.3893867502571098</v>
      </c>
      <c r="Q4451">
        <v>2.8218677180984102</v>
      </c>
    </row>
    <row r="4452" spans="1:17">
      <c r="A4452" t="s">
        <v>7590</v>
      </c>
      <c r="B4452" s="16" t="e">
        <v>#N/A</v>
      </c>
      <c r="C4452">
        <v>3.3064422771203601</v>
      </c>
      <c r="D4452">
        <v>3.4870161193063098</v>
      </c>
      <c r="E4452">
        <v>3.4028894668404299</v>
      </c>
      <c r="F4452">
        <v>2.8218677180984102</v>
      </c>
      <c r="G4452">
        <v>2.8218677180984102</v>
      </c>
      <c r="H4452">
        <v>2.8218677180984102</v>
      </c>
      <c r="I4452">
        <v>2.8218677180984102</v>
      </c>
      <c r="J4452">
        <v>3.4276433730071201</v>
      </c>
      <c r="K4452">
        <v>2.8218677180984102</v>
      </c>
      <c r="L4452">
        <v>2.8218677180984102</v>
      </c>
      <c r="M4452">
        <v>3.4086250003018401</v>
      </c>
      <c r="N4452">
        <v>3.31389066967124</v>
      </c>
      <c r="O4452">
        <v>2.8218677180984102</v>
      </c>
      <c r="P4452">
        <v>3.7927642367557501</v>
      </c>
      <c r="Q4452">
        <v>2.8218677180984102</v>
      </c>
    </row>
    <row r="4453" spans="1:17">
      <c r="A4453" t="s">
        <v>7591</v>
      </c>
      <c r="B4453" s="16" t="e">
        <v>#N/A</v>
      </c>
      <c r="C4453">
        <v>4.2964146619915802</v>
      </c>
      <c r="D4453">
        <v>4.2618677800425697</v>
      </c>
      <c r="E4453">
        <v>4.3035359899866696</v>
      </c>
      <c r="F4453">
        <v>4.2917886290068799</v>
      </c>
      <c r="G4453">
        <v>4.0460446887748596</v>
      </c>
      <c r="H4453">
        <v>4.43015569855271</v>
      </c>
      <c r="I4453">
        <v>4.3728229044696096</v>
      </c>
      <c r="J4453">
        <v>4.6702235480772103</v>
      </c>
      <c r="K4453">
        <v>3.99457577781329</v>
      </c>
      <c r="L4453">
        <v>3.9560512465587201</v>
      </c>
      <c r="M4453">
        <v>4.2669672077812901</v>
      </c>
      <c r="N4453">
        <v>4.3174573962368399</v>
      </c>
      <c r="O4453">
        <v>3.9295289699043701</v>
      </c>
      <c r="P4453">
        <v>4.4479700090536403</v>
      </c>
      <c r="Q4453">
        <v>2.8218677180984102</v>
      </c>
    </row>
    <row r="4454" spans="1:17">
      <c r="A4454" t="s">
        <v>7592</v>
      </c>
      <c r="B4454" s="16" t="e">
        <v>#N/A</v>
      </c>
      <c r="C4454">
        <v>5.44603397655621</v>
      </c>
      <c r="D4454">
        <v>4.7446882369672698</v>
      </c>
      <c r="E4454">
        <v>5.3510197543661198</v>
      </c>
      <c r="F4454">
        <v>5.2006385452395101</v>
      </c>
      <c r="G4454">
        <v>5.5640625942373703</v>
      </c>
      <c r="H4454">
        <v>4.5998748125578501</v>
      </c>
      <c r="I4454">
        <v>5.1197440703333399</v>
      </c>
      <c r="J4454">
        <v>6.1754313651025896</v>
      </c>
      <c r="K4454">
        <v>5.4119964088208299</v>
      </c>
      <c r="L4454">
        <v>5.6645052727704401</v>
      </c>
      <c r="M4454">
        <v>5.7421360554391203</v>
      </c>
      <c r="N4454">
        <v>6.0377449489308699</v>
      </c>
      <c r="O4454">
        <v>5.4473703770443702</v>
      </c>
      <c r="P4454">
        <v>3.6194497939779602</v>
      </c>
      <c r="Q4454">
        <v>6.9204191934356096</v>
      </c>
    </row>
    <row r="4455" spans="1:17">
      <c r="A4455" t="s">
        <v>7593</v>
      </c>
      <c r="B4455" s="16" t="e">
        <v>#N/A</v>
      </c>
      <c r="C4455">
        <v>2.8218677180984102</v>
      </c>
      <c r="D4455">
        <v>2.8218677180984102</v>
      </c>
      <c r="E4455">
        <v>3.8152982058547602</v>
      </c>
      <c r="F4455">
        <v>3.2825265482838799</v>
      </c>
      <c r="G4455">
        <v>3.33407035458014</v>
      </c>
      <c r="H4455">
        <v>2.8218677180984102</v>
      </c>
      <c r="I4455">
        <v>2.8218677180984102</v>
      </c>
      <c r="J4455">
        <v>3.5611359966351301</v>
      </c>
      <c r="K4455">
        <v>3.4608708703561399</v>
      </c>
      <c r="L4455">
        <v>3.7555759297476698</v>
      </c>
      <c r="M4455">
        <v>3.4086250003018401</v>
      </c>
      <c r="N4455">
        <v>3.5144020463037902</v>
      </c>
      <c r="O4455">
        <v>2.8218677180984102</v>
      </c>
      <c r="P4455">
        <v>3.6194497939779602</v>
      </c>
      <c r="Q4455">
        <v>2.8218677180984102</v>
      </c>
    </row>
    <row r="4456" spans="1:17">
      <c r="A4456" t="s">
        <v>7594</v>
      </c>
      <c r="B4456" s="16" t="e">
        <v>#N/A</v>
      </c>
      <c r="C4456">
        <v>3.8862082974622001</v>
      </c>
      <c r="D4456">
        <v>3.6330127529723502</v>
      </c>
      <c r="E4456">
        <v>2.8218677180984102</v>
      </c>
      <c r="F4456">
        <v>2.8218677180984102</v>
      </c>
      <c r="G4456">
        <v>3.8309652426265099</v>
      </c>
      <c r="H4456">
        <v>3.30825032505737</v>
      </c>
      <c r="I4456">
        <v>3.6595800418069002</v>
      </c>
      <c r="J4456">
        <v>2.8218677180984102</v>
      </c>
      <c r="K4456">
        <v>3.27554212654834</v>
      </c>
      <c r="L4456">
        <v>3.4877558895723499</v>
      </c>
      <c r="M4456">
        <v>3.4086250003018401</v>
      </c>
      <c r="N4456">
        <v>3.31389066967124</v>
      </c>
      <c r="O4456">
        <v>3.5569664057961599</v>
      </c>
      <c r="P4456">
        <v>2.8218677180984102</v>
      </c>
      <c r="Q4456">
        <v>2.8218677180984102</v>
      </c>
    </row>
    <row r="4457" spans="1:17">
      <c r="A4457" t="s">
        <v>7595</v>
      </c>
      <c r="B4457" s="16" t="e">
        <v>#N/A</v>
      </c>
      <c r="C4457">
        <v>2.8218677180984102</v>
      </c>
      <c r="D4457">
        <v>3.6330127529723502</v>
      </c>
      <c r="E4457">
        <v>3.9618875914207199</v>
      </c>
      <c r="F4457">
        <v>2.8218677180984102</v>
      </c>
      <c r="G4457">
        <v>3.33407035458014</v>
      </c>
      <c r="H4457">
        <v>2.8218677180984102</v>
      </c>
      <c r="I4457">
        <v>3.5089935751222501</v>
      </c>
      <c r="J4457">
        <v>3.2517770676889399</v>
      </c>
      <c r="K4457">
        <v>2.8218677180984102</v>
      </c>
      <c r="L4457">
        <v>3.4877558895723499</v>
      </c>
      <c r="M4457">
        <v>2.8218677180984102</v>
      </c>
      <c r="N4457">
        <v>3.31389066967124</v>
      </c>
      <c r="O4457">
        <v>2.8218677180984102</v>
      </c>
      <c r="P4457">
        <v>3.3893867502571098</v>
      </c>
      <c r="Q4457">
        <v>2.8218677180984102</v>
      </c>
    </row>
    <row r="4458" spans="1:17">
      <c r="A4458" t="s">
        <v>7596</v>
      </c>
      <c r="B4458" s="16" t="e">
        <v>#N/A</v>
      </c>
      <c r="C4458">
        <v>4.0706176854441196</v>
      </c>
      <c r="D4458">
        <v>3.9548310731697001</v>
      </c>
      <c r="E4458">
        <v>3.9618875914207199</v>
      </c>
      <c r="F4458">
        <v>4.5147692553613297</v>
      </c>
      <c r="G4458">
        <v>4.1380367534927496</v>
      </c>
      <c r="H4458">
        <v>4.3015284866045098</v>
      </c>
      <c r="I4458">
        <v>4.4354937019020104</v>
      </c>
      <c r="J4458">
        <v>4.589987956211</v>
      </c>
      <c r="K4458">
        <v>4.4914502970878702</v>
      </c>
      <c r="L4458">
        <v>4.5026429490879796</v>
      </c>
      <c r="M4458">
        <v>4.8272493834176604</v>
      </c>
      <c r="N4458">
        <v>4.9024877034329704</v>
      </c>
      <c r="O4458">
        <v>4.4030955001336496</v>
      </c>
      <c r="P4458">
        <v>4.1712528320562896</v>
      </c>
      <c r="Q4458">
        <v>2.8218677180984102</v>
      </c>
    </row>
    <row r="4459" spans="1:17">
      <c r="A4459" t="s">
        <v>7597</v>
      </c>
      <c r="B4459" s="16" t="e">
        <v>#N/A</v>
      </c>
      <c r="C4459">
        <v>4.2964146619915802</v>
      </c>
      <c r="D4459">
        <v>4.6529177314580599</v>
      </c>
      <c r="E4459">
        <v>4.7104489803388701</v>
      </c>
      <c r="F4459">
        <v>4.5147692553613297</v>
      </c>
      <c r="G4459">
        <v>4.0460446887748596</v>
      </c>
      <c r="H4459">
        <v>4.8389910929935898</v>
      </c>
      <c r="I4459">
        <v>4.7549066861635803</v>
      </c>
      <c r="J4459">
        <v>4.8166378297689096</v>
      </c>
      <c r="K4459">
        <v>4.4914502970878702</v>
      </c>
      <c r="L4459">
        <v>4.5026429490879796</v>
      </c>
      <c r="M4459">
        <v>4.8899346368581904</v>
      </c>
      <c r="N4459">
        <v>4.6183712388410303</v>
      </c>
      <c r="O4459">
        <v>4.4501242258791596</v>
      </c>
      <c r="P4459">
        <v>4.8003293124776603</v>
      </c>
      <c r="Q4459">
        <v>2.8218677180984102</v>
      </c>
    </row>
    <row r="4460" spans="1:17">
      <c r="A4460" t="s">
        <v>7598</v>
      </c>
      <c r="B4460" s="16" t="e">
        <v>#N/A</v>
      </c>
      <c r="C4460">
        <v>2.8218677180984102</v>
      </c>
      <c r="D4460">
        <v>3.4870161193063098</v>
      </c>
      <c r="E4460">
        <v>3.4028894668404299</v>
      </c>
      <c r="F4460">
        <v>4.2284225029819602</v>
      </c>
      <c r="G4460">
        <v>3.8309652426265099</v>
      </c>
      <c r="H4460">
        <v>2.8218677180984102</v>
      </c>
      <c r="I4460">
        <v>3.5089935751222501</v>
      </c>
      <c r="J4460">
        <v>3.5611359966351301</v>
      </c>
      <c r="K4460">
        <v>3.6013796825057902</v>
      </c>
      <c r="L4460">
        <v>3.29479214013883</v>
      </c>
      <c r="M4460">
        <v>2.8218677180984102</v>
      </c>
      <c r="N4460">
        <v>2.8218677180984102</v>
      </c>
      <c r="O4460">
        <v>3.42420286852819</v>
      </c>
      <c r="P4460">
        <v>3.3893867502571098</v>
      </c>
      <c r="Q4460">
        <v>2.8218677180984102</v>
      </c>
    </row>
    <row r="4461" spans="1:17">
      <c r="A4461" t="s">
        <v>7599</v>
      </c>
      <c r="B4461" s="16" t="e">
        <v>#N/A</v>
      </c>
      <c r="C4461">
        <v>3.5040133865677898</v>
      </c>
      <c r="D4461">
        <v>4.3876263279161201</v>
      </c>
      <c r="E4461">
        <v>4.4833795521924502</v>
      </c>
      <c r="F4461">
        <v>4.2284225029819602</v>
      </c>
      <c r="G4461">
        <v>2.8218677180984102</v>
      </c>
      <c r="H4461">
        <v>3.9869852489372102</v>
      </c>
      <c r="I4461">
        <v>3.7848446501428201</v>
      </c>
      <c r="J4461">
        <v>4.4114342089532403</v>
      </c>
      <c r="K4461">
        <v>3.27554212654834</v>
      </c>
      <c r="L4461">
        <v>4.1211419556762898</v>
      </c>
      <c r="M4461">
        <v>3.4086250003018401</v>
      </c>
      <c r="N4461">
        <v>4.2465073090516299</v>
      </c>
      <c r="O4461">
        <v>3.7643275486974099</v>
      </c>
      <c r="P4461">
        <v>3.3893867502571098</v>
      </c>
      <c r="Q4461">
        <v>2.8218677180984102</v>
      </c>
    </row>
    <row r="4462" spans="1:17">
      <c r="A4462" t="s">
        <v>7600</v>
      </c>
      <c r="B4462" s="16" t="e">
        <v>#N/A</v>
      </c>
      <c r="C4462">
        <v>3.98283533271713</v>
      </c>
      <c r="D4462">
        <v>4.3876263279161201</v>
      </c>
      <c r="E4462">
        <v>4.3969712788901898</v>
      </c>
      <c r="F4462">
        <v>4.5644600677645304</v>
      </c>
      <c r="G4462">
        <v>4.8382239915511303</v>
      </c>
      <c r="H4462">
        <v>4.3676565829540399</v>
      </c>
      <c r="I4462">
        <v>3.6595800418069002</v>
      </c>
      <c r="J4462">
        <v>3.93564812262216</v>
      </c>
      <c r="K4462">
        <v>3.99457577781329</v>
      </c>
      <c r="L4462">
        <v>3.9560512465587201</v>
      </c>
      <c r="M4462">
        <v>4.6554405993468704</v>
      </c>
      <c r="N4462">
        <v>5.2042740237952296</v>
      </c>
      <c r="O4462">
        <v>5.2659635633928499</v>
      </c>
      <c r="P4462">
        <v>3.6194497939779602</v>
      </c>
      <c r="Q4462">
        <v>2.8218677180984102</v>
      </c>
    </row>
    <row r="4463" spans="1:17">
      <c r="A4463" t="s">
        <v>7601</v>
      </c>
      <c r="B4463" s="16" t="e">
        <v>#N/A</v>
      </c>
      <c r="C4463">
        <v>2.8218677180984102</v>
      </c>
      <c r="D4463">
        <v>3.2942621936663499</v>
      </c>
      <c r="E4463">
        <v>2.8218677180984102</v>
      </c>
      <c r="F4463">
        <v>3.8353454241230298</v>
      </c>
      <c r="G4463">
        <v>3.70007344211845</v>
      </c>
      <c r="H4463">
        <v>4.07504641393726</v>
      </c>
      <c r="I4463">
        <v>3.6595800418069002</v>
      </c>
      <c r="J4463">
        <v>3.5611359966351301</v>
      </c>
      <c r="K4463">
        <v>3.6013796825057902</v>
      </c>
      <c r="L4463">
        <v>3.29479214013883</v>
      </c>
      <c r="M4463">
        <v>3.5380814202985702</v>
      </c>
      <c r="N4463">
        <v>3.5144020463037902</v>
      </c>
      <c r="O4463">
        <v>3.9295289699043701</v>
      </c>
      <c r="P4463">
        <v>2.8218677180984102</v>
      </c>
      <c r="Q4463">
        <v>5.09416193408443</v>
      </c>
    </row>
    <row r="4464" spans="1:17">
      <c r="A4464" t="s">
        <v>7602</v>
      </c>
      <c r="B4464" s="16" t="e">
        <v>#N/A</v>
      </c>
      <c r="C4464">
        <v>3.6535616636188299</v>
      </c>
      <c r="D4464">
        <v>2.8218677180984102</v>
      </c>
      <c r="E4464">
        <v>2.8218677180984102</v>
      </c>
      <c r="F4464">
        <v>3.7319397910766599</v>
      </c>
      <c r="G4464">
        <v>3.33407035458014</v>
      </c>
      <c r="H4464">
        <v>3.50653555504317</v>
      </c>
      <c r="I4464">
        <v>3.6595800418069002</v>
      </c>
      <c r="J4464">
        <v>3.5611359966351301</v>
      </c>
      <c r="K4464">
        <v>3.27554212654834</v>
      </c>
      <c r="L4464">
        <v>3.4877558895723499</v>
      </c>
      <c r="M4464">
        <v>4.0387673383778999</v>
      </c>
      <c r="N4464">
        <v>3.31389066967124</v>
      </c>
      <c r="O4464">
        <v>3.8507909364900099</v>
      </c>
      <c r="P4464">
        <v>3.6194497939779602</v>
      </c>
      <c r="Q4464">
        <v>2.8218677180984102</v>
      </c>
    </row>
    <row r="4465" spans="1:17">
      <c r="A4465" t="s">
        <v>7603</v>
      </c>
      <c r="B4465" s="16" t="e">
        <v>#N/A</v>
      </c>
      <c r="C4465">
        <v>5.0332205246179997</v>
      </c>
      <c r="D4465">
        <v>5.2505809539486403</v>
      </c>
      <c r="E4465">
        <v>5.5841231653957797</v>
      </c>
      <c r="F4465">
        <v>5.7128413575868704</v>
      </c>
      <c r="G4465">
        <v>4.6840610634984499</v>
      </c>
      <c r="H4465">
        <v>5.1476173494898996</v>
      </c>
      <c r="I4465">
        <v>5.2218518540004704</v>
      </c>
      <c r="J4465">
        <v>5.20241513226006</v>
      </c>
      <c r="K4465">
        <v>4.7603034491719001</v>
      </c>
      <c r="L4465">
        <v>5.1913586396996196</v>
      </c>
      <c r="M4465">
        <v>4.7613190738105597</v>
      </c>
      <c r="N4465">
        <v>5.4219024728581404</v>
      </c>
      <c r="O4465">
        <v>4.69890729297832</v>
      </c>
      <c r="P4465">
        <v>4.6712581716948103</v>
      </c>
      <c r="Q4465">
        <v>2.8218677180984102</v>
      </c>
    </row>
    <row r="4466" spans="1:17">
      <c r="A4466" t="s">
        <v>7604</v>
      </c>
      <c r="B4466" s="16" t="e">
        <v>#N/A</v>
      </c>
      <c r="C4466">
        <v>3.3064422771203601</v>
      </c>
      <c r="D4466">
        <v>2.8218677180984102</v>
      </c>
      <c r="E4466">
        <v>3.6381873987360902</v>
      </c>
      <c r="F4466">
        <v>2.8218677180984102</v>
      </c>
      <c r="G4466">
        <v>2.8218677180984102</v>
      </c>
      <c r="H4466">
        <v>2.8218677180984102</v>
      </c>
      <c r="I4466">
        <v>3.7848446501428201</v>
      </c>
      <c r="J4466">
        <v>3.2517770676889399</v>
      </c>
      <c r="K4466">
        <v>2.8218677180984102</v>
      </c>
      <c r="L4466">
        <v>3.29479214013883</v>
      </c>
      <c r="M4466">
        <v>3.5380814202985702</v>
      </c>
      <c r="N4466">
        <v>3.5144020463037902</v>
      </c>
      <c r="O4466">
        <v>2.8218677180984102</v>
      </c>
      <c r="P4466">
        <v>2.8218677180984102</v>
      </c>
      <c r="Q4466">
        <v>5.09416193408443</v>
      </c>
    </row>
    <row r="4467" spans="1:17">
      <c r="A4467" t="s">
        <v>7605</v>
      </c>
      <c r="B4467" s="16" t="e">
        <v>#N/A</v>
      </c>
      <c r="C4467">
        <v>4.0706176854441196</v>
      </c>
      <c r="D4467">
        <v>3.4870161193063098</v>
      </c>
      <c r="E4467">
        <v>4.5638886729124497</v>
      </c>
      <c r="F4467">
        <v>4.0118215330109104</v>
      </c>
      <c r="G4467">
        <v>4.3009286659846602</v>
      </c>
      <c r="H4467">
        <v>3.7814594184883799</v>
      </c>
      <c r="I4467">
        <v>4.2360017113942803</v>
      </c>
      <c r="J4467">
        <v>4.6702235480772103</v>
      </c>
      <c r="K4467">
        <v>4.1419680287536398</v>
      </c>
      <c r="L4467">
        <v>4.3892426656840904</v>
      </c>
      <c r="M4467">
        <v>4.4113157068760698</v>
      </c>
      <c r="N4467">
        <v>3.31389066967124</v>
      </c>
      <c r="O4467">
        <v>4.2491040476565001</v>
      </c>
      <c r="P4467">
        <v>4.7374550361106396</v>
      </c>
      <c r="Q4467">
        <v>2.8218677180984102</v>
      </c>
    </row>
    <row r="4468" spans="1:17">
      <c r="A4468" t="s">
        <v>7606</v>
      </c>
      <c r="B4468" s="16" t="e">
        <v>#N/A</v>
      </c>
      <c r="C4468">
        <v>7.6431258257207002</v>
      </c>
      <c r="D4468">
        <v>7.7991815857585003</v>
      </c>
      <c r="E4468">
        <v>7.2157407540923399</v>
      </c>
      <c r="F4468">
        <v>7.6904682901396999</v>
      </c>
      <c r="G4468">
        <v>8.0113684402420606</v>
      </c>
      <c r="H4468">
        <v>8.3394277159350096</v>
      </c>
      <c r="I4468">
        <v>8.1185942902055501</v>
      </c>
      <c r="J4468">
        <v>7.69224748741523</v>
      </c>
      <c r="K4468">
        <v>7.6182326434521599</v>
      </c>
      <c r="L4468">
        <v>7.6941231603234703</v>
      </c>
      <c r="M4468">
        <v>8.5487930301946502</v>
      </c>
      <c r="N4468">
        <v>8.0797738056356394</v>
      </c>
      <c r="O4468">
        <v>8.6181080766548597</v>
      </c>
      <c r="P4468">
        <v>9.0208323976611702</v>
      </c>
      <c r="Q4468">
        <v>6.2843132996066204</v>
      </c>
    </row>
    <row r="4469" spans="1:17">
      <c r="A4469" t="s">
        <v>7607</v>
      </c>
      <c r="B4469" s="16" t="e">
        <v>#N/A</v>
      </c>
      <c r="C4469">
        <v>3.7779852140208301</v>
      </c>
      <c r="D4469">
        <v>3.9548310731697001</v>
      </c>
      <c r="E4469">
        <v>4.0887687455453801</v>
      </c>
      <c r="F4469">
        <v>3.6131889974304401</v>
      </c>
      <c r="G4469">
        <v>3.5425260543824399</v>
      </c>
      <c r="H4469">
        <v>3.30825032505737</v>
      </c>
      <c r="I4469">
        <v>3.3100125595866299</v>
      </c>
      <c r="J4469">
        <v>3.7696016503418699</v>
      </c>
      <c r="K4469">
        <v>3.4608708703561399</v>
      </c>
      <c r="L4469">
        <v>3.29479214013883</v>
      </c>
      <c r="M4469">
        <v>3.23818724324593</v>
      </c>
      <c r="N4469">
        <v>2.8218677180984102</v>
      </c>
      <c r="O4469">
        <v>3.42420286852819</v>
      </c>
      <c r="P4469">
        <v>3.7927642367557501</v>
      </c>
      <c r="Q4469">
        <v>2.8218677180984102</v>
      </c>
    </row>
    <row r="4470" spans="1:17">
      <c r="A4470" t="s">
        <v>7608</v>
      </c>
      <c r="B4470" s="16" t="e">
        <v>#N/A</v>
      </c>
      <c r="C4470">
        <v>3.3064422771203601</v>
      </c>
      <c r="D4470">
        <v>3.2942621936663499</v>
      </c>
      <c r="E4470">
        <v>3.6381873987360902</v>
      </c>
      <c r="F4470">
        <v>2.8218677180984102</v>
      </c>
      <c r="G4470">
        <v>2.8218677180984102</v>
      </c>
      <c r="H4470">
        <v>3.30825032505737</v>
      </c>
      <c r="I4470">
        <v>2.8218677180984102</v>
      </c>
      <c r="J4470">
        <v>3.5611359966351301</v>
      </c>
      <c r="K4470">
        <v>2.8218677180984102</v>
      </c>
      <c r="L4470">
        <v>4.0420260041176004</v>
      </c>
      <c r="M4470">
        <v>3.23818724324593</v>
      </c>
      <c r="N4470">
        <v>3.5144020463037902</v>
      </c>
      <c r="O4470">
        <v>3.42420286852819</v>
      </c>
      <c r="P4470">
        <v>3.7927642367557501</v>
      </c>
      <c r="Q4470">
        <v>2.8218677180984102</v>
      </c>
    </row>
    <row r="4471" spans="1:17">
      <c r="A4471" t="s">
        <v>7609</v>
      </c>
      <c r="B4471" s="16" t="e">
        <v>#N/A</v>
      </c>
      <c r="C4471">
        <v>10.597751224302099</v>
      </c>
      <c r="D4471">
        <v>10.6332428050752</v>
      </c>
      <c r="E4471">
        <v>10.5726388959462</v>
      </c>
      <c r="F4471">
        <v>10.501141068474499</v>
      </c>
      <c r="G4471">
        <v>10.3898136724534</v>
      </c>
      <c r="H4471">
        <v>11.131066167973</v>
      </c>
      <c r="I4471">
        <v>10.7744453027113</v>
      </c>
      <c r="J4471">
        <v>9.6444277835432395</v>
      </c>
      <c r="K4471">
        <v>10.6935133022629</v>
      </c>
      <c r="L4471">
        <v>10.958909974825501</v>
      </c>
      <c r="M4471">
        <v>10.7481020493116</v>
      </c>
      <c r="N4471">
        <v>10.7803836336046</v>
      </c>
      <c r="O4471">
        <v>11.073068973456699</v>
      </c>
      <c r="P4471">
        <v>10.6677687220925</v>
      </c>
      <c r="Q4471">
        <v>11.788271931040001</v>
      </c>
    </row>
    <row r="4472" spans="1:17">
      <c r="A4472" t="s">
        <v>7610</v>
      </c>
      <c r="B4472" s="16" t="e">
        <v>#N/A</v>
      </c>
      <c r="C4472">
        <v>4.7424302842105197</v>
      </c>
      <c r="D4472">
        <v>4.1197647330598102</v>
      </c>
      <c r="E4472">
        <v>5.4332085476316498</v>
      </c>
      <c r="F4472">
        <v>4.7023883921396203</v>
      </c>
      <c r="G4472">
        <v>4.975741795846</v>
      </c>
      <c r="H4472">
        <v>4.3015284866045098</v>
      </c>
      <c r="I4472">
        <v>5.3167384601450198</v>
      </c>
      <c r="J4472">
        <v>5.1228960162245301</v>
      </c>
      <c r="K4472">
        <v>5.3362313090937699</v>
      </c>
      <c r="L4472">
        <v>6.2100400854538496</v>
      </c>
      <c r="M4472">
        <v>5.5127359097096198</v>
      </c>
      <c r="N4472">
        <v>6.2749637290068296</v>
      </c>
      <c r="O4472">
        <v>5.1911313574067002</v>
      </c>
      <c r="P4472">
        <v>4.2713440848041202</v>
      </c>
      <c r="Q4472">
        <v>5.09416193408443</v>
      </c>
    </row>
    <row r="4473" spans="1:17">
      <c r="A4473" t="s">
        <v>7611</v>
      </c>
      <c r="B4473" s="16" t="e">
        <v>#N/A</v>
      </c>
      <c r="C4473">
        <v>3.3064422771203601</v>
      </c>
      <c r="D4473">
        <v>3.2942621936663499</v>
      </c>
      <c r="E4473">
        <v>3.6381873987360902</v>
      </c>
      <c r="F4473">
        <v>2.8218677180984102</v>
      </c>
      <c r="G4473">
        <v>2.8218677180984102</v>
      </c>
      <c r="H4473">
        <v>3.50653555504317</v>
      </c>
      <c r="I4473">
        <v>2.8218677180984102</v>
      </c>
      <c r="J4473">
        <v>2.8218677180984102</v>
      </c>
      <c r="K4473">
        <v>3.4608708703561399</v>
      </c>
      <c r="L4473">
        <v>2.8218677180984102</v>
      </c>
      <c r="M4473">
        <v>3.23818724324593</v>
      </c>
      <c r="N4473">
        <v>2.8218677180984102</v>
      </c>
      <c r="O4473">
        <v>2.8218677180984102</v>
      </c>
      <c r="P4473">
        <v>3.3893867502571098</v>
      </c>
      <c r="Q4473">
        <v>2.8218677180984102</v>
      </c>
    </row>
    <row r="4474" spans="1:17">
      <c r="A4474" t="s">
        <v>7612</v>
      </c>
      <c r="B4474" s="16" t="e">
        <v>#N/A</v>
      </c>
      <c r="C4474">
        <v>6.45371507644911</v>
      </c>
      <c r="D4474">
        <v>6.4556086972253803</v>
      </c>
      <c r="E4474">
        <v>6.4001528211462198</v>
      </c>
      <c r="F4474">
        <v>6.7574999540373799</v>
      </c>
      <c r="G4474">
        <v>6.8627815520295101</v>
      </c>
      <c r="H4474">
        <v>5.18156933842931</v>
      </c>
      <c r="I4474">
        <v>5.80068215508261</v>
      </c>
      <c r="J4474">
        <v>5.9401608635355601</v>
      </c>
      <c r="K4474">
        <v>6.2387586492256899</v>
      </c>
      <c r="L4474">
        <v>6.28349182675138</v>
      </c>
      <c r="M4474">
        <v>5.8211776785550002</v>
      </c>
      <c r="N4474">
        <v>6.0191735598337202</v>
      </c>
      <c r="O4474">
        <v>5.98581415080033</v>
      </c>
      <c r="P4474">
        <v>5.3440870543648904</v>
      </c>
      <c r="Q4474">
        <v>8.7216113394761106</v>
      </c>
    </row>
    <row r="4475" spans="1:17">
      <c r="A4475" t="s">
        <v>7613</v>
      </c>
      <c r="B4475" s="16" t="e">
        <v>#N/A</v>
      </c>
      <c r="C4475">
        <v>5.7405986380477696</v>
      </c>
      <c r="D4475">
        <v>5.9788191698956696</v>
      </c>
      <c r="E4475">
        <v>4.7777046060070401</v>
      </c>
      <c r="F4475">
        <v>4.8265290176055897</v>
      </c>
      <c r="G4475">
        <v>4.37414671474383</v>
      </c>
      <c r="H4475">
        <v>5.5337430520980799</v>
      </c>
      <c r="I4475">
        <v>5.4614747608994199</v>
      </c>
      <c r="J4475">
        <v>4.1400611729353196</v>
      </c>
      <c r="K4475">
        <v>5.1105762950505103</v>
      </c>
      <c r="L4475">
        <v>4.9506536519942301</v>
      </c>
      <c r="M4475">
        <v>4.4983624523483101</v>
      </c>
      <c r="N4475">
        <v>5.0620011073979203</v>
      </c>
      <c r="O4475">
        <v>4.5388813471664999</v>
      </c>
      <c r="P4475">
        <v>5.5333174813669999</v>
      </c>
      <c r="Q4475">
        <v>2.8218677180984102</v>
      </c>
    </row>
    <row r="4476" spans="1:17">
      <c r="A4476" t="s">
        <v>7614</v>
      </c>
      <c r="B4476" s="16" t="e">
        <v>#N/A</v>
      </c>
      <c r="C4476">
        <v>3.5040133865677898</v>
      </c>
      <c r="D4476">
        <v>2.8218677180984102</v>
      </c>
      <c r="E4476">
        <v>3.4028894668404299</v>
      </c>
      <c r="F4476">
        <v>3.4706286095040801</v>
      </c>
      <c r="G4476">
        <v>3.33407035458014</v>
      </c>
      <c r="H4476">
        <v>3.30825032505737</v>
      </c>
      <c r="I4476">
        <v>3.3100125595866299</v>
      </c>
      <c r="J4476">
        <v>3.5611359966351301</v>
      </c>
      <c r="K4476">
        <v>3.27554212654834</v>
      </c>
      <c r="L4476">
        <v>3.4877558895723499</v>
      </c>
      <c r="M4476">
        <v>2.8218677180984102</v>
      </c>
      <c r="N4476">
        <v>3.31389066967124</v>
      </c>
      <c r="O4476">
        <v>3.6677309644704801</v>
      </c>
      <c r="P4476">
        <v>2.8218677180984102</v>
      </c>
      <c r="Q4476">
        <v>2.8218677180984102</v>
      </c>
    </row>
    <row r="4477" spans="1:17">
      <c r="A4477" t="s">
        <v>7615</v>
      </c>
      <c r="B4477" s="16" t="e">
        <v>#N/A</v>
      </c>
      <c r="C4477">
        <v>4.2964146619915802</v>
      </c>
      <c r="D4477">
        <v>3.9548310731697001</v>
      </c>
      <c r="E4477">
        <v>3.9618875914207199</v>
      </c>
      <c r="F4477">
        <v>4.1611154638698196</v>
      </c>
      <c r="G4477">
        <v>3.5425260543824399</v>
      </c>
      <c r="H4477">
        <v>2.8218677180984102</v>
      </c>
      <c r="I4477">
        <v>4.0793606969786396</v>
      </c>
      <c r="J4477">
        <v>3.2517770676889399</v>
      </c>
      <c r="K4477">
        <v>3.8204461843508501</v>
      </c>
      <c r="L4477">
        <v>3.8614614459532302</v>
      </c>
      <c r="M4477">
        <v>3.23818724324593</v>
      </c>
      <c r="N4477">
        <v>3.5144020463037902</v>
      </c>
      <c r="O4477">
        <v>2.8218677180984102</v>
      </c>
      <c r="P4477">
        <v>2.8218677180984102</v>
      </c>
      <c r="Q4477">
        <v>5.09416193408443</v>
      </c>
    </row>
    <row r="4478" spans="1:17">
      <c r="A4478" t="s">
        <v>7616</v>
      </c>
      <c r="B4478" s="16" t="e">
        <v>#N/A</v>
      </c>
      <c r="C4478">
        <v>3.5040133865677898</v>
      </c>
      <c r="D4478">
        <v>3.8603343823973102</v>
      </c>
      <c r="E4478">
        <v>3.9618875914207199</v>
      </c>
      <c r="F4478">
        <v>2.8218677180984102</v>
      </c>
      <c r="G4478">
        <v>4.0460446887748596</v>
      </c>
      <c r="H4478">
        <v>3.30825032505737</v>
      </c>
      <c r="I4478">
        <v>3.3100125595866299</v>
      </c>
      <c r="J4478">
        <v>3.5611359966351301</v>
      </c>
      <c r="K4478">
        <v>3.6013796825057902</v>
      </c>
      <c r="L4478">
        <v>4.2633743974944602</v>
      </c>
      <c r="M4478">
        <v>3.5380814202985702</v>
      </c>
      <c r="N4478">
        <v>3.31389066967124</v>
      </c>
      <c r="O4478">
        <v>3.5569664057961599</v>
      </c>
      <c r="P4478">
        <v>3.3893867502571098</v>
      </c>
      <c r="Q4478">
        <v>2.8218677180984102</v>
      </c>
    </row>
    <row r="4479" spans="1:17">
      <c r="A4479" t="s">
        <v>7617</v>
      </c>
      <c r="B4479" s="16" t="e">
        <v>#N/A</v>
      </c>
      <c r="C4479">
        <v>2.8218677180984102</v>
      </c>
      <c r="D4479">
        <v>3.6330127529723502</v>
      </c>
      <c r="E4479">
        <v>2.8218677180984102</v>
      </c>
      <c r="F4479">
        <v>3.8353454241230298</v>
      </c>
      <c r="G4479">
        <v>3.33407035458014</v>
      </c>
      <c r="H4479">
        <v>3.8900437060628099</v>
      </c>
      <c r="I4479">
        <v>3.8937805799913501</v>
      </c>
      <c r="J4479">
        <v>3.6724961835054399</v>
      </c>
      <c r="K4479">
        <v>3.6013796825057902</v>
      </c>
      <c r="L4479">
        <v>3.4877558895723499</v>
      </c>
      <c r="M4479">
        <v>3.6461416973015899</v>
      </c>
      <c r="N4479">
        <v>3.6661147186140499</v>
      </c>
      <c r="O4479">
        <v>2.8218677180984102</v>
      </c>
      <c r="P4479">
        <v>4.1712528320562896</v>
      </c>
      <c r="Q4479">
        <v>2.8218677180984102</v>
      </c>
    </row>
    <row r="4480" spans="1:17">
      <c r="A4480" t="s">
        <v>7618</v>
      </c>
      <c r="B4480" s="16" t="e">
        <v>#N/A</v>
      </c>
      <c r="C4480">
        <v>6.9919266040793202</v>
      </c>
      <c r="D4480">
        <v>6.9881484913982899</v>
      </c>
      <c r="E4480">
        <v>6.95616349127571</v>
      </c>
      <c r="F4480">
        <v>6.84254687656904</v>
      </c>
      <c r="G4480">
        <v>6.9284850452367301</v>
      </c>
      <c r="H4480">
        <v>7.4604017786458403</v>
      </c>
      <c r="I4480">
        <v>7.2549965839237496</v>
      </c>
      <c r="J4480">
        <v>7.4100962587072301</v>
      </c>
      <c r="K4480">
        <v>7.0465945306725999</v>
      </c>
      <c r="L4480">
        <v>7.1634336789776603</v>
      </c>
      <c r="M4480">
        <v>6.7621531480504498</v>
      </c>
      <c r="N4480">
        <v>6.3945887170643596</v>
      </c>
      <c r="O4480">
        <v>6.9146522131890604</v>
      </c>
      <c r="P4480">
        <v>7.5279031862563199</v>
      </c>
      <c r="Q4480">
        <v>5.09416193408443</v>
      </c>
    </row>
    <row r="4481" spans="1:17">
      <c r="A4481" t="s">
        <v>7619</v>
      </c>
      <c r="B4481" s="16" t="e">
        <v>#N/A</v>
      </c>
      <c r="C4481">
        <v>3.98283533271713</v>
      </c>
      <c r="D4481">
        <v>4.0407231514856203</v>
      </c>
      <c r="E4481">
        <v>3.9618875914207199</v>
      </c>
      <c r="F4481">
        <v>4.2284225029819602</v>
      </c>
      <c r="G4481">
        <v>4.0460446887748596</v>
      </c>
      <c r="H4481">
        <v>3.30825032505737</v>
      </c>
      <c r="I4481">
        <v>4.4354937019020104</v>
      </c>
      <c r="J4481">
        <v>3.6724961835054399</v>
      </c>
      <c r="K4481">
        <v>3.4608708703561399</v>
      </c>
      <c r="L4481">
        <v>4.1211419556762898</v>
      </c>
      <c r="M4481">
        <v>3.90178223458659</v>
      </c>
      <c r="N4481">
        <v>4.0888472785647796</v>
      </c>
      <c r="O4481">
        <v>4.0021176285150997</v>
      </c>
      <c r="P4481">
        <v>3.3893867502571098</v>
      </c>
      <c r="Q4481">
        <v>5.81282804418474</v>
      </c>
    </row>
    <row r="4482" spans="1:17">
      <c r="A4482" t="s">
        <v>7620</v>
      </c>
      <c r="B4482" s="16" t="e">
        <v>#N/A</v>
      </c>
      <c r="C4482">
        <v>6.5061011689220098</v>
      </c>
      <c r="D4482">
        <v>6.6226079365118098</v>
      </c>
      <c r="E4482">
        <v>7.0093636205731702</v>
      </c>
      <c r="F4482">
        <v>6.8965616658622801</v>
      </c>
      <c r="G4482">
        <v>6.9284850452367301</v>
      </c>
      <c r="H4482">
        <v>6.2156121062574901</v>
      </c>
      <c r="I4482">
        <v>6.69426981432159</v>
      </c>
      <c r="J4482">
        <v>6.3770998606948002</v>
      </c>
      <c r="K4482">
        <v>7.0153956343780397</v>
      </c>
      <c r="L4482">
        <v>7.0340252828918999</v>
      </c>
      <c r="M4482">
        <v>6.8615045265998296</v>
      </c>
      <c r="N4482">
        <v>6.7705787629087899</v>
      </c>
      <c r="O4482">
        <v>6.9516828485954099</v>
      </c>
      <c r="P4482">
        <v>6.0327560215808402</v>
      </c>
      <c r="Q4482">
        <v>7.1565710053807701</v>
      </c>
    </row>
    <row r="4483" spans="1:17">
      <c r="A4483" t="s">
        <v>7621</v>
      </c>
      <c r="B4483" s="16" t="e">
        <v>#N/A</v>
      </c>
      <c r="C4483">
        <v>3.5040133865677898</v>
      </c>
      <c r="D4483">
        <v>2.8218677180984102</v>
      </c>
      <c r="E4483">
        <v>4.3035359899866696</v>
      </c>
      <c r="F4483">
        <v>4.2284225029819602</v>
      </c>
      <c r="G4483">
        <v>4.3009286659846602</v>
      </c>
      <c r="H4483">
        <v>3.8900437060628099</v>
      </c>
      <c r="I4483">
        <v>3.7848446501428201</v>
      </c>
      <c r="J4483">
        <v>4.3621897727349799</v>
      </c>
      <c r="K4483">
        <v>3.27554212654834</v>
      </c>
      <c r="L4483">
        <v>3.9560512465587201</v>
      </c>
      <c r="M4483">
        <v>4.10067942601317</v>
      </c>
      <c r="N4483">
        <v>3.6661147186140499</v>
      </c>
      <c r="O4483">
        <v>4.3028205748149997</v>
      </c>
      <c r="P4483">
        <v>2.8218677180984102</v>
      </c>
      <c r="Q4483">
        <v>5.81282804418474</v>
      </c>
    </row>
    <row r="4484" spans="1:17">
      <c r="A4484" t="s">
        <v>7622</v>
      </c>
      <c r="B4484" s="16" t="e">
        <v>#N/A</v>
      </c>
      <c r="C4484">
        <v>6.7316197386997496</v>
      </c>
      <c r="D4484">
        <v>6.5768551256917096</v>
      </c>
      <c r="E4484">
        <v>7.0093636205731702</v>
      </c>
      <c r="F4484">
        <v>6.6876694774574998</v>
      </c>
      <c r="G4484">
        <v>6.3731052938135697</v>
      </c>
      <c r="H4484">
        <v>6.4629476099795902</v>
      </c>
      <c r="I4484">
        <v>7.1836331182777702</v>
      </c>
      <c r="J4484">
        <v>7.0993033865592601</v>
      </c>
      <c r="K4484">
        <v>6.6489972230150904</v>
      </c>
      <c r="L4484">
        <v>7.2533671460251501</v>
      </c>
      <c r="M4484">
        <v>6.7382120474956997</v>
      </c>
      <c r="N4484">
        <v>5.9812796302733897</v>
      </c>
      <c r="O4484">
        <v>6.13606241069352</v>
      </c>
      <c r="P4484">
        <v>5.7906458868778401</v>
      </c>
      <c r="Q4484">
        <v>7.6950435514148801</v>
      </c>
    </row>
    <row r="4485" spans="1:17">
      <c r="A4485" t="s">
        <v>7623</v>
      </c>
      <c r="B4485" s="16" t="e">
        <v>#N/A</v>
      </c>
      <c r="C4485">
        <v>4.7882403612659497</v>
      </c>
      <c r="D4485">
        <v>4.32650596693877</v>
      </c>
      <c r="E4485">
        <v>3.9618875914207199</v>
      </c>
      <c r="F4485">
        <v>4.3517302712450299</v>
      </c>
      <c r="G4485">
        <v>4.6840610634984499</v>
      </c>
      <c r="H4485">
        <v>3.9869852489372102</v>
      </c>
      <c r="I4485">
        <v>4.3728229044696096</v>
      </c>
      <c r="J4485">
        <v>4.5477957058863296</v>
      </c>
      <c r="K4485">
        <v>4.2710437260841099</v>
      </c>
      <c r="L4485">
        <v>4.4473184955329197</v>
      </c>
      <c r="M4485">
        <v>4.4556477038402296</v>
      </c>
      <c r="N4485">
        <v>4.8593448344507699</v>
      </c>
      <c r="O4485">
        <v>4.0696565081197198</v>
      </c>
      <c r="P4485">
        <v>3.6194497939779602</v>
      </c>
      <c r="Q4485">
        <v>2.8218677180984102</v>
      </c>
    </row>
    <row r="4486" spans="1:17">
      <c r="A4486" t="s">
        <v>7624</v>
      </c>
      <c r="B4486" s="16" t="e">
        <v>#N/A</v>
      </c>
      <c r="C4486">
        <v>3.5040133865677898</v>
      </c>
      <c r="D4486">
        <v>2.8218677180984102</v>
      </c>
      <c r="E4486">
        <v>3.4028894668404299</v>
      </c>
      <c r="F4486">
        <v>3.2825265482838799</v>
      </c>
      <c r="G4486">
        <v>2.8218677180984102</v>
      </c>
      <c r="H4486">
        <v>3.8900437060628099</v>
      </c>
      <c r="I4486">
        <v>3.5089935751222501</v>
      </c>
      <c r="J4486">
        <v>3.6724961835054399</v>
      </c>
      <c r="K4486">
        <v>3.8204461843508501</v>
      </c>
      <c r="L4486">
        <v>3.29479214013883</v>
      </c>
      <c r="M4486">
        <v>3.23818724324593</v>
      </c>
      <c r="N4486">
        <v>3.6661147186140499</v>
      </c>
      <c r="O4486">
        <v>3.24931794675887</v>
      </c>
      <c r="P4486">
        <v>3.7927642367557501</v>
      </c>
      <c r="Q4486">
        <v>2.8218677180984102</v>
      </c>
    </row>
    <row r="4487" spans="1:17">
      <c r="A4487" t="s">
        <v>7625</v>
      </c>
      <c r="B4487" s="16" t="e">
        <v>#N/A</v>
      </c>
      <c r="C4487">
        <v>8.6544280214508404</v>
      </c>
      <c r="D4487">
        <v>8.6776221185329501</v>
      </c>
      <c r="E4487">
        <v>7.2157407540923399</v>
      </c>
      <c r="F4487">
        <v>7.7305744261176699</v>
      </c>
      <c r="G4487">
        <v>7.5029329747582603</v>
      </c>
      <c r="H4487">
        <v>7.2607762164977201</v>
      </c>
      <c r="I4487">
        <v>7.6975847167267899</v>
      </c>
      <c r="J4487">
        <v>7.3664432334145298</v>
      </c>
      <c r="K4487">
        <v>7.5492214094535903</v>
      </c>
      <c r="L4487">
        <v>7.6616785142278898</v>
      </c>
      <c r="M4487">
        <v>7.2305114874921399</v>
      </c>
      <c r="N4487">
        <v>6.5949304227929604</v>
      </c>
      <c r="O4487">
        <v>7.1041318853629001</v>
      </c>
      <c r="P4487">
        <v>8.4641415052306801</v>
      </c>
      <c r="Q4487">
        <v>5.09416193408443</v>
      </c>
    </row>
    <row r="4488" spans="1:17">
      <c r="A4488" t="s">
        <v>7626</v>
      </c>
      <c r="B4488" s="16" t="e">
        <v>#N/A</v>
      </c>
      <c r="C4488">
        <v>3.6535616636188299</v>
      </c>
      <c r="D4488">
        <v>3.7545556144430101</v>
      </c>
      <c r="E4488">
        <v>2.8218677180984102</v>
      </c>
      <c r="F4488">
        <v>2.8218677180984102</v>
      </c>
      <c r="G4488">
        <v>4.1380367534927496</v>
      </c>
      <c r="H4488">
        <v>3.65660975244205</v>
      </c>
      <c r="I4488">
        <v>3.7848446501428201</v>
      </c>
      <c r="J4488">
        <v>3.2517770676889399</v>
      </c>
      <c r="K4488">
        <v>3.6013796825057902</v>
      </c>
      <c r="L4488">
        <v>3.4877558895723499</v>
      </c>
      <c r="M4488">
        <v>3.5380814202985702</v>
      </c>
      <c r="N4488">
        <v>3.9019995236038798</v>
      </c>
      <c r="O4488">
        <v>3.7643275486974099</v>
      </c>
      <c r="P4488">
        <v>2.8218677180984102</v>
      </c>
      <c r="Q4488">
        <v>2.8218677180984102</v>
      </c>
    </row>
    <row r="4489" spans="1:17">
      <c r="A4489" t="s">
        <v>7627</v>
      </c>
      <c r="B4489" s="16" t="e">
        <v>#N/A</v>
      </c>
      <c r="C4489">
        <v>4.0706176854441196</v>
      </c>
      <c r="D4489">
        <v>3.8603343823973102</v>
      </c>
      <c r="E4489">
        <v>4.3035359899866696</v>
      </c>
      <c r="F4489">
        <v>4.1611154638698196</v>
      </c>
      <c r="G4489">
        <v>4.0460446887748596</v>
      </c>
      <c r="H4489">
        <v>3.30825032505737</v>
      </c>
      <c r="I4489">
        <v>3.7848446501428201</v>
      </c>
      <c r="J4489">
        <v>3.7696016503418699</v>
      </c>
      <c r="K4489">
        <v>3.91162951239331</v>
      </c>
      <c r="L4489">
        <v>3.9560512465587201</v>
      </c>
      <c r="M4489">
        <v>3.7404257728686199</v>
      </c>
      <c r="N4489">
        <v>3.79229116939824</v>
      </c>
      <c r="O4489">
        <v>3.9295289699043701</v>
      </c>
      <c r="P4489">
        <v>3.7927642367557501</v>
      </c>
      <c r="Q4489">
        <v>2.8218677180984102</v>
      </c>
    </row>
    <row r="4490" spans="1:17">
      <c r="A4490" t="s">
        <v>7628</v>
      </c>
      <c r="B4490" s="16" t="e">
        <v>#N/A</v>
      </c>
      <c r="C4490">
        <v>5.2710534670525604</v>
      </c>
      <c r="D4490">
        <v>5.59370084060415</v>
      </c>
      <c r="E4490">
        <v>6.7987778901780498</v>
      </c>
      <c r="F4490">
        <v>6.1471629119605797</v>
      </c>
      <c r="G4490">
        <v>6.2750527402873404</v>
      </c>
      <c r="H4490">
        <v>5.2146805303532302</v>
      </c>
      <c r="I4490">
        <v>6.5372404831406001</v>
      </c>
      <c r="J4490">
        <v>6.2255268743051504</v>
      </c>
      <c r="K4490">
        <v>6.2251059939957996</v>
      </c>
      <c r="L4490">
        <v>7.6340711410823099</v>
      </c>
      <c r="M4490">
        <v>5.7092205097854203</v>
      </c>
      <c r="N4490">
        <v>6.4781347167229599</v>
      </c>
      <c r="O4490">
        <v>6.2835881349864096</v>
      </c>
      <c r="P4490">
        <v>6.5454517148896398</v>
      </c>
      <c r="Q4490">
        <v>5.81282804418474</v>
      </c>
    </row>
    <row r="4491" spans="1:17">
      <c r="A4491" t="s">
        <v>7629</v>
      </c>
      <c r="B4491" s="16" t="e">
        <v>#N/A</v>
      </c>
      <c r="C4491">
        <v>2.8218677180984102</v>
      </c>
      <c r="D4491">
        <v>3.6330127529723502</v>
      </c>
      <c r="E4491">
        <v>3.9618875914207199</v>
      </c>
      <c r="F4491">
        <v>3.2825265482838799</v>
      </c>
      <c r="G4491">
        <v>3.33407035458014</v>
      </c>
      <c r="H4491">
        <v>2.8218677180984102</v>
      </c>
      <c r="I4491">
        <v>3.9910282299290798</v>
      </c>
      <c r="J4491">
        <v>3.2517770676889399</v>
      </c>
      <c r="K4491">
        <v>3.4608708703561399</v>
      </c>
      <c r="L4491">
        <v>2.8218677180984102</v>
      </c>
      <c r="M4491">
        <v>3.23818724324593</v>
      </c>
      <c r="N4491">
        <v>3.31389066967124</v>
      </c>
      <c r="O4491">
        <v>3.5569664057961599</v>
      </c>
      <c r="P4491">
        <v>3.7927642367557501</v>
      </c>
      <c r="Q4491">
        <v>2.8218677180984102</v>
      </c>
    </row>
    <row r="4492" spans="1:17">
      <c r="A4492" t="s">
        <v>7630</v>
      </c>
      <c r="B4492" s="16" t="e">
        <v>#N/A</v>
      </c>
      <c r="C4492">
        <v>8.1318224785534898</v>
      </c>
      <c r="D4492">
        <v>8.1612377458494407</v>
      </c>
      <c r="E4492">
        <v>8.2671264096345496</v>
      </c>
      <c r="F4492">
        <v>8.1220913273772499</v>
      </c>
      <c r="G4492">
        <v>8.3902821499079696</v>
      </c>
      <c r="H4492">
        <v>8.3430385120439698</v>
      </c>
      <c r="I4492">
        <v>9.9149351122515093</v>
      </c>
      <c r="J4492">
        <v>9.4190184383755309</v>
      </c>
      <c r="K4492">
        <v>8.2432785203474008</v>
      </c>
      <c r="L4492">
        <v>9.7437876887516097</v>
      </c>
      <c r="M4492">
        <v>9.28850538026831</v>
      </c>
      <c r="N4492">
        <v>9.8338278005470592</v>
      </c>
      <c r="O4492">
        <v>8.4136623289140893</v>
      </c>
      <c r="P4492">
        <v>9.8944266404820702</v>
      </c>
      <c r="Q4492">
        <v>8.48255560796823</v>
      </c>
    </row>
    <row r="4493" spans="1:17">
      <c r="A4493" t="s">
        <v>7631</v>
      </c>
      <c r="B4493" s="16" t="e">
        <v>#N/A</v>
      </c>
      <c r="C4493">
        <v>4.99547094075474</v>
      </c>
      <c r="D4493">
        <v>4.4456530885114001</v>
      </c>
      <c r="E4493">
        <v>4.96044362242744</v>
      </c>
      <c r="F4493">
        <v>5.2006385452395101</v>
      </c>
      <c r="G4493">
        <v>4.88571169002517</v>
      </c>
      <c r="H4493">
        <v>4.7487521450918901</v>
      </c>
      <c r="I4493">
        <v>4.8009391025067796</v>
      </c>
      <c r="J4493">
        <v>5.1228960162245301</v>
      </c>
      <c r="K4493">
        <v>4.9119590476093702</v>
      </c>
      <c r="L4493">
        <v>4.2633743974944602</v>
      </c>
      <c r="M4493">
        <v>5.2134656239442299</v>
      </c>
      <c r="N4493">
        <v>5.3328764695189896</v>
      </c>
      <c r="O4493">
        <v>4.9982149956393096</v>
      </c>
      <c r="P4493">
        <v>4.2713440848041202</v>
      </c>
      <c r="Q4493">
        <v>5.09416193408443</v>
      </c>
    </row>
    <row r="4494" spans="1:17">
      <c r="A4494" t="s">
        <v>7632</v>
      </c>
      <c r="B4494" s="16" t="e">
        <v>#N/A</v>
      </c>
      <c r="C4494">
        <v>3.6535616636188299</v>
      </c>
      <c r="D4494">
        <v>3.9548310731697001</v>
      </c>
      <c r="E4494">
        <v>4.7777046060070401</v>
      </c>
      <c r="F4494">
        <v>4.4086599646307301</v>
      </c>
      <c r="G4494">
        <v>4.5695203052827997</v>
      </c>
      <c r="H4494">
        <v>4.1560374762891303</v>
      </c>
      <c r="I4494">
        <v>4.2360017113942803</v>
      </c>
      <c r="J4494">
        <v>4.1400611729353196</v>
      </c>
      <c r="K4494">
        <v>4.2710437260841099</v>
      </c>
      <c r="L4494">
        <v>3.4877558895723499</v>
      </c>
      <c r="M4494">
        <v>4.0387673383778999</v>
      </c>
      <c r="N4494">
        <v>4.4472252118161997</v>
      </c>
      <c r="O4494">
        <v>4.3540657995344203</v>
      </c>
      <c r="P4494">
        <v>3.3893867502571098</v>
      </c>
      <c r="Q4494">
        <v>2.8218677180984102</v>
      </c>
    </row>
    <row r="4495" spans="1:17">
      <c r="A4495" t="s">
        <v>7633</v>
      </c>
      <c r="B4495" s="16" t="e">
        <v>#N/A</v>
      </c>
      <c r="C4495">
        <v>3.98283533271713</v>
      </c>
      <c r="D4495">
        <v>3.6330127529723502</v>
      </c>
      <c r="E4495">
        <v>2.8218677180984102</v>
      </c>
      <c r="F4495">
        <v>3.6131889974304401</v>
      </c>
      <c r="G4495">
        <v>3.5425260543824399</v>
      </c>
      <c r="H4495">
        <v>3.50653555504317</v>
      </c>
      <c r="I4495">
        <v>3.6595800418069002</v>
      </c>
      <c r="J4495">
        <v>3.4276433730071201</v>
      </c>
      <c r="K4495">
        <v>3.8204461843508501</v>
      </c>
      <c r="L4495">
        <v>2.8218677180984102</v>
      </c>
      <c r="M4495">
        <v>3.23818724324593</v>
      </c>
      <c r="N4495">
        <v>2.8218677180984102</v>
      </c>
      <c r="O4495">
        <v>2.8218677180984102</v>
      </c>
      <c r="P4495">
        <v>4.1712528320562896</v>
      </c>
      <c r="Q4495">
        <v>2.8218677180984102</v>
      </c>
    </row>
    <row r="4496" spans="1:17">
      <c r="A4496" t="s">
        <v>7634</v>
      </c>
      <c r="B4496" s="16" t="e">
        <v>#N/A</v>
      </c>
      <c r="C4496">
        <v>4.7424302842105197</v>
      </c>
      <c r="D4496">
        <v>4.6529177314580599</v>
      </c>
      <c r="E4496">
        <v>4.5638886729124497</v>
      </c>
      <c r="F4496">
        <v>4.9030240476511198</v>
      </c>
      <c r="G4496">
        <v>4.8382239915511303</v>
      </c>
      <c r="H4496">
        <v>4.9232684487670202</v>
      </c>
      <c r="I4496">
        <v>5.0470377433929201</v>
      </c>
      <c r="J4496">
        <v>4.6702235480772103</v>
      </c>
      <c r="K4496">
        <v>5.3362313090937699</v>
      </c>
      <c r="L4496">
        <v>5.0935145615262796</v>
      </c>
      <c r="M4496">
        <v>4.9201667747551001</v>
      </c>
      <c r="N4496">
        <v>4.3841781814921204</v>
      </c>
      <c r="O4496">
        <v>5.1388149344389698</v>
      </c>
      <c r="P4496">
        <v>5.3028714561952901</v>
      </c>
      <c r="Q4496">
        <v>2.8218677180984102</v>
      </c>
    </row>
    <row r="4497" spans="1:17">
      <c r="A4497" t="s">
        <v>7635</v>
      </c>
      <c r="B4497" s="16" t="e">
        <v>#N/A</v>
      </c>
      <c r="C4497">
        <v>7.9032560916541499</v>
      </c>
      <c r="D4497">
        <v>8.0489755684312794</v>
      </c>
      <c r="E4497">
        <v>8.2340713989152992</v>
      </c>
      <c r="F4497">
        <v>7.9629239637863698</v>
      </c>
      <c r="G4497">
        <v>7.9283898693121699</v>
      </c>
      <c r="H4497">
        <v>8.1545219259165407</v>
      </c>
      <c r="I4497">
        <v>8.2090809726477598</v>
      </c>
      <c r="J4497">
        <v>8.0433137557899208</v>
      </c>
      <c r="K4497">
        <v>8.1850257934841206</v>
      </c>
      <c r="L4497">
        <v>7.9074293776084597</v>
      </c>
      <c r="M4497">
        <v>7.8951117597084597</v>
      </c>
      <c r="N4497">
        <v>7.5692916424014101</v>
      </c>
      <c r="O4497">
        <v>7.9272334968273901</v>
      </c>
      <c r="P4497">
        <v>8.3313825724972794</v>
      </c>
      <c r="Q4497">
        <v>5.09416193408443</v>
      </c>
    </row>
    <row r="4498" spans="1:17">
      <c r="A4498" t="s">
        <v>7636</v>
      </c>
      <c r="B4498" s="16" t="e">
        <v>#N/A</v>
      </c>
      <c r="C4498">
        <v>3.5040133865677898</v>
      </c>
      <c r="D4498">
        <v>3.8603343823973102</v>
      </c>
      <c r="E4498">
        <v>2.8218677180984102</v>
      </c>
      <c r="F4498">
        <v>3.4706286095040801</v>
      </c>
      <c r="G4498">
        <v>3.33407035458014</v>
      </c>
      <c r="H4498">
        <v>3.65660975244205</v>
      </c>
      <c r="I4498">
        <v>3.5089935751222501</v>
      </c>
      <c r="J4498">
        <v>3.7696016503418699</v>
      </c>
      <c r="K4498">
        <v>3.27554212654834</v>
      </c>
      <c r="L4498">
        <v>3.29479214013883</v>
      </c>
      <c r="M4498">
        <v>3.5380814202985702</v>
      </c>
      <c r="N4498">
        <v>3.31389066967124</v>
      </c>
      <c r="O4498">
        <v>3.7643275486974099</v>
      </c>
      <c r="P4498">
        <v>3.7927642367557501</v>
      </c>
      <c r="Q4498">
        <v>2.8218677180984102</v>
      </c>
    </row>
    <row r="4499" spans="1:17">
      <c r="A4499" t="s">
        <v>7637</v>
      </c>
      <c r="B4499" s="16" t="e">
        <v>#N/A</v>
      </c>
      <c r="C4499">
        <v>3.7779852140208301</v>
      </c>
      <c r="D4499">
        <v>3.2942621936663499</v>
      </c>
      <c r="E4499">
        <v>4.6393553598667303</v>
      </c>
      <c r="F4499">
        <v>3.7319397910766599</v>
      </c>
      <c r="G4499">
        <v>4.37414671474383</v>
      </c>
      <c r="H4499">
        <v>3.7814594184883799</v>
      </c>
      <c r="I4499">
        <v>3.5089935751222501</v>
      </c>
      <c r="J4499">
        <v>4.7816009704995297</v>
      </c>
      <c r="K4499">
        <v>3.4608708703561399</v>
      </c>
      <c r="L4499">
        <v>3.29479214013883</v>
      </c>
      <c r="M4499">
        <v>3.7404257728686199</v>
      </c>
      <c r="N4499">
        <v>3.9019995236038798</v>
      </c>
      <c r="O4499">
        <v>3.7643275486974099</v>
      </c>
      <c r="P4499">
        <v>3.9363215208704698</v>
      </c>
      <c r="Q4499">
        <v>2.8218677180984102</v>
      </c>
    </row>
    <row r="4500" spans="1:17">
      <c r="A4500" t="s">
        <v>7638</v>
      </c>
      <c r="B4500" s="16" t="e">
        <v>#N/A</v>
      </c>
      <c r="C4500">
        <v>3.5040133865677898</v>
      </c>
      <c r="D4500">
        <v>3.9548310731697001</v>
      </c>
      <c r="E4500">
        <v>3.4028894668404299</v>
      </c>
      <c r="F4500">
        <v>4.4629136307985604</v>
      </c>
      <c r="G4500">
        <v>4.4429501088137897</v>
      </c>
      <c r="H4500">
        <v>3.50653555504317</v>
      </c>
      <c r="I4500">
        <v>4.30650913402902</v>
      </c>
      <c r="J4500">
        <v>3.6724961835054399</v>
      </c>
      <c r="K4500">
        <v>4.67705685303679</v>
      </c>
      <c r="L4500">
        <v>4.0420260041176004</v>
      </c>
      <c r="M4500">
        <v>3.9727288000471899</v>
      </c>
      <c r="N4500">
        <v>4.2465073090516299</v>
      </c>
      <c r="O4500">
        <v>4.7358659530866696</v>
      </c>
      <c r="P4500">
        <v>4.0606668341819496</v>
      </c>
      <c r="Q4500">
        <v>5.09416193408443</v>
      </c>
    </row>
    <row r="4501" spans="1:17">
      <c r="A4501" t="s">
        <v>7639</v>
      </c>
      <c r="B4501" s="16" t="e">
        <v>#N/A</v>
      </c>
      <c r="C4501">
        <v>5.0332205246179997</v>
      </c>
      <c r="D4501">
        <v>5.47170002431064</v>
      </c>
      <c r="E4501">
        <v>5.2175717649130604</v>
      </c>
      <c r="F4501">
        <v>5.53949510715674</v>
      </c>
      <c r="G4501">
        <v>5.6458708745746398</v>
      </c>
      <c r="H4501">
        <v>5.9157356088873199</v>
      </c>
      <c r="I4501">
        <v>5.5153350959386502</v>
      </c>
      <c r="J4501">
        <v>5.7116194873258799</v>
      </c>
      <c r="K4501">
        <v>5.2832656349479699</v>
      </c>
      <c r="L4501">
        <v>5.54859593602092</v>
      </c>
      <c r="M4501">
        <v>5.6409547048498796</v>
      </c>
      <c r="N4501">
        <v>5.53224518406659</v>
      </c>
      <c r="O4501">
        <v>5.6630803592182</v>
      </c>
      <c r="P4501">
        <v>6.0078251400104499</v>
      </c>
      <c r="Q4501">
        <v>5.09416193408443</v>
      </c>
    </row>
    <row r="4502" spans="1:17">
      <c r="A4502" t="s">
        <v>7640</v>
      </c>
      <c r="B4502" s="16" t="e">
        <v>#N/A</v>
      </c>
      <c r="C4502">
        <v>4.2964146619915802</v>
      </c>
      <c r="D4502">
        <v>3.4870161193063098</v>
      </c>
      <c r="E4502">
        <v>3.8152982058547602</v>
      </c>
      <c r="F4502">
        <v>3.7319397910766599</v>
      </c>
      <c r="G4502">
        <v>4.3009286659846602</v>
      </c>
      <c r="H4502">
        <v>4.2312229394497098</v>
      </c>
      <c r="I4502">
        <v>3.5089935751222501</v>
      </c>
      <c r="J4502">
        <v>4.4114342089532403</v>
      </c>
      <c r="K4502">
        <v>4.7603034491719001</v>
      </c>
      <c r="L4502">
        <v>4.1946255460110002</v>
      </c>
      <c r="M4502">
        <v>4.1590575299716699</v>
      </c>
      <c r="N4502">
        <v>4.1706164353931596</v>
      </c>
      <c r="O4502">
        <v>4.4030955001336496</v>
      </c>
      <c r="P4502">
        <v>4.0606668341819496</v>
      </c>
      <c r="Q4502">
        <v>2.8218677180984102</v>
      </c>
    </row>
    <row r="4503" spans="1:17">
      <c r="A4503" t="s">
        <v>7641</v>
      </c>
      <c r="B4503" s="16" t="e">
        <v>#N/A</v>
      </c>
      <c r="C4503">
        <v>4.9565989702087299</v>
      </c>
      <c r="D4503">
        <v>4.32650596693877</v>
      </c>
      <c r="E4503">
        <v>3.8152982058547602</v>
      </c>
      <c r="F4503">
        <v>4.2284225029819602</v>
      </c>
      <c r="G4503">
        <v>3.9446609719593901</v>
      </c>
      <c r="H4503">
        <v>3.65660975244205</v>
      </c>
      <c r="I4503">
        <v>4.6574362853065301</v>
      </c>
      <c r="J4503">
        <v>3.2517770676889399</v>
      </c>
      <c r="K4503">
        <v>5.0794887154244499</v>
      </c>
      <c r="L4503">
        <v>2.8218677180984102</v>
      </c>
      <c r="M4503">
        <v>3.7404257728686199</v>
      </c>
      <c r="N4503">
        <v>3.6661147186140499</v>
      </c>
      <c r="O4503">
        <v>4.0696565081197198</v>
      </c>
      <c r="P4503">
        <v>5.2164652043888102</v>
      </c>
      <c r="Q4503">
        <v>2.8218677180984102</v>
      </c>
    </row>
    <row r="4504" spans="1:17">
      <c r="A4504" t="s">
        <v>7642</v>
      </c>
      <c r="B4504" s="16" t="e">
        <v>#N/A</v>
      </c>
      <c r="C4504">
        <v>5.5257755444735697</v>
      </c>
      <c r="D4504">
        <v>5.59370084060415</v>
      </c>
      <c r="E4504">
        <v>6.0631867916998399</v>
      </c>
      <c r="F4504">
        <v>5.51621391430335</v>
      </c>
      <c r="G4504">
        <v>6.9391485542025597</v>
      </c>
      <c r="H4504">
        <v>5.6335213647889502</v>
      </c>
      <c r="I4504">
        <v>5.0091235034862898</v>
      </c>
      <c r="J4504">
        <v>6.5922347918025697</v>
      </c>
      <c r="K4504">
        <v>5.31000747676672</v>
      </c>
      <c r="L4504">
        <v>5.9086648783778699</v>
      </c>
      <c r="M4504">
        <v>6.9544080127968604</v>
      </c>
      <c r="N4504">
        <v>5.4503318971003596</v>
      </c>
      <c r="O4504">
        <v>6.7810663883528299</v>
      </c>
      <c r="P4504">
        <v>5.0248478020067502</v>
      </c>
      <c r="Q4504">
        <v>5.81282804418474</v>
      </c>
    </row>
    <row r="4505" spans="1:17">
      <c r="A4505" t="s">
        <v>7643</v>
      </c>
      <c r="B4505" s="16" t="e">
        <v>#N/A</v>
      </c>
      <c r="C4505">
        <v>2.8218677180984102</v>
      </c>
      <c r="D4505">
        <v>3.7545556144430101</v>
      </c>
      <c r="E4505">
        <v>2.8218677180984102</v>
      </c>
      <c r="F4505">
        <v>3.6131889974304401</v>
      </c>
      <c r="G4505">
        <v>3.5425260543824399</v>
      </c>
      <c r="H4505">
        <v>3.65660975244205</v>
      </c>
      <c r="I4505">
        <v>2.8218677180984102</v>
      </c>
      <c r="J4505">
        <v>2.8218677180984102</v>
      </c>
      <c r="K4505">
        <v>2.8218677180984102</v>
      </c>
      <c r="L4505">
        <v>3.7555759297476698</v>
      </c>
      <c r="M4505">
        <v>3.5380814202985702</v>
      </c>
      <c r="N4505">
        <v>3.31389066967124</v>
      </c>
      <c r="O4505">
        <v>3.24931794675887</v>
      </c>
      <c r="P4505">
        <v>3.3893867502571098</v>
      </c>
      <c r="Q4505">
        <v>2.8218677180984102</v>
      </c>
    </row>
    <row r="4506" spans="1:17">
      <c r="A4506" t="s">
        <v>7644</v>
      </c>
      <c r="B4506" s="16" t="e">
        <v>#N/A</v>
      </c>
      <c r="C4506">
        <v>3.98283533271713</v>
      </c>
      <c r="D4506">
        <v>4.3876263279161201</v>
      </c>
      <c r="E4506">
        <v>4.3035359899866696</v>
      </c>
      <c r="F4506">
        <v>4.2917886290068799</v>
      </c>
      <c r="G4506">
        <v>4.4429501088137897</v>
      </c>
      <c r="H4506">
        <v>4.7487521450918901</v>
      </c>
      <c r="I4506">
        <v>5.0470377433929201</v>
      </c>
      <c r="J4506">
        <v>4.8507352198443803</v>
      </c>
      <c r="K4506">
        <v>5.2832656349479699</v>
      </c>
      <c r="L4506">
        <v>5.0240271819925297</v>
      </c>
      <c r="M4506">
        <v>4.6180354178513197</v>
      </c>
      <c r="N4506">
        <v>4.3841781814921204</v>
      </c>
      <c r="O4506">
        <v>4.9059949059252101</v>
      </c>
      <c r="P4506">
        <v>6.4005945473111199</v>
      </c>
      <c r="Q4506">
        <v>2.8218677180984102</v>
      </c>
    </row>
    <row r="4507" spans="1:17">
      <c r="A4507" t="s">
        <v>7645</v>
      </c>
      <c r="B4507" s="16" t="e">
        <v>#N/A</v>
      </c>
      <c r="C4507">
        <v>4.3623517865106702</v>
      </c>
      <c r="D4507">
        <v>4.32650596693877</v>
      </c>
      <c r="E4507">
        <v>4.7777046060070401</v>
      </c>
      <c r="F4507">
        <v>4.7864910140196502</v>
      </c>
      <c r="G4507">
        <v>4.3009286659846602</v>
      </c>
      <c r="H4507">
        <v>5.18156933842931</v>
      </c>
      <c r="I4507">
        <v>4.92982830720526</v>
      </c>
      <c r="J4507">
        <v>4.5477957058863296</v>
      </c>
      <c r="K4507">
        <v>4.5405942945665601</v>
      </c>
      <c r="L4507">
        <v>4.1946255460110002</v>
      </c>
      <c r="M4507">
        <v>4.6554405993468704</v>
      </c>
      <c r="N4507">
        <v>4.5070424063834196</v>
      </c>
      <c r="O4507">
        <v>4.4953341022564199</v>
      </c>
      <c r="P4507">
        <v>5.0754103394275001</v>
      </c>
      <c r="Q4507">
        <v>2.8218677180984102</v>
      </c>
    </row>
    <row r="4508" spans="1:17">
      <c r="A4508" t="s">
        <v>7646</v>
      </c>
      <c r="B4508" s="16" t="e">
        <v>#N/A</v>
      </c>
      <c r="C4508">
        <v>3.8862082974622001</v>
      </c>
      <c r="D4508">
        <v>3.8603343823973102</v>
      </c>
      <c r="E4508">
        <v>4.5638886729124497</v>
      </c>
      <c r="F4508">
        <v>4.2917886290068799</v>
      </c>
      <c r="G4508">
        <v>3.8309652426265099</v>
      </c>
      <c r="H4508">
        <v>3.8900437060628099</v>
      </c>
      <c r="I4508">
        <v>4.6574362853065301</v>
      </c>
      <c r="J4508">
        <v>4.4114342089532403</v>
      </c>
      <c r="K4508">
        <v>4.2084442324483602</v>
      </c>
      <c r="L4508">
        <v>3.8614614459532302</v>
      </c>
      <c r="M4508">
        <v>4.10067942601317</v>
      </c>
      <c r="N4508">
        <v>3.9019995236038798</v>
      </c>
      <c r="O4508">
        <v>3.7643275486974099</v>
      </c>
      <c r="P4508">
        <v>3.6194497939779602</v>
      </c>
      <c r="Q4508">
        <v>5.09416193408443</v>
      </c>
    </row>
    <row r="4509" spans="1:17">
      <c r="A4509" t="s">
        <v>7647</v>
      </c>
      <c r="B4509" s="16" t="e">
        <v>#N/A</v>
      </c>
      <c r="C4509">
        <v>3.3064422771203601</v>
      </c>
      <c r="D4509">
        <v>3.8603343823973102</v>
      </c>
      <c r="E4509">
        <v>2.8218677180984102</v>
      </c>
      <c r="F4509">
        <v>3.6131889974304401</v>
      </c>
      <c r="G4509">
        <v>3.33407035458014</v>
      </c>
      <c r="H4509">
        <v>2.8218677180984102</v>
      </c>
      <c r="I4509">
        <v>3.9910282299290798</v>
      </c>
      <c r="J4509">
        <v>3.5611359966351301</v>
      </c>
      <c r="K4509">
        <v>3.99457577781329</v>
      </c>
      <c r="L4509">
        <v>2.8218677180984102</v>
      </c>
      <c r="M4509">
        <v>3.5380814202985702</v>
      </c>
      <c r="N4509">
        <v>3.5144020463037902</v>
      </c>
      <c r="O4509">
        <v>3.5569664057961599</v>
      </c>
      <c r="P4509">
        <v>3.7927642367557501</v>
      </c>
      <c r="Q4509">
        <v>2.8218677180984102</v>
      </c>
    </row>
    <row r="4510" spans="1:17">
      <c r="A4510" t="s">
        <v>7648</v>
      </c>
      <c r="B4510" s="16" t="e">
        <v>#N/A</v>
      </c>
      <c r="C4510">
        <v>3.3064422771203601</v>
      </c>
      <c r="D4510">
        <v>4.0407231514856203</v>
      </c>
      <c r="E4510">
        <v>4.4833795521924502</v>
      </c>
      <c r="F4510">
        <v>2.8218677180984102</v>
      </c>
      <c r="G4510">
        <v>2.8218677180984102</v>
      </c>
      <c r="H4510">
        <v>4.07504641393726</v>
      </c>
      <c r="I4510">
        <v>3.3100125595866299</v>
      </c>
      <c r="J4510">
        <v>3.4276433730071201</v>
      </c>
      <c r="K4510">
        <v>3.91162951239331</v>
      </c>
      <c r="L4510">
        <v>3.4877558895723499</v>
      </c>
      <c r="M4510">
        <v>3.23818724324593</v>
      </c>
      <c r="N4510">
        <v>3.31389066967124</v>
      </c>
      <c r="O4510">
        <v>3.8507909364900099</v>
      </c>
      <c r="P4510">
        <v>2.8218677180984102</v>
      </c>
      <c r="Q4510">
        <v>2.8218677180984102</v>
      </c>
    </row>
    <row r="4511" spans="1:17">
      <c r="A4511" t="s">
        <v>7649</v>
      </c>
      <c r="B4511" s="16" t="e">
        <v>#N/A</v>
      </c>
      <c r="C4511">
        <v>3.98283533271713</v>
      </c>
      <c r="D4511">
        <v>4.0407231514856203</v>
      </c>
      <c r="E4511">
        <v>4.2015349465393896</v>
      </c>
      <c r="F4511">
        <v>3.2825265482838799</v>
      </c>
      <c r="G4511">
        <v>3.70007344211845</v>
      </c>
      <c r="H4511">
        <v>3.30825032505737</v>
      </c>
      <c r="I4511">
        <v>3.7848446501428201</v>
      </c>
      <c r="J4511">
        <v>3.5611359966351301</v>
      </c>
      <c r="K4511">
        <v>3.6013796825057902</v>
      </c>
      <c r="L4511">
        <v>3.6339073669181099</v>
      </c>
      <c r="M4511">
        <v>3.7404257728686199</v>
      </c>
      <c r="N4511">
        <v>3.5144020463037902</v>
      </c>
      <c r="O4511">
        <v>3.42420286852819</v>
      </c>
      <c r="P4511">
        <v>3.3893867502571098</v>
      </c>
      <c r="Q4511">
        <v>2.8218677180984102</v>
      </c>
    </row>
    <row r="4512" spans="1:17">
      <c r="A4512" t="s">
        <v>7650</v>
      </c>
      <c r="B4512" s="16" t="e">
        <v>#N/A</v>
      </c>
      <c r="C4512">
        <v>4.8324495657597604</v>
      </c>
      <c r="D4512">
        <v>4.32650596693877</v>
      </c>
      <c r="E4512">
        <v>4.5638886729124497</v>
      </c>
      <c r="F4512">
        <v>4.5147692553613297</v>
      </c>
      <c r="G4512">
        <v>4.3009286659846602</v>
      </c>
      <c r="H4512">
        <v>5.6573806008778602</v>
      </c>
      <c r="I4512">
        <v>4.2360017113942803</v>
      </c>
      <c r="J4512">
        <v>5.6756860853158804</v>
      </c>
      <c r="K4512">
        <v>5.4119964088208299</v>
      </c>
      <c r="L4512">
        <v>5.2528230808998897</v>
      </c>
      <c r="M4512">
        <v>5.55060142569896</v>
      </c>
      <c r="N4512">
        <v>5.7968381761637398</v>
      </c>
      <c r="O4512">
        <v>5.4891879906168004</v>
      </c>
      <c r="P4512">
        <v>5.3840883141759397</v>
      </c>
      <c r="Q4512">
        <v>7.9670857749043096</v>
      </c>
    </row>
    <row r="4513" spans="1:17">
      <c r="A4513" t="s">
        <v>7651</v>
      </c>
      <c r="B4513" s="16" t="e">
        <v>#N/A</v>
      </c>
      <c r="C4513">
        <v>3.6535616636188299</v>
      </c>
      <c r="D4513">
        <v>2.8218677180984102</v>
      </c>
      <c r="E4513">
        <v>3.9618875914207199</v>
      </c>
      <c r="F4513">
        <v>2.8218677180984102</v>
      </c>
      <c r="G4513">
        <v>3.9446609719593901</v>
      </c>
      <c r="H4513">
        <v>3.30825032505737</v>
      </c>
      <c r="I4513">
        <v>3.5089935751222501</v>
      </c>
      <c r="J4513">
        <v>3.4276433730071201</v>
      </c>
      <c r="K4513">
        <v>3.7184612093777498</v>
      </c>
      <c r="L4513">
        <v>4.0420260041176004</v>
      </c>
      <c r="M4513">
        <v>3.5380814202985702</v>
      </c>
      <c r="N4513">
        <v>3.6661147186140499</v>
      </c>
      <c r="O4513">
        <v>3.24931794675887</v>
      </c>
      <c r="P4513">
        <v>3.7927642367557501</v>
      </c>
      <c r="Q4513">
        <v>5.81282804418474</v>
      </c>
    </row>
    <row r="4514" spans="1:17">
      <c r="A4514" t="s">
        <v>7652</v>
      </c>
      <c r="B4514" s="16" t="e">
        <v>#N/A</v>
      </c>
      <c r="C4514">
        <v>3.98283533271713</v>
      </c>
      <c r="D4514">
        <v>3.8603343823973102</v>
      </c>
      <c r="E4514">
        <v>3.8152982058547602</v>
      </c>
      <c r="F4514">
        <v>4.1611154638698196</v>
      </c>
      <c r="G4514">
        <v>4.5695203052827997</v>
      </c>
      <c r="H4514">
        <v>3.50653555504317</v>
      </c>
      <c r="I4514">
        <v>3.5089935751222501</v>
      </c>
      <c r="J4514">
        <v>4.1400611729353196</v>
      </c>
      <c r="K4514">
        <v>4.0709644767565303</v>
      </c>
      <c r="L4514">
        <v>4.1946255460110002</v>
      </c>
      <c r="M4514">
        <v>4.0387673383778999</v>
      </c>
      <c r="N4514">
        <v>4.2465073090516299</v>
      </c>
      <c r="O4514">
        <v>3.9295289699043701</v>
      </c>
      <c r="P4514">
        <v>3.7927642367557501</v>
      </c>
      <c r="Q4514">
        <v>5.09416193408443</v>
      </c>
    </row>
    <row r="4515" spans="1:17">
      <c r="A4515" t="s">
        <v>7653</v>
      </c>
      <c r="B4515" s="16" t="e">
        <v>#N/A</v>
      </c>
      <c r="C4515">
        <v>3.6535616636188299</v>
      </c>
      <c r="D4515">
        <v>3.7545556144430101</v>
      </c>
      <c r="E4515">
        <v>3.6381873987360902</v>
      </c>
      <c r="F4515">
        <v>3.4706286095040801</v>
      </c>
      <c r="G4515">
        <v>3.33407035458014</v>
      </c>
      <c r="H4515">
        <v>2.8218677180984102</v>
      </c>
      <c r="I4515">
        <v>3.6595800418069002</v>
      </c>
      <c r="J4515">
        <v>3.5611359966351301</v>
      </c>
      <c r="K4515">
        <v>3.4608708703561399</v>
      </c>
      <c r="L4515">
        <v>3.4877558895723499</v>
      </c>
      <c r="M4515">
        <v>3.23818724324593</v>
      </c>
      <c r="N4515">
        <v>2.8218677180984102</v>
      </c>
      <c r="O4515">
        <v>3.7643275486974099</v>
      </c>
      <c r="P4515">
        <v>2.8218677180984102</v>
      </c>
      <c r="Q4515">
        <v>2.8218677180984102</v>
      </c>
    </row>
    <row r="4516" spans="1:17">
      <c r="A4516" t="s">
        <v>7654</v>
      </c>
      <c r="B4516" s="16" t="e">
        <v>#N/A</v>
      </c>
      <c r="C4516">
        <v>2.8218677180984102</v>
      </c>
      <c r="D4516">
        <v>3.4870161193063098</v>
      </c>
      <c r="E4516">
        <v>2.8218677180984102</v>
      </c>
      <c r="F4516">
        <v>3.4706286095040801</v>
      </c>
      <c r="G4516">
        <v>3.5425260543824399</v>
      </c>
      <c r="H4516">
        <v>2.8218677180984102</v>
      </c>
      <c r="I4516">
        <v>3.6595800418069002</v>
      </c>
      <c r="J4516">
        <v>3.5611359966351301</v>
      </c>
      <c r="K4516">
        <v>2.8218677180984102</v>
      </c>
      <c r="L4516">
        <v>3.4877558895723499</v>
      </c>
      <c r="M4516">
        <v>3.23818724324593</v>
      </c>
      <c r="N4516">
        <v>3.31389066967124</v>
      </c>
      <c r="O4516">
        <v>3.5569664057961599</v>
      </c>
      <c r="P4516">
        <v>3.3893867502571098</v>
      </c>
      <c r="Q4516">
        <v>2.8218677180984102</v>
      </c>
    </row>
    <row r="4517" spans="1:17">
      <c r="A4517" t="s">
        <v>7655</v>
      </c>
      <c r="B4517" s="16" t="e">
        <v>#N/A</v>
      </c>
      <c r="C4517">
        <v>4.2263167103073602</v>
      </c>
      <c r="D4517">
        <v>4.60434225742737</v>
      </c>
      <c r="E4517">
        <v>5.1699772735735099</v>
      </c>
      <c r="F4517">
        <v>5.1706883695566601</v>
      </c>
      <c r="G4517">
        <v>4.9315086277172604</v>
      </c>
      <c r="H4517">
        <v>4.3676565829540399</v>
      </c>
      <c r="I4517">
        <v>4.7071247246580201</v>
      </c>
      <c r="J4517">
        <v>4.7455649477942696</v>
      </c>
      <c r="K4517">
        <v>4.6332418030731697</v>
      </c>
      <c r="L4517">
        <v>4.1946255460110002</v>
      </c>
      <c r="M4517">
        <v>4.8589754271137497</v>
      </c>
      <c r="N4517">
        <v>4.7684260524010602</v>
      </c>
      <c r="O4517">
        <v>4.7717654559956602</v>
      </c>
      <c r="P4517">
        <v>4.2713440848041202</v>
      </c>
      <c r="Q4517">
        <v>5.09416193408443</v>
      </c>
    </row>
    <row r="4518" spans="1:17">
      <c r="A4518" t="s">
        <v>7656</v>
      </c>
      <c r="B4518" s="16" t="e">
        <v>#N/A</v>
      </c>
      <c r="C4518">
        <v>3.5040133865677898</v>
      </c>
      <c r="D4518">
        <v>3.4870161193063098</v>
      </c>
      <c r="E4518">
        <v>3.6381873987360902</v>
      </c>
      <c r="F4518">
        <v>2.8218677180984102</v>
      </c>
      <c r="G4518">
        <v>3.33407035458014</v>
      </c>
      <c r="H4518">
        <v>3.7814594184883799</v>
      </c>
      <c r="I4518">
        <v>3.3100125595866299</v>
      </c>
      <c r="J4518">
        <v>3.2517770676889399</v>
      </c>
      <c r="K4518">
        <v>3.27554212654834</v>
      </c>
      <c r="L4518">
        <v>2.8218677180984102</v>
      </c>
      <c r="M4518">
        <v>2.8218677180984102</v>
      </c>
      <c r="N4518">
        <v>3.31389066967124</v>
      </c>
      <c r="O4518">
        <v>3.24931794675887</v>
      </c>
      <c r="P4518">
        <v>2.8218677180984102</v>
      </c>
      <c r="Q4518">
        <v>2.8218677180984102</v>
      </c>
    </row>
    <row r="4519" spans="1:17">
      <c r="A4519" t="s">
        <v>7657</v>
      </c>
      <c r="B4519" s="16" t="e">
        <v>#N/A</v>
      </c>
      <c r="C4519">
        <v>4.4246742892055497</v>
      </c>
      <c r="D4519">
        <v>4.0407231514856203</v>
      </c>
      <c r="E4519">
        <v>4.2015349465393896</v>
      </c>
      <c r="F4519">
        <v>4.0892058755412499</v>
      </c>
      <c r="G4519">
        <v>4.3009286659846602</v>
      </c>
      <c r="H4519">
        <v>3.9869852489372102</v>
      </c>
      <c r="I4519">
        <v>3.9910282299290798</v>
      </c>
      <c r="J4519">
        <v>3.6724961835054399</v>
      </c>
      <c r="K4519">
        <v>3.91162951239331</v>
      </c>
      <c r="L4519">
        <v>4.2633743974944602</v>
      </c>
      <c r="M4519">
        <v>3.82485868955618</v>
      </c>
      <c r="N4519">
        <v>4.3841781814921204</v>
      </c>
      <c r="O4519">
        <v>3.6677309644704801</v>
      </c>
      <c r="P4519">
        <v>3.6194497939779602</v>
      </c>
      <c r="Q4519">
        <v>2.8218677180984102</v>
      </c>
    </row>
    <row r="4520" spans="1:17">
      <c r="A4520" t="s">
        <v>7658</v>
      </c>
      <c r="B4520" s="16" t="e">
        <v>#N/A</v>
      </c>
      <c r="C4520">
        <v>3.5040133865677898</v>
      </c>
      <c r="D4520">
        <v>3.2942621936663499</v>
      </c>
      <c r="E4520">
        <v>3.4028894668404299</v>
      </c>
      <c r="F4520">
        <v>2.8218677180984102</v>
      </c>
      <c r="G4520">
        <v>2.8218677180984102</v>
      </c>
      <c r="H4520">
        <v>3.30825032505737</v>
      </c>
      <c r="I4520">
        <v>2.8218677180984102</v>
      </c>
      <c r="J4520">
        <v>3.5611359966351301</v>
      </c>
      <c r="K4520">
        <v>2.8218677180984102</v>
      </c>
      <c r="L4520">
        <v>2.8218677180984102</v>
      </c>
      <c r="M4520">
        <v>3.4086250003018401</v>
      </c>
      <c r="N4520">
        <v>3.31389066967124</v>
      </c>
      <c r="O4520">
        <v>3.42420286852819</v>
      </c>
      <c r="P4520">
        <v>2.8218677180984102</v>
      </c>
      <c r="Q4520">
        <v>2.8218677180984102</v>
      </c>
    </row>
    <row r="4521" spans="1:17">
      <c r="A4521" t="s">
        <v>7659</v>
      </c>
      <c r="B4521" s="16" t="e">
        <v>#N/A</v>
      </c>
      <c r="C4521">
        <v>3.6535616636188299</v>
      </c>
      <c r="D4521">
        <v>4.0407231514856203</v>
      </c>
      <c r="E4521">
        <v>4.0887687455453801</v>
      </c>
      <c r="F4521">
        <v>4.0892058755412499</v>
      </c>
      <c r="G4521">
        <v>4.0460446887748596</v>
      </c>
      <c r="H4521">
        <v>3.65660975244205</v>
      </c>
      <c r="I4521">
        <v>4.16059535596606</v>
      </c>
      <c r="J4521">
        <v>3.7696016503418699</v>
      </c>
      <c r="K4521">
        <v>4.2084442324483602</v>
      </c>
      <c r="L4521">
        <v>4.1211419556762898</v>
      </c>
      <c r="M4521">
        <v>3.82485868955618</v>
      </c>
      <c r="N4521">
        <v>3.9019995236038798</v>
      </c>
      <c r="O4521">
        <v>3.9295289699043701</v>
      </c>
      <c r="P4521">
        <v>3.3893867502571098</v>
      </c>
      <c r="Q4521">
        <v>2.8218677180984102</v>
      </c>
    </row>
    <row r="4522" spans="1:17">
      <c r="A4522" t="s">
        <v>7660</v>
      </c>
      <c r="B4522" s="16" t="e">
        <v>#N/A</v>
      </c>
      <c r="C4522">
        <v>4.2263167103073602</v>
      </c>
      <c r="D4522">
        <v>3.8603343823973102</v>
      </c>
      <c r="E4522">
        <v>3.9618875914207199</v>
      </c>
      <c r="F4522">
        <v>4.0892058755412499</v>
      </c>
      <c r="G4522">
        <v>3.9446609719593901</v>
      </c>
      <c r="H4522">
        <v>3.50653555504317</v>
      </c>
      <c r="I4522">
        <v>3.8937805799913501</v>
      </c>
      <c r="J4522">
        <v>4.1999986398891203</v>
      </c>
      <c r="K4522">
        <v>3.91162951239331</v>
      </c>
      <c r="L4522">
        <v>3.6339073669181099</v>
      </c>
      <c r="M4522">
        <v>3.7404257728686199</v>
      </c>
      <c r="N4522">
        <v>4.2465073090516299</v>
      </c>
      <c r="O4522">
        <v>3.5569664057961599</v>
      </c>
      <c r="P4522">
        <v>3.7927642367557501</v>
      </c>
      <c r="Q4522">
        <v>2.8218677180984102</v>
      </c>
    </row>
    <row r="4523" spans="1:17">
      <c r="A4523" t="s">
        <v>7661</v>
      </c>
      <c r="B4523" s="16" t="e">
        <v>#N/A</v>
      </c>
      <c r="C4523">
        <v>5.44603397655621</v>
      </c>
      <c r="D4523">
        <v>5.5461893110012896</v>
      </c>
      <c r="E4523">
        <v>4.3969712788901898</v>
      </c>
      <c r="F4523">
        <v>5.1400511332488898</v>
      </c>
      <c r="G4523">
        <v>5.35182564159728</v>
      </c>
      <c r="H4523">
        <v>4.9232684487670202</v>
      </c>
      <c r="I4523">
        <v>5.28584498120492</v>
      </c>
      <c r="J4523">
        <v>4.3107162608919598</v>
      </c>
      <c r="K4523">
        <v>5.4119964088208299</v>
      </c>
      <c r="L4523">
        <v>5.3679389808257501</v>
      </c>
      <c r="M4523">
        <v>5.72577556549476</v>
      </c>
      <c r="N4523">
        <v>5.3928688873847097</v>
      </c>
      <c r="O4523">
        <v>5.4684386242281002</v>
      </c>
      <c r="P4523">
        <v>5.0754103394275001</v>
      </c>
      <c r="Q4523">
        <v>5.09416193408443</v>
      </c>
    </row>
    <row r="4524" spans="1:17">
      <c r="A4524" t="s">
        <v>7662</v>
      </c>
      <c r="B4524" s="16" t="e">
        <v>#N/A</v>
      </c>
      <c r="C4524">
        <v>4.2263167103073602</v>
      </c>
      <c r="D4524">
        <v>4.1931807688815699</v>
      </c>
      <c r="E4524">
        <v>4.5638886729124497</v>
      </c>
      <c r="F4524">
        <v>3.4706286095040801</v>
      </c>
      <c r="G4524">
        <v>3.9446609719593901</v>
      </c>
      <c r="H4524">
        <v>3.7814594184883799</v>
      </c>
      <c r="I4524">
        <v>5.4886690454658904</v>
      </c>
      <c r="J4524">
        <v>4.7816009704995297</v>
      </c>
      <c r="K4524">
        <v>4.7603034491719001</v>
      </c>
      <c r="L4524">
        <v>4.6547502153815303</v>
      </c>
      <c r="M4524">
        <v>4.10067942601317</v>
      </c>
      <c r="N4524">
        <v>4.0888472785647796</v>
      </c>
      <c r="O4524">
        <v>4.4953341022564199</v>
      </c>
      <c r="P4524">
        <v>4.9722592042386102</v>
      </c>
      <c r="Q4524">
        <v>2.8218677180984102</v>
      </c>
    </row>
    <row r="4525" spans="1:17">
      <c r="A4525" t="s">
        <v>7663</v>
      </c>
      <c r="B4525" s="16" t="e">
        <v>#N/A</v>
      </c>
      <c r="C4525">
        <v>5.9071690580714504</v>
      </c>
      <c r="D4525">
        <v>5.4969810266401202</v>
      </c>
      <c r="E4525">
        <v>4.7104489803388701</v>
      </c>
      <c r="F4525">
        <v>5.7529944155534603</v>
      </c>
      <c r="G4525">
        <v>6.18782596009234</v>
      </c>
      <c r="H4525">
        <v>5.8138286615387997</v>
      </c>
      <c r="I4525">
        <v>5.1197440703333399</v>
      </c>
      <c r="J4525">
        <v>5.3252950654732896</v>
      </c>
      <c r="K4525">
        <v>5.9537102331234397</v>
      </c>
      <c r="L4525">
        <v>5.4740674480207696</v>
      </c>
      <c r="M4525">
        <v>6.1728448451490898</v>
      </c>
      <c r="N4525">
        <v>6.4229857134930803</v>
      </c>
      <c r="O4525">
        <v>6.2718641525338397</v>
      </c>
      <c r="P4525">
        <v>5.0248478020067502</v>
      </c>
      <c r="Q4525">
        <v>7.1565710053807701</v>
      </c>
    </row>
    <row r="4526" spans="1:17">
      <c r="A4526" t="s">
        <v>7664</v>
      </c>
      <c r="B4526" s="16" t="e">
        <v>#N/A</v>
      </c>
      <c r="C4526">
        <v>8.7247814586871506</v>
      </c>
      <c r="D4526">
        <v>8.8089410162148507</v>
      </c>
      <c r="E4526">
        <v>8.5347734576661196</v>
      </c>
      <c r="F4526">
        <v>8.9754059775218806</v>
      </c>
      <c r="G4526">
        <v>8.8308404160855591</v>
      </c>
      <c r="H4526">
        <v>9.1584068202848208</v>
      </c>
      <c r="I4526">
        <v>8.6634892960074197</v>
      </c>
      <c r="J4526">
        <v>8.7742077388534092</v>
      </c>
      <c r="K4526">
        <v>8.6501934821454292</v>
      </c>
      <c r="L4526">
        <v>8.7822617456857692</v>
      </c>
      <c r="M4526">
        <v>8.6438410596432202</v>
      </c>
      <c r="N4526">
        <v>8.5801229806272197</v>
      </c>
      <c r="O4526">
        <v>8.4834013825232102</v>
      </c>
      <c r="P4526">
        <v>8.6784091111591692</v>
      </c>
      <c r="Q4526">
        <v>6.6375058506955904</v>
      </c>
    </row>
    <row r="4527" spans="1:17">
      <c r="A4527" t="s">
        <v>7665</v>
      </c>
      <c r="B4527" s="16" t="e">
        <v>#N/A</v>
      </c>
      <c r="C4527">
        <v>2.8218677180984102</v>
      </c>
      <c r="D4527">
        <v>3.4870161193063098</v>
      </c>
      <c r="E4527">
        <v>3.4028894668404299</v>
      </c>
      <c r="F4527">
        <v>3.4706286095040801</v>
      </c>
      <c r="G4527">
        <v>3.33407035458014</v>
      </c>
      <c r="H4527">
        <v>2.8218677180984102</v>
      </c>
      <c r="I4527">
        <v>3.3100125595866299</v>
      </c>
      <c r="J4527">
        <v>3.4276433730071201</v>
      </c>
      <c r="K4527">
        <v>3.27554212654834</v>
      </c>
      <c r="L4527">
        <v>2.8218677180984102</v>
      </c>
      <c r="M4527">
        <v>2.8218677180984102</v>
      </c>
      <c r="N4527">
        <v>3.5144020463037902</v>
      </c>
      <c r="O4527">
        <v>3.5569664057961599</v>
      </c>
      <c r="P4527">
        <v>2.8218677180984102</v>
      </c>
      <c r="Q4527">
        <v>2.8218677180984102</v>
      </c>
    </row>
    <row r="4528" spans="1:17">
      <c r="A4528" t="s">
        <v>7666</v>
      </c>
      <c r="B4528" s="16" t="e">
        <v>#N/A</v>
      </c>
      <c r="C4528">
        <v>3.6535616636188299</v>
      </c>
      <c r="D4528">
        <v>3.7545556144430101</v>
      </c>
      <c r="E4528">
        <v>3.4028894668404299</v>
      </c>
      <c r="F4528">
        <v>2.8218677180984102</v>
      </c>
      <c r="G4528">
        <v>3.9446609719593901</v>
      </c>
      <c r="H4528">
        <v>2.8218677180984102</v>
      </c>
      <c r="I4528">
        <v>3.5089935751222501</v>
      </c>
      <c r="J4528">
        <v>3.6724961835054399</v>
      </c>
      <c r="K4528">
        <v>3.4608708703561399</v>
      </c>
      <c r="L4528">
        <v>3.4877558895723499</v>
      </c>
      <c r="M4528">
        <v>2.8218677180984102</v>
      </c>
      <c r="N4528">
        <v>3.31389066967124</v>
      </c>
      <c r="O4528">
        <v>3.5569664057961599</v>
      </c>
      <c r="P4528">
        <v>3.7927642367557501</v>
      </c>
      <c r="Q4528">
        <v>5.09416193408443</v>
      </c>
    </row>
    <row r="4529" spans="1:17">
      <c r="A4529" t="s">
        <v>7667</v>
      </c>
      <c r="B4529" s="16" t="e">
        <v>#N/A</v>
      </c>
      <c r="C4529">
        <v>4.2964146619915802</v>
      </c>
      <c r="D4529">
        <v>4.1931807688815699</v>
      </c>
      <c r="E4529">
        <v>4.6393553598667303</v>
      </c>
      <c r="F4529">
        <v>4.0892058755412499</v>
      </c>
      <c r="G4529">
        <v>3.8309652426265099</v>
      </c>
      <c r="H4529">
        <v>4.07504641393726</v>
      </c>
      <c r="I4529">
        <v>4.4354937019020104</v>
      </c>
      <c r="J4529">
        <v>4.2567562628296498</v>
      </c>
      <c r="K4529">
        <v>4.0709644767565303</v>
      </c>
      <c r="L4529">
        <v>4.0420260041176004</v>
      </c>
      <c r="M4529">
        <v>3.7404257728686199</v>
      </c>
      <c r="N4529">
        <v>4.3174573962368399</v>
      </c>
      <c r="O4529">
        <v>4.1329497517715001</v>
      </c>
      <c r="P4529">
        <v>4.6013142303928598</v>
      </c>
      <c r="Q4529">
        <v>2.8218677180984102</v>
      </c>
    </row>
    <row r="4530" spans="1:17">
      <c r="A4530" t="s">
        <v>7668</v>
      </c>
      <c r="B4530" s="16" t="e">
        <v>#N/A</v>
      </c>
      <c r="C4530">
        <v>3.5040133865677898</v>
      </c>
      <c r="D4530">
        <v>3.8603343823973102</v>
      </c>
      <c r="E4530">
        <v>3.6381873987360902</v>
      </c>
      <c r="F4530">
        <v>3.7319397910766599</v>
      </c>
      <c r="G4530">
        <v>3.33407035458014</v>
      </c>
      <c r="H4530">
        <v>2.8218677180984102</v>
      </c>
      <c r="I4530">
        <v>3.6595800418069002</v>
      </c>
      <c r="J4530">
        <v>3.4276433730071201</v>
      </c>
      <c r="K4530">
        <v>3.4608708703561399</v>
      </c>
      <c r="L4530">
        <v>2.8218677180984102</v>
      </c>
      <c r="M4530">
        <v>3.5380814202985702</v>
      </c>
      <c r="N4530">
        <v>2.8218677180984102</v>
      </c>
      <c r="O4530">
        <v>2.8218677180984102</v>
      </c>
      <c r="P4530">
        <v>3.6194497939779602</v>
      </c>
      <c r="Q4530">
        <v>2.8218677180984102</v>
      </c>
    </row>
    <row r="4531" spans="1:17">
      <c r="A4531" t="s">
        <v>7669</v>
      </c>
      <c r="B4531" s="16" t="e">
        <v>#N/A</v>
      </c>
      <c r="C4531">
        <v>2.8218677180984102</v>
      </c>
      <c r="D4531">
        <v>3.9548310731697001</v>
      </c>
      <c r="E4531">
        <v>3.6381873987360902</v>
      </c>
      <c r="F4531">
        <v>3.7319397910766599</v>
      </c>
      <c r="G4531">
        <v>3.5425260543824399</v>
      </c>
      <c r="H4531">
        <v>3.50653555504317</v>
      </c>
      <c r="I4531">
        <v>3.6595800418069002</v>
      </c>
      <c r="J4531">
        <v>3.4276433730071201</v>
      </c>
      <c r="K4531">
        <v>3.27554212654834</v>
      </c>
      <c r="L4531">
        <v>3.29479214013883</v>
      </c>
      <c r="M4531">
        <v>4.3171680614900998</v>
      </c>
      <c r="N4531">
        <v>4.6704332416218497</v>
      </c>
      <c r="O4531">
        <v>4.5388813471664999</v>
      </c>
      <c r="P4531">
        <v>3.3893867502571098</v>
      </c>
      <c r="Q4531">
        <v>2.8218677180984102</v>
      </c>
    </row>
    <row r="4532" spans="1:17">
      <c r="A4532" t="s">
        <v>7670</v>
      </c>
      <c r="B4532" s="16" t="e">
        <v>#N/A</v>
      </c>
      <c r="C4532">
        <v>5.3901707160280399</v>
      </c>
      <c r="D4532">
        <v>5.4459441552918904</v>
      </c>
      <c r="E4532">
        <v>5.3510197543661198</v>
      </c>
      <c r="F4532">
        <v>4.9752349446537503</v>
      </c>
      <c r="G4532">
        <v>4.9315086277172604</v>
      </c>
      <c r="H4532">
        <v>5.4538604947321296</v>
      </c>
      <c r="I4532">
        <v>5.1546550765941603</v>
      </c>
      <c r="J4532">
        <v>5.7116194873258799</v>
      </c>
      <c r="K4532">
        <v>4.6332418030731697</v>
      </c>
      <c r="L4532">
        <v>4.3280695513255196</v>
      </c>
      <c r="M4532">
        <v>4.21436379980989</v>
      </c>
      <c r="N4532">
        <v>4.6704332416218497</v>
      </c>
      <c r="O4532">
        <v>4.6608164090738198</v>
      </c>
      <c r="P4532">
        <v>5.9824449333743104</v>
      </c>
      <c r="Q4532">
        <v>2.8218677180984102</v>
      </c>
    </row>
    <row r="4533" spans="1:17">
      <c r="A4533" t="s">
        <v>7671</v>
      </c>
      <c r="B4533" s="16" t="e">
        <v>#N/A</v>
      </c>
      <c r="C4533">
        <v>7.0977815649052802</v>
      </c>
      <c r="D4533">
        <v>7.3953559827503099</v>
      </c>
      <c r="E4533">
        <v>7.1697829372000497</v>
      </c>
      <c r="F4533">
        <v>7.0631865646922503</v>
      </c>
      <c r="G4533">
        <v>7.2269582735026701</v>
      </c>
      <c r="H4533">
        <v>7.16593171982817</v>
      </c>
      <c r="I4533">
        <v>7.3808263118718802</v>
      </c>
      <c r="J4533">
        <v>7.1257495591542801</v>
      </c>
      <c r="K4533">
        <v>7.2940296973472796</v>
      </c>
      <c r="L4533">
        <v>7.23140621275585</v>
      </c>
      <c r="M4533">
        <v>6.8615045265998296</v>
      </c>
      <c r="N4533">
        <v>6.9659792970402998</v>
      </c>
      <c r="O4533">
        <v>6.6962367914737397</v>
      </c>
      <c r="P4533">
        <v>7.1076120005007501</v>
      </c>
      <c r="Q4533">
        <v>7.6950435514148801</v>
      </c>
    </row>
    <row r="4534" spans="1:17">
      <c r="A4534" t="s">
        <v>7672</v>
      </c>
      <c r="B4534" s="16" t="e">
        <v>#N/A</v>
      </c>
      <c r="C4534">
        <v>2.8218677180984102</v>
      </c>
      <c r="D4534">
        <v>3.2942621936663499</v>
      </c>
      <c r="E4534">
        <v>2.8218677180984102</v>
      </c>
      <c r="F4534">
        <v>3.2825265482838799</v>
      </c>
      <c r="G4534">
        <v>2.8218677180984102</v>
      </c>
      <c r="H4534">
        <v>2.8218677180984102</v>
      </c>
      <c r="I4534">
        <v>2.8218677180984102</v>
      </c>
      <c r="J4534">
        <v>3.2517770676889399</v>
      </c>
      <c r="K4534">
        <v>3.27554212654834</v>
      </c>
      <c r="L4534">
        <v>3.29479214013883</v>
      </c>
      <c r="M4534">
        <v>3.6461416973015899</v>
      </c>
      <c r="N4534">
        <v>3.79229116939824</v>
      </c>
      <c r="O4534">
        <v>3.42420286852819</v>
      </c>
      <c r="P4534">
        <v>3.6194497939779602</v>
      </c>
      <c r="Q4534">
        <v>2.8218677180984102</v>
      </c>
    </row>
    <row r="4535" spans="1:17">
      <c r="A4535" t="s">
        <v>7673</v>
      </c>
      <c r="B4535" s="16" t="e">
        <v>#N/A</v>
      </c>
      <c r="C4535">
        <v>3.7779852140208301</v>
      </c>
      <c r="D4535">
        <v>3.7545556144430101</v>
      </c>
      <c r="E4535">
        <v>3.8152982058547602</v>
      </c>
      <c r="F4535">
        <v>3.6131889974304401</v>
      </c>
      <c r="G4535">
        <v>3.33407035458014</v>
      </c>
      <c r="H4535">
        <v>3.30825032505737</v>
      </c>
      <c r="I4535">
        <v>3.8937805799913501</v>
      </c>
      <c r="J4535">
        <v>3.2517770676889399</v>
      </c>
      <c r="K4535">
        <v>3.91162951239331</v>
      </c>
      <c r="L4535">
        <v>3.8614614459532302</v>
      </c>
      <c r="M4535">
        <v>3.5380814202985702</v>
      </c>
      <c r="N4535">
        <v>3.79229116939824</v>
      </c>
      <c r="O4535">
        <v>3.42420286852819</v>
      </c>
      <c r="P4535">
        <v>2.8218677180984102</v>
      </c>
      <c r="Q4535">
        <v>2.8218677180984102</v>
      </c>
    </row>
    <row r="4536" spans="1:17">
      <c r="A4536" t="s">
        <v>7674</v>
      </c>
      <c r="B4536" s="16" t="e">
        <v>#N/A</v>
      </c>
      <c r="C4536">
        <v>3.3064422771203601</v>
      </c>
      <c r="D4536">
        <v>3.2942621936663499</v>
      </c>
      <c r="E4536">
        <v>4.2015349465393896</v>
      </c>
      <c r="F4536">
        <v>3.2825265482838799</v>
      </c>
      <c r="G4536">
        <v>4.0460446887748596</v>
      </c>
      <c r="H4536">
        <v>3.30825032505737</v>
      </c>
      <c r="I4536">
        <v>3.9910282299290798</v>
      </c>
      <c r="J4536">
        <v>3.6724961835054399</v>
      </c>
      <c r="K4536">
        <v>3.27554212654834</v>
      </c>
      <c r="L4536">
        <v>3.29479214013883</v>
      </c>
      <c r="M4536">
        <v>3.23818724324593</v>
      </c>
      <c r="N4536">
        <v>3.31389066967124</v>
      </c>
      <c r="O4536">
        <v>3.24931794675887</v>
      </c>
      <c r="P4536">
        <v>2.8218677180984102</v>
      </c>
      <c r="Q4536">
        <v>5.09416193408443</v>
      </c>
    </row>
    <row r="4537" spans="1:17">
      <c r="A4537" t="s">
        <v>7675</v>
      </c>
      <c r="B4537" s="16" t="e">
        <v>#N/A</v>
      </c>
      <c r="C4537">
        <v>5.1403854814574004</v>
      </c>
      <c r="D4537">
        <v>5.3377706331943697</v>
      </c>
      <c r="E4537">
        <v>5.54791781288802</v>
      </c>
      <c r="F4537">
        <v>4.9396319138350204</v>
      </c>
      <c r="G4537">
        <v>5.3842376496302498</v>
      </c>
      <c r="H4537">
        <v>4.43015569855271</v>
      </c>
      <c r="I4537">
        <v>5.0091235034862898</v>
      </c>
      <c r="J4537">
        <v>4.70846365273073</v>
      </c>
      <c r="K4537">
        <v>5.2559835824799102</v>
      </c>
      <c r="L4537">
        <v>4.7901010708768101</v>
      </c>
      <c r="M4537">
        <v>5.1141768100933502</v>
      </c>
      <c r="N4537">
        <v>4.7684260524010602</v>
      </c>
      <c r="O4537">
        <v>4.8066714880220998</v>
      </c>
      <c r="P4537">
        <v>4.3630835021106398</v>
      </c>
      <c r="Q4537">
        <v>5.81282804418474</v>
      </c>
    </row>
    <row r="4538" spans="1:17">
      <c r="A4538" t="s">
        <v>7676</v>
      </c>
      <c r="B4538" s="16" t="e">
        <v>#N/A</v>
      </c>
      <c r="C4538">
        <v>4.2263167103073602</v>
      </c>
      <c r="D4538">
        <v>4.4456530885114001</v>
      </c>
      <c r="E4538">
        <v>4.0887687455453801</v>
      </c>
      <c r="F4538">
        <v>4.9030240476511198</v>
      </c>
      <c r="G4538">
        <v>4.5695203052827997</v>
      </c>
      <c r="H4538">
        <v>3.30825032505737</v>
      </c>
      <c r="I4538">
        <v>3.6595800418069002</v>
      </c>
      <c r="J4538">
        <v>3.7696016503418699</v>
      </c>
      <c r="K4538">
        <v>4.3302743077434496</v>
      </c>
      <c r="L4538">
        <v>4.3280695513255196</v>
      </c>
      <c r="M4538">
        <v>4.2669672077812901</v>
      </c>
      <c r="N4538">
        <v>4.3841781814921204</v>
      </c>
      <c r="O4538">
        <v>4.1329497517715001</v>
      </c>
      <c r="P4538">
        <v>2.8218677180984102</v>
      </c>
      <c r="Q4538">
        <v>5.81282804418474</v>
      </c>
    </row>
    <row r="4539" spans="1:17">
      <c r="A4539" t="s">
        <v>7677</v>
      </c>
      <c r="B4539" s="16" t="e">
        <v>#N/A</v>
      </c>
      <c r="C4539">
        <v>4.1513583524311999</v>
      </c>
      <c r="D4539">
        <v>3.6330127529723502</v>
      </c>
      <c r="E4539">
        <v>3.4028894668404299</v>
      </c>
      <c r="F4539">
        <v>3.2825265482838799</v>
      </c>
      <c r="G4539">
        <v>3.70007344211845</v>
      </c>
      <c r="H4539">
        <v>2.8218677180984102</v>
      </c>
      <c r="I4539">
        <v>3.5089935751222501</v>
      </c>
      <c r="J4539">
        <v>2.8218677180984102</v>
      </c>
      <c r="K4539">
        <v>3.91162951239331</v>
      </c>
      <c r="L4539">
        <v>3.9560512465587201</v>
      </c>
      <c r="M4539">
        <v>3.4086250003018401</v>
      </c>
      <c r="N4539">
        <v>3.5144020463037902</v>
      </c>
      <c r="O4539">
        <v>3.24931794675887</v>
      </c>
      <c r="P4539">
        <v>4.0606668341819496</v>
      </c>
      <c r="Q4539">
        <v>2.8218677180984102</v>
      </c>
    </row>
    <row r="4540" spans="1:17">
      <c r="A4540" t="s">
        <v>7678</v>
      </c>
      <c r="B4540" s="16" t="e">
        <v>#N/A</v>
      </c>
      <c r="C4540">
        <v>9.0349636563719304</v>
      </c>
      <c r="D4540">
        <v>9.1059347713115901</v>
      </c>
      <c r="E4540">
        <v>9.3645967317136307</v>
      </c>
      <c r="F4540">
        <v>9.2113717155833807</v>
      </c>
      <c r="G4540">
        <v>8.9059160925056897</v>
      </c>
      <c r="H4540">
        <v>9.8699470119961692</v>
      </c>
      <c r="I4540">
        <v>9.3816484721699602</v>
      </c>
      <c r="J4540">
        <v>9.6804643222628908</v>
      </c>
      <c r="K4540">
        <v>9.3253136175344107</v>
      </c>
      <c r="L4540">
        <v>9.1309842541074495</v>
      </c>
      <c r="M4540">
        <v>9.0814357784131499</v>
      </c>
      <c r="N4540">
        <v>9.044591288486</v>
      </c>
      <c r="O4540">
        <v>9.2256415076734406</v>
      </c>
      <c r="P4540">
        <v>9.6174312897030294</v>
      </c>
      <c r="Q4540">
        <v>7.5369478347710803</v>
      </c>
    </row>
    <row r="4541" spans="1:17">
      <c r="A4541" t="s">
        <v>7679</v>
      </c>
      <c r="B4541" s="16" t="e">
        <v>#N/A</v>
      </c>
      <c r="C4541">
        <v>2.8218677180984102</v>
      </c>
      <c r="D4541">
        <v>3.8603343823973102</v>
      </c>
      <c r="E4541">
        <v>3.6381873987360902</v>
      </c>
      <c r="F4541">
        <v>2.8218677180984102</v>
      </c>
      <c r="G4541">
        <v>3.5425260543824399</v>
      </c>
      <c r="H4541">
        <v>3.65660975244205</v>
      </c>
      <c r="I4541">
        <v>3.9910282299290798</v>
      </c>
      <c r="J4541">
        <v>3.93564812262216</v>
      </c>
      <c r="K4541">
        <v>3.27554212654834</v>
      </c>
      <c r="L4541">
        <v>2.8218677180984102</v>
      </c>
      <c r="M4541">
        <v>3.23818724324593</v>
      </c>
      <c r="N4541">
        <v>3.31389066967124</v>
      </c>
      <c r="O4541">
        <v>3.8507909364900099</v>
      </c>
      <c r="P4541">
        <v>3.3893867502571098</v>
      </c>
      <c r="Q4541">
        <v>2.8218677180984102</v>
      </c>
    </row>
    <row r="4542" spans="1:17">
      <c r="A4542" t="s">
        <v>7680</v>
      </c>
      <c r="B4542" s="16" t="e">
        <v>#N/A</v>
      </c>
      <c r="C4542">
        <v>6.5933854812389701</v>
      </c>
      <c r="D4542">
        <v>6.6226079365118098</v>
      </c>
      <c r="E4542">
        <v>8.1655959374263993</v>
      </c>
      <c r="F4542">
        <v>4.9030240476511198</v>
      </c>
      <c r="G4542">
        <v>7.6000230969137403</v>
      </c>
      <c r="H4542">
        <v>6.2625083699042996</v>
      </c>
      <c r="I4542">
        <v>5.28584498120492</v>
      </c>
      <c r="J4542">
        <v>6.6931804120656997</v>
      </c>
      <c r="K4542">
        <v>7.6591125328839498</v>
      </c>
      <c r="L4542">
        <v>6.1003539262734003</v>
      </c>
      <c r="M4542">
        <v>6.0477582448035001</v>
      </c>
      <c r="N4542">
        <v>4.5070424063834196</v>
      </c>
      <c r="O4542">
        <v>6.9589755286674002</v>
      </c>
      <c r="P4542">
        <v>8.0588297076758906</v>
      </c>
      <c r="Q4542">
        <v>2.8218677180984102</v>
      </c>
    </row>
    <row r="4543" spans="1:17">
      <c r="A4543" t="s">
        <v>7681</v>
      </c>
      <c r="B4543" s="16" t="e">
        <v>#N/A</v>
      </c>
      <c r="C4543">
        <v>3.3064422771203601</v>
      </c>
      <c r="D4543">
        <v>2.8218677180984102</v>
      </c>
      <c r="E4543">
        <v>3.6381873987360902</v>
      </c>
      <c r="F4543">
        <v>3.8353454241230298</v>
      </c>
      <c r="G4543">
        <v>3.70007344211845</v>
      </c>
      <c r="H4543">
        <v>2.8218677180984102</v>
      </c>
      <c r="I4543">
        <v>3.7848446501428201</v>
      </c>
      <c r="J4543">
        <v>3.2517770676889399</v>
      </c>
      <c r="K4543">
        <v>3.6013796825057902</v>
      </c>
      <c r="L4543">
        <v>2.8218677180984102</v>
      </c>
      <c r="M4543">
        <v>2.8218677180984102</v>
      </c>
      <c r="N4543">
        <v>3.31389066967124</v>
      </c>
      <c r="O4543">
        <v>3.24931794675887</v>
      </c>
      <c r="P4543">
        <v>2.8218677180984102</v>
      </c>
      <c r="Q4543">
        <v>2.8218677180984102</v>
      </c>
    </row>
    <row r="4544" spans="1:17">
      <c r="A4544" t="s">
        <v>7682</v>
      </c>
      <c r="B4544" s="16" t="e">
        <v>#N/A</v>
      </c>
      <c r="C4544">
        <v>3.3064422771203601</v>
      </c>
      <c r="D4544">
        <v>3.2942621936663499</v>
      </c>
      <c r="E4544">
        <v>3.4028894668404299</v>
      </c>
      <c r="F4544">
        <v>3.4706286095040801</v>
      </c>
      <c r="G4544">
        <v>3.5425260543824399</v>
      </c>
      <c r="H4544">
        <v>2.8218677180984102</v>
      </c>
      <c r="I4544">
        <v>3.3100125595866299</v>
      </c>
      <c r="J4544">
        <v>3.4276433730071201</v>
      </c>
      <c r="K4544">
        <v>3.4608708703561399</v>
      </c>
      <c r="L4544">
        <v>3.7555759297476698</v>
      </c>
      <c r="M4544">
        <v>3.5380814202985702</v>
      </c>
      <c r="N4544">
        <v>3.31389066967124</v>
      </c>
      <c r="O4544">
        <v>2.8218677180984102</v>
      </c>
      <c r="P4544">
        <v>3.6194497939779602</v>
      </c>
      <c r="Q4544">
        <v>2.8218677180984102</v>
      </c>
    </row>
    <row r="4545" spans="1:17">
      <c r="A4545" t="s">
        <v>7683</v>
      </c>
      <c r="B4545" s="16" t="e">
        <v>#N/A</v>
      </c>
      <c r="C4545">
        <v>3.5040133865677898</v>
      </c>
      <c r="D4545">
        <v>3.2942621936663499</v>
      </c>
      <c r="E4545">
        <v>3.8152982058547602</v>
      </c>
      <c r="F4545">
        <v>3.7319397910766599</v>
      </c>
      <c r="G4545">
        <v>3.5425260543824399</v>
      </c>
      <c r="H4545">
        <v>3.50653555504317</v>
      </c>
      <c r="I4545">
        <v>3.7848446501428201</v>
      </c>
      <c r="J4545">
        <v>3.6724961835054399</v>
      </c>
      <c r="K4545">
        <v>3.91162951239331</v>
      </c>
      <c r="L4545">
        <v>4.3280695513255196</v>
      </c>
      <c r="M4545">
        <v>3.9727288000471899</v>
      </c>
      <c r="N4545">
        <v>4.3841781814921204</v>
      </c>
      <c r="O4545">
        <v>4.0696565081197198</v>
      </c>
      <c r="P4545">
        <v>3.7927642367557501</v>
      </c>
      <c r="Q4545">
        <v>2.8218677180984102</v>
      </c>
    </row>
    <row r="4546" spans="1:17">
      <c r="A4546" t="s">
        <v>7684</v>
      </c>
      <c r="B4546" s="16" t="e">
        <v>#N/A</v>
      </c>
      <c r="C4546">
        <v>3.5040133865677898</v>
      </c>
      <c r="D4546">
        <v>3.2942621936663499</v>
      </c>
      <c r="E4546">
        <v>2.8218677180984102</v>
      </c>
      <c r="F4546">
        <v>3.2825265482838799</v>
      </c>
      <c r="G4546">
        <v>3.5425260543824399</v>
      </c>
      <c r="H4546">
        <v>2.8218677180984102</v>
      </c>
      <c r="I4546">
        <v>3.3100125595866299</v>
      </c>
      <c r="J4546">
        <v>3.2517770676889399</v>
      </c>
      <c r="K4546">
        <v>2.8218677180984102</v>
      </c>
      <c r="L4546">
        <v>3.29479214013883</v>
      </c>
      <c r="M4546">
        <v>3.23818724324593</v>
      </c>
      <c r="N4546">
        <v>3.5144020463037902</v>
      </c>
      <c r="O4546">
        <v>3.5569664057961599</v>
      </c>
      <c r="P4546">
        <v>2.8218677180984102</v>
      </c>
      <c r="Q4546">
        <v>2.8218677180984102</v>
      </c>
    </row>
    <row r="4547" spans="1:17">
      <c r="A4547" t="s">
        <v>7685</v>
      </c>
      <c r="B4547" s="16" t="e">
        <v>#N/A</v>
      </c>
      <c r="C4547">
        <v>2.8218677180984102</v>
      </c>
      <c r="D4547">
        <v>3.4870161193063098</v>
      </c>
      <c r="E4547">
        <v>2.8218677180984102</v>
      </c>
      <c r="F4547">
        <v>2.8218677180984102</v>
      </c>
      <c r="G4547">
        <v>3.33407035458014</v>
      </c>
      <c r="H4547">
        <v>2.8218677180984102</v>
      </c>
      <c r="I4547">
        <v>3.3100125595866299</v>
      </c>
      <c r="J4547">
        <v>2.8218677180984102</v>
      </c>
      <c r="K4547">
        <v>3.4608708703561399</v>
      </c>
      <c r="L4547">
        <v>2.8218677180984102</v>
      </c>
      <c r="M4547">
        <v>3.4086250003018401</v>
      </c>
      <c r="N4547">
        <v>3.31389066967124</v>
      </c>
      <c r="O4547">
        <v>3.24931794675887</v>
      </c>
      <c r="P4547">
        <v>3.3893867502571098</v>
      </c>
      <c r="Q4547">
        <v>2.8218677180984102</v>
      </c>
    </row>
    <row r="4548" spans="1:17">
      <c r="A4548" t="s">
        <v>7686</v>
      </c>
      <c r="B4548" s="16" t="e">
        <v>#N/A</v>
      </c>
      <c r="C4548">
        <v>3.3064422771203601</v>
      </c>
      <c r="D4548">
        <v>3.6330127529723502</v>
      </c>
      <c r="E4548">
        <v>3.4028894668404299</v>
      </c>
      <c r="F4548">
        <v>3.4706286095040801</v>
      </c>
      <c r="G4548">
        <v>3.5425260543824399</v>
      </c>
      <c r="H4548">
        <v>3.30825032505737</v>
      </c>
      <c r="I4548">
        <v>2.8218677180984102</v>
      </c>
      <c r="J4548">
        <v>3.2517770676889399</v>
      </c>
      <c r="K4548">
        <v>2.8218677180984102</v>
      </c>
      <c r="L4548">
        <v>3.29479214013883</v>
      </c>
      <c r="M4548">
        <v>3.23818724324593</v>
      </c>
      <c r="N4548">
        <v>2.8218677180984102</v>
      </c>
      <c r="O4548">
        <v>3.42420286852819</v>
      </c>
      <c r="P4548">
        <v>3.6194497939779602</v>
      </c>
      <c r="Q4548">
        <v>2.8218677180984102</v>
      </c>
    </row>
    <row r="4549" spans="1:17">
      <c r="A4549" t="s">
        <v>7687</v>
      </c>
      <c r="B4549" s="16" t="e">
        <v>#N/A</v>
      </c>
      <c r="C4549">
        <v>3.3064422771203601</v>
      </c>
      <c r="D4549">
        <v>3.4870161193063098</v>
      </c>
      <c r="E4549">
        <v>3.6381873987360902</v>
      </c>
      <c r="F4549">
        <v>3.4706286095040801</v>
      </c>
      <c r="G4549">
        <v>3.5425260543824399</v>
      </c>
      <c r="H4549">
        <v>3.30825032505737</v>
      </c>
      <c r="I4549">
        <v>3.5089935751222501</v>
      </c>
      <c r="J4549">
        <v>3.5611359966351301</v>
      </c>
      <c r="K4549">
        <v>3.27554212654834</v>
      </c>
      <c r="L4549">
        <v>2.8218677180984102</v>
      </c>
      <c r="M4549">
        <v>3.82485868955618</v>
      </c>
      <c r="N4549">
        <v>3.31389066967124</v>
      </c>
      <c r="O4549">
        <v>3.42420286852819</v>
      </c>
      <c r="P4549">
        <v>3.3893867502571098</v>
      </c>
      <c r="Q4549">
        <v>2.8218677180984102</v>
      </c>
    </row>
    <row r="4550" spans="1:17">
      <c r="A4550" t="s">
        <v>7688</v>
      </c>
      <c r="B4550" s="16" t="e">
        <v>#N/A</v>
      </c>
      <c r="C4550">
        <v>4.4246742892055497</v>
      </c>
      <c r="D4550">
        <v>3.6330127529723502</v>
      </c>
      <c r="E4550">
        <v>3.8152982058547602</v>
      </c>
      <c r="F4550">
        <v>4.2917886290068799</v>
      </c>
      <c r="G4550">
        <v>4.37414671474383</v>
      </c>
      <c r="H4550">
        <v>4.3015284866045098</v>
      </c>
      <c r="I4550">
        <v>4.6056600831029897</v>
      </c>
      <c r="J4550">
        <v>4.1999986398891203</v>
      </c>
      <c r="K4550">
        <v>4.2710437260841099</v>
      </c>
      <c r="L4550">
        <v>4.1946255460110002</v>
      </c>
      <c r="M4550">
        <v>4.5794486673888004</v>
      </c>
      <c r="N4550">
        <v>4.9024877034329704</v>
      </c>
      <c r="O4550">
        <v>4.0696565081197198</v>
      </c>
      <c r="P4550">
        <v>3.6194497939779602</v>
      </c>
      <c r="Q4550">
        <v>2.8218677180984102</v>
      </c>
    </row>
    <row r="4551" spans="1:17">
      <c r="A4551" t="s">
        <v>7689</v>
      </c>
      <c r="B4551" s="16" t="e">
        <v>#N/A</v>
      </c>
      <c r="C4551">
        <v>4.5939331348939696</v>
      </c>
      <c r="D4551">
        <v>4.3876263279161201</v>
      </c>
      <c r="E4551">
        <v>4.2015349465393896</v>
      </c>
      <c r="F4551">
        <v>4.0118215330109104</v>
      </c>
      <c r="G4551">
        <v>3.70007344211845</v>
      </c>
      <c r="H4551">
        <v>4.43015569855271</v>
      </c>
      <c r="I4551">
        <v>3.9910282299290798</v>
      </c>
      <c r="J4551">
        <v>3.7696016503418699</v>
      </c>
      <c r="K4551">
        <v>3.4608708703561399</v>
      </c>
      <c r="L4551">
        <v>4.1946255460110002</v>
      </c>
      <c r="M4551">
        <v>4.0387673383778999</v>
      </c>
      <c r="N4551">
        <v>3.6661147186140499</v>
      </c>
      <c r="O4551">
        <v>4.1926070449996002</v>
      </c>
      <c r="P4551">
        <v>4.3630835021106398</v>
      </c>
      <c r="Q4551">
        <v>2.8218677180984102</v>
      </c>
    </row>
    <row r="4552" spans="1:17">
      <c r="A4552" t="s">
        <v>7690</v>
      </c>
      <c r="B4552" s="16" t="e">
        <v>#N/A</v>
      </c>
      <c r="C4552">
        <v>3.5040133865677898</v>
      </c>
      <c r="D4552">
        <v>3.9548310731697001</v>
      </c>
      <c r="E4552">
        <v>2.8218677180984102</v>
      </c>
      <c r="F4552">
        <v>3.2825265482838799</v>
      </c>
      <c r="G4552">
        <v>2.8218677180984102</v>
      </c>
      <c r="H4552">
        <v>2.8218677180984102</v>
      </c>
      <c r="I4552">
        <v>3.3100125595866299</v>
      </c>
      <c r="J4552">
        <v>3.4276433730071201</v>
      </c>
      <c r="K4552">
        <v>3.6013796825057902</v>
      </c>
      <c r="L4552">
        <v>3.29479214013883</v>
      </c>
      <c r="M4552">
        <v>2.8218677180984102</v>
      </c>
      <c r="N4552">
        <v>3.5144020463037902</v>
      </c>
      <c r="O4552">
        <v>3.24931794675887</v>
      </c>
      <c r="P4552">
        <v>2.8218677180984102</v>
      </c>
      <c r="Q4552">
        <v>2.8218677180984102</v>
      </c>
    </row>
    <row r="4553" spans="1:17">
      <c r="A4553" t="s">
        <v>7691</v>
      </c>
      <c r="B4553" s="16" t="e">
        <v>#N/A</v>
      </c>
      <c r="C4553">
        <v>9.7420570105430304</v>
      </c>
      <c r="D4553">
        <v>9.7171675413716994</v>
      </c>
      <c r="E4553">
        <v>9.9705584225118908</v>
      </c>
      <c r="F4553">
        <v>10.229591336578199</v>
      </c>
      <c r="G4553">
        <v>9.8956834699132497</v>
      </c>
      <c r="H4553">
        <v>10.781391310849299</v>
      </c>
      <c r="I4553">
        <v>9.8690201143523595</v>
      </c>
      <c r="J4553">
        <v>10.2515711972774</v>
      </c>
      <c r="K4553">
        <v>9.5413828437116894</v>
      </c>
      <c r="L4553">
        <v>9.7527901365499208</v>
      </c>
      <c r="M4553">
        <v>10.148826514521399</v>
      </c>
      <c r="N4553">
        <v>10.3575938717814</v>
      </c>
      <c r="O4553">
        <v>10.179389777089501</v>
      </c>
      <c r="P4553">
        <v>10.045813124551</v>
      </c>
      <c r="Q4553">
        <v>9.6208993709487292</v>
      </c>
    </row>
    <row r="4554" spans="1:17">
      <c r="A4554" t="s">
        <v>7692</v>
      </c>
      <c r="B4554" s="16" t="e">
        <v>#N/A</v>
      </c>
      <c r="C4554">
        <v>3.5040133865677898</v>
      </c>
      <c r="D4554">
        <v>3.2942621936663499</v>
      </c>
      <c r="E4554">
        <v>2.8218677180984102</v>
      </c>
      <c r="F4554">
        <v>3.2825265482838799</v>
      </c>
      <c r="G4554">
        <v>3.5425260543824399</v>
      </c>
      <c r="H4554">
        <v>2.8218677180984102</v>
      </c>
      <c r="I4554">
        <v>2.8218677180984102</v>
      </c>
      <c r="J4554">
        <v>4.1999986398891203</v>
      </c>
      <c r="K4554">
        <v>2.8218677180984102</v>
      </c>
      <c r="L4554">
        <v>2.8218677180984102</v>
      </c>
      <c r="M4554">
        <v>4.2669672077812901</v>
      </c>
      <c r="N4554">
        <v>3.6661147186140499</v>
      </c>
      <c r="O4554">
        <v>3.6677309644704801</v>
      </c>
      <c r="P4554">
        <v>2.8218677180984102</v>
      </c>
      <c r="Q4554">
        <v>2.8218677180984102</v>
      </c>
    </row>
    <row r="4555" spans="1:17">
      <c r="A4555" t="s">
        <v>7693</v>
      </c>
      <c r="B4555" s="16" t="e">
        <v>#N/A</v>
      </c>
      <c r="C4555">
        <v>4.9565989702087299</v>
      </c>
      <c r="D4555">
        <v>4.7881665373273803</v>
      </c>
      <c r="E4555">
        <v>6.2964799255411696</v>
      </c>
      <c r="F4555">
        <v>4.9030240476511198</v>
      </c>
      <c r="G4555">
        <v>5.6978436807120003</v>
      </c>
      <c r="H4555">
        <v>4.4894640760069198</v>
      </c>
      <c r="I4555">
        <v>5.2218518540004704</v>
      </c>
      <c r="J4555">
        <v>4.7455649477942696</v>
      </c>
      <c r="K4555">
        <v>4.9119590476093702</v>
      </c>
      <c r="L4555">
        <v>4.9506536519942301</v>
      </c>
      <c r="M4555">
        <v>4.8589754271137497</v>
      </c>
      <c r="N4555">
        <v>4.9846796155147501</v>
      </c>
      <c r="O4555">
        <v>4.6215116313316003</v>
      </c>
      <c r="P4555">
        <v>3.9363215208704698</v>
      </c>
      <c r="Q4555">
        <v>5.81282804418474</v>
      </c>
    </row>
    <row r="4556" spans="1:17">
      <c r="A4556" t="s">
        <v>7694</v>
      </c>
      <c r="B4556" s="16" t="e">
        <v>#N/A</v>
      </c>
      <c r="C4556">
        <v>2.8218677180984102</v>
      </c>
      <c r="D4556">
        <v>2.8218677180984102</v>
      </c>
      <c r="E4556">
        <v>2.8218677180984102</v>
      </c>
      <c r="F4556">
        <v>3.7319397910766599</v>
      </c>
      <c r="G4556">
        <v>3.8309652426265099</v>
      </c>
      <c r="H4556">
        <v>3.65660975244205</v>
      </c>
      <c r="I4556">
        <v>4.0793606969786396</v>
      </c>
      <c r="J4556">
        <v>3.6724961835054399</v>
      </c>
      <c r="K4556">
        <v>3.27554212654834</v>
      </c>
      <c r="L4556">
        <v>3.6339073669181099</v>
      </c>
      <c r="M4556">
        <v>3.90178223458659</v>
      </c>
      <c r="N4556">
        <v>3.5144020463037902</v>
      </c>
      <c r="O4556">
        <v>3.8507909364900099</v>
      </c>
      <c r="P4556">
        <v>2.8218677180984102</v>
      </c>
      <c r="Q4556">
        <v>2.8218677180984102</v>
      </c>
    </row>
    <row r="4557" spans="1:17">
      <c r="A4557" t="s">
        <v>7695</v>
      </c>
      <c r="B4557" s="16" t="e">
        <v>#N/A</v>
      </c>
      <c r="C4557">
        <v>2.8218677180984102</v>
      </c>
      <c r="D4557">
        <v>2.8218677180984102</v>
      </c>
      <c r="E4557">
        <v>2.8218677180984102</v>
      </c>
      <c r="F4557">
        <v>2.8218677180984102</v>
      </c>
      <c r="G4557">
        <v>2.8218677180984102</v>
      </c>
      <c r="H4557">
        <v>2.8218677180984102</v>
      </c>
      <c r="I4557">
        <v>3.3100125595866299</v>
      </c>
      <c r="J4557">
        <v>3.4276433730071201</v>
      </c>
      <c r="K4557">
        <v>3.91162951239331</v>
      </c>
      <c r="L4557">
        <v>2.8218677180984102</v>
      </c>
      <c r="M4557">
        <v>3.4086250003018401</v>
      </c>
      <c r="N4557">
        <v>4.0888472785647796</v>
      </c>
      <c r="O4557">
        <v>3.24931794675887</v>
      </c>
      <c r="P4557">
        <v>3.6194497939779602</v>
      </c>
      <c r="Q4557">
        <v>2.8218677180984102</v>
      </c>
    </row>
    <row r="4558" spans="1:17">
      <c r="A4558" t="s">
        <v>7696</v>
      </c>
      <c r="B4558" s="16" t="e">
        <v>#N/A</v>
      </c>
      <c r="C4558">
        <v>4.4246742892055497</v>
      </c>
      <c r="D4558">
        <v>4.32650596693877</v>
      </c>
      <c r="E4558">
        <v>3.4028894668404299</v>
      </c>
      <c r="F4558">
        <v>4.4086599646307301</v>
      </c>
      <c r="G4558">
        <v>4.4429501088137897</v>
      </c>
      <c r="H4558">
        <v>4.43015569855271</v>
      </c>
      <c r="I4558">
        <v>4.3728229044696096</v>
      </c>
      <c r="J4558">
        <v>4.0085972383706396</v>
      </c>
      <c r="K4558">
        <v>4.5878024687201</v>
      </c>
      <c r="L4558">
        <v>4.6061367415952201</v>
      </c>
      <c r="M4558">
        <v>4.4983624523483101</v>
      </c>
      <c r="N4558">
        <v>4.5070424063834196</v>
      </c>
      <c r="O4558">
        <v>4.8406433623781604</v>
      </c>
      <c r="P4558">
        <v>3.9363215208704698</v>
      </c>
      <c r="Q4558">
        <v>6.2843132996066204</v>
      </c>
    </row>
    <row r="4559" spans="1:17">
      <c r="A4559" t="s">
        <v>7697</v>
      </c>
      <c r="B4559" s="16" t="s">
        <v>7698</v>
      </c>
      <c r="C4559">
        <v>3.8862082974622001</v>
      </c>
      <c r="D4559">
        <v>3.2942621936663499</v>
      </c>
      <c r="E4559">
        <v>6.1611648559293304</v>
      </c>
      <c r="F4559">
        <v>4.0118215330109104</v>
      </c>
      <c r="G4559">
        <v>4.5079198595814196</v>
      </c>
      <c r="H4559">
        <v>2.8218677180984102</v>
      </c>
      <c r="I4559">
        <v>3.3100125595866299</v>
      </c>
      <c r="J4559">
        <v>5.1228960162245301</v>
      </c>
      <c r="K4559">
        <v>4.1419680287536398</v>
      </c>
      <c r="L4559">
        <v>3.6339073669181099</v>
      </c>
      <c r="M4559">
        <v>3.82485868955618</v>
      </c>
      <c r="N4559">
        <v>3.9019995236038798</v>
      </c>
      <c r="O4559">
        <v>3.8507909364900099</v>
      </c>
      <c r="P4559">
        <v>3.6194497939779602</v>
      </c>
      <c r="Q4559">
        <v>5.81282804418474</v>
      </c>
    </row>
    <row r="4560" spans="1:17">
      <c r="A4560" t="s">
        <v>7699</v>
      </c>
      <c r="B4560" s="16" t="s">
        <v>1274</v>
      </c>
      <c r="C4560">
        <v>4.7882403612659497</v>
      </c>
      <c r="D4560">
        <v>4.9486052131722396</v>
      </c>
      <c r="E4560">
        <v>5.3510197543661198</v>
      </c>
      <c r="F4560">
        <v>4.2284225029819602</v>
      </c>
      <c r="G4560">
        <v>4.5079198595814196</v>
      </c>
      <c r="H4560">
        <v>4.1560374762891303</v>
      </c>
      <c r="I4560">
        <v>4.8453589192974098</v>
      </c>
      <c r="J4560">
        <v>4.5477957058863296</v>
      </c>
      <c r="K4560">
        <v>5.0476523100685604</v>
      </c>
      <c r="L4560">
        <v>4.87288619379569</v>
      </c>
      <c r="M4560">
        <v>4.5794486673888004</v>
      </c>
      <c r="N4560">
        <v>4.1706164353931596</v>
      </c>
      <c r="O4560">
        <v>4.69890729297832</v>
      </c>
      <c r="P4560">
        <v>5.0754103394275001</v>
      </c>
      <c r="Q4560">
        <v>2.8218677180984102</v>
      </c>
    </row>
    <row r="4561" spans="1:17">
      <c r="A4561" t="s">
        <v>7700</v>
      </c>
      <c r="B4561" s="16" t="s">
        <v>7701</v>
      </c>
      <c r="C4561">
        <v>9.5585708309860404</v>
      </c>
      <c r="D4561">
        <v>9.6500738934203696</v>
      </c>
      <c r="E4561">
        <v>8.5572153554240291</v>
      </c>
      <c r="F4561">
        <v>8.8694791996134601</v>
      </c>
      <c r="G4561">
        <v>9.9426552964351504</v>
      </c>
      <c r="H4561">
        <v>9.1645397338674908</v>
      </c>
      <c r="I4561">
        <v>9.5405064148537697</v>
      </c>
      <c r="J4561">
        <v>9.0810342968536908</v>
      </c>
      <c r="K4561">
        <v>9.6002288801058295</v>
      </c>
      <c r="L4561">
        <v>8.7101303216690091</v>
      </c>
      <c r="M4561">
        <v>9.3408952841683792</v>
      </c>
      <c r="N4561">
        <v>9.4006794219432201</v>
      </c>
      <c r="O4561">
        <v>9.4106628495660907</v>
      </c>
      <c r="P4561">
        <v>10.211415470940899</v>
      </c>
      <c r="Q4561">
        <v>7.9670857749043096</v>
      </c>
    </row>
    <row r="4562" spans="1:17">
      <c r="A4562" t="s">
        <v>7702</v>
      </c>
      <c r="B4562" s="16" t="s">
        <v>1086</v>
      </c>
      <c r="C4562">
        <v>11.197011976905801</v>
      </c>
      <c r="D4562">
        <v>11.1119207763433</v>
      </c>
      <c r="E4562">
        <v>11.011670007036599</v>
      </c>
      <c r="F4562">
        <v>11.039679154541</v>
      </c>
      <c r="G4562">
        <v>10.9755402844582</v>
      </c>
      <c r="H4562">
        <v>11.3219240383238</v>
      </c>
      <c r="I4562">
        <v>10.939632784636199</v>
      </c>
      <c r="J4562">
        <v>11.0428208831409</v>
      </c>
      <c r="K4562">
        <v>10.9489548768669</v>
      </c>
      <c r="L4562">
        <v>10.899353499935501</v>
      </c>
      <c r="M4562">
        <v>11.1219273994082</v>
      </c>
      <c r="N4562">
        <v>11.018458014524001</v>
      </c>
      <c r="O4562">
        <v>11.2659994113558</v>
      </c>
      <c r="P4562">
        <v>11.0625857357343</v>
      </c>
      <c r="Q4562">
        <v>10.758673771778099</v>
      </c>
    </row>
    <row r="4563" spans="1:17">
      <c r="A4563" t="s">
        <v>7703</v>
      </c>
      <c r="B4563" s="16" t="s">
        <v>7704</v>
      </c>
      <c r="C4563">
        <v>8.3326553099165395</v>
      </c>
      <c r="D4563">
        <v>8.1535027241447207</v>
      </c>
      <c r="E4563">
        <v>9.31015213433394</v>
      </c>
      <c r="F4563">
        <v>9.0662749226305195</v>
      </c>
      <c r="G4563">
        <v>8.8591039688551092</v>
      </c>
      <c r="H4563">
        <v>6.5659659380906303</v>
      </c>
      <c r="I4563">
        <v>7.2237164074504898</v>
      </c>
      <c r="J4563">
        <v>9.0810342968536908</v>
      </c>
      <c r="K4563">
        <v>7.8652918706345103</v>
      </c>
      <c r="L4563">
        <v>8.0225788963683797</v>
      </c>
      <c r="M4563">
        <v>8.7959616105574803</v>
      </c>
      <c r="N4563">
        <v>8.0347671430020497</v>
      </c>
      <c r="O4563">
        <v>8.5426803843284809</v>
      </c>
      <c r="P4563">
        <v>7.7890411059862004</v>
      </c>
      <c r="Q4563">
        <v>8.7932323857913595</v>
      </c>
    </row>
    <row r="4564" spans="1:17">
      <c r="A4564" t="s">
        <v>7705</v>
      </c>
      <c r="B4564" s="16" t="s">
        <v>7706</v>
      </c>
      <c r="C4564">
        <v>7.0101205561847397</v>
      </c>
      <c r="D4564">
        <v>6.7721034966050304</v>
      </c>
      <c r="E4564">
        <v>8.3153294550461201</v>
      </c>
      <c r="F4564">
        <v>6.0703706090842502</v>
      </c>
      <c r="G4564">
        <v>7.27819171271162</v>
      </c>
      <c r="H4564">
        <v>5.6335213647889502</v>
      </c>
      <c r="I4564">
        <v>6.9644808980353901</v>
      </c>
      <c r="J4564">
        <v>7.8706683659027403</v>
      </c>
      <c r="K4564">
        <v>6.7473835624775402</v>
      </c>
      <c r="L4564">
        <v>8.0310667046982598</v>
      </c>
      <c r="M4564">
        <v>7.0990901315969301</v>
      </c>
      <c r="N4564">
        <v>6.45082718387882</v>
      </c>
      <c r="O4564">
        <v>8.2424526401078406</v>
      </c>
      <c r="P4564">
        <v>4.4479700090536403</v>
      </c>
      <c r="Q4564">
        <v>9.9376776092220709</v>
      </c>
    </row>
    <row r="4565" spans="1:17">
      <c r="A4565" t="s">
        <v>7707</v>
      </c>
      <c r="B4565" s="16" t="s">
        <v>7708</v>
      </c>
      <c r="C4565">
        <v>5.8673482739251597</v>
      </c>
      <c r="D4565">
        <v>5.9609864132494002</v>
      </c>
      <c r="E4565">
        <v>5.72015689123982</v>
      </c>
      <c r="F4565">
        <v>5.9553133736970096</v>
      </c>
      <c r="G4565">
        <v>5.6721004826633701</v>
      </c>
      <c r="H4565">
        <v>5.5076282639641203</v>
      </c>
      <c r="I4565">
        <v>5.5671653310128599</v>
      </c>
      <c r="J4565">
        <v>5.86275399486005</v>
      </c>
      <c r="K4565">
        <v>5.52962448084548</v>
      </c>
      <c r="L4565">
        <v>5.4220334780197001</v>
      </c>
      <c r="M4565">
        <v>5.3713152984476196</v>
      </c>
      <c r="N4565">
        <v>5.53224518406659</v>
      </c>
      <c r="O4565">
        <v>5.1911313574067002</v>
      </c>
      <c r="P4565">
        <v>5.4975049655279902</v>
      </c>
      <c r="Q4565">
        <v>5.81282804418474</v>
      </c>
    </row>
    <row r="4566" spans="1:17">
      <c r="A4566" t="s">
        <v>7709</v>
      </c>
      <c r="B4566" s="16" t="s">
        <v>1262</v>
      </c>
      <c r="C4566">
        <v>5.9648587736005902</v>
      </c>
      <c r="D4566">
        <v>6.4300702959458897</v>
      </c>
      <c r="E4566">
        <v>5.5107356403890702</v>
      </c>
      <c r="F4566">
        <v>5.4439053774776101</v>
      </c>
      <c r="G4566">
        <v>5.9535011800267901</v>
      </c>
      <c r="H4566">
        <v>5.8138286615387997</v>
      </c>
      <c r="I4566">
        <v>5.7119264710440998</v>
      </c>
      <c r="J4566">
        <v>5.86275399486005</v>
      </c>
      <c r="K4566">
        <v>6.40523557489675</v>
      </c>
      <c r="L4566">
        <v>5.7296673572142103</v>
      </c>
      <c r="M4566">
        <v>6.4144155526236197</v>
      </c>
      <c r="N4566">
        <v>5.6095571535837596</v>
      </c>
      <c r="O4566">
        <v>5.5496199544433598</v>
      </c>
      <c r="P4566">
        <v>5.3840883141759397</v>
      </c>
      <c r="Q4566">
        <v>9.9995340544913205</v>
      </c>
    </row>
    <row r="4567" spans="1:17">
      <c r="A4567" t="s">
        <v>7710</v>
      </c>
      <c r="B4567" s="16" t="e">
        <v>#N/A</v>
      </c>
      <c r="C4567">
        <v>2.8218677180984102</v>
      </c>
      <c r="D4567">
        <v>2.8218677180984102</v>
      </c>
      <c r="E4567">
        <v>3.6381873987360902</v>
      </c>
      <c r="F4567">
        <v>3.2825265482838799</v>
      </c>
      <c r="G4567">
        <v>2.8218677180984102</v>
      </c>
      <c r="H4567">
        <v>3.30825032505737</v>
      </c>
      <c r="I4567">
        <v>3.3100125595866299</v>
      </c>
      <c r="J4567">
        <v>3.2517770676889399</v>
      </c>
      <c r="K4567">
        <v>3.27554212654834</v>
      </c>
      <c r="L4567">
        <v>2.8218677180984102</v>
      </c>
      <c r="M4567">
        <v>3.4086250003018401</v>
      </c>
      <c r="N4567">
        <v>2.8218677180984102</v>
      </c>
      <c r="O4567">
        <v>3.24931794675887</v>
      </c>
      <c r="P4567">
        <v>2.8218677180984102</v>
      </c>
      <c r="Q4567">
        <v>5.09416193408443</v>
      </c>
    </row>
    <row r="4568" spans="1:17">
      <c r="A4568" t="s">
        <v>7711</v>
      </c>
      <c r="B4568" s="16" t="e">
        <v>#N/A</v>
      </c>
      <c r="C4568">
        <v>3.3064422771203601</v>
      </c>
      <c r="D4568">
        <v>3.2942621936663499</v>
      </c>
      <c r="E4568">
        <v>4.96044362242744</v>
      </c>
      <c r="F4568">
        <v>4.2917886290068799</v>
      </c>
      <c r="G4568">
        <v>4.0460446887748596</v>
      </c>
      <c r="H4568">
        <v>2.8218677180984102</v>
      </c>
      <c r="I4568">
        <v>2.8218677180984102</v>
      </c>
      <c r="J4568">
        <v>6.23777878266917</v>
      </c>
      <c r="K4568">
        <v>3.4608708703561399</v>
      </c>
      <c r="L4568">
        <v>2.8218677180984102</v>
      </c>
      <c r="M4568">
        <v>3.23818724324593</v>
      </c>
      <c r="N4568">
        <v>2.8218677180984102</v>
      </c>
      <c r="O4568">
        <v>3.24931794675887</v>
      </c>
      <c r="P4568">
        <v>4.6013142303928598</v>
      </c>
      <c r="Q4568">
        <v>2.8218677180984102</v>
      </c>
    </row>
    <row r="4569" spans="1:17">
      <c r="A4569" t="s">
        <v>7712</v>
      </c>
      <c r="B4569" s="16" t="s">
        <v>7713</v>
      </c>
      <c r="C4569">
        <v>9.1862273691800205</v>
      </c>
      <c r="D4569">
        <v>8.7816114345523406</v>
      </c>
      <c r="E4569">
        <v>10.5901514057088</v>
      </c>
      <c r="F4569">
        <v>9.6093885089004196</v>
      </c>
      <c r="G4569">
        <v>10.000883817969701</v>
      </c>
      <c r="H4569">
        <v>7.7158880014506703</v>
      </c>
      <c r="I4569">
        <v>8.6041102292145197</v>
      </c>
      <c r="J4569">
        <v>8.8999104276125305</v>
      </c>
      <c r="K4569">
        <v>9.4498072087370204</v>
      </c>
      <c r="L4569">
        <v>9.4689076217960508</v>
      </c>
      <c r="M4569">
        <v>9.1908809837728391</v>
      </c>
      <c r="N4569">
        <v>9.7233627300947099</v>
      </c>
      <c r="O4569">
        <v>9.4473085198268993</v>
      </c>
      <c r="P4569">
        <v>7.7299492284321003</v>
      </c>
      <c r="Q4569">
        <v>12.2993609869021</v>
      </c>
    </row>
    <row r="4570" spans="1:17">
      <c r="A4570" t="s">
        <v>7714</v>
      </c>
      <c r="B4570" s="16" t="s">
        <v>7715</v>
      </c>
      <c r="C4570">
        <v>4.0706176854441196</v>
      </c>
      <c r="D4570">
        <v>3.9548310731697001</v>
      </c>
      <c r="E4570">
        <v>4.6393553598667303</v>
      </c>
      <c r="F4570">
        <v>4.0118215330109104</v>
      </c>
      <c r="G4570">
        <v>4.0460446887748596</v>
      </c>
      <c r="H4570">
        <v>4.9634301213382797</v>
      </c>
      <c r="I4570">
        <v>3.8937805799913501</v>
      </c>
      <c r="J4570">
        <v>5.1499325625975896</v>
      </c>
      <c r="K4570">
        <v>3.91162951239331</v>
      </c>
      <c r="L4570">
        <v>3.4877558895723499</v>
      </c>
      <c r="M4570">
        <v>4.7613190738105597</v>
      </c>
      <c r="N4570">
        <v>4.0888472785647796</v>
      </c>
      <c r="O4570">
        <v>4.2491040476565001</v>
      </c>
      <c r="P4570">
        <v>4.5271021320563003</v>
      </c>
      <c r="Q4570">
        <v>2.8218677180984102</v>
      </c>
    </row>
    <row r="4571" spans="1:17">
      <c r="A4571" t="s">
        <v>7716</v>
      </c>
      <c r="B4571" s="16" t="s">
        <v>7717</v>
      </c>
      <c r="C4571">
        <v>8.3290456513687392</v>
      </c>
      <c r="D4571">
        <v>8.4152006479511208</v>
      </c>
      <c r="E4571">
        <v>8.7370273909800407</v>
      </c>
      <c r="F4571">
        <v>8.7648305089547698</v>
      </c>
      <c r="G4571">
        <v>8.5514040589944198</v>
      </c>
      <c r="H4571">
        <v>8.7242421953963607</v>
      </c>
      <c r="I4571">
        <v>8.2979728862773996</v>
      </c>
      <c r="J4571">
        <v>8.9761988075966794</v>
      </c>
      <c r="K4571">
        <v>8.2764761803879505</v>
      </c>
      <c r="L4571">
        <v>8.3419558861511405</v>
      </c>
      <c r="M4571">
        <v>8.4396585289605497</v>
      </c>
      <c r="N4571">
        <v>8.6563571598969506</v>
      </c>
      <c r="O4571">
        <v>8.6655459083119197</v>
      </c>
      <c r="P4571">
        <v>8.4686640046248804</v>
      </c>
      <c r="Q4571">
        <v>7.3593062614465703</v>
      </c>
    </row>
    <row r="4572" spans="1:17">
      <c r="A4572" t="s">
        <v>7718</v>
      </c>
      <c r="B4572" s="16" t="s">
        <v>7719</v>
      </c>
      <c r="C4572">
        <v>8.9411626260467099</v>
      </c>
      <c r="D4572">
        <v>8.7486304950115894</v>
      </c>
      <c r="E4572">
        <v>8.8756122721508905</v>
      </c>
      <c r="F4572">
        <v>8.6727055257444601</v>
      </c>
      <c r="G4572">
        <v>9.0329183926975105</v>
      </c>
      <c r="H4572">
        <v>8.3394277159350096</v>
      </c>
      <c r="I4572">
        <v>8.6311338346165591</v>
      </c>
      <c r="J4572">
        <v>8.4610888741973707</v>
      </c>
      <c r="K4572">
        <v>8.9692110607520306</v>
      </c>
      <c r="L4572">
        <v>9.1151131323514694</v>
      </c>
      <c r="M4572">
        <v>8.56469933264788</v>
      </c>
      <c r="N4572">
        <v>8.9580917188460596</v>
      </c>
      <c r="O4572">
        <v>8.4707387085895203</v>
      </c>
      <c r="P4572">
        <v>8.2443761201780408</v>
      </c>
      <c r="Q4572">
        <v>10.4618161310557</v>
      </c>
    </row>
    <row r="4573" spans="1:17">
      <c r="A4573" t="s">
        <v>7720</v>
      </c>
      <c r="B4573" s="16" t="e">
        <v>#N/A</v>
      </c>
      <c r="C4573">
        <v>8.0982810618137204</v>
      </c>
      <c r="D4573">
        <v>8.0279747131112202</v>
      </c>
      <c r="E4573">
        <v>8.0998333460772791</v>
      </c>
      <c r="F4573">
        <v>8.1107450165354606</v>
      </c>
      <c r="G4573">
        <v>8.1459873984650901</v>
      </c>
      <c r="H4573">
        <v>8.3609580412514006</v>
      </c>
      <c r="I4573">
        <v>8.0490224856030004</v>
      </c>
      <c r="J4573">
        <v>8.3535539967535293</v>
      </c>
      <c r="K4573">
        <v>7.8783301779305397</v>
      </c>
      <c r="L4573">
        <v>7.93030020239362</v>
      </c>
      <c r="M4573">
        <v>7.8951117597084597</v>
      </c>
      <c r="N4573">
        <v>7.70769945831037</v>
      </c>
      <c r="O4573">
        <v>7.8666303507571396</v>
      </c>
      <c r="P4573">
        <v>8.2015403546064007</v>
      </c>
      <c r="Q4573">
        <v>7.1565710053807701</v>
      </c>
    </row>
    <row r="4574" spans="1:17">
      <c r="A4574" t="s">
        <v>7721</v>
      </c>
      <c r="B4574" s="16" t="s">
        <v>7722</v>
      </c>
      <c r="C4574">
        <v>7.5154307563451699</v>
      </c>
      <c r="D4574">
        <v>7.3953559827503099</v>
      </c>
      <c r="E4574">
        <v>8.4557470180480792</v>
      </c>
      <c r="F4574">
        <v>7.2680742783998298</v>
      </c>
      <c r="G4574">
        <v>8.2521406956856396</v>
      </c>
      <c r="H4574">
        <v>5.4810077289205497</v>
      </c>
      <c r="I4574">
        <v>7.3594065656072098</v>
      </c>
      <c r="J4574">
        <v>7.4885365035253102</v>
      </c>
      <c r="K4574">
        <v>7.7423085630853601</v>
      </c>
      <c r="L4574">
        <v>7.4750825912029004</v>
      </c>
      <c r="M4574">
        <v>6.4834004201011801</v>
      </c>
      <c r="N4574">
        <v>6.7924489711304696</v>
      </c>
      <c r="O4574">
        <v>6.9662312937754596</v>
      </c>
      <c r="P4574">
        <v>6.3422324803325996</v>
      </c>
      <c r="Q4574">
        <v>10.170622283119799</v>
      </c>
    </row>
    <row r="4575" spans="1:17">
      <c r="A4575" t="s">
        <v>7723</v>
      </c>
      <c r="B4575" s="16" t="s">
        <v>7724</v>
      </c>
      <c r="C4575">
        <v>9.1062670474170506</v>
      </c>
      <c r="D4575">
        <v>9.1434991526165597</v>
      </c>
      <c r="E4575">
        <v>8.7796373496800904</v>
      </c>
      <c r="F4575">
        <v>8.2890901971021496</v>
      </c>
      <c r="G4575">
        <v>9.0575177367086503</v>
      </c>
      <c r="H4575">
        <v>8.3645153673396706</v>
      </c>
      <c r="I4575">
        <v>8.7092923674108107</v>
      </c>
      <c r="J4575">
        <v>8.2672872160397493</v>
      </c>
      <c r="K4575">
        <v>9.3736500595052306</v>
      </c>
      <c r="L4575">
        <v>9.3485121641245303</v>
      </c>
      <c r="M4575">
        <v>8.3348930829375796</v>
      </c>
      <c r="N4575">
        <v>8.5987901680862695</v>
      </c>
      <c r="O4575">
        <v>8.4528219936431395</v>
      </c>
      <c r="P4575">
        <v>8.5174970196470596</v>
      </c>
      <c r="Q4575">
        <v>10.526275924513399</v>
      </c>
    </row>
    <row r="4576" spans="1:17">
      <c r="A4576" t="s">
        <v>7725</v>
      </c>
      <c r="B4576" s="16" t="s">
        <v>7726</v>
      </c>
      <c r="C4576">
        <v>6.3854000850352497</v>
      </c>
      <c r="D4576">
        <v>5.80952916847931</v>
      </c>
      <c r="E4576">
        <v>7.8390252449847297</v>
      </c>
      <c r="F4576">
        <v>6.8333429567598296</v>
      </c>
      <c r="G4576">
        <v>7.62000228824704</v>
      </c>
      <c r="H4576">
        <v>5.7265924446016498</v>
      </c>
      <c r="I4576">
        <v>6.3017290020185603</v>
      </c>
      <c r="J4576">
        <v>6.9219572081632101</v>
      </c>
      <c r="K4576">
        <v>6.1256640567470697</v>
      </c>
      <c r="L4576">
        <v>6.28349182675138</v>
      </c>
      <c r="M4576">
        <v>6.4737476800511802</v>
      </c>
      <c r="N4576">
        <v>7.26044683579084</v>
      </c>
      <c r="O4576">
        <v>6.9146522131890604</v>
      </c>
      <c r="P4576">
        <v>6.0327560215808402</v>
      </c>
      <c r="Q4576">
        <v>8.2978683598244807</v>
      </c>
    </row>
    <row r="4577" spans="1:17">
      <c r="A4577" t="s">
        <v>7727</v>
      </c>
      <c r="B4577" s="16" t="s">
        <v>7728</v>
      </c>
      <c r="C4577">
        <v>9.8083433820754404</v>
      </c>
      <c r="D4577">
        <v>9.8522446465488596</v>
      </c>
      <c r="E4577">
        <v>9.6623842347687301</v>
      </c>
      <c r="F4577">
        <v>10.066022276633101</v>
      </c>
      <c r="G4577">
        <v>9.8186341544431794</v>
      </c>
      <c r="H4577">
        <v>9.6295726573027398</v>
      </c>
      <c r="I4577">
        <v>9.4009637895222191</v>
      </c>
      <c r="J4577">
        <v>9.67823822266487</v>
      </c>
      <c r="K4577">
        <v>9.7014337887984592</v>
      </c>
      <c r="L4577">
        <v>9.6072239060663591</v>
      </c>
      <c r="M4577">
        <v>9.8021389546908004</v>
      </c>
      <c r="N4577">
        <v>9.6714140962691602</v>
      </c>
      <c r="O4577">
        <v>9.6246234393788708</v>
      </c>
      <c r="P4577">
        <v>9.4897962078023905</v>
      </c>
      <c r="Q4577">
        <v>10.0294952513164</v>
      </c>
    </row>
    <row r="4578" spans="1:17">
      <c r="A4578" t="s">
        <v>7729</v>
      </c>
      <c r="B4578" s="16" t="s">
        <v>7730</v>
      </c>
      <c r="C4578">
        <v>8.8634624740799204</v>
      </c>
      <c r="D4578">
        <v>8.7563087112631592</v>
      </c>
      <c r="E4578">
        <v>8.7565517819473193</v>
      </c>
      <c r="F4578">
        <v>8.9027398682343506</v>
      </c>
      <c r="G4578">
        <v>8.9824239581835901</v>
      </c>
      <c r="H4578">
        <v>9.4199952657156505</v>
      </c>
      <c r="I4578">
        <v>8.7427144098744005</v>
      </c>
      <c r="J4578">
        <v>8.7340416680683095</v>
      </c>
      <c r="K4578">
        <v>8.4318799122865098</v>
      </c>
      <c r="L4578">
        <v>8.7101303216690091</v>
      </c>
      <c r="M4578">
        <v>9.3837857007133607</v>
      </c>
      <c r="N4578">
        <v>9.2395557534243604</v>
      </c>
      <c r="O4578">
        <v>9.4133114985065003</v>
      </c>
      <c r="P4578">
        <v>8.8089580437431305</v>
      </c>
      <c r="Q4578">
        <v>8.5667227177791094</v>
      </c>
    </row>
    <row r="4579" spans="1:17">
      <c r="A4579" t="s">
        <v>7731</v>
      </c>
      <c r="B4579" s="16" t="s">
        <v>7732</v>
      </c>
      <c r="C4579">
        <v>10.138169768135599</v>
      </c>
      <c r="D4579">
        <v>10.1750414528949</v>
      </c>
      <c r="E4579">
        <v>10.263074430451001</v>
      </c>
      <c r="F4579">
        <v>10.392964425595901</v>
      </c>
      <c r="G4579">
        <v>10.255948542151</v>
      </c>
      <c r="H4579">
        <v>9.8972082254950902</v>
      </c>
      <c r="I4579">
        <v>9.7356925691698901</v>
      </c>
      <c r="J4579">
        <v>10.007458607628701</v>
      </c>
      <c r="K4579">
        <v>10.061719491337101</v>
      </c>
      <c r="L4579">
        <v>10.029581667112801</v>
      </c>
      <c r="M4579">
        <v>9.8277805493199697</v>
      </c>
      <c r="N4579">
        <v>10.076166752986801</v>
      </c>
      <c r="O4579">
        <v>9.8495556935609496</v>
      </c>
      <c r="P4579">
        <v>9.4284566867226491</v>
      </c>
      <c r="Q4579">
        <v>10.323554046550599</v>
      </c>
    </row>
    <row r="4580" spans="1:17">
      <c r="A4580" t="s">
        <v>7733</v>
      </c>
      <c r="B4580" s="16" t="s">
        <v>7734</v>
      </c>
      <c r="C4580">
        <v>11.134826112118001</v>
      </c>
      <c r="D4580">
        <v>11.1228487211085</v>
      </c>
      <c r="E4580">
        <v>10.9928657389632</v>
      </c>
      <c r="F4580">
        <v>10.3780656664372</v>
      </c>
      <c r="G4580">
        <v>10.803002840599399</v>
      </c>
      <c r="H4580">
        <v>9.4234089163920398</v>
      </c>
      <c r="I4580">
        <v>10.940232971899301</v>
      </c>
      <c r="J4580">
        <v>10.372150909773501</v>
      </c>
      <c r="K4580">
        <v>11.3446987975064</v>
      </c>
      <c r="L4580">
        <v>10.9034013416886</v>
      </c>
      <c r="M4580">
        <v>10.2666949949599</v>
      </c>
      <c r="N4580">
        <v>9.7871300489914006</v>
      </c>
      <c r="O4580">
        <v>10.384285152184299</v>
      </c>
      <c r="P4580">
        <v>10.5564386812822</v>
      </c>
      <c r="Q4580">
        <v>11.8815691147368</v>
      </c>
    </row>
    <row r="4581" spans="1:17">
      <c r="A4581" t="s">
        <v>7735</v>
      </c>
      <c r="B4581" s="16" t="s">
        <v>7736</v>
      </c>
      <c r="C4581">
        <v>10.9714412609689</v>
      </c>
      <c r="D4581">
        <v>10.895534433102799</v>
      </c>
      <c r="E4581">
        <v>10.6889535223139</v>
      </c>
      <c r="F4581">
        <v>11.5171981928946</v>
      </c>
      <c r="G4581">
        <v>10.976830336572</v>
      </c>
      <c r="H4581">
        <v>10.506786013337001</v>
      </c>
      <c r="I4581">
        <v>10.3099277249134</v>
      </c>
      <c r="J4581">
        <v>10.9513047010898</v>
      </c>
      <c r="K4581">
        <v>10.583806551151699</v>
      </c>
      <c r="L4581">
        <v>10.553539989488</v>
      </c>
      <c r="M4581">
        <v>10.916879440476601</v>
      </c>
      <c r="N4581">
        <v>10.901823749301601</v>
      </c>
      <c r="O4581">
        <v>10.8325964202393</v>
      </c>
      <c r="P4581">
        <v>10.3900525981661</v>
      </c>
      <c r="Q4581">
        <v>10.758673771778099</v>
      </c>
    </row>
    <row r="4582" spans="1:17">
      <c r="A4582" t="s">
        <v>7737</v>
      </c>
      <c r="B4582" s="16" t="s">
        <v>7738</v>
      </c>
      <c r="C4582">
        <v>7.1146889116676002</v>
      </c>
      <c r="D4582">
        <v>7.1133152528774399</v>
      </c>
      <c r="E4582">
        <v>7.4060911410733103</v>
      </c>
      <c r="F4582">
        <v>7.3540988198108801</v>
      </c>
      <c r="G4582">
        <v>7.0514927108982999</v>
      </c>
      <c r="H4582">
        <v>6.9645120930522904</v>
      </c>
      <c r="I4582">
        <v>6.8866346683841799</v>
      </c>
      <c r="J4582">
        <v>7.1125873876299304</v>
      </c>
      <c r="K4582">
        <v>6.8833323633832499</v>
      </c>
      <c r="L4582">
        <v>7.3380004094259004</v>
      </c>
      <c r="M4582">
        <v>7.33507338545569</v>
      </c>
      <c r="N4582">
        <v>7.1120955779354196</v>
      </c>
      <c r="O4582">
        <v>7.4266236741621698</v>
      </c>
      <c r="P4582">
        <v>6.4382133371337602</v>
      </c>
      <c r="Q4582">
        <v>6.9204191934356096</v>
      </c>
    </row>
    <row r="4583" spans="1:17">
      <c r="A4583" t="s">
        <v>7739</v>
      </c>
      <c r="B4583" s="16" t="s">
        <v>7740</v>
      </c>
      <c r="C4583">
        <v>10.2998863980891</v>
      </c>
      <c r="D4583">
        <v>10.329678544306301</v>
      </c>
      <c r="E4583">
        <v>10.768980272630801</v>
      </c>
      <c r="F4583">
        <v>10.468198964851</v>
      </c>
      <c r="G4583">
        <v>10.295775232106701</v>
      </c>
      <c r="H4583">
        <v>10.424008817418001</v>
      </c>
      <c r="I4583">
        <v>10.0644709091279</v>
      </c>
      <c r="J4583">
        <v>10.894910594679301</v>
      </c>
      <c r="K4583">
        <v>9.9965039649392207</v>
      </c>
      <c r="L4583">
        <v>10.1763553708542</v>
      </c>
      <c r="M4583">
        <v>10.643432733698599</v>
      </c>
      <c r="N4583">
        <v>10.1058253264973</v>
      </c>
      <c r="O4583">
        <v>10.627782520211801</v>
      </c>
      <c r="P4583">
        <v>10.1094385191629</v>
      </c>
      <c r="Q4583">
        <v>10.249113780255</v>
      </c>
    </row>
    <row r="4584" spans="1:17">
      <c r="A4584" t="s">
        <v>7741</v>
      </c>
      <c r="B4584" s="16" t="s">
        <v>7742</v>
      </c>
      <c r="C4584">
        <v>6.0020440008562996</v>
      </c>
      <c r="D4584">
        <v>6.0479734974183996</v>
      </c>
      <c r="E4584">
        <v>6.0883257756658304</v>
      </c>
      <c r="F4584">
        <v>6.62497318038033</v>
      </c>
      <c r="G4584">
        <v>6.3731052938135697</v>
      </c>
      <c r="H4584">
        <v>6.2314172070097102</v>
      </c>
      <c r="I4584">
        <v>8.0755071653388306</v>
      </c>
      <c r="J4584">
        <v>7.2330082819335901</v>
      </c>
      <c r="K4584">
        <v>6.3560578544694497</v>
      </c>
      <c r="L4584">
        <v>8.3074432656332799</v>
      </c>
      <c r="M4584">
        <v>7.7274776138695396</v>
      </c>
      <c r="N4584">
        <v>8.1017606448184107</v>
      </c>
      <c r="O4584">
        <v>6.7810663883528299</v>
      </c>
      <c r="P4584">
        <v>8.4731723601406603</v>
      </c>
      <c r="Q4584">
        <v>8.7216113394761106</v>
      </c>
    </row>
    <row r="4585" spans="1:17">
      <c r="A4585" t="s">
        <v>7743</v>
      </c>
      <c r="B4585" s="16" t="s">
        <v>7744</v>
      </c>
      <c r="C4585">
        <v>7.0977815649052802</v>
      </c>
      <c r="D4585">
        <v>7.0972439534988903</v>
      </c>
      <c r="E4585">
        <v>7.4643237134036697</v>
      </c>
      <c r="F4585">
        <v>7.5462120797884404</v>
      </c>
      <c r="G4585">
        <v>7.5522969472107997</v>
      </c>
      <c r="H4585">
        <v>6.3079036124986203</v>
      </c>
      <c r="I4585">
        <v>7.3229819917611101</v>
      </c>
      <c r="J4585">
        <v>7.4576719362751902</v>
      </c>
      <c r="K4585">
        <v>7.28752089893944</v>
      </c>
      <c r="L4585">
        <v>7.23140621275585</v>
      </c>
      <c r="M4585">
        <v>7.4024696271077399</v>
      </c>
      <c r="N4585">
        <v>7.2126792806103603</v>
      </c>
      <c r="O4585">
        <v>7.2178391620403604</v>
      </c>
      <c r="P4585">
        <v>6.5625659221592398</v>
      </c>
      <c r="Q4585">
        <v>8.7932323857913595</v>
      </c>
    </row>
    <row r="4586" spans="1:17">
      <c r="A4586" t="s">
        <v>7745</v>
      </c>
      <c r="B4586" s="16" t="s">
        <v>7746</v>
      </c>
      <c r="C4586">
        <v>6.8064855002517097</v>
      </c>
      <c r="D4586">
        <v>6.7922390863801096</v>
      </c>
      <c r="E4586">
        <v>6.7369669261823404</v>
      </c>
      <c r="F4586">
        <v>6.6034475243873398</v>
      </c>
      <c r="G4586">
        <v>7.09025748544728</v>
      </c>
      <c r="H4586">
        <v>6.0107414084998103</v>
      </c>
      <c r="I4586">
        <v>7.1255674474227</v>
      </c>
      <c r="J4586">
        <v>6.2857544786652202</v>
      </c>
      <c r="K4586">
        <v>7.2139074714105504</v>
      </c>
      <c r="L4586">
        <v>7.2678234380760598</v>
      </c>
      <c r="M4586">
        <v>7.1482828711562396</v>
      </c>
      <c r="N4586">
        <v>7.9107109210076096</v>
      </c>
      <c r="O4586">
        <v>7.1041318853629001</v>
      </c>
      <c r="P4586">
        <v>6.6611531636970698</v>
      </c>
      <c r="Q4586">
        <v>8.48255560796823</v>
      </c>
    </row>
    <row r="4587" spans="1:17">
      <c r="A4587" t="s">
        <v>7747</v>
      </c>
      <c r="B4587" s="16" t="s">
        <v>7748</v>
      </c>
      <c r="C4587">
        <v>8.5120822008376393</v>
      </c>
      <c r="D4587">
        <v>8.3658558948970594</v>
      </c>
      <c r="E4587">
        <v>9.4629379117410402</v>
      </c>
      <c r="F4587">
        <v>8.5715346373041896</v>
      </c>
      <c r="G4587">
        <v>8.76065822358294</v>
      </c>
      <c r="H4587">
        <v>8.7732307752525607</v>
      </c>
      <c r="I4587">
        <v>8.6663950131939398</v>
      </c>
      <c r="J4587">
        <v>9.2599040211845907</v>
      </c>
      <c r="K4587">
        <v>8.5204410050493902</v>
      </c>
      <c r="L4587">
        <v>8.9073397713515607</v>
      </c>
      <c r="M4587">
        <v>9.2733780434822695</v>
      </c>
      <c r="N4587">
        <v>9.7346571412148108</v>
      </c>
      <c r="O4587">
        <v>9.63487220076175</v>
      </c>
      <c r="P4587">
        <v>8.0826347707077897</v>
      </c>
      <c r="Q4587">
        <v>10.1972634697877</v>
      </c>
    </row>
    <row r="4588" spans="1:17">
      <c r="A4588" t="s">
        <v>7749</v>
      </c>
      <c r="B4588" s="16" t="s">
        <v>7750</v>
      </c>
      <c r="C4588">
        <v>7.5406434908319904</v>
      </c>
      <c r="D4588">
        <v>7.5683737919101199</v>
      </c>
      <c r="E4588">
        <v>7.6003564048386103</v>
      </c>
      <c r="F4588">
        <v>7.7934538836603604</v>
      </c>
      <c r="G4588">
        <v>7.8116781654464402</v>
      </c>
      <c r="H4588">
        <v>7.5877283646995997</v>
      </c>
      <c r="I4588">
        <v>7.2472401679243204</v>
      </c>
      <c r="J4588">
        <v>7.61045312963281</v>
      </c>
      <c r="K4588">
        <v>7.0542893642586604</v>
      </c>
      <c r="L4588">
        <v>7.5300544138344296</v>
      </c>
      <c r="M4588">
        <v>7.7355360811979796</v>
      </c>
      <c r="N4588">
        <v>7.9548729914017997</v>
      </c>
      <c r="O4588">
        <v>7.7706573218086703</v>
      </c>
      <c r="P4588">
        <v>7.27218074483838</v>
      </c>
      <c r="Q4588">
        <v>7.3593062614465703</v>
      </c>
    </row>
    <row r="4589" spans="1:17">
      <c r="A4589" t="s">
        <v>7751</v>
      </c>
      <c r="B4589" s="16" t="s">
        <v>7752</v>
      </c>
      <c r="C4589">
        <v>7.8336025778864</v>
      </c>
      <c r="D4589">
        <v>7.9674893623379104</v>
      </c>
      <c r="E4589">
        <v>8.3414283180129196</v>
      </c>
      <c r="F4589">
        <v>8.5008805163678502</v>
      </c>
      <c r="G4589">
        <v>8.4285141492112103</v>
      </c>
      <c r="H4589">
        <v>7.6820518030327003</v>
      </c>
      <c r="I4589">
        <v>8.1438413401934309</v>
      </c>
      <c r="J4589">
        <v>9.1549445105918608</v>
      </c>
      <c r="K4589">
        <v>7.94594176370844</v>
      </c>
      <c r="L4589">
        <v>8.4344136228996796</v>
      </c>
      <c r="M4589">
        <v>8.7370249344863709</v>
      </c>
      <c r="N4589">
        <v>8.3497162969568404</v>
      </c>
      <c r="O4589">
        <v>8.6408922709034393</v>
      </c>
      <c r="P4589">
        <v>7.4927704004486699</v>
      </c>
      <c r="Q4589">
        <v>9.1060647157263492</v>
      </c>
    </row>
    <row r="4590" spans="1:17">
      <c r="A4590" t="s">
        <v>7753</v>
      </c>
      <c r="B4590" s="16" t="s">
        <v>7754</v>
      </c>
      <c r="C4590">
        <v>9.72431173380342</v>
      </c>
      <c r="D4590">
        <v>9.7328160849631296</v>
      </c>
      <c r="E4590">
        <v>9.4700501239889796</v>
      </c>
      <c r="F4590">
        <v>9.8658524862020602</v>
      </c>
      <c r="G4590">
        <v>9.6477322349590793</v>
      </c>
      <c r="H4590">
        <v>10.4938567094843</v>
      </c>
      <c r="I4590">
        <v>9.9100412020839297</v>
      </c>
      <c r="J4590">
        <v>10.1158796874002</v>
      </c>
      <c r="K4590">
        <v>9.6132746748696292</v>
      </c>
      <c r="L4590">
        <v>9.6845333219641496</v>
      </c>
      <c r="M4590">
        <v>9.86861422100284</v>
      </c>
      <c r="N4590">
        <v>9.9266170217262406</v>
      </c>
      <c r="O4590">
        <v>9.9210877693613693</v>
      </c>
      <c r="P4590">
        <v>10.208715520908299</v>
      </c>
      <c r="Q4590">
        <v>8.3931679398307004</v>
      </c>
    </row>
    <row r="4591" spans="1:17">
      <c r="A4591" t="s">
        <v>7755</v>
      </c>
      <c r="B4591" s="16" t="s">
        <v>7756</v>
      </c>
      <c r="C4591">
        <v>8.19268269455495</v>
      </c>
      <c r="D4591">
        <v>8.1141922287318593</v>
      </c>
      <c r="E4591">
        <v>8.8210242281574196</v>
      </c>
      <c r="F4591">
        <v>8.4537741392366907</v>
      </c>
      <c r="G4591">
        <v>8.5856407012183205</v>
      </c>
      <c r="H4591">
        <v>7.7543838366900504</v>
      </c>
      <c r="I4591">
        <v>8.0445606464521706</v>
      </c>
      <c r="J4591">
        <v>8.0536616362742102</v>
      </c>
      <c r="K4591">
        <v>8.3500479065257203</v>
      </c>
      <c r="L4591">
        <v>8.4407962491744506</v>
      </c>
      <c r="M4591">
        <v>8.2333321486563005</v>
      </c>
      <c r="N4591">
        <v>8.5095311925438999</v>
      </c>
      <c r="O4591">
        <v>8.2364798243520294</v>
      </c>
      <c r="P4591">
        <v>7.3819086412154196</v>
      </c>
      <c r="Q4591">
        <v>9.7703309644362406</v>
      </c>
    </row>
    <row r="4592" spans="1:17">
      <c r="A4592" t="s">
        <v>7757</v>
      </c>
      <c r="B4592" s="16" t="s">
        <v>7758</v>
      </c>
      <c r="C4592">
        <v>9.6336185642674792</v>
      </c>
      <c r="D4592">
        <v>9.4373357405957101</v>
      </c>
      <c r="E4592">
        <v>9.5924146599039997</v>
      </c>
      <c r="F4592">
        <v>9.7042359617916905</v>
      </c>
      <c r="G4592">
        <v>9.5243435735892295</v>
      </c>
      <c r="H4592">
        <v>8.3891738166108105</v>
      </c>
      <c r="I4592">
        <v>8.9619419586208302</v>
      </c>
      <c r="J4592">
        <v>9.1209238474259493</v>
      </c>
      <c r="K4592">
        <v>9.5054472040754394</v>
      </c>
      <c r="L4592">
        <v>9.2772097662568207</v>
      </c>
      <c r="M4592">
        <v>9.0766902726804108</v>
      </c>
      <c r="N4592">
        <v>9.1024130288257794</v>
      </c>
      <c r="O4592">
        <v>9.0981004730049904</v>
      </c>
      <c r="P4592">
        <v>8.5043421316078494</v>
      </c>
      <c r="Q4592">
        <v>10.895110536000701</v>
      </c>
    </row>
    <row r="4593" spans="1:17">
      <c r="A4593" t="s">
        <v>7759</v>
      </c>
      <c r="B4593" s="16" t="s">
        <v>7760</v>
      </c>
      <c r="C4593">
        <v>11.733411942328701</v>
      </c>
      <c r="D4593">
        <v>11.6050288384978</v>
      </c>
      <c r="E4593">
        <v>11.8803184608935</v>
      </c>
      <c r="F4593">
        <v>12.2225552666767</v>
      </c>
      <c r="G4593">
        <v>11.7142710638122</v>
      </c>
      <c r="H4593">
        <v>9.9191359116342106</v>
      </c>
      <c r="I4593">
        <v>10.931807542508199</v>
      </c>
      <c r="J4593">
        <v>11.2637735742336</v>
      </c>
      <c r="K4593">
        <v>11.373352257533</v>
      </c>
      <c r="L4593">
        <v>11.673048921742399</v>
      </c>
      <c r="M4593">
        <v>11.688764129100599</v>
      </c>
      <c r="N4593">
        <v>11.6900942419615</v>
      </c>
      <c r="O4593">
        <v>11.4201051758931</v>
      </c>
      <c r="P4593">
        <v>9.8569812584590899</v>
      </c>
      <c r="Q4593">
        <v>14.254126648113999</v>
      </c>
    </row>
    <row r="4594" spans="1:17">
      <c r="A4594" t="s">
        <v>7761</v>
      </c>
      <c r="B4594" s="16" t="s">
        <v>7762</v>
      </c>
      <c r="C4594">
        <v>4.5939331348939696</v>
      </c>
      <c r="D4594">
        <v>4.6529177314580599</v>
      </c>
      <c r="E4594">
        <v>4.7104489803388701</v>
      </c>
      <c r="F4594">
        <v>4.3517302712450299</v>
      </c>
      <c r="G4594">
        <v>4.4429501088137897</v>
      </c>
      <c r="H4594">
        <v>3.50653555504317</v>
      </c>
      <c r="I4594">
        <v>4.2360017113942803</v>
      </c>
      <c r="J4594">
        <v>4.1999986398891203</v>
      </c>
      <c r="K4594">
        <v>4.7193737720337401</v>
      </c>
      <c r="L4594">
        <v>4.3892426656840904</v>
      </c>
      <c r="M4594">
        <v>4.4556477038402296</v>
      </c>
      <c r="N4594">
        <v>4.6183712388410303</v>
      </c>
      <c r="O4594">
        <v>4.3540657995344203</v>
      </c>
      <c r="P4594">
        <v>3.7927642367557501</v>
      </c>
      <c r="Q4594">
        <v>6.2843132996066204</v>
      </c>
    </row>
    <row r="4595" spans="1:17">
      <c r="A4595" t="s">
        <v>7763</v>
      </c>
      <c r="B4595" s="16" t="s">
        <v>7764</v>
      </c>
      <c r="C4595">
        <v>6.0382723697636704</v>
      </c>
      <c r="D4595">
        <v>5.8682600105642297</v>
      </c>
      <c r="E4595">
        <v>6.6389320012258004</v>
      </c>
      <c r="F4595">
        <v>6.4307340740566703</v>
      </c>
      <c r="G4595">
        <v>7.2094661594368903</v>
      </c>
      <c r="H4595">
        <v>5.0402227714917602</v>
      </c>
      <c r="I4595">
        <v>6.4852281731725103</v>
      </c>
      <c r="J4595">
        <v>5.6573646507857704</v>
      </c>
      <c r="K4595">
        <v>6.8483229266356602</v>
      </c>
      <c r="L4595">
        <v>6.9103454317520701</v>
      </c>
      <c r="M4595">
        <v>6.9544080127968604</v>
      </c>
      <c r="N4595">
        <v>7.31423950705243</v>
      </c>
      <c r="O4595">
        <v>6.73077478217271</v>
      </c>
      <c r="P4595">
        <v>5.8197066879617596</v>
      </c>
      <c r="Q4595">
        <v>9.2143845326617093</v>
      </c>
    </row>
    <row r="4596" spans="1:17">
      <c r="A4596" t="s">
        <v>7765</v>
      </c>
      <c r="B4596" s="16" t="s">
        <v>7766</v>
      </c>
      <c r="C4596">
        <v>7.8538497262402798</v>
      </c>
      <c r="D4596">
        <v>7.8904552081381496</v>
      </c>
      <c r="E4596">
        <v>7.9852933282812497</v>
      </c>
      <c r="F4596">
        <v>7.6281324526172201</v>
      </c>
      <c r="G4596">
        <v>7.7343810404293203</v>
      </c>
      <c r="H4596">
        <v>7.8437997351681696</v>
      </c>
      <c r="I4596">
        <v>8.0711267250664491</v>
      </c>
      <c r="J4596">
        <v>7.9355286960168803</v>
      </c>
      <c r="K4596">
        <v>8.0378892724600508</v>
      </c>
      <c r="L4596">
        <v>7.9438503763767896</v>
      </c>
      <c r="M4596">
        <v>7.5651139355827501</v>
      </c>
      <c r="N4596">
        <v>7.3440975647907196</v>
      </c>
      <c r="O4596">
        <v>7.7952569431346799</v>
      </c>
      <c r="P4596">
        <v>8.0767202785064196</v>
      </c>
      <c r="Q4596">
        <v>8.9266120302692595</v>
      </c>
    </row>
    <row r="4597" spans="1:17">
      <c r="A4597" t="s">
        <v>7767</v>
      </c>
      <c r="B4597" s="16" t="s">
        <v>7768</v>
      </c>
      <c r="C4597">
        <v>7.6431258257207002</v>
      </c>
      <c r="D4597">
        <v>7.6142120206772397</v>
      </c>
      <c r="E4597">
        <v>7.8823536654902204</v>
      </c>
      <c r="F4597">
        <v>7.69554309695204</v>
      </c>
      <c r="G4597">
        <v>8.0012537917190603</v>
      </c>
      <c r="H4597">
        <v>7.6058914026428504</v>
      </c>
      <c r="I4597">
        <v>8.0711267250664491</v>
      </c>
      <c r="J4597">
        <v>8.3024159400773705</v>
      </c>
      <c r="K4597">
        <v>8.0105213211056299</v>
      </c>
      <c r="L4597">
        <v>8.3723260861006903</v>
      </c>
      <c r="M4597">
        <v>8.3971392720148206</v>
      </c>
      <c r="N4597">
        <v>8.2429837393201506</v>
      </c>
      <c r="O4597">
        <v>8.2062386764339408</v>
      </c>
      <c r="P4597">
        <v>8.1851428746972594</v>
      </c>
      <c r="Q4597">
        <v>8.0859864702427604</v>
      </c>
    </row>
    <row r="4598" spans="1:17">
      <c r="A4598" t="s">
        <v>7769</v>
      </c>
      <c r="B4598" s="16" t="s">
        <v>7770</v>
      </c>
      <c r="C4598">
        <v>9.6725772837332595</v>
      </c>
      <c r="D4598">
        <v>9.5811481518285806</v>
      </c>
      <c r="E4598">
        <v>9.6182525389411992</v>
      </c>
      <c r="F4598">
        <v>9.1591149637459299</v>
      </c>
      <c r="G4598">
        <v>9.5137165911926402</v>
      </c>
      <c r="H4598">
        <v>8.9445926400007494</v>
      </c>
      <c r="I4598">
        <v>9.3638617746262494</v>
      </c>
      <c r="J4598">
        <v>9.2835286313874299</v>
      </c>
      <c r="K4598">
        <v>9.6491874241051594</v>
      </c>
      <c r="L4598">
        <v>9.3535935927389104</v>
      </c>
      <c r="M4598">
        <v>9.0766902726804108</v>
      </c>
      <c r="N4598">
        <v>9.3335523234901991</v>
      </c>
      <c r="O4598">
        <v>9.2759893186700904</v>
      </c>
      <c r="P4598">
        <v>9.0870241323109209</v>
      </c>
      <c r="Q4598">
        <v>10.758673771778099</v>
      </c>
    </row>
    <row r="4599" spans="1:17">
      <c r="A4599" t="s">
        <v>7771</v>
      </c>
      <c r="B4599" s="16" t="s">
        <v>7772</v>
      </c>
      <c r="C4599">
        <v>8.9669335961841501</v>
      </c>
      <c r="D4599">
        <v>8.9472922441022593</v>
      </c>
      <c r="E4599">
        <v>9.0502937075658405</v>
      </c>
      <c r="F4599">
        <v>8.7281889994068607</v>
      </c>
      <c r="G4599">
        <v>8.6614299566204593</v>
      </c>
      <c r="H4599">
        <v>8.1749280706501004</v>
      </c>
      <c r="I4599">
        <v>8.8099506490859998</v>
      </c>
      <c r="J4599">
        <v>8.6637570050522701</v>
      </c>
      <c r="K4599">
        <v>9.0327427382952301</v>
      </c>
      <c r="L4599">
        <v>8.7721755562907493</v>
      </c>
      <c r="M4599">
        <v>8.6309487921692298</v>
      </c>
      <c r="N4599">
        <v>8.3087231327633706</v>
      </c>
      <c r="O4599">
        <v>8.7285907000497005</v>
      </c>
      <c r="P4599">
        <v>8.86148128576116</v>
      </c>
      <c r="Q4599">
        <v>9.2143845326617093</v>
      </c>
    </row>
    <row r="4600" spans="1:17">
      <c r="A4600" t="s">
        <v>7773</v>
      </c>
      <c r="B4600" s="16" t="s">
        <v>7774</v>
      </c>
      <c r="C4600">
        <v>5.5513602268050501</v>
      </c>
      <c r="D4600">
        <v>5.4196943085789</v>
      </c>
      <c r="E4600">
        <v>5.4725199049354796</v>
      </c>
      <c r="F4600">
        <v>5.2006385452395101</v>
      </c>
      <c r="G4600">
        <v>5.5356797135327902</v>
      </c>
      <c r="H4600">
        <v>5.1476173494898996</v>
      </c>
      <c r="I4600">
        <v>5.28584498120492</v>
      </c>
      <c r="J4600">
        <v>6.3881160171625204</v>
      </c>
      <c r="K4600">
        <v>6.1403051534520099</v>
      </c>
      <c r="L4600">
        <v>5.6645052727704401</v>
      </c>
      <c r="M4600">
        <v>5.6233501043871401</v>
      </c>
      <c r="N4600">
        <v>4.9846796155147501</v>
      </c>
      <c r="O4600">
        <v>5.2659635633928499</v>
      </c>
      <c r="P4600">
        <v>4.7374550361106396</v>
      </c>
      <c r="Q4600">
        <v>7.3593062614465703</v>
      </c>
    </row>
    <row r="4601" spans="1:17">
      <c r="A4601" t="s">
        <v>7775</v>
      </c>
      <c r="B4601" s="16" t="s">
        <v>7776</v>
      </c>
      <c r="C4601">
        <v>9.4398018122832994</v>
      </c>
      <c r="D4601">
        <v>9.3333921202889893</v>
      </c>
      <c r="E4601">
        <v>9.3948094239993605</v>
      </c>
      <c r="F4601">
        <v>8.9005461988388994</v>
      </c>
      <c r="G4601">
        <v>9.0623876523432507</v>
      </c>
      <c r="H4601">
        <v>8.1254589336877796</v>
      </c>
      <c r="I4601">
        <v>9.1970891966743196</v>
      </c>
      <c r="J4601">
        <v>8.6479146207758806</v>
      </c>
      <c r="K4601">
        <v>9.3628761009606105</v>
      </c>
      <c r="L4601">
        <v>9.1309842541074495</v>
      </c>
      <c r="M4601">
        <v>8.5117629285046092</v>
      </c>
      <c r="N4601">
        <v>8.3497162969568404</v>
      </c>
      <c r="O4601">
        <v>8.6721971043790305</v>
      </c>
      <c r="P4601">
        <v>9.0840804155215604</v>
      </c>
      <c r="Q4601">
        <v>9.6975493141544398</v>
      </c>
    </row>
    <row r="4602" spans="1:17">
      <c r="A4602" t="s">
        <v>7777</v>
      </c>
      <c r="B4602" s="16" t="s">
        <v>7778</v>
      </c>
      <c r="C4602">
        <v>9.5147733641252792</v>
      </c>
      <c r="D4602">
        <v>9.5535099107864596</v>
      </c>
      <c r="E4602">
        <v>9.3075075581818094</v>
      </c>
      <c r="F4602">
        <v>9.3253197384371607</v>
      </c>
      <c r="G4602">
        <v>9.4886115192397806</v>
      </c>
      <c r="H4602">
        <v>9.2895223154224897</v>
      </c>
      <c r="I4602">
        <v>9.8474238492609398</v>
      </c>
      <c r="J4602">
        <v>9.5416427561846202</v>
      </c>
      <c r="K4602">
        <v>9.91456394897995</v>
      </c>
      <c r="L4602">
        <v>9.6185250400316509</v>
      </c>
      <c r="M4602">
        <v>9.3408952841683792</v>
      </c>
      <c r="N4602">
        <v>9.0603881327717701</v>
      </c>
      <c r="O4602">
        <v>9.2904690931194498</v>
      </c>
      <c r="P4602">
        <v>9.9194114410055096</v>
      </c>
      <c r="Q4602">
        <v>9.8396161242928208</v>
      </c>
    </row>
    <row r="4603" spans="1:17">
      <c r="A4603" t="s">
        <v>7779</v>
      </c>
      <c r="B4603" s="16" t="s">
        <v>7780</v>
      </c>
      <c r="C4603">
        <v>9.4059493263849205</v>
      </c>
      <c r="D4603">
        <v>9.2176692383343095</v>
      </c>
      <c r="E4603">
        <v>9.56831635694817</v>
      </c>
      <c r="F4603">
        <v>9.7908634050754095</v>
      </c>
      <c r="G4603">
        <v>9.6281602829863608</v>
      </c>
      <c r="H4603">
        <v>8.2109463504674505</v>
      </c>
      <c r="I4603">
        <v>8.7261002239906205</v>
      </c>
      <c r="J4603">
        <v>9.0330576986418105</v>
      </c>
      <c r="K4603">
        <v>9.1010222827857099</v>
      </c>
      <c r="L4603">
        <v>9.2447572405332501</v>
      </c>
      <c r="M4603">
        <v>9.1967244445353398</v>
      </c>
      <c r="N4603">
        <v>9.84689698497702</v>
      </c>
      <c r="O4603">
        <v>9.0981004730049904</v>
      </c>
      <c r="P4603">
        <v>7.7890411059862004</v>
      </c>
      <c r="Q4603">
        <v>10.8113611162458</v>
      </c>
    </row>
    <row r="4604" spans="1:17">
      <c r="A4604" t="s">
        <v>7781</v>
      </c>
      <c r="B4604" s="16" t="s">
        <v>7782</v>
      </c>
      <c r="C4604">
        <v>8.7573694323265894</v>
      </c>
      <c r="D4604">
        <v>8.61142694929684</v>
      </c>
      <c r="E4604">
        <v>9.2397663294334205</v>
      </c>
      <c r="F4604">
        <v>8.75999843916399</v>
      </c>
      <c r="G4604">
        <v>8.9274303214547892</v>
      </c>
      <c r="H4604">
        <v>7.6356627573730096</v>
      </c>
      <c r="I4604">
        <v>8.3017161076408001</v>
      </c>
      <c r="J4604">
        <v>8.3168039100286002</v>
      </c>
      <c r="K4604">
        <v>8.5801456611683609</v>
      </c>
      <c r="L4604">
        <v>8.4691734210130107</v>
      </c>
      <c r="M4604">
        <v>8.3920535370423295</v>
      </c>
      <c r="N4604">
        <v>8.7456114185914693</v>
      </c>
      <c r="O4604">
        <v>8.3235725681901798</v>
      </c>
      <c r="P4604">
        <v>7.2407411986024197</v>
      </c>
      <c r="Q4604">
        <v>10.927294795663</v>
      </c>
    </row>
    <row r="4605" spans="1:17">
      <c r="A4605" t="s">
        <v>7783</v>
      </c>
      <c r="B4605" s="16" t="s">
        <v>7784</v>
      </c>
      <c r="C4605">
        <v>11.8734402496718</v>
      </c>
      <c r="D4605">
        <v>11.942709423764899</v>
      </c>
      <c r="E4605">
        <v>11.9041422827188</v>
      </c>
      <c r="F4605">
        <v>12.3790194330488</v>
      </c>
      <c r="G4605">
        <v>12.018873597314199</v>
      </c>
      <c r="H4605">
        <v>11.3346696508204</v>
      </c>
      <c r="I4605">
        <v>11.623339588153</v>
      </c>
      <c r="J4605">
        <v>11.9523880198724</v>
      </c>
      <c r="K4605">
        <v>11.749531119697201</v>
      </c>
      <c r="L4605">
        <v>11.9748253907166</v>
      </c>
      <c r="M4605">
        <v>12.0406534953663</v>
      </c>
      <c r="N4605">
        <v>11.5548728391236</v>
      </c>
      <c r="O4605">
        <v>11.8044873025597</v>
      </c>
      <c r="P4605">
        <v>10.9771174645303</v>
      </c>
      <c r="Q4605">
        <v>12.5524654383194</v>
      </c>
    </row>
    <row r="4606" spans="1:17">
      <c r="A4606" t="s">
        <v>7785</v>
      </c>
      <c r="B4606" s="16" t="s">
        <v>7786</v>
      </c>
      <c r="C4606">
        <v>9.8729566214479298</v>
      </c>
      <c r="D4606">
        <v>9.3953421719790509</v>
      </c>
      <c r="E4606">
        <v>10.7593373016685</v>
      </c>
      <c r="F4606">
        <v>10.189731296912701</v>
      </c>
      <c r="G4606">
        <v>10.077444147291899</v>
      </c>
      <c r="H4606">
        <v>6.2778020360148901</v>
      </c>
      <c r="I4606">
        <v>8.1521596650516592</v>
      </c>
      <c r="J4606">
        <v>8.1755259733064207</v>
      </c>
      <c r="K4606">
        <v>9.9602057715332606</v>
      </c>
      <c r="L4606">
        <v>10.072329047726001</v>
      </c>
      <c r="M4606">
        <v>9.3978036920296297</v>
      </c>
      <c r="N4606">
        <v>10.335510487232201</v>
      </c>
      <c r="O4606">
        <v>10.0103854279137</v>
      </c>
      <c r="P4606">
        <v>6.7080071231198604</v>
      </c>
      <c r="Q4606">
        <v>12.661715830486299</v>
      </c>
    </row>
    <row r="4607" spans="1:17">
      <c r="A4607" t="s">
        <v>7787</v>
      </c>
      <c r="B4607" s="16" t="s">
        <v>7788</v>
      </c>
      <c r="C4607">
        <v>9.4777746286885396</v>
      </c>
      <c r="D4607">
        <v>9.4515917288281397</v>
      </c>
      <c r="E4607">
        <v>9.3594991778762004</v>
      </c>
      <c r="F4607">
        <v>9.1275776627706193</v>
      </c>
      <c r="G4607">
        <v>9.3540967472037693</v>
      </c>
      <c r="H4607">
        <v>8.8714889379342896</v>
      </c>
      <c r="I4607">
        <v>9.3035590729927407</v>
      </c>
      <c r="J4607">
        <v>9.0961224642735807</v>
      </c>
      <c r="K4607">
        <v>9.6655620577244807</v>
      </c>
      <c r="L4607">
        <v>9.3770730579274204</v>
      </c>
      <c r="M4607">
        <v>9.1717245543071506</v>
      </c>
      <c r="N4607">
        <v>9.0400459400416295</v>
      </c>
      <c r="O4607">
        <v>9.3274499963222492</v>
      </c>
      <c r="P4607">
        <v>9.1698786598627002</v>
      </c>
      <c r="Q4607">
        <v>10.526275924513399</v>
      </c>
    </row>
    <row r="4608" spans="1:17">
      <c r="A4608" t="s">
        <v>7789</v>
      </c>
      <c r="B4608" s="16" t="s">
        <v>7790</v>
      </c>
      <c r="C4608">
        <v>11.1512642894665</v>
      </c>
      <c r="D4608">
        <v>11.035120729790499</v>
      </c>
      <c r="E4608">
        <v>10.736910763784699</v>
      </c>
      <c r="F4608">
        <v>10.3780656664372</v>
      </c>
      <c r="G4608">
        <v>11.0848665652015</v>
      </c>
      <c r="H4608">
        <v>9.5190459255702695</v>
      </c>
      <c r="I4608">
        <v>10.633857547989299</v>
      </c>
      <c r="J4608">
        <v>9.9347266989936394</v>
      </c>
      <c r="K4608">
        <v>11.439664477533301</v>
      </c>
      <c r="L4608">
        <v>10.9732851770296</v>
      </c>
      <c r="M4608">
        <v>10.5013624909502</v>
      </c>
      <c r="N4608">
        <v>10.661152711137399</v>
      </c>
      <c r="O4608">
        <v>10.480239126705801</v>
      </c>
      <c r="P4608">
        <v>9.9210618082964803</v>
      </c>
      <c r="Q4608">
        <v>13.085505444548</v>
      </c>
    </row>
    <row r="4609" spans="1:17">
      <c r="A4609" t="s">
        <v>7791</v>
      </c>
      <c r="B4609" s="16" t="s">
        <v>7792</v>
      </c>
      <c r="C4609">
        <v>9.1620929702219396</v>
      </c>
      <c r="D4609">
        <v>9.1628837713954105</v>
      </c>
      <c r="E4609">
        <v>8.8791790401335096</v>
      </c>
      <c r="F4609">
        <v>9.0063361822102692</v>
      </c>
      <c r="G4609">
        <v>8.9875537074140492</v>
      </c>
      <c r="H4609">
        <v>9.3642486401078493</v>
      </c>
      <c r="I4609">
        <v>9.2542058411050707</v>
      </c>
      <c r="J4609">
        <v>9.0977892248748002</v>
      </c>
      <c r="K4609">
        <v>9.27036771694282</v>
      </c>
      <c r="L4609">
        <v>9.1622119548008207</v>
      </c>
      <c r="M4609">
        <v>9.0623593403408496</v>
      </c>
      <c r="N4609">
        <v>8.6740688351917008</v>
      </c>
      <c r="O4609">
        <v>9.0997458352621905</v>
      </c>
      <c r="P4609">
        <v>9.20010166068238</v>
      </c>
      <c r="Q4609">
        <v>8.6462459446333604</v>
      </c>
    </row>
    <row r="4610" spans="1:17">
      <c r="A4610" t="s">
        <v>7793</v>
      </c>
      <c r="B4610" s="16" t="s">
        <v>7794</v>
      </c>
      <c r="C4610">
        <v>5.9458908722802599</v>
      </c>
      <c r="D4610">
        <v>5.9060888777783198</v>
      </c>
      <c r="E4610">
        <v>5.5841231653957797</v>
      </c>
      <c r="F4610">
        <v>6.4060387979111102</v>
      </c>
      <c r="G4610">
        <v>6.2233634368604598</v>
      </c>
      <c r="H4610">
        <v>5.2146805303532302</v>
      </c>
      <c r="I4610">
        <v>5.1197440703333399</v>
      </c>
      <c r="J4610">
        <v>5.0671121988910901</v>
      </c>
      <c r="K4610">
        <v>5.6991521110608296</v>
      </c>
      <c r="L4610">
        <v>4.9123550275731303</v>
      </c>
      <c r="M4610">
        <v>5.7092205097854203</v>
      </c>
      <c r="N4610">
        <v>6.4088580569182003</v>
      </c>
      <c r="O4610">
        <v>5.6989257412374803</v>
      </c>
      <c r="P4610">
        <v>6.4566563684026503</v>
      </c>
      <c r="Q4610">
        <v>5.09416193408443</v>
      </c>
    </row>
    <row r="4611" spans="1:17">
      <c r="A4611" t="s">
        <v>7795</v>
      </c>
      <c r="B4611" s="16" t="s">
        <v>7796</v>
      </c>
      <c r="C4611">
        <v>6.8973229715324003</v>
      </c>
      <c r="D4611">
        <v>7.0310957889452697</v>
      </c>
      <c r="E4611">
        <v>7.2270040238899798</v>
      </c>
      <c r="F4611">
        <v>7.0393940505603299</v>
      </c>
      <c r="G4611">
        <v>7.0015154957477703</v>
      </c>
      <c r="H4611">
        <v>7.7103035834904796</v>
      </c>
      <c r="I4611">
        <v>7.2549965839237496</v>
      </c>
      <c r="J4611">
        <v>7.2084821961656802</v>
      </c>
      <c r="K4611">
        <v>7.0074886995701204</v>
      </c>
      <c r="L4611">
        <v>7.3242365156678897</v>
      </c>
      <c r="M4611">
        <v>7.0928207678574999</v>
      </c>
      <c r="N4611">
        <v>6.8139899586284596</v>
      </c>
      <c r="O4611">
        <v>7.3118680639201301</v>
      </c>
      <c r="P4611">
        <v>7.0238399023873797</v>
      </c>
      <c r="Q4611">
        <v>7.6950435514148801</v>
      </c>
    </row>
    <row r="4612" spans="1:17">
      <c r="A4612" t="s">
        <v>7797</v>
      </c>
      <c r="B4612" s="16" t="s">
        <v>7798</v>
      </c>
      <c r="C4612">
        <v>6.1249699100370201</v>
      </c>
      <c r="D4612">
        <v>5.9429245670536996</v>
      </c>
      <c r="E4612">
        <v>6.5517604823563804</v>
      </c>
      <c r="F4612">
        <v>6.0222063443531901</v>
      </c>
      <c r="G4612">
        <v>6.8850192437688102</v>
      </c>
      <c r="H4612">
        <v>5.8758578352273698</v>
      </c>
      <c r="I4612">
        <v>7.10853650596375</v>
      </c>
      <c r="J4612">
        <v>6.3321612259970097</v>
      </c>
      <c r="K4612">
        <v>6.7378440855087396</v>
      </c>
      <c r="L4612">
        <v>7.6115974529348698</v>
      </c>
      <c r="M4612">
        <v>7.1422251915563102</v>
      </c>
      <c r="N4612">
        <v>7.5755944676133904</v>
      </c>
      <c r="O4612">
        <v>6.7049498293490304</v>
      </c>
      <c r="P4612">
        <v>6.6127103465427499</v>
      </c>
      <c r="Q4612">
        <v>8.2978683598244807</v>
      </c>
    </row>
    <row r="4613" spans="1:17">
      <c r="A4613" t="s">
        <v>7799</v>
      </c>
      <c r="B4613" s="16" t="s">
        <v>7800</v>
      </c>
      <c r="C4613">
        <v>5.8470053502229398</v>
      </c>
      <c r="D4613">
        <v>5.6620405777712897</v>
      </c>
      <c r="E4613">
        <v>6.2964799255411696</v>
      </c>
      <c r="F4613">
        <v>5.7529944155534603</v>
      </c>
      <c r="G4613">
        <v>6.2580314604422798</v>
      </c>
      <c r="H4613">
        <v>3.50653555504317</v>
      </c>
      <c r="I4613">
        <v>5.6171189819053096</v>
      </c>
      <c r="J4613">
        <v>5.3015977798976204</v>
      </c>
      <c r="K4613">
        <v>6.2522810730543403</v>
      </c>
      <c r="L4613">
        <v>5.8120628640760099</v>
      </c>
      <c r="M4613">
        <v>5.6233501043871401</v>
      </c>
      <c r="N4613">
        <v>4.9024877034329704</v>
      </c>
      <c r="O4613">
        <v>5.5496199544433598</v>
      </c>
      <c r="P4613">
        <v>4.6013142303928598</v>
      </c>
      <c r="Q4613">
        <v>9.2656390107680107</v>
      </c>
    </row>
    <row r="4614" spans="1:17">
      <c r="A4614" t="s">
        <v>7801</v>
      </c>
      <c r="B4614" s="16" t="s">
        <v>7802</v>
      </c>
      <c r="C4614">
        <v>10.140230096094699</v>
      </c>
      <c r="D4614">
        <v>10.2330422687685</v>
      </c>
      <c r="E4614">
        <v>9.9452644657842395</v>
      </c>
      <c r="F4614">
        <v>9.7328719963629808</v>
      </c>
      <c r="G4614">
        <v>10.019782475822</v>
      </c>
      <c r="H4614">
        <v>9.4997724764001692</v>
      </c>
      <c r="I4614">
        <v>10.0083360154064</v>
      </c>
      <c r="J4614">
        <v>10.005684296654101</v>
      </c>
      <c r="K4614">
        <v>10.303834519734201</v>
      </c>
      <c r="L4614">
        <v>9.9253759729796496</v>
      </c>
      <c r="M4614">
        <v>9.5573183251041307</v>
      </c>
      <c r="N4614">
        <v>9.2355859233028994</v>
      </c>
      <c r="O4614">
        <v>9.6450486578706798</v>
      </c>
      <c r="P4614">
        <v>10.030605484813201</v>
      </c>
      <c r="Q4614">
        <v>9.1612412986063401</v>
      </c>
    </row>
    <row r="4615" spans="1:17">
      <c r="A4615" t="s">
        <v>7803</v>
      </c>
      <c r="B4615" s="16" t="s">
        <v>7804</v>
      </c>
      <c r="C4615">
        <v>7.0101205561847397</v>
      </c>
      <c r="D4615">
        <v>7.24311090015064</v>
      </c>
      <c r="E4615">
        <v>7.3034669724419903</v>
      </c>
      <c r="F4615">
        <v>7.3921299047849303</v>
      </c>
      <c r="G4615">
        <v>6.9913076005737196</v>
      </c>
      <c r="H4615">
        <v>8.4706512881774305</v>
      </c>
      <c r="I4615">
        <v>9.5052441677447206</v>
      </c>
      <c r="J4615">
        <v>9.4283208063042494</v>
      </c>
      <c r="K4615">
        <v>8.3624682412332696</v>
      </c>
      <c r="L4615">
        <v>9.5742310791609793</v>
      </c>
      <c r="M4615">
        <v>9.0798556775215999</v>
      </c>
      <c r="N4615">
        <v>9.3354082547676907</v>
      </c>
      <c r="O4615">
        <v>8.4605278693383106</v>
      </c>
      <c r="P4615">
        <v>9.8809223341516503</v>
      </c>
      <c r="Q4615">
        <v>8.1958182219819093</v>
      </c>
    </row>
    <row r="4616" spans="1:17">
      <c r="A4616" t="s">
        <v>7805</v>
      </c>
      <c r="B4616" s="16" t="s">
        <v>7806</v>
      </c>
      <c r="C4616">
        <v>7.2886065420614097</v>
      </c>
      <c r="D4616">
        <v>7.4469495762664897</v>
      </c>
      <c r="E4616">
        <v>7.2602734023585898</v>
      </c>
      <c r="F4616">
        <v>7.7453307463346599</v>
      </c>
      <c r="G4616">
        <v>7.1280025223572601</v>
      </c>
      <c r="H4616">
        <v>8.6877969187679192</v>
      </c>
      <c r="I4616">
        <v>8.0711267250664491</v>
      </c>
      <c r="J4616">
        <v>8.0741370537006194</v>
      </c>
      <c r="K4616">
        <v>7.46524827983876</v>
      </c>
      <c r="L4616">
        <v>8.1133028251193107</v>
      </c>
      <c r="M4616">
        <v>8.2614943769858993</v>
      </c>
      <c r="N4616">
        <v>7.8020733967153699</v>
      </c>
      <c r="O4616">
        <v>8.33479721037037</v>
      </c>
      <c r="P4616">
        <v>8.3313825724972794</v>
      </c>
      <c r="Q4616">
        <v>6.9204191934356096</v>
      </c>
    </row>
    <row r="4617" spans="1:17">
      <c r="A4617" t="s">
        <v>7807</v>
      </c>
      <c r="B4617" s="16" t="s">
        <v>7808</v>
      </c>
      <c r="C4617">
        <v>9.6611432506538506</v>
      </c>
      <c r="D4617">
        <v>9.7132287359138392</v>
      </c>
      <c r="E4617">
        <v>9.5858822213562593</v>
      </c>
      <c r="F4617">
        <v>10.191526438655201</v>
      </c>
      <c r="G4617">
        <v>9.7234678558180097</v>
      </c>
      <c r="H4617">
        <v>10.1197215275586</v>
      </c>
      <c r="I4617">
        <v>9.4674335151826607</v>
      </c>
      <c r="J4617">
        <v>10.0459512933104</v>
      </c>
      <c r="K4617">
        <v>9.7256632067513191</v>
      </c>
      <c r="L4617">
        <v>9.7243054349994704</v>
      </c>
      <c r="M4617">
        <v>9.7354653654020797</v>
      </c>
      <c r="N4617">
        <v>9.5016493632482604</v>
      </c>
      <c r="O4617">
        <v>9.5265080071006398</v>
      </c>
      <c r="P4617">
        <v>9.4786320851152297</v>
      </c>
      <c r="Q4617">
        <v>8.8614637697687808</v>
      </c>
    </row>
    <row r="4618" spans="1:17">
      <c r="A4618" t="s">
        <v>7809</v>
      </c>
      <c r="B4618" s="16" t="s">
        <v>7810</v>
      </c>
      <c r="C4618">
        <v>8.5184345784072004</v>
      </c>
      <c r="D4618">
        <v>8.7253474346936706</v>
      </c>
      <c r="E4618">
        <v>8.7052278178956293</v>
      </c>
      <c r="F4618">
        <v>8.2203774830864695</v>
      </c>
      <c r="G4618">
        <v>8.9194000520782897</v>
      </c>
      <c r="H4618">
        <v>8.1296468529167001</v>
      </c>
      <c r="I4618">
        <v>9.5546870482100204</v>
      </c>
      <c r="J4618">
        <v>9.0606680101092394</v>
      </c>
      <c r="K4618">
        <v>9.2604503029143004</v>
      </c>
      <c r="L4618">
        <v>9.4967339547590406</v>
      </c>
      <c r="M4618">
        <v>9.0877389268511397</v>
      </c>
      <c r="N4618">
        <v>9.5820101816948693</v>
      </c>
      <c r="O4618">
        <v>8.7114725585954105</v>
      </c>
      <c r="P4618">
        <v>9.1016532581846104</v>
      </c>
      <c r="Q4618">
        <v>10.170622283119799</v>
      </c>
    </row>
    <row r="4619" spans="1:17">
      <c r="A4619" t="s">
        <v>7811</v>
      </c>
      <c r="B4619" s="16" t="s">
        <v>7812</v>
      </c>
      <c r="C4619">
        <v>9.8263704712499607</v>
      </c>
      <c r="D4619">
        <v>9.7328160849631296</v>
      </c>
      <c r="E4619">
        <v>9.7092184452637191</v>
      </c>
      <c r="F4619">
        <v>10.1906291470157</v>
      </c>
      <c r="G4619">
        <v>9.7939616153914208</v>
      </c>
      <c r="H4619">
        <v>10.082421740188501</v>
      </c>
      <c r="I4619">
        <v>9.3974710980136393</v>
      </c>
      <c r="J4619">
        <v>9.7678506147571103</v>
      </c>
      <c r="K4619">
        <v>9.6529827176409206</v>
      </c>
      <c r="L4619">
        <v>9.7412052076251694</v>
      </c>
      <c r="M4619">
        <v>9.6528643439153807</v>
      </c>
      <c r="N4619">
        <v>9.7486519215126801</v>
      </c>
      <c r="O4619">
        <v>9.6096899217530591</v>
      </c>
      <c r="P4619">
        <v>9.4651200675120997</v>
      </c>
      <c r="Q4619">
        <v>9.8396161242928208</v>
      </c>
    </row>
    <row r="4620" spans="1:17">
      <c r="A4620" t="s">
        <v>7813</v>
      </c>
      <c r="B4620" s="16" t="s">
        <v>7814</v>
      </c>
      <c r="C4620">
        <v>9.8950874711264802</v>
      </c>
      <c r="D4620">
        <v>9.8922779709498698</v>
      </c>
      <c r="E4620">
        <v>10.1465838084765</v>
      </c>
      <c r="F4620">
        <v>10.0883551128157</v>
      </c>
      <c r="G4620">
        <v>9.8329527020556995</v>
      </c>
      <c r="H4620">
        <v>9.99106119474569</v>
      </c>
      <c r="I4620">
        <v>9.5656208475661604</v>
      </c>
      <c r="J4620">
        <v>9.9523354919870801</v>
      </c>
      <c r="K4620">
        <v>9.5509067895519308</v>
      </c>
      <c r="L4620">
        <v>9.9287844192036108</v>
      </c>
      <c r="M4620">
        <v>9.9127678152982597</v>
      </c>
      <c r="N4620">
        <v>9.9738469720152896</v>
      </c>
      <c r="O4620">
        <v>9.8258954092793704</v>
      </c>
      <c r="P4620">
        <v>9.1670994484586199</v>
      </c>
      <c r="Q4620">
        <v>9.9995340544913205</v>
      </c>
    </row>
    <row r="4621" spans="1:17">
      <c r="A4621" t="s">
        <v>7815</v>
      </c>
      <c r="B4621" s="16" t="s">
        <v>7816</v>
      </c>
      <c r="C4621">
        <v>9.1681645371513696</v>
      </c>
      <c r="D4621">
        <v>9.31618182274328</v>
      </c>
      <c r="E4621">
        <v>9.5967532413521699</v>
      </c>
      <c r="F4621">
        <v>9.5629899715848001</v>
      </c>
      <c r="G4621">
        <v>9.20793376942982</v>
      </c>
      <c r="H4621">
        <v>9.8020758485792907</v>
      </c>
      <c r="I4621">
        <v>9.7105811842115095</v>
      </c>
      <c r="J4621">
        <v>10.0136515661396</v>
      </c>
      <c r="K4621">
        <v>9.3628761009606105</v>
      </c>
      <c r="L4621">
        <v>9.53600291214061</v>
      </c>
      <c r="M4621">
        <v>9.5764924475320203</v>
      </c>
      <c r="N4621">
        <v>9.2805922950871391</v>
      </c>
      <c r="O4621">
        <v>9.7896610309874301</v>
      </c>
      <c r="P4621">
        <v>9.7004986915775397</v>
      </c>
      <c r="Q4621">
        <v>8.1958182219819093</v>
      </c>
    </row>
    <row r="4622" spans="1:17">
      <c r="A4622" t="s">
        <v>7817</v>
      </c>
      <c r="B4622" s="16" t="s">
        <v>7818</v>
      </c>
      <c r="C4622">
        <v>6.4131208425870598</v>
      </c>
      <c r="D4622">
        <v>5.9246275129003996</v>
      </c>
      <c r="E4622">
        <v>6.8287101228986797</v>
      </c>
      <c r="F4622">
        <v>7.1096196663252798</v>
      </c>
      <c r="G4622">
        <v>7.09025748544728</v>
      </c>
      <c r="H4622">
        <v>4.7010860560449901</v>
      </c>
      <c r="I4622">
        <v>6.1254782290571796</v>
      </c>
      <c r="J4622">
        <v>5.3485852173299202</v>
      </c>
      <c r="K4622">
        <v>6.6891680289055202</v>
      </c>
      <c r="L4622">
        <v>6.8248013790819604</v>
      </c>
      <c r="M4622">
        <v>6.8391816814422404</v>
      </c>
      <c r="N4622">
        <v>7.1963970770845798</v>
      </c>
      <c r="O4622">
        <v>6.2481214444694197</v>
      </c>
      <c r="P4622">
        <v>5.0754103394275001</v>
      </c>
      <c r="Q4622">
        <v>8.8614637697687808</v>
      </c>
    </row>
    <row r="4623" spans="1:17">
      <c r="A4623" t="s">
        <v>7819</v>
      </c>
      <c r="B4623" s="16" t="s">
        <v>7820</v>
      </c>
      <c r="C4623">
        <v>9.9963760845593193</v>
      </c>
      <c r="D4623">
        <v>9.9931790091458907</v>
      </c>
      <c r="E4623">
        <v>11.6554877732883</v>
      </c>
      <c r="F4623">
        <v>10.768587960372299</v>
      </c>
      <c r="G4623">
        <v>10.89730991271</v>
      </c>
      <c r="H4623">
        <v>11.2569284983497</v>
      </c>
      <c r="I4623">
        <v>10.6927444586611</v>
      </c>
      <c r="J4623">
        <v>11.8271358453188</v>
      </c>
      <c r="K4623">
        <v>10.497087574105599</v>
      </c>
      <c r="L4623">
        <v>10.9644558631609</v>
      </c>
      <c r="M4623">
        <v>11.023043334813799</v>
      </c>
      <c r="N4623">
        <v>11.3525809820711</v>
      </c>
      <c r="O4623">
        <v>11.161970856875</v>
      </c>
      <c r="P4623">
        <v>10.7008081437094</v>
      </c>
      <c r="Q4623">
        <v>12.2493182953472</v>
      </c>
    </row>
    <row r="4624" spans="1:17">
      <c r="A4624" t="s">
        <v>7821</v>
      </c>
      <c r="B4624" s="16" t="s">
        <v>7822</v>
      </c>
      <c r="C4624">
        <v>4.4838185959666896</v>
      </c>
      <c r="D4624">
        <v>4.32650596693877</v>
      </c>
      <c r="E4624">
        <v>5.3510197543661198</v>
      </c>
      <c r="F4624">
        <v>4.2917886290068799</v>
      </c>
      <c r="G4624">
        <v>4.6840610634984499</v>
      </c>
      <c r="H4624">
        <v>3.7814594184883799</v>
      </c>
      <c r="I4624">
        <v>3.9910282299290798</v>
      </c>
      <c r="J4624">
        <v>4.0085972383706396</v>
      </c>
      <c r="K4624">
        <v>5.3362313090937699</v>
      </c>
      <c r="L4624">
        <v>5.7507270721102604</v>
      </c>
      <c r="M4624">
        <v>5.1893266725532401</v>
      </c>
      <c r="N4624">
        <v>4.72039054531127</v>
      </c>
      <c r="O4624">
        <v>4.6215116313316003</v>
      </c>
      <c r="P4624">
        <v>3.3893867502571098</v>
      </c>
      <c r="Q4624">
        <v>7.6950435514148801</v>
      </c>
    </row>
    <row r="4625" spans="1:17">
      <c r="A4625" t="s">
        <v>7823</v>
      </c>
      <c r="B4625" s="16" t="s">
        <v>7824</v>
      </c>
      <c r="C4625">
        <v>3.6535616636188299</v>
      </c>
      <c r="D4625">
        <v>4.0407231514856203</v>
      </c>
      <c r="E4625">
        <v>3.9618875914207199</v>
      </c>
      <c r="F4625">
        <v>4.4086599646307301</v>
      </c>
      <c r="G4625">
        <v>4.0460446887748596</v>
      </c>
      <c r="H4625">
        <v>3.9869852489372102</v>
      </c>
      <c r="I4625">
        <v>4.16059535596606</v>
      </c>
      <c r="J4625">
        <v>3.8565114723405598</v>
      </c>
      <c r="K4625">
        <v>3.8204461843508501</v>
      </c>
      <c r="L4625">
        <v>4.0420260041176004</v>
      </c>
      <c r="M4625">
        <v>4.3171680614900998</v>
      </c>
      <c r="N4625">
        <v>4.7684260524010602</v>
      </c>
      <c r="O4625">
        <v>4.0021176285150997</v>
      </c>
      <c r="P4625">
        <v>3.3893867502571098</v>
      </c>
      <c r="Q4625">
        <v>2.8218677180984102</v>
      </c>
    </row>
    <row r="4626" spans="1:17">
      <c r="A4626" t="s">
        <v>7825</v>
      </c>
      <c r="B4626" s="16" t="s">
        <v>7826</v>
      </c>
      <c r="C4626">
        <v>7.68329101588514</v>
      </c>
      <c r="D4626">
        <v>7.7017277505002504</v>
      </c>
      <c r="E4626">
        <v>8.1479562815056408</v>
      </c>
      <c r="F4626">
        <v>8.0407241021528009</v>
      </c>
      <c r="G4626">
        <v>7.7282595891436099</v>
      </c>
      <c r="H4626">
        <v>8.1708698949301901</v>
      </c>
      <c r="I4626">
        <v>7.73684836790276</v>
      </c>
      <c r="J4626">
        <v>8.0808980328438906</v>
      </c>
      <c r="K4626">
        <v>7.4710016187127</v>
      </c>
      <c r="L4626">
        <v>7.7100752816342597</v>
      </c>
      <c r="M4626">
        <v>8.0289574795188603</v>
      </c>
      <c r="N4626">
        <v>8.3049380126458292</v>
      </c>
      <c r="O4626">
        <v>8.3950172611237992</v>
      </c>
      <c r="P4626">
        <v>7.3429700170842302</v>
      </c>
      <c r="Q4626">
        <v>8.6462459446333604</v>
      </c>
    </row>
    <row r="4627" spans="1:17">
      <c r="A4627" t="s">
        <v>7827</v>
      </c>
      <c r="B4627" s="16" t="s">
        <v>7828</v>
      </c>
      <c r="C4627">
        <v>8.35412545506607</v>
      </c>
      <c r="D4627">
        <v>8.2216671384541105</v>
      </c>
      <c r="E4627">
        <v>7.9517909669453397</v>
      </c>
      <c r="F4627">
        <v>7.9838085347804304</v>
      </c>
      <c r="G4627">
        <v>7.8795240458814702</v>
      </c>
      <c r="H4627">
        <v>8.3065169101252803</v>
      </c>
      <c r="I4627">
        <v>8.6281561036209808</v>
      </c>
      <c r="J4627">
        <v>8.0259003806331499</v>
      </c>
      <c r="K4627">
        <v>8.3057139920821701</v>
      </c>
      <c r="L4627">
        <v>8.6563051252874192</v>
      </c>
      <c r="M4627">
        <v>8.3348930829375796</v>
      </c>
      <c r="N4627">
        <v>8.0024043880678093</v>
      </c>
      <c r="O4627">
        <v>8.4398866144422104</v>
      </c>
      <c r="P4627">
        <v>7.9465531089579002</v>
      </c>
      <c r="Q4627">
        <v>8.3931679398307004</v>
      </c>
    </row>
    <row r="4628" spans="1:17">
      <c r="A4628" t="s">
        <v>7829</v>
      </c>
      <c r="B4628" s="16" t="s">
        <v>7830</v>
      </c>
      <c r="C4628">
        <v>7.0892526012794601</v>
      </c>
      <c r="D4628">
        <v>7.0645510750897804</v>
      </c>
      <c r="E4628">
        <v>7.3556947774122898</v>
      </c>
      <c r="F4628">
        <v>7.3921299047849303</v>
      </c>
      <c r="G4628">
        <v>7.1186589192248002</v>
      </c>
      <c r="H4628">
        <v>7.1740791179621999</v>
      </c>
      <c r="I4628">
        <v>7.09130102690313</v>
      </c>
      <c r="J4628">
        <v>7.4472347649922996</v>
      </c>
      <c r="K4628">
        <v>6.9342926729257197</v>
      </c>
      <c r="L4628">
        <v>7.2165768042887199</v>
      </c>
      <c r="M4628">
        <v>7.2247916331918702</v>
      </c>
      <c r="N4628">
        <v>7.0039274521764501</v>
      </c>
      <c r="O4628">
        <v>7.1933376774379498</v>
      </c>
      <c r="P4628">
        <v>6.8814340296577301</v>
      </c>
      <c r="Q4628">
        <v>7.1565710053807701</v>
      </c>
    </row>
    <row r="4629" spans="1:17">
      <c r="A4629" t="s">
        <v>7831</v>
      </c>
      <c r="B4629" s="16" t="s">
        <v>7832</v>
      </c>
      <c r="C4629">
        <v>7.4099128563250902</v>
      </c>
      <c r="D4629">
        <v>7.5799709817517096</v>
      </c>
      <c r="E4629">
        <v>7.2927897048973698</v>
      </c>
      <c r="F4629">
        <v>8.1069429698175295</v>
      </c>
      <c r="G4629">
        <v>8.3228658272726506</v>
      </c>
      <c r="H4629">
        <v>7.2220159419317103</v>
      </c>
      <c r="I4629">
        <v>7.8638748898436504</v>
      </c>
      <c r="J4629">
        <v>7.2867071673945603</v>
      </c>
      <c r="K4629">
        <v>8.4230135332544105</v>
      </c>
      <c r="L4629">
        <v>8.3039461107365309</v>
      </c>
      <c r="M4629">
        <v>8.1544248387103995</v>
      </c>
      <c r="N4629">
        <v>8.5612109173308095</v>
      </c>
      <c r="O4629">
        <v>7.9309378388704204</v>
      </c>
      <c r="P4629">
        <v>7.2927645970803701</v>
      </c>
      <c r="Q4629">
        <v>9.1060647157263492</v>
      </c>
    </row>
    <row r="4630" spans="1:17">
      <c r="A4630" t="s">
        <v>7833</v>
      </c>
      <c r="B4630" s="16" t="s">
        <v>7834</v>
      </c>
      <c r="C4630">
        <v>9.3321627510472993</v>
      </c>
      <c r="D4630">
        <v>9.2027626790822108</v>
      </c>
      <c r="E4630">
        <v>9.1657686005300096</v>
      </c>
      <c r="F4630">
        <v>9.2007142169671408</v>
      </c>
      <c r="G4630">
        <v>9.3481272246843492</v>
      </c>
      <c r="H4630">
        <v>9.2913917362048597</v>
      </c>
      <c r="I4630">
        <v>9.1186501533040101</v>
      </c>
      <c r="J4630">
        <v>9.1159975735010708</v>
      </c>
      <c r="K4630">
        <v>9.3189569860084198</v>
      </c>
      <c r="L4630">
        <v>9.1447296443777493</v>
      </c>
      <c r="M4630">
        <v>9.2524907869245396</v>
      </c>
      <c r="N4630">
        <v>9.2709270650165294</v>
      </c>
      <c r="O4630">
        <v>9.2947848302298794</v>
      </c>
      <c r="P4630">
        <v>9.1474935536501292</v>
      </c>
      <c r="Q4630">
        <v>9.4977003000167599</v>
      </c>
    </row>
    <row r="4631" spans="1:17">
      <c r="A4631" t="s">
        <v>7835</v>
      </c>
      <c r="B4631" s="16" t="s">
        <v>7836</v>
      </c>
      <c r="C4631">
        <v>8.6630539416815608</v>
      </c>
      <c r="D4631">
        <v>8.7201219645888308</v>
      </c>
      <c r="E4631">
        <v>8.4557470180480792</v>
      </c>
      <c r="F4631">
        <v>8.2026749013870504</v>
      </c>
      <c r="G4631">
        <v>8.5890200701234107</v>
      </c>
      <c r="H4631">
        <v>8.0567417925681699</v>
      </c>
      <c r="I4631">
        <v>8.2638390662506502</v>
      </c>
      <c r="J4631">
        <v>8.49184494276499</v>
      </c>
      <c r="K4631">
        <v>8.5232091731627193</v>
      </c>
      <c r="L4631">
        <v>8.3419558861511405</v>
      </c>
      <c r="M4631">
        <v>8.2808855266118506</v>
      </c>
      <c r="N4631">
        <v>8.9040870826337404</v>
      </c>
      <c r="O4631">
        <v>8.3679559918587998</v>
      </c>
      <c r="P4631">
        <v>8.3462058975418891</v>
      </c>
      <c r="Q4631">
        <v>10.0588468117601</v>
      </c>
    </row>
    <row r="4632" spans="1:17">
      <c r="A4632" t="s">
        <v>7837</v>
      </c>
      <c r="B4632" s="16" t="s">
        <v>7838</v>
      </c>
      <c r="C4632">
        <v>3.3064422771203601</v>
      </c>
      <c r="D4632">
        <v>3.9548310731697001</v>
      </c>
      <c r="E4632">
        <v>3.4028894668404299</v>
      </c>
      <c r="F4632">
        <v>3.6131889974304401</v>
      </c>
      <c r="G4632">
        <v>3.5425260543824399</v>
      </c>
      <c r="H4632">
        <v>3.50653555504317</v>
      </c>
      <c r="I4632">
        <v>3.9910282299290798</v>
      </c>
      <c r="J4632">
        <v>3.7696016503418699</v>
      </c>
      <c r="K4632">
        <v>3.4608708703561399</v>
      </c>
      <c r="L4632">
        <v>3.6339073669181099</v>
      </c>
      <c r="M4632">
        <v>3.23818724324593</v>
      </c>
      <c r="N4632">
        <v>3.5144020463037902</v>
      </c>
      <c r="O4632">
        <v>2.8218677180984102</v>
      </c>
      <c r="P4632">
        <v>3.3893867502571098</v>
      </c>
      <c r="Q4632">
        <v>2.8218677180984102</v>
      </c>
    </row>
    <row r="4633" spans="1:17">
      <c r="A4633" t="s">
        <v>7839</v>
      </c>
      <c r="B4633" s="16" t="s">
        <v>7840</v>
      </c>
      <c r="C4633">
        <v>6.8676794743352501</v>
      </c>
      <c r="D4633">
        <v>7.1834890738267099</v>
      </c>
      <c r="E4633">
        <v>7.0606604978116003</v>
      </c>
      <c r="F4633">
        <v>6.9571080415096196</v>
      </c>
      <c r="G4633">
        <v>6.7582024653551098</v>
      </c>
      <c r="H4633">
        <v>7.3352939809483502</v>
      </c>
      <c r="I4633">
        <v>7.1672811779998904</v>
      </c>
      <c r="J4633">
        <v>7.0586971906764298</v>
      </c>
      <c r="K4633">
        <v>6.9426125990962504</v>
      </c>
      <c r="L4633">
        <v>6.7233426545483299</v>
      </c>
      <c r="M4633">
        <v>7.0738466325359601</v>
      </c>
      <c r="N4633">
        <v>6.5697898004478699</v>
      </c>
      <c r="O4633">
        <v>7.00196929459113</v>
      </c>
      <c r="P4633">
        <v>7.3819086412154196</v>
      </c>
      <c r="Q4633">
        <v>5.09416193408443</v>
      </c>
    </row>
    <row r="4634" spans="1:17">
      <c r="A4634" t="s">
        <v>7841</v>
      </c>
      <c r="B4634" s="16" t="s">
        <v>7842</v>
      </c>
      <c r="C4634">
        <v>8.7707333449616893</v>
      </c>
      <c r="D4634">
        <v>8.81875200855937</v>
      </c>
      <c r="E4634">
        <v>8.9855879586210392</v>
      </c>
      <c r="F4634">
        <v>9.1162801271012892</v>
      </c>
      <c r="G4634">
        <v>8.7242431535982501</v>
      </c>
      <c r="H4634">
        <v>9.4386711491557307</v>
      </c>
      <c r="I4634">
        <v>8.6161832959476001</v>
      </c>
      <c r="J4634">
        <v>9.0208099547446494</v>
      </c>
      <c r="K4634">
        <v>8.5204410050493902</v>
      </c>
      <c r="L4634">
        <v>8.8841139164815193</v>
      </c>
      <c r="M4634">
        <v>9.0971422964471493</v>
      </c>
      <c r="N4634">
        <v>9.2095122174029491</v>
      </c>
      <c r="O4634">
        <v>9.1797087699755604</v>
      </c>
      <c r="P4634">
        <v>8.3608783234042701</v>
      </c>
      <c r="Q4634">
        <v>8.3931679398307004</v>
      </c>
    </row>
    <row r="4635" spans="1:17">
      <c r="A4635" t="s">
        <v>7843</v>
      </c>
      <c r="B4635" s="16" t="s">
        <v>7844</v>
      </c>
      <c r="C4635">
        <v>7.5837296581913201</v>
      </c>
      <c r="D4635">
        <v>7.50286219085078</v>
      </c>
      <c r="E4635">
        <v>7.4547805836906704</v>
      </c>
      <c r="F4635">
        <v>6.9739473769285203</v>
      </c>
      <c r="G4635">
        <v>7.4368690074305501</v>
      </c>
      <c r="H4635">
        <v>7.2910486313910097</v>
      </c>
      <c r="I4635">
        <v>7.5852747023070002</v>
      </c>
      <c r="J4635">
        <v>7.0027033363698798</v>
      </c>
      <c r="K4635">
        <v>7.7565037701865798</v>
      </c>
      <c r="L4635">
        <v>7.5887671861693198</v>
      </c>
      <c r="M4635">
        <v>7.3244183972135</v>
      </c>
      <c r="N4635">
        <v>7.3733479364817498</v>
      </c>
      <c r="O4635">
        <v>7.1809283626765898</v>
      </c>
      <c r="P4635">
        <v>7.0723068801633202</v>
      </c>
      <c r="Q4635">
        <v>8.1958182219819093</v>
      </c>
    </row>
    <row r="4636" spans="1:17">
      <c r="A4636" t="s">
        <v>7845</v>
      </c>
      <c r="B4636" s="16" t="s">
        <v>7846</v>
      </c>
      <c r="C4636">
        <v>12.730075634754099</v>
      </c>
      <c r="D4636">
        <v>12.588558508434099</v>
      </c>
      <c r="E4636">
        <v>13.1682684324325</v>
      </c>
      <c r="F4636">
        <v>12.8835090764016</v>
      </c>
      <c r="G4636">
        <v>12.9142426230786</v>
      </c>
      <c r="H4636">
        <v>11.8043576549042</v>
      </c>
      <c r="I4636">
        <v>12.1017799584969</v>
      </c>
      <c r="J4636">
        <v>12.127183392186099</v>
      </c>
      <c r="K4636">
        <v>12.342542673451501</v>
      </c>
      <c r="L4636">
        <v>12.394566405074601</v>
      </c>
      <c r="M4636">
        <v>12.3351234032188</v>
      </c>
      <c r="N4636">
        <v>13.264136958886199</v>
      </c>
      <c r="O4636">
        <v>12.5816343955284</v>
      </c>
      <c r="P4636">
        <v>10.965969000957999</v>
      </c>
      <c r="Q4636">
        <v>14.3581322676147</v>
      </c>
    </row>
    <row r="4637" spans="1:17">
      <c r="A4637" t="s">
        <v>7847</v>
      </c>
      <c r="B4637" s="16" t="s">
        <v>7848</v>
      </c>
      <c r="C4637">
        <v>8.0595894016577994</v>
      </c>
      <c r="D4637">
        <v>7.8237674693952703</v>
      </c>
      <c r="E4637">
        <v>8.0244939675356797</v>
      </c>
      <c r="F4637">
        <v>8.2619969672402593</v>
      </c>
      <c r="G4637">
        <v>8.2900152901646003</v>
      </c>
      <c r="H4637">
        <v>6.9924445199759599</v>
      </c>
      <c r="I4637">
        <v>7.27038489660531</v>
      </c>
      <c r="J4637">
        <v>7.4834381893300002</v>
      </c>
      <c r="K4637">
        <v>8.2161585489430102</v>
      </c>
      <c r="L4637">
        <v>8.18350439687873</v>
      </c>
      <c r="M4637">
        <v>8.0836215793818607</v>
      </c>
      <c r="N4637">
        <v>8.6049592367658896</v>
      </c>
      <c r="O4637">
        <v>8.2244594109588807</v>
      </c>
      <c r="P4637">
        <v>6.3619539041930198</v>
      </c>
      <c r="Q4637">
        <v>10.666345908434501</v>
      </c>
    </row>
    <row r="4638" spans="1:17">
      <c r="A4638" t="s">
        <v>7849</v>
      </c>
      <c r="B4638" s="16" t="s">
        <v>7850</v>
      </c>
      <c r="C4638">
        <v>6.2534960108011504</v>
      </c>
      <c r="D4638">
        <v>6.1299045716837801</v>
      </c>
      <c r="E4638">
        <v>6.3800143454863703</v>
      </c>
      <c r="F4638">
        <v>5.6714948256673399</v>
      </c>
      <c r="G4638">
        <v>5.9535011800267901</v>
      </c>
      <c r="H4638">
        <v>4.43015569855271</v>
      </c>
      <c r="I4638">
        <v>6.1591987869246898</v>
      </c>
      <c r="J4638">
        <v>4.3621897727349799</v>
      </c>
      <c r="K4638">
        <v>7.2611867711964697</v>
      </c>
      <c r="L4638">
        <v>7.3103395206829997</v>
      </c>
      <c r="M4638">
        <v>5.83646315568744</v>
      </c>
      <c r="N4638">
        <v>5.9423367922347801</v>
      </c>
      <c r="O4638">
        <v>5.6989257412374803</v>
      </c>
      <c r="P4638">
        <v>4.1712528320562896</v>
      </c>
      <c r="Q4638">
        <v>9.0486929182374407</v>
      </c>
    </row>
    <row r="4639" spans="1:17">
      <c r="A4639" t="s">
        <v>7851</v>
      </c>
      <c r="B4639" s="16" t="s">
        <v>7852</v>
      </c>
      <c r="C4639">
        <v>8.1847149898534592</v>
      </c>
      <c r="D4639">
        <v>8.2179636416449799</v>
      </c>
      <c r="E4639">
        <v>8.0937033738513993</v>
      </c>
      <c r="F4639">
        <v>8.5797850722532498</v>
      </c>
      <c r="G4639">
        <v>8.5163345493011597</v>
      </c>
      <c r="H4639">
        <v>8.62096995660918</v>
      </c>
      <c r="I4639">
        <v>8.2561427187371699</v>
      </c>
      <c r="J4639">
        <v>8.5827447186990895</v>
      </c>
      <c r="K4639">
        <v>8.0647469792340907</v>
      </c>
      <c r="L4639">
        <v>8.2649066963899607</v>
      </c>
      <c r="M4639">
        <v>8.5094166588323397</v>
      </c>
      <c r="N4639">
        <v>8.4525125106070007</v>
      </c>
      <c r="O4639">
        <v>8.5738003307856196</v>
      </c>
      <c r="P4639">
        <v>8.3363406391990509</v>
      </c>
      <c r="Q4639">
        <v>8.3931679398307004</v>
      </c>
    </row>
    <row r="4640" spans="1:17">
      <c r="A4640" t="s">
        <v>7853</v>
      </c>
      <c r="B4640" s="16" t="s">
        <v>7854</v>
      </c>
      <c r="C4640">
        <v>7.2355193283311996</v>
      </c>
      <c r="D4640">
        <v>6.8981899443675996</v>
      </c>
      <c r="E4640">
        <v>7.9719857448739999</v>
      </c>
      <c r="F4640">
        <v>6.8698089019466204</v>
      </c>
      <c r="G4640">
        <v>8.0898264120100301</v>
      </c>
      <c r="H4640">
        <v>6.3373802611413304</v>
      </c>
      <c r="I4640">
        <v>8.19707140976187</v>
      </c>
      <c r="J4640">
        <v>7.8823286339680196</v>
      </c>
      <c r="K4640">
        <v>7.4183736119783301</v>
      </c>
      <c r="L4640">
        <v>8.1331488080724892</v>
      </c>
      <c r="M4640">
        <v>7.9341392276309701</v>
      </c>
      <c r="N4640">
        <v>8.7202630975810607</v>
      </c>
      <c r="O4640">
        <v>7.7665162075693601</v>
      </c>
      <c r="P4640">
        <v>8.0648179503677699</v>
      </c>
      <c r="Q4640">
        <v>9.6975493141544398</v>
      </c>
    </row>
    <row r="4641" spans="1:17">
      <c r="A4641" t="s">
        <v>7855</v>
      </c>
      <c r="B4641" s="16" t="s">
        <v>7856</v>
      </c>
      <c r="C4641">
        <v>9.8031511338688393</v>
      </c>
      <c r="D4641">
        <v>9.6555577345962593</v>
      </c>
      <c r="E4641">
        <v>9.9143143915919101</v>
      </c>
      <c r="F4641">
        <v>9.3138271788569007</v>
      </c>
      <c r="G4641">
        <v>9.8956834699132497</v>
      </c>
      <c r="H4641">
        <v>8.6877969187679192</v>
      </c>
      <c r="I4641">
        <v>9.1228866233017794</v>
      </c>
      <c r="J4641">
        <v>8.7318963499508104</v>
      </c>
      <c r="K4641">
        <v>10.3238118085293</v>
      </c>
      <c r="L4641">
        <v>9.8931693281514406</v>
      </c>
      <c r="M4641">
        <v>9.5413342188678403</v>
      </c>
      <c r="N4641">
        <v>9.7965913203665398</v>
      </c>
      <c r="O4641">
        <v>9.6405346491416406</v>
      </c>
      <c r="P4641">
        <v>8.7765005643214096</v>
      </c>
      <c r="Q4641">
        <v>12.323746097071901</v>
      </c>
    </row>
    <row r="4642" spans="1:17">
      <c r="A4642" t="s">
        <v>7857</v>
      </c>
      <c r="B4642" s="16" t="s">
        <v>7858</v>
      </c>
      <c r="C4642">
        <v>9.29380390965974</v>
      </c>
      <c r="D4642">
        <v>9.3040112489363</v>
      </c>
      <c r="E4642">
        <v>8.6561735078658799</v>
      </c>
      <c r="F4642">
        <v>8.6176748661300699</v>
      </c>
      <c r="G4642">
        <v>8.3188002250974407</v>
      </c>
      <c r="H4642">
        <v>8.7944804254802609</v>
      </c>
      <c r="I4642">
        <v>9.5149469513521794</v>
      </c>
      <c r="J4642">
        <v>8.3168039100286002</v>
      </c>
      <c r="K4642">
        <v>9.1175987641308591</v>
      </c>
      <c r="L4642">
        <v>9.8578451221984995</v>
      </c>
      <c r="M4642">
        <v>9.1095855036423306</v>
      </c>
      <c r="N4642">
        <v>9.2650966845551697</v>
      </c>
      <c r="O4642">
        <v>8.6408922709034393</v>
      </c>
      <c r="P4642">
        <v>9.1418425654007702</v>
      </c>
      <c r="Q4642">
        <v>9.1060647157263492</v>
      </c>
    </row>
    <row r="4643" spans="1:17">
      <c r="A4643" t="s">
        <v>7859</v>
      </c>
      <c r="B4643" s="16" t="s">
        <v>7860</v>
      </c>
      <c r="C4643">
        <v>8.1726802136666006</v>
      </c>
      <c r="D4643">
        <v>8.0152256590624091</v>
      </c>
      <c r="E4643">
        <v>7.7867704078840099</v>
      </c>
      <c r="F4643">
        <v>8.2688181739810798</v>
      </c>
      <c r="G4643">
        <v>8.7425656422927798</v>
      </c>
      <c r="H4643">
        <v>8.6991092833680206</v>
      </c>
      <c r="I4643">
        <v>7.7696710398786903</v>
      </c>
      <c r="J4643">
        <v>7.7228419198398397</v>
      </c>
      <c r="K4643">
        <v>8.2058555174980405</v>
      </c>
      <c r="L4643">
        <v>8.2136399313016106</v>
      </c>
      <c r="M4643">
        <v>8.7309965768643991</v>
      </c>
      <c r="N4643">
        <v>9.1326135119954497</v>
      </c>
      <c r="O4643">
        <v>8.7307162487006096</v>
      </c>
      <c r="P4643">
        <v>7.7962599250743203</v>
      </c>
      <c r="Q4643">
        <v>9.58099084698482</v>
      </c>
    </row>
    <row r="4644" spans="1:17">
      <c r="A4644" t="s">
        <v>7861</v>
      </c>
      <c r="B4644" s="16" t="s">
        <v>7862</v>
      </c>
      <c r="C4644">
        <v>9.6055584266581704</v>
      </c>
      <c r="D4644">
        <v>9.5608346303669691</v>
      </c>
      <c r="E4644">
        <v>9.8448871100482496</v>
      </c>
      <c r="F4644">
        <v>9.7908634050754095</v>
      </c>
      <c r="G4644">
        <v>9.6493513068657908</v>
      </c>
      <c r="H4644">
        <v>10.3004390234884</v>
      </c>
      <c r="I4644">
        <v>9.5671760751987307</v>
      </c>
      <c r="J4644">
        <v>9.9169003007066703</v>
      </c>
      <c r="K4644">
        <v>9.5012425797093698</v>
      </c>
      <c r="L4644">
        <v>9.5508261929487706</v>
      </c>
      <c r="M4644">
        <v>9.7314457431398491</v>
      </c>
      <c r="N4644">
        <v>9.9986521740563195</v>
      </c>
      <c r="O4644">
        <v>9.7742905583714794</v>
      </c>
      <c r="P4644">
        <v>9.4964534391323596</v>
      </c>
      <c r="Q4644">
        <v>10.1972634697877</v>
      </c>
    </row>
    <row r="4645" spans="1:17">
      <c r="A4645" t="s">
        <v>7863</v>
      </c>
      <c r="B4645" s="16" t="s">
        <v>7864</v>
      </c>
      <c r="C4645">
        <v>10.5605424442918</v>
      </c>
      <c r="D4645">
        <v>10.5902247095904</v>
      </c>
      <c r="E4645">
        <v>11.1553537740484</v>
      </c>
      <c r="F4645">
        <v>10.8835389712573</v>
      </c>
      <c r="G4645">
        <v>10.7526790359657</v>
      </c>
      <c r="H4645">
        <v>10.1426828851484</v>
      </c>
      <c r="I4645">
        <v>10.510768169509401</v>
      </c>
      <c r="J4645">
        <v>10.829216858665299</v>
      </c>
      <c r="K4645">
        <v>10.550284643299401</v>
      </c>
      <c r="L4645">
        <v>10.815302298956301</v>
      </c>
      <c r="M4645">
        <v>10.638075017731399</v>
      </c>
      <c r="N4645">
        <v>11.0750865772086</v>
      </c>
      <c r="O4645">
        <v>10.6831481618696</v>
      </c>
      <c r="P4645">
        <v>10.1480010892524</v>
      </c>
      <c r="Q4645">
        <v>11.5712098725724</v>
      </c>
    </row>
    <row r="4646" spans="1:17">
      <c r="A4646" t="s">
        <v>7865</v>
      </c>
      <c r="B4646" s="16" t="s">
        <v>7866</v>
      </c>
      <c r="C4646">
        <v>9.3642488526663605</v>
      </c>
      <c r="D4646">
        <v>9.2120973174903895</v>
      </c>
      <c r="E4646">
        <v>9.0628936338489208</v>
      </c>
      <c r="F4646">
        <v>8.9395305730034806</v>
      </c>
      <c r="G4646">
        <v>9.10784969570431</v>
      </c>
      <c r="H4646">
        <v>8.2537801457712092</v>
      </c>
      <c r="I4646">
        <v>9.0015941963707107</v>
      </c>
      <c r="J4646">
        <v>8.7124434828270498</v>
      </c>
      <c r="K4646">
        <v>9.2834857418965004</v>
      </c>
      <c r="L4646">
        <v>8.9233781247615394</v>
      </c>
      <c r="M4646">
        <v>8.6266256236930303</v>
      </c>
      <c r="N4646">
        <v>8.5484636265777993</v>
      </c>
      <c r="O4646">
        <v>8.9139688985874095</v>
      </c>
      <c r="P4646">
        <v>8.8125197424645805</v>
      </c>
      <c r="Q4646">
        <v>9.6975493141544398</v>
      </c>
    </row>
    <row r="4647" spans="1:17">
      <c r="A4647" t="s">
        <v>7867</v>
      </c>
      <c r="B4647" s="16" t="s">
        <v>7868</v>
      </c>
      <c r="C4647">
        <v>8.8832835171801605</v>
      </c>
      <c r="D4647">
        <v>8.78661913179503</v>
      </c>
      <c r="E4647">
        <v>9.2888584972066397</v>
      </c>
      <c r="F4647">
        <v>8.90711722131263</v>
      </c>
      <c r="G4647">
        <v>8.76065822358294</v>
      </c>
      <c r="H4647">
        <v>8.8614556647365799</v>
      </c>
      <c r="I4647">
        <v>8.7121073181998092</v>
      </c>
      <c r="J4647">
        <v>8.7059004323154401</v>
      </c>
      <c r="K4647">
        <v>8.6194804785925108</v>
      </c>
      <c r="L4647">
        <v>8.7772274698883894</v>
      </c>
      <c r="M4647">
        <v>8.5350179647257907</v>
      </c>
      <c r="N4647">
        <v>8.6172187442112698</v>
      </c>
      <c r="O4647">
        <v>8.6588638876642907</v>
      </c>
      <c r="P4647">
        <v>8.3945440827723505</v>
      </c>
      <c r="Q4647">
        <v>8.9889439006726093</v>
      </c>
    </row>
    <row r="4648" spans="1:17">
      <c r="A4648" t="s">
        <v>7869</v>
      </c>
      <c r="B4648" s="16" t="s">
        <v>7870</v>
      </c>
      <c r="C4648">
        <v>8.2084871439251295</v>
      </c>
      <c r="D4648">
        <v>8.2867523994167307</v>
      </c>
      <c r="E4648">
        <v>7.93130901064099</v>
      </c>
      <c r="F4648">
        <v>8.2413374660223706</v>
      </c>
      <c r="G4648">
        <v>7.7221119950953296</v>
      </c>
      <c r="H4648">
        <v>8.3466402850306807</v>
      </c>
      <c r="I4648">
        <v>7.9899120044474898</v>
      </c>
      <c r="J4648">
        <v>8.0011625238853892</v>
      </c>
      <c r="K4648">
        <v>7.8609194024132698</v>
      </c>
      <c r="L4648">
        <v>7.6115974529348698</v>
      </c>
      <c r="M4648">
        <v>7.6008512731656497</v>
      </c>
      <c r="N4648">
        <v>7.1632681084063297</v>
      </c>
      <c r="O4648">
        <v>7.4933299967308296</v>
      </c>
      <c r="P4648">
        <v>8.0528164704780902</v>
      </c>
      <c r="Q4648">
        <v>8.48255560796823</v>
      </c>
    </row>
    <row r="4649" spans="1:17">
      <c r="A4649" t="s">
        <v>7871</v>
      </c>
      <c r="B4649" s="16" t="s">
        <v>7872</v>
      </c>
      <c r="C4649">
        <v>8.7733913286416705</v>
      </c>
      <c r="D4649">
        <v>8.4691558082592007</v>
      </c>
      <c r="E4649">
        <v>9.28079163175682</v>
      </c>
      <c r="F4649">
        <v>8.5464962012963408</v>
      </c>
      <c r="G4649">
        <v>8.9194000520782897</v>
      </c>
      <c r="H4649">
        <v>5.8959384425791503</v>
      </c>
      <c r="I4649">
        <v>7.8689320229409301</v>
      </c>
      <c r="J4649">
        <v>7.3099439000617901</v>
      </c>
      <c r="K4649">
        <v>8.4200459128452501</v>
      </c>
      <c r="L4649">
        <v>8.5745063592254507</v>
      </c>
      <c r="M4649">
        <v>8.2075068397129094</v>
      </c>
      <c r="N4649">
        <v>9.1538045496439295</v>
      </c>
      <c r="O4649">
        <v>8.0378570068629696</v>
      </c>
      <c r="P4649">
        <v>6.4005945473111199</v>
      </c>
      <c r="Q4649">
        <v>11.120623797141301</v>
      </c>
    </row>
    <row r="4650" spans="1:17">
      <c r="A4650" t="s">
        <v>7873</v>
      </c>
      <c r="B4650" s="16" t="s">
        <v>7874</v>
      </c>
      <c r="C4650">
        <v>10.5056649565774</v>
      </c>
      <c r="D4650">
        <v>10.476321461777699</v>
      </c>
      <c r="E4650">
        <v>10.392228932092401</v>
      </c>
      <c r="F4650">
        <v>10.1468892968437</v>
      </c>
      <c r="G4650">
        <v>10.3475552528117</v>
      </c>
      <c r="H4650">
        <v>9.7902265850566703</v>
      </c>
      <c r="I4650">
        <v>10.8037634948305</v>
      </c>
      <c r="J4650">
        <v>10.419562354961201</v>
      </c>
      <c r="K4650">
        <v>10.6504998985002</v>
      </c>
      <c r="L4650">
        <v>10.5282986994784</v>
      </c>
      <c r="M4650">
        <v>10.6524954329842</v>
      </c>
      <c r="N4650">
        <v>10.221726969000001</v>
      </c>
      <c r="O4650">
        <v>10.796026507093501</v>
      </c>
      <c r="P4650">
        <v>10.712290780503601</v>
      </c>
      <c r="Q4650">
        <v>11.078253435781299</v>
      </c>
    </row>
    <row r="4651" spans="1:17">
      <c r="A4651" t="s">
        <v>7875</v>
      </c>
      <c r="B4651" s="16" t="s">
        <v>7876</v>
      </c>
      <c r="C4651">
        <v>6.3571282477373696</v>
      </c>
      <c r="D4651">
        <v>5.9964287144494701</v>
      </c>
      <c r="E4651">
        <v>6.5696259509985699</v>
      </c>
      <c r="F4651">
        <v>6.2057286057546701</v>
      </c>
      <c r="G4651">
        <v>6.7338868879057099</v>
      </c>
      <c r="H4651">
        <v>5.0023896186610397</v>
      </c>
      <c r="I4651">
        <v>6.4984102644921702</v>
      </c>
      <c r="J4651">
        <v>5.7975935847914002</v>
      </c>
      <c r="K4651">
        <v>6.8919526260035502</v>
      </c>
      <c r="L4651">
        <v>6.9997633454405896</v>
      </c>
      <c r="M4651">
        <v>6.5674538731629699</v>
      </c>
      <c r="N4651">
        <v>7.2837478732022003</v>
      </c>
      <c r="O4651">
        <v>6.1994087418434098</v>
      </c>
      <c r="P4651">
        <v>6.7080071231198604</v>
      </c>
      <c r="Q4651">
        <v>7.9670857749043096</v>
      </c>
    </row>
    <row r="4652" spans="1:17">
      <c r="A4652" t="s">
        <v>7877</v>
      </c>
      <c r="B4652" s="16" t="s">
        <v>7878</v>
      </c>
      <c r="C4652">
        <v>9.9548381800521195</v>
      </c>
      <c r="D4652">
        <v>10.0463283542864</v>
      </c>
      <c r="E4652">
        <v>10.2285451558506</v>
      </c>
      <c r="F4652">
        <v>10.284448766030099</v>
      </c>
      <c r="G4652">
        <v>10.026027406674499</v>
      </c>
      <c r="H4652">
        <v>10.3261966363235</v>
      </c>
      <c r="I4652">
        <v>9.8487032073685992</v>
      </c>
      <c r="J4652">
        <v>10.0180588867967</v>
      </c>
      <c r="K4652">
        <v>10.007415332372901</v>
      </c>
      <c r="L4652">
        <v>10.088673269690499</v>
      </c>
      <c r="M4652">
        <v>9.8849913716955395</v>
      </c>
      <c r="N4652">
        <v>10.267156553861</v>
      </c>
      <c r="O4652">
        <v>9.7825085201245106</v>
      </c>
      <c r="P4652">
        <v>9.4400144186136892</v>
      </c>
      <c r="Q4652">
        <v>10.249113780255</v>
      </c>
    </row>
    <row r="4653" spans="1:17">
      <c r="A4653" t="s">
        <v>7879</v>
      </c>
      <c r="B4653" s="16" t="s">
        <v>7880</v>
      </c>
      <c r="C4653">
        <v>9.2060353838985698</v>
      </c>
      <c r="D4653">
        <v>9.3040112489363</v>
      </c>
      <c r="E4653">
        <v>9.4146052667655908</v>
      </c>
      <c r="F4653">
        <v>9.4699048590654709</v>
      </c>
      <c r="G4653">
        <v>9.23190604411222</v>
      </c>
      <c r="H4653">
        <v>10.1915468073149</v>
      </c>
      <c r="I4653">
        <v>9.4640983069401301</v>
      </c>
      <c r="J4653">
        <v>9.7488837957887107</v>
      </c>
      <c r="K4653">
        <v>9.1679843330702209</v>
      </c>
      <c r="L4653">
        <v>9.47669115919647</v>
      </c>
      <c r="M4653">
        <v>9.4683375039885593</v>
      </c>
      <c r="N4653">
        <v>9.6098780264193895</v>
      </c>
      <c r="O4653">
        <v>9.4980953709924307</v>
      </c>
      <c r="P4653">
        <v>9.7328068987504395</v>
      </c>
      <c r="Q4653">
        <v>8.7932323857913595</v>
      </c>
    </row>
    <row r="4654" spans="1:17">
      <c r="A4654" t="s">
        <v>7881</v>
      </c>
      <c r="B4654" s="16" t="s">
        <v>7882</v>
      </c>
      <c r="C4654">
        <v>12.967447818277</v>
      </c>
      <c r="D4654">
        <v>12.7449539058887</v>
      </c>
      <c r="E4654">
        <v>13.9087888085221</v>
      </c>
      <c r="F4654">
        <v>13.503962618679701</v>
      </c>
      <c r="G4654">
        <v>13.4692313268724</v>
      </c>
      <c r="H4654">
        <v>11.682166755768099</v>
      </c>
      <c r="I4654">
        <v>12.6120322083333</v>
      </c>
      <c r="J4654">
        <v>12.909820013545399</v>
      </c>
      <c r="K4654">
        <v>13.137391115392999</v>
      </c>
      <c r="L4654">
        <v>13.3234727055655</v>
      </c>
      <c r="M4654">
        <v>13.197682496021701</v>
      </c>
      <c r="N4654">
        <v>14.078969414831301</v>
      </c>
      <c r="O4654">
        <v>13.2685859974012</v>
      </c>
      <c r="P4654">
        <v>11.5151249920381</v>
      </c>
      <c r="Q4654">
        <v>15.9375176007409</v>
      </c>
    </row>
    <row r="4655" spans="1:17">
      <c r="A4655" t="s">
        <v>7883</v>
      </c>
      <c r="B4655" s="16" t="s">
        <v>7884</v>
      </c>
      <c r="C4655">
        <v>7.0280865665637702</v>
      </c>
      <c r="D4655">
        <v>7.0891403017794001</v>
      </c>
      <c r="E4655">
        <v>7.1697829372000497</v>
      </c>
      <c r="F4655">
        <v>7.1019844078078798</v>
      </c>
      <c r="G4655">
        <v>6.8287638097852401</v>
      </c>
      <c r="H4655">
        <v>7.7705720525869797</v>
      </c>
      <c r="I4655">
        <v>7.1917397819167199</v>
      </c>
      <c r="J4655">
        <v>7.4208055055623197</v>
      </c>
      <c r="K4655">
        <v>7.1650185657249503</v>
      </c>
      <c r="L4655">
        <v>6.7951119533207596</v>
      </c>
      <c r="M4655">
        <v>6.7778941321205197</v>
      </c>
      <c r="N4655">
        <v>6.5181390580775203</v>
      </c>
      <c r="O4655">
        <v>6.3519688423618099</v>
      </c>
      <c r="P4655">
        <v>7.53655392200218</v>
      </c>
      <c r="Q4655">
        <v>7.1565710053807701</v>
      </c>
    </row>
    <row r="4656" spans="1:17">
      <c r="A4656" t="s">
        <v>7885</v>
      </c>
      <c r="B4656" s="16" t="s">
        <v>7886</v>
      </c>
      <c r="C4656">
        <v>6.9548310624051402</v>
      </c>
      <c r="D4656">
        <v>7.0809906254396298</v>
      </c>
      <c r="E4656">
        <v>6.8434447610936902</v>
      </c>
      <c r="F4656">
        <v>7.2950960495096098</v>
      </c>
      <c r="G4656">
        <v>7.09025748544728</v>
      </c>
      <c r="H4656">
        <v>7.6297575578743002</v>
      </c>
      <c r="I4656">
        <v>7.1998009364913598</v>
      </c>
      <c r="J4656">
        <v>7.2630884481653997</v>
      </c>
      <c r="K4656">
        <v>6.9995379250834802</v>
      </c>
      <c r="L4656">
        <v>7.1242327011839803</v>
      </c>
      <c r="M4656">
        <v>7.1958455858148103</v>
      </c>
      <c r="N4656">
        <v>7.3217623800089804</v>
      </c>
      <c r="O4656">
        <v>7.2597360273663902</v>
      </c>
      <c r="P4656">
        <v>7.2512976857525899</v>
      </c>
      <c r="Q4656">
        <v>5.81282804418474</v>
      </c>
    </row>
    <row r="4657" spans="1:17">
      <c r="A4657" t="s">
        <v>7887</v>
      </c>
      <c r="B4657" s="16" t="s">
        <v>7888</v>
      </c>
      <c r="C4657">
        <v>12.420598733806001</v>
      </c>
      <c r="D4657">
        <v>12.0307912298976</v>
      </c>
      <c r="E4657">
        <v>12.885392211351901</v>
      </c>
      <c r="F4657">
        <v>12.5835674585008</v>
      </c>
      <c r="G4657">
        <v>13.0465232859552</v>
      </c>
      <c r="H4657">
        <v>10.7264922381276</v>
      </c>
      <c r="I4657">
        <v>12.0482220136726</v>
      </c>
      <c r="J4657">
        <v>11.048863987405699</v>
      </c>
      <c r="K4657">
        <v>13.375260499667201</v>
      </c>
      <c r="L4657">
        <v>13.071989064048999</v>
      </c>
      <c r="M4657">
        <v>12.3169651987092</v>
      </c>
      <c r="N4657">
        <v>12.8292772237021</v>
      </c>
      <c r="O4657">
        <v>11.913498268920399</v>
      </c>
      <c r="P4657">
        <v>10.9105589443806</v>
      </c>
      <c r="Q4657">
        <v>15.6244085869715</v>
      </c>
    </row>
    <row r="4658" spans="1:17">
      <c r="A4658" t="s">
        <v>7889</v>
      </c>
      <c r="B4658" s="16" t="s">
        <v>7890</v>
      </c>
      <c r="C4658">
        <v>8.9599506988272495</v>
      </c>
      <c r="D4658">
        <v>8.9338136766419005</v>
      </c>
      <c r="E4658">
        <v>10.3060991341935</v>
      </c>
      <c r="F4658">
        <v>9.3039029995533902</v>
      </c>
      <c r="G4658">
        <v>9.8070760964187098</v>
      </c>
      <c r="H4658">
        <v>8.2652444679287207</v>
      </c>
      <c r="I4658">
        <v>9.3745600919850798</v>
      </c>
      <c r="J4658">
        <v>10.492954997093999</v>
      </c>
      <c r="K4658">
        <v>9.5304207725683607</v>
      </c>
      <c r="L4658">
        <v>9.5374921139934496</v>
      </c>
      <c r="M4658">
        <v>8.8302009475020302</v>
      </c>
      <c r="N4658">
        <v>8.9214907376321708</v>
      </c>
      <c r="O4658">
        <v>9.0010691410536499</v>
      </c>
      <c r="P4658">
        <v>8.7581478556872305</v>
      </c>
      <c r="Q4658">
        <v>11.2910801018797</v>
      </c>
    </row>
    <row r="4659" spans="1:17">
      <c r="A4659" t="s">
        <v>7891</v>
      </c>
      <c r="B4659" s="16" t="s">
        <v>7892</v>
      </c>
      <c r="C4659">
        <v>9.2975014014102992</v>
      </c>
      <c r="D4659">
        <v>9.1628837713954105</v>
      </c>
      <c r="E4659">
        <v>9.5967532413521699</v>
      </c>
      <c r="F4659">
        <v>9.4948362116402691</v>
      </c>
      <c r="G4659">
        <v>9.3698957333166</v>
      </c>
      <c r="H4659">
        <v>8.57258452121531</v>
      </c>
      <c r="I4659">
        <v>8.9877234438776092</v>
      </c>
      <c r="J4659">
        <v>9.0977892248748002</v>
      </c>
      <c r="K4659">
        <v>9.5304207725683607</v>
      </c>
      <c r="L4659">
        <v>9.4389410940323799</v>
      </c>
      <c r="M4659">
        <v>9.1791225534882699</v>
      </c>
      <c r="N4659">
        <v>9.4200482311423208</v>
      </c>
      <c r="O4659">
        <v>8.9797822827844804</v>
      </c>
      <c r="P4659">
        <v>8.0943914095549303</v>
      </c>
      <c r="Q4659">
        <v>11.201804683747101</v>
      </c>
    </row>
    <row r="4660" spans="1:17">
      <c r="A4660" t="s">
        <v>7893</v>
      </c>
      <c r="B4660" s="16" t="s">
        <v>7894</v>
      </c>
      <c r="C4660">
        <v>12.786905464216</v>
      </c>
      <c r="D4660">
        <v>12.6656510868829</v>
      </c>
      <c r="E4660">
        <v>12.5870497360212</v>
      </c>
      <c r="F4660">
        <v>12.11789079775</v>
      </c>
      <c r="G4660">
        <v>12.7331582534582</v>
      </c>
      <c r="H4660">
        <v>11.050026959351101</v>
      </c>
      <c r="I4660">
        <v>12.2219072890666</v>
      </c>
      <c r="J4660">
        <v>11.3340339856491</v>
      </c>
      <c r="K4660">
        <v>13.096752495552501</v>
      </c>
      <c r="L4660">
        <v>12.4446298050942</v>
      </c>
      <c r="M4660">
        <v>12.0895576002402</v>
      </c>
      <c r="N4660">
        <v>12.2109265566634</v>
      </c>
      <c r="O4660">
        <v>12.134434187008001</v>
      </c>
      <c r="P4660">
        <v>11.5682219334916</v>
      </c>
      <c r="Q4660">
        <v>14.329818622452599</v>
      </c>
    </row>
    <row r="4661" spans="1:17">
      <c r="A4661" t="s">
        <v>7895</v>
      </c>
      <c r="B4661" s="16" t="s">
        <v>7896</v>
      </c>
      <c r="C4661">
        <v>7.3107711430327997</v>
      </c>
      <c r="D4661">
        <v>7.4720683673797401</v>
      </c>
      <c r="E4661">
        <v>8.8862862184813398</v>
      </c>
      <c r="F4661">
        <v>7.7206521667665999</v>
      </c>
      <c r="G4661">
        <v>8.5991109082575097</v>
      </c>
      <c r="H4661">
        <v>6.6964695242667904</v>
      </c>
      <c r="I4661">
        <v>6.9644808980353901</v>
      </c>
      <c r="J4661">
        <v>7.8628420694029399</v>
      </c>
      <c r="K4661">
        <v>6.7662737405155697</v>
      </c>
      <c r="L4661">
        <v>6.8149731723956597</v>
      </c>
      <c r="M4661">
        <v>6.9122766699525497</v>
      </c>
      <c r="N4661">
        <v>6.6912870643548601</v>
      </c>
      <c r="O4661">
        <v>7.5808649429346104</v>
      </c>
      <c r="P4661">
        <v>6.1050083310752497</v>
      </c>
      <c r="Q4661">
        <v>8.0859864702427604</v>
      </c>
    </row>
    <row r="4662" spans="1:17">
      <c r="A4662" t="s">
        <v>7897</v>
      </c>
      <c r="B4662" s="16" t="s">
        <v>7898</v>
      </c>
      <c r="C4662">
        <v>9.3085373423387203</v>
      </c>
      <c r="D4662">
        <v>9.1512842927105105</v>
      </c>
      <c r="E4662">
        <v>9.4818264310891394</v>
      </c>
      <c r="F4662">
        <v>9.2939100621825403</v>
      </c>
      <c r="G4662">
        <v>9.6444886290424794</v>
      </c>
      <c r="H4662">
        <v>8.2614331513210306</v>
      </c>
      <c r="I4662">
        <v>8.6281561036209808</v>
      </c>
      <c r="J4662">
        <v>8.5683880604223699</v>
      </c>
      <c r="K4662">
        <v>9.2883744041324405</v>
      </c>
      <c r="L4662">
        <v>8.6452946923650593</v>
      </c>
      <c r="M4662">
        <v>8.7350182810454804</v>
      </c>
      <c r="N4662">
        <v>8.8839365537627906</v>
      </c>
      <c r="O4662">
        <v>8.9251484966369006</v>
      </c>
      <c r="P4662">
        <v>8.3012705690098301</v>
      </c>
      <c r="Q4662">
        <v>9.6208993709487292</v>
      </c>
    </row>
    <row r="4663" spans="1:17">
      <c r="A4663" t="s">
        <v>7899</v>
      </c>
      <c r="B4663" s="16" t="s">
        <v>7900</v>
      </c>
      <c r="C4663">
        <v>6.8676794743352501</v>
      </c>
      <c r="D4663">
        <v>6.84137245215212</v>
      </c>
      <c r="E4663">
        <v>5.30798454985728</v>
      </c>
      <c r="F4663">
        <v>6.9141232489592603</v>
      </c>
      <c r="G4663">
        <v>7.7282595891436099</v>
      </c>
      <c r="H4663">
        <v>6.3945603718070796</v>
      </c>
      <c r="I4663">
        <v>5.9628952071699803</v>
      </c>
      <c r="J4663">
        <v>6.1497027593076004</v>
      </c>
      <c r="K4663">
        <v>5.6379859859907304</v>
      </c>
      <c r="L4663">
        <v>5.4993619211439997</v>
      </c>
      <c r="M4663">
        <v>6.83166271777106</v>
      </c>
      <c r="N4663">
        <v>7.09462444174304</v>
      </c>
      <c r="O4663">
        <v>6.7810663883528299</v>
      </c>
      <c r="P4663">
        <v>7.0361110355685303</v>
      </c>
      <c r="Q4663">
        <v>2.8218677180984102</v>
      </c>
    </row>
    <row r="4664" spans="1:17">
      <c r="A4664" t="s">
        <v>7901</v>
      </c>
      <c r="B4664" s="16" t="s">
        <v>7902</v>
      </c>
      <c r="C4664">
        <v>9.6144786332945191</v>
      </c>
      <c r="D4664">
        <v>9.6054360668140202</v>
      </c>
      <c r="E4664">
        <v>9.7231756817890194</v>
      </c>
      <c r="F4664">
        <v>9.8294217708832505</v>
      </c>
      <c r="G4664">
        <v>9.6670421788501795</v>
      </c>
      <c r="H4664">
        <v>10.057374624123</v>
      </c>
      <c r="I4664">
        <v>9.6764045140995005</v>
      </c>
      <c r="J4664">
        <v>10.0003482318788</v>
      </c>
      <c r="K4664">
        <v>9.3582339396460092</v>
      </c>
      <c r="L4664">
        <v>9.4735827826055505</v>
      </c>
      <c r="M4664">
        <v>9.8895077764119801</v>
      </c>
      <c r="N4664">
        <v>9.7952435035512906</v>
      </c>
      <c r="O4664">
        <v>9.7835324812733599</v>
      </c>
      <c r="P4664">
        <v>9.6595628556892201</v>
      </c>
      <c r="Q4664">
        <v>9.8053894822166399</v>
      </c>
    </row>
    <row r="4665" spans="1:17">
      <c r="A4665" t="s">
        <v>7903</v>
      </c>
      <c r="B4665" s="16" t="s">
        <v>7904</v>
      </c>
      <c r="C4665">
        <v>8.2434258776125304</v>
      </c>
      <c r="D4665">
        <v>8.2867523994167307</v>
      </c>
      <c r="E4665">
        <v>8.5302428497848393</v>
      </c>
      <c r="F4665">
        <v>7.8308268179911398</v>
      </c>
      <c r="G4665">
        <v>8.2941627893903505</v>
      </c>
      <c r="H4665">
        <v>7.5318215657091097</v>
      </c>
      <c r="I4665">
        <v>8.1563008884864097</v>
      </c>
      <c r="J4665">
        <v>7.6744684748994603</v>
      </c>
      <c r="K4665">
        <v>8.7785237777087701</v>
      </c>
      <c r="L4665">
        <v>8.5122344568852402</v>
      </c>
      <c r="M4665">
        <v>7.7515189324181097</v>
      </c>
      <c r="N4665">
        <v>7.26044683579084</v>
      </c>
      <c r="O4665">
        <v>7.8781894052357098</v>
      </c>
      <c r="P4665">
        <v>7.6445215638579098</v>
      </c>
      <c r="Q4665">
        <v>10.8454464916336</v>
      </c>
    </row>
    <row r="4666" spans="1:17">
      <c r="A4666" t="s">
        <v>7905</v>
      </c>
      <c r="B4666" s="16" t="s">
        <v>7906</v>
      </c>
      <c r="C4666">
        <v>8.63117003616874</v>
      </c>
      <c r="D4666">
        <v>8.7069748326154901</v>
      </c>
      <c r="E4666">
        <v>8.5211386942140201</v>
      </c>
      <c r="F4666">
        <v>8.5604600942024405</v>
      </c>
      <c r="G4666">
        <v>8.3106344530160108</v>
      </c>
      <c r="H4666">
        <v>9.5568370309173005</v>
      </c>
      <c r="I4666">
        <v>10.616688859196699</v>
      </c>
      <c r="J4666">
        <v>10.1076319896064</v>
      </c>
      <c r="K4666">
        <v>8.9342858664049594</v>
      </c>
      <c r="L4666">
        <v>10.264417631025999</v>
      </c>
      <c r="M4666">
        <v>9.9127678152982597</v>
      </c>
      <c r="N4666">
        <v>9.5504010444689094</v>
      </c>
      <c r="O4666">
        <v>9.3232310424303204</v>
      </c>
      <c r="P4666">
        <v>11.151028139539999</v>
      </c>
      <c r="Q4666">
        <v>7.1565710053807701</v>
      </c>
    </row>
    <row r="4667" spans="1:17">
      <c r="A4667" t="s">
        <v>7907</v>
      </c>
      <c r="B4667" s="16" t="s">
        <v>7908</v>
      </c>
      <c r="C4667">
        <v>9.3321627510472993</v>
      </c>
      <c r="D4667">
        <v>9.3248126408888208</v>
      </c>
      <c r="E4667">
        <v>9.1540396698409694</v>
      </c>
      <c r="F4667">
        <v>9.2166710777506307</v>
      </c>
      <c r="G4667">
        <v>8.9354161217323895</v>
      </c>
      <c r="H4667">
        <v>9.0164310073465792</v>
      </c>
      <c r="I4667">
        <v>8.6634892960074197</v>
      </c>
      <c r="J4667">
        <v>9.0860812452388604</v>
      </c>
      <c r="K4667">
        <v>8.9175531447069307</v>
      </c>
      <c r="L4667">
        <v>8.6645081201604093</v>
      </c>
      <c r="M4667">
        <v>8.7045784659695506</v>
      </c>
      <c r="N4667">
        <v>8.5193633127537201</v>
      </c>
      <c r="O4667">
        <v>8.7951006365018696</v>
      </c>
      <c r="P4667">
        <v>8.4641415052306801</v>
      </c>
      <c r="Q4667">
        <v>7.5369478347710803</v>
      </c>
    </row>
    <row r="4668" spans="1:17">
      <c r="A4668" t="s">
        <v>7909</v>
      </c>
      <c r="B4668" s="16" t="s">
        <v>7910</v>
      </c>
      <c r="C4668">
        <v>6.7854920253152002</v>
      </c>
      <c r="D4668">
        <v>6.5295865794184396</v>
      </c>
      <c r="E4668">
        <v>6.8867602326164601</v>
      </c>
      <c r="F4668">
        <v>6.1471629119605797</v>
      </c>
      <c r="G4668">
        <v>6.7821116076966099</v>
      </c>
      <c r="H4668">
        <v>4.9634301213382797</v>
      </c>
      <c r="I4668">
        <v>6.4584923515581396</v>
      </c>
      <c r="J4668">
        <v>5.5218381907595999</v>
      </c>
      <c r="K4668">
        <v>7.6641418250857498</v>
      </c>
      <c r="L4668">
        <v>7.1082475476282703</v>
      </c>
      <c r="M4668">
        <v>6.4640290864915997</v>
      </c>
      <c r="N4668">
        <v>6.22737111333391</v>
      </c>
      <c r="O4668">
        <v>6.4172099053306297</v>
      </c>
      <c r="P4668">
        <v>5.2603607125134104</v>
      </c>
      <c r="Q4668">
        <v>9.0486929182374407</v>
      </c>
    </row>
    <row r="4669" spans="1:17">
      <c r="A4669" t="s">
        <v>7911</v>
      </c>
      <c r="B4669" s="16" t="s">
        <v>7912</v>
      </c>
      <c r="C4669">
        <v>11.8749875321363</v>
      </c>
      <c r="D4669">
        <v>11.625780078427001</v>
      </c>
      <c r="E4669">
        <v>12.6678733123019</v>
      </c>
      <c r="F4669">
        <v>12.3991605978165</v>
      </c>
      <c r="G4669">
        <v>12.3825441660275</v>
      </c>
      <c r="H4669">
        <v>10.370194612711099</v>
      </c>
      <c r="I4669">
        <v>11.384929055923401</v>
      </c>
      <c r="J4669">
        <v>12.044701080406</v>
      </c>
      <c r="K4669">
        <v>11.698419862366899</v>
      </c>
      <c r="L4669">
        <v>11.716422379047801</v>
      </c>
      <c r="M4669">
        <v>11.708323601388599</v>
      </c>
      <c r="N4669">
        <v>12.2374676658753</v>
      </c>
      <c r="O4669">
        <v>11.8024683370201</v>
      </c>
      <c r="P4669">
        <v>10.080193998108401</v>
      </c>
      <c r="Q4669">
        <v>14.941294238658701</v>
      </c>
    </row>
    <row r="4670" spans="1:17">
      <c r="A4670" t="s">
        <v>7913</v>
      </c>
      <c r="B4670" s="16" t="s">
        <v>7914</v>
      </c>
      <c r="C4670">
        <v>7.9273378688956697</v>
      </c>
      <c r="D4670">
        <v>7.9893839773392799</v>
      </c>
      <c r="E4670">
        <v>7.8390252449847297</v>
      </c>
      <c r="F4670">
        <v>7.6904682901396999</v>
      </c>
      <c r="G4670">
        <v>7.8684360662305703</v>
      </c>
      <c r="H4670">
        <v>7.7214508378578897</v>
      </c>
      <c r="I4670">
        <v>7.7642522999856904</v>
      </c>
      <c r="J4670">
        <v>7.6833854332699003</v>
      </c>
      <c r="K4670">
        <v>7.9826233315090196</v>
      </c>
      <c r="L4670">
        <v>7.9483389199415599</v>
      </c>
      <c r="M4670">
        <v>7.7829619535531096</v>
      </c>
      <c r="N4670">
        <v>7.4712772951754198</v>
      </c>
      <c r="O4670">
        <v>7.5902702479409303</v>
      </c>
      <c r="P4670">
        <v>7.6121552321725998</v>
      </c>
      <c r="Q4670">
        <v>8.5667227177791094</v>
      </c>
    </row>
    <row r="4671" spans="1:17">
      <c r="A4671" t="s">
        <v>7915</v>
      </c>
      <c r="B4671" s="16" t="s">
        <v>7916</v>
      </c>
      <c r="C4671">
        <v>7.89350948884357</v>
      </c>
      <c r="D4671">
        <v>7.9226756640482803</v>
      </c>
      <c r="E4671">
        <v>8.8540243895281296</v>
      </c>
      <c r="F4671">
        <v>8.2551433213110403</v>
      </c>
      <c r="G4671">
        <v>8.3668465378898702</v>
      </c>
      <c r="H4671">
        <v>8.5756566533986192</v>
      </c>
      <c r="I4671">
        <v>8.7399586390070905</v>
      </c>
      <c r="J4671">
        <v>8.1818285563727198</v>
      </c>
      <c r="K4671">
        <v>8.4610467262649003</v>
      </c>
      <c r="L4671">
        <v>8.8485583060552209</v>
      </c>
      <c r="M4671">
        <v>8.8207712837645609</v>
      </c>
      <c r="N4671">
        <v>9.2631479751467207</v>
      </c>
      <c r="O4671">
        <v>8.9472509995622005</v>
      </c>
      <c r="P4671">
        <v>8.2390907658991104</v>
      </c>
      <c r="Q4671">
        <v>9.6208993709487292</v>
      </c>
    </row>
    <row r="4672" spans="1:17">
      <c r="A4672" t="s">
        <v>7917</v>
      </c>
      <c r="B4672" s="16" t="s">
        <v>7918</v>
      </c>
      <c r="C4672">
        <v>9.2600928853410007</v>
      </c>
      <c r="D4672">
        <v>9.3299664500689001</v>
      </c>
      <c r="E4672">
        <v>9.2089216660624107</v>
      </c>
      <c r="F4672">
        <v>9.5207726977129994</v>
      </c>
      <c r="G4672">
        <v>9.3097354608545793</v>
      </c>
      <c r="H4672">
        <v>9.5301709790492808</v>
      </c>
      <c r="I4672">
        <v>9.3072864372996893</v>
      </c>
      <c r="J4672">
        <v>9.4790778954090502</v>
      </c>
      <c r="K4672">
        <v>9.2029259234126997</v>
      </c>
      <c r="L4672">
        <v>9.27899145161647</v>
      </c>
      <c r="M4672">
        <v>9.3747937012901303</v>
      </c>
      <c r="N4672">
        <v>9.4024510097861906</v>
      </c>
      <c r="O4672">
        <v>9.3189997115961791</v>
      </c>
      <c r="P4672">
        <v>9.0177502770778108</v>
      </c>
      <c r="Q4672">
        <v>9.1060647157263492</v>
      </c>
    </row>
    <row r="4673" spans="1:17">
      <c r="A4673" t="s">
        <v>7919</v>
      </c>
      <c r="B4673" s="16" t="s">
        <v>7920</v>
      </c>
      <c r="C4673">
        <v>7.3682579752029502</v>
      </c>
      <c r="D4673">
        <v>7.2061383105772503</v>
      </c>
      <c r="E4673">
        <v>7.3556947774122898</v>
      </c>
      <c r="F4673">
        <v>7.3216190108341204</v>
      </c>
      <c r="G4673">
        <v>7.2094661594368903</v>
      </c>
      <c r="H4673">
        <v>7.9423451417150801</v>
      </c>
      <c r="I4673">
        <v>7.3665820046063004</v>
      </c>
      <c r="J4673">
        <v>7.5483470056341702</v>
      </c>
      <c r="K4673">
        <v>7.1363159804442198</v>
      </c>
      <c r="L4673">
        <v>7.4625759491112298</v>
      </c>
      <c r="M4673">
        <v>7.2809903829114004</v>
      </c>
      <c r="N4673">
        <v>7.4712772951754198</v>
      </c>
      <c r="O4673">
        <v>7.5902702479409303</v>
      </c>
      <c r="P4673">
        <v>7.3230978289847197</v>
      </c>
      <c r="Q4673">
        <v>5.09416193408443</v>
      </c>
    </row>
    <row r="4674" spans="1:17">
      <c r="A4674" t="s">
        <v>7921</v>
      </c>
      <c r="B4674" s="16" t="s">
        <v>7922</v>
      </c>
      <c r="C4674">
        <v>7.9463175135047797</v>
      </c>
      <c r="D4674">
        <v>7.2136093630525302</v>
      </c>
      <c r="E4674">
        <v>7.6843872809925298</v>
      </c>
      <c r="F4674">
        <v>7.5349282698155902</v>
      </c>
      <c r="G4674">
        <v>8.1459873984650901</v>
      </c>
      <c r="H4674">
        <v>4.8389910929935898</v>
      </c>
      <c r="I4674">
        <v>6.5372404831406001</v>
      </c>
      <c r="J4674">
        <v>6.2619694608709597</v>
      </c>
      <c r="K4674">
        <v>8.3960824022808307</v>
      </c>
      <c r="L4674">
        <v>8.1252431872722806</v>
      </c>
      <c r="M4674">
        <v>7.6989123155716799</v>
      </c>
      <c r="N4674">
        <v>8.4387621139333007</v>
      </c>
      <c r="O4674">
        <v>7.6227129446624904</v>
      </c>
      <c r="P4674">
        <v>5.1710851092644097</v>
      </c>
      <c r="Q4674">
        <v>10.666345908434501</v>
      </c>
    </row>
    <row r="4675" spans="1:17">
      <c r="A4675" t="s">
        <v>7923</v>
      </c>
      <c r="B4675" s="16" t="s">
        <v>7924</v>
      </c>
      <c r="C4675">
        <v>11.6820122160452</v>
      </c>
      <c r="D4675">
        <v>11.557858272021001</v>
      </c>
      <c r="E4675">
        <v>12.2214120229432</v>
      </c>
      <c r="F4675">
        <v>11.3314587073674</v>
      </c>
      <c r="G4675">
        <v>12.1069316712194</v>
      </c>
      <c r="H4675">
        <v>10.667982955018701</v>
      </c>
      <c r="I4675">
        <v>11.6562238723058</v>
      </c>
      <c r="J4675">
        <v>11.343195560017699</v>
      </c>
      <c r="K4675">
        <v>12.294153157490999</v>
      </c>
      <c r="L4675">
        <v>11.8118017911124</v>
      </c>
      <c r="M4675">
        <v>11.178750394269001</v>
      </c>
      <c r="N4675">
        <v>11.8233396138674</v>
      </c>
      <c r="O4675">
        <v>11.2725778060049</v>
      </c>
      <c r="P4675">
        <v>11.3674088338954</v>
      </c>
      <c r="Q4675">
        <v>13.7927060742521</v>
      </c>
    </row>
    <row r="4676" spans="1:17">
      <c r="A4676" t="s">
        <v>7925</v>
      </c>
      <c r="B4676" s="16" t="s">
        <v>7926</v>
      </c>
      <c r="C4676">
        <v>7.5897808282077799</v>
      </c>
      <c r="D4676">
        <v>7.6085614680799303</v>
      </c>
      <c r="E4676">
        <v>7.6596891654395396</v>
      </c>
      <c r="F4676">
        <v>7.51783483851856</v>
      </c>
      <c r="G4676">
        <v>7.5522969472107997</v>
      </c>
      <c r="H4676">
        <v>7.3280137127293603</v>
      </c>
      <c r="I4676">
        <v>7.6036010338099702</v>
      </c>
      <c r="J4676">
        <v>7.5916274965859802</v>
      </c>
      <c r="K4676">
        <v>7.7844810546957897</v>
      </c>
      <c r="L4676">
        <v>7.93934780116974</v>
      </c>
      <c r="M4676">
        <v>7.6781557774887803</v>
      </c>
      <c r="N4676">
        <v>7.9107109210076096</v>
      </c>
      <c r="O4676">
        <v>7.5570791178491996</v>
      </c>
      <c r="P4676">
        <v>7.2407411986024197</v>
      </c>
      <c r="Q4676">
        <v>7.6950435514148801</v>
      </c>
    </row>
    <row r="4677" spans="1:17">
      <c r="A4677" t="s">
        <v>7927</v>
      </c>
      <c r="B4677" s="16" t="s">
        <v>7928</v>
      </c>
      <c r="C4677">
        <v>9.8109325145093695</v>
      </c>
      <c r="D4677">
        <v>9.8402555492425599</v>
      </c>
      <c r="E4677">
        <v>9.2425379539924197</v>
      </c>
      <c r="F4677">
        <v>8.9981527740083997</v>
      </c>
      <c r="G4677">
        <v>10.2822736833162</v>
      </c>
      <c r="H4677">
        <v>10.0396904461926</v>
      </c>
      <c r="I4677">
        <v>10.7174640978289</v>
      </c>
      <c r="J4677">
        <v>10.1076319896064</v>
      </c>
      <c r="K4677">
        <v>10.167211135473901</v>
      </c>
      <c r="L4677">
        <v>10.3147850052714</v>
      </c>
      <c r="M4677">
        <v>10.1911480990578</v>
      </c>
      <c r="N4677">
        <v>10.513250115726599</v>
      </c>
      <c r="O4677">
        <v>10.0678277061874</v>
      </c>
      <c r="P4677">
        <v>11.271703653043</v>
      </c>
      <c r="Q4677">
        <v>8.7216113394761106</v>
      </c>
    </row>
    <row r="4678" spans="1:17">
      <c r="A4678" t="s">
        <v>7929</v>
      </c>
      <c r="B4678" s="16" t="s">
        <v>7930</v>
      </c>
      <c r="C4678">
        <v>9.5508467544996698</v>
      </c>
      <c r="D4678">
        <v>9.3554628286619401</v>
      </c>
      <c r="E4678">
        <v>9.9738976869514708</v>
      </c>
      <c r="F4678">
        <v>9.4787534489232605</v>
      </c>
      <c r="G4678">
        <v>9.6444886290424794</v>
      </c>
      <c r="H4678">
        <v>8.94696674099667</v>
      </c>
      <c r="I4678">
        <v>9.3869419899848996</v>
      </c>
      <c r="J4678">
        <v>9.3934624917118903</v>
      </c>
      <c r="K4678">
        <v>9.6854635745419397</v>
      </c>
      <c r="L4678">
        <v>9.69924406553098</v>
      </c>
      <c r="M4678">
        <v>9.4562099938538609</v>
      </c>
      <c r="N4678">
        <v>9.7979378790198499</v>
      </c>
      <c r="O4678">
        <v>9.7035627611690707</v>
      </c>
      <c r="P4678">
        <v>8.8954631991265707</v>
      </c>
      <c r="Q4678">
        <v>11.443507837205599</v>
      </c>
    </row>
    <row r="4679" spans="1:17">
      <c r="A4679" t="s">
        <v>7931</v>
      </c>
      <c r="B4679" s="16" t="s">
        <v>7932</v>
      </c>
      <c r="C4679">
        <v>11.458353579247399</v>
      </c>
      <c r="D4679">
        <v>11.3891425947378</v>
      </c>
      <c r="E4679">
        <v>11.4962541858582</v>
      </c>
      <c r="F4679">
        <v>11.3179636185221</v>
      </c>
      <c r="G4679">
        <v>11.1388788859699</v>
      </c>
      <c r="H4679">
        <v>11.2410580580573</v>
      </c>
      <c r="I4679">
        <v>11.4964580014465</v>
      </c>
      <c r="J4679">
        <v>11.5213980242884</v>
      </c>
      <c r="K4679">
        <v>11.7379646275454</v>
      </c>
      <c r="L4679">
        <v>11.689550875226599</v>
      </c>
      <c r="M4679">
        <v>11.674703677903601</v>
      </c>
      <c r="N4679">
        <v>11.262308744799601</v>
      </c>
      <c r="O4679">
        <v>11.1745142442839</v>
      </c>
      <c r="P4679">
        <v>10.643982649302</v>
      </c>
      <c r="Q4679">
        <v>12.699477750338399</v>
      </c>
    </row>
    <row r="4680" spans="1:17">
      <c r="A4680" t="s">
        <v>7933</v>
      </c>
      <c r="B4680" s="16" t="s">
        <v>7934</v>
      </c>
      <c r="C4680">
        <v>9.3712831930665796</v>
      </c>
      <c r="D4680">
        <v>9.0042860598011192</v>
      </c>
      <c r="E4680">
        <v>8.7291430036710604</v>
      </c>
      <c r="F4680">
        <v>7.8806803909348799</v>
      </c>
      <c r="G4680">
        <v>9.5999707284624094</v>
      </c>
      <c r="H4680">
        <v>7.8335639012519396</v>
      </c>
      <c r="I4680">
        <v>8.9089536388954205</v>
      </c>
      <c r="J4680">
        <v>7.5629189843524403</v>
      </c>
      <c r="K4680">
        <v>9.8847487756817696</v>
      </c>
      <c r="L4680">
        <v>9.1349248941589192</v>
      </c>
      <c r="M4680">
        <v>8.3996754263494608</v>
      </c>
      <c r="N4680">
        <v>8.9748593865647006</v>
      </c>
      <c r="O4680">
        <v>8.6721971043790305</v>
      </c>
      <c r="P4680">
        <v>8.5262007262389794</v>
      </c>
      <c r="Q4680">
        <v>10.7039890392549</v>
      </c>
    </row>
    <row r="4681" spans="1:17">
      <c r="A4681" t="s">
        <v>7935</v>
      </c>
      <c r="B4681" s="16" t="s">
        <v>7936</v>
      </c>
      <c r="C4681">
        <v>6.3136371876294097</v>
      </c>
      <c r="D4681">
        <v>6.2223383051797301</v>
      </c>
      <c r="E4681">
        <v>6.5336684091712298</v>
      </c>
      <c r="F4681">
        <v>5.8485946735515197</v>
      </c>
      <c r="G4681">
        <v>6.6190383231045704</v>
      </c>
      <c r="H4681">
        <v>6.1168867254643997</v>
      </c>
      <c r="I4681">
        <v>6.27127081030204</v>
      </c>
      <c r="J4681">
        <v>5.8942311513933401</v>
      </c>
      <c r="K4681">
        <v>6.4172688586391198</v>
      </c>
      <c r="L4681">
        <v>6.2398789457682096</v>
      </c>
      <c r="M4681">
        <v>6.27668483199077</v>
      </c>
      <c r="N4681">
        <v>6.7258089642514101</v>
      </c>
      <c r="O4681">
        <v>6.3181900026850499</v>
      </c>
      <c r="P4681">
        <v>6.4928410672808097</v>
      </c>
      <c r="Q4681">
        <v>7.1565710053807701</v>
      </c>
    </row>
    <row r="4682" spans="1:17">
      <c r="A4682" t="s">
        <v>7937</v>
      </c>
      <c r="B4682" s="16" t="s">
        <v>7938</v>
      </c>
      <c r="C4682">
        <v>6.6054299362161997</v>
      </c>
      <c r="D4682">
        <v>6.5175205291821898</v>
      </c>
      <c r="E4682">
        <v>8.8540243895281296</v>
      </c>
      <c r="F4682">
        <v>7.7934538836603604</v>
      </c>
      <c r="G4682">
        <v>7.92304149322044</v>
      </c>
      <c r="H4682">
        <v>4.3015284866045098</v>
      </c>
      <c r="I4682">
        <v>6.4312449976653498</v>
      </c>
      <c r="J4682">
        <v>6.96656336427976</v>
      </c>
      <c r="K4682">
        <v>7.1363159804442198</v>
      </c>
      <c r="L4682">
        <v>7.6887662553908198</v>
      </c>
      <c r="M4682">
        <v>6.4144155526236197</v>
      </c>
      <c r="N4682">
        <v>6.8457055562953402</v>
      </c>
      <c r="O4682">
        <v>6.3740501040455104</v>
      </c>
      <c r="P4682">
        <v>5.0248478020067502</v>
      </c>
      <c r="Q4682">
        <v>10.794011593546401</v>
      </c>
    </row>
    <row r="4683" spans="1:17">
      <c r="A4683" t="s">
        <v>7939</v>
      </c>
      <c r="B4683" s="16" t="s">
        <v>7940</v>
      </c>
      <c r="C4683">
        <v>11.0125090637839</v>
      </c>
      <c r="D4683">
        <v>11.092848043435801</v>
      </c>
      <c r="E4683">
        <v>11.0366332000448</v>
      </c>
      <c r="F4683">
        <v>11.4441654506146</v>
      </c>
      <c r="G4683">
        <v>11.0386701096916</v>
      </c>
      <c r="H4683">
        <v>11.0119909741453</v>
      </c>
      <c r="I4683">
        <v>10.806399475249</v>
      </c>
      <c r="J4683">
        <v>11.4271147195595</v>
      </c>
      <c r="K4683">
        <v>10.9980190175143</v>
      </c>
      <c r="L4683">
        <v>10.754498696908501</v>
      </c>
      <c r="M4683">
        <v>10.6845537482706</v>
      </c>
      <c r="N4683">
        <v>10.2505335585191</v>
      </c>
      <c r="O4683">
        <v>10.537805848744201</v>
      </c>
      <c r="P4683">
        <v>11.1024026595545</v>
      </c>
      <c r="Q4683">
        <v>10.249113780255</v>
      </c>
    </row>
    <row r="4684" spans="1:17">
      <c r="A4684" t="s">
        <v>7941</v>
      </c>
      <c r="B4684" s="16" t="s">
        <v>7942</v>
      </c>
      <c r="C4684">
        <v>9.5920738256434497</v>
      </c>
      <c r="D4684">
        <v>9.6445691247518006</v>
      </c>
      <c r="E4684">
        <v>9.2780926191995796</v>
      </c>
      <c r="F4684">
        <v>9.1646094826951092</v>
      </c>
      <c r="G4684">
        <v>9.5172676250523391</v>
      </c>
      <c r="H4684">
        <v>10.160178766564</v>
      </c>
      <c r="I4684">
        <v>9.6531617530605107</v>
      </c>
      <c r="J4684">
        <v>9.2776586573719193</v>
      </c>
      <c r="K4684">
        <v>9.74000788311678</v>
      </c>
      <c r="L4684">
        <v>9.7591862314923592</v>
      </c>
      <c r="M4684">
        <v>9.7294317238235095</v>
      </c>
      <c r="N4684">
        <v>9.75282401597795</v>
      </c>
      <c r="O4684">
        <v>9.5531714307675095</v>
      </c>
      <c r="P4684">
        <v>9.5422131053249206</v>
      </c>
      <c r="Q4684">
        <v>9.9057254354815303</v>
      </c>
    </row>
    <row r="4685" spans="1:17">
      <c r="A4685" t="s">
        <v>7943</v>
      </c>
      <c r="B4685" s="16" t="s">
        <v>7944</v>
      </c>
      <c r="C4685">
        <v>8.3071957687372695</v>
      </c>
      <c r="D4685">
        <v>8.3422371844573604</v>
      </c>
      <c r="E4685">
        <v>8.8098541889865096</v>
      </c>
      <c r="F4685">
        <v>8.4716199038631395</v>
      </c>
      <c r="G4685">
        <v>8.3269199934069196</v>
      </c>
      <c r="H4685">
        <v>8.1296468529167001</v>
      </c>
      <c r="I4685">
        <v>8.2829020162843197</v>
      </c>
      <c r="J4685">
        <v>8.5219585161028792</v>
      </c>
      <c r="K4685">
        <v>8.0609406832578703</v>
      </c>
      <c r="L4685">
        <v>8.1873059842096403</v>
      </c>
      <c r="M4685">
        <v>8.3162197718933193</v>
      </c>
      <c r="N4685">
        <v>7.8702856166430299</v>
      </c>
      <c r="O4685">
        <v>8.2062386764339408</v>
      </c>
      <c r="P4685">
        <v>8.10605289022606</v>
      </c>
      <c r="Q4685">
        <v>8.7932323857913595</v>
      </c>
    </row>
    <row r="4686" spans="1:17">
      <c r="A4686" t="s">
        <v>7945</v>
      </c>
      <c r="B4686" s="16" t="s">
        <v>7946</v>
      </c>
      <c r="C4686">
        <v>9.4891359130832402</v>
      </c>
      <c r="D4686">
        <v>9.4610180404727604</v>
      </c>
      <c r="E4686">
        <v>9.3363345800009103</v>
      </c>
      <c r="F4686">
        <v>9.3138271788569007</v>
      </c>
      <c r="G4686">
        <v>9.3300689722442396</v>
      </c>
      <c r="H4686">
        <v>9.7809427243116005</v>
      </c>
      <c r="I4686">
        <v>9.5133343464722806</v>
      </c>
      <c r="J4686">
        <v>9.2951973930418301</v>
      </c>
      <c r="K4686">
        <v>9.4219027589840394</v>
      </c>
      <c r="L4686">
        <v>9.4196889842655107</v>
      </c>
      <c r="M4686">
        <v>9.6802319167270294</v>
      </c>
      <c r="N4686">
        <v>9.54559935878701</v>
      </c>
      <c r="O4686">
        <v>9.7207708591328696</v>
      </c>
      <c r="P4686">
        <v>9.3225450497836295</v>
      </c>
      <c r="Q4686">
        <v>9.8396161242928208</v>
      </c>
    </row>
    <row r="4687" spans="1:17">
      <c r="A4687" t="s">
        <v>7947</v>
      </c>
      <c r="B4687" s="16" t="s">
        <v>7948</v>
      </c>
      <c r="C4687">
        <v>9.1062670474170506</v>
      </c>
      <c r="D4687">
        <v>9.0591128439989408</v>
      </c>
      <c r="E4687">
        <v>9.2617916118938108</v>
      </c>
      <c r="F4687">
        <v>9.0165005705620604</v>
      </c>
      <c r="G4687">
        <v>8.9977587879827006</v>
      </c>
      <c r="H4687">
        <v>8.7352732857840802</v>
      </c>
      <c r="I4687">
        <v>8.8385695776068598</v>
      </c>
      <c r="J4687">
        <v>8.8572481928895499</v>
      </c>
      <c r="K4687">
        <v>8.9953592602419903</v>
      </c>
      <c r="L4687">
        <v>9.08283711133525</v>
      </c>
      <c r="M4687">
        <v>8.8470204917064397</v>
      </c>
      <c r="N4687">
        <v>8.8084356795540302</v>
      </c>
      <c r="O4687">
        <v>8.8292245739657993</v>
      </c>
      <c r="P4687">
        <v>8.4776666600402901</v>
      </c>
      <c r="Q4687">
        <v>8.48255560796823</v>
      </c>
    </row>
    <row r="4688" spans="1:17">
      <c r="A4688" t="s">
        <v>7949</v>
      </c>
      <c r="B4688" s="16" t="s">
        <v>7950</v>
      </c>
      <c r="C4688">
        <v>8.4469696701162</v>
      </c>
      <c r="D4688">
        <v>8.2290457004390394</v>
      </c>
      <c r="E4688">
        <v>9.1392430864973999</v>
      </c>
      <c r="F4688">
        <v>8.7082593425084909</v>
      </c>
      <c r="G4688">
        <v>8.93275909890286</v>
      </c>
      <c r="H4688">
        <v>6.6850861414992098</v>
      </c>
      <c r="I4688">
        <v>7.8123020411255197</v>
      </c>
      <c r="J4688">
        <v>8.4610888741973707</v>
      </c>
      <c r="K4688">
        <v>8.3153295908684797</v>
      </c>
      <c r="L4688">
        <v>8.0395047964500801</v>
      </c>
      <c r="M4688">
        <v>7.8137329219259701</v>
      </c>
      <c r="N4688">
        <v>8.0024043880678093</v>
      </c>
      <c r="O4688">
        <v>7.6409284237376403</v>
      </c>
      <c r="P4688">
        <v>6.8117082797650301</v>
      </c>
      <c r="Q4688">
        <v>10.4396731967666</v>
      </c>
    </row>
    <row r="4689" spans="1:17">
      <c r="A4689" t="s">
        <v>7951</v>
      </c>
      <c r="B4689" s="16" t="s">
        <v>7952</v>
      </c>
      <c r="C4689">
        <v>7.68329101588514</v>
      </c>
      <c r="D4689">
        <v>7.78422598243161</v>
      </c>
      <c r="E4689">
        <v>7.5202897263322503</v>
      </c>
      <c r="F4689">
        <v>7.9245512432323704</v>
      </c>
      <c r="G4689">
        <v>8.0560255534584204</v>
      </c>
      <c r="H4689">
        <v>8.1128216416716192</v>
      </c>
      <c r="I4689">
        <v>8.0265738012085404</v>
      </c>
      <c r="J4689">
        <v>8.0047226191803205</v>
      </c>
      <c r="K4689">
        <v>7.8955329683749396</v>
      </c>
      <c r="L4689">
        <v>7.8700633797023896</v>
      </c>
      <c r="M4689">
        <v>7.9094262295618103</v>
      </c>
      <c r="N4689">
        <v>8.0438816611613593</v>
      </c>
      <c r="O4689">
        <v>7.8666303507571396</v>
      </c>
      <c r="P4689">
        <v>8.16298521398787</v>
      </c>
      <c r="Q4689">
        <v>7.1565710053807701</v>
      </c>
    </row>
    <row r="4690" spans="1:17">
      <c r="A4690" t="s">
        <v>7953</v>
      </c>
      <c r="B4690" s="16" t="e">
        <v>#N/A</v>
      </c>
      <c r="C4690">
        <v>6.0560432175631203</v>
      </c>
      <c r="D4690">
        <v>5.9788191698956696</v>
      </c>
      <c r="E4690">
        <v>5.9578922475209</v>
      </c>
      <c r="F4690">
        <v>5.8850772639156403</v>
      </c>
      <c r="G4690">
        <v>6.4197063712653204</v>
      </c>
      <c r="H4690">
        <v>5.24699422619977</v>
      </c>
      <c r="I4690">
        <v>5.7570104949229499</v>
      </c>
      <c r="J4690">
        <v>5.76383742325923</v>
      </c>
      <c r="K4690">
        <v>6.3685126514067996</v>
      </c>
      <c r="L4690">
        <v>5.8120628640760099</v>
      </c>
      <c r="M4690">
        <v>6.1608227199956103</v>
      </c>
      <c r="N4690">
        <v>6.0560748478416198</v>
      </c>
      <c r="O4690">
        <v>5.9418950995471</v>
      </c>
      <c r="P4690">
        <v>4.6712581716948103</v>
      </c>
      <c r="Q4690">
        <v>8.1958182219819093</v>
      </c>
    </row>
    <row r="4691" spans="1:17">
      <c r="A4691" t="s">
        <v>7954</v>
      </c>
      <c r="B4691" s="16" t="s">
        <v>7955</v>
      </c>
      <c r="C4691">
        <v>10.6521855826959</v>
      </c>
      <c r="D4691">
        <v>10.7110109676739</v>
      </c>
      <c r="E4691">
        <v>10.390980495589201</v>
      </c>
      <c r="F4691">
        <v>11.175578785814601</v>
      </c>
      <c r="G4691">
        <v>10.695059925807101</v>
      </c>
      <c r="H4691">
        <v>10.533092249894199</v>
      </c>
      <c r="I4691">
        <v>10.4403876452054</v>
      </c>
      <c r="J4691">
        <v>10.853587531637899</v>
      </c>
      <c r="K4691">
        <v>10.556376357457401</v>
      </c>
      <c r="L4691">
        <v>10.659226576626599</v>
      </c>
      <c r="M4691">
        <v>10.488916367468899</v>
      </c>
      <c r="N4691">
        <v>10.234711449443299</v>
      </c>
      <c r="O4691">
        <v>10.199476031280501</v>
      </c>
      <c r="P4691">
        <v>10.455286400333099</v>
      </c>
      <c r="Q4691">
        <v>9.3629875558906797</v>
      </c>
    </row>
    <row r="4692" spans="1:17">
      <c r="A4692" t="s">
        <v>7956</v>
      </c>
      <c r="B4692" s="16" t="s">
        <v>7957</v>
      </c>
      <c r="C4692">
        <v>11.401084848481799</v>
      </c>
      <c r="D4692">
        <v>11.356687816258701</v>
      </c>
      <c r="E4692">
        <v>11.612752017414801</v>
      </c>
      <c r="F4692">
        <v>11.676290797073101</v>
      </c>
      <c r="G4692">
        <v>11.422542547091499</v>
      </c>
      <c r="H4692">
        <v>11.235243427028401</v>
      </c>
      <c r="I4692">
        <v>11.1983337834028</v>
      </c>
      <c r="J4692">
        <v>11.3119494628558</v>
      </c>
      <c r="K4692">
        <v>11.3439164259014</v>
      </c>
      <c r="L4692">
        <v>11.4269452159665</v>
      </c>
      <c r="M4692">
        <v>11.3219526278743</v>
      </c>
      <c r="N4692">
        <v>11.451292214812399</v>
      </c>
      <c r="O4692">
        <v>11.3068087359981</v>
      </c>
      <c r="P4692">
        <v>10.6379743434508</v>
      </c>
      <c r="Q4692">
        <v>12.1708409276578</v>
      </c>
    </row>
    <row r="4693" spans="1:17">
      <c r="A4693" t="s">
        <v>7958</v>
      </c>
      <c r="B4693" s="16" t="s">
        <v>7959</v>
      </c>
      <c r="C4693">
        <v>9.9060268632972708</v>
      </c>
      <c r="D4693">
        <v>9.7379947678797691</v>
      </c>
      <c r="E4693">
        <v>9.6267633303839801</v>
      </c>
      <c r="F4693">
        <v>9.6438892583167597</v>
      </c>
      <c r="G4693">
        <v>9.7433132767503405</v>
      </c>
      <c r="H4693">
        <v>9.0164310073465792</v>
      </c>
      <c r="I4693">
        <v>9.5749271599322903</v>
      </c>
      <c r="J4693">
        <v>8.8941666389123295</v>
      </c>
      <c r="K4693">
        <v>9.9653021368637003</v>
      </c>
      <c r="L4693">
        <v>9.7527901365499208</v>
      </c>
      <c r="M4693">
        <v>9.7944530788371207</v>
      </c>
      <c r="N4693">
        <v>10.090522940953401</v>
      </c>
      <c r="O4693">
        <v>9.8593007455507191</v>
      </c>
      <c r="P4693">
        <v>9.2350219408090002</v>
      </c>
      <c r="Q4693">
        <v>10.4171850831034</v>
      </c>
    </row>
    <row r="4694" spans="1:17">
      <c r="A4694" t="s">
        <v>7960</v>
      </c>
      <c r="B4694" s="16" t="s">
        <v>7961</v>
      </c>
      <c r="C4694">
        <v>10.253055588145299</v>
      </c>
      <c r="D4694">
        <v>10.221072523432699</v>
      </c>
      <c r="E4694">
        <v>9.9738976869514708</v>
      </c>
      <c r="F4694">
        <v>10.3291654563824</v>
      </c>
      <c r="G4694">
        <v>10.393682478452</v>
      </c>
      <c r="H4694">
        <v>10.911660309951101</v>
      </c>
      <c r="I4694">
        <v>11.0499638380166</v>
      </c>
      <c r="J4694">
        <v>10.787489161452299</v>
      </c>
      <c r="K4694">
        <v>10.8565308206407</v>
      </c>
      <c r="L4694">
        <v>11.073173501693701</v>
      </c>
      <c r="M4694">
        <v>10.8400995579441</v>
      </c>
      <c r="N4694">
        <v>10.869529862671399</v>
      </c>
      <c r="O4694">
        <v>10.656010490705601</v>
      </c>
      <c r="P4694">
        <v>10.9213178862106</v>
      </c>
      <c r="Q4694">
        <v>10.607972895164099</v>
      </c>
    </row>
    <row r="4695" spans="1:17">
      <c r="A4695" t="s">
        <v>7962</v>
      </c>
      <c r="B4695" s="16" t="s">
        <v>7963</v>
      </c>
      <c r="C4695">
        <v>7.21215299485897</v>
      </c>
      <c r="D4695">
        <v>7.27201870183272</v>
      </c>
      <c r="E4695">
        <v>7.7246317272255904</v>
      </c>
      <c r="F4695">
        <v>6.8147556724582197</v>
      </c>
      <c r="G4695">
        <v>6.9284850452367301</v>
      </c>
      <c r="H4695">
        <v>6.6620436828093199</v>
      </c>
      <c r="I4695">
        <v>6.9454121858673004</v>
      </c>
      <c r="J4695">
        <v>6.96656336427976</v>
      </c>
      <c r="K4695">
        <v>7.0921563747033201</v>
      </c>
      <c r="L4695">
        <v>6.6697798190484097</v>
      </c>
      <c r="M4695">
        <v>6.7462370240257101</v>
      </c>
      <c r="N4695">
        <v>6.7143940400426896</v>
      </c>
      <c r="O4695">
        <v>6.6608435268053103</v>
      </c>
      <c r="P4695">
        <v>6.98638363708924</v>
      </c>
      <c r="Q4695">
        <v>6.6375058506955904</v>
      </c>
    </row>
    <row r="4696" spans="1:17">
      <c r="A4696" t="s">
        <v>7964</v>
      </c>
      <c r="B4696" s="16" t="s">
        <v>7965</v>
      </c>
      <c r="C4696">
        <v>9.3267449800829496</v>
      </c>
      <c r="D4696">
        <v>9.3487077412014692</v>
      </c>
      <c r="E4696">
        <v>9.7584576260516194</v>
      </c>
      <c r="F4696">
        <v>9.0265938209452194</v>
      </c>
      <c r="G4696">
        <v>9.4976278590484409</v>
      </c>
      <c r="H4696">
        <v>8.1504057879285305</v>
      </c>
      <c r="I4696">
        <v>9.0221533435158605</v>
      </c>
      <c r="J4696">
        <v>9.0225660136199792</v>
      </c>
      <c r="K4696">
        <v>9.4871379817570691</v>
      </c>
      <c r="L4696">
        <v>9.1660683014901903</v>
      </c>
      <c r="M4696">
        <v>8.9715445884482801</v>
      </c>
      <c r="N4696">
        <v>9.1453654611298791</v>
      </c>
      <c r="O4696">
        <v>9.1386816738893497</v>
      </c>
      <c r="P4696">
        <v>9.0899618528610908</v>
      </c>
      <c r="Q4696">
        <v>11.4980970894522</v>
      </c>
    </row>
    <row r="4697" spans="1:17">
      <c r="A4697" t="s">
        <v>7966</v>
      </c>
      <c r="B4697" s="16" t="s">
        <v>7967</v>
      </c>
      <c r="C4697">
        <v>8.4030126765703894</v>
      </c>
      <c r="D4697">
        <v>8.4022063348354106</v>
      </c>
      <c r="E4697">
        <v>8.5392898719725991</v>
      </c>
      <c r="F4697">
        <v>8.4387320258104292</v>
      </c>
      <c r="G4697">
        <v>8.4767464238469099</v>
      </c>
      <c r="H4697">
        <v>9.15635670668809</v>
      </c>
      <c r="I4697">
        <v>8.6894323157120308</v>
      </c>
      <c r="J4697">
        <v>8.4136882505715107</v>
      </c>
      <c r="K4697">
        <v>8.4111062169257007</v>
      </c>
      <c r="L4697">
        <v>8.4816083838079397</v>
      </c>
      <c r="M4697">
        <v>8.3215797360326906</v>
      </c>
      <c r="N4697">
        <v>8.3679709815805499</v>
      </c>
      <c r="O4697">
        <v>8.3235725681901798</v>
      </c>
      <c r="P4697">
        <v>8.6861961245410804</v>
      </c>
      <c r="Q4697">
        <v>6.2843132996066204</v>
      </c>
    </row>
    <row r="4698" spans="1:17">
      <c r="A4698" t="s">
        <v>7968</v>
      </c>
      <c r="B4698" s="16" t="s">
        <v>7969</v>
      </c>
      <c r="C4698">
        <v>10.9604061006533</v>
      </c>
      <c r="D4698">
        <v>11.005367088719201</v>
      </c>
      <c r="E4698">
        <v>11.4921847441569</v>
      </c>
      <c r="F4698">
        <v>11.7988162733536</v>
      </c>
      <c r="G4698">
        <v>11.271993502748201</v>
      </c>
      <c r="H4698">
        <v>12.3243464898627</v>
      </c>
      <c r="I4698">
        <v>10.9984486044112</v>
      </c>
      <c r="J4698">
        <v>12.4526840426694</v>
      </c>
      <c r="K4698">
        <v>10.119549592631699</v>
      </c>
      <c r="L4698">
        <v>10.9154771646069</v>
      </c>
      <c r="M4698">
        <v>12.0616156177413</v>
      </c>
      <c r="N4698">
        <v>11.934640330954499</v>
      </c>
      <c r="O4698">
        <v>12.305103953113401</v>
      </c>
      <c r="P4698">
        <v>11.5560593996788</v>
      </c>
      <c r="Q4698">
        <v>11.1344751587799</v>
      </c>
    </row>
    <row r="4699" spans="1:17">
      <c r="A4699" t="s">
        <v>7970</v>
      </c>
      <c r="B4699" s="16" t="s">
        <v>7971</v>
      </c>
      <c r="C4699">
        <v>9.5965827137219009</v>
      </c>
      <c r="D4699">
        <v>9.5926287179714507</v>
      </c>
      <c r="E4699">
        <v>9.4605593598349405</v>
      </c>
      <c r="F4699">
        <v>9.8038310496291103</v>
      </c>
      <c r="G4699">
        <v>9.5982952376426294</v>
      </c>
      <c r="H4699">
        <v>9.5301709790492808</v>
      </c>
      <c r="I4699">
        <v>9.3710027957622906</v>
      </c>
      <c r="J4699">
        <v>9.8708587763316604</v>
      </c>
      <c r="K4699">
        <v>9.3797706661679197</v>
      </c>
      <c r="L4699">
        <v>9.4164551675838002</v>
      </c>
      <c r="M4699">
        <v>9.9573319073611497</v>
      </c>
      <c r="N4699">
        <v>9.7332501665294</v>
      </c>
      <c r="O4699">
        <v>9.9368201622403998</v>
      </c>
      <c r="P4699">
        <v>9.6792010556448904</v>
      </c>
      <c r="Q4699">
        <v>9.8053894822166399</v>
      </c>
    </row>
    <row r="4700" spans="1:17">
      <c r="A4700" t="s">
        <v>7972</v>
      </c>
      <c r="B4700" s="16" t="s">
        <v>7973</v>
      </c>
      <c r="C4700">
        <v>8.8808207348879193</v>
      </c>
      <c r="D4700">
        <v>8.8211943619939994</v>
      </c>
      <c r="E4700">
        <v>8.7212152667835401</v>
      </c>
      <c r="F4700">
        <v>8.1847521422324103</v>
      </c>
      <c r="G4700">
        <v>8.2606437091398508</v>
      </c>
      <c r="H4700">
        <v>8.0742307795017201</v>
      </c>
      <c r="I4700">
        <v>8.6547368426829294</v>
      </c>
      <c r="J4700">
        <v>7.9466774673300398</v>
      </c>
      <c r="K4700">
        <v>8.7266337372345308</v>
      </c>
      <c r="L4700">
        <v>8.8365089115000703</v>
      </c>
      <c r="M4700">
        <v>8.4785624781837594</v>
      </c>
      <c r="N4700">
        <v>8.3349442388024109</v>
      </c>
      <c r="O4700">
        <v>8.0275152162073304</v>
      </c>
      <c r="P4700">
        <v>8.1233700265902193</v>
      </c>
      <c r="Q4700">
        <v>9.4541791636288703</v>
      </c>
    </row>
    <row r="4701" spans="1:17">
      <c r="A4701" t="s">
        <v>7974</v>
      </c>
      <c r="B4701" s="16" t="s">
        <v>7975</v>
      </c>
      <c r="C4701">
        <v>3.6535616636188299</v>
      </c>
      <c r="D4701">
        <v>3.6330127529723502</v>
      </c>
      <c r="E4701">
        <v>3.6381873987360902</v>
      </c>
      <c r="F4701">
        <v>3.4706286095040801</v>
      </c>
      <c r="G4701">
        <v>3.33407035458014</v>
      </c>
      <c r="H4701">
        <v>2.8218677180984102</v>
      </c>
      <c r="I4701">
        <v>3.3100125595866299</v>
      </c>
      <c r="J4701">
        <v>3.2517770676889399</v>
      </c>
      <c r="K4701">
        <v>3.6013796825057902</v>
      </c>
      <c r="L4701">
        <v>3.4877558895723499</v>
      </c>
      <c r="M4701">
        <v>3.9727288000471899</v>
      </c>
      <c r="N4701">
        <v>3.31389066967124</v>
      </c>
      <c r="O4701">
        <v>3.24931794675887</v>
      </c>
      <c r="P4701">
        <v>2.8218677180984102</v>
      </c>
      <c r="Q4701">
        <v>5.09416193408443</v>
      </c>
    </row>
    <row r="4702" spans="1:17">
      <c r="A4702" t="s">
        <v>7976</v>
      </c>
      <c r="B4702" s="16" t="s">
        <v>7977</v>
      </c>
      <c r="C4702">
        <v>7.84376173833859</v>
      </c>
      <c r="D4702">
        <v>7.7942136260056003</v>
      </c>
      <c r="E4702">
        <v>9.0247587206733701</v>
      </c>
      <c r="F4702">
        <v>8.2585742184668494</v>
      </c>
      <c r="G4702">
        <v>8.4247362592949404</v>
      </c>
      <c r="H4702">
        <v>6.9738835018687801</v>
      </c>
      <c r="I4702">
        <v>7.4567429891659804</v>
      </c>
      <c r="J4702">
        <v>7.9868334988797196</v>
      </c>
      <c r="K4702">
        <v>7.9541743335574404</v>
      </c>
      <c r="L4702">
        <v>7.9074293776084597</v>
      </c>
      <c r="M4702">
        <v>8.7168316136442296</v>
      </c>
      <c r="N4702">
        <v>9.2959231962688396</v>
      </c>
      <c r="O4702">
        <v>8.98869002300213</v>
      </c>
      <c r="P4702">
        <v>6.0327560215808402</v>
      </c>
      <c r="Q4702">
        <v>10.371129057699999</v>
      </c>
    </row>
    <row r="4703" spans="1:17">
      <c r="A4703" t="s">
        <v>7978</v>
      </c>
      <c r="B4703" s="16" t="s">
        <v>7979</v>
      </c>
      <c r="C4703">
        <v>7.9696956834284798</v>
      </c>
      <c r="D4703">
        <v>8.0696746781631301</v>
      </c>
      <c r="E4703">
        <v>8.0626560793255209</v>
      </c>
      <c r="F4703">
        <v>8.1592797687752299</v>
      </c>
      <c r="G4703">
        <v>8.1732677952203208</v>
      </c>
      <c r="H4703">
        <v>7.8076513779590604</v>
      </c>
      <c r="I4703">
        <v>7.74787261872335</v>
      </c>
      <c r="J4703">
        <v>7.8823286339680196</v>
      </c>
      <c r="K4703">
        <v>7.6336990091517096</v>
      </c>
      <c r="L4703">
        <v>7.7772285085574904</v>
      </c>
      <c r="M4703">
        <v>7.7435496881232</v>
      </c>
      <c r="N4703">
        <v>8.0163632599031303</v>
      </c>
      <c r="O4703">
        <v>7.8194433121759603</v>
      </c>
      <c r="P4703">
        <v>7.3029469869286503</v>
      </c>
      <c r="Q4703">
        <v>8.7216113394761106</v>
      </c>
    </row>
    <row r="4704" spans="1:17">
      <c r="A4704" t="s">
        <v>7980</v>
      </c>
      <c r="B4704" s="16" t="s">
        <v>7981</v>
      </c>
      <c r="C4704">
        <v>9.6525078516954093</v>
      </c>
      <c r="D4704">
        <v>9.6279276408617491</v>
      </c>
      <c r="E4704">
        <v>10.087695550227201</v>
      </c>
      <c r="F4704">
        <v>9.6569421096406707</v>
      </c>
      <c r="G4704">
        <v>9.7219299160390094</v>
      </c>
      <c r="H4704">
        <v>9.7608452268290993</v>
      </c>
      <c r="I4704">
        <v>9.7091732065919505</v>
      </c>
      <c r="J4704">
        <v>10.0083449454023</v>
      </c>
      <c r="K4704">
        <v>9.4556136667144095</v>
      </c>
      <c r="L4704">
        <v>9.4050793702701192</v>
      </c>
      <c r="M4704">
        <v>9.4525517678419106</v>
      </c>
      <c r="N4704">
        <v>9.3882170040380704</v>
      </c>
      <c r="O4704">
        <v>9.58523511082198</v>
      </c>
      <c r="P4704">
        <v>10.231505615005901</v>
      </c>
      <c r="Q4704">
        <v>7.9670857749043096</v>
      </c>
    </row>
    <row r="4705" spans="1:17">
      <c r="A4705" t="s">
        <v>7982</v>
      </c>
      <c r="B4705" s="16" t="s">
        <v>7983</v>
      </c>
      <c r="C4705">
        <v>8.4863890191497902</v>
      </c>
      <c r="D4705">
        <v>8.2327208624416208</v>
      </c>
      <c r="E4705">
        <v>8.5705147010623204</v>
      </c>
      <c r="F4705">
        <v>8.2585742184668494</v>
      </c>
      <c r="G4705">
        <v>8.8422123992651098</v>
      </c>
      <c r="H4705">
        <v>7.3206963756748999</v>
      </c>
      <c r="I4705">
        <v>8.2866845341639195</v>
      </c>
      <c r="J4705">
        <v>7.2022846672041601</v>
      </c>
      <c r="K4705">
        <v>8.6527236100027203</v>
      </c>
      <c r="L4705">
        <v>8.4085966950708908</v>
      </c>
      <c r="M4705">
        <v>8.3945986475123799</v>
      </c>
      <c r="N4705">
        <v>8.6474190574708292</v>
      </c>
      <c r="O4705">
        <v>8.4346797855210998</v>
      </c>
      <c r="P4705">
        <v>7.6364979725720197</v>
      </c>
      <c r="Q4705">
        <v>10.4171850831034</v>
      </c>
    </row>
    <row r="4706" spans="1:17">
      <c r="A4706" t="s">
        <v>7984</v>
      </c>
      <c r="B4706" s="16" t="s">
        <v>7985</v>
      </c>
      <c r="C4706">
        <v>8.5955640844923398</v>
      </c>
      <c r="D4706">
        <v>8.6310498011158696</v>
      </c>
      <c r="E4706">
        <v>8.36706298721613</v>
      </c>
      <c r="F4706">
        <v>8.5715346373041896</v>
      </c>
      <c r="G4706">
        <v>8.6646364634253406</v>
      </c>
      <c r="H4706">
        <v>8.5695058286149202</v>
      </c>
      <c r="I4706">
        <v>8.7994013124825301</v>
      </c>
      <c r="J4706">
        <v>8.8112546972144106</v>
      </c>
      <c r="K4706">
        <v>8.3839495763288205</v>
      </c>
      <c r="L4706">
        <v>8.5273069118661802</v>
      </c>
      <c r="M4706">
        <v>8.9664226788506394</v>
      </c>
      <c r="N4706">
        <v>8.6769997429700592</v>
      </c>
      <c r="O4706">
        <v>8.8528349359007894</v>
      </c>
      <c r="P4706">
        <v>9.2163238354298507</v>
      </c>
      <c r="Q4706">
        <v>8.0859864702427604</v>
      </c>
    </row>
    <row r="4707" spans="1:17">
      <c r="A4707" t="s">
        <v>7986</v>
      </c>
      <c r="B4707" s="16" t="s">
        <v>7987</v>
      </c>
      <c r="C4707">
        <v>6.9919266040793202</v>
      </c>
      <c r="D4707">
        <v>6.6338206543565796</v>
      </c>
      <c r="E4707">
        <v>5.0693649437607</v>
      </c>
      <c r="F4707">
        <v>6.7672031021763797</v>
      </c>
      <c r="G4707">
        <v>7.92304149322044</v>
      </c>
      <c r="H4707">
        <v>5.7489183951006302</v>
      </c>
      <c r="I4707">
        <v>6.1424390200639696</v>
      </c>
      <c r="J4707">
        <v>5.5420329423979799</v>
      </c>
      <c r="K4707">
        <v>6.8304919114760203</v>
      </c>
      <c r="L4707">
        <v>5.1269350135493204</v>
      </c>
      <c r="M4707">
        <v>6.2655156127764302</v>
      </c>
      <c r="N4707">
        <v>6.9269991755545401</v>
      </c>
      <c r="O4707">
        <v>6.13606241069352</v>
      </c>
      <c r="P4707">
        <v>6.4005945473111199</v>
      </c>
      <c r="Q4707">
        <v>5.09416193408443</v>
      </c>
    </row>
    <row r="4708" spans="1:17">
      <c r="A4708" t="s">
        <v>7988</v>
      </c>
      <c r="B4708" s="16" t="s">
        <v>7989</v>
      </c>
      <c r="C4708">
        <v>11.668157204101499</v>
      </c>
      <c r="D4708">
        <v>11.5868476166593</v>
      </c>
      <c r="E4708">
        <v>11.8222242010659</v>
      </c>
      <c r="F4708">
        <v>11.856527005588701</v>
      </c>
      <c r="G4708">
        <v>11.7759669449255</v>
      </c>
      <c r="H4708">
        <v>10.877226312271199</v>
      </c>
      <c r="I4708">
        <v>11.613213436201001</v>
      </c>
      <c r="J4708">
        <v>11.683599897000899</v>
      </c>
      <c r="K4708">
        <v>11.743907745112899</v>
      </c>
      <c r="L4708">
        <v>11.9087629887216</v>
      </c>
      <c r="M4708">
        <v>11.6110465985609</v>
      </c>
      <c r="N4708">
        <v>11.7081101784437</v>
      </c>
      <c r="O4708">
        <v>11.2975207075244</v>
      </c>
      <c r="P4708">
        <v>11.259362984035301</v>
      </c>
      <c r="Q4708">
        <v>12.708765788298701</v>
      </c>
    </row>
    <row r="4709" spans="1:17">
      <c r="A4709" t="s">
        <v>7990</v>
      </c>
      <c r="B4709" s="16" t="s">
        <v>7991</v>
      </c>
      <c r="C4709">
        <v>12.653350608806701</v>
      </c>
      <c r="D4709">
        <v>12.388638172348999</v>
      </c>
      <c r="E4709">
        <v>13.956723427900799</v>
      </c>
      <c r="F4709">
        <v>13.199611181799799</v>
      </c>
      <c r="G4709">
        <v>13.5545379253387</v>
      </c>
      <c r="H4709">
        <v>11.1300220138105</v>
      </c>
      <c r="I4709">
        <v>12.2127461549673</v>
      </c>
      <c r="J4709">
        <v>12.4551238226412</v>
      </c>
      <c r="K4709">
        <v>13.097913053931601</v>
      </c>
      <c r="L4709">
        <v>13.188054696155101</v>
      </c>
      <c r="M4709">
        <v>13.1646211422375</v>
      </c>
      <c r="N4709">
        <v>13.338076543291701</v>
      </c>
      <c r="O4709">
        <v>13.4020734981573</v>
      </c>
      <c r="P4709">
        <v>10.9221421831929</v>
      </c>
      <c r="Q4709">
        <v>15.3413167175396</v>
      </c>
    </row>
    <row r="4710" spans="1:17">
      <c r="A4710" t="s">
        <v>7992</v>
      </c>
      <c r="B4710" s="16" t="s">
        <v>7993</v>
      </c>
      <c r="C4710">
        <v>11.8095002942744</v>
      </c>
      <c r="D4710">
        <v>11.5709756104163</v>
      </c>
      <c r="E4710">
        <v>12.9830774070596</v>
      </c>
      <c r="F4710">
        <v>12.5251537928209</v>
      </c>
      <c r="G4710">
        <v>12.784891531408</v>
      </c>
      <c r="H4710">
        <v>11.858946071478201</v>
      </c>
      <c r="I4710">
        <v>11.755387684026401</v>
      </c>
      <c r="J4710">
        <v>12.288553426904899</v>
      </c>
      <c r="K4710">
        <v>12.8011710367731</v>
      </c>
      <c r="L4710">
        <v>12.7062937354897</v>
      </c>
      <c r="M4710">
        <v>12.37673157477</v>
      </c>
      <c r="N4710">
        <v>13.05580229746</v>
      </c>
      <c r="O4710">
        <v>12.7419194876042</v>
      </c>
      <c r="P4710">
        <v>11.632083684504501</v>
      </c>
      <c r="Q4710">
        <v>14.265185975763901</v>
      </c>
    </row>
    <row r="4711" spans="1:17">
      <c r="A4711" t="s">
        <v>7994</v>
      </c>
      <c r="B4711" s="16" t="s">
        <v>7995</v>
      </c>
      <c r="C4711">
        <v>8.2586863930716792</v>
      </c>
      <c r="D4711">
        <v>8.2973198077990098</v>
      </c>
      <c r="E4711">
        <v>8.1120155991633105</v>
      </c>
      <c r="F4711">
        <v>8.3737828705194008</v>
      </c>
      <c r="G4711">
        <v>8.1367779369464692</v>
      </c>
      <c r="H4711">
        <v>8.4837941256282203</v>
      </c>
      <c r="I4711">
        <v>8.3710502888009497</v>
      </c>
      <c r="J4711">
        <v>8.3282117572389094</v>
      </c>
      <c r="K4711">
        <v>8.0911131451429803</v>
      </c>
      <c r="L4711">
        <v>8.1604818169018305</v>
      </c>
      <c r="M4711">
        <v>7.9755421555982604</v>
      </c>
      <c r="N4711">
        <v>8.42836254970066</v>
      </c>
      <c r="O4711">
        <v>8.3319992344109703</v>
      </c>
      <c r="P4711">
        <v>8.3012705690098301</v>
      </c>
      <c r="Q4711">
        <v>6.9204191934356096</v>
      </c>
    </row>
    <row r="4712" spans="1:17">
      <c r="A4712" t="s">
        <v>7996</v>
      </c>
      <c r="B4712" s="16" t="s">
        <v>7997</v>
      </c>
      <c r="C4712">
        <v>5.9458908722802599</v>
      </c>
      <c r="D4712">
        <v>5.9246275129003996</v>
      </c>
      <c r="E4712">
        <v>6.2077204724516397</v>
      </c>
      <c r="F4712">
        <v>5.8669547222798002</v>
      </c>
      <c r="G4712">
        <v>6.1697170733324498</v>
      </c>
      <c r="H4712">
        <v>5.7265924446016498</v>
      </c>
      <c r="I4712">
        <v>6.37513354646594</v>
      </c>
      <c r="J4712">
        <v>5.6573646507857704</v>
      </c>
      <c r="K4712">
        <v>6.01869195546446</v>
      </c>
      <c r="L4712">
        <v>5.8319238793611898</v>
      </c>
      <c r="M4712">
        <v>5.6583384812313096</v>
      </c>
      <c r="N4712">
        <v>5.6095571535837596</v>
      </c>
      <c r="O4712">
        <v>5.73387004536246</v>
      </c>
      <c r="P4712">
        <v>5.9824449333743104</v>
      </c>
      <c r="Q4712">
        <v>2.8218677180984102</v>
      </c>
    </row>
    <row r="4713" spans="1:17">
      <c r="A4713" t="s">
        <v>7998</v>
      </c>
      <c r="B4713" s="16" t="s">
        <v>7999</v>
      </c>
      <c r="C4713">
        <v>8.7026396390273604</v>
      </c>
      <c r="D4713">
        <v>8.7816114345523406</v>
      </c>
      <c r="E4713">
        <v>8.9588702666055493</v>
      </c>
      <c r="F4713">
        <v>8.8761929888320896</v>
      </c>
      <c r="G4713">
        <v>8.6994452668471993</v>
      </c>
      <c r="H4713">
        <v>10.280814441095201</v>
      </c>
      <c r="I4713">
        <v>9.4839948504388705</v>
      </c>
      <c r="J4713">
        <v>8.9207773942802095</v>
      </c>
      <c r="K4713">
        <v>8.4406920886794499</v>
      </c>
      <c r="L4713">
        <v>8.7466470317596006</v>
      </c>
      <c r="M4713">
        <v>9.2994082742778499</v>
      </c>
      <c r="N4713">
        <v>9.7638909657757598</v>
      </c>
      <c r="O4713">
        <v>9.5899252463603304</v>
      </c>
      <c r="P4713">
        <v>9.2350219408090002</v>
      </c>
      <c r="Q4713">
        <v>8.5667227177791094</v>
      </c>
    </row>
    <row r="4714" spans="1:17">
      <c r="A4714" t="s">
        <v>8000</v>
      </c>
      <c r="B4714" s="16" t="s">
        <v>8001</v>
      </c>
      <c r="C4714">
        <v>9.0613018493704107</v>
      </c>
      <c r="D4714">
        <v>8.8138548563994696</v>
      </c>
      <c r="E4714">
        <v>10.222942959402401</v>
      </c>
      <c r="F4714">
        <v>10.2049192667348</v>
      </c>
      <c r="G4714">
        <v>10.2258825753702</v>
      </c>
      <c r="H4714">
        <v>9.0028032520484196</v>
      </c>
      <c r="I4714">
        <v>8.4971897360425803</v>
      </c>
      <c r="J4714">
        <v>9.7296642637069901</v>
      </c>
      <c r="K4714">
        <v>9.7087454425349993</v>
      </c>
      <c r="L4714">
        <v>9.6339209307193094</v>
      </c>
      <c r="M4714">
        <v>10.102115938987399</v>
      </c>
      <c r="N4714">
        <v>10.558440193234199</v>
      </c>
      <c r="O4714">
        <v>10.1010620072056</v>
      </c>
      <c r="P4714">
        <v>8.4504882485713804</v>
      </c>
      <c r="Q4714">
        <v>12.951085316839301</v>
      </c>
    </row>
    <row r="4715" spans="1:17">
      <c r="A4715" t="s">
        <v>8002</v>
      </c>
      <c r="B4715" s="16" t="s">
        <v>8003</v>
      </c>
      <c r="C4715">
        <v>10.196756043856199</v>
      </c>
      <c r="D4715">
        <v>10.170260750376601</v>
      </c>
      <c r="E4715">
        <v>9.7172105377085707</v>
      </c>
      <c r="F4715">
        <v>8.8192657591988901</v>
      </c>
      <c r="G4715">
        <v>10.03224541937</v>
      </c>
      <c r="H4715">
        <v>8.0567417925681699</v>
      </c>
      <c r="I4715">
        <v>9.2367208222409598</v>
      </c>
      <c r="J4715">
        <v>8.9597948693222307</v>
      </c>
      <c r="K4715">
        <v>10.4100626764978</v>
      </c>
      <c r="L4715">
        <v>9.2736397792115799</v>
      </c>
      <c r="M4715">
        <v>9.0639587166415296</v>
      </c>
      <c r="N4715">
        <v>8.6769997429700592</v>
      </c>
      <c r="O4715">
        <v>9.0461402563364892</v>
      </c>
      <c r="P4715">
        <v>9.48757028528901</v>
      </c>
      <c r="Q4715">
        <v>10.6852902490437</v>
      </c>
    </row>
    <row r="4716" spans="1:17">
      <c r="A4716" t="s">
        <v>8004</v>
      </c>
      <c r="B4716" s="16" t="s">
        <v>8005</v>
      </c>
      <c r="C4716">
        <v>9.9072372462192995</v>
      </c>
      <c r="D4716">
        <v>9.8724001806197794</v>
      </c>
      <c r="E4716">
        <v>9.4605593598349405</v>
      </c>
      <c r="F4716">
        <v>9.7017187961013107</v>
      </c>
      <c r="G4716">
        <v>9.5763348813324107</v>
      </c>
      <c r="H4716">
        <v>10.2153717889296</v>
      </c>
      <c r="I4716">
        <v>10.177727734549601</v>
      </c>
      <c r="J4716">
        <v>9.4930768878849907</v>
      </c>
      <c r="K4716">
        <v>9.8901183101038708</v>
      </c>
      <c r="L4716">
        <v>9.9800632548055805</v>
      </c>
      <c r="M4716">
        <v>9.8804607822203607</v>
      </c>
      <c r="N4716">
        <v>10.0794924228433</v>
      </c>
      <c r="O4716">
        <v>9.8485775577319092</v>
      </c>
      <c r="P4716">
        <v>9.7271577782844094</v>
      </c>
      <c r="Q4716">
        <v>9.2656390107680107</v>
      </c>
    </row>
    <row r="4717" spans="1:17">
      <c r="A4717" t="s">
        <v>8006</v>
      </c>
      <c r="B4717" s="16" t="s">
        <v>8007</v>
      </c>
      <c r="C4717">
        <v>8.9692537350223898</v>
      </c>
      <c r="D4717">
        <v>9.0424639757235994</v>
      </c>
      <c r="E4717">
        <v>9.04712645026998</v>
      </c>
      <c r="F4717">
        <v>9.2113717155833807</v>
      </c>
      <c r="G4717">
        <v>9.1723379504914604</v>
      </c>
      <c r="H4717">
        <v>9.54121088451903</v>
      </c>
      <c r="I4717">
        <v>9.1334236719353292</v>
      </c>
      <c r="J4717">
        <v>9.5044304076054598</v>
      </c>
      <c r="K4717">
        <v>9.0210417842109294</v>
      </c>
      <c r="L4717">
        <v>8.9945067746711196</v>
      </c>
      <c r="M4717">
        <v>9.2830228701068904</v>
      </c>
      <c r="N4717">
        <v>9.1559066286630202</v>
      </c>
      <c r="O4717">
        <v>9.3933270524456294</v>
      </c>
      <c r="P4717">
        <v>9.3497609321889108</v>
      </c>
      <c r="Q4717">
        <v>7.9670857749043096</v>
      </c>
    </row>
    <row r="4718" spans="1:17">
      <c r="A4718" t="s">
        <v>8008</v>
      </c>
      <c r="B4718" s="16" t="s">
        <v>8009</v>
      </c>
      <c r="C4718">
        <v>10.3371846949935</v>
      </c>
      <c r="D4718">
        <v>10.335668792367001</v>
      </c>
      <c r="E4718">
        <v>10.712132048575899</v>
      </c>
      <c r="F4718">
        <v>10.6111877862588</v>
      </c>
      <c r="G4718">
        <v>10.345559293806399</v>
      </c>
      <c r="H4718">
        <v>11.274989866895501</v>
      </c>
      <c r="I4718">
        <v>10.2089452345875</v>
      </c>
      <c r="J4718">
        <v>10.8746400539282</v>
      </c>
      <c r="K4718">
        <v>10.167211135473901</v>
      </c>
      <c r="L4718">
        <v>10.6041569002826</v>
      </c>
      <c r="M4718">
        <v>11.151558992862199</v>
      </c>
      <c r="N4718">
        <v>10.8469415576436</v>
      </c>
      <c r="O4718">
        <v>11.123672754087</v>
      </c>
      <c r="P4718">
        <v>9.9243568892539695</v>
      </c>
      <c r="Q4718">
        <v>10.299164948392599</v>
      </c>
    </row>
    <row r="4719" spans="1:17">
      <c r="A4719" t="s">
        <v>8010</v>
      </c>
      <c r="B4719" s="16" t="s">
        <v>8011</v>
      </c>
      <c r="C4719">
        <v>9.5830135456168897</v>
      </c>
      <c r="D4719">
        <v>9.72891983521491</v>
      </c>
      <c r="E4719">
        <v>9.5638912620576697</v>
      </c>
      <c r="F4719">
        <v>9.6504304482498906</v>
      </c>
      <c r="G4719">
        <v>9.5172676250523391</v>
      </c>
      <c r="H4719">
        <v>9.8836420161030905</v>
      </c>
      <c r="I4719">
        <v>9.7603742773563091</v>
      </c>
      <c r="J4719">
        <v>9.5767245545970603</v>
      </c>
      <c r="K4719">
        <v>9.3426512687104495</v>
      </c>
      <c r="L4719">
        <v>9.7437876887516097</v>
      </c>
      <c r="M4719">
        <v>9.9667659038306908</v>
      </c>
      <c r="N4719">
        <v>9.7721358123271305</v>
      </c>
      <c r="O4719">
        <v>10.001612345733401</v>
      </c>
      <c r="P4719">
        <v>9.9011316798736999</v>
      </c>
      <c r="Q4719">
        <v>8.9266120302692595</v>
      </c>
    </row>
    <row r="4720" spans="1:17">
      <c r="A4720" t="s">
        <v>8012</v>
      </c>
      <c r="B4720" s="16" t="s">
        <v>8013</v>
      </c>
      <c r="C4720">
        <v>9.92288049767504</v>
      </c>
      <c r="D4720">
        <v>10.0358539892027</v>
      </c>
      <c r="E4720">
        <v>9.9125753169545998</v>
      </c>
      <c r="F4720">
        <v>10.691399273550701</v>
      </c>
      <c r="G4720">
        <v>9.8357994350283402</v>
      </c>
      <c r="H4720">
        <v>10.272321487659999</v>
      </c>
      <c r="I4720">
        <v>9.7562898752221496</v>
      </c>
      <c r="J4720">
        <v>10.3666318932552</v>
      </c>
      <c r="K4720">
        <v>10.121377024575899</v>
      </c>
      <c r="L4720">
        <v>10.0640869660551</v>
      </c>
      <c r="M4720">
        <v>10.0538421166034</v>
      </c>
      <c r="N4720">
        <v>10.0402075390782</v>
      </c>
      <c r="O4720">
        <v>9.7835324812733599</v>
      </c>
      <c r="P4720">
        <v>9.7421732133397008</v>
      </c>
      <c r="Q4720">
        <v>9.3629875558906797</v>
      </c>
    </row>
    <row r="4721" spans="1:17">
      <c r="A4721" t="s">
        <v>8014</v>
      </c>
      <c r="B4721" s="16" t="s">
        <v>8015</v>
      </c>
      <c r="C4721">
        <v>6.72059742475225</v>
      </c>
      <c r="D4721">
        <v>6.7619284265220703</v>
      </c>
      <c r="E4721">
        <v>6.2748053550712104</v>
      </c>
      <c r="F4721">
        <v>6.1321346925860896</v>
      </c>
      <c r="G4721">
        <v>5.97458653714276</v>
      </c>
      <c r="H4721">
        <v>6.3662577777008797</v>
      </c>
      <c r="I4721">
        <v>5.8637325437795704</v>
      </c>
      <c r="J4721">
        <v>6.2131681188238099</v>
      </c>
      <c r="K4721">
        <v>6.40523557489675</v>
      </c>
      <c r="L4721">
        <v>6.2545660872875102</v>
      </c>
      <c r="M4721">
        <v>6.3525014727607196</v>
      </c>
      <c r="N4721">
        <v>6.65591064102943</v>
      </c>
      <c r="O4721">
        <v>6.4065420915920201</v>
      </c>
      <c r="P4721">
        <v>5.4607337398470897</v>
      </c>
      <c r="Q4721">
        <v>8.1958182219819093</v>
      </c>
    </row>
    <row r="4722" spans="1:17">
      <c r="A4722" t="s">
        <v>8016</v>
      </c>
      <c r="B4722" s="16" t="s">
        <v>8017</v>
      </c>
      <c r="C4722">
        <v>8.9599506988272495</v>
      </c>
      <c r="D4722">
        <v>9.0424639757235994</v>
      </c>
      <c r="E4722">
        <v>8.4170038611204898</v>
      </c>
      <c r="F4722">
        <v>8.4387320258104292</v>
      </c>
      <c r="G4722">
        <v>8.6900349916987008</v>
      </c>
      <c r="H4722">
        <v>7.9845820586994796</v>
      </c>
      <c r="I4722">
        <v>8.4303797432236909</v>
      </c>
      <c r="J4722">
        <v>8.4842172241998099</v>
      </c>
      <c r="K4722">
        <v>8.5667919009492994</v>
      </c>
      <c r="L4722">
        <v>8.5061610722303698</v>
      </c>
      <c r="M4722">
        <v>8.3375410586171892</v>
      </c>
      <c r="N4722">
        <v>8.0301881674029598</v>
      </c>
      <c r="O4722">
        <v>8.5714301931514303</v>
      </c>
      <c r="P4722">
        <v>8.3412817087973004</v>
      </c>
      <c r="Q4722">
        <v>9.2656390107680107</v>
      </c>
    </row>
    <row r="4723" spans="1:17">
      <c r="A4723" t="s">
        <v>8018</v>
      </c>
      <c r="B4723" s="16" t="s">
        <v>8019</v>
      </c>
      <c r="C4723">
        <v>6.8064855002517097</v>
      </c>
      <c r="D4723">
        <v>6.9348536957886502</v>
      </c>
      <c r="E4723">
        <v>7.4643237134036697</v>
      </c>
      <c r="F4723">
        <v>6.9486136043350601</v>
      </c>
      <c r="G4723">
        <v>7.8116781654464402</v>
      </c>
      <c r="H4723">
        <v>7.6590441808504401</v>
      </c>
      <c r="I4723">
        <v>7.4158315563692403</v>
      </c>
      <c r="J4723">
        <v>8.0082739376947991</v>
      </c>
      <c r="K4723">
        <v>7.2275753886876002</v>
      </c>
      <c r="L4723">
        <v>8.0768762799684897</v>
      </c>
      <c r="M4723">
        <v>8.2559057861840994</v>
      </c>
      <c r="N4723">
        <v>8.5925945889901794</v>
      </c>
      <c r="O4723">
        <v>8.1147700624015204</v>
      </c>
      <c r="P4723">
        <v>7.0723068801633202</v>
      </c>
      <c r="Q4723">
        <v>8.8614637697687808</v>
      </c>
    </row>
    <row r="4724" spans="1:17">
      <c r="A4724" t="s">
        <v>8020</v>
      </c>
      <c r="B4724" s="16" t="s">
        <v>8021</v>
      </c>
      <c r="C4724">
        <v>9.3642488526663605</v>
      </c>
      <c r="D4724">
        <v>9.4843177821731999</v>
      </c>
      <c r="E4724">
        <v>9.9350213798070097</v>
      </c>
      <c r="F4724">
        <v>10.229591336578199</v>
      </c>
      <c r="G4724">
        <v>9.7311330549261896</v>
      </c>
      <c r="H4724">
        <v>9.35534026099314</v>
      </c>
      <c r="I4724">
        <v>9.0311975015799106</v>
      </c>
      <c r="J4724">
        <v>10.6425971444939</v>
      </c>
      <c r="K4724">
        <v>9.35513084429655</v>
      </c>
      <c r="L4724">
        <v>9.5104483723301492</v>
      </c>
      <c r="M4724">
        <v>9.70196359967278</v>
      </c>
      <c r="N4724">
        <v>9.5710256010321597</v>
      </c>
      <c r="O4724">
        <v>9.4537555323880103</v>
      </c>
      <c r="P4724">
        <v>8.8053875258058696</v>
      </c>
      <c r="Q4724">
        <v>9.6975493141544398</v>
      </c>
    </row>
    <row r="4725" spans="1:17">
      <c r="A4725" t="s">
        <v>8022</v>
      </c>
      <c r="B4725" s="16" t="s">
        <v>8023</v>
      </c>
      <c r="C4725">
        <v>8.7627298694274494</v>
      </c>
      <c r="D4725">
        <v>8.5151420118250201</v>
      </c>
      <c r="E4725">
        <v>9.5142976050130095</v>
      </c>
      <c r="F4725">
        <v>8.9586345501659999</v>
      </c>
      <c r="G4725">
        <v>9.3580627472441602</v>
      </c>
      <c r="H4725">
        <v>7.3352939809483502</v>
      </c>
      <c r="I4725">
        <v>8.6101593998667205</v>
      </c>
      <c r="J4725">
        <v>9.1143517357785395</v>
      </c>
      <c r="K4725">
        <v>9.1925320429308996</v>
      </c>
      <c r="L4725">
        <v>8.8817706234437601</v>
      </c>
      <c r="M4725">
        <v>8.7940353759250804</v>
      </c>
      <c r="N4725">
        <v>9.1642844403181307</v>
      </c>
      <c r="O4725">
        <v>9.0597296013755795</v>
      </c>
      <c r="P4725">
        <v>7.7147893187189904</v>
      </c>
      <c r="Q4725">
        <v>11.1344751587799</v>
      </c>
    </row>
    <row r="4726" spans="1:17">
      <c r="A4726" t="s">
        <v>8024</v>
      </c>
      <c r="B4726" s="16" t="s">
        <v>8025</v>
      </c>
      <c r="C4726">
        <v>8.4766347763113608</v>
      </c>
      <c r="D4726">
        <v>8.5181562232590409</v>
      </c>
      <c r="E4726">
        <v>8.4794431508406305</v>
      </c>
      <c r="F4726">
        <v>8.2688181739810798</v>
      </c>
      <c r="G4726">
        <v>8.2606437091398508</v>
      </c>
      <c r="H4726">
        <v>8.2266699765823894</v>
      </c>
      <c r="I4726">
        <v>8.5796564974796095</v>
      </c>
      <c r="J4726">
        <v>8.3479607696037004</v>
      </c>
      <c r="K4726">
        <v>8.3960824022808307</v>
      </c>
      <c r="L4726">
        <v>8.5152615810939096</v>
      </c>
      <c r="M4726">
        <v>8.1301902492706208</v>
      </c>
      <c r="N4726">
        <v>8.0393316103284906</v>
      </c>
      <c r="O4726">
        <v>8.1753492709388809</v>
      </c>
      <c r="P4726">
        <v>8.5174970196470596</v>
      </c>
      <c r="Q4726">
        <v>7.9670857749043096</v>
      </c>
    </row>
    <row r="4727" spans="1:17">
      <c r="A4727" t="s">
        <v>8026</v>
      </c>
      <c r="B4727" s="16" t="s">
        <v>8027</v>
      </c>
      <c r="C4727">
        <v>12.9115519075668</v>
      </c>
      <c r="D4727">
        <v>12.6847164031969</v>
      </c>
      <c r="E4727">
        <v>13.0062953033613</v>
      </c>
      <c r="F4727">
        <v>13.265962764987201</v>
      </c>
      <c r="G4727">
        <v>12.9906257222425</v>
      </c>
      <c r="H4727">
        <v>11.8993394666608</v>
      </c>
      <c r="I4727">
        <v>12.956967871217</v>
      </c>
      <c r="J4727">
        <v>12.6054629415399</v>
      </c>
      <c r="K4727">
        <v>13.125034679293799</v>
      </c>
      <c r="L4727">
        <v>13.4538826108727</v>
      </c>
      <c r="M4727">
        <v>13.274794239459199</v>
      </c>
      <c r="N4727">
        <v>13.815547588061801</v>
      </c>
      <c r="O4727">
        <v>12.932248413617099</v>
      </c>
      <c r="P4727">
        <v>12.4264830687718</v>
      </c>
      <c r="Q4727">
        <v>15.4498488425233</v>
      </c>
    </row>
    <row r="4728" spans="1:17">
      <c r="A4728" t="s">
        <v>8028</v>
      </c>
      <c r="B4728" s="16" t="s">
        <v>8029</v>
      </c>
      <c r="C4728">
        <v>10.2367803863322</v>
      </c>
      <c r="D4728">
        <v>10.251265488227499</v>
      </c>
      <c r="E4728">
        <v>10.3581360282961</v>
      </c>
      <c r="F4728">
        <v>10.460775208015299</v>
      </c>
      <c r="G4728">
        <v>10.096559310624601</v>
      </c>
      <c r="H4728">
        <v>10.066136076730301</v>
      </c>
      <c r="I4728">
        <v>9.83327551018699</v>
      </c>
      <c r="J4728">
        <v>10.305929432630601</v>
      </c>
      <c r="K4728">
        <v>9.8608824514394797</v>
      </c>
      <c r="L4728">
        <v>10.0640869660551</v>
      </c>
      <c r="M4728">
        <v>9.9718858337586003</v>
      </c>
      <c r="N4728">
        <v>9.9582748405737398</v>
      </c>
      <c r="O4728">
        <v>9.8641486948080903</v>
      </c>
      <c r="P4728">
        <v>9.5886440089969192</v>
      </c>
      <c r="Q4728">
        <v>9.9995340544913205</v>
      </c>
    </row>
    <row r="4729" spans="1:17">
      <c r="A4729" t="s">
        <v>8030</v>
      </c>
      <c r="B4729" s="16" t="s">
        <v>8031</v>
      </c>
      <c r="C4729">
        <v>7.5592672169978901</v>
      </c>
      <c r="D4729">
        <v>7.4084289871033597</v>
      </c>
      <c r="E4729">
        <v>6.8434447610936902</v>
      </c>
      <c r="F4729">
        <v>7.7695933794598799</v>
      </c>
      <c r="G4729">
        <v>8.2176178815576009</v>
      </c>
      <c r="H4729">
        <v>8.0434843005010599</v>
      </c>
      <c r="I4729">
        <v>7.4019315716363598</v>
      </c>
      <c r="J4729">
        <v>7.3099439000617901</v>
      </c>
      <c r="K4729">
        <v>7.17210543603725</v>
      </c>
      <c r="L4729">
        <v>7.1788191819805096</v>
      </c>
      <c r="M4729">
        <v>7.8586904454314901</v>
      </c>
      <c r="N4729">
        <v>8.1017606448184107</v>
      </c>
      <c r="O4729">
        <v>7.8896564179482498</v>
      </c>
      <c r="P4729">
        <v>7.7597983365935903</v>
      </c>
      <c r="Q4729">
        <v>7.1565710053807701</v>
      </c>
    </row>
    <row r="4730" spans="1:17">
      <c r="A4730" t="s">
        <v>8032</v>
      </c>
      <c r="B4730" s="16" t="s">
        <v>8033</v>
      </c>
      <c r="C4730">
        <v>8.7866082468575293</v>
      </c>
      <c r="D4730">
        <v>8.9495264749102201</v>
      </c>
      <c r="E4730">
        <v>8.8173104875205599</v>
      </c>
      <c r="F4730">
        <v>9.2905636381997603</v>
      </c>
      <c r="G4730">
        <v>9.0104144179517895</v>
      </c>
      <c r="H4730">
        <v>9.2630927772540801</v>
      </c>
      <c r="I4730">
        <v>8.6370709099959804</v>
      </c>
      <c r="J4730">
        <v>9.0066839701935208</v>
      </c>
      <c r="K4730">
        <v>8.6827438130365096</v>
      </c>
      <c r="L4730">
        <v>8.7388995001377996</v>
      </c>
      <c r="M4730">
        <v>9.0735179049839694</v>
      </c>
      <c r="N4730">
        <v>9.15169940237368</v>
      </c>
      <c r="O4730">
        <v>9.2150539695235398</v>
      </c>
      <c r="P4730">
        <v>8.6744997765606904</v>
      </c>
      <c r="Q4730">
        <v>8.8614637697687808</v>
      </c>
    </row>
    <row r="4731" spans="1:17">
      <c r="A4731" t="s">
        <v>8034</v>
      </c>
      <c r="B4731" s="16" t="s">
        <v>8035</v>
      </c>
      <c r="C4731">
        <v>6.3713344368982199</v>
      </c>
      <c r="D4731">
        <v>6.4556086972253803</v>
      </c>
      <c r="E4731">
        <v>7.0093636205731702</v>
      </c>
      <c r="F4731">
        <v>6.7768408805523199</v>
      </c>
      <c r="G4731">
        <v>6.8627815520295101</v>
      </c>
      <c r="H4731">
        <v>6.2778020360148901</v>
      </c>
      <c r="I4731">
        <v>6.5114715433644497</v>
      </c>
      <c r="J4731">
        <v>6.7368086767564197</v>
      </c>
      <c r="K4731">
        <v>6.6489972230150904</v>
      </c>
      <c r="L4731">
        <v>6.6477796151719897</v>
      </c>
      <c r="M4731">
        <v>6.3312493870184303</v>
      </c>
      <c r="N4731">
        <v>6.65591064102943</v>
      </c>
      <c r="O4731">
        <v>6.2952160533026804</v>
      </c>
      <c r="P4731">
        <v>6.1737439525172801</v>
      </c>
      <c r="Q4731">
        <v>7.8374797051227896</v>
      </c>
    </row>
    <row r="4732" spans="1:17">
      <c r="A4732" t="s">
        <v>8036</v>
      </c>
      <c r="B4732" s="16" t="s">
        <v>8037</v>
      </c>
      <c r="C4732">
        <v>10.8311866840977</v>
      </c>
      <c r="D4732">
        <v>10.885652600107701</v>
      </c>
      <c r="E4732">
        <v>10.6930114149185</v>
      </c>
      <c r="F4732">
        <v>10.9401571107988</v>
      </c>
      <c r="G4732">
        <v>10.597797289676</v>
      </c>
      <c r="H4732">
        <v>11.5676803342912</v>
      </c>
      <c r="I4732">
        <v>11.155040785886699</v>
      </c>
      <c r="J4732">
        <v>10.7854224607834</v>
      </c>
      <c r="K4732">
        <v>10.9287479135703</v>
      </c>
      <c r="L4732">
        <v>11.134480207108901</v>
      </c>
      <c r="M4732">
        <v>10.923500833720899</v>
      </c>
      <c r="N4732">
        <v>11.157642049500099</v>
      </c>
      <c r="O4732">
        <v>10.9657523866119</v>
      </c>
      <c r="P4732">
        <v>10.940158569869499</v>
      </c>
      <c r="Q4732">
        <v>11.1617851851396</v>
      </c>
    </row>
    <row r="4733" spans="1:17">
      <c r="A4733" t="s">
        <v>8038</v>
      </c>
      <c r="B4733" s="16" t="s">
        <v>8039</v>
      </c>
      <c r="C4733">
        <v>7.3398019669746004</v>
      </c>
      <c r="D4733">
        <v>7.4532705275772102</v>
      </c>
      <c r="E4733">
        <v>7.5564261120797998</v>
      </c>
      <c r="F4733">
        <v>7.8215741329266102</v>
      </c>
      <c r="G4733">
        <v>7.6909739137373903</v>
      </c>
      <c r="H4733">
        <v>8.0567417925681699</v>
      </c>
      <c r="I4733">
        <v>7.4767703430194601</v>
      </c>
      <c r="J4733">
        <v>7.6609885873191601</v>
      </c>
      <c r="K4733">
        <v>7.2611867711964697</v>
      </c>
      <c r="L4733">
        <v>7.4997742482050302</v>
      </c>
      <c r="M4733">
        <v>7.6781557774887803</v>
      </c>
      <c r="N4733">
        <v>7.5308835633863698</v>
      </c>
      <c r="O4733">
        <v>7.4883071669573802</v>
      </c>
      <c r="P4733">
        <v>7.8034427306452399</v>
      </c>
      <c r="Q4733">
        <v>5.81282804418474</v>
      </c>
    </row>
    <row r="4734" spans="1:17">
      <c r="A4734" t="s">
        <v>8040</v>
      </c>
      <c r="B4734" s="16" t="s">
        <v>8041</v>
      </c>
      <c r="C4734">
        <v>9.2410183802981294</v>
      </c>
      <c r="D4734">
        <v>9.3333921202889893</v>
      </c>
      <c r="E4734">
        <v>9.2117531437659892</v>
      </c>
      <c r="F4734">
        <v>8.8491482217155006</v>
      </c>
      <c r="G4734">
        <v>8.8619000932891208</v>
      </c>
      <c r="H4734">
        <v>8.1950492662208507</v>
      </c>
      <c r="I4734">
        <v>8.8891919928395797</v>
      </c>
      <c r="J4734">
        <v>8.8092213140071909</v>
      </c>
      <c r="K4734">
        <v>9.2720140096581893</v>
      </c>
      <c r="L4734">
        <v>9.2059493499067493</v>
      </c>
      <c r="M4734">
        <v>8.9318036822471392</v>
      </c>
      <c r="N4734">
        <v>9.1111064618008406</v>
      </c>
      <c r="O4734">
        <v>8.9045859016871294</v>
      </c>
      <c r="P4734">
        <v>8.7207264350412999</v>
      </c>
      <c r="Q4734">
        <v>10.323554046550599</v>
      </c>
    </row>
    <row r="4735" spans="1:17">
      <c r="A4735" t="s">
        <v>8042</v>
      </c>
      <c r="B4735" s="16" t="s">
        <v>8043</v>
      </c>
      <c r="C4735">
        <v>8.4635255929627107</v>
      </c>
      <c r="D4735">
        <v>8.2761069351205805</v>
      </c>
      <c r="E4735">
        <v>8.1655959374263993</v>
      </c>
      <c r="F4735">
        <v>7.8537017077023297</v>
      </c>
      <c r="G4735">
        <v>8.0657641319644195</v>
      </c>
      <c r="H4735">
        <v>8.7732307752525607</v>
      </c>
      <c r="I4735">
        <v>8.5703783458132001</v>
      </c>
      <c r="J4735">
        <v>8.3479607696037004</v>
      </c>
      <c r="K4735">
        <v>8.3437973716010294</v>
      </c>
      <c r="L4735">
        <v>8.3419558861511405</v>
      </c>
      <c r="M4735">
        <v>8.2247750329386893</v>
      </c>
      <c r="N4735">
        <v>8.2150180986386196</v>
      </c>
      <c r="O4735">
        <v>8.4758171334365002</v>
      </c>
      <c r="P4735">
        <v>8.9834049505182403</v>
      </c>
      <c r="Q4735">
        <v>7.8374797051227896</v>
      </c>
    </row>
    <row r="4736" spans="1:17">
      <c r="A4736" t="s">
        <v>8044</v>
      </c>
      <c r="B4736" s="16" t="s">
        <v>8045</v>
      </c>
      <c r="C4736">
        <v>10.076027212564</v>
      </c>
      <c r="D4736">
        <v>9.9244322803899703</v>
      </c>
      <c r="E4736">
        <v>9.9986987823778595</v>
      </c>
      <c r="F4736">
        <v>10.291998468438599</v>
      </c>
      <c r="G4736">
        <v>9.9778736804404602</v>
      </c>
      <c r="H4736">
        <v>9.6027247618572105</v>
      </c>
      <c r="I4736">
        <v>9.9051306324663404</v>
      </c>
      <c r="J4736">
        <v>9.4688107905606405</v>
      </c>
      <c r="K4736">
        <v>10.338026063565501</v>
      </c>
      <c r="L4736">
        <v>10.3104365061709</v>
      </c>
      <c r="M4736">
        <v>9.8258967240891408</v>
      </c>
      <c r="N4736">
        <v>10.4148817611146</v>
      </c>
      <c r="O4736">
        <v>9.9275866060272602</v>
      </c>
      <c r="P4736">
        <v>9.4537625501615992</v>
      </c>
      <c r="Q4736">
        <v>11.5609893168039</v>
      </c>
    </row>
    <row r="4737" spans="1:17">
      <c r="A4737" t="s">
        <v>8046</v>
      </c>
      <c r="B4737" s="16" t="s">
        <v>8047</v>
      </c>
      <c r="C4737">
        <v>4.5939331348939696</v>
      </c>
      <c r="D4737">
        <v>4.4456530885114001</v>
      </c>
      <c r="E4737">
        <v>6.3800143454863703</v>
      </c>
      <c r="F4737">
        <v>5.3141782898249303</v>
      </c>
      <c r="G4737">
        <v>4.73757715912134</v>
      </c>
      <c r="H4737">
        <v>4.7487521450918901</v>
      </c>
      <c r="I4737">
        <v>4.49496154099739</v>
      </c>
      <c r="J4737">
        <v>6.6572928796591997</v>
      </c>
      <c r="K4737">
        <v>3.27554212654834</v>
      </c>
      <c r="L4737">
        <v>4.7901010708768101</v>
      </c>
      <c r="M4737">
        <v>5.3280626239297098</v>
      </c>
      <c r="N4737">
        <v>5.2375935253419703</v>
      </c>
      <c r="O4737">
        <v>4.6608164090738198</v>
      </c>
      <c r="P4737">
        <v>3.7927642367557501</v>
      </c>
      <c r="Q4737">
        <v>6.2843132996066204</v>
      </c>
    </row>
    <row r="4738" spans="1:17">
      <c r="A4738" t="s">
        <v>8048</v>
      </c>
      <c r="B4738" s="16" t="s">
        <v>8049</v>
      </c>
      <c r="C4738">
        <v>8.3822637043856894</v>
      </c>
      <c r="D4738">
        <v>8.7331503030573998</v>
      </c>
      <c r="E4738">
        <v>7.4451736993824396</v>
      </c>
      <c r="F4738">
        <v>8.2789898287006292</v>
      </c>
      <c r="G4738">
        <v>8.8450414373073496</v>
      </c>
      <c r="H4738">
        <v>8.4473589879402606</v>
      </c>
      <c r="I4738">
        <v>8.3674830901938506</v>
      </c>
      <c r="J4738">
        <v>8.3921104005443308</v>
      </c>
      <c r="K4738">
        <v>8.2566494900727605</v>
      </c>
      <c r="L4738">
        <v>7.8462075032984497</v>
      </c>
      <c r="M4738">
        <v>8.2726069611284103</v>
      </c>
      <c r="N4738">
        <v>8.4762645416124602</v>
      </c>
      <c r="O4738">
        <v>8.2719509513996599</v>
      </c>
      <c r="P4738">
        <v>9.2055293508731193</v>
      </c>
      <c r="Q4738">
        <v>7.6950435514148801</v>
      </c>
    </row>
    <row r="4739" spans="1:17">
      <c r="A4739" t="s">
        <v>8050</v>
      </c>
      <c r="B4739" s="16" t="s">
        <v>8051</v>
      </c>
      <c r="C4739">
        <v>7.5343816153612604</v>
      </c>
      <c r="D4739">
        <v>7.5448951314599997</v>
      </c>
      <c r="E4739">
        <v>7.7867704078840099</v>
      </c>
      <c r="F4739">
        <v>7.7502160963700497</v>
      </c>
      <c r="G4739">
        <v>7.6591472706832002</v>
      </c>
      <c r="H4739">
        <v>7.5754910292559803</v>
      </c>
      <c r="I4739">
        <v>7.44323476794135</v>
      </c>
      <c r="J4739">
        <v>7.8190201706815401</v>
      </c>
      <c r="K4739">
        <v>7.2275753886876002</v>
      </c>
      <c r="L4739">
        <v>7.5887671861693198</v>
      </c>
      <c r="M4739">
        <v>7.6739683059716297</v>
      </c>
      <c r="N4739">
        <v>7.74731134438428</v>
      </c>
      <c r="O4739">
        <v>7.6678264969394201</v>
      </c>
      <c r="P4739">
        <v>7.2825095327770901</v>
      </c>
      <c r="Q4739">
        <v>7.8374797051227896</v>
      </c>
    </row>
    <row r="4740" spans="1:17">
      <c r="A4740" t="s">
        <v>8052</v>
      </c>
      <c r="B4740" s="16" t="s">
        <v>8053</v>
      </c>
      <c r="C4740">
        <v>8.65730906602918</v>
      </c>
      <c r="D4740">
        <v>8.3008251288201205</v>
      </c>
      <c r="E4740">
        <v>9.8612079268563892</v>
      </c>
      <c r="F4740">
        <v>8.6362527799482507</v>
      </c>
      <c r="G4740">
        <v>9.5677987604861592</v>
      </c>
      <c r="H4740">
        <v>7.8284185686050796</v>
      </c>
      <c r="I4740">
        <v>9.9523102633009906</v>
      </c>
      <c r="J4740">
        <v>9.68822872780237</v>
      </c>
      <c r="K4740">
        <v>9.4054973262323909</v>
      </c>
      <c r="L4740">
        <v>9.9355772459188199</v>
      </c>
      <c r="M4740">
        <v>9.4204523651096395</v>
      </c>
      <c r="N4740">
        <v>10.2136780384656</v>
      </c>
      <c r="O4740">
        <v>9.35388722206058</v>
      </c>
      <c r="P4740">
        <v>9.3788767699583602</v>
      </c>
      <c r="Q4740">
        <v>11.550695837324101</v>
      </c>
    </row>
    <row r="4741" spans="1:17">
      <c r="A4741" t="s">
        <v>8054</v>
      </c>
      <c r="B4741" s="16" t="s">
        <v>8055</v>
      </c>
      <c r="C4741">
        <v>7.1479175811950704</v>
      </c>
      <c r="D4741">
        <v>6.9074442113721899</v>
      </c>
      <c r="E4741">
        <v>7.1101863203044502</v>
      </c>
      <c r="F4741">
        <v>7.3732401332408797</v>
      </c>
      <c r="G4741">
        <v>7.6397078758824399</v>
      </c>
      <c r="H4741">
        <v>6.1671102575993304</v>
      </c>
      <c r="I4741">
        <v>6.8253416930992303</v>
      </c>
      <c r="J4741">
        <v>6.8363877221636002</v>
      </c>
      <c r="K4741">
        <v>7.24783644590336</v>
      </c>
      <c r="L4741">
        <v>7.1162623791641204</v>
      </c>
      <c r="M4741">
        <v>7.3871947493988603</v>
      </c>
      <c r="N4741">
        <v>7.8496392949471501</v>
      </c>
      <c r="O4741">
        <v>7.3400333774353701</v>
      </c>
      <c r="P4741">
        <v>5.9824449333743104</v>
      </c>
      <c r="Q4741">
        <v>8.7932323857913595</v>
      </c>
    </row>
    <row r="4742" spans="1:17">
      <c r="A4742" t="s">
        <v>8056</v>
      </c>
      <c r="B4742" s="16" t="s">
        <v>8057</v>
      </c>
      <c r="C4742">
        <v>7.7278622081861696</v>
      </c>
      <c r="D4742">
        <v>7.8904552081381496</v>
      </c>
      <c r="E4742">
        <v>7.8965115354674698</v>
      </c>
      <c r="F4742">
        <v>7.6699882148714096</v>
      </c>
      <c r="G4742">
        <v>7.5933012397728801</v>
      </c>
      <c r="H4742">
        <v>7.09044629115437</v>
      </c>
      <c r="I4742">
        <v>7.6572198933248998</v>
      </c>
      <c r="J4742">
        <v>7.3664432334145298</v>
      </c>
      <c r="K4742">
        <v>7.6130400252879902</v>
      </c>
      <c r="L4742">
        <v>7.6059237564588296</v>
      </c>
      <c r="M4742">
        <v>7.0928207678574999</v>
      </c>
      <c r="N4742">
        <v>7.4370631219760002</v>
      </c>
      <c r="O4742">
        <v>7.2656227724002003</v>
      </c>
      <c r="P4742">
        <v>7.1533738093482704</v>
      </c>
      <c r="Q4742">
        <v>8.6462459446333604</v>
      </c>
    </row>
    <row r="4743" spans="1:17">
      <c r="A4743" t="s">
        <v>8058</v>
      </c>
      <c r="B4743" s="16" t="s">
        <v>8059</v>
      </c>
      <c r="C4743">
        <v>9.3765365260934104</v>
      </c>
      <c r="D4743">
        <v>9.4083939712203701</v>
      </c>
      <c r="E4743">
        <v>9.3569436291372003</v>
      </c>
      <c r="F4743">
        <v>9.5712871523252101</v>
      </c>
      <c r="G4743">
        <v>9.2828659609889996</v>
      </c>
      <c r="H4743">
        <v>10.0845793367104</v>
      </c>
      <c r="I4743">
        <v>9.4938411403825995</v>
      </c>
      <c r="J4743">
        <v>9.7403733801432804</v>
      </c>
      <c r="K4743">
        <v>9.1925320429308996</v>
      </c>
      <c r="L4743">
        <v>9.31069107310074</v>
      </c>
      <c r="M4743">
        <v>9.4217002575128799</v>
      </c>
      <c r="N4743">
        <v>9.2435146868531692</v>
      </c>
      <c r="O4743">
        <v>9.4000193470256495</v>
      </c>
      <c r="P4743">
        <v>9.7119843966651196</v>
      </c>
      <c r="Q4743">
        <v>8.1958182219819093</v>
      </c>
    </row>
    <row r="4744" spans="1:17">
      <c r="A4744" t="s">
        <v>8060</v>
      </c>
      <c r="B4744" s="16" t="s">
        <v>8061</v>
      </c>
      <c r="C4744">
        <v>6.3854000850352497</v>
      </c>
      <c r="D4744">
        <v>6.2371739228833798</v>
      </c>
      <c r="E4744">
        <v>5.8734011200307696</v>
      </c>
      <c r="F4744">
        <v>5.8669547222798002</v>
      </c>
      <c r="G4744">
        <v>5.35182564159728</v>
      </c>
      <c r="H4744">
        <v>5.24699422619977</v>
      </c>
      <c r="I4744">
        <v>6.6239335844977303</v>
      </c>
      <c r="J4744">
        <v>5.7975935847914002</v>
      </c>
      <c r="K4744">
        <v>6.9915428190875799</v>
      </c>
      <c r="L4744">
        <v>7.1400417849623699</v>
      </c>
      <c r="M4744">
        <v>6.0079632501692499</v>
      </c>
      <c r="N4744">
        <v>6.2434134649689499</v>
      </c>
      <c r="O4744">
        <v>5.8337360312954001</v>
      </c>
      <c r="P4744">
        <v>5.3840883141759397</v>
      </c>
      <c r="Q4744">
        <v>7.8374797051227896</v>
      </c>
    </row>
    <row r="4745" spans="1:17">
      <c r="A4745" t="s">
        <v>8062</v>
      </c>
      <c r="B4745" s="16" t="s">
        <v>8063</v>
      </c>
      <c r="C4745">
        <v>8.6801524911761803</v>
      </c>
      <c r="D4745">
        <v>8.8236325857154991</v>
      </c>
      <c r="E4745">
        <v>8.5302428497848393</v>
      </c>
      <c r="F4745">
        <v>8.8672343056744491</v>
      </c>
      <c r="G4745">
        <v>8.7814832519802906</v>
      </c>
      <c r="H4745">
        <v>9.2554516648413792</v>
      </c>
      <c r="I4745">
        <v>8.7861051747568393</v>
      </c>
      <c r="J4745">
        <v>8.7318963499508104</v>
      </c>
      <c r="K4745">
        <v>8.8286111796920803</v>
      </c>
      <c r="L4745">
        <v>8.7847723078322595</v>
      </c>
      <c r="M4745">
        <v>9.0250754677912894</v>
      </c>
      <c r="N4745">
        <v>9.0171017953585597</v>
      </c>
      <c r="O4745">
        <v>9.1997928069626997</v>
      </c>
      <c r="P4745">
        <v>9.0662908090813303</v>
      </c>
      <c r="Q4745">
        <v>8.1958182219819093</v>
      </c>
    </row>
    <row r="4746" spans="1:17">
      <c r="A4746" t="s">
        <v>8064</v>
      </c>
      <c r="B4746" s="16" t="s">
        <v>8065</v>
      </c>
      <c r="C4746">
        <v>6.9641953269213799</v>
      </c>
      <c r="D4746">
        <v>7.0891403017794001</v>
      </c>
      <c r="E4746">
        <v>7.3140654859356102</v>
      </c>
      <c r="F4746">
        <v>7.1096196663252798</v>
      </c>
      <c r="G4746">
        <v>7.0612825398533596</v>
      </c>
      <c r="H4746">
        <v>7.3133415888800997</v>
      </c>
      <c r="I4746">
        <v>6.69426981432159</v>
      </c>
      <c r="J4746">
        <v>6.7791452400924399</v>
      </c>
      <c r="K4746">
        <v>6.9672864669719798</v>
      </c>
      <c r="L4746">
        <v>6.7951119533207596</v>
      </c>
      <c r="M4746">
        <v>7.0865238931933501</v>
      </c>
      <c r="N4746">
        <v>6.9945341586853802</v>
      </c>
      <c r="O4746">
        <v>6.8533373478556303</v>
      </c>
      <c r="P4746">
        <v>7.0114628697230597</v>
      </c>
      <c r="Q4746">
        <v>6.6375058506955904</v>
      </c>
    </row>
    <row r="4747" spans="1:17">
      <c r="A4747" t="s">
        <v>8066</v>
      </c>
      <c r="B4747" s="16" t="s">
        <v>8067</v>
      </c>
      <c r="C4747">
        <v>8.2737870056724603</v>
      </c>
      <c r="D4747">
        <v>8.3112902277618392</v>
      </c>
      <c r="E4747">
        <v>8.2994402338828408</v>
      </c>
      <c r="F4747">
        <v>8.5576781148695904</v>
      </c>
      <c r="G4747">
        <v>8.4056968466389108</v>
      </c>
      <c r="H4747">
        <v>8.5664205474989892</v>
      </c>
      <c r="I4747">
        <v>8.2676718817034995</v>
      </c>
      <c r="J4747">
        <v>8.3975352211270504</v>
      </c>
      <c r="K4747">
        <v>8.5478863671486494</v>
      </c>
      <c r="L4747">
        <v>8.5657733674801904</v>
      </c>
      <c r="M4747">
        <v>8.4761615001381294</v>
      </c>
      <c r="N4747">
        <v>8.77599949582428</v>
      </c>
      <c r="O4747">
        <v>8.4372855509309499</v>
      </c>
      <c r="P4747">
        <v>7.97227064984164</v>
      </c>
      <c r="Q4747">
        <v>8.3931679398307004</v>
      </c>
    </row>
    <row r="4748" spans="1:17">
      <c r="A4748" t="s">
        <v>8068</v>
      </c>
      <c r="B4748" s="16" t="s">
        <v>8069</v>
      </c>
      <c r="C4748">
        <v>7.9510236018136196</v>
      </c>
      <c r="D4748">
        <v>7.8857928710934697</v>
      </c>
      <c r="E4748">
        <v>7.7325473351494098</v>
      </c>
      <c r="F4748">
        <v>8.2756072474845901</v>
      </c>
      <c r="G4748">
        <v>8.4360403544682399</v>
      </c>
      <c r="H4748">
        <v>7.7705720525869797</v>
      </c>
      <c r="I4748">
        <v>7.3521951262123997</v>
      </c>
      <c r="J4748">
        <v>7.6654959261035804</v>
      </c>
      <c r="K4748">
        <v>7.82095798536605</v>
      </c>
      <c r="L4748">
        <v>7.97498035067294</v>
      </c>
      <c r="M4748">
        <v>8.3189022456004906</v>
      </c>
      <c r="N4748">
        <v>8.9362427898219501</v>
      </c>
      <c r="O4748">
        <v>8.7559813944874794</v>
      </c>
      <c r="P4748">
        <v>7.1533738093482704</v>
      </c>
      <c r="Q4748">
        <v>9.9057254354815303</v>
      </c>
    </row>
    <row r="4749" spans="1:17">
      <c r="A4749" t="s">
        <v>8070</v>
      </c>
      <c r="B4749" s="16" t="s">
        <v>8071</v>
      </c>
      <c r="C4749">
        <v>8.0464577704438902</v>
      </c>
      <c r="D4749">
        <v>8.1496195864347705</v>
      </c>
      <c r="E4749">
        <v>8.1597400129956696</v>
      </c>
      <c r="F4749">
        <v>8.4265842880602904</v>
      </c>
      <c r="G4749">
        <v>8.2648764762651901</v>
      </c>
      <c r="H4749">
        <v>8.5969802099643307</v>
      </c>
      <c r="I4749">
        <v>8.1100793318269293</v>
      </c>
      <c r="J4749">
        <v>8.6249763423519603</v>
      </c>
      <c r="K4749">
        <v>8.0609406832578703</v>
      </c>
      <c r="L4749">
        <v>8.3487603369746903</v>
      </c>
      <c r="M4749">
        <v>8.3189022456004906</v>
      </c>
      <c r="N4749">
        <v>8.5832510115967597</v>
      </c>
      <c r="O4749">
        <v>8.1722235974383093</v>
      </c>
      <c r="P4749">
        <v>7.9530256707027496</v>
      </c>
      <c r="Q4749">
        <v>8.2978683598244807</v>
      </c>
    </row>
    <row r="4750" spans="1:17">
      <c r="A4750" t="s">
        <v>8072</v>
      </c>
      <c r="B4750" s="16" t="s">
        <v>8073</v>
      </c>
      <c r="C4750">
        <v>5.8874000292282904</v>
      </c>
      <c r="D4750">
        <v>6.1457356279954896</v>
      </c>
      <c r="E4750">
        <v>6.2527945319371199</v>
      </c>
      <c r="F4750">
        <v>6.1015902381126503</v>
      </c>
      <c r="G4750">
        <v>5.9953604944039602</v>
      </c>
      <c r="H4750">
        <v>5.7925255003189697</v>
      </c>
      <c r="I4750">
        <v>6.0191991148044197</v>
      </c>
      <c r="J4750">
        <v>5.6756860853158804</v>
      </c>
      <c r="K4750">
        <v>6.0808079045226702</v>
      </c>
      <c r="L4750">
        <v>5.7507270721102604</v>
      </c>
      <c r="M4750">
        <v>5.305907987925</v>
      </c>
      <c r="N4750">
        <v>5.3928688873847097</v>
      </c>
      <c r="O4750">
        <v>5.3136379649428402</v>
      </c>
      <c r="P4750">
        <v>5.4607337398470897</v>
      </c>
      <c r="Q4750">
        <v>7.1565710053807701</v>
      </c>
    </row>
    <row r="4751" spans="1:17">
      <c r="A4751" t="s">
        <v>8074</v>
      </c>
      <c r="B4751" s="16" t="s">
        <v>8075</v>
      </c>
      <c r="C4751">
        <v>8.3290456513687392</v>
      </c>
      <c r="D4751">
        <v>8.3557809442095898</v>
      </c>
      <c r="E4751">
        <v>8.3872474441453093</v>
      </c>
      <c r="F4751">
        <v>8.13708207709508</v>
      </c>
      <c r="G4751">
        <v>8.3902821499079696</v>
      </c>
      <c r="H4751">
        <v>7.7158880014506703</v>
      </c>
      <c r="I4751">
        <v>8.0490224856030004</v>
      </c>
      <c r="J4751">
        <v>7.9015550355876503</v>
      </c>
      <c r="K4751">
        <v>8.1170054626422292</v>
      </c>
      <c r="L4751">
        <v>8.4020695622647192</v>
      </c>
      <c r="M4751">
        <v>8.2642805664748806</v>
      </c>
      <c r="N4751">
        <v>8.1362562651189805</v>
      </c>
      <c r="O4751">
        <v>8.0309707354584798</v>
      </c>
      <c r="P4751">
        <v>7.6839819288491702</v>
      </c>
      <c r="Q4751">
        <v>8.48255560796823</v>
      </c>
    </row>
    <row r="4752" spans="1:17">
      <c r="A4752" t="s">
        <v>8076</v>
      </c>
      <c r="B4752" s="16" t="s">
        <v>8077</v>
      </c>
      <c r="C4752">
        <v>8.7546817223154498</v>
      </c>
      <c r="D4752">
        <v>8.5684564814309496</v>
      </c>
      <c r="E4752">
        <v>8.5211386942140201</v>
      </c>
      <c r="F4752">
        <v>8.6956619542970994</v>
      </c>
      <c r="G4752">
        <v>8.7056848358701906</v>
      </c>
      <c r="H4752">
        <v>8.5878801336805193</v>
      </c>
      <c r="I4752">
        <v>8.6922862689719107</v>
      </c>
      <c r="J4752">
        <v>8.6133688821611898</v>
      </c>
      <c r="K4752">
        <v>8.6602874624698103</v>
      </c>
      <c r="L4752">
        <v>8.6563051252874192</v>
      </c>
      <c r="M4752">
        <v>8.6984126214219408</v>
      </c>
      <c r="N4752">
        <v>8.3606968274335305</v>
      </c>
      <c r="O4752">
        <v>8.54992176437311</v>
      </c>
      <c r="P4752">
        <v>8.6900739169594203</v>
      </c>
      <c r="Q4752">
        <v>8.2978683598244807</v>
      </c>
    </row>
    <row r="4753" spans="1:17">
      <c r="A4753" t="s">
        <v>8078</v>
      </c>
      <c r="B4753" s="16" t="s">
        <v>8079</v>
      </c>
      <c r="C4753">
        <v>4.2964146619915802</v>
      </c>
      <c r="D4753">
        <v>3.8603343823973102</v>
      </c>
      <c r="E4753">
        <v>3.8152982058547602</v>
      </c>
      <c r="F4753">
        <v>3.6131889974304401</v>
      </c>
      <c r="G4753">
        <v>3.9446609719593901</v>
      </c>
      <c r="H4753">
        <v>4.07504641393726</v>
      </c>
      <c r="I4753">
        <v>3.3100125595866299</v>
      </c>
      <c r="J4753">
        <v>3.93564812262216</v>
      </c>
      <c r="K4753">
        <v>3.27554212654834</v>
      </c>
      <c r="L4753">
        <v>3.4877558895723499</v>
      </c>
      <c r="M4753">
        <v>3.9727288000471899</v>
      </c>
      <c r="N4753">
        <v>3.9019995236038798</v>
      </c>
      <c r="O4753">
        <v>3.7643275486974099</v>
      </c>
      <c r="P4753">
        <v>4.1712528320562896</v>
      </c>
      <c r="Q4753">
        <v>2.8218677180984102</v>
      </c>
    </row>
    <row r="4754" spans="1:17">
      <c r="A4754" t="s">
        <v>8080</v>
      </c>
      <c r="B4754" s="16" t="s">
        <v>8081</v>
      </c>
      <c r="C4754">
        <v>6.8374094073843299</v>
      </c>
      <c r="D4754">
        <v>6.6226079365118098</v>
      </c>
      <c r="E4754">
        <v>6.9288042288224601</v>
      </c>
      <c r="F4754">
        <v>6.6774092984987004</v>
      </c>
      <c r="G4754">
        <v>6.4499469432156404</v>
      </c>
      <c r="H4754">
        <v>7.5998624959900498</v>
      </c>
      <c r="I4754">
        <v>7.1917397819167199</v>
      </c>
      <c r="J4754">
        <v>6.9294886486744103</v>
      </c>
      <c r="K4754">
        <v>6.6076639520751996</v>
      </c>
      <c r="L4754">
        <v>6.7233426545483299</v>
      </c>
      <c r="M4754">
        <v>7.0481510293665099</v>
      </c>
      <c r="N4754">
        <v>7.1464124809704996</v>
      </c>
      <c r="O4754">
        <v>7.0299319203949597</v>
      </c>
      <c r="P4754">
        <v>7.0482780763639896</v>
      </c>
      <c r="Q4754">
        <v>5.09416193408443</v>
      </c>
    </row>
    <row r="4755" spans="1:17">
      <c r="A4755" t="s">
        <v>8082</v>
      </c>
      <c r="B4755" s="16" t="s">
        <v>8083</v>
      </c>
      <c r="C4755">
        <v>10.8776180278405</v>
      </c>
      <c r="D4755">
        <v>10.776645776802701</v>
      </c>
      <c r="E4755">
        <v>10.959567255168499</v>
      </c>
      <c r="F4755">
        <v>11.254120771654399</v>
      </c>
      <c r="G4755">
        <v>11.170228772394401</v>
      </c>
      <c r="H4755">
        <v>10.962990878206201</v>
      </c>
      <c r="I4755">
        <v>11.0314943723751</v>
      </c>
      <c r="J4755">
        <v>10.619000199190801</v>
      </c>
      <c r="K4755">
        <v>10.7524812975341</v>
      </c>
      <c r="L4755">
        <v>11.1559668023546</v>
      </c>
      <c r="M4755">
        <v>11.473428076337701</v>
      </c>
      <c r="N4755">
        <v>11.4362393036419</v>
      </c>
      <c r="O4755">
        <v>11.3153295485457</v>
      </c>
      <c r="P4755">
        <v>10.3948112547686</v>
      </c>
      <c r="Q4755">
        <v>11.9300249684597</v>
      </c>
    </row>
    <row r="4756" spans="1:17">
      <c r="A4756" t="s">
        <v>8084</v>
      </c>
      <c r="B4756" s="16" t="s">
        <v>8085</v>
      </c>
      <c r="C4756">
        <v>7.4962268819158604</v>
      </c>
      <c r="D4756">
        <v>7.3621436993521101</v>
      </c>
      <c r="E4756">
        <v>10.047057325540701</v>
      </c>
      <c r="F4756">
        <v>8.8627340062572006</v>
      </c>
      <c r="G4756">
        <v>9.6876736392010105</v>
      </c>
      <c r="H4756">
        <v>7.5254734303798401</v>
      </c>
      <c r="I4756">
        <v>7.1917397819167199</v>
      </c>
      <c r="J4756">
        <v>10.3906232325321</v>
      </c>
      <c r="K4756">
        <v>7.2001082262505802</v>
      </c>
      <c r="L4756">
        <v>7.2821357100021897</v>
      </c>
      <c r="M4756">
        <v>8.6984126214219408</v>
      </c>
      <c r="N4756">
        <v>8.6018780020316505</v>
      </c>
      <c r="O4756">
        <v>8.8951414530339008</v>
      </c>
      <c r="P4756">
        <v>7.5279031862563199</v>
      </c>
      <c r="Q4756">
        <v>10.9895862410925</v>
      </c>
    </row>
    <row r="4757" spans="1:17">
      <c r="A4757" t="s">
        <v>8086</v>
      </c>
      <c r="B4757" s="16" t="s">
        <v>8087</v>
      </c>
      <c r="C4757">
        <v>9.6085379622773193</v>
      </c>
      <c r="D4757">
        <v>9.5753734204351808</v>
      </c>
      <c r="E4757">
        <v>9.6267633303839801</v>
      </c>
      <c r="F4757">
        <v>10.083529473454901</v>
      </c>
      <c r="G4757">
        <v>9.7448285983514893</v>
      </c>
      <c r="H4757">
        <v>9.3941320705443605</v>
      </c>
      <c r="I4757">
        <v>9.2130727639266805</v>
      </c>
      <c r="J4757">
        <v>9.7112742913158794</v>
      </c>
      <c r="K4757">
        <v>9.2736584254015</v>
      </c>
      <c r="L4757">
        <v>9.5771301672237801</v>
      </c>
      <c r="M4757">
        <v>9.6496728728572201</v>
      </c>
      <c r="N4757">
        <v>9.75282401597795</v>
      </c>
      <c r="O4757">
        <v>9.5154565752324896</v>
      </c>
      <c r="P4757">
        <v>8.9055035591812093</v>
      </c>
      <c r="Q4757">
        <v>10.249113780255</v>
      </c>
    </row>
    <row r="4758" spans="1:17">
      <c r="A4758" t="s">
        <v>8088</v>
      </c>
      <c r="B4758" s="16" t="s">
        <v>8089</v>
      </c>
      <c r="C4758">
        <v>7.5406434908319904</v>
      </c>
      <c r="D4758">
        <v>7.4906236661468704</v>
      </c>
      <c r="E4758">
        <v>7.8018948752367301</v>
      </c>
      <c r="F4758">
        <v>7.5462120797884404</v>
      </c>
      <c r="G4758">
        <v>7.9390274049864802</v>
      </c>
      <c r="H4758">
        <v>7.3352939809483502</v>
      </c>
      <c r="I4758">
        <v>7.9379282193936698</v>
      </c>
      <c r="J4758">
        <v>8.23734468089331</v>
      </c>
      <c r="K4758">
        <v>7.9664356279317303</v>
      </c>
      <c r="L4758">
        <v>8.0603862963412496</v>
      </c>
      <c r="M4758">
        <v>8.1209961496585095</v>
      </c>
      <c r="N4758">
        <v>8.6018780020316505</v>
      </c>
      <c r="O4758">
        <v>7.9010328456929404</v>
      </c>
      <c r="P4758">
        <v>8.5348522003527201</v>
      </c>
      <c r="Q4758">
        <v>8.7216113394761106</v>
      </c>
    </row>
    <row r="4759" spans="1:17">
      <c r="A4759" t="s">
        <v>8090</v>
      </c>
      <c r="B4759" s="16" t="s">
        <v>8091</v>
      </c>
      <c r="C4759">
        <v>8.8229838359173502</v>
      </c>
      <c r="D4759">
        <v>8.61142694929684</v>
      </c>
      <c r="E4759">
        <v>9.4935073708411597</v>
      </c>
      <c r="F4759">
        <v>8.7132676412589003</v>
      </c>
      <c r="G4759">
        <v>9.2576110562959109</v>
      </c>
      <c r="H4759">
        <v>7.4933055811739298</v>
      </c>
      <c r="I4759">
        <v>8.2942199176089595</v>
      </c>
      <c r="J4759">
        <v>7.7696424796746699</v>
      </c>
      <c r="K4759">
        <v>8.9280338258610605</v>
      </c>
      <c r="L4759">
        <v>9.2374453204134692</v>
      </c>
      <c r="M4759">
        <v>9.8446251775385996</v>
      </c>
      <c r="N4759">
        <v>10.0299303834481</v>
      </c>
      <c r="O4759">
        <v>9.9856850775000296</v>
      </c>
      <c r="P4759">
        <v>6.5794772553974399</v>
      </c>
      <c r="Q4759">
        <v>11.4655920216761</v>
      </c>
    </row>
    <row r="4760" spans="1:17">
      <c r="A4760" t="s">
        <v>8092</v>
      </c>
      <c r="B4760" s="16" t="s">
        <v>8093</v>
      </c>
      <c r="C4760">
        <v>9.7689381710600802</v>
      </c>
      <c r="D4760">
        <v>9.7444420856819107</v>
      </c>
      <c r="E4760">
        <v>9.6561617709525702</v>
      </c>
      <c r="F4760">
        <v>9.4520431475370401</v>
      </c>
      <c r="G4760">
        <v>9.5763348813324107</v>
      </c>
      <c r="H4760">
        <v>9.1522477162194207</v>
      </c>
      <c r="I4760">
        <v>9.5979335987729701</v>
      </c>
      <c r="J4760">
        <v>9.2298184688863305</v>
      </c>
      <c r="K4760">
        <v>9.7232584972088496</v>
      </c>
      <c r="L4760">
        <v>9.6029630492470996</v>
      </c>
      <c r="M4760">
        <v>9.3395754536460895</v>
      </c>
      <c r="N4760">
        <v>9.2155711988493394</v>
      </c>
      <c r="O4760">
        <v>9.3933270524456294</v>
      </c>
      <c r="P4760">
        <v>9.18918461553403</v>
      </c>
      <c r="Q4760">
        <v>10.1972634697877</v>
      </c>
    </row>
    <row r="4761" spans="1:17">
      <c r="A4761" t="s">
        <v>8094</v>
      </c>
      <c r="B4761" s="16" t="s">
        <v>8095</v>
      </c>
      <c r="C4761">
        <v>8.7970952434281795</v>
      </c>
      <c r="D4761">
        <v>8.9133566318264403</v>
      </c>
      <c r="E4761">
        <v>9.0279754290710699</v>
      </c>
      <c r="F4761">
        <v>8.8917379980062599</v>
      </c>
      <c r="G4761">
        <v>8.8977647800462893</v>
      </c>
      <c r="H4761">
        <v>8.7325234148753008</v>
      </c>
      <c r="I4761">
        <v>8.9830700534520496</v>
      </c>
      <c r="J4761">
        <v>8.8592150136552998</v>
      </c>
      <c r="K4761">
        <v>8.9091134088319208</v>
      </c>
      <c r="L4761">
        <v>8.9301974740298302</v>
      </c>
      <c r="M4761">
        <v>8.9088473106191</v>
      </c>
      <c r="N4761">
        <v>8.7088525366678304</v>
      </c>
      <c r="O4761">
        <v>8.8292245739657993</v>
      </c>
      <c r="P4761">
        <v>8.6388304246396892</v>
      </c>
      <c r="Q4761">
        <v>10.1972634697877</v>
      </c>
    </row>
    <row r="4762" spans="1:17">
      <c r="A4762" t="s">
        <v>8096</v>
      </c>
      <c r="B4762" s="16" t="s">
        <v>8097</v>
      </c>
      <c r="C4762">
        <v>7.1313993990338602</v>
      </c>
      <c r="D4762">
        <v>6.8509999593391502</v>
      </c>
      <c r="E4762">
        <v>7.6089837707041497</v>
      </c>
      <c r="F4762">
        <v>7.0313746998931297</v>
      </c>
      <c r="G4762">
        <v>7.6462168938968302</v>
      </c>
      <c r="H4762">
        <v>5.5337430520980799</v>
      </c>
      <c r="I4762">
        <v>7.0999446418427796</v>
      </c>
      <c r="J4762">
        <v>6.4419524895365798</v>
      </c>
      <c r="K4762">
        <v>7.5217714944303404</v>
      </c>
      <c r="L4762">
        <v>7.5597102959179097</v>
      </c>
      <c r="M4762">
        <v>6.6295680343027197</v>
      </c>
      <c r="N4762">
        <v>7.09462444174304</v>
      </c>
      <c r="O4762">
        <v>6.8611467958757499</v>
      </c>
      <c r="P4762">
        <v>5.5682221171507997</v>
      </c>
      <c r="Q4762">
        <v>9.7343991185863192</v>
      </c>
    </row>
    <row r="4763" spans="1:17">
      <c r="A4763" t="s">
        <v>8098</v>
      </c>
      <c r="B4763" s="16" t="s">
        <v>8099</v>
      </c>
      <c r="C4763">
        <v>8.2586863930716792</v>
      </c>
      <c r="D4763">
        <v>8.2938059404878093</v>
      </c>
      <c r="E4763">
        <v>8.1059373480444403</v>
      </c>
      <c r="F4763">
        <v>7.3281739612715704</v>
      </c>
      <c r="G4763">
        <v>8.1732677952203208</v>
      </c>
      <c r="H4763">
        <v>8.0698783959913296</v>
      </c>
      <c r="I4763">
        <v>9.3312823082907794</v>
      </c>
      <c r="J4763">
        <v>8.5269168517492293</v>
      </c>
      <c r="K4763">
        <v>9.30936920046015</v>
      </c>
      <c r="L4763">
        <v>9.5195194070923392</v>
      </c>
      <c r="M4763">
        <v>8.9034973838461795</v>
      </c>
      <c r="N4763">
        <v>9.2631479751467207</v>
      </c>
      <c r="O4763">
        <v>8.6019421605313795</v>
      </c>
      <c r="P4763">
        <v>9.1074636104686704</v>
      </c>
      <c r="Q4763">
        <v>9.8396161242928208</v>
      </c>
    </row>
    <row r="4764" spans="1:17">
      <c r="A4764" t="s">
        <v>8100</v>
      </c>
      <c r="B4764" s="16" t="s">
        <v>8101</v>
      </c>
      <c r="C4764">
        <v>8.1276722546102995</v>
      </c>
      <c r="D4764">
        <v>8.1993020288682992</v>
      </c>
      <c r="E4764">
        <v>8.1240957126821698</v>
      </c>
      <c r="F4764">
        <v>8.2343846224439403</v>
      </c>
      <c r="G4764">
        <v>8.1777647339694806</v>
      </c>
      <c r="H4764">
        <v>8.2537801457712092</v>
      </c>
      <c r="I4764">
        <v>8.2599960301661906</v>
      </c>
      <c r="J4764">
        <v>8.0153504169977605</v>
      </c>
      <c r="K4764">
        <v>8.4465370864046498</v>
      </c>
      <c r="L4764">
        <v>8.0225788963683797</v>
      </c>
      <c r="M4764">
        <v>8.0517179703580304</v>
      </c>
      <c r="N4764">
        <v>8.0070723907748906</v>
      </c>
      <c r="O4764">
        <v>7.99956854248948</v>
      </c>
      <c r="P4764">
        <v>8.2859753107059504</v>
      </c>
      <c r="Q4764">
        <v>7.9670857749043096</v>
      </c>
    </row>
    <row r="4765" spans="1:17">
      <c r="A4765" t="s">
        <v>8102</v>
      </c>
      <c r="B4765" s="16" t="s">
        <v>8103</v>
      </c>
      <c r="C4765">
        <v>7.7550342632277598</v>
      </c>
      <c r="D4765">
        <v>7.3621436993521101</v>
      </c>
      <c r="E4765">
        <v>8.7872511295471902</v>
      </c>
      <c r="F4765">
        <v>7.8537017077023297</v>
      </c>
      <c r="G4765">
        <v>8.4583860340578791</v>
      </c>
      <c r="H4765">
        <v>5.24699422619977</v>
      </c>
      <c r="I4765">
        <v>7.1423986731827496</v>
      </c>
      <c r="J4765">
        <v>6.1626255445700204</v>
      </c>
      <c r="K4765">
        <v>8.4896350872864605</v>
      </c>
      <c r="L4765">
        <v>8.1604818169018305</v>
      </c>
      <c r="M4765">
        <v>7.8770162411928304</v>
      </c>
      <c r="N4765">
        <v>8.6414293901659907</v>
      </c>
      <c r="O4765">
        <v>8.0549300360054197</v>
      </c>
      <c r="P4765">
        <v>5.3840883141759397</v>
      </c>
      <c r="Q4765">
        <v>11.487343236890201</v>
      </c>
    </row>
    <row r="4766" spans="1:17">
      <c r="A4766" t="s">
        <v>8104</v>
      </c>
      <c r="B4766" s="16" t="s">
        <v>8105</v>
      </c>
      <c r="C4766">
        <v>7.8130666640351603</v>
      </c>
      <c r="D4766">
        <v>7.1053021002472896</v>
      </c>
      <c r="E4766">
        <v>8.4413400854483704</v>
      </c>
      <c r="F4766">
        <v>6.3292710665610601</v>
      </c>
      <c r="G4766">
        <v>8.2521406956856396</v>
      </c>
      <c r="H4766">
        <v>5.4810077289205497</v>
      </c>
      <c r="I4766">
        <v>7.1754804263673897</v>
      </c>
      <c r="J4766">
        <v>6.5826939551227603</v>
      </c>
      <c r="K4766">
        <v>8.5986355361842808</v>
      </c>
      <c r="L4766">
        <v>8.1172939505567392</v>
      </c>
      <c r="M4766">
        <v>7.6570955096628603</v>
      </c>
      <c r="N4766">
        <v>7.9692978188490899</v>
      </c>
      <c r="O4766">
        <v>7.5713977500087601</v>
      </c>
      <c r="P4766">
        <v>6.9348693486336597</v>
      </c>
      <c r="Q4766">
        <v>10.9587766965595</v>
      </c>
    </row>
    <row r="4767" spans="1:17">
      <c r="A4767" t="s">
        <v>8106</v>
      </c>
      <c r="B4767" s="16" t="s">
        <v>8107</v>
      </c>
      <c r="C4767">
        <v>7.8538497262402798</v>
      </c>
      <c r="D4767">
        <v>8.0489755684312794</v>
      </c>
      <c r="E4767">
        <v>8.0875472091364102</v>
      </c>
      <c r="F4767">
        <v>8.1333489859375199</v>
      </c>
      <c r="G4767">
        <v>7.9068761537441397</v>
      </c>
      <c r="H4767">
        <v>8.7918412815798703</v>
      </c>
      <c r="I4767">
        <v>8.1930458768902401</v>
      </c>
      <c r="J4767">
        <v>8.4816656559835906</v>
      </c>
      <c r="K4767">
        <v>7.7037557435027599</v>
      </c>
      <c r="L4767">
        <v>7.9617212299810101</v>
      </c>
      <c r="M4767">
        <v>8.3135322963087894</v>
      </c>
      <c r="N4767">
        <v>8.3087231327633706</v>
      </c>
      <c r="O4767">
        <v>8.6019421605313795</v>
      </c>
      <c r="P4767">
        <v>8.3705776148277202</v>
      </c>
      <c r="Q4767">
        <v>5.81282804418474</v>
      </c>
    </row>
    <row r="4768" spans="1:17">
      <c r="A4768" t="s">
        <v>8108</v>
      </c>
      <c r="B4768" s="16" t="s">
        <v>8109</v>
      </c>
      <c r="C4768">
        <v>7.8488145663592901</v>
      </c>
      <c r="D4768">
        <v>7.7892284648225099</v>
      </c>
      <c r="E4768">
        <v>7.9652855630424</v>
      </c>
      <c r="F4768">
        <v>8.0407241021528009</v>
      </c>
      <c r="G4768">
        <v>7.9910676193969099</v>
      </c>
      <c r="H4768">
        <v>7.7269922592491502</v>
      </c>
      <c r="I4768">
        <v>7.6746579037287397</v>
      </c>
      <c r="J4768">
        <v>7.9355286960168803</v>
      </c>
      <c r="K4768">
        <v>7.6939540092276903</v>
      </c>
      <c r="L4768">
        <v>7.8071964686250404</v>
      </c>
      <c r="M4768">
        <v>7.6864943471168097</v>
      </c>
      <c r="N4768">
        <v>8.0393316103284906</v>
      </c>
      <c r="O4768">
        <v>7.60889840261577</v>
      </c>
      <c r="P4768">
        <v>7.2825095327770901</v>
      </c>
      <c r="Q4768">
        <v>8.2978683598244807</v>
      </c>
    </row>
    <row r="4769" spans="1:17">
      <c r="A4769" t="s">
        <v>8110</v>
      </c>
      <c r="B4769" s="16" t="s">
        <v>8111</v>
      </c>
      <c r="C4769">
        <v>6.7094894782855796</v>
      </c>
      <c r="D4769">
        <v>6.35058411604592</v>
      </c>
      <c r="E4769">
        <v>6.9425491442524603</v>
      </c>
      <c r="F4769">
        <v>6.1321346925860896</v>
      </c>
      <c r="G4769">
        <v>6.3572259687739301</v>
      </c>
      <c r="H4769">
        <v>4.7010860560449901</v>
      </c>
      <c r="I4769">
        <v>6.1921342703290696</v>
      </c>
      <c r="J4769">
        <v>5.3940013956727002</v>
      </c>
      <c r="K4769">
        <v>6.5650981829796002</v>
      </c>
      <c r="L4769">
        <v>6.4328399879020504</v>
      </c>
      <c r="M4769">
        <v>5.8665421880889701</v>
      </c>
      <c r="N4769">
        <v>5.9812796302733897</v>
      </c>
      <c r="O4769">
        <v>5.71650758824752</v>
      </c>
      <c r="P4769">
        <v>5.0754103394275001</v>
      </c>
      <c r="Q4769">
        <v>8.1958182219819093</v>
      </c>
    </row>
    <row r="4770" spans="1:17">
      <c r="A4770" t="s">
        <v>8112</v>
      </c>
      <c r="B4770" s="16" t="s">
        <v>8113</v>
      </c>
      <c r="C4770">
        <v>8.25488638708776</v>
      </c>
      <c r="D4770">
        <v>8.0152256590624091</v>
      </c>
      <c r="E4770">
        <v>8.3568637640894803</v>
      </c>
      <c r="F4770">
        <v>7.6802646798204899</v>
      </c>
      <c r="G4770">
        <v>8.2900152901646003</v>
      </c>
      <c r="H4770">
        <v>7.3711522214359002</v>
      </c>
      <c r="I4770">
        <v>8.6010760994278908</v>
      </c>
      <c r="J4770">
        <v>8.0639357200538502</v>
      </c>
      <c r="K4770">
        <v>8.7668934846695308</v>
      </c>
      <c r="L4770">
        <v>8.9073397713515607</v>
      </c>
      <c r="M4770">
        <v>8.2642805664748806</v>
      </c>
      <c r="N4770">
        <v>8.5356026173404196</v>
      </c>
      <c r="O4770">
        <v>8.2602239812224507</v>
      </c>
      <c r="P4770">
        <v>8.2123692572012192</v>
      </c>
      <c r="Q4770">
        <v>10.3943408570348</v>
      </c>
    </row>
    <row r="4771" spans="1:17">
      <c r="A4771" t="s">
        <v>8114</v>
      </c>
      <c r="B4771" s="16" t="s">
        <v>8115</v>
      </c>
      <c r="C4771">
        <v>12.1837085182776</v>
      </c>
      <c r="D4771">
        <v>11.9443904116266</v>
      </c>
      <c r="E4771">
        <v>12.751478207232401</v>
      </c>
      <c r="F4771">
        <v>11.4467981742626</v>
      </c>
      <c r="G4771">
        <v>12.2514428408375</v>
      </c>
      <c r="H4771">
        <v>10.383399442830701</v>
      </c>
      <c r="I4771">
        <v>11.354632865734301</v>
      </c>
      <c r="J4771">
        <v>10.994437425334199</v>
      </c>
      <c r="K4771">
        <v>11.893357706870701</v>
      </c>
      <c r="L4771">
        <v>12.0850847769208</v>
      </c>
      <c r="M4771">
        <v>11.324956654283101</v>
      </c>
      <c r="N4771">
        <v>12.4649192786962</v>
      </c>
      <c r="O4771">
        <v>11.6204834617195</v>
      </c>
      <c r="P4771">
        <v>10.619797810280801</v>
      </c>
      <c r="Q4771">
        <v>14.432895703539399</v>
      </c>
    </row>
    <row r="4772" spans="1:17">
      <c r="A4772" t="s">
        <v>8116</v>
      </c>
      <c r="B4772" s="16" t="s">
        <v>8117</v>
      </c>
      <c r="C4772">
        <v>10.212507683516501</v>
      </c>
      <c r="D4772">
        <v>10.2896828724132</v>
      </c>
      <c r="E4772">
        <v>10.3984549599322</v>
      </c>
      <c r="F4772">
        <v>10.621877617485399</v>
      </c>
      <c r="G4772">
        <v>10.362437564901199</v>
      </c>
      <c r="H4772">
        <v>10.264729990115301</v>
      </c>
      <c r="I4772">
        <v>9.9173758552945497</v>
      </c>
      <c r="J4772">
        <v>10.6357305826951</v>
      </c>
      <c r="K4772">
        <v>10.1377205673849</v>
      </c>
      <c r="L4772">
        <v>10.2399313745409</v>
      </c>
      <c r="M4772">
        <v>10.270855188692201</v>
      </c>
      <c r="N4772">
        <v>10.350270240696799</v>
      </c>
      <c r="O4772">
        <v>10.2514643328158</v>
      </c>
      <c r="P4772">
        <v>10.009041800652099</v>
      </c>
      <c r="Q4772">
        <v>9.9689373561629306</v>
      </c>
    </row>
    <row r="4773" spans="1:17">
      <c r="A4773" t="s">
        <v>8118</v>
      </c>
      <c r="B4773" s="16" t="s">
        <v>8119</v>
      </c>
      <c r="C4773">
        <v>7.4503947738963197</v>
      </c>
      <c r="D4773">
        <v>7.22843587562339</v>
      </c>
      <c r="E4773">
        <v>6.7050299623338301</v>
      </c>
      <c r="F4773">
        <v>7.0313746998931297</v>
      </c>
      <c r="G4773">
        <v>7.4293376543615803</v>
      </c>
      <c r="H4773">
        <v>6.7520652640349201</v>
      </c>
      <c r="I4773">
        <v>7.3006757095922703</v>
      </c>
      <c r="J4773">
        <v>6.1366608105989204</v>
      </c>
      <c r="K4773">
        <v>7.6234065909742501</v>
      </c>
      <c r="L4773">
        <v>7.0340252828918999</v>
      </c>
      <c r="M4773">
        <v>6.7934638198258304</v>
      </c>
      <c r="N4773">
        <v>7.3514661522358002</v>
      </c>
      <c r="O4773">
        <v>6.8454850755211298</v>
      </c>
      <c r="P4773">
        <v>6.98638363708924</v>
      </c>
      <c r="Q4773">
        <v>6.6375058506955904</v>
      </c>
    </row>
    <row r="4774" spans="1:17">
      <c r="A4774" t="s">
        <v>8120</v>
      </c>
      <c r="B4774" s="16" t="s">
        <v>8121</v>
      </c>
      <c r="C4774">
        <v>7.2960327960102003</v>
      </c>
      <c r="D4774">
        <v>7.24311090015064</v>
      </c>
      <c r="E4774">
        <v>7.2602734023585898</v>
      </c>
      <c r="F4774">
        <v>7.3017728268393398</v>
      </c>
      <c r="G4774">
        <v>7.1647803584414298</v>
      </c>
      <c r="H4774">
        <v>7.4537297034133703</v>
      </c>
      <c r="I4774">
        <v>7.2627113445187401</v>
      </c>
      <c r="J4774">
        <v>7.4100962587072301</v>
      </c>
      <c r="K4774">
        <v>7.1507390064367904</v>
      </c>
      <c r="L4774">
        <v>7.5419902290602803</v>
      </c>
      <c r="M4774">
        <v>7.1482828711562396</v>
      </c>
      <c r="N4774">
        <v>7.1881862179008804</v>
      </c>
      <c r="O4774">
        <v>7.3947603874182901</v>
      </c>
      <c r="P4774">
        <v>7.2193925819425804</v>
      </c>
      <c r="Q4774">
        <v>7.9670857749043096</v>
      </c>
    </row>
    <row r="4775" spans="1:17">
      <c r="A4775" t="s">
        <v>8122</v>
      </c>
      <c r="B4775" s="16" t="s">
        <v>1178</v>
      </c>
      <c r="C4775">
        <v>7.5592672169978901</v>
      </c>
      <c r="D4775">
        <v>7.5330105248952304</v>
      </c>
      <c r="E4775">
        <v>7.5384713863363499</v>
      </c>
      <c r="F4775">
        <v>5.9553133736970096</v>
      </c>
      <c r="G4775">
        <v>7.7282595891436099</v>
      </c>
      <c r="H4775">
        <v>6.2625083699042996</v>
      </c>
      <c r="I4775">
        <v>7.9087622112617701</v>
      </c>
      <c r="J4775">
        <v>6.77077757235707</v>
      </c>
      <c r="K4775">
        <v>8.3375196122072097</v>
      </c>
      <c r="L4775">
        <v>7.7872872960004802</v>
      </c>
      <c r="M4775">
        <v>7.0610563594260096</v>
      </c>
      <c r="N4775">
        <v>7.6189576860498001</v>
      </c>
      <c r="O4775">
        <v>7.1301899013384098</v>
      </c>
      <c r="P4775">
        <v>7.72238923081082</v>
      </c>
      <c r="Q4775">
        <v>8.1958182219819093</v>
      </c>
    </row>
    <row r="4776" spans="1:17">
      <c r="A4776" t="s">
        <v>8123</v>
      </c>
      <c r="B4776" s="16" t="s">
        <v>8124</v>
      </c>
      <c r="C4776">
        <v>4.5401401503132401</v>
      </c>
      <c r="D4776">
        <v>3.7545556144430101</v>
      </c>
      <c r="E4776">
        <v>4.3035359899866696</v>
      </c>
      <c r="F4776">
        <v>4.5644600677645304</v>
      </c>
      <c r="G4776">
        <v>5.2496646871628903</v>
      </c>
      <c r="H4776">
        <v>3.8900437060628099</v>
      </c>
      <c r="I4776">
        <v>4.30650913402902</v>
      </c>
      <c r="J4776">
        <v>3.8565114723405598</v>
      </c>
      <c r="K4776">
        <v>4.2710437260841099</v>
      </c>
      <c r="L4776">
        <v>3.6339073669181099</v>
      </c>
      <c r="M4776">
        <v>4.72701506955603</v>
      </c>
      <c r="N4776">
        <v>4.9024877034329704</v>
      </c>
      <c r="O4776">
        <v>4.4953341022564199</v>
      </c>
      <c r="P4776">
        <v>3.9363215208704698</v>
      </c>
      <c r="Q4776">
        <v>5.09416193408443</v>
      </c>
    </row>
    <row r="4777" spans="1:17">
      <c r="A4777" t="s">
        <v>8125</v>
      </c>
      <c r="B4777" s="16" t="s">
        <v>8126</v>
      </c>
      <c r="C4777">
        <v>7.9463175135047797</v>
      </c>
      <c r="D4777">
        <v>7.42781827680228</v>
      </c>
      <c r="E4777">
        <v>7.7943525013611197</v>
      </c>
      <c r="F4777">
        <v>7.8582334009838899</v>
      </c>
      <c r="G4777">
        <v>8.0462206957731297</v>
      </c>
      <c r="H4777">
        <v>7.1160517477703298</v>
      </c>
      <c r="I4777">
        <v>7.43643277102277</v>
      </c>
      <c r="J4777">
        <v>7.5725522787176196</v>
      </c>
      <c r="K4777">
        <v>7.68902799721163</v>
      </c>
      <c r="L4777">
        <v>7.8170487612557196</v>
      </c>
      <c r="M4777">
        <v>7.6781557774887803</v>
      </c>
      <c r="N4777">
        <v>8.1864989905390608</v>
      </c>
      <c r="O4777">
        <v>8.0917933474708494</v>
      </c>
      <c r="P4777">
        <v>7.0603427857534999</v>
      </c>
      <c r="Q4777">
        <v>8.0859864702427604</v>
      </c>
    </row>
    <row r="4778" spans="1:17">
      <c r="A4778" t="s">
        <v>8127</v>
      </c>
      <c r="B4778" s="16" t="s">
        <v>8128</v>
      </c>
      <c r="C4778">
        <v>10.4098614519317</v>
      </c>
      <c r="D4778">
        <v>10.1126184426693</v>
      </c>
      <c r="E4778">
        <v>10.825522502988701</v>
      </c>
      <c r="F4778">
        <v>10.0979582322681</v>
      </c>
      <c r="G4778">
        <v>10.999856160074501</v>
      </c>
      <c r="H4778">
        <v>8.5477689054540296</v>
      </c>
      <c r="I4778">
        <v>9.6280489476688498</v>
      </c>
      <c r="J4778">
        <v>9.7275128666959993</v>
      </c>
      <c r="K4778">
        <v>10.2876510813159</v>
      </c>
      <c r="L4778">
        <v>9.97787123689643</v>
      </c>
      <c r="M4778">
        <v>10.034397309896599</v>
      </c>
      <c r="N4778">
        <v>10.080599277881699</v>
      </c>
      <c r="O4778">
        <v>10.2094152442496</v>
      </c>
      <c r="P4778">
        <v>8.6348121378026992</v>
      </c>
      <c r="Q4778">
        <v>12.858147501123099</v>
      </c>
    </row>
    <row r="4779" spans="1:17">
      <c r="A4779" t="s">
        <v>8129</v>
      </c>
      <c r="B4779" s="16" t="s">
        <v>8130</v>
      </c>
      <c r="C4779">
        <v>9.7406997126628596</v>
      </c>
      <c r="D4779">
        <v>9.3605084634839599</v>
      </c>
      <c r="E4779">
        <v>10.5003822403218</v>
      </c>
      <c r="F4779">
        <v>9.7621591017986997</v>
      </c>
      <c r="G4779">
        <v>10.7059916469782</v>
      </c>
      <c r="H4779">
        <v>7.0818085916578397</v>
      </c>
      <c r="I4779">
        <v>9.1910493948254199</v>
      </c>
      <c r="J4779">
        <v>9.1159975735010708</v>
      </c>
      <c r="K4779">
        <v>10.2472170280712</v>
      </c>
      <c r="L4779">
        <v>9.9963980707385698</v>
      </c>
      <c r="M4779">
        <v>9.8287215401864891</v>
      </c>
      <c r="N4779">
        <v>10.010315918363601</v>
      </c>
      <c r="O4779">
        <v>9.7957636534925907</v>
      </c>
      <c r="P4779">
        <v>7.6039486052672203</v>
      </c>
      <c r="Q4779">
        <v>13.198606313971499</v>
      </c>
    </row>
    <row r="4780" spans="1:17">
      <c r="A4780" t="s">
        <v>8131</v>
      </c>
      <c r="B4780" s="16" t="s">
        <v>8132</v>
      </c>
      <c r="C4780">
        <v>10.448617097531899</v>
      </c>
      <c r="D4780">
        <v>10.4755466092495</v>
      </c>
      <c r="E4780">
        <v>10.261709011887399</v>
      </c>
      <c r="F4780">
        <v>10.247822368124099</v>
      </c>
      <c r="G4780">
        <v>10.0653672544526</v>
      </c>
      <c r="H4780">
        <v>10.4051423951973</v>
      </c>
      <c r="I4780">
        <v>10.511576076170501</v>
      </c>
      <c r="J4780">
        <v>10.247823404168701</v>
      </c>
      <c r="K4780">
        <v>10.608772210485601</v>
      </c>
      <c r="L4780">
        <v>10.5681840894215</v>
      </c>
      <c r="M4780">
        <v>10.249230547069001</v>
      </c>
      <c r="N4780">
        <v>10.142326151141299</v>
      </c>
      <c r="O4780">
        <v>10.2440448981628</v>
      </c>
      <c r="P4780">
        <v>10.345274535209001</v>
      </c>
      <c r="Q4780">
        <v>10.4396731967666</v>
      </c>
    </row>
    <row r="4781" spans="1:17">
      <c r="A4781" t="s">
        <v>8133</v>
      </c>
      <c r="B4781" s="16" t="s">
        <v>8134</v>
      </c>
      <c r="C4781">
        <v>8.5621343294936896</v>
      </c>
      <c r="D4781">
        <v>8.3691986228811306</v>
      </c>
      <c r="E4781">
        <v>10.801292464587</v>
      </c>
      <c r="F4781">
        <v>9.3480337360707892</v>
      </c>
      <c r="G4781">
        <v>10.1683268067173</v>
      </c>
      <c r="H4781">
        <v>8.0256156993815502</v>
      </c>
      <c r="I4781">
        <v>8.9643048688857707</v>
      </c>
      <c r="J4781">
        <v>11.103801722363899</v>
      </c>
      <c r="K4781">
        <v>8.5369708408460596</v>
      </c>
      <c r="L4781">
        <v>8.7154039576573705</v>
      </c>
      <c r="M4781">
        <v>8.6309487921692298</v>
      </c>
      <c r="N4781">
        <v>8.8322927986551907</v>
      </c>
      <c r="O4781">
        <v>9.2074435734378302</v>
      </c>
      <c r="P4781">
        <v>8.3012705690098301</v>
      </c>
      <c r="Q4781">
        <v>10.6471494821847</v>
      </c>
    </row>
    <row r="4782" spans="1:17">
      <c r="A4782" t="s">
        <v>8135</v>
      </c>
      <c r="B4782" s="16" t="s">
        <v>8136</v>
      </c>
      <c r="C4782">
        <v>7.3180840145043398</v>
      </c>
      <c r="D4782">
        <v>7.3003562916549596</v>
      </c>
      <c r="E4782">
        <v>7.3034669724419903</v>
      </c>
      <c r="F4782">
        <v>7.28164868981656</v>
      </c>
      <c r="G4782">
        <v>7.2094661594368903</v>
      </c>
      <c r="H4782">
        <v>6.9831940474075296</v>
      </c>
      <c r="I4782">
        <v>7.0826050305748796</v>
      </c>
      <c r="J4782">
        <v>7.2022846672041601</v>
      </c>
      <c r="K4782">
        <v>7.1290497562884898</v>
      </c>
      <c r="L4782">
        <v>6.9103454317520701</v>
      </c>
      <c r="M4782">
        <v>7.0087233952936803</v>
      </c>
      <c r="N4782">
        <v>6.9563332013543997</v>
      </c>
      <c r="O4782">
        <v>7.1871464252967501</v>
      </c>
      <c r="P4782">
        <v>6.9989780827264001</v>
      </c>
      <c r="Q4782">
        <v>7.3593062614465703</v>
      </c>
    </row>
    <row r="4783" spans="1:17">
      <c r="A4783" t="s">
        <v>8137</v>
      </c>
      <c r="B4783" s="16" t="s">
        <v>8138</v>
      </c>
      <c r="C4783">
        <v>7.7817029417599199</v>
      </c>
      <c r="D4783">
        <v>7.2357921293189102</v>
      </c>
      <c r="E4783">
        <v>8.7172349926859294</v>
      </c>
      <c r="F4783">
        <v>8.6096390321928808</v>
      </c>
      <c r="G4783">
        <v>8.4546857263421007</v>
      </c>
      <c r="H4783">
        <v>5.8758578352273698</v>
      </c>
      <c r="I4783">
        <v>7.1672811779998904</v>
      </c>
      <c r="J4783">
        <v>7.2630884481653997</v>
      </c>
      <c r="K4783">
        <v>7.7279719839518499</v>
      </c>
      <c r="L4783">
        <v>8.0809694530319192</v>
      </c>
      <c r="M4783">
        <v>8.0772971265180296</v>
      </c>
      <c r="N4783">
        <v>8.6681890852670804</v>
      </c>
      <c r="O4783">
        <v>7.9123201108937904</v>
      </c>
      <c r="P4783">
        <v>5.8760773296446898</v>
      </c>
      <c r="Q4783">
        <v>10.6276941706183</v>
      </c>
    </row>
    <row r="4784" spans="1:17">
      <c r="A4784" t="s">
        <v>8139</v>
      </c>
      <c r="B4784" s="16" t="s">
        <v>779</v>
      </c>
      <c r="C4784">
        <v>3.6535616636188299</v>
      </c>
      <c r="D4784">
        <v>3.6330127529723502</v>
      </c>
      <c r="E4784">
        <v>3.4028894668404299</v>
      </c>
      <c r="F4784">
        <v>3.2825265482838799</v>
      </c>
      <c r="G4784">
        <v>3.8309652426265099</v>
      </c>
      <c r="H4784">
        <v>3.50653555504317</v>
      </c>
      <c r="I4784">
        <v>3.6595800418069002</v>
      </c>
      <c r="J4784">
        <v>2.8218677180984102</v>
      </c>
      <c r="K4784">
        <v>3.27554212654834</v>
      </c>
      <c r="L4784">
        <v>2.8218677180984102</v>
      </c>
      <c r="M4784">
        <v>4.1590575299716699</v>
      </c>
      <c r="N4784">
        <v>3.99991931403749</v>
      </c>
      <c r="O4784">
        <v>3.9295289699043701</v>
      </c>
      <c r="P4784">
        <v>2.8218677180984102</v>
      </c>
      <c r="Q4784">
        <v>2.8218677180984102</v>
      </c>
    </row>
    <row r="4785" spans="1:17">
      <c r="A4785" t="s">
        <v>8140</v>
      </c>
      <c r="B4785" s="16" t="s">
        <v>8141</v>
      </c>
      <c r="C4785">
        <v>8.7600521418365105</v>
      </c>
      <c r="D4785">
        <v>8.9584289436452504</v>
      </c>
      <c r="E4785">
        <v>8.7487737213568995</v>
      </c>
      <c r="F4785">
        <v>8.3926403076031697</v>
      </c>
      <c r="G4785">
        <v>8.5686240070536801</v>
      </c>
      <c r="H4785">
        <v>8.0872095909659993</v>
      </c>
      <c r="I4785">
        <v>8.6488722162362404</v>
      </c>
      <c r="J4785">
        <v>8.3253682492708396</v>
      </c>
      <c r="K4785">
        <v>8.7715568647166506</v>
      </c>
      <c r="L4785">
        <v>8.4183323091301396</v>
      </c>
      <c r="M4785">
        <v>8.3689430252487504</v>
      </c>
      <c r="N4785">
        <v>8.2150180986386196</v>
      </c>
      <c r="O4785">
        <v>8.4136623289140893</v>
      </c>
      <c r="P4785">
        <v>8.7207264350412999</v>
      </c>
      <c r="Q4785">
        <v>9.6208993709487292</v>
      </c>
    </row>
    <row r="4786" spans="1:17">
      <c r="A4786" t="s">
        <v>8142</v>
      </c>
      <c r="B4786" s="16" t="s">
        <v>8143</v>
      </c>
      <c r="C4786">
        <v>7.9273378688956697</v>
      </c>
      <c r="D4786">
        <v>7.8717146042891102</v>
      </c>
      <c r="E4786">
        <v>8.0244939675356797</v>
      </c>
      <c r="F4786">
        <v>8.0367324427647908</v>
      </c>
      <c r="G4786">
        <v>7.8058773585549703</v>
      </c>
      <c r="H4786">
        <v>8.1043347790570408</v>
      </c>
      <c r="I4786">
        <v>7.8227654422624404</v>
      </c>
      <c r="J4786">
        <v>7.9650691019481696</v>
      </c>
      <c r="K4786">
        <v>7.6988632198298799</v>
      </c>
      <c r="L4786">
        <v>7.8557973305008897</v>
      </c>
      <c r="M4786">
        <v>7.6823311010555697</v>
      </c>
      <c r="N4786">
        <v>7.6250471153328698</v>
      </c>
      <c r="O4786">
        <v>7.5902702479409303</v>
      </c>
      <c r="P4786">
        <v>8.0223679291288192</v>
      </c>
      <c r="Q4786">
        <v>6.6375058506955904</v>
      </c>
    </row>
    <row r="4787" spans="1:17">
      <c r="A4787" t="s">
        <v>8144</v>
      </c>
      <c r="B4787" s="16" t="s">
        <v>8145</v>
      </c>
      <c r="C4787">
        <v>8.2045522519696394</v>
      </c>
      <c r="D4787">
        <v>8.2030537350437793</v>
      </c>
      <c r="E4787">
        <v>8.4219040861585892</v>
      </c>
      <c r="F4787">
        <v>8.2585742184668494</v>
      </c>
      <c r="G4787">
        <v>8.5198801399466308</v>
      </c>
      <c r="H4787">
        <v>8.1870344716278591</v>
      </c>
      <c r="I4787">
        <v>8.3386231495995506</v>
      </c>
      <c r="J4787">
        <v>8.4662606708600201</v>
      </c>
      <c r="K4787">
        <v>8.1388344560250996</v>
      </c>
      <c r="L4787">
        <v>8.3955127386756505</v>
      </c>
      <c r="M4787">
        <v>8.3269198409640701</v>
      </c>
      <c r="N4787">
        <v>8.4073355940838095</v>
      </c>
      <c r="O4787">
        <v>8.4372855509309499</v>
      </c>
      <c r="P4787">
        <v>8.1741066335508208</v>
      </c>
      <c r="Q4787">
        <v>8.9266120302692595</v>
      </c>
    </row>
    <row r="4788" spans="1:17">
      <c r="A4788" t="s">
        <v>8146</v>
      </c>
      <c r="B4788" s="16" t="s">
        <v>8147</v>
      </c>
      <c r="C4788">
        <v>7.7001673639437902</v>
      </c>
      <c r="D4788">
        <v>7.6964111900943601</v>
      </c>
      <c r="E4788">
        <v>8.0751553989247302</v>
      </c>
      <c r="F4788">
        <v>7.9754910076152203</v>
      </c>
      <c r="G4788">
        <v>7.8232101362540103</v>
      </c>
      <c r="H4788">
        <v>8.2537801457712092</v>
      </c>
      <c r="I4788">
        <v>7.6454760514538904</v>
      </c>
      <c r="J4788">
        <v>8.0673441969120603</v>
      </c>
      <c r="K4788">
        <v>7.9826233315090196</v>
      </c>
      <c r="L4788">
        <v>7.9661545121457999</v>
      </c>
      <c r="M4788">
        <v>7.94460206837147</v>
      </c>
      <c r="N4788">
        <v>7.7639597802696203</v>
      </c>
      <c r="O4788">
        <v>8.0515315784510708</v>
      </c>
      <c r="P4788">
        <v>8.0467780289509605</v>
      </c>
      <c r="Q4788">
        <v>8.9266120302692595</v>
      </c>
    </row>
    <row r="4789" spans="1:17">
      <c r="A4789" t="s">
        <v>8148</v>
      </c>
      <c r="B4789" s="16" t="s">
        <v>8149</v>
      </c>
      <c r="C4789">
        <v>8.5279109677462692</v>
      </c>
      <c r="D4789">
        <v>8.6937067195858706</v>
      </c>
      <c r="E4789">
        <v>8.6890611104033901</v>
      </c>
      <c r="F4789">
        <v>8.5988544368118696</v>
      </c>
      <c r="G4789">
        <v>8.6322459021977007</v>
      </c>
      <c r="H4789">
        <v>8.6239408015842898</v>
      </c>
      <c r="I4789">
        <v>9.3566852228914907</v>
      </c>
      <c r="J4789">
        <v>8.9094328600925206</v>
      </c>
      <c r="K4789">
        <v>9.1194288894387903</v>
      </c>
      <c r="L4789">
        <v>8.9836215745710692</v>
      </c>
      <c r="M4789">
        <v>8.6331055249702402</v>
      </c>
      <c r="N4789">
        <v>7.7584316664209503</v>
      </c>
      <c r="O4789">
        <v>8.7434041578760695</v>
      </c>
      <c r="P4789">
        <v>9.70816598085616</v>
      </c>
      <c r="Q4789">
        <v>8.2978683598244807</v>
      </c>
    </row>
    <row r="4790" spans="1:17">
      <c r="A4790" t="s">
        <v>8150</v>
      </c>
      <c r="B4790" s="16" t="s">
        <v>8151</v>
      </c>
      <c r="C4790">
        <v>5.9835742193669397</v>
      </c>
      <c r="D4790">
        <v>6.4171272036765803</v>
      </c>
      <c r="E4790">
        <v>6.1130249648544597</v>
      </c>
      <c r="F4790">
        <v>6.2057286057546701</v>
      </c>
      <c r="G4790">
        <v>5.7479431304763704</v>
      </c>
      <c r="H4790">
        <v>6.2929326182514096</v>
      </c>
      <c r="I4790">
        <v>6.0006802574656097</v>
      </c>
      <c r="J4790">
        <v>5.8942311513933401</v>
      </c>
      <c r="K4790">
        <v>5.6790613626604003</v>
      </c>
      <c r="L4790">
        <v>6.0336280567968696</v>
      </c>
      <c r="M4790">
        <v>5.9670109306586703</v>
      </c>
      <c r="N4790">
        <v>5.02390968106456</v>
      </c>
      <c r="O4790">
        <v>5.9566877393092801</v>
      </c>
      <c r="P4790">
        <v>6.2813702146298303</v>
      </c>
      <c r="Q4790">
        <v>2.8218677180984102</v>
      </c>
    </row>
    <row r="4791" spans="1:17">
      <c r="A4791" t="s">
        <v>8152</v>
      </c>
      <c r="B4791" s="16" t="s">
        <v>8153</v>
      </c>
      <c r="C4791">
        <v>6.2066550544559398</v>
      </c>
      <c r="D4791">
        <v>6.0310005479080901</v>
      </c>
      <c r="E4791">
        <v>6.60469953054863</v>
      </c>
      <c r="F4791">
        <v>6.3292710665610601</v>
      </c>
      <c r="G4791">
        <v>6.4795586196785599</v>
      </c>
      <c r="H4791">
        <v>5.0769980259574004</v>
      </c>
      <c r="I4791">
        <v>5.8841337137463201</v>
      </c>
      <c r="J4791">
        <v>5.1228960162245301</v>
      </c>
      <c r="K4791">
        <v>7.0771292840706099</v>
      </c>
      <c r="L4791">
        <v>6.9557515520079001</v>
      </c>
      <c r="M4791">
        <v>6.4542437231635699</v>
      </c>
      <c r="N4791">
        <v>6.5312281746119796</v>
      </c>
      <c r="O4791">
        <v>6.1099074980831301</v>
      </c>
      <c r="P4791">
        <v>5.4229483876157598</v>
      </c>
      <c r="Q4791">
        <v>8.3931679398307004</v>
      </c>
    </row>
    <row r="4792" spans="1:17">
      <c r="A4792" t="s">
        <v>8154</v>
      </c>
      <c r="B4792" s="16" t="e">
        <v>#N/A</v>
      </c>
      <c r="C4792">
        <v>7.66621443377828</v>
      </c>
      <c r="D4792">
        <v>7.3281458169750797</v>
      </c>
      <c r="E4792">
        <v>7.0606604978116003</v>
      </c>
      <c r="F4792">
        <v>6.7079714790222598</v>
      </c>
      <c r="G4792">
        <v>8.0214125638827802</v>
      </c>
      <c r="H4792">
        <v>7.2607762164977201</v>
      </c>
      <c r="I4792">
        <v>7.7642522999856904</v>
      </c>
      <c r="J4792">
        <v>7.3441093173726104</v>
      </c>
      <c r="K4792">
        <v>7.4183736119783301</v>
      </c>
      <c r="L4792">
        <v>7.0340252828918999</v>
      </c>
      <c r="M4792">
        <v>7.4374922805271604</v>
      </c>
      <c r="N4792">
        <v>7.2837478732022003</v>
      </c>
      <c r="O4792">
        <v>7.2889314673888004</v>
      </c>
      <c r="P4792">
        <v>8.4731723601406603</v>
      </c>
      <c r="Q4792">
        <v>5.09416193408443</v>
      </c>
    </row>
    <row r="4793" spans="1:17">
      <c r="A4793" t="s">
        <v>8155</v>
      </c>
      <c r="B4793" s="16" t="s">
        <v>860</v>
      </c>
      <c r="C4793">
        <v>8.5279109677462692</v>
      </c>
      <c r="D4793">
        <v>8.2436904457044093</v>
      </c>
      <c r="E4793">
        <v>7.82428779508641</v>
      </c>
      <c r="F4793">
        <v>7.4593434605271902</v>
      </c>
      <c r="G4793">
        <v>8.7273131160028399</v>
      </c>
      <c r="H4793">
        <v>7.7214508378578897</v>
      </c>
      <c r="I4793">
        <v>9.0153328080578294</v>
      </c>
      <c r="J4793">
        <v>8.1076290748476403</v>
      </c>
      <c r="K4793">
        <v>8.8218826664227308</v>
      </c>
      <c r="L4793">
        <v>8.4597762960646001</v>
      </c>
      <c r="M4793">
        <v>8.2046085821340604</v>
      </c>
      <c r="N4793">
        <v>8.95326492828063</v>
      </c>
      <c r="O4793">
        <v>8.0205792114905901</v>
      </c>
      <c r="P4793">
        <v>9.1218878970782207</v>
      </c>
      <c r="Q4793">
        <v>8.7216113394761106</v>
      </c>
    </row>
    <row r="4794" spans="1:17">
      <c r="A4794" t="s">
        <v>8156</v>
      </c>
      <c r="B4794" s="16" t="s">
        <v>8157</v>
      </c>
      <c r="C4794">
        <v>9.6144786332945191</v>
      </c>
      <c r="D4794">
        <v>9.5983349164222407</v>
      </c>
      <c r="E4794">
        <v>9.1091865669565397</v>
      </c>
      <c r="F4794">
        <v>9.4171773361355005</v>
      </c>
      <c r="G4794">
        <v>9.5190398690641107</v>
      </c>
      <c r="H4794">
        <v>9.5614920548434696</v>
      </c>
      <c r="I4794">
        <v>9.4439234672644101</v>
      </c>
      <c r="J4794">
        <v>8.3784583486323001</v>
      </c>
      <c r="K4794">
        <v>9.3457812999495395</v>
      </c>
      <c r="L4794">
        <v>8.9549294332945593</v>
      </c>
      <c r="M4794">
        <v>9.6895856130646507</v>
      </c>
      <c r="N4794">
        <v>9.9642840317031105</v>
      </c>
      <c r="O4794">
        <v>9.8199191999851401</v>
      </c>
      <c r="P4794">
        <v>9.7157927314236296</v>
      </c>
      <c r="Q4794">
        <v>9.58099084698482</v>
      </c>
    </row>
    <row r="4795" spans="1:17">
      <c r="A4795" t="s">
        <v>8158</v>
      </c>
      <c r="B4795" s="16" t="s">
        <v>8159</v>
      </c>
      <c r="C4795">
        <v>11.943836508906999</v>
      </c>
      <c r="D4795">
        <v>11.9175419880397</v>
      </c>
      <c r="E4795">
        <v>11.4033434945898</v>
      </c>
      <c r="F4795">
        <v>10.9191848365789</v>
      </c>
      <c r="G4795">
        <v>12.1530236707311</v>
      </c>
      <c r="H4795">
        <v>12.0529533703835</v>
      </c>
      <c r="I4795">
        <v>12.487806807372399</v>
      </c>
      <c r="J4795">
        <v>11.9939231779713</v>
      </c>
      <c r="K4795">
        <v>11.9782386136923</v>
      </c>
      <c r="L4795">
        <v>12.0820268235558</v>
      </c>
      <c r="M4795">
        <v>11.8738165503059</v>
      </c>
      <c r="N4795">
        <v>12.4909598641994</v>
      </c>
      <c r="O4795">
        <v>11.5979614926535</v>
      </c>
      <c r="P4795">
        <v>12.734709011887</v>
      </c>
      <c r="Q4795">
        <v>11.8056899963272</v>
      </c>
    </row>
    <row r="4796" spans="1:17">
      <c r="A4796" t="s">
        <v>8160</v>
      </c>
      <c r="B4796" s="16" t="s">
        <v>8161</v>
      </c>
      <c r="C4796">
        <v>9.7636018642639701</v>
      </c>
      <c r="D4796">
        <v>9.5825882295987093</v>
      </c>
      <c r="E4796">
        <v>9.7369991643947795</v>
      </c>
      <c r="F4796">
        <v>9.3399625944078792</v>
      </c>
      <c r="G4796">
        <v>9.7866239419970498</v>
      </c>
      <c r="H4796">
        <v>8.7624873527187397</v>
      </c>
      <c r="I4796">
        <v>9.5515478221989092</v>
      </c>
      <c r="J4796">
        <v>9.3082128886698996</v>
      </c>
      <c r="K4796">
        <v>9.8619758936894595</v>
      </c>
      <c r="L4796">
        <v>9.7957345173023391</v>
      </c>
      <c r="M4796">
        <v>9.6760551694874106</v>
      </c>
      <c r="N4796">
        <v>9.8206391264840605</v>
      </c>
      <c r="O4796">
        <v>9.6495485846949904</v>
      </c>
      <c r="P4796">
        <v>8.7618371322300508</v>
      </c>
      <c r="Q4796">
        <v>10.9742637136371</v>
      </c>
    </row>
    <row r="4797" spans="1:17">
      <c r="A4797" t="s">
        <v>8162</v>
      </c>
      <c r="B4797" s="16" t="s">
        <v>8163</v>
      </c>
      <c r="C4797">
        <v>8.0243021689939695</v>
      </c>
      <c r="D4797">
        <v>8.0489755684312794</v>
      </c>
      <c r="E4797">
        <v>7.8823536654902204</v>
      </c>
      <c r="F4797">
        <v>7.9459955053765299</v>
      </c>
      <c r="G4797">
        <v>7.97565201582551</v>
      </c>
      <c r="H4797">
        <v>8.0211137022702896</v>
      </c>
      <c r="I4797">
        <v>7.74787261872335</v>
      </c>
      <c r="J4797">
        <v>8.1628374995026896</v>
      </c>
      <c r="K4797">
        <v>7.86965110272254</v>
      </c>
      <c r="L4797">
        <v>7.9211954083323901</v>
      </c>
      <c r="M4797">
        <v>7.7829619535531096</v>
      </c>
      <c r="N4797">
        <v>7.7019505713410101</v>
      </c>
      <c r="O4797">
        <v>7.7993163246180197</v>
      </c>
      <c r="P4797">
        <v>7.4927704004486699</v>
      </c>
      <c r="Q4797">
        <v>8.2978683598244807</v>
      </c>
    </row>
    <row r="4798" spans="1:17">
      <c r="A4798" t="s">
        <v>8164</v>
      </c>
      <c r="B4798" s="16" t="s">
        <v>8165</v>
      </c>
      <c r="C4798">
        <v>7.0892526012794601</v>
      </c>
      <c r="D4798">
        <v>6.7099380949169003</v>
      </c>
      <c r="E4798">
        <v>7.4738039318096003</v>
      </c>
      <c r="F4798">
        <v>6.87878212378223</v>
      </c>
      <c r="G4798">
        <v>7.7942051583206204</v>
      </c>
      <c r="H4798">
        <v>4.3015284866045098</v>
      </c>
      <c r="I4798">
        <v>5.5153350959386502</v>
      </c>
      <c r="J4798">
        <v>5.2279045433873996</v>
      </c>
      <c r="K4798">
        <v>7.5328143963100498</v>
      </c>
      <c r="L4798">
        <v>7.6340711410823099</v>
      </c>
      <c r="M4798">
        <v>7.1238972423552296</v>
      </c>
      <c r="N4798">
        <v>7.6067009694817296</v>
      </c>
      <c r="O4798">
        <v>7.2299349147337102</v>
      </c>
      <c r="P4798">
        <v>4.4479700090536403</v>
      </c>
      <c r="Q4798">
        <v>10.249113780255</v>
      </c>
    </row>
    <row r="4799" spans="1:17">
      <c r="A4799" t="s">
        <v>8166</v>
      </c>
      <c r="B4799" s="16" t="s">
        <v>8167</v>
      </c>
      <c r="C4799">
        <v>8.7137530503499896</v>
      </c>
      <c r="D4799">
        <v>8.81875200855937</v>
      </c>
      <c r="E4799">
        <v>8.3153294550461201</v>
      </c>
      <c r="F4799">
        <v>9.2166710777506307</v>
      </c>
      <c r="G4799">
        <v>8.6124564265931909</v>
      </c>
      <c r="H4799">
        <v>8.5414976797251594</v>
      </c>
      <c r="I4799">
        <v>8.5134193985769908</v>
      </c>
      <c r="J4799">
        <v>8.5490207136450405</v>
      </c>
      <c r="K4799">
        <v>8.8375339693747001</v>
      </c>
      <c r="L4799">
        <v>8.6861573157094796</v>
      </c>
      <c r="M4799">
        <v>8.7765824832387</v>
      </c>
      <c r="N4799">
        <v>8.8864708222701605</v>
      </c>
      <c r="O4799">
        <v>8.4528219936431395</v>
      </c>
      <c r="P4799">
        <v>7.7449511456680904</v>
      </c>
      <c r="Q4799">
        <v>8.9889439006726093</v>
      </c>
    </row>
    <row r="4800" spans="1:17">
      <c r="A4800" t="s">
        <v>8168</v>
      </c>
      <c r="B4800" s="16" t="s">
        <v>8169</v>
      </c>
      <c r="C4800">
        <v>6.3854000850352497</v>
      </c>
      <c r="D4800">
        <v>6.4428967570973796</v>
      </c>
      <c r="E4800">
        <v>7.1929456960548803</v>
      </c>
      <c r="F4800">
        <v>6.7768408805523199</v>
      </c>
      <c r="G4800">
        <v>7.2697786914859499</v>
      </c>
      <c r="H4800">
        <v>4.7487521450918901</v>
      </c>
      <c r="I4800">
        <v>5.6171189819053096</v>
      </c>
      <c r="J4800">
        <v>5.3485852173299202</v>
      </c>
      <c r="K4800">
        <v>7.0232592131508804</v>
      </c>
      <c r="L4800">
        <v>6.8729551756282499</v>
      </c>
      <c r="M4800">
        <v>6.3205029293216501</v>
      </c>
      <c r="N4800">
        <v>7.0590307548147502</v>
      </c>
      <c r="O4800">
        <v>6.39579368777743</v>
      </c>
      <c r="P4800">
        <v>5.1241087123202096</v>
      </c>
      <c r="Q4800">
        <v>9.5399466711043193</v>
      </c>
    </row>
    <row r="4801" spans="1:17">
      <c r="A4801" t="s">
        <v>8170</v>
      </c>
      <c r="B4801" s="16" t="s">
        <v>8171</v>
      </c>
      <c r="C4801">
        <v>7.2199840874685703</v>
      </c>
      <c r="D4801">
        <v>7.4406007168260704</v>
      </c>
      <c r="E4801">
        <v>7.0979641920863799</v>
      </c>
      <c r="F4801">
        <v>7.4593434605271902</v>
      </c>
      <c r="G4801">
        <v>7.47394521252407</v>
      </c>
      <c r="H4801">
        <v>7.7865802642857398</v>
      </c>
      <c r="I4801">
        <v>7.2627113445187401</v>
      </c>
      <c r="J4801">
        <v>7.4885365035253102</v>
      </c>
      <c r="K4801">
        <v>7.2611867711964697</v>
      </c>
      <c r="L4801">
        <v>7.2606134762558101</v>
      </c>
      <c r="M4801">
        <v>7.8022707365301001</v>
      </c>
      <c r="N4801">
        <v>7.7361044516620296</v>
      </c>
      <c r="O4801">
        <v>7.6942310684692004</v>
      </c>
      <c r="P4801">
        <v>7.7671649027854004</v>
      </c>
      <c r="Q4801">
        <v>5.09416193408443</v>
      </c>
    </row>
    <row r="4802" spans="1:17">
      <c r="A4802" t="s">
        <v>8172</v>
      </c>
      <c r="B4802" s="16" t="s">
        <v>8173</v>
      </c>
      <c r="C4802">
        <v>4.9165290931058498</v>
      </c>
      <c r="D4802">
        <v>5.2505809539486403</v>
      </c>
      <c r="E4802">
        <v>5.5841231653957797</v>
      </c>
      <c r="F4802">
        <v>4.86534688307112</v>
      </c>
      <c r="G4802">
        <v>5.1391075523385599</v>
      </c>
      <c r="H4802">
        <v>3.9869852489372102</v>
      </c>
      <c r="I4802">
        <v>4.5515847967793803</v>
      </c>
      <c r="J4802">
        <v>4.2567562628296498</v>
      </c>
      <c r="K4802">
        <v>5.1706501337897404</v>
      </c>
      <c r="L4802">
        <v>4.9506536519942301</v>
      </c>
      <c r="M4802">
        <v>4.6554405993468704</v>
      </c>
      <c r="N4802">
        <v>5.02390968106456</v>
      </c>
      <c r="O4802">
        <v>4.9681956947275898</v>
      </c>
      <c r="P4802">
        <v>4.4479700090536403</v>
      </c>
      <c r="Q4802">
        <v>7.3593062614465703</v>
      </c>
    </row>
    <row r="4803" spans="1:17">
      <c r="A4803" t="s">
        <v>8174</v>
      </c>
      <c r="B4803" s="16" t="s">
        <v>8175</v>
      </c>
      <c r="C4803">
        <v>11.649474413379499</v>
      </c>
      <c r="D4803">
        <v>11.7243039298185</v>
      </c>
      <c r="E4803">
        <v>12.213312211302</v>
      </c>
      <c r="F4803">
        <v>11.913106027268</v>
      </c>
      <c r="G4803">
        <v>11.799852135721199</v>
      </c>
      <c r="H4803">
        <v>12.4678252218688</v>
      </c>
      <c r="I4803">
        <v>11.6396906762248</v>
      </c>
      <c r="J4803">
        <v>14.0755793112485</v>
      </c>
      <c r="K4803">
        <v>11.6071458622816</v>
      </c>
      <c r="L4803">
        <v>11.815181973561799</v>
      </c>
      <c r="M4803">
        <v>11.811878859336501</v>
      </c>
      <c r="N4803">
        <v>12.4021176670055</v>
      </c>
      <c r="O4803">
        <v>11.919565340176399</v>
      </c>
      <c r="P4803">
        <v>12.055192506390201</v>
      </c>
      <c r="Q4803">
        <v>10.8454464916336</v>
      </c>
    </row>
    <row r="4804" spans="1:17">
      <c r="A4804" t="s">
        <v>8176</v>
      </c>
      <c r="B4804" s="16" t="s">
        <v>8177</v>
      </c>
      <c r="C4804">
        <v>8.2510763347998299</v>
      </c>
      <c r="D4804">
        <v>7.9362667822467703</v>
      </c>
      <c r="E4804">
        <v>7.7482491570996297</v>
      </c>
      <c r="F4804">
        <v>7.0552994912818203</v>
      </c>
      <c r="G4804">
        <v>7.2697786914859499</v>
      </c>
      <c r="H4804">
        <v>6.2470480060233298</v>
      </c>
      <c r="I4804">
        <v>7.1423986731827496</v>
      </c>
      <c r="J4804">
        <v>6.8121350092444999</v>
      </c>
      <c r="K4804">
        <v>7.7798557666686099</v>
      </c>
      <c r="L4804">
        <v>7.1711470390333902</v>
      </c>
      <c r="M4804">
        <v>7.1238972423552296</v>
      </c>
      <c r="N4804">
        <v>6.7924489711304696</v>
      </c>
      <c r="O4804">
        <v>7.0437114125072204</v>
      </c>
      <c r="P4804">
        <v>6.8677578490009701</v>
      </c>
      <c r="Q4804">
        <v>9.8053894822166399</v>
      </c>
    </row>
    <row r="4805" spans="1:17">
      <c r="A4805" t="s">
        <v>8178</v>
      </c>
      <c r="B4805" s="16" t="e">
        <v>#N/A</v>
      </c>
      <c r="C4805">
        <v>9.9975130133005603</v>
      </c>
      <c r="D4805">
        <v>9.9844904007154707</v>
      </c>
      <c r="E4805">
        <v>10.4304041322517</v>
      </c>
      <c r="F4805">
        <v>9.50642115280613</v>
      </c>
      <c r="G4805">
        <v>10.0059477178697</v>
      </c>
      <c r="H4805">
        <v>9.2007994457039306</v>
      </c>
      <c r="I4805">
        <v>11.5885401198642</v>
      </c>
      <c r="J4805">
        <v>10.6853424654918</v>
      </c>
      <c r="K4805">
        <v>9.8696068696921202</v>
      </c>
      <c r="L4805">
        <v>11.645349350332699</v>
      </c>
      <c r="M4805">
        <v>10.595034662419801</v>
      </c>
      <c r="N4805">
        <v>11.0811821518106</v>
      </c>
      <c r="O4805">
        <v>9.4968472521707898</v>
      </c>
      <c r="P4805">
        <v>11.7071737468941</v>
      </c>
      <c r="Q4805">
        <v>10.4171850831034</v>
      </c>
    </row>
    <row r="4806" spans="1:17">
      <c r="A4806" t="s">
        <v>8179</v>
      </c>
      <c r="B4806" s="16" t="s">
        <v>8180</v>
      </c>
      <c r="C4806">
        <v>8.6687760178724407</v>
      </c>
      <c r="D4806">
        <v>8.6776221185329501</v>
      </c>
      <c r="E4806">
        <v>8.8503947783155397</v>
      </c>
      <c r="F4806">
        <v>8.6905920191859405</v>
      </c>
      <c r="G4806">
        <v>8.6124564265931909</v>
      </c>
      <c r="H4806">
        <v>9.0565582459504395</v>
      </c>
      <c r="I4806">
        <v>8.9807377153642793</v>
      </c>
      <c r="J4806">
        <v>8.9487543216566507</v>
      </c>
      <c r="K4806">
        <v>8.5694725664766107</v>
      </c>
      <c r="L4806">
        <v>9.0330269246966601</v>
      </c>
      <c r="M4806">
        <v>8.8188779287282308</v>
      </c>
      <c r="N4806">
        <v>9.1453654611298791</v>
      </c>
      <c r="O4806">
        <v>9.0495496160453293</v>
      </c>
      <c r="P4806">
        <v>9.1132506481750806</v>
      </c>
      <c r="Q4806">
        <v>8.0859864702427604</v>
      </c>
    </row>
    <row r="4807" spans="1:17">
      <c r="A4807" t="s">
        <v>8181</v>
      </c>
      <c r="B4807" s="16" t="s">
        <v>8182</v>
      </c>
      <c r="C4807">
        <v>9.2410183802981294</v>
      </c>
      <c r="D4807">
        <v>9.1609569918520197</v>
      </c>
      <c r="E4807">
        <v>9.2480652756885906</v>
      </c>
      <c r="F4807">
        <v>9.0934160437922102</v>
      </c>
      <c r="G4807">
        <v>9.5172676250523391</v>
      </c>
      <c r="H4807">
        <v>9.4369832986090199</v>
      </c>
      <c r="I4807">
        <v>9.3331117143259306</v>
      </c>
      <c r="J4807">
        <v>9.2191384892343091</v>
      </c>
      <c r="K4807">
        <v>9.2098137955015797</v>
      </c>
      <c r="L4807">
        <v>9.2520322789379392</v>
      </c>
      <c r="M4807">
        <v>9.2212983687858507</v>
      </c>
      <c r="N4807">
        <v>9.4477647224689907</v>
      </c>
      <c r="O4807">
        <v>9.6073786730844102</v>
      </c>
      <c r="P4807">
        <v>9.7157927314236296</v>
      </c>
      <c r="Q4807">
        <v>8.9889439006726093</v>
      </c>
    </row>
    <row r="4808" spans="1:17">
      <c r="A4808" t="s">
        <v>8183</v>
      </c>
      <c r="B4808" s="16" t="s">
        <v>8184</v>
      </c>
      <c r="C4808">
        <v>8.6045483489613996</v>
      </c>
      <c r="D4808">
        <v>8.6803153769258294</v>
      </c>
      <c r="E4808">
        <v>8.9954808436971891</v>
      </c>
      <c r="F4808">
        <v>8.8739585303822697</v>
      </c>
      <c r="G4808">
        <v>8.8222521851404405</v>
      </c>
      <c r="H4808">
        <v>9.3801463709427892</v>
      </c>
      <c r="I4808">
        <v>8.6311338346165591</v>
      </c>
      <c r="J4808">
        <v>9.0155289118636599</v>
      </c>
      <c r="K4808">
        <v>8.3153295908684797</v>
      </c>
      <c r="L4808">
        <v>8.7747037255395792</v>
      </c>
      <c r="M4808">
        <v>9.0234323584382494</v>
      </c>
      <c r="N4808">
        <v>9.1002314579541892</v>
      </c>
      <c r="O4808">
        <v>9.0681583734120608</v>
      </c>
      <c r="P4808">
        <v>8.9707101230519601</v>
      </c>
      <c r="Q4808">
        <v>8.48255560796823</v>
      </c>
    </row>
    <row r="4809" spans="1:17">
      <c r="A4809" t="s">
        <v>8185</v>
      </c>
      <c r="B4809" s="16" t="s">
        <v>8186</v>
      </c>
      <c r="C4809">
        <v>9.83911041536245</v>
      </c>
      <c r="D4809">
        <v>9.7800240217415304</v>
      </c>
      <c r="E4809">
        <v>9.7891109146383499</v>
      </c>
      <c r="F4809">
        <v>9.5712871523252101</v>
      </c>
      <c r="G4809">
        <v>9.6781880805987708</v>
      </c>
      <c r="H4809">
        <v>9.2951233244897509</v>
      </c>
      <c r="I4809">
        <v>9.7779409219875699</v>
      </c>
      <c r="J4809">
        <v>9.5440897754641298</v>
      </c>
      <c r="K4809">
        <v>9.8586930772926493</v>
      </c>
      <c r="L4809">
        <v>9.6380914467223899</v>
      </c>
      <c r="M4809">
        <v>9.4079136996585202</v>
      </c>
      <c r="N4809">
        <v>8.8915260370879405</v>
      </c>
      <c r="O4809">
        <v>9.6131498658519092</v>
      </c>
      <c r="P4809">
        <v>9.9292854409982496</v>
      </c>
      <c r="Q4809">
        <v>10.323554046550599</v>
      </c>
    </row>
    <row r="4810" spans="1:17">
      <c r="A4810" t="s">
        <v>8187</v>
      </c>
      <c r="B4810" s="16" t="s">
        <v>8188</v>
      </c>
      <c r="C4810">
        <v>8.2775375653111194</v>
      </c>
      <c r="D4810">
        <v>8.0981627286770799</v>
      </c>
      <c r="E4810">
        <v>8.2616696238133507</v>
      </c>
      <c r="F4810">
        <v>8.2343846224439403</v>
      </c>
      <c r="G4810">
        <v>8.0012537917190603</v>
      </c>
      <c r="H4810">
        <v>8.5540129695411995</v>
      </c>
      <c r="I4810">
        <v>8.5672723120630003</v>
      </c>
      <c r="J4810">
        <v>8.0328910092490204</v>
      </c>
      <c r="K4810">
        <v>8.2127323833976007</v>
      </c>
      <c r="L4810">
        <v>8.4085966950708908</v>
      </c>
      <c r="M4810">
        <v>8.3162197718933193</v>
      </c>
      <c r="N4810">
        <v>8.6018780020316505</v>
      </c>
      <c r="O4810">
        <v>8.4320693011685393</v>
      </c>
      <c r="P4810">
        <v>8.3113779670886903</v>
      </c>
      <c r="Q4810">
        <v>8.1958182219819093</v>
      </c>
    </row>
    <row r="4811" spans="1:17">
      <c r="A4811" t="s">
        <v>8189</v>
      </c>
      <c r="B4811" s="16" t="s">
        <v>8190</v>
      </c>
      <c r="C4811">
        <v>7.5468782268362498</v>
      </c>
      <c r="D4811">
        <v>7.5149974568881897</v>
      </c>
      <c r="E4811">
        <v>7.8536133879645904</v>
      </c>
      <c r="F4811">
        <v>8.0246906710008297</v>
      </c>
      <c r="G4811">
        <v>8.1275092336118995</v>
      </c>
      <c r="H4811">
        <v>7.4335256956558604</v>
      </c>
      <c r="I4811">
        <v>8.4473747659926808</v>
      </c>
      <c r="J4811">
        <v>8.3591256029535792</v>
      </c>
      <c r="K4811">
        <v>7.8565336172856703</v>
      </c>
      <c r="L4811">
        <v>8.4722922322482805</v>
      </c>
      <c r="M4811">
        <v>8.1393260532359406</v>
      </c>
      <c r="N4811">
        <v>8.8915260370879405</v>
      </c>
      <c r="O4811">
        <v>8.1341769005479296</v>
      </c>
      <c r="P4811">
        <v>8.0528164704780902</v>
      </c>
      <c r="Q4811">
        <v>9.58099084698482</v>
      </c>
    </row>
    <row r="4812" spans="1:17">
      <c r="A4812" t="s">
        <v>8191</v>
      </c>
      <c r="B4812" s="16" t="s">
        <v>8192</v>
      </c>
      <c r="C4812">
        <v>11.195526708636899</v>
      </c>
      <c r="D4812">
        <v>11.2337725682084</v>
      </c>
      <c r="E4812">
        <v>11.522144314184001</v>
      </c>
      <c r="F4812">
        <v>10.752869349744699</v>
      </c>
      <c r="G4812">
        <v>11.310361767946601</v>
      </c>
      <c r="H4812">
        <v>11.017083101751</v>
      </c>
      <c r="I4812">
        <v>11.970734032150901</v>
      </c>
      <c r="J4812">
        <v>12.0752622723209</v>
      </c>
      <c r="K4812">
        <v>10.6042056183088</v>
      </c>
      <c r="L4812">
        <v>11.6942312561757</v>
      </c>
      <c r="M4812">
        <v>11.5967563788784</v>
      </c>
      <c r="N4812">
        <v>12.1683555304349</v>
      </c>
      <c r="O4812">
        <v>11.123672754087</v>
      </c>
      <c r="P4812">
        <v>12.1654655177532</v>
      </c>
      <c r="Q4812">
        <v>10.2234215656334</v>
      </c>
    </row>
    <row r="4813" spans="1:17">
      <c r="A4813" t="s">
        <v>8193</v>
      </c>
      <c r="B4813" s="16" t="s">
        <v>8194</v>
      </c>
      <c r="C4813">
        <v>7.1479175811950704</v>
      </c>
      <c r="D4813">
        <v>6.8888755076419601</v>
      </c>
      <c r="E4813">
        <v>7.6429850953719196</v>
      </c>
      <c r="F4813">
        <v>6.7477305356992501</v>
      </c>
      <c r="G4813">
        <v>7.6067136979865699</v>
      </c>
      <c r="H4813">
        <v>5.7489183951006302</v>
      </c>
      <c r="I4813">
        <v>6.5874223162907901</v>
      </c>
      <c r="J4813">
        <v>5.9401608635355601</v>
      </c>
      <c r="K4813">
        <v>7.7612045704359804</v>
      </c>
      <c r="L4813">
        <v>7.38516182149103</v>
      </c>
      <c r="M4813">
        <v>7.0546182064712202</v>
      </c>
      <c r="N4813">
        <v>7.9500324336625701</v>
      </c>
      <c r="O4813">
        <v>6.9948926036377204</v>
      </c>
      <c r="P4813">
        <v>5.8197066879617596</v>
      </c>
      <c r="Q4813">
        <v>10.2743564196501</v>
      </c>
    </row>
    <row r="4814" spans="1:17">
      <c r="A4814" t="s">
        <v>8195</v>
      </c>
      <c r="B4814" s="16" t="s">
        <v>655</v>
      </c>
      <c r="C4814">
        <v>9.53056841483291</v>
      </c>
      <c r="D4814">
        <v>9.5072471313134805</v>
      </c>
      <c r="E4814">
        <v>10.2901148652356</v>
      </c>
      <c r="F4814">
        <v>9.70800349350956</v>
      </c>
      <c r="G4814">
        <v>9.7463423298024807</v>
      </c>
      <c r="H4814">
        <v>9.7197901904164397</v>
      </c>
      <c r="I4814">
        <v>11.2310757700851</v>
      </c>
      <c r="J4814">
        <v>10.4967494890751</v>
      </c>
      <c r="K4814">
        <v>9.9895171482474492</v>
      </c>
      <c r="L4814">
        <v>11.490981236360099</v>
      </c>
      <c r="M4814">
        <v>10.7747121178292</v>
      </c>
      <c r="N4814">
        <v>11.337382376733499</v>
      </c>
      <c r="O4814">
        <v>9.8119122110715509</v>
      </c>
      <c r="P4814">
        <v>10.671695216311701</v>
      </c>
      <c r="Q4814">
        <v>10.8285044680522</v>
      </c>
    </row>
    <row r="4815" spans="1:17">
      <c r="A4815" t="s">
        <v>8196</v>
      </c>
      <c r="B4815" s="16" t="s">
        <v>8197</v>
      </c>
      <c r="C4815">
        <v>6.5189022208360896</v>
      </c>
      <c r="D4815">
        <v>6.8316797689911999</v>
      </c>
      <c r="E4815">
        <v>7.0093636205731702</v>
      </c>
      <c r="F4815">
        <v>6.6774092984987004</v>
      </c>
      <c r="G4815">
        <v>6.4043416746310999</v>
      </c>
      <c r="H4815">
        <v>6.4629476099795902</v>
      </c>
      <c r="I4815">
        <v>6.5372404831406001</v>
      </c>
      <c r="J4815">
        <v>6.5536826138874202</v>
      </c>
      <c r="K4815">
        <v>6.5758592423056603</v>
      </c>
      <c r="L4815">
        <v>6.7021577638755696</v>
      </c>
      <c r="M4815">
        <v>6.27668483199077</v>
      </c>
      <c r="N4815">
        <v>6.5181390580775203</v>
      </c>
      <c r="O4815">
        <v>6.2835881349864096</v>
      </c>
      <c r="P4815">
        <v>6.2813702146298303</v>
      </c>
      <c r="Q4815">
        <v>6.2843132996066204</v>
      </c>
    </row>
    <row r="4816" spans="1:17">
      <c r="A4816" t="s">
        <v>8198</v>
      </c>
      <c r="B4816" s="16" t="s">
        <v>8199</v>
      </c>
      <c r="C4816">
        <v>10.201696932116</v>
      </c>
      <c r="D4816">
        <v>10.1625785189078</v>
      </c>
      <c r="E4816">
        <v>9.8968285730671308</v>
      </c>
      <c r="F4816">
        <v>9.3187637787283606</v>
      </c>
      <c r="G4816">
        <v>10.050740244564</v>
      </c>
      <c r="H4816">
        <v>8.7624873527187397</v>
      </c>
      <c r="I4816">
        <v>9.6677323076184098</v>
      </c>
      <c r="J4816">
        <v>9.2805966305859595</v>
      </c>
      <c r="K4816">
        <v>10.6885914676437</v>
      </c>
      <c r="L4816">
        <v>9.9070603156437596</v>
      </c>
      <c r="M4816">
        <v>9.3605491722339895</v>
      </c>
      <c r="N4816">
        <v>9.2236104486078698</v>
      </c>
      <c r="O4816">
        <v>9.4395338740597907</v>
      </c>
      <c r="P4816">
        <v>9.64964257748791</v>
      </c>
      <c r="Q4816">
        <v>11.049299013344999</v>
      </c>
    </row>
    <row r="4817" spans="1:17">
      <c r="A4817" t="s">
        <v>8200</v>
      </c>
      <c r="B4817" s="16" t="s">
        <v>8201</v>
      </c>
      <c r="C4817">
        <v>8.0639401472335095</v>
      </c>
      <c r="D4817">
        <v>8.0819528823178999</v>
      </c>
      <c r="E4817">
        <v>8.0437013839317597</v>
      </c>
      <c r="F4817">
        <v>8.1445193685467903</v>
      </c>
      <c r="G4817">
        <v>8.4397887724796608</v>
      </c>
      <c r="H4817">
        <v>8.6387038908163696</v>
      </c>
      <c r="I4817">
        <v>8.8359912009339503</v>
      </c>
      <c r="J4817">
        <v>8.0082739376947991</v>
      </c>
      <c r="K4817">
        <v>8.4436175500676907</v>
      </c>
      <c r="L4817">
        <v>9.1602799078457604</v>
      </c>
      <c r="M4817">
        <v>9.1879503511639005</v>
      </c>
      <c r="N4817">
        <v>9.4732739691293002</v>
      </c>
      <c r="O4817">
        <v>9.0289715016348406</v>
      </c>
      <c r="P4817">
        <v>8.77284866222214</v>
      </c>
      <c r="Q4817">
        <v>8.8614637697687808</v>
      </c>
    </row>
    <row r="4818" spans="1:17">
      <c r="A4818" t="s">
        <v>8202</v>
      </c>
      <c r="B4818" s="16" t="s">
        <v>8203</v>
      </c>
      <c r="C4818">
        <v>7.7817029417599199</v>
      </c>
      <c r="D4818">
        <v>7.50286219085078</v>
      </c>
      <c r="E4818">
        <v>7.7637815616834702</v>
      </c>
      <c r="F4818">
        <v>7.5292529987613301</v>
      </c>
      <c r="G4818">
        <v>7.9495869513978699</v>
      </c>
      <c r="H4818">
        <v>6.5024570733982996</v>
      </c>
      <c r="I4818">
        <v>7.6918871602461998</v>
      </c>
      <c r="J4818">
        <v>6.8836944678545198</v>
      </c>
      <c r="K4818">
        <v>7.99863113727399</v>
      </c>
      <c r="L4818">
        <v>8.0972268391185196</v>
      </c>
      <c r="M4818">
        <v>7.7315124865225799</v>
      </c>
      <c r="N4818">
        <v>8.1531992407708707</v>
      </c>
      <c r="O4818">
        <v>7.8392928320283604</v>
      </c>
      <c r="P4818">
        <v>6.7828384161901099</v>
      </c>
      <c r="Q4818">
        <v>10.4618161310557</v>
      </c>
    </row>
    <row r="4819" spans="1:17">
      <c r="A4819" t="s">
        <v>8204</v>
      </c>
      <c r="B4819" s="16" t="s">
        <v>8205</v>
      </c>
      <c r="C4819">
        <v>11.802362284765699</v>
      </c>
      <c r="D4819">
        <v>11.474996510270399</v>
      </c>
      <c r="E4819">
        <v>12.7045141702772</v>
      </c>
      <c r="F4819">
        <v>12.243256066248501</v>
      </c>
      <c r="G4819">
        <v>12.2723434762047</v>
      </c>
      <c r="H4819">
        <v>10.935762354108</v>
      </c>
      <c r="I4819">
        <v>11.7302743744544</v>
      </c>
      <c r="J4819">
        <v>12.015022670027101</v>
      </c>
      <c r="K4819">
        <v>12.087905675198799</v>
      </c>
      <c r="L4819">
        <v>12.1834758821193</v>
      </c>
      <c r="M4819">
        <v>12.141787988935899</v>
      </c>
      <c r="N4819">
        <v>13.171863651931</v>
      </c>
      <c r="O4819">
        <v>12.4311607802494</v>
      </c>
      <c r="P4819">
        <v>10.5879467048329</v>
      </c>
      <c r="Q4819">
        <v>14.999216062731501</v>
      </c>
    </row>
    <row r="4820" spans="1:17">
      <c r="A4820" t="s">
        <v>8206</v>
      </c>
      <c r="B4820" s="16" t="s">
        <v>8207</v>
      </c>
      <c r="C4820">
        <v>10.0088332880569</v>
      </c>
      <c r="D4820">
        <v>10.0421477302538</v>
      </c>
      <c r="E4820">
        <v>10.062823182011901</v>
      </c>
      <c r="F4820">
        <v>10.0522571400013</v>
      </c>
      <c r="G4820">
        <v>9.9293901158855995</v>
      </c>
      <c r="H4820">
        <v>10.331656795567399</v>
      </c>
      <c r="I4820">
        <v>10.0798050052456</v>
      </c>
      <c r="J4820">
        <v>10.0398957457347</v>
      </c>
      <c r="K4820">
        <v>10.1039222381243</v>
      </c>
      <c r="L4820">
        <v>10.0835855643328</v>
      </c>
      <c r="M4820">
        <v>9.9538860087168093</v>
      </c>
      <c r="N4820">
        <v>9.9229190837819203</v>
      </c>
      <c r="O4820">
        <v>9.8766776388537796</v>
      </c>
      <c r="P4820">
        <v>10.053357243853499</v>
      </c>
      <c r="Q4820">
        <v>8.7932323857913595</v>
      </c>
    </row>
    <row r="4821" spans="1:17">
      <c r="A4821" t="s">
        <v>8208</v>
      </c>
      <c r="B4821" s="16" t="s">
        <v>8209</v>
      </c>
      <c r="C4821">
        <v>8.8734070507574891</v>
      </c>
      <c r="D4821">
        <v>8.8405856826680793</v>
      </c>
      <c r="E4821">
        <v>8.82472842888839</v>
      </c>
      <c r="F4821">
        <v>8.9223341591474501</v>
      </c>
      <c r="G4821">
        <v>8.8279833519751794</v>
      </c>
      <c r="H4821">
        <v>7.7651961808521097</v>
      </c>
      <c r="I4821">
        <v>8.4439917531029902</v>
      </c>
      <c r="J4821">
        <v>8.3921104005443308</v>
      </c>
      <c r="K4821">
        <v>8.5560191149390707</v>
      </c>
      <c r="L4821">
        <v>8.4908647159311492</v>
      </c>
      <c r="M4821">
        <v>8.4421210292157305</v>
      </c>
      <c r="N4821">
        <v>8.0973900376133496</v>
      </c>
      <c r="O4821">
        <v>8.4630873677426592</v>
      </c>
      <c r="P4821">
        <v>7.9400513293641701</v>
      </c>
      <c r="Q4821">
        <v>9.65973340900055</v>
      </c>
    </row>
    <row r="4822" spans="1:17">
      <c r="A4822" t="s">
        <v>8210</v>
      </c>
      <c r="B4822" s="16" t="s">
        <v>8211</v>
      </c>
      <c r="C4822">
        <v>5.69565330414353</v>
      </c>
      <c r="D4822">
        <v>4.60434225742737</v>
      </c>
      <c r="E4822">
        <v>7.1929456960548803</v>
      </c>
      <c r="F4822">
        <v>5.9380809475840204</v>
      </c>
      <c r="G4822">
        <v>7.4368690074305501</v>
      </c>
      <c r="H4822">
        <v>4.1560374762891303</v>
      </c>
      <c r="I4822">
        <v>4.16059535596606</v>
      </c>
      <c r="J4822">
        <v>4.0764652066995799</v>
      </c>
      <c r="K4822">
        <v>5.9865761413122698</v>
      </c>
      <c r="L4822">
        <v>5.7507270721102604</v>
      </c>
      <c r="M4822">
        <v>5.9670109306586703</v>
      </c>
      <c r="N4822">
        <v>7.0858084553801799</v>
      </c>
      <c r="O4822">
        <v>5.6630803592182</v>
      </c>
      <c r="P4822">
        <v>3.3893867502571098</v>
      </c>
      <c r="Q4822">
        <v>10.299164948392599</v>
      </c>
    </row>
    <row r="4823" spans="1:17">
      <c r="A4823" t="s">
        <v>8212</v>
      </c>
      <c r="B4823" s="16" t="s">
        <v>8213</v>
      </c>
      <c r="C4823">
        <v>6.7854920253152002</v>
      </c>
      <c r="D4823">
        <v>6.3908823849416097</v>
      </c>
      <c r="E4823">
        <v>6.9830103020752698</v>
      </c>
      <c r="F4823">
        <v>6.72798919168656</v>
      </c>
      <c r="G4823">
        <v>7.0997872208927699</v>
      </c>
      <c r="H4823">
        <v>5.58453293970123</v>
      </c>
      <c r="I4823">
        <v>6.5625520315167796</v>
      </c>
      <c r="J4823">
        <v>6.5730889028718602</v>
      </c>
      <c r="K4823">
        <v>6.9995379250834802</v>
      </c>
      <c r="L4823">
        <v>7.0508541375607896</v>
      </c>
      <c r="M4823">
        <v>6.3940755381791998</v>
      </c>
      <c r="N4823">
        <v>6.9850789227912404</v>
      </c>
      <c r="O4823">
        <v>6.2835881349864096</v>
      </c>
      <c r="P4823">
        <v>5.4975049655279902</v>
      </c>
      <c r="Q4823">
        <v>8.8614637697687808</v>
      </c>
    </row>
    <row r="4824" spans="1:17">
      <c r="A4824" t="s">
        <v>8214</v>
      </c>
      <c r="B4824" s="16" t="s">
        <v>8215</v>
      </c>
      <c r="C4824">
        <v>6.5933854812389701</v>
      </c>
      <c r="D4824">
        <v>6.3641441853182199</v>
      </c>
      <c r="E4824">
        <v>7.3453999532458001</v>
      </c>
      <c r="F4824">
        <v>6.2619685895580499</v>
      </c>
      <c r="G4824">
        <v>7.3276608930228999</v>
      </c>
      <c r="H4824">
        <v>4.4894640760069198</v>
      </c>
      <c r="I4824">
        <v>6.1424390200639696</v>
      </c>
      <c r="J4824">
        <v>5.6756860853158804</v>
      </c>
      <c r="K4824">
        <v>6.8033219097639099</v>
      </c>
      <c r="L4824">
        <v>6.1325703953714701</v>
      </c>
      <c r="M4824">
        <v>6.2655156127764302</v>
      </c>
      <c r="N4824">
        <v>6.33603490129736</v>
      </c>
      <c r="O4824">
        <v>5.9713263387717097</v>
      </c>
      <c r="P4824">
        <v>4.7374550361106396</v>
      </c>
      <c r="Q4824">
        <v>9.65973340900055</v>
      </c>
    </row>
    <row r="4825" spans="1:17">
      <c r="A4825" t="s">
        <v>8216</v>
      </c>
      <c r="B4825" s="16" t="s">
        <v>8217</v>
      </c>
      <c r="C4825">
        <v>11.002351192073499</v>
      </c>
      <c r="D4825">
        <v>11.041417450726801</v>
      </c>
      <c r="E4825">
        <v>11.161223980204801</v>
      </c>
      <c r="F4825">
        <v>10.658680301238601</v>
      </c>
      <c r="G4825">
        <v>10.869798291085299</v>
      </c>
      <c r="H4825">
        <v>9.9690403492303599</v>
      </c>
      <c r="I4825">
        <v>11.9125901053261</v>
      </c>
      <c r="J4825">
        <v>11.3119494628558</v>
      </c>
      <c r="K4825">
        <v>9.5152105914428091</v>
      </c>
      <c r="L4825">
        <v>11.933291387174</v>
      </c>
      <c r="M4825">
        <v>11.5061450493551</v>
      </c>
      <c r="N4825">
        <v>11.467459480811501</v>
      </c>
      <c r="O4825">
        <v>10.7173057430324</v>
      </c>
      <c r="P4825">
        <v>11.916062555103499</v>
      </c>
      <c r="Q4825">
        <v>10.1972634697877</v>
      </c>
    </row>
    <row r="4826" spans="1:17">
      <c r="A4826" t="s">
        <v>8218</v>
      </c>
      <c r="B4826" s="16" t="s">
        <v>8219</v>
      </c>
      <c r="C4826">
        <v>12.2128771588291</v>
      </c>
      <c r="D4826">
        <v>12.313017025519301</v>
      </c>
      <c r="E4826">
        <v>12.075566633050601</v>
      </c>
      <c r="F4826">
        <v>12.118598588764501</v>
      </c>
      <c r="G4826">
        <v>11.6893067294318</v>
      </c>
      <c r="H4826">
        <v>12.800030557897299</v>
      </c>
      <c r="I4826">
        <v>12.2495310843923</v>
      </c>
      <c r="J4826">
        <v>12.287823625109301</v>
      </c>
      <c r="K4826">
        <v>12.1460606371575</v>
      </c>
      <c r="L4826">
        <v>12.0552494805157</v>
      </c>
      <c r="M4826">
        <v>11.7597973775277</v>
      </c>
      <c r="N4826">
        <v>11.6933537582778</v>
      </c>
      <c r="O4826">
        <v>11.732616469127001</v>
      </c>
      <c r="P4826">
        <v>12.416865537966499</v>
      </c>
      <c r="Q4826">
        <v>13.454669660668699</v>
      </c>
    </row>
    <row r="4827" spans="1:17">
      <c r="A4827" t="s">
        <v>8220</v>
      </c>
      <c r="B4827" s="16" t="s">
        <v>8221</v>
      </c>
      <c r="C4827">
        <v>9.0058771174759205</v>
      </c>
      <c r="D4827">
        <v>9.0508124345013492</v>
      </c>
      <c r="E4827">
        <v>8.8612563188973201</v>
      </c>
      <c r="F4827">
        <v>8.6803983516218501</v>
      </c>
      <c r="G4827">
        <v>8.8049207330443906</v>
      </c>
      <c r="H4827">
        <v>9.3589102177923706</v>
      </c>
      <c r="I4827">
        <v>10.1395616141992</v>
      </c>
      <c r="J4827">
        <v>9.8776653825902301</v>
      </c>
      <c r="K4827">
        <v>9.0653890056227198</v>
      </c>
      <c r="L4827">
        <v>10.072329047726001</v>
      </c>
      <c r="M4827">
        <v>9.7060661037360791</v>
      </c>
      <c r="N4827">
        <v>9.9974805959325597</v>
      </c>
      <c r="O4827">
        <v>9.33445427767513</v>
      </c>
      <c r="P4827">
        <v>10.191041587011901</v>
      </c>
      <c r="Q4827">
        <v>9.4977003000167599</v>
      </c>
    </row>
    <row r="4828" spans="1:17">
      <c r="A4828" t="s">
        <v>8222</v>
      </c>
      <c r="B4828" s="16" t="s">
        <v>8223</v>
      </c>
      <c r="C4828">
        <v>8.9715701471280909</v>
      </c>
      <c r="D4828">
        <v>8.8333444613914107</v>
      </c>
      <c r="E4828">
        <v>8.7758153306340407</v>
      </c>
      <c r="F4828">
        <v>8.2890901971021496</v>
      </c>
      <c r="G4828">
        <v>8.9407155258398703</v>
      </c>
      <c r="H4828">
        <v>7.8128713237024003</v>
      </c>
      <c r="I4828">
        <v>8.2010857285135703</v>
      </c>
      <c r="J4828">
        <v>7.8900500234167499</v>
      </c>
      <c r="K4828">
        <v>8.9873640394760592</v>
      </c>
      <c r="L4828">
        <v>8.4247863792086406</v>
      </c>
      <c r="M4828">
        <v>8.11174300467815</v>
      </c>
      <c r="N4828">
        <v>8.3162636808702501</v>
      </c>
      <c r="O4828">
        <v>8.2244594109588807</v>
      </c>
      <c r="P4828">
        <v>8.1960952337861599</v>
      </c>
      <c r="Q4828">
        <v>9.8396161242928208</v>
      </c>
    </row>
    <row r="4829" spans="1:17">
      <c r="A4829" t="s">
        <v>8224</v>
      </c>
      <c r="B4829" s="16" t="s">
        <v>8225</v>
      </c>
      <c r="C4829">
        <v>7.7001673639437902</v>
      </c>
      <c r="D4829">
        <v>7.49675594587774</v>
      </c>
      <c r="E4829">
        <v>7.7246317272255904</v>
      </c>
      <c r="F4829">
        <v>7.3668879754565504</v>
      </c>
      <c r="G4829">
        <v>7.9283898693121699</v>
      </c>
      <c r="H4829">
        <v>7.5816227073997</v>
      </c>
      <c r="I4829">
        <v>7.3229819917611101</v>
      </c>
      <c r="J4829">
        <v>7.3099439000617901</v>
      </c>
      <c r="K4829">
        <v>7.3387840180723201</v>
      </c>
      <c r="L4829">
        <v>7.6396351474334399</v>
      </c>
      <c r="M4829">
        <v>7.6314095030644102</v>
      </c>
      <c r="N4829">
        <v>7.5566025451299499</v>
      </c>
      <c r="O4829">
        <v>7.8704936871533997</v>
      </c>
      <c r="P4829">
        <v>6.8400073241070096</v>
      </c>
      <c r="Q4829">
        <v>7.9670857749043096</v>
      </c>
    </row>
    <row r="4830" spans="1:17">
      <c r="A4830" t="s">
        <v>8226</v>
      </c>
      <c r="B4830" s="16" t="s">
        <v>8227</v>
      </c>
      <c r="C4830">
        <v>10.1361064933597</v>
      </c>
      <c r="D4830">
        <v>10.063962069148801</v>
      </c>
      <c r="E4830">
        <v>10.368321895091</v>
      </c>
      <c r="F4830">
        <v>8.9459267262059701</v>
      </c>
      <c r="G4830">
        <v>10.522058167072901</v>
      </c>
      <c r="H4830">
        <v>9.6442750220193805</v>
      </c>
      <c r="I4830">
        <v>11.0840373013102</v>
      </c>
      <c r="J4830">
        <v>10.463527490277</v>
      </c>
      <c r="K4830">
        <v>10.539391005160001</v>
      </c>
      <c r="L4830">
        <v>10.865370006129501</v>
      </c>
      <c r="M4830">
        <v>10.516624677784099</v>
      </c>
      <c r="N4830">
        <v>11.1333142932963</v>
      </c>
      <c r="O4830">
        <v>10.213979578228599</v>
      </c>
      <c r="P4830">
        <v>10.9936802703259</v>
      </c>
      <c r="Q4830">
        <v>11.303394432065099</v>
      </c>
    </row>
    <row r="4831" spans="1:17">
      <c r="A4831" t="s">
        <v>8228</v>
      </c>
      <c r="B4831" s="16" t="s">
        <v>764</v>
      </c>
      <c r="C4831">
        <v>6.8676794743352501</v>
      </c>
      <c r="D4831">
        <v>6.6338206543565796</v>
      </c>
      <c r="E4831">
        <v>7.1814110226186303</v>
      </c>
      <c r="F4831">
        <v>6.7079714790222598</v>
      </c>
      <c r="G4831">
        <v>7.1186589192248002</v>
      </c>
      <c r="H4831">
        <v>6.9738835018687801</v>
      </c>
      <c r="I4831">
        <v>6.6827849385407099</v>
      </c>
      <c r="J4831">
        <v>6.53400866212165</v>
      </c>
      <c r="K4831">
        <v>7.3133810391736302</v>
      </c>
      <c r="L4831">
        <v>7.3785184756246096</v>
      </c>
      <c r="M4831">
        <v>7.0351285415578602</v>
      </c>
      <c r="N4831">
        <v>7.79668997923301</v>
      </c>
      <c r="O4831">
        <v>7.4213619236459403</v>
      </c>
      <c r="P4831">
        <v>6.2392952426732498</v>
      </c>
      <c r="Q4831">
        <v>7.8374797051227896</v>
      </c>
    </row>
    <row r="4832" spans="1:17">
      <c r="A4832" t="s">
        <v>8229</v>
      </c>
      <c r="B4832" s="16" t="s">
        <v>8230</v>
      </c>
      <c r="C4832">
        <v>7.8738161322913598</v>
      </c>
      <c r="D4832">
        <v>7.8997348432982699</v>
      </c>
      <c r="E4832">
        <v>7.2381796543296701</v>
      </c>
      <c r="F4832">
        <v>8.0916336506484594</v>
      </c>
      <c r="G4832">
        <v>8.2648764762651901</v>
      </c>
      <c r="H4832">
        <v>7.42672744422166</v>
      </c>
      <c r="I4832">
        <v>7.5160073190113001</v>
      </c>
      <c r="J4832">
        <v>7.78214656915753</v>
      </c>
      <c r="K4832">
        <v>7.6691536034957499</v>
      </c>
      <c r="L4832">
        <v>7.3718442850930197</v>
      </c>
      <c r="M4832">
        <v>8.2474820540102805</v>
      </c>
      <c r="N4832">
        <v>8.0886088459516294</v>
      </c>
      <c r="O4832">
        <v>8.2631646818582798</v>
      </c>
      <c r="P4832">
        <v>7.6761759354796002</v>
      </c>
      <c r="Q4832">
        <v>8.7216113394761106</v>
      </c>
    </row>
    <row r="4833" spans="1:17">
      <c r="A4833" t="s">
        <v>8231</v>
      </c>
      <c r="B4833" s="16" t="s">
        <v>8232</v>
      </c>
      <c r="C4833">
        <v>10.5879726604746</v>
      </c>
      <c r="D4833">
        <v>10.522817376365399</v>
      </c>
      <c r="E4833">
        <v>11.948521240458099</v>
      </c>
      <c r="F4833">
        <v>11.3294220936651</v>
      </c>
      <c r="G4833">
        <v>11.447415910493</v>
      </c>
      <c r="H4833">
        <v>10.2368709976659</v>
      </c>
      <c r="I4833">
        <v>10.807057718476599</v>
      </c>
      <c r="J4833">
        <v>11.632778702768</v>
      </c>
      <c r="K4833">
        <v>10.541439838100301</v>
      </c>
      <c r="L4833">
        <v>10.9782280218938</v>
      </c>
      <c r="M4833">
        <v>11.4628605862026</v>
      </c>
      <c r="N4833">
        <v>11.434508927338801</v>
      </c>
      <c r="O4833">
        <v>11.7769899395021</v>
      </c>
      <c r="P4833">
        <v>9.5803124345407902</v>
      </c>
      <c r="Q4833">
        <v>13.0996963108761</v>
      </c>
    </row>
    <row r="4834" spans="1:17">
      <c r="A4834" t="s">
        <v>8233</v>
      </c>
      <c r="B4834" s="16" t="s">
        <v>8234</v>
      </c>
      <c r="C4834">
        <v>8.8484158267279405</v>
      </c>
      <c r="D4834">
        <v>8.7069748326154901</v>
      </c>
      <c r="E4834">
        <v>9.1061461743842003</v>
      </c>
      <c r="F4834">
        <v>8.3863818670468309</v>
      </c>
      <c r="G4834">
        <v>8.8591039688551092</v>
      </c>
      <c r="H4834">
        <v>8.9959407767760293</v>
      </c>
      <c r="I4834">
        <v>8.8666315534123399</v>
      </c>
      <c r="J4834">
        <v>9.3296477342404103</v>
      </c>
      <c r="K4834">
        <v>8.78314975561225</v>
      </c>
      <c r="L4834">
        <v>8.7543531575677491</v>
      </c>
      <c r="M4834">
        <v>8.8544333316510198</v>
      </c>
      <c r="N4834">
        <v>8.4896634631825307</v>
      </c>
      <c r="O4834">
        <v>8.8172728250195291</v>
      </c>
      <c r="P4834">
        <v>8.7395585405741496</v>
      </c>
      <c r="Q4834">
        <v>6.9204191934356096</v>
      </c>
    </row>
    <row r="4835" spans="1:17">
      <c r="A4835" t="s">
        <v>8235</v>
      </c>
      <c r="B4835" s="16" t="s">
        <v>8236</v>
      </c>
      <c r="C4835">
        <v>7.0977815649052802</v>
      </c>
      <c r="D4835">
        <v>7.3350100362429904</v>
      </c>
      <c r="E4835">
        <v>7.5564261120797998</v>
      </c>
      <c r="F4835">
        <v>7.4107746827052701</v>
      </c>
      <c r="G4835">
        <v>7.3910775129397202</v>
      </c>
      <c r="H4835">
        <v>7.4335256956558604</v>
      </c>
      <c r="I4835">
        <v>7.1255674474227</v>
      </c>
      <c r="J4835">
        <v>7.2451160400621699</v>
      </c>
      <c r="K4835">
        <v>7.1363159804442198</v>
      </c>
      <c r="L4835">
        <v>7.1940415703855596</v>
      </c>
      <c r="M4835">
        <v>7.2864912098269699</v>
      </c>
      <c r="N4835">
        <v>7.2126792806103603</v>
      </c>
      <c r="O4835">
        <v>7.40546013863755</v>
      </c>
      <c r="P4835">
        <v>6.8677578490009701</v>
      </c>
      <c r="Q4835">
        <v>6.2843132996066204</v>
      </c>
    </row>
    <row r="4836" spans="1:17">
      <c r="A4836" t="s">
        <v>8237</v>
      </c>
      <c r="B4836" s="16" t="s">
        <v>8238</v>
      </c>
      <c r="C4836">
        <v>9.6668715963858602</v>
      </c>
      <c r="D4836">
        <v>9.6772869684486995</v>
      </c>
      <c r="E4836">
        <v>9.5438086038255996</v>
      </c>
      <c r="F4836">
        <v>9.6595385657843593</v>
      </c>
      <c r="G4836">
        <v>9.6797733450129506</v>
      </c>
      <c r="H4836">
        <v>9.2166268215215599</v>
      </c>
      <c r="I4836">
        <v>9.4456155237822799</v>
      </c>
      <c r="J4836">
        <v>9.3381332678943405</v>
      </c>
      <c r="K4836">
        <v>9.7717711677994608</v>
      </c>
      <c r="L4836">
        <v>9.5345121712118708</v>
      </c>
      <c r="M4836">
        <v>9.2830228701068904</v>
      </c>
      <c r="N4836">
        <v>9.3665991017683794</v>
      </c>
      <c r="O4836">
        <v>9.3019491520946804</v>
      </c>
      <c r="P4836">
        <v>9.2082355554392201</v>
      </c>
      <c r="Q4836">
        <v>10.371129057699999</v>
      </c>
    </row>
    <row r="4837" spans="1:17">
      <c r="A4837" t="s">
        <v>8239</v>
      </c>
      <c r="B4837" s="16" t="s">
        <v>8240</v>
      </c>
      <c r="C4837">
        <v>4.6948835100102002</v>
      </c>
      <c r="D4837">
        <v>4.60434225742737</v>
      </c>
      <c r="E4837">
        <v>4.5638886729124497</v>
      </c>
      <c r="F4837">
        <v>4.7864910140196502</v>
      </c>
      <c r="G4837">
        <v>4.7889010218833103</v>
      </c>
      <c r="H4837">
        <v>4.5998748125578501</v>
      </c>
      <c r="I4837">
        <v>4.30650913402902</v>
      </c>
      <c r="J4837">
        <v>4.2567562628296498</v>
      </c>
      <c r="K4837">
        <v>4.67705685303679</v>
      </c>
      <c r="L4837">
        <v>4.8321653561327897</v>
      </c>
      <c r="M4837">
        <v>5.1893266725532401</v>
      </c>
      <c r="N4837">
        <v>5.5585000893321901</v>
      </c>
      <c r="O4837">
        <v>5.1388149344389698</v>
      </c>
      <c r="P4837">
        <v>4.0606668341819496</v>
      </c>
      <c r="Q4837">
        <v>6.2843132996066204</v>
      </c>
    </row>
    <row r="4838" spans="1:17">
      <c r="A4838" t="s">
        <v>8241</v>
      </c>
      <c r="B4838" s="16" t="s">
        <v>8242</v>
      </c>
      <c r="C4838">
        <v>6.4801488877760303</v>
      </c>
      <c r="D4838">
        <v>6.55341663957745</v>
      </c>
      <c r="E4838">
        <v>5.90213374864478</v>
      </c>
      <c r="F4838">
        <v>5.9723371040897897</v>
      </c>
      <c r="G4838">
        <v>7.4592292414027597</v>
      </c>
      <c r="H4838">
        <v>6.1996287017922898</v>
      </c>
      <c r="I4838">
        <v>6.5750413576586197</v>
      </c>
      <c r="J4838">
        <v>6.5826939551227603</v>
      </c>
      <c r="K4838">
        <v>6.6692237937115797</v>
      </c>
      <c r="L4838">
        <v>6.0164413304659004</v>
      </c>
      <c r="M4838">
        <v>6.1965870223575603</v>
      </c>
      <c r="N4838">
        <v>6.2592763242158096</v>
      </c>
      <c r="O4838">
        <v>6.6786497323202498</v>
      </c>
      <c r="P4838">
        <v>6.5454517148896398</v>
      </c>
      <c r="Q4838">
        <v>6.2843132996066204</v>
      </c>
    </row>
    <row r="4839" spans="1:17">
      <c r="A4839" t="s">
        <v>8243</v>
      </c>
      <c r="B4839" s="16" t="s">
        <v>8244</v>
      </c>
      <c r="C4839">
        <v>8.2280020327804806</v>
      </c>
      <c r="D4839">
        <v>8.3923831436875709</v>
      </c>
      <c r="E4839">
        <v>8.4365055986030093</v>
      </c>
      <c r="F4839">
        <v>8.6015581580368607</v>
      </c>
      <c r="G4839">
        <v>8.34702151232052</v>
      </c>
      <c r="H4839">
        <v>8.6591215053193995</v>
      </c>
      <c r="I4839">
        <v>8.4608279781876394</v>
      </c>
      <c r="J4839">
        <v>8.5611557606873596</v>
      </c>
      <c r="K4839">
        <v>8.3500479065257203</v>
      </c>
      <c r="L4839">
        <v>8.5273069118661802</v>
      </c>
      <c r="M4839">
        <v>8.3295824921526496</v>
      </c>
      <c r="N4839">
        <v>8.4108614562208093</v>
      </c>
      <c r="O4839">
        <v>8.2454297905462894</v>
      </c>
      <c r="P4839">
        <v>8.3113779670886903</v>
      </c>
      <c r="Q4839">
        <v>7.6950435514148801</v>
      </c>
    </row>
    <row r="4840" spans="1:17">
      <c r="A4840" t="s">
        <v>8245</v>
      </c>
      <c r="B4840" s="16" t="s">
        <v>8246</v>
      </c>
      <c r="C4840">
        <v>7.8026878177541699</v>
      </c>
      <c r="D4840">
        <v>7.8041324626182504</v>
      </c>
      <c r="E4840">
        <v>8.00502698976495</v>
      </c>
      <c r="F4840">
        <v>8.0003008788867795</v>
      </c>
      <c r="G4840">
        <v>7.92304149322044</v>
      </c>
      <c r="H4840">
        <v>8.0872095909659993</v>
      </c>
      <c r="I4840">
        <v>7.6454760514538904</v>
      </c>
      <c r="J4840">
        <v>8.1628374995026896</v>
      </c>
      <c r="K4840">
        <v>7.65406560375519</v>
      </c>
      <c r="L4840">
        <v>7.7258525509220997</v>
      </c>
      <c r="M4840">
        <v>7.7594443035988698</v>
      </c>
      <c r="N4840">
        <v>7.6005332363814002</v>
      </c>
      <c r="O4840">
        <v>7.9746623774536998</v>
      </c>
      <c r="P4840">
        <v>7.4476120505710899</v>
      </c>
      <c r="Q4840">
        <v>8.2978683598244807</v>
      </c>
    </row>
    <row r="4841" spans="1:17">
      <c r="A4841" t="s">
        <v>8247</v>
      </c>
      <c r="B4841" s="16" t="s">
        <v>8248</v>
      </c>
      <c r="C4841">
        <v>10.3621135986503</v>
      </c>
      <c r="D4841">
        <v>10.0793442169989</v>
      </c>
      <c r="E4841">
        <v>10.702100154391401</v>
      </c>
      <c r="F4841">
        <v>10.295341250990001</v>
      </c>
      <c r="G4841">
        <v>10.6974094209763</v>
      </c>
      <c r="H4841">
        <v>10.1260200485035</v>
      </c>
      <c r="I4841">
        <v>10.0644709091279</v>
      </c>
      <c r="J4841">
        <v>10.3415316506625</v>
      </c>
      <c r="K4841">
        <v>10.1574477789738</v>
      </c>
      <c r="L4841">
        <v>10.264417631025999</v>
      </c>
      <c r="M4841">
        <v>10.2982873779152</v>
      </c>
      <c r="N4841">
        <v>10.688996967839801</v>
      </c>
      <c r="O4841">
        <v>10.456039788841</v>
      </c>
      <c r="P4841">
        <v>9.7662447729399702</v>
      </c>
      <c r="Q4841">
        <v>11.9536559408029</v>
      </c>
    </row>
    <row r="4842" spans="1:17">
      <c r="A4842" t="s">
        <v>8249</v>
      </c>
      <c r="B4842" s="16" t="s">
        <v>8250</v>
      </c>
      <c r="C4842">
        <v>8.1767029841040202</v>
      </c>
      <c r="D4842">
        <v>8.0737790503870297</v>
      </c>
      <c r="E4842">
        <v>7.9919012986878704</v>
      </c>
      <c r="F4842">
        <v>8.0800439517428106</v>
      </c>
      <c r="G4842">
        <v>8.2000413000322094</v>
      </c>
      <c r="H4842">
        <v>8.6649023938588794</v>
      </c>
      <c r="I4842">
        <v>8.3054496322504399</v>
      </c>
      <c r="J4842">
        <v>8.2790921850890893</v>
      </c>
      <c r="K4842">
        <v>8.1059656821435304</v>
      </c>
      <c r="L4842">
        <v>8.3316885963049305</v>
      </c>
      <c r="M4842">
        <v>8.5893456916620696</v>
      </c>
      <c r="N4842">
        <v>8.21904657047752</v>
      </c>
      <c r="O4842">
        <v>8.5879399092557893</v>
      </c>
      <c r="P4842">
        <v>8.0767202785064196</v>
      </c>
      <c r="Q4842">
        <v>7.8374797051227896</v>
      </c>
    </row>
    <row r="4843" spans="1:17">
      <c r="A4843" t="s">
        <v>8251</v>
      </c>
      <c r="B4843" s="16" t="s">
        <v>8252</v>
      </c>
      <c r="C4843">
        <v>8.6801524911761803</v>
      </c>
      <c r="D4843">
        <v>8.6531536894423606</v>
      </c>
      <c r="E4843">
        <v>7.7637815616834702</v>
      </c>
      <c r="F4843">
        <v>7.6334314833649399</v>
      </c>
      <c r="G4843">
        <v>8.8336918306260603</v>
      </c>
      <c r="H4843">
        <v>7.9612701709314404</v>
      </c>
      <c r="I4843">
        <v>8.3128877914545498</v>
      </c>
      <c r="J4843">
        <v>7.78214656915753</v>
      </c>
      <c r="K4843">
        <v>8.8834937284360898</v>
      </c>
      <c r="L4843">
        <v>7.5597102959179097</v>
      </c>
      <c r="M4843">
        <v>7.9480728598295203</v>
      </c>
      <c r="N4843">
        <v>8.2704170089316094</v>
      </c>
      <c r="O4843">
        <v>8.1815803510924603</v>
      </c>
      <c r="P4843">
        <v>8.9154744965630996</v>
      </c>
      <c r="Q4843">
        <v>7.5369478347710803</v>
      </c>
    </row>
    <row r="4844" spans="1:17">
      <c r="A4844" t="s">
        <v>8253</v>
      </c>
      <c r="B4844" s="16" t="s">
        <v>8254</v>
      </c>
      <c r="C4844">
        <v>8.6045483489613996</v>
      </c>
      <c r="D4844">
        <v>8.6393785211767593</v>
      </c>
      <c r="E4844">
        <v>8.7132437007250996</v>
      </c>
      <c r="F4844">
        <v>8.1031308635279</v>
      </c>
      <c r="G4844">
        <v>8.5056451538273894</v>
      </c>
      <c r="H4844">
        <v>8.9867397152630009</v>
      </c>
      <c r="I4844">
        <v>9.7644471472811407</v>
      </c>
      <c r="J4844">
        <v>9.4296448320814292</v>
      </c>
      <c r="K4844">
        <v>8.5369708408460596</v>
      </c>
      <c r="L4844">
        <v>9.3687313423555594</v>
      </c>
      <c r="M4844">
        <v>9.3709227602029106</v>
      </c>
      <c r="N4844">
        <v>9.8442926034162603</v>
      </c>
      <c r="O4844">
        <v>8.9599893986014401</v>
      </c>
      <c r="P4844">
        <v>10.113774509004299</v>
      </c>
      <c r="Q4844">
        <v>7.1565710053807701</v>
      </c>
    </row>
    <row r="4845" spans="1:17">
      <c r="A4845" t="s">
        <v>8255</v>
      </c>
      <c r="B4845" s="16" t="s">
        <v>8256</v>
      </c>
      <c r="C4845">
        <v>9.0081354898777004</v>
      </c>
      <c r="D4845">
        <v>9.0673657543369899</v>
      </c>
      <c r="E4845">
        <v>8.8968817372668596</v>
      </c>
      <c r="F4845">
        <v>8.7911212707667499</v>
      </c>
      <c r="G4845">
        <v>8.7814832519802906</v>
      </c>
      <c r="H4845">
        <v>8.4406343276571292</v>
      </c>
      <c r="I4845">
        <v>8.8437125412622297</v>
      </c>
      <c r="J4845">
        <v>8.6569887156938297</v>
      </c>
      <c r="K4845">
        <v>8.8920842946708891</v>
      </c>
      <c r="L4845">
        <v>8.7696429465900696</v>
      </c>
      <c r="M4845">
        <v>8.7107180557874493</v>
      </c>
      <c r="N4845">
        <v>8.3679709815805499</v>
      </c>
      <c r="O4845">
        <v>8.6386299858178006</v>
      </c>
      <c r="P4845">
        <v>8.7320551876325592</v>
      </c>
      <c r="Q4845">
        <v>9.7343991185863192</v>
      </c>
    </row>
    <row r="4846" spans="1:17">
      <c r="A4846" t="s">
        <v>8257</v>
      </c>
      <c r="B4846" s="16" t="s">
        <v>8258</v>
      </c>
      <c r="C4846">
        <v>9.9895356304868805</v>
      </c>
      <c r="D4846">
        <v>9.7444420856819107</v>
      </c>
      <c r="E4846">
        <v>9.7872140497535494</v>
      </c>
      <c r="F4846">
        <v>7.8851281056233304</v>
      </c>
      <c r="G4846">
        <v>10.169455583429301</v>
      </c>
      <c r="H4846">
        <v>7.0016356944961498</v>
      </c>
      <c r="I4846">
        <v>9.1788933787500309</v>
      </c>
      <c r="J4846">
        <v>8.0707446288144897</v>
      </c>
      <c r="K4846">
        <v>9.9814905574633901</v>
      </c>
      <c r="L4846">
        <v>9.1230705249621895</v>
      </c>
      <c r="M4846">
        <v>8.9318036822471392</v>
      </c>
      <c r="N4846">
        <v>8.7315840678829204</v>
      </c>
      <c r="O4846">
        <v>9.1095787830701607</v>
      </c>
      <c r="P4846">
        <v>8.6267418099926907</v>
      </c>
      <c r="Q4846">
        <v>11.7071785390645</v>
      </c>
    </row>
    <row r="4847" spans="1:17">
      <c r="A4847" t="s">
        <v>8259</v>
      </c>
      <c r="B4847" s="16" t="s">
        <v>8260</v>
      </c>
      <c r="C4847">
        <v>6.6526167310478499</v>
      </c>
      <c r="D4847">
        <v>6.6449460234552697</v>
      </c>
      <c r="E4847">
        <v>6.60469953054863</v>
      </c>
      <c r="F4847">
        <v>6.7079714790222598</v>
      </c>
      <c r="G4847">
        <v>6.5369974430488398</v>
      </c>
      <c r="H4847">
        <v>6.7411176955619103</v>
      </c>
      <c r="I4847">
        <v>6.8460655677403999</v>
      </c>
      <c r="J4847">
        <v>6.8202649878054</v>
      </c>
      <c r="K4847">
        <v>6.45277007558881</v>
      </c>
      <c r="L4847">
        <v>6.38032893751791</v>
      </c>
      <c r="M4847">
        <v>6.6723371971217702</v>
      </c>
      <c r="N4847">
        <v>6.7258089642514101</v>
      </c>
      <c r="O4847">
        <v>6.7392804787759504</v>
      </c>
      <c r="P4847">
        <v>6.7080071231198604</v>
      </c>
      <c r="Q4847">
        <v>2.8218677180984102</v>
      </c>
    </row>
    <row r="4848" spans="1:17">
      <c r="A4848" t="s">
        <v>8261</v>
      </c>
      <c r="B4848" s="16" t="s">
        <v>8262</v>
      </c>
      <c r="C4848">
        <v>10.935708856742099</v>
      </c>
      <c r="D4848">
        <v>10.934962271283601</v>
      </c>
      <c r="E4848">
        <v>10.6930114149185</v>
      </c>
      <c r="F4848">
        <v>10.456302547112699</v>
      </c>
      <c r="G4848">
        <v>10.7905855032876</v>
      </c>
      <c r="H4848">
        <v>10.2503873508431</v>
      </c>
      <c r="I4848">
        <v>10.705510309709799</v>
      </c>
      <c r="J4848">
        <v>10.426209990025001</v>
      </c>
      <c r="K4848">
        <v>11.047392848471301</v>
      </c>
      <c r="L4848">
        <v>10.7672469765562</v>
      </c>
      <c r="M4848">
        <v>10.603306251703399</v>
      </c>
      <c r="N4848">
        <v>10.403427831372101</v>
      </c>
      <c r="O4848">
        <v>10.5654524708905</v>
      </c>
      <c r="P4848">
        <v>10.602418214846001</v>
      </c>
      <c r="Q4848">
        <v>11.078253435781299</v>
      </c>
    </row>
    <row r="4849" spans="1:17">
      <c r="A4849" t="s">
        <v>8263</v>
      </c>
      <c r="B4849" s="16" t="s">
        <v>8264</v>
      </c>
      <c r="C4849">
        <v>11.3636611886523</v>
      </c>
      <c r="D4849">
        <v>11.432109177619999</v>
      </c>
      <c r="E4849">
        <v>11.2913773397529</v>
      </c>
      <c r="F4849">
        <v>11.1641970235824</v>
      </c>
      <c r="G4849">
        <v>11.197596163443301</v>
      </c>
      <c r="H4849">
        <v>12.183996614666301</v>
      </c>
      <c r="I4849">
        <v>11.498904449306</v>
      </c>
      <c r="J4849">
        <v>11.6241316847112</v>
      </c>
      <c r="K4849">
        <v>11.2766345866574</v>
      </c>
      <c r="L4849">
        <v>11.485205675454599</v>
      </c>
      <c r="M4849">
        <v>11.5975846734753</v>
      </c>
      <c r="N4849">
        <v>11.4500081018569</v>
      </c>
      <c r="O4849">
        <v>11.758883495401699</v>
      </c>
      <c r="P4849">
        <v>11.516217227780899</v>
      </c>
      <c r="Q4849">
        <v>10.087613053174801</v>
      </c>
    </row>
    <row r="4850" spans="1:17">
      <c r="A4850" t="s">
        <v>8265</v>
      </c>
      <c r="B4850" s="16" t="s">
        <v>8266</v>
      </c>
      <c r="C4850">
        <v>9.9084466144033705</v>
      </c>
      <c r="D4850">
        <v>9.6813250092770993</v>
      </c>
      <c r="E4850">
        <v>10.3087460445969</v>
      </c>
      <c r="F4850">
        <v>9.7536782787351903</v>
      </c>
      <c r="G4850">
        <v>10.1535717648638</v>
      </c>
      <c r="H4850">
        <v>8.3538169414056203</v>
      </c>
      <c r="I4850">
        <v>9.6190801764288096</v>
      </c>
      <c r="J4850">
        <v>9.2099208518096791</v>
      </c>
      <c r="K4850">
        <v>10.7566024835519</v>
      </c>
      <c r="L4850">
        <v>10.3025760225696</v>
      </c>
      <c r="M4850">
        <v>9.9260184149507698</v>
      </c>
      <c r="N4850">
        <v>10.143385847550899</v>
      </c>
      <c r="O4850">
        <v>9.6416644763240296</v>
      </c>
      <c r="P4850">
        <v>8.7801432408921691</v>
      </c>
      <c r="Q4850">
        <v>12.9896976857793</v>
      </c>
    </row>
    <row r="4851" spans="1:17">
      <c r="A4851" t="s">
        <v>8267</v>
      </c>
      <c r="B4851" s="16" t="s">
        <v>8268</v>
      </c>
      <c r="C4851">
        <v>6.3854000850352497</v>
      </c>
      <c r="D4851">
        <v>6.1457356279954896</v>
      </c>
      <c r="E4851">
        <v>6.9149261991920596</v>
      </c>
      <c r="F4851">
        <v>5.4189288652495504</v>
      </c>
      <c r="G4851">
        <v>6.8401930945985701</v>
      </c>
      <c r="H4851">
        <v>3.9869852489372102</v>
      </c>
      <c r="I4851">
        <v>5.6171189819053096</v>
      </c>
      <c r="J4851">
        <v>5.3940013956727002</v>
      </c>
      <c r="K4851">
        <v>6.8033219097639099</v>
      </c>
      <c r="L4851">
        <v>6.3668925874454603</v>
      </c>
      <c r="M4851">
        <v>6.3630095136639202</v>
      </c>
      <c r="N4851">
        <v>6.5824154735125999</v>
      </c>
      <c r="O4851">
        <v>6.0143499073555899</v>
      </c>
      <c r="P4851">
        <v>5.0754103394275001</v>
      </c>
      <c r="Q4851">
        <v>9.0486929182374407</v>
      </c>
    </row>
    <row r="4852" spans="1:17">
      <c r="A4852" t="s">
        <v>8269</v>
      </c>
      <c r="B4852" s="16" t="s">
        <v>8270</v>
      </c>
      <c r="C4852">
        <v>8.8684433348895197</v>
      </c>
      <c r="D4852">
        <v>8.8972425085456095</v>
      </c>
      <c r="E4852">
        <v>9.6225142115542308</v>
      </c>
      <c r="F4852">
        <v>9.6685895332286993</v>
      </c>
      <c r="G4852">
        <v>9.1564841963036496</v>
      </c>
      <c r="H4852">
        <v>8.8049889620150203</v>
      </c>
      <c r="I4852">
        <v>8.7861051747568393</v>
      </c>
      <c r="J4852">
        <v>9.3465691719038393</v>
      </c>
      <c r="K4852">
        <v>8.4868016294119109</v>
      </c>
      <c r="L4852">
        <v>9.0643593053392699</v>
      </c>
      <c r="M4852">
        <v>9.1203859338405007</v>
      </c>
      <c r="N4852">
        <v>9.0693378173205605</v>
      </c>
      <c r="O4852">
        <v>8.8052211867796295</v>
      </c>
      <c r="P4852">
        <v>7.5790440883133003</v>
      </c>
      <c r="Q4852">
        <v>10.0588468117601</v>
      </c>
    </row>
    <row r="4853" spans="1:17">
      <c r="A4853" t="s">
        <v>8271</v>
      </c>
      <c r="B4853" s="16" t="s">
        <v>8272</v>
      </c>
      <c r="C4853">
        <v>9.3231217938890101</v>
      </c>
      <c r="D4853">
        <v>9.3605084634839599</v>
      </c>
      <c r="E4853">
        <v>9.5482956424454901</v>
      </c>
      <c r="F4853">
        <v>9.1238216420657601</v>
      </c>
      <c r="G4853">
        <v>9.2448158144233297</v>
      </c>
      <c r="H4853">
        <v>8.6735304986905994</v>
      </c>
      <c r="I4853">
        <v>8.9877234438776092</v>
      </c>
      <c r="J4853">
        <v>9.0977892248748002</v>
      </c>
      <c r="K4853">
        <v>9.0229985478493298</v>
      </c>
      <c r="L4853">
        <v>8.6807754151884406</v>
      </c>
      <c r="M4853">
        <v>8.3663521673357799</v>
      </c>
      <c r="N4853">
        <v>8.2270698864005301</v>
      </c>
      <c r="O4853">
        <v>8.4163063309922297</v>
      </c>
      <c r="P4853">
        <v>9.3200452233178694</v>
      </c>
      <c r="Q4853">
        <v>7.3593062614465703</v>
      </c>
    </row>
    <row r="4854" spans="1:17">
      <c r="A4854" t="s">
        <v>8273</v>
      </c>
      <c r="B4854" s="16" t="s">
        <v>8274</v>
      </c>
      <c r="C4854">
        <v>6.8168678752759702</v>
      </c>
      <c r="D4854">
        <v>6.6993092668309204</v>
      </c>
      <c r="E4854">
        <v>6.1611648559293304</v>
      </c>
      <c r="F4854">
        <v>7.1982087148309599</v>
      </c>
      <c r="G4854">
        <v>7.6655691526767002</v>
      </c>
      <c r="H4854">
        <v>7.2220159419317103</v>
      </c>
      <c r="I4854">
        <v>8.1100793318269293</v>
      </c>
      <c r="J4854">
        <v>7.0239580261777501</v>
      </c>
      <c r="K4854">
        <v>7.3005091443963801</v>
      </c>
      <c r="L4854">
        <v>8.1681969533649301</v>
      </c>
      <c r="M4854">
        <v>8.1634087460071605</v>
      </c>
      <c r="N4854">
        <v>8.1782459188470593</v>
      </c>
      <c r="O4854">
        <v>7.5713977500087601</v>
      </c>
      <c r="P4854">
        <v>7.5956949036652004</v>
      </c>
      <c r="Q4854">
        <v>8.3931679398307004</v>
      </c>
    </row>
    <row r="4855" spans="1:17">
      <c r="A4855" t="s">
        <v>8275</v>
      </c>
      <c r="B4855" s="16" t="s">
        <v>8276</v>
      </c>
      <c r="C4855">
        <v>6.9454052174376804</v>
      </c>
      <c r="D4855">
        <v>6.9968414682087197</v>
      </c>
      <c r="E4855">
        <v>7.3556947774122898</v>
      </c>
      <c r="F4855">
        <v>6.72798919168656</v>
      </c>
      <c r="G4855">
        <v>6.98102650971747</v>
      </c>
      <c r="H4855">
        <v>7.2453973861965402</v>
      </c>
      <c r="I4855">
        <v>6.8965999036849004</v>
      </c>
      <c r="J4855">
        <v>6.9143859730030597</v>
      </c>
      <c r="K4855">
        <v>6.53231920245815</v>
      </c>
      <c r="L4855">
        <v>6.4709898055546704</v>
      </c>
      <c r="M4855">
        <v>6.7220257165029196</v>
      </c>
      <c r="N4855">
        <v>7.3877529004993203</v>
      </c>
      <c r="O4855">
        <v>6.9443528735545703</v>
      </c>
      <c r="P4855">
        <v>6.6769424514664104</v>
      </c>
      <c r="Q4855">
        <v>7.1565710053807701</v>
      </c>
    </row>
    <row r="4856" spans="1:17">
      <c r="A4856" t="s">
        <v>8277</v>
      </c>
      <c r="B4856" s="16" t="s">
        <v>8278</v>
      </c>
      <c r="C4856">
        <v>6.2988391187184796</v>
      </c>
      <c r="D4856">
        <v>6.2663873915801203</v>
      </c>
      <c r="E4856">
        <v>5.12062362366449</v>
      </c>
      <c r="F4856">
        <v>5.1706883695566601</v>
      </c>
      <c r="G4856">
        <v>6.8960099479567596</v>
      </c>
      <c r="H4856">
        <v>5.0023896186610397</v>
      </c>
      <c r="I4856">
        <v>4.92982830720526</v>
      </c>
      <c r="J4856">
        <v>4.4114342089532403</v>
      </c>
      <c r="K4856">
        <v>6.0655334946390003</v>
      </c>
      <c r="L4856">
        <v>5.1595357015461403</v>
      </c>
      <c r="M4856">
        <v>5.83646315568744</v>
      </c>
      <c r="N4856">
        <v>6.4229857134930803</v>
      </c>
      <c r="O4856">
        <v>5.5297694049106996</v>
      </c>
      <c r="P4856">
        <v>5.6679384115998896</v>
      </c>
      <c r="Q4856">
        <v>6.9204191934356096</v>
      </c>
    </row>
    <row r="4857" spans="1:17">
      <c r="A4857" t="s">
        <v>8279</v>
      </c>
      <c r="B4857" s="16" t="s">
        <v>8280</v>
      </c>
      <c r="C4857">
        <v>7.4437264406291996</v>
      </c>
      <c r="D4857">
        <v>7.8041324626182504</v>
      </c>
      <c r="E4857">
        <v>7.7560363072709002</v>
      </c>
      <c r="F4857">
        <v>8.3189734143091094</v>
      </c>
      <c r="G4857">
        <v>8.0609030714784904</v>
      </c>
      <c r="H4857">
        <v>8.8023689987465303</v>
      </c>
      <c r="I4857">
        <v>8.0400849453704701</v>
      </c>
      <c r="J4857">
        <v>8.2966202921024603</v>
      </c>
      <c r="K4857">
        <v>7.80738720141568</v>
      </c>
      <c r="L4857">
        <v>7.8605684008362697</v>
      </c>
      <c r="M4857">
        <v>8.1514177123307405</v>
      </c>
      <c r="N4857">
        <v>8.1017606448184107</v>
      </c>
      <c r="O4857">
        <v>8.2304821506377799</v>
      </c>
      <c r="P4857">
        <v>8.0648179503677699</v>
      </c>
      <c r="Q4857">
        <v>7.6950435514148801</v>
      </c>
    </row>
    <row r="4858" spans="1:17">
      <c r="A4858" t="s">
        <v>8281</v>
      </c>
      <c r="B4858" s="16" t="s">
        <v>8282</v>
      </c>
      <c r="C4858">
        <v>7.1963615261964398</v>
      </c>
      <c r="D4858">
        <v>7.3073542175866697</v>
      </c>
      <c r="E4858">
        <v>7.6345597848515201</v>
      </c>
      <c r="F4858">
        <v>7.4593434605271902</v>
      </c>
      <c r="G4858">
        <v>7.2948713916683197</v>
      </c>
      <c r="H4858">
        <v>8.0434843005010599</v>
      </c>
      <c r="I4858">
        <v>7.8939546827882099</v>
      </c>
      <c r="J4858">
        <v>7.5286852090722904</v>
      </c>
      <c r="K4858">
        <v>7.06955630629776</v>
      </c>
      <c r="L4858">
        <v>7.1162623791641204</v>
      </c>
      <c r="M4858">
        <v>7.2132831295592199</v>
      </c>
      <c r="N4858">
        <v>7.4231462068533096</v>
      </c>
      <c r="O4858">
        <v>7.44748021483014</v>
      </c>
      <c r="P4858">
        <v>7.7449511456680904</v>
      </c>
      <c r="Q4858">
        <v>6.9204191934356096</v>
      </c>
    </row>
    <row r="4859" spans="1:17">
      <c r="A4859" t="s">
        <v>8283</v>
      </c>
      <c r="B4859" s="16" t="s">
        <v>8284</v>
      </c>
      <c r="C4859">
        <v>10.0963329274785</v>
      </c>
      <c r="D4859">
        <v>10.0546534300468</v>
      </c>
      <c r="E4859">
        <v>11.1346178853581</v>
      </c>
      <c r="F4859">
        <v>10.1292024702845</v>
      </c>
      <c r="G4859">
        <v>10.395612997632799</v>
      </c>
      <c r="H4859">
        <v>11.536103341616901</v>
      </c>
      <c r="I4859">
        <v>10.9503981364262</v>
      </c>
      <c r="J4859">
        <v>11.5842684581861</v>
      </c>
      <c r="K4859">
        <v>10.3828975064194</v>
      </c>
      <c r="L4859">
        <v>11.0849323640757</v>
      </c>
      <c r="M4859">
        <v>11.859155369278801</v>
      </c>
      <c r="N4859">
        <v>11.5675594754372</v>
      </c>
      <c r="O4859">
        <v>11.8801441844978</v>
      </c>
      <c r="P4859">
        <v>9.7024193379803201</v>
      </c>
      <c r="Q4859">
        <v>10.526275924513399</v>
      </c>
    </row>
    <row r="4860" spans="1:17">
      <c r="A4860" t="s">
        <v>8285</v>
      </c>
      <c r="B4860" s="16" t="s">
        <v>8286</v>
      </c>
      <c r="C4860">
        <v>10.8558433927144</v>
      </c>
      <c r="D4860">
        <v>10.8181888761937</v>
      </c>
      <c r="E4860">
        <v>10.696047361370301</v>
      </c>
      <c r="F4860">
        <v>10.4061657080444</v>
      </c>
      <c r="G4860">
        <v>10.522058167072901</v>
      </c>
      <c r="H4860">
        <v>10.390392906453</v>
      </c>
      <c r="I4860">
        <v>10.580956529351701</v>
      </c>
      <c r="J4860">
        <v>10.6697411558469</v>
      </c>
      <c r="K4860">
        <v>10.810266650095601</v>
      </c>
      <c r="L4860">
        <v>10.554275735735899</v>
      </c>
      <c r="M4860">
        <v>10.5466730329809</v>
      </c>
      <c r="N4860">
        <v>10.814046399981001</v>
      </c>
      <c r="O4860">
        <v>10.5237812825135</v>
      </c>
      <c r="P4860">
        <v>10.433482512748601</v>
      </c>
      <c r="Q4860">
        <v>12.5524654383194</v>
      </c>
    </row>
    <row r="4861" spans="1:17">
      <c r="A4861" t="s">
        <v>8287</v>
      </c>
      <c r="B4861" s="16" t="s">
        <v>8288</v>
      </c>
      <c r="C4861">
        <v>12.1138751179025</v>
      </c>
      <c r="D4861">
        <v>12.175458441370299</v>
      </c>
      <c r="E4861">
        <v>13.067940794936099</v>
      </c>
      <c r="F4861">
        <v>11.945645869685</v>
      </c>
      <c r="G4861">
        <v>12.3587447955813</v>
      </c>
      <c r="H4861">
        <v>13.041697146578</v>
      </c>
      <c r="I4861">
        <v>12.5419939288645</v>
      </c>
      <c r="J4861">
        <v>13.2547501467056</v>
      </c>
      <c r="K4861">
        <v>12.2675835528098</v>
      </c>
      <c r="L4861">
        <v>12.3811524586361</v>
      </c>
      <c r="M4861">
        <v>12.0822775192265</v>
      </c>
      <c r="N4861">
        <v>12.6676212486131</v>
      </c>
      <c r="O4861">
        <v>12.158509236741899</v>
      </c>
      <c r="P4861">
        <v>13.046951240686999</v>
      </c>
      <c r="Q4861">
        <v>11.33971903644</v>
      </c>
    </row>
    <row r="4862" spans="1:17">
      <c r="A4862" t="s">
        <v>8289</v>
      </c>
      <c r="B4862" s="16" t="s">
        <v>8290</v>
      </c>
      <c r="C4862">
        <v>9.0978096380836195</v>
      </c>
      <c r="D4862">
        <v>9.0570422159975799</v>
      </c>
      <c r="E4862">
        <v>9.9333071051543609</v>
      </c>
      <c r="F4862">
        <v>9.4187108953599701</v>
      </c>
      <c r="G4862">
        <v>9.6363475599578301</v>
      </c>
      <c r="H4862">
        <v>8.3321788725426806</v>
      </c>
      <c r="I4862">
        <v>8.9404997126653498</v>
      </c>
      <c r="J4862">
        <v>8.9924182505386998</v>
      </c>
      <c r="K4862">
        <v>9.1608932711241309</v>
      </c>
      <c r="L4862">
        <v>9.1111179111073994</v>
      </c>
      <c r="M4862">
        <v>8.7045784659695506</v>
      </c>
      <c r="N4862">
        <v>9.0054913683298192</v>
      </c>
      <c r="O4862">
        <v>9.0765381703612906</v>
      </c>
      <c r="P4862">
        <v>8.1741066335508208</v>
      </c>
      <c r="Q4862">
        <v>11.0638488631648</v>
      </c>
    </row>
    <row r="4863" spans="1:17">
      <c r="A4863" t="s">
        <v>8291</v>
      </c>
      <c r="B4863" s="16" t="s">
        <v>8292</v>
      </c>
      <c r="C4863">
        <v>8.0198298639946692</v>
      </c>
      <c r="D4863">
        <v>8.1379069867990292</v>
      </c>
      <c r="E4863">
        <v>8.6727110764078699</v>
      </c>
      <c r="F4863">
        <v>8.0246906710008297</v>
      </c>
      <c r="G4863">
        <v>8.0609030714784904</v>
      </c>
      <c r="H4863">
        <v>8.3786575212136096</v>
      </c>
      <c r="I4863">
        <v>8.8716755748861793</v>
      </c>
      <c r="J4863">
        <v>8.1755259733064207</v>
      </c>
      <c r="K4863">
        <v>8.4377606781218208</v>
      </c>
      <c r="L4863">
        <v>9.0287973660831309</v>
      </c>
      <c r="M4863">
        <v>7.8438600201623601</v>
      </c>
      <c r="N4863">
        <v>8.1405107231340992</v>
      </c>
      <c r="O4863">
        <v>8.0751541309284605</v>
      </c>
      <c r="P4863">
        <v>7.9335200664992298</v>
      </c>
      <c r="Q4863">
        <v>9.65973340900055</v>
      </c>
    </row>
    <row r="4864" spans="1:17">
      <c r="A4864" t="s">
        <v>8293</v>
      </c>
      <c r="B4864" s="16" t="s">
        <v>8294</v>
      </c>
      <c r="C4864">
        <v>7.7057491255831003</v>
      </c>
      <c r="D4864">
        <v>7.5566823580389499</v>
      </c>
      <c r="E4864">
        <v>7.5741595143062499</v>
      </c>
      <c r="F4864">
        <v>7.6387110728705698</v>
      </c>
      <c r="G4864">
        <v>7.5029329747582603</v>
      </c>
      <c r="H4864">
        <v>8.0165975915160104</v>
      </c>
      <c r="I4864">
        <v>7.8839977317883498</v>
      </c>
      <c r="J4864">
        <v>7.70105531087908</v>
      </c>
      <c r="K4864">
        <v>7.3387840180723201</v>
      </c>
      <c r="L4864">
        <v>7.4049096193962303</v>
      </c>
      <c r="M4864">
        <v>7.6052566679183498</v>
      </c>
      <c r="N4864">
        <v>7.3660909581450102</v>
      </c>
      <c r="O4864">
        <v>7.4983353463061304</v>
      </c>
      <c r="P4864">
        <v>7.9786289238878796</v>
      </c>
      <c r="Q4864">
        <v>5.09416193408443</v>
      </c>
    </row>
    <row r="4865" spans="1:17">
      <c r="A4865" t="s">
        <v>8295</v>
      </c>
      <c r="B4865" s="16" t="s">
        <v>8296</v>
      </c>
      <c r="C4865">
        <v>4.6454443926476303</v>
      </c>
      <c r="D4865">
        <v>5.0219292506328799</v>
      </c>
      <c r="E4865">
        <v>5.72015689123982</v>
      </c>
      <c r="F4865">
        <v>4.9030240476511198</v>
      </c>
      <c r="G4865">
        <v>5.3186214901221902</v>
      </c>
      <c r="H4865">
        <v>4.9634301213382797</v>
      </c>
      <c r="I4865">
        <v>6.4312449976653498</v>
      </c>
      <c r="J4865">
        <v>5.8467461768600897</v>
      </c>
      <c r="K4865">
        <v>6.2113205295656702</v>
      </c>
      <c r="L4865">
        <v>6.6027357039898096</v>
      </c>
      <c r="M4865">
        <v>5.9390315793501296</v>
      </c>
      <c r="N4865">
        <v>6.4781347167229599</v>
      </c>
      <c r="O4865">
        <v>5.4684386242281002</v>
      </c>
      <c r="P4865">
        <v>6.5105945574874102</v>
      </c>
      <c r="Q4865">
        <v>6.9204191934356096</v>
      </c>
    </row>
    <row r="4866" spans="1:17">
      <c r="A4866" t="s">
        <v>8297</v>
      </c>
      <c r="B4866" s="16" t="s">
        <v>8298</v>
      </c>
      <c r="C4866">
        <v>6.9548310624051402</v>
      </c>
      <c r="D4866">
        <v>6.8022016164131101</v>
      </c>
      <c r="E4866">
        <v>6.9425491442524603</v>
      </c>
      <c r="F4866">
        <v>6.7574999540373799</v>
      </c>
      <c r="G4866">
        <v>7.27819171271162</v>
      </c>
      <c r="H4866">
        <v>6.0823845760958202</v>
      </c>
      <c r="I4866">
        <v>6.8866346683841799</v>
      </c>
      <c r="J4866">
        <v>6.5536826138874202</v>
      </c>
      <c r="K4866">
        <v>7.2940296973472796</v>
      </c>
      <c r="L4866">
        <v>6.9646626692663203</v>
      </c>
      <c r="M4866">
        <v>6.9750181766915897</v>
      </c>
      <c r="N4866">
        <v>6.9368440474839899</v>
      </c>
      <c r="O4866">
        <v>6.9146522131890604</v>
      </c>
      <c r="P4866">
        <v>6.5625659221592398</v>
      </c>
      <c r="Q4866">
        <v>8.0859864702427604</v>
      </c>
    </row>
    <row r="4867" spans="1:17">
      <c r="A4867" t="s">
        <v>8299</v>
      </c>
      <c r="B4867" s="16" t="s">
        <v>8300</v>
      </c>
      <c r="C4867">
        <v>7.8336025778864</v>
      </c>
      <c r="D4867">
        <v>7.8286346676050602</v>
      </c>
      <c r="E4867">
        <v>7.4643237134036697</v>
      </c>
      <c r="F4867">
        <v>7.6174754894820902</v>
      </c>
      <c r="G4867">
        <v>8.2176178815576009</v>
      </c>
      <c r="H4867">
        <v>7.42672744422166</v>
      </c>
      <c r="I4867">
        <v>7.6918871602461998</v>
      </c>
      <c r="J4867">
        <v>7.6473812472211504</v>
      </c>
      <c r="K4867">
        <v>7.9826233315090196</v>
      </c>
      <c r="L4867">
        <v>7.5479212032604899</v>
      </c>
      <c r="M4867">
        <v>8.0157881868778507</v>
      </c>
      <c r="N4867">
        <v>8.0841980981763797</v>
      </c>
      <c r="O4867">
        <v>7.9674665093783501</v>
      </c>
      <c r="P4867">
        <v>7.6364979725720197</v>
      </c>
      <c r="Q4867">
        <v>7.8374797051227896</v>
      </c>
    </row>
    <row r="4868" spans="1:17">
      <c r="A4868" t="s">
        <v>8301</v>
      </c>
      <c r="B4868" s="16" t="s">
        <v>8302</v>
      </c>
      <c r="C4868">
        <v>6.9827423167201097</v>
      </c>
      <c r="D4868">
        <v>7.0054820607305501</v>
      </c>
      <c r="E4868">
        <v>7.1343226895372398</v>
      </c>
      <c r="F4868">
        <v>6.6876694774574998</v>
      </c>
      <c r="G4868">
        <v>7.1917583600661201</v>
      </c>
      <c r="H4868">
        <v>7.2684043305091297</v>
      </c>
      <c r="I4868">
        <v>7.0018738474900601</v>
      </c>
      <c r="J4868">
        <v>7.0791439304957899</v>
      </c>
      <c r="K4868">
        <v>6.97541760318438</v>
      </c>
      <c r="L4868">
        <v>6.7647934956056499</v>
      </c>
      <c r="M4868">
        <v>7.1603220803277097</v>
      </c>
      <c r="N4868">
        <v>7.4780235210135499</v>
      </c>
      <c r="O4868">
        <v>7.1237196162699696</v>
      </c>
      <c r="P4868">
        <v>6.6127103465427499</v>
      </c>
      <c r="Q4868">
        <v>5.81282804418474</v>
      </c>
    </row>
    <row r="4869" spans="1:17">
      <c r="A4869" t="s">
        <v>8303</v>
      </c>
      <c r="B4869" s="16" t="s">
        <v>8304</v>
      </c>
      <c r="C4869">
        <v>11.4342076151732</v>
      </c>
      <c r="D4869">
        <v>11.419272445109399</v>
      </c>
      <c r="E4869">
        <v>11.229165790851001</v>
      </c>
      <c r="F4869">
        <v>11.421017481060501</v>
      </c>
      <c r="G4869">
        <v>11.4001204472436</v>
      </c>
      <c r="H4869">
        <v>11.1645962164894</v>
      </c>
      <c r="I4869">
        <v>11.1760855368045</v>
      </c>
      <c r="J4869">
        <v>11.2299790339344</v>
      </c>
      <c r="K4869">
        <v>11.385188628078501</v>
      </c>
      <c r="L4869">
        <v>11.1861850342599</v>
      </c>
      <c r="M4869">
        <v>11.2898560139548</v>
      </c>
      <c r="N4869">
        <v>11.1974683505436</v>
      </c>
      <c r="O4869">
        <v>11.3185119230744</v>
      </c>
      <c r="P4869">
        <v>11.0543383867512</v>
      </c>
      <c r="Q4869">
        <v>11.976906071213399</v>
      </c>
    </row>
    <row r="4870" spans="1:17">
      <c r="A4870" t="s">
        <v>8305</v>
      </c>
      <c r="B4870" s="16" t="s">
        <v>8306</v>
      </c>
      <c r="C4870">
        <v>8.5559720240314405</v>
      </c>
      <c r="D4870">
        <v>8.7096138666284606</v>
      </c>
      <c r="E4870">
        <v>8.6603257169431203</v>
      </c>
      <c r="F4870">
        <v>8.8285264934256595</v>
      </c>
      <c r="G4870">
        <v>8.4694303058166494</v>
      </c>
      <c r="H4870">
        <v>8.6763950979157691</v>
      </c>
      <c r="I4870">
        <v>8.3128877914545498</v>
      </c>
      <c r="J4870">
        <v>8.4454612137437692</v>
      </c>
      <c r="K4870">
        <v>8.3437973716010294</v>
      </c>
      <c r="L4870">
        <v>8.4503175105207795</v>
      </c>
      <c r="M4870">
        <v>8.1362872168511</v>
      </c>
      <c r="N4870">
        <v>8.2429837393201506</v>
      </c>
      <c r="O4870">
        <v>8.1970411803943595</v>
      </c>
      <c r="P4870">
        <v>8.3313825724972794</v>
      </c>
      <c r="Q4870">
        <v>7.6950435514148801</v>
      </c>
    </row>
    <row r="4871" spans="1:17">
      <c r="A4871" t="s">
        <v>8307</v>
      </c>
      <c r="B4871" s="16" t="s">
        <v>8308</v>
      </c>
      <c r="C4871">
        <v>7.5090579112095499</v>
      </c>
      <c r="D4871">
        <v>7.2503925698015204</v>
      </c>
      <c r="E4871">
        <v>7.0093636205731702</v>
      </c>
      <c r="F4871">
        <v>8.0407241021528009</v>
      </c>
      <c r="G4871">
        <v>7.96528252173289</v>
      </c>
      <c r="H4871">
        <v>7.5569376217120503</v>
      </c>
      <c r="I4871">
        <v>7.44323476794135</v>
      </c>
      <c r="J4871">
        <v>7.6197743815863896</v>
      </c>
      <c r="K4871">
        <v>7.4361311627057196</v>
      </c>
      <c r="L4871">
        <v>7.4936409614068102</v>
      </c>
      <c r="M4871">
        <v>8.2190419293193298</v>
      </c>
      <c r="N4871">
        <v>8.4863253901833993</v>
      </c>
      <c r="O4871">
        <v>7.9529660197328198</v>
      </c>
      <c r="P4871">
        <v>7.0238399023873797</v>
      </c>
      <c r="Q4871">
        <v>8.7216113394761106</v>
      </c>
    </row>
    <row r="4872" spans="1:17">
      <c r="A4872" t="s">
        <v>8309</v>
      </c>
      <c r="B4872" s="16" t="s">
        <v>8310</v>
      </c>
      <c r="C4872">
        <v>9.1188608906148598</v>
      </c>
      <c r="D4872">
        <v>9.1454493808978601</v>
      </c>
      <c r="E4872">
        <v>9.3233027666484602</v>
      </c>
      <c r="F4872">
        <v>9.0564565343308594</v>
      </c>
      <c r="G4872">
        <v>8.9247585304402293</v>
      </c>
      <c r="H4872">
        <v>9.4285142919848699</v>
      </c>
      <c r="I4872">
        <v>9.3974710980136393</v>
      </c>
      <c r="J4872">
        <v>9.4283208063042494</v>
      </c>
      <c r="K4872">
        <v>9.3157681337761407</v>
      </c>
      <c r="L4872">
        <v>9.5843524975861403</v>
      </c>
      <c r="M4872">
        <v>9.20399563394467</v>
      </c>
      <c r="N4872">
        <v>9.7062535506561805</v>
      </c>
      <c r="O4872">
        <v>9.3497450042163095</v>
      </c>
      <c r="P4872">
        <v>9.3250405511193808</v>
      </c>
      <c r="Q4872">
        <v>9.1060647157263492</v>
      </c>
    </row>
    <row r="4873" spans="1:17">
      <c r="A4873" t="s">
        <v>8311</v>
      </c>
      <c r="B4873" s="16" t="s">
        <v>8312</v>
      </c>
      <c r="C4873">
        <v>10.3638778585544</v>
      </c>
      <c r="D4873">
        <v>10.345880271867999</v>
      </c>
      <c r="E4873">
        <v>9.4676832809751303</v>
      </c>
      <c r="F4873">
        <v>9.9144882923227193</v>
      </c>
      <c r="G4873">
        <v>10.012252697008901</v>
      </c>
      <c r="H4873">
        <v>10.038577953835301</v>
      </c>
      <c r="I4873">
        <v>10.651557492831399</v>
      </c>
      <c r="J4873">
        <v>9.4216823852111204</v>
      </c>
      <c r="K4873">
        <v>10.6397025193234</v>
      </c>
      <c r="L4873">
        <v>10.577623655259201</v>
      </c>
      <c r="M4873">
        <v>10.164563497063201</v>
      </c>
      <c r="N4873">
        <v>10.3026871990708</v>
      </c>
      <c r="O4873">
        <v>9.5840601902456299</v>
      </c>
      <c r="P4873">
        <v>10.876942112600201</v>
      </c>
      <c r="Q4873">
        <v>10.666345908434501</v>
      </c>
    </row>
    <row r="4874" spans="1:17">
      <c r="A4874" t="s">
        <v>8313</v>
      </c>
      <c r="B4874" s="16" t="e">
        <v>#N/A</v>
      </c>
      <c r="C4874">
        <v>10.310903146781</v>
      </c>
      <c r="D4874">
        <v>10.0608658587667</v>
      </c>
      <c r="E4874">
        <v>10.152489906408899</v>
      </c>
      <c r="F4874">
        <v>9.8236454338241792</v>
      </c>
      <c r="G4874">
        <v>10.2356151418546</v>
      </c>
      <c r="H4874">
        <v>8.1000725271974403</v>
      </c>
      <c r="I4874">
        <v>9.6502298971128102</v>
      </c>
      <c r="J4874">
        <v>8.7969604299182294</v>
      </c>
      <c r="K4874">
        <v>10.0712051554422</v>
      </c>
      <c r="L4874">
        <v>9.8081256848955292</v>
      </c>
      <c r="M4874">
        <v>9.6097195832505697</v>
      </c>
      <c r="N4874">
        <v>9.9868933537088402</v>
      </c>
      <c r="O4874">
        <v>9.5055614887953901</v>
      </c>
      <c r="P4874">
        <v>8.9319410347565995</v>
      </c>
      <c r="Q4874">
        <v>11.9997874407856</v>
      </c>
    </row>
    <row r="4875" spans="1:17">
      <c r="A4875" t="s">
        <v>8314</v>
      </c>
      <c r="B4875" s="16" t="s">
        <v>8315</v>
      </c>
      <c r="C4875">
        <v>9.1961653813357103</v>
      </c>
      <c r="D4875">
        <v>9.2360883625786503</v>
      </c>
      <c r="E4875">
        <v>9.3594991778762004</v>
      </c>
      <c r="F4875">
        <v>9.3719796616536595</v>
      </c>
      <c r="G4875">
        <v>9.1312136207113106</v>
      </c>
      <c r="H4875">
        <v>10.8615845756224</v>
      </c>
      <c r="I4875">
        <v>9.5764723912648506</v>
      </c>
      <c r="J4875">
        <v>10.002129114178</v>
      </c>
      <c r="K4875">
        <v>9.1212566953405805</v>
      </c>
      <c r="L4875">
        <v>9.92195945418508</v>
      </c>
      <c r="M4875">
        <v>10.343757320384499</v>
      </c>
      <c r="N4875">
        <v>10.2505335585191</v>
      </c>
      <c r="O4875">
        <v>10.3341530347309</v>
      </c>
      <c r="P4875">
        <v>9.7644073087873409</v>
      </c>
      <c r="Q4875">
        <v>7.6950435514148801</v>
      </c>
    </row>
    <row r="4876" spans="1:17">
      <c r="A4876" t="s">
        <v>8316</v>
      </c>
      <c r="B4876" s="16" t="s">
        <v>8317</v>
      </c>
      <c r="C4876">
        <v>6.7641859494663601</v>
      </c>
      <c r="D4876">
        <v>6.7413585445714101</v>
      </c>
      <c r="E4876">
        <v>6.8580293081962402</v>
      </c>
      <c r="F4876">
        <v>6.9400685236489101</v>
      </c>
      <c r="G4876">
        <v>6.8739435564952496</v>
      </c>
      <c r="H4876">
        <v>6.1505664765725898</v>
      </c>
      <c r="I4876">
        <v>6.9064962973994302</v>
      </c>
      <c r="J4876">
        <v>6.7791452400924399</v>
      </c>
      <c r="K4876">
        <v>6.3930996477940596</v>
      </c>
      <c r="L4876">
        <v>7.0920823372501003</v>
      </c>
      <c r="M4876">
        <v>6.7462370240257101</v>
      </c>
      <c r="N4876">
        <v>7.4020149515182698</v>
      </c>
      <c r="O4876">
        <v>6.66977436690948</v>
      </c>
      <c r="P4876">
        <v>6.69255918292128</v>
      </c>
      <c r="Q4876">
        <v>7.3593062614465703</v>
      </c>
    </row>
    <row r="4877" spans="1:17">
      <c r="A4877" t="s">
        <v>8318</v>
      </c>
      <c r="B4877" s="16" t="s">
        <v>8319</v>
      </c>
      <c r="C4877">
        <v>9.9803642735793598</v>
      </c>
      <c r="D4877">
        <v>9.9164606457479199</v>
      </c>
      <c r="E4877">
        <v>9.6053914509678204</v>
      </c>
      <c r="F4877">
        <v>8.9670446445614402</v>
      </c>
      <c r="G4877">
        <v>10.0653672544526</v>
      </c>
      <c r="H4877">
        <v>9.1807678061181903</v>
      </c>
      <c r="I4877">
        <v>9.7508259534264301</v>
      </c>
      <c r="J4877">
        <v>8.8092213140071909</v>
      </c>
      <c r="K4877">
        <v>10.9050749627256</v>
      </c>
      <c r="L4877">
        <v>10.0505923269393</v>
      </c>
      <c r="M4877">
        <v>9.2184289562735895</v>
      </c>
      <c r="N4877">
        <v>9.4597252003861207</v>
      </c>
      <c r="O4877">
        <v>9.1144702306196397</v>
      </c>
      <c r="P4877">
        <v>10.471144143782601</v>
      </c>
      <c r="Q4877">
        <v>10.7764508804262</v>
      </c>
    </row>
    <row r="4878" spans="1:17">
      <c r="A4878" t="s">
        <v>8320</v>
      </c>
      <c r="B4878" s="16" t="s">
        <v>8321</v>
      </c>
      <c r="C4878">
        <v>5.3018286845624196</v>
      </c>
      <c r="D4878">
        <v>4.9857818498749902</v>
      </c>
      <c r="E4878">
        <v>6.1130249648544597</v>
      </c>
      <c r="F4878">
        <v>5.4439053774776101</v>
      </c>
      <c r="G4878">
        <v>6.4043416746310999</v>
      </c>
      <c r="H4878">
        <v>5.0402227714917602</v>
      </c>
      <c r="I4878">
        <v>5.8637325437795704</v>
      </c>
      <c r="J4878">
        <v>5.4805366902381003</v>
      </c>
      <c r="K4878">
        <v>5.6169826633030304</v>
      </c>
      <c r="L4878">
        <v>6.1484073885055901</v>
      </c>
      <c r="M4878">
        <v>5.5127359097096198</v>
      </c>
      <c r="N4878">
        <v>6.3058276490510803</v>
      </c>
      <c r="O4878">
        <v>5.5884838182520804</v>
      </c>
      <c r="P4878">
        <v>6.0813328860205003</v>
      </c>
      <c r="Q4878">
        <v>7.1565710053807701</v>
      </c>
    </row>
    <row r="4879" spans="1:17">
      <c r="A4879" t="s">
        <v>8322</v>
      </c>
      <c r="B4879" s="16" t="s">
        <v>8323</v>
      </c>
      <c r="C4879">
        <v>11.468637965158701</v>
      </c>
      <c r="D4879">
        <v>11.480799886443201</v>
      </c>
      <c r="E4879">
        <v>10.721101492921701</v>
      </c>
      <c r="F4879">
        <v>11.729463034375099</v>
      </c>
      <c r="G4879">
        <v>11.168536231789499</v>
      </c>
      <c r="H4879">
        <v>11.9419088463597</v>
      </c>
      <c r="I4879">
        <v>11.4020219767282</v>
      </c>
      <c r="J4879">
        <v>11.4154687469957</v>
      </c>
      <c r="K4879">
        <v>11.518052191588801</v>
      </c>
      <c r="L4879">
        <v>11.500174308644899</v>
      </c>
      <c r="M4879">
        <v>11.59703252992</v>
      </c>
      <c r="N4879">
        <v>11.5017414245262</v>
      </c>
      <c r="O4879">
        <v>11.4187878140692</v>
      </c>
      <c r="P4879">
        <v>11.1319166849752</v>
      </c>
      <c r="Q4879">
        <v>10.087613053174801</v>
      </c>
    </row>
    <row r="4880" spans="1:17">
      <c r="A4880" t="s">
        <v>8324</v>
      </c>
      <c r="B4880" s="16" t="s">
        <v>8325</v>
      </c>
      <c r="C4880">
        <v>7.9743261270216497</v>
      </c>
      <c r="D4880">
        <v>7.6421366729318496</v>
      </c>
      <c r="E4880">
        <v>7.6345597848515201</v>
      </c>
      <c r="F4880">
        <v>6.8698089019466204</v>
      </c>
      <c r="G4880">
        <v>8.4730930061390506</v>
      </c>
      <c r="H4880">
        <v>6.9069592085921299</v>
      </c>
      <c r="I4880">
        <v>8.4097176399098501</v>
      </c>
      <c r="J4880">
        <v>7.4731870185194902</v>
      </c>
      <c r="K4880">
        <v>8.2399163036515795</v>
      </c>
      <c r="L4880">
        <v>8.1643445487002406</v>
      </c>
      <c r="M4880">
        <v>7.89870373776336</v>
      </c>
      <c r="N4880">
        <v>8.6141636264587298</v>
      </c>
      <c r="O4880">
        <v>7.6854832576985004</v>
      </c>
      <c r="P4880">
        <v>8.4040201942323094</v>
      </c>
      <c r="Q4880">
        <v>8.5667227177791094</v>
      </c>
    </row>
    <row r="4881" spans="1:17">
      <c r="A4881" t="s">
        <v>8326</v>
      </c>
      <c r="B4881" s="16" t="s">
        <v>8327</v>
      </c>
      <c r="C4881">
        <v>8.7165180705200491</v>
      </c>
      <c r="D4881">
        <v>8.8879529418959304</v>
      </c>
      <c r="E4881">
        <v>8.9453234765776308</v>
      </c>
      <c r="F4881">
        <v>7.7056393462478701</v>
      </c>
      <c r="G4881">
        <v>8.5923915363751906</v>
      </c>
      <c r="H4881">
        <v>8.3212367886538505</v>
      </c>
      <c r="I4881">
        <v>10.130123256422401</v>
      </c>
      <c r="J4881">
        <v>9.2052898473468598</v>
      </c>
      <c r="K4881">
        <v>8.5880989471758191</v>
      </c>
      <c r="L4881">
        <v>9.9457068845838901</v>
      </c>
      <c r="M4881">
        <v>9.5076498918256807</v>
      </c>
      <c r="N4881">
        <v>9.9868933537088402</v>
      </c>
      <c r="O4881">
        <v>8.2922463045226795</v>
      </c>
      <c r="P4881">
        <v>10.537198171477099</v>
      </c>
      <c r="Q4881">
        <v>8.7932323857913595</v>
      </c>
    </row>
    <row r="4882" spans="1:17">
      <c r="A4882" t="s">
        <v>8328</v>
      </c>
      <c r="B4882" s="16" t="s">
        <v>8329</v>
      </c>
      <c r="C4882">
        <v>8.7760444217774491</v>
      </c>
      <c r="D4882">
        <v>8.8926052055012903</v>
      </c>
      <c r="E4882">
        <v>9.0247587206733701</v>
      </c>
      <c r="F4882">
        <v>8.8873136396375401</v>
      </c>
      <c r="G4882">
        <v>8.6614299566204593</v>
      </c>
      <c r="H4882">
        <v>9.54121088451903</v>
      </c>
      <c r="I4882">
        <v>9.3602779621731393</v>
      </c>
      <c r="J4882">
        <v>9.5305795053729092</v>
      </c>
      <c r="K4882">
        <v>9.0210417842109294</v>
      </c>
      <c r="L4882">
        <v>9.4735827826055505</v>
      </c>
      <c r="M4882">
        <v>9.1850137515088903</v>
      </c>
      <c r="N4882">
        <v>9.69328716306247</v>
      </c>
      <c r="O4882">
        <v>9.2774438550981007</v>
      </c>
      <c r="P4882">
        <v>9.2973496494970291</v>
      </c>
      <c r="Q4882">
        <v>7.3593062614465703</v>
      </c>
    </row>
    <row r="4883" spans="1:17">
      <c r="A4883" t="s">
        <v>8330</v>
      </c>
      <c r="B4883" s="16" t="s">
        <v>8331</v>
      </c>
      <c r="C4883">
        <v>8.8832835171801605</v>
      </c>
      <c r="D4883">
        <v>8.7148774881820099</v>
      </c>
      <c r="E4883">
        <v>9.5142976050130095</v>
      </c>
      <c r="F4883">
        <v>8.70574865442385</v>
      </c>
      <c r="G4883">
        <v>9.1946880747539197</v>
      </c>
      <c r="H4883">
        <v>8.7678690697052204</v>
      </c>
      <c r="I4883">
        <v>8.9992916491597494</v>
      </c>
      <c r="J4883">
        <v>8.7969604299182294</v>
      </c>
      <c r="K4883">
        <v>9.5857409008305297</v>
      </c>
      <c r="L4883">
        <v>9.14277401951008</v>
      </c>
      <c r="M4883">
        <v>8.8599680609446096</v>
      </c>
      <c r="N4883">
        <v>9.1642844403181307</v>
      </c>
      <c r="O4883">
        <v>9.0832071265683396</v>
      </c>
      <c r="P4883">
        <v>8.6104643553727005</v>
      </c>
      <c r="Q4883">
        <v>10.6471494821847</v>
      </c>
    </row>
    <row r="4884" spans="1:17">
      <c r="A4884" t="s">
        <v>8332</v>
      </c>
      <c r="B4884" s="16" t="s">
        <v>8333</v>
      </c>
      <c r="C4884">
        <v>6.7094894782855796</v>
      </c>
      <c r="D4884">
        <v>6.8316797689911999</v>
      </c>
      <c r="E4884">
        <v>6.4200101908932998</v>
      </c>
      <c r="F4884">
        <v>5.9723371040897897</v>
      </c>
      <c r="G4884">
        <v>7.1372856948198002</v>
      </c>
      <c r="H4884">
        <v>5.5076282639641203</v>
      </c>
      <c r="I4884">
        <v>6.75034965873059</v>
      </c>
      <c r="J4884">
        <v>6.1626255445700204</v>
      </c>
      <c r="K4884">
        <v>7.5814845344670303</v>
      </c>
      <c r="L4884">
        <v>6.4068267027450601</v>
      </c>
      <c r="M4884">
        <v>6.5491988163808497</v>
      </c>
      <c r="N4884">
        <v>6.9466217506702197</v>
      </c>
      <c r="O4884">
        <v>6.5873122032958902</v>
      </c>
      <c r="P4884">
        <v>6.3222334835171203</v>
      </c>
      <c r="Q4884">
        <v>8.3931679398307004</v>
      </c>
    </row>
    <row r="4885" spans="1:17">
      <c r="A4885" t="s">
        <v>8334</v>
      </c>
      <c r="B4885" s="16" t="s">
        <v>8335</v>
      </c>
      <c r="C4885">
        <v>7.9927004701554596</v>
      </c>
      <c r="D4885">
        <v>7.8041324626182504</v>
      </c>
      <c r="E4885">
        <v>7.9786549044894901</v>
      </c>
      <c r="F4885">
        <v>7.6121172640846497</v>
      </c>
      <c r="G4885">
        <v>7.6397078758824399</v>
      </c>
      <c r="H4885">
        <v>7.0467281908878103</v>
      </c>
      <c r="I4885">
        <v>7.8537070305727701</v>
      </c>
      <c r="J4885">
        <v>7.5286852090722904</v>
      </c>
      <c r="K4885">
        <v>7.6591125328839498</v>
      </c>
      <c r="L4885">
        <v>7.9074293776084597</v>
      </c>
      <c r="M4885">
        <v>7.6443098133966503</v>
      </c>
      <c r="N4885">
        <v>7.9596973360802199</v>
      </c>
      <c r="O4885">
        <v>7.5132477236580497</v>
      </c>
      <c r="P4885">
        <v>7.6445215638579098</v>
      </c>
      <c r="Q4885">
        <v>7.6950435514148801</v>
      </c>
    </row>
    <row r="4886" spans="1:17">
      <c r="A4886" t="s">
        <v>8336</v>
      </c>
      <c r="B4886" s="16" t="s">
        <v>8337</v>
      </c>
      <c r="C4886">
        <v>8.1235100418395501</v>
      </c>
      <c r="D4886">
        <v>8.3216798865819701</v>
      </c>
      <c r="E4886">
        <v>8.2284877598905108</v>
      </c>
      <c r="F4886">
        <v>8.1991081384552391</v>
      </c>
      <c r="G4886">
        <v>8.1822476825020392</v>
      </c>
      <c r="H4886">
        <v>8.1212588064915892</v>
      </c>
      <c r="I4886">
        <v>8.1058029072197897</v>
      </c>
      <c r="J4886">
        <v>8.0153504169977605</v>
      </c>
      <c r="K4886">
        <v>7.9785934286737303</v>
      </c>
      <c r="L4886">
        <v>7.9348311061702796</v>
      </c>
      <c r="M4886">
        <v>7.89870373776336</v>
      </c>
      <c r="N4886">
        <v>7.8754012744497004</v>
      </c>
      <c r="O4886">
        <v>7.9638550495037501</v>
      </c>
      <c r="P4886">
        <v>8.1851428746972594</v>
      </c>
      <c r="Q4886">
        <v>7.1565710053807701</v>
      </c>
    </row>
    <row r="4887" spans="1:17">
      <c r="A4887" t="s">
        <v>8338</v>
      </c>
      <c r="B4887" s="16" t="s">
        <v>8339</v>
      </c>
      <c r="C4887">
        <v>6.1906908419129296</v>
      </c>
      <c r="D4887">
        <v>6.2223383051797301</v>
      </c>
      <c r="E4887">
        <v>4.4833795521924502</v>
      </c>
      <c r="F4887">
        <v>6.0057787532757798</v>
      </c>
      <c r="G4887">
        <v>7.0612825398533596</v>
      </c>
      <c r="H4887">
        <v>5.4538604947321296</v>
      </c>
      <c r="I4887">
        <v>5.4054102752163304</v>
      </c>
      <c r="J4887">
        <v>5.20241513226006</v>
      </c>
      <c r="K4887">
        <v>6.1403051534520099</v>
      </c>
      <c r="L4887">
        <v>5.3400637897298404</v>
      </c>
      <c r="M4887">
        <v>6.2429098030750199</v>
      </c>
      <c r="N4887">
        <v>6.7371334825218199</v>
      </c>
      <c r="O4887">
        <v>5.9418950995471</v>
      </c>
      <c r="P4887">
        <v>5.7906458868778401</v>
      </c>
      <c r="Q4887">
        <v>5.09416193408443</v>
      </c>
    </row>
    <row r="4888" spans="1:17">
      <c r="A4888" t="s">
        <v>8340</v>
      </c>
      <c r="B4888" s="16" t="s">
        <v>8341</v>
      </c>
      <c r="C4888">
        <v>9.5950813164946904</v>
      </c>
      <c r="D4888">
        <v>9.6096800372523496</v>
      </c>
      <c r="E4888">
        <v>8.5165649648443402</v>
      </c>
      <c r="F4888">
        <v>8.3674418328017204</v>
      </c>
      <c r="G4888">
        <v>10.358483935994601</v>
      </c>
      <c r="H4888">
        <v>9.2913917362048597</v>
      </c>
      <c r="I4888">
        <v>9.4590809901288804</v>
      </c>
      <c r="J4888">
        <v>9.0555311802628307</v>
      </c>
      <c r="K4888">
        <v>9.5509067895519308</v>
      </c>
      <c r="L4888">
        <v>8.6202094184194795</v>
      </c>
      <c r="M4888">
        <v>9.34747638159409</v>
      </c>
      <c r="N4888">
        <v>9.8059909405156294</v>
      </c>
      <c r="O4888">
        <v>9.2569456368344696</v>
      </c>
      <c r="P4888">
        <v>9.9633217217667092</v>
      </c>
      <c r="Q4888">
        <v>6.9204191934356096</v>
      </c>
    </row>
    <row r="4889" spans="1:17">
      <c r="A4889" t="s">
        <v>8342</v>
      </c>
      <c r="B4889" s="16" t="s">
        <v>8343</v>
      </c>
      <c r="C4889">
        <v>11.9663652209407</v>
      </c>
      <c r="D4889">
        <v>11.901766691545101</v>
      </c>
      <c r="E4889">
        <v>12.27551967112</v>
      </c>
      <c r="F4889">
        <v>11.840599332181601</v>
      </c>
      <c r="G4889">
        <v>12.1110497298186</v>
      </c>
      <c r="H4889">
        <v>11.6203076226895</v>
      </c>
      <c r="I4889">
        <v>12.0141373001721</v>
      </c>
      <c r="J4889">
        <v>11.771840780205901</v>
      </c>
      <c r="K4889">
        <v>12.3034387195771</v>
      </c>
      <c r="L4889">
        <v>12.119296017574101</v>
      </c>
      <c r="M4889">
        <v>11.7481572894884</v>
      </c>
      <c r="N4889">
        <v>11.7364757459677</v>
      </c>
      <c r="O4889">
        <v>11.8044873025597</v>
      </c>
      <c r="P4889">
        <v>12.029414095846001</v>
      </c>
      <c r="Q4889">
        <v>12.394521835369799</v>
      </c>
    </row>
    <row r="4890" spans="1:17">
      <c r="A4890" t="s">
        <v>8344</v>
      </c>
      <c r="B4890" s="16" t="s">
        <v>8345</v>
      </c>
      <c r="C4890">
        <v>8.7275254310130403</v>
      </c>
      <c r="D4890">
        <v>8.7253474346936706</v>
      </c>
      <c r="E4890">
        <v>8.7092413296994202</v>
      </c>
      <c r="F4890">
        <v>9.0002029835935904</v>
      </c>
      <c r="G4890">
        <v>8.8393778001036694</v>
      </c>
      <c r="H4890">
        <v>8.80760417363072</v>
      </c>
      <c r="I4890">
        <v>8.6161832959476001</v>
      </c>
      <c r="J4890">
        <v>8.6203445662629594</v>
      </c>
      <c r="K4890">
        <v>8.6194804785925108</v>
      </c>
      <c r="L4890">
        <v>8.5860686647221094</v>
      </c>
      <c r="M4890">
        <v>8.5280807573685795</v>
      </c>
      <c r="N4890">
        <v>8.7145691045370093</v>
      </c>
      <c r="O4890">
        <v>8.4884354713569401</v>
      </c>
      <c r="P4890">
        <v>8.5731539202844704</v>
      </c>
      <c r="Q4890">
        <v>8.7216113394761106</v>
      </c>
    </row>
    <row r="4891" spans="1:17">
      <c r="A4891" t="s">
        <v>8346</v>
      </c>
      <c r="B4891" s="16" t="s">
        <v>8347</v>
      </c>
      <c r="C4891">
        <v>11.4156165641584</v>
      </c>
      <c r="D4891">
        <v>11.370091038123</v>
      </c>
      <c r="E4891">
        <v>11.2609486070888</v>
      </c>
      <c r="F4891">
        <v>11.443412360567899</v>
      </c>
      <c r="G4891">
        <v>11.403482075323501</v>
      </c>
      <c r="H4891">
        <v>10.9067912017286</v>
      </c>
      <c r="I4891">
        <v>11.0889172335217</v>
      </c>
      <c r="J4891">
        <v>11.1174207757915</v>
      </c>
      <c r="K4891">
        <v>11.5671466054358</v>
      </c>
      <c r="L4891">
        <v>11.4152483835797</v>
      </c>
      <c r="M4891">
        <v>11.086569978409401</v>
      </c>
      <c r="N4891">
        <v>11.1311793200535</v>
      </c>
      <c r="O4891">
        <v>10.7205170593334</v>
      </c>
      <c r="P4891">
        <v>10.903897953385099</v>
      </c>
      <c r="Q4891">
        <v>11.897902568404501</v>
      </c>
    </row>
    <row r="4892" spans="1:17">
      <c r="A4892" t="s">
        <v>8348</v>
      </c>
      <c r="B4892" s="16" t="s">
        <v>8349</v>
      </c>
      <c r="C4892">
        <v>10.823514435714401</v>
      </c>
      <c r="D4892">
        <v>10.825504740505799</v>
      </c>
      <c r="E4892">
        <v>11.2298642195395</v>
      </c>
      <c r="F4892">
        <v>10.276013606184801</v>
      </c>
      <c r="G4892">
        <v>10.764678831081399</v>
      </c>
      <c r="H4892">
        <v>11.091920107857201</v>
      </c>
      <c r="I4892">
        <v>11.685872308705999</v>
      </c>
      <c r="J4892">
        <v>11.562408140089801</v>
      </c>
      <c r="K4892">
        <v>11.3867088523146</v>
      </c>
      <c r="L4892">
        <v>11.437750774375299</v>
      </c>
      <c r="M4892">
        <v>10.904883805726399</v>
      </c>
      <c r="N4892">
        <v>11.768421242500899</v>
      </c>
      <c r="O4892">
        <v>10.804121531083</v>
      </c>
      <c r="P4892">
        <v>11.728535213549501</v>
      </c>
      <c r="Q4892">
        <v>12.780992873593201</v>
      </c>
    </row>
    <row r="4893" spans="1:17">
      <c r="A4893" t="s">
        <v>8350</v>
      </c>
      <c r="B4893" s="16" t="s">
        <v>8351</v>
      </c>
      <c r="C4893">
        <v>7.7922336118688396</v>
      </c>
      <c r="D4893">
        <v>7.8188837629571299</v>
      </c>
      <c r="E4893">
        <v>7.7404196544680097</v>
      </c>
      <c r="F4893">
        <v>7.6699882148714096</v>
      </c>
      <c r="G4893">
        <v>7.7705729812209103</v>
      </c>
      <c r="H4893">
        <v>8.2460862829780304</v>
      </c>
      <c r="I4893">
        <v>8.9356911606060905</v>
      </c>
      <c r="J4893">
        <v>8.4375833876864093</v>
      </c>
      <c r="K4893">
        <v>8.5960085993095703</v>
      </c>
      <c r="L4893">
        <v>9.3037066759252394</v>
      </c>
      <c r="M4893">
        <v>8.6092021406307602</v>
      </c>
      <c r="N4893">
        <v>8.7595036207703991</v>
      </c>
      <c r="O4893">
        <v>8.1469710812969698</v>
      </c>
      <c r="P4893">
        <v>9.6092648083605905</v>
      </c>
      <c r="Q4893">
        <v>9.2143845326617093</v>
      </c>
    </row>
    <row r="4894" spans="1:17">
      <c r="A4894" t="s">
        <v>8352</v>
      </c>
      <c r="B4894" s="16" t="s">
        <v>8353</v>
      </c>
      <c r="C4894">
        <v>7.89839103550299</v>
      </c>
      <c r="D4894">
        <v>7.8904552081381496</v>
      </c>
      <c r="E4894">
        <v>7.4451736993824396</v>
      </c>
      <c r="F4894">
        <v>7.7206521667665999</v>
      </c>
      <c r="G4894">
        <v>8.1040732145649308</v>
      </c>
      <c r="H4894">
        <v>8.0120672782159392</v>
      </c>
      <c r="I4894">
        <v>7.9945460816845602</v>
      </c>
      <c r="J4894">
        <v>7.7485579182734501</v>
      </c>
      <c r="K4894">
        <v>7.2611867711964697</v>
      </c>
      <c r="L4894">
        <v>7.9617212299810101</v>
      </c>
      <c r="M4894">
        <v>8.0420074728878408</v>
      </c>
      <c r="N4894">
        <v>8.6533839447869099</v>
      </c>
      <c r="O4894">
        <v>7.8781894052357098</v>
      </c>
      <c r="P4894">
        <v>7.97227064984164</v>
      </c>
      <c r="Q4894">
        <v>7.5369478347710803</v>
      </c>
    </row>
    <row r="4895" spans="1:17">
      <c r="A4895" t="s">
        <v>8354</v>
      </c>
      <c r="B4895" s="16" t="s">
        <v>8355</v>
      </c>
      <c r="C4895">
        <v>11.5618877642325</v>
      </c>
      <c r="D4895">
        <v>11.536470659660999</v>
      </c>
      <c r="E4895">
        <v>11.8355926491693</v>
      </c>
      <c r="F4895">
        <v>12.2917587125905</v>
      </c>
      <c r="G4895">
        <v>11.817959983699099</v>
      </c>
      <c r="H4895">
        <v>11.155388723693999</v>
      </c>
      <c r="I4895">
        <v>11.181172168812299</v>
      </c>
      <c r="J4895">
        <v>12.0362526130824</v>
      </c>
      <c r="K4895">
        <v>11.2811372533012</v>
      </c>
      <c r="L4895">
        <v>11.499028373122799</v>
      </c>
      <c r="M4895">
        <v>11.7701202880013</v>
      </c>
      <c r="N4895">
        <v>11.283130144965799</v>
      </c>
      <c r="O4895">
        <v>11.5343015096239</v>
      </c>
      <c r="P4895">
        <v>10.8938484439365</v>
      </c>
      <c r="Q4895">
        <v>11.679101816272</v>
      </c>
    </row>
    <row r="4896" spans="1:17">
      <c r="A4896" t="s">
        <v>8356</v>
      </c>
      <c r="B4896" s="16" t="s">
        <v>8357</v>
      </c>
      <c r="C4896">
        <v>11.806260121970301</v>
      </c>
      <c r="D4896">
        <v>11.827196079145899</v>
      </c>
      <c r="E4896">
        <v>12.467481771187501</v>
      </c>
      <c r="F4896">
        <v>12.379806884712099</v>
      </c>
      <c r="G4896">
        <v>12.434171108699701</v>
      </c>
      <c r="H4896">
        <v>12.628389719268601</v>
      </c>
      <c r="I4896">
        <v>12.499256369522</v>
      </c>
      <c r="J4896">
        <v>12.708856007634999</v>
      </c>
      <c r="K4896">
        <v>12.0219372308243</v>
      </c>
      <c r="L4896">
        <v>12.116309800314101</v>
      </c>
      <c r="M4896">
        <v>12.5316778876435</v>
      </c>
      <c r="N4896">
        <v>12.412483314359701</v>
      </c>
      <c r="O4896">
        <v>12.9601371723178</v>
      </c>
      <c r="P4896">
        <v>12.5376920208607</v>
      </c>
      <c r="Q4896">
        <v>11.6696201561524</v>
      </c>
    </row>
    <row r="4897" spans="1:17">
      <c r="A4897" t="s">
        <v>8358</v>
      </c>
      <c r="B4897" s="16" t="s">
        <v>8359</v>
      </c>
      <c r="C4897">
        <v>10.0510579432325</v>
      </c>
      <c r="D4897">
        <v>10.0629307372285</v>
      </c>
      <c r="E4897">
        <v>9.9986987823778595</v>
      </c>
      <c r="F4897">
        <v>9.5448473234374198</v>
      </c>
      <c r="G4897">
        <v>9.97141629526838</v>
      </c>
      <c r="H4897">
        <v>10.3938769657045</v>
      </c>
      <c r="I4897">
        <v>9.9805951125643801</v>
      </c>
      <c r="J4897">
        <v>9.9887185963880896</v>
      </c>
      <c r="K4897">
        <v>9.8187052621347792</v>
      </c>
      <c r="L4897">
        <v>9.7540716263880505</v>
      </c>
      <c r="M4897">
        <v>10.292842512930999</v>
      </c>
      <c r="N4897">
        <v>10.3336548546289</v>
      </c>
      <c r="O4897">
        <v>10.3002138814165</v>
      </c>
      <c r="P4897">
        <v>9.3812767668486305</v>
      </c>
      <c r="Q4897">
        <v>10.249113780255</v>
      </c>
    </row>
    <row r="4898" spans="1:17">
      <c r="A4898" t="s">
        <v>8360</v>
      </c>
      <c r="B4898" s="16" t="s">
        <v>8361</v>
      </c>
      <c r="C4898">
        <v>9.7979401289260402</v>
      </c>
      <c r="D4898">
        <v>9.8293794998139106</v>
      </c>
      <c r="E4898">
        <v>9.8375737164838899</v>
      </c>
      <c r="F4898">
        <v>9.7451472997905704</v>
      </c>
      <c r="G4898">
        <v>10.1328893112561</v>
      </c>
      <c r="H4898">
        <v>9.6117296977775197</v>
      </c>
      <c r="I4898">
        <v>9.8422950400755393</v>
      </c>
      <c r="J4898">
        <v>10.211340353088699</v>
      </c>
      <c r="K4898">
        <v>9.91456394897995</v>
      </c>
      <c r="L4898">
        <v>9.9479482882046497</v>
      </c>
      <c r="M4898">
        <v>10.0706439383061</v>
      </c>
      <c r="N4898">
        <v>10.090522940953401</v>
      </c>
      <c r="O4898">
        <v>10.1367565704805</v>
      </c>
      <c r="P4898">
        <v>9.9358307585997796</v>
      </c>
      <c r="Q4898">
        <v>10.722448563414501</v>
      </c>
    </row>
    <row r="4899" spans="1:17">
      <c r="A4899" t="s">
        <v>8362</v>
      </c>
      <c r="B4899" s="16" t="s">
        <v>8363</v>
      </c>
      <c r="C4899">
        <v>5.4183879182099801</v>
      </c>
      <c r="D4899">
        <v>5.2802736384566202</v>
      </c>
      <c r="E4899">
        <v>5.4332085476316498</v>
      </c>
      <c r="F4899">
        <v>5.7529944155534603</v>
      </c>
      <c r="G4899">
        <v>6.18782596009234</v>
      </c>
      <c r="H4899">
        <v>4.9232684487670202</v>
      </c>
      <c r="I4899">
        <v>5.5671653310128599</v>
      </c>
      <c r="J4899">
        <v>4.7455649477942696</v>
      </c>
      <c r="K4899">
        <v>5.6379859859907304</v>
      </c>
      <c r="L4899">
        <v>5.4740674480207696</v>
      </c>
      <c r="M4899">
        <v>6.5025119104691198</v>
      </c>
      <c r="N4899">
        <v>6.6795919659621896</v>
      </c>
      <c r="O4899">
        <v>6.1617422448561596</v>
      </c>
      <c r="P4899">
        <v>4.6712581716948103</v>
      </c>
      <c r="Q4899">
        <v>7.6950435514148801</v>
      </c>
    </row>
    <row r="4900" spans="1:17">
      <c r="A4900" t="s">
        <v>8364</v>
      </c>
      <c r="B4900" s="16" t="s">
        <v>8365</v>
      </c>
      <c r="C4900">
        <v>9.2807875292354094</v>
      </c>
      <c r="D4900">
        <v>9.0298499680477402</v>
      </c>
      <c r="E4900">
        <v>9.6971466630488408</v>
      </c>
      <c r="F4900">
        <v>8.5576781148695904</v>
      </c>
      <c r="G4900">
        <v>9.5763348813324107</v>
      </c>
      <c r="H4900">
        <v>7.4670430406045698</v>
      </c>
      <c r="I4900">
        <v>8.8741909848128895</v>
      </c>
      <c r="J4900">
        <v>8.4610888741973707</v>
      </c>
      <c r="K4900">
        <v>9.39948514670143</v>
      </c>
      <c r="L4900">
        <v>9.1965534034509595</v>
      </c>
      <c r="M4900">
        <v>8.1663909774944692</v>
      </c>
      <c r="N4900">
        <v>8.8915260370879405</v>
      </c>
      <c r="O4900">
        <v>8.7285907000497005</v>
      </c>
      <c r="P4900">
        <v>9.0482790224680496</v>
      </c>
      <c r="Q4900">
        <v>11.3634370744835</v>
      </c>
    </row>
    <row r="4901" spans="1:17">
      <c r="A4901" t="s">
        <v>8366</v>
      </c>
      <c r="B4901" s="16" t="s">
        <v>8367</v>
      </c>
      <c r="C4901">
        <v>10.795682221464</v>
      </c>
      <c r="D4901">
        <v>10.722159575106</v>
      </c>
      <c r="E4901">
        <v>11.4278991978076</v>
      </c>
      <c r="F4901">
        <v>11.4385076695633</v>
      </c>
      <c r="G4901">
        <v>11.334211378163699</v>
      </c>
      <c r="H4901">
        <v>10.7707113582928</v>
      </c>
      <c r="I4901">
        <v>10.7581988212568</v>
      </c>
      <c r="J4901">
        <v>11.389851911967799</v>
      </c>
      <c r="K4901">
        <v>10.9683751648131</v>
      </c>
      <c r="L4901">
        <v>10.8323875514753</v>
      </c>
      <c r="M4901">
        <v>11.1698671827001</v>
      </c>
      <c r="N4901">
        <v>11.441418014594699</v>
      </c>
      <c r="O4901">
        <v>11.135349520199901</v>
      </c>
      <c r="P4901">
        <v>10.825000843898501</v>
      </c>
      <c r="Q4901">
        <v>12.1160460228043</v>
      </c>
    </row>
    <row r="4902" spans="1:17">
      <c r="A4902" t="s">
        <v>8368</v>
      </c>
      <c r="B4902" s="16" t="s">
        <v>8369</v>
      </c>
      <c r="C4902">
        <v>9.1167695389053396</v>
      </c>
      <c r="D4902">
        <v>9.1119314227793904</v>
      </c>
      <c r="E4902">
        <v>9.1481392404634398</v>
      </c>
      <c r="F4902">
        <v>9.8340262442301203</v>
      </c>
      <c r="G4902">
        <v>9.4904193016258205</v>
      </c>
      <c r="H4902">
        <v>9.3007026672268793</v>
      </c>
      <c r="I4902">
        <v>9.4096586950764909</v>
      </c>
      <c r="J4902">
        <v>9.8854052362603397</v>
      </c>
      <c r="K4902">
        <v>9.1785559811772295</v>
      </c>
      <c r="L4902">
        <v>9.5058913728504901</v>
      </c>
      <c r="M4902">
        <v>9.9829170667198994</v>
      </c>
      <c r="N4902">
        <v>10.2317253872345</v>
      </c>
      <c r="O4902">
        <v>9.7773777830761297</v>
      </c>
      <c r="P4902">
        <v>9.0269769480393798</v>
      </c>
      <c r="Q4902">
        <v>10.943121619767799</v>
      </c>
    </row>
    <row r="4903" spans="1:17">
      <c r="A4903" t="s">
        <v>8370</v>
      </c>
      <c r="B4903" s="16" t="s">
        <v>8371</v>
      </c>
      <c r="C4903">
        <v>11.234137591803201</v>
      </c>
      <c r="D4903">
        <v>11.2908242063556</v>
      </c>
      <c r="E4903">
        <v>11.240300276729601</v>
      </c>
      <c r="F4903">
        <v>11.3806749336119</v>
      </c>
      <c r="G4903">
        <v>11.086062507371301</v>
      </c>
      <c r="H4903">
        <v>10.954758204008099</v>
      </c>
      <c r="I4903">
        <v>10.8976049674155</v>
      </c>
      <c r="J4903">
        <v>11.2314979437333</v>
      </c>
      <c r="K4903">
        <v>10.9935362584632</v>
      </c>
      <c r="L4903">
        <v>10.9804194175472</v>
      </c>
      <c r="M4903">
        <v>10.8307367229019</v>
      </c>
      <c r="N4903">
        <v>10.8573115438071</v>
      </c>
      <c r="O4903">
        <v>10.7412181630331</v>
      </c>
      <c r="P4903">
        <v>10.569124588143399</v>
      </c>
      <c r="Q4903">
        <v>11.889758956481399</v>
      </c>
    </row>
    <row r="4904" spans="1:17">
      <c r="A4904" t="s">
        <v>8372</v>
      </c>
      <c r="B4904" s="16" t="s">
        <v>8373</v>
      </c>
      <c r="C4904">
        <v>9.9359858721350705</v>
      </c>
      <c r="D4904">
        <v>10.044239556725501</v>
      </c>
      <c r="E4904">
        <v>10.0643903321366</v>
      </c>
      <c r="F4904">
        <v>10.1122441014072</v>
      </c>
      <c r="G4904">
        <v>9.8085259283314805</v>
      </c>
      <c r="H4904">
        <v>10.880955227935299</v>
      </c>
      <c r="I4904">
        <v>10.1406065188902</v>
      </c>
      <c r="J4904">
        <v>10.510577856209601</v>
      </c>
      <c r="K4904">
        <v>9.9520139505930398</v>
      </c>
      <c r="L4904">
        <v>9.8204113186003799</v>
      </c>
      <c r="M4904">
        <v>10.2129337207161</v>
      </c>
      <c r="N4904">
        <v>10.293170291505801</v>
      </c>
      <c r="O4904">
        <v>10.3355499846058</v>
      </c>
      <c r="P4904">
        <v>10.5952006057807</v>
      </c>
      <c r="Q4904">
        <v>9.58099084698482</v>
      </c>
    </row>
    <row r="4905" spans="1:17">
      <c r="A4905" t="s">
        <v>8374</v>
      </c>
      <c r="B4905" s="16" t="s">
        <v>8375</v>
      </c>
      <c r="C4905">
        <v>10.158641816208201</v>
      </c>
      <c r="D4905">
        <v>9.9735555270088199</v>
      </c>
      <c r="E4905">
        <v>10.3087460445969</v>
      </c>
      <c r="F4905">
        <v>9.8511632935189208</v>
      </c>
      <c r="G4905">
        <v>9.9333824938807496</v>
      </c>
      <c r="H4905">
        <v>9.0321689858265604</v>
      </c>
      <c r="I4905">
        <v>9.7273705850448096</v>
      </c>
      <c r="J4905">
        <v>9.8192641500017608</v>
      </c>
      <c r="K4905">
        <v>10.1856687522105</v>
      </c>
      <c r="L4905">
        <v>10.372658985911601</v>
      </c>
      <c r="M4905">
        <v>9.7081129886543707</v>
      </c>
      <c r="N4905">
        <v>10.1560418557105</v>
      </c>
      <c r="O4905">
        <v>9.8358010656211405</v>
      </c>
      <c r="P4905">
        <v>8.8196168558639805</v>
      </c>
      <c r="Q4905">
        <v>11.581358530626099</v>
      </c>
    </row>
    <row r="4906" spans="1:17">
      <c r="A4906" t="s">
        <v>8376</v>
      </c>
      <c r="B4906" s="16" t="s">
        <v>8377</v>
      </c>
      <c r="C4906">
        <v>9.1209492140803405</v>
      </c>
      <c r="D4906">
        <v>9.0361707629514108</v>
      </c>
      <c r="E4906">
        <v>9.1510924725790908</v>
      </c>
      <c r="F4906">
        <v>9.3055617786773599</v>
      </c>
      <c r="G4906">
        <v>9.2297431365323206</v>
      </c>
      <c r="H4906">
        <v>9.4319078640529792</v>
      </c>
      <c r="I4906">
        <v>9.1809265097464507</v>
      </c>
      <c r="J4906">
        <v>9.1850485353796394</v>
      </c>
      <c r="K4906">
        <v>8.8834937284360898</v>
      </c>
      <c r="L4906">
        <v>9.06642412478441</v>
      </c>
      <c r="M4906">
        <v>9.5753715858974804</v>
      </c>
      <c r="N4906">
        <v>9.5835726011420306</v>
      </c>
      <c r="O4906">
        <v>9.5639387113131793</v>
      </c>
      <c r="P4906">
        <v>8.9384753615668</v>
      </c>
      <c r="Q4906">
        <v>9.8396161242928208</v>
      </c>
    </row>
    <row r="4907" spans="1:17">
      <c r="A4907" t="s">
        <v>8378</v>
      </c>
      <c r="B4907" s="16" t="s">
        <v>8379</v>
      </c>
      <c r="C4907">
        <v>3.8862082974622001</v>
      </c>
      <c r="D4907">
        <v>3.9548310731697001</v>
      </c>
      <c r="E4907">
        <v>3.8152982058547602</v>
      </c>
      <c r="F4907">
        <v>3.6131889974304401</v>
      </c>
      <c r="G4907">
        <v>4.1380367534927496</v>
      </c>
      <c r="H4907">
        <v>2.8218677180984102</v>
      </c>
      <c r="I4907">
        <v>3.8937805799913501</v>
      </c>
      <c r="J4907">
        <v>3.7696016503418699</v>
      </c>
      <c r="K4907">
        <v>3.91162951239331</v>
      </c>
      <c r="L4907">
        <v>3.7555759297476698</v>
      </c>
      <c r="M4907">
        <v>3.82485868955618</v>
      </c>
      <c r="N4907">
        <v>3.31389066967124</v>
      </c>
      <c r="O4907">
        <v>3.24931794675887</v>
      </c>
      <c r="P4907">
        <v>3.3893867502571098</v>
      </c>
      <c r="Q4907">
        <v>2.8218677180984102</v>
      </c>
    </row>
    <row r="4908" spans="1:17">
      <c r="A4908" t="s">
        <v>8380</v>
      </c>
      <c r="B4908" s="16" t="s">
        <v>8381</v>
      </c>
      <c r="C4908">
        <v>7.3822774754477596</v>
      </c>
      <c r="D4908">
        <v>7.1910785819618299</v>
      </c>
      <c r="E4908">
        <v>6.3800143454863703</v>
      </c>
      <c r="F4908">
        <v>6.3935285504750903</v>
      </c>
      <c r="G4908">
        <v>8.0706088457570306</v>
      </c>
      <c r="H4908">
        <v>6.88724949036067</v>
      </c>
      <c r="I4908">
        <v>7.2856101270774296</v>
      </c>
      <c r="J4908">
        <v>6.9219572081632101</v>
      </c>
      <c r="K4908">
        <v>7.5162180888053802</v>
      </c>
      <c r="L4908">
        <v>7.2678234380760598</v>
      </c>
      <c r="M4908">
        <v>6.8165052695216302</v>
      </c>
      <c r="N4908">
        <v>7.4301215020004001</v>
      </c>
      <c r="O4908">
        <v>6.9948926036377204</v>
      </c>
      <c r="P4908">
        <v>7.9658841845297497</v>
      </c>
      <c r="Q4908">
        <v>5.09416193408443</v>
      </c>
    </row>
    <row r="4909" spans="1:17">
      <c r="A4909" t="s">
        <v>8382</v>
      </c>
      <c r="B4909" s="16" t="s">
        <v>8383</v>
      </c>
      <c r="C4909">
        <v>7.8284959921235204</v>
      </c>
      <c r="D4909">
        <v>7.88111539084478</v>
      </c>
      <c r="E4909">
        <v>8.4841359915937993</v>
      </c>
      <c r="F4909">
        <v>7.7934538836603604</v>
      </c>
      <c r="G4909">
        <v>8.3065341519188003</v>
      </c>
      <c r="H4909">
        <v>6.9455834449407403</v>
      </c>
      <c r="I4909">
        <v>8.0711267250664491</v>
      </c>
      <c r="J4909">
        <v>7.2630884481653997</v>
      </c>
      <c r="K4909">
        <v>8.0340112540614204</v>
      </c>
      <c r="L4909">
        <v>7.9705741912579802</v>
      </c>
      <c r="M4909">
        <v>7.9129827263867902</v>
      </c>
      <c r="N4909">
        <v>7.4780235210135499</v>
      </c>
      <c r="O4909">
        <v>8.2304821506377799</v>
      </c>
      <c r="P4909">
        <v>7.5451529460525402</v>
      </c>
      <c r="Q4909">
        <v>10.170622283119799</v>
      </c>
    </row>
    <row r="4910" spans="1:17">
      <c r="A4910" t="s">
        <v>8384</v>
      </c>
      <c r="B4910" s="16" t="s">
        <v>8385</v>
      </c>
      <c r="C4910">
        <v>7.5090579112095499</v>
      </c>
      <c r="D4910">
        <v>7.5448951314599997</v>
      </c>
      <c r="E4910">
        <v>7.9105315763097002</v>
      </c>
      <c r="F4910">
        <v>7.6174754894820902</v>
      </c>
      <c r="G4910">
        <v>7.7525907425537204</v>
      </c>
      <c r="H4910">
        <v>7.7434896700071896</v>
      </c>
      <c r="I4910">
        <v>7.7423710464033197</v>
      </c>
      <c r="J4910">
        <v>7.4314355749538601</v>
      </c>
      <c r="K4910">
        <v>7.6741479899609901</v>
      </c>
      <c r="L4910">
        <v>7.6396351474334399</v>
      </c>
      <c r="M4910">
        <v>7.6443098133966503</v>
      </c>
      <c r="N4910">
        <v>7.5373565448664799</v>
      </c>
      <c r="O4910">
        <v>7.6363961245384901</v>
      </c>
      <c r="P4910">
        <v>7.3819086412154196</v>
      </c>
      <c r="Q4910">
        <v>7.8374797051227896</v>
      </c>
    </row>
    <row r="4911" spans="1:17">
      <c r="A4911" t="s">
        <v>8386</v>
      </c>
      <c r="B4911" s="16" t="s">
        <v>8387</v>
      </c>
      <c r="C4911">
        <v>6.8168678752759702</v>
      </c>
      <c r="D4911">
        <v>6.5768551256917096</v>
      </c>
      <c r="E4911">
        <v>7.7482491570996297</v>
      </c>
      <c r="F4911">
        <v>6.6670749181327098</v>
      </c>
      <c r="G4911">
        <v>6.8056277865875003</v>
      </c>
      <c r="H4911">
        <v>5.4261642208015903</v>
      </c>
      <c r="I4911">
        <v>7.0999446418427796</v>
      </c>
      <c r="J4911">
        <v>7.7986515299026102</v>
      </c>
      <c r="K4911">
        <v>7.0921563747033201</v>
      </c>
      <c r="L4911">
        <v>7.0674878530048497</v>
      </c>
      <c r="M4911">
        <v>5.8211776785550002</v>
      </c>
      <c r="N4911">
        <v>5.7747602614263602</v>
      </c>
      <c r="O4911">
        <v>6.2117448150254297</v>
      </c>
      <c r="P4911">
        <v>6.5281296503970099</v>
      </c>
      <c r="Q4911">
        <v>8.2978683598244807</v>
      </c>
    </row>
    <row r="4912" spans="1:17">
      <c r="A4912" t="s">
        <v>8388</v>
      </c>
      <c r="B4912" s="16" t="s">
        <v>8389</v>
      </c>
      <c r="C4912">
        <v>8.19268269455495</v>
      </c>
      <c r="D4912">
        <v>8.2290457004390394</v>
      </c>
      <c r="E4912">
        <v>8.5967509068450791</v>
      </c>
      <c r="F4912">
        <v>7.99207830986792</v>
      </c>
      <c r="G4912">
        <v>8.8813226119601598</v>
      </c>
      <c r="H4912">
        <v>8.1296468529167001</v>
      </c>
      <c r="I4912">
        <v>8.5827359931207301</v>
      </c>
      <c r="J4912">
        <v>8.5683880604223699</v>
      </c>
      <c r="K4912">
        <v>8.3343704489501906</v>
      </c>
      <c r="L4912">
        <v>8.3487603369746903</v>
      </c>
      <c r="M4912">
        <v>8.0157881868778507</v>
      </c>
      <c r="N4912">
        <v>8.6141636264587298</v>
      </c>
      <c r="O4912">
        <v>7.9010328456929404</v>
      </c>
      <c r="P4912">
        <v>7.4567578773205998</v>
      </c>
      <c r="Q4912">
        <v>8.9889439006726093</v>
      </c>
    </row>
    <row r="4913" spans="1:17">
      <c r="A4913" t="s">
        <v>8390</v>
      </c>
      <c r="B4913" s="16" t="s">
        <v>8391</v>
      </c>
      <c r="C4913">
        <v>13.323361176173901</v>
      </c>
      <c r="D4913">
        <v>12.842532719547799</v>
      </c>
      <c r="E4913">
        <v>13.4892067015863</v>
      </c>
      <c r="F4913">
        <v>13.0218523573628</v>
      </c>
      <c r="G4913">
        <v>12.671356761122199</v>
      </c>
      <c r="H4913">
        <v>10.5448928727235</v>
      </c>
      <c r="I4913">
        <v>12.2243733177457</v>
      </c>
      <c r="J4913">
        <v>10.4954857670382</v>
      </c>
      <c r="K4913">
        <v>13.069680388646701</v>
      </c>
      <c r="L4913">
        <v>13.1989167858404</v>
      </c>
      <c r="M4913">
        <v>12.2588104648526</v>
      </c>
      <c r="N4913">
        <v>13.4810386613935</v>
      </c>
      <c r="O4913">
        <v>12.3182346397837</v>
      </c>
      <c r="P4913">
        <v>9.9276444606784899</v>
      </c>
      <c r="Q4913">
        <v>15.469106536695</v>
      </c>
    </row>
    <row r="4914" spans="1:17">
      <c r="A4914" t="s">
        <v>8392</v>
      </c>
      <c r="B4914" s="16" t="s">
        <v>8393</v>
      </c>
      <c r="C4914">
        <v>8.3071957687372695</v>
      </c>
      <c r="D4914">
        <v>8.4907987123068995</v>
      </c>
      <c r="E4914">
        <v>8.4888136049851592</v>
      </c>
      <c r="F4914">
        <v>8.3610727756212295</v>
      </c>
      <c r="G4914">
        <v>8.3106344530160108</v>
      </c>
      <c r="H4914">
        <v>8.0434843005010599</v>
      </c>
      <c r="I4914">
        <v>8.1604302441202705</v>
      </c>
      <c r="J4914">
        <v>8.2553847509097693</v>
      </c>
      <c r="K4914">
        <v>8.2764761803879505</v>
      </c>
      <c r="L4914">
        <v>8.2395012745264999</v>
      </c>
      <c r="M4914">
        <v>8.1240673728060901</v>
      </c>
      <c r="N4914">
        <v>7.7019505713410101</v>
      </c>
      <c r="O4914">
        <v>8.2748678445122597</v>
      </c>
      <c r="P4914">
        <v>8.2548890296171304</v>
      </c>
      <c r="Q4914">
        <v>7.6950435514148801</v>
      </c>
    </row>
    <row r="4915" spans="1:17">
      <c r="A4915" t="s">
        <v>8394</v>
      </c>
      <c r="B4915" s="16" t="s">
        <v>8395</v>
      </c>
      <c r="C4915">
        <v>6.8271754852327504</v>
      </c>
      <c r="D4915">
        <v>6.9794024872900398</v>
      </c>
      <c r="E4915">
        <v>7.0606604978116003</v>
      </c>
      <c r="F4915">
        <v>6.58159230490757</v>
      </c>
      <c r="G4915">
        <v>6.8056277865875003</v>
      </c>
      <c r="H4915">
        <v>6.7189678865396303</v>
      </c>
      <c r="I4915">
        <v>7.0472842057842797</v>
      </c>
      <c r="J4915">
        <v>7.0379548135020604</v>
      </c>
      <c r="K4915">
        <v>6.9591089462385396</v>
      </c>
      <c r="L4915">
        <v>6.8729551756282499</v>
      </c>
      <c r="M4915">
        <v>6.6973973598157803</v>
      </c>
      <c r="N4915">
        <v>6.0920352636291799</v>
      </c>
      <c r="O4915">
        <v>6.5873122032958902</v>
      </c>
      <c r="P4915">
        <v>7.4567578773205998</v>
      </c>
      <c r="Q4915">
        <v>6.6375058506955904</v>
      </c>
    </row>
    <row r="4916" spans="1:17">
      <c r="A4916" t="s">
        <v>8396</v>
      </c>
      <c r="B4916" s="16" t="s">
        <v>8397</v>
      </c>
      <c r="C4916">
        <v>7.81822816598791</v>
      </c>
      <c r="D4916">
        <v>7.9850315972664498</v>
      </c>
      <c r="E4916">
        <v>7.8965115354674698</v>
      </c>
      <c r="F4916">
        <v>8.2654116062852392</v>
      </c>
      <c r="G4916">
        <v>7.97565201582551</v>
      </c>
      <c r="H4916">
        <v>8.2537801457712092</v>
      </c>
      <c r="I4916">
        <v>8.0534705485444196</v>
      </c>
      <c r="J4916">
        <v>8.5019528553594501</v>
      </c>
      <c r="K4916">
        <v>7.7037557435027599</v>
      </c>
      <c r="L4916">
        <v>8.0183161644592609</v>
      </c>
      <c r="M4916">
        <v>8.2361732662704394</v>
      </c>
      <c r="N4916">
        <v>7.9835796205658003</v>
      </c>
      <c r="O4916">
        <v>8.1309605254050492</v>
      </c>
      <c r="P4916">
        <v>7.9975370639367904</v>
      </c>
      <c r="Q4916">
        <v>6.6375058506955904</v>
      </c>
    </row>
    <row r="4917" spans="1:17">
      <c r="A4917" t="s">
        <v>8398</v>
      </c>
      <c r="B4917" s="16" t="s">
        <v>8399</v>
      </c>
      <c r="C4917">
        <v>9.1822329108280307</v>
      </c>
      <c r="D4917">
        <v>9.1820113030662593</v>
      </c>
      <c r="E4917">
        <v>9.1422145724256403</v>
      </c>
      <c r="F4917">
        <v>9.3640417765930302</v>
      </c>
      <c r="G4917">
        <v>9.0229599537064704</v>
      </c>
      <c r="H4917">
        <v>8.7785726177082495</v>
      </c>
      <c r="I4917">
        <v>8.9830700534520496</v>
      </c>
      <c r="J4917">
        <v>9.1110544150053006</v>
      </c>
      <c r="K4917">
        <v>9.1339868838560907</v>
      </c>
      <c r="L4917">
        <v>8.9901625489847898</v>
      </c>
      <c r="M4917">
        <v>8.9070662060825594</v>
      </c>
      <c r="N4917">
        <v>8.5738464843934405</v>
      </c>
      <c r="O4917">
        <v>8.9307059619958693</v>
      </c>
      <c r="P4917">
        <v>8.83019745851065</v>
      </c>
      <c r="Q4917">
        <v>9.4977003000167599</v>
      </c>
    </row>
    <row r="4918" spans="1:17">
      <c r="A4918" t="s">
        <v>8400</v>
      </c>
      <c r="B4918" s="16" t="e">
        <v>#N/A</v>
      </c>
      <c r="C4918">
        <v>7.4702162237328196</v>
      </c>
      <c r="D4918">
        <v>7.1604768404420396</v>
      </c>
      <c r="E4918">
        <v>6.6389320012258004</v>
      </c>
      <c r="F4918">
        <v>7.1247693927878597</v>
      </c>
      <c r="G4918">
        <v>7.9548378349425004</v>
      </c>
      <c r="H4918">
        <v>6.6027569335949101</v>
      </c>
      <c r="I4918">
        <v>6.9926166397210201</v>
      </c>
      <c r="J4918">
        <v>7.0723606760814599</v>
      </c>
      <c r="K4918">
        <v>7.3387840180723201</v>
      </c>
      <c r="L4918">
        <v>6.8248013790819604</v>
      </c>
      <c r="M4918">
        <v>7.6485843460019902</v>
      </c>
      <c r="N4918">
        <v>7.8956840961943104</v>
      </c>
      <c r="O4918">
        <v>7.3731189693995001</v>
      </c>
      <c r="P4918">
        <v>6.96085789457518</v>
      </c>
      <c r="Q4918">
        <v>7.3593062614465703</v>
      </c>
    </row>
    <row r="4919" spans="1:17">
      <c r="A4919" t="s">
        <v>8401</v>
      </c>
      <c r="B4919" s="16" t="s">
        <v>8402</v>
      </c>
      <c r="C4919">
        <v>8.4700950861579098</v>
      </c>
      <c r="D4919">
        <v>8.3251265292147192</v>
      </c>
      <c r="E4919">
        <v>8.3362462159928299</v>
      </c>
      <c r="F4919">
        <v>8.4387320258104292</v>
      </c>
      <c r="G4919">
        <v>8.2478703011938208</v>
      </c>
      <c r="H4919">
        <v>8.6620148468596092</v>
      </c>
      <c r="I4919">
        <v>8.3746086809161504</v>
      </c>
      <c r="J4919">
        <v>8.5779750333384097</v>
      </c>
      <c r="K4919">
        <v>7.8652918706345103</v>
      </c>
      <c r="L4919">
        <v>8.4754043104696404</v>
      </c>
      <c r="M4919">
        <v>8.5510761321175295</v>
      </c>
      <c r="N4919">
        <v>8.7031132141541505</v>
      </c>
      <c r="O4919">
        <v>8.5785289485749594</v>
      </c>
      <c r="P4919">
        <v>8.2910917872654792</v>
      </c>
      <c r="Q4919">
        <v>6.2843132996066204</v>
      </c>
    </row>
    <row r="4920" spans="1:17">
      <c r="A4920" t="s">
        <v>8403</v>
      </c>
      <c r="B4920" s="16" t="s">
        <v>8404</v>
      </c>
      <c r="C4920">
        <v>7.0458303086313601</v>
      </c>
      <c r="D4920">
        <v>7.22104175143473</v>
      </c>
      <c r="E4920">
        <v>7.1462403613457903</v>
      </c>
      <c r="F4920">
        <v>7.1019844078078798</v>
      </c>
      <c r="G4920">
        <v>6.8515318643720802</v>
      </c>
      <c r="H4920">
        <v>6.9550790148528003</v>
      </c>
      <c r="I4920">
        <v>6.9549782519563799</v>
      </c>
      <c r="J4920">
        <v>6.8363877221636002</v>
      </c>
      <c r="K4920">
        <v>6.9508845053043098</v>
      </c>
      <c r="L4920">
        <v>6.8442576567715898</v>
      </c>
      <c r="M4920">
        <v>7.1663040353360197</v>
      </c>
      <c r="N4920">
        <v>7.1632681084063297</v>
      </c>
      <c r="O4920">
        <v>7.1557832742435403</v>
      </c>
      <c r="P4920">
        <v>6.3422324803325996</v>
      </c>
      <c r="Q4920">
        <v>7.1565710053807701</v>
      </c>
    </row>
    <row r="4921" spans="1:17">
      <c r="A4921" t="s">
        <v>8405</v>
      </c>
      <c r="B4921" s="16" t="s">
        <v>8406</v>
      </c>
      <c r="C4921">
        <v>7.7657610893078903</v>
      </c>
      <c r="D4921">
        <v>7.7123023189826299</v>
      </c>
      <c r="E4921">
        <v>8.4120869209992595</v>
      </c>
      <c r="F4921">
        <v>8.1592797687752299</v>
      </c>
      <c r="G4921">
        <v>8.1181805203670496</v>
      </c>
      <c r="H4921">
        <v>7.9183337151928503</v>
      </c>
      <c r="I4921">
        <v>7.6746579037287397</v>
      </c>
      <c r="J4921">
        <v>8.4765489306353707</v>
      </c>
      <c r="K4921">
        <v>7.5437731704646698</v>
      </c>
      <c r="L4921">
        <v>7.8022449253915802</v>
      </c>
      <c r="M4921">
        <v>7.6400225463492104</v>
      </c>
      <c r="N4921">
        <v>7.9500324336625701</v>
      </c>
      <c r="O4921">
        <v>7.8896564179482498</v>
      </c>
      <c r="P4921">
        <v>7.5790440883133003</v>
      </c>
      <c r="Q4921">
        <v>8.48255560796823</v>
      </c>
    </row>
    <row r="4922" spans="1:17">
      <c r="A4922" t="s">
        <v>8407</v>
      </c>
      <c r="B4922" s="16" t="s">
        <v>8408</v>
      </c>
      <c r="C4922">
        <v>9.5004084084553693</v>
      </c>
      <c r="D4922">
        <v>9.4641465044836792</v>
      </c>
      <c r="E4922">
        <v>10.1227146028425</v>
      </c>
      <c r="F4922">
        <v>9.6595385657843593</v>
      </c>
      <c r="G4922">
        <v>10.077444147291899</v>
      </c>
      <c r="H4922">
        <v>8.7838947437754502</v>
      </c>
      <c r="I4922">
        <v>10.0140488282508</v>
      </c>
      <c r="J4922">
        <v>9.7896679070792292</v>
      </c>
      <c r="K4922">
        <v>9.4927963821905408</v>
      </c>
      <c r="L4922">
        <v>9.8350172811582706</v>
      </c>
      <c r="M4922">
        <v>9.7183040708352308</v>
      </c>
      <c r="N4922">
        <v>10.3539367036736</v>
      </c>
      <c r="O4922">
        <v>9.8680153575702896</v>
      </c>
      <c r="P4922">
        <v>9.7699126944267594</v>
      </c>
      <c r="Q4922">
        <v>11.5193672609864</v>
      </c>
    </row>
    <row r="4923" spans="1:17">
      <c r="A4923" t="s">
        <v>8409</v>
      </c>
      <c r="B4923" s="16" t="s">
        <v>8410</v>
      </c>
      <c r="C4923">
        <v>8.8559587756568607</v>
      </c>
      <c r="D4923">
        <v>8.7331503030573998</v>
      </c>
      <c r="E4923">
        <v>9.0343874012440999</v>
      </c>
      <c r="F4923">
        <v>8.5037741754335006</v>
      </c>
      <c r="G4923">
        <v>9.1054923504108594</v>
      </c>
      <c r="H4923">
        <v>8.0828962985081194</v>
      </c>
      <c r="I4923">
        <v>9.3091465134909992</v>
      </c>
      <c r="J4923">
        <v>9.0278213969221692</v>
      </c>
      <c r="K4923">
        <v>9.0898644922941294</v>
      </c>
      <c r="L4923">
        <v>9.6114722138579101</v>
      </c>
      <c r="M4923">
        <v>8.9353032199192395</v>
      </c>
      <c r="N4923">
        <v>9.6159984391216309</v>
      </c>
      <c r="O4923">
        <v>8.6340947385637303</v>
      </c>
      <c r="P4923">
        <v>9.4831081086068991</v>
      </c>
      <c r="Q4923">
        <v>10.927294795663</v>
      </c>
    </row>
    <row r="4924" spans="1:17">
      <c r="A4924" t="s">
        <v>8411</v>
      </c>
      <c r="B4924" s="16" t="s">
        <v>8412</v>
      </c>
      <c r="C4924">
        <v>8.2812783898564302</v>
      </c>
      <c r="D4924">
        <v>8.3456350742750907</v>
      </c>
      <c r="E4924">
        <v>8.1300980002261394</v>
      </c>
      <c r="F4924">
        <v>7.5292529987613301</v>
      </c>
      <c r="G4924">
        <v>7.7765174914733102</v>
      </c>
      <c r="H4924">
        <v>7.3852487373829199</v>
      </c>
      <c r="I4924">
        <v>8.6191858318957895</v>
      </c>
      <c r="J4924">
        <v>8.2966202921024603</v>
      </c>
      <c r="K4924">
        <v>8.3717137562975008</v>
      </c>
      <c r="L4924">
        <v>7.5655688113487098</v>
      </c>
      <c r="M4924">
        <v>7.4175839171271596</v>
      </c>
      <c r="N4924">
        <v>7.04089718852775</v>
      </c>
      <c r="O4924">
        <v>7.758198071442</v>
      </c>
      <c r="P4924">
        <v>8.9021645338031394</v>
      </c>
      <c r="Q4924">
        <v>7.5369478347710803</v>
      </c>
    </row>
    <row r="4925" spans="1:17">
      <c r="A4925" t="s">
        <v>8413</v>
      </c>
      <c r="B4925" s="16" t="s">
        <v>8414</v>
      </c>
      <c r="C4925">
        <v>7.2886065420614097</v>
      </c>
      <c r="D4925">
        <v>7.2503925698015204</v>
      </c>
      <c r="E4925">
        <v>8.0998333460772791</v>
      </c>
      <c r="F4925">
        <v>7.1765686421886903</v>
      </c>
      <c r="G4925">
        <v>7.6266008455933401</v>
      </c>
      <c r="H4925">
        <v>6.51538716343868</v>
      </c>
      <c r="I4925">
        <v>8.5672723120630003</v>
      </c>
      <c r="J4925">
        <v>8.1403602126750503</v>
      </c>
      <c r="K4925">
        <v>7.3760659567651699</v>
      </c>
      <c r="L4925">
        <v>8.5303025845355602</v>
      </c>
      <c r="M4925">
        <v>8.0899183908535797</v>
      </c>
      <c r="N4925">
        <v>8.4796259655997694</v>
      </c>
      <c r="O4925">
        <v>7.2947000324704296</v>
      </c>
      <c r="P4925">
        <v>8.5434520656129394</v>
      </c>
      <c r="Q4925">
        <v>9.4093039143768298</v>
      </c>
    </row>
    <row r="4926" spans="1:17">
      <c r="A4926" t="s">
        <v>8415</v>
      </c>
      <c r="B4926" s="16" t="s">
        <v>8416</v>
      </c>
      <c r="C4926">
        <v>5.9266634316532896</v>
      </c>
      <c r="D4926">
        <v>5.9429245670536996</v>
      </c>
      <c r="E4926">
        <v>5.4332085476316498</v>
      </c>
      <c r="F4926">
        <v>6.1913127704974604</v>
      </c>
      <c r="G4926">
        <v>6.1513734454629896</v>
      </c>
      <c r="H4926">
        <v>6.7189678865396303</v>
      </c>
      <c r="I4926">
        <v>5.9436150510419798</v>
      </c>
      <c r="J4926">
        <v>5.9401608635355601</v>
      </c>
      <c r="K4926">
        <v>5.5956556821788501</v>
      </c>
      <c r="L4926">
        <v>5.8515068593680599</v>
      </c>
      <c r="M4926">
        <v>6.6208583416950297</v>
      </c>
      <c r="N4926">
        <v>6.7924489711304696</v>
      </c>
      <c r="O4926">
        <v>6.6786497323202498</v>
      </c>
      <c r="P4926">
        <v>5.9824449333743104</v>
      </c>
      <c r="Q4926">
        <v>5.81282804418474</v>
      </c>
    </row>
    <row r="4927" spans="1:17">
      <c r="A4927" t="s">
        <v>8417</v>
      </c>
      <c r="B4927" s="16" t="s">
        <v>8418</v>
      </c>
      <c r="C4927">
        <v>9.13754782828115</v>
      </c>
      <c r="D4927">
        <v>8.6749238198837109</v>
      </c>
      <c r="E4927">
        <v>9.1889441324271601</v>
      </c>
      <c r="F4927">
        <v>8.7478469425154106</v>
      </c>
      <c r="G4927">
        <v>9.5848207841290201</v>
      </c>
      <c r="H4927">
        <v>7.18218054452836</v>
      </c>
      <c r="I4927">
        <v>8.4166379679994598</v>
      </c>
      <c r="J4927">
        <v>7.7654501990484199</v>
      </c>
      <c r="K4927">
        <v>9.3964696331740392</v>
      </c>
      <c r="L4927">
        <v>8.9347258573181492</v>
      </c>
      <c r="M4927">
        <v>9.2664491797439208</v>
      </c>
      <c r="N4927">
        <v>9.2882781151552507</v>
      </c>
      <c r="O4927">
        <v>9.0614193012936806</v>
      </c>
      <c r="P4927">
        <v>7.9269590513014201</v>
      </c>
      <c r="Q4927">
        <v>10.4396731967666</v>
      </c>
    </row>
    <row r="4928" spans="1:17">
      <c r="A4928" t="s">
        <v>8419</v>
      </c>
      <c r="B4928" s="16" t="s">
        <v>8420</v>
      </c>
      <c r="C4928">
        <v>10.1667499755647</v>
      </c>
      <c r="D4928">
        <v>10.19777083744</v>
      </c>
      <c r="E4928">
        <v>9.95205300438076</v>
      </c>
      <c r="F4928">
        <v>9.8431913322287592</v>
      </c>
      <c r="G4928">
        <v>9.9227114999818493</v>
      </c>
      <c r="H4928">
        <v>9.8497919990422904</v>
      </c>
      <c r="I4928">
        <v>10.120622739466199</v>
      </c>
      <c r="J4928">
        <v>9.7626070207118296</v>
      </c>
      <c r="K4928">
        <v>10.1742704833476</v>
      </c>
      <c r="L4928">
        <v>9.9535366078406309</v>
      </c>
      <c r="M4928">
        <v>9.7573752748227491</v>
      </c>
      <c r="N4928">
        <v>9.4006794219432201</v>
      </c>
      <c r="O4928">
        <v>9.8737959874857406</v>
      </c>
      <c r="P4928">
        <v>10.309180043406</v>
      </c>
      <c r="Q4928">
        <v>9.8053894822166399</v>
      </c>
    </row>
    <row r="4929" spans="1:17">
      <c r="A4929" t="s">
        <v>8421</v>
      </c>
      <c r="B4929" s="16" t="s">
        <v>8422</v>
      </c>
      <c r="C4929">
        <v>8.8204157923466706</v>
      </c>
      <c r="D4929">
        <v>8.8949257210748094</v>
      </c>
      <c r="E4929">
        <v>8.4605175085600308</v>
      </c>
      <c r="F4929">
        <v>8.9857899288062004</v>
      </c>
      <c r="G4929">
        <v>9.1519223581527598</v>
      </c>
      <c r="H4929">
        <v>9.5936632567831897</v>
      </c>
      <c r="I4929">
        <v>8.9187338282631803</v>
      </c>
      <c r="J4929">
        <v>8.9188928253357709</v>
      </c>
      <c r="K4929">
        <v>9.0171202739005505</v>
      </c>
      <c r="L4929">
        <v>8.8145629774522298</v>
      </c>
      <c r="M4929">
        <v>9.5344292910919908</v>
      </c>
      <c r="N4929">
        <v>9.6889390030247196</v>
      </c>
      <c r="O4929">
        <v>9.39198485936185</v>
      </c>
      <c r="P4929">
        <v>9.3200452233178694</v>
      </c>
      <c r="Q4929">
        <v>8.8614637697687808</v>
      </c>
    </row>
    <row r="4930" spans="1:17">
      <c r="A4930" t="s">
        <v>8423</v>
      </c>
      <c r="B4930" s="16" t="s">
        <v>8424</v>
      </c>
      <c r="C4930">
        <v>7.30342086559512</v>
      </c>
      <c r="D4930">
        <v>7.2136093630525302</v>
      </c>
      <c r="E4930">
        <v>7.0352413670756002</v>
      </c>
      <c r="F4930">
        <v>6.7672031021763797</v>
      </c>
      <c r="G4930">
        <v>7.3676229354819496</v>
      </c>
      <c r="H4930">
        <v>5.8554853168058498</v>
      </c>
      <c r="I4930">
        <v>6.6118666184956396</v>
      </c>
      <c r="J4930">
        <v>6.32070094061618</v>
      </c>
      <c r="K4930">
        <v>6.9508845053043098</v>
      </c>
      <c r="L4930">
        <v>6.1484073885055901</v>
      </c>
      <c r="M4930">
        <v>6.4640290864915997</v>
      </c>
      <c r="N4930">
        <v>6.9170861993747099</v>
      </c>
      <c r="O4930">
        <v>6.5778486671751004</v>
      </c>
      <c r="P4930">
        <v>6.7973461474338004</v>
      </c>
      <c r="Q4930">
        <v>7.9670857749043096</v>
      </c>
    </row>
    <row r="4931" spans="1:17">
      <c r="A4931" t="s">
        <v>8425</v>
      </c>
      <c r="B4931" s="16" t="s">
        <v>8426</v>
      </c>
      <c r="C4931">
        <v>8.0376363763579803</v>
      </c>
      <c r="D4931">
        <v>7.9937232462368701</v>
      </c>
      <c r="E4931">
        <v>9.3898177189987209</v>
      </c>
      <c r="F4931">
        <v>8.9373922021572607</v>
      </c>
      <c r="G4931">
        <v>8.7334335011761492</v>
      </c>
      <c r="H4931">
        <v>8.67066019680483</v>
      </c>
      <c r="I4931">
        <v>8.0798743273978708</v>
      </c>
      <c r="J4931">
        <v>9.8101439228120899</v>
      </c>
      <c r="K4931">
        <v>7.6939540092276903</v>
      </c>
      <c r="L4931">
        <v>8.2898720104808898</v>
      </c>
      <c r="M4931">
        <v>8.8525836910810103</v>
      </c>
      <c r="N4931">
        <v>8.9214907376321708</v>
      </c>
      <c r="O4931">
        <v>9.0865300758837204</v>
      </c>
      <c r="P4931">
        <v>8.2961901641221605</v>
      </c>
      <c r="Q4931">
        <v>8.0859864702427604</v>
      </c>
    </row>
    <row r="4932" spans="1:17">
      <c r="A4932" t="s">
        <v>8427</v>
      </c>
      <c r="B4932" s="16" t="s">
        <v>8428</v>
      </c>
      <c r="C4932">
        <v>4.1513583524311999</v>
      </c>
      <c r="D4932">
        <v>3.4870161193063098</v>
      </c>
      <c r="E4932">
        <v>2.8218677180984102</v>
      </c>
      <c r="F4932">
        <v>3.4706286095040801</v>
      </c>
      <c r="G4932">
        <v>2.8218677180984102</v>
      </c>
      <c r="H4932">
        <v>3.50653555504317</v>
      </c>
      <c r="I4932">
        <v>3.7848446501428201</v>
      </c>
      <c r="J4932">
        <v>3.2517770676889399</v>
      </c>
      <c r="K4932">
        <v>3.4608708703561399</v>
      </c>
      <c r="L4932">
        <v>2.8218677180984102</v>
      </c>
      <c r="M4932">
        <v>3.5380814202985702</v>
      </c>
      <c r="N4932">
        <v>3.5144020463037902</v>
      </c>
      <c r="O4932">
        <v>3.6677309644704801</v>
      </c>
      <c r="P4932">
        <v>3.9363215208704698</v>
      </c>
      <c r="Q4932">
        <v>2.8218677180984102</v>
      </c>
    </row>
    <row r="4933" spans="1:17">
      <c r="A4933" t="s">
        <v>8429</v>
      </c>
      <c r="B4933" s="16" t="e">
        <v>#N/A</v>
      </c>
      <c r="C4933">
        <v>12.148830636966901</v>
      </c>
      <c r="D4933">
        <v>12.0135464632303</v>
      </c>
      <c r="E4933">
        <v>13.107811387470299</v>
      </c>
      <c r="F4933">
        <v>12.6915267775811</v>
      </c>
      <c r="G4933">
        <v>12.799910800366399</v>
      </c>
      <c r="H4933">
        <v>11.8209521469729</v>
      </c>
      <c r="I4933">
        <v>12.2647053717881</v>
      </c>
      <c r="J4933">
        <v>12.638612060678</v>
      </c>
      <c r="K4933">
        <v>12.759535427332899</v>
      </c>
      <c r="L4933">
        <v>12.725201278020799</v>
      </c>
      <c r="M4933">
        <v>12.559009187094899</v>
      </c>
      <c r="N4933">
        <v>13.1931265377283</v>
      </c>
      <c r="O4933">
        <v>12.592629381011101</v>
      </c>
      <c r="P4933">
        <v>12.271143510579</v>
      </c>
      <c r="Q4933">
        <v>14.826527542957001</v>
      </c>
    </row>
    <row r="4934" spans="1:17">
      <c r="A4934" t="s">
        <v>8430</v>
      </c>
      <c r="B4934" s="16" t="s">
        <v>8431</v>
      </c>
      <c r="C4934">
        <v>8.6457501840296995</v>
      </c>
      <c r="D4934">
        <v>8.4629119660070309</v>
      </c>
      <c r="E4934">
        <v>7.6089837707041497</v>
      </c>
      <c r="F4934">
        <v>7.6281324526172201</v>
      </c>
      <c r="G4934">
        <v>7.7586098137260304</v>
      </c>
      <c r="H4934">
        <v>7.6877466963161201</v>
      </c>
      <c r="I4934">
        <v>8.3239735460296806</v>
      </c>
      <c r="J4934">
        <v>7.2390749184657004</v>
      </c>
      <c r="K4934">
        <v>8.9631089316719201</v>
      </c>
      <c r="L4934">
        <v>8.6861573157094796</v>
      </c>
      <c r="M4934">
        <v>7.98908282340083</v>
      </c>
      <c r="N4934">
        <v>7.9305058648688096</v>
      </c>
      <c r="O4934">
        <v>7.758198071442</v>
      </c>
      <c r="P4934">
        <v>7.77449396691933</v>
      </c>
      <c r="Q4934">
        <v>8.8614637697687808</v>
      </c>
    </row>
    <row r="4935" spans="1:17">
      <c r="A4935" t="s">
        <v>8432</v>
      </c>
      <c r="B4935" s="16" t="s">
        <v>8433</v>
      </c>
      <c r="C4935">
        <v>7.9321062790672396</v>
      </c>
      <c r="D4935">
        <v>8.1021868536463106</v>
      </c>
      <c r="E4935">
        <v>7.8965115354674698</v>
      </c>
      <c r="F4935">
        <v>8.2026749013870504</v>
      </c>
      <c r="G4935">
        <v>7.9548378349425004</v>
      </c>
      <c r="H4935">
        <v>8.7186948407022609</v>
      </c>
      <c r="I4935">
        <v>8.1563008884864097</v>
      </c>
      <c r="J4935">
        <v>8.2702475359423904</v>
      </c>
      <c r="K4935">
        <v>7.7423085630853601</v>
      </c>
      <c r="L4935">
        <v>8.1172939505567392</v>
      </c>
      <c r="M4935">
        <v>8.0993123065330899</v>
      </c>
      <c r="N4935">
        <v>8.0664188199424096</v>
      </c>
      <c r="O4935">
        <v>8.3291958162369593</v>
      </c>
      <c r="P4935">
        <v>8.3850052615163406</v>
      </c>
      <c r="Q4935">
        <v>6.9204191934356096</v>
      </c>
    </row>
    <row r="4936" spans="1:17">
      <c r="A4936" t="s">
        <v>8434</v>
      </c>
      <c r="B4936" s="16" t="s">
        <v>8435</v>
      </c>
      <c r="C4936">
        <v>5.7183074214133596</v>
      </c>
      <c r="D4936">
        <v>5.7271715246175301</v>
      </c>
      <c r="E4936">
        <v>5.3510197543661198</v>
      </c>
      <c r="F4936">
        <v>4.9752349446537503</v>
      </c>
      <c r="G4936">
        <v>5.6458708745746398</v>
      </c>
      <c r="H4936">
        <v>5.7039026048571104</v>
      </c>
      <c r="I4936">
        <v>5.4054102752163304</v>
      </c>
      <c r="J4936">
        <v>5.3015977798976204</v>
      </c>
      <c r="K4936">
        <v>5.2832656349479699</v>
      </c>
      <c r="L4936">
        <v>5.2224425229396996</v>
      </c>
      <c r="M4936">
        <v>5.0068521030490203</v>
      </c>
      <c r="N4936">
        <v>5.3328764695189896</v>
      </c>
      <c r="O4936">
        <v>5.16522943914973</v>
      </c>
      <c r="P4936">
        <v>5.3840883141759397</v>
      </c>
      <c r="Q4936">
        <v>5.09416193408443</v>
      </c>
    </row>
    <row r="4937" spans="1:17">
      <c r="A4937" t="s">
        <v>8436</v>
      </c>
      <c r="B4937" s="16" t="s">
        <v>8437</v>
      </c>
      <c r="C4937">
        <v>8.6045483489613996</v>
      </c>
      <c r="D4937">
        <v>8.6029347034149204</v>
      </c>
      <c r="E4937">
        <v>8.8576448878332794</v>
      </c>
      <c r="F4937">
        <v>8.9136584376216703</v>
      </c>
      <c r="G4937">
        <v>8.7755638704821894</v>
      </c>
      <c r="H4937">
        <v>8.2148933701593592</v>
      </c>
      <c r="I4937">
        <v>8.3852314508517303</v>
      </c>
      <c r="J4937">
        <v>8.9132242962822801</v>
      </c>
      <c r="K4937">
        <v>8.4111062169257007</v>
      </c>
      <c r="L4937">
        <v>8.1681969533649301</v>
      </c>
      <c r="M4937">
        <v>8.1841559038218197</v>
      </c>
      <c r="N4937">
        <v>7.9740741705371301</v>
      </c>
      <c r="O4937">
        <v>8.1147700624015204</v>
      </c>
      <c r="P4937">
        <v>8.5391585455500891</v>
      </c>
      <c r="Q4937">
        <v>2.8218677180984102</v>
      </c>
    </row>
    <row r="4938" spans="1:17">
      <c r="A4938" t="s">
        <v>8438</v>
      </c>
      <c r="B4938" s="16" t="s">
        <v>8439</v>
      </c>
      <c r="C4938">
        <v>8.8126841064189403</v>
      </c>
      <c r="D4938">
        <v>8.7201219645888308</v>
      </c>
      <c r="E4938">
        <v>8.95211277842402</v>
      </c>
      <c r="F4938">
        <v>8.3832424271354498</v>
      </c>
      <c r="G4938">
        <v>8.6420397036589893</v>
      </c>
      <c r="H4938">
        <v>8.1212588064915892</v>
      </c>
      <c r="I4938">
        <v>8.7753792793133201</v>
      </c>
      <c r="J4938">
        <v>8.4480776175432801</v>
      </c>
      <c r="K4938">
        <v>8.7551686212473196</v>
      </c>
      <c r="L4938">
        <v>8.6341995295715499</v>
      </c>
      <c r="M4938">
        <v>8.5601725543950007</v>
      </c>
      <c r="N4938">
        <v>8.8111060460585602</v>
      </c>
      <c r="O4938">
        <v>8.6832146996625497</v>
      </c>
      <c r="P4938">
        <v>8.5731539202844704</v>
      </c>
      <c r="Q4938">
        <v>10.7039890392549</v>
      </c>
    </row>
    <row r="4939" spans="1:17">
      <c r="A4939" t="s">
        <v>8440</v>
      </c>
      <c r="B4939" s="16" t="s">
        <v>8441</v>
      </c>
      <c r="C4939">
        <v>8.5088954843781206</v>
      </c>
      <c r="D4939">
        <v>8.6531536894423606</v>
      </c>
      <c r="E4939">
        <v>9.2286262606296994</v>
      </c>
      <c r="F4939">
        <v>8.7792303149972604</v>
      </c>
      <c r="G4939">
        <v>8.8923048611106807</v>
      </c>
      <c r="H4939">
        <v>9.65011426385216</v>
      </c>
      <c r="I4939">
        <v>8.9666639138519706</v>
      </c>
      <c r="J4939">
        <v>9.5803054807522798</v>
      </c>
      <c r="K4939">
        <v>8.6552493056823803</v>
      </c>
      <c r="L4939">
        <v>8.7180335601664893</v>
      </c>
      <c r="M4939">
        <v>8.8188779287282308</v>
      </c>
      <c r="N4939">
        <v>8.8839365537627906</v>
      </c>
      <c r="O4939">
        <v>8.9008155414727401</v>
      </c>
      <c r="P4939">
        <v>9.3643923171168204</v>
      </c>
      <c r="Q4939">
        <v>8.9889439006726093</v>
      </c>
    </row>
    <row r="4940" spans="1:17">
      <c r="A4940" t="s">
        <v>8442</v>
      </c>
      <c r="B4940" s="16" t="s">
        <v>8443</v>
      </c>
      <c r="C4940">
        <v>9.3990824328891804</v>
      </c>
      <c r="D4940">
        <v>9.49659211133004</v>
      </c>
      <c r="E4940">
        <v>9.4794788487557309</v>
      </c>
      <c r="F4940">
        <v>9.7377946599951599</v>
      </c>
      <c r="G4940">
        <v>9.3199380478821308</v>
      </c>
      <c r="H4940">
        <v>10.124972202903701</v>
      </c>
      <c r="I4940">
        <v>9.3110041939671202</v>
      </c>
      <c r="J4940">
        <v>9.6837970434825404</v>
      </c>
      <c r="K4940">
        <v>9.4189337983353703</v>
      </c>
      <c r="L4940">
        <v>9.5255352259839601</v>
      </c>
      <c r="M4940">
        <v>9.7050415710501596</v>
      </c>
      <c r="N4940">
        <v>9.8298838439170595</v>
      </c>
      <c r="O4940">
        <v>9.6817598789886006</v>
      </c>
      <c r="P4940">
        <v>9.3275317422693202</v>
      </c>
      <c r="Q4940">
        <v>9.4093039143768298</v>
      </c>
    </row>
    <row r="4941" spans="1:17">
      <c r="A4941" t="s">
        <v>8444</v>
      </c>
      <c r="B4941" s="16" t="s">
        <v>8445</v>
      </c>
      <c r="C4941">
        <v>9.5430810937822805</v>
      </c>
      <c r="D4941">
        <v>9.5811481518285806</v>
      </c>
      <c r="E4941">
        <v>9.7192016611807297</v>
      </c>
      <c r="F4941">
        <v>9.7849302624739494</v>
      </c>
      <c r="G4941">
        <v>9.6314407722878297</v>
      </c>
      <c r="H4941">
        <v>9.6251325666332992</v>
      </c>
      <c r="I4941">
        <v>9.2847763802457894</v>
      </c>
      <c r="J4941">
        <v>9.4968713326174807</v>
      </c>
      <c r="K4941">
        <v>9.2115306360448503</v>
      </c>
      <c r="L4941">
        <v>9.2610747756295506</v>
      </c>
      <c r="M4941">
        <v>9.3553342655456895</v>
      </c>
      <c r="N4941">
        <v>9.55995672775218</v>
      </c>
      <c r="O4941">
        <v>9.3839053662485306</v>
      </c>
      <c r="P4941">
        <v>9.1973801366123595</v>
      </c>
      <c r="Q4941">
        <v>7.5369478347710803</v>
      </c>
    </row>
    <row r="4942" spans="1:17">
      <c r="A4942" t="s">
        <v>8446</v>
      </c>
      <c r="B4942" s="16" t="s">
        <v>8447</v>
      </c>
      <c r="C4942">
        <v>7.9225536190524997</v>
      </c>
      <c r="D4942">
        <v>8.0819528823178999</v>
      </c>
      <c r="E4942">
        <v>8.0115452561885405</v>
      </c>
      <c r="F4942">
        <v>8.0125473925336106</v>
      </c>
      <c r="G4942">
        <v>7.9704766000327201</v>
      </c>
      <c r="H4942">
        <v>8.2109463504674505</v>
      </c>
      <c r="I4942">
        <v>8.0490224856030004</v>
      </c>
      <c r="J4942">
        <v>8.0293999353103107</v>
      </c>
      <c r="K4942">
        <v>8.0223141656600205</v>
      </c>
      <c r="L4942">
        <v>8.1212740510008494</v>
      </c>
      <c r="M4942">
        <v>8.1841559038218197</v>
      </c>
      <c r="N4942">
        <v>8.3237649831522695</v>
      </c>
      <c r="O4942">
        <v>8.25136570374125</v>
      </c>
      <c r="P4942">
        <v>7.8801754824985499</v>
      </c>
      <c r="Q4942">
        <v>9.0486929182374407</v>
      </c>
    </row>
    <row r="4943" spans="1:17">
      <c r="A4943" t="s">
        <v>8448</v>
      </c>
      <c r="B4943" s="16" t="s">
        <v>8449</v>
      </c>
      <c r="C4943">
        <v>11.5292437561959</v>
      </c>
      <c r="D4943">
        <v>11.469169694864799</v>
      </c>
      <c r="E4943">
        <v>10.2299423122283</v>
      </c>
      <c r="F4943">
        <v>10.931589950666799</v>
      </c>
      <c r="G4943">
        <v>11.756194335128599</v>
      </c>
      <c r="H4943">
        <v>10.138535185063899</v>
      </c>
      <c r="I4943">
        <v>10.9025409759313</v>
      </c>
      <c r="J4943">
        <v>10.8161163364461</v>
      </c>
      <c r="K4943">
        <v>11.0521906537434</v>
      </c>
      <c r="L4943">
        <v>10.0007229624649</v>
      </c>
      <c r="M4943">
        <v>10.4655133368764</v>
      </c>
      <c r="N4943">
        <v>10.619113913498399</v>
      </c>
      <c r="O4943">
        <v>10.6453488241548</v>
      </c>
      <c r="P4943">
        <v>11.259362984035301</v>
      </c>
      <c r="Q4943">
        <v>10.927294795663</v>
      </c>
    </row>
    <row r="4944" spans="1:17">
      <c r="A4944" t="s">
        <v>8450</v>
      </c>
      <c r="B4944" s="16" t="s">
        <v>8451</v>
      </c>
      <c r="C4944">
        <v>6.6054299362161997</v>
      </c>
      <c r="D4944">
        <v>6.5295865794184396</v>
      </c>
      <c r="E4944">
        <v>6.5336684091712298</v>
      </c>
      <c r="F4944">
        <v>5.6714948256673399</v>
      </c>
      <c r="G4944">
        <v>6.6712248272836403</v>
      </c>
      <c r="H4944">
        <v>5.0769980259574004</v>
      </c>
      <c r="I4944">
        <v>6.36075284432009</v>
      </c>
      <c r="J4944">
        <v>5.3252950654732896</v>
      </c>
      <c r="K4944">
        <v>6.3180248202158298</v>
      </c>
      <c r="L4944">
        <v>6.4709898055546704</v>
      </c>
      <c r="M4944">
        <v>6.4344689241199804</v>
      </c>
      <c r="N4944">
        <v>6.4645463931653504</v>
      </c>
      <c r="O4944">
        <v>5.6075132046638902</v>
      </c>
      <c r="P4944">
        <v>5.6022656228975496</v>
      </c>
      <c r="Q4944">
        <v>6.2843132996066204</v>
      </c>
    </row>
    <row r="4945" spans="1:17">
      <c r="A4945" t="s">
        <v>8452</v>
      </c>
      <c r="B4945" s="16" t="s">
        <v>8453</v>
      </c>
      <c r="C4945">
        <v>8.8458927168919104</v>
      </c>
      <c r="D4945">
        <v>9.0319599792934397</v>
      </c>
      <c r="E4945">
        <v>8.8357842788791707</v>
      </c>
      <c r="F4945">
        <v>8.9005461988388994</v>
      </c>
      <c r="G4945">
        <v>8.4803906059092196</v>
      </c>
      <c r="H4945">
        <v>9.0653257922603299</v>
      </c>
      <c r="I4945">
        <v>8.6221821279184496</v>
      </c>
      <c r="J4945">
        <v>8.8611791554716302</v>
      </c>
      <c r="K4945">
        <v>8.4140922800938593</v>
      </c>
      <c r="L4945">
        <v>8.5303025845355602</v>
      </c>
      <c r="M4945">
        <v>8.3428224600140304</v>
      </c>
      <c r="N4945">
        <v>8.2548048560111607</v>
      </c>
      <c r="O4945">
        <v>8.4528219936431395</v>
      </c>
      <c r="P4945">
        <v>8.8160726654514399</v>
      </c>
      <c r="Q4945">
        <v>8.2978683598244807</v>
      </c>
    </row>
    <row r="4946" spans="1:17">
      <c r="A4946" t="s">
        <v>8454</v>
      </c>
      <c r="B4946" s="16" t="s">
        <v>8455</v>
      </c>
      <c r="C4946">
        <v>9.2751729189979404</v>
      </c>
      <c r="D4946">
        <v>9.4100171732164402</v>
      </c>
      <c r="E4946">
        <v>9.5727279181543494</v>
      </c>
      <c r="F4946">
        <v>9.2754078982645201</v>
      </c>
      <c r="G4946">
        <v>9.5225778380102994</v>
      </c>
      <c r="H4946">
        <v>9.9806721589308403</v>
      </c>
      <c r="I4946">
        <v>11.536303292555701</v>
      </c>
      <c r="J4946">
        <v>10.2907104655851</v>
      </c>
      <c r="K4946">
        <v>9.8243258561079205</v>
      </c>
      <c r="L4946">
        <v>11.203641631997201</v>
      </c>
      <c r="M4946">
        <v>10.7386212794682</v>
      </c>
      <c r="N4946">
        <v>11.063377563709</v>
      </c>
      <c r="O4946">
        <v>10.019105477997901</v>
      </c>
      <c r="P4946">
        <v>11.373448445170601</v>
      </c>
      <c r="Q4946">
        <v>10.8787450892957</v>
      </c>
    </row>
    <row r="4947" spans="1:17">
      <c r="A4947" t="s">
        <v>8456</v>
      </c>
      <c r="B4947" s="16" t="s">
        <v>8457</v>
      </c>
      <c r="C4947">
        <v>8.1564758770629506</v>
      </c>
      <c r="D4947">
        <v>8.0614306876164292</v>
      </c>
      <c r="E4947">
        <v>7.6843872809925298</v>
      </c>
      <c r="F4947">
        <v>8.3123860396137506</v>
      </c>
      <c r="G4947">
        <v>8.3269199934069196</v>
      </c>
      <c r="H4947">
        <v>8.2305742222536207</v>
      </c>
      <c r="I4947">
        <v>8.0220417789613894</v>
      </c>
      <c r="J4947">
        <v>7.9280479477519297</v>
      </c>
      <c r="K4947">
        <v>8.0798723913488502</v>
      </c>
      <c r="L4947">
        <v>7.8510103999871497</v>
      </c>
      <c r="M4947">
        <v>8.7229193594836403</v>
      </c>
      <c r="N4947">
        <v>8.42836254970066</v>
      </c>
      <c r="O4947">
        <v>8.8152712003757507</v>
      </c>
      <c r="P4947">
        <v>8.10605289022606</v>
      </c>
      <c r="Q4947">
        <v>8.8614637697687808</v>
      </c>
    </row>
    <row r="4948" spans="1:17">
      <c r="A4948" t="s">
        <v>8458</v>
      </c>
      <c r="B4948" s="16" t="s">
        <v>8459</v>
      </c>
      <c r="C4948">
        <v>7.0633572454326403</v>
      </c>
      <c r="D4948">
        <v>7.1370897267693696</v>
      </c>
      <c r="E4948">
        <v>6.9425491442524603</v>
      </c>
      <c r="F4948">
        <v>7.2543703812947102</v>
      </c>
      <c r="G4948">
        <v>7.2269582735026701</v>
      </c>
      <c r="H4948">
        <v>7.7489470586558404</v>
      </c>
      <c r="I4948">
        <v>7.1672811779998904</v>
      </c>
      <c r="J4948">
        <v>6.844381508383</v>
      </c>
      <c r="K4948">
        <v>7.1578965399402996</v>
      </c>
      <c r="L4948">
        <v>7.1556786543903099</v>
      </c>
      <c r="M4948">
        <v>7.3244183972135</v>
      </c>
      <c r="N4948">
        <v>7.26044683579084</v>
      </c>
      <c r="O4948">
        <v>6.9516828485954099</v>
      </c>
      <c r="P4948">
        <v>7.27218074483838</v>
      </c>
      <c r="Q4948">
        <v>6.9204191934356096</v>
      </c>
    </row>
    <row r="4949" spans="1:17">
      <c r="A4949" t="s">
        <v>8460</v>
      </c>
      <c r="B4949" s="16" t="s">
        <v>8461</v>
      </c>
      <c r="C4949">
        <v>10.319110845915199</v>
      </c>
      <c r="D4949">
        <v>10.1577562661257</v>
      </c>
      <c r="E4949">
        <v>9.9229784546280904</v>
      </c>
      <c r="F4949">
        <v>9.7117612107134708</v>
      </c>
      <c r="G4949">
        <v>10.178454141105</v>
      </c>
      <c r="H4949">
        <v>9.7756107105306196</v>
      </c>
      <c r="I4949">
        <v>9.8940203482570794</v>
      </c>
      <c r="J4949">
        <v>9.6133056263078807</v>
      </c>
      <c r="K4949">
        <v>10.2721068094638</v>
      </c>
      <c r="L4949">
        <v>9.9012886514759799</v>
      </c>
      <c r="M4949">
        <v>9.7121980654854205</v>
      </c>
      <c r="N4949">
        <v>10.119890791875999</v>
      </c>
      <c r="O4949">
        <v>9.8544364486805396</v>
      </c>
      <c r="P4949">
        <v>9.8361392588145495</v>
      </c>
      <c r="Q4949">
        <v>10.86219186101</v>
      </c>
    </row>
    <row r="4950" spans="1:17">
      <c r="A4950" t="s">
        <v>8462</v>
      </c>
      <c r="B4950" s="16" t="s">
        <v>8463</v>
      </c>
      <c r="C4950">
        <v>8.6801524911761803</v>
      </c>
      <c r="D4950">
        <v>8.6586271160339301</v>
      </c>
      <c r="E4950">
        <v>8.1300980002261394</v>
      </c>
      <c r="F4950">
        <v>9.0485534106328593</v>
      </c>
      <c r="G4950">
        <v>9.02794776880814</v>
      </c>
      <c r="H4950">
        <v>9.4670664858331595</v>
      </c>
      <c r="I4950">
        <v>8.6634892960074197</v>
      </c>
      <c r="J4950">
        <v>8.9924182505386998</v>
      </c>
      <c r="K4950">
        <v>8.6220650328080204</v>
      </c>
      <c r="L4950">
        <v>8.4183323091301396</v>
      </c>
      <c r="M4950">
        <v>9.3735045415397096</v>
      </c>
      <c r="N4950">
        <v>9.1045913047271991</v>
      </c>
      <c r="O4950">
        <v>9.1402814097928999</v>
      </c>
      <c r="P4950">
        <v>8.86148128576116</v>
      </c>
      <c r="Q4950">
        <v>8.9266120302692595</v>
      </c>
    </row>
    <row r="4951" spans="1:17">
      <c r="A4951" t="s">
        <v>8464</v>
      </c>
      <c r="B4951" s="16" t="s">
        <v>8465</v>
      </c>
      <c r="C4951">
        <v>10.5183936917262</v>
      </c>
      <c r="D4951">
        <v>10.525814563535601</v>
      </c>
      <c r="E4951">
        <v>10.652951464633899</v>
      </c>
      <c r="F4951">
        <v>10.6508726645654</v>
      </c>
      <c r="G4951">
        <v>10.6785054398988</v>
      </c>
      <c r="H4951">
        <v>10.7979220478525</v>
      </c>
      <c r="I4951">
        <v>10.5443166247347</v>
      </c>
      <c r="J4951">
        <v>10.6085173812868</v>
      </c>
      <c r="K4951">
        <v>10.191769181248</v>
      </c>
      <c r="L4951">
        <v>10.5528038678159</v>
      </c>
      <c r="M4951">
        <v>10.6186207959444</v>
      </c>
      <c r="N4951">
        <v>10.723417500129001</v>
      </c>
      <c r="O4951">
        <v>10.652652153257</v>
      </c>
      <c r="P4951">
        <v>10.3756817147812</v>
      </c>
      <c r="Q4951">
        <v>10.087613053174801</v>
      </c>
    </row>
    <row r="4952" spans="1:17">
      <c r="A4952" t="s">
        <v>8466</v>
      </c>
      <c r="B4952" s="16" t="s">
        <v>8467</v>
      </c>
      <c r="C4952">
        <v>10.003184254936301</v>
      </c>
      <c r="D4952">
        <v>10.0082592763665</v>
      </c>
      <c r="E4952">
        <v>10.214498660410401</v>
      </c>
      <c r="F4952">
        <v>10.5551234999719</v>
      </c>
      <c r="G4952">
        <v>10.1615355354585</v>
      </c>
      <c r="H4952">
        <v>10.098525600076499</v>
      </c>
      <c r="I4952">
        <v>9.9039003737100302</v>
      </c>
      <c r="J4952">
        <v>10.135483871228001</v>
      </c>
      <c r="K4952">
        <v>10.130479620409</v>
      </c>
      <c r="L4952">
        <v>10.071301359124201</v>
      </c>
      <c r="M4952">
        <v>10.1563417297849</v>
      </c>
      <c r="N4952">
        <v>10.317784855797299</v>
      </c>
      <c r="O4952">
        <v>10.036389019864799</v>
      </c>
      <c r="P4952">
        <v>9.8060878997100307</v>
      </c>
      <c r="Q4952">
        <v>10.6852902490437</v>
      </c>
    </row>
    <row r="4953" spans="1:17">
      <c r="A4953" t="s">
        <v>8468</v>
      </c>
      <c r="B4953" s="16" t="s">
        <v>8469</v>
      </c>
      <c r="C4953">
        <v>6.7094894782855796</v>
      </c>
      <c r="D4953">
        <v>6.5295865794184396</v>
      </c>
      <c r="E4953">
        <v>6.1846340324636904</v>
      </c>
      <c r="F4953">
        <v>6.7477305356992501</v>
      </c>
      <c r="G4953">
        <v>6.5085673373313</v>
      </c>
      <c r="H4953">
        <v>6.9645120930522904</v>
      </c>
      <c r="I4953">
        <v>6.4984102644921702</v>
      </c>
      <c r="J4953">
        <v>6.6663496163334601</v>
      </c>
      <c r="K4953">
        <v>6.3308159602273202</v>
      </c>
      <c r="L4953">
        <v>6.28349182675138</v>
      </c>
      <c r="M4953">
        <v>6.4144155526236197</v>
      </c>
      <c r="N4953">
        <v>6.5949304227929604</v>
      </c>
      <c r="O4953">
        <v>6.60605308271432</v>
      </c>
      <c r="P4953">
        <v>6.8814340296577301</v>
      </c>
      <c r="Q4953">
        <v>2.8218677180984102</v>
      </c>
    </row>
    <row r="4954" spans="1:17">
      <c r="A4954" t="s">
        <v>8470</v>
      </c>
      <c r="B4954" s="16" t="s">
        <v>8471</v>
      </c>
      <c r="C4954">
        <v>6.3282826399822101</v>
      </c>
      <c r="D4954">
        <v>6.3368934182824699</v>
      </c>
      <c r="E4954">
        <v>5.0160351149716202</v>
      </c>
      <c r="F4954">
        <v>5.9029685313311697</v>
      </c>
      <c r="G4954">
        <v>6.79391800205281</v>
      </c>
      <c r="H4954">
        <v>5.7039026048571104</v>
      </c>
      <c r="I4954">
        <v>6.1921342703290696</v>
      </c>
      <c r="J4954">
        <v>5.9097086530010401</v>
      </c>
      <c r="K4954">
        <v>5.6991521110608296</v>
      </c>
      <c r="L4954">
        <v>5.7714733083332499</v>
      </c>
      <c r="M4954">
        <v>6.7220257165029196</v>
      </c>
      <c r="N4954">
        <v>6.6318301267309199</v>
      </c>
      <c r="O4954">
        <v>6.5683219506101604</v>
      </c>
      <c r="P4954">
        <v>6.7681820790449301</v>
      </c>
      <c r="Q4954">
        <v>5.81282804418474</v>
      </c>
    </row>
    <row r="4955" spans="1:17">
      <c r="A4955" t="s">
        <v>8472</v>
      </c>
      <c r="B4955" s="16" t="s">
        <v>8473</v>
      </c>
      <c r="C4955">
        <v>4.1513583524311999</v>
      </c>
      <c r="D4955">
        <v>4.0407231514856203</v>
      </c>
      <c r="E4955">
        <v>3.8152982058547602</v>
      </c>
      <c r="F4955">
        <v>4.0892058755412499</v>
      </c>
      <c r="G4955">
        <v>4.37414671474383</v>
      </c>
      <c r="H4955">
        <v>4.4894640760069198</v>
      </c>
      <c r="I4955">
        <v>4.7549066861635803</v>
      </c>
      <c r="J4955">
        <v>3.7696016503418699</v>
      </c>
      <c r="K4955">
        <v>4.3865415857412602</v>
      </c>
      <c r="L4955">
        <v>4.3280695513255196</v>
      </c>
      <c r="M4955">
        <v>4.1590575299716699</v>
      </c>
      <c r="N4955">
        <v>4.72039054531127</v>
      </c>
      <c r="O4955">
        <v>4.5388813471664999</v>
      </c>
      <c r="P4955">
        <v>3.9363215208704698</v>
      </c>
      <c r="Q4955">
        <v>2.8218677180984102</v>
      </c>
    </row>
    <row r="4956" spans="1:17">
      <c r="A4956" t="s">
        <v>8474</v>
      </c>
      <c r="B4956" s="16" t="s">
        <v>8475</v>
      </c>
      <c r="C4956">
        <v>7.1803944689150896</v>
      </c>
      <c r="D4956">
        <v>7.0395330447340898</v>
      </c>
      <c r="E4956">
        <v>6.8138222480252697</v>
      </c>
      <c r="F4956">
        <v>7.2405344936164298</v>
      </c>
      <c r="G4956">
        <v>6.5786073959256797</v>
      </c>
      <c r="H4956">
        <v>7.4335256956558604</v>
      </c>
      <c r="I4956">
        <v>7.1507408529965604</v>
      </c>
      <c r="J4956">
        <v>6.9067745175236803</v>
      </c>
      <c r="K4956">
        <v>6.9835028813780502</v>
      </c>
      <c r="L4956">
        <v>7.1400417849623699</v>
      </c>
      <c r="M4956">
        <v>6.9953362343408001</v>
      </c>
      <c r="N4956">
        <v>7.3733479364817498</v>
      </c>
      <c r="O4956">
        <v>7.1995023503709197</v>
      </c>
      <c r="P4956">
        <v>7.1420694029121403</v>
      </c>
      <c r="Q4956">
        <v>2.8218677180984102</v>
      </c>
    </row>
    <row r="4957" spans="1:17">
      <c r="A4957" t="s">
        <v>8476</v>
      </c>
      <c r="B4957" s="16" t="s">
        <v>8477</v>
      </c>
      <c r="C4957">
        <v>3.5040133865677898</v>
      </c>
      <c r="D4957">
        <v>3.2942621936663499</v>
      </c>
      <c r="E4957">
        <v>3.4028894668404299</v>
      </c>
      <c r="F4957">
        <v>2.8218677180984102</v>
      </c>
      <c r="G4957">
        <v>3.70007344211845</v>
      </c>
      <c r="H4957">
        <v>2.8218677180984102</v>
      </c>
      <c r="I4957">
        <v>2.8218677180984102</v>
      </c>
      <c r="J4957">
        <v>2.8218677180984102</v>
      </c>
      <c r="K4957">
        <v>3.4608708703561399</v>
      </c>
      <c r="L4957">
        <v>2.8218677180984102</v>
      </c>
      <c r="M4957">
        <v>2.8218677180984102</v>
      </c>
      <c r="N4957">
        <v>3.79229116939824</v>
      </c>
      <c r="O4957">
        <v>3.5569664057961599</v>
      </c>
      <c r="P4957">
        <v>2.8218677180984102</v>
      </c>
      <c r="Q4957">
        <v>5.09416193408443</v>
      </c>
    </row>
    <row r="4958" spans="1:17">
      <c r="A4958" t="s">
        <v>8478</v>
      </c>
      <c r="B4958" s="16" t="s">
        <v>8479</v>
      </c>
      <c r="C4958">
        <v>9.7636018642639701</v>
      </c>
      <c r="D4958">
        <v>9.7546982281510299</v>
      </c>
      <c r="E4958">
        <v>10.0068719569741</v>
      </c>
      <c r="F4958">
        <v>10.123571802272</v>
      </c>
      <c r="G4958">
        <v>9.9347108349183095</v>
      </c>
      <c r="H4958">
        <v>10.172402277260799</v>
      </c>
      <c r="I4958">
        <v>9.81898702768693</v>
      </c>
      <c r="J4958">
        <v>10.007458607628701</v>
      </c>
      <c r="K4958">
        <v>9.74000788311678</v>
      </c>
      <c r="L4958">
        <v>9.7857443713173993</v>
      </c>
      <c r="M4958">
        <v>9.8268389442216808</v>
      </c>
      <c r="N4958">
        <v>9.8765142179868803</v>
      </c>
      <c r="O4958">
        <v>9.7701639539094405</v>
      </c>
      <c r="P4958">
        <v>9.8552558806290396</v>
      </c>
      <c r="Q4958">
        <v>9.6208993709487292</v>
      </c>
    </row>
    <row r="4959" spans="1:17">
      <c r="A4959" t="s">
        <v>8480</v>
      </c>
      <c r="B4959" s="16" t="s">
        <v>8481</v>
      </c>
      <c r="C4959">
        <v>9.7091240889686699</v>
      </c>
      <c r="D4959">
        <v>9.7875358595799096</v>
      </c>
      <c r="E4959">
        <v>10.0182371593556</v>
      </c>
      <c r="F4959">
        <v>9.3236835400636906</v>
      </c>
      <c r="G4959">
        <v>9.6734218073786007</v>
      </c>
      <c r="H4959">
        <v>8.4870611974534196</v>
      </c>
      <c r="I4959">
        <v>9.6590076481147502</v>
      </c>
      <c r="J4959">
        <v>9.2937439500657604</v>
      </c>
      <c r="K4959">
        <v>9.8554027730192004</v>
      </c>
      <c r="L4959">
        <v>9.4373465298585799</v>
      </c>
      <c r="M4959">
        <v>9.0527256549431403</v>
      </c>
      <c r="N4959">
        <v>8.5388286418580499</v>
      </c>
      <c r="O4959">
        <v>9.1322649267014597</v>
      </c>
      <c r="P4959">
        <v>9.6694153752456096</v>
      </c>
      <c r="Q4959">
        <v>10.4836243230958</v>
      </c>
    </row>
    <row r="4960" spans="1:17">
      <c r="A4960" t="s">
        <v>8482</v>
      </c>
      <c r="B4960" s="16" t="s">
        <v>8483</v>
      </c>
      <c r="C4960">
        <v>7.3253598602789296</v>
      </c>
      <c r="D4960">
        <v>7.2136093630525302</v>
      </c>
      <c r="E4960">
        <v>6.5153438410764704</v>
      </c>
      <c r="F4960">
        <v>7.0943083087080998</v>
      </c>
      <c r="G4960">
        <v>7.3988114298928798</v>
      </c>
      <c r="H4960">
        <v>7.1902365178252401</v>
      </c>
      <c r="I4960">
        <v>7.0738560106302701</v>
      </c>
      <c r="J4960">
        <v>6.9592247438188899</v>
      </c>
      <c r="K4960">
        <v>7.1290497562884898</v>
      </c>
      <c r="L4960">
        <v>6.8538875383047699</v>
      </c>
      <c r="M4960">
        <v>6.9122766699525497</v>
      </c>
      <c r="N4960">
        <v>7.4161369070952396</v>
      </c>
      <c r="O4960">
        <v>6.9516828485954099</v>
      </c>
      <c r="P4960">
        <v>7.7299492284321003</v>
      </c>
      <c r="Q4960">
        <v>5.81282804418474</v>
      </c>
    </row>
    <row r="4961" spans="1:17">
      <c r="A4961" t="s">
        <v>8484</v>
      </c>
      <c r="B4961" s="16" t="s">
        <v>8485</v>
      </c>
      <c r="C4961">
        <v>9.3695278215505091</v>
      </c>
      <c r="D4961">
        <v>9.3074990475869797</v>
      </c>
      <c r="E4961">
        <v>8.7985969471072796</v>
      </c>
      <c r="F4961">
        <v>9.5532492177463801</v>
      </c>
      <c r="G4961">
        <v>9.4740671110081909</v>
      </c>
      <c r="H4961">
        <v>9.6369425713305308</v>
      </c>
      <c r="I4961">
        <v>9.1376170298924109</v>
      </c>
      <c r="J4961">
        <v>9.4136757389699408</v>
      </c>
      <c r="K4961">
        <v>9.0615864041612095</v>
      </c>
      <c r="L4961">
        <v>9.1622119548008207</v>
      </c>
      <c r="M4961">
        <v>9.49584978597745</v>
      </c>
      <c r="N4961">
        <v>9.6144707688312696</v>
      </c>
      <c r="O4961">
        <v>9.5817074741610604</v>
      </c>
      <c r="P4961">
        <v>9.3473078728084804</v>
      </c>
      <c r="Q4961">
        <v>8.5667227177791094</v>
      </c>
    </row>
    <row r="4962" spans="1:17">
      <c r="A4962" t="s">
        <v>8486</v>
      </c>
      <c r="B4962" s="16" t="s">
        <v>8487</v>
      </c>
      <c r="C4962">
        <v>10.025648859003701</v>
      </c>
      <c r="D4962">
        <v>10.0721862877863</v>
      </c>
      <c r="E4962">
        <v>9.4219592200631794</v>
      </c>
      <c r="F4962">
        <v>9.3204055644430603</v>
      </c>
      <c r="G4962">
        <v>9.7111181796699597</v>
      </c>
      <c r="H4962">
        <v>9.4785981285640801</v>
      </c>
      <c r="I4962">
        <v>9.5101037180241406</v>
      </c>
      <c r="J4962">
        <v>9.0994540614320503</v>
      </c>
      <c r="K4962">
        <v>10.1149708590996</v>
      </c>
      <c r="L4962">
        <v>9.4704676930290095</v>
      </c>
      <c r="M4962">
        <v>9.3657452921516207</v>
      </c>
      <c r="N4962">
        <v>9.62513063983147</v>
      </c>
      <c r="O4962">
        <v>9.6405346491416406</v>
      </c>
      <c r="P4962">
        <v>9.4986657058601391</v>
      </c>
      <c r="Q4962">
        <v>10.6276941706183</v>
      </c>
    </row>
    <row r="4963" spans="1:17">
      <c r="A4963" t="s">
        <v>8488</v>
      </c>
      <c r="B4963" s="16" t="s">
        <v>756</v>
      </c>
      <c r="C4963">
        <v>9.5995808280483601</v>
      </c>
      <c r="D4963">
        <v>9.48277612082091</v>
      </c>
      <c r="E4963">
        <v>9.5257195528773408</v>
      </c>
      <c r="F4963">
        <v>8.7429575248588893</v>
      </c>
      <c r="G4963">
        <v>9.8805993260673404</v>
      </c>
      <c r="H4963">
        <v>8.4099789947338905</v>
      </c>
      <c r="I4963">
        <v>9.8111332417081591</v>
      </c>
      <c r="J4963">
        <v>9.1533425475236108</v>
      </c>
      <c r="K4963">
        <v>9.8421659887993993</v>
      </c>
      <c r="L4963">
        <v>9.8301650406438998</v>
      </c>
      <c r="M4963">
        <v>9.5595873780685494</v>
      </c>
      <c r="N4963">
        <v>9.8390696915922398</v>
      </c>
      <c r="O4963">
        <v>9.39198485936185</v>
      </c>
      <c r="P4963">
        <v>9.9161050311951495</v>
      </c>
      <c r="Q4963">
        <v>10.4171850831034</v>
      </c>
    </row>
    <row r="4964" spans="1:17">
      <c r="A4964" t="s">
        <v>8489</v>
      </c>
      <c r="B4964" s="16" t="s">
        <v>8490</v>
      </c>
      <c r="C4964">
        <v>9.0305268103088991</v>
      </c>
      <c r="D4964">
        <v>8.7664831429785401</v>
      </c>
      <c r="E4964">
        <v>9.3645967317136307</v>
      </c>
      <c r="F4964">
        <v>8.8806515455363595</v>
      </c>
      <c r="G4964">
        <v>9.1790794293753901</v>
      </c>
      <c r="H4964">
        <v>8.2227551246539008</v>
      </c>
      <c r="I4964">
        <v>9.0843027930009104</v>
      </c>
      <c r="J4964">
        <v>8.8592150136552998</v>
      </c>
      <c r="K4964">
        <v>8.7218225351422891</v>
      </c>
      <c r="L4964">
        <v>9.1010811677503707</v>
      </c>
      <c r="M4964">
        <v>8.9194879869299104</v>
      </c>
      <c r="N4964">
        <v>9.6492042430330809</v>
      </c>
      <c r="O4964">
        <v>8.9417570511423694</v>
      </c>
      <c r="P4964">
        <v>8.0100059982029492</v>
      </c>
      <c r="Q4964">
        <v>10.6276941706183</v>
      </c>
    </row>
    <row r="4965" spans="1:17">
      <c r="A4965" t="s">
        <v>8491</v>
      </c>
      <c r="B4965" s="16" t="s">
        <v>8492</v>
      </c>
      <c r="C4965">
        <v>7.5958066555574204</v>
      </c>
      <c r="D4965">
        <v>7.7332212181927797</v>
      </c>
      <c r="E4965">
        <v>7.9919012986878704</v>
      </c>
      <c r="F4965">
        <v>7.6121172640846497</v>
      </c>
      <c r="G4965">
        <v>7.4141555573024602</v>
      </c>
      <c r="H4965">
        <v>7.7489470586558404</v>
      </c>
      <c r="I4965">
        <v>7.5852747023070002</v>
      </c>
      <c r="J4965">
        <v>7.6654959261035804</v>
      </c>
      <c r="K4965">
        <v>7.6025982331845201</v>
      </c>
      <c r="L4965">
        <v>7.6779922586903604</v>
      </c>
      <c r="M4965">
        <v>7.6008512731656497</v>
      </c>
      <c r="N4965">
        <v>7.6903834514050899</v>
      </c>
      <c r="O4965">
        <v>7.5618678470322704</v>
      </c>
      <c r="P4965">
        <v>7.1977218339206299</v>
      </c>
      <c r="Q4965">
        <v>7.9670857749043096</v>
      </c>
    </row>
    <row r="4966" spans="1:17">
      <c r="A4966" t="s">
        <v>8493</v>
      </c>
      <c r="B4966" s="16" t="s">
        <v>8494</v>
      </c>
      <c r="C4966">
        <v>7.5154307563451699</v>
      </c>
      <c r="D4966">
        <v>7.4906236661468704</v>
      </c>
      <c r="E4966">
        <v>6.7210876136474598</v>
      </c>
      <c r="F4966">
        <v>7.7695933794598799</v>
      </c>
      <c r="G4966">
        <v>7.3676229354819496</v>
      </c>
      <c r="H4966">
        <v>7.0555790375985197</v>
      </c>
      <c r="I4966">
        <v>6.9064962973994302</v>
      </c>
      <c r="J4966">
        <v>6.5634187552084402</v>
      </c>
      <c r="K4966">
        <v>7.4361311627057196</v>
      </c>
      <c r="L4966">
        <v>7.4114323954884904</v>
      </c>
      <c r="M4966">
        <v>8.3054396706956393</v>
      </c>
      <c r="N4966">
        <v>8.4796259655997694</v>
      </c>
      <c r="O4966">
        <v>8.1596526578593096</v>
      </c>
      <c r="P4966">
        <v>6.47486360288885</v>
      </c>
      <c r="Q4966">
        <v>8.48255560796823</v>
      </c>
    </row>
    <row r="4967" spans="1:17">
      <c r="A4967" t="s">
        <v>8495</v>
      </c>
      <c r="B4967" s="16" t="s">
        <v>8496</v>
      </c>
      <c r="C4967">
        <v>9.7848296595287394</v>
      </c>
      <c r="D4967">
        <v>9.8342234259614099</v>
      </c>
      <c r="E4967">
        <v>9.7172105377085707</v>
      </c>
      <c r="F4967">
        <v>10.0202918266515</v>
      </c>
      <c r="G4967">
        <v>9.7703484616947698</v>
      </c>
      <c r="H4967">
        <v>10.370194612711099</v>
      </c>
      <c r="I4967">
        <v>9.7439668177539307</v>
      </c>
      <c r="J4967">
        <v>10.1620118739828</v>
      </c>
      <c r="K4967">
        <v>9.5603682641758798</v>
      </c>
      <c r="L4967">
        <v>9.7450771976168902</v>
      </c>
      <c r="M4967">
        <v>9.76427739435535</v>
      </c>
      <c r="N4967">
        <v>10.069492323753099</v>
      </c>
      <c r="O4967">
        <v>9.5591631732042899</v>
      </c>
      <c r="P4967">
        <v>9.9729006719906792</v>
      </c>
      <c r="Q4967">
        <v>9.2143845326617093</v>
      </c>
    </row>
    <row r="4968" spans="1:17">
      <c r="A4968" t="s">
        <v>8497</v>
      </c>
      <c r="B4968" s="16" t="s">
        <v>8498</v>
      </c>
      <c r="C4968">
        <v>8.3470042166010998</v>
      </c>
      <c r="D4968">
        <v>8.1221405959054795</v>
      </c>
      <c r="E4968">
        <v>7.6679690530588296</v>
      </c>
      <c r="F4968">
        <v>8.1296061977141303</v>
      </c>
      <c r="G4968">
        <v>8.5479352492780194</v>
      </c>
      <c r="H4968">
        <v>8.1296468529167001</v>
      </c>
      <c r="I4968">
        <v>8.0885691376079798</v>
      </c>
      <c r="J4968">
        <v>7.6473812472211504</v>
      </c>
      <c r="K4968">
        <v>8.1850257934841206</v>
      </c>
      <c r="L4968">
        <v>8.0437053802131295</v>
      </c>
      <c r="M4968">
        <v>8.8837094065825006</v>
      </c>
      <c r="N4968">
        <v>8.6593242564308106</v>
      </c>
      <c r="O4968">
        <v>8.8072368008774102</v>
      </c>
      <c r="P4968">
        <v>8.1118484258331307</v>
      </c>
      <c r="Q4968">
        <v>8.9266120302692595</v>
      </c>
    </row>
    <row r="4969" spans="1:17">
      <c r="A4969" t="s">
        <v>8499</v>
      </c>
      <c r="B4969" s="16" t="s">
        <v>8500</v>
      </c>
      <c r="C4969">
        <v>8.8832835171801605</v>
      </c>
      <c r="D4969">
        <v>8.9804476080895395</v>
      </c>
      <c r="E4969">
        <v>8.8576448878332794</v>
      </c>
      <c r="F4969">
        <v>9.3782986656359597</v>
      </c>
      <c r="G4969">
        <v>8.8840760252300797</v>
      </c>
      <c r="H4969">
        <v>9.5078344001682602</v>
      </c>
      <c r="I4969">
        <v>8.8966343815315305</v>
      </c>
      <c r="J4969">
        <v>9.4777984968387603</v>
      </c>
      <c r="K4969">
        <v>9.1194288894387903</v>
      </c>
      <c r="L4969">
        <v>9.1131169051639809</v>
      </c>
      <c r="M4969">
        <v>8.9070662060825594</v>
      </c>
      <c r="N4969">
        <v>8.6593242564308106</v>
      </c>
      <c r="O4969">
        <v>8.8391092470218204</v>
      </c>
      <c r="P4969">
        <v>9.3300186381003396</v>
      </c>
      <c r="Q4969">
        <v>7.1565710053807701</v>
      </c>
    </row>
    <row r="4970" spans="1:17">
      <c r="A4970" t="s">
        <v>8501</v>
      </c>
      <c r="B4970" s="16" t="s">
        <v>8502</v>
      </c>
      <c r="C4970">
        <v>7.2508883405074904</v>
      </c>
      <c r="D4970">
        <v>7.0891403017794001</v>
      </c>
      <c r="E4970">
        <v>7.0223608587950404</v>
      </c>
      <c r="F4970">
        <v>6.7079714790222598</v>
      </c>
      <c r="G4970">
        <v>7.1556738547792804</v>
      </c>
      <c r="H4970">
        <v>5.8959384425791503</v>
      </c>
      <c r="I4970">
        <v>6.5499524026940898</v>
      </c>
      <c r="J4970">
        <v>6.2499257068907896</v>
      </c>
      <c r="K4970">
        <v>6.9915428190875799</v>
      </c>
      <c r="L4970">
        <v>6.32580422898618</v>
      </c>
      <c r="M4970">
        <v>6.4144155526236197</v>
      </c>
      <c r="N4970">
        <v>6.7258089642514101</v>
      </c>
      <c r="O4970">
        <v>6.39579368777743</v>
      </c>
      <c r="P4970">
        <v>6.2813702146298303</v>
      </c>
      <c r="Q4970">
        <v>7.3593062614465703</v>
      </c>
    </row>
    <row r="4971" spans="1:17">
      <c r="A4971" t="s">
        <v>8503</v>
      </c>
      <c r="B4971" s="16" t="s">
        <v>8504</v>
      </c>
      <c r="C4971">
        <v>7.9696956834284798</v>
      </c>
      <c r="D4971">
        <v>8.0900806023994694</v>
      </c>
      <c r="E4971">
        <v>7.9244164502804502</v>
      </c>
      <c r="F4971">
        <v>8.1955325253200293</v>
      </c>
      <c r="G4971">
        <v>8.1040732145649308</v>
      </c>
      <c r="H4971">
        <v>8.5225186418733792</v>
      </c>
      <c r="I4971">
        <v>8.1058029072197897</v>
      </c>
      <c r="J4971">
        <v>8.2790921850890893</v>
      </c>
      <c r="K4971">
        <v>7.9826233315090196</v>
      </c>
      <c r="L4971">
        <v>8.2468057817627791</v>
      </c>
      <c r="M4971">
        <v>8.3843911305650405</v>
      </c>
      <c r="N4971">
        <v>8.2469348951680406</v>
      </c>
      <c r="O4971">
        <v>8.1082425907237194</v>
      </c>
      <c r="P4971">
        <v>8.4504882485713804</v>
      </c>
      <c r="Q4971">
        <v>6.6375058506955904</v>
      </c>
    </row>
    <row r="4972" spans="1:17">
      <c r="A4972" t="s">
        <v>8505</v>
      </c>
      <c r="B4972" s="16" t="s">
        <v>8506</v>
      </c>
      <c r="C4972">
        <v>9.8199580558697903</v>
      </c>
      <c r="D4972">
        <v>9.8934387662257297</v>
      </c>
      <c r="E4972">
        <v>10.013377318362499</v>
      </c>
      <c r="F4972">
        <v>10.354223475285499</v>
      </c>
      <c r="G4972">
        <v>9.8085259283314805</v>
      </c>
      <c r="H4972">
        <v>10.3622133051995</v>
      </c>
      <c r="I4972">
        <v>9.8989688195817003</v>
      </c>
      <c r="J4972">
        <v>10.032943849867401</v>
      </c>
      <c r="K4972">
        <v>9.7038751269340402</v>
      </c>
      <c r="L4972">
        <v>9.9613240630035005</v>
      </c>
      <c r="M4972">
        <v>10.2450074299846</v>
      </c>
      <c r="N4972">
        <v>10.218713880358999</v>
      </c>
      <c r="O4972">
        <v>10.244788561138</v>
      </c>
      <c r="P4972">
        <v>9.5927918193013895</v>
      </c>
      <c r="Q4972">
        <v>9.9057254354815303</v>
      </c>
    </row>
    <row r="4973" spans="1:17">
      <c r="A4973" t="s">
        <v>8507</v>
      </c>
      <c r="B4973" s="16" t="s">
        <v>8508</v>
      </c>
      <c r="C4973">
        <v>7.89350948884357</v>
      </c>
      <c r="D4973">
        <v>7.8188837629571299</v>
      </c>
      <c r="E4973">
        <v>7.7943525013611197</v>
      </c>
      <c r="F4973">
        <v>7.7887133130591799</v>
      </c>
      <c r="G4973">
        <v>8.0706088457570306</v>
      </c>
      <c r="H4973">
        <v>8.0301036709191909</v>
      </c>
      <c r="I4973">
        <v>7.9234190429605196</v>
      </c>
      <c r="J4973">
        <v>7.8977302347119096</v>
      </c>
      <c r="K4973">
        <v>7.7705603720064502</v>
      </c>
      <c r="L4973">
        <v>7.62287817002548</v>
      </c>
      <c r="M4973">
        <v>7.7594443035988698</v>
      </c>
      <c r="N4973">
        <v>7.6371492092547699</v>
      </c>
      <c r="O4973">
        <v>7.8820218970094302</v>
      </c>
      <c r="P4973">
        <v>8.3945440827723505</v>
      </c>
      <c r="Q4973">
        <v>6.9204191934356096</v>
      </c>
    </row>
    <row r="4974" spans="1:17">
      <c r="A4974" t="s">
        <v>8509</v>
      </c>
      <c r="B4974" s="16" t="s">
        <v>8510</v>
      </c>
      <c r="C4974">
        <v>6.8271754852327504</v>
      </c>
      <c r="D4974">
        <v>6.37757613081736</v>
      </c>
      <c r="E4974">
        <v>5.3510197543661198</v>
      </c>
      <c r="F4974">
        <v>6.24811637945347</v>
      </c>
      <c r="G4974">
        <v>7.8058773585549703</v>
      </c>
      <c r="H4974">
        <v>5.8348120214029704</v>
      </c>
      <c r="I4974">
        <v>5.6888246486798497</v>
      </c>
      <c r="J4974">
        <v>5.8305531747288999</v>
      </c>
      <c r="K4974">
        <v>6.1256640567470697</v>
      </c>
      <c r="L4974">
        <v>6.0839659041390597</v>
      </c>
      <c r="M4974">
        <v>6.9544080127968604</v>
      </c>
      <c r="N4974">
        <v>7.4644992735783298</v>
      </c>
      <c r="O4974">
        <v>6.7222181891453801</v>
      </c>
      <c r="P4974">
        <v>6.1282934919178196</v>
      </c>
      <c r="Q4974">
        <v>7.1565710053807701</v>
      </c>
    </row>
    <row r="4975" spans="1:17">
      <c r="A4975" t="s">
        <v>8511</v>
      </c>
      <c r="B4975" s="16" t="s">
        <v>8512</v>
      </c>
      <c r="C4975">
        <v>8.3362559508957901</v>
      </c>
      <c r="D4975">
        <v>8.2253611418522201</v>
      </c>
      <c r="E4975">
        <v>6.9149261991920596</v>
      </c>
      <c r="F4975">
        <v>7.42307154574923</v>
      </c>
      <c r="G4975">
        <v>8.2219787329211993</v>
      </c>
      <c r="H4975">
        <v>7.4537297034133703</v>
      </c>
      <c r="I4975">
        <v>7.5604707282268997</v>
      </c>
      <c r="J4975">
        <v>7.1898087872719803</v>
      </c>
      <c r="K4975">
        <v>7.86965110272254</v>
      </c>
      <c r="L4975">
        <v>7.1864505480400602</v>
      </c>
      <c r="M4975">
        <v>7.6227445974758696</v>
      </c>
      <c r="N4975">
        <v>8.0973900376133496</v>
      </c>
      <c r="O4975">
        <v>7.72443639558771</v>
      </c>
      <c r="P4975">
        <v>7.8801754824985499</v>
      </c>
      <c r="Q4975">
        <v>6.9204191934356096</v>
      </c>
    </row>
    <row r="4976" spans="1:17">
      <c r="A4976" t="s">
        <v>8513</v>
      </c>
      <c r="B4976" s="16" t="s">
        <v>8514</v>
      </c>
      <c r="C4976">
        <v>8.6193988194516091</v>
      </c>
      <c r="D4976">
        <v>8.7765862856340799</v>
      </c>
      <c r="E4976">
        <v>9.3154267841735603</v>
      </c>
      <c r="F4976">
        <v>8.80760557384599</v>
      </c>
      <c r="G4976">
        <v>8.5822533925003395</v>
      </c>
      <c r="H4976">
        <v>8.7732307752525607</v>
      </c>
      <c r="I4976">
        <v>8.9089536388954205</v>
      </c>
      <c r="J4976">
        <v>8.9924182505386998</v>
      </c>
      <c r="K4976">
        <v>8.4696829216251004</v>
      </c>
      <c r="L4976">
        <v>8.6202094184194795</v>
      </c>
      <c r="M4976">
        <v>8.6942873611208196</v>
      </c>
      <c r="N4976">
        <v>8.4829795696808308</v>
      </c>
      <c r="O4976">
        <v>8.6042627045684004</v>
      </c>
      <c r="P4976">
        <v>8.4134344157517695</v>
      </c>
      <c r="Q4976">
        <v>8.48255560796823</v>
      </c>
    </row>
    <row r="4977" spans="1:17">
      <c r="A4977" t="s">
        <v>8515</v>
      </c>
      <c r="B4977" s="16" t="s">
        <v>8516</v>
      </c>
      <c r="C4977">
        <v>11.1830896440578</v>
      </c>
      <c r="D4977">
        <v>11.092848043435801</v>
      </c>
      <c r="E4977">
        <v>11.099126869747</v>
      </c>
      <c r="F4977">
        <v>10.830955904211899</v>
      </c>
      <c r="G4977">
        <v>11.098560404957199</v>
      </c>
      <c r="H4977">
        <v>10.4180325857835</v>
      </c>
      <c r="I4977">
        <v>10.912974252721201</v>
      </c>
      <c r="J4977">
        <v>10.596779764243999</v>
      </c>
      <c r="K4977">
        <v>11.2803196312185</v>
      </c>
      <c r="L4977">
        <v>11.0251555131104</v>
      </c>
      <c r="M4977">
        <v>10.733606261728299</v>
      </c>
      <c r="N4977">
        <v>10.637280746630699</v>
      </c>
      <c r="O4977">
        <v>10.878360991126</v>
      </c>
      <c r="P4977">
        <v>10.582742924513299</v>
      </c>
      <c r="Q4977">
        <v>11.443507837205599</v>
      </c>
    </row>
    <row r="4978" spans="1:17">
      <c r="A4978" t="s">
        <v>8517</v>
      </c>
      <c r="B4978" s="16" t="s">
        <v>8518</v>
      </c>
      <c r="C4978">
        <v>7.0806726399707198</v>
      </c>
      <c r="D4978">
        <v>6.9968414682087197</v>
      </c>
      <c r="E4978">
        <v>6.99624750440314</v>
      </c>
      <c r="F4978">
        <v>7.0070440488476997</v>
      </c>
      <c r="G4978">
        <v>6.8515318643720802</v>
      </c>
      <c r="H4978">
        <v>6.8672647865190601</v>
      </c>
      <c r="I4978">
        <v>6.9064962973994302</v>
      </c>
      <c r="J4978">
        <v>6.844381508383</v>
      </c>
      <c r="K4978">
        <v>7.0310799115270903</v>
      </c>
      <c r="L4978">
        <v>7.3033402976722401</v>
      </c>
      <c r="M4978">
        <v>6.9613110454339404</v>
      </c>
      <c r="N4978">
        <v>6.8664655926759002</v>
      </c>
      <c r="O4978">
        <v>6.7728062812292897</v>
      </c>
      <c r="P4978">
        <v>6.7681820790449301</v>
      </c>
      <c r="Q4978">
        <v>5.09416193408443</v>
      </c>
    </row>
    <row r="4979" spans="1:17">
      <c r="A4979" t="s">
        <v>8519</v>
      </c>
      <c r="B4979" s="16" t="s">
        <v>8520</v>
      </c>
      <c r="C4979">
        <v>8.9922521073346307</v>
      </c>
      <c r="D4979">
        <v>8.8620936945481699</v>
      </c>
      <c r="E4979">
        <v>8.4747349831820902</v>
      </c>
      <c r="F4979">
        <v>8.7648305089547698</v>
      </c>
      <c r="G4979">
        <v>8.8478649360183503</v>
      </c>
      <c r="H4979">
        <v>8.9254578014409507</v>
      </c>
      <c r="I4979">
        <v>8.6131744940128296</v>
      </c>
      <c r="J4979">
        <v>8.4739837412464603</v>
      </c>
      <c r="K4979">
        <v>8.6451198674454997</v>
      </c>
      <c r="L4979">
        <v>8.8980942699239307</v>
      </c>
      <c r="M4979">
        <v>8.6629658541372105</v>
      </c>
      <c r="N4979">
        <v>9.1705360163108391</v>
      </c>
      <c r="O4979">
        <v>8.6588638876642907</v>
      </c>
      <c r="P4979">
        <v>8.1906294596356197</v>
      </c>
      <c r="Q4979">
        <v>9.4977003000167599</v>
      </c>
    </row>
    <row r="4980" spans="1:17">
      <c r="A4980" t="s">
        <v>8521</v>
      </c>
      <c r="B4980" s="16" t="s">
        <v>8522</v>
      </c>
      <c r="C4980">
        <v>9.1083736730887708</v>
      </c>
      <c r="D4980">
        <v>9.1801099248651905</v>
      </c>
      <c r="E4980">
        <v>8.9588702666055493</v>
      </c>
      <c r="F4980">
        <v>9.1010777504161204</v>
      </c>
      <c r="G4980">
        <v>9.0912667848053008</v>
      </c>
      <c r="H4980">
        <v>9.4437228826070996</v>
      </c>
      <c r="I4980">
        <v>9.1727767326121104</v>
      </c>
      <c r="J4980">
        <v>9.0657866083701304</v>
      </c>
      <c r="K4980">
        <v>9.1679843330702209</v>
      </c>
      <c r="L4980">
        <v>9.0138954556227695</v>
      </c>
      <c r="M4980">
        <v>9.0814357784131499</v>
      </c>
      <c r="N4980">
        <v>9.1891297833427501</v>
      </c>
      <c r="O4980">
        <v>9.1482535806716996</v>
      </c>
      <c r="P4980">
        <v>9.3522098266585392</v>
      </c>
      <c r="Q4980">
        <v>7.9670857749043096</v>
      </c>
    </row>
    <row r="4981" spans="1:17">
      <c r="A4981" t="s">
        <v>8523</v>
      </c>
      <c r="B4981" s="16" t="s">
        <v>8524</v>
      </c>
      <c r="C4981">
        <v>8.4469696701162</v>
      </c>
      <c r="D4981">
        <v>8.4629119660070309</v>
      </c>
      <c r="E4981">
        <v>8.1830222625708409</v>
      </c>
      <c r="F4981">
        <v>7.9245512432323704</v>
      </c>
      <c r="G4981">
        <v>8.0609030714784904</v>
      </c>
      <c r="H4981">
        <v>7.9086159245782204</v>
      </c>
      <c r="I4981">
        <v>8.1809013618629596</v>
      </c>
      <c r="J4981">
        <v>7.9129688664490203</v>
      </c>
      <c r="K4981">
        <v>8.1744969220400705</v>
      </c>
      <c r="L4981">
        <v>8.0891210769297501</v>
      </c>
      <c r="M4981">
        <v>7.94460206837147</v>
      </c>
      <c r="N4981">
        <v>7.8234080134378496</v>
      </c>
      <c r="O4981">
        <v>7.9160629597635896</v>
      </c>
      <c r="P4981">
        <v>8.0885250819963499</v>
      </c>
      <c r="Q4981">
        <v>7.6950435514148801</v>
      </c>
    </row>
    <row r="4982" spans="1:17">
      <c r="A4982" t="s">
        <v>8525</v>
      </c>
      <c r="B4982" s="16" t="s">
        <v>8526</v>
      </c>
      <c r="C4982">
        <v>9.0678119206845302</v>
      </c>
      <c r="D4982">
        <v>9.2008884796365997</v>
      </c>
      <c r="E4982">
        <v>8.9282090506560294</v>
      </c>
      <c r="F4982">
        <v>8.9960996456121407</v>
      </c>
      <c r="G4982">
        <v>9.2254075663031596</v>
      </c>
      <c r="H4982">
        <v>9.2687971624873704</v>
      </c>
      <c r="I4982">
        <v>9.1186501533040101</v>
      </c>
      <c r="J4982">
        <v>9.0793480482714308</v>
      </c>
      <c r="K4982">
        <v>9.0729642613625892</v>
      </c>
      <c r="L4982">
        <v>9.0351370614492801</v>
      </c>
      <c r="M4982">
        <v>8.9681320040955708</v>
      </c>
      <c r="N4982">
        <v>9.0171017953585597</v>
      </c>
      <c r="O4982">
        <v>9.1177220033299502</v>
      </c>
      <c r="P4982">
        <v>9.3074806855093595</v>
      </c>
      <c r="Q4982">
        <v>8.48255560796823</v>
      </c>
    </row>
    <row r="4983" spans="1:17">
      <c r="A4983" t="s">
        <v>8527</v>
      </c>
      <c r="B4983" s="16" t="s">
        <v>8528</v>
      </c>
      <c r="C4983">
        <v>11.5964379686679</v>
      </c>
      <c r="D4983">
        <v>11.6379505464598</v>
      </c>
      <c r="E4983">
        <v>11.4430369400304</v>
      </c>
      <c r="F4983">
        <v>12.018749820926001</v>
      </c>
      <c r="G4983">
        <v>11.701062567179701</v>
      </c>
      <c r="H4983">
        <v>11.4679074557255</v>
      </c>
      <c r="I4983">
        <v>11.368969179990801</v>
      </c>
      <c r="J4983">
        <v>11.836149098250599</v>
      </c>
      <c r="K4983">
        <v>11.6025741817017</v>
      </c>
      <c r="L4983">
        <v>11.4974990418043</v>
      </c>
      <c r="M4983">
        <v>11.392058919960601</v>
      </c>
      <c r="N4983">
        <v>11.3206174008253</v>
      </c>
      <c r="O4983">
        <v>11.1580285767759</v>
      </c>
      <c r="P4983">
        <v>11.323160804614201</v>
      </c>
      <c r="Q4983">
        <v>11.078253435781299</v>
      </c>
    </row>
    <row r="4984" spans="1:17">
      <c r="A4984" t="s">
        <v>8529</v>
      </c>
      <c r="B4984" s="16" t="s">
        <v>8530</v>
      </c>
      <c r="C4984">
        <v>9.0393868943101001</v>
      </c>
      <c r="D4984">
        <v>9.0042860598011192</v>
      </c>
      <c r="E4984">
        <v>9.0247587206733701</v>
      </c>
      <c r="F4984">
        <v>9.3121778837081894</v>
      </c>
      <c r="G4984">
        <v>9.0501818902473694</v>
      </c>
      <c r="H4984">
        <v>9.0891652811692296</v>
      </c>
      <c r="I4984">
        <v>8.76185872990464</v>
      </c>
      <c r="J4984">
        <v>9.1110544150053006</v>
      </c>
      <c r="K4984">
        <v>8.7314289390189401</v>
      </c>
      <c r="L4984">
        <v>9.0909740864269999</v>
      </c>
      <c r="M4984">
        <v>8.9578455292317098</v>
      </c>
      <c r="N4984">
        <v>8.7400168431798395</v>
      </c>
      <c r="O4984">
        <v>8.8567326840595904</v>
      </c>
      <c r="P4984">
        <v>8.6267418099926907</v>
      </c>
      <c r="Q4984">
        <v>8.6462459446333604</v>
      </c>
    </row>
    <row r="4985" spans="1:17">
      <c r="A4985" t="s">
        <v>8531</v>
      </c>
      <c r="B4985" s="16" t="s">
        <v>8532</v>
      </c>
      <c r="C4985">
        <v>8.2775375653111194</v>
      </c>
      <c r="D4985">
        <v>8.3956649846038705</v>
      </c>
      <c r="E4985">
        <v>7.5653201361319704</v>
      </c>
      <c r="F4985">
        <v>7.7006000739431499</v>
      </c>
      <c r="G4985">
        <v>8.2306610451235809</v>
      </c>
      <c r="H4985">
        <v>8.2305742222536207</v>
      </c>
      <c r="I4985">
        <v>8.2942199176089595</v>
      </c>
      <c r="J4985">
        <v>8.0188756632992195</v>
      </c>
      <c r="K4985">
        <v>8.2566494900727605</v>
      </c>
      <c r="L4985">
        <v>7.7822666868784101</v>
      </c>
      <c r="M4985">
        <v>7.8660487725433699</v>
      </c>
      <c r="N4985">
        <v>8.3460374516843903</v>
      </c>
      <c r="O4985">
        <v>8.1277369544106204</v>
      </c>
      <c r="P4985">
        <v>8.6744997765606904</v>
      </c>
      <c r="Q4985">
        <v>8.48255560796823</v>
      </c>
    </row>
    <row r="4986" spans="1:17">
      <c r="A4986" t="s">
        <v>8533</v>
      </c>
      <c r="B4986" s="16" t="s">
        <v>8534</v>
      </c>
      <c r="C4986">
        <v>7.7057491255831003</v>
      </c>
      <c r="D4986">
        <v>7.4019073443896799</v>
      </c>
      <c r="E4986">
        <v>6.65574536447828</v>
      </c>
      <c r="F4986">
        <v>6.4184400025519999</v>
      </c>
      <c r="G4986">
        <v>5.9953604944039602</v>
      </c>
      <c r="H4986">
        <v>5.0402227714917602</v>
      </c>
      <c r="I4986">
        <v>6.7721799990636802</v>
      </c>
      <c r="J4986">
        <v>5.9991545241956699</v>
      </c>
      <c r="K4986">
        <v>9.2420893483105502</v>
      </c>
      <c r="L4986">
        <v>8.7492203191115792</v>
      </c>
      <c r="M4986">
        <v>5.0881524599701597</v>
      </c>
      <c r="N4986">
        <v>5.7523273948856701</v>
      </c>
      <c r="O4986">
        <v>5.0562650436270502</v>
      </c>
      <c r="P4986">
        <v>4.86023234540618</v>
      </c>
      <c r="Q4986">
        <v>10.567702649957999</v>
      </c>
    </row>
    <row r="4987" spans="1:17">
      <c r="A4987" t="s">
        <v>8535</v>
      </c>
      <c r="B4987" s="16" t="s">
        <v>8536</v>
      </c>
      <c r="C4987">
        <v>11.2073662584079</v>
      </c>
      <c r="D4987">
        <v>11.1119207763433</v>
      </c>
      <c r="E4987">
        <v>3.9618875914207199</v>
      </c>
      <c r="F4987">
        <v>4.86534688307112</v>
      </c>
      <c r="G4987">
        <v>4.5695203052827997</v>
      </c>
      <c r="H4987">
        <v>7.2531073813858704</v>
      </c>
      <c r="I4987">
        <v>10.185848761179299</v>
      </c>
      <c r="J4987">
        <v>3.4276433730071201</v>
      </c>
      <c r="K4987">
        <v>12.241355910465201</v>
      </c>
      <c r="L4987">
        <v>11.858418497876</v>
      </c>
      <c r="M4987">
        <v>6.1241308252630597</v>
      </c>
      <c r="N4987">
        <v>5.7523273948856701</v>
      </c>
      <c r="O4987">
        <v>4.4030955001336496</v>
      </c>
      <c r="P4987">
        <v>7.2085980835333796</v>
      </c>
      <c r="Q4987">
        <v>7.5369478347710803</v>
      </c>
    </row>
    <row r="4988" spans="1:17">
      <c r="A4988" t="s">
        <v>8537</v>
      </c>
      <c r="B4988" s="16" t="s">
        <v>8538</v>
      </c>
      <c r="C4988">
        <v>10.764633894715301</v>
      </c>
      <c r="D4988">
        <v>10.715612009487799</v>
      </c>
      <c r="E4988">
        <v>10.645641969007199</v>
      </c>
      <c r="F4988">
        <v>10.260704901555</v>
      </c>
      <c r="G4988">
        <v>10.4421212768502</v>
      </c>
      <c r="H4988">
        <v>9.4504311223852397</v>
      </c>
      <c r="I4988">
        <v>10.4025604101819</v>
      </c>
      <c r="J4988">
        <v>9.94402127270234</v>
      </c>
      <c r="K4988">
        <v>10.551640582281101</v>
      </c>
      <c r="L4988">
        <v>10.127753313265201</v>
      </c>
      <c r="M4988">
        <v>9.6464743250025204</v>
      </c>
      <c r="N4988">
        <v>9.5820101816948693</v>
      </c>
      <c r="O4988">
        <v>9.8928991478739192</v>
      </c>
      <c r="P4988">
        <v>10.1238414215244</v>
      </c>
      <c r="Q4988">
        <v>10.722448563414501</v>
      </c>
    </row>
    <row r="4989" spans="1:17">
      <c r="A4989" t="s">
        <v>8539</v>
      </c>
      <c r="B4989" s="16" t="s">
        <v>8540</v>
      </c>
      <c r="C4989">
        <v>9.3011894386756904</v>
      </c>
      <c r="D4989">
        <v>9.2704496045955391</v>
      </c>
      <c r="E4989">
        <v>9.4341330980210305</v>
      </c>
      <c r="F4989">
        <v>9.2905636381997603</v>
      </c>
      <c r="G4989">
        <v>9.3777308012008103</v>
      </c>
      <c r="H4989">
        <v>8.5000559422758606</v>
      </c>
      <c r="I4989">
        <v>8.9162949922761108</v>
      </c>
      <c r="J4989">
        <v>8.9075333973253805</v>
      </c>
      <c r="K4989">
        <v>9.5040470239989006</v>
      </c>
      <c r="L4989">
        <v>8.8605078504181698</v>
      </c>
      <c r="M4989">
        <v>8.6797552883137605</v>
      </c>
      <c r="N4989">
        <v>8.8322927986551907</v>
      </c>
      <c r="O4989">
        <v>8.8894449504592199</v>
      </c>
      <c r="P4989">
        <v>8.9514558568156399</v>
      </c>
      <c r="Q4989">
        <v>9.7703309644362406</v>
      </c>
    </row>
    <row r="4990" spans="1:17">
      <c r="A4990" t="s">
        <v>8541</v>
      </c>
      <c r="B4990" s="16" t="s">
        <v>8542</v>
      </c>
      <c r="C4990">
        <v>13.857357087480599</v>
      </c>
      <c r="D4990">
        <v>13.8183316048714</v>
      </c>
      <c r="E4990">
        <v>13.8564956763196</v>
      </c>
      <c r="F4990">
        <v>13.904493648563999</v>
      </c>
      <c r="G4990">
        <v>13.790891460823801</v>
      </c>
      <c r="H4990">
        <v>13.6945601085066</v>
      </c>
      <c r="I4990">
        <v>13.5482781993397</v>
      </c>
      <c r="J4990">
        <v>13.581071937721701</v>
      </c>
      <c r="K4990">
        <v>13.647723595387999</v>
      </c>
      <c r="L4990">
        <v>13.876895983681999</v>
      </c>
      <c r="M4990">
        <v>13.605810505506</v>
      </c>
      <c r="N4990">
        <v>13.9729167484826</v>
      </c>
      <c r="O4990">
        <v>13.678550385972301</v>
      </c>
      <c r="P4990">
        <v>12.890443266989401</v>
      </c>
      <c r="Q4990">
        <v>13.6408626268787</v>
      </c>
    </row>
    <row r="4991" spans="1:17">
      <c r="A4991" t="s">
        <v>8543</v>
      </c>
      <c r="B4991" s="16" t="s">
        <v>8544</v>
      </c>
      <c r="C4991">
        <v>7.4099128563250902</v>
      </c>
      <c r="D4991">
        <v>7.4342237009027397</v>
      </c>
      <c r="E4991">
        <v>7.6175597172309102</v>
      </c>
      <c r="F4991">
        <v>7.7791850861198899</v>
      </c>
      <c r="G4991">
        <v>7.4812471112029897</v>
      </c>
      <c r="H4991">
        <v>7.61189515386988</v>
      </c>
      <c r="I4991">
        <v>7.43643277102277</v>
      </c>
      <c r="J4991">
        <v>7.6428167248235699</v>
      </c>
      <c r="K4991">
        <v>7.2744141714431603</v>
      </c>
      <c r="L4991">
        <v>7.4114323954884904</v>
      </c>
      <c r="M4991">
        <v>7.5919998117882797</v>
      </c>
      <c r="N4991">
        <v>7.6250471153328698</v>
      </c>
      <c r="O4991">
        <v>7.6409284237376403</v>
      </c>
      <c r="P4991">
        <v>7.2927645970803701</v>
      </c>
      <c r="Q4991">
        <v>6.6375058506955904</v>
      </c>
    </row>
    <row r="4992" spans="1:17">
      <c r="A4992" t="s">
        <v>8545</v>
      </c>
      <c r="B4992" s="16" t="s">
        <v>8546</v>
      </c>
      <c r="C4992">
        <v>11.1176757579493</v>
      </c>
      <c r="D4992">
        <v>11.2027400268551</v>
      </c>
      <c r="E4992">
        <v>11.2101792591895</v>
      </c>
      <c r="F4992">
        <v>9.8680991444243507</v>
      </c>
      <c r="G4992">
        <v>11.101520204434699</v>
      </c>
      <c r="H4992">
        <v>9.7500109603589493</v>
      </c>
      <c r="I4992">
        <v>11.116793694824301</v>
      </c>
      <c r="J4992">
        <v>10.1281634871828</v>
      </c>
      <c r="K4992">
        <v>10.4786725970968</v>
      </c>
      <c r="L4992">
        <v>11.0267467890275</v>
      </c>
      <c r="M4992">
        <v>10.019639744213499</v>
      </c>
      <c r="N4992">
        <v>9.7680192796192706</v>
      </c>
      <c r="O4992">
        <v>10.8850544630759</v>
      </c>
      <c r="P4992">
        <v>10.2850326274417</v>
      </c>
      <c r="Q4992">
        <v>10.911292413923899</v>
      </c>
    </row>
    <row r="4993" spans="1:17">
      <c r="A4993" t="s">
        <v>8547</v>
      </c>
      <c r="B4993" s="16" t="s">
        <v>8548</v>
      </c>
      <c r="C4993">
        <v>7.8638675337260704</v>
      </c>
      <c r="D4993">
        <v>7.7589494710816602</v>
      </c>
      <c r="E4993">
        <v>7.9652855630424</v>
      </c>
      <c r="F4993">
        <v>8.2448013488338496</v>
      </c>
      <c r="G4993">
        <v>7.8116781654464402</v>
      </c>
      <c r="H4993">
        <v>8.9182162685152004</v>
      </c>
      <c r="I4993">
        <v>8.5734777022180992</v>
      </c>
      <c r="J4993">
        <v>8.0259003806331499</v>
      </c>
      <c r="K4993">
        <v>8.2195765880156202</v>
      </c>
      <c r="L4993">
        <v>8.4183323091301396</v>
      </c>
      <c r="M4993">
        <v>8.4761615001381294</v>
      </c>
      <c r="N4993">
        <v>9.1240491398212207</v>
      </c>
      <c r="O4993">
        <v>8.9307059619958693</v>
      </c>
      <c r="P4993">
        <v>8.2808406053416803</v>
      </c>
      <c r="Q4993">
        <v>9.5399466711043193</v>
      </c>
    </row>
    <row r="4994" spans="1:17">
      <c r="A4994" t="s">
        <v>8549</v>
      </c>
      <c r="B4994" s="16" t="s">
        <v>8550</v>
      </c>
      <c r="C4994">
        <v>3.5040133865677898</v>
      </c>
      <c r="D4994">
        <v>2.8218677180984102</v>
      </c>
      <c r="E4994">
        <v>3.9618875914207199</v>
      </c>
      <c r="F4994">
        <v>3.4706286095040801</v>
      </c>
      <c r="G4994">
        <v>4.37414671474383</v>
      </c>
      <c r="H4994">
        <v>3.9869852489372102</v>
      </c>
      <c r="I4994">
        <v>3.7848446501428201</v>
      </c>
      <c r="J4994">
        <v>3.8565114723405598</v>
      </c>
      <c r="K4994">
        <v>4.1419680287536398</v>
      </c>
      <c r="L4994">
        <v>4.1946255460110002</v>
      </c>
      <c r="M4994">
        <v>4.5794486673888004</v>
      </c>
      <c r="N4994">
        <v>5.2042740237952296</v>
      </c>
      <c r="O4994">
        <v>4.0021176285150997</v>
      </c>
      <c r="P4994">
        <v>4.86023234540618</v>
      </c>
      <c r="Q4994">
        <v>2.8218677180984102</v>
      </c>
    </row>
    <row r="4995" spans="1:17">
      <c r="A4995" t="s">
        <v>8551</v>
      </c>
      <c r="B4995" s="16" t="s">
        <v>8552</v>
      </c>
      <c r="C4995">
        <v>9.8704765481586492</v>
      </c>
      <c r="D4995">
        <v>9.7850362575308907</v>
      </c>
      <c r="E4995">
        <v>10.2927912395417</v>
      </c>
      <c r="F4995">
        <v>9.7955924111005697</v>
      </c>
      <c r="G4995">
        <v>10.312220905570999</v>
      </c>
      <c r="H4995">
        <v>9.1460621969500604</v>
      </c>
      <c r="I4995">
        <v>9.7562898752221496</v>
      </c>
      <c r="J4995">
        <v>9.9994569655921204</v>
      </c>
      <c r="K4995">
        <v>10.4048204687296</v>
      </c>
      <c r="L4995">
        <v>9.8494768352206705</v>
      </c>
      <c r="M4995">
        <v>9.4549916157822906</v>
      </c>
      <c r="N4995">
        <v>9.69328716306247</v>
      </c>
      <c r="O4995">
        <v>9.8209169558137503</v>
      </c>
      <c r="P4995">
        <v>9.6295949711250408</v>
      </c>
      <c r="Q4995">
        <v>11.2910801018797</v>
      </c>
    </row>
    <row r="4996" spans="1:17">
      <c r="A4996" t="s">
        <v>8553</v>
      </c>
      <c r="B4996" s="16" t="s">
        <v>8554</v>
      </c>
      <c r="C4996">
        <v>9.1251168112805505</v>
      </c>
      <c r="D4996">
        <v>9.2120973174903895</v>
      </c>
      <c r="E4996">
        <v>9.1599160581386094</v>
      </c>
      <c r="F4996">
        <v>9.7512460000300507</v>
      </c>
      <c r="G4996">
        <v>9.3481272246843492</v>
      </c>
      <c r="H4996">
        <v>9.6689301855551992</v>
      </c>
      <c r="I4996">
        <v>8.9356911606060905</v>
      </c>
      <c r="J4996">
        <v>9.6501181778121001</v>
      </c>
      <c r="K4996">
        <v>9.0672865531068894</v>
      </c>
      <c r="L4996">
        <v>9.1151131323514694</v>
      </c>
      <c r="M4996">
        <v>9.44397965218994</v>
      </c>
      <c r="N4996">
        <v>9.2631479751467207</v>
      </c>
      <c r="O4996">
        <v>9.3986833698587997</v>
      </c>
      <c r="P4996">
        <v>9.3522098266585392</v>
      </c>
      <c r="Q4996">
        <v>9.1060647157263492</v>
      </c>
    </row>
    <row r="4997" spans="1:17">
      <c r="A4997" t="s">
        <v>8555</v>
      </c>
      <c r="B4997" s="16" t="s">
        <v>8556</v>
      </c>
      <c r="C4997">
        <v>8.4896258214463796</v>
      </c>
      <c r="D4997">
        <v>8.3791805439730993</v>
      </c>
      <c r="E4997">
        <v>7.8463377901623304</v>
      </c>
      <c r="F4997">
        <v>7.1838182968242599</v>
      </c>
      <c r="G4997">
        <v>7.7824375577407503</v>
      </c>
      <c r="H4997">
        <v>6.4894086048222697</v>
      </c>
      <c r="I4997">
        <v>7.6513599516244</v>
      </c>
      <c r="J4997">
        <v>7.62903564147254</v>
      </c>
      <c r="K4997">
        <v>8.0026054467006897</v>
      </c>
      <c r="L4997">
        <v>7.5714035667808099</v>
      </c>
      <c r="M4997">
        <v>7.2362086538328496</v>
      </c>
      <c r="N4997">
        <v>6.6678003653061104</v>
      </c>
      <c r="O4997">
        <v>7.1933376774379498</v>
      </c>
      <c r="P4997">
        <v>7.5956949036652004</v>
      </c>
      <c r="Q4997">
        <v>8.7932323857913595</v>
      </c>
    </row>
    <row r="4998" spans="1:17">
      <c r="A4998" t="s">
        <v>8557</v>
      </c>
      <c r="B4998" s="16" t="s">
        <v>8558</v>
      </c>
      <c r="C4998">
        <v>10.588727215393799</v>
      </c>
      <c r="D4998">
        <v>10.569314703008599</v>
      </c>
      <c r="E4998">
        <v>10.6664287605441</v>
      </c>
      <c r="F4998">
        <v>10.778176509701799</v>
      </c>
      <c r="G4998">
        <v>10.6186081900119</v>
      </c>
      <c r="H4998">
        <v>10.4775304042822</v>
      </c>
      <c r="I4998">
        <v>10.3946993072067</v>
      </c>
      <c r="J4998">
        <v>10.807994944398599</v>
      </c>
      <c r="K4998">
        <v>10.263030341396201</v>
      </c>
      <c r="L4998">
        <v>10.4934301989635</v>
      </c>
      <c r="M4998">
        <v>10.6949114731515</v>
      </c>
      <c r="N4998">
        <v>10.4175121107987</v>
      </c>
      <c r="O4998">
        <v>10.7130128379361</v>
      </c>
      <c r="P4998">
        <v>10.3732725874998</v>
      </c>
      <c r="Q4998">
        <v>10.8787450892957</v>
      </c>
    </row>
    <row r="4999" spans="1:17">
      <c r="A4999" t="s">
        <v>8559</v>
      </c>
      <c r="B4999" s="16" t="s">
        <v>8560</v>
      </c>
      <c r="C4999">
        <v>9.3103684841296008</v>
      </c>
      <c r="D4999">
        <v>9.3503994813079299</v>
      </c>
      <c r="E4999">
        <v>9.6808921768458092</v>
      </c>
      <c r="F4999">
        <v>9.4094849868084207</v>
      </c>
      <c r="G4999">
        <v>9.7387577375447698</v>
      </c>
      <c r="H4999">
        <v>10.027405587052099</v>
      </c>
      <c r="I4999">
        <v>9.7453412566042807</v>
      </c>
      <c r="J4999">
        <v>9.8728068004377594</v>
      </c>
      <c r="K4999">
        <v>9.3029417516916109</v>
      </c>
      <c r="L4999">
        <v>9.5058913728504901</v>
      </c>
      <c r="M4999">
        <v>9.3088811635880493</v>
      </c>
      <c r="N4999">
        <v>10.1220425888381</v>
      </c>
      <c r="O4999">
        <v>9.5411127577067294</v>
      </c>
      <c r="P4999">
        <v>9.69085691161734</v>
      </c>
      <c r="Q4999">
        <v>7.9670857749043096</v>
      </c>
    </row>
    <row r="5000" spans="1:17">
      <c r="A5000" t="s">
        <v>8561</v>
      </c>
      <c r="B5000" s="16" t="s">
        <v>8562</v>
      </c>
      <c r="C5000">
        <v>8.1646008237611394</v>
      </c>
      <c r="D5000">
        <v>8.3008251288201205</v>
      </c>
      <c r="E5000">
        <v>8.4747349831820902</v>
      </c>
      <c r="F5000">
        <v>8.4112542236254502</v>
      </c>
      <c r="G5000">
        <v>8.3065341519188003</v>
      </c>
      <c r="H5000">
        <v>7.8590183406468102</v>
      </c>
      <c r="I5000">
        <v>8.2406256097820094</v>
      </c>
      <c r="J5000">
        <v>8.0467713144519699</v>
      </c>
      <c r="K5000">
        <v>8.1638905515610194</v>
      </c>
      <c r="L5000">
        <v>8.1948792029693909</v>
      </c>
      <c r="M5000">
        <v>8.1301902492706208</v>
      </c>
      <c r="N5000">
        <v>7.9740741705371301</v>
      </c>
      <c r="O5000">
        <v>8.2092915093210692</v>
      </c>
      <c r="P5000">
        <v>7.6994680456008098</v>
      </c>
      <c r="Q5000">
        <v>7.8374797051227896</v>
      </c>
    </row>
    <row r="5001" spans="1:17">
      <c r="A5001" t="s">
        <v>8563</v>
      </c>
      <c r="B5001" s="16" t="s">
        <v>8564</v>
      </c>
      <c r="C5001">
        <v>9.0081354898777004</v>
      </c>
      <c r="D5001">
        <v>8.9913321408012603</v>
      </c>
      <c r="E5001">
        <v>9.0753844316245793</v>
      </c>
      <c r="F5001">
        <v>9.0083747991030894</v>
      </c>
      <c r="G5001">
        <v>9.0254560175904697</v>
      </c>
      <c r="H5001">
        <v>9.4010743933372201</v>
      </c>
      <c r="I5001">
        <v>9.1849841937139196</v>
      </c>
      <c r="J5001">
        <v>8.9995687498889207</v>
      </c>
      <c r="K5001">
        <v>8.8856461724670908</v>
      </c>
      <c r="L5001">
        <v>9.0539906301362691</v>
      </c>
      <c r="M5001">
        <v>9.0462672599575598</v>
      </c>
      <c r="N5001">
        <v>9.1089380113405092</v>
      </c>
      <c r="O5001">
        <v>9.0010691410536499</v>
      </c>
      <c r="P5001">
        <v>8.9352118991527103</v>
      </c>
      <c r="Q5001">
        <v>8.3931679398307004</v>
      </c>
    </row>
    <row r="5002" spans="1:17">
      <c r="A5002" t="s">
        <v>8565</v>
      </c>
      <c r="B5002" s="16" t="s">
        <v>8566</v>
      </c>
      <c r="C5002">
        <v>6.3993279841007</v>
      </c>
      <c r="D5002">
        <v>5.7482214031963599</v>
      </c>
      <c r="E5002">
        <v>4.5638886729124497</v>
      </c>
      <c r="F5002">
        <v>6.3809072983689399</v>
      </c>
      <c r="G5002">
        <v>6.7338868879057099</v>
      </c>
      <c r="H5002">
        <v>5.7925255003189697</v>
      </c>
      <c r="I5002">
        <v>5.6888246486798497</v>
      </c>
      <c r="J5002">
        <v>5.5420329423979799</v>
      </c>
      <c r="K5002">
        <v>5.6991521110608296</v>
      </c>
      <c r="L5002">
        <v>4.9506536519942301</v>
      </c>
      <c r="M5002">
        <v>6.3630095136639202</v>
      </c>
      <c r="N5002">
        <v>6.6073365936536996</v>
      </c>
      <c r="O5002">
        <v>5.88111515790124</v>
      </c>
      <c r="P5002">
        <v>6.217780089303</v>
      </c>
      <c r="Q5002">
        <v>6.2843132996066204</v>
      </c>
    </row>
    <row r="5003" spans="1:17">
      <c r="A5003" t="s">
        <v>8567</v>
      </c>
      <c r="B5003" s="16" t="s">
        <v>8568</v>
      </c>
      <c r="C5003">
        <v>9.1146751501537508</v>
      </c>
      <c r="D5003">
        <v>9.11988836849903</v>
      </c>
      <c r="E5003">
        <v>8.8898267152045207</v>
      </c>
      <c r="F5003">
        <v>8.6931292151435393</v>
      </c>
      <c r="G5003">
        <v>8.7666389850156499</v>
      </c>
      <c r="H5003">
        <v>8.4540524232508005</v>
      </c>
      <c r="I5003">
        <v>8.8513927573053195</v>
      </c>
      <c r="J5003">
        <v>8.5416903511870608</v>
      </c>
      <c r="K5003">
        <v>8.9280338258610605</v>
      </c>
      <c r="L5003">
        <v>8.7721755562907493</v>
      </c>
      <c r="M5003">
        <v>8.5047126323998494</v>
      </c>
      <c r="N5003">
        <v>8.0797738056356394</v>
      </c>
      <c r="O5003">
        <v>8.3706850962147996</v>
      </c>
      <c r="P5003">
        <v>8.8683420335961696</v>
      </c>
      <c r="Q5003">
        <v>8.3931679398307004</v>
      </c>
    </row>
    <row r="5004" spans="1:17">
      <c r="A5004" t="s">
        <v>8569</v>
      </c>
      <c r="B5004" s="16" t="s">
        <v>8570</v>
      </c>
      <c r="C5004">
        <v>10.535714320699</v>
      </c>
      <c r="D5004">
        <v>10.5787256517957</v>
      </c>
      <c r="E5004">
        <v>10.889688230889799</v>
      </c>
      <c r="F5004">
        <v>10.9817273933979</v>
      </c>
      <c r="G5004">
        <v>10.4299277342121</v>
      </c>
      <c r="H5004">
        <v>11.982679743680601</v>
      </c>
      <c r="I5004">
        <v>10.736248262440901</v>
      </c>
      <c r="J5004">
        <v>11.5842684581861</v>
      </c>
      <c r="K5004">
        <v>10.2547291565114</v>
      </c>
      <c r="L5004">
        <v>10.755138793506999</v>
      </c>
      <c r="M5004">
        <v>11.300069141652299</v>
      </c>
      <c r="N5004">
        <v>11.1279709244039</v>
      </c>
      <c r="O5004">
        <v>11.1325396315137</v>
      </c>
      <c r="P5004">
        <v>10.290149992339201</v>
      </c>
      <c r="Q5004">
        <v>11.650467815441999</v>
      </c>
    </row>
    <row r="5005" spans="1:17">
      <c r="A5005" t="s">
        <v>8571</v>
      </c>
      <c r="B5005" s="16" t="s">
        <v>8572</v>
      </c>
      <c r="C5005">
        <v>10.294346312889701</v>
      </c>
      <c r="D5005">
        <v>10.2164421996995</v>
      </c>
      <c r="E5005">
        <v>10.4364679061771</v>
      </c>
      <c r="F5005">
        <v>10.841283964906401</v>
      </c>
      <c r="G5005">
        <v>10.376190556382999</v>
      </c>
      <c r="H5005">
        <v>9.5380652383931093</v>
      </c>
      <c r="I5005">
        <v>9.5133343464722806</v>
      </c>
      <c r="J5005">
        <v>10.2051691235171</v>
      </c>
      <c r="K5005">
        <v>9.9135096649922207</v>
      </c>
      <c r="L5005">
        <v>10.1058384691962</v>
      </c>
      <c r="M5005">
        <v>10.3292027026085</v>
      </c>
      <c r="N5005">
        <v>10.1633735741978</v>
      </c>
      <c r="O5005">
        <v>10.3002138814165</v>
      </c>
      <c r="P5005">
        <v>9.1559287361594297</v>
      </c>
      <c r="Q5005">
        <v>10.911292413923899</v>
      </c>
    </row>
    <row r="5006" spans="1:17">
      <c r="A5006" t="s">
        <v>8573</v>
      </c>
      <c r="B5006" s="16" t="s">
        <v>8574</v>
      </c>
      <c r="C5006">
        <v>11.3881400500361</v>
      </c>
      <c r="D5006">
        <v>11.3044142228442</v>
      </c>
      <c r="E5006">
        <v>11.9353074835907</v>
      </c>
      <c r="F5006">
        <v>11.1623675796209</v>
      </c>
      <c r="G5006">
        <v>11.810382351635999</v>
      </c>
      <c r="H5006">
        <v>9.4654115565416799</v>
      </c>
      <c r="I5006">
        <v>11.0521865784402</v>
      </c>
      <c r="J5006">
        <v>11.3424928853868</v>
      </c>
      <c r="K5006">
        <v>11.670609597835499</v>
      </c>
      <c r="L5006">
        <v>11.339592777158099</v>
      </c>
      <c r="M5006">
        <v>10.577788264333099</v>
      </c>
      <c r="N5006">
        <v>10.4409719001074</v>
      </c>
      <c r="O5006">
        <v>11.0079779577802</v>
      </c>
      <c r="P5006">
        <v>10.5564386812822</v>
      </c>
      <c r="Q5006">
        <v>12.72716437749</v>
      </c>
    </row>
    <row r="5007" spans="1:17">
      <c r="A5007" t="s">
        <v>8575</v>
      </c>
      <c r="B5007" s="16" t="s">
        <v>8576</v>
      </c>
      <c r="C5007">
        <v>8.3787763171857907</v>
      </c>
      <c r="D5007">
        <v>8.5538435905807404</v>
      </c>
      <c r="E5007">
        <v>8.5027560619880909</v>
      </c>
      <c r="F5007">
        <v>8.6701321022848301</v>
      </c>
      <c r="G5007">
        <v>8.4397887724796608</v>
      </c>
      <c r="H5007">
        <v>8.9844302479952507</v>
      </c>
      <c r="I5007">
        <v>8.48736350454719</v>
      </c>
      <c r="J5007">
        <v>8.7616441749356504</v>
      </c>
      <c r="K5007">
        <v>8.3217045342703493</v>
      </c>
      <c r="L5007">
        <v>8.4247863792086406</v>
      </c>
      <c r="M5007">
        <v>8.3585515334555591</v>
      </c>
      <c r="N5007">
        <v>8.0930061317527695</v>
      </c>
      <c r="O5007">
        <v>8.2153778412730301</v>
      </c>
      <c r="P5007">
        <v>8.6468335565035499</v>
      </c>
      <c r="Q5007">
        <v>7.5369478347710803</v>
      </c>
    </row>
    <row r="5008" spans="1:17">
      <c r="A5008" t="s">
        <v>8577</v>
      </c>
      <c r="B5008" s="16" t="s">
        <v>8578</v>
      </c>
      <c r="C5008">
        <v>9.6668715963858602</v>
      </c>
      <c r="D5008">
        <v>9.6054360668140202</v>
      </c>
      <c r="E5008">
        <v>9.9838693502984803</v>
      </c>
      <c r="F5008">
        <v>9.8725819909125505</v>
      </c>
      <c r="G5008">
        <v>9.8186341544431794</v>
      </c>
      <c r="H5008">
        <v>10.4626770666128</v>
      </c>
      <c r="I5008">
        <v>10.0622669572299</v>
      </c>
      <c r="J5008">
        <v>9.9393814716565991</v>
      </c>
      <c r="K5008">
        <v>9.7196438996965693</v>
      </c>
      <c r="L5008">
        <v>9.9833450489344902</v>
      </c>
      <c r="M5008">
        <v>9.8949088628164006</v>
      </c>
      <c r="N5008">
        <v>10.3909902705468</v>
      </c>
      <c r="O5008">
        <v>10.164532448803399</v>
      </c>
      <c r="P5008">
        <v>9.9061400858795796</v>
      </c>
      <c r="Q5008">
        <v>9.0486929182374407</v>
      </c>
    </row>
    <row r="5009" spans="1:17">
      <c r="A5009" t="s">
        <v>8579</v>
      </c>
      <c r="B5009" s="16" t="s">
        <v>8580</v>
      </c>
      <c r="C5009">
        <v>7.5776529308588696</v>
      </c>
      <c r="D5009">
        <v>7.6964111900943601</v>
      </c>
      <c r="E5009">
        <v>7.4159618262881102</v>
      </c>
      <c r="F5009">
        <v>7.5959218196393197</v>
      </c>
      <c r="G5009">
        <v>7.7035100941681796</v>
      </c>
      <c r="H5009">
        <v>7.3852487373829199</v>
      </c>
      <c r="I5009">
        <v>7.7089126132669996</v>
      </c>
      <c r="J5009">
        <v>7.4885365035253102</v>
      </c>
      <c r="K5009">
        <v>7.5383042189317004</v>
      </c>
      <c r="L5009">
        <v>7.7568976104303502</v>
      </c>
      <c r="M5009">
        <v>7.44242659787579</v>
      </c>
      <c r="N5009">
        <v>7.26044683579084</v>
      </c>
      <c r="O5009">
        <v>7.7029260339263796</v>
      </c>
      <c r="P5009">
        <v>7.40098942313909</v>
      </c>
      <c r="Q5009">
        <v>7.8374797051227896</v>
      </c>
    </row>
    <row r="5010" spans="1:17">
      <c r="A5010" t="s">
        <v>8581</v>
      </c>
      <c r="B5010" s="16" t="s">
        <v>8582</v>
      </c>
      <c r="C5010">
        <v>9.7215622111922393</v>
      </c>
      <c r="D5010">
        <v>9.6582918569892708</v>
      </c>
      <c r="E5010">
        <v>9.2480652756885906</v>
      </c>
      <c r="F5010">
        <v>9.6788644301260494</v>
      </c>
      <c r="G5010">
        <v>9.5574882848971807</v>
      </c>
      <c r="H5010">
        <v>9.8485229113233999</v>
      </c>
      <c r="I5010">
        <v>9.6619217352363496</v>
      </c>
      <c r="J5010">
        <v>9.6603046584818202</v>
      </c>
      <c r="K5010">
        <v>9.7316575004948493</v>
      </c>
      <c r="L5010">
        <v>9.7680933848229099</v>
      </c>
      <c r="M5010">
        <v>9.9556099869656194</v>
      </c>
      <c r="N5010">
        <v>9.9425327739047304</v>
      </c>
      <c r="O5010">
        <v>9.8919499742976207</v>
      </c>
      <c r="P5010">
        <v>9.5271206082468005</v>
      </c>
      <c r="Q5010">
        <v>10.249113780255</v>
      </c>
    </row>
    <row r="5011" spans="1:17">
      <c r="A5011" t="s">
        <v>8583</v>
      </c>
      <c r="B5011" s="16" t="s">
        <v>8584</v>
      </c>
      <c r="C5011">
        <v>8.2124113206036906</v>
      </c>
      <c r="D5011">
        <v>8.0572909341316699</v>
      </c>
      <c r="E5011">
        <v>7.9517909669453397</v>
      </c>
      <c r="F5011">
        <v>8.6283201111620205</v>
      </c>
      <c r="G5011">
        <v>8.2392913612984895</v>
      </c>
      <c r="H5011">
        <v>8.4968182211730205</v>
      </c>
      <c r="I5011">
        <v>7.9331080494405901</v>
      </c>
      <c r="J5011">
        <v>8.3338819986470192</v>
      </c>
      <c r="K5011">
        <v>7.9040579132345803</v>
      </c>
      <c r="L5011">
        <v>8.0727714447924992</v>
      </c>
      <c r="M5011">
        <v>8.2836345145343397</v>
      </c>
      <c r="N5011">
        <v>8.4695180873299094</v>
      </c>
      <c r="O5011">
        <v>8.2864767369398091</v>
      </c>
      <c r="P5011">
        <v>8.2808406053416803</v>
      </c>
      <c r="Q5011">
        <v>8.1958182219819093</v>
      </c>
    </row>
    <row r="5012" spans="1:17">
      <c r="A5012" t="s">
        <v>8585</v>
      </c>
      <c r="B5012" s="16" t="s">
        <v>8586</v>
      </c>
      <c r="C5012">
        <v>9.94544282292971</v>
      </c>
      <c r="D5012">
        <v>9.84145895288896</v>
      </c>
      <c r="E5012">
        <v>10.373387985032201</v>
      </c>
      <c r="F5012">
        <v>9.7765826502429096</v>
      </c>
      <c r="G5012">
        <v>9.9958020793076692</v>
      </c>
      <c r="H5012">
        <v>8.9326631521063007</v>
      </c>
      <c r="I5012">
        <v>10.0071907329509</v>
      </c>
      <c r="J5012">
        <v>9.4623565390622204</v>
      </c>
      <c r="K5012">
        <v>9.9271556193907102</v>
      </c>
      <c r="L5012">
        <v>10.0453682812648</v>
      </c>
      <c r="M5012">
        <v>9.4887231063974902</v>
      </c>
      <c r="N5012">
        <v>10.0515413810437</v>
      </c>
      <c r="O5012">
        <v>9.5969319793286108</v>
      </c>
      <c r="P5012">
        <v>8.9253769651163601</v>
      </c>
      <c r="Q5012">
        <v>11.315604538875601</v>
      </c>
    </row>
    <row r="5013" spans="1:17">
      <c r="A5013" t="s">
        <v>8587</v>
      </c>
      <c r="B5013" s="16" t="s">
        <v>8588</v>
      </c>
      <c r="C5013">
        <v>9.75690359990136</v>
      </c>
      <c r="D5013">
        <v>9.6772869684486995</v>
      </c>
      <c r="E5013">
        <v>9.9672114102990204</v>
      </c>
      <c r="F5013">
        <v>9.6954065973558201</v>
      </c>
      <c r="G5013">
        <v>9.6444886290424794</v>
      </c>
      <c r="H5013">
        <v>8.8589364007238096</v>
      </c>
      <c r="I5013">
        <v>9.7398356261485208</v>
      </c>
      <c r="J5013">
        <v>9.4816332931501108</v>
      </c>
      <c r="K5013">
        <v>9.7937111174562794</v>
      </c>
      <c r="L5013">
        <v>9.5043691681138291</v>
      </c>
      <c r="M5013">
        <v>9.3735045415397096</v>
      </c>
      <c r="N5013">
        <v>9.4698986894238892</v>
      </c>
      <c r="O5013">
        <v>9.58523511082198</v>
      </c>
      <c r="P5013">
        <v>9.4560412192472096</v>
      </c>
      <c r="Q5013">
        <v>11.7437838959001</v>
      </c>
    </row>
    <row r="5014" spans="1:17">
      <c r="A5014" t="s">
        <v>8589</v>
      </c>
      <c r="B5014" s="16" t="s">
        <v>8590</v>
      </c>
      <c r="C5014">
        <v>8.0552254772540994</v>
      </c>
      <c r="D5014">
        <v>7.95419104494911</v>
      </c>
      <c r="E5014">
        <v>7.8018948752367301</v>
      </c>
      <c r="F5014">
        <v>7.9502463090621402</v>
      </c>
      <c r="G5014">
        <v>8.3106344530160108</v>
      </c>
      <c r="H5014">
        <v>9.1168404040087108</v>
      </c>
      <c r="I5014">
        <v>9.0668174076813592</v>
      </c>
      <c r="J5014">
        <v>8.7254411774396594</v>
      </c>
      <c r="K5014">
        <v>8.4259750566415992</v>
      </c>
      <c r="L5014">
        <v>8.8934491953882198</v>
      </c>
      <c r="M5014">
        <v>9.1583117689486109</v>
      </c>
      <c r="N5014">
        <v>9.3935712307008998</v>
      </c>
      <c r="O5014">
        <v>8.8292245739657993</v>
      </c>
      <c r="P5014">
        <v>9.3955934863916202</v>
      </c>
      <c r="Q5014">
        <v>6.2843132996066204</v>
      </c>
    </row>
    <row r="5015" spans="1:17">
      <c r="A5015" t="s">
        <v>8591</v>
      </c>
      <c r="B5015" s="16" t="s">
        <v>8592</v>
      </c>
      <c r="C5015">
        <v>9.7284262160536592</v>
      </c>
      <c r="D5015">
        <v>9.7119134070989706</v>
      </c>
      <c r="E5015">
        <v>8.9588702666055493</v>
      </c>
      <c r="F5015">
        <v>8.8514214263953601</v>
      </c>
      <c r="G5015">
        <v>9.5797352354839305</v>
      </c>
      <c r="H5015">
        <v>8.9540656831322707</v>
      </c>
      <c r="I5015">
        <v>9.2580627818744805</v>
      </c>
      <c r="J5015">
        <v>8.6816519689081293</v>
      </c>
      <c r="K5015">
        <v>9.4570616363307902</v>
      </c>
      <c r="L5015">
        <v>9.0581470500150996</v>
      </c>
      <c r="M5015">
        <v>9.0955793197189898</v>
      </c>
      <c r="N5015">
        <v>9.3446522577373194</v>
      </c>
      <c r="O5015">
        <v>9.1703440358899293</v>
      </c>
      <c r="P5015">
        <v>8.9802417048904495</v>
      </c>
      <c r="Q5015">
        <v>9.8053894822166399</v>
      </c>
    </row>
    <row r="5016" spans="1:17">
      <c r="A5016" t="s">
        <v>8593</v>
      </c>
      <c r="B5016" s="16" t="s">
        <v>8594</v>
      </c>
      <c r="C5016">
        <v>8.2084871439251295</v>
      </c>
      <c r="D5016">
        <v>8.1496195864347705</v>
      </c>
      <c r="E5016">
        <v>7.6260848552768703</v>
      </c>
      <c r="F5016">
        <v>8.2062328578687591</v>
      </c>
      <c r="G5016">
        <v>8.4056968466389108</v>
      </c>
      <c r="H5016">
        <v>8.1085844592016603</v>
      </c>
      <c r="I5016">
        <v>7.8789933209065302</v>
      </c>
      <c r="J5016">
        <v>8.0082739376947991</v>
      </c>
      <c r="K5016">
        <v>7.94594176370844</v>
      </c>
      <c r="L5016">
        <v>7.8071964686250404</v>
      </c>
      <c r="M5016">
        <v>8.2891168098378696</v>
      </c>
      <c r="N5016">
        <v>8.2390217207285605</v>
      </c>
      <c r="O5016">
        <v>8.4030375540667706</v>
      </c>
      <c r="P5016">
        <v>8.0826347707077897</v>
      </c>
      <c r="Q5016">
        <v>7.8374797051227896</v>
      </c>
    </row>
    <row r="5017" spans="1:17">
      <c r="A5017" t="s">
        <v>8595</v>
      </c>
      <c r="B5017" s="16" t="s">
        <v>8596</v>
      </c>
      <c r="C5017">
        <v>7.66621443377828</v>
      </c>
      <c r="D5017">
        <v>7.8669910973132202</v>
      </c>
      <c r="E5017">
        <v>7.1101863203044502</v>
      </c>
      <c r="F5017">
        <v>7.7981788966902403</v>
      </c>
      <c r="G5017">
        <v>7.5729451690033596</v>
      </c>
      <c r="H5017">
        <v>8.3716037887339301</v>
      </c>
      <c r="I5017">
        <v>7.6746579037287397</v>
      </c>
      <c r="J5017">
        <v>7.63823767852017</v>
      </c>
      <c r="K5017">
        <v>7.4064122197954996</v>
      </c>
      <c r="L5017">
        <v>7.3785184756246096</v>
      </c>
      <c r="M5017">
        <v>8.3611564383332198</v>
      </c>
      <c r="N5017">
        <v>8.1987906416951706</v>
      </c>
      <c r="O5017">
        <v>8.38155013265634</v>
      </c>
      <c r="P5017">
        <v>8.1002339481610708</v>
      </c>
      <c r="Q5017">
        <v>7.8374797051227896</v>
      </c>
    </row>
    <row r="5018" spans="1:17">
      <c r="A5018" t="s">
        <v>8597</v>
      </c>
      <c r="B5018" s="16" t="s">
        <v>8598</v>
      </c>
      <c r="C5018">
        <v>9.3660106565800003</v>
      </c>
      <c r="D5018">
        <v>9.3621864270261703</v>
      </c>
      <c r="E5018">
        <v>9.5347924342310098</v>
      </c>
      <c r="F5018">
        <v>9.6107308323033696</v>
      </c>
      <c r="G5018">
        <v>9.4105630360258594</v>
      </c>
      <c r="H5018">
        <v>9.7086419270336393</v>
      </c>
      <c r="I5018">
        <v>9.2885525375530502</v>
      </c>
      <c r="J5018">
        <v>9.5671317279348607</v>
      </c>
      <c r="K5018">
        <v>9.2029259234126997</v>
      </c>
      <c r="L5018">
        <v>9.3919676412455804</v>
      </c>
      <c r="M5018">
        <v>9.3088811635880493</v>
      </c>
      <c r="N5018">
        <v>9.6190489345136196</v>
      </c>
      <c r="O5018">
        <v>9.2180869194326505</v>
      </c>
      <c r="P5018">
        <v>9.2376734199743709</v>
      </c>
      <c r="Q5018">
        <v>8.3931679398307004</v>
      </c>
    </row>
    <row r="5019" spans="1:17">
      <c r="A5019" t="s">
        <v>8599</v>
      </c>
      <c r="B5019" s="16" t="s">
        <v>8600</v>
      </c>
      <c r="C5019">
        <v>6.0382723697636704</v>
      </c>
      <c r="D5019">
        <v>5.9609864132494002</v>
      </c>
      <c r="E5019">
        <v>6.2527945319371199</v>
      </c>
      <c r="F5019">
        <v>5.1086920998035801</v>
      </c>
      <c r="G5019">
        <v>5.9535011800267901</v>
      </c>
      <c r="H5019">
        <v>4.7487521450918901</v>
      </c>
      <c r="I5019">
        <v>5.3469430634237698</v>
      </c>
      <c r="J5019">
        <v>5.1764314620679004</v>
      </c>
      <c r="K5019">
        <v>5.7384832894897801</v>
      </c>
      <c r="L5019">
        <v>5.6420869460872103</v>
      </c>
      <c r="M5019">
        <v>5.3498610950685297</v>
      </c>
      <c r="N5019">
        <v>5.3328764695189896</v>
      </c>
      <c r="O5019">
        <v>5.3368598019304798</v>
      </c>
      <c r="P5019">
        <v>5.4975049655279902</v>
      </c>
      <c r="Q5019">
        <v>5.09416193408443</v>
      </c>
    </row>
    <row r="5020" spans="1:17">
      <c r="A5020" t="s">
        <v>8601</v>
      </c>
      <c r="B5020" s="16" t="s">
        <v>8602</v>
      </c>
      <c r="C5020">
        <v>9.3852497847375993</v>
      </c>
      <c r="D5020">
        <v>9.3040112489363</v>
      </c>
      <c r="E5020">
        <v>9.35438354448155</v>
      </c>
      <c r="F5020">
        <v>9.4772824484234306</v>
      </c>
      <c r="G5020">
        <v>9.4407958550131692</v>
      </c>
      <c r="H5020">
        <v>10.2094523305576</v>
      </c>
      <c r="I5020">
        <v>9.5468261358929194</v>
      </c>
      <c r="J5020">
        <v>9.6295268372858907</v>
      </c>
      <c r="K5020">
        <v>9.2437682182852505</v>
      </c>
      <c r="L5020">
        <v>9.1756642965630206</v>
      </c>
      <c r="M5020">
        <v>9.7494464857770406</v>
      </c>
      <c r="N5020">
        <v>9.69328716306247</v>
      </c>
      <c r="O5020">
        <v>9.5615529185727901</v>
      </c>
      <c r="P5020">
        <v>9.7644073087873409</v>
      </c>
      <c r="Q5020">
        <v>8.3931679398307004</v>
      </c>
    </row>
    <row r="5021" spans="1:17">
      <c r="A5021" t="s">
        <v>8603</v>
      </c>
      <c r="B5021" s="16" t="s">
        <v>8604</v>
      </c>
      <c r="C5021">
        <v>8.3857426744062291</v>
      </c>
      <c r="D5021">
        <v>8.1141922287318593</v>
      </c>
      <c r="E5021">
        <v>7.1580599070866304</v>
      </c>
      <c r="F5021">
        <v>8.0084767785204498</v>
      </c>
      <c r="G5021">
        <v>8.6124564265931909</v>
      </c>
      <c r="H5021">
        <v>6.9645120930522904</v>
      </c>
      <c r="I5021">
        <v>7.5975181553448996</v>
      </c>
      <c r="J5021">
        <v>7.3664432334145298</v>
      </c>
      <c r="K5021">
        <v>7.9125326927705899</v>
      </c>
      <c r="L5021">
        <v>7.4372315461415699</v>
      </c>
      <c r="M5021">
        <v>7.5741318338561996</v>
      </c>
      <c r="N5021">
        <v>7.7694667478064598</v>
      </c>
      <c r="O5021">
        <v>7.7201599618271999</v>
      </c>
      <c r="P5021">
        <v>7.6917458145921502</v>
      </c>
      <c r="Q5021">
        <v>9.3151344269335699</v>
      </c>
    </row>
    <row r="5022" spans="1:17">
      <c r="A5022" t="s">
        <v>8605</v>
      </c>
      <c r="B5022" s="16" t="s">
        <v>8606</v>
      </c>
      <c r="C5022">
        <v>9.6909664270944305</v>
      </c>
      <c r="D5022">
        <v>9.6528184199936309</v>
      </c>
      <c r="E5022">
        <v>9.6246403355670491</v>
      </c>
      <c r="F5022">
        <v>9.2754078982645201</v>
      </c>
      <c r="G5022">
        <v>9.8778397273171592</v>
      </c>
      <c r="H5022">
        <v>8.4772376849151296</v>
      </c>
      <c r="I5022">
        <v>9.1144012022260696</v>
      </c>
      <c r="J5022">
        <v>9.1913069419262303</v>
      </c>
      <c r="K5022">
        <v>9.7352421565934009</v>
      </c>
      <c r="L5022">
        <v>9.0245553666037708</v>
      </c>
      <c r="M5022">
        <v>9.3182922431636008</v>
      </c>
      <c r="N5022">
        <v>9.4270274440004602</v>
      </c>
      <c r="O5022">
        <v>9.4026875948075705</v>
      </c>
      <c r="P5022">
        <v>9.1276174590506898</v>
      </c>
      <c r="Q5022">
        <v>11.3516267964651</v>
      </c>
    </row>
    <row r="5023" spans="1:17">
      <c r="A5023" t="s">
        <v>8607</v>
      </c>
      <c r="B5023" s="16" t="s">
        <v>8608</v>
      </c>
      <c r="C5023">
        <v>9.4127836828004607</v>
      </c>
      <c r="D5023">
        <v>9.3092397892312793</v>
      </c>
      <c r="E5023">
        <v>9.4534000795050197</v>
      </c>
      <c r="F5023">
        <v>9.1257008751479205</v>
      </c>
      <c r="G5023">
        <v>9.2362221528578594</v>
      </c>
      <c r="H5023">
        <v>8.6060232075595806</v>
      </c>
      <c r="I5023">
        <v>9.0886412148634292</v>
      </c>
      <c r="J5023">
        <v>8.8941666389123295</v>
      </c>
      <c r="K5023">
        <v>9.1890507037729794</v>
      </c>
      <c r="L5023">
        <v>9.1908863130219007</v>
      </c>
      <c r="M5023">
        <v>8.9664226788506394</v>
      </c>
      <c r="N5023">
        <v>8.8813978236690296</v>
      </c>
      <c r="O5023">
        <v>8.9102230228187693</v>
      </c>
      <c r="P5023">
        <v>8.7358117448320005</v>
      </c>
      <c r="Q5023">
        <v>9.8730494596890797</v>
      </c>
    </row>
    <row r="5024" spans="1:17">
      <c r="A5024" t="s">
        <v>8609</v>
      </c>
      <c r="B5024" s="16" t="s">
        <v>8610</v>
      </c>
      <c r="C5024">
        <v>6.7960272589149602</v>
      </c>
      <c r="D5024">
        <v>6.8219210145429399</v>
      </c>
      <c r="E5024">
        <v>5.5107356403890702</v>
      </c>
      <c r="F5024">
        <v>7.0070440488476997</v>
      </c>
      <c r="G5024">
        <v>7.5172106731635502</v>
      </c>
      <c r="H5024">
        <v>7.3922454950465104</v>
      </c>
      <c r="I5024">
        <v>6.4449338523884396</v>
      </c>
      <c r="J5024">
        <v>6.3770998606948002</v>
      </c>
      <c r="K5024">
        <v>6.2920916190738598</v>
      </c>
      <c r="L5024">
        <v>6.1948816344875999</v>
      </c>
      <c r="M5024">
        <v>7.0990901315969301</v>
      </c>
      <c r="N5024">
        <v>7.5046963614255704</v>
      </c>
      <c r="O5024">
        <v>6.9589755286674002</v>
      </c>
      <c r="P5024">
        <v>7.2193925819425804</v>
      </c>
      <c r="Q5024">
        <v>5.81282804418474</v>
      </c>
    </row>
    <row r="5025" spans="1:17">
      <c r="A5025" t="s">
        <v>8611</v>
      </c>
      <c r="B5025" s="16" t="s">
        <v>8612</v>
      </c>
      <c r="C5025">
        <v>11.848770341735101</v>
      </c>
      <c r="D5025">
        <v>11.827499743549</v>
      </c>
      <c r="E5025">
        <v>11.590084111364201</v>
      </c>
      <c r="F5025">
        <v>11.3237042322249</v>
      </c>
      <c r="G5025">
        <v>11.785200414174099</v>
      </c>
      <c r="H5025">
        <v>11.166125101551501</v>
      </c>
      <c r="I5025">
        <v>11.604152353561799</v>
      </c>
      <c r="J5025">
        <v>11.245848383250401</v>
      </c>
      <c r="K5025">
        <v>11.9910380603891</v>
      </c>
      <c r="L5025">
        <v>11.6164031455043</v>
      </c>
      <c r="M5025">
        <v>11.3837598203925</v>
      </c>
      <c r="N5025">
        <v>11.453857016871099</v>
      </c>
      <c r="O5025">
        <v>11.5741950906071</v>
      </c>
      <c r="P5025">
        <v>11.4290180201473</v>
      </c>
      <c r="Q5025">
        <v>12.8497757223431</v>
      </c>
    </row>
    <row r="5026" spans="1:17">
      <c r="A5026" t="s">
        <v>8613</v>
      </c>
      <c r="B5026" s="16" t="s">
        <v>8614</v>
      </c>
      <c r="C5026">
        <v>10.5388413048475</v>
      </c>
      <c r="D5026">
        <v>10.6339374418032</v>
      </c>
      <c r="E5026">
        <v>10.2257467770832</v>
      </c>
      <c r="F5026">
        <v>9.7042359617916905</v>
      </c>
      <c r="G5026">
        <v>10.2247971147517</v>
      </c>
      <c r="H5026">
        <v>9.9263716901903294</v>
      </c>
      <c r="I5026">
        <v>10.4181552615076</v>
      </c>
      <c r="J5026">
        <v>9.6837970434825404</v>
      </c>
      <c r="K5026">
        <v>10.8113990726042</v>
      </c>
      <c r="L5026">
        <v>10.3346209829177</v>
      </c>
      <c r="M5026">
        <v>9.9145416101274595</v>
      </c>
      <c r="N5026">
        <v>9.3989056554892194</v>
      </c>
      <c r="O5026">
        <v>10.0577062553768</v>
      </c>
      <c r="P5026">
        <v>10.843393768505999</v>
      </c>
      <c r="Q5026">
        <v>9.9376776092220709</v>
      </c>
    </row>
    <row r="5027" spans="1:17">
      <c r="A5027" t="s">
        <v>8615</v>
      </c>
      <c r="B5027" s="16" t="s">
        <v>8616</v>
      </c>
      <c r="C5027">
        <v>9.6611432506538506</v>
      </c>
      <c r="D5027">
        <v>9.6920381787463192</v>
      </c>
      <c r="E5027">
        <v>9.6665176815602596</v>
      </c>
      <c r="F5027">
        <v>9.8166831579519904</v>
      </c>
      <c r="G5027">
        <v>9.6281602829863608</v>
      </c>
      <c r="H5027">
        <v>10.060666407868601</v>
      </c>
      <c r="I5027">
        <v>9.9307266199329298</v>
      </c>
      <c r="J5027">
        <v>9.7188750475036798</v>
      </c>
      <c r="K5027">
        <v>9.9029242280935392</v>
      </c>
      <c r="L5027">
        <v>9.8410597192702607</v>
      </c>
      <c r="M5027">
        <v>9.8154914792711203</v>
      </c>
      <c r="N5027">
        <v>9.5913594132625395</v>
      </c>
      <c r="O5027">
        <v>9.7629138677024105</v>
      </c>
      <c r="P5027">
        <v>9.9665217778200006</v>
      </c>
      <c r="Q5027">
        <v>8.5667227177791094</v>
      </c>
    </row>
    <row r="5028" spans="1:17">
      <c r="A5028" t="s">
        <v>8617</v>
      </c>
      <c r="B5028" s="16" t="s">
        <v>8618</v>
      </c>
      <c r="C5028">
        <v>7.7333378051528001</v>
      </c>
      <c r="D5028">
        <v>7.6254469917223702</v>
      </c>
      <c r="E5028">
        <v>6.60469953054863</v>
      </c>
      <c r="F5028">
        <v>7.5462120797884404</v>
      </c>
      <c r="G5028">
        <v>7.0416356122635104</v>
      </c>
      <c r="H5028">
        <v>7.9037323290670702</v>
      </c>
      <c r="I5028">
        <v>7.43643277102277</v>
      </c>
      <c r="J5028">
        <v>6.6204805412427001</v>
      </c>
      <c r="K5028">
        <v>7.9125326927705899</v>
      </c>
      <c r="L5028">
        <v>7.9120326900075399</v>
      </c>
      <c r="M5028">
        <v>8.0549403120859093</v>
      </c>
      <c r="N5028">
        <v>8.1615966003528495</v>
      </c>
      <c r="O5028">
        <v>7.7952569431346799</v>
      </c>
      <c r="P5028">
        <v>6.9989780827264001</v>
      </c>
      <c r="Q5028">
        <v>8.3931679398307004</v>
      </c>
    </row>
    <row r="5029" spans="1:17">
      <c r="A5029" t="s">
        <v>8619</v>
      </c>
      <c r="B5029" s="16" t="s">
        <v>8620</v>
      </c>
      <c r="C5029">
        <v>8.3576729236840492</v>
      </c>
      <c r="D5029">
        <v>8.4022063348354106</v>
      </c>
      <c r="E5029">
        <v>8.3100524875584103</v>
      </c>
      <c r="F5029">
        <v>7.99619546137715</v>
      </c>
      <c r="G5029">
        <v>8.2775006945755205</v>
      </c>
      <c r="H5029">
        <v>7.8988321171281299</v>
      </c>
      <c r="I5029">
        <v>8.7064719102721604</v>
      </c>
      <c r="J5029">
        <v>8.2463929438936301</v>
      </c>
      <c r="K5029">
        <v>8.5880989471758191</v>
      </c>
      <c r="L5029">
        <v>8.29692624024932</v>
      </c>
      <c r="M5029">
        <v>7.8549971336587099</v>
      </c>
      <c r="N5029">
        <v>7.63111088443606</v>
      </c>
      <c r="O5029">
        <v>8.0101121828147193</v>
      </c>
      <c r="P5029">
        <v>9.0452550655281598</v>
      </c>
      <c r="Q5029">
        <v>8.0859864702427604</v>
      </c>
    </row>
    <row r="5030" spans="1:17">
      <c r="A5030" t="s">
        <v>8621</v>
      </c>
      <c r="B5030" s="16" t="s">
        <v>8622</v>
      </c>
      <c r="C5030">
        <v>7.3180840145043398</v>
      </c>
      <c r="D5030">
        <v>7.28625735805202</v>
      </c>
      <c r="E5030">
        <v>7.7404196544680097</v>
      </c>
      <c r="F5030">
        <v>7.5405812384578796</v>
      </c>
      <c r="G5030">
        <v>7.2442399160463804</v>
      </c>
      <c r="H5030">
        <v>7.7865802642857398</v>
      </c>
      <c r="I5030">
        <v>7.1672811779998904</v>
      </c>
      <c r="J5030">
        <v>8.3591256029535792</v>
      </c>
      <c r="K5030">
        <v>7.4710016187127</v>
      </c>
      <c r="L5030">
        <v>7.1788191819805096</v>
      </c>
      <c r="M5030">
        <v>7.9376352930897198</v>
      </c>
      <c r="N5030">
        <v>7.5373565448664799</v>
      </c>
      <c r="O5030">
        <v>7.5181843559832098</v>
      </c>
      <c r="P5030">
        <v>6.8677578490009701</v>
      </c>
      <c r="Q5030">
        <v>8.5667227177791094</v>
      </c>
    </row>
    <row r="5031" spans="1:17">
      <c r="A5031" t="s">
        <v>8623</v>
      </c>
      <c r="B5031" s="16" t="s">
        <v>8624</v>
      </c>
      <c r="C5031">
        <v>7.4437264406291996</v>
      </c>
      <c r="D5031">
        <v>7.5741840720156501</v>
      </c>
      <c r="E5031">
        <v>7.4060911410733103</v>
      </c>
      <c r="F5031">
        <v>7.2265640367659802</v>
      </c>
      <c r="G5031">
        <v>7.2182388467665897</v>
      </c>
      <c r="H5031">
        <v>7.7543838366900504</v>
      </c>
      <c r="I5031">
        <v>7.5975181553448996</v>
      </c>
      <c r="J5031">
        <v>7.5629189843524403</v>
      </c>
      <c r="K5031">
        <v>7.17915749788353</v>
      </c>
      <c r="L5031">
        <v>7.4049096193962303</v>
      </c>
      <c r="M5031">
        <v>7.3665724435608801</v>
      </c>
      <c r="N5031">
        <v>7.5243813226462599</v>
      </c>
      <c r="O5031">
        <v>7.4680385681900097</v>
      </c>
      <c r="P5031">
        <v>7.5279031862563199</v>
      </c>
      <c r="Q5031">
        <v>7.1565710053807701</v>
      </c>
    </row>
    <row r="5032" spans="1:17">
      <c r="A5032" t="s">
        <v>8625</v>
      </c>
      <c r="B5032" s="16" t="e">
        <v>#N/A</v>
      </c>
      <c r="C5032">
        <v>9.5769415874564991</v>
      </c>
      <c r="D5032">
        <v>9.6167256908788996</v>
      </c>
      <c r="E5032">
        <v>9.2968804958682405</v>
      </c>
      <c r="F5032">
        <v>9.8477521318904397</v>
      </c>
      <c r="G5032">
        <v>8.9746949583964302</v>
      </c>
      <c r="H5032">
        <v>9.5860682743233507</v>
      </c>
      <c r="I5032">
        <v>9.5277832956850705</v>
      </c>
      <c r="J5032">
        <v>9.7772413169630106</v>
      </c>
      <c r="K5032">
        <v>9.1267262552322208</v>
      </c>
      <c r="L5032">
        <v>9.3176418118438402</v>
      </c>
      <c r="M5032">
        <v>9.1417471380400102</v>
      </c>
      <c r="N5032">
        <v>9.3316940010297103</v>
      </c>
      <c r="O5032">
        <v>9.38255437304786</v>
      </c>
      <c r="P5032">
        <v>9.3275317422693202</v>
      </c>
      <c r="Q5032">
        <v>8.7932323857913595</v>
      </c>
    </row>
    <row r="5033" spans="1:17">
      <c r="A5033" t="s">
        <v>8626</v>
      </c>
      <c r="B5033" s="16" t="s">
        <v>8627</v>
      </c>
      <c r="C5033">
        <v>7.3961615692763401</v>
      </c>
      <c r="D5033">
        <v>7.4595638158295197</v>
      </c>
      <c r="E5033">
        <v>6.99624750440314</v>
      </c>
      <c r="F5033">
        <v>7.1838182968242599</v>
      </c>
      <c r="G5033">
        <v>7.4217666447414699</v>
      </c>
      <c r="H5033">
        <v>7.4130337446045003</v>
      </c>
      <c r="I5033">
        <v>7.27038489660531</v>
      </c>
      <c r="J5033">
        <v>7.0858952673795201</v>
      </c>
      <c r="K5033">
        <v>7.46524827983876</v>
      </c>
      <c r="L5033">
        <v>7.3311349400453301</v>
      </c>
      <c r="M5033">
        <v>7.6443098133966503</v>
      </c>
      <c r="N5033">
        <v>7.7019505713410101</v>
      </c>
      <c r="O5033">
        <v>7.7952569431346799</v>
      </c>
      <c r="P5033">
        <v>7.3429700170842302</v>
      </c>
      <c r="Q5033">
        <v>7.1565710053807701</v>
      </c>
    </row>
    <row r="5034" spans="1:17">
      <c r="A5034" t="s">
        <v>8628</v>
      </c>
      <c r="B5034" s="16" t="s">
        <v>8629</v>
      </c>
      <c r="C5034">
        <v>7.3682579752029502</v>
      </c>
      <c r="D5034">
        <v>7.5508008171231999</v>
      </c>
      <c r="E5034">
        <v>7.5741595143062499</v>
      </c>
      <c r="F5034">
        <v>7.5235552481020997</v>
      </c>
      <c r="G5034">
        <v>7.6000230969137403</v>
      </c>
      <c r="H5034">
        <v>7.4736537734860304</v>
      </c>
      <c r="I5034">
        <v>7.4019315716363598</v>
      </c>
      <c r="J5034">
        <v>7.2511318613654696</v>
      </c>
      <c r="K5034">
        <v>7.6078286008910903</v>
      </c>
      <c r="L5034">
        <v>7.2165768042887199</v>
      </c>
      <c r="M5034">
        <v>7.3613703054094701</v>
      </c>
      <c r="N5034">
        <v>7.04089718852775</v>
      </c>
      <c r="O5034">
        <v>7.5033233372972896</v>
      </c>
      <c r="P5034">
        <v>7.6683273741469904</v>
      </c>
      <c r="Q5034">
        <v>7.5369478347710803</v>
      </c>
    </row>
    <row r="5035" spans="1:17">
      <c r="A5035" t="s">
        <v>8630</v>
      </c>
      <c r="B5035" s="16" t="s">
        <v>8631</v>
      </c>
      <c r="C5035">
        <v>7.7764085807440404</v>
      </c>
      <c r="D5035">
        <v>7.6310317535012704</v>
      </c>
      <c r="E5035">
        <v>6.9830103020752698</v>
      </c>
      <c r="F5035">
        <v>7.9027828604366599</v>
      </c>
      <c r="G5035">
        <v>8.1732677952203208</v>
      </c>
      <c r="H5035">
        <v>7.9891995022524496</v>
      </c>
      <c r="I5035">
        <v>7.8839977317883498</v>
      </c>
      <c r="J5035">
        <v>7.7612456747915202</v>
      </c>
      <c r="K5035">
        <v>7.9376618677104398</v>
      </c>
      <c r="L5035">
        <v>7.8510103999871497</v>
      </c>
      <c r="M5035">
        <v>7.43254097220888</v>
      </c>
      <c r="N5035">
        <v>8.2230638122290305</v>
      </c>
      <c r="O5035">
        <v>8.0378570068629696</v>
      </c>
      <c r="P5035">
        <v>8.3164052090791998</v>
      </c>
      <c r="Q5035">
        <v>7.5369478347710803</v>
      </c>
    </row>
    <row r="5036" spans="1:17">
      <c r="A5036" t="s">
        <v>8632</v>
      </c>
      <c r="B5036" s="16" t="s">
        <v>8633</v>
      </c>
      <c r="C5036">
        <v>9.4663231451672605</v>
      </c>
      <c r="D5036">
        <v>9.31618182274328</v>
      </c>
      <c r="E5036">
        <v>9.2942114506975209</v>
      </c>
      <c r="F5036">
        <v>9.1646094826951092</v>
      </c>
      <c r="G5036">
        <v>9.1946880747539197</v>
      </c>
      <c r="H5036">
        <v>9.3976074087065609</v>
      </c>
      <c r="I5036">
        <v>9.2752925062298708</v>
      </c>
      <c r="J5036">
        <v>10.0154161105642</v>
      </c>
      <c r="K5036">
        <v>9.5372818235489607</v>
      </c>
      <c r="L5036">
        <v>9.6723846616994091</v>
      </c>
      <c r="M5036">
        <v>9.2482767905236507</v>
      </c>
      <c r="N5036">
        <v>9.0958583913082105</v>
      </c>
      <c r="O5036">
        <v>9.4040198699891508</v>
      </c>
      <c r="P5036">
        <v>9.3812767668486305</v>
      </c>
      <c r="Q5036">
        <v>8.7932323857913595</v>
      </c>
    </row>
    <row r="5037" spans="1:17">
      <c r="A5037" t="s">
        <v>8634</v>
      </c>
      <c r="B5037" s="16" t="s">
        <v>8635</v>
      </c>
      <c r="C5037">
        <v>8.2006065859915793</v>
      </c>
      <c r="D5037">
        <v>8.1141922287318593</v>
      </c>
      <c r="E5037">
        <v>8.9003963470750094</v>
      </c>
      <c r="F5037">
        <v>8.1811406841559897</v>
      </c>
      <c r="G5037">
        <v>8.5991109082575097</v>
      </c>
      <c r="H5037">
        <v>7.6532343420678997</v>
      </c>
      <c r="I5037">
        <v>8.3531253511664101</v>
      </c>
      <c r="J5037">
        <v>8.3338819986470192</v>
      </c>
      <c r="K5037">
        <v>8.6349187602856592</v>
      </c>
      <c r="L5037">
        <v>8.4150944050062293</v>
      </c>
      <c r="M5037">
        <v>8.2670613798624206</v>
      </c>
      <c r="N5037">
        <v>7.7528822428856801</v>
      </c>
      <c r="O5037">
        <v>8.2334841076790894</v>
      </c>
      <c r="P5037">
        <v>8.0407141706139793</v>
      </c>
      <c r="Q5037">
        <v>9.0486929182374407</v>
      </c>
    </row>
    <row r="5038" spans="1:17">
      <c r="A5038" t="s">
        <v>8636</v>
      </c>
      <c r="B5038" s="16" t="s">
        <v>8637</v>
      </c>
      <c r="C5038">
        <v>7.4570323269832501</v>
      </c>
      <c r="D5038">
        <v>7.6085614680799303</v>
      </c>
      <c r="E5038">
        <v>7.4738039318096003</v>
      </c>
      <c r="F5038">
        <v>7.2950960495096098</v>
      </c>
      <c r="G5038">
        <v>7.1556738547792804</v>
      </c>
      <c r="H5038">
        <v>6.9550790148528003</v>
      </c>
      <c r="I5038">
        <v>6.9163248006173097</v>
      </c>
      <c r="J5038">
        <v>7.0723606760814599</v>
      </c>
      <c r="K5038">
        <v>7.0232592131508804</v>
      </c>
      <c r="L5038">
        <v>7.1478815104877</v>
      </c>
      <c r="M5038">
        <v>6.8979530357267</v>
      </c>
      <c r="N5038">
        <v>6.7371334825218199</v>
      </c>
      <c r="O5038">
        <v>7.0505518350593297</v>
      </c>
      <c r="P5038">
        <v>6.8814340296577301</v>
      </c>
      <c r="Q5038">
        <v>7.6950435514148801</v>
      </c>
    </row>
    <row r="5039" spans="1:17">
      <c r="A5039" t="s">
        <v>8638</v>
      </c>
      <c r="B5039" s="16" t="s">
        <v>8639</v>
      </c>
      <c r="C5039">
        <v>7.8738161322913598</v>
      </c>
      <c r="D5039">
        <v>7.9893839773392799</v>
      </c>
      <c r="E5039">
        <v>7.82428779508641</v>
      </c>
      <c r="F5039">
        <v>8.1629463640282296</v>
      </c>
      <c r="G5039">
        <v>7.9859473938127197</v>
      </c>
      <c r="H5039">
        <v>8.1910474411431107</v>
      </c>
      <c r="I5039">
        <v>7.9759196460540096</v>
      </c>
      <c r="J5039">
        <v>7.9796151776227697</v>
      </c>
      <c r="K5039">
        <v>8.0065688212788402</v>
      </c>
      <c r="L5039">
        <v>7.9924714318877301</v>
      </c>
      <c r="M5039">
        <v>7.9991554419790001</v>
      </c>
      <c r="N5039">
        <v>8.2109783336780495</v>
      </c>
      <c r="O5039">
        <v>8.0275152162073304</v>
      </c>
      <c r="P5039">
        <v>7.7449511456680904</v>
      </c>
      <c r="Q5039">
        <v>7.3593062614465703</v>
      </c>
    </row>
    <row r="5040" spans="1:17">
      <c r="A5040" t="s">
        <v>8640</v>
      </c>
      <c r="B5040" s="16" t="s">
        <v>8641</v>
      </c>
      <c r="C5040">
        <v>9.2099645500215601</v>
      </c>
      <c r="D5040">
        <v>9.1933672317925001</v>
      </c>
      <c r="E5040">
        <v>9.2968804958682405</v>
      </c>
      <c r="F5040">
        <v>9.4565293544458306</v>
      </c>
      <c r="G5040">
        <v>9.1195789692691296</v>
      </c>
      <c r="H5040">
        <v>9.7729372945083703</v>
      </c>
      <c r="I5040">
        <v>8.9853986255742502</v>
      </c>
      <c r="J5040">
        <v>9.5550502792933703</v>
      </c>
      <c r="K5040">
        <v>9.1376035369947104</v>
      </c>
      <c r="L5040">
        <v>9.2096906560645309</v>
      </c>
      <c r="M5040">
        <v>9.4341201595288702</v>
      </c>
      <c r="N5040">
        <v>9.2997305942675208</v>
      </c>
      <c r="O5040">
        <v>9.3852550952295992</v>
      </c>
      <c r="P5040">
        <v>8.9928532687632998</v>
      </c>
      <c r="Q5040">
        <v>9.1060647157263492</v>
      </c>
    </row>
    <row r="5041" spans="1:17">
      <c r="A5041" t="s">
        <v>8642</v>
      </c>
      <c r="B5041" s="16" t="s">
        <v>8643</v>
      </c>
      <c r="C5041">
        <v>8.2202277607191903</v>
      </c>
      <c r="D5041">
        <v>8.2067956990831892</v>
      </c>
      <c r="E5041">
        <v>8.6096921149043997</v>
      </c>
      <c r="F5041">
        <v>8.2378652373452095</v>
      </c>
      <c r="G5041">
        <v>7.9443168551943302</v>
      </c>
      <c r="H5041">
        <v>8.4935732119791307</v>
      </c>
      <c r="I5041">
        <v>8.2010857285135703</v>
      </c>
      <c r="J5041">
        <v>8.3168039100286002</v>
      </c>
      <c r="K5041">
        <v>8.1815247106802396</v>
      </c>
      <c r="L5041">
        <v>8.6258217635826107</v>
      </c>
      <c r="M5041">
        <v>8.2502954391957797</v>
      </c>
      <c r="N5041">
        <v>8.5356026173404196</v>
      </c>
      <c r="O5041">
        <v>8.4242093626156596</v>
      </c>
      <c r="P5041">
        <v>8.1517772893263505</v>
      </c>
      <c r="Q5041">
        <v>7.8374797051227896</v>
      </c>
    </row>
    <row r="5042" spans="1:17">
      <c r="A5042" t="s">
        <v>8644</v>
      </c>
      <c r="B5042" s="16" t="s">
        <v>8645</v>
      </c>
      <c r="C5042">
        <v>9.2197408885547905</v>
      </c>
      <c r="D5042">
        <v>9.2158143221085407</v>
      </c>
      <c r="E5042">
        <v>8.8394508053582701</v>
      </c>
      <c r="F5042">
        <v>8.8423070272748205</v>
      </c>
      <c r="G5042">
        <v>9.12191342032013</v>
      </c>
      <c r="H5042">
        <v>8.4573875219703307</v>
      </c>
      <c r="I5042">
        <v>8.5610400969233709</v>
      </c>
      <c r="J5042">
        <v>8.2036730140829608</v>
      </c>
      <c r="K5042">
        <v>9.0269041281297007</v>
      </c>
      <c r="L5042">
        <v>8.6699509700296495</v>
      </c>
      <c r="M5042">
        <v>8.5781950052634297</v>
      </c>
      <c r="N5042">
        <v>8.6769997429700592</v>
      </c>
      <c r="O5042">
        <v>8.6340947385637303</v>
      </c>
      <c r="P5042">
        <v>8.3511133204930292</v>
      </c>
      <c r="Q5042">
        <v>10.1158168662335</v>
      </c>
    </row>
    <row r="5043" spans="1:17">
      <c r="A5043" t="s">
        <v>8646</v>
      </c>
      <c r="B5043" s="16" t="s">
        <v>8647</v>
      </c>
      <c r="C5043">
        <v>10.3416679963511</v>
      </c>
      <c r="D5043">
        <v>10.3917796379409</v>
      </c>
      <c r="E5043">
        <v>10.431618927783701</v>
      </c>
      <c r="F5043">
        <v>10.0893183066025</v>
      </c>
      <c r="G5043">
        <v>10.331509717980699</v>
      </c>
      <c r="H5043">
        <v>9.4251127168901796</v>
      </c>
      <c r="I5043">
        <v>10.194930600902101</v>
      </c>
      <c r="J5043">
        <v>10.0154161105642</v>
      </c>
      <c r="K5043">
        <v>10.291713992968299</v>
      </c>
      <c r="L5043">
        <v>10.093743094639199</v>
      </c>
      <c r="M5043">
        <v>10.0303131068558</v>
      </c>
      <c r="N5043">
        <v>9.3953515652639599</v>
      </c>
      <c r="O5043">
        <v>10.1479311798025</v>
      </c>
      <c r="P5043">
        <v>10.018322877305399</v>
      </c>
      <c r="Q5043">
        <v>10.4396731967666</v>
      </c>
    </row>
    <row r="5044" spans="1:17">
      <c r="A5044" t="s">
        <v>8648</v>
      </c>
      <c r="B5044" s="16" t="s">
        <v>8649</v>
      </c>
      <c r="C5044">
        <v>7.42353386182661</v>
      </c>
      <c r="D5044">
        <v>7.6640926962257998</v>
      </c>
      <c r="E5044">
        <v>7.4832220655235302</v>
      </c>
      <c r="F5044">
        <v>7.5574080706483402</v>
      </c>
      <c r="G5044">
        <v>7.2442399160463804</v>
      </c>
      <c r="H5044">
        <v>7.9183337151928503</v>
      </c>
      <c r="I5044">
        <v>7.5542023354673802</v>
      </c>
      <c r="J5044">
        <v>7.7485579182734501</v>
      </c>
      <c r="K5044">
        <v>7.3261386574122698</v>
      </c>
      <c r="L5044">
        <v>7.6115974529348698</v>
      </c>
      <c r="M5044">
        <v>7.6096486160500998</v>
      </c>
      <c r="N5044">
        <v>7.0499926248065101</v>
      </c>
      <c r="O5044">
        <v>7.5231041036696498</v>
      </c>
      <c r="P5044">
        <v>8.1233700265902193</v>
      </c>
      <c r="Q5044">
        <v>6.6375058506955904</v>
      </c>
    </row>
    <row r="5045" spans="1:17">
      <c r="A5045" t="s">
        <v>8650</v>
      </c>
      <c r="B5045" s="16" t="s">
        <v>8651</v>
      </c>
      <c r="C5045">
        <v>10.8106359809405</v>
      </c>
      <c r="D5045">
        <v>10.7678119438797</v>
      </c>
      <c r="E5045">
        <v>11.105990952193499</v>
      </c>
      <c r="F5045">
        <v>10.8807601510971</v>
      </c>
      <c r="G5045">
        <v>10.843874306779799</v>
      </c>
      <c r="H5045">
        <v>10.7361315476542</v>
      </c>
      <c r="I5045">
        <v>11.011643670522099</v>
      </c>
      <c r="J5045">
        <v>10.7614401319472</v>
      </c>
      <c r="K5045">
        <v>10.621094870339499</v>
      </c>
      <c r="L5045">
        <v>10.843866941905</v>
      </c>
      <c r="M5045">
        <v>10.759989383402599</v>
      </c>
      <c r="N5045">
        <v>10.770815571467701</v>
      </c>
      <c r="O5045">
        <v>11.080169599068901</v>
      </c>
      <c r="P5045">
        <v>10.661858869813701</v>
      </c>
      <c r="Q5045">
        <v>11.7527919303656</v>
      </c>
    </row>
    <row r="5046" spans="1:17">
      <c r="A5046" t="s">
        <v>8652</v>
      </c>
      <c r="B5046" s="16" t="s">
        <v>8653</v>
      </c>
      <c r="C5046">
        <v>9.5631855010564308</v>
      </c>
      <c r="D5046">
        <v>9.4781412256064002</v>
      </c>
      <c r="E5046">
        <v>9.3518189077749696</v>
      </c>
      <c r="F5046">
        <v>9.3154745902126699</v>
      </c>
      <c r="G5046">
        <v>9.3035790865988304</v>
      </c>
      <c r="H5046">
        <v>9.2706936216782605</v>
      </c>
      <c r="I5046">
        <v>9.5165577553830403</v>
      </c>
      <c r="J5046">
        <v>9.4176846176658309</v>
      </c>
      <c r="K5046">
        <v>9.7798931821608992</v>
      </c>
      <c r="L5046">
        <v>9.6750932199629904</v>
      </c>
      <c r="M5046">
        <v>9.46228649465262</v>
      </c>
      <c r="N5046">
        <v>9.4130350840350694</v>
      </c>
      <c r="O5046">
        <v>9.4330228368573508</v>
      </c>
      <c r="P5046">
        <v>9.4261339853429593</v>
      </c>
      <c r="Q5046">
        <v>10.4836243230958</v>
      </c>
    </row>
    <row r="5047" spans="1:17">
      <c r="A5047" t="s">
        <v>8654</v>
      </c>
      <c r="B5047" s="16" t="s">
        <v>8655</v>
      </c>
      <c r="C5047">
        <v>6.8168678752759702</v>
      </c>
      <c r="D5047">
        <v>7.1527233928964904</v>
      </c>
      <c r="E5047">
        <v>6.2527945319371199</v>
      </c>
      <c r="F5047">
        <v>7.7743972206855902</v>
      </c>
      <c r="G5047">
        <v>7.5383649616635902</v>
      </c>
      <c r="H5047">
        <v>7.7325124302369899</v>
      </c>
      <c r="I5047">
        <v>6.7169663794845196</v>
      </c>
      <c r="J5047">
        <v>7.4047115721353602</v>
      </c>
      <c r="K5047">
        <v>6.7185720740311599</v>
      </c>
      <c r="L5047">
        <v>6.9103454317520701</v>
      </c>
      <c r="M5047">
        <v>7.98908282340083</v>
      </c>
      <c r="N5047">
        <v>8.1574040377676003</v>
      </c>
      <c r="O5047">
        <v>7.8972506796085398</v>
      </c>
      <c r="P5047">
        <v>7.1076120005007501</v>
      </c>
      <c r="Q5047">
        <v>5.81282804418474</v>
      </c>
    </row>
    <row r="5048" spans="1:17">
      <c r="A5048" t="s">
        <v>8656</v>
      </c>
      <c r="B5048" s="16" t="s">
        <v>8657</v>
      </c>
      <c r="C5048">
        <v>8.7438805019500396</v>
      </c>
      <c r="D5048">
        <v>8.5597065327987298</v>
      </c>
      <c r="E5048">
        <v>8.5967509068450791</v>
      </c>
      <c r="F5048">
        <v>7.5235552481020997</v>
      </c>
      <c r="G5048">
        <v>6.7338868879057099</v>
      </c>
      <c r="H5048">
        <v>7.9983902212902303</v>
      </c>
      <c r="I5048">
        <v>7.48338462554117</v>
      </c>
      <c r="J5048">
        <v>7.0858952673795201</v>
      </c>
      <c r="K5048">
        <v>8.0723295346891408</v>
      </c>
      <c r="L5048">
        <v>3.29479214013883</v>
      </c>
      <c r="M5048">
        <v>6.3734404495726498</v>
      </c>
      <c r="N5048">
        <v>7.5629610835179397</v>
      </c>
      <c r="O5048">
        <v>8.01360964961661</v>
      </c>
      <c r="P5048">
        <v>8.3363406391990509</v>
      </c>
      <c r="Q5048">
        <v>6.6375058506955904</v>
      </c>
    </row>
    <row r="5049" spans="1:17">
      <c r="A5049" t="s">
        <v>8658</v>
      </c>
      <c r="B5049" s="16" t="s">
        <v>8659</v>
      </c>
      <c r="C5049">
        <v>7.7387926530270903</v>
      </c>
      <c r="D5049">
        <v>7.9893839773392799</v>
      </c>
      <c r="E5049">
        <v>7.5202897263322503</v>
      </c>
      <c r="F5049">
        <v>8.1666036529910393</v>
      </c>
      <c r="G5049">
        <v>7.8000530865117303</v>
      </c>
      <c r="H5049">
        <v>8.6120205144128406</v>
      </c>
      <c r="I5049">
        <v>7.8889848124735602</v>
      </c>
      <c r="J5049">
        <v>8.1403602126750503</v>
      </c>
      <c r="K5049">
        <v>7.5920801119716002</v>
      </c>
      <c r="L5049">
        <v>7.9348311061702796</v>
      </c>
      <c r="M5049">
        <v>8.4371918148377105</v>
      </c>
      <c r="N5049">
        <v>8.2935226395831201</v>
      </c>
      <c r="O5049">
        <v>8.3923338824994307</v>
      </c>
      <c r="P5049">
        <v>8.0528164704780902</v>
      </c>
      <c r="Q5049">
        <v>7.5369478347710803</v>
      </c>
    </row>
    <row r="5050" spans="1:17">
      <c r="A5050" t="s">
        <v>8660</v>
      </c>
      <c r="B5050" s="16" t="s">
        <v>8661</v>
      </c>
      <c r="C5050">
        <v>8.4766347763113608</v>
      </c>
      <c r="D5050">
        <v>8.4216541393124196</v>
      </c>
      <c r="E5050">
        <v>8.4652722640614595</v>
      </c>
      <c r="F5050">
        <v>8.2890901971021496</v>
      </c>
      <c r="G5050">
        <v>8.2900152901646003</v>
      </c>
      <c r="H5050">
        <v>8.3538169414056203</v>
      </c>
      <c r="I5050">
        <v>8.2791095448851806</v>
      </c>
      <c r="J5050">
        <v>8.3839346955529894</v>
      </c>
      <c r="K5050">
        <v>8.3900287549864405</v>
      </c>
      <c r="L5050">
        <v>8.2136399313016106</v>
      </c>
      <c r="M5050">
        <v>8.1900292076341596</v>
      </c>
      <c r="N5050">
        <v>8.0209863198566005</v>
      </c>
      <c r="O5050">
        <v>8.3459351124062007</v>
      </c>
      <c r="P5050">
        <v>8.64283754355864</v>
      </c>
      <c r="Q5050">
        <v>7.6950435514148801</v>
      </c>
    </row>
    <row r="5051" spans="1:17">
      <c r="A5051" t="s">
        <v>8662</v>
      </c>
      <c r="B5051" s="16" t="s">
        <v>8663</v>
      </c>
      <c r="C5051">
        <v>9.1762204033999506</v>
      </c>
      <c r="D5051">
        <v>9.2470279763201706</v>
      </c>
      <c r="E5051">
        <v>9.3337376198545492</v>
      </c>
      <c r="F5051">
        <v>9.5293155808639192</v>
      </c>
      <c r="G5051">
        <v>9.2953294969785301</v>
      </c>
      <c r="H5051">
        <v>9.1460621969500604</v>
      </c>
      <c r="I5051">
        <v>8.7861051747568393</v>
      </c>
      <c r="J5051">
        <v>9.2599040211845907</v>
      </c>
      <c r="K5051">
        <v>8.8530172179661903</v>
      </c>
      <c r="L5051">
        <v>9.1091161424985092</v>
      </c>
      <c r="M5051">
        <v>9.1702403898350493</v>
      </c>
      <c r="N5051">
        <v>9.5246053423418005</v>
      </c>
      <c r="O5051">
        <v>9.2436126899402495</v>
      </c>
      <c r="P5051">
        <v>8.7131241798062504</v>
      </c>
      <c r="Q5051">
        <v>9.6975493141544398</v>
      </c>
    </row>
    <row r="5052" spans="1:17">
      <c r="A5052" t="s">
        <v>8664</v>
      </c>
      <c r="B5052" s="16" t="s">
        <v>8665</v>
      </c>
      <c r="C5052">
        <v>9.7515225034428692</v>
      </c>
      <c r="D5052">
        <v>9.5840268710928704</v>
      </c>
      <c r="E5052">
        <v>9.1422145724256403</v>
      </c>
      <c r="F5052">
        <v>9.2989151851370497</v>
      </c>
      <c r="G5052">
        <v>9.8750748392677004</v>
      </c>
      <c r="H5052">
        <v>9.4302120760424302</v>
      </c>
      <c r="I5052">
        <v>9.4523639701751296</v>
      </c>
      <c r="J5052">
        <v>9.1225622065162799</v>
      </c>
      <c r="K5052">
        <v>9.5068460262947294</v>
      </c>
      <c r="L5052">
        <v>9.2502169566510997</v>
      </c>
      <c r="M5052">
        <v>9.7434711622808301</v>
      </c>
      <c r="N5052">
        <v>9.4749586517503896</v>
      </c>
      <c r="O5052">
        <v>9.7154153474375295</v>
      </c>
      <c r="P5052">
        <v>9.9423465119536605</v>
      </c>
      <c r="Q5052">
        <v>9.3629875558906797</v>
      </c>
    </row>
    <row r="5053" spans="1:17">
      <c r="A5053" t="s">
        <v>8666</v>
      </c>
      <c r="B5053" s="16" t="s">
        <v>8667</v>
      </c>
      <c r="C5053">
        <v>8.0376363763579803</v>
      </c>
      <c r="D5053">
        <v>8.0900806023994694</v>
      </c>
      <c r="E5053">
        <v>8.1597400129956696</v>
      </c>
      <c r="F5053">
        <v>8.2619969672402593</v>
      </c>
      <c r="G5053">
        <v>8.3629032873101696</v>
      </c>
      <c r="H5053">
        <v>8.6474897252803302</v>
      </c>
      <c r="I5053">
        <v>8.1312731124589508</v>
      </c>
      <c r="J5053">
        <v>8.1142350564911094</v>
      </c>
      <c r="K5053">
        <v>8.1460379101686105</v>
      </c>
      <c r="L5053">
        <v>8.0478937514849793</v>
      </c>
      <c r="M5053">
        <v>8.5141053857536093</v>
      </c>
      <c r="N5053">
        <v>8.6202674017952905</v>
      </c>
      <c r="O5053">
        <v>8.4909459388058099</v>
      </c>
      <c r="P5053">
        <v>8.1404815016067307</v>
      </c>
      <c r="Q5053">
        <v>8.7216113394761106</v>
      </c>
    </row>
    <row r="5054" spans="1:17">
      <c r="A5054" t="s">
        <v>8668</v>
      </c>
      <c r="B5054" s="16" t="s">
        <v>8669</v>
      </c>
      <c r="C5054">
        <v>10.1728013275085</v>
      </c>
      <c r="D5054">
        <v>10.061898667453301</v>
      </c>
      <c r="E5054">
        <v>9.8098134439191096</v>
      </c>
      <c r="F5054">
        <v>9.6852492718989396</v>
      </c>
      <c r="G5054">
        <v>9.7792487528544907</v>
      </c>
      <c r="H5054">
        <v>9.3571263438839498</v>
      </c>
      <c r="I5054">
        <v>9.6835917372583502</v>
      </c>
      <c r="J5054">
        <v>9.7318124568127402</v>
      </c>
      <c r="K5054">
        <v>9.9754411689044797</v>
      </c>
      <c r="L5054">
        <v>9.7832359867892897</v>
      </c>
      <c r="M5054">
        <v>9.68439660497563</v>
      </c>
      <c r="N5054">
        <v>9.6068080540056204</v>
      </c>
      <c r="O5054">
        <v>9.6108441588282005</v>
      </c>
      <c r="P5054">
        <v>9.5184248889032794</v>
      </c>
      <c r="Q5054">
        <v>10.5471379838792</v>
      </c>
    </row>
    <row r="5055" spans="1:17">
      <c r="A5055" t="s">
        <v>8670</v>
      </c>
      <c r="B5055" s="16" t="s">
        <v>8671</v>
      </c>
      <c r="C5055">
        <v>11.2585257022298</v>
      </c>
      <c r="D5055">
        <v>11.3346384490067</v>
      </c>
      <c r="E5055">
        <v>11.559850932437101</v>
      </c>
      <c r="F5055">
        <v>12.1403696301747</v>
      </c>
      <c r="G5055">
        <v>11.468661862385501</v>
      </c>
      <c r="H5055">
        <v>10.9351646846269</v>
      </c>
      <c r="I5055">
        <v>10.842164108119899</v>
      </c>
      <c r="J5055">
        <v>11.746568080324099</v>
      </c>
      <c r="K5055">
        <v>11.1614648060095</v>
      </c>
      <c r="L5055">
        <v>11.111169531081</v>
      </c>
      <c r="M5055">
        <v>11.238031033270801</v>
      </c>
      <c r="N5055">
        <v>10.973287076351401</v>
      </c>
      <c r="O5055">
        <v>10.969356268834501</v>
      </c>
      <c r="P5055">
        <v>10.9385299822302</v>
      </c>
      <c r="Q5055">
        <v>10.927294795663</v>
      </c>
    </row>
    <row r="5056" spans="1:17">
      <c r="A5056" t="s">
        <v>8672</v>
      </c>
      <c r="B5056" s="16" t="s">
        <v>8673</v>
      </c>
      <c r="C5056">
        <v>5.4183879182099801</v>
      </c>
      <c r="D5056">
        <v>5.2202186721532398</v>
      </c>
      <c r="E5056">
        <v>5.54791781288802</v>
      </c>
      <c r="F5056">
        <v>4.9030240476511198</v>
      </c>
      <c r="G5056">
        <v>6.1697170733324498</v>
      </c>
      <c r="H5056">
        <v>4.5459386428609303</v>
      </c>
      <c r="I5056">
        <v>5.0838905074171503</v>
      </c>
      <c r="J5056">
        <v>4.6307624373210201</v>
      </c>
      <c r="K5056">
        <v>5.2281375793192604</v>
      </c>
      <c r="L5056">
        <v>4.9878555821396704</v>
      </c>
      <c r="M5056">
        <v>4.9201667747551001</v>
      </c>
      <c r="N5056">
        <v>5.5054798817117598</v>
      </c>
      <c r="O5056">
        <v>5.2165415310043803</v>
      </c>
      <c r="P5056">
        <v>4.9174589054378801</v>
      </c>
      <c r="Q5056">
        <v>2.8218677180984102</v>
      </c>
    </row>
    <row r="5057" spans="1:17">
      <c r="A5057" t="s">
        <v>8674</v>
      </c>
      <c r="B5057" s="16" t="s">
        <v>8675</v>
      </c>
      <c r="C5057">
        <v>9.7379812794930007</v>
      </c>
      <c r="D5057">
        <v>9.7674167042621995</v>
      </c>
      <c r="E5057">
        <v>9.6288832052039606</v>
      </c>
      <c r="F5057">
        <v>10.0172584428847</v>
      </c>
      <c r="G5057">
        <v>9.8513568329251999</v>
      </c>
      <c r="H5057">
        <v>8.61500983850366</v>
      </c>
      <c r="I5057">
        <v>9.1037237339903001</v>
      </c>
      <c r="J5057">
        <v>9.4336096327572392</v>
      </c>
      <c r="K5057">
        <v>9.4410534584909005</v>
      </c>
      <c r="L5057">
        <v>9.2949283476804005</v>
      </c>
      <c r="M5057">
        <v>9.0168411362203997</v>
      </c>
      <c r="N5057">
        <v>8.7950091613966599</v>
      </c>
      <c r="O5057">
        <v>8.9102230228187693</v>
      </c>
      <c r="P5057">
        <v>8.5898556515362507</v>
      </c>
      <c r="Q5057">
        <v>9.9689373561629306</v>
      </c>
    </row>
    <row r="5058" spans="1:17">
      <c r="A5058" t="s">
        <v>8676</v>
      </c>
      <c r="B5058" s="16" t="s">
        <v>8677</v>
      </c>
      <c r="C5058">
        <v>8.6252964409205592</v>
      </c>
      <c r="D5058">
        <v>8.5655457285116192</v>
      </c>
      <c r="E5058">
        <v>8.36197239696968</v>
      </c>
      <c r="F5058">
        <v>8.0206542744901395</v>
      </c>
      <c r="G5058">
        <v>8.2132437936487594</v>
      </c>
      <c r="H5058">
        <v>8.1170463998542708</v>
      </c>
      <c r="I5058">
        <v>8.2791095448851806</v>
      </c>
      <c r="J5058">
        <v>8.1532472786395793</v>
      </c>
      <c r="K5058">
        <v>8.4081139550811006</v>
      </c>
      <c r="L5058">
        <v>8.1566087023850802</v>
      </c>
      <c r="M5058">
        <v>7.8099223231624002</v>
      </c>
      <c r="N5058">
        <v>7.8702856166430299</v>
      </c>
      <c r="O5058">
        <v>7.82741598581429</v>
      </c>
      <c r="P5058">
        <v>8.2910917872654792</v>
      </c>
      <c r="Q5058">
        <v>8.1958182219819093</v>
      </c>
    </row>
    <row r="5059" spans="1:17">
      <c r="A5059" t="s">
        <v>8678</v>
      </c>
      <c r="B5059" s="16" t="s">
        <v>8679</v>
      </c>
      <c r="C5059">
        <v>9.7049541002043398</v>
      </c>
      <c r="D5059">
        <v>9.7912771600975699</v>
      </c>
      <c r="E5059">
        <v>9.8079436253941292</v>
      </c>
      <c r="F5059">
        <v>9.8892696740579993</v>
      </c>
      <c r="G5059">
        <v>9.5999707284624094</v>
      </c>
      <c r="H5059">
        <v>9.3923912562875191</v>
      </c>
      <c r="I5059">
        <v>9.3404062230791798</v>
      </c>
      <c r="J5059">
        <v>9.5779191846732505</v>
      </c>
      <c r="K5059">
        <v>9.4054973262323909</v>
      </c>
      <c r="L5059">
        <v>9.2319369507491498</v>
      </c>
      <c r="M5059">
        <v>9.2980499112192696</v>
      </c>
      <c r="N5059">
        <v>9.6669993986820497</v>
      </c>
      <c r="O5059">
        <v>9.5734426161461705</v>
      </c>
      <c r="P5059">
        <v>9.3250405511193808</v>
      </c>
      <c r="Q5059">
        <v>10.2743564196501</v>
      </c>
    </row>
    <row r="5060" spans="1:17">
      <c r="A5060" t="s">
        <v>8680</v>
      </c>
      <c r="B5060" s="16" t="s">
        <v>8681</v>
      </c>
      <c r="C5060">
        <v>11.419862889244</v>
      </c>
      <c r="D5060">
        <v>11.5338678211015</v>
      </c>
      <c r="E5060">
        <v>11.416900824114901</v>
      </c>
      <c r="F5060">
        <v>11.593855169487901</v>
      </c>
      <c r="G5060">
        <v>11.411136509436499</v>
      </c>
      <c r="H5060">
        <v>12.320003709096101</v>
      </c>
      <c r="I5060">
        <v>11.8436874478612</v>
      </c>
      <c r="J5060">
        <v>11.9036794240143</v>
      </c>
      <c r="K5060">
        <v>11.6511347121243</v>
      </c>
      <c r="L5060">
        <v>11.755653943691501</v>
      </c>
      <c r="M5060">
        <v>11.636256395915799</v>
      </c>
      <c r="N5060">
        <v>11.955905966346799</v>
      </c>
      <c r="O5060">
        <v>11.6963799002105</v>
      </c>
      <c r="P5060">
        <v>11.6386180255822</v>
      </c>
      <c r="Q5060">
        <v>11.5712098725724</v>
      </c>
    </row>
    <row r="5061" spans="1:17">
      <c r="A5061" t="s">
        <v>8682</v>
      </c>
      <c r="B5061" s="16" t="s">
        <v>8683</v>
      </c>
      <c r="C5061">
        <v>8.9529338248037291</v>
      </c>
      <c r="D5061">
        <v>8.9064726158418406</v>
      </c>
      <c r="E5061">
        <v>8.7948249183961007</v>
      </c>
      <c r="F5061">
        <v>8.8873136396375401</v>
      </c>
      <c r="G5061">
        <v>8.8020117965751794</v>
      </c>
      <c r="H5061">
        <v>8.2652444679287207</v>
      </c>
      <c r="I5061">
        <v>8.5641595721135495</v>
      </c>
      <c r="J5061">
        <v>8.4558984558309298</v>
      </c>
      <c r="K5061">
        <v>8.9069957344683495</v>
      </c>
      <c r="L5061">
        <v>8.6452946923650593</v>
      </c>
      <c r="M5061">
        <v>8.6113916258974292</v>
      </c>
      <c r="N5061">
        <v>8.7511843710909698</v>
      </c>
      <c r="O5061">
        <v>8.6363641454376694</v>
      </c>
      <c r="P5061">
        <v>8.3063331283135806</v>
      </c>
      <c r="Q5061">
        <v>9.9376776092220709</v>
      </c>
    </row>
    <row r="5062" spans="1:17">
      <c r="A5062" t="s">
        <v>8684</v>
      </c>
      <c r="B5062" s="16" t="s">
        <v>8685</v>
      </c>
      <c r="C5062">
        <v>7.9129371762360199</v>
      </c>
      <c r="D5062">
        <v>7.6085614680799303</v>
      </c>
      <c r="E5062">
        <v>7.8536133879645904</v>
      </c>
      <c r="F5062">
        <v>8.1738905004014395</v>
      </c>
      <c r="G5062">
        <v>7.9808089029511597</v>
      </c>
      <c r="H5062">
        <v>7.8128713237024003</v>
      </c>
      <c r="I5062">
        <v>7.4158315563692403</v>
      </c>
      <c r="J5062">
        <v>7.6699891926952999</v>
      </c>
      <c r="K5062">
        <v>7.7844810546957897</v>
      </c>
      <c r="L5062">
        <v>7.7922904582819097</v>
      </c>
      <c r="M5062">
        <v>8.0581554624285108</v>
      </c>
      <c r="N5062">
        <v>8.2548048560111607</v>
      </c>
      <c r="O5062">
        <v>8.0030916710025295</v>
      </c>
      <c r="P5062">
        <v>7.1420694029121403</v>
      </c>
      <c r="Q5062">
        <v>8.0859864702427604</v>
      </c>
    </row>
    <row r="5063" spans="1:17">
      <c r="A5063" t="s">
        <v>8686</v>
      </c>
      <c r="B5063" s="16" t="s">
        <v>8687</v>
      </c>
      <c r="C5063">
        <v>5.6726238351308904</v>
      </c>
      <c r="D5063">
        <v>5.2505809539486403</v>
      </c>
      <c r="E5063">
        <v>6.3595865741919599</v>
      </c>
      <c r="F5063">
        <v>6.3027317328969898</v>
      </c>
      <c r="G5063">
        <v>5.8430458251757198</v>
      </c>
      <c r="H5063">
        <v>5.8758578352273698</v>
      </c>
      <c r="I5063">
        <v>6.1591987869246898</v>
      </c>
      <c r="J5063">
        <v>5.74664800722877</v>
      </c>
      <c r="K5063">
        <v>6.2656757677686201</v>
      </c>
      <c r="L5063">
        <v>6.1325703953714701</v>
      </c>
      <c r="M5063">
        <v>6.8165052695216302</v>
      </c>
      <c r="N5063">
        <v>7.3587971557348997</v>
      </c>
      <c r="O5063">
        <v>7.3004455309748897</v>
      </c>
      <c r="P5063">
        <v>4.3630835021106398</v>
      </c>
      <c r="Q5063">
        <v>8.8614637697687808</v>
      </c>
    </row>
    <row r="5064" spans="1:17">
      <c r="A5064" t="s">
        <v>8688</v>
      </c>
      <c r="B5064" s="16" t="s">
        <v>8689</v>
      </c>
      <c r="C5064">
        <v>8.2775375653111194</v>
      </c>
      <c r="D5064">
        <v>8.3923831436875709</v>
      </c>
      <c r="E5064">
        <v>8.6520093064600498</v>
      </c>
      <c r="F5064">
        <v>8.3156834904239894</v>
      </c>
      <c r="G5064">
        <v>8.2690968480106708</v>
      </c>
      <c r="H5064">
        <v>9.2027873922882097</v>
      </c>
      <c r="I5064">
        <v>8.6663950131939398</v>
      </c>
      <c r="J5064">
        <v>8.6387830553075595</v>
      </c>
      <c r="K5064">
        <v>8.2161585489430102</v>
      </c>
      <c r="L5064">
        <v>8.4407962491744506</v>
      </c>
      <c r="M5064">
        <v>8.6201164676081206</v>
      </c>
      <c r="N5064">
        <v>8.5894867865940299</v>
      </c>
      <c r="O5064">
        <v>8.5426803843284809</v>
      </c>
      <c r="P5064">
        <v>8.7245125843651508</v>
      </c>
      <c r="Q5064">
        <v>7.1565710053807701</v>
      </c>
    </row>
    <row r="5065" spans="1:17">
      <c r="A5065" t="s">
        <v>8690</v>
      </c>
      <c r="B5065" s="16" t="s">
        <v>8691</v>
      </c>
      <c r="C5065">
        <v>9.6496178590370505</v>
      </c>
      <c r="D5065">
        <v>9.6786342384466604</v>
      </c>
      <c r="E5065">
        <v>9.5482956424454901</v>
      </c>
      <c r="F5065">
        <v>9.5972510534462998</v>
      </c>
      <c r="G5065">
        <v>9.36793029810927</v>
      </c>
      <c r="H5065">
        <v>9.35534026099314</v>
      </c>
      <c r="I5065">
        <v>9.5389221487686502</v>
      </c>
      <c r="J5065">
        <v>9.27471468735801</v>
      </c>
      <c r="K5065">
        <v>9.7435718737068093</v>
      </c>
      <c r="L5065">
        <v>9.8446730702736005</v>
      </c>
      <c r="M5065">
        <v>9.3876223201891094</v>
      </c>
      <c r="N5065">
        <v>9.2844403246154794</v>
      </c>
      <c r="O5065">
        <v>9.5519700897927304</v>
      </c>
      <c r="P5065">
        <v>9.4238075376509105</v>
      </c>
      <c r="Q5065">
        <v>8.8614637697687808</v>
      </c>
    </row>
    <row r="5066" spans="1:17">
      <c r="A5066" t="s">
        <v>8692</v>
      </c>
      <c r="B5066" s="16" t="s">
        <v>8693</v>
      </c>
      <c r="C5066">
        <v>8.8433651845995307</v>
      </c>
      <c r="D5066">
        <v>9.0938661449301801</v>
      </c>
      <c r="E5066">
        <v>8.8431080327690399</v>
      </c>
      <c r="F5066">
        <v>9.3253197384371607</v>
      </c>
      <c r="G5066">
        <v>9.0002988143794695</v>
      </c>
      <c r="H5066">
        <v>9.7211776847289393</v>
      </c>
      <c r="I5066">
        <v>9.0311975015799106</v>
      </c>
      <c r="J5066">
        <v>9.4981339326062404</v>
      </c>
      <c r="K5066">
        <v>9.0653890056227198</v>
      </c>
      <c r="L5066">
        <v>9.2319369507491498</v>
      </c>
      <c r="M5066">
        <v>9.3540275874920198</v>
      </c>
      <c r="N5066">
        <v>9.0804473835073392</v>
      </c>
      <c r="O5066">
        <v>9.1874665325475302</v>
      </c>
      <c r="P5066">
        <v>9.3150325348294896</v>
      </c>
      <c r="Q5066">
        <v>8.5667227177791094</v>
      </c>
    </row>
    <row r="5067" spans="1:17">
      <c r="A5067" t="s">
        <v>8694</v>
      </c>
      <c r="B5067" s="16" t="s">
        <v>8695</v>
      </c>
      <c r="C5067">
        <v>8.2737870056724603</v>
      </c>
      <c r="D5067">
        <v>8.3691986228811306</v>
      </c>
      <c r="E5067">
        <v>8.1360753872999894</v>
      </c>
      <c r="F5067">
        <v>8.4143333071825008</v>
      </c>
      <c r="G5067">
        <v>8.1642315954478892</v>
      </c>
      <c r="H5067">
        <v>8.2652444679287207</v>
      </c>
      <c r="I5067">
        <v>8.1354747143769792</v>
      </c>
      <c r="J5067">
        <v>8.2067667936407496</v>
      </c>
      <c r="K5067">
        <v>8.3624682412332696</v>
      </c>
      <c r="L5067">
        <v>8.2173629449413692</v>
      </c>
      <c r="M5067">
        <v>8.1362872168511</v>
      </c>
      <c r="N5067">
        <v>8.0841980981763797</v>
      </c>
      <c r="O5067">
        <v>8.1501519543447607</v>
      </c>
      <c r="P5067">
        <v>7.9335200664992298</v>
      </c>
      <c r="Q5067">
        <v>7.8374797051227896</v>
      </c>
    </row>
    <row r="5068" spans="1:17">
      <c r="A5068" t="s">
        <v>8696</v>
      </c>
      <c r="B5068" s="16" t="s">
        <v>8697</v>
      </c>
      <c r="C5068">
        <v>8.5743804790730707</v>
      </c>
      <c r="D5068">
        <v>8.6856868480606906</v>
      </c>
      <c r="E5068">
        <v>8.4652722640614595</v>
      </c>
      <c r="F5068">
        <v>8.7575763183615205</v>
      </c>
      <c r="G5068">
        <v>8.5163345493011597</v>
      </c>
      <c r="H5068">
        <v>8.7785726177082495</v>
      </c>
      <c r="I5068">
        <v>8.7121073181998092</v>
      </c>
      <c r="J5068">
        <v>8.4110086180736108</v>
      </c>
      <c r="K5068">
        <v>8.71457549664159</v>
      </c>
      <c r="L5068">
        <v>8.7074862528963095</v>
      </c>
      <c r="M5068">
        <v>8.6587377689042206</v>
      </c>
      <c r="N5068">
        <v>8.7145691045370093</v>
      </c>
      <c r="O5068">
        <v>8.7071610792229706</v>
      </c>
      <c r="P5068">
        <v>8.8954631991265707</v>
      </c>
      <c r="Q5068">
        <v>6.6375058506955904</v>
      </c>
    </row>
    <row r="5069" spans="1:17">
      <c r="A5069" t="s">
        <v>8698</v>
      </c>
      <c r="B5069" s="16" t="s">
        <v>8699</v>
      </c>
      <c r="C5069">
        <v>6.9167499097341398</v>
      </c>
      <c r="D5069">
        <v>6.5999148337760403</v>
      </c>
      <c r="E5069">
        <v>5.6538073608653301</v>
      </c>
      <c r="F5069">
        <v>6.28927369624365</v>
      </c>
      <c r="G5069">
        <v>7.1647803584414298</v>
      </c>
      <c r="H5069">
        <v>5.4810077289205497</v>
      </c>
      <c r="I5069">
        <v>6.3017290020185603</v>
      </c>
      <c r="J5069">
        <v>5.8141705221960898</v>
      </c>
      <c r="K5069">
        <v>6.3180248202158298</v>
      </c>
      <c r="L5069">
        <v>5.98142559332394</v>
      </c>
      <c r="M5069">
        <v>6.4640290864915997</v>
      </c>
      <c r="N5069">
        <v>6.82464008712651</v>
      </c>
      <c r="O5069">
        <v>6.2718641525338397</v>
      </c>
      <c r="P5069">
        <v>6.5281296503970099</v>
      </c>
      <c r="Q5069">
        <v>5.81282804418474</v>
      </c>
    </row>
    <row r="5070" spans="1:17">
      <c r="A5070" t="s">
        <v>8700</v>
      </c>
      <c r="B5070" s="16" t="s">
        <v>8701</v>
      </c>
      <c r="C5070">
        <v>8.6630539416815608</v>
      </c>
      <c r="D5070">
        <v>8.6937067195858706</v>
      </c>
      <c r="E5070">
        <v>8.6478330432098698</v>
      </c>
      <c r="F5070">
        <v>8.6545943526763107</v>
      </c>
      <c r="G5070">
        <v>8.6420397036589893</v>
      </c>
      <c r="H5070">
        <v>9.1767278742359206</v>
      </c>
      <c r="I5070">
        <v>8.6010760994278908</v>
      </c>
      <c r="J5070">
        <v>8.5898697895973299</v>
      </c>
      <c r="K5070">
        <v>8.2229865391174908</v>
      </c>
      <c r="L5070">
        <v>8.2321595546438608</v>
      </c>
      <c r="M5070">
        <v>8.4347208723887892</v>
      </c>
      <c r="N5070">
        <v>8.7787305540148495</v>
      </c>
      <c r="O5070">
        <v>8.4984512159107997</v>
      </c>
      <c r="P5070">
        <v>8.77284866222214</v>
      </c>
      <c r="Q5070">
        <v>7.6950435514148801</v>
      </c>
    </row>
    <row r="5071" spans="1:17">
      <c r="A5071" t="s">
        <v>8702</v>
      </c>
      <c r="B5071" s="16" t="s">
        <v>8703</v>
      </c>
      <c r="C5071">
        <v>9.9952382590585191</v>
      </c>
      <c r="D5071">
        <v>10.058798020420999</v>
      </c>
      <c r="E5071">
        <v>9.6309999691854102</v>
      </c>
      <c r="F5071">
        <v>10.208469787559601</v>
      </c>
      <c r="G5071">
        <v>9.9675279437773803</v>
      </c>
      <c r="H5071">
        <v>9.7782791810430894</v>
      </c>
      <c r="I5071">
        <v>9.8977332922671497</v>
      </c>
      <c r="J5071">
        <v>9.6249107894641099</v>
      </c>
      <c r="K5071">
        <v>10.119549592631699</v>
      </c>
      <c r="L5071">
        <v>9.9811580159520403</v>
      </c>
      <c r="M5071">
        <v>10.193341526005501</v>
      </c>
      <c r="N5071">
        <v>10.049281725206299</v>
      </c>
      <c r="O5071">
        <v>10.0577062553768</v>
      </c>
      <c r="P5071">
        <v>9.5635035113719695</v>
      </c>
      <c r="Q5071">
        <v>9.7343991185863192</v>
      </c>
    </row>
    <row r="5072" spans="1:17">
      <c r="A5072" t="s">
        <v>8704</v>
      </c>
      <c r="B5072" s="16" t="s">
        <v>8705</v>
      </c>
      <c r="C5072">
        <v>8.5682704070176392</v>
      </c>
      <c r="D5072">
        <v>8.5626290869313397</v>
      </c>
      <c r="E5072">
        <v>8.45096068795036</v>
      </c>
      <c r="F5072">
        <v>8.2551433213110403</v>
      </c>
      <c r="G5072">
        <v>8.3269199934069196</v>
      </c>
      <c r="H5072">
        <v>8.5571248893482501</v>
      </c>
      <c r="I5072">
        <v>8.3639070413570504</v>
      </c>
      <c r="J5072">
        <v>8.2036730140829608</v>
      </c>
      <c r="K5072">
        <v>8.6272202831858706</v>
      </c>
      <c r="L5072">
        <v>8.1720390860348306</v>
      </c>
      <c r="M5072">
        <v>7.8549971336587099</v>
      </c>
      <c r="N5072">
        <v>7.5881178842392698</v>
      </c>
      <c r="O5072">
        <v>7.8896564179482498</v>
      </c>
      <c r="P5072">
        <v>8.4134344157517695</v>
      </c>
      <c r="Q5072">
        <v>7.9670857749043096</v>
      </c>
    </row>
    <row r="5073" spans="1:17">
      <c r="A5073" t="s">
        <v>8706</v>
      </c>
      <c r="B5073" s="16" t="s">
        <v>8707</v>
      </c>
      <c r="C5073">
        <v>8.6716285626160001</v>
      </c>
      <c r="D5073">
        <v>8.4784711547024596</v>
      </c>
      <c r="E5073">
        <v>7.0093636205731702</v>
      </c>
      <c r="F5073">
        <v>7.9115297356907801</v>
      </c>
      <c r="G5073">
        <v>9.1946880747539197</v>
      </c>
      <c r="H5073">
        <v>8.2109463504674505</v>
      </c>
      <c r="I5073">
        <v>8.1809013618629596</v>
      </c>
      <c r="J5073">
        <v>7.9015550355876503</v>
      </c>
      <c r="K5073">
        <v>8.1352191791168202</v>
      </c>
      <c r="L5073">
        <v>7.1321590078153996</v>
      </c>
      <c r="M5073">
        <v>8.3480845796002896</v>
      </c>
      <c r="N5073">
        <v>8.5291288302193102</v>
      </c>
      <c r="O5073">
        <v>8.2660993942148906</v>
      </c>
      <c r="P5073">
        <v>8.9449802139814008</v>
      </c>
      <c r="Q5073">
        <v>6.2843132996066204</v>
      </c>
    </row>
    <row r="5074" spans="1:17">
      <c r="A5074" t="s">
        <v>8708</v>
      </c>
      <c r="B5074" s="16" t="s">
        <v>8709</v>
      </c>
      <c r="C5074">
        <v>8.3857426744062291</v>
      </c>
      <c r="D5074">
        <v>8.2473284963198203</v>
      </c>
      <c r="E5074">
        <v>8.1360753872999894</v>
      </c>
      <c r="F5074">
        <v>9.0991661362402194</v>
      </c>
      <c r="G5074">
        <v>8.76065822358294</v>
      </c>
      <c r="H5074">
        <v>8.9060656470545005</v>
      </c>
      <c r="I5074">
        <v>8.1438413401934309</v>
      </c>
      <c r="J5074">
        <v>8.9761988075966794</v>
      </c>
      <c r="K5074">
        <v>7.9125326927705899</v>
      </c>
      <c r="L5074">
        <v>8.0310667046982598</v>
      </c>
      <c r="M5074">
        <v>8.6797552883137605</v>
      </c>
      <c r="N5074">
        <v>9.0147871757279905</v>
      </c>
      <c r="O5074">
        <v>8.8856347420308293</v>
      </c>
      <c r="P5074">
        <v>8.3313825724972794</v>
      </c>
      <c r="Q5074">
        <v>6.9204191934356096</v>
      </c>
    </row>
    <row r="5075" spans="1:17">
      <c r="A5075" t="s">
        <v>8710</v>
      </c>
      <c r="B5075" s="16" t="s">
        <v>8711</v>
      </c>
      <c r="C5075">
        <v>8.9830967231837597</v>
      </c>
      <c r="D5075">
        <v>8.8809462832413395</v>
      </c>
      <c r="E5075">
        <v>8.7758153306340407</v>
      </c>
      <c r="F5075">
        <v>9.2787896299879407</v>
      </c>
      <c r="G5075">
        <v>8.9274303214547892</v>
      </c>
      <c r="H5075">
        <v>8.6269055375522008</v>
      </c>
      <c r="I5075">
        <v>8.4337948150978406</v>
      </c>
      <c r="J5075">
        <v>8.6883057321019894</v>
      </c>
      <c r="K5075">
        <v>8.8726830507874901</v>
      </c>
      <c r="L5075">
        <v>8.8365089115000703</v>
      </c>
      <c r="M5075">
        <v>8.6092021406307602</v>
      </c>
      <c r="N5075">
        <v>8.4863253901833993</v>
      </c>
      <c r="O5075">
        <v>8.38155013265634</v>
      </c>
      <c r="P5075">
        <v>8.1002339481610708</v>
      </c>
      <c r="Q5075">
        <v>8.7932323857913595</v>
      </c>
    </row>
    <row r="5076" spans="1:17">
      <c r="A5076" t="s">
        <v>8712</v>
      </c>
      <c r="B5076" s="16" t="s">
        <v>8713</v>
      </c>
      <c r="C5076">
        <v>9.5723707861586007</v>
      </c>
      <c r="D5076">
        <v>9.5911986343165996</v>
      </c>
      <c r="E5076">
        <v>9.6623842347687301</v>
      </c>
      <c r="F5076">
        <v>9.3719796616536595</v>
      </c>
      <c r="G5076">
        <v>9.6330782234613306</v>
      </c>
      <c r="H5076">
        <v>9.3173123580594304</v>
      </c>
      <c r="I5076">
        <v>9.6575483939368798</v>
      </c>
      <c r="J5076">
        <v>9.3211119833850393</v>
      </c>
      <c r="K5076">
        <v>9.7256632067513191</v>
      </c>
      <c r="L5076">
        <v>9.5814679034461996</v>
      </c>
      <c r="M5076">
        <v>9.4743632348886901</v>
      </c>
      <c r="N5076">
        <v>9.2095122174029491</v>
      </c>
      <c r="O5076">
        <v>9.5899252463603304</v>
      </c>
      <c r="P5076">
        <v>9.8707104880563001</v>
      </c>
      <c r="Q5076">
        <v>9.65973340900055</v>
      </c>
    </row>
    <row r="5077" spans="1:17">
      <c r="A5077" t="s">
        <v>8714</v>
      </c>
      <c r="B5077" s="16" t="s">
        <v>8715</v>
      </c>
      <c r="C5077">
        <v>9.8877481815453905</v>
      </c>
      <c r="D5077">
        <v>9.9107395290964195</v>
      </c>
      <c r="E5077">
        <v>9.3972988132679003</v>
      </c>
      <c r="F5077">
        <v>9.5795368791768691</v>
      </c>
      <c r="G5077">
        <v>9.9791616960373997</v>
      </c>
      <c r="H5077">
        <v>10.103853850315099</v>
      </c>
      <c r="I5077">
        <v>10.9245463735447</v>
      </c>
      <c r="J5077">
        <v>10.2312164528871</v>
      </c>
      <c r="K5077">
        <v>9.4599532221734393</v>
      </c>
      <c r="L5077">
        <v>10.321715454059399</v>
      </c>
      <c r="M5077">
        <v>10.4733566068789</v>
      </c>
      <c r="N5077">
        <v>10.748704447239501</v>
      </c>
      <c r="O5077">
        <v>9.8149200426501402</v>
      </c>
      <c r="P5077">
        <v>10.971554001739801</v>
      </c>
      <c r="Q5077">
        <v>9.9689373561629306</v>
      </c>
    </row>
    <row r="5078" spans="1:17">
      <c r="A5078" t="s">
        <v>8716</v>
      </c>
      <c r="B5078" s="16" t="s">
        <v>8717</v>
      </c>
      <c r="C5078">
        <v>10.0211838378611</v>
      </c>
      <c r="D5078">
        <v>10.1294647834531</v>
      </c>
      <c r="E5078">
        <v>10.45450778421</v>
      </c>
      <c r="F5078">
        <v>9.9583780450746602</v>
      </c>
      <c r="G5078">
        <v>9.9280568640416504</v>
      </c>
      <c r="H5078">
        <v>10.6447758081814</v>
      </c>
      <c r="I5078">
        <v>10.189892194645999</v>
      </c>
      <c r="J5078">
        <v>10.2433131622</v>
      </c>
      <c r="K5078">
        <v>10.073094826371401</v>
      </c>
      <c r="L5078">
        <v>10.137605604059599</v>
      </c>
      <c r="M5078">
        <v>10.258338441866799</v>
      </c>
      <c r="N5078">
        <v>10.058299188538101</v>
      </c>
      <c r="O5078">
        <v>10.353588296461</v>
      </c>
      <c r="P5078">
        <v>9.8256042361113298</v>
      </c>
      <c r="Q5078">
        <v>9.1060647157263492</v>
      </c>
    </row>
    <row r="5079" spans="1:17">
      <c r="A5079" t="s">
        <v>8718</v>
      </c>
      <c r="B5079" s="16" t="s">
        <v>8719</v>
      </c>
      <c r="C5079">
        <v>8.2202277607191903</v>
      </c>
      <c r="D5079">
        <v>8.1879879463342693</v>
      </c>
      <c r="E5079">
        <v>7.8093979443190804</v>
      </c>
      <c r="F5079">
        <v>7.69554309695204</v>
      </c>
      <c r="G5079">
        <v>7.7221119950953296</v>
      </c>
      <c r="H5079">
        <v>8.8739863864483404</v>
      </c>
      <c r="I5079">
        <v>8.2209912756215999</v>
      </c>
      <c r="J5079">
        <v>8.0082739376947991</v>
      </c>
      <c r="K5079">
        <v>8.2161585489430102</v>
      </c>
      <c r="L5079">
        <v>8.2756591146741503</v>
      </c>
      <c r="M5079">
        <v>8.0899183908535797</v>
      </c>
      <c r="N5079">
        <v>7.9255825764837597</v>
      </c>
      <c r="O5079">
        <v>8.0378570068629696</v>
      </c>
      <c r="P5079">
        <v>8.2337859559779094</v>
      </c>
      <c r="Q5079">
        <v>6.2843132996066204</v>
      </c>
    </row>
    <row r="5080" spans="1:17">
      <c r="A5080" t="s">
        <v>8720</v>
      </c>
      <c r="B5080" s="16" t="s">
        <v>8721</v>
      </c>
      <c r="C5080">
        <v>7.00105243594993</v>
      </c>
      <c r="D5080">
        <v>6.7721034966050304</v>
      </c>
      <c r="E5080">
        <v>6.8287101228986797</v>
      </c>
      <c r="F5080">
        <v>7.2612386704193499</v>
      </c>
      <c r="G5080">
        <v>6.8960099479567596</v>
      </c>
      <c r="H5080">
        <v>7.3992083643783904</v>
      </c>
      <c r="I5080">
        <v>7.0292922252327301</v>
      </c>
      <c r="J5080">
        <v>7.1708893408977996</v>
      </c>
      <c r="K5080">
        <v>6.7282405473272702</v>
      </c>
      <c r="L5080">
        <v>6.7021577638755696</v>
      </c>
      <c r="M5080">
        <v>7.0219867367997404</v>
      </c>
      <c r="N5080">
        <v>6.9466217506702197</v>
      </c>
      <c r="O5080">
        <v>7.0368382134341498</v>
      </c>
      <c r="P5080">
        <v>6.8814340296577301</v>
      </c>
      <c r="Q5080">
        <v>5.09416193408443</v>
      </c>
    </row>
    <row r="5081" spans="1:17">
      <c r="A5081" t="s">
        <v>8722</v>
      </c>
      <c r="B5081" s="16" t="s">
        <v>8723</v>
      </c>
      <c r="C5081">
        <v>9.6711529763182007</v>
      </c>
      <c r="D5081">
        <v>9.7392865388302603</v>
      </c>
      <c r="E5081">
        <v>9.6991656554625205</v>
      </c>
      <c r="F5081">
        <v>9.59182367173762</v>
      </c>
      <c r="G5081">
        <v>9.3461318809158396</v>
      </c>
      <c r="H5081">
        <v>10.0396904461926</v>
      </c>
      <c r="I5081">
        <v>10.187871894579899</v>
      </c>
      <c r="J5081">
        <v>10.175489770755499</v>
      </c>
      <c r="K5081">
        <v>9.5026454834258605</v>
      </c>
      <c r="L5081">
        <v>10.071301359124201</v>
      </c>
      <c r="M5081">
        <v>9.7925251941516507</v>
      </c>
      <c r="N5081">
        <v>9.6874866988141299</v>
      </c>
      <c r="O5081">
        <v>9.7089623764763608</v>
      </c>
      <c r="P5081">
        <v>10.438100270826901</v>
      </c>
      <c r="Q5081">
        <v>7.6950435514148801</v>
      </c>
    </row>
    <row r="5082" spans="1:17">
      <c r="A5082" t="s">
        <v>8724</v>
      </c>
      <c r="B5082" s="16" t="s">
        <v>8725</v>
      </c>
      <c r="C5082">
        <v>9.1600634212866598</v>
      </c>
      <c r="D5082">
        <v>9.2102352167507497</v>
      </c>
      <c r="E5082">
        <v>9.4510057342995193</v>
      </c>
      <c r="F5082">
        <v>9.3592579916451903</v>
      </c>
      <c r="G5082">
        <v>9.0793040114748003</v>
      </c>
      <c r="H5082">
        <v>9.4769563847086307</v>
      </c>
      <c r="I5082">
        <v>9.0579945688071692</v>
      </c>
      <c r="J5082">
        <v>9.4880020510143606</v>
      </c>
      <c r="K5082">
        <v>8.8151226098076307</v>
      </c>
      <c r="L5082">
        <v>8.8267963737865607</v>
      </c>
      <c r="M5082">
        <v>8.9732478571145702</v>
      </c>
      <c r="N5082">
        <v>8.9508454611567299</v>
      </c>
      <c r="O5082">
        <v>9.0255130868359501</v>
      </c>
      <c r="P5082">
        <v>9.5948612603352998</v>
      </c>
      <c r="Q5082">
        <v>8.2978683598244807</v>
      </c>
    </row>
    <row r="5083" spans="1:17">
      <c r="A5083" t="s">
        <v>8726</v>
      </c>
      <c r="B5083" s="16" t="s">
        <v>8727</v>
      </c>
      <c r="C5083">
        <v>8.5955640844923398</v>
      </c>
      <c r="D5083">
        <v>8.4152006479511208</v>
      </c>
      <c r="E5083">
        <v>8.4316548432609402</v>
      </c>
      <c r="F5083">
        <v>8.7132676412589003</v>
      </c>
      <c r="G5083">
        <v>8.6805628964103807</v>
      </c>
      <c r="H5083">
        <v>7.87906281420456</v>
      </c>
      <c r="I5083">
        <v>8.2484050487840399</v>
      </c>
      <c r="J5083">
        <v>8.0467713144519699</v>
      </c>
      <c r="K5083">
        <v>8.2927925800805795</v>
      </c>
      <c r="L5083">
        <v>8.3656322383196908</v>
      </c>
      <c r="M5083">
        <v>8.4809594639538002</v>
      </c>
      <c r="N5083">
        <v>8.2781601181064097</v>
      </c>
      <c r="O5083">
        <v>8.4630873677426592</v>
      </c>
      <c r="P5083">
        <v>8.0346246802844803</v>
      </c>
      <c r="Q5083">
        <v>8.2978683598244807</v>
      </c>
    </row>
    <row r="5084" spans="1:17">
      <c r="A5084" t="s">
        <v>8728</v>
      </c>
      <c r="B5084" s="16" t="s">
        <v>8729</v>
      </c>
      <c r="C5084">
        <v>10.1657389443924</v>
      </c>
      <c r="D5084">
        <v>10.1363447338646</v>
      </c>
      <c r="E5084">
        <v>10.092311751689699</v>
      </c>
      <c r="F5084">
        <v>10.467458305934001</v>
      </c>
      <c r="G5084">
        <v>10.096559310624601</v>
      </c>
      <c r="H5084">
        <v>10.6039949636563</v>
      </c>
      <c r="I5084">
        <v>10.0852422048638</v>
      </c>
      <c r="J5084">
        <v>10.3309429366047</v>
      </c>
      <c r="K5084">
        <v>10.0815678463041</v>
      </c>
      <c r="L5084">
        <v>10.0896886610859</v>
      </c>
      <c r="M5084">
        <v>10.0982192836526</v>
      </c>
      <c r="N5084">
        <v>10.3703214385783</v>
      </c>
      <c r="O5084">
        <v>10.044953752356401</v>
      </c>
      <c r="P5084">
        <v>10.022941119199601</v>
      </c>
      <c r="Q5084">
        <v>9.4977003000167599</v>
      </c>
    </row>
    <row r="5085" spans="1:17">
      <c r="A5085" t="s">
        <v>8730</v>
      </c>
      <c r="B5085" s="16" t="s">
        <v>8731</v>
      </c>
      <c r="C5085">
        <v>7.0546205441807199</v>
      </c>
      <c r="D5085">
        <v>7.0727943958298898</v>
      </c>
      <c r="E5085">
        <v>7.4643237134036697</v>
      </c>
      <c r="F5085">
        <v>7.1692821971563703</v>
      </c>
      <c r="G5085">
        <v>7.0612825398533596</v>
      </c>
      <c r="H5085">
        <v>7.0990323068118402</v>
      </c>
      <c r="I5085">
        <v>7.2627113445187401</v>
      </c>
      <c r="J5085">
        <v>7.3041698504117898</v>
      </c>
      <c r="K5085">
        <v>7.0921563747033201</v>
      </c>
      <c r="L5085">
        <v>7.1478815104877</v>
      </c>
      <c r="M5085">
        <v>6.65538287986063</v>
      </c>
      <c r="N5085">
        <v>6.7815556524819103</v>
      </c>
      <c r="O5085">
        <v>7.0368382134341498</v>
      </c>
      <c r="P5085">
        <v>7.4104356790652197</v>
      </c>
      <c r="Q5085">
        <v>6.2843132996066204</v>
      </c>
    </row>
    <row r="5086" spans="1:17">
      <c r="A5086" t="s">
        <v>8732</v>
      </c>
      <c r="B5086" s="16" t="s">
        <v>8733</v>
      </c>
      <c r="C5086">
        <v>8.28873103510983</v>
      </c>
      <c r="D5086">
        <v>8.3354172786307501</v>
      </c>
      <c r="E5086">
        <v>8.1597400129956696</v>
      </c>
      <c r="F5086">
        <v>8.2133225248781496</v>
      </c>
      <c r="G5086">
        <v>8.1732677952203208</v>
      </c>
      <c r="H5086">
        <v>8.4739482481615003</v>
      </c>
      <c r="I5086">
        <v>8.3495134574444094</v>
      </c>
      <c r="J5086">
        <v>8.2553847509097693</v>
      </c>
      <c r="K5086">
        <v>8.5232091731627193</v>
      </c>
      <c r="L5086">
        <v>8.3248028766279702</v>
      </c>
      <c r="M5086">
        <v>8.3081422645750607</v>
      </c>
      <c r="N5086">
        <v>8.0708842512470103</v>
      </c>
      <c r="O5086">
        <v>8.2979928672582002</v>
      </c>
      <c r="P5086">
        <v>8.4776666600402901</v>
      </c>
      <c r="Q5086">
        <v>8.2978683598244807</v>
      </c>
    </row>
    <row r="5087" spans="1:17">
      <c r="A5087" t="s">
        <v>8734</v>
      </c>
      <c r="B5087" s="16" t="s">
        <v>8735</v>
      </c>
      <c r="C5087">
        <v>8.5497832652920707</v>
      </c>
      <c r="D5087">
        <v>8.5684564814309496</v>
      </c>
      <c r="E5087">
        <v>8.6561735078658799</v>
      </c>
      <c r="F5087">
        <v>8.8672343056744491</v>
      </c>
      <c r="G5087">
        <v>8.7666389850156499</v>
      </c>
      <c r="H5087">
        <v>8.7838947437754502</v>
      </c>
      <c r="I5087">
        <v>8.7064719102721604</v>
      </c>
      <c r="J5087">
        <v>8.6501885040386899</v>
      </c>
      <c r="K5087">
        <v>8.4436175500676907</v>
      </c>
      <c r="L5087">
        <v>8.7048373265800407</v>
      </c>
      <c r="M5087">
        <v>9.1746883092406701</v>
      </c>
      <c r="N5087">
        <v>9.1390035802238501</v>
      </c>
      <c r="O5087">
        <v>9.3147559309689303</v>
      </c>
      <c r="P5087">
        <v>8.10605289022606</v>
      </c>
      <c r="Q5087">
        <v>9.9057254354815303</v>
      </c>
    </row>
    <row r="5088" spans="1:17">
      <c r="A5088" t="s">
        <v>8736</v>
      </c>
      <c r="B5088" s="16" t="s">
        <v>8737</v>
      </c>
      <c r="C5088">
        <v>10.186823207883201</v>
      </c>
      <c r="D5088">
        <v>10.2099346762518</v>
      </c>
      <c r="E5088">
        <v>10.332352198957601</v>
      </c>
      <c r="F5088">
        <v>10.0844958935946</v>
      </c>
      <c r="G5088">
        <v>9.9970741932325407</v>
      </c>
      <c r="H5088">
        <v>9.6660513556167906</v>
      </c>
      <c r="I5088">
        <v>10.269423895507799</v>
      </c>
      <c r="J5088">
        <v>10.091830251491301</v>
      </c>
      <c r="K5088">
        <v>10.1277548674508</v>
      </c>
      <c r="L5088">
        <v>10.157110592436201</v>
      </c>
      <c r="M5088">
        <v>10.1578400861254</v>
      </c>
      <c r="N5088">
        <v>9.4900329008594095</v>
      </c>
      <c r="O5088">
        <v>10.2814912466237</v>
      </c>
      <c r="P5088">
        <v>10.2850326274417</v>
      </c>
      <c r="Q5088">
        <v>10.740674867653601</v>
      </c>
    </row>
    <row r="5089" spans="1:17">
      <c r="A5089" t="s">
        <v>8738</v>
      </c>
      <c r="B5089" s="16" t="s">
        <v>8739</v>
      </c>
      <c r="C5089">
        <v>8.0639401472335095</v>
      </c>
      <c r="D5089">
        <v>8.0941273327277905</v>
      </c>
      <c r="E5089">
        <v>7.8168621169393999</v>
      </c>
      <c r="F5089">
        <v>7.9459955053765299</v>
      </c>
      <c r="G5089">
        <v>8.0462206957731297</v>
      </c>
      <c r="H5089">
        <v>8.7624873527187397</v>
      </c>
      <c r="I5089">
        <v>8.1768303381378207</v>
      </c>
      <c r="J5089">
        <v>8.2878828855403395</v>
      </c>
      <c r="K5089">
        <v>7.9946458324012202</v>
      </c>
      <c r="L5089">
        <v>7.8022449253915802</v>
      </c>
      <c r="M5089">
        <v>8.11174300467815</v>
      </c>
      <c r="N5089">
        <v>8.0619395049394207</v>
      </c>
      <c r="O5089">
        <v>8.2572772677931798</v>
      </c>
      <c r="P5089">
        <v>8.6547925096816005</v>
      </c>
      <c r="Q5089">
        <v>7.1565710053807701</v>
      </c>
    </row>
    <row r="5090" spans="1:17">
      <c r="A5090" t="s">
        <v>8740</v>
      </c>
      <c r="B5090" s="16" t="s">
        <v>8741</v>
      </c>
      <c r="C5090">
        <v>7.3253598602789296</v>
      </c>
      <c r="D5090">
        <v>7.3281458169750797</v>
      </c>
      <c r="E5090">
        <v>7.7246317272255904</v>
      </c>
      <c r="F5090">
        <v>7.7647734552471501</v>
      </c>
      <c r="G5090">
        <v>7.4293376543615803</v>
      </c>
      <c r="H5090">
        <v>8.1950492662208507</v>
      </c>
      <c r="I5090">
        <v>7.6513599516244</v>
      </c>
      <c r="J5090">
        <v>7.7185108985042596</v>
      </c>
      <c r="K5090">
        <v>7.5162180888053802</v>
      </c>
      <c r="L5090">
        <v>7.50588149204372</v>
      </c>
      <c r="M5090">
        <v>7.8623743089575804</v>
      </c>
      <c r="N5090">
        <v>7.6005332363814002</v>
      </c>
      <c r="O5090">
        <v>7.8972506796085398</v>
      </c>
      <c r="P5090">
        <v>7.40098942313909</v>
      </c>
      <c r="Q5090">
        <v>8.0859864702427604</v>
      </c>
    </row>
    <row r="5091" spans="1:17">
      <c r="A5091" t="s">
        <v>8742</v>
      </c>
      <c r="B5091" s="16" t="s">
        <v>8743</v>
      </c>
      <c r="C5091">
        <v>7.8538497262402798</v>
      </c>
      <c r="D5091">
        <v>7.9674893623379104</v>
      </c>
      <c r="E5091">
        <v>7.6679690530588296</v>
      </c>
      <c r="F5091">
        <v>7.3732401332408797</v>
      </c>
      <c r="G5091">
        <v>7.3833017638975598</v>
      </c>
      <c r="H5091">
        <v>7.9612701709314404</v>
      </c>
      <c r="I5091">
        <v>8.5827359931207301</v>
      </c>
      <c r="J5091">
        <v>7.5629189843524403</v>
      </c>
      <c r="K5091">
        <v>7.8652918706345103</v>
      </c>
      <c r="L5091">
        <v>8.0809694530319192</v>
      </c>
      <c r="M5091">
        <v>7.6096486160500998</v>
      </c>
      <c r="N5091">
        <v>7.5373565448664799</v>
      </c>
      <c r="O5091">
        <v>7.8510725175134199</v>
      </c>
      <c r="P5091">
        <v>8.7837767384524899</v>
      </c>
      <c r="Q5091">
        <v>6.6375058506955904</v>
      </c>
    </row>
    <row r="5092" spans="1:17">
      <c r="A5092" t="s">
        <v>8744</v>
      </c>
      <c r="B5092" s="16" t="s">
        <v>8745</v>
      </c>
      <c r="C5092">
        <v>7.2660946586427198</v>
      </c>
      <c r="D5092">
        <v>7.0972439534988903</v>
      </c>
      <c r="E5092">
        <v>6.67236314516198</v>
      </c>
      <c r="F5092">
        <v>7.1982087148309599</v>
      </c>
      <c r="G5092">
        <v>7.30313917801982</v>
      </c>
      <c r="H5092">
        <v>6.5409007630838598</v>
      </c>
      <c r="I5092">
        <v>6.9357818419438102</v>
      </c>
      <c r="J5092">
        <v>6.4313468883680898</v>
      </c>
      <c r="K5092">
        <v>6.5971409309639002</v>
      </c>
      <c r="L5092">
        <v>6.8248013790819604</v>
      </c>
      <c r="M5092">
        <v>7.0546182064712202</v>
      </c>
      <c r="N5092">
        <v>7.4090932684121098</v>
      </c>
      <c r="O5092">
        <v>6.9295794887408402</v>
      </c>
      <c r="P5092">
        <v>6.1050083310752497</v>
      </c>
      <c r="Q5092">
        <v>7.3593062614465703</v>
      </c>
    </row>
    <row r="5093" spans="1:17">
      <c r="A5093" t="s">
        <v>8746</v>
      </c>
      <c r="B5093" s="16" t="s">
        <v>8747</v>
      </c>
      <c r="C5093">
        <v>9.4314128841814604</v>
      </c>
      <c r="D5093">
        <v>9.3772008987084003</v>
      </c>
      <c r="E5093">
        <v>9.2617916118938108</v>
      </c>
      <c r="F5093">
        <v>9.2078279590458791</v>
      </c>
      <c r="G5093">
        <v>9.1991168363748699</v>
      </c>
      <c r="H5093">
        <v>8.8962708944781497</v>
      </c>
      <c r="I5093">
        <v>9.2288811392438905</v>
      </c>
      <c r="J5093">
        <v>8.9264163690516707</v>
      </c>
      <c r="K5093">
        <v>9.5193747543925102</v>
      </c>
      <c r="L5093">
        <v>9.4018125951572902</v>
      </c>
      <c r="M5093">
        <v>9.1142241668012005</v>
      </c>
      <c r="N5093">
        <v>8.9214907376321708</v>
      </c>
      <c r="O5093">
        <v>8.9797822827844804</v>
      </c>
      <c r="P5093">
        <v>9.3175410566999908</v>
      </c>
      <c r="Q5093">
        <v>9.6208993709487292</v>
      </c>
    </row>
    <row r="5094" spans="1:17">
      <c r="A5094" t="s">
        <v>8748</v>
      </c>
      <c r="B5094" s="16" t="s">
        <v>8749</v>
      </c>
      <c r="C5094">
        <v>11.015879189121501</v>
      </c>
      <c r="D5094">
        <v>10.989714356403899</v>
      </c>
      <c r="E5094">
        <v>10.7554619930019</v>
      </c>
      <c r="F5094">
        <v>11.067804814712201</v>
      </c>
      <c r="G5094">
        <v>10.9690726631248</v>
      </c>
      <c r="H5094">
        <v>11.603103052578801</v>
      </c>
      <c r="I5094">
        <v>11.033745729689301</v>
      </c>
      <c r="J5094">
        <v>11.2371796551417</v>
      </c>
      <c r="K5094">
        <v>10.7595389965644</v>
      </c>
      <c r="L5094">
        <v>10.9308561592046</v>
      </c>
      <c r="M5094">
        <v>11.1299651962557</v>
      </c>
      <c r="N5094">
        <v>11.1748452631014</v>
      </c>
      <c r="O5094">
        <v>11.0793360430091</v>
      </c>
      <c r="P5094">
        <v>11.392607025843899</v>
      </c>
      <c r="Q5094">
        <v>9.4977003000167599</v>
      </c>
    </row>
    <row r="5095" spans="1:17">
      <c r="A5095" t="s">
        <v>8750</v>
      </c>
      <c r="B5095" s="16" t="s">
        <v>8751</v>
      </c>
      <c r="C5095">
        <v>9.7132820577499501</v>
      </c>
      <c r="D5095">
        <v>9.6799802512746798</v>
      </c>
      <c r="E5095">
        <v>10.1888650746144</v>
      </c>
      <c r="F5095">
        <v>9.5179137893642807</v>
      </c>
      <c r="G5095">
        <v>9.3894041750920501</v>
      </c>
      <c r="H5095">
        <v>9.9631890824714997</v>
      </c>
      <c r="I5095">
        <v>9.3312823082907794</v>
      </c>
      <c r="J5095">
        <v>9.2191384892343091</v>
      </c>
      <c r="K5095">
        <v>9.0935933554778501</v>
      </c>
      <c r="L5095">
        <v>9.5345121712118708</v>
      </c>
      <c r="M5095">
        <v>9.6885493036757993</v>
      </c>
      <c r="N5095">
        <v>9.7261946342565206</v>
      </c>
      <c r="O5095">
        <v>9.4830461891653197</v>
      </c>
      <c r="P5095">
        <v>9.8910623973414094</v>
      </c>
      <c r="Q5095">
        <v>9.1060647157263492</v>
      </c>
    </row>
    <row r="5096" spans="1:17">
      <c r="A5096" t="s">
        <v>8752</v>
      </c>
      <c r="B5096" s="16" t="s">
        <v>8753</v>
      </c>
      <c r="C5096">
        <v>9.0305268103088991</v>
      </c>
      <c r="D5096">
        <v>9.0591128439989408</v>
      </c>
      <c r="E5096">
        <v>8.8684521602580109</v>
      </c>
      <c r="F5096">
        <v>9.0485534106328593</v>
      </c>
      <c r="G5096">
        <v>8.8020117965751794</v>
      </c>
      <c r="H5096">
        <v>9.1419237300366003</v>
      </c>
      <c r="I5096">
        <v>8.9619419586208302</v>
      </c>
      <c r="J5096">
        <v>9.0330576986418105</v>
      </c>
      <c r="K5096">
        <v>8.78314975561225</v>
      </c>
      <c r="L5096">
        <v>9.0705449160435307</v>
      </c>
      <c r="M5096">
        <v>9.1432608998033693</v>
      </c>
      <c r="N5096">
        <v>9.0626307660064604</v>
      </c>
      <c r="O5096">
        <v>9.0289715016348406</v>
      </c>
      <c r="P5096">
        <v>8.8441852361789692</v>
      </c>
      <c r="Q5096">
        <v>7.8374797051227896</v>
      </c>
    </row>
    <row r="5097" spans="1:17">
      <c r="A5097" t="s">
        <v>8754</v>
      </c>
      <c r="B5097" s="16" t="s">
        <v>8755</v>
      </c>
      <c r="C5097">
        <v>5.8874000292282904</v>
      </c>
      <c r="D5097">
        <v>5.6840918186943501</v>
      </c>
      <c r="E5097">
        <v>5.8440669982677802</v>
      </c>
      <c r="F5097">
        <v>5.7128413575868704</v>
      </c>
      <c r="G5097">
        <v>5.7963037841217497</v>
      </c>
      <c r="H5097">
        <v>7.0378223940395603</v>
      </c>
      <c r="I5097">
        <v>6.1254782290571796</v>
      </c>
      <c r="J5097">
        <v>6.0695820509065701</v>
      </c>
      <c r="K5097">
        <v>5.6586756958187001</v>
      </c>
      <c r="L5097">
        <v>5.8120628640760099</v>
      </c>
      <c r="M5097">
        <v>6.3312493870184303</v>
      </c>
      <c r="N5097">
        <v>6.55705140501294</v>
      </c>
      <c r="O5097">
        <v>6.2239743948753601</v>
      </c>
      <c r="P5097">
        <v>6.1282934919178196</v>
      </c>
      <c r="Q5097">
        <v>2.8218677180984102</v>
      </c>
    </row>
    <row r="5098" spans="1:17">
      <c r="A5098" t="s">
        <v>8756</v>
      </c>
      <c r="B5098" s="16" t="s">
        <v>8757</v>
      </c>
      <c r="C5098">
        <v>10.527080000632401</v>
      </c>
      <c r="D5098">
        <v>10.527310825255899</v>
      </c>
      <c r="E5098">
        <v>10.538091241534699</v>
      </c>
      <c r="F5098">
        <v>10.2970097420509</v>
      </c>
      <c r="G5098">
        <v>10.5439823600049</v>
      </c>
      <c r="H5098">
        <v>9.8699470119961692</v>
      </c>
      <c r="I5098">
        <v>10.351131841893899</v>
      </c>
      <c r="J5098">
        <v>10.284870268442599</v>
      </c>
      <c r="K5098">
        <v>10.3912523786079</v>
      </c>
      <c r="L5098">
        <v>10.378486893561901</v>
      </c>
      <c r="M5098">
        <v>10.3411219250789</v>
      </c>
      <c r="N5098">
        <v>9.8752390780139603</v>
      </c>
      <c r="O5098">
        <v>10.3009291526837</v>
      </c>
      <c r="P5098">
        <v>10.1123306266611</v>
      </c>
      <c r="Q5098">
        <v>10.170622283119799</v>
      </c>
    </row>
    <row r="5099" spans="1:17">
      <c r="A5099" t="s">
        <v>8758</v>
      </c>
      <c r="B5099" s="16" t="s">
        <v>8759</v>
      </c>
      <c r="C5099">
        <v>7.7764085807440404</v>
      </c>
      <c r="D5099">
        <v>7.6254469917223702</v>
      </c>
      <c r="E5099">
        <v>7.2492690045942503</v>
      </c>
      <c r="F5099">
        <v>7.4352641307915803</v>
      </c>
      <c r="G5099">
        <v>7.8174556958739299</v>
      </c>
      <c r="H5099">
        <v>7.42672744422166</v>
      </c>
      <c r="I5099">
        <v>7.5914094517809803</v>
      </c>
      <c r="J5099">
        <v>6.96656336427976</v>
      </c>
      <c r="K5099">
        <v>7.17210543603725</v>
      </c>
      <c r="L5099">
        <v>7.0839309273197903</v>
      </c>
      <c r="M5099">
        <v>7.1238972423552296</v>
      </c>
      <c r="N5099">
        <v>7.4576891541212902</v>
      </c>
      <c r="O5099">
        <v>7.3893804998512502</v>
      </c>
      <c r="P5099">
        <v>7.6683273741469904</v>
      </c>
      <c r="Q5099">
        <v>7.5369478347710803</v>
      </c>
    </row>
    <row r="5100" spans="1:17">
      <c r="A5100" t="s">
        <v>8760</v>
      </c>
      <c r="B5100" s="16" t="s">
        <v>8761</v>
      </c>
      <c r="C5100">
        <v>10.127823756696101</v>
      </c>
      <c r="D5100">
        <v>10.0358539892027</v>
      </c>
      <c r="E5100">
        <v>10.062823182011901</v>
      </c>
      <c r="F5100">
        <v>10.108448347921399</v>
      </c>
      <c r="G5100">
        <v>10.048287925156201</v>
      </c>
      <c r="H5100">
        <v>9.8033864452146204</v>
      </c>
      <c r="I5100">
        <v>9.9487353411910107</v>
      </c>
      <c r="J5100">
        <v>9.8679317987980699</v>
      </c>
      <c r="K5100">
        <v>9.9602057715332606</v>
      </c>
      <c r="L5100">
        <v>10.069243782930201</v>
      </c>
      <c r="M5100">
        <v>9.8768260375711705</v>
      </c>
      <c r="N5100">
        <v>9.9067842304214295</v>
      </c>
      <c r="O5100">
        <v>9.7324834599627792</v>
      </c>
      <c r="P5100">
        <v>9.68309681525432</v>
      </c>
      <c r="Q5100">
        <v>9.6208993709487292</v>
      </c>
    </row>
    <row r="5101" spans="1:17">
      <c r="A5101" t="s">
        <v>8762</v>
      </c>
      <c r="B5101" s="16" t="s">
        <v>8763</v>
      </c>
      <c r="C5101">
        <v>11.2783050090424</v>
      </c>
      <c r="D5101">
        <v>11.234230721706</v>
      </c>
      <c r="E5101">
        <v>11.1014185278942</v>
      </c>
      <c r="F5101">
        <v>11.0535637949564</v>
      </c>
      <c r="G5101">
        <v>11.271993502748201</v>
      </c>
      <c r="H5101">
        <v>10.292061156329799</v>
      </c>
      <c r="I5101">
        <v>10.817548967871399</v>
      </c>
      <c r="J5101">
        <v>10.6714208177301</v>
      </c>
      <c r="K5101">
        <v>11.160132061118199</v>
      </c>
      <c r="L5101">
        <v>10.917194060141901</v>
      </c>
      <c r="M5101">
        <v>11.027148001181001</v>
      </c>
      <c r="N5101">
        <v>10.9260403293145</v>
      </c>
      <c r="O5101">
        <v>11.113530158947601</v>
      </c>
      <c r="P5101">
        <v>10.4172029540849</v>
      </c>
      <c r="Q5101">
        <v>11.889758956481399</v>
      </c>
    </row>
    <row r="5102" spans="1:17">
      <c r="A5102" t="s">
        <v>8764</v>
      </c>
      <c r="B5102" s="16" t="s">
        <v>8765</v>
      </c>
      <c r="C5102">
        <v>9.2789184199197301</v>
      </c>
      <c r="D5102">
        <v>9.2829054632374799</v>
      </c>
      <c r="E5102">
        <v>10.043883371625</v>
      </c>
      <c r="F5102">
        <v>9.1917724124371301</v>
      </c>
      <c r="G5102">
        <v>9.3855235381914994</v>
      </c>
      <c r="H5102">
        <v>8.3538169414056203</v>
      </c>
      <c r="I5102">
        <v>9.1990968563785191</v>
      </c>
      <c r="J5102">
        <v>9.2569235497667606</v>
      </c>
      <c r="K5102">
        <v>9.5124277891163391</v>
      </c>
      <c r="L5102">
        <v>9.0622915254051399</v>
      </c>
      <c r="M5102">
        <v>8.2781312851820505</v>
      </c>
      <c r="N5102">
        <v>8.5193633127537201</v>
      </c>
      <c r="O5102">
        <v>8.7114725585954105</v>
      </c>
      <c r="P5102">
        <v>8.78740110316933</v>
      </c>
      <c r="Q5102">
        <v>10.087613053174801</v>
      </c>
    </row>
    <row r="5103" spans="1:17">
      <c r="A5103" t="s">
        <v>8766</v>
      </c>
      <c r="B5103" s="16" t="s">
        <v>8767</v>
      </c>
      <c r="C5103">
        <v>10.6413163240898</v>
      </c>
      <c r="D5103">
        <v>10.6290679461308</v>
      </c>
      <c r="E5103">
        <v>10.529039771030201</v>
      </c>
      <c r="F5103">
        <v>10.7461672634587</v>
      </c>
      <c r="G5103">
        <v>10.6284917830229</v>
      </c>
      <c r="H5103">
        <v>10.9261698020268</v>
      </c>
      <c r="I5103">
        <v>10.658868853492301</v>
      </c>
      <c r="J5103">
        <v>10.6160959378741</v>
      </c>
      <c r="K5103">
        <v>10.701475642094801</v>
      </c>
      <c r="L5103">
        <v>10.773579118854199</v>
      </c>
      <c r="M5103">
        <v>10.874678752766201</v>
      </c>
      <c r="N5103">
        <v>10.691172479392201</v>
      </c>
      <c r="O5103">
        <v>10.8522484236968</v>
      </c>
      <c r="P5103">
        <v>10.2421070449562</v>
      </c>
      <c r="Q5103">
        <v>11.487343236890201</v>
      </c>
    </row>
    <row r="5104" spans="1:17">
      <c r="A5104" t="s">
        <v>8768</v>
      </c>
      <c r="B5104" s="16" t="s">
        <v>8769</v>
      </c>
      <c r="C5104">
        <v>8.0940329451709498</v>
      </c>
      <c r="D5104">
        <v>8.1181718932362106</v>
      </c>
      <c r="E5104">
        <v>7.7246317272255904</v>
      </c>
      <c r="F5104">
        <v>8.1592797687752299</v>
      </c>
      <c r="G5104">
        <v>8.3430235738303598</v>
      </c>
      <c r="H5104">
        <v>8.0211137022702896</v>
      </c>
      <c r="I5104">
        <v>7.9038432654238502</v>
      </c>
      <c r="J5104">
        <v>7.8589129128298802</v>
      </c>
      <c r="K5104">
        <v>7.9866419913923199</v>
      </c>
      <c r="L5104">
        <v>7.9572742606337297</v>
      </c>
      <c r="M5104">
        <v>8.0836215793818607</v>
      </c>
      <c r="N5104">
        <v>8.4796259655997694</v>
      </c>
      <c r="O5104">
        <v>8.4057010987683807</v>
      </c>
      <c r="P5104">
        <v>8.1517772893263505</v>
      </c>
      <c r="Q5104">
        <v>7.9670857749043096</v>
      </c>
    </row>
    <row r="5105" spans="1:17">
      <c r="A5105" t="s">
        <v>8770</v>
      </c>
      <c r="B5105" s="16" t="s">
        <v>8771</v>
      </c>
      <c r="C5105">
        <v>8.9482368689179292</v>
      </c>
      <c r="D5105">
        <v>8.8926052055012903</v>
      </c>
      <c r="E5105">
        <v>8.8540243895281296</v>
      </c>
      <c r="F5105">
        <v>8.9981527740083997</v>
      </c>
      <c r="G5105">
        <v>8.9564978856446604</v>
      </c>
      <c r="H5105">
        <v>9.0344033138047699</v>
      </c>
      <c r="I5105">
        <v>8.7233124853893802</v>
      </c>
      <c r="J5105">
        <v>8.9301634726812509</v>
      </c>
      <c r="K5105">
        <v>8.9027510334453694</v>
      </c>
      <c r="L5105">
        <v>8.8581258501564797</v>
      </c>
      <c r="M5105">
        <v>8.9664226788506394</v>
      </c>
      <c r="N5105">
        <v>9.0980465821257201</v>
      </c>
      <c r="O5105">
        <v>8.9490776743726403</v>
      </c>
      <c r="P5105">
        <v>8.5815289712361196</v>
      </c>
      <c r="Q5105">
        <v>8.9266120302692595</v>
      </c>
    </row>
    <row r="5106" spans="1:17">
      <c r="A5106" t="s">
        <v>8772</v>
      </c>
      <c r="B5106" s="16" t="s">
        <v>8773</v>
      </c>
      <c r="C5106">
        <v>9.7379812794930007</v>
      </c>
      <c r="D5106">
        <v>9.7585255593116003</v>
      </c>
      <c r="E5106">
        <v>9.6582389094427192</v>
      </c>
      <c r="F5106">
        <v>9.5629899715848001</v>
      </c>
      <c r="G5106">
        <v>9.5418830555793601</v>
      </c>
      <c r="H5106">
        <v>8.9890454900097598</v>
      </c>
      <c r="I5106">
        <v>9.5357483868910506</v>
      </c>
      <c r="J5106">
        <v>9.4123369662344398</v>
      </c>
      <c r="K5106">
        <v>9.5657470868539107</v>
      </c>
      <c r="L5106">
        <v>9.3211046604005201</v>
      </c>
      <c r="M5106">
        <v>9.1568137303721606</v>
      </c>
      <c r="N5106">
        <v>8.8322927986551907</v>
      </c>
      <c r="O5106">
        <v>9.2875847441064998</v>
      </c>
      <c r="P5106">
        <v>9.6153939997600304</v>
      </c>
      <c r="Q5106">
        <v>8.9266120302692595</v>
      </c>
    </row>
    <row r="5107" spans="1:17">
      <c r="A5107" t="s">
        <v>8774</v>
      </c>
      <c r="B5107" s="16" t="s">
        <v>8775</v>
      </c>
      <c r="C5107">
        <v>9.2197408885547905</v>
      </c>
      <c r="D5107">
        <v>9.3537770204069197</v>
      </c>
      <c r="E5107">
        <v>9.1392430864973999</v>
      </c>
      <c r="F5107">
        <v>9.0760269195030006</v>
      </c>
      <c r="G5107">
        <v>9.1031311456664792</v>
      </c>
      <c r="H5107">
        <v>9.0344033138047699</v>
      </c>
      <c r="I5107">
        <v>9.0799512809727005</v>
      </c>
      <c r="J5107">
        <v>9.0172914091044891</v>
      </c>
      <c r="K5107">
        <v>9.1907924237531091</v>
      </c>
      <c r="L5107">
        <v>9.0435468685333191</v>
      </c>
      <c r="M5107">
        <v>8.8691456628766598</v>
      </c>
      <c r="N5107">
        <v>8.6563571598969506</v>
      </c>
      <c r="O5107">
        <v>8.8932451180419605</v>
      </c>
      <c r="P5107">
        <v>9.1698786598627002</v>
      </c>
      <c r="Q5107">
        <v>9.3629875558906797</v>
      </c>
    </row>
    <row r="5108" spans="1:17">
      <c r="A5108" t="s">
        <v>8776</v>
      </c>
      <c r="B5108" s="16" t="s">
        <v>8777</v>
      </c>
      <c r="C5108">
        <v>9.2619865346042793</v>
      </c>
      <c r="D5108">
        <v>9.3040112489363</v>
      </c>
      <c r="E5108">
        <v>9.1302917177743996</v>
      </c>
      <c r="F5108">
        <v>9.4048498083985397</v>
      </c>
      <c r="G5108">
        <v>9.1288941869485196</v>
      </c>
      <c r="H5108">
        <v>9.7928681790756507</v>
      </c>
      <c r="I5108">
        <v>9.4388353554411903</v>
      </c>
      <c r="J5108">
        <v>9.5194307446701902</v>
      </c>
      <c r="K5108">
        <v>9.3828212573152801</v>
      </c>
      <c r="L5108">
        <v>9.47669115919647</v>
      </c>
      <c r="M5108">
        <v>9.6645063613413509</v>
      </c>
      <c r="N5108">
        <v>9.3917886959429904</v>
      </c>
      <c r="O5108">
        <v>9.6257657932143506</v>
      </c>
      <c r="P5108">
        <v>9.48757028528901</v>
      </c>
      <c r="Q5108">
        <v>8.7216113394761106</v>
      </c>
    </row>
    <row r="5109" spans="1:17">
      <c r="A5109" t="s">
        <v>8778</v>
      </c>
      <c r="B5109" s="16" t="s">
        <v>8779</v>
      </c>
      <c r="C5109">
        <v>9.82764954080411</v>
      </c>
      <c r="D5109">
        <v>9.8806183524471791</v>
      </c>
      <c r="E5109">
        <v>9.6161169717384105</v>
      </c>
      <c r="F5109">
        <v>10.373328647407901</v>
      </c>
      <c r="G5109">
        <v>9.8653557834728005</v>
      </c>
      <c r="H5109">
        <v>9.7635411264315604</v>
      </c>
      <c r="I5109">
        <v>9.6807211438417902</v>
      </c>
      <c r="J5109">
        <v>10.0101159888686</v>
      </c>
      <c r="K5109">
        <v>9.6916269068006802</v>
      </c>
      <c r="L5109">
        <v>9.8954938017925596</v>
      </c>
      <c r="M5109">
        <v>10.1940719278227</v>
      </c>
      <c r="N5109">
        <v>10.0481505685668</v>
      </c>
      <c r="O5109">
        <v>10.126302063333799</v>
      </c>
      <c r="P5109">
        <v>9.4560412192472096</v>
      </c>
      <c r="Q5109">
        <v>9.6975493141544398</v>
      </c>
    </row>
    <row r="5110" spans="1:17">
      <c r="A5110" t="s">
        <v>8780</v>
      </c>
      <c r="B5110" s="16" t="s">
        <v>8781</v>
      </c>
      <c r="C5110">
        <v>8.5895433199224094</v>
      </c>
      <c r="D5110">
        <v>8.44718300552492</v>
      </c>
      <c r="E5110">
        <v>8.7052278178956293</v>
      </c>
      <c r="F5110">
        <v>8.5988544368118696</v>
      </c>
      <c r="G5110">
        <v>8.5548645424224699</v>
      </c>
      <c r="H5110">
        <v>8.3175708889846405</v>
      </c>
      <c r="I5110">
        <v>8.4303797432236909</v>
      </c>
      <c r="J5110">
        <v>8.7318963499508104</v>
      </c>
      <c r="K5110">
        <v>8.3217045342703493</v>
      </c>
      <c r="L5110">
        <v>8.2468057817627791</v>
      </c>
      <c r="M5110">
        <v>8.8207712837645609</v>
      </c>
      <c r="N5110">
        <v>8.16994530597057</v>
      </c>
      <c r="O5110">
        <v>8.5158130523112003</v>
      </c>
      <c r="P5110">
        <v>8.8921008174376297</v>
      </c>
      <c r="Q5110">
        <v>8.2978683598244807</v>
      </c>
    </row>
    <row r="5111" spans="1:17">
      <c r="A5111" t="s">
        <v>8782</v>
      </c>
      <c r="B5111" s="16" t="s">
        <v>8783</v>
      </c>
      <c r="C5111">
        <v>9.0327469395890994</v>
      </c>
      <c r="D5111">
        <v>9.1590276347847901</v>
      </c>
      <c r="E5111">
        <v>9.0597539573848707</v>
      </c>
      <c r="F5111">
        <v>9.28888751011376</v>
      </c>
      <c r="G5111">
        <v>9.0575177367086503</v>
      </c>
      <c r="H5111">
        <v>9.8254863129552295</v>
      </c>
      <c r="I5111">
        <v>9.2328063073647701</v>
      </c>
      <c r="J5111">
        <v>9.4269955640366607</v>
      </c>
      <c r="K5111">
        <v>9.1084131393542709</v>
      </c>
      <c r="L5111">
        <v>9.1349248941589192</v>
      </c>
      <c r="M5111">
        <v>9.1018210891561697</v>
      </c>
      <c r="N5111">
        <v>9.0513825628502609</v>
      </c>
      <c r="O5111">
        <v>9.0546485909048204</v>
      </c>
      <c r="P5111">
        <v>9.4261339853429593</v>
      </c>
      <c r="Q5111">
        <v>8.2978683598244807</v>
      </c>
    </row>
    <row r="5112" spans="1:17">
      <c r="A5112" t="s">
        <v>8784</v>
      </c>
      <c r="B5112" s="16" t="s">
        <v>1068</v>
      </c>
      <c r="C5112">
        <v>9.3869861378883606</v>
      </c>
      <c r="D5112">
        <v>9.3282505590469693</v>
      </c>
      <c r="E5112">
        <v>9.4413884089396696</v>
      </c>
      <c r="F5112">
        <v>9.6160876692912698</v>
      </c>
      <c r="G5112">
        <v>9.4463946333154691</v>
      </c>
      <c r="H5112">
        <v>9.3136378102589799</v>
      </c>
      <c r="I5112">
        <v>9.2904369152780895</v>
      </c>
      <c r="J5112">
        <v>9.3688266408191208</v>
      </c>
      <c r="K5112">
        <v>9.30936920046015</v>
      </c>
      <c r="L5112">
        <v>9.4001764288711502</v>
      </c>
      <c r="M5112">
        <v>9.2468693845931504</v>
      </c>
      <c r="N5112">
        <v>9.3110928537016608</v>
      </c>
      <c r="O5112">
        <v>9.3635063851512292</v>
      </c>
      <c r="P5112">
        <v>8.9579025513304202</v>
      </c>
      <c r="Q5112">
        <v>10.3475376618719</v>
      </c>
    </row>
    <row r="5113" spans="1:17">
      <c r="A5113" t="s">
        <v>8785</v>
      </c>
      <c r="B5113" s="16" t="s">
        <v>8786</v>
      </c>
      <c r="C5113">
        <v>7.1723438599157401</v>
      </c>
      <c r="D5113">
        <v>7.1834890738267099</v>
      </c>
      <c r="E5113">
        <v>7.1580599070866304</v>
      </c>
      <c r="F5113">
        <v>6.3423570705164503</v>
      </c>
      <c r="G5113">
        <v>7.2442399160463804</v>
      </c>
      <c r="H5113">
        <v>6.09974100485673</v>
      </c>
      <c r="I5113">
        <v>7.6804239359659299</v>
      </c>
      <c r="J5113">
        <v>6.4313468883680898</v>
      </c>
      <c r="K5113">
        <v>7.6336990091517096</v>
      </c>
      <c r="L5113">
        <v>7.1162623791641204</v>
      </c>
      <c r="M5113">
        <v>7.30828630969018</v>
      </c>
      <c r="N5113">
        <v>7.17992813759657</v>
      </c>
      <c r="O5113">
        <v>6.9734505181101696</v>
      </c>
      <c r="P5113">
        <v>7.5016343753046</v>
      </c>
      <c r="Q5113">
        <v>8.48255560796823</v>
      </c>
    </row>
    <row r="5114" spans="1:17">
      <c r="A5114" t="s">
        <v>8787</v>
      </c>
      <c r="B5114" s="16" t="s">
        <v>8788</v>
      </c>
      <c r="C5114">
        <v>11.1379225713591</v>
      </c>
      <c r="D5114">
        <v>11.2008660514532</v>
      </c>
      <c r="E5114">
        <v>11.545896300438599</v>
      </c>
      <c r="F5114">
        <v>11.679811980783599</v>
      </c>
      <c r="G5114">
        <v>11.382707248711201</v>
      </c>
      <c r="H5114">
        <v>11.8895009112805</v>
      </c>
      <c r="I5114">
        <v>11.412008292522801</v>
      </c>
      <c r="J5114">
        <v>11.686925160271301</v>
      </c>
      <c r="K5114">
        <v>11.322233237383401</v>
      </c>
      <c r="L5114">
        <v>11.508170471640801</v>
      </c>
      <c r="M5114">
        <v>11.5981366057946</v>
      </c>
      <c r="N5114">
        <v>11.863761217614</v>
      </c>
      <c r="O5114">
        <v>11.5527356167356</v>
      </c>
      <c r="P5114">
        <v>11.0655731204792</v>
      </c>
      <c r="Q5114">
        <v>11.9536559408029</v>
      </c>
    </row>
    <row r="5115" spans="1:17">
      <c r="A5115" t="s">
        <v>8789</v>
      </c>
      <c r="B5115" s="16" t="s">
        <v>8790</v>
      </c>
      <c r="C5115">
        <v>9.0036152029677208</v>
      </c>
      <c r="D5115">
        <v>9.1609569918520197</v>
      </c>
      <c r="E5115">
        <v>9.1715974898209307</v>
      </c>
      <c r="F5115">
        <v>9.1664363472143897</v>
      </c>
      <c r="G5115">
        <v>9.0452705131762805</v>
      </c>
      <c r="H5115">
        <v>9.4199952657156505</v>
      </c>
      <c r="I5115">
        <v>9.1563377076819208</v>
      </c>
      <c r="J5115">
        <v>9.2464431285666002</v>
      </c>
      <c r="K5115">
        <v>8.7738829112123504</v>
      </c>
      <c r="L5115">
        <v>8.9879855188909605</v>
      </c>
      <c r="M5115">
        <v>9.2284470236789993</v>
      </c>
      <c r="N5115">
        <v>8.8505792431610999</v>
      </c>
      <c r="O5115">
        <v>9.0815427763713803</v>
      </c>
      <c r="P5115">
        <v>9.4718918982783809</v>
      </c>
      <c r="Q5115">
        <v>8.3931679398307004</v>
      </c>
    </row>
    <row r="5116" spans="1:17">
      <c r="A5116" t="s">
        <v>8791</v>
      </c>
      <c r="B5116" s="16" t="s">
        <v>8792</v>
      </c>
      <c r="C5116">
        <v>12.7783322420233</v>
      </c>
      <c r="D5116">
        <v>12.7579166883973</v>
      </c>
      <c r="E5116">
        <v>12.778223867094299</v>
      </c>
      <c r="F5116">
        <v>13.0124894610351</v>
      </c>
      <c r="G5116">
        <v>12.815496515153299</v>
      </c>
      <c r="H5116">
        <v>13.1049737620169</v>
      </c>
      <c r="I5116">
        <v>12.687789964001199</v>
      </c>
      <c r="J5116">
        <v>12.8297298632557</v>
      </c>
      <c r="K5116">
        <v>12.8181707163385</v>
      </c>
      <c r="L5116">
        <v>12.8195614556875</v>
      </c>
      <c r="M5116">
        <v>12.7039953337745</v>
      </c>
      <c r="N5116">
        <v>12.8025276167055</v>
      </c>
      <c r="O5116">
        <v>12.7220301602815</v>
      </c>
      <c r="P5116">
        <v>12.4250299819606</v>
      </c>
      <c r="Q5116">
        <v>13.324780434654</v>
      </c>
    </row>
    <row r="5117" spans="1:17">
      <c r="A5117" t="s">
        <v>8793</v>
      </c>
      <c r="B5117" s="16" t="s">
        <v>8794</v>
      </c>
      <c r="C5117">
        <v>8.7329977595588293</v>
      </c>
      <c r="D5117">
        <v>8.6856868480606906</v>
      </c>
      <c r="E5117">
        <v>8.7758153306340407</v>
      </c>
      <c r="F5117">
        <v>9.0063361822102692</v>
      </c>
      <c r="G5117">
        <v>8.7873784330074898</v>
      </c>
      <c r="H5117">
        <v>8.5351990548442505</v>
      </c>
      <c r="I5117">
        <v>8.7887742285552601</v>
      </c>
      <c r="J5117">
        <v>8.9320333796501199</v>
      </c>
      <c r="K5117">
        <v>8.87485167966239</v>
      </c>
      <c r="L5117">
        <v>8.7466470317596006</v>
      </c>
      <c r="M5117">
        <v>8.7249429097069697</v>
      </c>
      <c r="N5117">
        <v>8.4456537076516405</v>
      </c>
      <c r="O5117">
        <v>8.7200570326353102</v>
      </c>
      <c r="P5117">
        <v>8.8266792100215401</v>
      </c>
      <c r="Q5117">
        <v>6.2843132996066204</v>
      </c>
    </row>
    <row r="5118" spans="1:17">
      <c r="A5118" t="s">
        <v>8795</v>
      </c>
      <c r="B5118" s="16" t="e">
        <v>#N/A</v>
      </c>
      <c r="C5118">
        <v>8.3857426744062291</v>
      </c>
      <c r="D5118">
        <v>8.3524069167452293</v>
      </c>
      <c r="E5118">
        <v>7.5741595143062499</v>
      </c>
      <c r="F5118">
        <v>7.1096196663252798</v>
      </c>
      <c r="G5118">
        <v>8.8674761293092903</v>
      </c>
      <c r="H5118">
        <v>7.2062141342227797</v>
      </c>
      <c r="I5118">
        <v>8.2209912756215999</v>
      </c>
      <c r="J5118">
        <v>7.0309734936181796</v>
      </c>
      <c r="K5118">
        <v>8.5960085993095703</v>
      </c>
      <c r="L5118">
        <v>7.4625759491112298</v>
      </c>
      <c r="M5118">
        <v>7.9341392276309701</v>
      </c>
      <c r="N5118">
        <v>7.8339579376500996</v>
      </c>
      <c r="O5118">
        <v>8.1815803510924603</v>
      </c>
      <c r="P5118">
        <v>8.6861961245410804</v>
      </c>
      <c r="Q5118">
        <v>7.6950435514148801</v>
      </c>
    </row>
    <row r="5119" spans="1:17">
      <c r="A5119" t="s">
        <v>8796</v>
      </c>
      <c r="B5119" s="16" t="s">
        <v>8797</v>
      </c>
      <c r="C5119">
        <v>6.4267812888606501</v>
      </c>
      <c r="D5119">
        <v>6.4682081689808504</v>
      </c>
      <c r="E5119">
        <v>6.43959429717279</v>
      </c>
      <c r="F5119">
        <v>6.7768408805523199</v>
      </c>
      <c r="G5119">
        <v>6.5510027220463503</v>
      </c>
      <c r="H5119">
        <v>7.4802342575607401</v>
      </c>
      <c r="I5119">
        <v>6.9549782519563799</v>
      </c>
      <c r="J5119">
        <v>6.9738646069234704</v>
      </c>
      <c r="K5119">
        <v>6.7185720740311599</v>
      </c>
      <c r="L5119">
        <v>7.0424643899991004</v>
      </c>
      <c r="M5119">
        <v>7.04165456373683</v>
      </c>
      <c r="N5119">
        <v>7.2837478732022003</v>
      </c>
      <c r="O5119">
        <v>7.0299319203949597</v>
      </c>
      <c r="P5119">
        <v>6.9479225253106502</v>
      </c>
      <c r="Q5119">
        <v>5.09416193408443</v>
      </c>
    </row>
    <row r="5120" spans="1:17">
      <c r="A5120" t="s">
        <v>8798</v>
      </c>
      <c r="B5120" s="16" t="s">
        <v>8799</v>
      </c>
      <c r="C5120">
        <v>8.5152618885270694</v>
      </c>
      <c r="D5120">
        <v>8.3388312652671797</v>
      </c>
      <c r="E5120">
        <v>7.3453999532458001</v>
      </c>
      <c r="F5120">
        <v>8.4019773116726792</v>
      </c>
      <c r="G5120">
        <v>8.4435274685264705</v>
      </c>
      <c r="H5120">
        <v>8.8888809225310794</v>
      </c>
      <c r="I5120">
        <v>8.2328039478341104</v>
      </c>
      <c r="J5120">
        <v>8.2221368388482894</v>
      </c>
      <c r="K5120">
        <v>8.5037194357803294</v>
      </c>
      <c r="L5120">
        <v>8.3248028766279702</v>
      </c>
      <c r="M5120">
        <v>8.7350182810454804</v>
      </c>
      <c r="N5120">
        <v>9.0171017953585597</v>
      </c>
      <c r="O5120">
        <v>8.8567326840595904</v>
      </c>
      <c r="P5120">
        <v>8.5043421316078494</v>
      </c>
      <c r="Q5120">
        <v>7.9670857749043096</v>
      </c>
    </row>
    <row r="5121" spans="1:17">
      <c r="A5121" t="s">
        <v>8800</v>
      </c>
      <c r="B5121" s="16" t="s">
        <v>627</v>
      </c>
      <c r="C5121">
        <v>8.0812129199333906</v>
      </c>
      <c r="D5121">
        <v>8.0981627286770799</v>
      </c>
      <c r="E5121">
        <v>8.8467560081831405</v>
      </c>
      <c r="F5121">
        <v>8.4833955150333704</v>
      </c>
      <c r="G5121">
        <v>8.4803906059092196</v>
      </c>
      <c r="H5121">
        <v>8.9422146241254996</v>
      </c>
      <c r="I5121">
        <v>8.5326568475594708</v>
      </c>
      <c r="J5121">
        <v>9.03131437635456</v>
      </c>
      <c r="K5121">
        <v>8.4051154687488605</v>
      </c>
      <c r="L5121">
        <v>8.3521505539197296</v>
      </c>
      <c r="M5121">
        <v>8.9070662060825594</v>
      </c>
      <c r="N5121">
        <v>8.9580917188460596</v>
      </c>
      <c r="O5121">
        <v>9.0272433309257192</v>
      </c>
      <c r="P5121">
        <v>7.9203680110028296</v>
      </c>
      <c r="Q5121">
        <v>10.587978282891401</v>
      </c>
    </row>
    <row r="5122" spans="1:17">
      <c r="A5122" t="s">
        <v>8801</v>
      </c>
      <c r="B5122" s="16" t="s">
        <v>8802</v>
      </c>
      <c r="C5122">
        <v>6.8374094073843299</v>
      </c>
      <c r="D5122">
        <v>7.0054820607305501</v>
      </c>
      <c r="E5122">
        <v>6.7369669261823404</v>
      </c>
      <c r="F5122">
        <v>6.7079714790222598</v>
      </c>
      <c r="G5122">
        <v>6.3731052938135697</v>
      </c>
      <c r="H5122">
        <v>6.6964695242667904</v>
      </c>
      <c r="I5122">
        <v>6.8148661573379004</v>
      </c>
      <c r="J5122">
        <v>6.7623606751438903</v>
      </c>
      <c r="K5122">
        <v>6.4874077146131803</v>
      </c>
      <c r="L5122">
        <v>6.4328399879020504</v>
      </c>
      <c r="M5122">
        <v>6.3096745391751501</v>
      </c>
      <c r="N5122">
        <v>5.9224530860225002</v>
      </c>
      <c r="O5122">
        <v>6.4693817185352103</v>
      </c>
      <c r="P5122">
        <v>7.1420694029121403</v>
      </c>
      <c r="Q5122">
        <v>2.8218677180984102</v>
      </c>
    </row>
    <row r="5123" spans="1:17">
      <c r="A5123" t="s">
        <v>8803</v>
      </c>
      <c r="B5123" s="16" t="s">
        <v>8804</v>
      </c>
      <c r="C5123">
        <v>8.5247590875631101</v>
      </c>
      <c r="D5123">
        <v>8.6695120260625895</v>
      </c>
      <c r="E5123">
        <v>8.4794431508406305</v>
      </c>
      <c r="F5123">
        <v>8.3255308183413206</v>
      </c>
      <c r="G5123">
        <v>8.7364839791123501</v>
      </c>
      <c r="H5123">
        <v>7.9612701709314404</v>
      </c>
      <c r="I5123">
        <v>8.5004503186631908</v>
      </c>
      <c r="J5123">
        <v>8.1371203560099303</v>
      </c>
      <c r="K5123">
        <v>8.7194109005242595</v>
      </c>
      <c r="L5123">
        <v>8.5152615810939096</v>
      </c>
      <c r="M5123">
        <v>8.3766877734546998</v>
      </c>
      <c r="N5123">
        <v>8.1574040377676003</v>
      </c>
      <c r="O5123">
        <v>8.6226938110796691</v>
      </c>
      <c r="P5123">
        <v>8.4731723601406603</v>
      </c>
      <c r="Q5123">
        <v>9.2143845326617093</v>
      </c>
    </row>
    <row r="5124" spans="1:17">
      <c r="A5124" t="s">
        <v>8805</v>
      </c>
      <c r="B5124" s="16" t="s">
        <v>8806</v>
      </c>
      <c r="C5124">
        <v>11.315701604715301</v>
      </c>
      <c r="D5124">
        <v>11.459013794875201</v>
      </c>
      <c r="E5124">
        <v>11.2002351299629</v>
      </c>
      <c r="F5124">
        <v>11.5229126874125</v>
      </c>
      <c r="G5124">
        <v>11.290267891582101</v>
      </c>
      <c r="H5124">
        <v>12.208439493613399</v>
      </c>
      <c r="I5124">
        <v>11.7145729073845</v>
      </c>
      <c r="J5124">
        <v>11.814523280244901</v>
      </c>
      <c r="K5124">
        <v>11.4282684556566</v>
      </c>
      <c r="L5124">
        <v>11.692227237627501</v>
      </c>
      <c r="M5124">
        <v>11.611866731449</v>
      </c>
      <c r="N5124">
        <v>11.871455613987401</v>
      </c>
      <c r="O5124">
        <v>11.3783581724102</v>
      </c>
      <c r="P5124">
        <v>12.0232810553037</v>
      </c>
      <c r="Q5124">
        <v>9.7703309644362406</v>
      </c>
    </row>
    <row r="5125" spans="1:17">
      <c r="A5125" t="s">
        <v>8807</v>
      </c>
      <c r="B5125" s="16" t="s">
        <v>8808</v>
      </c>
      <c r="C5125">
        <v>7.5592672169978901</v>
      </c>
      <c r="D5125">
        <v>7.35540815463734</v>
      </c>
      <c r="E5125">
        <v>7.1223052403704799</v>
      </c>
      <c r="F5125">
        <v>7.3795643441240202</v>
      </c>
      <c r="G5125">
        <v>7.1465092171480196</v>
      </c>
      <c r="H5125">
        <v>7.8335639012519396</v>
      </c>
      <c r="I5125">
        <v>7.4634498114554697</v>
      </c>
      <c r="J5125">
        <v>7.1708893408977996</v>
      </c>
      <c r="K5125">
        <v>7.17210543603725</v>
      </c>
      <c r="L5125">
        <v>7.5655688113487098</v>
      </c>
      <c r="M5125">
        <v>7.4908603378975798</v>
      </c>
      <c r="N5125">
        <v>7.4780235210135499</v>
      </c>
      <c r="O5125">
        <v>7.4832667340853298</v>
      </c>
      <c r="P5125">
        <v>7.7597983365935903</v>
      </c>
      <c r="Q5125">
        <v>6.6375058506955904</v>
      </c>
    </row>
    <row r="5126" spans="1:17">
      <c r="A5126" t="s">
        <v>8809</v>
      </c>
      <c r="B5126" s="16" t="s">
        <v>8810</v>
      </c>
      <c r="C5126">
        <v>11.4616525661287</v>
      </c>
      <c r="D5126">
        <v>11.456267254587299</v>
      </c>
      <c r="E5126">
        <v>11.5210034542675</v>
      </c>
      <c r="F5126">
        <v>11.0731700181506</v>
      </c>
      <c r="G5126">
        <v>11.297513320879901</v>
      </c>
      <c r="H5126">
        <v>10.7873642204961</v>
      </c>
      <c r="I5126">
        <v>11.2702693120638</v>
      </c>
      <c r="J5126">
        <v>10.854080630639</v>
      </c>
      <c r="K5126">
        <v>11.4818820561966</v>
      </c>
      <c r="L5126">
        <v>11.1961187400947</v>
      </c>
      <c r="M5126">
        <v>10.9685918955493</v>
      </c>
      <c r="N5126">
        <v>10.805369361893201</v>
      </c>
      <c r="O5126">
        <v>11.1694316391313</v>
      </c>
      <c r="P5126">
        <v>10.965969000957999</v>
      </c>
      <c r="Q5126">
        <v>12.632731265015501</v>
      </c>
    </row>
    <row r="5127" spans="1:17">
      <c r="A5127" t="s">
        <v>8811</v>
      </c>
      <c r="B5127" s="16" t="s">
        <v>8812</v>
      </c>
      <c r="C5127">
        <v>8.4668140819218802</v>
      </c>
      <c r="D5127">
        <v>8.4722676169739906</v>
      </c>
      <c r="E5127">
        <v>8.3922497014058894</v>
      </c>
      <c r="F5127">
        <v>8.6015581580368607</v>
      </c>
      <c r="G5127">
        <v>8.4657582755512504</v>
      </c>
      <c r="H5127">
        <v>8.5571248893482501</v>
      </c>
      <c r="I5127">
        <v>8.3674830901938506</v>
      </c>
      <c r="J5127">
        <v>8.4056343624231697</v>
      </c>
      <c r="K5127">
        <v>8.2533183599327202</v>
      </c>
      <c r="L5127">
        <v>8.1986509391093598</v>
      </c>
      <c r="M5127">
        <v>8.3996754263494608</v>
      </c>
      <c r="N5127">
        <v>8.1191116870903208</v>
      </c>
      <c r="O5127">
        <v>8.3734090430531296</v>
      </c>
      <c r="P5127">
        <v>8.4999303573473899</v>
      </c>
      <c r="Q5127">
        <v>8.9889439006726093</v>
      </c>
    </row>
    <row r="5128" spans="1:17">
      <c r="A5128" t="s">
        <v>8813</v>
      </c>
      <c r="B5128" s="16" t="s">
        <v>8814</v>
      </c>
      <c r="C5128">
        <v>6.4669933015946297</v>
      </c>
      <c r="D5128">
        <v>6.4300702959458897</v>
      </c>
      <c r="E5128">
        <v>5.4332085476316498</v>
      </c>
      <c r="F5128">
        <v>6.28927369624365</v>
      </c>
      <c r="G5128">
        <v>6.7582024653551098</v>
      </c>
      <c r="H5128">
        <v>6.1505664765725898</v>
      </c>
      <c r="I5128">
        <v>6.1757623283627199</v>
      </c>
      <c r="J5128">
        <v>6.2007006023616098</v>
      </c>
      <c r="K5128">
        <v>5.9865761413122698</v>
      </c>
      <c r="L5128">
        <v>5.4993619211439997</v>
      </c>
      <c r="M5128">
        <v>6.1847657049973597</v>
      </c>
      <c r="N5128">
        <v>6.3058276490510803</v>
      </c>
      <c r="O5128">
        <v>6.0560981984445297</v>
      </c>
      <c r="P5128">
        <v>6.7828384161901099</v>
      </c>
      <c r="Q5128">
        <v>6.2843132996066204</v>
      </c>
    </row>
    <row r="5129" spans="1:17">
      <c r="A5129" t="s">
        <v>8815</v>
      </c>
      <c r="B5129" s="16" t="s">
        <v>8816</v>
      </c>
      <c r="C5129">
        <v>8.8881964994871492</v>
      </c>
      <c r="D5129">
        <v>8.8405856826680793</v>
      </c>
      <c r="E5129">
        <v>8.5027560619880909</v>
      </c>
      <c r="F5129">
        <v>8.5436871186585108</v>
      </c>
      <c r="G5129">
        <v>8.6024588869147607</v>
      </c>
      <c r="H5129">
        <v>8.5695058286149202</v>
      </c>
      <c r="I5129">
        <v>8.8020458908837593</v>
      </c>
      <c r="J5129">
        <v>8.7297478351779692</v>
      </c>
      <c r="K5129">
        <v>8.7877609401959198</v>
      </c>
      <c r="L5129">
        <v>8.3178841027114405</v>
      </c>
      <c r="M5129">
        <v>8.5982045593920002</v>
      </c>
      <c r="N5129">
        <v>8.89907578628058</v>
      </c>
      <c r="O5129">
        <v>8.8837258558833998</v>
      </c>
      <c r="P5129">
        <v>8.9088348710942302</v>
      </c>
      <c r="Q5129">
        <v>8.9889439006726093</v>
      </c>
    </row>
    <row r="5130" spans="1:17">
      <c r="A5130" t="s">
        <v>8817</v>
      </c>
      <c r="B5130" s="16" t="s">
        <v>8818</v>
      </c>
      <c r="C5130">
        <v>7.7974702032345302</v>
      </c>
      <c r="D5130">
        <v>7.6476571620701899</v>
      </c>
      <c r="E5130">
        <v>8.4605175085600308</v>
      </c>
      <c r="F5130">
        <v>8.0447047320042202</v>
      </c>
      <c r="G5130">
        <v>8.1822476825020392</v>
      </c>
      <c r="H5130">
        <v>6.5659659380906303</v>
      </c>
      <c r="I5130">
        <v>7.1590348358018003</v>
      </c>
      <c r="J5130">
        <v>7.2690296295856403</v>
      </c>
      <c r="K5130">
        <v>7.8119250227780102</v>
      </c>
      <c r="L5130">
        <v>7.9438503763767896</v>
      </c>
      <c r="M5130">
        <v>8.1574257024348604</v>
      </c>
      <c r="N5130">
        <v>8.1104622847137993</v>
      </c>
      <c r="O5130">
        <v>8.4553951985693896</v>
      </c>
      <c r="P5130">
        <v>6.217780089303</v>
      </c>
      <c r="Q5130">
        <v>9.7343991185863192</v>
      </c>
    </row>
    <row r="5131" spans="1:17">
      <c r="A5131" t="s">
        <v>8819</v>
      </c>
      <c r="B5131" s="16" t="s">
        <v>8820</v>
      </c>
      <c r="C5131">
        <v>9.3011894386756904</v>
      </c>
      <c r="D5131">
        <v>9.3368096735965906</v>
      </c>
      <c r="E5131">
        <v>9.2397663294334205</v>
      </c>
      <c r="F5131">
        <v>9.0366169225570996</v>
      </c>
      <c r="G5131">
        <v>9.5172676250523391</v>
      </c>
      <c r="H5131">
        <v>9.7862551016756694</v>
      </c>
      <c r="I5131">
        <v>9.3638617746262494</v>
      </c>
      <c r="J5131">
        <v>9.0031307481428406</v>
      </c>
      <c r="K5131">
        <v>9.4054973262323909</v>
      </c>
      <c r="L5131">
        <v>9.0643593053392699</v>
      </c>
      <c r="M5131">
        <v>9.6486074780989401</v>
      </c>
      <c r="N5131">
        <v>9.4698986894238892</v>
      </c>
      <c r="O5131">
        <v>9.6629647456767103</v>
      </c>
      <c r="P5131">
        <v>9.6733376172430106</v>
      </c>
      <c r="Q5131">
        <v>8.5667227177791094</v>
      </c>
    </row>
    <row r="5132" spans="1:17">
      <c r="A5132" t="s">
        <v>8821</v>
      </c>
      <c r="B5132" s="16" t="s">
        <v>8822</v>
      </c>
      <c r="C5132">
        <v>8.8709273285577108</v>
      </c>
      <c r="D5132">
        <v>8.9694802987679694</v>
      </c>
      <c r="E5132">
        <v>9.0247587206733701</v>
      </c>
      <c r="F5132">
        <v>8.8761929888320896</v>
      </c>
      <c r="G5132">
        <v>8.7990969799471106</v>
      </c>
      <c r="H5132">
        <v>9.4131436314137602</v>
      </c>
      <c r="I5132">
        <v>9.0356983999119898</v>
      </c>
      <c r="J5132">
        <v>9.1724496573512706</v>
      </c>
      <c r="K5132">
        <v>8.9048749457321108</v>
      </c>
      <c r="L5132">
        <v>9.1051042507306192</v>
      </c>
      <c r="M5132">
        <v>8.9681320040955708</v>
      </c>
      <c r="N5132">
        <v>8.9214907376321708</v>
      </c>
      <c r="O5132">
        <v>8.9654144547970702</v>
      </c>
      <c r="P5132">
        <v>9.2297043143044704</v>
      </c>
      <c r="Q5132">
        <v>8.2978683598244807</v>
      </c>
    </row>
    <row r="5133" spans="1:17">
      <c r="A5133" t="s">
        <v>8823</v>
      </c>
      <c r="B5133" s="16" t="s">
        <v>8824</v>
      </c>
      <c r="C5133">
        <v>4.3623517865106702</v>
      </c>
      <c r="D5133">
        <v>3.9548310731697001</v>
      </c>
      <c r="E5133">
        <v>3.9618875914207199</v>
      </c>
      <c r="F5133">
        <v>3.8353454241230298</v>
      </c>
      <c r="G5133">
        <v>4.1380367534927496</v>
      </c>
      <c r="H5133">
        <v>3.50653555504317</v>
      </c>
      <c r="I5133">
        <v>3.8937805799913501</v>
      </c>
      <c r="J5133">
        <v>3.8565114723405598</v>
      </c>
      <c r="K5133">
        <v>3.4608708703561399</v>
      </c>
      <c r="L5133">
        <v>4.0420260041176004</v>
      </c>
      <c r="M5133">
        <v>4.21436379980989</v>
      </c>
      <c r="N5133">
        <v>3.79229116939824</v>
      </c>
      <c r="O5133">
        <v>4.3540657995344203</v>
      </c>
      <c r="P5133">
        <v>3.3893867502571098</v>
      </c>
      <c r="Q5133">
        <v>2.8218677180984102</v>
      </c>
    </row>
    <row r="5134" spans="1:17">
      <c r="A5134" t="s">
        <v>8825</v>
      </c>
      <c r="B5134" s="16" t="s">
        <v>8826</v>
      </c>
      <c r="C5134">
        <v>8.4960777043720999</v>
      </c>
      <c r="D5134">
        <v>8.4022063348354106</v>
      </c>
      <c r="E5134">
        <v>8.2116058507221101</v>
      </c>
      <c r="F5134">
        <v>8.4775197332826302</v>
      </c>
      <c r="G5134">
        <v>8.4984746007408596</v>
      </c>
      <c r="H5134">
        <v>8.9011765867104007</v>
      </c>
      <c r="I5134">
        <v>9.4740808849328708</v>
      </c>
      <c r="J5134">
        <v>8.6727322492587398</v>
      </c>
      <c r="K5134">
        <v>8.4230135332544105</v>
      </c>
      <c r="L5134">
        <v>9.4341521033857791</v>
      </c>
      <c r="M5134">
        <v>9.4731601008479593</v>
      </c>
      <c r="N5134">
        <v>9.0558923770851401</v>
      </c>
      <c r="O5134">
        <v>9.2331567318123202</v>
      </c>
      <c r="P5134">
        <v>9.8535284366372409</v>
      </c>
      <c r="Q5134">
        <v>7.6950435514148801</v>
      </c>
    </row>
    <row r="5135" spans="1:17">
      <c r="A5135" t="s">
        <v>8827</v>
      </c>
      <c r="B5135" s="16" t="s">
        <v>8828</v>
      </c>
      <c r="C5135">
        <v>7.4962268819158604</v>
      </c>
      <c r="D5135">
        <v>7.3621436993521101</v>
      </c>
      <c r="E5135">
        <v>6.8138222480252697</v>
      </c>
      <c r="F5135">
        <v>7.4169362607178204</v>
      </c>
      <c r="G5135">
        <v>7.7035100941681796</v>
      </c>
      <c r="H5135">
        <v>7.6532343420678997</v>
      </c>
      <c r="I5135">
        <v>7.0999446418427796</v>
      </c>
      <c r="J5135">
        <v>6.9444338147454996</v>
      </c>
      <c r="K5135">
        <v>7.2809824809489498</v>
      </c>
      <c r="L5135">
        <v>7.2091042822887399</v>
      </c>
      <c r="M5135">
        <v>8.03875604054479</v>
      </c>
      <c r="N5135">
        <v>7.7584316664209503</v>
      </c>
      <c r="O5135">
        <v>8.2484008033301599</v>
      </c>
      <c r="P5135">
        <v>7.1076120005007501</v>
      </c>
      <c r="Q5135">
        <v>6.9204191934356096</v>
      </c>
    </row>
    <row r="5136" spans="1:17">
      <c r="A5136" t="s">
        <v>8829</v>
      </c>
      <c r="B5136" s="16" t="s">
        <v>8830</v>
      </c>
      <c r="C5136">
        <v>10.4511088375738</v>
      </c>
      <c r="D5136">
        <v>10.437059789346</v>
      </c>
      <c r="E5136">
        <v>10.299460532330301</v>
      </c>
      <c r="F5136">
        <v>10.8990022176169</v>
      </c>
      <c r="G5136">
        <v>10.417630248123199</v>
      </c>
      <c r="H5136">
        <v>10.5075902602519</v>
      </c>
      <c r="I5136">
        <v>10.3637145267028</v>
      </c>
      <c r="J5136">
        <v>10.604420069584201</v>
      </c>
      <c r="K5136">
        <v>10.5455287952907</v>
      </c>
      <c r="L5136">
        <v>10.335477260365399</v>
      </c>
      <c r="M5136">
        <v>10.320532714001001</v>
      </c>
      <c r="N5136">
        <v>10.1665043681994</v>
      </c>
      <c r="O5136">
        <v>10.1487260636362</v>
      </c>
      <c r="P5136">
        <v>10.337880441746499</v>
      </c>
      <c r="Q5136">
        <v>9.7703309644362406</v>
      </c>
    </row>
    <row r="5137" spans="1:17">
      <c r="A5137" t="s">
        <v>8831</v>
      </c>
      <c r="B5137" s="16" t="s">
        <v>8832</v>
      </c>
      <c r="C5137">
        <v>8.8534488407752399</v>
      </c>
      <c r="D5137">
        <v>8.8902809498020794</v>
      </c>
      <c r="E5137">
        <v>9.0150653213645207</v>
      </c>
      <c r="F5137">
        <v>8.92449495865635</v>
      </c>
      <c r="G5137">
        <v>8.9977587879827006</v>
      </c>
      <c r="H5137">
        <v>8.5000559422758606</v>
      </c>
      <c r="I5137">
        <v>8.8539437661380802</v>
      </c>
      <c r="J5137">
        <v>8.7969604299182294</v>
      </c>
      <c r="K5137">
        <v>8.7854571911502592</v>
      </c>
      <c r="L5137">
        <v>8.8219154622973601</v>
      </c>
      <c r="M5137">
        <v>8.7430281934385299</v>
      </c>
      <c r="N5137">
        <v>8.4829795696808308</v>
      </c>
      <c r="O5137">
        <v>8.8664312093933102</v>
      </c>
      <c r="P5137">
        <v>8.8476610822785897</v>
      </c>
      <c r="Q5137">
        <v>8.7932323857913595</v>
      </c>
    </row>
    <row r="5138" spans="1:17">
      <c r="A5138" t="s">
        <v>8833</v>
      </c>
      <c r="B5138" s="16" t="s">
        <v>8834</v>
      </c>
      <c r="C5138">
        <v>8.7329977595588293</v>
      </c>
      <c r="D5138">
        <v>8.7201219645888308</v>
      </c>
      <c r="E5138">
        <v>8.82472842888839</v>
      </c>
      <c r="F5138">
        <v>8.2890901971021496</v>
      </c>
      <c r="G5138">
        <v>8.5890200701234107</v>
      </c>
      <c r="H5138">
        <v>8.2991002079394001</v>
      </c>
      <c r="I5138">
        <v>8.6459309331462393</v>
      </c>
      <c r="J5138">
        <v>8.2966202921024603</v>
      </c>
      <c r="K5138">
        <v>8.5614155701872896</v>
      </c>
      <c r="L5138">
        <v>8.5599218450812398</v>
      </c>
      <c r="M5138">
        <v>8.2474820540102805</v>
      </c>
      <c r="N5138">
        <v>8.0886088459516294</v>
      </c>
      <c r="O5138">
        <v>8.4476617626458204</v>
      </c>
      <c r="P5138">
        <v>8.8649157398439193</v>
      </c>
      <c r="Q5138">
        <v>8.6462459446333604</v>
      </c>
    </row>
    <row r="5139" spans="1:17">
      <c r="A5139" t="s">
        <v>8835</v>
      </c>
      <c r="B5139" s="16" t="s">
        <v>8836</v>
      </c>
      <c r="C5139">
        <v>7.2660946586427198</v>
      </c>
      <c r="D5139">
        <v>7.22104175143473</v>
      </c>
      <c r="E5139">
        <v>6.5517604823563804</v>
      </c>
      <c r="F5139">
        <v>6.49066084484285</v>
      </c>
      <c r="G5139">
        <v>7.3754837261365198</v>
      </c>
      <c r="H5139">
        <v>6.2470480060233298</v>
      </c>
      <c r="I5139">
        <v>7.1590348358018003</v>
      </c>
      <c r="J5139">
        <v>6.5240689583731397</v>
      </c>
      <c r="K5139">
        <v>7.5106431592993799</v>
      </c>
      <c r="L5139">
        <v>6.8729551756282499</v>
      </c>
      <c r="M5139">
        <v>6.6890927020608997</v>
      </c>
      <c r="N5139">
        <v>6.4369745097016899</v>
      </c>
      <c r="O5139">
        <v>6.7392804787759504</v>
      </c>
      <c r="P5139">
        <v>7.0361110355685303</v>
      </c>
      <c r="Q5139">
        <v>7.3593062614465703</v>
      </c>
    </row>
    <row r="5140" spans="1:17">
      <c r="A5140" t="s">
        <v>8837</v>
      </c>
      <c r="B5140" s="16" t="s">
        <v>8838</v>
      </c>
      <c r="C5140">
        <v>11.361013648387599</v>
      </c>
      <c r="D5140">
        <v>11.0750551436861</v>
      </c>
      <c r="E5140">
        <v>11.701532865661701</v>
      </c>
      <c r="F5140">
        <v>10.8628478199594</v>
      </c>
      <c r="G5140">
        <v>11.288191067750599</v>
      </c>
      <c r="H5140">
        <v>9.0119027157144593</v>
      </c>
      <c r="I5140">
        <v>10.6211873833455</v>
      </c>
      <c r="J5140">
        <v>11.3720587916553</v>
      </c>
      <c r="K5140">
        <v>11.2925355724408</v>
      </c>
      <c r="L5140">
        <v>11.0441359513871</v>
      </c>
      <c r="M5140">
        <v>10.7965182762435</v>
      </c>
      <c r="N5140">
        <v>10.9762635846742</v>
      </c>
      <c r="O5140">
        <v>10.8166797671404</v>
      </c>
      <c r="P5140">
        <v>9.4003343205928704</v>
      </c>
      <c r="Q5140">
        <v>13.9458752339506</v>
      </c>
    </row>
    <row r="5141" spans="1:17">
      <c r="A5141" t="s">
        <v>8839</v>
      </c>
      <c r="B5141" s="16" t="s">
        <v>8840</v>
      </c>
      <c r="C5141">
        <v>9.2020954844139293</v>
      </c>
      <c r="D5141">
        <v>9.1724792460874305</v>
      </c>
      <c r="E5141">
        <v>9.1000460927445008</v>
      </c>
      <c r="F5141">
        <v>9.2428796959280799</v>
      </c>
      <c r="G5141">
        <v>9.3501198119221005</v>
      </c>
      <c r="H5141">
        <v>10.4576917739085</v>
      </c>
      <c r="I5141">
        <v>9.8803238675663696</v>
      </c>
      <c r="J5141">
        <v>9.9606020662045491</v>
      </c>
      <c r="K5141">
        <v>9.4337178643911592</v>
      </c>
      <c r="L5141">
        <v>9.8756153483160496</v>
      </c>
      <c r="M5141">
        <v>10.061867394663601</v>
      </c>
      <c r="N5141">
        <v>10.227734331797601</v>
      </c>
      <c r="O5141">
        <v>9.8505331665931202</v>
      </c>
      <c r="P5141">
        <v>10.053357243853499</v>
      </c>
      <c r="Q5141">
        <v>8.8614637697687808</v>
      </c>
    </row>
    <row r="5142" spans="1:17">
      <c r="A5142" t="s">
        <v>8841</v>
      </c>
      <c r="B5142" s="16" t="s">
        <v>8842</v>
      </c>
      <c r="C5142">
        <v>9.79663443104244</v>
      </c>
      <c r="D5142">
        <v>9.8378457259908405</v>
      </c>
      <c r="E5142">
        <v>9.6118363287230508</v>
      </c>
      <c r="F5142">
        <v>9.3560599643968096</v>
      </c>
      <c r="G5142">
        <v>9.5172676250523391</v>
      </c>
      <c r="H5142">
        <v>9.6206787665780809</v>
      </c>
      <c r="I5142">
        <v>10.9474158100903</v>
      </c>
      <c r="J5142">
        <v>10.2433131622</v>
      </c>
      <c r="K5142">
        <v>9.8164508781911</v>
      </c>
      <c r="L5142">
        <v>10.818368114566599</v>
      </c>
      <c r="M5142">
        <v>10.169028425229801</v>
      </c>
      <c r="N5142">
        <v>10.624436246162</v>
      </c>
      <c r="O5142">
        <v>9.7763494421349098</v>
      </c>
      <c r="P5142">
        <v>10.8468707507781</v>
      </c>
      <c r="Q5142">
        <v>9.9057254354815303</v>
      </c>
    </row>
    <row r="5143" spans="1:17">
      <c r="A5143" t="s">
        <v>8843</v>
      </c>
      <c r="B5143" s="16" t="s">
        <v>8844</v>
      </c>
      <c r="C5143">
        <v>10.4904022490141</v>
      </c>
      <c r="D5143">
        <v>10.480961857380899</v>
      </c>
      <c r="E5143">
        <v>10.659187403911799</v>
      </c>
      <c r="F5143">
        <v>10.5997423733708</v>
      </c>
      <c r="G5143">
        <v>10.550928311837099</v>
      </c>
      <c r="H5143">
        <v>11.0735716478436</v>
      </c>
      <c r="I5143">
        <v>10.6159377394857</v>
      </c>
      <c r="J5143">
        <v>10.817634020709701</v>
      </c>
      <c r="K5143">
        <v>10.348985572395801</v>
      </c>
      <c r="L5143">
        <v>10.594889915920801</v>
      </c>
      <c r="M5143">
        <v>10.5789071786085</v>
      </c>
      <c r="N5143">
        <v>10.8378062671409</v>
      </c>
      <c r="O5143">
        <v>10.6255002400452</v>
      </c>
      <c r="P5143">
        <v>10.4778873190283</v>
      </c>
      <c r="Q5143">
        <v>10.2234215656334</v>
      </c>
    </row>
    <row r="5144" spans="1:17">
      <c r="A5144" t="s">
        <v>8845</v>
      </c>
      <c r="B5144" s="16" t="s">
        <v>8846</v>
      </c>
      <c r="C5144">
        <v>6.3854000850352497</v>
      </c>
      <c r="D5144">
        <v>6.3908823849416097</v>
      </c>
      <c r="E5144">
        <v>5.9578922475209</v>
      </c>
      <c r="F5144">
        <v>6.3553236597965803</v>
      </c>
      <c r="G5144">
        <v>6.18782596009234</v>
      </c>
      <c r="H5144">
        <v>6.7411176955619103</v>
      </c>
      <c r="I5144">
        <v>6.2243210452346904</v>
      </c>
      <c r="J5144">
        <v>6.1881223582657396</v>
      </c>
      <c r="K5144">
        <v>6.0027256129859996</v>
      </c>
      <c r="L5144">
        <v>5.9635854897431999</v>
      </c>
      <c r="M5144">
        <v>6.9334971650753596</v>
      </c>
      <c r="N5144">
        <v>6.85612319490345</v>
      </c>
      <c r="O5144">
        <v>6.90712985101651</v>
      </c>
      <c r="P5144">
        <v>6.3422324803325996</v>
      </c>
      <c r="Q5144">
        <v>5.09416193408443</v>
      </c>
    </row>
    <row r="5145" spans="1:17">
      <c r="A5145" t="s">
        <v>8847</v>
      </c>
      <c r="B5145" s="16" t="s">
        <v>8848</v>
      </c>
      <c r="C5145">
        <v>9.6040663477212007</v>
      </c>
      <c r="D5145">
        <v>9.5940573852101405</v>
      </c>
      <c r="E5145">
        <v>9.9469645977609993</v>
      </c>
      <c r="F5145">
        <v>10.1112960989536</v>
      </c>
      <c r="G5145">
        <v>9.7387577375447698</v>
      </c>
      <c r="H5145">
        <v>10.1197215275586</v>
      </c>
      <c r="I5145">
        <v>9.5593831142947501</v>
      </c>
      <c r="J5145">
        <v>10.0180588867967</v>
      </c>
      <c r="K5145">
        <v>9.6504536318092704</v>
      </c>
      <c r="L5145">
        <v>9.7190654194116401</v>
      </c>
      <c r="M5145">
        <v>10.212212809068101</v>
      </c>
      <c r="N5145">
        <v>10.267156553861</v>
      </c>
      <c r="O5145">
        <v>10.269116818669699</v>
      </c>
      <c r="P5145">
        <v>9.4377102692217996</v>
      </c>
      <c r="Q5145">
        <v>9.4977003000167599</v>
      </c>
    </row>
    <row r="5146" spans="1:17">
      <c r="A5146" t="s">
        <v>8849</v>
      </c>
      <c r="B5146" s="16" t="s">
        <v>8850</v>
      </c>
      <c r="C5146">
        <v>11.4500729560534</v>
      </c>
      <c r="D5146">
        <v>11.232855824490199</v>
      </c>
      <c r="E5146">
        <v>12.244059954013</v>
      </c>
      <c r="F5146">
        <v>11.418337243510001</v>
      </c>
      <c r="G5146">
        <v>11.8792604851091</v>
      </c>
      <c r="H5146">
        <v>10.446830840012399</v>
      </c>
      <c r="I5146">
        <v>11.2462018063108</v>
      </c>
      <c r="J5146">
        <v>11.1004806810506</v>
      </c>
      <c r="K5146">
        <v>11.870994161910099</v>
      </c>
      <c r="L5146">
        <v>11.5563406725911</v>
      </c>
      <c r="M5146">
        <v>11.3875961072465</v>
      </c>
      <c r="N5146">
        <v>11.256444083841499</v>
      </c>
      <c r="O5146">
        <v>11.302529382782</v>
      </c>
      <c r="P5146">
        <v>11.0737566738262</v>
      </c>
      <c r="Q5146">
        <v>13.9261027169263</v>
      </c>
    </row>
    <row r="5147" spans="1:17">
      <c r="A5147" t="s">
        <v>8851</v>
      </c>
      <c r="B5147" s="16" t="s">
        <v>8852</v>
      </c>
      <c r="C5147">
        <v>8.6544280214508404</v>
      </c>
      <c r="D5147">
        <v>8.4753727228429003</v>
      </c>
      <c r="E5147">
        <v>8.8720366601881597</v>
      </c>
      <c r="F5147">
        <v>8.5095441267312406</v>
      </c>
      <c r="G5147">
        <v>8.5409724899152906</v>
      </c>
      <c r="H5147">
        <v>7.6474009537327596</v>
      </c>
      <c r="I5147">
        <v>8.1849609166438402</v>
      </c>
      <c r="J5147">
        <v>7.9940158284048604</v>
      </c>
      <c r="K5147">
        <v>8.3375196122072097</v>
      </c>
      <c r="L5147">
        <v>8.2468057817627791</v>
      </c>
      <c r="M5147">
        <v>8.0709447881792702</v>
      </c>
      <c r="N5147">
        <v>8.4248792884201595</v>
      </c>
      <c r="O5147">
        <v>8.0066062038094596</v>
      </c>
      <c r="P5147">
        <v>7.4476120505710899</v>
      </c>
      <c r="Q5147">
        <v>9.7703309644362406</v>
      </c>
    </row>
    <row r="5148" spans="1:17">
      <c r="A5148" t="s">
        <v>8853</v>
      </c>
      <c r="B5148" s="16" t="s">
        <v>8854</v>
      </c>
      <c r="C5148">
        <v>9.4381279253056398</v>
      </c>
      <c r="D5148">
        <v>9.4051420768601108</v>
      </c>
      <c r="E5148">
        <v>9.1975398383009495</v>
      </c>
      <c r="F5148">
        <v>9.5250504637531694</v>
      </c>
      <c r="G5148">
        <v>9.2994601898454299</v>
      </c>
      <c r="H5148">
        <v>8.2841513115076992</v>
      </c>
      <c r="I5148">
        <v>9.0624127351310104</v>
      </c>
      <c r="J5148">
        <v>8.7762910647230203</v>
      </c>
      <c r="K5148">
        <v>8.8552156016263197</v>
      </c>
      <c r="L5148">
        <v>8.8957736029594994</v>
      </c>
      <c r="M5148">
        <v>8.97664837119647</v>
      </c>
      <c r="N5148">
        <v>8.8349193884290695</v>
      </c>
      <c r="O5148">
        <v>8.9307059619958693</v>
      </c>
      <c r="P5148">
        <v>8.8545877403983102</v>
      </c>
      <c r="Q5148">
        <v>9.3151344269335699</v>
      </c>
    </row>
    <row r="5149" spans="1:17">
      <c r="A5149" t="s">
        <v>8855</v>
      </c>
      <c r="B5149" s="16" t="s">
        <v>8856</v>
      </c>
      <c r="C5149">
        <v>7.9603898990703099</v>
      </c>
      <c r="D5149">
        <v>8.0696746781631301</v>
      </c>
      <c r="E5149">
        <v>8.1479562815056408</v>
      </c>
      <c r="F5149">
        <v>8.1556038196917005</v>
      </c>
      <c r="G5149">
        <v>8.0313871407461406</v>
      </c>
      <c r="H5149">
        <v>8.6120205144128406</v>
      </c>
      <c r="I5149">
        <v>8.1768303381378207</v>
      </c>
      <c r="J5149">
        <v>8.4323074834305505</v>
      </c>
      <c r="K5149">
        <v>8.0417568795180703</v>
      </c>
      <c r="L5149">
        <v>8.0809694530319192</v>
      </c>
      <c r="M5149">
        <v>8.0322310773738597</v>
      </c>
      <c r="N5149">
        <v>7.9255825764837597</v>
      </c>
      <c r="O5149">
        <v>7.9566048506796401</v>
      </c>
      <c r="P5149">
        <v>8.2548890296171304</v>
      </c>
      <c r="Q5149">
        <v>5.09416193408443</v>
      </c>
    </row>
    <row r="5150" spans="1:17">
      <c r="A5150" t="s">
        <v>8857</v>
      </c>
      <c r="B5150" s="16" t="s">
        <v>8858</v>
      </c>
      <c r="C5150">
        <v>6.4801488877760303</v>
      </c>
      <c r="D5150">
        <v>6.4428967570973796</v>
      </c>
      <c r="E5150">
        <v>5.8440669982677802</v>
      </c>
      <c r="F5150">
        <v>6.0544979390529399</v>
      </c>
      <c r="G5150">
        <v>6.4795586196785599</v>
      </c>
      <c r="H5150">
        <v>6.1168867254643997</v>
      </c>
      <c r="I5150">
        <v>6.4984102644921702</v>
      </c>
      <c r="J5150">
        <v>6.1754313651025896</v>
      </c>
      <c r="K5150">
        <v>6.1403051534520099</v>
      </c>
      <c r="L5150">
        <v>5.7296673572142103</v>
      </c>
      <c r="M5150">
        <v>5.9248301634926097</v>
      </c>
      <c r="N5150">
        <v>6.2904795804548401</v>
      </c>
      <c r="O5150">
        <v>5.9269450576343701</v>
      </c>
      <c r="P5150">
        <v>6.6290412099549298</v>
      </c>
      <c r="Q5150">
        <v>6.2843132996066204</v>
      </c>
    </row>
    <row r="5151" spans="1:17">
      <c r="A5151" t="s">
        <v>8859</v>
      </c>
      <c r="B5151" s="16" t="s">
        <v>8860</v>
      </c>
      <c r="C5151">
        <v>8.5621343294936896</v>
      </c>
      <c r="D5151">
        <v>8.5886688461582406</v>
      </c>
      <c r="E5151">
        <v>8.7092413296994202</v>
      </c>
      <c r="F5151">
        <v>8.5238687712197301</v>
      </c>
      <c r="G5151">
        <v>8.3980101038614805</v>
      </c>
      <c r="H5151">
        <v>8.88393315103961</v>
      </c>
      <c r="I5151">
        <v>8.7509502618351096</v>
      </c>
      <c r="J5151">
        <v>8.9506002926940997</v>
      </c>
      <c r="K5151">
        <v>8.3809003452010895</v>
      </c>
      <c r="L5151">
        <v>8.5774056404687098</v>
      </c>
      <c r="M5151">
        <v>8.6692848248868195</v>
      </c>
      <c r="N5151">
        <v>8.3533857763247905</v>
      </c>
      <c r="O5151">
        <v>8.7808114609269907</v>
      </c>
      <c r="P5151">
        <v>8.6468335565035499</v>
      </c>
      <c r="Q5151">
        <v>8.2978683598244807</v>
      </c>
    </row>
    <row r="5152" spans="1:17">
      <c r="A5152" t="s">
        <v>8861</v>
      </c>
      <c r="B5152" s="16" t="s">
        <v>8862</v>
      </c>
      <c r="C5152">
        <v>11.3216142722813</v>
      </c>
      <c r="D5152">
        <v>11.385022300493601</v>
      </c>
      <c r="E5152">
        <v>11.6419075909957</v>
      </c>
      <c r="F5152">
        <v>11.498830690345001</v>
      </c>
      <c r="G5152">
        <v>11.2808985494565</v>
      </c>
      <c r="H5152">
        <v>12.1558017280272</v>
      </c>
      <c r="I5152">
        <v>11.444100318112501</v>
      </c>
      <c r="J5152">
        <v>11.703437472245801</v>
      </c>
      <c r="K5152">
        <v>11.2421991227605</v>
      </c>
      <c r="L5152">
        <v>11.4512436486726</v>
      </c>
      <c r="M5152">
        <v>11.471923165772401</v>
      </c>
      <c r="N5152">
        <v>11.6141648328889</v>
      </c>
      <c r="O5152">
        <v>11.6133030960734</v>
      </c>
      <c r="P5152">
        <v>11.6310757692002</v>
      </c>
      <c r="Q5152">
        <v>10.7039890392549</v>
      </c>
    </row>
    <row r="5153" spans="1:17">
      <c r="A5153" t="s">
        <v>8863</v>
      </c>
      <c r="B5153" s="16" t="s">
        <v>8864</v>
      </c>
      <c r="C5153">
        <v>8.9101001078644693</v>
      </c>
      <c r="D5153">
        <v>8.78661913179503</v>
      </c>
      <c r="E5153">
        <v>8.8720366601881597</v>
      </c>
      <c r="F5153">
        <v>8.8005639347813496</v>
      </c>
      <c r="G5153">
        <v>9.1381496246861893</v>
      </c>
      <c r="H5153">
        <v>8.8538846304249006</v>
      </c>
      <c r="I5153">
        <v>8.8385695776068598</v>
      </c>
      <c r="J5153">
        <v>8.6569887156938297</v>
      </c>
      <c r="K5153">
        <v>9.1591150446762999</v>
      </c>
      <c r="L5153">
        <v>8.8980942699239307</v>
      </c>
      <c r="M5153">
        <v>9.0751049611037207</v>
      </c>
      <c r="N5153">
        <v>9.1432479507308102</v>
      </c>
      <c r="O5153">
        <v>9.0881886838255301</v>
      </c>
      <c r="P5153">
        <v>8.8476610822785897</v>
      </c>
      <c r="Q5153">
        <v>10.3475376618719</v>
      </c>
    </row>
    <row r="5154" spans="1:17">
      <c r="A5154" t="s">
        <v>8865</v>
      </c>
      <c r="B5154" s="16" t="s">
        <v>8866</v>
      </c>
      <c r="C5154">
        <v>8.7165180705200491</v>
      </c>
      <c r="D5154">
        <v>8.8381759802902593</v>
      </c>
      <c r="E5154">
        <v>8.76042513487522</v>
      </c>
      <c r="F5154">
        <v>8.3482496037266607</v>
      </c>
      <c r="G5154">
        <v>8.2775006945755205</v>
      </c>
      <c r="H5154">
        <v>8.7407573444844608</v>
      </c>
      <c r="I5154">
        <v>8.4939217619306593</v>
      </c>
      <c r="J5154">
        <v>8.4190326175965193</v>
      </c>
      <c r="K5154">
        <v>8.5093148706896908</v>
      </c>
      <c r="L5154">
        <v>8.5031147578457507</v>
      </c>
      <c r="M5154">
        <v>8.1870955480708201</v>
      </c>
      <c r="N5154">
        <v>8.21904657047752</v>
      </c>
      <c r="O5154">
        <v>8.7136234733418991</v>
      </c>
      <c r="P5154">
        <v>8.4641415052306801</v>
      </c>
      <c r="Q5154">
        <v>8.0859864702427604</v>
      </c>
    </row>
    <row r="5155" spans="1:17">
      <c r="A5155" t="s">
        <v>8867</v>
      </c>
      <c r="B5155" s="16" t="s">
        <v>8868</v>
      </c>
      <c r="C5155">
        <v>7.9273378688956697</v>
      </c>
      <c r="D5155">
        <v>7.8479405902013397</v>
      </c>
      <c r="E5155">
        <v>7.8536133879645904</v>
      </c>
      <c r="F5155">
        <v>8.0407241021528009</v>
      </c>
      <c r="G5155">
        <v>7.7525907425537204</v>
      </c>
      <c r="H5155">
        <v>7.9845820586994796</v>
      </c>
      <c r="I5155">
        <v>7.8939546827882099</v>
      </c>
      <c r="J5155">
        <v>7.7185108985042596</v>
      </c>
      <c r="K5155">
        <v>7.7612045704359804</v>
      </c>
      <c r="L5155">
        <v>7.8219497417635404</v>
      </c>
      <c r="M5155">
        <v>8.0354972531732596</v>
      </c>
      <c r="N5155">
        <v>8.1947050631580094</v>
      </c>
      <c r="O5155">
        <v>8.2631646818582798</v>
      </c>
      <c r="P5155">
        <v>7.5104440579032898</v>
      </c>
      <c r="Q5155">
        <v>8.9266120302692595</v>
      </c>
    </row>
    <row r="5156" spans="1:17">
      <c r="A5156" t="s">
        <v>8869</v>
      </c>
      <c r="B5156" s="16" t="s">
        <v>8870</v>
      </c>
      <c r="C5156">
        <v>9.3303590875965501</v>
      </c>
      <c r="D5156">
        <v>9.4625831206522193</v>
      </c>
      <c r="E5156">
        <v>9.4747721905518905</v>
      </c>
      <c r="F5156">
        <v>9.0144734159507607</v>
      </c>
      <c r="G5156">
        <v>9.3381227872740702</v>
      </c>
      <c r="H5156">
        <v>8.1749280706501004</v>
      </c>
      <c r="I5156">
        <v>8.9308665211358207</v>
      </c>
      <c r="J5156">
        <v>8.9188928253357709</v>
      </c>
      <c r="K5156">
        <v>9.4871379817570691</v>
      </c>
      <c r="L5156">
        <v>8.8292306480776208</v>
      </c>
      <c r="M5156">
        <v>8.4833524707130401</v>
      </c>
      <c r="N5156">
        <v>7.9977212093333803</v>
      </c>
      <c r="O5156">
        <v>8.5690561526180495</v>
      </c>
      <c r="P5156">
        <v>9.1864423935254393</v>
      </c>
      <c r="Q5156">
        <v>9.3151344269335699</v>
      </c>
    </row>
    <row r="5157" spans="1:17">
      <c r="A5157" t="s">
        <v>8871</v>
      </c>
      <c r="B5157" s="16" t="s">
        <v>8872</v>
      </c>
      <c r="C5157">
        <v>8.0508482938265207</v>
      </c>
      <c r="D5157">
        <v>7.9362667822467703</v>
      </c>
      <c r="E5157">
        <v>7.5111119836653399</v>
      </c>
      <c r="F5157">
        <v>7.57404036287409</v>
      </c>
      <c r="G5157">
        <v>7.9176731818258999</v>
      </c>
      <c r="H5157">
        <v>8.1128216416716192</v>
      </c>
      <c r="I5157">
        <v>8.2714945308013892</v>
      </c>
      <c r="J5157">
        <v>7.6336440153544798</v>
      </c>
      <c r="K5157">
        <v>8.5176675113513607</v>
      </c>
      <c r="L5157">
        <v>8.2540734520914203</v>
      </c>
      <c r="M5157">
        <v>8.1086453701514802</v>
      </c>
      <c r="N5157">
        <v>8.4213875895931505</v>
      </c>
      <c r="O5157">
        <v>8.3788415419643307</v>
      </c>
      <c r="P5157">
        <v>8.1796353197039107</v>
      </c>
      <c r="Q5157">
        <v>9.0486929182374407</v>
      </c>
    </row>
    <row r="5158" spans="1:17">
      <c r="A5158" t="s">
        <v>8873</v>
      </c>
      <c r="B5158" s="16" t="s">
        <v>8874</v>
      </c>
      <c r="C5158">
        <v>6.1080510548675004</v>
      </c>
      <c r="D5158">
        <v>6.3368934182824699</v>
      </c>
      <c r="E5158">
        <v>5.7521813055947497</v>
      </c>
      <c r="F5158">
        <v>6.1767486539667296</v>
      </c>
      <c r="G5158">
        <v>6.3888092340661196</v>
      </c>
      <c r="H5158">
        <v>6.80558063504375</v>
      </c>
      <c r="I5158">
        <v>6.0374776942977704</v>
      </c>
      <c r="J5158">
        <v>6.3990475039817403</v>
      </c>
      <c r="K5158">
        <v>5.92005741833845</v>
      </c>
      <c r="L5158">
        <v>6.1003539262734003</v>
      </c>
      <c r="M5158">
        <v>6.5213705179323602</v>
      </c>
      <c r="N5158">
        <v>6.7258089642514101</v>
      </c>
      <c r="O5158">
        <v>6.5295658361340001</v>
      </c>
      <c r="P5158">
        <v>6.1959331872939396</v>
      </c>
      <c r="Q5158">
        <v>2.8218677180984102</v>
      </c>
    </row>
    <row r="5159" spans="1:17">
      <c r="A5159" t="s">
        <v>8875</v>
      </c>
      <c r="B5159" s="16" t="s">
        <v>8876</v>
      </c>
      <c r="C5159">
        <v>7.7387926530270903</v>
      </c>
      <c r="D5159">
        <v>7.3953559827503099</v>
      </c>
      <c r="E5159">
        <v>6.95616349127571</v>
      </c>
      <c r="F5159">
        <v>7.1692821971563703</v>
      </c>
      <c r="G5159">
        <v>7.0015154957477703</v>
      </c>
      <c r="H5159">
        <v>7.9799497660385299</v>
      </c>
      <c r="I5159">
        <v>7.2316005452623404</v>
      </c>
      <c r="J5159">
        <v>7.6789338596999999</v>
      </c>
      <c r="K5159">
        <v>7.7423085630853601</v>
      </c>
      <c r="L5159">
        <v>7.1556786543903099</v>
      </c>
      <c r="M5159">
        <v>7.6697686154396996</v>
      </c>
      <c r="N5159">
        <v>7.0590307548147502</v>
      </c>
      <c r="O5159">
        <v>6.87663908315574</v>
      </c>
      <c r="P5159">
        <v>7.8801754824985499</v>
      </c>
      <c r="Q5159">
        <v>6.2843132996066204</v>
      </c>
    </row>
    <row r="5160" spans="1:17">
      <c r="A5160" t="s">
        <v>8877</v>
      </c>
      <c r="B5160" s="16" t="s">
        <v>8878</v>
      </c>
      <c r="C5160">
        <v>7.9463175135047797</v>
      </c>
      <c r="D5160">
        <v>7.95419104494911</v>
      </c>
      <c r="E5160">
        <v>7.1101863203044502</v>
      </c>
      <c r="F5160">
        <v>7.6121172640846497</v>
      </c>
      <c r="G5160">
        <v>8.2088563885042003</v>
      </c>
      <c r="H5160">
        <v>7.3922454950465104</v>
      </c>
      <c r="I5160">
        <v>7.7696710398786903</v>
      </c>
      <c r="J5160">
        <v>7.5725522787176196</v>
      </c>
      <c r="K5160">
        <v>7.6939540092276903</v>
      </c>
      <c r="L5160">
        <v>7.0591951028470596</v>
      </c>
      <c r="M5160">
        <v>7.4571287640772104</v>
      </c>
      <c r="N5160">
        <v>7.8754012744497004</v>
      </c>
      <c r="O5160">
        <v>7.3004455309748897</v>
      </c>
      <c r="P5160">
        <v>8.3412817087973004</v>
      </c>
      <c r="Q5160">
        <v>7.1565710053807701</v>
      </c>
    </row>
    <row r="5161" spans="1:17">
      <c r="A5161" t="s">
        <v>8879</v>
      </c>
      <c r="B5161" s="16" t="s">
        <v>8880</v>
      </c>
      <c r="C5161">
        <v>8.9968080952132397</v>
      </c>
      <c r="D5161">
        <v>9.1971327584767195</v>
      </c>
      <c r="E5161">
        <v>9.6096912340582907</v>
      </c>
      <c r="F5161">
        <v>9.9057665145875706</v>
      </c>
      <c r="G5161">
        <v>9.7718356623234008</v>
      </c>
      <c r="H5161">
        <v>9.8229038332477892</v>
      </c>
      <c r="I5161">
        <v>9.3692208522333793</v>
      </c>
      <c r="J5161">
        <v>9.9112248350807093</v>
      </c>
      <c r="K5161">
        <v>9.2521333791105</v>
      </c>
      <c r="L5161">
        <v>9.2772097662568207</v>
      </c>
      <c r="M5161">
        <v>9.4695446656736806</v>
      </c>
      <c r="N5161">
        <v>9.7458638063044702</v>
      </c>
      <c r="O5161">
        <v>9.3906414161456695</v>
      </c>
      <c r="P5161">
        <v>9.5907194050409892</v>
      </c>
      <c r="Q5161">
        <v>9.65973340900055</v>
      </c>
    </row>
    <row r="5162" spans="1:17">
      <c r="A5162" t="s">
        <v>8881</v>
      </c>
      <c r="B5162" s="16" t="s">
        <v>8882</v>
      </c>
      <c r="C5162">
        <v>9.8186721450782208</v>
      </c>
      <c r="D5162">
        <v>9.7950087822663399</v>
      </c>
      <c r="E5162">
        <v>10.1744248847873</v>
      </c>
      <c r="F5162">
        <v>9.9414088540840506</v>
      </c>
      <c r="G5162">
        <v>10.108378929005999</v>
      </c>
      <c r="H5162">
        <v>10.4709477939473</v>
      </c>
      <c r="I5162">
        <v>10.1807784795266</v>
      </c>
      <c r="J5162">
        <v>10.4654650818549</v>
      </c>
      <c r="K5162">
        <v>9.9250646255161392</v>
      </c>
      <c r="L5162">
        <v>10.1307160721176</v>
      </c>
      <c r="M5162">
        <v>10.142029183129599</v>
      </c>
      <c r="N5162">
        <v>10.2197189426593</v>
      </c>
      <c r="O5162">
        <v>10.2223101997853</v>
      </c>
      <c r="P5162">
        <v>10.311698521653801</v>
      </c>
      <c r="Q5162">
        <v>8.9889439006726093</v>
      </c>
    </row>
    <row r="5163" spans="1:17">
      <c r="A5163" t="s">
        <v>8883</v>
      </c>
      <c r="B5163" s="16" t="s">
        <v>8884</v>
      </c>
      <c r="C5163">
        <v>10.4708893207966</v>
      </c>
      <c r="D5163">
        <v>10.410549146742699</v>
      </c>
      <c r="E5163">
        <v>10.6612600745986</v>
      </c>
      <c r="F5163">
        <v>10.429171404321</v>
      </c>
      <c r="G5163">
        <v>10.322405053381701</v>
      </c>
      <c r="H5163">
        <v>10.892700273467501</v>
      </c>
      <c r="I5163">
        <v>10.448848151937399</v>
      </c>
      <c r="J5163">
        <v>10.5579592331718</v>
      </c>
      <c r="K5163">
        <v>10.3698894983697</v>
      </c>
      <c r="L5163">
        <v>10.801734767580299</v>
      </c>
      <c r="M5163">
        <v>10.7250405164634</v>
      </c>
      <c r="N5163">
        <v>10.697679398949701</v>
      </c>
      <c r="O5163">
        <v>10.798054525474299</v>
      </c>
      <c r="P5163">
        <v>10.2682747000338</v>
      </c>
      <c r="Q5163">
        <v>10.170622283119799</v>
      </c>
    </row>
    <row r="5164" spans="1:17">
      <c r="A5164" t="s">
        <v>8885</v>
      </c>
      <c r="B5164" s="16" t="s">
        <v>8886</v>
      </c>
      <c r="C5164">
        <v>10.252103289264999</v>
      </c>
      <c r="D5164">
        <v>10.301098853321299</v>
      </c>
      <c r="E5164">
        <v>10.3245263225068</v>
      </c>
      <c r="F5164">
        <v>10.893498636919301</v>
      </c>
      <c r="G5164">
        <v>10.468039388843</v>
      </c>
      <c r="H5164">
        <v>10.8963894572237</v>
      </c>
      <c r="I5164">
        <v>10.25695126195</v>
      </c>
      <c r="J5164">
        <v>10.6374502896011</v>
      </c>
      <c r="K5164">
        <v>10.073094826371401</v>
      </c>
      <c r="L5164">
        <v>10.448229152408899</v>
      </c>
      <c r="M5164">
        <v>10.7950747421629</v>
      </c>
      <c r="N5164">
        <v>10.8469415576436</v>
      </c>
      <c r="O5164">
        <v>10.7934874684434</v>
      </c>
      <c r="P5164">
        <v>10.175915711913101</v>
      </c>
      <c r="Q5164">
        <v>10.0588468117601</v>
      </c>
    </row>
    <row r="5165" spans="1:17">
      <c r="A5165" t="s">
        <v>8887</v>
      </c>
      <c r="B5165" s="16" t="s">
        <v>8888</v>
      </c>
      <c r="C5165">
        <v>8.1605440771373594</v>
      </c>
      <c r="D5165">
        <v>8.4022063348354106</v>
      </c>
      <c r="E5165">
        <v>8.1830222625708409</v>
      </c>
      <c r="F5165">
        <v>8.6069504368574101</v>
      </c>
      <c r="G5165">
        <v>8.2219787329211993</v>
      </c>
      <c r="H5165">
        <v>9.15635670668809</v>
      </c>
      <c r="I5165">
        <v>7.9759196460540096</v>
      </c>
      <c r="J5165">
        <v>8.6524588067780002</v>
      </c>
      <c r="K5165">
        <v>7.9623601160650397</v>
      </c>
      <c r="L5165">
        <v>8.1292014196891298</v>
      </c>
      <c r="M5165">
        <v>8.4147993531882594</v>
      </c>
      <c r="N5165">
        <v>8.4456537076516405</v>
      </c>
      <c r="O5165">
        <v>8.4909459388058099</v>
      </c>
      <c r="P5165">
        <v>8.2015403546064007</v>
      </c>
      <c r="Q5165">
        <v>8.2978683598244807</v>
      </c>
    </row>
    <row r="5166" spans="1:17">
      <c r="A5166" t="s">
        <v>8889</v>
      </c>
      <c r="B5166" s="16" t="s">
        <v>8890</v>
      </c>
      <c r="C5166">
        <v>6.4267812888606501</v>
      </c>
      <c r="D5166">
        <v>6.1299045716837801</v>
      </c>
      <c r="E5166">
        <v>4.5638886729124497</v>
      </c>
      <c r="F5166">
        <v>5.9723371040897897</v>
      </c>
      <c r="G5166">
        <v>7.1280025223572601</v>
      </c>
      <c r="H5166">
        <v>5.6808363808980902</v>
      </c>
      <c r="I5166">
        <v>5.7570104949229499</v>
      </c>
      <c r="J5166">
        <v>5.2279045433873996</v>
      </c>
      <c r="K5166">
        <v>6.0959187970261004</v>
      </c>
      <c r="L5166">
        <v>4.4473184955329197</v>
      </c>
      <c r="M5166">
        <v>6.3734404495726498</v>
      </c>
      <c r="N5166">
        <v>6.5949304227929604</v>
      </c>
      <c r="O5166">
        <v>6.0560981984445297</v>
      </c>
      <c r="P5166">
        <v>6.5961905188862699</v>
      </c>
      <c r="Q5166">
        <v>5.09416193408443</v>
      </c>
    </row>
    <row r="5167" spans="1:17">
      <c r="A5167" t="s">
        <v>8891</v>
      </c>
      <c r="B5167" s="16" t="s">
        <v>8892</v>
      </c>
      <c r="C5167">
        <v>9.1559957352859698</v>
      </c>
      <c r="D5167">
        <v>9.1512842927105105</v>
      </c>
      <c r="E5167">
        <v>9.1182694755772395</v>
      </c>
      <c r="F5167">
        <v>9.0837813153007794</v>
      </c>
      <c r="G5167">
        <v>9.1312136207113106</v>
      </c>
      <c r="H5167">
        <v>8.8589364007238096</v>
      </c>
      <c r="I5167">
        <v>9.1950787383964006</v>
      </c>
      <c r="J5167">
        <v>9.0013508487510503</v>
      </c>
      <c r="K5167">
        <v>9.3582339396460092</v>
      </c>
      <c r="L5167">
        <v>8.9482263086493496</v>
      </c>
      <c r="M5167">
        <v>8.8945364953980892</v>
      </c>
      <c r="N5167">
        <v>8.4353039221832997</v>
      </c>
      <c r="O5167">
        <v>9.0563442508462497</v>
      </c>
      <c r="P5167">
        <v>9.3423892024654105</v>
      </c>
      <c r="Q5167">
        <v>7.8374797051227896</v>
      </c>
    </row>
    <row r="5168" spans="1:17">
      <c r="A5168" t="s">
        <v>8893</v>
      </c>
      <c r="B5168" s="16" t="s">
        <v>8894</v>
      </c>
      <c r="C5168">
        <v>8.2395853647937596</v>
      </c>
      <c r="D5168">
        <v>8.2363866757181903</v>
      </c>
      <c r="E5168">
        <v>8.3153294550461201</v>
      </c>
      <c r="F5168">
        <v>8.6519883702285405</v>
      </c>
      <c r="G5168">
        <v>8.3228658272726506</v>
      </c>
      <c r="H5168">
        <v>9.1419237300366003</v>
      </c>
      <c r="I5168">
        <v>8.4372018153495496</v>
      </c>
      <c r="J5168">
        <v>8.6456371456709</v>
      </c>
      <c r="K5168">
        <v>8.3562714523078903</v>
      </c>
      <c r="L5168">
        <v>8.3922231081107999</v>
      </c>
      <c r="M5168">
        <v>8.7208929654104708</v>
      </c>
      <c r="N5168">
        <v>8.6474190574708292</v>
      </c>
      <c r="O5168">
        <v>8.6875982723529699</v>
      </c>
      <c r="P5168">
        <v>8.7432956254856808</v>
      </c>
      <c r="Q5168">
        <v>6.6375058506955904</v>
      </c>
    </row>
    <row r="5169" spans="1:17">
      <c r="A5169" t="s">
        <v>8895</v>
      </c>
      <c r="B5169" s="16" t="s">
        <v>8896</v>
      </c>
      <c r="C5169">
        <v>8.8559587756568607</v>
      </c>
      <c r="D5169">
        <v>8.7331503030573998</v>
      </c>
      <c r="E5169">
        <v>8.7758153306340407</v>
      </c>
      <c r="F5169">
        <v>9.0701836379846199</v>
      </c>
      <c r="G5169">
        <v>9.12657101701204</v>
      </c>
      <c r="H5169">
        <v>9.0388616116946192</v>
      </c>
      <c r="I5169">
        <v>8.8046856279997101</v>
      </c>
      <c r="J5169">
        <v>8.7232830152535108</v>
      </c>
      <c r="K5169">
        <v>8.6852175095506201</v>
      </c>
      <c r="L5169">
        <v>8.5152615810939096</v>
      </c>
      <c r="M5169">
        <v>9.2398116806422603</v>
      </c>
      <c r="N5169">
        <v>8.6769997429700592</v>
      </c>
      <c r="O5169">
        <v>9.5055614887953901</v>
      </c>
      <c r="P5169">
        <v>9.3374537011997205</v>
      </c>
      <c r="Q5169">
        <v>7.8374797051227896</v>
      </c>
    </row>
    <row r="5170" spans="1:17">
      <c r="A5170" t="s">
        <v>8897</v>
      </c>
      <c r="B5170" s="16" t="s">
        <v>8898</v>
      </c>
      <c r="C5170">
        <v>6.2224413490422297</v>
      </c>
      <c r="D5170">
        <v>6.5999148337760403</v>
      </c>
      <c r="E5170">
        <v>6.3388609491737098</v>
      </c>
      <c r="F5170">
        <v>6.9314721879311696</v>
      </c>
      <c r="G5170">
        <v>6.72157228308612</v>
      </c>
      <c r="H5170">
        <v>7.5631487141333897</v>
      </c>
      <c r="I5170">
        <v>6.27127081030204</v>
      </c>
      <c r="J5170">
        <v>7.2330082819335901</v>
      </c>
      <c r="K5170">
        <v>6.2387586492256899</v>
      </c>
      <c r="L5170">
        <v>6.4068267027450601</v>
      </c>
      <c r="M5170">
        <v>7.1603220803277097</v>
      </c>
      <c r="N5170">
        <v>7.3660909581450102</v>
      </c>
      <c r="O5170">
        <v>7.1301899013384098</v>
      </c>
      <c r="P5170">
        <v>6.8400073241070096</v>
      </c>
      <c r="Q5170">
        <v>5.81282804418474</v>
      </c>
    </row>
    <row r="5171" spans="1:17">
      <c r="A5171" t="s">
        <v>8899</v>
      </c>
      <c r="B5171" s="16" t="s">
        <v>8900</v>
      </c>
      <c r="C5171">
        <v>11.724170503972401</v>
      </c>
      <c r="D5171">
        <v>11.702947069129401</v>
      </c>
      <c r="E5171">
        <v>11.9737574725147</v>
      </c>
      <c r="F5171">
        <v>11.8460230972938</v>
      </c>
      <c r="G5171">
        <v>11.484620221727701</v>
      </c>
      <c r="H5171">
        <v>11.5066383428431</v>
      </c>
      <c r="I5171">
        <v>11.4146020896039</v>
      </c>
      <c r="J5171">
        <v>11.5605965830856</v>
      </c>
      <c r="K5171">
        <v>11.489684242005101</v>
      </c>
      <c r="L5171">
        <v>11.5929638330692</v>
      </c>
      <c r="M5171">
        <v>11.757575682564701</v>
      </c>
      <c r="N5171">
        <v>12.096038929420301</v>
      </c>
      <c r="O5171">
        <v>11.9458699850085</v>
      </c>
      <c r="P5171">
        <v>11.0558414158817</v>
      </c>
      <c r="Q5171">
        <v>12.6278433801888</v>
      </c>
    </row>
    <row r="5172" spans="1:17">
      <c r="A5172" t="s">
        <v>8901</v>
      </c>
      <c r="B5172" s="16" t="s">
        <v>8902</v>
      </c>
      <c r="C5172">
        <v>9.3835113388150795</v>
      </c>
      <c r="D5172">
        <v>9.4858577975468492</v>
      </c>
      <c r="E5172">
        <v>9.3389268727064003</v>
      </c>
      <c r="F5172">
        <v>9.1067974370927196</v>
      </c>
      <c r="G5172">
        <v>9.2807781937125498</v>
      </c>
      <c r="H5172">
        <v>9.2516158743273404</v>
      </c>
      <c r="I5172">
        <v>9.4217441737743801</v>
      </c>
      <c r="J5172">
        <v>9.22066905102478</v>
      </c>
      <c r="K5172">
        <v>9.4292985336726201</v>
      </c>
      <c r="L5172">
        <v>9.3211046604005201</v>
      </c>
      <c r="M5172">
        <v>9.4129422532304599</v>
      </c>
      <c r="N5172">
        <v>9.0848673580391495</v>
      </c>
      <c r="O5172">
        <v>9.3771377105286504</v>
      </c>
      <c r="P5172">
        <v>9.4144640407341598</v>
      </c>
      <c r="Q5172">
        <v>8.8614637697687808</v>
      </c>
    </row>
    <row r="5173" spans="1:17">
      <c r="A5173" t="s">
        <v>8903</v>
      </c>
      <c r="B5173" s="16" t="s">
        <v>8904</v>
      </c>
      <c r="C5173">
        <v>11.3864052677148</v>
      </c>
      <c r="D5173">
        <v>11.3148483024868</v>
      </c>
      <c r="E5173">
        <v>11.9670708565654</v>
      </c>
      <c r="F5173">
        <v>11.0281730918915</v>
      </c>
      <c r="G5173">
        <v>11.597944987788001</v>
      </c>
      <c r="H5173">
        <v>9.9299760143527607</v>
      </c>
      <c r="I5173">
        <v>11.5461935759323</v>
      </c>
      <c r="J5173">
        <v>11.053165044644899</v>
      </c>
      <c r="K5173">
        <v>11.8147909627763</v>
      </c>
      <c r="L5173">
        <v>11.2204260659572</v>
      </c>
      <c r="M5173">
        <v>10.8577232557041</v>
      </c>
      <c r="N5173">
        <v>10.664109122233199</v>
      </c>
      <c r="O5173">
        <v>11.127306702454</v>
      </c>
      <c r="P5173">
        <v>11.4480297272431</v>
      </c>
      <c r="Q5173">
        <v>13.449138462086101</v>
      </c>
    </row>
    <row r="5174" spans="1:17">
      <c r="A5174" t="s">
        <v>8905</v>
      </c>
      <c r="B5174" s="16" t="s">
        <v>8906</v>
      </c>
      <c r="C5174">
        <v>7.0892526012794601</v>
      </c>
      <c r="D5174">
        <v>7.0645510750897804</v>
      </c>
      <c r="E5174">
        <v>7.0223608587950404</v>
      </c>
      <c r="F5174">
        <v>7.6904682901396999</v>
      </c>
      <c r="G5174">
        <v>7.2269582735026701</v>
      </c>
      <c r="H5174">
        <v>7.4470265267108804</v>
      </c>
      <c r="I5174">
        <v>7.3006757095922703</v>
      </c>
      <c r="J5174">
        <v>7.29255167474129</v>
      </c>
      <c r="K5174">
        <v>7.0465945306725999</v>
      </c>
      <c r="L5174">
        <v>6.8823946340692599</v>
      </c>
      <c r="M5174">
        <v>7.4075253990957197</v>
      </c>
      <c r="N5174">
        <v>7.2837478732022003</v>
      </c>
      <c r="O5174">
        <v>6.9443528735545703</v>
      </c>
      <c r="P5174">
        <v>7.3330682704280097</v>
      </c>
      <c r="Q5174">
        <v>6.2843132996066204</v>
      </c>
    </row>
    <row r="5175" spans="1:17">
      <c r="A5175" t="s">
        <v>8907</v>
      </c>
      <c r="B5175" s="16" t="s">
        <v>8908</v>
      </c>
      <c r="C5175">
        <v>5.4731326598032704</v>
      </c>
      <c r="D5175">
        <v>5.59370084060415</v>
      </c>
      <c r="E5175">
        <v>5.4332085476316498</v>
      </c>
      <c r="F5175">
        <v>6.2199992020099701</v>
      </c>
      <c r="G5175">
        <v>5.4770951667621199</v>
      </c>
      <c r="H5175">
        <v>5.24699422619977</v>
      </c>
      <c r="I5175">
        <v>5.0838905074171503</v>
      </c>
      <c r="J5175">
        <v>5.2774779789829704</v>
      </c>
      <c r="K5175">
        <v>5.2559835824799102</v>
      </c>
      <c r="L5175">
        <v>4.3280695513255196</v>
      </c>
      <c r="M5175">
        <v>5.72577556549476</v>
      </c>
      <c r="N5175">
        <v>6.6318301267309199</v>
      </c>
      <c r="O5175">
        <v>5.6262843524796304</v>
      </c>
      <c r="P5175">
        <v>5.3840883141759397</v>
      </c>
      <c r="Q5175">
        <v>5.09416193408443</v>
      </c>
    </row>
    <row r="5176" spans="1:17">
      <c r="A5176" t="s">
        <v>8909</v>
      </c>
      <c r="B5176" s="16" t="s">
        <v>8910</v>
      </c>
      <c r="C5176">
        <v>6.8271754852327504</v>
      </c>
      <c r="D5176">
        <v>6.6778115158535103</v>
      </c>
      <c r="E5176">
        <v>6.2527945319371199</v>
      </c>
      <c r="F5176">
        <v>6.9988412260113</v>
      </c>
      <c r="G5176">
        <v>7.2528033882645397</v>
      </c>
      <c r="H5176">
        <v>6.3079036124986203</v>
      </c>
      <c r="I5176">
        <v>6.4984102644921702</v>
      </c>
      <c r="J5176">
        <v>6.3091474297642502</v>
      </c>
      <c r="K5176">
        <v>6.5650981829796002</v>
      </c>
      <c r="L5176">
        <v>6.3936395210192902</v>
      </c>
      <c r="M5176">
        <v>7.1422251915563102</v>
      </c>
      <c r="N5176">
        <v>7.3805684620379504</v>
      </c>
      <c r="O5176">
        <v>6.9877808128597696</v>
      </c>
      <c r="P5176">
        <v>6.5105945574874102</v>
      </c>
      <c r="Q5176">
        <v>7.1565710053807701</v>
      </c>
    </row>
    <row r="5177" spans="1:17">
      <c r="A5177" t="s">
        <v>8911</v>
      </c>
      <c r="B5177" s="16" t="s">
        <v>8912</v>
      </c>
      <c r="C5177">
        <v>9.8212428213769307</v>
      </c>
      <c r="D5177">
        <v>9.9210212582502706</v>
      </c>
      <c r="E5177">
        <v>9.9855246132710906</v>
      </c>
      <c r="F5177">
        <v>10.110347473101999</v>
      </c>
      <c r="G5177">
        <v>9.9267223788168106</v>
      </c>
      <c r="H5177">
        <v>9.9979458833961097</v>
      </c>
      <c r="I5177">
        <v>9.8071902553130901</v>
      </c>
      <c r="J5177">
        <v>10.327396023220199</v>
      </c>
      <c r="K5177">
        <v>9.9974993249122406</v>
      </c>
      <c r="L5177">
        <v>9.8506752810726699</v>
      </c>
      <c r="M5177">
        <v>9.9233780143044292</v>
      </c>
      <c r="N5177">
        <v>9.5788802565135907</v>
      </c>
      <c r="O5177">
        <v>9.9080015966429702</v>
      </c>
      <c r="P5177">
        <v>9.9617190277518795</v>
      </c>
      <c r="Q5177">
        <v>10.170622283119799</v>
      </c>
    </row>
    <row r="5178" spans="1:17">
      <c r="A5178" t="s">
        <v>8913</v>
      </c>
      <c r="B5178" s="16" t="s">
        <v>8914</v>
      </c>
      <c r="C5178">
        <v>8.3434303597549597</v>
      </c>
      <c r="D5178">
        <v>8.3557809442095898</v>
      </c>
      <c r="E5178">
        <v>8.1655959374263993</v>
      </c>
      <c r="F5178">
        <v>8.4597473083446406</v>
      </c>
      <c r="G5178">
        <v>8.3106344530160108</v>
      </c>
      <c r="H5178">
        <v>8.9821170763563298</v>
      </c>
      <c r="I5178">
        <v>8.5390127042161694</v>
      </c>
      <c r="J5178">
        <v>8.5874986763204593</v>
      </c>
      <c r="K5178">
        <v>8.1954782915448607</v>
      </c>
      <c r="L5178">
        <v>8.5122344568852402</v>
      </c>
      <c r="M5178">
        <v>8.4022071262327191</v>
      </c>
      <c r="N5178">
        <v>8.3200192121652208</v>
      </c>
      <c r="O5178">
        <v>8.5207354126673405</v>
      </c>
      <c r="P5178">
        <v>8.7395585405741496</v>
      </c>
      <c r="Q5178">
        <v>7.9670857749043096</v>
      </c>
    </row>
    <row r="5179" spans="1:17">
      <c r="A5179" t="s">
        <v>8915</v>
      </c>
      <c r="B5179" s="16" t="s">
        <v>8916</v>
      </c>
      <c r="C5179">
        <v>11.495843966049801</v>
      </c>
      <c r="D5179">
        <v>11.516645626080599</v>
      </c>
      <c r="E5179">
        <v>11.4663391500141</v>
      </c>
      <c r="F5179">
        <v>11.3982694735243</v>
      </c>
      <c r="G5179">
        <v>11.018141133278901</v>
      </c>
      <c r="H5179">
        <v>11.6689272944029</v>
      </c>
      <c r="I5179">
        <v>11.2236993910139</v>
      </c>
      <c r="J5179">
        <v>11.3516010681364</v>
      </c>
      <c r="K5179">
        <v>11.2137895156797</v>
      </c>
      <c r="L5179">
        <v>11.004307599511399</v>
      </c>
      <c r="M5179">
        <v>10.600003304992301</v>
      </c>
      <c r="N5179">
        <v>10.947432379208999</v>
      </c>
      <c r="O5179">
        <v>10.704388513162399</v>
      </c>
      <c r="P5179">
        <v>11.2768683081551</v>
      </c>
      <c r="Q5179">
        <v>12.371313586420699</v>
      </c>
    </row>
    <row r="5180" spans="1:17">
      <c r="A5180" t="s">
        <v>8917</v>
      </c>
      <c r="B5180" s="16" t="s">
        <v>8918</v>
      </c>
      <c r="C5180">
        <v>7.9881288110009603</v>
      </c>
      <c r="D5180">
        <v>7.8717146042891102</v>
      </c>
      <c r="E5180">
        <v>6.8580293081962402</v>
      </c>
      <c r="F5180">
        <v>6.7180153685159896</v>
      </c>
      <c r="G5180">
        <v>6.7460963501903599</v>
      </c>
      <c r="H5180">
        <v>6.6503815819958696</v>
      </c>
      <c r="I5180">
        <v>7.7858059522040897</v>
      </c>
      <c r="J5180">
        <v>5.6756860853158804</v>
      </c>
      <c r="K5180">
        <v>8.0532977887413804</v>
      </c>
      <c r="L5180">
        <v>7.7721726373851698</v>
      </c>
      <c r="M5180">
        <v>7.0865238931933501</v>
      </c>
      <c r="N5180">
        <v>6.8869289896348196</v>
      </c>
      <c r="O5180">
        <v>6.7561416002305998</v>
      </c>
      <c r="P5180">
        <v>7.2825095327770901</v>
      </c>
      <c r="Q5180">
        <v>8.5667227177791094</v>
      </c>
    </row>
    <row r="5181" spans="1:17">
      <c r="A5181" t="s">
        <v>8919</v>
      </c>
      <c r="B5181" s="16" t="s">
        <v>8920</v>
      </c>
      <c r="C5181">
        <v>9.1104772261399596</v>
      </c>
      <c r="D5181">
        <v>9.2065037873622995</v>
      </c>
      <c r="E5181">
        <v>9.3154267841735603</v>
      </c>
      <c r="F5181">
        <v>9.5685267249912709</v>
      </c>
      <c r="G5181">
        <v>9.5030107336579306</v>
      </c>
      <c r="H5181">
        <v>9.1083814051195304</v>
      </c>
      <c r="I5181">
        <v>9.3939699284834006</v>
      </c>
      <c r="J5181">
        <v>9.3577408386071692</v>
      </c>
      <c r="K5181">
        <v>9.6262035385191798</v>
      </c>
      <c r="L5181">
        <v>9.4797928516780594</v>
      </c>
      <c r="M5181">
        <v>9.2692247208523906</v>
      </c>
      <c r="N5181">
        <v>8.9604990693350803</v>
      </c>
      <c r="O5181">
        <v>9.3662429757286194</v>
      </c>
      <c r="P5181">
        <v>9.5948612603352998</v>
      </c>
      <c r="Q5181">
        <v>9.4541791636288703</v>
      </c>
    </row>
    <row r="5182" spans="1:17">
      <c r="A5182" t="s">
        <v>8921</v>
      </c>
      <c r="B5182" s="16" t="s">
        <v>8922</v>
      </c>
      <c r="C5182">
        <v>9.3121973041131092</v>
      </c>
      <c r="D5182">
        <v>9.2027626790822108</v>
      </c>
      <c r="E5182">
        <v>8.91436974931724</v>
      </c>
      <c r="F5182">
        <v>8.8850963596324206</v>
      </c>
      <c r="G5182">
        <v>9.4200790414299806</v>
      </c>
      <c r="H5182">
        <v>8.3856769029464395</v>
      </c>
      <c r="I5182">
        <v>8.8867026365387307</v>
      </c>
      <c r="J5182">
        <v>8.6479146207758806</v>
      </c>
      <c r="K5182">
        <v>9.0973126024796098</v>
      </c>
      <c r="L5182">
        <v>8.4183323091301396</v>
      </c>
      <c r="M5182">
        <v>8.7707175914025903</v>
      </c>
      <c r="N5182">
        <v>8.89907578628058</v>
      </c>
      <c r="O5182">
        <v>8.8567326840595904</v>
      </c>
      <c r="P5182">
        <v>9.3100023645332008</v>
      </c>
      <c r="Q5182">
        <v>8.1958182219819093</v>
      </c>
    </row>
    <row r="5183" spans="1:17">
      <c r="A5183" t="s">
        <v>8923</v>
      </c>
      <c r="B5183" s="16" t="s">
        <v>8924</v>
      </c>
      <c r="C5183">
        <v>9.13960928723262</v>
      </c>
      <c r="D5183">
        <v>8.9672767925338608</v>
      </c>
      <c r="E5183">
        <v>9.1122205634656304</v>
      </c>
      <c r="F5183">
        <v>9.5107416293057607</v>
      </c>
      <c r="G5183">
        <v>9.1902456719348393</v>
      </c>
      <c r="H5183">
        <v>9.1126171063176198</v>
      </c>
      <c r="I5183">
        <v>8.9760616924093899</v>
      </c>
      <c r="J5183">
        <v>9.1258333517711101</v>
      </c>
      <c r="K5183">
        <v>9.0269041281297007</v>
      </c>
      <c r="L5183">
        <v>9.2134222823202592</v>
      </c>
      <c r="M5183">
        <v>9.3644480160294705</v>
      </c>
      <c r="N5183">
        <v>9.64172431044652</v>
      </c>
      <c r="O5183">
        <v>9.3717006296070799</v>
      </c>
      <c r="P5183">
        <v>8.3313825724972794</v>
      </c>
      <c r="Q5183">
        <v>10.2743564196501</v>
      </c>
    </row>
    <row r="5184" spans="1:17">
      <c r="A5184" t="s">
        <v>8925</v>
      </c>
      <c r="B5184" s="16" t="s">
        <v>8926</v>
      </c>
      <c r="C5184">
        <v>5.7405986380477696</v>
      </c>
      <c r="D5184">
        <v>6.0310005479080901</v>
      </c>
      <c r="E5184">
        <v>5.6538073608653301</v>
      </c>
      <c r="F5184">
        <v>5.2866768958500598</v>
      </c>
      <c r="G5184">
        <v>5.7723329839865896</v>
      </c>
      <c r="H5184">
        <v>6.47623954306383</v>
      </c>
      <c r="I5184">
        <v>6.37513354646594</v>
      </c>
      <c r="J5184">
        <v>5.8942311513933401</v>
      </c>
      <c r="K5184">
        <v>6.01869195546446</v>
      </c>
      <c r="L5184">
        <v>5.7082842090885597</v>
      </c>
      <c r="M5184">
        <v>6.0346177080543404</v>
      </c>
      <c r="N5184">
        <v>6.2111450879834704</v>
      </c>
      <c r="O5184">
        <v>6.2117448150254297</v>
      </c>
      <c r="P5184">
        <v>6.6290412099549298</v>
      </c>
      <c r="Q5184">
        <v>2.8218677180984102</v>
      </c>
    </row>
    <row r="5185" spans="1:17">
      <c r="A5185" t="s">
        <v>8927</v>
      </c>
      <c r="B5185" s="16" t="s">
        <v>8928</v>
      </c>
      <c r="C5185">
        <v>9.2448535155419993</v>
      </c>
      <c r="D5185">
        <v>9.3213665086542896</v>
      </c>
      <c r="E5185">
        <v>9.2645212725922903</v>
      </c>
      <c r="F5185">
        <v>9.1517562246681408</v>
      </c>
      <c r="G5185">
        <v>9.0696618305356491</v>
      </c>
      <c r="H5185">
        <v>9.1928201449017095</v>
      </c>
      <c r="I5185">
        <v>9.3312823082907794</v>
      </c>
      <c r="J5185">
        <v>8.9450552755935906</v>
      </c>
      <c r="K5185">
        <v>9.2251922812338503</v>
      </c>
      <c r="L5185">
        <v>9.2356115336834907</v>
      </c>
      <c r="M5185">
        <v>9.1598082531577596</v>
      </c>
      <c r="N5185">
        <v>9.2494327860976497</v>
      </c>
      <c r="O5185">
        <v>9.1843684330691495</v>
      </c>
      <c r="P5185">
        <v>8.9579025513304202</v>
      </c>
      <c r="Q5185">
        <v>9.6975493141544398</v>
      </c>
    </row>
    <row r="5186" spans="1:17">
      <c r="A5186" t="s">
        <v>8929</v>
      </c>
      <c r="B5186" s="16" t="s">
        <v>8930</v>
      </c>
      <c r="C5186">
        <v>10.015583056389699</v>
      </c>
      <c r="D5186">
        <v>9.95921513382428</v>
      </c>
      <c r="E5186">
        <v>10.359413201690099</v>
      </c>
      <c r="F5186">
        <v>9.9625893354919395</v>
      </c>
      <c r="G5186">
        <v>10.2018117148745</v>
      </c>
      <c r="H5186">
        <v>9.78890397180073</v>
      </c>
      <c r="I5186">
        <v>10.117441945340699</v>
      </c>
      <c r="J5186">
        <v>9.94402127270234</v>
      </c>
      <c r="K5186">
        <v>10.3325149278984</v>
      </c>
      <c r="L5186">
        <v>9.8954938017925596</v>
      </c>
      <c r="M5186">
        <v>9.7121980654854205</v>
      </c>
      <c r="N5186">
        <v>9.2863604963513904</v>
      </c>
      <c r="O5186">
        <v>9.8631804074925693</v>
      </c>
      <c r="P5186">
        <v>10.320478731716699</v>
      </c>
      <c r="Q5186">
        <v>10.170622283119799</v>
      </c>
    </row>
    <row r="5187" spans="1:17">
      <c r="A5187" t="s">
        <v>8931</v>
      </c>
      <c r="B5187" s="16" t="s">
        <v>8932</v>
      </c>
      <c r="C5187">
        <v>5.5764787150916</v>
      </c>
      <c r="D5187">
        <v>5.8489556220091004</v>
      </c>
      <c r="E5187">
        <v>4.9023702390828996</v>
      </c>
      <c r="F5187">
        <v>5.0436549643728998</v>
      </c>
      <c r="G5187">
        <v>6.34116723841632</v>
      </c>
      <c r="H5187">
        <v>5.2146805303532302</v>
      </c>
      <c r="I5187">
        <v>6.2557929678699198</v>
      </c>
      <c r="J5187">
        <v>5.0383114724192302</v>
      </c>
      <c r="K5187">
        <v>6.1256640567470697</v>
      </c>
      <c r="L5187">
        <v>5.2224425229396996</v>
      </c>
      <c r="M5187">
        <v>5.6924660375362501</v>
      </c>
      <c r="N5187">
        <v>6.1613208557558696</v>
      </c>
      <c r="O5187">
        <v>5.7846958986268602</v>
      </c>
      <c r="P5187">
        <v>6.5105945574874102</v>
      </c>
      <c r="Q5187">
        <v>5.81282804418474</v>
      </c>
    </row>
    <row r="5188" spans="1:17">
      <c r="A5188" t="s">
        <v>8933</v>
      </c>
      <c r="B5188" s="16" t="s">
        <v>8934</v>
      </c>
      <c r="C5188">
        <v>8.2850095297670201</v>
      </c>
      <c r="D5188">
        <v>8.2327208624416208</v>
      </c>
      <c r="E5188">
        <v>8.1120155991633105</v>
      </c>
      <c r="F5188">
        <v>8.1702516828420695</v>
      </c>
      <c r="G5188">
        <v>7.8684360662305703</v>
      </c>
      <c r="H5188">
        <v>8.3321788725426806</v>
      </c>
      <c r="I5188">
        <v>8.0534705485444196</v>
      </c>
      <c r="J5188">
        <v>8.2937137048628102</v>
      </c>
      <c r="K5188">
        <v>8.1133349265636507</v>
      </c>
      <c r="L5188">
        <v>8.0972268391185196</v>
      </c>
      <c r="M5188">
        <v>7.90228677918945</v>
      </c>
      <c r="N5188">
        <v>7.7694667478064598</v>
      </c>
      <c r="O5188">
        <v>8.1082425907237194</v>
      </c>
      <c r="P5188">
        <v>8.3945440827723505</v>
      </c>
      <c r="Q5188">
        <v>5.81282804418474</v>
      </c>
    </row>
    <row r="5189" spans="1:17">
      <c r="A5189" t="s">
        <v>8935</v>
      </c>
      <c r="B5189" s="16" t="s">
        <v>8936</v>
      </c>
      <c r="C5189">
        <v>9.7515225034428692</v>
      </c>
      <c r="D5189">
        <v>9.7686824059648405</v>
      </c>
      <c r="E5189">
        <v>9.6478231766795108</v>
      </c>
      <c r="F5189">
        <v>9.7837406999121601</v>
      </c>
      <c r="G5189">
        <v>9.6541976473010696</v>
      </c>
      <c r="H5189">
        <v>9.4965350478044197</v>
      </c>
      <c r="I5189">
        <v>9.4251786498549404</v>
      </c>
      <c r="J5189">
        <v>9.6144703532108107</v>
      </c>
      <c r="K5189">
        <v>9.5082434932883402</v>
      </c>
      <c r="L5189">
        <v>9.4782428391534506</v>
      </c>
      <c r="M5189">
        <v>9.5708794092823108</v>
      </c>
      <c r="N5189">
        <v>9.2553267012703504</v>
      </c>
      <c r="O5189">
        <v>9.6004226237827996</v>
      </c>
      <c r="P5189">
        <v>9.2871469486720901</v>
      </c>
      <c r="Q5189">
        <v>10.1972634697877</v>
      </c>
    </row>
    <row r="5190" spans="1:17">
      <c r="A5190" t="s">
        <v>8937</v>
      </c>
      <c r="B5190" s="16" t="s">
        <v>8938</v>
      </c>
      <c r="C5190">
        <v>7.1396822498463504</v>
      </c>
      <c r="D5190">
        <v>7.2576375141296099</v>
      </c>
      <c r="E5190">
        <v>6.9009124338700998</v>
      </c>
      <c r="F5190">
        <v>7.2124563554963999</v>
      </c>
      <c r="G5190">
        <v>6.8850192437688102</v>
      </c>
      <c r="H5190">
        <v>7.4736537734860304</v>
      </c>
      <c r="I5190">
        <v>7.03831642557099</v>
      </c>
      <c r="J5190">
        <v>6.6663496163334601</v>
      </c>
      <c r="K5190">
        <v>7.0232592131508804</v>
      </c>
      <c r="L5190">
        <v>7.1321590078153996</v>
      </c>
      <c r="M5190">
        <v>6.6890927020608997</v>
      </c>
      <c r="N5190">
        <v>6.5697898004478699</v>
      </c>
      <c r="O5190">
        <v>6.6962367914737397</v>
      </c>
      <c r="P5190">
        <v>7.1420694029121403</v>
      </c>
      <c r="Q5190">
        <v>6.6375058506955904</v>
      </c>
    </row>
    <row r="5191" spans="1:17">
      <c r="A5191" t="s">
        <v>8939</v>
      </c>
      <c r="B5191" s="16" t="s">
        <v>8940</v>
      </c>
      <c r="C5191">
        <v>6.8973229715324003</v>
      </c>
      <c r="D5191">
        <v>7.0226086067609099</v>
      </c>
      <c r="E5191">
        <v>6.9288042288224601</v>
      </c>
      <c r="F5191">
        <v>6.8240794826410198</v>
      </c>
      <c r="G5191">
        <v>7.0416356122635104</v>
      </c>
      <c r="H5191">
        <v>7.3497448055988004</v>
      </c>
      <c r="I5191">
        <v>7.2549965839237496</v>
      </c>
      <c r="J5191">
        <v>6.9592247438188899</v>
      </c>
      <c r="K5191">
        <v>6.8483229266356602</v>
      </c>
      <c r="L5191">
        <v>7.0591951028470596</v>
      </c>
      <c r="M5191">
        <v>7.1722611697927698</v>
      </c>
      <c r="N5191">
        <v>7.2682559144452803</v>
      </c>
      <c r="O5191">
        <v>7.2178391620403604</v>
      </c>
      <c r="P5191">
        <v>6.9348693486336597</v>
      </c>
      <c r="Q5191">
        <v>7.5369478347710803</v>
      </c>
    </row>
    <row r="5192" spans="1:17">
      <c r="A5192" t="s">
        <v>8941</v>
      </c>
      <c r="B5192" s="16" t="s">
        <v>8942</v>
      </c>
      <c r="C5192">
        <v>7.4030536541110497</v>
      </c>
      <c r="D5192">
        <v>7.6142120206772397</v>
      </c>
      <c r="E5192">
        <v>7.3961522183172299</v>
      </c>
      <c r="F5192">
        <v>7.7791850861198899</v>
      </c>
      <c r="G5192">
        <v>7.5313480417744403</v>
      </c>
      <c r="H5192">
        <v>8.3856769029464395</v>
      </c>
      <c r="I5192">
        <v>7.73684836790276</v>
      </c>
      <c r="J5192">
        <v>7.8190201706815401</v>
      </c>
      <c r="K5192">
        <v>7.3005091443963801</v>
      </c>
      <c r="L5192">
        <v>7.5655688113487098</v>
      </c>
      <c r="M5192">
        <v>7.7475398248133303</v>
      </c>
      <c r="N5192">
        <v>8.0619395049394207</v>
      </c>
      <c r="O5192">
        <v>7.8074009128572897</v>
      </c>
      <c r="P5192">
        <v>7.6039486052672203</v>
      </c>
      <c r="Q5192">
        <v>6.9204191934356096</v>
      </c>
    </row>
    <row r="5193" spans="1:17">
      <c r="A5193" t="s">
        <v>8943</v>
      </c>
      <c r="B5193" s="16" t="s">
        <v>8944</v>
      </c>
      <c r="C5193">
        <v>8.4960777043720999</v>
      </c>
      <c r="D5193">
        <v>8.6695120260625895</v>
      </c>
      <c r="E5193">
        <v>8.7251845837135296</v>
      </c>
      <c r="F5193">
        <v>8.9093009251709603</v>
      </c>
      <c r="G5193">
        <v>8.8222521851404405</v>
      </c>
      <c r="H5193">
        <v>9.6602764018720499</v>
      </c>
      <c r="I5193">
        <v>8.5949886164645104</v>
      </c>
      <c r="J5193">
        <v>9.0691889423131204</v>
      </c>
      <c r="K5193">
        <v>8.3869923705427798</v>
      </c>
      <c r="L5193">
        <v>8.5918152295030001</v>
      </c>
      <c r="M5193">
        <v>9.2227309371337096</v>
      </c>
      <c r="N5193">
        <v>9.1829584573518694</v>
      </c>
      <c r="O5193">
        <v>9.17815219750692</v>
      </c>
      <c r="P5193">
        <v>8.9449802139814008</v>
      </c>
      <c r="Q5193">
        <v>7.5369478347710803</v>
      </c>
    </row>
    <row r="5194" spans="1:17">
      <c r="A5194" t="s">
        <v>8945</v>
      </c>
      <c r="B5194" s="16" t="s">
        <v>8946</v>
      </c>
      <c r="C5194">
        <v>8.8783537393637406</v>
      </c>
      <c r="D5194">
        <v>9.0857639197253697</v>
      </c>
      <c r="E5194">
        <v>8.8684521602580109</v>
      </c>
      <c r="F5194">
        <v>9.4787534489232605</v>
      </c>
      <c r="G5194">
        <v>8.8591039688551092</v>
      </c>
      <c r="H5194">
        <v>9.4302120760424302</v>
      </c>
      <c r="I5194">
        <v>8.76185872990464</v>
      </c>
      <c r="J5194">
        <v>9.4558732772182292</v>
      </c>
      <c r="K5194">
        <v>8.8083307125549997</v>
      </c>
      <c r="L5194">
        <v>8.5686902464117907</v>
      </c>
      <c r="M5194">
        <v>8.6395564333949402</v>
      </c>
      <c r="N5194">
        <v>8.0347671430020497</v>
      </c>
      <c r="O5194">
        <v>8.6318217539436297</v>
      </c>
      <c r="P5194">
        <v>9.3423892024654105</v>
      </c>
      <c r="Q5194">
        <v>7.8374797051227896</v>
      </c>
    </row>
    <row r="5195" spans="1:17">
      <c r="A5195" t="s">
        <v>8947</v>
      </c>
      <c r="B5195" s="16" t="s">
        <v>8948</v>
      </c>
      <c r="C5195">
        <v>7.2432243894076596</v>
      </c>
      <c r="D5195">
        <v>7.22104175143473</v>
      </c>
      <c r="E5195">
        <v>6.7210876136474598</v>
      </c>
      <c r="F5195">
        <v>7.2265640367659802</v>
      </c>
      <c r="G5195">
        <v>7.6783275857239097</v>
      </c>
      <c r="H5195">
        <v>6.80558063504375</v>
      </c>
      <c r="I5195">
        <v>6.69426981432159</v>
      </c>
      <c r="J5195">
        <v>6.7791452400924399</v>
      </c>
      <c r="K5195">
        <v>6.9005213252828499</v>
      </c>
      <c r="L5195">
        <v>6.4834826596475601</v>
      </c>
      <c r="M5195">
        <v>7.3509092027465899</v>
      </c>
      <c r="N5195">
        <v>7.6371492092547699</v>
      </c>
      <c r="O5195">
        <v>7.1933376774379498</v>
      </c>
      <c r="P5195">
        <v>7.1645898956467198</v>
      </c>
      <c r="Q5195">
        <v>6.6375058506955904</v>
      </c>
    </row>
    <row r="5196" spans="1:17">
      <c r="A5196" t="s">
        <v>8949</v>
      </c>
      <c r="B5196" s="16" t="s">
        <v>8950</v>
      </c>
      <c r="C5196">
        <v>5.6492058890955699</v>
      </c>
      <c r="D5196">
        <v>5.6620405777712897</v>
      </c>
      <c r="E5196">
        <v>5.8734011200307696</v>
      </c>
      <c r="F5196">
        <v>6.2057286057546701</v>
      </c>
      <c r="G5196">
        <v>5.6721004826633701</v>
      </c>
      <c r="H5196">
        <v>6.3804794852971796</v>
      </c>
      <c r="I5196">
        <v>6.0909334620645401</v>
      </c>
      <c r="J5196">
        <v>5.9846364313983802</v>
      </c>
      <c r="K5196">
        <v>5.7954736047312103</v>
      </c>
      <c r="L5196">
        <v>5.9086648783778699</v>
      </c>
      <c r="M5196">
        <v>6.2083104757069396</v>
      </c>
      <c r="N5196">
        <v>6.1613208557558696</v>
      </c>
      <c r="O5196">
        <v>6.1617422448561596</v>
      </c>
      <c r="P5196">
        <v>5.9824449333743104</v>
      </c>
      <c r="Q5196">
        <v>2.8218677180984102</v>
      </c>
    </row>
    <row r="5197" spans="1:17">
      <c r="A5197" t="s">
        <v>8951</v>
      </c>
      <c r="B5197" s="16" t="s">
        <v>8952</v>
      </c>
      <c r="C5197">
        <v>8.5559720240314405</v>
      </c>
      <c r="D5197">
        <v>8.5626290869313397</v>
      </c>
      <c r="E5197">
        <v>8.4700113880945604</v>
      </c>
      <c r="F5197">
        <v>8.3057684187612892</v>
      </c>
      <c r="G5197">
        <v>8.3980101038614805</v>
      </c>
      <c r="H5197">
        <v>8.2690457317257806</v>
      </c>
      <c r="I5197">
        <v>8.6692948862352601</v>
      </c>
      <c r="J5197">
        <v>8.4893068517173393</v>
      </c>
      <c r="K5197">
        <v>8.5287296142295599</v>
      </c>
      <c r="L5197">
        <v>8.4376084686430204</v>
      </c>
      <c r="M5197">
        <v>8.4928849706353802</v>
      </c>
      <c r="N5197">
        <v>8.0301881674029598</v>
      </c>
      <c r="O5197">
        <v>8.3459351124062007</v>
      </c>
      <c r="P5197">
        <v>8.6104643553727005</v>
      </c>
      <c r="Q5197">
        <v>9.2656390107680107</v>
      </c>
    </row>
    <row r="5198" spans="1:17">
      <c r="A5198" t="s">
        <v>8953</v>
      </c>
      <c r="B5198" s="16" t="s">
        <v>8954</v>
      </c>
      <c r="C5198">
        <v>6.8875098120992702</v>
      </c>
      <c r="D5198">
        <v>7.0226086067609099</v>
      </c>
      <c r="E5198">
        <v>6.7050299623338301</v>
      </c>
      <c r="F5198">
        <v>6.8516920086169799</v>
      </c>
      <c r="G5198">
        <v>6.98102650971747</v>
      </c>
      <c r="H5198">
        <v>7.3711522214359002</v>
      </c>
      <c r="I5198">
        <v>7.2078170924335199</v>
      </c>
      <c r="J5198">
        <v>7.0098232928722899</v>
      </c>
      <c r="K5198">
        <v>7.1217465608534498</v>
      </c>
      <c r="L5198">
        <v>6.9823204241520296</v>
      </c>
      <c r="M5198">
        <v>7.2247916331918702</v>
      </c>
      <c r="N5198">
        <v>7.1033865969873</v>
      </c>
      <c r="O5198">
        <v>7.0641355976147899</v>
      </c>
      <c r="P5198">
        <v>7.2301065543756904</v>
      </c>
      <c r="Q5198">
        <v>6.6375058506955904</v>
      </c>
    </row>
    <row r="5199" spans="1:17">
      <c r="A5199" t="s">
        <v>8955</v>
      </c>
      <c r="B5199" s="16" t="s">
        <v>8956</v>
      </c>
      <c r="C5199">
        <v>9.3194894832771809</v>
      </c>
      <c r="D5199">
        <v>9.3282505590469693</v>
      </c>
      <c r="E5199">
        <v>9.6436357332922196</v>
      </c>
      <c r="F5199">
        <v>9.4728604245067292</v>
      </c>
      <c r="G5199">
        <v>9.2448158144233297</v>
      </c>
      <c r="H5199">
        <v>9.4703706589938292</v>
      </c>
      <c r="I5199">
        <v>9.3257801268424192</v>
      </c>
      <c r="J5199">
        <v>9.5477525383656605</v>
      </c>
      <c r="K5199">
        <v>9.1890507037729794</v>
      </c>
      <c r="L5199">
        <v>9.3620230598032901</v>
      </c>
      <c r="M5199">
        <v>9.6411276001575708</v>
      </c>
      <c r="N5199">
        <v>9.2767339717758706</v>
      </c>
      <c r="O5199">
        <v>9.6674092127844098</v>
      </c>
      <c r="P5199">
        <v>9.1503107662963306</v>
      </c>
      <c r="Q5199">
        <v>8.9889439006726093</v>
      </c>
    </row>
    <row r="5200" spans="1:17">
      <c r="A5200" t="s">
        <v>8957</v>
      </c>
      <c r="B5200" s="16" t="s">
        <v>8958</v>
      </c>
      <c r="C5200">
        <v>5.44603397655621</v>
      </c>
      <c r="D5200">
        <v>5.1891537613714398</v>
      </c>
      <c r="E5200">
        <v>6.5153438410764704</v>
      </c>
      <c r="F5200">
        <v>5.7330626009085002</v>
      </c>
      <c r="G5200">
        <v>5.8882770820909203</v>
      </c>
      <c r="H5200">
        <v>4.8818202206169596</v>
      </c>
      <c r="I5200">
        <v>5.2542284300769104</v>
      </c>
      <c r="J5200">
        <v>5.4805366902381003</v>
      </c>
      <c r="K5200">
        <v>5.6991521110608296</v>
      </c>
      <c r="L5200">
        <v>5.4482976778856296</v>
      </c>
      <c r="M5200">
        <v>5.5127359097096198</v>
      </c>
      <c r="N5200">
        <v>5.1701050316186601</v>
      </c>
      <c r="O5200">
        <v>4.1329497517715001</v>
      </c>
      <c r="P5200">
        <v>6.217780089303</v>
      </c>
      <c r="Q5200">
        <v>5.81282804418474</v>
      </c>
    </row>
    <row r="5201" spans="1:17">
      <c r="A5201" t="s">
        <v>8959</v>
      </c>
      <c r="B5201" s="16" t="s">
        <v>8960</v>
      </c>
      <c r="C5201">
        <v>8.8783537393637406</v>
      </c>
      <c r="D5201">
        <v>8.8333444613914107</v>
      </c>
      <c r="E5201">
        <v>7.3861441046154104</v>
      </c>
      <c r="F5201">
        <v>8.7007141246664297</v>
      </c>
      <c r="G5201">
        <v>8.4171506451643392</v>
      </c>
      <c r="H5201">
        <v>9.3941320705443605</v>
      </c>
      <c r="I5201">
        <v>7.9991652987053898</v>
      </c>
      <c r="J5201">
        <v>5.9401608635355601</v>
      </c>
      <c r="K5201">
        <v>8.9569808724550999</v>
      </c>
      <c r="L5201">
        <v>9.0287973660831309</v>
      </c>
      <c r="M5201">
        <v>9.6823157638709496</v>
      </c>
      <c r="N5201">
        <v>10.0276365938424</v>
      </c>
      <c r="O5201">
        <v>10.231343618251501</v>
      </c>
      <c r="P5201">
        <v>7.4476120505710899</v>
      </c>
      <c r="Q5201">
        <v>9.3629875558906797</v>
      </c>
    </row>
    <row r="5202" spans="1:17">
      <c r="A5202" t="s">
        <v>8961</v>
      </c>
      <c r="B5202" s="16" t="s">
        <v>8962</v>
      </c>
      <c r="C5202">
        <v>8.1767029841040202</v>
      </c>
      <c r="D5202">
        <v>8.1841967584028499</v>
      </c>
      <c r="E5202">
        <v>8.2396334872969206</v>
      </c>
      <c r="F5202">
        <v>8.30908102732392</v>
      </c>
      <c r="G5202">
        <v>8.2435872149806695</v>
      </c>
      <c r="H5202">
        <v>8.6677841694944799</v>
      </c>
      <c r="I5202">
        <v>8.1228329728690802</v>
      </c>
      <c r="J5202">
        <v>8.4136882505715107</v>
      </c>
      <c r="K5202">
        <v>8.0761058993351504</v>
      </c>
      <c r="L5202">
        <v>8.2468057817627791</v>
      </c>
      <c r="M5202">
        <v>8.3741108116857799</v>
      </c>
      <c r="N5202">
        <v>8.4422120292381493</v>
      </c>
      <c r="O5202">
        <v>8.4630873677426592</v>
      </c>
      <c r="P5202">
        <v>7.9269590513014201</v>
      </c>
      <c r="Q5202">
        <v>7.5369478347710803</v>
      </c>
    </row>
    <row r="5203" spans="1:17">
      <c r="A5203" t="s">
        <v>8963</v>
      </c>
      <c r="B5203" s="16" t="s">
        <v>8964</v>
      </c>
      <c r="C5203">
        <v>13.868817593776599</v>
      </c>
      <c r="D5203">
        <v>13.786744082356799</v>
      </c>
      <c r="E5203">
        <v>13.9242975396744</v>
      </c>
      <c r="F5203">
        <v>13.724723225022901</v>
      </c>
      <c r="G5203">
        <v>13.218465804448099</v>
      </c>
      <c r="H5203">
        <v>13.1575435838855</v>
      </c>
      <c r="I5203">
        <v>13.4481328376202</v>
      </c>
      <c r="J5203">
        <v>12.761584652226</v>
      </c>
      <c r="K5203">
        <v>13.5685629430582</v>
      </c>
      <c r="L5203">
        <v>13.9043497567736</v>
      </c>
      <c r="M5203">
        <v>13.4984457556614</v>
      </c>
      <c r="N5203">
        <v>14.0253734653334</v>
      </c>
      <c r="O5203">
        <v>13.4225932299783</v>
      </c>
      <c r="P5203">
        <v>12.772678408679701</v>
      </c>
      <c r="Q5203">
        <v>13.9979457745932</v>
      </c>
    </row>
    <row r="5204" spans="1:17">
      <c r="A5204" t="s">
        <v>8965</v>
      </c>
      <c r="B5204" s="16" t="s">
        <v>8966</v>
      </c>
      <c r="C5204">
        <v>5.3613569434115202</v>
      </c>
      <c r="D5204">
        <v>4.8302002317971402</v>
      </c>
      <c r="E5204">
        <v>5.7834864418304504</v>
      </c>
      <c r="F5204">
        <v>5.5623893547269203</v>
      </c>
      <c r="G5204">
        <v>5.97458653714276</v>
      </c>
      <c r="H5204">
        <v>3.9869852489372102</v>
      </c>
      <c r="I5204">
        <v>4.9700790693176398</v>
      </c>
      <c r="J5204">
        <v>4.70846365273073</v>
      </c>
      <c r="K5204">
        <v>5.1706501337897404</v>
      </c>
      <c r="L5204">
        <v>5.28253338465999</v>
      </c>
      <c r="M5204">
        <v>4.9201667747551001</v>
      </c>
      <c r="N5204">
        <v>5.0990232116612804</v>
      </c>
      <c r="O5204">
        <v>4.5388813471664999</v>
      </c>
      <c r="P5204">
        <v>4.4479700090536403</v>
      </c>
      <c r="Q5204">
        <v>8.0859864702427604</v>
      </c>
    </row>
    <row r="5205" spans="1:17">
      <c r="A5205" t="s">
        <v>8967</v>
      </c>
      <c r="B5205" s="16" t="s">
        <v>8968</v>
      </c>
      <c r="C5205">
        <v>9.0591252788339993</v>
      </c>
      <c r="D5205">
        <v>9.0632452025499699</v>
      </c>
      <c r="E5205">
        <v>9.1569808568704794</v>
      </c>
      <c r="F5205">
        <v>9.0022502826580801</v>
      </c>
      <c r="G5205">
        <v>9.0254560175904697</v>
      </c>
      <c r="H5205">
        <v>8.7971147479286103</v>
      </c>
      <c r="I5205">
        <v>9.0424235185179604</v>
      </c>
      <c r="J5205">
        <v>8.8453905982573602</v>
      </c>
      <c r="K5205">
        <v>9.2370409809944594</v>
      </c>
      <c r="L5205">
        <v>9.0705449160435307</v>
      </c>
      <c r="M5205">
        <v>9.0348950038518208</v>
      </c>
      <c r="N5205">
        <v>9.0671055975068509</v>
      </c>
      <c r="O5205">
        <v>9.0915001882218203</v>
      </c>
      <c r="P5205">
        <v>8.6900739169594203</v>
      </c>
      <c r="Q5205">
        <v>10.1972634697877</v>
      </c>
    </row>
    <row r="5206" spans="1:17">
      <c r="A5206" t="s">
        <v>8969</v>
      </c>
      <c r="B5206" s="16" t="s">
        <v>8970</v>
      </c>
      <c r="C5206">
        <v>8.4569260236216994</v>
      </c>
      <c r="D5206">
        <v>8.3725336166029098</v>
      </c>
      <c r="E5206">
        <v>7.7560363072709002</v>
      </c>
      <c r="F5206">
        <v>8.1883545717866397</v>
      </c>
      <c r="G5206">
        <v>8.0945910163541193</v>
      </c>
      <c r="H5206">
        <v>8.5695058286149202</v>
      </c>
      <c r="I5206">
        <v>8.4507498580408704</v>
      </c>
      <c r="J5206">
        <v>8.2643208028258996</v>
      </c>
      <c r="K5206">
        <v>8.3778446498431691</v>
      </c>
      <c r="L5206">
        <v>8.24315815610756</v>
      </c>
      <c r="M5206">
        <v>8.4022071262327191</v>
      </c>
      <c r="N5206">
        <v>8.1405107231340992</v>
      </c>
      <c r="O5206">
        <v>8.3150963446248802</v>
      </c>
      <c r="P5206">
        <v>8.7507408633623793</v>
      </c>
      <c r="Q5206">
        <v>7.5369478347710803</v>
      </c>
    </row>
    <row r="5207" spans="1:17">
      <c r="A5207" t="s">
        <v>8971</v>
      </c>
      <c r="B5207" s="16" t="s">
        <v>8972</v>
      </c>
      <c r="C5207">
        <v>8.9411626260467099</v>
      </c>
      <c r="D5207">
        <v>8.9760706879800605</v>
      </c>
      <c r="E5207">
        <v>8.9655962379996801</v>
      </c>
      <c r="F5207">
        <v>9.1953557894651308</v>
      </c>
      <c r="G5207">
        <v>9.3501198119221005</v>
      </c>
      <c r="H5207">
        <v>9.5645870791258591</v>
      </c>
      <c r="I5207">
        <v>9.1521985064340097</v>
      </c>
      <c r="J5207">
        <v>9.1307262003566603</v>
      </c>
      <c r="K5207">
        <v>9.0346837006763607</v>
      </c>
      <c r="L5207">
        <v>9.1775758577401803</v>
      </c>
      <c r="M5207">
        <v>9.4634987289813104</v>
      </c>
      <c r="N5207">
        <v>9.5551867989964201</v>
      </c>
      <c r="O5207">
        <v>9.3372464939796895</v>
      </c>
      <c r="P5207">
        <v>9.3546545703394308</v>
      </c>
      <c r="Q5207">
        <v>8.6462459446333604</v>
      </c>
    </row>
    <row r="5208" spans="1:17">
      <c r="A5208" t="s">
        <v>8973</v>
      </c>
      <c r="B5208" s="16" t="s">
        <v>8974</v>
      </c>
      <c r="C5208">
        <v>5.7625387775367001</v>
      </c>
      <c r="D5208">
        <v>5.59370084060415</v>
      </c>
      <c r="E5208">
        <v>4.6393553598667303</v>
      </c>
      <c r="F5208">
        <v>4.5644600677645304</v>
      </c>
      <c r="G5208">
        <v>6.4941367909898702</v>
      </c>
      <c r="H5208">
        <v>4.8389910929935898</v>
      </c>
      <c r="I5208">
        <v>4.7549066861635803</v>
      </c>
      <c r="J5208">
        <v>4.4114342089532403</v>
      </c>
      <c r="K5208">
        <v>5.5956556821788501</v>
      </c>
      <c r="L5208">
        <v>4.7015176725495298</v>
      </c>
      <c r="M5208">
        <v>5.4934049956682998</v>
      </c>
      <c r="N5208">
        <v>5.6343956717740804</v>
      </c>
      <c r="O5208">
        <v>5.3368598019304798</v>
      </c>
      <c r="P5208">
        <v>5.6354911062640802</v>
      </c>
      <c r="Q5208">
        <v>5.09416193408443</v>
      </c>
    </row>
    <row r="5209" spans="1:17">
      <c r="A5209" t="s">
        <v>8975</v>
      </c>
      <c r="B5209" s="16" t="s">
        <v>8976</v>
      </c>
      <c r="C5209">
        <v>8.1686461813222593</v>
      </c>
      <c r="D5209">
        <v>8.0194878927270903</v>
      </c>
      <c r="E5209">
        <v>8.1360753872999894</v>
      </c>
      <c r="F5209">
        <v>8.0954762580308302</v>
      </c>
      <c r="G5209">
        <v>8.0706088457570306</v>
      </c>
      <c r="H5209">
        <v>8.4837941256282203</v>
      </c>
      <c r="I5209">
        <v>7.7911443219641701</v>
      </c>
      <c r="J5209">
        <v>8.07752150924183</v>
      </c>
      <c r="K5209">
        <v>8.0144630057834298</v>
      </c>
      <c r="L5209">
        <v>7.97498035067294</v>
      </c>
      <c r="M5209">
        <v>7.8951117597084597</v>
      </c>
      <c r="N5209">
        <v>7.8181039222588602</v>
      </c>
      <c r="O5209">
        <v>7.9889471590135299</v>
      </c>
      <c r="P5209">
        <v>8.1517772893263505</v>
      </c>
      <c r="Q5209">
        <v>5.81282804418474</v>
      </c>
    </row>
    <row r="5210" spans="1:17">
      <c r="A5210" t="s">
        <v>8977</v>
      </c>
      <c r="B5210" s="16" t="s">
        <v>8978</v>
      </c>
      <c r="C5210">
        <v>10.3770414789324</v>
      </c>
      <c r="D5210">
        <v>10.3441833702907</v>
      </c>
      <c r="E5210">
        <v>10.425534694702099</v>
      </c>
      <c r="F5210">
        <v>10.787701749375801</v>
      </c>
      <c r="G5210">
        <v>10.4458524952665</v>
      </c>
      <c r="H5210">
        <v>10.4930447675544</v>
      </c>
      <c r="I5210">
        <v>10.1468601027891</v>
      </c>
      <c r="J5210">
        <v>10.643167885431801</v>
      </c>
      <c r="K5210">
        <v>10.199574873237999</v>
      </c>
      <c r="L5210">
        <v>10.4072784218202</v>
      </c>
      <c r="M5210">
        <v>10.488916367468899</v>
      </c>
      <c r="N5210">
        <v>10.4331942825137</v>
      </c>
      <c r="O5210">
        <v>10.36252357022</v>
      </c>
      <c r="P5210">
        <v>9.9824164346575195</v>
      </c>
      <c r="Q5210">
        <v>10.8454464916336</v>
      </c>
    </row>
    <row r="5211" spans="1:17">
      <c r="A5211" t="s">
        <v>8979</v>
      </c>
      <c r="B5211" s="16" t="s">
        <v>8980</v>
      </c>
      <c r="C5211">
        <v>7.8836964733618498</v>
      </c>
      <c r="D5211">
        <v>7.8188837629571299</v>
      </c>
      <c r="E5211">
        <v>7.9035386163103496</v>
      </c>
      <c r="F5211">
        <v>8.1702516828420695</v>
      </c>
      <c r="G5211">
        <v>7.7465463994501196</v>
      </c>
      <c r="H5211">
        <v>7.5816227073997</v>
      </c>
      <c r="I5211">
        <v>7.5604707282268997</v>
      </c>
      <c r="J5211">
        <v>7.8706683659027403</v>
      </c>
      <c r="K5211">
        <v>7.4183736119783301</v>
      </c>
      <c r="L5211">
        <v>7.7772285085574904</v>
      </c>
      <c r="M5211">
        <v>7.7315124865225799</v>
      </c>
      <c r="N5211">
        <v>7.6961786310614997</v>
      </c>
      <c r="O5211">
        <v>7.5996144710543003</v>
      </c>
      <c r="P5211">
        <v>7.4198202750926399</v>
      </c>
      <c r="Q5211">
        <v>8.1958182219819093</v>
      </c>
    </row>
    <row r="5212" spans="1:17">
      <c r="A5212" t="s">
        <v>8981</v>
      </c>
      <c r="B5212" s="16" t="s">
        <v>8982</v>
      </c>
      <c r="C5212">
        <v>9.4761442581736404</v>
      </c>
      <c r="D5212">
        <v>9.64318964391164</v>
      </c>
      <c r="E5212">
        <v>9.7369991643947795</v>
      </c>
      <c r="F5212">
        <v>9.5877396919501301</v>
      </c>
      <c r="G5212">
        <v>9.3816324324442402</v>
      </c>
      <c r="H5212">
        <v>9.8824023744260501</v>
      </c>
      <c r="I5212">
        <v>9.3851796417493301</v>
      </c>
      <c r="J5212">
        <v>9.7080045241002608</v>
      </c>
      <c r="K5212">
        <v>9.4425161111151006</v>
      </c>
      <c r="L5212">
        <v>9.5134783933792093</v>
      </c>
      <c r="M5212">
        <v>9.4415210900604194</v>
      </c>
      <c r="N5212">
        <v>9.5278551463860506</v>
      </c>
      <c r="O5212">
        <v>9.5362609194512604</v>
      </c>
      <c r="P5212">
        <v>9.50087458478664</v>
      </c>
      <c r="Q5212">
        <v>9.9376776092220709</v>
      </c>
    </row>
    <row r="5213" spans="1:17">
      <c r="A5213" t="s">
        <v>8983</v>
      </c>
      <c r="B5213" s="16" t="s">
        <v>8984</v>
      </c>
      <c r="C5213">
        <v>10.553602614892</v>
      </c>
      <c r="D5213">
        <v>10.440240345909601</v>
      </c>
      <c r="E5213">
        <v>12.188377027560801</v>
      </c>
      <c r="F5213">
        <v>11.5723164242634</v>
      </c>
      <c r="G5213">
        <v>11.854911631628401</v>
      </c>
      <c r="H5213">
        <v>10.2064834677844</v>
      </c>
      <c r="I5213">
        <v>10.0895772573814</v>
      </c>
      <c r="J5213">
        <v>10.2738557612624</v>
      </c>
      <c r="K5213">
        <v>10.313458149954</v>
      </c>
      <c r="L5213">
        <v>10.171568191541899</v>
      </c>
      <c r="M5213">
        <v>11.1057161976999</v>
      </c>
      <c r="N5213">
        <v>11.733312320734001</v>
      </c>
      <c r="O5213">
        <v>11.444585555746301</v>
      </c>
      <c r="P5213">
        <v>9.7176931350183597</v>
      </c>
      <c r="Q5213">
        <v>13.994152491007901</v>
      </c>
    </row>
    <row r="5214" spans="1:17">
      <c r="A5214" t="s">
        <v>8985</v>
      </c>
      <c r="B5214" s="16" t="s">
        <v>8986</v>
      </c>
      <c r="C5214">
        <v>8.9738828444589593</v>
      </c>
      <c r="D5214">
        <v>9.0107196450666507</v>
      </c>
      <c r="E5214">
        <v>9.1212844444003807</v>
      </c>
      <c r="F5214">
        <v>8.8939450972029093</v>
      </c>
      <c r="G5214">
        <v>9.12657101701204</v>
      </c>
      <c r="H5214">
        <v>8.3065169101252803</v>
      </c>
      <c r="I5214">
        <v>8.83082057542358</v>
      </c>
      <c r="J5214">
        <v>8.7825230430356296</v>
      </c>
      <c r="K5214">
        <v>9.1555520008402809</v>
      </c>
      <c r="L5214">
        <v>8.7517890222767196</v>
      </c>
      <c r="M5214">
        <v>8.6860012626461902</v>
      </c>
      <c r="N5214">
        <v>8.5675425437041195</v>
      </c>
      <c r="O5214">
        <v>8.7787585416736906</v>
      </c>
      <c r="P5214">
        <v>8.7691874877215596</v>
      </c>
      <c r="Q5214">
        <v>9.0486929182374407</v>
      </c>
    </row>
    <row r="5215" spans="1:17">
      <c r="A5215" t="s">
        <v>8987</v>
      </c>
      <c r="B5215" s="16" t="s">
        <v>8988</v>
      </c>
      <c r="C5215">
        <v>6.3571282477373696</v>
      </c>
      <c r="D5215">
        <v>6.4428967570973796</v>
      </c>
      <c r="E5215">
        <v>5.7521813055947497</v>
      </c>
      <c r="F5215">
        <v>6.5368512302362403</v>
      </c>
      <c r="G5215">
        <v>6.9177415899492303</v>
      </c>
      <c r="H5215">
        <v>6.3804794852971796</v>
      </c>
      <c r="I5215">
        <v>6.1254782290571796</v>
      </c>
      <c r="J5215">
        <v>6.47330341731542</v>
      </c>
      <c r="K5215">
        <v>6.1547962016134603</v>
      </c>
      <c r="L5215">
        <v>5.6645052727704401</v>
      </c>
      <c r="M5215">
        <v>6.7934638198258304</v>
      </c>
      <c r="N5215">
        <v>6.6318301267309199</v>
      </c>
      <c r="O5215">
        <v>6.6153320585583897</v>
      </c>
      <c r="P5215">
        <v>6.5105945574874102</v>
      </c>
      <c r="Q5215">
        <v>5.09416193408443</v>
      </c>
    </row>
    <row r="5216" spans="1:17">
      <c r="A5216" t="s">
        <v>8989</v>
      </c>
      <c r="B5216" s="16" t="s">
        <v>8990</v>
      </c>
      <c r="C5216">
        <v>3.6535616636188299</v>
      </c>
      <c r="D5216">
        <v>4.1931807688815699</v>
      </c>
      <c r="E5216">
        <v>4.3969712788901898</v>
      </c>
      <c r="F5216">
        <v>3.4706286095040801</v>
      </c>
      <c r="G5216">
        <v>3.5425260543824399</v>
      </c>
      <c r="H5216">
        <v>3.30825032505737</v>
      </c>
      <c r="I5216">
        <v>3.3100125595866299</v>
      </c>
      <c r="J5216">
        <v>3.5611359966351301</v>
      </c>
      <c r="K5216">
        <v>4.0709644767565303</v>
      </c>
      <c r="L5216">
        <v>3.29479214013883</v>
      </c>
      <c r="M5216">
        <v>3.7404257728686199</v>
      </c>
      <c r="N5216">
        <v>2.8218677180984102</v>
      </c>
      <c r="O5216">
        <v>3.7643275486974099</v>
      </c>
      <c r="P5216">
        <v>2.8218677180984102</v>
      </c>
      <c r="Q5216">
        <v>2.8218677180984102</v>
      </c>
    </row>
    <row r="5217" spans="1:17">
      <c r="A5217" t="s">
        <v>8991</v>
      </c>
      <c r="B5217" s="16" t="s">
        <v>8992</v>
      </c>
      <c r="C5217">
        <v>10.945756347410301</v>
      </c>
      <c r="D5217">
        <v>10.9259150794958</v>
      </c>
      <c r="E5217">
        <v>10.5847015483796</v>
      </c>
      <c r="F5217">
        <v>10.632488820141701</v>
      </c>
      <c r="G5217">
        <v>11.087257458948301</v>
      </c>
      <c r="H5217">
        <v>10.437576518424001</v>
      </c>
      <c r="I5217">
        <v>10.9360264079847</v>
      </c>
      <c r="J5217">
        <v>10.9243226653712</v>
      </c>
      <c r="K5217">
        <v>10.8837011910427</v>
      </c>
      <c r="L5217">
        <v>10.433108530671401</v>
      </c>
      <c r="M5217">
        <v>10.515456378835699</v>
      </c>
      <c r="N5217">
        <v>10.608409976273901</v>
      </c>
      <c r="O5217">
        <v>10.465640708299301</v>
      </c>
      <c r="P5217">
        <v>11.352198252296899</v>
      </c>
      <c r="Q5217">
        <v>11.1344751587799</v>
      </c>
    </row>
    <row r="5218" spans="1:17">
      <c r="A5218" t="s">
        <v>8993</v>
      </c>
      <c r="B5218" s="16" t="s">
        <v>8994</v>
      </c>
      <c r="C5218">
        <v>8.8709273285577108</v>
      </c>
      <c r="D5218">
        <v>8.8573417828760892</v>
      </c>
      <c r="E5218">
        <v>8.7948249183961007</v>
      </c>
      <c r="F5218">
        <v>9.2566652997725907</v>
      </c>
      <c r="G5218">
        <v>8.7334335011761492</v>
      </c>
      <c r="H5218">
        <v>8.2841513115076992</v>
      </c>
      <c r="I5218">
        <v>8.5004503186631908</v>
      </c>
      <c r="J5218">
        <v>8.5219585161028792</v>
      </c>
      <c r="K5218">
        <v>8.8899414460533297</v>
      </c>
      <c r="L5218">
        <v>8.7671058808035607</v>
      </c>
      <c r="M5218">
        <v>8.3920535370423295</v>
      </c>
      <c r="N5218">
        <v>8.2896973339865205</v>
      </c>
      <c r="O5218">
        <v>8.1437831707462696</v>
      </c>
      <c r="P5218">
        <v>8.1573921489223995</v>
      </c>
      <c r="Q5218">
        <v>9.9057254354815303</v>
      </c>
    </row>
    <row r="5219" spans="1:17">
      <c r="A5219" t="s">
        <v>8995</v>
      </c>
      <c r="B5219" s="16" t="e">
        <v>#N/A</v>
      </c>
      <c r="C5219">
        <v>11.6268778752555</v>
      </c>
      <c r="D5219">
        <v>11.743419405579401</v>
      </c>
      <c r="E5219">
        <v>11.630844888177799</v>
      </c>
      <c r="F5219">
        <v>11.8680778373955</v>
      </c>
      <c r="G5219">
        <v>11.5806552054365</v>
      </c>
      <c r="H5219">
        <v>12.2484396533952</v>
      </c>
      <c r="I5219">
        <v>11.987381461311401</v>
      </c>
      <c r="J5219">
        <v>11.575025743137299</v>
      </c>
      <c r="K5219">
        <v>11.664669376456899</v>
      </c>
      <c r="L5219">
        <v>11.937527208183299</v>
      </c>
      <c r="M5219">
        <v>11.749648498047</v>
      </c>
      <c r="N5219">
        <v>12.075922721383099</v>
      </c>
      <c r="O5219">
        <v>11.693386794664301</v>
      </c>
      <c r="P5219">
        <v>11.9288326363334</v>
      </c>
      <c r="Q5219">
        <v>11.443507837205599</v>
      </c>
    </row>
    <row r="5220" spans="1:17">
      <c r="A5220" t="s">
        <v>8996</v>
      </c>
      <c r="B5220" s="16" t="s">
        <v>8997</v>
      </c>
      <c r="C5220">
        <v>7.30342086559512</v>
      </c>
      <c r="D5220">
        <v>7.49675594587774</v>
      </c>
      <c r="E5220">
        <v>7.0223608587950404</v>
      </c>
      <c r="F5220">
        <v>7.3216190108341204</v>
      </c>
      <c r="G5220">
        <v>7.30313917801982</v>
      </c>
      <c r="H5220">
        <v>7.0643756118801804</v>
      </c>
      <c r="I5220">
        <v>7.6454760514538904</v>
      </c>
      <c r="J5220">
        <v>7.7228419198398397</v>
      </c>
      <c r="K5220">
        <v>7.2940296973472796</v>
      </c>
      <c r="L5220">
        <v>7.8071964686250404</v>
      </c>
      <c r="M5220">
        <v>7.9094262295618103</v>
      </c>
      <c r="N5220">
        <v>7.9500324336625701</v>
      </c>
      <c r="O5220">
        <v>7.3676573209893501</v>
      </c>
      <c r="P5220">
        <v>7.8527434264668097</v>
      </c>
      <c r="Q5220">
        <v>7.3593062614465703</v>
      </c>
    </row>
    <row r="5221" spans="1:17">
      <c r="A5221" t="s">
        <v>8998</v>
      </c>
      <c r="B5221" s="16" t="s">
        <v>8999</v>
      </c>
      <c r="C5221">
        <v>8.5279109677462692</v>
      </c>
      <c r="D5221">
        <v>8.5060613783042296</v>
      </c>
      <c r="E5221">
        <v>7.8390252449847297</v>
      </c>
      <c r="F5221">
        <v>8.1811406841559897</v>
      </c>
      <c r="G5221">
        <v>9.1148987005741802</v>
      </c>
      <c r="H5221">
        <v>8.3645153673396706</v>
      </c>
      <c r="I5221">
        <v>8.7509502618351096</v>
      </c>
      <c r="J5221">
        <v>8.5019528553594501</v>
      </c>
      <c r="K5221">
        <v>8.9112279779602392</v>
      </c>
      <c r="L5221">
        <v>8.3955127386756505</v>
      </c>
      <c r="M5221">
        <v>8.5959949404455198</v>
      </c>
      <c r="N5221">
        <v>8.6049592367658896</v>
      </c>
      <c r="O5221">
        <v>8.4732801573493699</v>
      </c>
      <c r="P5221">
        <v>9.1045613603878905</v>
      </c>
      <c r="Q5221">
        <v>8.6462459446333604</v>
      </c>
    </row>
    <row r="5222" spans="1:17">
      <c r="A5222" t="s">
        <v>9000</v>
      </c>
      <c r="B5222" s="16" t="s">
        <v>9001</v>
      </c>
      <c r="C5222">
        <v>8.8306606395857106</v>
      </c>
      <c r="D5222">
        <v>8.6667984927463504</v>
      </c>
      <c r="E5222">
        <v>8.3517369601033504</v>
      </c>
      <c r="F5222">
        <v>8.2756072474845901</v>
      </c>
      <c r="G5222">
        <v>8.6485321391509409</v>
      </c>
      <c r="H5222">
        <v>8.6906333414424193</v>
      </c>
      <c r="I5222">
        <v>8.4507498580408704</v>
      </c>
      <c r="J5222">
        <v>8.8903246970595902</v>
      </c>
      <c r="K5222">
        <v>8.4896350872864605</v>
      </c>
      <c r="L5222">
        <v>8.1012626829843004</v>
      </c>
      <c r="M5222">
        <v>8.6922202965025601</v>
      </c>
      <c r="N5222">
        <v>8.4829795696808308</v>
      </c>
      <c r="O5222">
        <v>8.7725821888159103</v>
      </c>
      <c r="P5222">
        <v>8.9088348710942302</v>
      </c>
      <c r="Q5222">
        <v>7.3593062614465703</v>
      </c>
    </row>
    <row r="5223" spans="1:17">
      <c r="A5223" t="s">
        <v>9002</v>
      </c>
      <c r="B5223" s="16" t="s">
        <v>9003</v>
      </c>
      <c r="C5223">
        <v>9.2429372226406592</v>
      </c>
      <c r="D5223">
        <v>9.3854752281137106</v>
      </c>
      <c r="E5223">
        <v>8.9689474965421105</v>
      </c>
      <c r="F5223">
        <v>9.8870557720446204</v>
      </c>
      <c r="G5223">
        <v>9.2145112768870305</v>
      </c>
      <c r="H5223">
        <v>9.6072342567762004</v>
      </c>
      <c r="I5223">
        <v>9.2676602499733605</v>
      </c>
      <c r="J5223">
        <v>9.77931986356114</v>
      </c>
      <c r="K5223">
        <v>9.6592861001698207</v>
      </c>
      <c r="L5223">
        <v>9.5389797799456399</v>
      </c>
      <c r="M5223">
        <v>9.5332752493735793</v>
      </c>
      <c r="N5223">
        <v>9.4665154929306201</v>
      </c>
      <c r="O5223">
        <v>9.1982577714394598</v>
      </c>
      <c r="P5223">
        <v>9.2323655782610992</v>
      </c>
      <c r="Q5223">
        <v>8.7216113394761106</v>
      </c>
    </row>
    <row r="5224" spans="1:17">
      <c r="A5224" t="s">
        <v>9004</v>
      </c>
      <c r="B5224" s="16" t="s">
        <v>9005</v>
      </c>
      <c r="C5224">
        <v>9.3048680696949404</v>
      </c>
      <c r="D5224">
        <v>9.2305872818265797</v>
      </c>
      <c r="E5224">
        <v>9.4096817183552002</v>
      </c>
      <c r="F5224">
        <v>9.3735620098735009</v>
      </c>
      <c r="G5224">
        <v>9.2188796759976093</v>
      </c>
      <c r="H5224">
        <v>9.3228066865736707</v>
      </c>
      <c r="I5224">
        <v>9.2885525375530502</v>
      </c>
      <c r="J5224">
        <v>9.3139600661637303</v>
      </c>
      <c r="K5224">
        <v>9.2234916357218406</v>
      </c>
      <c r="L5224">
        <v>9.4579396207415591</v>
      </c>
      <c r="M5224">
        <v>9.1432608998033693</v>
      </c>
      <c r="N5224">
        <v>9.4042204243644303</v>
      </c>
      <c r="O5224">
        <v>9.1063085770732002</v>
      </c>
      <c r="P5224">
        <v>9.1919216335903204</v>
      </c>
      <c r="Q5224">
        <v>8.5667227177791094</v>
      </c>
    </row>
    <row r="5225" spans="1:17">
      <c r="A5225" t="s">
        <v>9006</v>
      </c>
      <c r="B5225" s="16" t="s">
        <v>9007</v>
      </c>
      <c r="C5225">
        <v>9.1762204033999506</v>
      </c>
      <c r="D5225">
        <v>9.2397441277087502</v>
      </c>
      <c r="E5225">
        <v>9.1332816846430802</v>
      </c>
      <c r="F5225">
        <v>8.7355921701876706</v>
      </c>
      <c r="G5225">
        <v>9.0888821552467594</v>
      </c>
      <c r="H5225">
        <v>8.5000559422758606</v>
      </c>
      <c r="I5225">
        <v>9.1165272424961703</v>
      </c>
      <c r="J5225">
        <v>8.77837138493976</v>
      </c>
      <c r="K5225">
        <v>9.2720140096581893</v>
      </c>
      <c r="L5225">
        <v>8.9814346403571097</v>
      </c>
      <c r="M5225">
        <v>8.6417003381172304</v>
      </c>
      <c r="N5225">
        <v>7.9788347363882597</v>
      </c>
      <c r="O5225">
        <v>8.7497064893856304</v>
      </c>
      <c r="P5225">
        <v>9.2742912359126706</v>
      </c>
      <c r="Q5225">
        <v>9.5399466711043193</v>
      </c>
    </row>
    <row r="5226" spans="1:17">
      <c r="A5226" t="s">
        <v>9008</v>
      </c>
      <c r="B5226" s="16" t="s">
        <v>9009</v>
      </c>
      <c r="C5226">
        <v>8.8357558971956696</v>
      </c>
      <c r="D5226">
        <v>8.8357622443755002</v>
      </c>
      <c r="E5226">
        <v>9.8116808418845594</v>
      </c>
      <c r="F5226">
        <v>8.8354332220249994</v>
      </c>
      <c r="G5226">
        <v>8.9274303214547892</v>
      </c>
      <c r="H5226">
        <v>9.4386711491557307</v>
      </c>
      <c r="I5226">
        <v>8.9666639138519706</v>
      </c>
      <c r="J5226">
        <v>9.8442996834404894</v>
      </c>
      <c r="K5226">
        <v>9.0013267209638208</v>
      </c>
      <c r="L5226">
        <v>8.9369847276779595</v>
      </c>
      <c r="M5226">
        <v>9.4003378451583401</v>
      </c>
      <c r="N5226">
        <v>9.3520050395660093</v>
      </c>
      <c r="O5226">
        <v>9.4943477698712595</v>
      </c>
      <c r="P5226">
        <v>8.6900739169594203</v>
      </c>
      <c r="Q5226">
        <v>9.1612412986063401</v>
      </c>
    </row>
    <row r="5227" spans="1:17">
      <c r="A5227" t="s">
        <v>9010</v>
      </c>
      <c r="B5227" s="16" t="s">
        <v>9011</v>
      </c>
      <c r="C5227">
        <v>6.4403118743285797</v>
      </c>
      <c r="D5227">
        <v>6.37757613081736</v>
      </c>
      <c r="E5227">
        <v>7.7166723509154798</v>
      </c>
      <c r="F5227">
        <v>7.0313746998931297</v>
      </c>
      <c r="G5227">
        <v>7.7765174914733102</v>
      </c>
      <c r="H5227">
        <v>5.6808363808980902</v>
      </c>
      <c r="I5227">
        <v>6.7393082626033101</v>
      </c>
      <c r="J5227">
        <v>7.1452692377264304</v>
      </c>
      <c r="K5227">
        <v>6.6891680289055202</v>
      </c>
      <c r="L5227">
        <v>6.4709898055546704</v>
      </c>
      <c r="M5227">
        <v>6.3734404495726498</v>
      </c>
      <c r="N5227">
        <v>7.1293565844791704</v>
      </c>
      <c r="O5227">
        <v>7.1746832552608204</v>
      </c>
      <c r="P5227">
        <v>6.4005945473111199</v>
      </c>
      <c r="Q5227">
        <v>7.8374797051227896</v>
      </c>
    </row>
    <row r="5228" spans="1:17">
      <c r="A5228" t="s">
        <v>9012</v>
      </c>
      <c r="B5228" s="16" t="s">
        <v>9013</v>
      </c>
      <c r="C5228">
        <v>7.9510236018136196</v>
      </c>
      <c r="D5228">
        <v>7.8904552081381496</v>
      </c>
      <c r="E5228">
        <v>10.1227146028425</v>
      </c>
      <c r="F5228">
        <v>8.3222558455870406</v>
      </c>
      <c r="G5228">
        <v>9.4722387046698202</v>
      </c>
      <c r="H5228">
        <v>7.2453973861965402</v>
      </c>
      <c r="I5228">
        <v>8.4131819569564108</v>
      </c>
      <c r="J5228">
        <v>10.1699552902229</v>
      </c>
      <c r="K5228">
        <v>8.4952853498987508</v>
      </c>
      <c r="L5228">
        <v>8.2934034413054292</v>
      </c>
      <c r="M5228">
        <v>7.0219867367997404</v>
      </c>
      <c r="N5228">
        <v>7.1963970770845798</v>
      </c>
      <c r="O5228">
        <v>7.9456606621419299</v>
      </c>
      <c r="P5228">
        <v>8.1002339481610708</v>
      </c>
      <c r="Q5228">
        <v>9.9995340544913205</v>
      </c>
    </row>
    <row r="5229" spans="1:17">
      <c r="A5229" t="s">
        <v>9014</v>
      </c>
      <c r="B5229" s="16" t="s">
        <v>9015</v>
      </c>
      <c r="C5229">
        <v>8.1193357706863605</v>
      </c>
      <c r="D5229">
        <v>8.0066631710940506</v>
      </c>
      <c r="E5229">
        <v>8.1538601930408205</v>
      </c>
      <c r="F5229">
        <v>8.1738905004014395</v>
      </c>
      <c r="G5229">
        <v>8.0706088457570306</v>
      </c>
      <c r="H5229">
        <v>7.7598001595328396</v>
      </c>
      <c r="I5229">
        <v>7.8017620450089202</v>
      </c>
      <c r="J5229">
        <v>7.9242929523772796</v>
      </c>
      <c r="K5229">
        <v>8.0301227680356799</v>
      </c>
      <c r="L5229">
        <v>7.9348311061702796</v>
      </c>
      <c r="M5229">
        <v>7.9094262295618103</v>
      </c>
      <c r="N5229">
        <v>7.9883089262039002</v>
      </c>
      <c r="O5229">
        <v>7.8858442165966398</v>
      </c>
      <c r="P5229">
        <v>7.6121552321725998</v>
      </c>
      <c r="Q5229">
        <v>7.6950435514148801</v>
      </c>
    </row>
    <row r="5230" spans="1:17">
      <c r="A5230" t="s">
        <v>9016</v>
      </c>
      <c r="B5230" s="16" t="s">
        <v>9017</v>
      </c>
      <c r="C5230">
        <v>11.6649409089367</v>
      </c>
      <c r="D5230">
        <v>11.6701377179968</v>
      </c>
      <c r="E5230">
        <v>11.6025415830052</v>
      </c>
      <c r="F5230">
        <v>11.659527860556199</v>
      </c>
      <c r="G5230">
        <v>11.6778509639707</v>
      </c>
      <c r="H5230">
        <v>11.9380361565245</v>
      </c>
      <c r="I5230">
        <v>12.521284888638</v>
      </c>
      <c r="J5230">
        <v>12.367349407201401</v>
      </c>
      <c r="K5230">
        <v>11.8696358252712</v>
      </c>
      <c r="L5230">
        <v>12.8668206353437</v>
      </c>
      <c r="M5230">
        <v>12.5483386574066</v>
      </c>
      <c r="N5230">
        <v>12.6091879038567</v>
      </c>
      <c r="O5230">
        <v>11.9125626045864</v>
      </c>
      <c r="P5230">
        <v>12.528519592939899</v>
      </c>
      <c r="Q5230">
        <v>12.311605062648299</v>
      </c>
    </row>
    <row r="5231" spans="1:17">
      <c r="A5231" t="s">
        <v>9018</v>
      </c>
      <c r="B5231" s="16" t="s">
        <v>9019</v>
      </c>
      <c r="C5231">
        <v>10.2482877948778</v>
      </c>
      <c r="D5231">
        <v>10.101612091917801</v>
      </c>
      <c r="E5231">
        <v>10.1495398799692</v>
      </c>
      <c r="F5231">
        <v>9.5602136047163793</v>
      </c>
      <c r="G5231">
        <v>10.146710508375</v>
      </c>
      <c r="H5231">
        <v>9.3136378102589799</v>
      </c>
      <c r="I5231">
        <v>10.0578489260671</v>
      </c>
      <c r="J5231">
        <v>9.4506656043356791</v>
      </c>
      <c r="K5231">
        <v>10.651132528797699</v>
      </c>
      <c r="L5231">
        <v>10.247229990951899</v>
      </c>
      <c r="M5231">
        <v>9.6791888631733798</v>
      </c>
      <c r="N5231">
        <v>10.0794924228433</v>
      </c>
      <c r="O5231">
        <v>9.7451533040328293</v>
      </c>
      <c r="P5231">
        <v>9.5782219999181208</v>
      </c>
      <c r="Q5231">
        <v>12.0878478388464</v>
      </c>
    </row>
    <row r="5232" spans="1:17">
      <c r="A5232" t="s">
        <v>9020</v>
      </c>
      <c r="B5232" s="16" t="s">
        <v>9021</v>
      </c>
      <c r="C5232">
        <v>7.8130666640351603</v>
      </c>
      <c r="D5232">
        <v>7.8431383216714696</v>
      </c>
      <c r="E5232">
        <v>7.8316753745371797</v>
      </c>
      <c r="F5232">
        <v>7.6802646798204899</v>
      </c>
      <c r="G5232">
        <v>7.3676229354819496</v>
      </c>
      <c r="H5232">
        <v>8.2422238931819507</v>
      </c>
      <c r="I5232">
        <v>7.9805988841116697</v>
      </c>
      <c r="J5232">
        <v>8.1468181529618793</v>
      </c>
      <c r="K5232">
        <v>7.8119250227780102</v>
      </c>
      <c r="L5232">
        <v>7.7772285085574904</v>
      </c>
      <c r="M5232">
        <v>7.7554870718705198</v>
      </c>
      <c r="N5232">
        <v>7.3066770438682598</v>
      </c>
      <c r="O5232">
        <v>7.6454464935103701</v>
      </c>
      <c r="P5232">
        <v>8.2496421611562294</v>
      </c>
      <c r="Q5232">
        <v>7.9670857749043096</v>
      </c>
    </row>
    <row r="5233" spans="1:17">
      <c r="A5233" t="s">
        <v>9022</v>
      </c>
      <c r="B5233" s="16" t="s">
        <v>9023</v>
      </c>
      <c r="C5233">
        <v>7.96505030637449</v>
      </c>
      <c r="D5233">
        <v>7.9452567959986897</v>
      </c>
      <c r="E5233">
        <v>8.0180341608702506</v>
      </c>
      <c r="F5233">
        <v>8.3189734143091094</v>
      </c>
      <c r="G5233">
        <v>8.1134934158929504</v>
      </c>
      <c r="H5233">
        <v>8.2766183122580106</v>
      </c>
      <c r="I5233">
        <v>7.8939546827882099</v>
      </c>
      <c r="J5233">
        <v>7.9205281414617303</v>
      </c>
      <c r="K5233">
        <v>7.9826233315090196</v>
      </c>
      <c r="L5233">
        <v>7.8022449253915802</v>
      </c>
      <c r="M5233">
        <v>8.0549403120859093</v>
      </c>
      <c r="N5233">
        <v>8.2109783336780495</v>
      </c>
      <c r="O5233">
        <v>8.0583204955832208</v>
      </c>
      <c r="P5233">
        <v>7.7890411059862004</v>
      </c>
      <c r="Q5233">
        <v>8.3931679398307004</v>
      </c>
    </row>
    <row r="5234" spans="1:17">
      <c r="A5234" t="s">
        <v>9024</v>
      </c>
      <c r="B5234" s="16" t="s">
        <v>9025</v>
      </c>
      <c r="C5234">
        <v>9.5258480339408909</v>
      </c>
      <c r="D5234">
        <v>9.4325522606093202</v>
      </c>
      <c r="E5234">
        <v>10.1317119008713</v>
      </c>
      <c r="F5234">
        <v>9.3814478165458404</v>
      </c>
      <c r="G5234">
        <v>9.8625668404499809</v>
      </c>
      <c r="H5234">
        <v>7.7759279249737503</v>
      </c>
      <c r="I5234">
        <v>8.7940975605279892</v>
      </c>
      <c r="J5234">
        <v>8.9906250722478909</v>
      </c>
      <c r="K5234">
        <v>9.8141929655535804</v>
      </c>
      <c r="L5234">
        <v>9.8744374528533392</v>
      </c>
      <c r="M5234">
        <v>9.4041307462600692</v>
      </c>
      <c r="N5234">
        <v>9.6387214430915709</v>
      </c>
      <c r="O5234">
        <v>9.2716168874788298</v>
      </c>
      <c r="P5234">
        <v>8.2548890296171304</v>
      </c>
      <c r="Q5234">
        <v>12.483792335898499</v>
      </c>
    </row>
    <row r="5235" spans="1:17">
      <c r="A5235" t="s">
        <v>9026</v>
      </c>
      <c r="B5235" s="16" t="s">
        <v>9027</v>
      </c>
      <c r="C5235">
        <v>10.944577915238</v>
      </c>
      <c r="D5235">
        <v>10.978272653560699</v>
      </c>
      <c r="E5235">
        <v>11.144282339943301</v>
      </c>
      <c r="F5235">
        <v>11.2459380416947</v>
      </c>
      <c r="G5235">
        <v>11.213551967874</v>
      </c>
      <c r="H5235">
        <v>10.646237243550001</v>
      </c>
      <c r="I5235">
        <v>10.745205995740299</v>
      </c>
      <c r="J5235">
        <v>9.4854579213054802</v>
      </c>
      <c r="K5235">
        <v>10.8399795324005</v>
      </c>
      <c r="L5235">
        <v>10.873056903028001</v>
      </c>
      <c r="M5235">
        <v>10.9821872259537</v>
      </c>
      <c r="N5235">
        <v>10.903075563631401</v>
      </c>
      <c r="O5235">
        <v>10.9612348366337</v>
      </c>
      <c r="P5235">
        <v>10.3804879332917</v>
      </c>
      <c r="Q5235">
        <v>12.073539335668499</v>
      </c>
    </row>
    <row r="5236" spans="1:17">
      <c r="A5236" t="s">
        <v>9028</v>
      </c>
      <c r="B5236" s="16" t="s">
        <v>9029</v>
      </c>
      <c r="C5236">
        <v>11.4358858910807</v>
      </c>
      <c r="D5236">
        <v>11.429310886063901</v>
      </c>
      <c r="E5236">
        <v>11.523853914245199</v>
      </c>
      <c r="F5236">
        <v>11.097787618021201</v>
      </c>
      <c r="G5236">
        <v>10.922299360430401</v>
      </c>
      <c r="H5236">
        <v>11.1888660502267</v>
      </c>
      <c r="I5236">
        <v>11.8491306554593</v>
      </c>
      <c r="J5236">
        <v>11.3720587916553</v>
      </c>
      <c r="K5236">
        <v>11.0603104816542</v>
      </c>
      <c r="L5236">
        <v>11.4160581134163</v>
      </c>
      <c r="M5236">
        <v>11.147416860694999</v>
      </c>
      <c r="N5236">
        <v>11.8335516858929</v>
      </c>
      <c r="O5236">
        <v>10.885531381958801</v>
      </c>
      <c r="P5236">
        <v>11.847859058677701</v>
      </c>
      <c r="Q5236">
        <v>11.201804683747101</v>
      </c>
    </row>
    <row r="5237" spans="1:17">
      <c r="A5237" t="s">
        <v>9030</v>
      </c>
      <c r="B5237" s="16" t="s">
        <v>9031</v>
      </c>
      <c r="C5237">
        <v>8.0726024190613099</v>
      </c>
      <c r="D5237">
        <v>8.1955405296384107</v>
      </c>
      <c r="E5237">
        <v>8.3153294550461201</v>
      </c>
      <c r="F5237">
        <v>8.2688181739810798</v>
      </c>
      <c r="G5237">
        <v>8.0754373225795995</v>
      </c>
      <c r="H5237">
        <v>8.8154214702233702</v>
      </c>
      <c r="I5237">
        <v>8.0534705485444196</v>
      </c>
      <c r="J5237">
        <v>8.3081883755029402</v>
      </c>
      <c r="K5237">
        <v>7.94594176370844</v>
      </c>
      <c r="L5237">
        <v>8.0809694530319192</v>
      </c>
      <c r="M5237">
        <v>8.2808855266118506</v>
      </c>
      <c r="N5237">
        <v>8.2429837393201506</v>
      </c>
      <c r="O5237">
        <v>8.3923338824994307</v>
      </c>
      <c r="P5237">
        <v>8.0826347707077897</v>
      </c>
      <c r="Q5237">
        <v>7.5369478347710803</v>
      </c>
    </row>
    <row r="5238" spans="1:17">
      <c r="A5238" t="s">
        <v>9032</v>
      </c>
      <c r="B5238" s="16" t="s">
        <v>9033</v>
      </c>
      <c r="C5238">
        <v>8.2124113206036906</v>
      </c>
      <c r="D5238">
        <v>8.1061997705033395</v>
      </c>
      <c r="E5238">
        <v>7.8894499985839701</v>
      </c>
      <c r="F5238">
        <v>8.3642608221263597</v>
      </c>
      <c r="G5238">
        <v>8.0706088457570306</v>
      </c>
      <c r="H5238">
        <v>8.9658201449798707</v>
      </c>
      <c r="I5238">
        <v>8.4675077928421096</v>
      </c>
      <c r="J5238">
        <v>8.2966202921024603</v>
      </c>
      <c r="K5238">
        <v>8.1638905515610194</v>
      </c>
      <c r="L5238">
        <v>8.6425288959414495</v>
      </c>
      <c r="M5238">
        <v>8.8395693482347593</v>
      </c>
      <c r="N5238">
        <v>8.8243842008755298</v>
      </c>
      <c r="O5238">
        <v>8.6766142503634605</v>
      </c>
      <c r="P5238">
        <v>8.7131241798062504</v>
      </c>
      <c r="Q5238">
        <v>8.48255560796823</v>
      </c>
    </row>
    <row r="5239" spans="1:17">
      <c r="A5239" t="s">
        <v>9034</v>
      </c>
      <c r="B5239" s="16" t="s">
        <v>9035</v>
      </c>
      <c r="C5239">
        <v>8.6370198002856</v>
      </c>
      <c r="D5239">
        <v>8.73574190386935</v>
      </c>
      <c r="E5239">
        <v>8.5836924836464004</v>
      </c>
      <c r="F5239">
        <v>8.7502854480027903</v>
      </c>
      <c r="G5239">
        <v>8.6646364634253406</v>
      </c>
      <c r="H5239">
        <v>8.9751552158512293</v>
      </c>
      <c r="I5239">
        <v>8.7509502618351096</v>
      </c>
      <c r="J5239">
        <v>8.7489701815192795</v>
      </c>
      <c r="K5239">
        <v>8.8128621967073801</v>
      </c>
      <c r="L5239">
        <v>8.8509561498087894</v>
      </c>
      <c r="M5239">
        <v>8.7765824832387</v>
      </c>
      <c r="N5239">
        <v>8.4143787149558609</v>
      </c>
      <c r="O5239">
        <v>8.7559813944874794</v>
      </c>
      <c r="P5239">
        <v>8.7946226170058193</v>
      </c>
      <c r="Q5239">
        <v>8.2978683598244807</v>
      </c>
    </row>
    <row r="5240" spans="1:17">
      <c r="A5240" t="s">
        <v>9036</v>
      </c>
      <c r="B5240" s="16" t="s">
        <v>9037</v>
      </c>
      <c r="C5240">
        <v>8.53732547198282</v>
      </c>
      <c r="D5240">
        <v>8.6086017549615406</v>
      </c>
      <c r="E5240">
        <v>8.2779783860866907</v>
      </c>
      <c r="F5240">
        <v>7.5005358304093104</v>
      </c>
      <c r="G5240">
        <v>8.8450414373073496</v>
      </c>
      <c r="H5240">
        <v>8.4772376849151296</v>
      </c>
      <c r="I5240">
        <v>9.5918343380524895</v>
      </c>
      <c r="J5240">
        <v>8.7825230430356296</v>
      </c>
      <c r="K5240">
        <v>8.7668934846695308</v>
      </c>
      <c r="L5240">
        <v>9.0767041097902208</v>
      </c>
      <c r="M5240">
        <v>8.8264364783998808</v>
      </c>
      <c r="N5240">
        <v>9.1411273268195892</v>
      </c>
      <c r="O5240">
        <v>8.4424829930067506</v>
      </c>
      <c r="P5240">
        <v>9.9744909978887097</v>
      </c>
      <c r="Q5240">
        <v>7.1565710053807701</v>
      </c>
    </row>
    <row r="5241" spans="1:17">
      <c r="A5241" t="s">
        <v>9038</v>
      </c>
      <c r="B5241" s="16" t="s">
        <v>9039</v>
      </c>
      <c r="C5241">
        <v>12.91922099936</v>
      </c>
      <c r="D5241">
        <v>12.9497755110401</v>
      </c>
      <c r="E5241">
        <v>13.4555654601486</v>
      </c>
      <c r="F5241">
        <v>13.2768891613836</v>
      </c>
      <c r="G5241">
        <v>13.1274514744272</v>
      </c>
      <c r="H5241">
        <v>14.1104488056472</v>
      </c>
      <c r="I5241">
        <v>13.2890239923588</v>
      </c>
      <c r="J5241">
        <v>13.7852837275351</v>
      </c>
      <c r="K5241">
        <v>13.1075098254084</v>
      </c>
      <c r="L5241">
        <v>13.5489532156544</v>
      </c>
      <c r="M5241">
        <v>13.7341355458442</v>
      </c>
      <c r="N5241">
        <v>13.899320106590601</v>
      </c>
      <c r="O5241">
        <v>13.843132752663299</v>
      </c>
      <c r="P5241">
        <v>13.0008778201948</v>
      </c>
      <c r="Q5241">
        <v>13.657746093767701</v>
      </c>
    </row>
    <row r="5242" spans="1:17">
      <c r="A5242" t="s">
        <v>9040</v>
      </c>
      <c r="B5242" s="16" t="s">
        <v>9041</v>
      </c>
      <c r="C5242">
        <v>7.0806726399707198</v>
      </c>
      <c r="D5242">
        <v>6.9706028008889103</v>
      </c>
      <c r="E5242">
        <v>7.3961522183172299</v>
      </c>
      <c r="F5242">
        <v>6.58159230490757</v>
      </c>
      <c r="G5242">
        <v>7.18282189546753</v>
      </c>
      <c r="H5242">
        <v>5.7489183951006302</v>
      </c>
      <c r="I5242">
        <v>6.7056631409512804</v>
      </c>
      <c r="J5242">
        <v>6.6663496163334601</v>
      </c>
      <c r="K5242">
        <v>7.5761573404847704</v>
      </c>
      <c r="L5242">
        <v>6.9377613713991799</v>
      </c>
      <c r="M5242">
        <v>6.9193851434874203</v>
      </c>
      <c r="N5242">
        <v>6.6912870643548601</v>
      </c>
      <c r="O5242">
        <v>6.9877808128597696</v>
      </c>
      <c r="P5242">
        <v>6.7384110805200397</v>
      </c>
      <c r="Q5242">
        <v>9.2143845326617093</v>
      </c>
    </row>
    <row r="5243" spans="1:17">
      <c r="A5243" t="s">
        <v>9042</v>
      </c>
      <c r="B5243" s="16" t="s">
        <v>9043</v>
      </c>
      <c r="C5243">
        <v>7.9368589542794101</v>
      </c>
      <c r="D5243">
        <v>7.8764226685238103</v>
      </c>
      <c r="E5243">
        <v>7.5564261120797998</v>
      </c>
      <c r="F5243">
        <v>7.08659092741458</v>
      </c>
      <c r="G5243">
        <v>8.02640848532719</v>
      </c>
      <c r="H5243">
        <v>6.5534884052218203</v>
      </c>
      <c r="I5243">
        <v>8.2170321021124497</v>
      </c>
      <c r="J5243">
        <v>7.6564670877053302</v>
      </c>
      <c r="K5243">
        <v>7.8521344337355501</v>
      </c>
      <c r="L5243">
        <v>8.1331488080724892</v>
      </c>
      <c r="M5243">
        <v>7.7475398248133303</v>
      </c>
      <c r="N5243">
        <v>8.4213875895931505</v>
      </c>
      <c r="O5243">
        <v>7.3893804998512502</v>
      </c>
      <c r="P5243">
        <v>8.5131253811847092</v>
      </c>
      <c r="Q5243">
        <v>8.0859864702427604</v>
      </c>
    </row>
    <row r="5244" spans="1:17">
      <c r="A5244" t="s">
        <v>9044</v>
      </c>
      <c r="B5244" s="16" t="s">
        <v>9045</v>
      </c>
      <c r="C5244">
        <v>8.0153436311576503</v>
      </c>
      <c r="D5244">
        <v>8.1061997705033395</v>
      </c>
      <c r="E5244">
        <v>7.9244164502804502</v>
      </c>
      <c r="F5244">
        <v>8.1183191429203507</v>
      </c>
      <c r="G5244">
        <v>7.8346504813997297</v>
      </c>
      <c r="H5244">
        <v>8.4372601967683298</v>
      </c>
      <c r="I5244">
        <v>8.0711267250664491</v>
      </c>
      <c r="J5244">
        <v>8.1338731980013002</v>
      </c>
      <c r="K5244">
        <v>7.99863113727399</v>
      </c>
      <c r="L5244">
        <v>7.8557973305008897</v>
      </c>
      <c r="M5244">
        <v>7.7475398248133303</v>
      </c>
      <c r="N5244">
        <v>7.5046963614255704</v>
      </c>
      <c r="O5244">
        <v>7.7747865585926998</v>
      </c>
      <c r="P5244">
        <v>8.3897825627459106</v>
      </c>
      <c r="Q5244">
        <v>7.9670857749043096</v>
      </c>
    </row>
    <row r="5245" spans="1:17">
      <c r="A5245" t="s">
        <v>9046</v>
      </c>
      <c r="B5245" s="16" t="s">
        <v>9047</v>
      </c>
      <c r="C5245">
        <v>9.56778545492128</v>
      </c>
      <c r="D5245">
        <v>9.3520892394966193</v>
      </c>
      <c r="E5245">
        <v>9.8467096796717595</v>
      </c>
      <c r="F5245">
        <v>9.1105979982621594</v>
      </c>
      <c r="G5245">
        <v>10.0989309944404</v>
      </c>
      <c r="H5245">
        <v>7.18218054452836</v>
      </c>
      <c r="I5245">
        <v>8.7036459251872103</v>
      </c>
      <c r="J5245">
        <v>8.3674428370248606</v>
      </c>
      <c r="K5245">
        <v>9.6119753920643092</v>
      </c>
      <c r="L5245">
        <v>9.0245553666037708</v>
      </c>
      <c r="M5245">
        <v>8.8581255105287493</v>
      </c>
      <c r="N5245">
        <v>9.5098899301123208</v>
      </c>
      <c r="O5245">
        <v>9.0220463585647703</v>
      </c>
      <c r="P5245">
        <v>7.4927704004486699</v>
      </c>
      <c r="Q5245">
        <v>11.303394432065099</v>
      </c>
    </row>
    <row r="5246" spans="1:17">
      <c r="A5246" t="s">
        <v>9048</v>
      </c>
      <c r="B5246" s="16" t="s">
        <v>9049</v>
      </c>
      <c r="C5246">
        <v>6.5061011689220098</v>
      </c>
      <c r="D5246">
        <v>6.7413585445714101</v>
      </c>
      <c r="E5246">
        <v>6.7682062103183904</v>
      </c>
      <c r="F5246">
        <v>6.84254687656904</v>
      </c>
      <c r="G5246">
        <v>6.6712248272836403</v>
      </c>
      <c r="H5246">
        <v>7.3640517828905097</v>
      </c>
      <c r="I5246">
        <v>6.5372404831406001</v>
      </c>
      <c r="J5246">
        <v>6.7195168009068604</v>
      </c>
      <c r="K5246">
        <v>6.6489972230150904</v>
      </c>
      <c r="L5246">
        <v>6.6697798190484097</v>
      </c>
      <c r="M5246">
        <v>6.7700452893327698</v>
      </c>
      <c r="N5246">
        <v>7.1120955779354196</v>
      </c>
      <c r="O5246">
        <v>6.9948926036377204</v>
      </c>
      <c r="P5246">
        <v>6.3619539041930198</v>
      </c>
      <c r="Q5246">
        <v>5.81282804418474</v>
      </c>
    </row>
    <row r="5247" spans="1:17">
      <c r="A5247" t="s">
        <v>9050</v>
      </c>
      <c r="B5247" s="16" t="s">
        <v>9051</v>
      </c>
      <c r="C5247">
        <v>10.7838701906465</v>
      </c>
      <c r="D5247">
        <v>10.7848004673902</v>
      </c>
      <c r="E5247">
        <v>10.9409201011088</v>
      </c>
      <c r="F5247">
        <v>11.166024150567599</v>
      </c>
      <c r="G5247">
        <v>10.9303119632379</v>
      </c>
      <c r="H5247">
        <v>11.127408317317</v>
      </c>
      <c r="I5247">
        <v>12.194499066475601</v>
      </c>
      <c r="J5247">
        <v>12.3027112662101</v>
      </c>
      <c r="K5247">
        <v>11.1530032197966</v>
      </c>
      <c r="L5247">
        <v>12.1338890129384</v>
      </c>
      <c r="M5247">
        <v>11.8517685251097</v>
      </c>
      <c r="N5247">
        <v>11.967918485653501</v>
      </c>
      <c r="O5247">
        <v>11.3409419276632</v>
      </c>
      <c r="P5247">
        <v>12.1444281624046</v>
      </c>
      <c r="Q5247">
        <v>11.2278806171146</v>
      </c>
    </row>
    <row r="5248" spans="1:17">
      <c r="A5248" t="s">
        <v>9052</v>
      </c>
      <c r="B5248" s="16" t="s">
        <v>9053</v>
      </c>
      <c r="C5248">
        <v>6.7094894782855796</v>
      </c>
      <c r="D5248">
        <v>7.1133152528774399</v>
      </c>
      <c r="E5248">
        <v>6.4779724688708198</v>
      </c>
      <c r="F5248">
        <v>7.2474690956782997</v>
      </c>
      <c r="G5248">
        <v>7.3833017638975598</v>
      </c>
      <c r="H5248">
        <v>6.9831940474075296</v>
      </c>
      <c r="I5248">
        <v>6.7613064719492897</v>
      </c>
      <c r="J5248">
        <v>6.9143859730030597</v>
      </c>
      <c r="K5248">
        <v>6.7756261029337699</v>
      </c>
      <c r="L5248">
        <v>6.9377613713991799</v>
      </c>
      <c r="M5248">
        <v>7.3561492712340497</v>
      </c>
      <c r="N5248">
        <v>7.4161369070952396</v>
      </c>
      <c r="O5248">
        <v>7.1172200311726304</v>
      </c>
      <c r="P5248">
        <v>6.3222334835171203</v>
      </c>
      <c r="Q5248">
        <v>7.3593062614465703</v>
      </c>
    </row>
    <row r="5249" spans="1:17">
      <c r="A5249" t="s">
        <v>9054</v>
      </c>
      <c r="B5249" s="16" t="s">
        <v>9055</v>
      </c>
      <c r="C5249">
        <v>5.69565330414353</v>
      </c>
      <c r="D5249">
        <v>5.6168575691991496</v>
      </c>
      <c r="E5249">
        <v>5.4725199049354796</v>
      </c>
      <c r="F5249">
        <v>5.0436549643728998</v>
      </c>
      <c r="G5249">
        <v>6.0755217755122297</v>
      </c>
      <c r="H5249">
        <v>5.0769980259574004</v>
      </c>
      <c r="I5249">
        <v>5.5153350959386502</v>
      </c>
      <c r="J5249">
        <v>4.589987956211</v>
      </c>
      <c r="K5249">
        <v>5.52962448084548</v>
      </c>
      <c r="L5249">
        <v>5.5725684340267403</v>
      </c>
      <c r="M5249">
        <v>5.2604792807445904</v>
      </c>
      <c r="N5249">
        <v>5.8399741889468402</v>
      </c>
      <c r="O5249">
        <v>5.1118655635160302</v>
      </c>
      <c r="P5249">
        <v>5.2164652043888102</v>
      </c>
      <c r="Q5249">
        <v>6.6375058506955904</v>
      </c>
    </row>
    <row r="5250" spans="1:17">
      <c r="A5250" t="s">
        <v>9056</v>
      </c>
      <c r="B5250" s="16" t="s">
        <v>9057</v>
      </c>
      <c r="C5250">
        <v>8.03320534003395</v>
      </c>
      <c r="D5250">
        <v>8.0237375527181207</v>
      </c>
      <c r="E5250">
        <v>8.2172551566003307</v>
      </c>
      <c r="F5250">
        <v>8.1629463640282296</v>
      </c>
      <c r="G5250">
        <v>8.0609030714784904</v>
      </c>
      <c r="H5250">
        <v>8.1379863502603396</v>
      </c>
      <c r="I5250">
        <v>8.1727477804035704</v>
      </c>
      <c r="J5250">
        <v>8.49943251378585</v>
      </c>
      <c r="K5250">
        <v>7.9209578949331201</v>
      </c>
      <c r="L5250">
        <v>8.2061649236105101</v>
      </c>
      <c r="M5250">
        <v>8.2587027905460193</v>
      </c>
      <c r="N5250">
        <v>8.2548048560111607</v>
      </c>
      <c r="O5250">
        <v>8.1180227421100692</v>
      </c>
      <c r="P5250">
        <v>8.0100059982029492</v>
      </c>
      <c r="Q5250">
        <v>6.9204191934356096</v>
      </c>
    </row>
    <row r="5251" spans="1:17">
      <c r="A5251" t="s">
        <v>9058</v>
      </c>
      <c r="B5251" s="16" t="s">
        <v>9059</v>
      </c>
      <c r="C5251">
        <v>7.4167394892705403</v>
      </c>
      <c r="D5251">
        <v>7.3003562916549596</v>
      </c>
      <c r="E5251">
        <v>7.9585540685743199</v>
      </c>
      <c r="F5251">
        <v>8.3674418328017204</v>
      </c>
      <c r="G5251">
        <v>8.1459873984650901</v>
      </c>
      <c r="H5251">
        <v>7.22985212368242</v>
      </c>
      <c r="I5251">
        <v>6.7936822339404497</v>
      </c>
      <c r="J5251">
        <v>8.0363736435135191</v>
      </c>
      <c r="K5251">
        <v>6.8214924250388096</v>
      </c>
      <c r="L5251">
        <v>7.7100752816342597</v>
      </c>
      <c r="M5251">
        <v>8.4247945275417901</v>
      </c>
      <c r="N5251">
        <v>8.8839365537627906</v>
      </c>
      <c r="O5251">
        <v>8.6543919407954597</v>
      </c>
      <c r="P5251">
        <v>6.2813702146298303</v>
      </c>
      <c r="Q5251">
        <v>9.3151344269335699</v>
      </c>
    </row>
    <row r="5252" spans="1:17">
      <c r="A5252" t="s">
        <v>9060</v>
      </c>
      <c r="B5252" s="16" t="s">
        <v>9061</v>
      </c>
      <c r="C5252">
        <v>7.7442269088090496</v>
      </c>
      <c r="D5252">
        <v>7.7991815857585003</v>
      </c>
      <c r="E5252">
        <v>8.0813646268332704</v>
      </c>
      <c r="F5252">
        <v>7.7599373397669797</v>
      </c>
      <c r="G5252">
        <v>7.7646038238616901</v>
      </c>
      <c r="H5252">
        <v>7.7046974154856498</v>
      </c>
      <c r="I5252">
        <v>7.4634498114554697</v>
      </c>
      <c r="J5252">
        <v>7.4834381893300002</v>
      </c>
      <c r="K5252">
        <v>7.6182326434521599</v>
      </c>
      <c r="L5252">
        <v>7.6561992454063201</v>
      </c>
      <c r="M5252">
        <v>7.5284662044956399</v>
      </c>
      <c r="N5252">
        <v>7.7804178880947603</v>
      </c>
      <c r="O5252">
        <v>7.45779612934765</v>
      </c>
      <c r="P5252">
        <v>7.42914401366719</v>
      </c>
      <c r="Q5252">
        <v>9.2143845326617093</v>
      </c>
    </row>
    <row r="5253" spans="1:17">
      <c r="A5253" t="s">
        <v>9062</v>
      </c>
      <c r="B5253" s="16" t="s">
        <v>760</v>
      </c>
      <c r="C5253">
        <v>8.7654026335781996</v>
      </c>
      <c r="D5253">
        <v>8.3319951862025707</v>
      </c>
      <c r="E5253">
        <v>9.6951248407668995</v>
      </c>
      <c r="F5253">
        <v>8.9837191114441204</v>
      </c>
      <c r="G5253">
        <v>9.6099830083098698</v>
      </c>
      <c r="H5253">
        <v>6.4223107959451697</v>
      </c>
      <c r="I5253">
        <v>7.7804477147118902</v>
      </c>
      <c r="J5253">
        <v>7.5434566930248703</v>
      </c>
      <c r="K5253">
        <v>8.8105982346788192</v>
      </c>
      <c r="L5253">
        <v>9.07465396649242</v>
      </c>
      <c r="M5253">
        <v>9.1523102560552303</v>
      </c>
      <c r="N5253">
        <v>9.4883657428274795</v>
      </c>
      <c r="O5253">
        <v>9.1482535806716996</v>
      </c>
      <c r="P5253">
        <v>6.2813702146298303</v>
      </c>
      <c r="Q5253">
        <v>12.2931997590437</v>
      </c>
    </row>
    <row r="5254" spans="1:17">
      <c r="A5254" t="s">
        <v>9063</v>
      </c>
      <c r="B5254" s="16" t="s">
        <v>9064</v>
      </c>
      <c r="C5254">
        <v>8.2812783898564302</v>
      </c>
      <c r="D5254">
        <v>8.3591470919304207</v>
      </c>
      <c r="E5254">
        <v>8.2887492593372603</v>
      </c>
      <c r="F5254">
        <v>8.2890901971021496</v>
      </c>
      <c r="G5254">
        <v>8.0945910163541193</v>
      </c>
      <c r="H5254">
        <v>8.37513496983604</v>
      </c>
      <c r="I5254">
        <v>7.9427323117275401</v>
      </c>
      <c r="J5254">
        <v>8.2098539453822994</v>
      </c>
      <c r="K5254">
        <v>8.2533183599327202</v>
      </c>
      <c r="L5254">
        <v>8.1488311006005496</v>
      </c>
      <c r="M5254">
        <v>7.8660487725433699</v>
      </c>
      <c r="N5254">
        <v>8.1147934763126006</v>
      </c>
      <c r="O5254">
        <v>7.9272334968273901</v>
      </c>
      <c r="P5254">
        <v>8.2284615464917206</v>
      </c>
      <c r="Q5254">
        <v>7.6950435514148801</v>
      </c>
    </row>
    <row r="5255" spans="1:17">
      <c r="A5255" t="s">
        <v>9065</v>
      </c>
      <c r="B5255" s="16" t="s">
        <v>9066</v>
      </c>
      <c r="C5255">
        <v>7.8738161322913598</v>
      </c>
      <c r="D5255">
        <v>7.49675594587774</v>
      </c>
      <c r="E5255">
        <v>8.8968817372668596</v>
      </c>
      <c r="F5255">
        <v>8.2378652373452095</v>
      </c>
      <c r="G5255">
        <v>8.5374784590038004</v>
      </c>
      <c r="H5255">
        <v>6.8469972577830296</v>
      </c>
      <c r="I5255">
        <v>8.2249396015961</v>
      </c>
      <c r="J5255">
        <v>7.9129688664490203</v>
      </c>
      <c r="K5255">
        <v>8.5009135528979503</v>
      </c>
      <c r="L5255">
        <v>8.6672321134242001</v>
      </c>
      <c r="M5255">
        <v>8.4421210292157305</v>
      </c>
      <c r="N5255">
        <v>9.1347466820861296</v>
      </c>
      <c r="O5255">
        <v>8.3923338824994307</v>
      </c>
      <c r="P5255">
        <v>7.3029469869286503</v>
      </c>
      <c r="Q5255">
        <v>10.9587766965595</v>
      </c>
    </row>
    <row r="5256" spans="1:17">
      <c r="A5256" t="s">
        <v>9067</v>
      </c>
      <c r="B5256" s="16" t="s">
        <v>9068</v>
      </c>
      <c r="C5256">
        <v>6.7094894782855796</v>
      </c>
      <c r="D5256">
        <v>6.61130647324664</v>
      </c>
      <c r="E5256">
        <v>6.5696259509985699</v>
      </c>
      <c r="F5256">
        <v>6.51394311452185</v>
      </c>
      <c r="G5256">
        <v>7.1556738547792804</v>
      </c>
      <c r="H5256">
        <v>5.8959384425791503</v>
      </c>
      <c r="I5256">
        <v>6.4312449976653498</v>
      </c>
      <c r="J5256">
        <v>6.6572928796591997</v>
      </c>
      <c r="K5256">
        <v>6.3808592862911402</v>
      </c>
      <c r="L5256">
        <v>5.8319238793611898</v>
      </c>
      <c r="M5256">
        <v>6.3630095136639202</v>
      </c>
      <c r="N5256">
        <v>6.82464008712651</v>
      </c>
      <c r="O5256">
        <v>6.6428125903268098</v>
      </c>
      <c r="P5256">
        <v>6.7080071231198604</v>
      </c>
      <c r="Q5256">
        <v>9.3151344269335699</v>
      </c>
    </row>
    <row r="5257" spans="1:17">
      <c r="A5257" t="s">
        <v>9069</v>
      </c>
      <c r="B5257" s="16" t="s">
        <v>9070</v>
      </c>
      <c r="C5257">
        <v>8.8709273285577108</v>
      </c>
      <c r="D5257">
        <v>8.9738772362684909</v>
      </c>
      <c r="E5257">
        <v>9.0247587206733701</v>
      </c>
      <c r="F5257">
        <v>9.2149067862925396</v>
      </c>
      <c r="G5257">
        <v>9.1148987005741802</v>
      </c>
      <c r="H5257">
        <v>8.7570854742766109</v>
      </c>
      <c r="I5257">
        <v>9.0356983999119898</v>
      </c>
      <c r="J5257">
        <v>8.7949067751168499</v>
      </c>
      <c r="K5257">
        <v>9.1697516643872792</v>
      </c>
      <c r="L5257">
        <v>9.3054559485338402</v>
      </c>
      <c r="M5257">
        <v>8.9884874202461607</v>
      </c>
      <c r="N5257">
        <v>8.8003947800124909</v>
      </c>
      <c r="O5257">
        <v>9.2043881352607499</v>
      </c>
      <c r="P5257">
        <v>8.7054816293261101</v>
      </c>
      <c r="Q5257">
        <v>8.8614637697687808</v>
      </c>
    </row>
    <row r="5258" spans="1:17">
      <c r="A5258" t="s">
        <v>9071</v>
      </c>
      <c r="B5258" s="16" t="s">
        <v>9072</v>
      </c>
      <c r="C5258">
        <v>8.4166812301774208</v>
      </c>
      <c r="D5258">
        <v>8.3008251288201205</v>
      </c>
      <c r="E5258">
        <v>7.6843872809925298</v>
      </c>
      <c r="F5258">
        <v>8.2551433213110403</v>
      </c>
      <c r="G5258">
        <v>8.2306610451235809</v>
      </c>
      <c r="H5258">
        <v>9.2047726025844092</v>
      </c>
      <c r="I5258">
        <v>8.6071379871193905</v>
      </c>
      <c r="J5258">
        <v>8.7553211031755893</v>
      </c>
      <c r="K5258">
        <v>8.0340112540614204</v>
      </c>
      <c r="L5258">
        <v>8.0054517585789693</v>
      </c>
      <c r="M5258">
        <v>8.5234373371886907</v>
      </c>
      <c r="N5258">
        <v>8.7174189117568393</v>
      </c>
      <c r="O5258">
        <v>8.5738003307856196</v>
      </c>
      <c r="P5258">
        <v>9.1503107662963306</v>
      </c>
      <c r="Q5258">
        <v>5.09416193408443</v>
      </c>
    </row>
    <row r="5259" spans="1:17">
      <c r="A5259" t="s">
        <v>9073</v>
      </c>
      <c r="B5259" s="16" t="s">
        <v>9074</v>
      </c>
      <c r="C5259">
        <v>8.5310559719384003</v>
      </c>
      <c r="D5259">
        <v>8.1955405296384107</v>
      </c>
      <c r="E5259">
        <v>9.2003937269667109</v>
      </c>
      <c r="F5259">
        <v>8.0954762580308302</v>
      </c>
      <c r="G5259">
        <v>8.7725950422731405</v>
      </c>
      <c r="H5259">
        <v>5.7265924446016498</v>
      </c>
      <c r="I5259">
        <v>7.4567429891659804</v>
      </c>
      <c r="J5259">
        <v>6.4313468883680898</v>
      </c>
      <c r="K5259">
        <v>9.0151555127252596</v>
      </c>
      <c r="L5259">
        <v>8.5392524333785094</v>
      </c>
      <c r="M5259">
        <v>8.1271320634214792</v>
      </c>
      <c r="N5259">
        <v>8.3570459374004393</v>
      </c>
      <c r="O5259">
        <v>8.0884808420641292</v>
      </c>
      <c r="P5259">
        <v>6.4566563684026503</v>
      </c>
      <c r="Q5259">
        <v>11.6113830594945</v>
      </c>
    </row>
    <row r="5260" spans="1:17">
      <c r="A5260" t="s">
        <v>9075</v>
      </c>
      <c r="B5260" s="16" t="s">
        <v>9076</v>
      </c>
      <c r="C5260">
        <v>8.8906467280279102</v>
      </c>
      <c r="D5260">
        <v>8.7965826534300309</v>
      </c>
      <c r="E5260">
        <v>8.9789547973225297</v>
      </c>
      <c r="F5260">
        <v>8.3957593672928805</v>
      </c>
      <c r="G5260">
        <v>8.9300971715261692</v>
      </c>
      <c r="H5260">
        <v>7.5381418093860697</v>
      </c>
      <c r="I5260">
        <v>7.6746579037287397</v>
      </c>
      <c r="J5260">
        <v>8.9707515344173494</v>
      </c>
      <c r="K5260">
        <v>8.5506023838728407</v>
      </c>
      <c r="L5260">
        <v>8.2684997567532399</v>
      </c>
      <c r="M5260">
        <v>8.1753008172404797</v>
      </c>
      <c r="N5260">
        <v>8.21904657047752</v>
      </c>
      <c r="O5260">
        <v>8.2864767369398091</v>
      </c>
      <c r="P5260">
        <v>7.6525006680345902</v>
      </c>
      <c r="Q5260">
        <v>9.1612412986063401</v>
      </c>
    </row>
    <row r="5261" spans="1:17">
      <c r="A5261" t="s">
        <v>9077</v>
      </c>
      <c r="B5261" s="16" t="s">
        <v>9078</v>
      </c>
      <c r="C5261">
        <v>5.0332205246179997</v>
      </c>
      <c r="D5261">
        <v>4.8302002317971402</v>
      </c>
      <c r="E5261">
        <v>5.12062362366449</v>
      </c>
      <c r="F5261">
        <v>6.99059120776786</v>
      </c>
      <c r="G5261">
        <v>4.2225520177193703</v>
      </c>
      <c r="H5261">
        <v>7.6238280257956399</v>
      </c>
      <c r="I5261">
        <v>5.0470377433929201</v>
      </c>
      <c r="J5261">
        <v>7.4154608532188897</v>
      </c>
      <c r="K5261">
        <v>4.9119590476093702</v>
      </c>
      <c r="L5261">
        <v>4.7465905673729498</v>
      </c>
      <c r="M5261">
        <v>7.4275725551086502</v>
      </c>
      <c r="N5261">
        <v>7.3292460766937699</v>
      </c>
      <c r="O5261">
        <v>4.4501242258791596</v>
      </c>
      <c r="P5261">
        <v>4.9722592042386102</v>
      </c>
      <c r="Q5261">
        <v>7.1565710053807701</v>
      </c>
    </row>
    <row r="5262" spans="1:17">
      <c r="A5262" t="s">
        <v>9079</v>
      </c>
      <c r="B5262" s="16" t="s">
        <v>9080</v>
      </c>
      <c r="C5262">
        <v>5.8673482739251597</v>
      </c>
      <c r="D5262">
        <v>5.4459441552918904</v>
      </c>
      <c r="E5262">
        <v>5.90213374864478</v>
      </c>
      <c r="F5262">
        <v>5.9891572551494896</v>
      </c>
      <c r="G5262">
        <v>6.9913076005737196</v>
      </c>
      <c r="H5262">
        <v>4.43015569855271</v>
      </c>
      <c r="I5262">
        <v>5.1546550765941603</v>
      </c>
      <c r="J5262">
        <v>5.3252950654732896</v>
      </c>
      <c r="K5262">
        <v>6.0027256129859996</v>
      </c>
      <c r="L5262">
        <v>5.9635854897431999</v>
      </c>
      <c r="M5262">
        <v>6.3837954197807099</v>
      </c>
      <c r="N5262">
        <v>6.9563332013543997</v>
      </c>
      <c r="O5262">
        <v>6.6874703143804703</v>
      </c>
      <c r="P5262">
        <v>5.0754103394275001</v>
      </c>
      <c r="Q5262">
        <v>8.0859864702427604</v>
      </c>
    </row>
    <row r="5263" spans="1:17">
      <c r="A5263" t="s">
        <v>9081</v>
      </c>
      <c r="B5263" s="16" t="s">
        <v>9082</v>
      </c>
      <c r="C5263">
        <v>9.4381279253056398</v>
      </c>
      <c r="D5263">
        <v>9.5652116747767693</v>
      </c>
      <c r="E5263">
        <v>10.142138312411401</v>
      </c>
      <c r="F5263">
        <v>9.4875480872009295</v>
      </c>
      <c r="G5263">
        <v>9.4067389853163892</v>
      </c>
      <c r="H5263">
        <v>10.4535241626714</v>
      </c>
      <c r="I5263">
        <v>9.5764723912648506</v>
      </c>
      <c r="J5263">
        <v>10.0800750971</v>
      </c>
      <c r="K5263">
        <v>9.3873850806430497</v>
      </c>
      <c r="L5263">
        <v>9.6043847337670396</v>
      </c>
      <c r="M5263">
        <v>10.0950943631894</v>
      </c>
      <c r="N5263">
        <v>9.8790611213896202</v>
      </c>
      <c r="O5263">
        <v>10.29304159528</v>
      </c>
      <c r="P5263">
        <v>9.0840804155215604</v>
      </c>
      <c r="Q5263">
        <v>9.5399466711043193</v>
      </c>
    </row>
    <row r="5264" spans="1:17">
      <c r="A5264" t="s">
        <v>9083</v>
      </c>
      <c r="B5264" s="16" t="s">
        <v>9084</v>
      </c>
      <c r="C5264">
        <v>11.7442886483521</v>
      </c>
      <c r="D5264">
        <v>11.7664087568635</v>
      </c>
      <c r="E5264">
        <v>11.9497935916056</v>
      </c>
      <c r="F5264">
        <v>11.722030292849899</v>
      </c>
      <c r="G5264">
        <v>11.7262096088956</v>
      </c>
      <c r="H5264">
        <v>11.7249799050721</v>
      </c>
      <c r="I5264">
        <v>11.758113435553801</v>
      </c>
      <c r="J5264">
        <v>11.6971300705631</v>
      </c>
      <c r="K5264">
        <v>11.7854142401162</v>
      </c>
      <c r="L5264">
        <v>11.899239095044001</v>
      </c>
      <c r="M5264">
        <v>11.8531564424511</v>
      </c>
      <c r="N5264">
        <v>12.1544946802232</v>
      </c>
      <c r="O5264">
        <v>11.8635366062215</v>
      </c>
      <c r="P5264">
        <v>11.4068108218045</v>
      </c>
      <c r="Q5264">
        <v>12.9627779226799</v>
      </c>
    </row>
    <row r="5265" spans="1:17">
      <c r="A5265" t="s">
        <v>9085</v>
      </c>
      <c r="B5265" s="16" t="s">
        <v>9086</v>
      </c>
      <c r="C5265">
        <v>6.3282826399822101</v>
      </c>
      <c r="D5265">
        <v>6.1613914259344904</v>
      </c>
      <c r="E5265">
        <v>6.3388609491737098</v>
      </c>
      <c r="F5265">
        <v>7.0393940505603299</v>
      </c>
      <c r="G5265">
        <v>7.1738294645290104</v>
      </c>
      <c r="H5265">
        <v>5.4261642208015903</v>
      </c>
      <c r="I5265">
        <v>5.6888246486798497</v>
      </c>
      <c r="J5265">
        <v>5.7975935847914002</v>
      </c>
      <c r="K5265">
        <v>6.6792307050940201</v>
      </c>
      <c r="L5265">
        <v>6.8634530912736</v>
      </c>
      <c r="M5265">
        <v>7.2919710568065002</v>
      </c>
      <c r="N5265">
        <v>7.3366910045794702</v>
      </c>
      <c r="O5265">
        <v>7.2831396490110496</v>
      </c>
      <c r="P5265">
        <v>5.2603607125134104</v>
      </c>
      <c r="Q5265">
        <v>8.48255560796823</v>
      </c>
    </row>
    <row r="5266" spans="1:17">
      <c r="A5266" t="s">
        <v>9087</v>
      </c>
      <c r="B5266" s="16" t="s">
        <v>9088</v>
      </c>
      <c r="C5266">
        <v>6.3713344368982199</v>
      </c>
      <c r="D5266">
        <v>6.4556086972253803</v>
      </c>
      <c r="E5266">
        <v>7.2602734023585898</v>
      </c>
      <c r="F5266">
        <v>6.3292710665610601</v>
      </c>
      <c r="G5266">
        <v>6.3572259687739301</v>
      </c>
      <c r="H5266">
        <v>7.2684043305091297</v>
      </c>
      <c r="I5266">
        <v>6.5499524026940898</v>
      </c>
      <c r="J5266">
        <v>7.0858952673795201</v>
      </c>
      <c r="K5266">
        <v>6.0959187970261004</v>
      </c>
      <c r="L5266">
        <v>6.2545660872875102</v>
      </c>
      <c r="M5266">
        <v>5.9104836449302596</v>
      </c>
      <c r="N5266">
        <v>6.2434134649689499</v>
      </c>
      <c r="O5266">
        <v>6.1230454572813002</v>
      </c>
      <c r="P5266">
        <v>7.2085980835333796</v>
      </c>
      <c r="Q5266">
        <v>5.81282804418474</v>
      </c>
    </row>
    <row r="5267" spans="1:17">
      <c r="A5267" t="s">
        <v>9089</v>
      </c>
      <c r="B5267" s="16" t="s">
        <v>9090</v>
      </c>
      <c r="C5267">
        <v>10.623016905857501</v>
      </c>
      <c r="D5267">
        <v>10.616470386155701</v>
      </c>
      <c r="E5267">
        <v>10.2753053873193</v>
      </c>
      <c r="F5267">
        <v>10.098915037552199</v>
      </c>
      <c r="G5267">
        <v>10.3771679140179</v>
      </c>
      <c r="H5267">
        <v>10.056275691534999</v>
      </c>
      <c r="I5267">
        <v>10.379732657428701</v>
      </c>
      <c r="J5267">
        <v>9.9523354919870801</v>
      </c>
      <c r="K5267">
        <v>10.7020863133692</v>
      </c>
      <c r="L5267">
        <v>10.359248976087301</v>
      </c>
      <c r="M5267">
        <v>10.1283376736567</v>
      </c>
      <c r="N5267">
        <v>10.124191180890699</v>
      </c>
      <c r="O5267">
        <v>10.1375576338811</v>
      </c>
      <c r="P5267">
        <v>10.227509906538</v>
      </c>
      <c r="Q5267">
        <v>11.454592186520401</v>
      </c>
    </row>
    <row r="5268" spans="1:17">
      <c r="A5268" t="s">
        <v>9091</v>
      </c>
      <c r="B5268" s="16" t="s">
        <v>9092</v>
      </c>
      <c r="C5268">
        <v>8.2241201392696706</v>
      </c>
      <c r="D5268">
        <v>8.1300453564393393</v>
      </c>
      <c r="E5268">
        <v>8.2116058507221101</v>
      </c>
      <c r="F5268">
        <v>7.9245512432323704</v>
      </c>
      <c r="G5268">
        <v>8.1911719556340898</v>
      </c>
      <c r="H5268">
        <v>7.4470265267108804</v>
      </c>
      <c r="I5268">
        <v>8.0534705485444196</v>
      </c>
      <c r="J5268">
        <v>7.8977302347119096</v>
      </c>
      <c r="K5268">
        <v>8.1850257934841206</v>
      </c>
      <c r="L5268">
        <v>7.8365533820545501</v>
      </c>
      <c r="M5268">
        <v>7.8586904454314901</v>
      </c>
      <c r="N5268">
        <v>7.7639597802696203</v>
      </c>
      <c r="O5268">
        <v>7.97106893698232</v>
      </c>
      <c r="P5268">
        <v>7.53655392200218</v>
      </c>
      <c r="Q5268">
        <v>9.65973340900055</v>
      </c>
    </row>
    <row r="5269" spans="1:17">
      <c r="A5269" t="s">
        <v>9093</v>
      </c>
      <c r="B5269" s="16" t="s">
        <v>9094</v>
      </c>
      <c r="C5269">
        <v>7.5343816153612604</v>
      </c>
      <c r="D5269">
        <v>7.8090663738983803</v>
      </c>
      <c r="E5269">
        <v>7.8316753745371797</v>
      </c>
      <c r="F5269">
        <v>7.4888864773400599</v>
      </c>
      <c r="G5269">
        <v>7.5729451690033596</v>
      </c>
      <c r="H5269">
        <v>7.8988321171281299</v>
      </c>
      <c r="I5269">
        <v>7.5095417055295197</v>
      </c>
      <c r="J5269">
        <v>7.6519313377832301</v>
      </c>
      <c r="K5269">
        <v>7.3882814394824097</v>
      </c>
      <c r="L5269">
        <v>7.2821357100021897</v>
      </c>
      <c r="M5269">
        <v>7.5238188887914399</v>
      </c>
      <c r="N5269">
        <v>7.0317437104172997</v>
      </c>
      <c r="O5269">
        <v>7.7456300499590904</v>
      </c>
      <c r="P5269">
        <v>8.0407141706139793</v>
      </c>
      <c r="Q5269">
        <v>6.9204191934356096</v>
      </c>
    </row>
    <row r="5270" spans="1:17">
      <c r="A5270" t="s">
        <v>9095</v>
      </c>
      <c r="B5270" s="16" t="s">
        <v>9096</v>
      </c>
      <c r="C5270">
        <v>12.576505140562601</v>
      </c>
      <c r="D5270">
        <v>12.448696466406799</v>
      </c>
      <c r="E5270">
        <v>12.8944509898016</v>
      </c>
      <c r="F5270">
        <v>12.5158707294507</v>
      </c>
      <c r="G5270">
        <v>12.7758413958388</v>
      </c>
      <c r="H5270">
        <v>11.255492923761899</v>
      </c>
      <c r="I5270">
        <v>12.188449258358499</v>
      </c>
      <c r="J5270">
        <v>11.969555486184699</v>
      </c>
      <c r="K5270">
        <v>12.5209930022043</v>
      </c>
      <c r="L5270">
        <v>12.5077123205617</v>
      </c>
      <c r="M5270">
        <v>11.993184065915401</v>
      </c>
      <c r="N5270">
        <v>12.5871616273865</v>
      </c>
      <c r="O5270">
        <v>12.445301635109001</v>
      </c>
      <c r="P5270">
        <v>11.366197871595</v>
      </c>
      <c r="Q5270">
        <v>13.8999865328993</v>
      </c>
    </row>
    <row r="5271" spans="1:17">
      <c r="A5271" t="s">
        <v>9097</v>
      </c>
      <c r="B5271" s="16" t="s">
        <v>9098</v>
      </c>
      <c r="C5271">
        <v>7.7001673639437902</v>
      </c>
      <c r="D5271">
        <v>7.940768803269</v>
      </c>
      <c r="E5271">
        <v>7.93130901064099</v>
      </c>
      <c r="F5271">
        <v>7.8262079075912698</v>
      </c>
      <c r="G5271">
        <v>7.8000530865117303</v>
      </c>
      <c r="H5271">
        <v>7.3497448055988004</v>
      </c>
      <c r="I5271">
        <v>7.5729261680755497</v>
      </c>
      <c r="J5271">
        <v>7.4783217376342002</v>
      </c>
      <c r="K5271">
        <v>7.50504653791441</v>
      </c>
      <c r="L5271">
        <v>7.5597102959179097</v>
      </c>
      <c r="M5271">
        <v>7.8951117597084597</v>
      </c>
      <c r="N5271">
        <v>7.7019505713410101</v>
      </c>
      <c r="O5271">
        <v>7.9309378388704204</v>
      </c>
      <c r="P5271">
        <v>7.2301065543756904</v>
      </c>
      <c r="Q5271">
        <v>7.6950435514148801</v>
      </c>
    </row>
    <row r="5272" spans="1:17">
      <c r="A5272" t="s">
        <v>9099</v>
      </c>
      <c r="B5272" s="16" t="s">
        <v>9100</v>
      </c>
      <c r="C5272">
        <v>7.1146889116676002</v>
      </c>
      <c r="D5272">
        <v>6.8981899443675996</v>
      </c>
      <c r="E5272">
        <v>7.2270040238899798</v>
      </c>
      <c r="F5272">
        <v>7.2405344936164298</v>
      </c>
      <c r="G5272">
        <v>7.1738294645290104</v>
      </c>
      <c r="H5272">
        <v>6.9550790148528003</v>
      </c>
      <c r="I5272">
        <v>6.9260863447237799</v>
      </c>
      <c r="J5272">
        <v>6.9143859730030597</v>
      </c>
      <c r="K5272">
        <v>6.7378440855087396</v>
      </c>
      <c r="L5272">
        <v>6.8917722925088398</v>
      </c>
      <c r="M5272">
        <v>6.8615045265998296</v>
      </c>
      <c r="N5272">
        <v>6.9563332013543997</v>
      </c>
      <c r="O5272">
        <v>7.0975427775379902</v>
      </c>
      <c r="P5272">
        <v>6.5794772553974399</v>
      </c>
      <c r="Q5272">
        <v>7.3593062614465703</v>
      </c>
    </row>
    <row r="5273" spans="1:17">
      <c r="A5273" t="s">
        <v>9101</v>
      </c>
      <c r="B5273" s="16" t="s">
        <v>9102</v>
      </c>
      <c r="C5273">
        <v>8.4863890191497902</v>
      </c>
      <c r="D5273">
        <v>8.1496195864347705</v>
      </c>
      <c r="E5273">
        <v>9.9350213798070097</v>
      </c>
      <c r="F5273">
        <v>8.8828756651111505</v>
      </c>
      <c r="G5273">
        <v>10.1918475992012</v>
      </c>
      <c r="H5273">
        <v>6.3945603718070796</v>
      </c>
      <c r="I5273">
        <v>8.9356911606060905</v>
      </c>
      <c r="J5273">
        <v>7.5725522787176196</v>
      </c>
      <c r="K5273">
        <v>9.8674307068862195</v>
      </c>
      <c r="L5273">
        <v>10.226146136298899</v>
      </c>
      <c r="M5273">
        <v>9.67396225187988</v>
      </c>
      <c r="N5273">
        <v>10.230728658045701</v>
      </c>
      <c r="O5273">
        <v>9.6291874366347905</v>
      </c>
      <c r="P5273">
        <v>7.1645898956467198</v>
      </c>
      <c r="Q5273">
        <v>13.5035187227155</v>
      </c>
    </row>
    <row r="5274" spans="1:17">
      <c r="A5274" t="s">
        <v>9103</v>
      </c>
      <c r="B5274" s="16" t="s">
        <v>9104</v>
      </c>
      <c r="C5274">
        <v>7.4702162237328196</v>
      </c>
      <c r="D5274">
        <v>7.31431822896469</v>
      </c>
      <c r="E5274">
        <v>8.00502698976495</v>
      </c>
      <c r="F5274">
        <v>7.2405344936164298</v>
      </c>
      <c r="G5274">
        <v>7.8795240458814702</v>
      </c>
      <c r="H5274">
        <v>6.0107414084998103</v>
      </c>
      <c r="I5274">
        <v>6.9454121858673004</v>
      </c>
      <c r="J5274">
        <v>6.7957351857853503</v>
      </c>
      <c r="K5274">
        <v>7.5761573404847704</v>
      </c>
      <c r="L5274">
        <v>7.4114323954884904</v>
      </c>
      <c r="M5274">
        <v>7.4275725551086502</v>
      </c>
      <c r="N5274">
        <v>7.7304681170873897</v>
      </c>
      <c r="O5274">
        <v>7.5280070821620004</v>
      </c>
      <c r="P5274">
        <v>5.69964444990008</v>
      </c>
      <c r="Q5274">
        <v>9.8053894822166399</v>
      </c>
    </row>
    <row r="5275" spans="1:17">
      <c r="A5275" t="s">
        <v>9105</v>
      </c>
      <c r="B5275" s="16" t="s">
        <v>9106</v>
      </c>
      <c r="C5275">
        <v>8.7519889931166492</v>
      </c>
      <c r="D5275">
        <v>8.9224844972827597</v>
      </c>
      <c r="E5275">
        <v>9.0439522218576993</v>
      </c>
      <c r="F5275">
        <v>8.5124204652147704</v>
      </c>
      <c r="G5275">
        <v>8.6256795449419403</v>
      </c>
      <c r="H5275">
        <v>8.8962708944781497</v>
      </c>
      <c r="I5275">
        <v>8.7807522000412899</v>
      </c>
      <c r="J5275">
        <v>8.8513315835335291</v>
      </c>
      <c r="K5275">
        <v>8.5933768672327506</v>
      </c>
      <c r="L5275">
        <v>8.6369813350903009</v>
      </c>
      <c r="M5275">
        <v>8.6818402875606093</v>
      </c>
      <c r="N5275">
        <v>8.4525125106070007</v>
      </c>
      <c r="O5275">
        <v>8.7725821888159103</v>
      </c>
      <c r="P5275">
        <v>8.9253769651163601</v>
      </c>
      <c r="Q5275">
        <v>7.1565710053807701</v>
      </c>
    </row>
    <row r="5276" spans="1:17">
      <c r="A5276" t="s">
        <v>9107</v>
      </c>
      <c r="B5276" s="16" t="s">
        <v>9108</v>
      </c>
      <c r="C5276">
        <v>5.6492058890955699</v>
      </c>
      <c r="D5276">
        <v>5.8489556220091004</v>
      </c>
      <c r="E5276">
        <v>5.72015689123982</v>
      </c>
      <c r="F5276">
        <v>4.5147692553613297</v>
      </c>
      <c r="G5276">
        <v>5.1001215892442602</v>
      </c>
      <c r="H5276">
        <v>5.5076282639641203</v>
      </c>
      <c r="I5276">
        <v>6.0191991148044197</v>
      </c>
      <c r="J5276">
        <v>5.6937689133072196</v>
      </c>
      <c r="K5276">
        <v>6.5433294448369299</v>
      </c>
      <c r="L5276">
        <v>6.0839659041390597</v>
      </c>
      <c r="M5276">
        <v>5.3924365182024099</v>
      </c>
      <c r="N5276">
        <v>5.3328764695189896</v>
      </c>
      <c r="O5276">
        <v>5.5297694049106996</v>
      </c>
      <c r="P5276">
        <v>6.0078251400104499</v>
      </c>
      <c r="Q5276">
        <v>6.2843132996066204</v>
      </c>
    </row>
    <row r="5277" spans="1:17">
      <c r="A5277" t="s">
        <v>9109</v>
      </c>
      <c r="B5277" s="16" t="s">
        <v>9110</v>
      </c>
      <c r="C5277">
        <v>9.9872482519252692</v>
      </c>
      <c r="D5277">
        <v>9.9255674977497499</v>
      </c>
      <c r="E5277">
        <v>9.6540816371027702</v>
      </c>
      <c r="F5277">
        <v>9.7681864501061906</v>
      </c>
      <c r="G5277">
        <v>9.9479274010164094</v>
      </c>
      <c r="H5277">
        <v>9.6042294938017303</v>
      </c>
      <c r="I5277">
        <v>9.6502298971128102</v>
      </c>
      <c r="J5277">
        <v>9.6580472045886196</v>
      </c>
      <c r="K5277">
        <v>9.7506735464570191</v>
      </c>
      <c r="L5277">
        <v>9.7794652125380104</v>
      </c>
      <c r="M5277">
        <v>9.7563865562561496</v>
      </c>
      <c r="N5277">
        <v>9.53109764505861</v>
      </c>
      <c r="O5277">
        <v>9.9098783337296297</v>
      </c>
      <c r="P5277">
        <v>9.6516320985929696</v>
      </c>
      <c r="Q5277">
        <v>9.65973340900055</v>
      </c>
    </row>
    <row r="5278" spans="1:17">
      <c r="A5278" t="s">
        <v>9111</v>
      </c>
      <c r="B5278" s="16" t="s">
        <v>9112</v>
      </c>
      <c r="C5278">
        <v>5.0332205246179997</v>
      </c>
      <c r="D5278">
        <v>4.8708919623886802</v>
      </c>
      <c r="E5278">
        <v>6.4001528211462198</v>
      </c>
      <c r="F5278">
        <v>5.0765736551712601</v>
      </c>
      <c r="G5278">
        <v>5.7963037841217497</v>
      </c>
      <c r="H5278">
        <v>5.6573806008778602</v>
      </c>
      <c r="I5278">
        <v>6.1757623283627199</v>
      </c>
      <c r="J5278">
        <v>4.8507352198443803</v>
      </c>
      <c r="K5278">
        <v>6.1108697077640501</v>
      </c>
      <c r="L5278">
        <v>5.4482976778856296</v>
      </c>
      <c r="M5278">
        <v>5.1397006687878797</v>
      </c>
      <c r="N5278">
        <v>5.7747602614263602</v>
      </c>
      <c r="O5278">
        <v>5.2165415310043803</v>
      </c>
      <c r="P5278">
        <v>5.4229483876157598</v>
      </c>
      <c r="Q5278">
        <v>5.81282804418474</v>
      </c>
    </row>
    <row r="5279" spans="1:17">
      <c r="A5279" t="s">
        <v>9113</v>
      </c>
      <c r="B5279" s="16" t="s">
        <v>9114</v>
      </c>
      <c r="C5279">
        <v>11.019241460031401</v>
      </c>
      <c r="D5279">
        <v>10.948427558986699</v>
      </c>
      <c r="E5279">
        <v>10.709129798328201</v>
      </c>
      <c r="F5279">
        <v>11.059473690207399</v>
      </c>
      <c r="G5279">
        <v>11.1203204699487</v>
      </c>
      <c r="H5279">
        <v>10.273267622067101</v>
      </c>
      <c r="I5279">
        <v>10.273240034304701</v>
      </c>
      <c r="J5279">
        <v>10.504308662076101</v>
      </c>
      <c r="K5279">
        <v>10.919850392915601</v>
      </c>
      <c r="L5279">
        <v>10.448229152408899</v>
      </c>
      <c r="M5279">
        <v>10.8255611443336</v>
      </c>
      <c r="N5279">
        <v>11.2392013753231</v>
      </c>
      <c r="O5279">
        <v>10.946225750480799</v>
      </c>
      <c r="P5279">
        <v>10.1494097239404</v>
      </c>
      <c r="Q5279">
        <v>11.5609893168039</v>
      </c>
    </row>
    <row r="5280" spans="1:17">
      <c r="A5280" t="s">
        <v>9115</v>
      </c>
      <c r="B5280" s="16" t="s">
        <v>9116</v>
      </c>
      <c r="C5280">
        <v>6.0020440008562996</v>
      </c>
      <c r="D5280">
        <v>5.8489556220091004</v>
      </c>
      <c r="E5280">
        <v>6.0375917107677903</v>
      </c>
      <c r="F5280">
        <v>6.4429228717264504</v>
      </c>
      <c r="G5280">
        <v>6.34116723841632</v>
      </c>
      <c r="H5280">
        <v>6.0470179562401398</v>
      </c>
      <c r="I5280">
        <v>6.1083114335419397</v>
      </c>
      <c r="J5280">
        <v>5.76383742325923</v>
      </c>
      <c r="K5280">
        <v>5.5068916728603101</v>
      </c>
      <c r="L5280">
        <v>5.8708197013116203</v>
      </c>
      <c r="M5280">
        <v>6.42447755612789</v>
      </c>
      <c r="N5280">
        <v>6.6073365936536996</v>
      </c>
      <c r="O5280">
        <v>6.2239743948753601</v>
      </c>
      <c r="P5280">
        <v>5.7306434872206502</v>
      </c>
      <c r="Q5280">
        <v>6.2843132996066204</v>
      </c>
    </row>
    <row r="5281" spans="1:17">
      <c r="A5281" t="s">
        <v>9117</v>
      </c>
      <c r="B5281" s="16" t="s">
        <v>9118</v>
      </c>
      <c r="C5281">
        <v>8.8832835171801605</v>
      </c>
      <c r="D5281">
        <v>8.7965826534300309</v>
      </c>
      <c r="E5281">
        <v>8.9954808436971891</v>
      </c>
      <c r="F5281">
        <v>9.3719796616536595</v>
      </c>
      <c r="G5281">
        <v>8.8336918306260603</v>
      </c>
      <c r="H5281">
        <v>9.7267143544397499</v>
      </c>
      <c r="I5281">
        <v>8.6779596745339305</v>
      </c>
      <c r="J5281">
        <v>9.4739534781504702</v>
      </c>
      <c r="K5281">
        <v>8.7097238224303801</v>
      </c>
      <c r="L5281">
        <v>9.00960933054834</v>
      </c>
      <c r="M5281">
        <v>9.2454606039691196</v>
      </c>
      <c r="N5281">
        <v>9.0760138212565806</v>
      </c>
      <c r="O5281">
        <v>9.2598918501691596</v>
      </c>
      <c r="P5281">
        <v>8.7131241798062504</v>
      </c>
      <c r="Q5281">
        <v>8.7216113394761106</v>
      </c>
    </row>
    <row r="5282" spans="1:17">
      <c r="A5282" t="s">
        <v>9119</v>
      </c>
      <c r="B5282" s="16" t="s">
        <v>9120</v>
      </c>
      <c r="C5282">
        <v>8.5955640844923398</v>
      </c>
      <c r="D5282">
        <v>8.6586271160339301</v>
      </c>
      <c r="E5282">
        <v>8.4413400854483704</v>
      </c>
      <c r="F5282">
        <v>8.3189734143091094</v>
      </c>
      <c r="G5282">
        <v>8.4095249008544606</v>
      </c>
      <c r="H5282">
        <v>8.3321788725426806</v>
      </c>
      <c r="I5282">
        <v>8.54534066257267</v>
      </c>
      <c r="J5282">
        <v>8.3110659465285792</v>
      </c>
      <c r="K5282">
        <v>8.5093148706896908</v>
      </c>
      <c r="L5282">
        <v>8.6032400967790501</v>
      </c>
      <c r="M5282">
        <v>8.5141053857536093</v>
      </c>
      <c r="N5282">
        <v>8.3533857763247905</v>
      </c>
      <c r="O5282">
        <v>8.5996178754538395</v>
      </c>
      <c r="P5282">
        <v>8.53053295311555</v>
      </c>
      <c r="Q5282">
        <v>9.6208993709487292</v>
      </c>
    </row>
    <row r="5283" spans="1:17">
      <c r="A5283" t="s">
        <v>9121</v>
      </c>
      <c r="B5283" s="16" t="s">
        <v>9122</v>
      </c>
      <c r="C5283">
        <v>10.722626924970699</v>
      </c>
      <c r="D5283">
        <v>10.589508697525</v>
      </c>
      <c r="E5283">
        <v>11.2561570296282</v>
      </c>
      <c r="F5283">
        <v>11.089146939641999</v>
      </c>
      <c r="G5283">
        <v>11.428683370576</v>
      </c>
      <c r="H5283">
        <v>10.1354165651332</v>
      </c>
      <c r="I5283">
        <v>10.667593853810899</v>
      </c>
      <c r="J5283">
        <v>10.4308451751475</v>
      </c>
      <c r="K5283">
        <v>11.002983578496799</v>
      </c>
      <c r="L5283">
        <v>10.9257480219265</v>
      </c>
      <c r="M5283">
        <v>11.0365446475073</v>
      </c>
      <c r="N5283">
        <v>11.2855318502654</v>
      </c>
      <c r="O5283">
        <v>11.174123909752799</v>
      </c>
      <c r="P5283">
        <v>9.7043374304762704</v>
      </c>
      <c r="Q5283">
        <v>13.6625338718879</v>
      </c>
    </row>
    <row r="5284" spans="1:17">
      <c r="A5284" t="s">
        <v>9123</v>
      </c>
      <c r="B5284" s="16" t="s">
        <v>9124</v>
      </c>
      <c r="C5284">
        <v>10.097393772641899</v>
      </c>
      <c r="D5284">
        <v>9.9614306483754191</v>
      </c>
      <c r="E5284">
        <v>9.9125753169545998</v>
      </c>
      <c r="F5284">
        <v>9.4787534489232605</v>
      </c>
      <c r="G5284">
        <v>9.6248723161051206</v>
      </c>
      <c r="H5284">
        <v>9.2264314508778806</v>
      </c>
      <c r="I5284">
        <v>9.8588974290891098</v>
      </c>
      <c r="J5284">
        <v>9.4056243998113995</v>
      </c>
      <c r="K5284">
        <v>10.3317259012947</v>
      </c>
      <c r="L5284">
        <v>9.8542646561952303</v>
      </c>
      <c r="M5284">
        <v>9.4341201595288702</v>
      </c>
      <c r="N5284">
        <v>9.2355859233028994</v>
      </c>
      <c r="O5284">
        <v>9.5362609194512604</v>
      </c>
      <c r="P5284">
        <v>9.60721594337517</v>
      </c>
      <c r="Q5284">
        <v>11.049299013344999</v>
      </c>
    </row>
    <row r="5285" spans="1:17">
      <c r="A5285" t="s">
        <v>9125</v>
      </c>
      <c r="B5285" s="16" t="s">
        <v>9126</v>
      </c>
      <c r="C5285">
        <v>7.2736378812628697</v>
      </c>
      <c r="D5285">
        <v>7.4149211802244901</v>
      </c>
      <c r="E5285">
        <v>7.5741595143062499</v>
      </c>
      <c r="F5285">
        <v>7.5462120797884404</v>
      </c>
      <c r="G5285">
        <v>7.4217666447414699</v>
      </c>
      <c r="H5285">
        <v>7.8335639012519396</v>
      </c>
      <c r="I5285">
        <v>7.3303411333840103</v>
      </c>
      <c r="J5285">
        <v>7.4783217376342002</v>
      </c>
      <c r="K5285">
        <v>7.4994280546720002</v>
      </c>
      <c r="L5285">
        <v>7.4997742482050302</v>
      </c>
      <c r="M5285">
        <v>7.3297557659107397</v>
      </c>
      <c r="N5285">
        <v>7.5881178842392698</v>
      </c>
      <c r="O5285">
        <v>7.4160808464778301</v>
      </c>
      <c r="P5285">
        <v>7.3722724284253296</v>
      </c>
      <c r="Q5285">
        <v>6.6375058506955904</v>
      </c>
    </row>
    <row r="5286" spans="1:17">
      <c r="A5286" t="s">
        <v>9127</v>
      </c>
      <c r="B5286" s="16" t="s">
        <v>9128</v>
      </c>
      <c r="C5286">
        <v>9.1230345180616101</v>
      </c>
      <c r="D5286">
        <v>9.1839101779316206</v>
      </c>
      <c r="E5286">
        <v>9.2117531437659892</v>
      </c>
      <c r="F5286">
        <v>9.0165005705620604</v>
      </c>
      <c r="G5286">
        <v>8.8868241912169506</v>
      </c>
      <c r="H5286">
        <v>9.0388616116946192</v>
      </c>
      <c r="I5286">
        <v>8.9830700534520496</v>
      </c>
      <c r="J5286">
        <v>9.1274661463522708</v>
      </c>
      <c r="K5286">
        <v>9.2166689296643103</v>
      </c>
      <c r="L5286">
        <v>9.0160337506733992</v>
      </c>
      <c r="M5286">
        <v>8.7726752070566398</v>
      </c>
      <c r="N5286">
        <v>8.7031132141541505</v>
      </c>
      <c r="O5286">
        <v>8.9527240972174198</v>
      </c>
      <c r="P5286">
        <v>9.2998890876533409</v>
      </c>
      <c r="Q5286">
        <v>9.2656390107680107</v>
      </c>
    </row>
    <row r="5287" spans="1:17">
      <c r="A5287" t="s">
        <v>9129</v>
      </c>
      <c r="B5287" s="16" t="s">
        <v>9130</v>
      </c>
      <c r="C5287">
        <v>9.0171337792542694</v>
      </c>
      <c r="D5287">
        <v>8.9694802987679694</v>
      </c>
      <c r="E5287">
        <v>9.7834128205537603</v>
      </c>
      <c r="F5287">
        <v>9.1755361197172096</v>
      </c>
      <c r="G5287">
        <v>9.4124712662128491</v>
      </c>
      <c r="H5287">
        <v>8.3891738166108105</v>
      </c>
      <c r="I5287">
        <v>9.0624127351310104</v>
      </c>
      <c r="J5287">
        <v>9.3784573127121398</v>
      </c>
      <c r="K5287">
        <v>9.0229985478493298</v>
      </c>
      <c r="L5287">
        <v>8.9901625489847898</v>
      </c>
      <c r="M5287">
        <v>8.9422769208049697</v>
      </c>
      <c r="N5287">
        <v>8.9140577320842294</v>
      </c>
      <c r="O5287">
        <v>9.0444325492711695</v>
      </c>
      <c r="P5287">
        <v>8.5434520656129394</v>
      </c>
      <c r="Q5287">
        <v>11.0925156037228</v>
      </c>
    </row>
    <row r="5288" spans="1:17">
      <c r="A5288" t="s">
        <v>9131</v>
      </c>
      <c r="B5288" s="16" t="s">
        <v>9132</v>
      </c>
      <c r="C5288">
        <v>8.7492912259387392</v>
      </c>
      <c r="D5288">
        <v>8.7740671286822103</v>
      </c>
      <c r="E5288">
        <v>8.8968817372668596</v>
      </c>
      <c r="F5288">
        <v>8.8761929888320896</v>
      </c>
      <c r="G5288">
        <v>8.8868241912169506</v>
      </c>
      <c r="H5288">
        <v>9.0231968960728199</v>
      </c>
      <c r="I5288">
        <v>9.4506798162780594</v>
      </c>
      <c r="J5288">
        <v>8.6615044370096506</v>
      </c>
      <c r="K5288">
        <v>8.9732648492397296</v>
      </c>
      <c r="L5288">
        <v>8.9392400653178896</v>
      </c>
      <c r="M5288">
        <v>8.9526746455958399</v>
      </c>
      <c r="N5288">
        <v>9.044591288486</v>
      </c>
      <c r="O5288">
        <v>8.7910324433577802</v>
      </c>
      <c r="P5288">
        <v>9.0208323976611702</v>
      </c>
      <c r="Q5288">
        <v>9.8053894822166399</v>
      </c>
    </row>
    <row r="5289" spans="1:17">
      <c r="A5289" t="s">
        <v>9133</v>
      </c>
      <c r="B5289" s="16" t="s">
        <v>9134</v>
      </c>
      <c r="C5289">
        <v>4.8324495657597604</v>
      </c>
      <c r="D5289">
        <v>5.09137122556535</v>
      </c>
      <c r="E5289">
        <v>5.3510197543661198</v>
      </c>
      <c r="F5289">
        <v>4.5644600677645304</v>
      </c>
      <c r="G5289">
        <v>4.9315086277172604</v>
      </c>
      <c r="H5289">
        <v>4.43015569855271</v>
      </c>
      <c r="I5289">
        <v>5.3469430634237698</v>
      </c>
      <c r="J5289">
        <v>4.8507352198443803</v>
      </c>
      <c r="K5289">
        <v>5.5068916728603101</v>
      </c>
      <c r="L5289">
        <v>4.7901010708768101</v>
      </c>
      <c r="M5289">
        <v>4.5794486673888004</v>
      </c>
      <c r="N5289">
        <v>4.9024877034329704</v>
      </c>
      <c r="O5289">
        <v>5.16522943914973</v>
      </c>
      <c r="P5289">
        <v>4.7374550361106396</v>
      </c>
      <c r="Q5289">
        <v>2.8218677180984102</v>
      </c>
    </row>
    <row r="5290" spans="1:17">
      <c r="A5290" t="s">
        <v>9135</v>
      </c>
      <c r="B5290" s="16" t="s">
        <v>9136</v>
      </c>
      <c r="C5290">
        <v>8.0726024190613099</v>
      </c>
      <c r="D5290">
        <v>7.8997348432982699</v>
      </c>
      <c r="E5290">
        <v>7.82428779508641</v>
      </c>
      <c r="F5290">
        <v>7.5518209668476501</v>
      </c>
      <c r="G5290">
        <v>8.0363486492452196</v>
      </c>
      <c r="H5290">
        <v>6.8772919937956898</v>
      </c>
      <c r="I5290">
        <v>7.6096583051839799</v>
      </c>
      <c r="J5290">
        <v>7.1387921266640602</v>
      </c>
      <c r="K5290">
        <v>8.0340112540614204</v>
      </c>
      <c r="L5290">
        <v>7.5538278256418403</v>
      </c>
      <c r="M5290">
        <v>7.2074941090782501</v>
      </c>
      <c r="N5290">
        <v>7.5046963614255704</v>
      </c>
      <c r="O5290">
        <v>7.2238997717542102</v>
      </c>
      <c r="P5290">
        <v>7.9004119547792602</v>
      </c>
      <c r="Q5290">
        <v>8.7932323857913595</v>
      </c>
    </row>
    <row r="5291" spans="1:17">
      <c r="A5291" t="s">
        <v>9137</v>
      </c>
      <c r="B5291" s="16" t="s">
        <v>9138</v>
      </c>
      <c r="C5291">
        <v>10.391816469172401</v>
      </c>
      <c r="D5291">
        <v>10.3917796379409</v>
      </c>
      <c r="E5291">
        <v>10.4095945419035</v>
      </c>
      <c r="F5291">
        <v>10.2615596604897</v>
      </c>
      <c r="G5291">
        <v>10.525588505551999</v>
      </c>
      <c r="H5291">
        <v>10.7707113582928</v>
      </c>
      <c r="I5291">
        <v>11.041597927087601</v>
      </c>
      <c r="J5291">
        <v>10.786972763784499</v>
      </c>
      <c r="K5291">
        <v>10.4549560439945</v>
      </c>
      <c r="L5291">
        <v>10.822038513832799</v>
      </c>
      <c r="M5291">
        <v>10.460058292413301</v>
      </c>
      <c r="N5291">
        <v>11.0120909719891</v>
      </c>
      <c r="O5291">
        <v>10.3313550702104</v>
      </c>
      <c r="P5291">
        <v>11.334350691473601</v>
      </c>
      <c r="Q5291">
        <v>10.5471379838792</v>
      </c>
    </row>
    <row r="5292" spans="1:17">
      <c r="A5292" t="s">
        <v>9139</v>
      </c>
      <c r="B5292" s="16" t="s">
        <v>9140</v>
      </c>
      <c r="C5292">
        <v>5.8263624218194501</v>
      </c>
      <c r="D5292">
        <v>5.47170002431064</v>
      </c>
      <c r="E5292">
        <v>6.8867602326164601</v>
      </c>
      <c r="F5292">
        <v>6.3553236597965803</v>
      </c>
      <c r="G5292">
        <v>5.2845830866371397</v>
      </c>
      <c r="H5292">
        <v>6.61481283471461</v>
      </c>
      <c r="I5292">
        <v>6.1254782290571796</v>
      </c>
      <c r="J5292">
        <v>4.6307624373210201</v>
      </c>
      <c r="K5292">
        <v>5.8680151328658399</v>
      </c>
      <c r="L5292">
        <v>6.6366511350477397</v>
      </c>
      <c r="M5292">
        <v>6.0477582448035001</v>
      </c>
      <c r="N5292">
        <v>7.2126792806103603</v>
      </c>
      <c r="O5292">
        <v>5.6989257412374803</v>
      </c>
      <c r="P5292">
        <v>4.5271021320563003</v>
      </c>
      <c r="Q5292">
        <v>7.6950435514148801</v>
      </c>
    </row>
    <row r="5293" spans="1:17">
      <c r="A5293" t="s">
        <v>9141</v>
      </c>
      <c r="B5293" s="16" t="s">
        <v>9142</v>
      </c>
      <c r="C5293">
        <v>4.3623517865106702</v>
      </c>
      <c r="D5293">
        <v>4.4456530885114001</v>
      </c>
      <c r="E5293">
        <v>5.1699772735735099</v>
      </c>
      <c r="F5293">
        <v>4.3517302712450299</v>
      </c>
      <c r="G5293">
        <v>4.8382239915511303</v>
      </c>
      <c r="H5293">
        <v>3.9869852489372102</v>
      </c>
      <c r="I5293">
        <v>4.6056600831029897</v>
      </c>
      <c r="J5293">
        <v>4.3621897727349799</v>
      </c>
      <c r="K5293">
        <v>4.4401758200780401</v>
      </c>
      <c r="L5293">
        <v>4.2633743974944602</v>
      </c>
      <c r="M5293">
        <v>4.1590575299716699</v>
      </c>
      <c r="N5293">
        <v>4.4472252118161997</v>
      </c>
      <c r="O5293">
        <v>4.3540657995344203</v>
      </c>
      <c r="P5293">
        <v>4.1712528320562896</v>
      </c>
      <c r="Q5293">
        <v>5.09416193408443</v>
      </c>
    </row>
    <row r="5294" spans="1:17">
      <c r="A5294" t="s">
        <v>9143</v>
      </c>
      <c r="B5294" s="16" t="s">
        <v>9144</v>
      </c>
      <c r="C5294">
        <v>8.8204157923466706</v>
      </c>
      <c r="D5294">
        <v>8.5684564814309496</v>
      </c>
      <c r="E5294">
        <v>9.6910726747842499</v>
      </c>
      <c r="F5294">
        <v>9.1238216420657601</v>
      </c>
      <c r="G5294">
        <v>9.6016442753658904</v>
      </c>
      <c r="H5294">
        <v>8.3248933877842202</v>
      </c>
      <c r="I5294">
        <v>8.7064719102721604</v>
      </c>
      <c r="J5294">
        <v>8.5293896390898603</v>
      </c>
      <c r="K5294">
        <v>9.3284814585762899</v>
      </c>
      <c r="L5294">
        <v>9.4018125951572902</v>
      </c>
      <c r="M5294">
        <v>9.0687462308516604</v>
      </c>
      <c r="N5294">
        <v>9.3900039555441595</v>
      </c>
      <c r="O5294">
        <v>9.3525078041107008</v>
      </c>
      <c r="P5294">
        <v>8.0648179503677699</v>
      </c>
      <c r="Q5294">
        <v>11.601444150662299</v>
      </c>
    </row>
    <row r="5295" spans="1:17">
      <c r="A5295" t="s">
        <v>9145</v>
      </c>
      <c r="B5295" s="16" t="s">
        <v>9146</v>
      </c>
      <c r="C5295">
        <v>7.68329101588514</v>
      </c>
      <c r="D5295">
        <v>7.6749463618858202</v>
      </c>
      <c r="E5295">
        <v>7.9244164502804502</v>
      </c>
      <c r="F5295">
        <v>7.6174754894820902</v>
      </c>
      <c r="G5295">
        <v>7.7343810404293203</v>
      </c>
      <c r="H5295">
        <v>7.2985181127037899</v>
      </c>
      <c r="I5295">
        <v>9.0972791015687804</v>
      </c>
      <c r="J5295">
        <v>8.3338819986470192</v>
      </c>
      <c r="K5295">
        <v>7.7375455503910802</v>
      </c>
      <c r="L5295">
        <v>9.3770730579274204</v>
      </c>
      <c r="M5295">
        <v>8.7249429097069697</v>
      </c>
      <c r="N5295">
        <v>9.1432479507308102</v>
      </c>
      <c r="O5295">
        <v>7.8432301106807998</v>
      </c>
      <c r="P5295">
        <v>8.6823078748033407</v>
      </c>
      <c r="Q5295">
        <v>9.4093039143768298</v>
      </c>
    </row>
    <row r="5296" spans="1:17">
      <c r="A5296" t="s">
        <v>9147</v>
      </c>
      <c r="B5296" s="16" t="s">
        <v>9148</v>
      </c>
      <c r="C5296">
        <v>6.1745445797018697</v>
      </c>
      <c r="D5296">
        <v>6.3230695120548104</v>
      </c>
      <c r="E5296">
        <v>5.7521813055947497</v>
      </c>
      <c r="F5296">
        <v>6.0057787532757798</v>
      </c>
      <c r="G5296">
        <v>7.0514927108982999</v>
      </c>
      <c r="H5296">
        <v>4.7010860560449901</v>
      </c>
      <c r="I5296">
        <v>5.7790171390800298</v>
      </c>
      <c r="J5296">
        <v>5.5218381907595999</v>
      </c>
      <c r="K5296">
        <v>6.7849177277433901</v>
      </c>
      <c r="L5296">
        <v>5.4740674480207696</v>
      </c>
      <c r="M5296">
        <v>5.83646315568744</v>
      </c>
      <c r="N5296">
        <v>6.1947310572146197</v>
      </c>
      <c r="O5296">
        <v>5.9713263387717097</v>
      </c>
      <c r="P5296">
        <v>5.1710851092644097</v>
      </c>
      <c r="Q5296">
        <v>6.2843132996066204</v>
      </c>
    </row>
    <row r="5297" spans="1:17">
      <c r="A5297" t="s">
        <v>9149</v>
      </c>
      <c r="B5297" s="16" t="s">
        <v>9150</v>
      </c>
      <c r="C5297">
        <v>7.2277727119103501</v>
      </c>
      <c r="D5297">
        <v>7.5330105248952304</v>
      </c>
      <c r="E5297">
        <v>6.8138222480252697</v>
      </c>
      <c r="F5297">
        <v>6.36817302555548</v>
      </c>
      <c r="G5297">
        <v>7.2182388467665897</v>
      </c>
      <c r="H5297">
        <v>7.3922454950465104</v>
      </c>
      <c r="I5297">
        <v>7.9087622112617701</v>
      </c>
      <c r="J5297">
        <v>6.8991224091414898</v>
      </c>
      <c r="K5297">
        <v>7.4420019440648701</v>
      </c>
      <c r="L5297">
        <v>7.6561992454063201</v>
      </c>
      <c r="M5297">
        <v>7.1899856980448904</v>
      </c>
      <c r="N5297">
        <v>7.6005332363814002</v>
      </c>
      <c r="O5297">
        <v>6.9877808128597696</v>
      </c>
      <c r="P5297">
        <v>8.1404815016067307</v>
      </c>
      <c r="Q5297">
        <v>7.8374797051227896</v>
      </c>
    </row>
    <row r="5298" spans="1:17">
      <c r="A5298" t="s">
        <v>9151</v>
      </c>
      <c r="B5298" s="16" t="s">
        <v>9152</v>
      </c>
      <c r="C5298">
        <v>7.68329101588514</v>
      </c>
      <c r="D5298">
        <v>7.4844651280120704</v>
      </c>
      <c r="E5298">
        <v>6.8138222480252697</v>
      </c>
      <c r="F5298">
        <v>7.3017728268393398</v>
      </c>
      <c r="G5298">
        <v>7.7343810404293203</v>
      </c>
      <c r="H5298">
        <v>5.7265924446016498</v>
      </c>
      <c r="I5298">
        <v>6.5874223162907901</v>
      </c>
      <c r="J5298">
        <v>6.4629296012030801</v>
      </c>
      <c r="K5298">
        <v>7.7565037701865798</v>
      </c>
      <c r="L5298">
        <v>6.9823204241520296</v>
      </c>
      <c r="M5298">
        <v>7.5050780063628402</v>
      </c>
      <c r="N5298">
        <v>7.5178495561431902</v>
      </c>
      <c r="O5298">
        <v>7.4680385681900097</v>
      </c>
      <c r="P5298">
        <v>6.1282934919178196</v>
      </c>
      <c r="Q5298">
        <v>9.58099084698482</v>
      </c>
    </row>
    <row r="5299" spans="1:17">
      <c r="A5299" t="s">
        <v>9153</v>
      </c>
      <c r="B5299" s="16" t="s">
        <v>9154</v>
      </c>
      <c r="C5299">
        <v>11.071998640119499</v>
      </c>
      <c r="D5299">
        <v>11.069930889544899</v>
      </c>
      <c r="E5299">
        <v>10.586883962491701</v>
      </c>
      <c r="F5299">
        <v>11.0736567759627</v>
      </c>
      <c r="G5299">
        <v>10.770641505108699</v>
      </c>
      <c r="H5299">
        <v>11.5576196313858</v>
      </c>
      <c r="I5299">
        <v>10.985713294359501</v>
      </c>
      <c r="J5299">
        <v>10.960493060694001</v>
      </c>
      <c r="K5299">
        <v>11.015812046640701</v>
      </c>
      <c r="L5299">
        <v>11.049886070774001</v>
      </c>
      <c r="M5299">
        <v>11.4806298752482</v>
      </c>
      <c r="N5299">
        <v>11.3544124041949</v>
      </c>
      <c r="O5299">
        <v>11.4616378988493</v>
      </c>
      <c r="P5299">
        <v>11.1795735775091</v>
      </c>
      <c r="Q5299">
        <v>11.214901564222499</v>
      </c>
    </row>
    <row r="5300" spans="1:17">
      <c r="A5300" t="s">
        <v>9155</v>
      </c>
      <c r="B5300" s="16" t="s">
        <v>9156</v>
      </c>
      <c r="C5300">
        <v>7.7496407277196804</v>
      </c>
      <c r="D5300">
        <v>7.4149211802244901</v>
      </c>
      <c r="E5300">
        <v>7.2602734023585898</v>
      </c>
      <c r="F5300">
        <v>7.4413218706507402</v>
      </c>
      <c r="G5300">
        <v>7.7221119950953296</v>
      </c>
      <c r="H5300">
        <v>5.4810077289205497</v>
      </c>
      <c r="I5300">
        <v>6.9064962973994302</v>
      </c>
      <c r="J5300">
        <v>5.9551429248600698</v>
      </c>
      <c r="K5300">
        <v>8.2024047387496797</v>
      </c>
      <c r="L5300">
        <v>7.8462075032984497</v>
      </c>
      <c r="M5300">
        <v>7.8512943249587801</v>
      </c>
      <c r="N5300">
        <v>8.1234169947229091</v>
      </c>
      <c r="O5300">
        <v>7.5082940900497404</v>
      </c>
      <c r="P5300">
        <v>5.2603607125134104</v>
      </c>
      <c r="Q5300">
        <v>10.526275924513399</v>
      </c>
    </row>
    <row r="5301" spans="1:17">
      <c r="A5301" t="s">
        <v>9157</v>
      </c>
      <c r="B5301" s="16" t="s">
        <v>9158</v>
      </c>
      <c r="C5301">
        <v>14.7143168670314</v>
      </c>
      <c r="D5301">
        <v>14.6358170567913</v>
      </c>
      <c r="E5301">
        <v>14.943363475709299</v>
      </c>
      <c r="F5301">
        <v>15.1189808691542</v>
      </c>
      <c r="G5301">
        <v>15.072546498257999</v>
      </c>
      <c r="H5301">
        <v>14.581789001018899</v>
      </c>
      <c r="I5301">
        <v>15.000029713353999</v>
      </c>
      <c r="J5301">
        <v>14.5977906622349</v>
      </c>
      <c r="K5301">
        <v>15.427957516297001</v>
      </c>
      <c r="L5301">
        <v>15.4047743674766</v>
      </c>
      <c r="M5301">
        <v>14.868227884288901</v>
      </c>
      <c r="N5301">
        <v>15.5614747525411</v>
      </c>
      <c r="O5301">
        <v>14.5614506489564</v>
      </c>
      <c r="P5301">
        <v>13.9630545529185</v>
      </c>
      <c r="Q5301">
        <v>17.020356810960301</v>
      </c>
    </row>
    <row r="5302" spans="1:17">
      <c r="A5302" t="s">
        <v>9159</v>
      </c>
      <c r="B5302" s="16" t="s">
        <v>9160</v>
      </c>
      <c r="C5302">
        <v>10.745814320678299</v>
      </c>
      <c r="D5302">
        <v>10.683763282728</v>
      </c>
      <c r="E5302">
        <v>10.7250700821323</v>
      </c>
      <c r="F5302">
        <v>10.588886633270899</v>
      </c>
      <c r="G5302">
        <v>10.837497401946701</v>
      </c>
      <c r="H5302">
        <v>9.5784330899906909</v>
      </c>
      <c r="I5302">
        <v>10.462282596768601</v>
      </c>
      <c r="J5302">
        <v>10.3851745679461</v>
      </c>
      <c r="K5302">
        <v>10.9880383467631</v>
      </c>
      <c r="L5302">
        <v>10.6020236428757</v>
      </c>
      <c r="M5302">
        <v>10.5659869688961</v>
      </c>
      <c r="N5302">
        <v>10.3757419222751</v>
      </c>
      <c r="O5302">
        <v>10.634040237028801</v>
      </c>
      <c r="P5302">
        <v>10.065346368332801</v>
      </c>
      <c r="Q5302">
        <v>12.3595679388288</v>
      </c>
    </row>
    <row r="5303" spans="1:17">
      <c r="A5303" t="s">
        <v>9161</v>
      </c>
      <c r="B5303" s="16" t="s">
        <v>197</v>
      </c>
      <c r="C5303">
        <v>10.5096547640878</v>
      </c>
      <c r="D5303">
        <v>10.255785550177199</v>
      </c>
      <c r="E5303">
        <v>12.8105649510692</v>
      </c>
      <c r="F5303">
        <v>12.3189061853189</v>
      </c>
      <c r="G5303">
        <v>12.286977838024599</v>
      </c>
      <c r="H5303">
        <v>10.932771527573699</v>
      </c>
      <c r="I5303">
        <v>10.763634669436099</v>
      </c>
      <c r="J5303">
        <v>12.075685144168601</v>
      </c>
      <c r="K5303">
        <v>10.2770336454986</v>
      </c>
      <c r="L5303">
        <v>10.6578580330296</v>
      </c>
      <c r="M5303">
        <v>11.672084785406501</v>
      </c>
      <c r="N5303">
        <v>12.5883293272465</v>
      </c>
      <c r="O5303">
        <v>12.268274491229899</v>
      </c>
      <c r="P5303">
        <v>10.1731484317393</v>
      </c>
      <c r="Q5303">
        <v>13.714176704486899</v>
      </c>
    </row>
    <row r="5304" spans="1:17">
      <c r="A5304" t="s">
        <v>9162</v>
      </c>
      <c r="B5304" s="16" t="s">
        <v>9163</v>
      </c>
      <c r="C5304">
        <v>8.25488638708776</v>
      </c>
      <c r="D5304">
        <v>8.4534951995057206</v>
      </c>
      <c r="E5304">
        <v>8.4022024362357097</v>
      </c>
      <c r="F5304">
        <v>8.2890901971021496</v>
      </c>
      <c r="G5304">
        <v>8.0706088457570306</v>
      </c>
      <c r="H5304">
        <v>9.1686139023333908</v>
      </c>
      <c r="I5304">
        <v>8.5198604469889894</v>
      </c>
      <c r="J5304">
        <v>8.5367826536936793</v>
      </c>
      <c r="K5304">
        <v>7.8521344337355501</v>
      </c>
      <c r="L5304">
        <v>8.4816083838079397</v>
      </c>
      <c r="M5304">
        <v>8.6629658541372105</v>
      </c>
      <c r="N5304">
        <v>8.5484636265777993</v>
      </c>
      <c r="O5304">
        <v>8.7746439139984904</v>
      </c>
      <c r="P5304">
        <v>8.2177533450860292</v>
      </c>
      <c r="Q5304">
        <v>8.48255560796823</v>
      </c>
    </row>
    <row r="5305" spans="1:17">
      <c r="A5305" t="s">
        <v>9164</v>
      </c>
      <c r="B5305" s="16" t="s">
        <v>9165</v>
      </c>
      <c r="C5305">
        <v>10.0378568814087</v>
      </c>
      <c r="D5305">
        <v>10.017871144349</v>
      </c>
      <c r="E5305">
        <v>10.2017388025744</v>
      </c>
      <c r="F5305">
        <v>9.9360647828159703</v>
      </c>
      <c r="G5305">
        <v>10.502485349571799</v>
      </c>
      <c r="H5305">
        <v>9.1522477162194207</v>
      </c>
      <c r="I5305">
        <v>10.0333048884003</v>
      </c>
      <c r="J5305">
        <v>9.7123625687362303</v>
      </c>
      <c r="K5305">
        <v>9.9292435867155806</v>
      </c>
      <c r="L5305">
        <v>9.8885091137648899</v>
      </c>
      <c r="M5305">
        <v>9.9092136688477392</v>
      </c>
      <c r="N5305">
        <v>10.215694485222899</v>
      </c>
      <c r="O5305">
        <v>10.284387515264999</v>
      </c>
      <c r="P5305">
        <v>9.9439708621177605</v>
      </c>
      <c r="Q5305">
        <v>10.5471379838792</v>
      </c>
    </row>
    <row r="5306" spans="1:17">
      <c r="A5306" t="s">
        <v>9166</v>
      </c>
      <c r="B5306" s="16" t="s">
        <v>9167</v>
      </c>
      <c r="C5306">
        <v>7.6889384803510499</v>
      </c>
      <c r="D5306">
        <v>7.6142120206772397</v>
      </c>
      <c r="E5306">
        <v>7.2492690045942503</v>
      </c>
      <c r="F5306">
        <v>7.8491557081204197</v>
      </c>
      <c r="G5306">
        <v>7.7282595891436099</v>
      </c>
      <c r="H5306">
        <v>8.5540129695411995</v>
      </c>
      <c r="I5306">
        <v>7.9712251578376598</v>
      </c>
      <c r="J5306">
        <v>8.1532472786395793</v>
      </c>
      <c r="K5306">
        <v>7.6641418250857498</v>
      </c>
      <c r="L5306">
        <v>7.97498035067294</v>
      </c>
      <c r="M5306">
        <v>8.1301902492706208</v>
      </c>
      <c r="N5306">
        <v>8.4353039221832997</v>
      </c>
      <c r="O5306">
        <v>8.3179272948679195</v>
      </c>
      <c r="P5306">
        <v>8.2123692572012192</v>
      </c>
      <c r="Q5306">
        <v>5.81282804418474</v>
      </c>
    </row>
    <row r="5307" spans="1:17">
      <c r="A5307" t="s">
        <v>9168</v>
      </c>
      <c r="B5307" s="16" t="s">
        <v>9169</v>
      </c>
      <c r="C5307">
        <v>5.3018286845624196</v>
      </c>
      <c r="D5307">
        <v>5.30932736890502</v>
      </c>
      <c r="E5307">
        <v>5.5107356403890702</v>
      </c>
      <c r="F5307">
        <v>5.1706883695566601</v>
      </c>
      <c r="G5307">
        <v>5.6978436807120003</v>
      </c>
      <c r="H5307">
        <v>4.9634301213382797</v>
      </c>
      <c r="I5307">
        <v>5.1886752257753797</v>
      </c>
      <c r="J5307">
        <v>4.9163232079064798</v>
      </c>
      <c r="K5307">
        <v>5.2832656349479699</v>
      </c>
      <c r="L5307">
        <v>5.31160411377655</v>
      </c>
      <c r="M5307">
        <v>5.5874545404788796</v>
      </c>
      <c r="N5307">
        <v>5.68277591644026</v>
      </c>
      <c r="O5307">
        <v>5.7510187021614403</v>
      </c>
      <c r="P5307">
        <v>4.9174589054378801</v>
      </c>
      <c r="Q5307">
        <v>7.1565710053807701</v>
      </c>
    </row>
    <row r="5308" spans="1:17">
      <c r="A5308" t="s">
        <v>9170</v>
      </c>
      <c r="B5308" s="16" t="s">
        <v>9171</v>
      </c>
      <c r="C5308">
        <v>5.3901707160280399</v>
      </c>
      <c r="D5308">
        <v>5.59370084060415</v>
      </c>
      <c r="E5308">
        <v>5.54791781288802</v>
      </c>
      <c r="F5308">
        <v>5.4189288652495504</v>
      </c>
      <c r="G5308">
        <v>5.4468377703358204</v>
      </c>
      <c r="H5308">
        <v>5.7708923211985397</v>
      </c>
      <c r="I5308">
        <v>4.3728229044696096</v>
      </c>
      <c r="J5308">
        <v>4.9163232079064798</v>
      </c>
      <c r="K5308">
        <v>4.9472302900396103</v>
      </c>
      <c r="L5308">
        <v>4.7901010708768101</v>
      </c>
      <c r="M5308">
        <v>5.5874545404788796</v>
      </c>
      <c r="N5308">
        <v>5.8818201747363998</v>
      </c>
      <c r="O5308">
        <v>5.5691886856815396</v>
      </c>
      <c r="P5308">
        <v>4.4479700090536403</v>
      </c>
      <c r="Q5308">
        <v>7.8374797051227896</v>
      </c>
    </row>
    <row r="5309" spans="1:17">
      <c r="A5309" t="s">
        <v>9172</v>
      </c>
      <c r="B5309" s="16" t="s">
        <v>9173</v>
      </c>
      <c r="C5309">
        <v>9.6129957576762006</v>
      </c>
      <c r="D5309">
        <v>9.6637446036304304</v>
      </c>
      <c r="E5309">
        <v>9.1657686005300096</v>
      </c>
      <c r="F5309">
        <v>9.5107416293057607</v>
      </c>
      <c r="G5309">
        <v>9.7895634918467902</v>
      </c>
      <c r="H5309">
        <v>10.1784754105527</v>
      </c>
      <c r="I5309">
        <v>9.8215954827965497</v>
      </c>
      <c r="J5309">
        <v>9.9169003007066703</v>
      </c>
      <c r="K5309">
        <v>9.5777766004660005</v>
      </c>
      <c r="L5309">
        <v>9.4735827826055505</v>
      </c>
      <c r="M5309">
        <v>9.6227990494546098</v>
      </c>
      <c r="N5309">
        <v>9.8892040042287501</v>
      </c>
      <c r="O5309">
        <v>9.7896610309874301</v>
      </c>
      <c r="P5309">
        <v>10.423038193961901</v>
      </c>
      <c r="Q5309">
        <v>8.1958182219819093</v>
      </c>
    </row>
    <row r="5310" spans="1:17">
      <c r="A5310" t="s">
        <v>9174</v>
      </c>
      <c r="B5310" s="16" t="s">
        <v>9175</v>
      </c>
      <c r="C5310">
        <v>4.0706176854441196</v>
      </c>
      <c r="D5310">
        <v>4.1197647330598102</v>
      </c>
      <c r="E5310">
        <v>4.0887687455453801</v>
      </c>
      <c r="F5310">
        <v>3.9277704709105601</v>
      </c>
      <c r="G5310">
        <v>3.8309652426265099</v>
      </c>
      <c r="H5310">
        <v>3.65660975244205</v>
      </c>
      <c r="I5310">
        <v>4.0793606969786396</v>
      </c>
      <c r="J5310">
        <v>3.5611359966351301</v>
      </c>
      <c r="K5310">
        <v>4.2084442324483602</v>
      </c>
      <c r="L5310">
        <v>4.3892426656840904</v>
      </c>
      <c r="M5310">
        <v>3.82485868955618</v>
      </c>
      <c r="N5310">
        <v>3.99991931403749</v>
      </c>
      <c r="O5310">
        <v>4.1329497517715001</v>
      </c>
      <c r="P5310">
        <v>3.7927642367557501</v>
      </c>
      <c r="Q5310">
        <v>5.09416193408443</v>
      </c>
    </row>
    <row r="5311" spans="1:17">
      <c r="A5311" t="s">
        <v>9176</v>
      </c>
      <c r="B5311" s="16" t="s">
        <v>9177</v>
      </c>
      <c r="C5311">
        <v>9.7474734667068006</v>
      </c>
      <c r="D5311">
        <v>9.6348849394128901</v>
      </c>
      <c r="E5311">
        <v>9.8485299494605307</v>
      </c>
      <c r="F5311">
        <v>9.9035778056403103</v>
      </c>
      <c r="G5311">
        <v>9.6718295434619108</v>
      </c>
      <c r="H5311">
        <v>9.4352934706721108</v>
      </c>
      <c r="I5311">
        <v>9.1748184983172703</v>
      </c>
      <c r="J5311">
        <v>9.3921048166960208</v>
      </c>
      <c r="K5311">
        <v>9.1120944126991699</v>
      </c>
      <c r="L5311">
        <v>9.4468875798226897</v>
      </c>
      <c r="M5311">
        <v>9.5998315609348204</v>
      </c>
      <c r="N5311">
        <v>9.53109764505861</v>
      </c>
      <c r="O5311">
        <v>9.6108441588282005</v>
      </c>
      <c r="P5311">
        <v>8.78740110316933</v>
      </c>
      <c r="Q5311">
        <v>10.170622283119799</v>
      </c>
    </row>
    <row r="5312" spans="1:17">
      <c r="A5312" t="s">
        <v>9178</v>
      </c>
      <c r="B5312" s="16" t="s">
        <v>9179</v>
      </c>
      <c r="C5312">
        <v>8.3857426744062291</v>
      </c>
      <c r="D5312">
        <v>8.1917691860350601</v>
      </c>
      <c r="E5312">
        <v>8.1945238237780593</v>
      </c>
      <c r="F5312">
        <v>8.1811406841559897</v>
      </c>
      <c r="G5312">
        <v>8.3147231221173001</v>
      </c>
      <c r="H5312">
        <v>8.4134175153610506</v>
      </c>
      <c r="I5312">
        <v>8.1645477998622393</v>
      </c>
      <c r="J5312">
        <v>8.2820283802889705</v>
      </c>
      <c r="K5312">
        <v>8.1315948083280603</v>
      </c>
      <c r="L5312">
        <v>8.0727714447924992</v>
      </c>
      <c r="M5312">
        <v>8.1024300500325008</v>
      </c>
      <c r="N5312">
        <v>7.9930227554210402</v>
      </c>
      <c r="O5312">
        <v>8.0275152162073304</v>
      </c>
      <c r="P5312">
        <v>8.5087404455715294</v>
      </c>
      <c r="Q5312">
        <v>7.6950435514148801</v>
      </c>
    </row>
    <row r="5313" spans="1:17">
      <c r="A5313" t="s">
        <v>9180</v>
      </c>
      <c r="B5313" s="16" t="s">
        <v>9181</v>
      </c>
      <c r="C5313">
        <v>10.6701209882304</v>
      </c>
      <c r="D5313">
        <v>10.598789249402</v>
      </c>
      <c r="E5313">
        <v>11.056454836647401</v>
      </c>
      <c r="F5313">
        <v>10.5176920553827</v>
      </c>
      <c r="G5313">
        <v>10.799361764243899</v>
      </c>
      <c r="H5313">
        <v>10.576663916369199</v>
      </c>
      <c r="I5313">
        <v>10.860670780356401</v>
      </c>
      <c r="J5313">
        <v>10.477036297240501</v>
      </c>
      <c r="K5313">
        <v>10.9494693006435</v>
      </c>
      <c r="L5313">
        <v>10.967220832922299</v>
      </c>
      <c r="M5313">
        <v>11.026328001664799</v>
      </c>
      <c r="N5313">
        <v>10.958311714479301</v>
      </c>
      <c r="O5313">
        <v>10.9333671567656</v>
      </c>
      <c r="P5313">
        <v>9.9649226371414805</v>
      </c>
      <c r="Q5313">
        <v>11.8056899963272</v>
      </c>
    </row>
    <row r="5314" spans="1:17">
      <c r="A5314" t="s">
        <v>9182</v>
      </c>
      <c r="B5314" s="16" t="s">
        <v>9183</v>
      </c>
      <c r="C5314">
        <v>8.3682632423587595</v>
      </c>
      <c r="D5314">
        <v>8.2653822519913795</v>
      </c>
      <c r="E5314">
        <v>8.8357842788791707</v>
      </c>
      <c r="F5314">
        <v>8.3450259055465406</v>
      </c>
      <c r="G5314">
        <v>8.3589492192801202</v>
      </c>
      <c r="H5314">
        <v>7.4402919562666199</v>
      </c>
      <c r="I5314">
        <v>8.2328039478341104</v>
      </c>
      <c r="J5314">
        <v>8.0398478788700896</v>
      </c>
      <c r="K5314">
        <v>8.3900287549864405</v>
      </c>
      <c r="L5314">
        <v>7.8888675638502903</v>
      </c>
      <c r="M5314">
        <v>7.8549971336587099</v>
      </c>
      <c r="N5314">
        <v>7.4231462068533096</v>
      </c>
      <c r="O5314">
        <v>7.9782468755925198</v>
      </c>
      <c r="P5314">
        <v>8.1573921489223995</v>
      </c>
      <c r="Q5314">
        <v>7.5369478347710803</v>
      </c>
    </row>
    <row r="5315" spans="1:17">
      <c r="A5315" t="s">
        <v>9184</v>
      </c>
      <c r="B5315" s="16" t="s">
        <v>9185</v>
      </c>
      <c r="C5315">
        <v>8.6687760178724407</v>
      </c>
      <c r="D5315">
        <v>8.7043309595555005</v>
      </c>
      <c r="E5315">
        <v>8.5572153554240291</v>
      </c>
      <c r="F5315">
        <v>8.7551501220756904</v>
      </c>
      <c r="G5315">
        <v>8.6223851175600892</v>
      </c>
      <c r="H5315">
        <v>9.0366341855340604</v>
      </c>
      <c r="I5315">
        <v>8.4097176399098501</v>
      </c>
      <c r="J5315">
        <v>8.7297478351779692</v>
      </c>
      <c r="K5315">
        <v>8.4377606781218208</v>
      </c>
      <c r="L5315">
        <v>8.4150944050062293</v>
      </c>
      <c r="M5315">
        <v>8.6179402020558094</v>
      </c>
      <c r="N5315">
        <v>8.36433849331498</v>
      </c>
      <c r="O5315">
        <v>8.8410780766560109</v>
      </c>
      <c r="P5315">
        <v>8.96111512365575</v>
      </c>
      <c r="Q5315">
        <v>7.9670857749043096</v>
      </c>
    </row>
    <row r="5316" spans="1:17">
      <c r="A5316" t="s">
        <v>9186</v>
      </c>
      <c r="B5316" s="16" t="s">
        <v>9187</v>
      </c>
      <c r="C5316">
        <v>7.0892526012794601</v>
      </c>
      <c r="D5316">
        <v>6.9881484913982899</v>
      </c>
      <c r="E5316">
        <v>7.6596891654395396</v>
      </c>
      <c r="F5316">
        <v>7.2748775160660903</v>
      </c>
      <c r="G5316">
        <v>7.6719625067096704</v>
      </c>
      <c r="H5316">
        <v>6.9167133088984798</v>
      </c>
      <c r="I5316">
        <v>7.4227314773209603</v>
      </c>
      <c r="J5316">
        <v>7.8351101334248003</v>
      </c>
      <c r="K5316">
        <v>7.1931585586231996</v>
      </c>
      <c r="L5316">
        <v>7.2387638932443101</v>
      </c>
      <c r="M5316">
        <v>6.9544080127968604</v>
      </c>
      <c r="N5316">
        <v>7.2207516763421502</v>
      </c>
      <c r="O5316">
        <v>7.1041318853629001</v>
      </c>
      <c r="P5316">
        <v>6.7828384161901099</v>
      </c>
      <c r="Q5316">
        <v>7.5369478347710803</v>
      </c>
    </row>
    <row r="5317" spans="1:17">
      <c r="A5317" t="s">
        <v>9188</v>
      </c>
      <c r="B5317" s="16" t="s">
        <v>9189</v>
      </c>
      <c r="C5317">
        <v>9.2993465988300308</v>
      </c>
      <c r="D5317">
        <v>9.2722356123642804</v>
      </c>
      <c r="E5317">
        <v>9.3337376198545492</v>
      </c>
      <c r="F5317">
        <v>8.9437978256828998</v>
      </c>
      <c r="G5317">
        <v>9.0983971071131897</v>
      </c>
      <c r="H5317">
        <v>9.3264579790432993</v>
      </c>
      <c r="I5317">
        <v>9.99106056631895</v>
      </c>
      <c r="J5317">
        <v>9.9074287480756595</v>
      </c>
      <c r="K5317">
        <v>9.4248656209817607</v>
      </c>
      <c r="L5317">
        <v>9.8708979845998002</v>
      </c>
      <c r="M5317">
        <v>9.6443380126857594</v>
      </c>
      <c r="N5317">
        <v>10.1348863997002</v>
      </c>
      <c r="O5317">
        <v>9.3784937843847196</v>
      </c>
      <c r="P5317">
        <v>10.1395202731188</v>
      </c>
      <c r="Q5317">
        <v>9.6975493141544398</v>
      </c>
    </row>
    <row r="5318" spans="1:17">
      <c r="A5318" t="s">
        <v>9190</v>
      </c>
      <c r="B5318" s="16" t="s">
        <v>9191</v>
      </c>
      <c r="C5318">
        <v>8.9784971423399096</v>
      </c>
      <c r="D5318">
        <v>9.0755717062390602</v>
      </c>
      <c r="E5318">
        <v>9.3948094239993605</v>
      </c>
      <c r="F5318">
        <v>9.1219399571408903</v>
      </c>
      <c r="G5318">
        <v>9.0983971071131897</v>
      </c>
      <c r="H5318">
        <v>8.8639705351989893</v>
      </c>
      <c r="I5318">
        <v>8.8411433522474692</v>
      </c>
      <c r="J5318">
        <v>9.0503759884446406</v>
      </c>
      <c r="K5318">
        <v>8.9069957344683495</v>
      </c>
      <c r="L5318">
        <v>9.0539906301362691</v>
      </c>
      <c r="M5318">
        <v>8.7940353759250804</v>
      </c>
      <c r="N5318">
        <v>9.2236104486078698</v>
      </c>
      <c r="O5318">
        <v>8.9726162619895806</v>
      </c>
      <c r="P5318">
        <v>8.4776666600402901</v>
      </c>
      <c r="Q5318">
        <v>10.1158168662335</v>
      </c>
    </row>
    <row r="5319" spans="1:17">
      <c r="A5319" t="s">
        <v>9192</v>
      </c>
      <c r="B5319" s="16" t="s">
        <v>9193</v>
      </c>
      <c r="C5319">
        <v>8.0464577704438902</v>
      </c>
      <c r="D5319">
        <v>8.1650897414300605</v>
      </c>
      <c r="E5319">
        <v>8.1120155991633105</v>
      </c>
      <c r="F5319">
        <v>8.3156834904239894</v>
      </c>
      <c r="G5319">
        <v>8.1505701495510099</v>
      </c>
      <c r="H5319">
        <v>8.2652444679287207</v>
      </c>
      <c r="I5319">
        <v>8.2010857285135703</v>
      </c>
      <c r="J5319">
        <v>8.2463929438936301</v>
      </c>
      <c r="K5319">
        <v>8.6194804785925108</v>
      </c>
      <c r="L5319">
        <v>8.22107636491425</v>
      </c>
      <c r="M5319">
        <v>8.0993123065330899</v>
      </c>
      <c r="N5319">
        <v>7.8906401089279701</v>
      </c>
      <c r="O5319">
        <v>8.0515315784510708</v>
      </c>
      <c r="P5319">
        <v>8.5604994087829809</v>
      </c>
      <c r="Q5319">
        <v>6.9204191934356096</v>
      </c>
    </row>
    <row r="5320" spans="1:17">
      <c r="A5320" t="s">
        <v>9194</v>
      </c>
      <c r="B5320" s="16" t="s">
        <v>9195</v>
      </c>
      <c r="C5320">
        <v>5.9648587736005902</v>
      </c>
      <c r="D5320">
        <v>6.2371739228833798</v>
      </c>
      <c r="E5320">
        <v>6.6887898835754704</v>
      </c>
      <c r="F5320">
        <v>7.3216190108341204</v>
      </c>
      <c r="G5320">
        <v>6.5228532534945796</v>
      </c>
      <c r="H5320">
        <v>6.0823845760958202</v>
      </c>
      <c r="I5320">
        <v>6.2083190743270702</v>
      </c>
      <c r="J5320">
        <v>6.9067745175236803</v>
      </c>
      <c r="K5320">
        <v>7.5920801119716002</v>
      </c>
      <c r="L5320">
        <v>6.4709898055546704</v>
      </c>
      <c r="M5320">
        <v>6.6208583416950297</v>
      </c>
      <c r="N5320">
        <v>6.5949304227929604</v>
      </c>
      <c r="O5320">
        <v>5.35969092477659</v>
      </c>
      <c r="P5320">
        <v>6.5625659221592398</v>
      </c>
      <c r="Q5320">
        <v>8.0859864702427604</v>
      </c>
    </row>
    <row r="5321" spans="1:17">
      <c r="A5321" t="s">
        <v>9196</v>
      </c>
      <c r="B5321" s="16" t="s">
        <v>9197</v>
      </c>
      <c r="C5321">
        <v>7.1230684743721202</v>
      </c>
      <c r="D5321">
        <v>7.3073542175866697</v>
      </c>
      <c r="E5321">
        <v>7.3659163892137602</v>
      </c>
      <c r="F5321">
        <v>7.0393940505603299</v>
      </c>
      <c r="G5321">
        <v>7.4957406231999801</v>
      </c>
      <c r="H5321">
        <v>7.6820518030327003</v>
      </c>
      <c r="I5321">
        <v>7.1340077301057701</v>
      </c>
      <c r="J5321">
        <v>6.7107918037929304</v>
      </c>
      <c r="K5321">
        <v>7.0619431434112201</v>
      </c>
      <c r="L5321">
        <v>7.5300544138344296</v>
      </c>
      <c r="M5321">
        <v>7.4908603378975798</v>
      </c>
      <c r="N5321">
        <v>7.4914217726060297</v>
      </c>
      <c r="O5321">
        <v>7.6678264969394201</v>
      </c>
      <c r="P5321">
        <v>8.0285093400315208</v>
      </c>
      <c r="Q5321">
        <v>5.81282804418474</v>
      </c>
    </row>
    <row r="5322" spans="1:17">
      <c r="A5322" t="s">
        <v>9198</v>
      </c>
      <c r="B5322" s="16" t="s">
        <v>9199</v>
      </c>
      <c r="C5322">
        <v>9.1882204574104591</v>
      </c>
      <c r="D5322">
        <v>9.1667296254023292</v>
      </c>
      <c r="E5322">
        <v>9.2453042626247495</v>
      </c>
      <c r="F5322">
        <v>9.2872094319322098</v>
      </c>
      <c r="G5322">
        <v>9.1427551649659904</v>
      </c>
      <c r="H5322">
        <v>8.9493369399872993</v>
      </c>
      <c r="I5322">
        <v>8.8891919928395797</v>
      </c>
      <c r="J5322">
        <v>9.0606680101092394</v>
      </c>
      <c r="K5322">
        <v>8.8683359844784206</v>
      </c>
      <c r="L5322">
        <v>8.9901625489847898</v>
      </c>
      <c r="M5322">
        <v>8.7127587899274204</v>
      </c>
      <c r="N5322">
        <v>8.7287621474852504</v>
      </c>
      <c r="O5322">
        <v>8.8172728250195291</v>
      </c>
      <c r="P5322">
        <v>8.42278755119907</v>
      </c>
      <c r="Q5322">
        <v>9.7703309644362406</v>
      </c>
    </row>
    <row r="5323" spans="1:17">
      <c r="A5323" t="s">
        <v>9200</v>
      </c>
      <c r="B5323" s="16" t="s">
        <v>9201</v>
      </c>
      <c r="C5323">
        <v>8.7438805019500396</v>
      </c>
      <c r="D5323">
        <v>8.8926052055012903</v>
      </c>
      <c r="E5323">
        <v>7.7791481733822598</v>
      </c>
      <c r="F5323">
        <v>7.9202238087330104</v>
      </c>
      <c r="G5323">
        <v>9.2512276242354794</v>
      </c>
      <c r="H5323">
        <v>8.4573875219703307</v>
      </c>
      <c r="I5323">
        <v>8.7780682422195806</v>
      </c>
      <c r="J5323">
        <v>8.49184494276499</v>
      </c>
      <c r="K5323">
        <v>9.1230821877096808</v>
      </c>
      <c r="L5323">
        <v>8.1012626829843004</v>
      </c>
      <c r="M5323">
        <v>8.4809594639538002</v>
      </c>
      <c r="N5323">
        <v>8.8111060460585602</v>
      </c>
      <c r="O5323">
        <v>8.7307162487006096</v>
      </c>
      <c r="P5323">
        <v>9.5948612603352998</v>
      </c>
      <c r="Q5323">
        <v>7.5369478347710803</v>
      </c>
    </row>
    <row r="5324" spans="1:17">
      <c r="A5324" t="s">
        <v>9202</v>
      </c>
      <c r="B5324" s="16" t="s">
        <v>9203</v>
      </c>
      <c r="C5324">
        <v>13.544140905332201</v>
      </c>
      <c r="D5324">
        <v>13.5651254894549</v>
      </c>
      <c r="E5324">
        <v>13.3419301846412</v>
      </c>
      <c r="F5324">
        <v>12.884896492400699</v>
      </c>
      <c r="G5324">
        <v>12.918276872886899</v>
      </c>
      <c r="H5324">
        <v>13.388794771303999</v>
      </c>
      <c r="I5324">
        <v>13.523460517535</v>
      </c>
      <c r="J5324">
        <v>12.6456072485518</v>
      </c>
      <c r="K5324">
        <v>13.6853465290557</v>
      </c>
      <c r="L5324">
        <v>13.7502648199647</v>
      </c>
      <c r="M5324">
        <v>12.878842805904799</v>
      </c>
      <c r="N5324">
        <v>13.3762096055985</v>
      </c>
      <c r="O5324">
        <v>12.8021420946083</v>
      </c>
      <c r="P5324">
        <v>13.278605661481</v>
      </c>
      <c r="Q5324">
        <v>13.908072751948501</v>
      </c>
    </row>
    <row r="5325" spans="1:17">
      <c r="A5325" t="s">
        <v>9204</v>
      </c>
      <c r="B5325" s="16" t="s">
        <v>9205</v>
      </c>
      <c r="C5325">
        <v>6.8475706957064801</v>
      </c>
      <c r="D5325">
        <v>7.31431822896469</v>
      </c>
      <c r="E5325">
        <v>7.0856370732265797</v>
      </c>
      <c r="F5325">
        <v>7.4888864773400599</v>
      </c>
      <c r="G5325">
        <v>7.2865557563512402</v>
      </c>
      <c r="H5325">
        <v>7.42672744422166</v>
      </c>
      <c r="I5325">
        <v>7.1170772384599603</v>
      </c>
      <c r="J5325">
        <v>7.0379548135020604</v>
      </c>
      <c r="K5325">
        <v>7.24783644590336</v>
      </c>
      <c r="L5325">
        <v>7.0169966288756003</v>
      </c>
      <c r="M5325">
        <v>7.7790689267418101</v>
      </c>
      <c r="N5325">
        <v>7.9451755533421604</v>
      </c>
      <c r="O5325">
        <v>7.8704936871533997</v>
      </c>
      <c r="P5325">
        <v>7.0482780763639896</v>
      </c>
      <c r="Q5325">
        <v>7.1565710053807701</v>
      </c>
    </row>
    <row r="5326" spans="1:17">
      <c r="A5326" t="s">
        <v>9206</v>
      </c>
      <c r="B5326" s="16" t="s">
        <v>9207</v>
      </c>
      <c r="C5326">
        <v>6.8676794743352501</v>
      </c>
      <c r="D5326">
        <v>7.0226086067609099</v>
      </c>
      <c r="E5326">
        <v>7.1814110226186303</v>
      </c>
      <c r="F5326">
        <v>7.1619585846034699</v>
      </c>
      <c r="G5326">
        <v>7.1372856948198002</v>
      </c>
      <c r="H5326">
        <v>7.6297575578743002</v>
      </c>
      <c r="I5326">
        <v>7.0018738474900601</v>
      </c>
      <c r="J5326">
        <v>7.2630884481653997</v>
      </c>
      <c r="K5326">
        <v>7.0074886995701204</v>
      </c>
      <c r="L5326">
        <v>7.38516182149103</v>
      </c>
      <c r="M5326">
        <v>7.2531658149708198</v>
      </c>
      <c r="N5326">
        <v>7.0225314405784802</v>
      </c>
      <c r="O5326">
        <v>6.8611467958757499</v>
      </c>
      <c r="P5326">
        <v>7.2825095327770901</v>
      </c>
      <c r="Q5326">
        <v>5.09416193408443</v>
      </c>
    </row>
    <row r="5327" spans="1:17">
      <c r="A5327" t="s">
        <v>9208</v>
      </c>
      <c r="B5327" s="16" t="s">
        <v>9209</v>
      </c>
      <c r="C5327">
        <v>9.1104772261399596</v>
      </c>
      <c r="D5327">
        <v>8.9760706879800605</v>
      </c>
      <c r="E5327">
        <v>8.8720366601881597</v>
      </c>
      <c r="F5327">
        <v>8.9180028226500596</v>
      </c>
      <c r="G5327">
        <v>9.1519223581527598</v>
      </c>
      <c r="H5327">
        <v>8.5909198790265808</v>
      </c>
      <c r="I5327">
        <v>9.0468895714212696</v>
      </c>
      <c r="J5327">
        <v>8.6040151564753806</v>
      </c>
      <c r="K5327">
        <v>8.9833497453213091</v>
      </c>
      <c r="L5327">
        <v>8.5000619925114993</v>
      </c>
      <c r="M5327">
        <v>8.9681320040955708</v>
      </c>
      <c r="N5327">
        <v>8.2350487794338996</v>
      </c>
      <c r="O5327">
        <v>9.0272433309257192</v>
      </c>
      <c r="P5327">
        <v>9.3125196425268904</v>
      </c>
      <c r="Q5327">
        <v>7.9670857749043096</v>
      </c>
    </row>
    <row r="5328" spans="1:17">
      <c r="A5328" t="s">
        <v>9210</v>
      </c>
      <c r="B5328" s="16" t="s">
        <v>9211</v>
      </c>
      <c r="C5328">
        <v>7.9415959982077302</v>
      </c>
      <c r="D5328">
        <v>7.88111539084478</v>
      </c>
      <c r="E5328">
        <v>8.1830222625708409</v>
      </c>
      <c r="F5328">
        <v>8.1775201521346208</v>
      </c>
      <c r="G5328">
        <v>8.0412931287000404</v>
      </c>
      <c r="H5328">
        <v>7.1075672566897001</v>
      </c>
      <c r="I5328">
        <v>7.5479065102732203</v>
      </c>
      <c r="J5328">
        <v>7.3829688472813801</v>
      </c>
      <c r="K5328">
        <v>7.5546490926383596</v>
      </c>
      <c r="L5328">
        <v>7.6616785142278898</v>
      </c>
      <c r="M5328">
        <v>7.8326360970623901</v>
      </c>
      <c r="N5328">
        <v>7.6903834514050899</v>
      </c>
      <c r="O5328">
        <v>7.7665162075693601</v>
      </c>
      <c r="P5328">
        <v>7.2512976857525899</v>
      </c>
      <c r="Q5328">
        <v>10.1158168662335</v>
      </c>
    </row>
    <row r="5329" spans="1:17">
      <c r="A5329" t="s">
        <v>9212</v>
      </c>
      <c r="B5329" s="16" t="s">
        <v>9213</v>
      </c>
      <c r="C5329">
        <v>9.0260762721007701</v>
      </c>
      <c r="D5329">
        <v>8.9760706879800605</v>
      </c>
      <c r="E5329">
        <v>9.0343874012440999</v>
      </c>
      <c r="F5329">
        <v>9.3576598643615192</v>
      </c>
      <c r="G5329">
        <v>8.9901117556696892</v>
      </c>
      <c r="H5329">
        <v>9.8599047059840306</v>
      </c>
      <c r="I5329">
        <v>9.0038930731673901</v>
      </c>
      <c r="J5329">
        <v>9.3825651396986505</v>
      </c>
      <c r="K5329">
        <v>8.8574106389206495</v>
      </c>
      <c r="L5329">
        <v>9.3089481420022704</v>
      </c>
      <c r="M5329">
        <v>9.4887231063974902</v>
      </c>
      <c r="N5329">
        <v>9.5197168664579692</v>
      </c>
      <c r="O5329">
        <v>9.4627332118112104</v>
      </c>
      <c r="P5329">
        <v>8.8196168558639805</v>
      </c>
      <c r="Q5329">
        <v>9.3629875558906797</v>
      </c>
    </row>
    <row r="5330" spans="1:17">
      <c r="A5330" t="s">
        <v>9214</v>
      </c>
      <c r="B5330" s="16" t="s">
        <v>9215</v>
      </c>
      <c r="C5330">
        <v>6.61737362056245</v>
      </c>
      <c r="D5330">
        <v>6.5884315520733496</v>
      </c>
      <c r="E5330">
        <v>6.8867602326164601</v>
      </c>
      <c r="F5330">
        <v>6.9141232489592603</v>
      </c>
      <c r="G5330">
        <v>7.1556738547792804</v>
      </c>
      <c r="H5330">
        <v>6.1168867254643997</v>
      </c>
      <c r="I5330">
        <v>6.1424390200639696</v>
      </c>
      <c r="J5330">
        <v>7.4314355749538601</v>
      </c>
      <c r="K5330">
        <v>6.5542553394185203</v>
      </c>
      <c r="L5330">
        <v>6.7749711994475996</v>
      </c>
      <c r="M5330">
        <v>7.0285726910881596</v>
      </c>
      <c r="N5330">
        <v>7.2990745698786101</v>
      </c>
      <c r="O5330">
        <v>7.2714854940254599</v>
      </c>
      <c r="P5330">
        <v>5.1241087123202096</v>
      </c>
      <c r="Q5330">
        <v>8.2978683598244807</v>
      </c>
    </row>
    <row r="5331" spans="1:17">
      <c r="A5331" t="s">
        <v>9216</v>
      </c>
      <c r="B5331" s="16" t="s">
        <v>9217</v>
      </c>
      <c r="C5331">
        <v>9.2313856882061707</v>
      </c>
      <c r="D5331">
        <v>9.3074990475869797</v>
      </c>
      <c r="E5331">
        <v>9.2535714959606494</v>
      </c>
      <c r="F5331">
        <v>9.5093029078916107</v>
      </c>
      <c r="G5331">
        <v>9.1519223581527598</v>
      </c>
      <c r="H5331">
        <v>9.9806721589308403</v>
      </c>
      <c r="I5331">
        <v>9.2960753218783605</v>
      </c>
      <c r="J5331">
        <v>9.3619080056534099</v>
      </c>
      <c r="K5331">
        <v>8.8791791779213103</v>
      </c>
      <c r="L5331">
        <v>9.3985384044878</v>
      </c>
      <c r="M5331">
        <v>9.3592472121234795</v>
      </c>
      <c r="N5331">
        <v>9.5804460680449992</v>
      </c>
      <c r="O5331">
        <v>9.2962205443513799</v>
      </c>
      <c r="P5331">
        <v>9.2717062856568795</v>
      </c>
      <c r="Q5331">
        <v>7.9670857749043096</v>
      </c>
    </row>
    <row r="5332" spans="1:17">
      <c r="A5332" t="s">
        <v>9218</v>
      </c>
      <c r="B5332" s="16" t="s">
        <v>9219</v>
      </c>
      <c r="C5332">
        <v>10.510451403165501</v>
      </c>
      <c r="D5332">
        <v>10.4832764697376</v>
      </c>
      <c r="E5332">
        <v>10.098443798210999</v>
      </c>
      <c r="F5332">
        <v>10.4622630187488</v>
      </c>
      <c r="G5332">
        <v>10.197391713514101</v>
      </c>
      <c r="H5332">
        <v>9.6703674488482605</v>
      </c>
      <c r="I5332">
        <v>9.9852558012789192</v>
      </c>
      <c r="J5332">
        <v>9.7615560107210495</v>
      </c>
      <c r="K5332">
        <v>9.86416029482589</v>
      </c>
      <c r="L5332">
        <v>10.0390743515667</v>
      </c>
      <c r="M5332">
        <v>10.1458094317858</v>
      </c>
      <c r="N5332">
        <v>9.6281619038216402</v>
      </c>
      <c r="O5332">
        <v>10.3876559406255</v>
      </c>
      <c r="P5332">
        <v>9.6966497097801092</v>
      </c>
      <c r="Q5332">
        <v>9.4541791636288703</v>
      </c>
    </row>
    <row r="5333" spans="1:17">
      <c r="A5333" t="s">
        <v>9220</v>
      </c>
      <c r="B5333" s="16" t="s">
        <v>9221</v>
      </c>
      <c r="C5333">
        <v>8.6801524911761803</v>
      </c>
      <c r="D5333">
        <v>8.6695120260625895</v>
      </c>
      <c r="E5333">
        <v>8.5527548364839507</v>
      </c>
      <c r="F5333">
        <v>9.1200558139650401</v>
      </c>
      <c r="G5333">
        <v>8.6931785790484994</v>
      </c>
      <c r="H5333">
        <v>9.3191461273926102</v>
      </c>
      <c r="I5333">
        <v>8.6605777110582203</v>
      </c>
      <c r="J5333">
        <v>9.0827185761477907</v>
      </c>
      <c r="K5333">
        <v>8.7072918496430596</v>
      </c>
      <c r="L5333">
        <v>8.5918152295030001</v>
      </c>
      <c r="M5333">
        <v>9.1033773197301002</v>
      </c>
      <c r="N5333">
        <v>9.2296106150701398</v>
      </c>
      <c r="O5333">
        <v>9.0495496160453293</v>
      </c>
      <c r="P5333">
        <v>8.8372083078511103</v>
      </c>
      <c r="Q5333">
        <v>8.0859864702427604</v>
      </c>
    </row>
    <row r="5334" spans="1:17">
      <c r="A5334" t="s">
        <v>9222</v>
      </c>
      <c r="B5334" s="16" t="s">
        <v>9223</v>
      </c>
      <c r="C5334">
        <v>10.0792524413016</v>
      </c>
      <c r="D5334">
        <v>10.0721862877863</v>
      </c>
      <c r="E5334">
        <v>10.2739515018086</v>
      </c>
      <c r="F5334">
        <v>9.97827307697567</v>
      </c>
      <c r="G5334">
        <v>10.137511105831299</v>
      </c>
      <c r="H5334">
        <v>10.296721532358101</v>
      </c>
      <c r="I5334">
        <v>11.1643177697167</v>
      </c>
      <c r="J5334">
        <v>10.9913028627695</v>
      </c>
      <c r="K5334">
        <v>9.6680648150900694</v>
      </c>
      <c r="L5334">
        <v>10.982060782574001</v>
      </c>
      <c r="M5334">
        <v>10.9344693994847</v>
      </c>
      <c r="N5334">
        <v>11.348451761954699</v>
      </c>
      <c r="O5334">
        <v>10.234342230971301</v>
      </c>
      <c r="P5334">
        <v>11.242302844411199</v>
      </c>
      <c r="Q5334">
        <v>9.7703309644362406</v>
      </c>
    </row>
    <row r="5335" spans="1:17">
      <c r="A5335" t="s">
        <v>9224</v>
      </c>
      <c r="B5335" s="16" t="s">
        <v>590</v>
      </c>
      <c r="C5335">
        <v>10.7322198534952</v>
      </c>
      <c r="D5335">
        <v>10.8561898000263</v>
      </c>
      <c r="E5335">
        <v>11.090692840526501</v>
      </c>
      <c r="F5335">
        <v>10.853240654832</v>
      </c>
      <c r="G5335">
        <v>10.9189475967812</v>
      </c>
      <c r="H5335">
        <v>11.767902228366401</v>
      </c>
      <c r="I5335">
        <v>11.910753942440699</v>
      </c>
      <c r="J5335">
        <v>12.1192056985387</v>
      </c>
      <c r="K5335">
        <v>11.654293658516799</v>
      </c>
      <c r="L5335">
        <v>11.7985118333015</v>
      </c>
      <c r="M5335">
        <v>11.3786288508729</v>
      </c>
      <c r="N5335">
        <v>11.5608335933936</v>
      </c>
      <c r="O5335">
        <v>11.4111895499643</v>
      </c>
      <c r="P5335">
        <v>12.005890770353</v>
      </c>
      <c r="Q5335">
        <v>10.526275924513399</v>
      </c>
    </row>
    <row r="5336" spans="1:17">
      <c r="A5336" t="s">
        <v>9225</v>
      </c>
      <c r="B5336" s="16" t="s">
        <v>9226</v>
      </c>
      <c r="C5336">
        <v>7.9835425963281299</v>
      </c>
      <c r="D5336">
        <v>7.9586374733301701</v>
      </c>
      <c r="E5336">
        <v>8.5705147010623204</v>
      </c>
      <c r="F5336">
        <v>8.0800439517428106</v>
      </c>
      <c r="G5336">
        <v>8.0945910163541193</v>
      </c>
      <c r="H5336">
        <v>8.2841513115076992</v>
      </c>
      <c r="I5336">
        <v>8.1228329728690802</v>
      </c>
      <c r="J5336">
        <v>8.69932755470073</v>
      </c>
      <c r="K5336">
        <v>7.9623601160650397</v>
      </c>
      <c r="L5336">
        <v>8.0520699811720196</v>
      </c>
      <c r="M5336">
        <v>8.5141053857536093</v>
      </c>
      <c r="N5336">
        <v>7.6250471153328698</v>
      </c>
      <c r="O5336">
        <v>8.5256410230445194</v>
      </c>
      <c r="P5336">
        <v>7.5104440579032898</v>
      </c>
      <c r="Q5336">
        <v>8.9266120302692595</v>
      </c>
    </row>
    <row r="5337" spans="1:17">
      <c r="A5337" t="s">
        <v>9227</v>
      </c>
      <c r="B5337" s="16" t="s">
        <v>9228</v>
      </c>
      <c r="C5337">
        <v>8.9876816806068192</v>
      </c>
      <c r="D5337">
        <v>8.9606460002365491</v>
      </c>
      <c r="E5337">
        <v>9.0020385983197109</v>
      </c>
      <c r="F5337">
        <v>8.9837191114441204</v>
      </c>
      <c r="G5337">
        <v>8.9459955270379794</v>
      </c>
      <c r="H5337">
        <v>9.1827835363741599</v>
      </c>
      <c r="I5337">
        <v>8.7967518749965592</v>
      </c>
      <c r="J5337">
        <v>8.9816255824615503</v>
      </c>
      <c r="K5337">
        <v>8.8984938013055306</v>
      </c>
      <c r="L5337">
        <v>8.7822617456857692</v>
      </c>
      <c r="M5337">
        <v>8.8581255105287493</v>
      </c>
      <c r="N5337">
        <v>9.0737919185705707</v>
      </c>
      <c r="O5337">
        <v>8.9083464297972501</v>
      </c>
      <c r="P5337">
        <v>8.8921008174376297</v>
      </c>
      <c r="Q5337">
        <v>9.0486929182374407</v>
      </c>
    </row>
    <row r="5338" spans="1:17">
      <c r="A5338" t="s">
        <v>9229</v>
      </c>
      <c r="B5338" s="16" t="s">
        <v>9230</v>
      </c>
      <c r="C5338">
        <v>10.305405288867201</v>
      </c>
      <c r="D5338">
        <v>10.244003801014699</v>
      </c>
      <c r="E5338">
        <v>9.8079436253941292</v>
      </c>
      <c r="F5338">
        <v>10.217308045527</v>
      </c>
      <c r="G5338">
        <v>10.2193575266494</v>
      </c>
      <c r="H5338">
        <v>10.770041228784599</v>
      </c>
      <c r="I5338">
        <v>10.2168928889227</v>
      </c>
      <c r="J5338">
        <v>9.9007614632187604</v>
      </c>
      <c r="K5338">
        <v>10.0377288054218</v>
      </c>
      <c r="L5338">
        <v>10.268010134246699</v>
      </c>
      <c r="M5338">
        <v>10.734108548738799</v>
      </c>
      <c r="N5338">
        <v>10.8573115438071</v>
      </c>
      <c r="O5338">
        <v>10.686436332443501</v>
      </c>
      <c r="P5338">
        <v>10.093427447140501</v>
      </c>
      <c r="Q5338">
        <v>9.7343991185863192</v>
      </c>
    </row>
    <row r="5339" spans="1:17">
      <c r="A5339" t="s">
        <v>9231</v>
      </c>
      <c r="B5339" s="16" t="s">
        <v>9232</v>
      </c>
      <c r="C5339">
        <v>12.297695623314301</v>
      </c>
      <c r="D5339">
        <v>12.2734432516223</v>
      </c>
      <c r="E5339">
        <v>12.333531625620299</v>
      </c>
      <c r="F5339">
        <v>12.397800650627399</v>
      </c>
      <c r="G5339">
        <v>12.2280698346849</v>
      </c>
      <c r="H5339">
        <v>12.787337535113201</v>
      </c>
      <c r="I5339">
        <v>12.278060930057199</v>
      </c>
      <c r="J5339">
        <v>12.292378841207301</v>
      </c>
      <c r="K5339">
        <v>12.1165892256076</v>
      </c>
      <c r="L5339">
        <v>12.2451496578544</v>
      </c>
      <c r="M5339">
        <v>12.0848395738319</v>
      </c>
      <c r="N5339">
        <v>12.4532168132636</v>
      </c>
      <c r="O5339">
        <v>12.121535947074801</v>
      </c>
      <c r="P5339">
        <v>12.134149077904199</v>
      </c>
      <c r="Q5339">
        <v>11.7071785390645</v>
      </c>
    </row>
    <row r="5340" spans="1:17">
      <c r="A5340" t="s">
        <v>9233</v>
      </c>
      <c r="B5340" s="16" t="s">
        <v>9234</v>
      </c>
      <c r="C5340">
        <v>8.0376363763579803</v>
      </c>
      <c r="D5340">
        <v>8.4440165130879805</v>
      </c>
      <c r="E5340">
        <v>9.1091865669565397</v>
      </c>
      <c r="F5340">
        <v>9.1554402874750505</v>
      </c>
      <c r="G5340">
        <v>8.7087945240318305</v>
      </c>
      <c r="H5340">
        <v>9.4234089163920398</v>
      </c>
      <c r="I5340">
        <v>8.3313169602822192</v>
      </c>
      <c r="J5340">
        <v>10.0724673131561</v>
      </c>
      <c r="K5340">
        <v>8.2797542716591703</v>
      </c>
      <c r="L5340">
        <v>8.5946799452037101</v>
      </c>
      <c r="M5340">
        <v>9.1356761524998706</v>
      </c>
      <c r="N5340">
        <v>9.38642783593804</v>
      </c>
      <c r="O5340">
        <v>9.3892967204656195</v>
      </c>
      <c r="P5340">
        <v>8.9220836918433299</v>
      </c>
      <c r="Q5340">
        <v>8.0859864702427604</v>
      </c>
    </row>
    <row r="5341" spans="1:17">
      <c r="A5341" t="s">
        <v>9235</v>
      </c>
      <c r="B5341" s="16" t="s">
        <v>9236</v>
      </c>
      <c r="C5341">
        <v>10.614150046000301</v>
      </c>
      <c r="D5341">
        <v>10.695123623977199</v>
      </c>
      <c r="E5341">
        <v>10.973813127216699</v>
      </c>
      <c r="F5341">
        <v>10.691399273550701</v>
      </c>
      <c r="G5341">
        <v>10.9027498346746</v>
      </c>
      <c r="H5341">
        <v>11.0260916303535</v>
      </c>
      <c r="I5341">
        <v>11.6649647108595</v>
      </c>
      <c r="J5341">
        <v>11.4611753383015</v>
      </c>
      <c r="K5341">
        <v>10.822674674848001</v>
      </c>
      <c r="L5341">
        <v>11.750848062031</v>
      </c>
      <c r="M5341">
        <v>11.4880937148658</v>
      </c>
      <c r="N5341">
        <v>11.582090661528101</v>
      </c>
      <c r="O5341">
        <v>10.988574385341201</v>
      </c>
      <c r="P5341">
        <v>11.54486421036</v>
      </c>
      <c r="Q5341">
        <v>11.1344751587799</v>
      </c>
    </row>
    <row r="5342" spans="1:17">
      <c r="A5342" t="s">
        <v>9237</v>
      </c>
      <c r="B5342" s="16" t="s">
        <v>9238</v>
      </c>
      <c r="C5342">
        <v>8.4166812301774208</v>
      </c>
      <c r="D5342">
        <v>8.3490249725250401</v>
      </c>
      <c r="E5342">
        <v>8.2616696238133507</v>
      </c>
      <c r="F5342">
        <v>8.7982090594764806</v>
      </c>
      <c r="G5342">
        <v>8.6157735931667698</v>
      </c>
      <c r="H5342">
        <v>9.2205566750516308</v>
      </c>
      <c r="I5342">
        <v>8.5610400969233709</v>
      </c>
      <c r="J5342">
        <v>8.6860912210098498</v>
      </c>
      <c r="K5342">
        <v>8.2698975439675699</v>
      </c>
      <c r="L5342">
        <v>8.4970027488273097</v>
      </c>
      <c r="M5342">
        <v>8.9212538245851594</v>
      </c>
      <c r="N5342">
        <v>8.7372113942905205</v>
      </c>
      <c r="O5342">
        <v>8.8932451180419605</v>
      </c>
      <c r="P5342">
        <v>8.7507408633623793</v>
      </c>
      <c r="Q5342">
        <v>8.7932323857913595</v>
      </c>
    </row>
    <row r="5343" spans="1:17">
      <c r="A5343" t="s">
        <v>9239</v>
      </c>
      <c r="B5343" s="16" t="s">
        <v>9240</v>
      </c>
      <c r="C5343">
        <v>10.2026830822977</v>
      </c>
      <c r="D5343">
        <v>10.293205113669201</v>
      </c>
      <c r="E5343">
        <v>9.2145790736332192</v>
      </c>
      <c r="F5343">
        <v>9.7873064487255999</v>
      </c>
      <c r="G5343">
        <v>9.5190398690641107</v>
      </c>
      <c r="H5343">
        <v>8.9611298510368602</v>
      </c>
      <c r="I5343">
        <v>9.6992786942306193</v>
      </c>
      <c r="J5343">
        <v>9.4713844262874503</v>
      </c>
      <c r="K5343">
        <v>10.2244430412137</v>
      </c>
      <c r="L5343">
        <v>9.81059119664436</v>
      </c>
      <c r="M5343">
        <v>9.4028675537756197</v>
      </c>
      <c r="N5343">
        <v>9.29019318780818</v>
      </c>
      <c r="O5343">
        <v>9.1450699984147299</v>
      </c>
      <c r="P5343">
        <v>9.4920187005855698</v>
      </c>
      <c r="Q5343">
        <v>10.087613053174801</v>
      </c>
    </row>
    <row r="5344" spans="1:17">
      <c r="A5344" t="s">
        <v>9241</v>
      </c>
      <c r="B5344" s="16" t="s">
        <v>9242</v>
      </c>
      <c r="C5344">
        <v>8.3752804719410001</v>
      </c>
      <c r="D5344">
        <v>8.1803955696941006</v>
      </c>
      <c r="E5344">
        <v>8.39723465898612</v>
      </c>
      <c r="F5344">
        <v>8.3287983664232108</v>
      </c>
      <c r="G5344">
        <v>8.9407155258398703</v>
      </c>
      <c r="H5344">
        <v>8.1545219259165407</v>
      </c>
      <c r="I5344">
        <v>8.1686536230394005</v>
      </c>
      <c r="J5344">
        <v>7.9091742980489297</v>
      </c>
      <c r="K5344">
        <v>8.7024155634779099</v>
      </c>
      <c r="L5344">
        <v>8.2468057817627791</v>
      </c>
      <c r="M5344">
        <v>8.1782585631300702</v>
      </c>
      <c r="N5344">
        <v>8.7896033525001194</v>
      </c>
      <c r="O5344">
        <v>8.4136623289140893</v>
      </c>
      <c r="P5344">
        <v>7.9137466690607399</v>
      </c>
      <c r="Q5344">
        <v>9.8053894822166399</v>
      </c>
    </row>
    <row r="5345" spans="1:17">
      <c r="A5345" t="s">
        <v>9243</v>
      </c>
      <c r="B5345" s="16" t="s">
        <v>9244</v>
      </c>
      <c r="C5345">
        <v>6.7425577417450997</v>
      </c>
      <c r="D5345">
        <v>6.7516804628441003</v>
      </c>
      <c r="E5345">
        <v>6.9696497428925097</v>
      </c>
      <c r="F5345">
        <v>6.4307340740566703</v>
      </c>
      <c r="G5345">
        <v>6.9284850452367301</v>
      </c>
      <c r="H5345">
        <v>6.2929326182514096</v>
      </c>
      <c r="I5345">
        <v>6.5499524026940898</v>
      </c>
      <c r="J5345">
        <v>6.3435298007965804</v>
      </c>
      <c r="K5345">
        <v>6.4410344304551499</v>
      </c>
      <c r="L5345">
        <v>6.5443552449606699</v>
      </c>
      <c r="M5345">
        <v>6.0213535113456302</v>
      </c>
      <c r="N5345">
        <v>6.4915946587896398</v>
      </c>
      <c r="O5345">
        <v>6.39579368777743</v>
      </c>
      <c r="P5345">
        <v>6.4195282390462101</v>
      </c>
      <c r="Q5345">
        <v>7.1565710053807701</v>
      </c>
    </row>
    <row r="5346" spans="1:17">
      <c r="A5346" t="s">
        <v>9245</v>
      </c>
      <c r="B5346" s="16" t="s">
        <v>9246</v>
      </c>
      <c r="C5346">
        <v>8.19268269455495</v>
      </c>
      <c r="D5346">
        <v>8.1221405959054795</v>
      </c>
      <c r="E5346">
        <v>8.1597400129956696</v>
      </c>
      <c r="F5346">
        <v>8.2097820513296504</v>
      </c>
      <c r="G5346">
        <v>8.2219787329211993</v>
      </c>
      <c r="H5346">
        <v>7.2607762164977201</v>
      </c>
      <c r="I5346">
        <v>8.0490224856030004</v>
      </c>
      <c r="J5346">
        <v>7.6244124621112102</v>
      </c>
      <c r="K5346">
        <v>8.3343704489501906</v>
      </c>
      <c r="L5346">
        <v>8.3039461107365309</v>
      </c>
      <c r="M5346">
        <v>8.0354972531732596</v>
      </c>
      <c r="N5346">
        <v>8.3049380126458292</v>
      </c>
      <c r="O5346">
        <v>7.9638550495037501</v>
      </c>
      <c r="P5346">
        <v>7.1757190377558198</v>
      </c>
      <c r="Q5346">
        <v>8.7216113394761106</v>
      </c>
    </row>
    <row r="5347" spans="1:17">
      <c r="A5347" t="s">
        <v>9247</v>
      </c>
      <c r="B5347" s="16" t="s">
        <v>9248</v>
      </c>
      <c r="C5347">
        <v>8.5497832652920707</v>
      </c>
      <c r="D5347">
        <v>8.5684564814309496</v>
      </c>
      <c r="E5347">
        <v>8.3047561282345796</v>
      </c>
      <c r="F5347">
        <v>8.8099451660674202</v>
      </c>
      <c r="G5347">
        <v>8.6678358550008099</v>
      </c>
      <c r="H5347">
        <v>8.4168478530787603</v>
      </c>
      <c r="I5347">
        <v>8.3386231495995506</v>
      </c>
      <c r="J5347">
        <v>8.10099266561547</v>
      </c>
      <c r="K5347">
        <v>8.6627999543553607</v>
      </c>
      <c r="L5347">
        <v>8.5540464756126209</v>
      </c>
      <c r="M5347">
        <v>9.3115763152337099</v>
      </c>
      <c r="N5347">
        <v>9.3035279681364091</v>
      </c>
      <c r="O5347">
        <v>9.3771377105286504</v>
      </c>
      <c r="P5347">
        <v>8.42278755119907</v>
      </c>
      <c r="Q5347">
        <v>8.8614637697687808</v>
      </c>
    </row>
    <row r="5348" spans="1:17">
      <c r="A5348" t="s">
        <v>9249</v>
      </c>
      <c r="B5348" s="16" t="s">
        <v>9250</v>
      </c>
      <c r="C5348">
        <v>6.0382723697636704</v>
      </c>
      <c r="D5348">
        <v>5.7893909640066097</v>
      </c>
      <c r="E5348">
        <v>7.4925789249254002</v>
      </c>
      <c r="F5348">
        <v>7.0393940505603299</v>
      </c>
      <c r="G5348">
        <v>6.9913076005737196</v>
      </c>
      <c r="H5348">
        <v>6.4223107959451697</v>
      </c>
      <c r="I5348">
        <v>6.0374776942977704</v>
      </c>
      <c r="J5348">
        <v>7.4208055055623197</v>
      </c>
      <c r="K5348">
        <v>6.0500919107865396</v>
      </c>
      <c r="L5348">
        <v>5.9086648783778699</v>
      </c>
      <c r="M5348">
        <v>6.5854783059082802</v>
      </c>
      <c r="N5348">
        <v>7.1033865969873</v>
      </c>
      <c r="O5348">
        <v>6.9369852176038096</v>
      </c>
      <c r="P5348">
        <v>7.2301065543756904</v>
      </c>
      <c r="Q5348">
        <v>6.6375058506955904</v>
      </c>
    </row>
    <row r="5349" spans="1:17">
      <c r="A5349" t="s">
        <v>9251</v>
      </c>
      <c r="B5349" s="16" t="s">
        <v>9252</v>
      </c>
      <c r="C5349">
        <v>11.0320580573712</v>
      </c>
      <c r="D5349">
        <v>10.9450730012693</v>
      </c>
      <c r="E5349">
        <v>11.726492401309001</v>
      </c>
      <c r="F5349">
        <v>10.302834310707301</v>
      </c>
      <c r="G5349">
        <v>11.419699480724899</v>
      </c>
      <c r="H5349">
        <v>9.6860835445613294</v>
      </c>
      <c r="I5349">
        <v>10.994408641869301</v>
      </c>
      <c r="J5349">
        <v>12.0457806479418</v>
      </c>
      <c r="K5349">
        <v>11.5661406617432</v>
      </c>
      <c r="L5349">
        <v>11.2162482289712</v>
      </c>
      <c r="M5349">
        <v>10.5253568914385</v>
      </c>
      <c r="N5349">
        <v>10.7528761795572</v>
      </c>
      <c r="O5349">
        <v>10.628352526541301</v>
      </c>
      <c r="P5349">
        <v>10.9603622947711</v>
      </c>
      <c r="Q5349">
        <v>13.412659330249699</v>
      </c>
    </row>
    <row r="5350" spans="1:17">
      <c r="A5350" t="s">
        <v>9253</v>
      </c>
      <c r="B5350" s="16" t="s">
        <v>9254</v>
      </c>
      <c r="C5350">
        <v>8.0854989491874107</v>
      </c>
      <c r="D5350">
        <v>8.1418217749280508</v>
      </c>
      <c r="E5350">
        <v>8.8357842788791707</v>
      </c>
      <c r="F5350">
        <v>8.1445193685467903</v>
      </c>
      <c r="G5350">
        <v>8.5651964325882606</v>
      </c>
      <c r="H5350">
        <v>8.2916451415216805</v>
      </c>
      <c r="I5350">
        <v>8.3957765062045393</v>
      </c>
      <c r="J5350">
        <v>8.5244398156324195</v>
      </c>
      <c r="K5350">
        <v>8.0723295346891408</v>
      </c>
      <c r="L5350">
        <v>8.4566302586539699</v>
      </c>
      <c r="M5350">
        <v>8.1209961496585095</v>
      </c>
      <c r="N5350">
        <v>8.2896973339865205</v>
      </c>
      <c r="O5350">
        <v>8.2951224500131993</v>
      </c>
      <c r="P5350">
        <v>8.16298521398787</v>
      </c>
      <c r="Q5350">
        <v>8.2978683598244807</v>
      </c>
    </row>
    <row r="5351" spans="1:17">
      <c r="A5351" t="s">
        <v>9255</v>
      </c>
      <c r="B5351" s="16" t="s">
        <v>9256</v>
      </c>
      <c r="C5351">
        <v>8.8100976377929907</v>
      </c>
      <c r="D5351">
        <v>8.9628596536323997</v>
      </c>
      <c r="E5351">
        <v>8.7092413296994202</v>
      </c>
      <c r="F5351">
        <v>9.0042946794569705</v>
      </c>
      <c r="G5351">
        <v>9.1542050808638606</v>
      </c>
      <c r="H5351">
        <v>9.2706936216782605</v>
      </c>
      <c r="I5351">
        <v>9.1228866233017794</v>
      </c>
      <c r="J5351">
        <v>9.0278213969221692</v>
      </c>
      <c r="K5351">
        <v>8.9006239883896292</v>
      </c>
      <c r="L5351">
        <v>8.9165263747522907</v>
      </c>
      <c r="M5351">
        <v>9.2426389078772093</v>
      </c>
      <c r="N5351">
        <v>9.0354862205691298</v>
      </c>
      <c r="O5351">
        <v>9.1514301510389906</v>
      </c>
      <c r="P5351">
        <v>9.4144640407341598</v>
      </c>
      <c r="Q5351">
        <v>8.0859864702427604</v>
      </c>
    </row>
    <row r="5352" spans="1:17">
      <c r="A5352" t="s">
        <v>9257</v>
      </c>
      <c r="B5352" s="16" t="s">
        <v>9258</v>
      </c>
      <c r="C5352">
        <v>6.3854000850352497</v>
      </c>
      <c r="D5352">
        <v>6.3641441853182199</v>
      </c>
      <c r="E5352">
        <v>6.4779724688708198</v>
      </c>
      <c r="F5352">
        <v>6.62497318038033</v>
      </c>
      <c r="G5352">
        <v>6.5922120161147504</v>
      </c>
      <c r="H5352">
        <v>6.7300856779471898</v>
      </c>
      <c r="I5352">
        <v>6.4174232226032499</v>
      </c>
      <c r="J5352">
        <v>6.6481783606567504</v>
      </c>
      <c r="K5352">
        <v>6.2251059939957996</v>
      </c>
      <c r="L5352">
        <v>6.4198927805542398</v>
      </c>
      <c r="M5352">
        <v>6.6295680343027197</v>
      </c>
      <c r="N5352">
        <v>6.6196358801292998</v>
      </c>
      <c r="O5352">
        <v>6.7222181891453801</v>
      </c>
      <c r="P5352">
        <v>5.5333174813669999</v>
      </c>
      <c r="Q5352">
        <v>6.6375058506955904</v>
      </c>
    </row>
    <row r="5353" spans="1:17">
      <c r="A5353" t="s">
        <v>9259</v>
      </c>
      <c r="B5353" s="16" t="s">
        <v>9260</v>
      </c>
      <c r="C5353">
        <v>9.3482950219461802</v>
      </c>
      <c r="D5353">
        <v>9.2668709405408691</v>
      </c>
      <c r="E5353">
        <v>9.1000460927445008</v>
      </c>
      <c r="F5353">
        <v>9.4171773361355005</v>
      </c>
      <c r="G5353">
        <v>9.3361135456264694</v>
      </c>
      <c r="H5353">
        <v>9.2303347160401099</v>
      </c>
      <c r="I5353">
        <v>9.1101396962854295</v>
      </c>
      <c r="J5353">
        <v>9.0776598257889791</v>
      </c>
      <c r="K5353">
        <v>9.0748518744509798</v>
      </c>
      <c r="L5353">
        <v>9.1564080320328909</v>
      </c>
      <c r="M5353">
        <v>9.3048289697201394</v>
      </c>
      <c r="N5353">
        <v>9.2175852161650607</v>
      </c>
      <c r="O5353">
        <v>9.3147559309689303</v>
      </c>
      <c r="P5353">
        <v>9.3150325348294896</v>
      </c>
      <c r="Q5353">
        <v>9.4541791636288703</v>
      </c>
    </row>
    <row r="5354" spans="1:17">
      <c r="A5354" t="s">
        <v>9261</v>
      </c>
      <c r="B5354" s="16" t="s">
        <v>9262</v>
      </c>
      <c r="C5354">
        <v>9.0148894649904996</v>
      </c>
      <c r="D5354">
        <v>8.7434888749305308</v>
      </c>
      <c r="E5354">
        <v>9.6267633303839801</v>
      </c>
      <c r="F5354">
        <v>9.5504540204790391</v>
      </c>
      <c r="G5354">
        <v>10.236692496071001</v>
      </c>
      <c r="H5354">
        <v>9.7486509375232995</v>
      </c>
      <c r="I5354">
        <v>9.5405064148537697</v>
      </c>
      <c r="J5354">
        <v>9.6748926185779407</v>
      </c>
      <c r="K5354">
        <v>9.3782429476951208</v>
      </c>
      <c r="L5354">
        <v>9.6872191855101697</v>
      </c>
      <c r="M5354">
        <v>9.9547482553802809</v>
      </c>
      <c r="N5354">
        <v>10.041344938789299</v>
      </c>
      <c r="O5354">
        <v>9.9229475693190796</v>
      </c>
      <c r="P5354">
        <v>9.2403200336841103</v>
      </c>
      <c r="Q5354">
        <v>10.7764508804262</v>
      </c>
    </row>
    <row r="5355" spans="1:17">
      <c r="A5355" t="s">
        <v>9263</v>
      </c>
      <c r="B5355" s="16" t="s">
        <v>9264</v>
      </c>
      <c r="C5355">
        <v>9.3887204033010292</v>
      </c>
      <c r="D5355">
        <v>9.5328005798726601</v>
      </c>
      <c r="E5355">
        <v>9.4557904567519593</v>
      </c>
      <c r="F5355">
        <v>9.6320398432822891</v>
      </c>
      <c r="G5355">
        <v>9.3718584939734306</v>
      </c>
      <c r="H5355">
        <v>10.3142949137961</v>
      </c>
      <c r="I5355">
        <v>9.5546870482100204</v>
      </c>
      <c r="J5355">
        <v>9.7583983783186099</v>
      </c>
      <c r="K5355">
        <v>9.2404085218176792</v>
      </c>
      <c r="L5355">
        <v>9.2574645770837591</v>
      </c>
      <c r="M5355">
        <v>9.3142664401120108</v>
      </c>
      <c r="N5355">
        <v>9.7346571412148108</v>
      </c>
      <c r="O5355">
        <v>9.4040198699891508</v>
      </c>
      <c r="P5355">
        <v>9.6811502506262208</v>
      </c>
      <c r="Q5355">
        <v>8.8614637697687808</v>
      </c>
    </row>
    <row r="5356" spans="1:17">
      <c r="A5356" t="s">
        <v>9265</v>
      </c>
      <c r="B5356" s="16" t="s">
        <v>9266</v>
      </c>
      <c r="C5356">
        <v>7.9368589542794101</v>
      </c>
      <c r="D5356">
        <v>7.6857187898793402</v>
      </c>
      <c r="E5356">
        <v>7.5384713863363499</v>
      </c>
      <c r="F5356">
        <v>7.2053502042261002</v>
      </c>
      <c r="G5356">
        <v>7.4592292414027597</v>
      </c>
      <c r="H5356">
        <v>6.2625083699042996</v>
      </c>
      <c r="I5356">
        <v>7.3949308559448603</v>
      </c>
      <c r="J5356">
        <v>7.2808387888992003</v>
      </c>
      <c r="K5356">
        <v>8.3343704489501906</v>
      </c>
      <c r="L5356">
        <v>7.9837524400169499</v>
      </c>
      <c r="M5356">
        <v>7.2864912098269699</v>
      </c>
      <c r="N5356">
        <v>7.7639597802696203</v>
      </c>
      <c r="O5356">
        <v>7.1557832742435403</v>
      </c>
      <c r="P5356">
        <v>6.7080071231198604</v>
      </c>
      <c r="Q5356">
        <v>9.4541791636288703</v>
      </c>
    </row>
    <row r="5357" spans="1:17">
      <c r="A5357" t="s">
        <v>9267</v>
      </c>
      <c r="B5357" s="16" t="s">
        <v>9268</v>
      </c>
      <c r="C5357">
        <v>9.3642488526663605</v>
      </c>
      <c r="D5357">
        <v>9.3057562025189107</v>
      </c>
      <c r="E5357">
        <v>9.8701958884153296</v>
      </c>
      <c r="F5357">
        <v>9.6916059770183907</v>
      </c>
      <c r="G5357">
        <v>9.6199262705050792</v>
      </c>
      <c r="H5357">
        <v>9.3445770667678296</v>
      </c>
      <c r="I5357">
        <v>9.2170411314245104</v>
      </c>
      <c r="J5357">
        <v>10.0758535047199</v>
      </c>
      <c r="K5357">
        <v>9.2753009684489491</v>
      </c>
      <c r="L5357">
        <v>9.3417089580780601</v>
      </c>
      <c r="M5357">
        <v>9.3952650787412093</v>
      </c>
      <c r="N5357">
        <v>9.8272485361391606</v>
      </c>
      <c r="O5357">
        <v>9.4172753747302096</v>
      </c>
      <c r="P5357">
        <v>9.4986657058601391</v>
      </c>
      <c r="Q5357">
        <v>9.9689373561629306</v>
      </c>
    </row>
    <row r="5358" spans="1:17">
      <c r="A5358" t="s">
        <v>9269</v>
      </c>
      <c r="B5358" s="16" t="s">
        <v>9270</v>
      </c>
      <c r="C5358">
        <v>8.6045483489613996</v>
      </c>
      <c r="D5358">
        <v>8.3285649493628107</v>
      </c>
      <c r="E5358">
        <v>8.5392898719725991</v>
      </c>
      <c r="F5358">
        <v>8.4833955150333704</v>
      </c>
      <c r="G5358">
        <v>8.5686240070536801</v>
      </c>
      <c r="H5358">
        <v>7.7598001595328396</v>
      </c>
      <c r="I5358">
        <v>8.4269565613585797</v>
      </c>
      <c r="J5358">
        <v>8.0328910092490204</v>
      </c>
      <c r="K5358">
        <v>8.4523584796657705</v>
      </c>
      <c r="L5358">
        <v>8.4215629563697902</v>
      </c>
      <c r="M5358">
        <v>8.2698368378772695</v>
      </c>
      <c r="N5358">
        <v>8.2109783336780495</v>
      </c>
      <c r="O5358">
        <v>8.4003690784469995</v>
      </c>
      <c r="P5358">
        <v>8.0528164704780902</v>
      </c>
      <c r="Q5358">
        <v>9.1612412986063401</v>
      </c>
    </row>
    <row r="5359" spans="1:17">
      <c r="A5359" t="s">
        <v>9271</v>
      </c>
      <c r="B5359" s="16" t="s">
        <v>9272</v>
      </c>
      <c r="C5359">
        <v>5.6726238351308904</v>
      </c>
      <c r="D5359">
        <v>5.5461893110012896</v>
      </c>
      <c r="E5359">
        <v>6.8138222480252697</v>
      </c>
      <c r="F5359">
        <v>6.99059120776786</v>
      </c>
      <c r="G5359">
        <v>7.2006395538590997</v>
      </c>
      <c r="H5359">
        <v>5.9157356088873199</v>
      </c>
      <c r="I5359">
        <v>6.8043133897654204</v>
      </c>
      <c r="J5359">
        <v>7.2690296295856403</v>
      </c>
      <c r="K5359">
        <v>6.4759551621252198</v>
      </c>
      <c r="L5359">
        <v>6.8917722925088398</v>
      </c>
      <c r="M5359">
        <v>7.2418833122699597</v>
      </c>
      <c r="N5359">
        <v>7.5943389513722197</v>
      </c>
      <c r="O5359">
        <v>7.3175454606984696</v>
      </c>
      <c r="P5359">
        <v>6.3019488648261204</v>
      </c>
      <c r="Q5359">
        <v>8.3931679398307004</v>
      </c>
    </row>
    <row r="5360" spans="1:17">
      <c r="A5360" t="s">
        <v>9273</v>
      </c>
      <c r="B5360" s="16" t="s">
        <v>9274</v>
      </c>
      <c r="C5360">
        <v>10.7376730225274</v>
      </c>
      <c r="D5360">
        <v>10.760832927224101</v>
      </c>
      <c r="E5360">
        <v>10.6869202876741</v>
      </c>
      <c r="F5360">
        <v>11.099700760885399</v>
      </c>
      <c r="G5360">
        <v>10.5042757106051</v>
      </c>
      <c r="H5360">
        <v>10.454358648665201</v>
      </c>
      <c r="I5360">
        <v>10.053417322596699</v>
      </c>
      <c r="J5360">
        <v>10.8555589172</v>
      </c>
      <c r="K5360">
        <v>10.281126527626601</v>
      </c>
      <c r="L5360">
        <v>9.9378344318420009</v>
      </c>
      <c r="M5360">
        <v>10.064266297843901</v>
      </c>
      <c r="N5360">
        <v>9.4408853697905109</v>
      </c>
      <c r="O5360">
        <v>9.9749683558296507</v>
      </c>
      <c r="P5360">
        <v>10.381686990139899</v>
      </c>
      <c r="Q5360">
        <v>11.7970072503851</v>
      </c>
    </row>
    <row r="5361" spans="1:17">
      <c r="A5361" t="s">
        <v>9275</v>
      </c>
      <c r="B5361" s="16" t="s">
        <v>9276</v>
      </c>
      <c r="C5361">
        <v>8.7627298694274494</v>
      </c>
      <c r="D5361">
        <v>8.6366076235360598</v>
      </c>
      <c r="E5361">
        <v>8.8098541889865096</v>
      </c>
      <c r="F5361">
        <v>9.2024959445990095</v>
      </c>
      <c r="G5361">
        <v>8.9407155258398703</v>
      </c>
      <c r="H5361">
        <v>8.1254589336877796</v>
      </c>
      <c r="I5361">
        <v>8.4473747659926808</v>
      </c>
      <c r="J5361">
        <v>8.5416903511870608</v>
      </c>
      <c r="K5361">
        <v>8.9732648492397296</v>
      </c>
      <c r="L5361">
        <v>9.0372441152301803</v>
      </c>
      <c r="M5361">
        <v>8.7998063775457904</v>
      </c>
      <c r="N5361">
        <v>9.01941270604644</v>
      </c>
      <c r="O5361">
        <v>8.2777788459169308</v>
      </c>
      <c r="P5361">
        <v>7.2193925819425804</v>
      </c>
      <c r="Q5361">
        <v>10.0588468117601</v>
      </c>
    </row>
    <row r="5362" spans="1:17">
      <c r="A5362" t="s">
        <v>9277</v>
      </c>
      <c r="B5362" s="16" t="s">
        <v>9278</v>
      </c>
      <c r="C5362">
        <v>9.9419037277086399</v>
      </c>
      <c r="D5362">
        <v>9.7457280984486303</v>
      </c>
      <c r="E5362">
        <v>9.8575970030327493</v>
      </c>
      <c r="F5362">
        <v>9.7092571538852699</v>
      </c>
      <c r="G5362">
        <v>9.7762880866040707</v>
      </c>
      <c r="H5362">
        <v>8.3065169101252803</v>
      </c>
      <c r="I5362">
        <v>9.1829567787181592</v>
      </c>
      <c r="J5362">
        <v>9.0084573036414497</v>
      </c>
      <c r="K5362">
        <v>9.6132746748696292</v>
      </c>
      <c r="L5362">
        <v>9.5508261929487706</v>
      </c>
      <c r="M5362">
        <v>9.6031351054617407</v>
      </c>
      <c r="N5362">
        <v>9.4580226207619003</v>
      </c>
      <c r="O5362">
        <v>9.5531714307675095</v>
      </c>
      <c r="P5362">
        <v>8.4413137018814606</v>
      </c>
      <c r="Q5362">
        <v>11.487343236890201</v>
      </c>
    </row>
    <row r="5363" spans="1:17">
      <c r="A5363" t="s">
        <v>9279</v>
      </c>
      <c r="B5363" s="16" t="s">
        <v>9280</v>
      </c>
      <c r="C5363">
        <v>7.4099128563250902</v>
      </c>
      <c r="D5363">
        <v>7.22104175143473</v>
      </c>
      <c r="E5363">
        <v>7.3245864031377002</v>
      </c>
      <c r="F5363">
        <v>6.9571080415096196</v>
      </c>
      <c r="G5363">
        <v>7.4885121241192598</v>
      </c>
      <c r="H5363">
        <v>6.7629296773152898</v>
      </c>
      <c r="I5363">
        <v>7.34494732199766</v>
      </c>
      <c r="J5363">
        <v>7.0027033363698798</v>
      </c>
      <c r="K5363">
        <v>7.1931585586231996</v>
      </c>
      <c r="L5363">
        <v>7.1556786543903099</v>
      </c>
      <c r="M5363">
        <v>6.9264585261776999</v>
      </c>
      <c r="N5363">
        <v>6.9368440474839899</v>
      </c>
      <c r="O5363">
        <v>7.1557832742435403</v>
      </c>
      <c r="P5363">
        <v>6.9989780827264001</v>
      </c>
      <c r="Q5363">
        <v>8.1958182219819093</v>
      </c>
    </row>
    <row r="5364" spans="1:17">
      <c r="A5364" t="s">
        <v>9281</v>
      </c>
      <c r="B5364" s="16" t="s">
        <v>9282</v>
      </c>
      <c r="C5364">
        <v>8.9669335961841501</v>
      </c>
      <c r="D5364">
        <v>8.9716804432641801</v>
      </c>
      <c r="E5364">
        <v>9.0628936338489208</v>
      </c>
      <c r="F5364">
        <v>8.8806515455363595</v>
      </c>
      <c r="G5364">
        <v>8.9380682580621098</v>
      </c>
      <c r="H5364">
        <v>8.4739482481615003</v>
      </c>
      <c r="I5364">
        <v>8.90403855761455</v>
      </c>
      <c r="J5364">
        <v>8.8611791554716302</v>
      </c>
      <c r="K5364">
        <v>8.9405109188434704</v>
      </c>
      <c r="L5364">
        <v>8.8864534079042006</v>
      </c>
      <c r="M5364">
        <v>8.6004107970333301</v>
      </c>
      <c r="N5364">
        <v>8.49299382450282</v>
      </c>
      <c r="O5364">
        <v>8.7643056818906206</v>
      </c>
      <c r="P5364">
        <v>8.6823078748033407</v>
      </c>
      <c r="Q5364">
        <v>8.9889439006726093</v>
      </c>
    </row>
    <row r="5365" spans="1:17">
      <c r="A5365" t="s">
        <v>9283</v>
      </c>
      <c r="B5365" s="16" t="s">
        <v>9284</v>
      </c>
      <c r="C5365">
        <v>9.1902107951738294</v>
      </c>
      <c r="D5365">
        <v>9.2433906500788598</v>
      </c>
      <c r="E5365">
        <v>8.0937033738513993</v>
      </c>
      <c r="F5365">
        <v>9.4505446391657895</v>
      </c>
      <c r="G5365">
        <v>9.0403423531070199</v>
      </c>
      <c r="H5365">
        <v>9.24198152887028</v>
      </c>
      <c r="I5365">
        <v>9.1707320723442098</v>
      </c>
      <c r="J5365">
        <v>8.8153128817781798</v>
      </c>
      <c r="K5365">
        <v>9.0804999352992493</v>
      </c>
      <c r="L5365">
        <v>9.0477334531418894</v>
      </c>
      <c r="M5365">
        <v>9.5954150327477201</v>
      </c>
      <c r="N5365">
        <v>9.7693927628802992</v>
      </c>
      <c r="O5365">
        <v>9.7680962163230802</v>
      </c>
      <c r="P5365">
        <v>8.9121585051130907</v>
      </c>
      <c r="Q5365">
        <v>9.0486929182374407</v>
      </c>
    </row>
    <row r="5366" spans="1:17">
      <c r="A5366" t="s">
        <v>9285</v>
      </c>
      <c r="B5366" s="16" t="s">
        <v>9286</v>
      </c>
      <c r="C5366">
        <v>9.3624848941289898</v>
      </c>
      <c r="D5366">
        <v>9.2686613824874193</v>
      </c>
      <c r="E5366">
        <v>9.5393075636446696</v>
      </c>
      <c r="F5366">
        <v>9.24114719380864</v>
      </c>
      <c r="G5366">
        <v>9.5712192730250703</v>
      </c>
      <c r="H5366">
        <v>8.9681595838699302</v>
      </c>
      <c r="I5366">
        <v>8.9830700534520496</v>
      </c>
      <c r="J5366">
        <v>8.4662606708600201</v>
      </c>
      <c r="K5366">
        <v>9.0935933554778501</v>
      </c>
      <c r="L5366">
        <v>8.9879855188909605</v>
      </c>
      <c r="M5366">
        <v>9.1371962963727107</v>
      </c>
      <c r="N5366">
        <v>9.4477647224689907</v>
      </c>
      <c r="O5366">
        <v>9.2525150017948903</v>
      </c>
      <c r="P5366">
        <v>8.6900739169594203</v>
      </c>
      <c r="Q5366">
        <v>9.9057254354815303</v>
      </c>
    </row>
    <row r="5367" spans="1:17">
      <c r="A5367" t="s">
        <v>9287</v>
      </c>
      <c r="B5367" s="16" t="s">
        <v>9288</v>
      </c>
      <c r="C5367">
        <v>8.03320534003395</v>
      </c>
      <c r="D5367">
        <v>7.8041324626182504</v>
      </c>
      <c r="E5367">
        <v>8.8394508053582701</v>
      </c>
      <c r="F5367">
        <v>7.9671251728199097</v>
      </c>
      <c r="G5367">
        <v>8.2176178815576009</v>
      </c>
      <c r="H5367">
        <v>8.5161363628839002</v>
      </c>
      <c r="I5367">
        <v>8.5672723120630003</v>
      </c>
      <c r="J5367">
        <v>8.1076290748476403</v>
      </c>
      <c r="K5367">
        <v>7.9125326927705899</v>
      </c>
      <c r="L5367">
        <v>7.93030020239362</v>
      </c>
      <c r="M5367">
        <v>8.1841559038218197</v>
      </c>
      <c r="N5367">
        <v>8.8686366954266393</v>
      </c>
      <c r="O5367">
        <v>8.5108738271141693</v>
      </c>
      <c r="P5367">
        <v>7.2617771611034998</v>
      </c>
      <c r="Q5367">
        <v>10.4396731967666</v>
      </c>
    </row>
    <row r="5368" spans="1:17">
      <c r="A5368" t="s">
        <v>9289</v>
      </c>
      <c r="B5368" s="16" t="s">
        <v>9290</v>
      </c>
      <c r="C5368">
        <v>10.244462182206</v>
      </c>
      <c r="D5368">
        <v>10.134382379610701</v>
      </c>
      <c r="E5368">
        <v>9.7815084430391295</v>
      </c>
      <c r="F5368">
        <v>10.550934404084201</v>
      </c>
      <c r="G5368">
        <v>10.358483935994601</v>
      </c>
      <c r="H5368">
        <v>9.3264579790432993</v>
      </c>
      <c r="I5368">
        <v>9.5593831142947501</v>
      </c>
      <c r="J5368">
        <v>9.3125254172725302</v>
      </c>
      <c r="K5368">
        <v>10.7008647122135</v>
      </c>
      <c r="L5368">
        <v>9.9866193939634105</v>
      </c>
      <c r="M5368">
        <v>9.8249538881182694</v>
      </c>
      <c r="N5368">
        <v>10.8325600108489</v>
      </c>
      <c r="O5368">
        <v>10.1271089515688</v>
      </c>
      <c r="P5368">
        <v>8.8160726654514399</v>
      </c>
      <c r="Q5368">
        <v>11.581358530626099</v>
      </c>
    </row>
    <row r="5369" spans="1:17">
      <c r="A5369" t="s">
        <v>9291</v>
      </c>
      <c r="B5369" s="16" t="s">
        <v>9292</v>
      </c>
      <c r="C5369">
        <v>10.9621541159245</v>
      </c>
      <c r="D5369">
        <v>10.9749868588371</v>
      </c>
      <c r="E5369">
        <v>10.578134426526001</v>
      </c>
      <c r="F5369">
        <v>10.2417709212646</v>
      </c>
      <c r="G5369">
        <v>10.672944792718599</v>
      </c>
      <c r="H5369">
        <v>9.91550436620299</v>
      </c>
      <c r="I5369">
        <v>10.7410785676326</v>
      </c>
      <c r="J5369">
        <v>10.257547487556399</v>
      </c>
      <c r="K5369">
        <v>11.1485297388662</v>
      </c>
      <c r="L5369">
        <v>10.646172695206401</v>
      </c>
      <c r="M5369">
        <v>10.309789928613601</v>
      </c>
      <c r="N5369">
        <v>9.9986521740563195</v>
      </c>
      <c r="O5369">
        <v>10.403060921785499</v>
      </c>
      <c r="P5369">
        <v>10.651954995509801</v>
      </c>
      <c r="Q5369">
        <v>11.2910801018797</v>
      </c>
    </row>
    <row r="5370" spans="1:17">
      <c r="A5370" t="s">
        <v>9293</v>
      </c>
      <c r="B5370" s="16" t="s">
        <v>9294</v>
      </c>
      <c r="C5370">
        <v>8.1767029841040202</v>
      </c>
      <c r="D5370">
        <v>8.0614306876164292</v>
      </c>
      <c r="E5370">
        <v>8.1180683160718399</v>
      </c>
      <c r="F5370">
        <v>8.1333489859375199</v>
      </c>
      <c r="G5370">
        <v>8.0609030714784904</v>
      </c>
      <c r="H5370">
        <v>8.0698783959913296</v>
      </c>
      <c r="I5370">
        <v>7.9759196460540096</v>
      </c>
      <c r="J5370">
        <v>8.1043146912120303</v>
      </c>
      <c r="K5370">
        <v>8.1133349265636507</v>
      </c>
      <c r="L5370">
        <v>8.0395047964500801</v>
      </c>
      <c r="M5370">
        <v>7.96872378744066</v>
      </c>
      <c r="N5370">
        <v>7.8702856166430299</v>
      </c>
      <c r="O5370">
        <v>7.9272334968273901</v>
      </c>
      <c r="P5370">
        <v>7.5621983133254398</v>
      </c>
      <c r="Q5370">
        <v>8.1958182219819093</v>
      </c>
    </row>
    <row r="5371" spans="1:17">
      <c r="A5371" t="s">
        <v>9295</v>
      </c>
      <c r="B5371" s="16" t="e">
        <v>#N/A</v>
      </c>
      <c r="C5371">
        <v>11.964912949834799</v>
      </c>
      <c r="D5371">
        <v>11.9781524401669</v>
      </c>
      <c r="E5371">
        <v>12.1589750845396</v>
      </c>
      <c r="F5371">
        <v>12.187004996750201</v>
      </c>
      <c r="G5371">
        <v>11.973712888430899</v>
      </c>
      <c r="H5371">
        <v>12.001071450723</v>
      </c>
      <c r="I5371">
        <v>12.9618529538338</v>
      </c>
      <c r="J5371">
        <v>12.4583704576331</v>
      </c>
      <c r="K5371">
        <v>12.025113077601199</v>
      </c>
      <c r="L5371">
        <v>12.873320983639999</v>
      </c>
      <c r="M5371">
        <v>12.399866706592</v>
      </c>
      <c r="N5371">
        <v>12.8162136076586</v>
      </c>
      <c r="O5371">
        <v>11.7630421913895</v>
      </c>
      <c r="P5371">
        <v>12.9074009578631</v>
      </c>
      <c r="Q5371">
        <v>12.0297421312646</v>
      </c>
    </row>
    <row r="5372" spans="1:17">
      <c r="A5372" t="s">
        <v>9296</v>
      </c>
      <c r="B5372" s="16" t="s">
        <v>9297</v>
      </c>
      <c r="C5372">
        <v>8.7492912259387392</v>
      </c>
      <c r="D5372">
        <v>8.6310498011158696</v>
      </c>
      <c r="E5372">
        <v>8.9316482232184793</v>
      </c>
      <c r="F5372">
        <v>8.7207476219732598</v>
      </c>
      <c r="G5372">
        <v>8.8222521851404405</v>
      </c>
      <c r="H5372">
        <v>8.7971147479286103</v>
      </c>
      <c r="I5372">
        <v>9.4473055976988292</v>
      </c>
      <c r="J5372">
        <v>9.2191384892343091</v>
      </c>
      <c r="K5372">
        <v>8.6975227300660798</v>
      </c>
      <c r="L5372">
        <v>9.6339209307193094</v>
      </c>
      <c r="M5372">
        <v>9.1538129771739793</v>
      </c>
      <c r="N5372">
        <v>9.4648209142635604</v>
      </c>
      <c r="O5372">
        <v>8.9435906938447296</v>
      </c>
      <c r="P5372">
        <v>8.9055035591812093</v>
      </c>
      <c r="Q5372">
        <v>9.4093039143768298</v>
      </c>
    </row>
    <row r="5373" spans="1:17">
      <c r="A5373" t="s">
        <v>9298</v>
      </c>
      <c r="B5373" s="16" t="e">
        <v>#N/A</v>
      </c>
      <c r="C5373">
        <v>12.4433037798622</v>
      </c>
      <c r="D5373">
        <v>12.307802822546501</v>
      </c>
      <c r="E5373">
        <v>8.9655962379996801</v>
      </c>
      <c r="F5373">
        <v>9.2341962990832194</v>
      </c>
      <c r="G5373">
        <v>8.8222521851404405</v>
      </c>
      <c r="H5373">
        <v>10.8766038881874</v>
      </c>
      <c r="I5373">
        <v>14.1722001266901</v>
      </c>
      <c r="J5373">
        <v>8.7124434828270498</v>
      </c>
      <c r="K5373">
        <v>15.2928285468385</v>
      </c>
      <c r="L5373">
        <v>15.5581906336097</v>
      </c>
      <c r="M5373">
        <v>12.17952565731</v>
      </c>
      <c r="N5373">
        <v>12.1386407376883</v>
      </c>
      <c r="O5373">
        <v>10.545069245973499</v>
      </c>
      <c r="P5373">
        <v>11.8723760042332</v>
      </c>
      <c r="Q5373">
        <v>14.913447075643999</v>
      </c>
    </row>
    <row r="5374" spans="1:17">
      <c r="A5374" t="s">
        <v>9299</v>
      </c>
      <c r="B5374" s="16" t="s">
        <v>9300</v>
      </c>
      <c r="C5374">
        <v>9.5662537663054401</v>
      </c>
      <c r="D5374">
        <v>9.5133005615310697</v>
      </c>
      <c r="E5374">
        <v>9.4268411079553793</v>
      </c>
      <c r="F5374">
        <v>9.4991914756351896</v>
      </c>
      <c r="G5374">
        <v>9.8114212279108397</v>
      </c>
      <c r="H5374">
        <v>8.8283568531527994</v>
      </c>
      <c r="I5374">
        <v>9.3710027957622906</v>
      </c>
      <c r="J5374">
        <v>8.9282911379201302</v>
      </c>
      <c r="K5374">
        <v>9.9018613996188591</v>
      </c>
      <c r="L5374">
        <v>9.6142974837986799</v>
      </c>
      <c r="M5374">
        <v>9.5998315609348204</v>
      </c>
      <c r="N5374">
        <v>9.5439952382703499</v>
      </c>
      <c r="O5374">
        <v>9.7514467379947192</v>
      </c>
      <c r="P5374">
        <v>9.1247555232944499</v>
      </c>
      <c r="Q5374">
        <v>10.794011593546401</v>
      </c>
    </row>
    <row r="5375" spans="1:17">
      <c r="A5375" t="s">
        <v>9301</v>
      </c>
      <c r="B5375" s="16" t="s">
        <v>9302</v>
      </c>
      <c r="C5375">
        <v>6.9641953269213799</v>
      </c>
      <c r="D5375">
        <v>7.0727943958298898</v>
      </c>
      <c r="E5375">
        <v>7.04800723539954</v>
      </c>
      <c r="F5375">
        <v>6.7477305356992501</v>
      </c>
      <c r="G5375">
        <v>7.8000530865117303</v>
      </c>
      <c r="H5375">
        <v>6.2156121062574901</v>
      </c>
      <c r="I5375">
        <v>7.1340077301057701</v>
      </c>
      <c r="J5375">
        <v>6.96656336427976</v>
      </c>
      <c r="K5375">
        <v>7.4824397036450003</v>
      </c>
      <c r="L5375">
        <v>6.9997633454405896</v>
      </c>
      <c r="M5375">
        <v>6.83166271777106</v>
      </c>
      <c r="N5375">
        <v>7.17992813759657</v>
      </c>
      <c r="O5375">
        <v>6.9146522131890604</v>
      </c>
      <c r="P5375">
        <v>6.9216961844646496</v>
      </c>
      <c r="Q5375">
        <v>8.1958182219819093</v>
      </c>
    </row>
    <row r="5376" spans="1:17">
      <c r="A5376" t="s">
        <v>9303</v>
      </c>
      <c r="B5376" s="16" t="s">
        <v>9304</v>
      </c>
      <c r="C5376">
        <v>8.7970952434281795</v>
      </c>
      <c r="D5376">
        <v>8.7434888749305308</v>
      </c>
      <c r="E5376">
        <v>8.3258257794522592</v>
      </c>
      <c r="F5376">
        <v>8.46272463698668</v>
      </c>
      <c r="G5376">
        <v>8.6420397036589893</v>
      </c>
      <c r="H5376">
        <v>8.6735304986905994</v>
      </c>
      <c r="I5376">
        <v>8.5262728453395393</v>
      </c>
      <c r="J5376">
        <v>8.30530504772012</v>
      </c>
      <c r="K5376">
        <v>8.5314819276876293</v>
      </c>
      <c r="L5376">
        <v>8.5510997872880292</v>
      </c>
      <c r="M5376">
        <v>8.4297662443054708</v>
      </c>
      <c r="N5376">
        <v>8.36433849331498</v>
      </c>
      <c r="O5376">
        <v>8.6699834464111198</v>
      </c>
      <c r="P5376">
        <v>8.6587555712540691</v>
      </c>
      <c r="Q5376">
        <v>7.5369478347710803</v>
      </c>
    </row>
    <row r="5377" spans="1:17">
      <c r="A5377" t="s">
        <v>9305</v>
      </c>
      <c r="B5377" s="16" t="s">
        <v>9306</v>
      </c>
      <c r="C5377">
        <v>11.0773848422086</v>
      </c>
      <c r="D5377">
        <v>11.0393215959324</v>
      </c>
      <c r="E5377">
        <v>11.750540816944399</v>
      </c>
      <c r="F5377">
        <v>11.067804814712201</v>
      </c>
      <c r="G5377">
        <v>11.4455535642059</v>
      </c>
      <c r="H5377">
        <v>9.78890397180073</v>
      </c>
      <c r="I5377">
        <v>10.8963683219483</v>
      </c>
      <c r="J5377">
        <v>10.611436924145799</v>
      </c>
      <c r="K5377">
        <v>11.2839952869753</v>
      </c>
      <c r="L5377">
        <v>10.9257480219265</v>
      </c>
      <c r="M5377">
        <v>10.4972257025281</v>
      </c>
      <c r="N5377">
        <v>10.7666954673434</v>
      </c>
      <c r="O5377">
        <v>10.7802119471498</v>
      </c>
      <c r="P5377">
        <v>10.438100270826901</v>
      </c>
      <c r="Q5377">
        <v>12.6376026454338</v>
      </c>
    </row>
    <row r="5378" spans="1:17">
      <c r="A5378" t="s">
        <v>9307</v>
      </c>
      <c r="B5378" s="16" t="s">
        <v>9308</v>
      </c>
      <c r="C5378">
        <v>8.2812783898564302</v>
      </c>
      <c r="D5378">
        <v>8.2400431877618807</v>
      </c>
      <c r="E5378">
        <v>8.0244939675356797</v>
      </c>
      <c r="F5378">
        <v>7.5795420043120503</v>
      </c>
      <c r="G5378">
        <v>8.13215103816378</v>
      </c>
      <c r="H5378">
        <v>7.9327885537582503</v>
      </c>
      <c r="I5378">
        <v>8.2561427187371699</v>
      </c>
      <c r="J5378">
        <v>7.6010711012585697</v>
      </c>
      <c r="K5378">
        <v>8.1603376745686695</v>
      </c>
      <c r="L5378">
        <v>7.6284855381918701</v>
      </c>
      <c r="M5378">
        <v>7.9235998238720402</v>
      </c>
      <c r="N5378">
        <v>8.1017606448184107</v>
      </c>
      <c r="O5378">
        <v>8.0309707354584798</v>
      </c>
      <c r="P5378">
        <v>8.6705798134941592</v>
      </c>
      <c r="Q5378">
        <v>8.1958182219819093</v>
      </c>
    </row>
    <row r="5379" spans="1:17">
      <c r="A5379" t="s">
        <v>9309</v>
      </c>
      <c r="B5379" s="16" t="s">
        <v>9310</v>
      </c>
      <c r="C5379">
        <v>8.7970952434281795</v>
      </c>
      <c r="D5379">
        <v>8.73574190386935</v>
      </c>
      <c r="E5379">
        <v>8.4652722640614595</v>
      </c>
      <c r="F5379">
        <v>8.1296061977141303</v>
      </c>
      <c r="G5379">
        <v>8.3188002250974407</v>
      </c>
      <c r="H5379">
        <v>7.4604017786458403</v>
      </c>
      <c r="I5379">
        <v>8.5198604469889894</v>
      </c>
      <c r="J5379">
        <v>7.9650691019481696</v>
      </c>
      <c r="K5379">
        <v>8.8263718285719595</v>
      </c>
      <c r="L5379">
        <v>8.2792255006641007</v>
      </c>
      <c r="M5379">
        <v>7.7984296403983802</v>
      </c>
      <c r="N5379">
        <v>7.4980743815892703</v>
      </c>
      <c r="O5379">
        <v>7.97106893698232</v>
      </c>
      <c r="P5379">
        <v>8.5773475272140196</v>
      </c>
      <c r="Q5379">
        <v>8.1958182219819093</v>
      </c>
    </row>
    <row r="5380" spans="1:17">
      <c r="A5380" t="s">
        <v>9311</v>
      </c>
      <c r="B5380" s="16" t="s">
        <v>9312</v>
      </c>
      <c r="C5380">
        <v>8.53732547198282</v>
      </c>
      <c r="D5380">
        <v>8.6366076235360598</v>
      </c>
      <c r="E5380">
        <v>8.8098541889865096</v>
      </c>
      <c r="F5380">
        <v>8.8239035605600407</v>
      </c>
      <c r="G5380">
        <v>8.5020643355986607</v>
      </c>
      <c r="H5380">
        <v>9.17470365675584</v>
      </c>
      <c r="I5380">
        <v>8.4473747659926808</v>
      </c>
      <c r="J5380">
        <v>8.8883998808964293</v>
      </c>
      <c r="K5380">
        <v>8.2764761803879505</v>
      </c>
      <c r="L5380">
        <v>8.6286197647236609</v>
      </c>
      <c r="M5380">
        <v>8.5848957608952308</v>
      </c>
      <c r="N5380">
        <v>8.4353039221832997</v>
      </c>
      <c r="O5380">
        <v>8.7200570326353102</v>
      </c>
      <c r="P5380">
        <v>8.5043421316078494</v>
      </c>
      <c r="Q5380">
        <v>7.5369478347710803</v>
      </c>
    </row>
    <row r="5381" spans="1:17">
      <c r="A5381" t="s">
        <v>9313</v>
      </c>
      <c r="B5381" s="16" t="s">
        <v>9314</v>
      </c>
      <c r="C5381">
        <v>8.5682704070176392</v>
      </c>
      <c r="D5381">
        <v>8.4629119660070309</v>
      </c>
      <c r="E5381">
        <v>8.4022024362357097</v>
      </c>
      <c r="F5381">
        <v>6.6461791626245601</v>
      </c>
      <c r="G5381">
        <v>8.7666389850156499</v>
      </c>
      <c r="H5381">
        <v>7.7434896700071896</v>
      </c>
      <c r="I5381">
        <v>8.9235991613760302</v>
      </c>
      <c r="J5381">
        <v>7.6699891926952999</v>
      </c>
      <c r="K5381">
        <v>9.40999007206511</v>
      </c>
      <c r="L5381">
        <v>9.08283711133525</v>
      </c>
      <c r="M5381">
        <v>8.5234373371886907</v>
      </c>
      <c r="N5381">
        <v>8.8349193884290695</v>
      </c>
      <c r="O5381">
        <v>8.3375897652241306</v>
      </c>
      <c r="P5381">
        <v>9.5096764290108293</v>
      </c>
      <c r="Q5381">
        <v>10.323554046550599</v>
      </c>
    </row>
    <row r="5382" spans="1:17">
      <c r="A5382" t="s">
        <v>9315</v>
      </c>
      <c r="B5382" s="16" t="s">
        <v>9316</v>
      </c>
      <c r="C5382">
        <v>8.1807145554144007</v>
      </c>
      <c r="D5382">
        <v>8.3422371844573604</v>
      </c>
      <c r="E5382">
        <v>8.2725626121053004</v>
      </c>
      <c r="F5382">
        <v>8.1482236680395399</v>
      </c>
      <c r="G5382">
        <v>7.96528252173289</v>
      </c>
      <c r="H5382">
        <v>8.9844302479952507</v>
      </c>
      <c r="I5382">
        <v>8.3017161076408001</v>
      </c>
      <c r="J5382">
        <v>8.4532962214740799</v>
      </c>
      <c r="K5382">
        <v>8.0798723913488502</v>
      </c>
      <c r="L5382">
        <v>8.0478937514849793</v>
      </c>
      <c r="M5382">
        <v>8.1271320634214792</v>
      </c>
      <c r="N5382">
        <v>8.1657769996016203</v>
      </c>
      <c r="O5382">
        <v>8.1501519543447607</v>
      </c>
      <c r="P5382">
        <v>8.5604994087829809</v>
      </c>
      <c r="Q5382">
        <v>5.09416193408443</v>
      </c>
    </row>
    <row r="5383" spans="1:17">
      <c r="A5383" t="s">
        <v>9317</v>
      </c>
      <c r="B5383" s="16" t="s">
        <v>9318</v>
      </c>
      <c r="C5383">
        <v>7.0806726399707198</v>
      </c>
      <c r="D5383">
        <v>6.9348536957886502</v>
      </c>
      <c r="E5383">
        <v>7.0606604978116003</v>
      </c>
      <c r="F5383">
        <v>6.9739473769285203</v>
      </c>
      <c r="G5383">
        <v>7.2182388467665897</v>
      </c>
      <c r="H5383">
        <v>6.8160476714407796</v>
      </c>
      <c r="I5383">
        <v>7.0826050305748796</v>
      </c>
      <c r="J5383">
        <v>6.8680985443436402</v>
      </c>
      <c r="K5383">
        <v>7.30695950466942</v>
      </c>
      <c r="L5383">
        <v>7.3983571144579301</v>
      </c>
      <c r="M5383">
        <v>7.2919710568065002</v>
      </c>
      <c r="N5383">
        <v>7.2367616177743299</v>
      </c>
      <c r="O5383">
        <v>7.2478896704664404</v>
      </c>
      <c r="P5383">
        <v>7.2927645970803701</v>
      </c>
      <c r="Q5383">
        <v>8.1958182219819093</v>
      </c>
    </row>
    <row r="5384" spans="1:17">
      <c r="A5384" t="s">
        <v>9319</v>
      </c>
      <c r="B5384" s="16" t="s">
        <v>9320</v>
      </c>
      <c r="C5384">
        <v>9.5860399666043001</v>
      </c>
      <c r="D5384">
        <v>9.6418088425657693</v>
      </c>
      <c r="E5384">
        <v>9.6971466630488408</v>
      </c>
      <c r="F5384">
        <v>9.48022295079533</v>
      </c>
      <c r="G5384">
        <v>9.44825607378956</v>
      </c>
      <c r="H5384">
        <v>10.6665433943952</v>
      </c>
      <c r="I5384">
        <v>9.7453412566042807</v>
      </c>
      <c r="J5384">
        <v>10.1556254975391</v>
      </c>
      <c r="K5384">
        <v>9.4613968442112792</v>
      </c>
      <c r="L5384">
        <v>9.4997928916970693</v>
      </c>
      <c r="M5384">
        <v>9.7915602847316894</v>
      </c>
      <c r="N5384">
        <v>9.92415278335368</v>
      </c>
      <c r="O5384">
        <v>9.9496486460518607</v>
      </c>
      <c r="P5384">
        <v>9.9776663996186397</v>
      </c>
      <c r="Q5384">
        <v>8.8614637697687808</v>
      </c>
    </row>
    <row r="5385" spans="1:17">
      <c r="A5385" t="s">
        <v>9321</v>
      </c>
      <c r="B5385" s="16" t="s">
        <v>9322</v>
      </c>
      <c r="C5385">
        <v>8.5895433199224094</v>
      </c>
      <c r="D5385">
        <v>8.7096138666284606</v>
      </c>
      <c r="E5385">
        <v>8.7251845837135296</v>
      </c>
      <c r="F5385">
        <v>9.1535994323856595</v>
      </c>
      <c r="G5385">
        <v>8.7273131160028399</v>
      </c>
      <c r="H5385">
        <v>8.7997442665182994</v>
      </c>
      <c r="I5385">
        <v>8.4840731533556806</v>
      </c>
      <c r="J5385">
        <v>8.76584420423168</v>
      </c>
      <c r="K5385">
        <v>8.6678118414521705</v>
      </c>
      <c r="L5385">
        <v>8.5061610722303698</v>
      </c>
      <c r="M5385">
        <v>8.6776672696432602</v>
      </c>
      <c r="N5385">
        <v>8.5894867865940299</v>
      </c>
      <c r="O5385">
        <v>8.5475120102068907</v>
      </c>
      <c r="P5385">
        <v>8.4731723601406603</v>
      </c>
      <c r="Q5385">
        <v>9.5399466711043193</v>
      </c>
    </row>
    <row r="5386" spans="1:17">
      <c r="A5386" t="s">
        <v>9323</v>
      </c>
      <c r="B5386" s="16" t="s">
        <v>9324</v>
      </c>
      <c r="C5386">
        <v>8.1564758770629506</v>
      </c>
      <c r="D5386">
        <v>8.1535027241447207</v>
      </c>
      <c r="E5386">
        <v>8.2887492593372603</v>
      </c>
      <c r="F5386">
        <v>8.3450259055465406</v>
      </c>
      <c r="G5386">
        <v>8.0706088457570306</v>
      </c>
      <c r="H5386">
        <v>8.5909198790265808</v>
      </c>
      <c r="I5386">
        <v>8.4971897360425803</v>
      </c>
      <c r="J5386">
        <v>8.5044687983157008</v>
      </c>
      <c r="K5386">
        <v>8.2992677668491499</v>
      </c>
      <c r="L5386">
        <v>8.2358350898742305</v>
      </c>
      <c r="M5386">
        <v>8.0157881868778507</v>
      </c>
      <c r="N5386">
        <v>7.8339579376500996</v>
      </c>
      <c r="O5386">
        <v>8.2153778412730301</v>
      </c>
      <c r="P5386">
        <v>8.3657361276807904</v>
      </c>
      <c r="Q5386">
        <v>7.3593062614465703</v>
      </c>
    </row>
    <row r="5387" spans="1:17">
      <c r="A5387" t="s">
        <v>9325</v>
      </c>
      <c r="B5387" s="16" t="s">
        <v>9326</v>
      </c>
      <c r="C5387">
        <v>8.3612116826899996</v>
      </c>
      <c r="D5387">
        <v>8.3857969599743605</v>
      </c>
      <c r="E5387">
        <v>8.5836924836464004</v>
      </c>
      <c r="F5387">
        <v>8.1702516828420695</v>
      </c>
      <c r="G5387">
        <v>8.3024221523858994</v>
      </c>
      <c r="H5387">
        <v>7.9183337151928503</v>
      </c>
      <c r="I5387">
        <v>8.5101880503099707</v>
      </c>
      <c r="J5387">
        <v>8.2553847509097693</v>
      </c>
      <c r="K5387">
        <v>8.5533132934081202</v>
      </c>
      <c r="L5387">
        <v>8.3419558861511405</v>
      </c>
      <c r="M5387">
        <v>7.8660487725433699</v>
      </c>
      <c r="N5387">
        <v>7.5046963614255704</v>
      </c>
      <c r="O5387">
        <v>7.9309378388704204</v>
      </c>
      <c r="P5387">
        <v>8.7581478556872305</v>
      </c>
      <c r="Q5387">
        <v>8.5667227177791094</v>
      </c>
    </row>
    <row r="5388" spans="1:17">
      <c r="A5388" t="s">
        <v>9327</v>
      </c>
      <c r="B5388" s="16" t="s">
        <v>9328</v>
      </c>
      <c r="C5388">
        <v>7.1561059378845204</v>
      </c>
      <c r="D5388">
        <v>7.1986281877788398</v>
      </c>
      <c r="E5388">
        <v>6.5696259509985699</v>
      </c>
      <c r="F5388">
        <v>6.8876994796915101</v>
      </c>
      <c r="G5388">
        <v>7.1556738547792804</v>
      </c>
      <c r="H5388">
        <v>7.8335639012519396</v>
      </c>
      <c r="I5388">
        <v>7.8383193441648604</v>
      </c>
      <c r="J5388">
        <v>7.5773448449579499</v>
      </c>
      <c r="K5388">
        <v>6.9591089462385396</v>
      </c>
      <c r="L5388">
        <v>7.8219497417635404</v>
      </c>
      <c r="M5388">
        <v>7.8770162411928304</v>
      </c>
      <c r="N5388">
        <v>7.4780235210135499</v>
      </c>
      <c r="O5388">
        <v>7.64995042314629</v>
      </c>
      <c r="P5388">
        <v>7.5104440579032898</v>
      </c>
      <c r="Q5388">
        <v>6.9204191934356096</v>
      </c>
    </row>
    <row r="5389" spans="1:17">
      <c r="A5389" t="s">
        <v>9329</v>
      </c>
      <c r="B5389" s="16" t="s">
        <v>9330</v>
      </c>
      <c r="C5389">
        <v>7.2508883405074904</v>
      </c>
      <c r="D5389">
        <v>7.2357921293189102</v>
      </c>
      <c r="E5389">
        <v>7.3453999532458001</v>
      </c>
      <c r="F5389">
        <v>7.6648223345485098</v>
      </c>
      <c r="G5389">
        <v>7.3754837261365198</v>
      </c>
      <c r="H5389">
        <v>8.4870611974534196</v>
      </c>
      <c r="I5389">
        <v>7.5224439994532499</v>
      </c>
      <c r="J5389">
        <v>7.8068335962069497</v>
      </c>
      <c r="K5389">
        <v>7.5328143963100498</v>
      </c>
      <c r="L5389">
        <v>7.4936409614068102</v>
      </c>
      <c r="M5389">
        <v>7.7945782694875998</v>
      </c>
      <c r="N5389">
        <v>7.9057193802032204</v>
      </c>
      <c r="O5389">
        <v>7.7456300499590904</v>
      </c>
      <c r="P5389">
        <v>7.5192001112531797</v>
      </c>
      <c r="Q5389">
        <v>7.1565710053807701</v>
      </c>
    </row>
    <row r="5390" spans="1:17">
      <c r="A5390" t="s">
        <v>9331</v>
      </c>
      <c r="B5390" s="16" t="s">
        <v>9332</v>
      </c>
      <c r="C5390">
        <v>8.9052613098975897</v>
      </c>
      <c r="D5390">
        <v>8.7486304950115894</v>
      </c>
      <c r="E5390">
        <v>7.8390252449847297</v>
      </c>
      <c r="F5390">
        <v>6.7672031021763797</v>
      </c>
      <c r="G5390">
        <v>9.6428640868307802</v>
      </c>
      <c r="H5390">
        <v>8.0165975915160104</v>
      </c>
      <c r="I5390">
        <v>9.0972791015687804</v>
      </c>
      <c r="J5390">
        <v>8.2005725781562795</v>
      </c>
      <c r="K5390">
        <v>9.2166689296643103</v>
      </c>
      <c r="L5390">
        <v>8.6230183218854197</v>
      </c>
      <c r="M5390">
        <v>8.9834254384108103</v>
      </c>
      <c r="N5390">
        <v>9.4698986894238892</v>
      </c>
      <c r="O5390">
        <v>8.7391872477933106</v>
      </c>
      <c r="P5390">
        <v>9.7917264970656692</v>
      </c>
      <c r="Q5390">
        <v>8.7932323857913595</v>
      </c>
    </row>
    <row r="5391" spans="1:17">
      <c r="A5391" t="s">
        <v>9333</v>
      </c>
      <c r="B5391" s="16" t="s">
        <v>9334</v>
      </c>
      <c r="C5391">
        <v>10.381402794588199</v>
      </c>
      <c r="D5391">
        <v>10.3685952016654</v>
      </c>
      <c r="E5391">
        <v>10.697057925412301</v>
      </c>
      <c r="F5391">
        <v>10.229591336578199</v>
      </c>
      <c r="G5391">
        <v>10.473533202892799</v>
      </c>
      <c r="H5391">
        <v>9.9106480403815098</v>
      </c>
      <c r="I5391">
        <v>11.315382830926</v>
      </c>
      <c r="J5391">
        <v>10.8145970538806</v>
      </c>
      <c r="K5391">
        <v>10.192638569000501</v>
      </c>
      <c r="L5391">
        <v>11.0278066653641</v>
      </c>
      <c r="M5391">
        <v>10.7169319121202</v>
      </c>
      <c r="N5391">
        <v>10.999857120864201</v>
      </c>
      <c r="O5391">
        <v>10.201009605305501</v>
      </c>
      <c r="P5391">
        <v>11.437690775784199</v>
      </c>
      <c r="Q5391">
        <v>10.8454464916336</v>
      </c>
    </row>
    <row r="5392" spans="1:17">
      <c r="A5392" t="s">
        <v>9335</v>
      </c>
      <c r="B5392" s="16" t="s">
        <v>9336</v>
      </c>
      <c r="C5392">
        <v>8.6075307054187196</v>
      </c>
      <c r="D5392">
        <v>8.8089410162148507</v>
      </c>
      <c r="E5392">
        <v>8.6010775625510991</v>
      </c>
      <c r="F5392">
        <v>8.67527436425617</v>
      </c>
      <c r="G5392">
        <v>8.0063199935284892</v>
      </c>
      <c r="H5392">
        <v>9.4604353454821197</v>
      </c>
      <c r="I5392">
        <v>8.4840731533556806</v>
      </c>
      <c r="J5392">
        <v>8.8513315835335291</v>
      </c>
      <c r="K5392">
        <v>8.2797542716591703</v>
      </c>
      <c r="L5392">
        <v>8.1052872534355096</v>
      </c>
      <c r="M5392">
        <v>7.8733696912725399</v>
      </c>
      <c r="N5392">
        <v>8.0393316103284906</v>
      </c>
      <c r="O5392">
        <v>8.1245061552532505</v>
      </c>
      <c r="P5392">
        <v>8.97389432191064</v>
      </c>
      <c r="Q5392">
        <v>8.3931679398307004</v>
      </c>
    </row>
    <row r="5393" spans="1:17">
      <c r="A5393" t="s">
        <v>9337</v>
      </c>
      <c r="B5393" s="16" t="s">
        <v>9338</v>
      </c>
      <c r="C5393">
        <v>5.5764787150916</v>
      </c>
      <c r="D5393">
        <v>5.7689580566473797</v>
      </c>
      <c r="E5393">
        <v>5.0160351149716202</v>
      </c>
      <c r="F5393">
        <v>5.3675615656199103</v>
      </c>
      <c r="G5393">
        <v>6.3572259687739301</v>
      </c>
      <c r="H5393">
        <v>5.24699422619977</v>
      </c>
      <c r="I5393">
        <v>5.28584498120492</v>
      </c>
      <c r="J5393">
        <v>5.0671121988910901</v>
      </c>
      <c r="K5393">
        <v>5.6790613626604003</v>
      </c>
      <c r="L5393">
        <v>5.0240271819925297</v>
      </c>
      <c r="M5393">
        <v>5.3924365182024099</v>
      </c>
      <c r="N5393">
        <v>5.7523273948856701</v>
      </c>
      <c r="O5393">
        <v>5.1388149344389698</v>
      </c>
      <c r="P5393">
        <v>5.4607337398470897</v>
      </c>
      <c r="Q5393">
        <v>5.09416193408443</v>
      </c>
    </row>
    <row r="5394" spans="1:17">
      <c r="A5394" t="s">
        <v>9339</v>
      </c>
      <c r="B5394" s="16" t="s">
        <v>9340</v>
      </c>
      <c r="C5394">
        <v>10.9255908985453</v>
      </c>
      <c r="D5394">
        <v>10.954001212687301</v>
      </c>
      <c r="E5394">
        <v>11.517575451404999</v>
      </c>
      <c r="F5394">
        <v>11.2241801062048</v>
      </c>
      <c r="G5394">
        <v>10.938280309269199</v>
      </c>
      <c r="H5394">
        <v>12.003924093065599</v>
      </c>
      <c r="I5394">
        <v>11.2330364513855</v>
      </c>
      <c r="J5394">
        <v>11.466667263487301</v>
      </c>
      <c r="K5394">
        <v>10.7560144629935</v>
      </c>
      <c r="L5394">
        <v>11.1895038753409</v>
      </c>
      <c r="M5394">
        <v>11.5820442112494</v>
      </c>
      <c r="N5394">
        <v>12.011224682329701</v>
      </c>
      <c r="O5394">
        <v>11.7318210216672</v>
      </c>
      <c r="P5394">
        <v>10.4101693668054</v>
      </c>
      <c r="Q5394">
        <v>11.734719262158899</v>
      </c>
    </row>
    <row r="5395" spans="1:17">
      <c r="A5395" t="s">
        <v>9341</v>
      </c>
      <c r="B5395" s="16" t="s">
        <v>9342</v>
      </c>
      <c r="C5395">
        <v>9.2313856882061707</v>
      </c>
      <c r="D5395">
        <v>9.2970102469956295</v>
      </c>
      <c r="E5395">
        <v>9.2645212725922903</v>
      </c>
      <c r="F5395">
        <v>9.4948362116402691</v>
      </c>
      <c r="G5395">
        <v>9.2166971303170104</v>
      </c>
      <c r="H5395">
        <v>9.5997105806761898</v>
      </c>
      <c r="I5395">
        <v>9.1058655610431405</v>
      </c>
      <c r="J5395">
        <v>8.76584420423168</v>
      </c>
      <c r="K5395">
        <v>8.5641062417371092</v>
      </c>
      <c r="L5395">
        <v>8.6563051252874192</v>
      </c>
      <c r="M5395">
        <v>8.8169820844151001</v>
      </c>
      <c r="N5395">
        <v>9.2375722041989992</v>
      </c>
      <c r="O5395">
        <v>8.8970352975835301</v>
      </c>
      <c r="P5395">
        <v>9.1864423935254393</v>
      </c>
      <c r="Q5395">
        <v>9.7343991185863192</v>
      </c>
    </row>
    <row r="5396" spans="1:17">
      <c r="A5396" t="s">
        <v>9343</v>
      </c>
      <c r="B5396" s="16" t="e">
        <v>#N/A</v>
      </c>
      <c r="C5396">
        <v>8.6252964409205592</v>
      </c>
      <c r="D5396">
        <v>8.6310498011158696</v>
      </c>
      <c r="E5396">
        <v>8.5482804739031195</v>
      </c>
      <c r="F5396">
        <v>8.6336134035536993</v>
      </c>
      <c r="G5396">
        <v>8.6190831451887995</v>
      </c>
      <c r="H5396">
        <v>8.2803897336385006</v>
      </c>
      <c r="I5396">
        <v>8.3957765062045393</v>
      </c>
      <c r="J5396">
        <v>8.4083239949043502</v>
      </c>
      <c r="K5396">
        <v>8.4811179509747792</v>
      </c>
      <c r="L5396">
        <v>8.2934034413054292</v>
      </c>
      <c r="M5396">
        <v>8.1301902492706208</v>
      </c>
      <c r="N5396">
        <v>8.4661329830938996</v>
      </c>
      <c r="O5396">
        <v>8.3734090430531296</v>
      </c>
      <c r="P5396">
        <v>8.2231173919131209</v>
      </c>
      <c r="Q5396">
        <v>7.3593062614465703</v>
      </c>
    </row>
    <row r="5397" spans="1:17">
      <c r="A5397" t="s">
        <v>9344</v>
      </c>
      <c r="B5397" s="16" t="s">
        <v>9345</v>
      </c>
      <c r="C5397">
        <v>9.4263560078670601</v>
      </c>
      <c r="D5397">
        <v>9.3385154184136301</v>
      </c>
      <c r="E5397">
        <v>10.5560255692601</v>
      </c>
      <c r="F5397">
        <v>10.3242648363118</v>
      </c>
      <c r="G5397">
        <v>10.305048981235</v>
      </c>
      <c r="H5397">
        <v>9.0073601606727909</v>
      </c>
      <c r="I5397">
        <v>9.2657458586468699</v>
      </c>
      <c r="J5397">
        <v>9.8121756289427005</v>
      </c>
      <c r="K5397">
        <v>8.9993403097729807</v>
      </c>
      <c r="L5397">
        <v>9.1660683014901903</v>
      </c>
      <c r="M5397">
        <v>9.8548231157988901</v>
      </c>
      <c r="N5397">
        <v>9.9939601417093407</v>
      </c>
      <c r="O5397">
        <v>10.405723336870899</v>
      </c>
      <c r="P5397">
        <v>8.9514558568156399</v>
      </c>
      <c r="Q5397">
        <v>10.8787450892957</v>
      </c>
    </row>
    <row r="5398" spans="1:17">
      <c r="A5398" t="s">
        <v>9346</v>
      </c>
      <c r="B5398" s="16" t="s">
        <v>9347</v>
      </c>
      <c r="C5398">
        <v>9.8963070639105695</v>
      </c>
      <c r="D5398">
        <v>10.0104007885668</v>
      </c>
      <c r="E5398">
        <v>9.5120023217415497</v>
      </c>
      <c r="F5398">
        <v>9.6040066889070896</v>
      </c>
      <c r="G5398">
        <v>10.0714183389826</v>
      </c>
      <c r="H5398">
        <v>9.4386711491557307</v>
      </c>
      <c r="I5398">
        <v>9.7161993918905196</v>
      </c>
      <c r="J5398">
        <v>9.1501332733964809</v>
      </c>
      <c r="K5398">
        <v>10.2235926164867</v>
      </c>
      <c r="L5398">
        <v>9.92195945418508</v>
      </c>
      <c r="M5398">
        <v>9.9676204884079098</v>
      </c>
      <c r="N5398">
        <v>9.7062535506561805</v>
      </c>
      <c r="O5398">
        <v>10.164532448803399</v>
      </c>
      <c r="P5398">
        <v>9.8655773273701595</v>
      </c>
      <c r="Q5398">
        <v>10.2743564196501</v>
      </c>
    </row>
    <row r="5399" spans="1:17">
      <c r="A5399" t="s">
        <v>9348</v>
      </c>
      <c r="B5399" s="16" t="s">
        <v>9349</v>
      </c>
      <c r="C5399">
        <v>11.760451482483401</v>
      </c>
      <c r="D5399">
        <v>11.849496365280199</v>
      </c>
      <c r="E5399">
        <v>11.2242672995547</v>
      </c>
      <c r="F5399">
        <v>10.981208603048399</v>
      </c>
      <c r="G5399">
        <v>11.072248949409</v>
      </c>
      <c r="H5399">
        <v>11.6306803943458</v>
      </c>
      <c r="I5399">
        <v>12.188196631633801</v>
      </c>
      <c r="J5399">
        <v>11.4846118555334</v>
      </c>
      <c r="K5399">
        <v>11.4156652058765</v>
      </c>
      <c r="L5399">
        <v>12.5982505067483</v>
      </c>
      <c r="M5399">
        <v>11.9574962089993</v>
      </c>
      <c r="N5399">
        <v>12.0770322731238</v>
      </c>
      <c r="O5399">
        <v>11.2878117351926</v>
      </c>
      <c r="P5399">
        <v>12.256185556563199</v>
      </c>
      <c r="Q5399">
        <v>11.398298657742901</v>
      </c>
    </row>
    <row r="5400" spans="1:17">
      <c r="A5400" t="s">
        <v>9350</v>
      </c>
      <c r="B5400" s="16" t="s">
        <v>9351</v>
      </c>
      <c r="C5400">
        <v>12.7756840450071</v>
      </c>
      <c r="D5400">
        <v>12.730088074070199</v>
      </c>
      <c r="E5400">
        <v>12.6883441209567</v>
      </c>
      <c r="F5400">
        <v>13.287943190775801</v>
      </c>
      <c r="G5400">
        <v>12.883792639711601</v>
      </c>
      <c r="H5400">
        <v>11.917305260143999</v>
      </c>
      <c r="I5400">
        <v>12.1793267108963</v>
      </c>
      <c r="J5400">
        <v>12.9081589251417</v>
      </c>
      <c r="K5400">
        <v>12.632190480826999</v>
      </c>
      <c r="L5400">
        <v>12.635750706437101</v>
      </c>
      <c r="M5400">
        <v>12.631975877830101</v>
      </c>
      <c r="N5400">
        <v>12.1325168992224</v>
      </c>
      <c r="O5400">
        <v>12.4244483411359</v>
      </c>
      <c r="P5400">
        <v>11.760226321645</v>
      </c>
      <c r="Q5400">
        <v>13.0530562393831</v>
      </c>
    </row>
    <row r="5401" spans="1:17">
      <c r="A5401" t="s">
        <v>9352</v>
      </c>
      <c r="B5401" s="16" t="s">
        <v>9353</v>
      </c>
      <c r="C5401">
        <v>7.3325990548343798</v>
      </c>
      <c r="D5401">
        <v>7.27201870183272</v>
      </c>
      <c r="E5401">
        <v>7.8316753745371797</v>
      </c>
      <c r="F5401">
        <v>7.2883881017023899</v>
      </c>
      <c r="G5401">
        <v>6.9284850452367301</v>
      </c>
      <c r="H5401">
        <v>6.6736113589497297</v>
      </c>
      <c r="I5401">
        <v>7.0999446418427796</v>
      </c>
      <c r="J5401">
        <v>7.2451160400621699</v>
      </c>
      <c r="K5401">
        <v>7.34506521812781</v>
      </c>
      <c r="L5401">
        <v>6.8729551756282499</v>
      </c>
      <c r="M5401">
        <v>6.9193851434874203</v>
      </c>
      <c r="N5401">
        <v>6.8767338364790396</v>
      </c>
      <c r="O5401">
        <v>6.87663908315574</v>
      </c>
      <c r="P5401">
        <v>6.8949808635361203</v>
      </c>
      <c r="Q5401">
        <v>7.9670857749043096</v>
      </c>
    </row>
    <row r="5402" spans="1:17">
      <c r="A5402" t="s">
        <v>9354</v>
      </c>
      <c r="B5402" s="16" t="s">
        <v>9355</v>
      </c>
      <c r="C5402">
        <v>3.98283533271713</v>
      </c>
      <c r="D5402">
        <v>3.4870161193063098</v>
      </c>
      <c r="E5402">
        <v>3.4028894668404299</v>
      </c>
      <c r="F5402">
        <v>3.6131889974304401</v>
      </c>
      <c r="G5402">
        <v>3.5425260543824399</v>
      </c>
      <c r="H5402">
        <v>3.50653555504317</v>
      </c>
      <c r="I5402">
        <v>2.8218677180984102</v>
      </c>
      <c r="J5402">
        <v>2.8218677180984102</v>
      </c>
      <c r="K5402">
        <v>3.27554212654834</v>
      </c>
      <c r="L5402">
        <v>2.8218677180984102</v>
      </c>
      <c r="M5402">
        <v>2.8218677180984102</v>
      </c>
      <c r="N5402">
        <v>2.8218677180984102</v>
      </c>
      <c r="O5402">
        <v>3.24931794675887</v>
      </c>
      <c r="P5402">
        <v>2.8218677180984102</v>
      </c>
      <c r="Q5402">
        <v>2.8218677180984102</v>
      </c>
    </row>
    <row r="5403" spans="1:17">
      <c r="A5403" t="s">
        <v>9356</v>
      </c>
      <c r="B5403" s="16" t="s">
        <v>9357</v>
      </c>
      <c r="C5403">
        <v>9.1822329108280307</v>
      </c>
      <c r="D5403">
        <v>9.2102352167507497</v>
      </c>
      <c r="E5403">
        <v>9.5727279181543494</v>
      </c>
      <c r="F5403">
        <v>9.48022295079533</v>
      </c>
      <c r="G5403">
        <v>9.2849507105836704</v>
      </c>
      <c r="H5403">
        <v>9.50300265504214</v>
      </c>
      <c r="I5403">
        <v>8.9524514097814691</v>
      </c>
      <c r="J5403">
        <v>9.3465691719038393</v>
      </c>
      <c r="K5403">
        <v>9.0151555127252596</v>
      </c>
      <c r="L5403">
        <v>9.2931662525630294</v>
      </c>
      <c r="M5403">
        <v>9.3169515569436392</v>
      </c>
      <c r="N5403">
        <v>9.4983399091966003</v>
      </c>
      <c r="O5403">
        <v>9.3784937843847196</v>
      </c>
      <c r="P5403">
        <v>8.8511285703123104</v>
      </c>
      <c r="Q5403">
        <v>9.6975493141544398</v>
      </c>
    </row>
    <row r="5404" spans="1:17">
      <c r="A5404" t="s">
        <v>9358</v>
      </c>
      <c r="B5404" s="16" t="s">
        <v>9359</v>
      </c>
      <c r="C5404">
        <v>7.9789417330100099</v>
      </c>
      <c r="D5404">
        <v>8.0066631710940506</v>
      </c>
      <c r="E5404">
        <v>8.00502698976495</v>
      </c>
      <c r="F5404">
        <v>8.0246906710008297</v>
      </c>
      <c r="G5404">
        <v>7.9283898693121699</v>
      </c>
      <c r="H5404">
        <v>8.0165975915160104</v>
      </c>
      <c r="I5404">
        <v>8.0667329254783198</v>
      </c>
      <c r="J5404">
        <v>8.0502205947457703</v>
      </c>
      <c r="K5404">
        <v>8.1170054626422292</v>
      </c>
      <c r="L5404">
        <v>7.9257550000096799</v>
      </c>
      <c r="M5404">
        <v>8.1362872168511</v>
      </c>
      <c r="N5404">
        <v>7.8804988240086002</v>
      </c>
      <c r="O5404">
        <v>7.7952569431346799</v>
      </c>
      <c r="P5404">
        <v>7.9849592548471104</v>
      </c>
      <c r="Q5404">
        <v>8.7932323857913595</v>
      </c>
    </row>
    <row r="5405" spans="1:17">
      <c r="A5405" t="s">
        <v>9360</v>
      </c>
      <c r="B5405" s="16" t="s">
        <v>9361</v>
      </c>
      <c r="C5405">
        <v>8.0464577704438902</v>
      </c>
      <c r="D5405">
        <v>7.9226756640482803</v>
      </c>
      <c r="E5405">
        <v>8.4120869209992595</v>
      </c>
      <c r="F5405">
        <v>8.5295590110989306</v>
      </c>
      <c r="G5405">
        <v>8.2176178815576009</v>
      </c>
      <c r="H5405">
        <v>8.3028133298426194</v>
      </c>
      <c r="I5405">
        <v>7.8434668651217896</v>
      </c>
      <c r="J5405">
        <v>8.07752150924183</v>
      </c>
      <c r="K5405">
        <v>7.68902799721163</v>
      </c>
      <c r="L5405">
        <v>8.1052872534355096</v>
      </c>
      <c r="M5405">
        <v>8.4857415116602404</v>
      </c>
      <c r="N5405">
        <v>8.6172187442112698</v>
      </c>
      <c r="O5405">
        <v>8.50094431680097</v>
      </c>
      <c r="P5405">
        <v>7.4198202750926399</v>
      </c>
      <c r="Q5405">
        <v>8.2978683598244807</v>
      </c>
    </row>
    <row r="5406" spans="1:17">
      <c r="A5406" t="s">
        <v>9362</v>
      </c>
      <c r="B5406" s="16" t="s">
        <v>9363</v>
      </c>
      <c r="C5406">
        <v>9.3800281484286803</v>
      </c>
      <c r="D5406">
        <v>9.2686613824874193</v>
      </c>
      <c r="E5406">
        <v>9.28079163175682</v>
      </c>
      <c r="F5406">
        <v>8.9691395270499505</v>
      </c>
      <c r="G5406">
        <v>9.3260251375514898</v>
      </c>
      <c r="H5406">
        <v>8.0120672782159392</v>
      </c>
      <c r="I5406">
        <v>8.9089536388954205</v>
      </c>
      <c r="J5406">
        <v>8.6749673576945394</v>
      </c>
      <c r="K5406">
        <v>9.1175987641308591</v>
      </c>
      <c r="L5406">
        <v>8.9526985185235297</v>
      </c>
      <c r="M5406">
        <v>8.5937819298065996</v>
      </c>
      <c r="N5406">
        <v>8.4863253901833993</v>
      </c>
      <c r="O5406">
        <v>8.8410780766560109</v>
      </c>
      <c r="P5406">
        <v>8.78740110316933</v>
      </c>
      <c r="Q5406">
        <v>10.299164948392599</v>
      </c>
    </row>
    <row r="5407" spans="1:17">
      <c r="A5407" t="s">
        <v>9364</v>
      </c>
      <c r="B5407" s="16" t="s">
        <v>9365</v>
      </c>
      <c r="C5407">
        <v>7.21215299485897</v>
      </c>
      <c r="D5407">
        <v>7.4149211802244901</v>
      </c>
      <c r="E5407">
        <v>7.0093636205731702</v>
      </c>
      <c r="F5407">
        <v>7.4169362607178204</v>
      </c>
      <c r="G5407">
        <v>7.4443611185871497</v>
      </c>
      <c r="H5407">
        <v>7.7543838366900504</v>
      </c>
      <c r="I5407">
        <v>7.54158301079321</v>
      </c>
      <c r="J5407">
        <v>7.2630884481653997</v>
      </c>
      <c r="K5407">
        <v>7.2611867711964697</v>
      </c>
      <c r="L5407">
        <v>7.2240106477403199</v>
      </c>
      <c r="M5407">
        <v>7.4075253990957197</v>
      </c>
      <c r="N5407">
        <v>7.1379098648342296</v>
      </c>
      <c r="O5407">
        <v>7.3400333774353701</v>
      </c>
      <c r="P5407">
        <v>7.8177017289439403</v>
      </c>
      <c r="Q5407">
        <v>5.09416193408443</v>
      </c>
    </row>
    <row r="5408" spans="1:17">
      <c r="A5408" t="s">
        <v>9366</v>
      </c>
      <c r="B5408" s="16" t="s">
        <v>9367</v>
      </c>
      <c r="C5408">
        <v>7.3180840145043398</v>
      </c>
      <c r="D5408">
        <v>7.5330105248952304</v>
      </c>
      <c r="E5408">
        <v>7.42576520772925</v>
      </c>
      <c r="F5408">
        <v>7.6174754894820902</v>
      </c>
      <c r="G5408">
        <v>7.3754837261365198</v>
      </c>
      <c r="H5408">
        <v>7.5693331069165399</v>
      </c>
      <c r="I5408">
        <v>7.1340077301057701</v>
      </c>
      <c r="J5408">
        <v>7.8549730060507796</v>
      </c>
      <c r="K5408">
        <v>7.3882814394824097</v>
      </c>
      <c r="L5408">
        <v>7.5240491607406703</v>
      </c>
      <c r="M5408">
        <v>7.6096486160500998</v>
      </c>
      <c r="N5408">
        <v>7.70769945831037</v>
      </c>
      <c r="O5408">
        <v>7.6589162149774896</v>
      </c>
      <c r="P5408">
        <v>7.1533738093482704</v>
      </c>
      <c r="Q5408">
        <v>7.3593062614465703</v>
      </c>
    </row>
    <row r="5409" spans="1:17">
      <c r="A5409" t="s">
        <v>9368</v>
      </c>
      <c r="B5409" s="16" t="s">
        <v>9369</v>
      </c>
      <c r="C5409">
        <v>8.7944806358409995</v>
      </c>
      <c r="D5409">
        <v>8.8525741604164896</v>
      </c>
      <c r="E5409">
        <v>8.3362462159928299</v>
      </c>
      <c r="F5409">
        <v>9.0225649935742407</v>
      </c>
      <c r="G5409">
        <v>8.8840760252300797</v>
      </c>
      <c r="H5409">
        <v>9.0805419015010305</v>
      </c>
      <c r="I5409">
        <v>8.8099506490859998</v>
      </c>
      <c r="J5409">
        <v>8.8071850594068692</v>
      </c>
      <c r="K5409">
        <v>8.5148886715223906</v>
      </c>
      <c r="L5409">
        <v>8.5481470637691892</v>
      </c>
      <c r="M5409">
        <v>9.4671293311745206</v>
      </c>
      <c r="N5409">
        <v>8.9214907376321708</v>
      </c>
      <c r="O5409">
        <v>9.4277927623280195</v>
      </c>
      <c r="P5409">
        <v>9.3932172131081497</v>
      </c>
      <c r="Q5409">
        <v>7.1565710053807701</v>
      </c>
    </row>
    <row r="5410" spans="1:17">
      <c r="A5410" t="s">
        <v>9370</v>
      </c>
      <c r="B5410" s="16" t="s">
        <v>9371</v>
      </c>
      <c r="C5410">
        <v>12.0726679053897</v>
      </c>
      <c r="D5410">
        <v>11.9432699707084</v>
      </c>
      <c r="E5410">
        <v>12.064254824469501</v>
      </c>
      <c r="F5410">
        <v>11.848585149566199</v>
      </c>
      <c r="G5410">
        <v>12.0201254818723</v>
      </c>
      <c r="H5410">
        <v>12.0663881646707</v>
      </c>
      <c r="I5410">
        <v>11.660236664916299</v>
      </c>
      <c r="J5410">
        <v>11.661515153532299</v>
      </c>
      <c r="K5410">
        <v>12.0049627772714</v>
      </c>
      <c r="L5410">
        <v>12.0650912277407</v>
      </c>
      <c r="M5410">
        <v>11.919578877653199</v>
      </c>
      <c r="N5410">
        <v>12.2775926513994</v>
      </c>
      <c r="O5410">
        <v>12.1608750926317</v>
      </c>
      <c r="P5410">
        <v>11.5140319287491</v>
      </c>
      <c r="Q5410">
        <v>13.312648155831701</v>
      </c>
    </row>
    <row r="5411" spans="1:17">
      <c r="A5411" t="s">
        <v>9372</v>
      </c>
      <c r="B5411" s="16" t="s">
        <v>9373</v>
      </c>
      <c r="C5411">
        <v>9.0283032580046303</v>
      </c>
      <c r="D5411">
        <v>9.1570956932862906</v>
      </c>
      <c r="E5411">
        <v>9.2397663294334205</v>
      </c>
      <c r="F5411">
        <v>9.4460397505515203</v>
      </c>
      <c r="G5411">
        <v>9.1723379504914604</v>
      </c>
      <c r="H5411">
        <v>9.0096332267356605</v>
      </c>
      <c r="I5411">
        <v>8.7726852926107703</v>
      </c>
      <c r="J5411">
        <v>9.1094029233341303</v>
      </c>
      <c r="K5411">
        <v>9.0520358028722203</v>
      </c>
      <c r="L5411">
        <v>8.8747178105291091</v>
      </c>
      <c r="M5411">
        <v>8.9918522306416406</v>
      </c>
      <c r="N5411">
        <v>8.9508454611567299</v>
      </c>
      <c r="O5411">
        <v>9.0375814276236408</v>
      </c>
      <c r="P5411">
        <v>8.6939413081895207</v>
      </c>
      <c r="Q5411">
        <v>9.7703309644362406</v>
      </c>
    </row>
    <row r="5412" spans="1:17">
      <c r="A5412" t="s">
        <v>9374</v>
      </c>
      <c r="B5412" s="16" t="s">
        <v>9375</v>
      </c>
      <c r="C5412">
        <v>6.8475706957064801</v>
      </c>
      <c r="D5412">
        <v>6.2371739228833798</v>
      </c>
      <c r="E5412">
        <v>6.3800143454863703</v>
      </c>
      <c r="F5412">
        <v>6.7079714790222598</v>
      </c>
      <c r="G5412">
        <v>6.7338868879057099</v>
      </c>
      <c r="H5412">
        <v>6.6027569335949101</v>
      </c>
      <c r="I5412">
        <v>6.4449338523884396</v>
      </c>
      <c r="J5412">
        <v>6.3770998606948002</v>
      </c>
      <c r="K5412">
        <v>6.30511742862564</v>
      </c>
      <c r="L5412">
        <v>6.2398789457682096</v>
      </c>
      <c r="M5412">
        <v>7.4125634543830703</v>
      </c>
      <c r="N5412">
        <v>7.4020149515182698</v>
      </c>
      <c r="O5412">
        <v>7.2538250603927903</v>
      </c>
      <c r="P5412">
        <v>6.2392952426732498</v>
      </c>
      <c r="Q5412">
        <v>6.6375058506955904</v>
      </c>
    </row>
    <row r="5413" spans="1:17">
      <c r="A5413" t="s">
        <v>9376</v>
      </c>
      <c r="B5413" s="16" t="s">
        <v>9377</v>
      </c>
      <c r="C5413">
        <v>10.1361064933597</v>
      </c>
      <c r="D5413">
        <v>9.9910117582431894</v>
      </c>
      <c r="E5413">
        <v>10.106072382014201</v>
      </c>
      <c r="F5413">
        <v>10.159784323361899</v>
      </c>
      <c r="G5413">
        <v>10.178454141105</v>
      </c>
      <c r="H5413">
        <v>9.5459165285113006</v>
      </c>
      <c r="I5413">
        <v>9.8306881092361902</v>
      </c>
      <c r="J5413">
        <v>9.6329792048946903</v>
      </c>
      <c r="K5413">
        <v>9.7026549743466397</v>
      </c>
      <c r="L5413">
        <v>9.77568455549258</v>
      </c>
      <c r="M5413">
        <v>10.254842207181801</v>
      </c>
      <c r="N5413">
        <v>10.3998851709965</v>
      </c>
      <c r="O5413">
        <v>10.3116158810512</v>
      </c>
      <c r="P5413">
        <v>9.5989912567685902</v>
      </c>
      <c r="Q5413">
        <v>10.1158168662335</v>
      </c>
    </row>
    <row r="5414" spans="1:17">
      <c r="A5414" t="s">
        <v>9378</v>
      </c>
      <c r="B5414" s="16" t="s">
        <v>9379</v>
      </c>
      <c r="C5414">
        <v>7.9557143637809897</v>
      </c>
      <c r="D5414">
        <v>7.9980494828353201</v>
      </c>
      <c r="E5414">
        <v>8.00502698976495</v>
      </c>
      <c r="F5414">
        <v>8.3222558455870406</v>
      </c>
      <c r="G5414">
        <v>8.0163992560602004</v>
      </c>
      <c r="H5414">
        <v>8.3394277159350096</v>
      </c>
      <c r="I5414">
        <v>7.9087622112617701</v>
      </c>
      <c r="J5414">
        <v>8.49184494276499</v>
      </c>
      <c r="K5414">
        <v>7.7375455503910802</v>
      </c>
      <c r="L5414">
        <v>7.8794961637283301</v>
      </c>
      <c r="M5414">
        <v>7.6485843460019902</v>
      </c>
      <c r="N5414">
        <v>7.7134254758055496</v>
      </c>
      <c r="O5414">
        <v>7.7158707854648396</v>
      </c>
      <c r="P5414">
        <v>7.6917458145921502</v>
      </c>
      <c r="Q5414">
        <v>7.8374797051227896</v>
      </c>
    </row>
    <row r="5415" spans="1:17">
      <c r="A5415" t="s">
        <v>9380</v>
      </c>
      <c r="B5415" s="16" t="s">
        <v>9381</v>
      </c>
      <c r="C5415">
        <v>10.366520209452</v>
      </c>
      <c r="D5415">
        <v>10.209002629045999</v>
      </c>
      <c r="E5415">
        <v>10.167150221194101</v>
      </c>
      <c r="F5415">
        <v>10.6384235001326</v>
      </c>
      <c r="G5415">
        <v>10.3869052438667</v>
      </c>
      <c r="H5415">
        <v>10.895160777234301</v>
      </c>
      <c r="I5415">
        <v>10.3663965969192</v>
      </c>
      <c r="J5415">
        <v>10.624213181082</v>
      </c>
      <c r="K5415">
        <v>10.2218902615499</v>
      </c>
      <c r="L5415">
        <v>10.3052009455691</v>
      </c>
      <c r="M5415">
        <v>10.442339279195</v>
      </c>
      <c r="N5415">
        <v>10.8898770225746</v>
      </c>
      <c r="O5415">
        <v>10.465640708299301</v>
      </c>
      <c r="P5415">
        <v>10.1108852976812</v>
      </c>
      <c r="Q5415">
        <v>9.7343991185863192</v>
      </c>
    </row>
    <row r="5416" spans="1:17">
      <c r="A5416" t="s">
        <v>9382</v>
      </c>
      <c r="B5416" s="16" t="s">
        <v>9383</v>
      </c>
      <c r="C5416">
        <v>10.049962457085099</v>
      </c>
      <c r="D5416">
        <v>9.8354318702433492</v>
      </c>
      <c r="E5416">
        <v>10.3478777302828</v>
      </c>
      <c r="F5416">
        <v>9.8759350071631093</v>
      </c>
      <c r="G5416">
        <v>10.255948542151</v>
      </c>
      <c r="H5416">
        <v>8.67066019680483</v>
      </c>
      <c r="I5416">
        <v>9.4773931170452705</v>
      </c>
      <c r="J5416">
        <v>9.27176469600718</v>
      </c>
      <c r="K5416">
        <v>10.4167747877291</v>
      </c>
      <c r="L5416">
        <v>9.8506752810726699</v>
      </c>
      <c r="M5416">
        <v>9.4229470712264494</v>
      </c>
      <c r="N5416">
        <v>9.9974805959325597</v>
      </c>
      <c r="O5416">
        <v>9.35388722206058</v>
      </c>
      <c r="P5416">
        <v>9.1016532581846104</v>
      </c>
      <c r="Q5416">
        <v>11.33971903644</v>
      </c>
    </row>
    <row r="5417" spans="1:17">
      <c r="A5417" t="s">
        <v>9384</v>
      </c>
      <c r="B5417" s="16" t="s">
        <v>9385</v>
      </c>
      <c r="C5417">
        <v>9.5723707861586007</v>
      </c>
      <c r="D5417">
        <v>9.5681223428729201</v>
      </c>
      <c r="E5417">
        <v>9.4341330980210305</v>
      </c>
      <c r="F5417">
        <v>9.3496425587725795</v>
      </c>
      <c r="G5417">
        <v>9.5932570563871096</v>
      </c>
      <c r="H5417">
        <v>9.7500109603589493</v>
      </c>
      <c r="I5417">
        <v>10.138515952103999</v>
      </c>
      <c r="J5417">
        <v>9.7876042285058098</v>
      </c>
      <c r="K5417">
        <v>9.4800336228955899</v>
      </c>
      <c r="L5417">
        <v>9.8732585947968801</v>
      </c>
      <c r="M5417">
        <v>9.8040540420293301</v>
      </c>
      <c r="N5417">
        <v>9.8739628098711307</v>
      </c>
      <c r="O5417">
        <v>9.51298916015784</v>
      </c>
      <c r="P5417">
        <v>10.181434397777499</v>
      </c>
      <c r="Q5417">
        <v>8.7216113394761106</v>
      </c>
    </row>
    <row r="5418" spans="1:17">
      <c r="A5418" t="s">
        <v>9386</v>
      </c>
      <c r="B5418" s="16" t="s">
        <v>9387</v>
      </c>
      <c r="C5418">
        <v>7.8130666640351603</v>
      </c>
      <c r="D5418">
        <v>7.6254469917223702</v>
      </c>
      <c r="E5418">
        <v>7.5018753045837103</v>
      </c>
      <c r="F5418">
        <v>8.2890901971021496</v>
      </c>
      <c r="G5418">
        <v>7.7942051583206204</v>
      </c>
      <c r="H5418">
        <v>8.2148933701593592</v>
      </c>
      <c r="I5418">
        <v>7.4899686281158102</v>
      </c>
      <c r="J5418">
        <v>7.8589129128298802</v>
      </c>
      <c r="K5418">
        <v>7.1217465608534498</v>
      </c>
      <c r="L5418">
        <v>7.8071964686250404</v>
      </c>
      <c r="M5418">
        <v>8.1812102503906896</v>
      </c>
      <c r="N5418">
        <v>8.49299382450282</v>
      </c>
      <c r="O5418">
        <v>8.2484008033301599</v>
      </c>
      <c r="P5418">
        <v>7.2512976857525899</v>
      </c>
      <c r="Q5418">
        <v>8.0859864702427604</v>
      </c>
    </row>
    <row r="5419" spans="1:17">
      <c r="A5419" t="s">
        <v>9388</v>
      </c>
      <c r="B5419" s="16" t="s">
        <v>9389</v>
      </c>
      <c r="C5419">
        <v>6.5441645960174801</v>
      </c>
      <c r="D5419">
        <v>6.7822067112404403</v>
      </c>
      <c r="E5419">
        <v>6.8724668132343201</v>
      </c>
      <c r="F5419">
        <v>6.9655524357452503</v>
      </c>
      <c r="G5419">
        <v>6.98102650971747</v>
      </c>
      <c r="H5419">
        <v>7.9518387386748897</v>
      </c>
      <c r="I5419">
        <v>7.10853650596375</v>
      </c>
      <c r="J5419">
        <v>7.0027033363698798</v>
      </c>
      <c r="K5419">
        <v>6.9259241622594896</v>
      </c>
      <c r="L5419">
        <v>7.2091042822887399</v>
      </c>
      <c r="M5419">
        <v>7.0219867367997404</v>
      </c>
      <c r="N5419">
        <v>7.3066770438682598</v>
      </c>
      <c r="O5419">
        <v>7.0229922112836203</v>
      </c>
      <c r="P5419">
        <v>6.8677578490009701</v>
      </c>
      <c r="Q5419">
        <v>6.9204191934356096</v>
      </c>
    </row>
    <row r="5420" spans="1:17">
      <c r="A5420" t="s">
        <v>9390</v>
      </c>
      <c r="B5420" s="16" t="s">
        <v>9391</v>
      </c>
      <c r="C5420">
        <v>10.6413163240898</v>
      </c>
      <c r="D5420">
        <v>10.686444363595999</v>
      </c>
      <c r="E5420">
        <v>10.8493522989684</v>
      </c>
      <c r="F5420">
        <v>10.568999946623199</v>
      </c>
      <c r="G5420">
        <v>10.6301324852984</v>
      </c>
      <c r="H5420">
        <v>10.4535241626714</v>
      </c>
      <c r="I5420">
        <v>10.9569376332958</v>
      </c>
      <c r="J5420">
        <v>10.750357709662101</v>
      </c>
      <c r="K5420">
        <v>10.880467636576901</v>
      </c>
      <c r="L5420">
        <v>10.563806446708201</v>
      </c>
      <c r="M5420">
        <v>10.7235236206677</v>
      </c>
      <c r="N5420">
        <v>10.3364374092106</v>
      </c>
      <c r="O5420">
        <v>10.7848211576685</v>
      </c>
      <c r="P5420">
        <v>11.178884025343301</v>
      </c>
      <c r="Q5420">
        <v>10.8787450892957</v>
      </c>
    </row>
    <row r="5421" spans="1:17">
      <c r="A5421" t="s">
        <v>9392</v>
      </c>
      <c r="B5421" s="16" t="s">
        <v>9393</v>
      </c>
      <c r="C5421">
        <v>15.912119615214699</v>
      </c>
      <c r="D5421">
        <v>15.8481306258393</v>
      </c>
      <c r="E5421">
        <v>15.9718718303132</v>
      </c>
      <c r="F5421">
        <v>16.1554288678776</v>
      </c>
      <c r="G5421">
        <v>16.0119627136927</v>
      </c>
      <c r="H5421">
        <v>14.9822496766329</v>
      </c>
      <c r="I5421">
        <v>15.647699557264099</v>
      </c>
      <c r="J5421">
        <v>15.300330141339201</v>
      </c>
      <c r="K5421">
        <v>16.0653655466595</v>
      </c>
      <c r="L5421">
        <v>15.844417796403199</v>
      </c>
      <c r="M5421">
        <v>15.3897441620864</v>
      </c>
      <c r="N5421">
        <v>15.9149155082108</v>
      </c>
      <c r="O5421">
        <v>15.1658116238136</v>
      </c>
      <c r="P5421">
        <v>14.756925958534101</v>
      </c>
      <c r="Q5421">
        <v>17.774456314649701</v>
      </c>
    </row>
    <row r="5422" spans="1:17">
      <c r="A5422" t="s">
        <v>9394</v>
      </c>
      <c r="B5422" s="16" t="s">
        <v>9395</v>
      </c>
      <c r="C5422">
        <v>11.495843966049801</v>
      </c>
      <c r="D5422">
        <v>11.4869645306982</v>
      </c>
      <c r="E5422">
        <v>11.7388120825785</v>
      </c>
      <c r="F5422">
        <v>11.9559794264141</v>
      </c>
      <c r="G5422">
        <v>11.649414009429799</v>
      </c>
      <c r="H5422">
        <v>12.265894024069301</v>
      </c>
      <c r="I5422">
        <v>11.8030204418565</v>
      </c>
      <c r="J5422">
        <v>12.850636444378599</v>
      </c>
      <c r="K5422">
        <v>11.4974444594588</v>
      </c>
      <c r="L5422">
        <v>11.685862751163301</v>
      </c>
      <c r="M5422">
        <v>11.8350085265725</v>
      </c>
      <c r="N5422">
        <v>12.130647951015099</v>
      </c>
      <c r="O5422">
        <v>11.741864427254001</v>
      </c>
      <c r="P5422">
        <v>12.094845379894901</v>
      </c>
      <c r="Q5422">
        <v>10.0294952513164</v>
      </c>
    </row>
    <row r="5423" spans="1:17">
      <c r="A5423" t="s">
        <v>9396</v>
      </c>
      <c r="B5423" s="16" t="s">
        <v>9397</v>
      </c>
      <c r="C5423">
        <v>8.1359607826231297</v>
      </c>
      <c r="D5423">
        <v>8.1021868536463106</v>
      </c>
      <c r="E5423">
        <v>8.4652722640614595</v>
      </c>
      <c r="F5423">
        <v>7.6228138365519698</v>
      </c>
      <c r="G5423">
        <v>8.6900349916987008</v>
      </c>
      <c r="H5423">
        <v>7.0107683309039501</v>
      </c>
      <c r="I5423">
        <v>7.8739714587440099</v>
      </c>
      <c r="J5423">
        <v>7.8784523587356903</v>
      </c>
      <c r="K5423">
        <v>8.3624682412332696</v>
      </c>
      <c r="L5423">
        <v>8.0395047964500801</v>
      </c>
      <c r="M5423">
        <v>8.3215797360326906</v>
      </c>
      <c r="N5423">
        <v>8.3124983382195392</v>
      </c>
      <c r="O5423">
        <v>8.5034331135576195</v>
      </c>
      <c r="P5423">
        <v>8.0528164704780902</v>
      </c>
      <c r="Q5423">
        <v>10.249113780255</v>
      </c>
    </row>
    <row r="5424" spans="1:17">
      <c r="A5424" t="s">
        <v>9398</v>
      </c>
      <c r="B5424" s="16" t="s">
        <v>9399</v>
      </c>
      <c r="C5424">
        <v>9.7311626987091593</v>
      </c>
      <c r="D5424">
        <v>9.6390432682259206</v>
      </c>
      <c r="E5424">
        <v>9.4072136273602194</v>
      </c>
      <c r="F5424">
        <v>9.4977411816305306</v>
      </c>
      <c r="G5424">
        <v>9.7777691793042791</v>
      </c>
      <c r="H5424">
        <v>8.88393315103961</v>
      </c>
      <c r="I5424">
        <v>9.3165629226334605</v>
      </c>
      <c r="J5424">
        <v>9.2114612214879905</v>
      </c>
      <c r="K5424">
        <v>9.4084940444761695</v>
      </c>
      <c r="L5424">
        <v>9.1908863130219007</v>
      </c>
      <c r="M5424">
        <v>9.1761679059615702</v>
      </c>
      <c r="N5424">
        <v>9.2650966845551697</v>
      </c>
      <c r="O5424">
        <v>9.2613627030657799</v>
      </c>
      <c r="P5424">
        <v>9.0300394336267296</v>
      </c>
      <c r="Q5424">
        <v>10.2234215656334</v>
      </c>
    </row>
    <row r="5425" spans="1:17">
      <c r="A5425" t="s">
        <v>9400</v>
      </c>
      <c r="B5425" s="16" t="s">
        <v>9401</v>
      </c>
      <c r="C5425">
        <v>7.9927004701554596</v>
      </c>
      <c r="D5425">
        <v>8.0152256590624091</v>
      </c>
      <c r="E5425">
        <v>7.8463377901623304</v>
      </c>
      <c r="F5425">
        <v>8.0246906710008297</v>
      </c>
      <c r="G5425">
        <v>7.9961697092942901</v>
      </c>
      <c r="H5425">
        <v>8.1668002578767798</v>
      </c>
      <c r="I5425">
        <v>8.0174954539155401</v>
      </c>
      <c r="J5425">
        <v>7.8068335962069497</v>
      </c>
      <c r="K5425">
        <v>7.7134911821705998</v>
      </c>
      <c r="L5425">
        <v>8.0686548807674594</v>
      </c>
      <c r="M5425">
        <v>8.55790382393422</v>
      </c>
      <c r="N5425">
        <v>8.4896634631825307</v>
      </c>
      <c r="O5425">
        <v>8.1815803510924603</v>
      </c>
      <c r="P5425">
        <v>7.6994680456008098</v>
      </c>
      <c r="Q5425">
        <v>7.3593062614465703</v>
      </c>
    </row>
    <row r="5426" spans="1:17">
      <c r="A5426" t="s">
        <v>9402</v>
      </c>
      <c r="B5426" s="16" t="e">
        <v>#N/A</v>
      </c>
      <c r="C5426">
        <v>4.2964146619915802</v>
      </c>
      <c r="D5426">
        <v>4.2618677800425697</v>
      </c>
      <c r="E5426">
        <v>5.3927334818754904</v>
      </c>
      <c r="F5426">
        <v>3.9277704709105601</v>
      </c>
      <c r="G5426">
        <v>4.4429501088137897</v>
      </c>
      <c r="H5426">
        <v>3.50653555504317</v>
      </c>
      <c r="I5426">
        <v>3.9910282299290798</v>
      </c>
      <c r="J5426">
        <v>4.2567562628296498</v>
      </c>
      <c r="K5426">
        <v>4.1419680287536398</v>
      </c>
      <c r="L5426">
        <v>3.7555759297476698</v>
      </c>
      <c r="M5426">
        <v>3.90178223458659</v>
      </c>
      <c r="N5426">
        <v>4.5639913292833096</v>
      </c>
      <c r="O5426">
        <v>4.1926070449996002</v>
      </c>
      <c r="P5426">
        <v>3.6194497939779602</v>
      </c>
      <c r="Q5426">
        <v>5.81282804418474</v>
      </c>
    </row>
    <row r="5427" spans="1:17">
      <c r="A5427" t="s">
        <v>9403</v>
      </c>
      <c r="B5427" s="16" t="s">
        <v>9404</v>
      </c>
      <c r="C5427">
        <v>8.2624764056483802</v>
      </c>
      <c r="D5427">
        <v>7.9226756640482803</v>
      </c>
      <c r="E5427">
        <v>7.7482491570996297</v>
      </c>
      <c r="F5427">
        <v>7.2053502042261002</v>
      </c>
      <c r="G5427">
        <v>8.1911719556340898</v>
      </c>
      <c r="H5427">
        <v>6.9167133088984798</v>
      </c>
      <c r="I5427">
        <v>7.6096583051839799</v>
      </c>
      <c r="J5427">
        <v>6.8602364298825496</v>
      </c>
      <c r="K5427">
        <v>8.3500479065257203</v>
      </c>
      <c r="L5427">
        <v>8.3756613884938993</v>
      </c>
      <c r="M5427">
        <v>7.8022707365301001</v>
      </c>
      <c r="N5427">
        <v>7.4508466303633201</v>
      </c>
      <c r="O5427">
        <v>7.5713977500087601</v>
      </c>
      <c r="P5427">
        <v>6.9736775772595898</v>
      </c>
      <c r="Q5427">
        <v>9.8396161242928208</v>
      </c>
    </row>
    <row r="5428" spans="1:17">
      <c r="A5428" t="s">
        <v>9405</v>
      </c>
      <c r="B5428" s="16" t="s">
        <v>9406</v>
      </c>
      <c r="C5428">
        <v>5.9458908722802599</v>
      </c>
      <c r="D5428">
        <v>5.5701495124768599</v>
      </c>
      <c r="E5428">
        <v>6.2077204724516397</v>
      </c>
      <c r="F5428">
        <v>5.2866768958500598</v>
      </c>
      <c r="G5428">
        <v>4.9315086277172604</v>
      </c>
      <c r="H5428">
        <v>4.5998748125578501</v>
      </c>
      <c r="I5428">
        <v>5.2542284300769104</v>
      </c>
      <c r="J5428">
        <v>4.5477957058863296</v>
      </c>
      <c r="K5428">
        <v>5.2832656349479699</v>
      </c>
      <c r="L5428">
        <v>5.0935145615262796</v>
      </c>
      <c r="M5428">
        <v>5.1893266725532401</v>
      </c>
      <c r="N5428">
        <v>5.8610534549687996</v>
      </c>
      <c r="O5428">
        <v>5.0843574666703004</v>
      </c>
      <c r="P5428">
        <v>4.4479700090536403</v>
      </c>
      <c r="Q5428">
        <v>6.6375058506955904</v>
      </c>
    </row>
    <row r="5429" spans="1:17">
      <c r="A5429" t="s">
        <v>9407</v>
      </c>
      <c r="B5429" s="16" t="s">
        <v>9408</v>
      </c>
      <c r="C5429">
        <v>9.0171337792542694</v>
      </c>
      <c r="D5429">
        <v>9.1801099248651905</v>
      </c>
      <c r="E5429">
        <v>8.2116058507221101</v>
      </c>
      <c r="F5429">
        <v>8.7839984706830805</v>
      </c>
      <c r="G5429">
        <v>8.9220817801322791</v>
      </c>
      <c r="H5429">
        <v>9.3535519636411006</v>
      </c>
      <c r="I5429">
        <v>9.4286049675228192</v>
      </c>
      <c r="J5429">
        <v>8.8010589858237491</v>
      </c>
      <c r="K5429">
        <v>9.7459429848294903</v>
      </c>
      <c r="L5429">
        <v>9.4468875798226897</v>
      </c>
      <c r="M5429">
        <v>9.2664491797439208</v>
      </c>
      <c r="N5429">
        <v>8.9604990693350803</v>
      </c>
      <c r="O5429">
        <v>9.4498907837795301</v>
      </c>
      <c r="P5429">
        <v>9.5844842371438297</v>
      </c>
      <c r="Q5429">
        <v>8.6462459446333604</v>
      </c>
    </row>
    <row r="5430" spans="1:17">
      <c r="A5430" t="s">
        <v>9409</v>
      </c>
      <c r="B5430" s="16" t="s">
        <v>9410</v>
      </c>
      <c r="C5430">
        <v>8.7680704526648796</v>
      </c>
      <c r="D5430">
        <v>8.8691923299139308</v>
      </c>
      <c r="E5430">
        <v>9.0311849786597094</v>
      </c>
      <c r="F5430">
        <v>9.4001996865297599</v>
      </c>
      <c r="G5430">
        <v>9.0353972949039107</v>
      </c>
      <c r="H5430">
        <v>9.5474816713096597</v>
      </c>
      <c r="I5430">
        <v>8.8359912009339503</v>
      </c>
      <c r="J5430">
        <v>9.5803054807522798</v>
      </c>
      <c r="K5430">
        <v>8.5259720361192706</v>
      </c>
      <c r="L5430">
        <v>8.6286197647236609</v>
      </c>
      <c r="M5430">
        <v>8.9124029337111406</v>
      </c>
      <c r="N5430">
        <v>9.0217199196634201</v>
      </c>
      <c r="O5430">
        <v>9.01334290270675</v>
      </c>
      <c r="P5430">
        <v>9.2109366917692697</v>
      </c>
      <c r="Q5430">
        <v>6.6375058506955904</v>
      </c>
    </row>
    <row r="5431" spans="1:17">
      <c r="A5431" t="s">
        <v>9411</v>
      </c>
      <c r="B5431" s="16" t="s">
        <v>9412</v>
      </c>
      <c r="C5431">
        <v>10.7322198534952</v>
      </c>
      <c r="D5431">
        <v>10.861537703749701</v>
      </c>
      <c r="E5431">
        <v>10.2753053873193</v>
      </c>
      <c r="F5431">
        <v>11.548701622358999</v>
      </c>
      <c r="G5431">
        <v>11.2756669460419</v>
      </c>
      <c r="H5431">
        <v>9.0631388975673808</v>
      </c>
      <c r="I5431">
        <v>9.82549934277354</v>
      </c>
      <c r="J5431">
        <v>9.4918098515673606</v>
      </c>
      <c r="K5431">
        <v>11.274172650549099</v>
      </c>
      <c r="L5431">
        <v>10.010406819683899</v>
      </c>
      <c r="M5431">
        <v>10.4435682918821</v>
      </c>
      <c r="N5431">
        <v>11.1841430821681</v>
      </c>
      <c r="O5431">
        <v>10.006882594974901</v>
      </c>
      <c r="P5431">
        <v>8.4999303573473899</v>
      </c>
      <c r="Q5431">
        <v>14.1825995772277</v>
      </c>
    </row>
    <row r="5432" spans="1:17">
      <c r="A5432" t="s">
        <v>9413</v>
      </c>
      <c r="B5432" s="16" t="s">
        <v>9414</v>
      </c>
      <c r="C5432">
        <v>8.5682704070176392</v>
      </c>
      <c r="D5432">
        <v>8.5597065327987298</v>
      </c>
      <c r="E5432">
        <v>8.3258257794522592</v>
      </c>
      <c r="F5432">
        <v>8.8806515455363595</v>
      </c>
      <c r="G5432">
        <v>8.4583860340578791</v>
      </c>
      <c r="H5432">
        <v>9.0609486816967593</v>
      </c>
      <c r="I5432">
        <v>8.6750771936414495</v>
      </c>
      <c r="J5432">
        <v>8.6838733034460205</v>
      </c>
      <c r="K5432">
        <v>8.5204410050493902</v>
      </c>
      <c r="L5432">
        <v>8.4280026099123493</v>
      </c>
      <c r="M5432">
        <v>8.7707175914025903</v>
      </c>
      <c r="N5432">
        <v>8.7456114185914693</v>
      </c>
      <c r="O5432">
        <v>8.7071610792229706</v>
      </c>
      <c r="P5432">
        <v>8.77284866222214</v>
      </c>
      <c r="Q5432">
        <v>6.9204191934356096</v>
      </c>
    </row>
    <row r="5433" spans="1:17">
      <c r="A5433" t="s">
        <v>9415</v>
      </c>
      <c r="B5433" s="16" t="s">
        <v>795</v>
      </c>
      <c r="C5433">
        <v>10.2173950065411</v>
      </c>
      <c r="D5433">
        <v>10.192121977122801</v>
      </c>
      <c r="E5433">
        <v>10.845711699324401</v>
      </c>
      <c r="F5433">
        <v>10.3348618847381</v>
      </c>
      <c r="G5433">
        <v>10.5491949566662</v>
      </c>
      <c r="H5433">
        <v>10.6211892251952</v>
      </c>
      <c r="I5433">
        <v>10.682019272828001</v>
      </c>
      <c r="J5433">
        <v>10.2826740845434</v>
      </c>
      <c r="K5433">
        <v>10.3086543597421</v>
      </c>
      <c r="L5433">
        <v>10.5579488489872</v>
      </c>
      <c r="M5433">
        <v>10.457627191273399</v>
      </c>
      <c r="N5433">
        <v>10.7184487016223</v>
      </c>
      <c r="O5433">
        <v>10.5878980159242</v>
      </c>
      <c r="P5433">
        <v>10.2500073011431</v>
      </c>
      <c r="Q5433">
        <v>11.049299013344999</v>
      </c>
    </row>
    <row r="5434" spans="1:17">
      <c r="A5434" t="s">
        <v>9416</v>
      </c>
      <c r="B5434" s="16" t="s">
        <v>9417</v>
      </c>
      <c r="C5434">
        <v>7.68329101588514</v>
      </c>
      <c r="D5434">
        <v>7.7640404008328803</v>
      </c>
      <c r="E5434">
        <v>8.0309249363679793</v>
      </c>
      <c r="F5434">
        <v>7.8122616051964204</v>
      </c>
      <c r="G5434">
        <v>7.89052730581591</v>
      </c>
      <c r="H5434">
        <v>7.5126924894462599</v>
      </c>
      <c r="I5434">
        <v>7.9234190429605196</v>
      </c>
      <c r="J5434">
        <v>7.6428167248235699</v>
      </c>
      <c r="K5434">
        <v>7.7752155713070898</v>
      </c>
      <c r="L5434">
        <v>7.8413885333700302</v>
      </c>
      <c r="M5434">
        <v>7.9306346553721703</v>
      </c>
      <c r="N5434">
        <v>7.4980743815892703</v>
      </c>
      <c r="O5434">
        <v>7.9602345118790003</v>
      </c>
      <c r="P5434">
        <v>8.0707814057643095</v>
      </c>
      <c r="Q5434">
        <v>8.0859864702427604</v>
      </c>
    </row>
    <row r="5435" spans="1:17">
      <c r="A5435" t="s">
        <v>9418</v>
      </c>
      <c r="B5435" s="16" t="s">
        <v>9419</v>
      </c>
      <c r="C5435">
        <v>9.4263560078670601</v>
      </c>
      <c r="D5435">
        <v>9.2987636859154996</v>
      </c>
      <c r="E5435">
        <v>9.6890423150925802</v>
      </c>
      <c r="F5435">
        <v>9.5250504637531694</v>
      </c>
      <c r="G5435">
        <v>9.4067389853163892</v>
      </c>
      <c r="H5435">
        <v>9.5285869293859005</v>
      </c>
      <c r="I5435">
        <v>9.4506798162780594</v>
      </c>
      <c r="J5435">
        <v>9.6444277835432395</v>
      </c>
      <c r="K5435">
        <v>9.4307731489061606</v>
      </c>
      <c r="L5435">
        <v>9.3603411028751609</v>
      </c>
      <c r="M5435">
        <v>9.6314532673302207</v>
      </c>
      <c r="N5435">
        <v>9.4648209142635604</v>
      </c>
      <c r="O5435">
        <v>9.6718400279384404</v>
      </c>
      <c r="P5435">
        <v>9.2691166942824399</v>
      </c>
      <c r="Q5435">
        <v>9.9057254354815303</v>
      </c>
    </row>
    <row r="5436" spans="1:17">
      <c r="A5436" t="s">
        <v>9420</v>
      </c>
      <c r="B5436" s="16" t="e">
        <v>#N/A</v>
      </c>
      <c r="C5436">
        <v>9.9264665146645008</v>
      </c>
      <c r="D5436">
        <v>10.032696791563399</v>
      </c>
      <c r="E5436">
        <v>10.000337126069599</v>
      </c>
      <c r="F5436">
        <v>10.3630114315241</v>
      </c>
      <c r="G5436">
        <v>10.1929581279307</v>
      </c>
      <c r="H5436">
        <v>10.227138331517301</v>
      </c>
      <c r="I5436">
        <v>10.1025047956274</v>
      </c>
      <c r="J5436">
        <v>10.1183448294989</v>
      </c>
      <c r="K5436">
        <v>10.0787490323491</v>
      </c>
      <c r="L5436">
        <v>10.2689068639152</v>
      </c>
      <c r="M5436">
        <v>10.4661181815924</v>
      </c>
      <c r="N5436">
        <v>10.440109788177701</v>
      </c>
      <c r="O5436">
        <v>10.2625224237508</v>
      </c>
      <c r="P5436">
        <v>9.8604258353652892</v>
      </c>
      <c r="Q5436">
        <v>10.7039890392549</v>
      </c>
    </row>
    <row r="5437" spans="1:17">
      <c r="A5437" t="s">
        <v>9421</v>
      </c>
      <c r="B5437" s="16" t="s">
        <v>9422</v>
      </c>
      <c r="C5437">
        <v>5.44603397655621</v>
      </c>
      <c r="D5437">
        <v>5.47170002431064</v>
      </c>
      <c r="E5437">
        <v>4.96044362242744</v>
      </c>
      <c r="F5437">
        <v>5.53949510715674</v>
      </c>
      <c r="G5437">
        <v>4.73757715912134</v>
      </c>
      <c r="H5437">
        <v>7.4198968969935697</v>
      </c>
      <c r="I5437">
        <v>4.8453589192974098</v>
      </c>
      <c r="J5437">
        <v>5.5815558752487604</v>
      </c>
      <c r="K5437">
        <v>4.9119590476093702</v>
      </c>
      <c r="L5437">
        <v>5.1595357015461403</v>
      </c>
      <c r="M5437">
        <v>5.56915099370043</v>
      </c>
      <c r="N5437">
        <v>5.1350388086703704</v>
      </c>
      <c r="O5437">
        <v>5.2900109819477699</v>
      </c>
      <c r="P5437">
        <v>5.3440870543648904</v>
      </c>
      <c r="Q5437">
        <v>8.0859864702427604</v>
      </c>
    </row>
    <row r="5438" spans="1:17">
      <c r="A5438" t="s">
        <v>9423</v>
      </c>
      <c r="B5438" s="16" t="s">
        <v>9424</v>
      </c>
      <c r="C5438">
        <v>9.5337067752524902</v>
      </c>
      <c r="D5438">
        <v>9.5897671314337902</v>
      </c>
      <c r="E5438">
        <v>9.8467096796717595</v>
      </c>
      <c r="F5438">
        <v>9.7585305670313698</v>
      </c>
      <c r="G5438">
        <v>9.8085259283314805</v>
      </c>
      <c r="H5438">
        <v>9.1083814051195304</v>
      </c>
      <c r="I5438">
        <v>9.5084856863513902</v>
      </c>
      <c r="J5438">
        <v>9.8423127529396801</v>
      </c>
      <c r="K5438">
        <v>9.3363707549065005</v>
      </c>
      <c r="L5438">
        <v>9.4579396207415591</v>
      </c>
      <c r="M5438">
        <v>9.4574273436464402</v>
      </c>
      <c r="N5438">
        <v>9.4529027904587704</v>
      </c>
      <c r="O5438">
        <v>9.4434264351877193</v>
      </c>
      <c r="P5438">
        <v>8.9707101230519601</v>
      </c>
      <c r="Q5438">
        <v>9.9995340544913205</v>
      </c>
    </row>
    <row r="5439" spans="1:17">
      <c r="A5439" t="s">
        <v>9425</v>
      </c>
      <c r="B5439" s="16" t="s">
        <v>9426</v>
      </c>
      <c r="C5439">
        <v>8.03320534003395</v>
      </c>
      <c r="D5439">
        <v>7.9762871844851704</v>
      </c>
      <c r="E5439">
        <v>8.7172349926859294</v>
      </c>
      <c r="F5439">
        <v>8.6571956334588993</v>
      </c>
      <c r="G5439">
        <v>8.6223851175600892</v>
      </c>
      <c r="H5439">
        <v>7.7705720525869797</v>
      </c>
      <c r="I5439">
        <v>8.1686536230394005</v>
      </c>
      <c r="J5439">
        <v>8.3921104005443308</v>
      </c>
      <c r="K5439">
        <v>8.0378892724600508</v>
      </c>
      <c r="L5439">
        <v>8.1758710014078897</v>
      </c>
      <c r="M5439">
        <v>8.1782585631300702</v>
      </c>
      <c r="N5439">
        <v>8.3049380126458292</v>
      </c>
      <c r="O5439">
        <v>8.4450747034848401</v>
      </c>
      <c r="P5439">
        <v>7.6525006680345902</v>
      </c>
      <c r="Q5439">
        <v>9.9376776092220709</v>
      </c>
    </row>
    <row r="5440" spans="1:17">
      <c r="A5440" t="s">
        <v>9427</v>
      </c>
      <c r="B5440" s="16" t="s">
        <v>9428</v>
      </c>
      <c r="C5440">
        <v>8.1483048562629197</v>
      </c>
      <c r="D5440">
        <v>8.2216671384541105</v>
      </c>
      <c r="E5440">
        <v>8.4747349831820902</v>
      </c>
      <c r="F5440">
        <v>8.2517042368415598</v>
      </c>
      <c r="G5440">
        <v>8.0850459987098091</v>
      </c>
      <c r="H5440">
        <v>8.5193310342854893</v>
      </c>
      <c r="I5440">
        <v>7.9570491884156898</v>
      </c>
      <c r="J5440">
        <v>8.2005725781562795</v>
      </c>
      <c r="K5440">
        <v>7.8783301779305397</v>
      </c>
      <c r="L5440">
        <v>8.0768762799684897</v>
      </c>
      <c r="M5440">
        <v>8.0741244584145395</v>
      </c>
      <c r="N5440">
        <v>8.1947050631580094</v>
      </c>
      <c r="O5440">
        <v>8.2424526401078406</v>
      </c>
      <c r="P5440">
        <v>8.0767202785064196</v>
      </c>
      <c r="Q5440">
        <v>8.1958182219819093</v>
      </c>
    </row>
    <row r="5441" spans="1:17">
      <c r="A5441" t="s">
        <v>9429</v>
      </c>
      <c r="B5441" s="16" t="s">
        <v>9430</v>
      </c>
      <c r="C5441">
        <v>9.2826542195017296</v>
      </c>
      <c r="D5441">
        <v>9.4373357405957101</v>
      </c>
      <c r="E5441">
        <v>9.7448392248543492</v>
      </c>
      <c r="F5441">
        <v>9.4490445723764704</v>
      </c>
      <c r="G5441">
        <v>9.2786874000031805</v>
      </c>
      <c r="H5441">
        <v>9.4217031009247307</v>
      </c>
      <c r="I5441">
        <v>9.4987391945803896</v>
      </c>
      <c r="J5441">
        <v>9.7688970501456591</v>
      </c>
      <c r="K5441">
        <v>9.4843004357847498</v>
      </c>
      <c r="L5441">
        <v>9.6422499395300196</v>
      </c>
      <c r="M5441">
        <v>9.46228649465262</v>
      </c>
      <c r="N5441">
        <v>9.5115324091028501</v>
      </c>
      <c r="O5441">
        <v>9.50804163149399</v>
      </c>
      <c r="P5441">
        <v>9.0928936015588402</v>
      </c>
      <c r="Q5441">
        <v>10.3475376618719</v>
      </c>
    </row>
    <row r="5442" spans="1:17">
      <c r="A5442" t="s">
        <v>9431</v>
      </c>
      <c r="B5442" s="16" t="s">
        <v>9432</v>
      </c>
      <c r="C5442">
        <v>11.7186660306813</v>
      </c>
      <c r="D5442">
        <v>11.6191300034449</v>
      </c>
      <c r="E5442">
        <v>11.5813541605102</v>
      </c>
      <c r="F5442">
        <v>11.280504007225799</v>
      </c>
      <c r="G5442">
        <v>11.4626892210243</v>
      </c>
      <c r="H5442">
        <v>10.351502405383901</v>
      </c>
      <c r="I5442">
        <v>11.536303292555701</v>
      </c>
      <c r="J5442">
        <v>10.485972400260801</v>
      </c>
      <c r="K5442">
        <v>11.967103965358</v>
      </c>
      <c r="L5442">
        <v>11.6597784623106</v>
      </c>
      <c r="M5442">
        <v>11.0218096541136</v>
      </c>
      <c r="N5442">
        <v>10.688996967839801</v>
      </c>
      <c r="O5442">
        <v>11.064249085304199</v>
      </c>
      <c r="P5442">
        <v>11.2755788766934</v>
      </c>
      <c r="Q5442">
        <v>13.1853600917373</v>
      </c>
    </row>
    <row r="5443" spans="1:17">
      <c r="A5443" t="s">
        <v>9433</v>
      </c>
      <c r="B5443" s="16" t="s">
        <v>9434</v>
      </c>
      <c r="C5443">
        <v>9.3103684841296008</v>
      </c>
      <c r="D5443">
        <v>9.4996444426091404</v>
      </c>
      <c r="E5443">
        <v>9.1242931236043905</v>
      </c>
      <c r="F5443">
        <v>8.7863766488924107</v>
      </c>
      <c r="G5443">
        <v>9.0623876523432507</v>
      </c>
      <c r="H5443">
        <v>8.9634769048282195</v>
      </c>
      <c r="I5443">
        <v>9.6100552911234693</v>
      </c>
      <c r="J5443">
        <v>9.03131437635456</v>
      </c>
      <c r="K5443">
        <v>9.7160202219660494</v>
      </c>
      <c r="L5443">
        <v>9.1602799078457604</v>
      </c>
      <c r="M5443">
        <v>8.9282956315425306</v>
      </c>
      <c r="N5443">
        <v>8.5193633127537201</v>
      </c>
      <c r="O5443">
        <v>8.9957768108731706</v>
      </c>
      <c r="P5443">
        <v>9.7365607257330993</v>
      </c>
      <c r="Q5443">
        <v>8.9889439006726093</v>
      </c>
    </row>
    <row r="5444" spans="1:17">
      <c r="A5444" t="s">
        <v>9435</v>
      </c>
      <c r="B5444" s="16" t="s">
        <v>9436</v>
      </c>
      <c r="C5444">
        <v>7.5217754908744503</v>
      </c>
      <c r="D5444">
        <v>7.5149974568881897</v>
      </c>
      <c r="E5444">
        <v>7.1223052403704799</v>
      </c>
      <c r="F5444">
        <v>7.7006000739431499</v>
      </c>
      <c r="G5444">
        <v>7.4592292414027597</v>
      </c>
      <c r="H5444">
        <v>8.1212588064915892</v>
      </c>
      <c r="I5444">
        <v>7.54158301079321</v>
      </c>
      <c r="J5444">
        <v>7.5434566930248703</v>
      </c>
      <c r="K5444">
        <v>7.2139074714105504</v>
      </c>
      <c r="L5444">
        <v>7.3173048171528698</v>
      </c>
      <c r="M5444">
        <v>8.0581554624285108</v>
      </c>
      <c r="N5444">
        <v>7.9977212093333803</v>
      </c>
      <c r="O5444">
        <v>7.9123201108937904</v>
      </c>
      <c r="P5444">
        <v>7.6284293940590304</v>
      </c>
      <c r="Q5444">
        <v>7.1565710053807701</v>
      </c>
    </row>
    <row r="5445" spans="1:17">
      <c r="A5445" t="s">
        <v>9437</v>
      </c>
      <c r="B5445" s="16" t="s">
        <v>9438</v>
      </c>
      <c r="C5445">
        <v>6.3136371876294097</v>
      </c>
      <c r="D5445">
        <v>6.5415513815242896</v>
      </c>
      <c r="E5445">
        <v>6.3388609491737098</v>
      </c>
      <c r="F5445">
        <v>6.6356155302240598</v>
      </c>
      <c r="G5445">
        <v>6.4499469432156404</v>
      </c>
      <c r="H5445">
        <v>6.9550790148528003</v>
      </c>
      <c r="I5445">
        <v>6.4719229855418696</v>
      </c>
      <c r="J5445">
        <v>6.6481783606567504</v>
      </c>
      <c r="K5445">
        <v>6.4292012437918196</v>
      </c>
      <c r="L5445">
        <v>6.29773653830798</v>
      </c>
      <c r="M5445">
        <v>6.40428189401546</v>
      </c>
      <c r="N5445">
        <v>6.65591064102943</v>
      </c>
      <c r="O5445">
        <v>6.3519688423618099</v>
      </c>
      <c r="P5445">
        <v>6.5105945574874102</v>
      </c>
      <c r="Q5445">
        <v>6.6375058506955904</v>
      </c>
    </row>
    <row r="5446" spans="1:17">
      <c r="A5446" t="s">
        <v>9439</v>
      </c>
      <c r="B5446" s="16" t="s">
        <v>9440</v>
      </c>
      <c r="C5446">
        <v>8.2662564772975298</v>
      </c>
      <c r="D5446">
        <v>8.3354172786307501</v>
      </c>
      <c r="E5446">
        <v>8.0875472091364102</v>
      </c>
      <c r="F5446">
        <v>8.3450259055465406</v>
      </c>
      <c r="G5446">
        <v>8.1275092336118995</v>
      </c>
      <c r="H5446">
        <v>8.6060232075595806</v>
      </c>
      <c r="I5446">
        <v>8.6251722099142807</v>
      </c>
      <c r="J5446">
        <v>8.5490207136450405</v>
      </c>
      <c r="K5446">
        <v>8.1170054626422292</v>
      </c>
      <c r="L5446">
        <v>8.3856212379454504</v>
      </c>
      <c r="M5446">
        <v>8.2103992799582706</v>
      </c>
      <c r="N5446">
        <v>7.9740741705371301</v>
      </c>
      <c r="O5446">
        <v>7.91979610694084</v>
      </c>
      <c r="P5446">
        <v>8.0885250819963499</v>
      </c>
      <c r="Q5446">
        <v>6.6375058506955904</v>
      </c>
    </row>
    <row r="5447" spans="1:17">
      <c r="A5447" t="s">
        <v>9441</v>
      </c>
      <c r="B5447" s="16" t="s">
        <v>9442</v>
      </c>
      <c r="C5447">
        <v>8.9364271109245497</v>
      </c>
      <c r="D5447">
        <v>8.91564402043063</v>
      </c>
      <c r="E5447">
        <v>8.4120869209992595</v>
      </c>
      <c r="F5447">
        <v>8.4567638176214999</v>
      </c>
      <c r="G5447">
        <v>8.71189751995019</v>
      </c>
      <c r="H5447">
        <v>8.1170463998542708</v>
      </c>
      <c r="I5447">
        <v>8.5101880503099707</v>
      </c>
      <c r="J5447">
        <v>8.2643208028258996</v>
      </c>
      <c r="K5447">
        <v>8.7900610145159703</v>
      </c>
      <c r="L5447">
        <v>8.4939369992178406</v>
      </c>
      <c r="M5447">
        <v>8.1484042970690602</v>
      </c>
      <c r="N5447">
        <v>8.0930061317527695</v>
      </c>
      <c r="O5447">
        <v>8.2244594109588807</v>
      </c>
      <c r="P5447">
        <v>8.3705776148277202</v>
      </c>
      <c r="Q5447">
        <v>8.7216113394761106</v>
      </c>
    </row>
    <row r="5448" spans="1:17">
      <c r="A5448" t="s">
        <v>9443</v>
      </c>
      <c r="B5448" s="16" t="s">
        <v>9444</v>
      </c>
      <c r="C5448">
        <v>4.7424302842105197</v>
      </c>
      <c r="D5448">
        <v>4.5009317243298002</v>
      </c>
      <c r="E5448">
        <v>3.9618875914207199</v>
      </c>
      <c r="F5448">
        <v>4.9396319138350204</v>
      </c>
      <c r="G5448">
        <v>4.88571169002517</v>
      </c>
      <c r="H5448">
        <v>5.36902745237989</v>
      </c>
      <c r="I5448">
        <v>4.30650913402902</v>
      </c>
      <c r="J5448">
        <v>4.1999986398891203</v>
      </c>
      <c r="K5448">
        <v>4.3865415857412602</v>
      </c>
      <c r="L5448">
        <v>4.3280695513255196</v>
      </c>
      <c r="M5448">
        <v>5.6409547048498796</v>
      </c>
      <c r="N5448">
        <v>5.68277591644026</v>
      </c>
      <c r="O5448">
        <v>5.7510187021614403</v>
      </c>
      <c r="P5448">
        <v>4.5271021320563003</v>
      </c>
      <c r="Q5448">
        <v>2.8218677180984102</v>
      </c>
    </row>
    <row r="5449" spans="1:17">
      <c r="A5449" t="s">
        <v>9445</v>
      </c>
      <c r="B5449" s="16" t="s">
        <v>9446</v>
      </c>
      <c r="C5449">
        <v>8.2124113206036906</v>
      </c>
      <c r="D5449">
        <v>8.4344750863727302</v>
      </c>
      <c r="E5449">
        <v>8.1240957126821698</v>
      </c>
      <c r="F5449">
        <v>8.1482236680395399</v>
      </c>
      <c r="G5449">
        <v>8.3786119733243591</v>
      </c>
      <c r="H5449">
        <v>8.3175708889846405</v>
      </c>
      <c r="I5449">
        <v>8.3313169602822192</v>
      </c>
      <c r="J5449">
        <v>8.1723643141081403</v>
      </c>
      <c r="K5449">
        <v>8.5037194357803294</v>
      </c>
      <c r="L5449">
        <v>8.2284746209632704</v>
      </c>
      <c r="M5449">
        <v>8.0484884049567107</v>
      </c>
      <c r="N5449">
        <v>8.4863253901833993</v>
      </c>
      <c r="O5449">
        <v>8.3122598228826607</v>
      </c>
      <c r="P5449">
        <v>8.2123692572012192</v>
      </c>
      <c r="Q5449">
        <v>9.1612412986063401</v>
      </c>
    </row>
    <row r="5450" spans="1:17">
      <c r="A5450" t="s">
        <v>9447</v>
      </c>
      <c r="B5450" s="16" t="s">
        <v>9448</v>
      </c>
      <c r="C5450">
        <v>7.8688504241958297</v>
      </c>
      <c r="D5450">
        <v>7.8951024998865504</v>
      </c>
      <c r="E5450">
        <v>7.2927897048973698</v>
      </c>
      <c r="F5450">
        <v>8.1258536618510497</v>
      </c>
      <c r="G5450">
        <v>8.3269199934069196</v>
      </c>
      <c r="H5450">
        <v>8.5602301064198407</v>
      </c>
      <c r="I5450">
        <v>7.8485960504563597</v>
      </c>
      <c r="J5450">
        <v>7.7314650645078196</v>
      </c>
      <c r="K5450">
        <v>7.94594176370844</v>
      </c>
      <c r="L5450">
        <v>7.9572742606337297</v>
      </c>
      <c r="M5450">
        <v>8.6048131697117007</v>
      </c>
      <c r="N5450">
        <v>8.7202630975810607</v>
      </c>
      <c r="O5450">
        <v>8.6832146996625497</v>
      </c>
      <c r="P5450">
        <v>8.1404815016067307</v>
      </c>
      <c r="Q5450">
        <v>8.0859864702427604</v>
      </c>
    </row>
    <row r="5451" spans="1:17">
      <c r="A5451" t="s">
        <v>9449</v>
      </c>
      <c r="B5451" s="16" t="s">
        <v>9450</v>
      </c>
      <c r="C5451">
        <v>7.1884001909805804</v>
      </c>
      <c r="D5451">
        <v>6.9968414682087197</v>
      </c>
      <c r="E5451">
        <v>7.7325473351494098</v>
      </c>
      <c r="F5451">
        <v>6.6356155302240598</v>
      </c>
      <c r="G5451">
        <v>7.7525907425537204</v>
      </c>
      <c r="H5451">
        <v>6.3804794852971796</v>
      </c>
      <c r="I5451">
        <v>7.6746579037287397</v>
      </c>
      <c r="J5451">
        <v>6.5826939551227603</v>
      </c>
      <c r="K5451">
        <v>7.65406560375519</v>
      </c>
      <c r="L5451">
        <v>6.9646626692663203</v>
      </c>
      <c r="M5451">
        <v>6.98859549043756</v>
      </c>
      <c r="N5451">
        <v>7.4780235210135499</v>
      </c>
      <c r="O5451">
        <v>7.4266236741621698</v>
      </c>
      <c r="P5451">
        <v>6.9216961844646496</v>
      </c>
      <c r="Q5451">
        <v>6.6375058506955904</v>
      </c>
    </row>
    <row r="5452" spans="1:17">
      <c r="A5452" t="s">
        <v>9451</v>
      </c>
      <c r="B5452" s="16" t="s">
        <v>9452</v>
      </c>
      <c r="C5452">
        <v>9.2695363669597306</v>
      </c>
      <c r="D5452">
        <v>9.2917371039175993</v>
      </c>
      <c r="E5452">
        <v>9.5836981511484698</v>
      </c>
      <c r="F5452">
        <v>9.4977411816305306</v>
      </c>
      <c r="G5452">
        <v>9.4105630360258594</v>
      </c>
      <c r="H5452">
        <v>9.6860835445613294</v>
      </c>
      <c r="I5452">
        <v>9.3512792785274801</v>
      </c>
      <c r="J5452">
        <v>9.5044304076054598</v>
      </c>
      <c r="K5452">
        <v>9.1303611385501906</v>
      </c>
      <c r="L5452">
        <v>9.0930011770993495</v>
      </c>
      <c r="M5452">
        <v>9.1508059675750903</v>
      </c>
      <c r="N5452">
        <v>9.2709270650165294</v>
      </c>
      <c r="O5452">
        <v>9.4106628495660907</v>
      </c>
      <c r="P5452">
        <v>9.3692366477207703</v>
      </c>
      <c r="Q5452">
        <v>8.9889439006726093</v>
      </c>
    </row>
    <row r="5453" spans="1:17">
      <c r="A5453" t="s">
        <v>9453</v>
      </c>
      <c r="B5453" s="16" t="s">
        <v>9454</v>
      </c>
      <c r="C5453">
        <v>8.6457501840296995</v>
      </c>
      <c r="D5453">
        <v>8.7715435629139495</v>
      </c>
      <c r="E5453">
        <v>8.8135871576879392</v>
      </c>
      <c r="F5453">
        <v>8.9266525252957898</v>
      </c>
      <c r="G5453">
        <v>8.7546525520784009</v>
      </c>
      <c r="H5453">
        <v>9.5094413918677407</v>
      </c>
      <c r="I5453">
        <v>8.9138520247496995</v>
      </c>
      <c r="J5453">
        <v>9.1241987065595094</v>
      </c>
      <c r="K5453">
        <v>8.5748189905683994</v>
      </c>
      <c r="L5453">
        <v>8.7620183180226601</v>
      </c>
      <c r="M5453">
        <v>9.0299935933042299</v>
      </c>
      <c r="N5453">
        <v>8.8375412026024094</v>
      </c>
      <c r="O5453">
        <v>9.0045866021038101</v>
      </c>
      <c r="P5453">
        <v>9.1304737268934808</v>
      </c>
      <c r="Q5453">
        <v>8.3931679398307004</v>
      </c>
    </row>
    <row r="5454" spans="1:17">
      <c r="A5454" t="s">
        <v>9455</v>
      </c>
      <c r="B5454" s="16" t="s">
        <v>9456</v>
      </c>
      <c r="C5454">
        <v>11.264676896885801</v>
      </c>
      <c r="D5454">
        <v>11.2027400268551</v>
      </c>
      <c r="E5454">
        <v>10.905512036357401</v>
      </c>
      <c r="F5454">
        <v>10.8269193828782</v>
      </c>
      <c r="G5454">
        <v>11.1730452682179</v>
      </c>
      <c r="H5454">
        <v>10.3973526308756</v>
      </c>
      <c r="I5454">
        <v>10.9984486044112</v>
      </c>
      <c r="J5454">
        <v>10.806467080377899</v>
      </c>
      <c r="K5454">
        <v>11.270471850936399</v>
      </c>
      <c r="L5454">
        <v>10.9688772746934</v>
      </c>
      <c r="M5454">
        <v>10.855416611639299</v>
      </c>
      <c r="N5454">
        <v>10.7012817127469</v>
      </c>
      <c r="O5454">
        <v>10.922253542487599</v>
      </c>
      <c r="P5454">
        <v>10.7036873825865</v>
      </c>
      <c r="Q5454">
        <v>11.201804683747101</v>
      </c>
    </row>
    <row r="5455" spans="1:17">
      <c r="A5455" t="s">
        <v>9457</v>
      </c>
      <c r="B5455" s="16" t="s">
        <v>9458</v>
      </c>
      <c r="C5455">
        <v>6.8576603815595298</v>
      </c>
      <c r="D5455">
        <v>6.8888755076419601</v>
      </c>
      <c r="E5455">
        <v>6.8580293081962402</v>
      </c>
      <c r="F5455">
        <v>7.1322847091354804</v>
      </c>
      <c r="G5455">
        <v>7.2269582735026701</v>
      </c>
      <c r="H5455">
        <v>7.3497448055988004</v>
      </c>
      <c r="I5455">
        <v>6.8460655677403999</v>
      </c>
      <c r="J5455">
        <v>7.1387921266640602</v>
      </c>
      <c r="K5455">
        <v>6.7756261029337699</v>
      </c>
      <c r="L5455">
        <v>6.8634530912736</v>
      </c>
      <c r="M5455">
        <v>7.34564996012978</v>
      </c>
      <c r="N5455">
        <v>7.3587971557348997</v>
      </c>
      <c r="O5455">
        <v>7.2656227724002003</v>
      </c>
      <c r="P5455">
        <v>7.3819086412154196</v>
      </c>
      <c r="Q5455">
        <v>7.1565710053807701</v>
      </c>
    </row>
    <row r="5456" spans="1:17">
      <c r="A5456" t="s">
        <v>9459</v>
      </c>
      <c r="B5456" s="16" t="s">
        <v>9460</v>
      </c>
      <c r="C5456">
        <v>7.9463175135047797</v>
      </c>
      <c r="D5456">
        <v>7.9586374733301701</v>
      </c>
      <c r="E5456">
        <v>7.6843872809925298</v>
      </c>
      <c r="F5456">
        <v>7.8122616051964204</v>
      </c>
      <c r="G5456">
        <v>8.0850459987098091</v>
      </c>
      <c r="H5456">
        <v>7.5381418093860697</v>
      </c>
      <c r="I5456">
        <v>7.4965226275688401</v>
      </c>
      <c r="J5456">
        <v>7.5629189843524403</v>
      </c>
      <c r="K5456">
        <v>8.0378892724600508</v>
      </c>
      <c r="L5456">
        <v>7.79727629480454</v>
      </c>
      <c r="M5456">
        <v>8.0677580847933292</v>
      </c>
      <c r="N5456">
        <v>7.8956840961943104</v>
      </c>
      <c r="O5456">
        <v>8.0617029947938494</v>
      </c>
      <c r="P5456">
        <v>7.7299492284321003</v>
      </c>
      <c r="Q5456">
        <v>7.9670857749043096</v>
      </c>
    </row>
    <row r="5457" spans="1:17">
      <c r="A5457" t="s">
        <v>9461</v>
      </c>
      <c r="B5457" s="16" t="s">
        <v>9462</v>
      </c>
      <c r="C5457">
        <v>8.7165180705200491</v>
      </c>
      <c r="D5457">
        <v>8.6366076235360598</v>
      </c>
      <c r="E5457">
        <v>8.7212152667835401</v>
      </c>
      <c r="F5457">
        <v>8.46272463698668</v>
      </c>
      <c r="G5457">
        <v>8.6549954701594896</v>
      </c>
      <c r="H5457">
        <v>8.4202700467747107</v>
      </c>
      <c r="I5457">
        <v>8.7699862632949994</v>
      </c>
      <c r="J5457">
        <v>8.6341954925762092</v>
      </c>
      <c r="K5457">
        <v>8.8196328336288996</v>
      </c>
      <c r="L5457">
        <v>8.6563051252874192</v>
      </c>
      <c r="M5457">
        <v>8.3507084526529098</v>
      </c>
      <c r="N5457">
        <v>7.9548729914017997</v>
      </c>
      <c r="O5457">
        <v>8.5133455550428305</v>
      </c>
      <c r="P5457">
        <v>8.7131241798062504</v>
      </c>
      <c r="Q5457">
        <v>7.3593062614465703</v>
      </c>
    </row>
    <row r="5458" spans="1:17">
      <c r="A5458" t="s">
        <v>9463</v>
      </c>
      <c r="B5458" s="16" t="s">
        <v>9464</v>
      </c>
      <c r="C5458">
        <v>8.1359607826231297</v>
      </c>
      <c r="D5458">
        <v>8.3422371844573604</v>
      </c>
      <c r="E5458">
        <v>8.3153294550461201</v>
      </c>
      <c r="F5458">
        <v>8.2619969672402593</v>
      </c>
      <c r="G5458">
        <v>8.0363486492452196</v>
      </c>
      <c r="H5458">
        <v>8.1910474411431107</v>
      </c>
      <c r="I5458">
        <v>8.1438413401934309</v>
      </c>
      <c r="J5458">
        <v>8.2463929438936301</v>
      </c>
      <c r="K5458">
        <v>7.94594176370844</v>
      </c>
      <c r="L5458">
        <v>7.8462075032984497</v>
      </c>
      <c r="M5458">
        <v>7.6613322899318801</v>
      </c>
      <c r="N5458">
        <v>7.5692916424014101</v>
      </c>
      <c r="O5458">
        <v>7.7830096715279096</v>
      </c>
      <c r="P5458">
        <v>8.3511133204930292</v>
      </c>
      <c r="Q5458">
        <v>8.0859864702427604</v>
      </c>
    </row>
    <row r="5459" spans="1:17">
      <c r="A5459" t="s">
        <v>9465</v>
      </c>
      <c r="B5459" s="16" t="s">
        <v>9466</v>
      </c>
      <c r="C5459">
        <v>9.7338939999540308</v>
      </c>
      <c r="D5459">
        <v>9.7053187119796505</v>
      </c>
      <c r="E5459">
        <v>9.7291162597531695</v>
      </c>
      <c r="F5459">
        <v>9.9906984432550896</v>
      </c>
      <c r="G5459">
        <v>9.7658776379354393</v>
      </c>
      <c r="H5459">
        <v>9.9584909203690994</v>
      </c>
      <c r="I5459">
        <v>9.6220759672198497</v>
      </c>
      <c r="J5459">
        <v>9.7834679931881698</v>
      </c>
      <c r="K5459">
        <v>9.4942075207888905</v>
      </c>
      <c r="L5459">
        <v>9.6213365431216005</v>
      </c>
      <c r="M5459">
        <v>9.4911025807839895</v>
      </c>
      <c r="N5459">
        <v>9.6596114111494291</v>
      </c>
      <c r="O5459">
        <v>9.7250409984203596</v>
      </c>
      <c r="P5459">
        <v>9.8060878997100307</v>
      </c>
      <c r="Q5459">
        <v>8.3931679398307004</v>
      </c>
    </row>
    <row r="5460" spans="1:17">
      <c r="A5460" t="s">
        <v>9467</v>
      </c>
      <c r="B5460" s="16" t="s">
        <v>9468</v>
      </c>
      <c r="C5460">
        <v>8.1726802136666006</v>
      </c>
      <c r="D5460">
        <v>8.3758609118026293</v>
      </c>
      <c r="E5460">
        <v>8.1597400129956696</v>
      </c>
      <c r="F5460">
        <v>8.1592797687752299</v>
      </c>
      <c r="G5460">
        <v>8.13215103816378</v>
      </c>
      <c r="H5460">
        <v>8.5097257028290105</v>
      </c>
      <c r="I5460">
        <v>8.3349746844328294</v>
      </c>
      <c r="J5460">
        <v>8.07752150924183</v>
      </c>
      <c r="K5460">
        <v>8.1496261775359304</v>
      </c>
      <c r="L5460">
        <v>8.1758710014078897</v>
      </c>
      <c r="M5460">
        <v>8.1055410615561403</v>
      </c>
      <c r="N5460">
        <v>8.0797738056356394</v>
      </c>
      <c r="O5460">
        <v>8.1659518363411792</v>
      </c>
      <c r="P5460">
        <v>8.3560040915374394</v>
      </c>
      <c r="Q5460">
        <v>8.0859864702427604</v>
      </c>
    </row>
    <row r="5461" spans="1:17">
      <c r="A5461" t="s">
        <v>9469</v>
      </c>
      <c r="B5461" s="16" t="s">
        <v>9470</v>
      </c>
      <c r="C5461">
        <v>8.0153436311576503</v>
      </c>
      <c r="D5461">
        <v>8.0572909341316699</v>
      </c>
      <c r="E5461">
        <v>7.5384713863363499</v>
      </c>
      <c r="F5461">
        <v>8.4387320258104292</v>
      </c>
      <c r="G5461">
        <v>8.2606437091398508</v>
      </c>
      <c r="H5461">
        <v>8.0301036709191909</v>
      </c>
      <c r="I5461">
        <v>7.7964629710800297</v>
      </c>
      <c r="J5461">
        <v>7.9429707905661404</v>
      </c>
      <c r="K5461">
        <v>7.5708103482661402</v>
      </c>
      <c r="L5461">
        <v>7.73107344505057</v>
      </c>
      <c r="M5461">
        <v>8.2945783299150992</v>
      </c>
      <c r="N5461">
        <v>8.4559297128517308</v>
      </c>
      <c r="O5461">
        <v>8.4189454921787199</v>
      </c>
      <c r="P5461">
        <v>8.1118484258331307</v>
      </c>
      <c r="Q5461">
        <v>7.8374797051227896</v>
      </c>
    </row>
    <row r="5462" spans="1:17">
      <c r="A5462" t="s">
        <v>9471</v>
      </c>
      <c r="B5462" s="16" t="s">
        <v>9472</v>
      </c>
      <c r="C5462">
        <v>9.8592631485828104</v>
      </c>
      <c r="D5462">
        <v>9.8806183524471791</v>
      </c>
      <c r="E5462">
        <v>9.6951248407668995</v>
      </c>
      <c r="F5462">
        <v>10.038359388451401</v>
      </c>
      <c r="G5462">
        <v>9.8861027363573601</v>
      </c>
      <c r="H5462">
        <v>9.7675755523616097</v>
      </c>
      <c r="I5462">
        <v>9.6265580196770806</v>
      </c>
      <c r="J5462">
        <v>9.4739534781504702</v>
      </c>
      <c r="K5462">
        <v>9.7914173005754392</v>
      </c>
      <c r="L5462">
        <v>9.5829109215882404</v>
      </c>
      <c r="M5462">
        <v>9.6947560217579696</v>
      </c>
      <c r="N5462">
        <v>9.8390696915922398</v>
      </c>
      <c r="O5462">
        <v>9.9605544129647807</v>
      </c>
      <c r="P5462">
        <v>9.89945833953883</v>
      </c>
      <c r="Q5462">
        <v>10.249113780255</v>
      </c>
    </row>
    <row r="5463" spans="1:17">
      <c r="A5463" t="s">
        <v>9473</v>
      </c>
      <c r="B5463" s="16" t="s">
        <v>9474</v>
      </c>
      <c r="C5463">
        <v>10.394408184400399</v>
      </c>
      <c r="D5463">
        <v>10.4007868330271</v>
      </c>
      <c r="E5463">
        <v>9.9871779790847608</v>
      </c>
      <c r="F5463">
        <v>10.0552178896226</v>
      </c>
      <c r="G5463">
        <v>10.178454141105</v>
      </c>
      <c r="H5463">
        <v>9.7915479867423194</v>
      </c>
      <c r="I5463">
        <v>10.2627212649319</v>
      </c>
      <c r="J5463">
        <v>9.8747521974384593</v>
      </c>
      <c r="K5463">
        <v>11.232509502127201</v>
      </c>
      <c r="L5463">
        <v>10.1208164536122</v>
      </c>
      <c r="M5463">
        <v>10.0465809945684</v>
      </c>
      <c r="N5463">
        <v>9.6566455884494502</v>
      </c>
      <c r="O5463">
        <v>10.207890584724799</v>
      </c>
      <c r="P5463">
        <v>11.178884025343301</v>
      </c>
      <c r="Q5463">
        <v>8.9266120302692595</v>
      </c>
    </row>
    <row r="5464" spans="1:17">
      <c r="A5464" t="s">
        <v>9475</v>
      </c>
      <c r="B5464" s="16" t="s">
        <v>9476</v>
      </c>
      <c r="C5464">
        <v>7.5837296581913201</v>
      </c>
      <c r="D5464">
        <v>7.6964111900943601</v>
      </c>
      <c r="E5464">
        <v>7.4547805836906704</v>
      </c>
      <c r="F5464">
        <v>7.9879493569872304</v>
      </c>
      <c r="G5464">
        <v>7.8346504813997297</v>
      </c>
      <c r="H5464">
        <v>8.4673467704439904</v>
      </c>
      <c r="I5464">
        <v>7.8689320229409301</v>
      </c>
      <c r="J5464">
        <v>7.7527996072395498</v>
      </c>
      <c r="K5464">
        <v>7.5973487835831897</v>
      </c>
      <c r="L5464">
        <v>7.8121310418628704</v>
      </c>
      <c r="M5464">
        <v>8.2808855266118506</v>
      </c>
      <c r="N5464">
        <v>8.2820161278518807</v>
      </c>
      <c r="O5464">
        <v>8.3094177076460696</v>
      </c>
      <c r="P5464">
        <v>8.2808406053416803</v>
      </c>
      <c r="Q5464">
        <v>7.9670857749043096</v>
      </c>
    </row>
    <row r="5465" spans="1:17">
      <c r="A5465" t="s">
        <v>9477</v>
      </c>
      <c r="B5465" s="16" t="s">
        <v>9478</v>
      </c>
      <c r="C5465">
        <v>6.2380537160109402</v>
      </c>
      <c r="D5465">
        <v>5.7893909640066097</v>
      </c>
      <c r="E5465">
        <v>5.8734011200307696</v>
      </c>
      <c r="F5465">
        <v>6.24811637945347</v>
      </c>
      <c r="G5465">
        <v>6.0755217755122297</v>
      </c>
      <c r="H5465">
        <v>6.0289964067317099</v>
      </c>
      <c r="I5465">
        <v>5.66533222304981</v>
      </c>
      <c r="J5465">
        <v>5.5619359506392598</v>
      </c>
      <c r="K5465">
        <v>6.1108697077640501</v>
      </c>
      <c r="L5465">
        <v>5.5961317021786998</v>
      </c>
      <c r="M5465">
        <v>5.6924660375362501</v>
      </c>
      <c r="N5465">
        <v>5.7747602614263602</v>
      </c>
      <c r="O5465">
        <v>6.1744094418023296</v>
      </c>
      <c r="P5465">
        <v>5.7306434872206502</v>
      </c>
      <c r="Q5465">
        <v>5.09416193408443</v>
      </c>
    </row>
    <row r="5466" spans="1:17">
      <c r="A5466" t="s">
        <v>9479</v>
      </c>
      <c r="B5466" s="16" t="s">
        <v>9480</v>
      </c>
      <c r="C5466">
        <v>8.4766347763113608</v>
      </c>
      <c r="D5466">
        <v>8.3591470919304207</v>
      </c>
      <c r="E5466">
        <v>8.8684521602580109</v>
      </c>
      <c r="F5466">
        <v>8.7527198365611394</v>
      </c>
      <c r="G5466">
        <v>8.6517674263876199</v>
      </c>
      <c r="H5466">
        <v>8.2030197297455398</v>
      </c>
      <c r="I5466">
        <v>8.1312731124589508</v>
      </c>
      <c r="J5466">
        <v>8.4610888741973707</v>
      </c>
      <c r="K5466">
        <v>8.5397074803599509</v>
      </c>
      <c r="L5466">
        <v>8.6173950318478205</v>
      </c>
      <c r="M5466">
        <v>8.3295824921526496</v>
      </c>
      <c r="N5466">
        <v>8.77599949582428</v>
      </c>
      <c r="O5466">
        <v>8.5280875825649307</v>
      </c>
      <c r="P5466">
        <v>7.77449396691933</v>
      </c>
      <c r="Q5466">
        <v>9.7703309644362406</v>
      </c>
    </row>
    <row r="5467" spans="1:17">
      <c r="A5467" t="s">
        <v>9481</v>
      </c>
      <c r="B5467" s="16" t="s">
        <v>9482</v>
      </c>
      <c r="C5467">
        <v>6.7425577417450997</v>
      </c>
      <c r="D5467">
        <v>6.4930776432046997</v>
      </c>
      <c r="E5467">
        <v>7.6843872809925298</v>
      </c>
      <c r="F5467">
        <v>7.2195275182138001</v>
      </c>
      <c r="G5467">
        <v>7.0514927108982999</v>
      </c>
      <c r="H5467">
        <v>5.0402227714917602</v>
      </c>
      <c r="I5467">
        <v>5.9628952071699803</v>
      </c>
      <c r="J5467">
        <v>7.3214228590503296</v>
      </c>
      <c r="K5467">
        <v>6.3308159602273202</v>
      </c>
      <c r="L5467">
        <v>6.5912491228452401</v>
      </c>
      <c r="M5467">
        <v>6.40428189401546</v>
      </c>
      <c r="N5467">
        <v>6.0377449489308699</v>
      </c>
      <c r="O5467">
        <v>6.4277983445854696</v>
      </c>
      <c r="P5467">
        <v>5.4607337398470897</v>
      </c>
      <c r="Q5467">
        <v>7.8374797051227896</v>
      </c>
    </row>
    <row r="5468" spans="1:17">
      <c r="A5468" t="s">
        <v>9483</v>
      </c>
      <c r="B5468" s="16" t="s">
        <v>9484</v>
      </c>
      <c r="C5468">
        <v>8.5435678250181102</v>
      </c>
      <c r="D5468">
        <v>8.7486304950115894</v>
      </c>
      <c r="E5468">
        <v>8.7291430036710604</v>
      </c>
      <c r="F5468">
        <v>8.6415170816431406</v>
      </c>
      <c r="G5468">
        <v>8.6646364634253406</v>
      </c>
      <c r="H5468">
        <v>9.1189474242059401</v>
      </c>
      <c r="I5468">
        <v>8.9162949922761108</v>
      </c>
      <c r="J5468">
        <v>8.8979983722255405</v>
      </c>
      <c r="K5468">
        <v>8.6999712221978491</v>
      </c>
      <c r="L5468">
        <v>8.6617789707806203</v>
      </c>
      <c r="M5468">
        <v>8.7127587899274204</v>
      </c>
      <c r="N5468">
        <v>8.9459943150953993</v>
      </c>
      <c r="O5468">
        <v>8.9940083760782592</v>
      </c>
      <c r="P5468">
        <v>9.0928936015588402</v>
      </c>
      <c r="Q5468">
        <v>7.3593062614465703</v>
      </c>
    </row>
    <row r="5469" spans="1:17">
      <c r="A5469" t="s">
        <v>9485</v>
      </c>
      <c r="B5469" s="16" t="s">
        <v>9486</v>
      </c>
      <c r="C5469">
        <v>10.3008076806675</v>
      </c>
      <c r="D5469">
        <v>10.287918521579799</v>
      </c>
      <c r="E5469">
        <v>10.0279079984973</v>
      </c>
      <c r="F5469">
        <v>10.312764896710799</v>
      </c>
      <c r="G5469">
        <v>10.1829324579342</v>
      </c>
      <c r="H5469">
        <v>10.868487842563701</v>
      </c>
      <c r="I5469">
        <v>10.2109362568671</v>
      </c>
      <c r="J5469">
        <v>10.261270135428999</v>
      </c>
      <c r="K5469">
        <v>10.2605449976899</v>
      </c>
      <c r="L5469">
        <v>10.2724882188327</v>
      </c>
      <c r="M5469">
        <v>10.440493794743601</v>
      </c>
      <c r="N5469">
        <v>10.6122419345235</v>
      </c>
      <c r="O5469">
        <v>10.403726986349399</v>
      </c>
      <c r="P5469">
        <v>10.265679191243199</v>
      </c>
      <c r="Q5469">
        <v>9.1060647157263492</v>
      </c>
    </row>
    <row r="5470" spans="1:17">
      <c r="A5470" t="s">
        <v>9487</v>
      </c>
      <c r="B5470" s="16" t="s">
        <v>9488</v>
      </c>
      <c r="C5470">
        <v>10.073873047090499</v>
      </c>
      <c r="D5470">
        <v>10.0484141316961</v>
      </c>
      <c r="E5470">
        <v>9.9986987823778595</v>
      </c>
      <c r="F5470">
        <v>9.6267420294374801</v>
      </c>
      <c r="G5470">
        <v>10.1840498682707</v>
      </c>
      <c r="H5470">
        <v>9.0050835062276597</v>
      </c>
      <c r="I5470">
        <v>9.4839948504388705</v>
      </c>
      <c r="J5470">
        <v>9.3921048166960208</v>
      </c>
      <c r="K5470">
        <v>10.0367608293041</v>
      </c>
      <c r="L5470">
        <v>9.7450771976168902</v>
      </c>
      <c r="M5470">
        <v>9.3952650787412093</v>
      </c>
      <c r="N5470">
        <v>9.8403771934749393</v>
      </c>
      <c r="O5470">
        <v>9.6143013387465697</v>
      </c>
      <c r="P5470">
        <v>9.2820184056273405</v>
      </c>
      <c r="Q5470">
        <v>11.2534935894173</v>
      </c>
    </row>
    <row r="5471" spans="1:17">
      <c r="A5471" t="s">
        <v>9489</v>
      </c>
      <c r="B5471" s="16" t="s">
        <v>9490</v>
      </c>
      <c r="C5471">
        <v>9.5226925094755508</v>
      </c>
      <c r="D5471">
        <v>9.6705316783956707</v>
      </c>
      <c r="E5471">
        <v>9.8394055438633696</v>
      </c>
      <c r="F5471">
        <v>9.4699048590654709</v>
      </c>
      <c r="G5471">
        <v>9.4722387046698202</v>
      </c>
      <c r="H5471">
        <v>9.4620959907466808</v>
      </c>
      <c r="I5471">
        <v>9.7952962138936392</v>
      </c>
      <c r="J5471">
        <v>9.8757239129870005</v>
      </c>
      <c r="K5471">
        <v>9.8005707638314004</v>
      </c>
      <c r="L5471">
        <v>9.5389797799456399</v>
      </c>
      <c r="M5471">
        <v>9.3263102953265005</v>
      </c>
      <c r="N5471">
        <v>9.0101467618647604</v>
      </c>
      <c r="O5471">
        <v>9.4779947000317701</v>
      </c>
      <c r="P5471">
        <v>10.133838569540501</v>
      </c>
      <c r="Q5471">
        <v>8.9889439006726093</v>
      </c>
    </row>
    <row r="5472" spans="1:17">
      <c r="A5472" t="s">
        <v>9491</v>
      </c>
      <c r="B5472" s="16" t="s">
        <v>9492</v>
      </c>
      <c r="C5472">
        <v>9.9060268632972708</v>
      </c>
      <c r="D5472">
        <v>9.9525481007522991</v>
      </c>
      <c r="E5472">
        <v>10.450917810473699</v>
      </c>
      <c r="F5472">
        <v>10.0844958935946</v>
      </c>
      <c r="G5472">
        <v>10.3435605694154</v>
      </c>
      <c r="H5472">
        <v>10.559703077634</v>
      </c>
      <c r="I5472">
        <v>10.8568612430253</v>
      </c>
      <c r="J5472">
        <v>11.2100862874751</v>
      </c>
      <c r="K5472">
        <v>9.4468951908353596</v>
      </c>
      <c r="L5472">
        <v>10.6822953564886</v>
      </c>
      <c r="M5472">
        <v>10.7849293563643</v>
      </c>
      <c r="N5472">
        <v>11.139169230570801</v>
      </c>
      <c r="O5472">
        <v>10.3030728410717</v>
      </c>
      <c r="P5472">
        <v>11.206888842174999</v>
      </c>
      <c r="Q5472">
        <v>9.1612412986063401</v>
      </c>
    </row>
    <row r="5473" spans="1:17">
      <c r="A5473" t="s">
        <v>9493</v>
      </c>
      <c r="B5473" s="16" t="s">
        <v>9494</v>
      </c>
      <c r="C5473">
        <v>7.50265670451319</v>
      </c>
      <c r="D5473">
        <v>7.4720683673797401</v>
      </c>
      <c r="E5473">
        <v>7.2927897048973698</v>
      </c>
      <c r="F5473">
        <v>7.3150340240146603</v>
      </c>
      <c r="G5473">
        <v>7.6655691526767002</v>
      </c>
      <c r="H5473">
        <v>7.3782177587165396</v>
      </c>
      <c r="I5473">
        <v>7.4227314773209603</v>
      </c>
      <c r="J5473">
        <v>7.38843543544984</v>
      </c>
      <c r="K5473">
        <v>7.5328143963100498</v>
      </c>
      <c r="L5473">
        <v>7.3103395206829997</v>
      </c>
      <c r="M5473">
        <v>7.6864943471168097</v>
      </c>
      <c r="N5473">
        <v>7.9500324336625701</v>
      </c>
      <c r="O5473">
        <v>7.9010328456929404</v>
      </c>
      <c r="P5473">
        <v>7.3625711812439798</v>
      </c>
      <c r="Q5473">
        <v>8.2978683598244807</v>
      </c>
    </row>
    <row r="5474" spans="1:17">
      <c r="A5474" t="s">
        <v>9495</v>
      </c>
      <c r="B5474" s="16" t="s">
        <v>9496</v>
      </c>
      <c r="C5474">
        <v>8.8178431671781592</v>
      </c>
      <c r="D5474">
        <v>8.6722204620664005</v>
      </c>
      <c r="E5474">
        <v>10.162767749046999</v>
      </c>
      <c r="F5474">
        <v>8.7007141246664297</v>
      </c>
      <c r="G5474">
        <v>9.1195789692691296</v>
      </c>
      <c r="H5474">
        <v>8.6090249793913696</v>
      </c>
      <c r="I5474">
        <v>8.7205193465454993</v>
      </c>
      <c r="J5474">
        <v>9.3880241070740205</v>
      </c>
      <c r="K5474">
        <v>9.0804999352992493</v>
      </c>
      <c r="L5474">
        <v>9.32972558274151</v>
      </c>
      <c r="M5474">
        <v>9.8334173090205894</v>
      </c>
      <c r="N5474">
        <v>10.1209670915682</v>
      </c>
      <c r="O5474">
        <v>9.8456391644587704</v>
      </c>
      <c r="P5474">
        <v>7.0114628697230597</v>
      </c>
      <c r="Q5474">
        <v>11.4655920216761</v>
      </c>
    </row>
    <row r="5475" spans="1:17">
      <c r="A5475" t="s">
        <v>9497</v>
      </c>
      <c r="B5475" s="16" t="s">
        <v>9498</v>
      </c>
      <c r="C5475">
        <v>10.3182011820026</v>
      </c>
      <c r="D5475">
        <v>10.352647988160699</v>
      </c>
      <c r="E5475">
        <v>9.8394055438633696</v>
      </c>
      <c r="F5475">
        <v>10.098915037552199</v>
      </c>
      <c r="G5475">
        <v>10.460681606464901</v>
      </c>
      <c r="H5475">
        <v>11.0670395982262</v>
      </c>
      <c r="I5475">
        <v>10.541154936415801</v>
      </c>
      <c r="J5475">
        <v>10.9750737870125</v>
      </c>
      <c r="K5475">
        <v>10.2852078304666</v>
      </c>
      <c r="L5475">
        <v>10.204749560045499</v>
      </c>
      <c r="M5475">
        <v>10.516624677784099</v>
      </c>
      <c r="N5475">
        <v>10.8942899666002</v>
      </c>
      <c r="O5475">
        <v>10.6442219461834</v>
      </c>
      <c r="P5475">
        <v>11.032366638855899</v>
      </c>
      <c r="Q5475">
        <v>9.7343991185863192</v>
      </c>
    </row>
    <row r="5476" spans="1:17">
      <c r="A5476" t="s">
        <v>9499</v>
      </c>
      <c r="B5476" s="16" t="s">
        <v>9500</v>
      </c>
      <c r="C5476">
        <v>12.5713608468209</v>
      </c>
      <c r="D5476">
        <v>12.4455345950975</v>
      </c>
      <c r="E5476">
        <v>12.4801586647789</v>
      </c>
      <c r="F5476">
        <v>11.8587881003342</v>
      </c>
      <c r="G5476">
        <v>12.339819623143001</v>
      </c>
      <c r="H5476">
        <v>10.2704273552324</v>
      </c>
      <c r="I5476">
        <v>11.9278012565059</v>
      </c>
      <c r="J5476">
        <v>11.2634023954362</v>
      </c>
      <c r="K5476">
        <v>12.6125112767976</v>
      </c>
      <c r="L5476">
        <v>12.1395380587535</v>
      </c>
      <c r="M5476">
        <v>11.6485647884972</v>
      </c>
      <c r="N5476">
        <v>11.3112186486646</v>
      </c>
      <c r="O5476">
        <v>11.8482043673413</v>
      </c>
      <c r="P5476">
        <v>11.3890341183335</v>
      </c>
      <c r="Q5476">
        <v>13.9556607919091</v>
      </c>
    </row>
    <row r="5477" spans="1:17">
      <c r="A5477" t="s">
        <v>9501</v>
      </c>
      <c r="B5477" s="16" t="s">
        <v>9502</v>
      </c>
      <c r="C5477">
        <v>9.5738959964771801</v>
      </c>
      <c r="D5477">
        <v>9.5753734204351808</v>
      </c>
      <c r="E5477">
        <v>9.5415598393905103</v>
      </c>
      <c r="F5477">
        <v>9.6174237759276906</v>
      </c>
      <c r="G5477">
        <v>9.3777308012008103</v>
      </c>
      <c r="H5477">
        <v>10.0974575843208</v>
      </c>
      <c r="I5477">
        <v>9.5609450783038401</v>
      </c>
      <c r="J5477">
        <v>9.4243414210724108</v>
      </c>
      <c r="K5477">
        <v>9.4278224093373595</v>
      </c>
      <c r="L5477">
        <v>9.7124885180527993</v>
      </c>
      <c r="M5477">
        <v>9.4791657605900195</v>
      </c>
      <c r="N5477">
        <v>9.6743497396150797</v>
      </c>
      <c r="O5477">
        <v>9.7441017237162306</v>
      </c>
      <c r="P5477">
        <v>9.7119843966651196</v>
      </c>
      <c r="Q5477">
        <v>8.2978683598244807</v>
      </c>
    </row>
    <row r="5478" spans="1:17">
      <c r="A5478" t="s">
        <v>9503</v>
      </c>
      <c r="B5478" s="16" t="s">
        <v>714</v>
      </c>
      <c r="C5478">
        <v>7.66621443377828</v>
      </c>
      <c r="D5478">
        <v>7.8237674693952703</v>
      </c>
      <c r="E5478">
        <v>7.0352413670756002</v>
      </c>
      <c r="F5478">
        <v>7.5959218196393197</v>
      </c>
      <c r="G5478">
        <v>8.4546857263421007</v>
      </c>
      <c r="H5478">
        <v>7.42672744422166</v>
      </c>
      <c r="I5478">
        <v>7.5160073190113001</v>
      </c>
      <c r="J5478">
        <v>7.0027033363698798</v>
      </c>
      <c r="K5478">
        <v>8.0647469792340907</v>
      </c>
      <c r="L5478">
        <v>7.4688428657864696</v>
      </c>
      <c r="M5478">
        <v>7.8475819702733904</v>
      </c>
      <c r="N5478">
        <v>8.3497162969568404</v>
      </c>
      <c r="O5478">
        <v>7.8471566530082004</v>
      </c>
      <c r="P5478">
        <v>7.8869526179151004</v>
      </c>
      <c r="Q5478">
        <v>8.3931679398307004</v>
      </c>
    </row>
    <row r="5479" spans="1:17">
      <c r="A5479" t="s">
        <v>9504</v>
      </c>
      <c r="B5479" s="16" t="s">
        <v>9505</v>
      </c>
      <c r="C5479">
        <v>7.8336025778864</v>
      </c>
      <c r="D5479">
        <v>7.6749463618858202</v>
      </c>
      <c r="E5479">
        <v>7.9585540685743199</v>
      </c>
      <c r="F5479">
        <v>7.5235552481020997</v>
      </c>
      <c r="G5479">
        <v>7.8516423575619001</v>
      </c>
      <c r="H5479">
        <v>5.9922466879641396</v>
      </c>
      <c r="I5479">
        <v>6.8965999036849004</v>
      </c>
      <c r="J5479">
        <v>7.3441093173726104</v>
      </c>
      <c r="K5479">
        <v>7.6439183356257399</v>
      </c>
      <c r="L5479">
        <v>7.6561992454063201</v>
      </c>
      <c r="M5479">
        <v>6.9474715740207804</v>
      </c>
      <c r="N5479">
        <v>7.1963970770845798</v>
      </c>
      <c r="O5479">
        <v>6.90712985101651</v>
      </c>
      <c r="P5479">
        <v>6.0327560215808402</v>
      </c>
      <c r="Q5479">
        <v>9.2143845326617093</v>
      </c>
    </row>
    <row r="5480" spans="1:17">
      <c r="A5480" t="s">
        <v>9506</v>
      </c>
      <c r="B5480" s="16" t="s">
        <v>9507</v>
      </c>
      <c r="C5480">
        <v>8.28873103510983</v>
      </c>
      <c r="D5480">
        <v>8.4660372676745599</v>
      </c>
      <c r="E5480">
        <v>8.9108890719700309</v>
      </c>
      <c r="F5480">
        <v>8.9352506557773204</v>
      </c>
      <c r="G5480">
        <v>8.7087945240318305</v>
      </c>
      <c r="H5480">
        <v>8.0256156993815502</v>
      </c>
      <c r="I5480">
        <v>8.4097176399098501</v>
      </c>
      <c r="J5480">
        <v>8.8213788243367102</v>
      </c>
      <c r="K5480">
        <v>8.2566494900727605</v>
      </c>
      <c r="L5480">
        <v>8.7569127412104297</v>
      </c>
      <c r="M5480">
        <v>7.57861967460983</v>
      </c>
      <c r="N5480">
        <v>8.2820161278518807</v>
      </c>
      <c r="O5480">
        <v>8.1908767402407392</v>
      </c>
      <c r="P5480">
        <v>8.4274414585850295</v>
      </c>
      <c r="Q5480">
        <v>8.1958182219819093</v>
      </c>
    </row>
    <row r="5481" spans="1:17">
      <c r="A5481" t="s">
        <v>9508</v>
      </c>
      <c r="B5481" s="16" t="s">
        <v>9509</v>
      </c>
      <c r="C5481">
        <v>7.5468782268362498</v>
      </c>
      <c r="D5481">
        <v>7.5566823580389499</v>
      </c>
      <c r="E5481">
        <v>7.7404196544680097</v>
      </c>
      <c r="F5481">
        <v>8.0683602647193293</v>
      </c>
      <c r="G5481">
        <v>7.9122847857047898</v>
      </c>
      <c r="H5481">
        <v>7.91348301616567</v>
      </c>
      <c r="I5481">
        <v>7.5352315919544104</v>
      </c>
      <c r="J5481">
        <v>8.5318581922155605</v>
      </c>
      <c r="K5481">
        <v>7.5867920766811396</v>
      </c>
      <c r="L5481">
        <v>7.73107344505057</v>
      </c>
      <c r="M5481">
        <v>8.1086453701514802</v>
      </c>
      <c r="N5481">
        <v>8.1362562651189805</v>
      </c>
      <c r="O5481">
        <v>8.4030375540667706</v>
      </c>
      <c r="P5481">
        <v>8.0100059982029492</v>
      </c>
      <c r="Q5481">
        <v>7.9670857749043096</v>
      </c>
    </row>
    <row r="5482" spans="1:17">
      <c r="A5482" t="s">
        <v>9510</v>
      </c>
      <c r="B5482" s="16" t="s">
        <v>9511</v>
      </c>
      <c r="C5482">
        <v>6.9167499097341398</v>
      </c>
      <c r="D5482">
        <v>6.8120952747762598</v>
      </c>
      <c r="E5482">
        <v>6.5517604823563804</v>
      </c>
      <c r="F5482">
        <v>6.9571080415096196</v>
      </c>
      <c r="G5482">
        <v>6.6966202244190196</v>
      </c>
      <c r="H5482">
        <v>7.22985212368242</v>
      </c>
      <c r="I5482">
        <v>6.8148661573379004</v>
      </c>
      <c r="J5482">
        <v>6.7281888773298499</v>
      </c>
      <c r="K5482">
        <v>6.6591463038335998</v>
      </c>
      <c r="L5482">
        <v>6.7647934956056499</v>
      </c>
      <c r="M5482">
        <v>6.7700452893327698</v>
      </c>
      <c r="N5482">
        <v>6.9071041636238304</v>
      </c>
      <c r="O5482">
        <v>6.8454850755211298</v>
      </c>
      <c r="P5482">
        <v>6.9216961844646496</v>
      </c>
      <c r="Q5482">
        <v>6.6375058506955904</v>
      </c>
    </row>
    <row r="5483" spans="1:17">
      <c r="A5483" t="s">
        <v>9512</v>
      </c>
      <c r="B5483" s="16" t="s">
        <v>9513</v>
      </c>
      <c r="C5483">
        <v>8.3717761274872107</v>
      </c>
      <c r="D5483">
        <v>8.4022063348354106</v>
      </c>
      <c r="E5483">
        <v>8.3568637640894803</v>
      </c>
      <c r="F5483">
        <v>8.5436871186585108</v>
      </c>
      <c r="G5483">
        <v>8.3065341519188003</v>
      </c>
      <c r="H5483">
        <v>8.3645153673396706</v>
      </c>
      <c r="I5483">
        <v>8.3887550479506103</v>
      </c>
      <c r="J5483">
        <v>8.4428400524153204</v>
      </c>
      <c r="K5483">
        <v>8.1989456767347306</v>
      </c>
      <c r="L5483">
        <v>8.3987948787054805</v>
      </c>
      <c r="M5483">
        <v>8.4322456870807603</v>
      </c>
      <c r="N5483">
        <v>8.1017606448184107</v>
      </c>
      <c r="O5483">
        <v>8.2424526401078406</v>
      </c>
      <c r="P5483">
        <v>8.2231173919131209</v>
      </c>
      <c r="Q5483">
        <v>8.2978683598244807</v>
      </c>
    </row>
    <row r="5484" spans="1:17">
      <c r="A5484" t="s">
        <v>9514</v>
      </c>
      <c r="B5484" s="16" t="s">
        <v>9515</v>
      </c>
      <c r="C5484">
        <v>7.1561059378845204</v>
      </c>
      <c r="D5484">
        <v>7.4532705275772102</v>
      </c>
      <c r="E5484">
        <v>7.3350308563673403</v>
      </c>
      <c r="F5484">
        <v>7.51783483851856</v>
      </c>
      <c r="G5484">
        <v>7.5029329747582603</v>
      </c>
      <c r="H5484">
        <v>8.3358078513377105</v>
      </c>
      <c r="I5484">
        <v>7.7533532459187704</v>
      </c>
      <c r="J5484">
        <v>7.5677436944261496</v>
      </c>
      <c r="K5484">
        <v>7.5217714944303404</v>
      </c>
      <c r="L5484">
        <v>7.5360347008330999</v>
      </c>
      <c r="M5484">
        <v>7.7594443035988698</v>
      </c>
      <c r="N5484">
        <v>7.8020733967153699</v>
      </c>
      <c r="O5484">
        <v>7.7540209104091602</v>
      </c>
      <c r="P5484">
        <v>7.8665247740047004</v>
      </c>
      <c r="Q5484">
        <v>6.2843132996066204</v>
      </c>
    </row>
    <row r="5485" spans="1:17">
      <c r="A5485" t="s">
        <v>9516</v>
      </c>
      <c r="B5485" s="16" t="s">
        <v>9517</v>
      </c>
      <c r="C5485">
        <v>7.7333378051528001</v>
      </c>
      <c r="D5485">
        <v>7.7991815857585003</v>
      </c>
      <c r="E5485">
        <v>7.9244164502804502</v>
      </c>
      <c r="F5485">
        <v>8.1296061977141303</v>
      </c>
      <c r="G5485">
        <v>7.5865478323703401</v>
      </c>
      <c r="H5485">
        <v>8.8488151002442894</v>
      </c>
      <c r="I5485">
        <v>7.9805988841116697</v>
      </c>
      <c r="J5485">
        <v>8.3081883755029402</v>
      </c>
      <c r="K5485">
        <v>7.62856200198007</v>
      </c>
      <c r="L5485">
        <v>7.7772285085574904</v>
      </c>
      <c r="M5485">
        <v>8.0484884049567107</v>
      </c>
      <c r="N5485">
        <v>7.9500324336625701</v>
      </c>
      <c r="O5485">
        <v>8.0066062038094596</v>
      </c>
      <c r="P5485">
        <v>8.1118484258331307</v>
      </c>
      <c r="Q5485">
        <v>6.9204191934356096</v>
      </c>
    </row>
    <row r="5486" spans="1:17">
      <c r="A5486" t="s">
        <v>9518</v>
      </c>
      <c r="B5486" s="16" t="s">
        <v>9519</v>
      </c>
      <c r="C5486">
        <v>9.0699754304558908</v>
      </c>
      <c r="D5486">
        <v>9.12977321171876</v>
      </c>
      <c r="E5486">
        <v>8.2941046597179096</v>
      </c>
      <c r="F5486">
        <v>8.8354332220249994</v>
      </c>
      <c r="G5486">
        <v>9.3718584939734306</v>
      </c>
      <c r="H5486">
        <v>9.5875904733905593</v>
      </c>
      <c r="I5486">
        <v>9.4388353554411903</v>
      </c>
      <c r="J5486">
        <v>9.1258333517711101</v>
      </c>
      <c r="K5486">
        <v>8.9873640394760592</v>
      </c>
      <c r="L5486">
        <v>8.7721755562907493</v>
      </c>
      <c r="M5486">
        <v>9.3965349438866301</v>
      </c>
      <c r="N5486">
        <v>9.5049512415486301</v>
      </c>
      <c r="O5486">
        <v>9.4980953709924307</v>
      </c>
      <c r="P5486">
        <v>10.065346368332801</v>
      </c>
      <c r="Q5486">
        <v>6.6375058506955904</v>
      </c>
    </row>
    <row r="5487" spans="1:17">
      <c r="A5487" t="s">
        <v>9520</v>
      </c>
      <c r="B5487" s="16" t="s">
        <v>9521</v>
      </c>
      <c r="C5487">
        <v>3.6535616636188299</v>
      </c>
      <c r="D5487">
        <v>3.7545556144430101</v>
      </c>
      <c r="E5487">
        <v>4.2015349465393896</v>
      </c>
      <c r="F5487">
        <v>3.8353454241230298</v>
      </c>
      <c r="G5487">
        <v>3.70007344211845</v>
      </c>
      <c r="H5487">
        <v>3.30825032505737</v>
      </c>
      <c r="I5487">
        <v>3.8937805799913501</v>
      </c>
      <c r="J5487">
        <v>3.4276433730071201</v>
      </c>
      <c r="K5487">
        <v>4.1419680287536398</v>
      </c>
      <c r="L5487">
        <v>3.6339073669181099</v>
      </c>
      <c r="M5487">
        <v>3.23818724324593</v>
      </c>
      <c r="N5487">
        <v>3.6661147186140499</v>
      </c>
      <c r="O5487">
        <v>3.24931794675887</v>
      </c>
      <c r="P5487">
        <v>2.8218677180984102</v>
      </c>
      <c r="Q5487">
        <v>2.8218677180984102</v>
      </c>
    </row>
    <row r="5488" spans="1:17">
      <c r="A5488" t="s">
        <v>9522</v>
      </c>
      <c r="B5488" s="16" t="s">
        <v>9523</v>
      </c>
      <c r="C5488">
        <v>7.6889384803510499</v>
      </c>
      <c r="D5488">
        <v>7.2791556688502101</v>
      </c>
      <c r="E5488">
        <v>9.6519984992405199</v>
      </c>
      <c r="F5488">
        <v>8.66497143480996</v>
      </c>
      <c r="G5488">
        <v>9.3341015011328707</v>
      </c>
      <c r="H5488">
        <v>5.7925255003189697</v>
      </c>
      <c r="I5488">
        <v>6.9260863447237799</v>
      </c>
      <c r="J5488">
        <v>7.3156948412919096</v>
      </c>
      <c r="K5488">
        <v>8.3217045342703493</v>
      </c>
      <c r="L5488">
        <v>8.6425288959414495</v>
      </c>
      <c r="M5488">
        <v>8.8169820844151001</v>
      </c>
      <c r="N5488">
        <v>9.9594786830543391</v>
      </c>
      <c r="O5488">
        <v>8.7869527401638905</v>
      </c>
      <c r="P5488">
        <v>5.7306434872206502</v>
      </c>
      <c r="Q5488">
        <v>12.0663315131542</v>
      </c>
    </row>
    <row r="5489" spans="1:17">
      <c r="A5489" t="s">
        <v>9524</v>
      </c>
      <c r="B5489" s="16" t="s">
        <v>9525</v>
      </c>
      <c r="C5489">
        <v>13.2566762365696</v>
      </c>
      <c r="D5489">
        <v>13.2122641501903</v>
      </c>
      <c r="E5489">
        <v>13.641324153368499</v>
      </c>
      <c r="F5489">
        <v>13.4630276481353</v>
      </c>
      <c r="G5489">
        <v>13.4981560861626</v>
      </c>
      <c r="H5489">
        <v>12.605095625927</v>
      </c>
      <c r="I5489">
        <v>13.106562470975</v>
      </c>
      <c r="J5489">
        <v>13.285418755499</v>
      </c>
      <c r="K5489">
        <v>13.6223810154455</v>
      </c>
      <c r="L5489">
        <v>13.4740462074026</v>
      </c>
      <c r="M5489">
        <v>13.1948573148115</v>
      </c>
      <c r="N5489">
        <v>13.6728581161177</v>
      </c>
      <c r="O5489">
        <v>12.891516063990499</v>
      </c>
      <c r="P5489">
        <v>13.0397536123515</v>
      </c>
      <c r="Q5489">
        <v>15.2027422087099</v>
      </c>
    </row>
    <row r="5490" spans="1:17">
      <c r="A5490" t="s">
        <v>9526</v>
      </c>
      <c r="B5490" s="16" t="s">
        <v>9527</v>
      </c>
      <c r="C5490">
        <v>8.0018004899953805</v>
      </c>
      <c r="D5490">
        <v>7.8764226685238103</v>
      </c>
      <c r="E5490">
        <v>7.8093979443190804</v>
      </c>
      <c r="F5490">
        <v>8.0327296924600002</v>
      </c>
      <c r="G5490">
        <v>7.97565201582551</v>
      </c>
      <c r="H5490">
        <v>8.6677841694944799</v>
      </c>
      <c r="I5490">
        <v>7.9475204335148701</v>
      </c>
      <c r="J5490">
        <v>8.2878828855403395</v>
      </c>
      <c r="K5490">
        <v>7.6840850681121804</v>
      </c>
      <c r="L5490">
        <v>7.8841894867152504</v>
      </c>
      <c r="M5490">
        <v>8.1148339938095404</v>
      </c>
      <c r="N5490">
        <v>8.3497162969568404</v>
      </c>
      <c r="O5490">
        <v>8.1815803510924603</v>
      </c>
      <c r="P5490">
        <v>8.1960952337861599</v>
      </c>
      <c r="Q5490">
        <v>7.1565710053807701</v>
      </c>
    </row>
    <row r="5491" spans="1:17">
      <c r="A5491" t="s">
        <v>9528</v>
      </c>
      <c r="B5491" s="16" t="s">
        <v>9529</v>
      </c>
      <c r="C5491">
        <v>8.5057017079816593</v>
      </c>
      <c r="D5491">
        <v>8.5271612275875395</v>
      </c>
      <c r="E5491">
        <v>8.6603257169431203</v>
      </c>
      <c r="F5491">
        <v>8.4597473083446406</v>
      </c>
      <c r="G5491">
        <v>8.4435274685264705</v>
      </c>
      <c r="H5491">
        <v>8.0742307795017201</v>
      </c>
      <c r="I5491">
        <v>8.6161832959476001</v>
      </c>
      <c r="J5491">
        <v>8.4480776175432801</v>
      </c>
      <c r="K5491">
        <v>8.4639312106528699</v>
      </c>
      <c r="L5491">
        <v>8.5303025845355602</v>
      </c>
      <c r="M5491">
        <v>8.4322456870807603</v>
      </c>
      <c r="N5491">
        <v>7.96450557611786</v>
      </c>
      <c r="O5491">
        <v>8.5378325110937805</v>
      </c>
      <c r="P5491">
        <v>8.3657361276807904</v>
      </c>
      <c r="Q5491">
        <v>8.1958182219819093</v>
      </c>
    </row>
    <row r="5492" spans="1:17">
      <c r="A5492" t="s">
        <v>9530</v>
      </c>
      <c r="B5492" s="16" t="s">
        <v>9531</v>
      </c>
      <c r="C5492">
        <v>8.4635255929627107</v>
      </c>
      <c r="D5492">
        <v>8.5390810646085793</v>
      </c>
      <c r="E5492">
        <v>8.5437921814222193</v>
      </c>
      <c r="F5492">
        <v>8.0327296924600002</v>
      </c>
      <c r="G5492">
        <v>7.9283898693121699</v>
      </c>
      <c r="H5492">
        <v>8.3028133298426194</v>
      </c>
      <c r="I5492">
        <v>8.4097176399098501</v>
      </c>
      <c r="J5492">
        <v>7.9759924068382499</v>
      </c>
      <c r="K5492">
        <v>8.5560191149390707</v>
      </c>
      <c r="L5492">
        <v>8.5392524333785094</v>
      </c>
      <c r="M5492">
        <v>8.2446631657826401</v>
      </c>
      <c r="N5492">
        <v>8.1741015893052396</v>
      </c>
      <c r="O5492">
        <v>8.5785289485749594</v>
      </c>
      <c r="P5492">
        <v>7.9594692764471802</v>
      </c>
      <c r="Q5492">
        <v>8.0859864702427604</v>
      </c>
    </row>
    <row r="5493" spans="1:17">
      <c r="A5493" t="s">
        <v>9532</v>
      </c>
      <c r="B5493" s="16" t="s">
        <v>9533</v>
      </c>
      <c r="C5493">
        <v>6.4267812888606501</v>
      </c>
      <c r="D5493">
        <v>6.37757613081736</v>
      </c>
      <c r="E5493">
        <v>5.7521813055947497</v>
      </c>
      <c r="F5493">
        <v>6.9486136043350601</v>
      </c>
      <c r="G5493">
        <v>6.6712248272836403</v>
      </c>
      <c r="H5493">
        <v>7.1328717276627396</v>
      </c>
      <c r="I5493">
        <v>6.5114715433644497</v>
      </c>
      <c r="J5493">
        <v>6.9067745175236803</v>
      </c>
      <c r="K5493">
        <v>6.3685126514067996</v>
      </c>
      <c r="L5493">
        <v>6.6477796151719897</v>
      </c>
      <c r="M5493">
        <v>7.1958455858148103</v>
      </c>
      <c r="N5493">
        <v>7.3217623800089804</v>
      </c>
      <c r="O5493">
        <v>7.2889314673888004</v>
      </c>
      <c r="P5493">
        <v>6.7384110805200397</v>
      </c>
      <c r="Q5493">
        <v>6.9204191934356096</v>
      </c>
    </row>
    <row r="5494" spans="1:17">
      <c r="A5494" t="s">
        <v>9534</v>
      </c>
      <c r="B5494" s="16" t="s">
        <v>9535</v>
      </c>
      <c r="C5494">
        <v>9.2333173802178798</v>
      </c>
      <c r="D5494">
        <v>9.2176692383343095</v>
      </c>
      <c r="E5494">
        <v>8.7487737213568995</v>
      </c>
      <c r="F5494">
        <v>9.4565293544458306</v>
      </c>
      <c r="G5494">
        <v>9.2469562530230291</v>
      </c>
      <c r="H5494">
        <v>9.7253321780368793</v>
      </c>
      <c r="I5494">
        <v>9.2269145420604506</v>
      </c>
      <c r="J5494">
        <v>9.3353102998831492</v>
      </c>
      <c r="K5494">
        <v>9.2029259234126997</v>
      </c>
      <c r="L5494">
        <v>9.1564080320328909</v>
      </c>
      <c r="M5494">
        <v>9.4204523651096395</v>
      </c>
      <c r="N5494">
        <v>9.3810469769000999</v>
      </c>
      <c r="O5494">
        <v>9.2510350937229706</v>
      </c>
      <c r="P5494">
        <v>9.4831081086068991</v>
      </c>
      <c r="Q5494">
        <v>8.2978683598244807</v>
      </c>
    </row>
    <row r="5495" spans="1:17">
      <c r="A5495" t="s">
        <v>9536</v>
      </c>
      <c r="B5495" s="16" t="s">
        <v>9537</v>
      </c>
      <c r="C5495">
        <v>8.5682704070176392</v>
      </c>
      <c r="D5495">
        <v>8.6722204620664005</v>
      </c>
      <c r="E5495">
        <v>8.7052278178956293</v>
      </c>
      <c r="F5495">
        <v>8.6441420420563109</v>
      </c>
      <c r="G5495">
        <v>8.4397887724796608</v>
      </c>
      <c r="H5495">
        <v>9.1827835363741599</v>
      </c>
      <c r="I5495">
        <v>8.5765704099456794</v>
      </c>
      <c r="J5495">
        <v>8.6749673576945394</v>
      </c>
      <c r="K5495">
        <v>8.2297823300533892</v>
      </c>
      <c r="L5495">
        <v>8.5599218450812398</v>
      </c>
      <c r="M5495">
        <v>8.4999932062071704</v>
      </c>
      <c r="N5495">
        <v>8.49299382450282</v>
      </c>
      <c r="O5495">
        <v>8.7114725585954105</v>
      </c>
      <c r="P5495">
        <v>8.4459082741881506</v>
      </c>
      <c r="Q5495">
        <v>6.9204191934356096</v>
      </c>
    </row>
    <row r="5496" spans="1:17">
      <c r="A5496" t="s">
        <v>9538</v>
      </c>
      <c r="B5496" s="16" t="s">
        <v>9539</v>
      </c>
      <c r="C5496">
        <v>7.30342086559512</v>
      </c>
      <c r="D5496">
        <v>7.3281458169750797</v>
      </c>
      <c r="E5496">
        <v>7.3453999532458001</v>
      </c>
      <c r="F5496">
        <v>7.0233102594783396</v>
      </c>
      <c r="G5496">
        <v>7.2182388467665897</v>
      </c>
      <c r="H5496">
        <v>7.3133415888800997</v>
      </c>
      <c r="I5496">
        <v>7.3594065656072098</v>
      </c>
      <c r="J5496">
        <v>7.3553196544931803</v>
      </c>
      <c r="K5496">
        <v>7.2139074714105504</v>
      </c>
      <c r="L5496">
        <v>7.3584022107182898</v>
      </c>
      <c r="M5496">
        <v>7.0610563594260096</v>
      </c>
      <c r="N5496">
        <v>7.4712772951754198</v>
      </c>
      <c r="O5496">
        <v>7.1041318853629001</v>
      </c>
      <c r="P5496">
        <v>6.9216961844646496</v>
      </c>
      <c r="Q5496">
        <v>7.9670857749043096</v>
      </c>
    </row>
    <row r="5497" spans="1:17">
      <c r="A5497" t="s">
        <v>9540</v>
      </c>
      <c r="B5497" s="16" t="s">
        <v>9541</v>
      </c>
      <c r="C5497">
        <v>10.885008595721001</v>
      </c>
      <c r="D5497">
        <v>10.8656835216392</v>
      </c>
      <c r="E5497">
        <v>11.0181535889672</v>
      </c>
      <c r="F5497">
        <v>11.438129694073501</v>
      </c>
      <c r="G5497">
        <v>11.2222802113989</v>
      </c>
      <c r="H5497">
        <v>10.255184092252399</v>
      </c>
      <c r="I5497">
        <v>10.505911205023001</v>
      </c>
      <c r="J5497">
        <v>10.9627810357053</v>
      </c>
      <c r="K5497">
        <v>11.0372652197353</v>
      </c>
      <c r="L5497">
        <v>10.887725259618099</v>
      </c>
      <c r="M5497">
        <v>10.846152976804801</v>
      </c>
      <c r="N5497">
        <v>10.7885346233435</v>
      </c>
      <c r="O5497">
        <v>10.5606822632411</v>
      </c>
      <c r="P5497">
        <v>10.113774509004299</v>
      </c>
      <c r="Q5497">
        <v>11.945821879398499</v>
      </c>
    </row>
    <row r="5498" spans="1:17">
      <c r="A5498" t="s">
        <v>9542</v>
      </c>
      <c r="B5498" s="16" t="s">
        <v>9543</v>
      </c>
      <c r="C5498">
        <v>8.9028358086210293</v>
      </c>
      <c r="D5498">
        <v>8.9804476080895395</v>
      </c>
      <c r="E5498">
        <v>8.8540243895281296</v>
      </c>
      <c r="F5498">
        <v>8.8491482217155006</v>
      </c>
      <c r="G5498">
        <v>8.6387824895378102</v>
      </c>
      <c r="H5498">
        <v>9.0891652811692296</v>
      </c>
      <c r="I5498">
        <v>8.9404997126653498</v>
      </c>
      <c r="J5498">
        <v>9.0708871040473902</v>
      </c>
      <c r="K5498">
        <v>8.9006239883896292</v>
      </c>
      <c r="L5498">
        <v>8.7101303216690091</v>
      </c>
      <c r="M5498">
        <v>8.6629658541372105</v>
      </c>
      <c r="N5498">
        <v>8.2665297976276104</v>
      </c>
      <c r="O5498">
        <v>8.4859206243690508</v>
      </c>
      <c r="P5498">
        <v>9.13900874640618</v>
      </c>
      <c r="Q5498">
        <v>5.81282804418474</v>
      </c>
    </row>
    <row r="5499" spans="1:17">
      <c r="A5499" t="s">
        <v>9544</v>
      </c>
      <c r="B5499" s="16" t="s">
        <v>9545</v>
      </c>
      <c r="C5499">
        <v>6.6054299362161997</v>
      </c>
      <c r="D5499">
        <v>6.7413585445714101</v>
      </c>
      <c r="E5499">
        <v>6.4589126547399403</v>
      </c>
      <c r="F5499">
        <v>7.3150340240146603</v>
      </c>
      <c r="G5499">
        <v>7.1465092171480196</v>
      </c>
      <c r="H5499">
        <v>6.7629296773152898</v>
      </c>
      <c r="I5499">
        <v>6.7721799990636802</v>
      </c>
      <c r="J5499">
        <v>6.6297729632679196</v>
      </c>
      <c r="K5499">
        <v>6.6181099741906699</v>
      </c>
      <c r="L5499">
        <v>6.5796693472259404</v>
      </c>
      <c r="M5499">
        <v>7.4571287640772104</v>
      </c>
      <c r="N5499">
        <v>7.3733479364817498</v>
      </c>
      <c r="O5499">
        <v>7.1621109532215401</v>
      </c>
      <c r="P5499">
        <v>6.5961905188862699</v>
      </c>
      <c r="Q5499">
        <v>5.09416193408443</v>
      </c>
    </row>
    <row r="5500" spans="1:17">
      <c r="A5500" t="s">
        <v>9546</v>
      </c>
      <c r="B5500" s="16" t="s">
        <v>9547</v>
      </c>
      <c r="C5500">
        <v>7.7001673639437902</v>
      </c>
      <c r="D5500">
        <v>7.88111539084478</v>
      </c>
      <c r="E5500">
        <v>7.8390252449847297</v>
      </c>
      <c r="F5500">
        <v>7.7404287607638702</v>
      </c>
      <c r="G5500">
        <v>7.4065039640053101</v>
      </c>
      <c r="H5500">
        <v>8.9564242527192608</v>
      </c>
      <c r="I5500">
        <v>7.8383193441648604</v>
      </c>
      <c r="J5500">
        <v>7.9015550355876503</v>
      </c>
      <c r="K5500">
        <v>7.2809824809489498</v>
      </c>
      <c r="L5500">
        <v>8.2024128288783107</v>
      </c>
      <c r="M5500">
        <v>8.4198056037103797</v>
      </c>
      <c r="N5500">
        <v>7.9548729914017997</v>
      </c>
      <c r="O5500">
        <v>8.3487061914870999</v>
      </c>
      <c r="P5500">
        <v>7.77449396691933</v>
      </c>
      <c r="Q5500">
        <v>7.3593062614465703</v>
      </c>
    </row>
    <row r="5501" spans="1:17">
      <c r="A5501" t="s">
        <v>9548</v>
      </c>
      <c r="B5501" s="16" t="s">
        <v>9549</v>
      </c>
      <c r="C5501">
        <v>8.2006065859915793</v>
      </c>
      <c r="D5501">
        <v>8.1727629776636093</v>
      </c>
      <c r="E5501">
        <v>8.1538601930408205</v>
      </c>
      <c r="F5501">
        <v>8.2688181739810798</v>
      </c>
      <c r="G5501">
        <v>8.1459873984650901</v>
      </c>
      <c r="H5501">
        <v>8.7352732857840802</v>
      </c>
      <c r="I5501">
        <v>8.3531253511664101</v>
      </c>
      <c r="J5501">
        <v>8.2908012439459693</v>
      </c>
      <c r="K5501">
        <v>8.1920025429823298</v>
      </c>
      <c r="L5501">
        <v>8.3689830480424501</v>
      </c>
      <c r="M5501">
        <v>8.4223022239568301</v>
      </c>
      <c r="N5501">
        <v>8.3087231327633706</v>
      </c>
      <c r="O5501">
        <v>8.2660993942148906</v>
      </c>
      <c r="P5501">
        <v>8.5689480794334703</v>
      </c>
      <c r="Q5501">
        <v>6.9204191934356096</v>
      </c>
    </row>
    <row r="5502" spans="1:17">
      <c r="A5502" t="s">
        <v>9550</v>
      </c>
      <c r="B5502" s="16" t="s">
        <v>9551</v>
      </c>
      <c r="C5502">
        <v>10.1392002999411</v>
      </c>
      <c r="D5502">
        <v>10.0039666909295</v>
      </c>
      <c r="E5502">
        <v>10.534703591863201</v>
      </c>
      <c r="F5502">
        <v>10.1245117744865</v>
      </c>
      <c r="G5502">
        <v>10.346557618503899</v>
      </c>
      <c r="H5502">
        <v>8.9374467959210602</v>
      </c>
      <c r="I5502">
        <v>9.9161559999826103</v>
      </c>
      <c r="J5502">
        <v>9.5231565809468108</v>
      </c>
      <c r="K5502">
        <v>10.7747132493348</v>
      </c>
      <c r="L5502">
        <v>10.5177754811198</v>
      </c>
      <c r="M5502">
        <v>10.1852826032686</v>
      </c>
      <c r="N5502">
        <v>10.562407022415799</v>
      </c>
      <c r="O5502">
        <v>10.099418351438599</v>
      </c>
      <c r="P5502">
        <v>9.1132506481750806</v>
      </c>
      <c r="Q5502">
        <v>12.6712493769056</v>
      </c>
    </row>
    <row r="5503" spans="1:17">
      <c r="A5503" t="s">
        <v>9552</v>
      </c>
      <c r="B5503" s="16" t="s">
        <v>9553</v>
      </c>
      <c r="C5503">
        <v>5.8673482739251597</v>
      </c>
      <c r="D5503">
        <v>6.2663873915801203</v>
      </c>
      <c r="E5503">
        <v>6.67236314516198</v>
      </c>
      <c r="F5503">
        <v>6.7378939278342802</v>
      </c>
      <c r="G5503">
        <v>6.0755217755122297</v>
      </c>
      <c r="H5503">
        <v>6.9924445199759599</v>
      </c>
      <c r="I5503">
        <v>6.69426981432159</v>
      </c>
      <c r="J5503">
        <v>6.9738646069234704</v>
      </c>
      <c r="K5503">
        <v>6.4874077146131803</v>
      </c>
      <c r="L5503">
        <v>6.7951119533207596</v>
      </c>
      <c r="M5503">
        <v>6.6120951959602401</v>
      </c>
      <c r="N5503">
        <v>6.4229857134930803</v>
      </c>
      <c r="O5503">
        <v>6.4997914439306701</v>
      </c>
      <c r="P5503">
        <v>7.3528040126010596</v>
      </c>
      <c r="Q5503">
        <v>5.09416193408443</v>
      </c>
    </row>
    <row r="5504" spans="1:17">
      <c r="A5504" t="s">
        <v>9554</v>
      </c>
      <c r="B5504" s="16" t="s">
        <v>9555</v>
      </c>
      <c r="C5504">
        <v>8.8584643494239899</v>
      </c>
      <c r="D5504">
        <v>8.8786031445161608</v>
      </c>
      <c r="E5504">
        <v>8.5165649648443402</v>
      </c>
      <c r="F5504">
        <v>8.7911212707667499</v>
      </c>
      <c r="G5504">
        <v>8.7785265987083996</v>
      </c>
      <c r="H5504">
        <v>8.8589364007238096</v>
      </c>
      <c r="I5504">
        <v>8.8641029109942497</v>
      </c>
      <c r="J5504">
        <v>8.8193596774149299</v>
      </c>
      <c r="K5504">
        <v>8.5037194357803294</v>
      </c>
      <c r="L5504">
        <v>8.7922778737723597</v>
      </c>
      <c r="M5504">
        <v>8.7229193594836403</v>
      </c>
      <c r="N5504">
        <v>8.6049592367658896</v>
      </c>
      <c r="O5504">
        <v>8.7930679746233906</v>
      </c>
      <c r="P5504">
        <v>8.97389432191064</v>
      </c>
      <c r="Q5504">
        <v>8.0859864702427604</v>
      </c>
    </row>
    <row r="5505" spans="1:17">
      <c r="A5505" t="s">
        <v>9556</v>
      </c>
      <c r="B5505" s="16" t="s">
        <v>9557</v>
      </c>
      <c r="C5505">
        <v>7.3253598602789296</v>
      </c>
      <c r="D5505">
        <v>7.3073542175866697</v>
      </c>
      <c r="E5505">
        <v>7.2270040238899798</v>
      </c>
      <c r="F5505">
        <v>7.1545974215495898</v>
      </c>
      <c r="G5505">
        <v>6.8401930945985701</v>
      </c>
      <c r="H5505">
        <v>7.7971543675747004</v>
      </c>
      <c r="I5505">
        <v>7.5352315919544104</v>
      </c>
      <c r="J5505">
        <v>7.4047115721353602</v>
      </c>
      <c r="K5505">
        <v>7.17915749788353</v>
      </c>
      <c r="L5505">
        <v>7.3983571144579301</v>
      </c>
      <c r="M5505">
        <v>7.0928207678574999</v>
      </c>
      <c r="N5505">
        <v>7.09462444174304</v>
      </c>
      <c r="O5505">
        <v>7.0090112325606002</v>
      </c>
      <c r="P5505">
        <v>7.4927704004486699</v>
      </c>
      <c r="Q5505">
        <v>5.81282804418474</v>
      </c>
    </row>
    <row r="5506" spans="1:17">
      <c r="A5506" t="s">
        <v>9558</v>
      </c>
      <c r="B5506" s="16" t="s">
        <v>9559</v>
      </c>
      <c r="C5506">
        <v>7.3611966142172296</v>
      </c>
      <c r="D5506">
        <v>6.8700629365066499</v>
      </c>
      <c r="E5506">
        <v>7.8168621169393999</v>
      </c>
      <c r="F5506">
        <v>5.6923218518529799</v>
      </c>
      <c r="G5506">
        <v>7.5729451690033596</v>
      </c>
      <c r="H5506">
        <v>4.4894640760069198</v>
      </c>
      <c r="I5506">
        <v>6.1921342703290696</v>
      </c>
      <c r="J5506">
        <v>5.2279045433873996</v>
      </c>
      <c r="K5506">
        <v>7.7612045704359804</v>
      </c>
      <c r="L5506">
        <v>6.7442182392012002</v>
      </c>
      <c r="M5506">
        <v>6.3096745391751501</v>
      </c>
      <c r="N5506">
        <v>6.9269991755545401</v>
      </c>
      <c r="O5506">
        <v>6.39579368777743</v>
      </c>
      <c r="P5506">
        <v>5.1241087123202096</v>
      </c>
      <c r="Q5506">
        <v>9.6208993709487292</v>
      </c>
    </row>
    <row r="5507" spans="1:17">
      <c r="A5507" t="s">
        <v>9560</v>
      </c>
      <c r="B5507" s="16" t="s">
        <v>9561</v>
      </c>
      <c r="C5507">
        <v>6.55662993027242</v>
      </c>
      <c r="D5507">
        <v>6.4930776432046997</v>
      </c>
      <c r="E5507">
        <v>7.3140654859356102</v>
      </c>
      <c r="F5507">
        <v>6.8698089019466204</v>
      </c>
      <c r="G5507">
        <v>7.3357426868416997</v>
      </c>
      <c r="H5507">
        <v>4.6515204620337798</v>
      </c>
      <c r="I5507">
        <v>7.1170772384599603</v>
      </c>
      <c r="J5507">
        <v>6.47330341731542</v>
      </c>
      <c r="K5507">
        <v>5.8855780355688703</v>
      </c>
      <c r="L5507">
        <v>6.5796693472259404</v>
      </c>
      <c r="M5507">
        <v>5.9104836449302596</v>
      </c>
      <c r="N5507">
        <v>6.2904795804548401</v>
      </c>
      <c r="O5507">
        <v>5.6075132046638902</v>
      </c>
      <c r="P5507">
        <v>5.5333174813669999</v>
      </c>
      <c r="Q5507">
        <v>8.0859864702427604</v>
      </c>
    </row>
    <row r="5508" spans="1:17">
      <c r="A5508" t="s">
        <v>9562</v>
      </c>
      <c r="B5508" s="16" t="s">
        <v>9563</v>
      </c>
      <c r="C5508">
        <v>6.5812385223602199</v>
      </c>
      <c r="D5508">
        <v>6.8700629365066499</v>
      </c>
      <c r="E5508">
        <v>6.2304366762667698</v>
      </c>
      <c r="F5508">
        <v>6.7477305356992501</v>
      </c>
      <c r="G5508">
        <v>6.8960099479567596</v>
      </c>
      <c r="H5508">
        <v>6.9455834449407403</v>
      </c>
      <c r="I5508">
        <v>6.7393082626033101</v>
      </c>
      <c r="J5508">
        <v>6.5438795617378203</v>
      </c>
      <c r="K5508">
        <v>6.6284801273500698</v>
      </c>
      <c r="L5508">
        <v>6.5562240086410197</v>
      </c>
      <c r="M5508">
        <v>6.6890927020608997</v>
      </c>
      <c r="N5508">
        <v>6.8352115657356096</v>
      </c>
      <c r="O5508">
        <v>6.8919655899039798</v>
      </c>
      <c r="P5508">
        <v>7.0603427857534999</v>
      </c>
      <c r="Q5508">
        <v>6.2843132996066204</v>
      </c>
    </row>
    <row r="5509" spans="1:17">
      <c r="A5509" t="s">
        <v>9564</v>
      </c>
      <c r="B5509" s="16" t="s">
        <v>9565</v>
      </c>
      <c r="C5509">
        <v>5.8673482739251597</v>
      </c>
      <c r="D5509">
        <v>6.0310005479080901</v>
      </c>
      <c r="E5509">
        <v>5.4725199049354796</v>
      </c>
      <c r="F5509">
        <v>6.2619685895580499</v>
      </c>
      <c r="G5509">
        <v>6.3888092340661196</v>
      </c>
      <c r="H5509">
        <v>6.44953046144993</v>
      </c>
      <c r="I5509">
        <v>5.80068215508261</v>
      </c>
      <c r="J5509">
        <v>5.4379532412242897</v>
      </c>
      <c r="K5509">
        <v>5.6790613626604003</v>
      </c>
      <c r="L5509">
        <v>5.4740674480207696</v>
      </c>
      <c r="M5509">
        <v>6.40428189401546</v>
      </c>
      <c r="N5509">
        <v>6.7028872416280896</v>
      </c>
      <c r="O5509">
        <v>6.2718641525338397</v>
      </c>
      <c r="P5509">
        <v>6.47486360288885</v>
      </c>
      <c r="Q5509">
        <v>5.09416193408443</v>
      </c>
    </row>
    <row r="5510" spans="1:17">
      <c r="A5510" t="s">
        <v>9566</v>
      </c>
      <c r="B5510" s="16" t="s">
        <v>9567</v>
      </c>
      <c r="C5510">
        <v>8.1151493709880498</v>
      </c>
      <c r="D5510">
        <v>8.2725409010124107</v>
      </c>
      <c r="E5510">
        <v>7.7943525013611197</v>
      </c>
      <c r="F5510">
        <v>7.7453307463346599</v>
      </c>
      <c r="G5510">
        <v>7.6266008455933401</v>
      </c>
      <c r="H5510">
        <v>7.6474009537327596</v>
      </c>
      <c r="I5510">
        <v>7.8638748898436504</v>
      </c>
      <c r="J5510">
        <v>7.3938813147062703</v>
      </c>
      <c r="K5510">
        <v>7.7470558684661102</v>
      </c>
      <c r="L5510">
        <v>7.5772147546866897</v>
      </c>
      <c r="M5510">
        <v>7.7112240644992598</v>
      </c>
      <c r="N5510">
        <v>7.4508466303633201</v>
      </c>
      <c r="O5510">
        <v>7.6363961245384901</v>
      </c>
      <c r="P5510">
        <v>8.1517772893263505</v>
      </c>
      <c r="Q5510">
        <v>6.9204191934356096</v>
      </c>
    </row>
    <row r="5511" spans="1:17">
      <c r="A5511" t="s">
        <v>9568</v>
      </c>
      <c r="B5511" s="16" t="s">
        <v>9569</v>
      </c>
      <c r="C5511">
        <v>6.2066550544559398</v>
      </c>
      <c r="D5511">
        <v>5.7482214031963599</v>
      </c>
      <c r="E5511">
        <v>6.2748053550712104</v>
      </c>
      <c r="F5511">
        <v>6.58159230490757</v>
      </c>
      <c r="G5511">
        <v>6.4499469432156404</v>
      </c>
      <c r="H5511">
        <v>6.7520652640349201</v>
      </c>
      <c r="I5511">
        <v>6.36075284432009</v>
      </c>
      <c r="J5511">
        <v>6.3990475039817403</v>
      </c>
      <c r="K5511">
        <v>6.6489972230150904</v>
      </c>
      <c r="L5511">
        <v>7.0920823372501003</v>
      </c>
      <c r="M5511">
        <v>7.4716821378814098</v>
      </c>
      <c r="N5511">
        <v>7.70769945831037</v>
      </c>
      <c r="O5511">
        <v>6.7392804787759504</v>
      </c>
      <c r="P5511">
        <v>6.7384110805200397</v>
      </c>
      <c r="Q5511">
        <v>7.9670857749043096</v>
      </c>
    </row>
    <row r="5512" spans="1:17">
      <c r="A5512" t="s">
        <v>9570</v>
      </c>
      <c r="B5512" s="16" t="s">
        <v>846</v>
      </c>
      <c r="C5512">
        <v>7.0720410640917404</v>
      </c>
      <c r="D5512">
        <v>6.8316797689911999</v>
      </c>
      <c r="E5512">
        <v>6.9288042288224601</v>
      </c>
      <c r="F5512">
        <v>6.7574999540373799</v>
      </c>
      <c r="G5512">
        <v>7.2442399160463804</v>
      </c>
      <c r="H5512">
        <v>5.5337430520980799</v>
      </c>
      <c r="I5512">
        <v>6.4034658849663</v>
      </c>
      <c r="J5512">
        <v>6.1102103066007496</v>
      </c>
      <c r="K5512">
        <v>7.2744141714431603</v>
      </c>
      <c r="L5512">
        <v>7.1242327011839803</v>
      </c>
      <c r="M5512">
        <v>6.7700452893327698</v>
      </c>
      <c r="N5512">
        <v>7.0858084553801799</v>
      </c>
      <c r="O5512">
        <v>6.9221352887737302</v>
      </c>
      <c r="P5512">
        <v>6.1512012767569502</v>
      </c>
      <c r="Q5512">
        <v>8.48255560796823</v>
      </c>
    </row>
    <row r="5513" spans="1:17">
      <c r="A5513" t="s">
        <v>9571</v>
      </c>
      <c r="B5513" s="16" t="s">
        <v>9572</v>
      </c>
      <c r="C5513">
        <v>9.2714176662059504</v>
      </c>
      <c r="D5513">
        <v>9.3854752281137106</v>
      </c>
      <c r="E5513">
        <v>9.4581768791728091</v>
      </c>
      <c r="F5513">
        <v>9.0662749226305195</v>
      </c>
      <c r="G5513">
        <v>9.1924685837457503</v>
      </c>
      <c r="H5513">
        <v>9.2820203078138501</v>
      </c>
      <c r="I5513">
        <v>9.3221003103757596</v>
      </c>
      <c r="J5513">
        <v>9.27471468735801</v>
      </c>
      <c r="K5513">
        <v>9.4483519346594704</v>
      </c>
      <c r="L5513">
        <v>9.1889923237065201</v>
      </c>
      <c r="M5513">
        <v>8.9387942857933407</v>
      </c>
      <c r="N5513">
        <v>8.6172187442112698</v>
      </c>
      <c r="O5513">
        <v>9.1290458153279097</v>
      </c>
      <c r="P5513">
        <v>9.4423148931216794</v>
      </c>
      <c r="Q5513">
        <v>8.6462459446333604</v>
      </c>
    </row>
    <row r="5514" spans="1:17">
      <c r="A5514" t="s">
        <v>9573</v>
      </c>
      <c r="B5514" s="16" t="s">
        <v>9574</v>
      </c>
      <c r="C5514">
        <v>6.4131208425870598</v>
      </c>
      <c r="D5514">
        <v>6.5999148337760403</v>
      </c>
      <c r="E5514">
        <v>6.0883257756658304</v>
      </c>
      <c r="F5514">
        <v>6.2619685895580499</v>
      </c>
      <c r="G5514">
        <v>6.2408034171745701</v>
      </c>
      <c r="H5514">
        <v>5.9735057093571502</v>
      </c>
      <c r="I5514">
        <v>5.8637325437795704</v>
      </c>
      <c r="J5514">
        <v>6.3321612259970097</v>
      </c>
      <c r="K5514">
        <v>6.1833404654740303</v>
      </c>
      <c r="L5514">
        <v>6.2545660872875102</v>
      </c>
      <c r="M5514">
        <v>6.0736776114072404</v>
      </c>
      <c r="N5514">
        <v>5.5842645045438202</v>
      </c>
      <c r="O5514">
        <v>5.8497078619626199</v>
      </c>
      <c r="P5514">
        <v>6.2604887403853304</v>
      </c>
      <c r="Q5514">
        <v>2.8218677180984102</v>
      </c>
    </row>
    <row r="5515" spans="1:17">
      <c r="A5515" t="s">
        <v>9575</v>
      </c>
      <c r="B5515" s="16" t="s">
        <v>9576</v>
      </c>
      <c r="C5515">
        <v>7.2660946586427198</v>
      </c>
      <c r="D5515">
        <v>7.3887746291273704</v>
      </c>
      <c r="E5515">
        <v>7.4060911410733103</v>
      </c>
      <c r="F5515">
        <v>7.5235552481020997</v>
      </c>
      <c r="G5515">
        <v>7.31953339309071</v>
      </c>
      <c r="H5515">
        <v>7.4802342575607401</v>
      </c>
      <c r="I5515">
        <v>7.3155849706311598</v>
      </c>
      <c r="J5515">
        <v>7.4419876329300898</v>
      </c>
      <c r="K5515">
        <v>7.28752089893944</v>
      </c>
      <c r="L5515">
        <v>7.5538278256418403</v>
      </c>
      <c r="M5515">
        <v>7.2305114874921399</v>
      </c>
      <c r="N5515">
        <v>7.17992813759657</v>
      </c>
      <c r="O5515">
        <v>7.1995023503709197</v>
      </c>
      <c r="P5515">
        <v>7.3528040126010596</v>
      </c>
      <c r="Q5515">
        <v>6.9204191934356096</v>
      </c>
    </row>
    <row r="5516" spans="1:17">
      <c r="A5516" t="s">
        <v>9577</v>
      </c>
      <c r="B5516" s="16" t="s">
        <v>9578</v>
      </c>
      <c r="C5516">
        <v>9.7188074377299802</v>
      </c>
      <c r="D5516">
        <v>9.6610208068215009</v>
      </c>
      <c r="E5516">
        <v>9.7369991643947795</v>
      </c>
      <c r="F5516">
        <v>9.4475429439235903</v>
      </c>
      <c r="G5516">
        <v>9.7762880866040707</v>
      </c>
      <c r="H5516">
        <v>8.7516632826681295</v>
      </c>
      <c r="I5516">
        <v>9.6235715326535605</v>
      </c>
      <c r="J5516">
        <v>9.5256351358790798</v>
      </c>
      <c r="K5516">
        <v>10.005437576320499</v>
      </c>
      <c r="L5516">
        <v>9.8989735042888292</v>
      </c>
      <c r="M5516">
        <v>9.0591552568006399</v>
      </c>
      <c r="N5516">
        <v>9.1175923193545607</v>
      </c>
      <c r="O5516">
        <v>9.1338717919624806</v>
      </c>
      <c r="P5516">
        <v>9.1103600319404006</v>
      </c>
      <c r="Q5516">
        <v>10.4618161310557</v>
      </c>
    </row>
    <row r="5517" spans="1:17">
      <c r="A5517" t="s">
        <v>9579</v>
      </c>
      <c r="B5517" s="16" t="s">
        <v>9580</v>
      </c>
      <c r="C5517">
        <v>9.0305268103088991</v>
      </c>
      <c r="D5517">
        <v>9.1159153830665201</v>
      </c>
      <c r="E5517">
        <v>9.2060846186904808</v>
      </c>
      <c r="F5517">
        <v>8.8739585303822697</v>
      </c>
      <c r="G5517">
        <v>9.0329183926975105</v>
      </c>
      <c r="H5517">
        <v>8.9890454900097598</v>
      </c>
      <c r="I5517">
        <v>9.0755865995195695</v>
      </c>
      <c r="J5517">
        <v>8.8193596774149299</v>
      </c>
      <c r="K5517">
        <v>8.8877954084886799</v>
      </c>
      <c r="L5517">
        <v>9.2115576760476401</v>
      </c>
      <c r="M5517">
        <v>8.8673148093033305</v>
      </c>
      <c r="N5517">
        <v>8.9337945703831991</v>
      </c>
      <c r="O5517">
        <v>8.9045859016871294</v>
      </c>
      <c r="P5517">
        <v>8.8407009916041996</v>
      </c>
      <c r="Q5517">
        <v>9.3151344269335699</v>
      </c>
    </row>
    <row r="5518" spans="1:17">
      <c r="A5518" t="s">
        <v>9581</v>
      </c>
      <c r="B5518" s="16" t="s">
        <v>663</v>
      </c>
      <c r="C5518">
        <v>8.9761918389152004</v>
      </c>
      <c r="D5518">
        <v>8.9956630552794294</v>
      </c>
      <c r="E5518">
        <v>8.8612563188973201</v>
      </c>
      <c r="F5518">
        <v>8.7696464400348706</v>
      </c>
      <c r="G5518">
        <v>9.12657101701204</v>
      </c>
      <c r="H5518">
        <v>8.5878801336805193</v>
      </c>
      <c r="I5518">
        <v>8.9138520247496995</v>
      </c>
      <c r="J5518">
        <v>8.5635705607513408</v>
      </c>
      <c r="K5518">
        <v>9.2387257342398996</v>
      </c>
      <c r="L5518">
        <v>8.7772274698883894</v>
      </c>
      <c r="M5518">
        <v>8.8432997326473597</v>
      </c>
      <c r="N5518">
        <v>8.94112679496887</v>
      </c>
      <c r="O5518">
        <v>8.9490776743726403</v>
      </c>
      <c r="P5518">
        <v>8.5940010267859304</v>
      </c>
      <c r="Q5518">
        <v>9.9995340544913205</v>
      </c>
    </row>
    <row r="5519" spans="1:17">
      <c r="A5519" t="s">
        <v>9582</v>
      </c>
      <c r="B5519" s="16" t="s">
        <v>9583</v>
      </c>
      <c r="C5519">
        <v>6.2066550544559398</v>
      </c>
      <c r="D5519">
        <v>5.6168575691991496</v>
      </c>
      <c r="E5519">
        <v>7.0352413670756002</v>
      </c>
      <c r="F5519">
        <v>5.9380809475840204</v>
      </c>
      <c r="G5519">
        <v>6.64536989626367</v>
      </c>
      <c r="H5519">
        <v>3.30825032505737</v>
      </c>
      <c r="I5519">
        <v>5.2218518540004704</v>
      </c>
      <c r="J5519">
        <v>4.5477957058863296</v>
      </c>
      <c r="K5519">
        <v>6.5971409309639002</v>
      </c>
      <c r="L5519">
        <v>6.2545660872875102</v>
      </c>
      <c r="M5519">
        <v>5.3498610950685297</v>
      </c>
      <c r="N5519">
        <v>6.1096777107491604</v>
      </c>
      <c r="O5519">
        <v>4.9982149956393096</v>
      </c>
      <c r="P5519">
        <v>4.3630835021106398</v>
      </c>
      <c r="Q5519">
        <v>8.7932323857913595</v>
      </c>
    </row>
    <row r="5520" spans="1:17">
      <c r="A5520" t="s">
        <v>9584</v>
      </c>
      <c r="B5520" s="16" t="s">
        <v>9585</v>
      </c>
      <c r="C5520">
        <v>7.3961615692763401</v>
      </c>
      <c r="D5520">
        <v>7.1910785819618299</v>
      </c>
      <c r="E5520">
        <v>7.3861441046154104</v>
      </c>
      <c r="F5520">
        <v>7.42307154574923</v>
      </c>
      <c r="G5520">
        <v>7.31953339309071</v>
      </c>
      <c r="H5520">
        <v>6.8971382455771399</v>
      </c>
      <c r="I5520">
        <v>6.8148661573379004</v>
      </c>
      <c r="J5520">
        <v>7.3719729077011804</v>
      </c>
      <c r="K5520">
        <v>6.9508845053043098</v>
      </c>
      <c r="L5520">
        <v>6.8149731723956597</v>
      </c>
      <c r="M5520">
        <v>7.0610563594260096</v>
      </c>
      <c r="N5520">
        <v>6.7595169993836901</v>
      </c>
      <c r="O5520">
        <v>7.0160187592410503</v>
      </c>
      <c r="P5520">
        <v>6.9479225253106502</v>
      </c>
      <c r="Q5520">
        <v>7.1565710053807701</v>
      </c>
    </row>
    <row r="5521" spans="1:17">
      <c r="A5521" t="s">
        <v>9586</v>
      </c>
      <c r="B5521" s="16" t="s">
        <v>9587</v>
      </c>
      <c r="C5521">
        <v>10.865838308833601</v>
      </c>
      <c r="D5521">
        <v>10.823070238927899</v>
      </c>
      <c r="E5521">
        <v>11.0572420653123</v>
      </c>
      <c r="F5521">
        <v>10.5683092851992</v>
      </c>
      <c r="G5521">
        <v>10.8396261703843</v>
      </c>
      <c r="H5521">
        <v>9.9968007146458007</v>
      </c>
      <c r="I5521">
        <v>10.7033904971843</v>
      </c>
      <c r="J5521">
        <v>10.711156939479499</v>
      </c>
      <c r="K5521">
        <v>10.984026664240099</v>
      </c>
      <c r="L5521">
        <v>10.498790946692599</v>
      </c>
      <c r="M5521">
        <v>10.175700012673</v>
      </c>
      <c r="N5521">
        <v>9.8816035359599805</v>
      </c>
      <c r="O5521">
        <v>10.3638933288095</v>
      </c>
      <c r="P5521">
        <v>10.6319409094916</v>
      </c>
      <c r="Q5521">
        <v>12.1641043026604</v>
      </c>
    </row>
    <row r="5522" spans="1:17">
      <c r="A5522" t="s">
        <v>9588</v>
      </c>
      <c r="B5522" s="16" t="s">
        <v>9589</v>
      </c>
      <c r="C5522">
        <v>10.2615981070463</v>
      </c>
      <c r="D5522">
        <v>10.1817079311542</v>
      </c>
      <c r="E5522">
        <v>9.8209817415622194</v>
      </c>
      <c r="F5522">
        <v>10.2287174187272</v>
      </c>
      <c r="G5522">
        <v>10.024780581403901</v>
      </c>
      <c r="H5522">
        <v>9.3463765193269008</v>
      </c>
      <c r="I5522">
        <v>9.4371353217738303</v>
      </c>
      <c r="J5522">
        <v>9.2479450022353191</v>
      </c>
      <c r="K5522">
        <v>10.1020725461773</v>
      </c>
      <c r="L5522">
        <v>9.9602141399663893</v>
      </c>
      <c r="M5522">
        <v>9.3670414025392006</v>
      </c>
      <c r="N5522">
        <v>9.2572859995250401</v>
      </c>
      <c r="O5522">
        <v>9.0080955047870095</v>
      </c>
      <c r="P5522">
        <v>8.5604994087829809</v>
      </c>
      <c r="Q5522">
        <v>10.5471379838792</v>
      </c>
    </row>
    <row r="5523" spans="1:17">
      <c r="A5523" t="s">
        <v>9590</v>
      </c>
      <c r="B5523" s="16" t="s">
        <v>9591</v>
      </c>
      <c r="C5523">
        <v>10.2036685588113</v>
      </c>
      <c r="D5523">
        <v>10.260291493742599</v>
      </c>
      <c r="E5523">
        <v>10.1197029899827</v>
      </c>
      <c r="F5523">
        <v>10.471157803740301</v>
      </c>
      <c r="G5523">
        <v>10.1444161517301</v>
      </c>
      <c r="H5523">
        <v>10.415463745399499</v>
      </c>
      <c r="I5523">
        <v>10.1078572644963</v>
      </c>
      <c r="J5523">
        <v>10.562190452502399</v>
      </c>
      <c r="K5523">
        <v>10.3046389455249</v>
      </c>
      <c r="L5523">
        <v>10.2381009360678</v>
      </c>
      <c r="M5523">
        <v>10.209325554429499</v>
      </c>
      <c r="N5523">
        <v>9.6787420328695095</v>
      </c>
      <c r="O5523">
        <v>9.9061224147479301</v>
      </c>
      <c r="P5523">
        <v>10.2565579583299</v>
      </c>
      <c r="Q5523">
        <v>8.7932323857913595</v>
      </c>
    </row>
    <row r="5524" spans="1:17">
      <c r="A5524" t="s">
        <v>9592</v>
      </c>
      <c r="B5524" s="16" t="s">
        <v>9593</v>
      </c>
      <c r="C5524">
        <v>7.2585116198467396</v>
      </c>
      <c r="D5524">
        <v>7.4469495762664897</v>
      </c>
      <c r="E5524">
        <v>7.1343226895372398</v>
      </c>
      <c r="F5524">
        <v>7.2124563554963999</v>
      </c>
      <c r="G5524">
        <v>7.2356250852881097</v>
      </c>
      <c r="H5524">
        <v>6.8469972577830296</v>
      </c>
      <c r="I5524">
        <v>7.44323476794135</v>
      </c>
      <c r="J5524">
        <v>7.2867071673945603</v>
      </c>
      <c r="K5524">
        <v>7.3575458620325502</v>
      </c>
      <c r="L5524">
        <v>7.3103395206829997</v>
      </c>
      <c r="M5524">
        <v>7.0738466325359601</v>
      </c>
      <c r="N5524">
        <v>6.5697898004478699</v>
      </c>
      <c r="O5524">
        <v>7.1106908780922096</v>
      </c>
      <c r="P5524">
        <v>7.4658459042266303</v>
      </c>
      <c r="Q5524">
        <v>7.3593062614465703</v>
      </c>
    </row>
    <row r="5525" spans="1:17">
      <c r="A5525" t="s">
        <v>9594</v>
      </c>
      <c r="B5525" s="16" t="s">
        <v>9595</v>
      </c>
      <c r="C5525">
        <v>6.7960272589149602</v>
      </c>
      <c r="D5525">
        <v>6.7413585445714101</v>
      </c>
      <c r="E5525">
        <v>6.1611648559293304</v>
      </c>
      <c r="F5525">
        <v>6.4550082062807501</v>
      </c>
      <c r="G5525">
        <v>7.2182388467665897</v>
      </c>
      <c r="H5525">
        <v>7.1244863762234703</v>
      </c>
      <c r="I5525">
        <v>7.50304689693544</v>
      </c>
      <c r="J5525">
        <v>6.96656336427976</v>
      </c>
      <c r="K5525">
        <v>7.1435456076211903</v>
      </c>
      <c r="L5525">
        <v>6.8149731723956597</v>
      </c>
      <c r="M5525">
        <v>6.90513275325974</v>
      </c>
      <c r="N5525">
        <v>6.9850789227912404</v>
      </c>
      <c r="O5525">
        <v>6.73077478217271</v>
      </c>
      <c r="P5525">
        <v>7.7671649027854004</v>
      </c>
      <c r="Q5525">
        <v>6.6375058506955904</v>
      </c>
    </row>
    <row r="5526" spans="1:17">
      <c r="A5526" t="s">
        <v>9596</v>
      </c>
      <c r="B5526" s="16" t="s">
        <v>9597</v>
      </c>
      <c r="C5526">
        <v>7.0191316944455302</v>
      </c>
      <c r="D5526">
        <v>7.1133152528774399</v>
      </c>
      <c r="E5526">
        <v>7.4060911410733103</v>
      </c>
      <c r="F5526">
        <v>7.9202238087330104</v>
      </c>
      <c r="G5526">
        <v>7.2356250852881097</v>
      </c>
      <c r="H5526">
        <v>7.7434896700071896</v>
      </c>
      <c r="I5526">
        <v>7.48338462554117</v>
      </c>
      <c r="J5526">
        <v>7.6609885873191601</v>
      </c>
      <c r="K5526">
        <v>7.1861750931338202</v>
      </c>
      <c r="L5526">
        <v>7.2821357100021897</v>
      </c>
      <c r="M5526">
        <v>7.5741318338561996</v>
      </c>
      <c r="N5526">
        <v>7.4090932684121098</v>
      </c>
      <c r="O5526">
        <v>7.4983353463061304</v>
      </c>
      <c r="P5526">
        <v>7.5790440883133003</v>
      </c>
      <c r="Q5526">
        <v>7.1565710053807701</v>
      </c>
    </row>
    <row r="5527" spans="1:17">
      <c r="A5527" t="s">
        <v>9598</v>
      </c>
      <c r="B5527" s="16" t="s">
        <v>9599</v>
      </c>
      <c r="C5527">
        <v>6.9827423167201097</v>
      </c>
      <c r="D5527">
        <v>7.0809906254396298</v>
      </c>
      <c r="E5527">
        <v>7.6089837707041497</v>
      </c>
      <c r="F5527">
        <v>7.1397608819965903</v>
      </c>
      <c r="G5527">
        <v>7.0416356122635104</v>
      </c>
      <c r="H5527">
        <v>8.3394277159350096</v>
      </c>
      <c r="I5527">
        <v>7.50304689693544</v>
      </c>
      <c r="J5527">
        <v>7.8628420694029399</v>
      </c>
      <c r="K5527">
        <v>7.0921563747033201</v>
      </c>
      <c r="L5527">
        <v>7.1634336789776603</v>
      </c>
      <c r="M5527">
        <v>7.33507338545569</v>
      </c>
      <c r="N5527">
        <v>7.6610522893425399</v>
      </c>
      <c r="O5527">
        <v>7.5902702479409303</v>
      </c>
      <c r="P5527">
        <v>7.78178590968332</v>
      </c>
      <c r="Q5527">
        <v>5.81282804418474</v>
      </c>
    </row>
    <row r="5528" spans="1:17">
      <c r="A5528" t="s">
        <v>9600</v>
      </c>
      <c r="B5528" s="16" t="s">
        <v>9601</v>
      </c>
      <c r="C5528">
        <v>6.72059742475225</v>
      </c>
      <c r="D5528">
        <v>6.5884315520733496</v>
      </c>
      <c r="E5528">
        <v>6.9009124338700998</v>
      </c>
      <c r="F5528">
        <v>6.7477305356992501</v>
      </c>
      <c r="G5528">
        <v>6.64536989626367</v>
      </c>
      <c r="H5528">
        <v>6.1996287017922898</v>
      </c>
      <c r="I5528">
        <v>7.1998009364913598</v>
      </c>
      <c r="J5528">
        <v>6.4206616755516501</v>
      </c>
      <c r="K5528">
        <v>6.9426125990962504</v>
      </c>
      <c r="L5528">
        <v>7.0839309273197903</v>
      </c>
      <c r="M5528">
        <v>6.4443906543116398</v>
      </c>
      <c r="N5528">
        <v>6.7258089642514101</v>
      </c>
      <c r="O5528">
        <v>6.6518565073704199</v>
      </c>
      <c r="P5528">
        <v>6.1050083310752497</v>
      </c>
      <c r="Q5528">
        <v>5.81282804418474</v>
      </c>
    </row>
    <row r="5529" spans="1:17">
      <c r="A5529" t="s">
        <v>9602</v>
      </c>
      <c r="B5529" s="16" t="s">
        <v>9603</v>
      </c>
      <c r="C5529">
        <v>6.61737362056245</v>
      </c>
      <c r="D5529">
        <v>6.6226079365118098</v>
      </c>
      <c r="E5529">
        <v>6.2527945319371199</v>
      </c>
      <c r="F5529">
        <v>6.2619685895580499</v>
      </c>
      <c r="G5529">
        <v>6.0158323298688998</v>
      </c>
      <c r="H5529">
        <v>6.51538716343868</v>
      </c>
      <c r="I5529">
        <v>6.4719229855418696</v>
      </c>
      <c r="J5529">
        <v>6.4629296012030801</v>
      </c>
      <c r="K5529">
        <v>6.1256640567470697</v>
      </c>
      <c r="L5529">
        <v>6.1484073885055901</v>
      </c>
      <c r="M5529">
        <v>6.5491988163808497</v>
      </c>
      <c r="N5529">
        <v>6.4645463931653504</v>
      </c>
      <c r="O5529">
        <v>6.2239743948753601</v>
      </c>
      <c r="P5529">
        <v>6.4928410672808097</v>
      </c>
      <c r="Q5529">
        <v>5.09416193408443</v>
      </c>
    </row>
    <row r="5530" spans="1:17">
      <c r="A5530" t="s">
        <v>9604</v>
      </c>
      <c r="B5530" s="16" t="s">
        <v>9605</v>
      </c>
      <c r="C5530">
        <v>7.9510236018136196</v>
      </c>
      <c r="D5530">
        <v>7.8904552081381496</v>
      </c>
      <c r="E5530">
        <v>7.4060911410733103</v>
      </c>
      <c r="F5530">
        <v>7.2680742783998298</v>
      </c>
      <c r="G5530">
        <v>7.3517712000585602</v>
      </c>
      <c r="H5530">
        <v>7.3497448055988004</v>
      </c>
      <c r="I5530">
        <v>7.5975181553448996</v>
      </c>
      <c r="J5530">
        <v>7.3719729077011804</v>
      </c>
      <c r="K5530">
        <v>7.7517875700135699</v>
      </c>
      <c r="L5530">
        <v>7.50588149204372</v>
      </c>
      <c r="M5530">
        <v>7.3665724435608801</v>
      </c>
      <c r="N5530">
        <v>6.8032599918705801</v>
      </c>
      <c r="O5530">
        <v>7.1301899013384098</v>
      </c>
      <c r="P5530">
        <v>7.5451529460525402</v>
      </c>
      <c r="Q5530">
        <v>7.6950435514148801</v>
      </c>
    </row>
    <row r="5531" spans="1:17">
      <c r="A5531" t="s">
        <v>9606</v>
      </c>
      <c r="B5531" s="16" t="s">
        <v>9607</v>
      </c>
      <c r="C5531">
        <v>8.4831449328211903</v>
      </c>
      <c r="D5531">
        <v>8.3008251288201205</v>
      </c>
      <c r="E5531">
        <v>8.7796373496800904</v>
      </c>
      <c r="F5531">
        <v>7.9754910076152203</v>
      </c>
      <c r="G5531">
        <v>8.2648764762651901</v>
      </c>
      <c r="H5531">
        <v>6.9069592085921299</v>
      </c>
      <c r="I5531">
        <v>8.1228329728690802</v>
      </c>
      <c r="J5531">
        <v>8.0259003806331499</v>
      </c>
      <c r="K5531">
        <v>8.5478863671486494</v>
      </c>
      <c r="L5531">
        <v>8.2468057817627791</v>
      </c>
      <c r="M5531">
        <v>8.0124769661887303</v>
      </c>
      <c r="N5531">
        <v>7.5243813226462599</v>
      </c>
      <c r="O5531">
        <v>8.0101121828147193</v>
      </c>
      <c r="P5531">
        <v>7.7671649027854004</v>
      </c>
      <c r="Q5531">
        <v>10.087613053174801</v>
      </c>
    </row>
    <row r="5532" spans="1:17">
      <c r="A5532" t="s">
        <v>9608</v>
      </c>
      <c r="B5532" s="16" t="s">
        <v>9609</v>
      </c>
      <c r="C5532">
        <v>4.7424302842105197</v>
      </c>
      <c r="D5532">
        <v>4.7881665373273803</v>
      </c>
      <c r="E5532">
        <v>4.5638886729124497</v>
      </c>
      <c r="F5532">
        <v>4.7451440705926098</v>
      </c>
      <c r="G5532">
        <v>5.2845830866371397</v>
      </c>
      <c r="H5532">
        <v>3.7814594184883799</v>
      </c>
      <c r="I5532">
        <v>3.9910282299290798</v>
      </c>
      <c r="J5532">
        <v>3.7696016503418699</v>
      </c>
      <c r="K5532">
        <v>4.7999439876117602</v>
      </c>
      <c r="L5532">
        <v>4.8321653561327897</v>
      </c>
      <c r="M5532">
        <v>5.5874545404788796</v>
      </c>
      <c r="N5532">
        <v>6.0377449489308699</v>
      </c>
      <c r="O5532">
        <v>5.35969092477659</v>
      </c>
      <c r="P5532">
        <v>3.3893867502571098</v>
      </c>
      <c r="Q5532">
        <v>5.81282804418474</v>
      </c>
    </row>
    <row r="5533" spans="1:17">
      <c r="A5533" t="s">
        <v>9610</v>
      </c>
      <c r="B5533" s="16" t="e">
        <v>#N/A</v>
      </c>
      <c r="C5533">
        <v>8.9387968122788397</v>
      </c>
      <c r="D5533">
        <v>8.9738772362684909</v>
      </c>
      <c r="E5533">
        <v>9.1745031241674795</v>
      </c>
      <c r="F5533">
        <v>9.1935652138278101</v>
      </c>
      <c r="G5533">
        <v>8.9380682580621098</v>
      </c>
      <c r="H5533">
        <v>9.3117970198640592</v>
      </c>
      <c r="I5533">
        <v>9.0061882912373896</v>
      </c>
      <c r="J5533">
        <v>9.3798278886706203</v>
      </c>
      <c r="K5533">
        <v>8.6425763491698699</v>
      </c>
      <c r="L5533">
        <v>8.9836215745710692</v>
      </c>
      <c r="M5533">
        <v>9.1850137515088903</v>
      </c>
      <c r="N5533">
        <v>9.1089380113405092</v>
      </c>
      <c r="O5533">
        <v>9.1498427404099498</v>
      </c>
      <c r="P5533">
        <v>8.9579025513304202</v>
      </c>
      <c r="Q5533">
        <v>9.2656390107680107</v>
      </c>
    </row>
    <row r="5534" spans="1:17">
      <c r="A5534" t="s">
        <v>9611</v>
      </c>
      <c r="B5534" s="16" t="s">
        <v>1165</v>
      </c>
      <c r="C5534">
        <v>9.0216119569464404</v>
      </c>
      <c r="D5534">
        <v>9.0653069500692993</v>
      </c>
      <c r="E5534">
        <v>8.5749206921932899</v>
      </c>
      <c r="F5534">
        <v>8.6015581580368607</v>
      </c>
      <c r="G5534">
        <v>8.6994452668471993</v>
      </c>
      <c r="H5534">
        <v>8.6387038908163696</v>
      </c>
      <c r="I5534">
        <v>9.0015941963707107</v>
      </c>
      <c r="J5534">
        <v>8.5269168517492293</v>
      </c>
      <c r="K5534">
        <v>8.9973511587228696</v>
      </c>
      <c r="L5534">
        <v>8.9165263747522907</v>
      </c>
      <c r="M5534">
        <v>8.8470204917064397</v>
      </c>
      <c r="N5534">
        <v>8.6652401942009902</v>
      </c>
      <c r="O5534">
        <v>8.8760649419286093</v>
      </c>
      <c r="P5534">
        <v>8.83019745851065</v>
      </c>
      <c r="Q5534">
        <v>8.7932323857913595</v>
      </c>
    </row>
    <row r="5535" spans="1:17">
      <c r="A5535" t="s">
        <v>9612</v>
      </c>
      <c r="B5535" s="16" t="s">
        <v>9613</v>
      </c>
      <c r="C5535">
        <v>8.8832835171801605</v>
      </c>
      <c r="D5535">
        <v>8.8429913649735497</v>
      </c>
      <c r="E5535">
        <v>9.1569808568704794</v>
      </c>
      <c r="F5535">
        <v>9.0245808141257999</v>
      </c>
      <c r="G5535">
        <v>8.7211666409088497</v>
      </c>
      <c r="H5535">
        <v>10.011617465194901</v>
      </c>
      <c r="I5535">
        <v>9.0602053438579002</v>
      </c>
      <c r="J5535">
        <v>9.4688107905606405</v>
      </c>
      <c r="K5535">
        <v>8.7504518499313004</v>
      </c>
      <c r="L5535">
        <v>9.1368911838838205</v>
      </c>
      <c r="M5535">
        <v>9.2678376179422504</v>
      </c>
      <c r="N5535">
        <v>9.4252858041644494</v>
      </c>
      <c r="O5535">
        <v>9.3260450491034295</v>
      </c>
      <c r="P5535">
        <v>8.8266792100215401</v>
      </c>
      <c r="Q5535">
        <v>9.2656390107680107</v>
      </c>
    </row>
    <row r="5536" spans="1:17">
      <c r="A5536" t="s">
        <v>9614</v>
      </c>
      <c r="B5536" s="16" t="s">
        <v>9615</v>
      </c>
      <c r="C5536">
        <v>10.0234180759499</v>
      </c>
      <c r="D5536">
        <v>10.0732110261893</v>
      </c>
      <c r="E5536">
        <v>10.078418594321199</v>
      </c>
      <c r="F5536">
        <v>9.5476533960824792</v>
      </c>
      <c r="G5536">
        <v>9.8639619859688494</v>
      </c>
      <c r="H5536">
        <v>8.7865484585644502</v>
      </c>
      <c r="I5536">
        <v>10.1025047956274</v>
      </c>
      <c r="J5536">
        <v>9.6027805453706403</v>
      </c>
      <c r="K5536">
        <v>10.4167747877291</v>
      </c>
      <c r="L5536">
        <v>10.007186084933499</v>
      </c>
      <c r="M5536">
        <v>9.6053332727038292</v>
      </c>
      <c r="N5536">
        <v>8.9362427898219501</v>
      </c>
      <c r="O5536">
        <v>9.5969319793286108</v>
      </c>
      <c r="P5536">
        <v>10.157832768534499</v>
      </c>
      <c r="Q5536">
        <v>11.5087713745489</v>
      </c>
    </row>
    <row r="5537" spans="1:17">
      <c r="A5537" t="s">
        <v>9616</v>
      </c>
      <c r="B5537" s="16" t="s">
        <v>9617</v>
      </c>
      <c r="C5537">
        <v>7.3682579752029502</v>
      </c>
      <c r="D5537">
        <v>7.28625735805202</v>
      </c>
      <c r="E5537">
        <v>6.7682062103183904</v>
      </c>
      <c r="F5537">
        <v>5.8485946735515197</v>
      </c>
      <c r="G5537">
        <v>7.9808089029511597</v>
      </c>
      <c r="H5537">
        <v>6.6027569335949101</v>
      </c>
      <c r="I5537">
        <v>7.63363558443098</v>
      </c>
      <c r="J5537">
        <v>6.6753493056421602</v>
      </c>
      <c r="K5537">
        <v>7.6641418250857498</v>
      </c>
      <c r="L5537">
        <v>7.6941231603234703</v>
      </c>
      <c r="M5537">
        <v>7.55148020756479</v>
      </c>
      <c r="N5537">
        <v>8.0438816611613593</v>
      </c>
      <c r="O5537">
        <v>7.1871464252967501</v>
      </c>
      <c r="P5537">
        <v>8.3705776148277202</v>
      </c>
      <c r="Q5537">
        <v>7.3593062614465703</v>
      </c>
    </row>
    <row r="5538" spans="1:17">
      <c r="A5538" t="s">
        <v>9618</v>
      </c>
      <c r="B5538" s="16" t="s">
        <v>9619</v>
      </c>
      <c r="C5538">
        <v>9.12719610242128</v>
      </c>
      <c r="D5538">
        <v>9.3265326242787694</v>
      </c>
      <c r="E5538">
        <v>9.4958322502230299</v>
      </c>
      <c r="F5538">
        <v>9.2446101194519503</v>
      </c>
      <c r="G5538">
        <v>9.1125528582779101</v>
      </c>
      <c r="H5538">
        <v>9.8935209849556802</v>
      </c>
      <c r="I5538">
        <v>9.24646087890752</v>
      </c>
      <c r="J5538">
        <v>9.5379644260291698</v>
      </c>
      <c r="K5538">
        <v>9.0539509895953998</v>
      </c>
      <c r="L5538">
        <v>9.4468875798226897</v>
      </c>
      <c r="M5538">
        <v>9.6184523915922693</v>
      </c>
      <c r="N5538">
        <v>9.4426082863697793</v>
      </c>
      <c r="O5538">
        <v>9.8358010656211405</v>
      </c>
      <c r="P5538">
        <v>9.4400144186136892</v>
      </c>
      <c r="Q5538">
        <v>7.6950435514148801</v>
      </c>
    </row>
    <row r="5539" spans="1:17">
      <c r="A5539" t="s">
        <v>9620</v>
      </c>
      <c r="B5539" s="16" t="s">
        <v>9621</v>
      </c>
      <c r="C5539">
        <v>9.4297292278517499</v>
      </c>
      <c r="D5539">
        <v>9.3705470883244502</v>
      </c>
      <c r="E5539">
        <v>9.7052057324463998</v>
      </c>
      <c r="F5539">
        <v>9.5809072581181098</v>
      </c>
      <c r="G5539">
        <v>9.5261071503024795</v>
      </c>
      <c r="H5539">
        <v>10.0759295206093</v>
      </c>
      <c r="I5539">
        <v>10.017465687961099</v>
      </c>
      <c r="J5539">
        <v>9.4415066882304508</v>
      </c>
      <c r="K5539">
        <v>9.5923443906777095</v>
      </c>
      <c r="L5539">
        <v>9.5315260593763291</v>
      </c>
      <c r="M5539">
        <v>9.7060661037360791</v>
      </c>
      <c r="N5539">
        <v>9.9750378944118605</v>
      </c>
      <c r="O5539">
        <v>9.84465836842827</v>
      </c>
      <c r="P5539">
        <v>9.6356385626685608</v>
      </c>
      <c r="Q5539">
        <v>10.0294952513164</v>
      </c>
    </row>
    <row r="5540" spans="1:17">
      <c r="A5540" t="s">
        <v>9622</v>
      </c>
      <c r="B5540" s="16" t="s">
        <v>9623</v>
      </c>
      <c r="C5540">
        <v>7.9273378688956697</v>
      </c>
      <c r="D5540">
        <v>7.8764226685238103</v>
      </c>
      <c r="E5540">
        <v>7.8752221909449904</v>
      </c>
      <c r="F5540">
        <v>7.8806803909348799</v>
      </c>
      <c r="G5540">
        <v>7.7942051583206204</v>
      </c>
      <c r="H5540">
        <v>7.7918770233954904</v>
      </c>
      <c r="I5540">
        <v>7.6975847167267899</v>
      </c>
      <c r="J5540">
        <v>7.7945429940237503</v>
      </c>
      <c r="K5540">
        <v>7.7890915310614997</v>
      </c>
      <c r="L5540">
        <v>7.4750825912029004</v>
      </c>
      <c r="M5540">
        <v>7.59643234898207</v>
      </c>
      <c r="N5540">
        <v>7.6067009694817296</v>
      </c>
      <c r="O5540">
        <v>7.6272884764387499</v>
      </c>
      <c r="P5540">
        <v>7.5104440579032898</v>
      </c>
      <c r="Q5540">
        <v>8.0859864702427604</v>
      </c>
    </row>
    <row r="5541" spans="1:17">
      <c r="A5541" t="s">
        <v>9624</v>
      </c>
      <c r="B5541" s="16" t="s">
        <v>9625</v>
      </c>
      <c r="C5541">
        <v>8.8382967904125902</v>
      </c>
      <c r="D5541">
        <v>8.7409111731872802</v>
      </c>
      <c r="E5541">
        <v>8.7719831540110995</v>
      </c>
      <c r="F5541">
        <v>9.4171773361355005</v>
      </c>
      <c r="G5541">
        <v>9.1102031941471004</v>
      </c>
      <c r="H5541">
        <v>8.9326631521063007</v>
      </c>
      <c r="I5541">
        <v>8.7177207864845094</v>
      </c>
      <c r="J5541">
        <v>8.7700320353086596</v>
      </c>
      <c r="K5541">
        <v>8.6950700729528894</v>
      </c>
      <c r="L5541">
        <v>8.7747037255395792</v>
      </c>
      <c r="M5541">
        <v>9.1746883092406701</v>
      </c>
      <c r="N5541">
        <v>9.0286194959551107</v>
      </c>
      <c r="O5541">
        <v>8.9599893986014401</v>
      </c>
      <c r="P5541">
        <v>8.4550537175740494</v>
      </c>
      <c r="Q5541">
        <v>7.1565710053807701</v>
      </c>
    </row>
    <row r="5542" spans="1:17">
      <c r="A5542" t="s">
        <v>9626</v>
      </c>
      <c r="B5542" s="16" t="s">
        <v>601</v>
      </c>
      <c r="C5542">
        <v>7.5958066555574204</v>
      </c>
      <c r="D5542">
        <v>7.5566823580389499</v>
      </c>
      <c r="E5542">
        <v>7.0606604978116003</v>
      </c>
      <c r="F5542">
        <v>7.6544346110104096</v>
      </c>
      <c r="G5542">
        <v>7.4666060504256997</v>
      </c>
      <c r="H5542">
        <v>7.9518387386748897</v>
      </c>
      <c r="I5542">
        <v>7.6096583051839799</v>
      </c>
      <c r="J5542">
        <v>7.3214228590503296</v>
      </c>
      <c r="K5542">
        <v>7.46524827983876</v>
      </c>
      <c r="L5542">
        <v>7.7721726373851698</v>
      </c>
      <c r="M5542">
        <v>8.0709447881792702</v>
      </c>
      <c r="N5542">
        <v>7.8548286932646798</v>
      </c>
      <c r="O5542">
        <v>8.0515315784510708</v>
      </c>
      <c r="P5542">
        <v>7.5790440883133003</v>
      </c>
      <c r="Q5542">
        <v>6.9204191934356096</v>
      </c>
    </row>
    <row r="5543" spans="1:17">
      <c r="A5543" t="s">
        <v>9627</v>
      </c>
      <c r="B5543" s="16" t="s">
        <v>9628</v>
      </c>
      <c r="C5543">
        <v>8.4896258214463796</v>
      </c>
      <c r="D5543">
        <v>8.2796641673518891</v>
      </c>
      <c r="E5543">
        <v>8.7910429965619397</v>
      </c>
      <c r="F5543">
        <v>8.2062328578687591</v>
      </c>
      <c r="G5543">
        <v>8.62896646175823</v>
      </c>
      <c r="H5543">
        <v>7.5318215657091097</v>
      </c>
      <c r="I5543">
        <v>8.1809013618629596</v>
      </c>
      <c r="J5543">
        <v>7.7400368609095596</v>
      </c>
      <c r="K5543">
        <v>8.5232091731627193</v>
      </c>
      <c r="L5543">
        <v>8.7258937154936795</v>
      </c>
      <c r="M5543">
        <v>7.8842817563890399</v>
      </c>
      <c r="N5543">
        <v>8.4456537076516405</v>
      </c>
      <c r="O5543">
        <v>7.9456606621419299</v>
      </c>
      <c r="P5543">
        <v>7.8733663028696599</v>
      </c>
      <c r="Q5543">
        <v>10.722448563414501</v>
      </c>
    </row>
    <row r="5544" spans="1:17">
      <c r="A5544" t="s">
        <v>9629</v>
      </c>
      <c r="B5544" s="16" t="s">
        <v>1102</v>
      </c>
      <c r="C5544">
        <v>3.8862082974622001</v>
      </c>
      <c r="D5544">
        <v>3.9548310731697001</v>
      </c>
      <c r="E5544">
        <v>4.5638886729124497</v>
      </c>
      <c r="F5544">
        <v>4.0118215330109104</v>
      </c>
      <c r="G5544">
        <v>4.3009286659846602</v>
      </c>
      <c r="H5544">
        <v>3.50653555504317</v>
      </c>
      <c r="I5544">
        <v>4.16059535596606</v>
      </c>
      <c r="J5544">
        <v>3.4276433730071201</v>
      </c>
      <c r="K5544">
        <v>4.1419680287536398</v>
      </c>
      <c r="L5544">
        <v>4.2633743974944602</v>
      </c>
      <c r="M5544">
        <v>4.0387673383778999</v>
      </c>
      <c r="N5544">
        <v>3.99991931403749</v>
      </c>
      <c r="O5544">
        <v>3.6677309644704801</v>
      </c>
      <c r="P5544">
        <v>3.3893867502571098</v>
      </c>
      <c r="Q5544">
        <v>6.2843132996066204</v>
      </c>
    </row>
    <row r="5545" spans="1:17">
      <c r="A5545" t="s">
        <v>9630</v>
      </c>
      <c r="B5545" s="16" t="s">
        <v>9631</v>
      </c>
      <c r="C5545">
        <v>7.5715504288151303</v>
      </c>
      <c r="D5545">
        <v>7.5914754388868602</v>
      </c>
      <c r="E5545">
        <v>7.82428779508641</v>
      </c>
      <c r="F5545">
        <v>6.87878212378223</v>
      </c>
      <c r="G5545">
        <v>8.2690968480106708</v>
      </c>
      <c r="H5545">
        <v>7.4997969622653997</v>
      </c>
      <c r="I5545">
        <v>8.6161832959476001</v>
      </c>
      <c r="J5545">
        <v>8.1881036931947904</v>
      </c>
      <c r="K5545">
        <v>8.2499795122282595</v>
      </c>
      <c r="L5545">
        <v>8.5569871533811703</v>
      </c>
      <c r="M5545">
        <v>8.2531033428064493</v>
      </c>
      <c r="N5545">
        <v>8.6740688351917008</v>
      </c>
      <c r="O5545">
        <v>8.0583204955832208</v>
      </c>
      <c r="P5545">
        <v>8.7691874877215596</v>
      </c>
      <c r="Q5545">
        <v>8.6462459446333604</v>
      </c>
    </row>
    <row r="5546" spans="1:17">
      <c r="A5546" t="s">
        <v>9632</v>
      </c>
      <c r="B5546" s="16" t="s">
        <v>9633</v>
      </c>
      <c r="C5546">
        <v>8.7970952434281795</v>
      </c>
      <c r="D5546">
        <v>8.4969231832933794</v>
      </c>
      <c r="E5546">
        <v>10.2031621507903</v>
      </c>
      <c r="F5546">
        <v>8.8917379980062599</v>
      </c>
      <c r="G5546">
        <v>9.7017860384122603</v>
      </c>
      <c r="H5546">
        <v>6.0823845760958202</v>
      </c>
      <c r="I5546">
        <v>8.1645477998622393</v>
      </c>
      <c r="J5546">
        <v>8.2343159244005708</v>
      </c>
      <c r="K5546">
        <v>9.2687195429645399</v>
      </c>
      <c r="L5546">
        <v>9.27006093390251</v>
      </c>
      <c r="M5546">
        <v>8.5465063068916507</v>
      </c>
      <c r="N5546">
        <v>9.5065993506172894</v>
      </c>
      <c r="O5546">
        <v>9.2028579854112795</v>
      </c>
      <c r="P5546">
        <v>5.6354911062640802</v>
      </c>
      <c r="Q5546">
        <v>12.776583085199</v>
      </c>
    </row>
    <row r="5547" spans="1:17">
      <c r="A5547" t="s">
        <v>9634</v>
      </c>
      <c r="B5547" s="16" t="s">
        <v>9635</v>
      </c>
      <c r="C5547">
        <v>7.8078865927447199</v>
      </c>
      <c r="D5547">
        <v>7.6695297604548198</v>
      </c>
      <c r="E5547">
        <v>7.6429850953719196</v>
      </c>
      <c r="F5547">
        <v>7.6492124965412103</v>
      </c>
      <c r="G5547">
        <v>7.6655691526767002</v>
      </c>
      <c r="H5547">
        <v>7.4198968969935697</v>
      </c>
      <c r="I5547">
        <v>7.5791136832599504</v>
      </c>
      <c r="J5547">
        <v>7.3774813915333697</v>
      </c>
      <c r="K5547">
        <v>7.8955329683749396</v>
      </c>
      <c r="L5547">
        <v>7.5119629138153297</v>
      </c>
      <c r="M5547">
        <v>7.3665724435608801</v>
      </c>
      <c r="N5547">
        <v>7.4020149515182698</v>
      </c>
      <c r="O5547">
        <v>7.5231041036696498</v>
      </c>
      <c r="P5547">
        <v>7.75239388175721</v>
      </c>
      <c r="Q5547">
        <v>6.2843132996066204</v>
      </c>
    </row>
    <row r="5548" spans="1:17">
      <c r="A5548" t="s">
        <v>9636</v>
      </c>
      <c r="B5548" s="16" t="s">
        <v>9637</v>
      </c>
      <c r="C5548">
        <v>9.6881525420098598</v>
      </c>
      <c r="D5548">
        <v>9.6933717477411001</v>
      </c>
      <c r="E5548">
        <v>9.5749286494505093</v>
      </c>
      <c r="F5548">
        <v>10.368576022464801</v>
      </c>
      <c r="G5548">
        <v>9.8143107279227593</v>
      </c>
      <c r="H5548">
        <v>10.8784703553947</v>
      </c>
      <c r="I5548">
        <v>9.9137131903520093</v>
      </c>
      <c r="J5548">
        <v>10.520552241974601</v>
      </c>
      <c r="K5548">
        <v>9.8543043350440698</v>
      </c>
      <c r="L5548">
        <v>9.9412136022467106</v>
      </c>
      <c r="M5548">
        <v>10.232974354062</v>
      </c>
      <c r="N5548">
        <v>10.2267348403022</v>
      </c>
      <c r="O5548">
        <v>10.1684571315798</v>
      </c>
      <c r="P5548">
        <v>10.222165020885599</v>
      </c>
      <c r="Q5548">
        <v>7.9670857749043096</v>
      </c>
    </row>
    <row r="5549" spans="1:17">
      <c r="A5549" t="s">
        <v>9638</v>
      </c>
      <c r="B5549" s="16" t="s">
        <v>9639</v>
      </c>
      <c r="C5549">
        <v>7.6137341878680003</v>
      </c>
      <c r="D5549">
        <v>7.7123023189826299</v>
      </c>
      <c r="E5549">
        <v>7.82428779508641</v>
      </c>
      <c r="F5549">
        <v>7.5518209668476501</v>
      </c>
      <c r="G5549">
        <v>7.52429672556746</v>
      </c>
      <c r="H5549">
        <v>7.8488904955482699</v>
      </c>
      <c r="I5549">
        <v>7.63363558443098</v>
      </c>
      <c r="J5549">
        <v>7.7400368609095596</v>
      </c>
      <c r="K5549">
        <v>7.4594718310895898</v>
      </c>
      <c r="L5549">
        <v>7.5360347008330999</v>
      </c>
      <c r="M5549">
        <v>7.8733696912725399</v>
      </c>
      <c r="N5549">
        <v>7.79668997923301</v>
      </c>
      <c r="O5549">
        <v>7.9566048506796401</v>
      </c>
      <c r="P5549">
        <v>7.4658459042266303</v>
      </c>
      <c r="Q5549">
        <v>6.6375058506955904</v>
      </c>
    </row>
    <row r="5550" spans="1:17">
      <c r="A5550" t="s">
        <v>9640</v>
      </c>
      <c r="B5550" s="16" t="s">
        <v>9641</v>
      </c>
      <c r="C5550">
        <v>9.3518555988890206</v>
      </c>
      <c r="D5550">
        <v>9.2397441277087502</v>
      </c>
      <c r="E5550">
        <v>9.8485299494605307</v>
      </c>
      <c r="F5550">
        <v>9.8714625846465207</v>
      </c>
      <c r="G5550">
        <v>9.8041720536993502</v>
      </c>
      <c r="H5550">
        <v>9.9584909203690994</v>
      </c>
      <c r="I5550">
        <v>10.3145645097523</v>
      </c>
      <c r="J5550">
        <v>10.6494311781163</v>
      </c>
      <c r="K5550">
        <v>9.8911898227109205</v>
      </c>
      <c r="L5550">
        <v>10.47334260309</v>
      </c>
      <c r="M5550">
        <v>10.1442985208402</v>
      </c>
      <c r="N5550">
        <v>10.5440686081796</v>
      </c>
      <c r="O5550">
        <v>9.9395787432520297</v>
      </c>
      <c r="P5550">
        <v>10.7377973474887</v>
      </c>
      <c r="Q5550">
        <v>10.607972895164099</v>
      </c>
    </row>
    <row r="5551" spans="1:17">
      <c r="A5551" t="s">
        <v>9642</v>
      </c>
      <c r="B5551" s="16" t="s">
        <v>9643</v>
      </c>
      <c r="C5551">
        <v>6.8271754852327504</v>
      </c>
      <c r="D5551">
        <v>6.5884315520733496</v>
      </c>
      <c r="E5551">
        <v>6.8724668132343201</v>
      </c>
      <c r="F5551">
        <v>7.2053502042261002</v>
      </c>
      <c r="G5551">
        <v>6.6712248272836403</v>
      </c>
      <c r="H5551">
        <v>7.18218054452836</v>
      </c>
      <c r="I5551">
        <v>6.7829715070437899</v>
      </c>
      <c r="J5551">
        <v>6.8836944678545198</v>
      </c>
      <c r="K5551">
        <v>6.8033219097639099</v>
      </c>
      <c r="L5551">
        <v>6.8248013790819604</v>
      </c>
      <c r="M5551">
        <v>6.7621531480504498</v>
      </c>
      <c r="N5551">
        <v>7.1033865969873</v>
      </c>
      <c r="O5551">
        <v>6.8995677846898396</v>
      </c>
      <c r="P5551">
        <v>6.7384110805200397</v>
      </c>
      <c r="Q5551">
        <v>7.3593062614465703</v>
      </c>
    </row>
    <row r="5552" spans="1:17">
      <c r="A5552" t="s">
        <v>9644</v>
      </c>
      <c r="B5552" s="16" t="s">
        <v>9645</v>
      </c>
      <c r="C5552">
        <v>9.75690359990136</v>
      </c>
      <c r="D5552">
        <v>9.7431549253894705</v>
      </c>
      <c r="E5552">
        <v>9.9604939981410698</v>
      </c>
      <c r="F5552">
        <v>9.5335681236416594</v>
      </c>
      <c r="G5552">
        <v>9.7924970636594093</v>
      </c>
      <c r="H5552">
        <v>8.6620148468596092</v>
      </c>
      <c r="I5552">
        <v>9.5420889428046198</v>
      </c>
      <c r="J5552">
        <v>9.2221979903006908</v>
      </c>
      <c r="K5552">
        <v>9.8432737051802004</v>
      </c>
      <c r="L5552">
        <v>9.4164551675838002</v>
      </c>
      <c r="M5552">
        <v>9.1776459863421902</v>
      </c>
      <c r="N5552">
        <v>9.1870756073350694</v>
      </c>
      <c r="O5552">
        <v>9.3048049462376703</v>
      </c>
      <c r="P5552">
        <v>9.4423148931216794</v>
      </c>
      <c r="Q5552">
        <v>10.3475376618719</v>
      </c>
    </row>
    <row r="5553" spans="1:17">
      <c r="A5553" t="s">
        <v>9646</v>
      </c>
      <c r="B5553" s="16" t="s">
        <v>9647</v>
      </c>
      <c r="C5553">
        <v>7.0369858748898499</v>
      </c>
      <c r="D5553">
        <v>7.1053021002472896</v>
      </c>
      <c r="E5553">
        <v>7.3034669724419903</v>
      </c>
      <c r="F5553">
        <v>6.9400685236489101</v>
      </c>
      <c r="G5553">
        <v>7.0217158411928002</v>
      </c>
      <c r="H5553">
        <v>7.3711522214359002</v>
      </c>
      <c r="I5553">
        <v>7.37372180216357</v>
      </c>
      <c r="J5553">
        <v>7.4986792321813898</v>
      </c>
      <c r="K5553">
        <v>7.1931585586231996</v>
      </c>
      <c r="L5553">
        <v>6.9467846882146</v>
      </c>
      <c r="M5553">
        <v>7.1361418404393699</v>
      </c>
      <c r="N5553">
        <v>6.85612319490345</v>
      </c>
      <c r="O5553">
        <v>6.9734505181101696</v>
      </c>
      <c r="P5553">
        <v>7.3429700170842302</v>
      </c>
      <c r="Q5553">
        <v>5.81282804418474</v>
      </c>
    </row>
    <row r="5554" spans="1:17">
      <c r="A5554" t="s">
        <v>9648</v>
      </c>
      <c r="B5554" s="16" t="s">
        <v>9649</v>
      </c>
      <c r="C5554">
        <v>8.0063290325464394</v>
      </c>
      <c r="D5554">
        <v>8.1300453564393393</v>
      </c>
      <c r="E5554">
        <v>7.9852933282812497</v>
      </c>
      <c r="F5554">
        <v>8.2551433213110403</v>
      </c>
      <c r="G5554">
        <v>8.1505701495510099</v>
      </c>
      <c r="H5554">
        <v>7.8386909133567402</v>
      </c>
      <c r="I5554">
        <v>7.7750694607444899</v>
      </c>
      <c r="J5554">
        <v>8.16919570256219</v>
      </c>
      <c r="K5554">
        <v>7.9251520854125603</v>
      </c>
      <c r="L5554">
        <v>7.9881185328689099</v>
      </c>
      <c r="M5554">
        <v>8.0091581167634605</v>
      </c>
      <c r="N5554">
        <v>7.9107109210076096</v>
      </c>
      <c r="O5554">
        <v>8.0344179858314408</v>
      </c>
      <c r="P5554">
        <v>7.5956949036652004</v>
      </c>
      <c r="Q5554">
        <v>7.5369478347710803</v>
      </c>
    </row>
    <row r="5555" spans="1:17">
      <c r="A5555" t="s">
        <v>9650</v>
      </c>
      <c r="B5555" s="16" t="s">
        <v>9651</v>
      </c>
      <c r="C5555">
        <v>8.9245198400319499</v>
      </c>
      <c r="D5555">
        <v>8.9087709411296796</v>
      </c>
      <c r="E5555">
        <v>8.39723465898612</v>
      </c>
      <c r="F5555">
        <v>8.4050762542667705</v>
      </c>
      <c r="G5555">
        <v>8.5514040589944198</v>
      </c>
      <c r="H5555">
        <v>8.5817813480120293</v>
      </c>
      <c r="I5555">
        <v>8.6221821279184496</v>
      </c>
      <c r="J5555">
        <v>8.4662606708600201</v>
      </c>
      <c r="K5555">
        <v>8.78314975561225</v>
      </c>
      <c r="L5555">
        <v>8.6807754151884406</v>
      </c>
      <c r="M5555">
        <v>8.5373229687563406</v>
      </c>
      <c r="N5555">
        <v>8.6202674017952905</v>
      </c>
      <c r="O5555">
        <v>8.5666781963015701</v>
      </c>
      <c r="P5555">
        <v>8.9121585051130907</v>
      </c>
      <c r="Q5555">
        <v>9.4977003000167599</v>
      </c>
    </row>
    <row r="5556" spans="1:17">
      <c r="A5556" t="s">
        <v>9652</v>
      </c>
      <c r="B5556" s="16" t="s">
        <v>9653</v>
      </c>
      <c r="C5556">
        <v>7.1479175811950704</v>
      </c>
      <c r="D5556">
        <v>6.9438749117888099</v>
      </c>
      <c r="E5556">
        <v>7.04800723539954</v>
      </c>
      <c r="F5556">
        <v>5.51621391430335</v>
      </c>
      <c r="G5556">
        <v>7.3910775129397202</v>
      </c>
      <c r="H5556">
        <v>5.7489183951006302</v>
      </c>
      <c r="I5556">
        <v>8.2714945308013892</v>
      </c>
      <c r="J5556">
        <v>7.3441093173726104</v>
      </c>
      <c r="K5556">
        <v>7.1144060140374199</v>
      </c>
      <c r="L5556">
        <v>8.2576935892807199</v>
      </c>
      <c r="M5556">
        <v>7.8251045805827903</v>
      </c>
      <c r="N5556">
        <v>8.5516610315451391</v>
      </c>
      <c r="O5556">
        <v>6.6518565073704199</v>
      </c>
      <c r="P5556">
        <v>7.97227064984164</v>
      </c>
      <c r="Q5556">
        <v>6.9204191934356096</v>
      </c>
    </row>
    <row r="5557" spans="1:17">
      <c r="A5557" t="s">
        <v>9654</v>
      </c>
      <c r="B5557" s="16" t="s">
        <v>9655</v>
      </c>
      <c r="C5557">
        <v>6.7641859494663601</v>
      </c>
      <c r="D5557">
        <v>6.7099380949169003</v>
      </c>
      <c r="E5557">
        <v>6.3388609491737098</v>
      </c>
      <c r="F5557">
        <v>6.8053707288430703</v>
      </c>
      <c r="G5557">
        <v>6.5922120161147504</v>
      </c>
      <c r="H5557">
        <v>6.5783352921885401</v>
      </c>
      <c r="I5557">
        <v>6.4312449976653498</v>
      </c>
      <c r="J5557">
        <v>6.2857544786652202</v>
      </c>
      <c r="K5557">
        <v>6.5971409309639002</v>
      </c>
      <c r="L5557">
        <v>6.4958669251150596</v>
      </c>
      <c r="M5557">
        <v>6.2083104757069396</v>
      </c>
      <c r="N5557">
        <v>6.5824154735125999</v>
      </c>
      <c r="O5557">
        <v>6.5197099732644697</v>
      </c>
      <c r="P5557">
        <v>6.8814340296577301</v>
      </c>
      <c r="Q5557">
        <v>2.8218677180984102</v>
      </c>
    </row>
    <row r="5558" spans="1:17">
      <c r="A5558" t="s">
        <v>9656</v>
      </c>
      <c r="B5558" s="16" t="s">
        <v>9657</v>
      </c>
      <c r="C5558">
        <v>8.2510763347998299</v>
      </c>
      <c r="D5558">
        <v>8.1457259556737203</v>
      </c>
      <c r="E5558">
        <v>8.0309249363679793</v>
      </c>
      <c r="F5558">
        <v>8.4656958289697393</v>
      </c>
      <c r="G5558">
        <v>8.3269199934069196</v>
      </c>
      <c r="H5558">
        <v>8.1462778579825894</v>
      </c>
      <c r="I5558">
        <v>8.0220417789613894</v>
      </c>
      <c r="J5558">
        <v>8.2493964509038307</v>
      </c>
      <c r="K5558">
        <v>7.9623601160650397</v>
      </c>
      <c r="L5558">
        <v>8.1527251491148505</v>
      </c>
      <c r="M5558">
        <v>8.5117629285046092</v>
      </c>
      <c r="N5558">
        <v>8.3237649831522695</v>
      </c>
      <c r="O5558">
        <v>8.4834013825232102</v>
      </c>
      <c r="P5558">
        <v>8.0528164704780902</v>
      </c>
      <c r="Q5558">
        <v>8.0859864702427604</v>
      </c>
    </row>
    <row r="5559" spans="1:17">
      <c r="A5559" t="s">
        <v>9658</v>
      </c>
      <c r="B5559" s="16" t="s">
        <v>9659</v>
      </c>
      <c r="C5559">
        <v>8.1109507719669498</v>
      </c>
      <c r="D5559">
        <v>7.9718949903924301</v>
      </c>
      <c r="E5559">
        <v>7.7246317272255904</v>
      </c>
      <c r="F5559">
        <v>7.28164868981656</v>
      </c>
      <c r="G5559">
        <v>8.3024221523858994</v>
      </c>
      <c r="H5559">
        <v>7.1075672566897001</v>
      </c>
      <c r="I5559">
        <v>7.5975181553448996</v>
      </c>
      <c r="J5559">
        <v>7.1257495591542801</v>
      </c>
      <c r="K5559">
        <v>8.0026054467006897</v>
      </c>
      <c r="L5559">
        <v>7.6059237564588296</v>
      </c>
      <c r="M5559">
        <v>7.8137329219259701</v>
      </c>
      <c r="N5559">
        <v>8.5160933844758002</v>
      </c>
      <c r="O5559">
        <v>7.8666303507571396</v>
      </c>
      <c r="P5559">
        <v>7.3914806888363103</v>
      </c>
      <c r="Q5559">
        <v>9.0486929182374407</v>
      </c>
    </row>
    <row r="5560" spans="1:17">
      <c r="A5560" t="s">
        <v>9660</v>
      </c>
      <c r="B5560" s="16" t="s">
        <v>9661</v>
      </c>
      <c r="C5560">
        <v>9.2619865346042793</v>
      </c>
      <c r="D5560">
        <v>9.1858065560462698</v>
      </c>
      <c r="E5560">
        <v>9.4437987586213392</v>
      </c>
      <c r="F5560">
        <v>8.1883545717866397</v>
      </c>
      <c r="G5560">
        <v>10.0185302389258</v>
      </c>
      <c r="H5560">
        <v>8.0165975915160104</v>
      </c>
      <c r="I5560">
        <v>9.5841738149567099</v>
      </c>
      <c r="J5560">
        <v>8.8071850594068692</v>
      </c>
      <c r="K5560">
        <v>10.0444865124144</v>
      </c>
      <c r="L5560">
        <v>9.6408651068915194</v>
      </c>
      <c r="M5560">
        <v>9.4028675537756197</v>
      </c>
      <c r="N5560">
        <v>9.7844153913687908</v>
      </c>
      <c r="O5560">
        <v>9.1274335611940796</v>
      </c>
      <c r="P5560">
        <v>9.5271206082468005</v>
      </c>
      <c r="Q5560">
        <v>11.303394432065099</v>
      </c>
    </row>
    <row r="5561" spans="1:17">
      <c r="A5561" t="s">
        <v>9662</v>
      </c>
      <c r="B5561" s="16" t="s">
        <v>9663</v>
      </c>
      <c r="C5561">
        <v>10.4030137612458</v>
      </c>
      <c r="D5561">
        <v>10.0210609207313</v>
      </c>
      <c r="E5561">
        <v>10.501539538525</v>
      </c>
      <c r="F5561">
        <v>10.4397831197057</v>
      </c>
      <c r="G5561">
        <v>10.8884260546867</v>
      </c>
      <c r="H5561">
        <v>9.6384120463238503</v>
      </c>
      <c r="I5561">
        <v>10.1416506672737</v>
      </c>
      <c r="J5561">
        <v>9.8620599662214001</v>
      </c>
      <c r="K5561">
        <v>10.9515251633748</v>
      </c>
      <c r="L5561">
        <v>10.881875801848899</v>
      </c>
      <c r="M5561">
        <v>10.8400995579441</v>
      </c>
      <c r="N5561">
        <v>11.2030691222173</v>
      </c>
      <c r="O5561">
        <v>10.7657772750653</v>
      </c>
      <c r="P5561">
        <v>9.5635035113719695</v>
      </c>
      <c r="Q5561">
        <v>13.4601797339476</v>
      </c>
    </row>
    <row r="5562" spans="1:17">
      <c r="A5562" t="s">
        <v>9664</v>
      </c>
      <c r="B5562" s="16" t="s">
        <v>9665</v>
      </c>
      <c r="C5562">
        <v>7.38923628390895</v>
      </c>
      <c r="D5562">
        <v>7.4342237009027397</v>
      </c>
      <c r="E5562">
        <v>7.5018753045837103</v>
      </c>
      <c r="F5562">
        <v>7.1397608819965903</v>
      </c>
      <c r="G5562">
        <v>6.9177415899492303</v>
      </c>
      <c r="H5562">
        <v>7.1244863762234703</v>
      </c>
      <c r="I5562">
        <v>7.0202108861569501</v>
      </c>
      <c r="J5562">
        <v>6.7538939608274298</v>
      </c>
      <c r="K5562">
        <v>6.6591463038335998</v>
      </c>
      <c r="L5562">
        <v>6.8442576567715898</v>
      </c>
      <c r="M5562">
        <v>7.00204543743902</v>
      </c>
      <c r="N5562">
        <v>6.8139899586284596</v>
      </c>
      <c r="O5562">
        <v>7.1494275816468704</v>
      </c>
      <c r="P5562">
        <v>7.0723068801633202</v>
      </c>
      <c r="Q5562">
        <v>7.6950435514148801</v>
      </c>
    </row>
    <row r="5563" spans="1:17">
      <c r="A5563" t="s">
        <v>9666</v>
      </c>
      <c r="B5563" s="16" t="s">
        <v>9667</v>
      </c>
      <c r="C5563">
        <v>10.9345221852614</v>
      </c>
      <c r="D5563">
        <v>10.946751255155901</v>
      </c>
      <c r="E5563">
        <v>11.1568235664031</v>
      </c>
      <c r="F5563">
        <v>11.5609045677163</v>
      </c>
      <c r="G5563">
        <v>11.257205472790799</v>
      </c>
      <c r="H5563">
        <v>11.438688472435601</v>
      </c>
      <c r="I5563">
        <v>11.2393903248761</v>
      </c>
      <c r="J5563">
        <v>11.92354858607</v>
      </c>
      <c r="K5563">
        <v>11.2659357209864</v>
      </c>
      <c r="L5563">
        <v>11.6505191870119</v>
      </c>
      <c r="M5563">
        <v>11.900016031205899</v>
      </c>
      <c r="N5563">
        <v>12.3728267975268</v>
      </c>
      <c r="O5563">
        <v>11.7528842891443</v>
      </c>
      <c r="P5563">
        <v>11.141857926194101</v>
      </c>
      <c r="Q5563">
        <v>11.7437838959001</v>
      </c>
    </row>
    <row r="5564" spans="1:17">
      <c r="A5564" t="s">
        <v>9668</v>
      </c>
      <c r="B5564" s="16" t="s">
        <v>9669</v>
      </c>
      <c r="C5564">
        <v>8.3181621153450909</v>
      </c>
      <c r="D5564">
        <v>8.1141922287318593</v>
      </c>
      <c r="E5564">
        <v>6.8287101228986797</v>
      </c>
      <c r="F5564">
        <v>7.5349282698155902</v>
      </c>
      <c r="G5564">
        <v>9.0864935762753305</v>
      </c>
      <c r="H5564">
        <v>7.5938082216608098</v>
      </c>
      <c r="I5564">
        <v>7.8789933209065302</v>
      </c>
      <c r="J5564">
        <v>7.51875260452384</v>
      </c>
      <c r="K5564">
        <v>8.3717137562975008</v>
      </c>
      <c r="L5564">
        <v>7.2892387332708299</v>
      </c>
      <c r="M5564">
        <v>8.0613634534576892</v>
      </c>
      <c r="N5564">
        <v>8.3460374516843903</v>
      </c>
      <c r="O5564">
        <v>8.1405881914443992</v>
      </c>
      <c r="P5564">
        <v>8.2069649777715199</v>
      </c>
      <c r="Q5564">
        <v>8.3931679398307004</v>
      </c>
    </row>
    <row r="5565" spans="1:17">
      <c r="A5565" t="s">
        <v>9670</v>
      </c>
      <c r="B5565" s="16" t="s">
        <v>9671</v>
      </c>
      <c r="C5565">
        <v>6.2066550544559398</v>
      </c>
      <c r="D5565">
        <v>6.2073457226732396</v>
      </c>
      <c r="E5565">
        <v>6.4779724688708198</v>
      </c>
      <c r="F5565">
        <v>6.0544979390529399</v>
      </c>
      <c r="G5565">
        <v>6.3731052938135697</v>
      </c>
      <c r="H5565">
        <v>5.2146805303532302</v>
      </c>
      <c r="I5565">
        <v>5.4614747608994199</v>
      </c>
      <c r="J5565">
        <v>5.3485852173299202</v>
      </c>
      <c r="K5565">
        <v>5.6790613626604003</v>
      </c>
      <c r="L5565">
        <v>5.7296673572142103</v>
      </c>
      <c r="M5565">
        <v>5.4539067964059598</v>
      </c>
      <c r="N5565">
        <v>5.3928688873847097</v>
      </c>
      <c r="O5565">
        <v>4.9982149956393096</v>
      </c>
      <c r="P5565">
        <v>5.2164652043888102</v>
      </c>
      <c r="Q5565">
        <v>6.9204191934356096</v>
      </c>
    </row>
    <row r="5566" spans="1:17">
      <c r="A5566" t="s">
        <v>9672</v>
      </c>
      <c r="B5566" s="16" t="s">
        <v>9673</v>
      </c>
      <c r="C5566">
        <v>8.4166812301774208</v>
      </c>
      <c r="D5566">
        <v>8.6226726888336298</v>
      </c>
      <c r="E5566">
        <v>8.36197239696968</v>
      </c>
      <c r="F5566">
        <v>8.8262168795910796</v>
      </c>
      <c r="G5566">
        <v>8.5020643355986607</v>
      </c>
      <c r="H5566">
        <v>8.9751552158512293</v>
      </c>
      <c r="I5566">
        <v>8.2090809726477598</v>
      </c>
      <c r="J5566">
        <v>8.7637457188031096</v>
      </c>
      <c r="K5566">
        <v>8.6400283358494399</v>
      </c>
      <c r="L5566">
        <v>8.4660478475434804</v>
      </c>
      <c r="M5566">
        <v>8.3818279165377003</v>
      </c>
      <c r="N5566">
        <v>8.1864989905390608</v>
      </c>
      <c r="O5566">
        <v>8.3150963446248802</v>
      </c>
      <c r="P5566">
        <v>8.3511133204930292</v>
      </c>
      <c r="Q5566">
        <v>5.81282804418474</v>
      </c>
    </row>
    <row r="5567" spans="1:17">
      <c r="A5567" t="s">
        <v>9674</v>
      </c>
      <c r="B5567" s="16" t="s">
        <v>9675</v>
      </c>
      <c r="C5567">
        <v>8.4668140819218802</v>
      </c>
      <c r="D5567">
        <v>8.5241658050131406</v>
      </c>
      <c r="E5567">
        <v>7.5384713863363499</v>
      </c>
      <c r="F5567">
        <v>8.5295590110989306</v>
      </c>
      <c r="G5567">
        <v>7.6526966043696403</v>
      </c>
      <c r="H5567">
        <v>7.7269922592491502</v>
      </c>
      <c r="I5567">
        <v>8.2170321021124497</v>
      </c>
      <c r="J5567">
        <v>7.8977302347119096</v>
      </c>
      <c r="K5567">
        <v>8.5121044648970301</v>
      </c>
      <c r="L5567">
        <v>7.8510103999871497</v>
      </c>
      <c r="M5567">
        <v>8.3108398001400605</v>
      </c>
      <c r="N5567">
        <v>8.4073355940838095</v>
      </c>
      <c r="O5567">
        <v>7.72443639558771</v>
      </c>
      <c r="P5567">
        <v>7.3130577291766397</v>
      </c>
      <c r="Q5567">
        <v>7.5369478347710803</v>
      </c>
    </row>
    <row r="5568" spans="1:17">
      <c r="A5568" t="s">
        <v>9676</v>
      </c>
      <c r="B5568" s="16" t="s">
        <v>9677</v>
      </c>
      <c r="C5568">
        <v>8.3752804719410001</v>
      </c>
      <c r="D5568">
        <v>8.0364118281461305</v>
      </c>
      <c r="E5568">
        <v>7.9105315763097002</v>
      </c>
      <c r="F5568">
        <v>8.1408055213675699</v>
      </c>
      <c r="G5568">
        <v>8.2349826637186894</v>
      </c>
      <c r="H5568">
        <v>7.7434896700071896</v>
      </c>
      <c r="I5568">
        <v>7.9427323117275401</v>
      </c>
      <c r="J5568">
        <v>7.7862905815710004</v>
      </c>
      <c r="K5568">
        <v>8.2533183599327202</v>
      </c>
      <c r="L5568">
        <v>8.1252431872722806</v>
      </c>
      <c r="M5568">
        <v>7.9411228930145201</v>
      </c>
      <c r="N5568">
        <v>8.1531992407708707</v>
      </c>
      <c r="O5568">
        <v>7.9746623774536998</v>
      </c>
      <c r="P5568">
        <v>8.0648179503677699</v>
      </c>
      <c r="Q5568">
        <v>8.5667227177791094</v>
      </c>
    </row>
    <row r="5569" spans="1:17">
      <c r="A5569" t="s">
        <v>9678</v>
      </c>
      <c r="B5569" s="16" t="s">
        <v>9679</v>
      </c>
      <c r="C5569">
        <v>9.6055584266581704</v>
      </c>
      <c r="D5569">
        <v>9.45631258492641</v>
      </c>
      <c r="E5569">
        <v>9.5705238240850097</v>
      </c>
      <c r="F5569">
        <v>9.8420488756544593</v>
      </c>
      <c r="G5569">
        <v>9.5865119904053202</v>
      </c>
      <c r="H5569">
        <v>8.9844302479952507</v>
      </c>
      <c r="I5569">
        <v>9.2847763802457894</v>
      </c>
      <c r="J5569">
        <v>9.2404199458201806</v>
      </c>
      <c r="K5569">
        <v>9.3597829874046194</v>
      </c>
      <c r="L5569">
        <v>9.3552834318516993</v>
      </c>
      <c r="M5569">
        <v>9.1981816179685705</v>
      </c>
      <c r="N5569">
        <v>9.5359477671337292</v>
      </c>
      <c r="O5569">
        <v>9.1418793732341204</v>
      </c>
      <c r="P5569">
        <v>8.4641415052306801</v>
      </c>
      <c r="Q5569">
        <v>9.9057254354815303</v>
      </c>
    </row>
    <row r="5570" spans="1:17">
      <c r="A5570" t="s">
        <v>9680</v>
      </c>
      <c r="B5570" s="16" t="s">
        <v>9681</v>
      </c>
      <c r="C5570">
        <v>9.2657663907507306</v>
      </c>
      <c r="D5570">
        <v>9.4293544379949896</v>
      </c>
      <c r="E5570">
        <v>9.1860674751009892</v>
      </c>
      <c r="F5570">
        <v>9.4520431475370401</v>
      </c>
      <c r="G5570">
        <v>9.3056341324547294</v>
      </c>
      <c r="H5570">
        <v>9.6251325666332992</v>
      </c>
      <c r="I5570">
        <v>9.2676602499733605</v>
      </c>
      <c r="J5570">
        <v>9.4854579213054802</v>
      </c>
      <c r="K5570">
        <v>9.3889031517327002</v>
      </c>
      <c r="L5570">
        <v>9.3054559485338402</v>
      </c>
      <c r="M5570">
        <v>9.2566925071300297</v>
      </c>
      <c r="N5570">
        <v>9.2997305942675208</v>
      </c>
      <c r="O5570">
        <v>9.1290458153279097</v>
      </c>
      <c r="P5570">
        <v>9.2270381308128702</v>
      </c>
      <c r="Q5570">
        <v>9.1060647157263492</v>
      </c>
    </row>
    <row r="5571" spans="1:17">
      <c r="A5571" t="s">
        <v>9682</v>
      </c>
      <c r="B5571" s="16" t="s">
        <v>9683</v>
      </c>
      <c r="C5571">
        <v>8.1193357706863605</v>
      </c>
      <c r="D5571">
        <v>8.2509573860280003</v>
      </c>
      <c r="E5571">
        <v>7.9244164502804502</v>
      </c>
      <c r="F5571">
        <v>7.7256218456342802</v>
      </c>
      <c r="G5571">
        <v>7.6462168938968302</v>
      </c>
      <c r="H5571">
        <v>7.6820518030327003</v>
      </c>
      <c r="I5571">
        <v>7.7911443219641701</v>
      </c>
      <c r="J5571">
        <v>7.5336259098581699</v>
      </c>
      <c r="K5571">
        <v>8.0144630057834298</v>
      </c>
      <c r="L5571">
        <v>7.7517697047894201</v>
      </c>
      <c r="M5571">
        <v>7.6443098133966503</v>
      </c>
      <c r="N5571">
        <v>7.3366910045794702</v>
      </c>
      <c r="O5571">
        <v>7.5474535720028504</v>
      </c>
      <c r="P5571">
        <v>7.6284293940590304</v>
      </c>
      <c r="Q5571">
        <v>7.1565710053807701</v>
      </c>
    </row>
    <row r="5572" spans="1:17">
      <c r="A5572" t="s">
        <v>9684</v>
      </c>
      <c r="B5572" s="16" t="s">
        <v>9685</v>
      </c>
      <c r="C5572">
        <v>7.72236570332079</v>
      </c>
      <c r="D5572">
        <v>7.4469495762664897</v>
      </c>
      <c r="E5572">
        <v>7.5829449158262197</v>
      </c>
      <c r="F5572">
        <v>6.8147556724582197</v>
      </c>
      <c r="G5572">
        <v>8.0113684402420606</v>
      </c>
      <c r="H5572">
        <v>6.3804794852971796</v>
      </c>
      <c r="I5572">
        <v>7.0826050305748796</v>
      </c>
      <c r="J5572">
        <v>6.9444338147454996</v>
      </c>
      <c r="K5572">
        <v>7.4243171967247301</v>
      </c>
      <c r="L5572">
        <v>6.9103454317520701</v>
      </c>
      <c r="M5572">
        <v>7.2974300839194104</v>
      </c>
      <c r="N5572">
        <v>7.4090932684121098</v>
      </c>
      <c r="O5572">
        <v>7.3839804032477199</v>
      </c>
      <c r="P5572">
        <v>7.1533738093482704</v>
      </c>
      <c r="Q5572">
        <v>7.8374797051227896</v>
      </c>
    </row>
    <row r="5573" spans="1:17">
      <c r="A5573" t="s">
        <v>9686</v>
      </c>
      <c r="B5573" s="16" t="s">
        <v>9687</v>
      </c>
      <c r="C5573">
        <v>7.3682579752029502</v>
      </c>
      <c r="D5573">
        <v>7.0972439534988903</v>
      </c>
      <c r="E5573">
        <v>7.1223052403704799</v>
      </c>
      <c r="F5573">
        <v>7.7934538836603604</v>
      </c>
      <c r="G5573">
        <v>7.7525907425537204</v>
      </c>
      <c r="H5573">
        <v>8.0075226726234394</v>
      </c>
      <c r="I5573">
        <v>7.2780176798967702</v>
      </c>
      <c r="J5573">
        <v>7.4472347649922996</v>
      </c>
      <c r="K5573">
        <v>7.24783644590336</v>
      </c>
      <c r="L5573">
        <v>7.4562816023873397</v>
      </c>
      <c r="M5573">
        <v>7.8251045805827903</v>
      </c>
      <c r="N5573">
        <v>7.8234080134378496</v>
      </c>
      <c r="O5573">
        <v>7.72443639558771</v>
      </c>
      <c r="P5573">
        <v>7.4748768595717596</v>
      </c>
      <c r="Q5573">
        <v>7.1565710053807701</v>
      </c>
    </row>
    <row r="5574" spans="1:17">
      <c r="A5574" t="s">
        <v>9688</v>
      </c>
      <c r="B5574" s="16" t="s">
        <v>9689</v>
      </c>
      <c r="C5574">
        <v>7.7817029417599199</v>
      </c>
      <c r="D5574">
        <v>7.7792060577972499</v>
      </c>
      <c r="E5574">
        <v>7.6762015782296702</v>
      </c>
      <c r="F5574">
        <v>7.8308268179911398</v>
      </c>
      <c r="G5574">
        <v>7.3754837261365198</v>
      </c>
      <c r="H5574">
        <v>8.2305742222536207</v>
      </c>
      <c r="I5574">
        <v>8.1686536230394005</v>
      </c>
      <c r="J5574">
        <v>8.0707446288144897</v>
      </c>
      <c r="K5574">
        <v>7.7470558684661102</v>
      </c>
      <c r="L5574">
        <v>8.0809694530319192</v>
      </c>
      <c r="M5574">
        <v>8.1086453701514802</v>
      </c>
      <c r="N5574">
        <v>7.9692978188490899</v>
      </c>
      <c r="O5574">
        <v>7.9853892224024703</v>
      </c>
      <c r="P5574">
        <v>8.4459082741881506</v>
      </c>
      <c r="Q5574">
        <v>7.3593062614465703</v>
      </c>
    </row>
    <row r="5575" spans="1:17">
      <c r="A5575" t="s">
        <v>9690</v>
      </c>
      <c r="B5575" s="16" t="s">
        <v>9691</v>
      </c>
      <c r="C5575">
        <v>9.8679922036540795</v>
      </c>
      <c r="D5575">
        <v>9.9569962113789696</v>
      </c>
      <c r="E5575">
        <v>9.8265336315677203</v>
      </c>
      <c r="F5575">
        <v>10.7406604844836</v>
      </c>
      <c r="G5575">
        <v>10.042138825584701</v>
      </c>
      <c r="H5575">
        <v>9.8190214242485201</v>
      </c>
      <c r="I5575">
        <v>9.4148505902832706</v>
      </c>
      <c r="J5575">
        <v>10.5439686258501</v>
      </c>
      <c r="K5575">
        <v>9.7050942483069296</v>
      </c>
      <c r="L5575">
        <v>9.8673498103561208</v>
      </c>
      <c r="M5575">
        <v>9.9452350766759103</v>
      </c>
      <c r="N5575">
        <v>9.6845776964408206</v>
      </c>
      <c r="O5575">
        <v>9.6303261831674796</v>
      </c>
      <c r="P5575">
        <v>9.3860648135083409</v>
      </c>
      <c r="Q5575">
        <v>8.7932323857913595</v>
      </c>
    </row>
    <row r="5576" spans="1:17">
      <c r="A5576" t="s">
        <v>9692</v>
      </c>
      <c r="B5576" s="16" t="s">
        <v>9693</v>
      </c>
      <c r="C5576">
        <v>6.6292182235241102</v>
      </c>
      <c r="D5576">
        <v>6.91663908632923</v>
      </c>
      <c r="E5576">
        <v>7.1580599070866304</v>
      </c>
      <c r="F5576">
        <v>6.6356155302240598</v>
      </c>
      <c r="G5576">
        <v>6.7338868879057099</v>
      </c>
      <c r="H5576">
        <v>7.3640517828905097</v>
      </c>
      <c r="I5576">
        <v>7.1998009364913598</v>
      </c>
      <c r="J5576">
        <v>7.0858952673795201</v>
      </c>
      <c r="K5576">
        <v>7.0465945306725999</v>
      </c>
      <c r="L5576">
        <v>7.2606134762558101</v>
      </c>
      <c r="M5576">
        <v>7.0865238931933501</v>
      </c>
      <c r="N5576">
        <v>7.0039274521764501</v>
      </c>
      <c r="O5576">
        <v>7.3118680639201301</v>
      </c>
      <c r="P5576">
        <v>7.2407411986024197</v>
      </c>
      <c r="Q5576">
        <v>7.3593062614465703</v>
      </c>
    </row>
    <row r="5577" spans="1:17">
      <c r="A5577" t="s">
        <v>9694</v>
      </c>
      <c r="B5577" s="16" t="s">
        <v>9695</v>
      </c>
      <c r="C5577">
        <v>9.6336185642674792</v>
      </c>
      <c r="D5577">
        <v>9.6181307012840804</v>
      </c>
      <c r="E5577">
        <v>9.5902404657857598</v>
      </c>
      <c r="F5577">
        <v>9.8647278435857704</v>
      </c>
      <c r="G5577">
        <v>9.5401386736431402</v>
      </c>
      <c r="H5577">
        <v>10.164264789151501</v>
      </c>
      <c r="I5577">
        <v>9.4806977606476899</v>
      </c>
      <c r="J5577">
        <v>9.8708587763316604</v>
      </c>
      <c r="K5577">
        <v>9.4189337983353703</v>
      </c>
      <c r="L5577">
        <v>9.6241425769703799</v>
      </c>
      <c r="M5577">
        <v>9.6217136123137408</v>
      </c>
      <c r="N5577">
        <v>9.6052706141424693</v>
      </c>
      <c r="O5577">
        <v>9.5922646077534104</v>
      </c>
      <c r="P5577">
        <v>9.7477639484289504</v>
      </c>
      <c r="Q5577">
        <v>8.1958182219819093</v>
      </c>
    </row>
    <row r="5578" spans="1:17">
      <c r="A5578" t="s">
        <v>9696</v>
      </c>
      <c r="B5578" s="16" t="s">
        <v>9697</v>
      </c>
      <c r="C5578">
        <v>5.69565330414353</v>
      </c>
      <c r="D5578">
        <v>6.1138942084180101</v>
      </c>
      <c r="E5578">
        <v>7.37606582637006</v>
      </c>
      <c r="F5578">
        <v>6.0057787532757798</v>
      </c>
      <c r="G5578">
        <v>6.18782596009234</v>
      </c>
      <c r="H5578">
        <v>4.8818202206169596</v>
      </c>
      <c r="I5578">
        <v>6.0191991148044197</v>
      </c>
      <c r="J5578">
        <v>6.2739118111702199</v>
      </c>
      <c r="K5578">
        <v>6.0027256129859996</v>
      </c>
      <c r="L5578">
        <v>7.0920823372501003</v>
      </c>
      <c r="M5578">
        <v>5.7092205097854203</v>
      </c>
      <c r="N5578">
        <v>5.8185725375441404</v>
      </c>
      <c r="O5578">
        <v>5.5884838182520804</v>
      </c>
      <c r="P5578">
        <v>4.4479700090536403</v>
      </c>
      <c r="Q5578">
        <v>9.0486929182374407</v>
      </c>
    </row>
    <row r="5579" spans="1:17">
      <c r="A5579" t="s">
        <v>9698</v>
      </c>
      <c r="B5579" s="16" t="s">
        <v>9699</v>
      </c>
      <c r="C5579">
        <v>6.0560432175631203</v>
      </c>
      <c r="D5579">
        <v>5.9788191698956696</v>
      </c>
      <c r="E5579">
        <v>5.4725199049354796</v>
      </c>
      <c r="F5579">
        <v>5.2299338168464997</v>
      </c>
      <c r="G5579">
        <v>5.97458653714276</v>
      </c>
      <c r="H5579">
        <v>5.5337430520980799</v>
      </c>
      <c r="I5579">
        <v>6.0733389419943604</v>
      </c>
      <c r="J5579">
        <v>5.6937689133072196</v>
      </c>
      <c r="K5579">
        <v>6.0500919107865396</v>
      </c>
      <c r="L5579">
        <v>5.6865671756845</v>
      </c>
      <c r="M5579">
        <v>5.6409547048498796</v>
      </c>
      <c r="N5579">
        <v>5.7063481960642797</v>
      </c>
      <c r="O5579">
        <v>5.5884838182520804</v>
      </c>
      <c r="P5579">
        <v>6.3814054639084601</v>
      </c>
      <c r="Q5579">
        <v>2.8218677180984102</v>
      </c>
    </row>
    <row r="5580" spans="1:17">
      <c r="A5580" t="s">
        <v>9700</v>
      </c>
      <c r="B5580" s="16" t="s">
        <v>9701</v>
      </c>
      <c r="C5580">
        <v>7.37528481659107</v>
      </c>
      <c r="D5580">
        <v>7.3821630066689501</v>
      </c>
      <c r="E5580">
        <v>7.3140654859356102</v>
      </c>
      <c r="F5580">
        <v>7.4291807619964398</v>
      </c>
      <c r="G5580">
        <v>7.1465092171480196</v>
      </c>
      <c r="H5580">
        <v>7.1160517477703298</v>
      </c>
      <c r="I5580">
        <v>7.1998009364913598</v>
      </c>
      <c r="J5580">
        <v>7.0858952673795201</v>
      </c>
      <c r="K5580">
        <v>7.3943504749769904</v>
      </c>
      <c r="L5580">
        <v>7.5597102959179097</v>
      </c>
      <c r="M5580">
        <v>7.4024696271077399</v>
      </c>
      <c r="N5580">
        <v>7.5373565448664799</v>
      </c>
      <c r="O5580">
        <v>7.5570791178491996</v>
      </c>
      <c r="P5580">
        <v>6.9216961844646496</v>
      </c>
      <c r="Q5580">
        <v>8.5667227177791094</v>
      </c>
    </row>
    <row r="5581" spans="1:17">
      <c r="A5581" t="s">
        <v>9702</v>
      </c>
      <c r="B5581" s="16" t="s">
        <v>9703</v>
      </c>
      <c r="C5581">
        <v>7.4636393836486201</v>
      </c>
      <c r="D5581">
        <v>7.3003562916549596</v>
      </c>
      <c r="E5581">
        <v>7.8608524105655997</v>
      </c>
      <c r="F5581">
        <v>7.4593434605271902</v>
      </c>
      <c r="G5581">
        <v>7.47394521252407</v>
      </c>
      <c r="H5581">
        <v>6.2314172070097102</v>
      </c>
      <c r="I5581">
        <v>6.9454121858673004</v>
      </c>
      <c r="J5581">
        <v>6.8202649878054</v>
      </c>
      <c r="K5581">
        <v>7.5492214094535903</v>
      </c>
      <c r="L5581">
        <v>7.50588149204372</v>
      </c>
      <c r="M5581">
        <v>7.3136838194373404</v>
      </c>
      <c r="N5581">
        <v>7.8181039222588602</v>
      </c>
      <c r="O5581">
        <v>7.3456008027506297</v>
      </c>
      <c r="P5581">
        <v>6.0813328860205003</v>
      </c>
      <c r="Q5581">
        <v>9.1060647157263492</v>
      </c>
    </row>
    <row r="5582" spans="1:17">
      <c r="A5582" t="s">
        <v>9704</v>
      </c>
      <c r="B5582" s="16" t="s">
        <v>9705</v>
      </c>
      <c r="C5582">
        <v>6.0382723697636704</v>
      </c>
      <c r="D5582">
        <v>6.0479734974183996</v>
      </c>
      <c r="E5582">
        <v>6.0115232870691901</v>
      </c>
      <c r="F5582">
        <v>6.5254431797224397</v>
      </c>
      <c r="G5582">
        <v>6.3888092340661196</v>
      </c>
      <c r="H5582">
        <v>6.4894086048222697</v>
      </c>
      <c r="I5582">
        <v>6.0555222887526101</v>
      </c>
      <c r="J5582">
        <v>5.9699669879476298</v>
      </c>
      <c r="K5582">
        <v>5.7767343290393898</v>
      </c>
      <c r="L5582">
        <v>6.4328399879020504</v>
      </c>
      <c r="M5582">
        <v>6.6807395065339898</v>
      </c>
      <c r="N5582">
        <v>6.6439211301738199</v>
      </c>
      <c r="O5582">
        <v>6.3407982234503599</v>
      </c>
      <c r="P5582">
        <v>6.0813328860205003</v>
      </c>
      <c r="Q5582">
        <v>5.09416193408443</v>
      </c>
    </row>
    <row r="5583" spans="1:17">
      <c r="A5583" t="s">
        <v>9706</v>
      </c>
      <c r="B5583" s="16" t="s">
        <v>9707</v>
      </c>
      <c r="C5583">
        <v>8.0940329451709498</v>
      </c>
      <c r="D5583">
        <v>7.9226756640482803</v>
      </c>
      <c r="E5583">
        <v>8.0180341608702506</v>
      </c>
      <c r="F5583">
        <v>7.7934538836603604</v>
      </c>
      <c r="G5583">
        <v>7.9122847857047898</v>
      </c>
      <c r="H5583">
        <v>6.9069592085921299</v>
      </c>
      <c r="I5583">
        <v>8.0755071653388306</v>
      </c>
      <c r="J5583">
        <v>7.6197743815863896</v>
      </c>
      <c r="K5583">
        <v>8.3500479065257203</v>
      </c>
      <c r="L5583">
        <v>8.1370854117518796</v>
      </c>
      <c r="M5583">
        <v>7.5284662044956399</v>
      </c>
      <c r="N5583">
        <v>7.6250471153328698</v>
      </c>
      <c r="O5583">
        <v>7.9602345118790003</v>
      </c>
      <c r="P5583">
        <v>7.6284293940590304</v>
      </c>
      <c r="Q5583">
        <v>8.9266120302692595</v>
      </c>
    </row>
    <row r="5584" spans="1:17">
      <c r="A5584" t="s">
        <v>9708</v>
      </c>
      <c r="B5584" s="16" t="s">
        <v>9709</v>
      </c>
      <c r="C5584">
        <v>8.0420538254307008</v>
      </c>
      <c r="D5584">
        <v>8.0279747131112202</v>
      </c>
      <c r="E5584">
        <v>8.3517369601033504</v>
      </c>
      <c r="F5584">
        <v>8.5210152066158908</v>
      </c>
      <c r="G5584">
        <v>7.9283898693121699</v>
      </c>
      <c r="H5584">
        <v>9.1083814051195304</v>
      </c>
      <c r="I5584">
        <v>8.1396640999812906</v>
      </c>
      <c r="J5584">
        <v>8.74472063996628</v>
      </c>
      <c r="K5584">
        <v>8.0494610824960908</v>
      </c>
      <c r="L5584">
        <v>8.1331488080724892</v>
      </c>
      <c r="M5584">
        <v>8.2531033428064493</v>
      </c>
      <c r="N5584">
        <v>8.4422120292381493</v>
      </c>
      <c r="O5584">
        <v>8.4758171334365002</v>
      </c>
      <c r="P5584">
        <v>8.2548890296171304</v>
      </c>
      <c r="Q5584">
        <v>8.2978683598244807</v>
      </c>
    </row>
    <row r="5585" spans="1:17">
      <c r="A5585" t="s">
        <v>9710</v>
      </c>
      <c r="B5585" s="16" t="s">
        <v>9711</v>
      </c>
      <c r="C5585">
        <v>8.8609655772125908</v>
      </c>
      <c r="D5585">
        <v>8.7841174570500193</v>
      </c>
      <c r="E5585">
        <v>7.8894499985839701</v>
      </c>
      <c r="F5585">
        <v>8.6150012282737194</v>
      </c>
      <c r="G5585">
        <v>8.6678358550008099</v>
      </c>
      <c r="H5585">
        <v>8.1254589336877796</v>
      </c>
      <c r="I5585">
        <v>8.9015747205327393</v>
      </c>
      <c r="J5585">
        <v>8.5367826536936793</v>
      </c>
      <c r="K5585">
        <v>9.1873068779089397</v>
      </c>
      <c r="L5585">
        <v>9.5552436343517595</v>
      </c>
      <c r="M5585">
        <v>9.2126729482806695</v>
      </c>
      <c r="N5585">
        <v>9.5631279397291404</v>
      </c>
      <c r="O5585">
        <v>8.7455079972320195</v>
      </c>
      <c r="P5585">
        <v>8.8580386323664708</v>
      </c>
      <c r="Q5585">
        <v>10.607972895164099</v>
      </c>
    </row>
    <row r="5586" spans="1:17">
      <c r="A5586" t="s">
        <v>9712</v>
      </c>
      <c r="B5586" s="16" t="s">
        <v>9713</v>
      </c>
      <c r="C5586">
        <v>6.9641953269213799</v>
      </c>
      <c r="D5586">
        <v>6.9348536957886502</v>
      </c>
      <c r="E5586">
        <v>7.0856370732265797</v>
      </c>
      <c r="F5586">
        <v>6.36817302555548</v>
      </c>
      <c r="G5586">
        <v>6.4197063712653204</v>
      </c>
      <c r="H5586">
        <v>5.7265924446016498</v>
      </c>
      <c r="I5586">
        <v>6.8357411278970703</v>
      </c>
      <c r="J5586">
        <v>5.4805366902381003</v>
      </c>
      <c r="K5586">
        <v>7.2139074714105504</v>
      </c>
      <c r="L5586">
        <v>7.3516337369137501</v>
      </c>
      <c r="M5586">
        <v>6.3940755381791998</v>
      </c>
      <c r="N5586">
        <v>6.8352115657356096</v>
      </c>
      <c r="O5586">
        <v>6.66977436690948</v>
      </c>
      <c r="P5586">
        <v>5.8481757373421797</v>
      </c>
      <c r="Q5586">
        <v>7.8374797051227896</v>
      </c>
    </row>
    <row r="5587" spans="1:17">
      <c r="A5587" t="s">
        <v>9714</v>
      </c>
      <c r="B5587" s="16" t="s">
        <v>9715</v>
      </c>
      <c r="C5587">
        <v>7.0191316944455302</v>
      </c>
      <c r="D5587">
        <v>6.91663908632923</v>
      </c>
      <c r="E5587">
        <v>6.4779724688708198</v>
      </c>
      <c r="F5587">
        <v>6.6670749181327098</v>
      </c>
      <c r="G5587">
        <v>6.4349069561294803</v>
      </c>
      <c r="H5587">
        <v>6.0823845760958202</v>
      </c>
      <c r="I5587">
        <v>6.7829715070437899</v>
      </c>
      <c r="J5587">
        <v>6.6572928796591997</v>
      </c>
      <c r="K5587">
        <v>6.9090390786620297</v>
      </c>
      <c r="L5587">
        <v>6.6141305942154798</v>
      </c>
      <c r="M5587">
        <v>6.27668483199077</v>
      </c>
      <c r="N5587">
        <v>6.8767338364790396</v>
      </c>
      <c r="O5587">
        <v>6.60605308271432</v>
      </c>
      <c r="P5587">
        <v>6.05725356091083</v>
      </c>
      <c r="Q5587">
        <v>8.0859864702427604</v>
      </c>
    </row>
    <row r="5588" spans="1:17">
      <c r="A5588" t="s">
        <v>9716</v>
      </c>
      <c r="B5588" s="16" t="s">
        <v>9717</v>
      </c>
      <c r="C5588">
        <v>7.9696956834284798</v>
      </c>
      <c r="D5588">
        <v>8.0194878927270903</v>
      </c>
      <c r="E5588">
        <v>7.9786549044894901</v>
      </c>
      <c r="F5588">
        <v>8.1702516828420695</v>
      </c>
      <c r="G5588">
        <v>7.8684360662305703</v>
      </c>
      <c r="H5588">
        <v>8.1379863502603396</v>
      </c>
      <c r="I5588">
        <v>8.1312731124589508</v>
      </c>
      <c r="J5588">
        <v>8.1435928007986504</v>
      </c>
      <c r="K5588">
        <v>7.5973487835831897</v>
      </c>
      <c r="L5588">
        <v>7.8510103999871497</v>
      </c>
      <c r="M5588">
        <v>7.8733696912725399</v>
      </c>
      <c r="N5588">
        <v>7.9107109210076096</v>
      </c>
      <c r="O5588">
        <v>8.0718031023560606</v>
      </c>
      <c r="P5588">
        <v>7.6525006680345902</v>
      </c>
      <c r="Q5588">
        <v>7.8374797051227896</v>
      </c>
    </row>
    <row r="5589" spans="1:17">
      <c r="A5589" t="s">
        <v>9718</v>
      </c>
      <c r="B5589" s="16" t="s">
        <v>9719</v>
      </c>
      <c r="C5589">
        <v>4.7882403612659497</v>
      </c>
      <c r="D5589">
        <v>4.9103330586210001</v>
      </c>
      <c r="E5589">
        <v>5.8141048855267101</v>
      </c>
      <c r="F5589">
        <v>5.0098915733122702</v>
      </c>
      <c r="G5589">
        <v>4.6840610634984499</v>
      </c>
      <c r="H5589">
        <v>4.7946750266686298</v>
      </c>
      <c r="I5589">
        <v>4.6574362853065301</v>
      </c>
      <c r="J5589">
        <v>5.1228960162245301</v>
      </c>
      <c r="K5589">
        <v>4.7999439876117602</v>
      </c>
      <c r="L5589">
        <v>5.0240271819925297</v>
      </c>
      <c r="M5589">
        <v>4.9497083792204704</v>
      </c>
      <c r="N5589">
        <v>4.3841781814921204</v>
      </c>
      <c r="O5589">
        <v>5.0275607712213803</v>
      </c>
      <c r="P5589">
        <v>5.0248478020067502</v>
      </c>
      <c r="Q5589">
        <v>2.8218677180984102</v>
      </c>
    </row>
    <row r="5590" spans="1:17">
      <c r="A5590" t="s">
        <v>9720</v>
      </c>
      <c r="B5590" s="16" t="s">
        <v>9721</v>
      </c>
      <c r="C5590">
        <v>4.2263167103073602</v>
      </c>
      <c r="D5590">
        <v>4.32650596693877</v>
      </c>
      <c r="E5590">
        <v>5.0693649437607</v>
      </c>
      <c r="F5590">
        <v>4.3517302712450299</v>
      </c>
      <c r="G5590">
        <v>4.4429501088137897</v>
      </c>
      <c r="H5590">
        <v>3.50653555504317</v>
      </c>
      <c r="I5590">
        <v>4.5515847967793803</v>
      </c>
      <c r="J5590">
        <v>4.0085972383706396</v>
      </c>
      <c r="K5590">
        <v>4.7603034491719001</v>
      </c>
      <c r="L5590">
        <v>4.5555022990765597</v>
      </c>
      <c r="M5590">
        <v>4.72701506955603</v>
      </c>
      <c r="N5590">
        <v>4.9442341107279502</v>
      </c>
      <c r="O5590">
        <v>4.6215116313316003</v>
      </c>
      <c r="P5590">
        <v>2.8218677180984102</v>
      </c>
      <c r="Q5590">
        <v>6.6375058506955904</v>
      </c>
    </row>
    <row r="5591" spans="1:17">
      <c r="A5591" t="s">
        <v>9722</v>
      </c>
      <c r="B5591" s="16" t="s">
        <v>9723</v>
      </c>
      <c r="C5591">
        <v>6.8064855002517097</v>
      </c>
      <c r="D5591">
        <v>6.6669401380282602</v>
      </c>
      <c r="E5591">
        <v>7.1343226895372398</v>
      </c>
      <c r="F5591">
        <v>6.3292710665610601</v>
      </c>
      <c r="G5591">
        <v>7.2006395538590997</v>
      </c>
      <c r="H5591">
        <v>7.2684043305091297</v>
      </c>
      <c r="I5591">
        <v>8.4303797432236909</v>
      </c>
      <c r="J5591">
        <v>7.7485579182734501</v>
      </c>
      <c r="K5591">
        <v>7.7890915310614997</v>
      </c>
      <c r="L5591">
        <v>8.1643445487002406</v>
      </c>
      <c r="M5591">
        <v>7.2974300839194104</v>
      </c>
      <c r="N5591">
        <v>8.0024043880678093</v>
      </c>
      <c r="O5591">
        <v>7.5231041036696498</v>
      </c>
      <c r="P5591">
        <v>8.42278755119907</v>
      </c>
      <c r="Q5591">
        <v>7.8374797051227896</v>
      </c>
    </row>
    <row r="5592" spans="1:17">
      <c r="A5592" t="s">
        <v>9724</v>
      </c>
      <c r="B5592" s="16" t="s">
        <v>9725</v>
      </c>
      <c r="C5592">
        <v>7.5530860582734398</v>
      </c>
      <c r="D5592">
        <v>7.6028886384786203</v>
      </c>
      <c r="E5592">
        <v>7.37606582637006</v>
      </c>
      <c r="F5592">
        <v>6.2619685895580499</v>
      </c>
      <c r="G5592">
        <v>7.0116512363212404</v>
      </c>
      <c r="H5592">
        <v>5.8959384425791503</v>
      </c>
      <c r="I5592">
        <v>7.0999446418427796</v>
      </c>
      <c r="J5592">
        <v>6.5039792081677996</v>
      </c>
      <c r="K5592">
        <v>7.8652918706345103</v>
      </c>
      <c r="L5592">
        <v>7.0757329452945799</v>
      </c>
      <c r="M5592">
        <v>6.4344689241199804</v>
      </c>
      <c r="N5592">
        <v>6.5312281746119796</v>
      </c>
      <c r="O5592">
        <v>6.7974449120529101</v>
      </c>
      <c r="P5592">
        <v>7.08417203296443</v>
      </c>
      <c r="Q5592">
        <v>8.0859864702427604</v>
      </c>
    </row>
    <row r="5593" spans="1:17">
      <c r="A5593" t="s">
        <v>9726</v>
      </c>
      <c r="B5593" s="16" t="s">
        <v>9727</v>
      </c>
      <c r="C5593">
        <v>8.1400872351793208</v>
      </c>
      <c r="D5593">
        <v>8.0489755684312794</v>
      </c>
      <c r="E5593">
        <v>7.7867704078840099</v>
      </c>
      <c r="F5593">
        <v>7.9459955053765299</v>
      </c>
      <c r="G5593">
        <v>7.9443168551943302</v>
      </c>
      <c r="H5593">
        <v>7.7543838366900504</v>
      </c>
      <c r="I5593">
        <v>7.6688686781211901</v>
      </c>
      <c r="J5593">
        <v>7.7271599492129397</v>
      </c>
      <c r="K5593">
        <v>7.6130400252879902</v>
      </c>
      <c r="L5593">
        <v>7.5714035667808099</v>
      </c>
      <c r="M5593">
        <v>7.6781557774887803</v>
      </c>
      <c r="N5593">
        <v>7.4914217726060297</v>
      </c>
      <c r="O5593">
        <v>8.0412878378065304</v>
      </c>
      <c r="P5593">
        <v>7.82477862230669</v>
      </c>
      <c r="Q5593">
        <v>7.6950435514148801</v>
      </c>
    </row>
    <row r="5594" spans="1:17">
      <c r="A5594" t="s">
        <v>9728</v>
      </c>
      <c r="B5594" s="16" t="s">
        <v>9729</v>
      </c>
      <c r="C5594">
        <v>7.8886113393050197</v>
      </c>
      <c r="D5594">
        <v>7.3281458169750797</v>
      </c>
      <c r="E5594">
        <v>8.3047561282345796</v>
      </c>
      <c r="F5594">
        <v>8.0043946291925003</v>
      </c>
      <c r="G5594">
        <v>7.9859473938127197</v>
      </c>
      <c r="H5594">
        <v>6.2156121062574901</v>
      </c>
      <c r="I5594">
        <v>7.4634498114554697</v>
      </c>
      <c r="J5594">
        <v>7.2451160400621699</v>
      </c>
      <c r="K5594">
        <v>8.5259720361192706</v>
      </c>
      <c r="L5594">
        <v>8.5122344568852402</v>
      </c>
      <c r="M5594">
        <v>7.90228677918945</v>
      </c>
      <c r="N5594">
        <v>7.6250471153328698</v>
      </c>
      <c r="O5594">
        <v>7.8313858293162903</v>
      </c>
      <c r="P5594">
        <v>6.47486360288885</v>
      </c>
      <c r="Q5594">
        <v>10.249113780255</v>
      </c>
    </row>
    <row r="5595" spans="1:17">
      <c r="A5595" t="s">
        <v>9730</v>
      </c>
      <c r="B5595" s="16" t="s">
        <v>9731</v>
      </c>
      <c r="C5595">
        <v>8.4436355451446499</v>
      </c>
      <c r="D5595">
        <v>7.88111539084478</v>
      </c>
      <c r="E5595">
        <v>8.6849909506970207</v>
      </c>
      <c r="F5595">
        <v>7.3605076217664402</v>
      </c>
      <c r="G5595">
        <v>8.7755638704821894</v>
      </c>
      <c r="H5595">
        <v>5.9735057093571502</v>
      </c>
      <c r="I5595">
        <v>7.8889848124735602</v>
      </c>
      <c r="J5595">
        <v>6.8523309130505803</v>
      </c>
      <c r="K5595">
        <v>8.4523584796657705</v>
      </c>
      <c r="L5595">
        <v>7.8747874950120398</v>
      </c>
      <c r="M5595">
        <v>8.0289574795188603</v>
      </c>
      <c r="N5595">
        <v>8.1615966003528495</v>
      </c>
      <c r="O5595">
        <v>7.8313858293162903</v>
      </c>
      <c r="P5595">
        <v>7.2617771611034998</v>
      </c>
      <c r="Q5595">
        <v>10.1158168662335</v>
      </c>
    </row>
    <row r="5596" spans="1:17">
      <c r="A5596" t="s">
        <v>9732</v>
      </c>
      <c r="B5596" s="16" t="s">
        <v>9733</v>
      </c>
      <c r="C5596">
        <v>9.1498726143276592</v>
      </c>
      <c r="D5596">
        <v>9.2379174034170006</v>
      </c>
      <c r="E5596">
        <v>9.1686859898541204</v>
      </c>
      <c r="F5596">
        <v>9.1350604854629491</v>
      </c>
      <c r="G5596">
        <v>9.0720784261179599</v>
      </c>
      <c r="H5596">
        <v>9.1543036747738906</v>
      </c>
      <c r="I5596">
        <v>9.0929666251058805</v>
      </c>
      <c r="J5596">
        <v>9.0295689441531</v>
      </c>
      <c r="K5596">
        <v>9.1855609410609507</v>
      </c>
      <c r="L5596">
        <v>9.3382952837312203</v>
      </c>
      <c r="M5596">
        <v>9.0365251125421704</v>
      </c>
      <c r="N5596">
        <v>9.0171017953585597</v>
      </c>
      <c r="O5596">
        <v>9.1095787830701607</v>
      </c>
      <c r="P5596">
        <v>8.97389432191064</v>
      </c>
      <c r="Q5596">
        <v>8.2978683598244807</v>
      </c>
    </row>
    <row r="5597" spans="1:17">
      <c r="A5597" t="s">
        <v>9734</v>
      </c>
      <c r="B5597" s="16" t="s">
        <v>9735</v>
      </c>
      <c r="C5597">
        <v>7.3541003915390402</v>
      </c>
      <c r="D5597">
        <v>6.7099380949169003</v>
      </c>
      <c r="E5597">
        <v>8.3822277666055296</v>
      </c>
      <c r="F5597">
        <v>7.6492124965412103</v>
      </c>
      <c r="G5597">
        <v>7.97565201582551</v>
      </c>
      <c r="H5597">
        <v>5.2146805303532302</v>
      </c>
      <c r="I5597">
        <v>6.7721799990636802</v>
      </c>
      <c r="J5597">
        <v>5.6756860853158804</v>
      </c>
      <c r="K5597">
        <v>7.80738720141568</v>
      </c>
      <c r="L5597">
        <v>7.8317019401073997</v>
      </c>
      <c r="M5597">
        <v>7.6528462197776301</v>
      </c>
      <c r="N5597">
        <v>8.2548048560111607</v>
      </c>
      <c r="O5597">
        <v>8.0583204955832208</v>
      </c>
      <c r="P5597">
        <v>4.9174589054378801</v>
      </c>
      <c r="Q5597">
        <v>9.8396161242928208</v>
      </c>
    </row>
    <row r="5598" spans="1:17">
      <c r="A5598" t="s">
        <v>9736</v>
      </c>
      <c r="B5598" s="16" t="s">
        <v>9737</v>
      </c>
      <c r="C5598">
        <v>4.1513583524311999</v>
      </c>
      <c r="D5598">
        <v>3.8603343823973102</v>
      </c>
      <c r="E5598">
        <v>4.7104489803388701</v>
      </c>
      <c r="F5598">
        <v>3.4706286095040801</v>
      </c>
      <c r="G5598">
        <v>4.3009286659846602</v>
      </c>
      <c r="H5598">
        <v>3.7814594184883799</v>
      </c>
      <c r="I5598">
        <v>3.5089935751222501</v>
      </c>
      <c r="J5598">
        <v>3.5611359966351301</v>
      </c>
      <c r="K5598">
        <v>4.5405942945665601</v>
      </c>
      <c r="L5598">
        <v>3.9560512465587201</v>
      </c>
      <c r="M5598">
        <v>4.0387673383778999</v>
      </c>
      <c r="N5598">
        <v>4.9024877034329704</v>
      </c>
      <c r="O5598">
        <v>3.9295289699043701</v>
      </c>
      <c r="P5598">
        <v>4.2713440848041202</v>
      </c>
      <c r="Q5598">
        <v>5.09416193408443</v>
      </c>
    </row>
    <row r="5599" spans="1:17">
      <c r="A5599" t="s">
        <v>9738</v>
      </c>
      <c r="B5599" s="16" t="s">
        <v>9739</v>
      </c>
      <c r="C5599">
        <v>8.1523961586017109</v>
      </c>
      <c r="D5599">
        <v>7.9850315972664498</v>
      </c>
      <c r="E5599">
        <v>8.7012031030830901</v>
      </c>
      <c r="F5599">
        <v>8.0722653644135605</v>
      </c>
      <c r="G5599">
        <v>8.3864025800609703</v>
      </c>
      <c r="H5599">
        <v>7.9753025283051704</v>
      </c>
      <c r="I5599">
        <v>8.0842282916086692</v>
      </c>
      <c r="J5599">
        <v>8.4349478493047894</v>
      </c>
      <c r="K5599">
        <v>8.3990997185668803</v>
      </c>
      <c r="L5599">
        <v>8.3074432656332799</v>
      </c>
      <c r="M5599">
        <v>8.1663909774944692</v>
      </c>
      <c r="N5599">
        <v>8.0841980981763797</v>
      </c>
      <c r="O5599">
        <v>8.0884808420641292</v>
      </c>
      <c r="P5599">
        <v>7.8869526179151004</v>
      </c>
      <c r="Q5599">
        <v>9.1612412986063401</v>
      </c>
    </row>
    <row r="5600" spans="1:17">
      <c r="A5600" t="s">
        <v>9740</v>
      </c>
      <c r="B5600" s="16" t="s">
        <v>9741</v>
      </c>
      <c r="C5600">
        <v>7.5154307563451699</v>
      </c>
      <c r="D5600">
        <v>7.31431822896469</v>
      </c>
      <c r="E5600">
        <v>7.8608524105655997</v>
      </c>
      <c r="F5600">
        <v>7.5685176025768204</v>
      </c>
      <c r="G5600">
        <v>7.6655691526767002</v>
      </c>
      <c r="H5600">
        <v>6.0648120825138196</v>
      </c>
      <c r="I5600">
        <v>7.34494732199766</v>
      </c>
      <c r="J5600">
        <v>6.47330341731542</v>
      </c>
      <c r="K5600">
        <v>7.9418077655172903</v>
      </c>
      <c r="L5600">
        <v>7.8121310418628704</v>
      </c>
      <c r="M5600">
        <v>7.7355360811979796</v>
      </c>
      <c r="N5600">
        <v>7.9548729914017997</v>
      </c>
      <c r="O5600">
        <v>7.0641355976147899</v>
      </c>
      <c r="P5600">
        <v>5.3028714561952901</v>
      </c>
      <c r="Q5600">
        <v>9.7343991185863192</v>
      </c>
    </row>
    <row r="5601" spans="1:17">
      <c r="A5601" t="s">
        <v>9742</v>
      </c>
      <c r="B5601" s="16" t="s">
        <v>9743</v>
      </c>
      <c r="C5601">
        <v>6.7641859494663601</v>
      </c>
      <c r="D5601">
        <v>6.8888755076419601</v>
      </c>
      <c r="E5601">
        <v>6.8867602326164601</v>
      </c>
      <c r="F5601">
        <v>6.62497318038033</v>
      </c>
      <c r="G5601">
        <v>6.7702069828436704</v>
      </c>
      <c r="H5601">
        <v>6.9645120930522904</v>
      </c>
      <c r="I5601">
        <v>7.0202108861569501</v>
      </c>
      <c r="J5601">
        <v>6.7107918037929304</v>
      </c>
      <c r="K5601">
        <v>6.9995379250834802</v>
      </c>
      <c r="L5601">
        <v>6.8634530912736</v>
      </c>
      <c r="M5601">
        <v>6.9474715740207804</v>
      </c>
      <c r="N5601">
        <v>6.3945887170643596</v>
      </c>
      <c r="O5601">
        <v>6.9221352887737302</v>
      </c>
      <c r="P5601">
        <v>7.3914806888363103</v>
      </c>
      <c r="Q5601">
        <v>6.2843132996066204</v>
      </c>
    </row>
    <row r="5602" spans="1:17">
      <c r="A5602" t="s">
        <v>9744</v>
      </c>
      <c r="B5602" s="16" t="s">
        <v>9745</v>
      </c>
      <c r="C5602">
        <v>7.7604076670762003</v>
      </c>
      <c r="D5602">
        <v>7.5971933550587902</v>
      </c>
      <c r="E5602">
        <v>8.4557470180480792</v>
      </c>
      <c r="F5602">
        <v>8.5210152066158908</v>
      </c>
      <c r="G5602">
        <v>8.1228524268176496</v>
      </c>
      <c r="H5602">
        <v>7.1982475473954901</v>
      </c>
      <c r="I5602">
        <v>7.5224439994532499</v>
      </c>
      <c r="J5602">
        <v>8.3839346955529894</v>
      </c>
      <c r="K5602">
        <v>7.3760659567651699</v>
      </c>
      <c r="L5602">
        <v>7.7100752816342597</v>
      </c>
      <c r="M5602">
        <v>8.2361732662704394</v>
      </c>
      <c r="N5602">
        <v>8.3752086096526401</v>
      </c>
      <c r="O5602">
        <v>7.9309378388704204</v>
      </c>
      <c r="P5602">
        <v>7.3029469869286503</v>
      </c>
      <c r="Q5602">
        <v>8.48255560796823</v>
      </c>
    </row>
    <row r="5603" spans="1:17">
      <c r="A5603" t="s">
        <v>9746</v>
      </c>
      <c r="B5603" s="16" t="s">
        <v>9747</v>
      </c>
      <c r="C5603">
        <v>9.6525078516954093</v>
      </c>
      <c r="D5603">
        <v>9.5163177765443798</v>
      </c>
      <c r="E5603">
        <v>8.7012031030830901</v>
      </c>
      <c r="F5603">
        <v>8.6519883702285405</v>
      </c>
      <c r="G5603">
        <v>10.212802830085099</v>
      </c>
      <c r="H5603">
        <v>9.1522477162194207</v>
      </c>
      <c r="I5603">
        <v>9.5133343464722806</v>
      </c>
      <c r="J5603">
        <v>8.8153128817781798</v>
      </c>
      <c r="K5603">
        <v>10.0815678463041</v>
      </c>
      <c r="L5603">
        <v>8.8864534079042006</v>
      </c>
      <c r="M5603">
        <v>9.2912388401404709</v>
      </c>
      <c r="N5603">
        <v>9.9290770577161798</v>
      </c>
      <c r="O5603">
        <v>9.2451002296236808</v>
      </c>
      <c r="P5603">
        <v>9.8517989215286708</v>
      </c>
      <c r="Q5603">
        <v>9.4541791636288703</v>
      </c>
    </row>
    <row r="5604" spans="1:17">
      <c r="A5604" t="s">
        <v>9748</v>
      </c>
      <c r="B5604" s="16" t="s">
        <v>9749</v>
      </c>
      <c r="C5604">
        <v>6.61737362056245</v>
      </c>
      <c r="D5604">
        <v>6.1299045716837801</v>
      </c>
      <c r="E5604">
        <v>6.1846340324636904</v>
      </c>
      <c r="F5604">
        <v>6.3935285504750903</v>
      </c>
      <c r="G5604">
        <v>7.0997872208927699</v>
      </c>
      <c r="H5604">
        <v>5.5076282639641203</v>
      </c>
      <c r="I5604">
        <v>5.80068215508261</v>
      </c>
      <c r="J5604">
        <v>5.7808175510722997</v>
      </c>
      <c r="K5604">
        <v>6.3180248202158298</v>
      </c>
      <c r="L5604">
        <v>6.6366511350477397</v>
      </c>
      <c r="M5604">
        <v>7.2016816582674297</v>
      </c>
      <c r="N5604">
        <v>7.5566025451299499</v>
      </c>
      <c r="O5604">
        <v>7.3004455309748897</v>
      </c>
      <c r="P5604">
        <v>5.2603607125134104</v>
      </c>
      <c r="Q5604">
        <v>8.1958182219819093</v>
      </c>
    </row>
    <row r="5605" spans="1:17">
      <c r="A5605" t="s">
        <v>9750</v>
      </c>
      <c r="B5605" s="16" t="s">
        <v>9751</v>
      </c>
      <c r="C5605">
        <v>6.9454052174376804</v>
      </c>
      <c r="D5605">
        <v>6.8509999593391502</v>
      </c>
      <c r="E5605">
        <v>6.4779724688708198</v>
      </c>
      <c r="F5605">
        <v>6.4307340740566703</v>
      </c>
      <c r="G5605">
        <v>6.4795586196785599</v>
      </c>
      <c r="H5605">
        <v>7.22985212368242</v>
      </c>
      <c r="I5605">
        <v>7.0292922252327301</v>
      </c>
      <c r="J5605">
        <v>6.7107918037929304</v>
      </c>
      <c r="K5605">
        <v>6.9508845053043098</v>
      </c>
      <c r="L5605">
        <v>6.6806541770365504</v>
      </c>
      <c r="M5605">
        <v>6.5583555451284097</v>
      </c>
      <c r="N5605">
        <v>6.45082718387882</v>
      </c>
      <c r="O5605">
        <v>6.7392804787759504</v>
      </c>
      <c r="P5605">
        <v>7.1420694029121403</v>
      </c>
      <c r="Q5605">
        <v>2.8218677180984102</v>
      </c>
    </row>
    <row r="5606" spans="1:17">
      <c r="A5606" t="s">
        <v>9752</v>
      </c>
      <c r="B5606" s="16" t="s">
        <v>9753</v>
      </c>
      <c r="C5606">
        <v>4.1513583524311999</v>
      </c>
      <c r="D5606">
        <v>3.7545556144430101</v>
      </c>
      <c r="E5606">
        <v>4.0887687455453801</v>
      </c>
      <c r="F5606">
        <v>3.8353454241230298</v>
      </c>
      <c r="G5606">
        <v>3.8309652426265099</v>
      </c>
      <c r="H5606">
        <v>2.8218677180984102</v>
      </c>
      <c r="I5606">
        <v>3.7848446501428201</v>
      </c>
      <c r="J5606">
        <v>3.6724961835054399</v>
      </c>
      <c r="K5606">
        <v>3.8204461843508501</v>
      </c>
      <c r="L5606">
        <v>4.1946255460110002</v>
      </c>
      <c r="M5606">
        <v>3.9727288000471899</v>
      </c>
      <c r="N5606">
        <v>3.6661147186140499</v>
      </c>
      <c r="O5606">
        <v>4.0021176285150997</v>
      </c>
      <c r="P5606">
        <v>3.3893867502571098</v>
      </c>
      <c r="Q5606">
        <v>2.8218677180984102</v>
      </c>
    </row>
    <row r="5607" spans="1:17">
      <c r="A5607" t="s">
        <v>9754</v>
      </c>
      <c r="B5607" s="16" t="e">
        <v>#N/A</v>
      </c>
      <c r="C5607">
        <v>7.2042789662983404</v>
      </c>
      <c r="D5607">
        <v>7.0562601159318801</v>
      </c>
      <c r="E5607">
        <v>7.70866871839912</v>
      </c>
      <c r="F5607">
        <v>7.1471983190353301</v>
      </c>
      <c r="G5607">
        <v>7.4293376543615803</v>
      </c>
      <c r="H5607">
        <v>7.1160517477703298</v>
      </c>
      <c r="I5607">
        <v>7.3376627829562704</v>
      </c>
      <c r="J5607">
        <v>8.07752150924183</v>
      </c>
      <c r="K5607">
        <v>7.50504653791441</v>
      </c>
      <c r="L5607">
        <v>7.0920823372501003</v>
      </c>
      <c r="M5607">
        <v>7.1899856980448904</v>
      </c>
      <c r="N5607">
        <v>7.5629610835179397</v>
      </c>
      <c r="O5607">
        <v>7.4782085739094901</v>
      </c>
      <c r="P5607">
        <v>8.0528164704780902</v>
      </c>
      <c r="Q5607">
        <v>6.9204191934356096</v>
      </c>
    </row>
    <row r="5608" spans="1:17">
      <c r="A5608" t="s">
        <v>9755</v>
      </c>
      <c r="B5608" s="16" t="s">
        <v>9756</v>
      </c>
      <c r="C5608">
        <v>5.6492058890955699</v>
      </c>
      <c r="D5608">
        <v>5.3656299685334403</v>
      </c>
      <c r="E5608">
        <v>6.1846340324636904</v>
      </c>
      <c r="F5608">
        <v>5.9206345092620696</v>
      </c>
      <c r="G5608">
        <v>6.4941367909898702</v>
      </c>
      <c r="H5608">
        <v>5.18156933842931</v>
      </c>
      <c r="I5608">
        <v>5.1197440703333399</v>
      </c>
      <c r="J5608">
        <v>4.8166378297689096</v>
      </c>
      <c r="K5608">
        <v>5.8502292656371999</v>
      </c>
      <c r="L5608">
        <v>6.2250380488551196</v>
      </c>
      <c r="M5608">
        <v>6.9193851434874203</v>
      </c>
      <c r="N5608">
        <v>7.3514661522358002</v>
      </c>
      <c r="O5608">
        <v>6.9295794887408402</v>
      </c>
      <c r="P5608">
        <v>4.3630835021106398</v>
      </c>
      <c r="Q5608">
        <v>8.7216113394761106</v>
      </c>
    </row>
    <row r="5609" spans="1:17">
      <c r="A5609" t="s">
        <v>9757</v>
      </c>
      <c r="B5609" s="16" t="s">
        <v>9758</v>
      </c>
      <c r="C5609">
        <v>7.4636393836486201</v>
      </c>
      <c r="D5609">
        <v>7.49675594587774</v>
      </c>
      <c r="E5609">
        <v>8.1945238237780593</v>
      </c>
      <c r="F5609">
        <v>7.3921299047849303</v>
      </c>
      <c r="G5609">
        <v>7.4293376543615803</v>
      </c>
      <c r="H5609">
        <v>7.2835401162175204</v>
      </c>
      <c r="I5609">
        <v>7.6276786157742302</v>
      </c>
      <c r="J5609">
        <v>7.5087509355960398</v>
      </c>
      <c r="K5609">
        <v>7.4710016187127</v>
      </c>
      <c r="L5609">
        <v>7.5360347008330999</v>
      </c>
      <c r="M5609">
        <v>7.7071318379341101</v>
      </c>
      <c r="N5609">
        <v>7.7584316664209503</v>
      </c>
      <c r="O5609">
        <v>7.7371899944695803</v>
      </c>
      <c r="P5609">
        <v>7.27218074483838</v>
      </c>
      <c r="Q5609">
        <v>9.1060647157263492</v>
      </c>
    </row>
    <row r="5610" spans="1:17">
      <c r="A5610" t="s">
        <v>9759</v>
      </c>
      <c r="B5610" s="16" t="s">
        <v>9760</v>
      </c>
      <c r="C5610">
        <v>3.5040133865677898</v>
      </c>
      <c r="D5610">
        <v>3.6330127529723502</v>
      </c>
      <c r="E5610">
        <v>3.8152982058547602</v>
      </c>
      <c r="F5610">
        <v>3.2825265482838799</v>
      </c>
      <c r="G5610">
        <v>3.33407035458014</v>
      </c>
      <c r="H5610">
        <v>3.30825032505737</v>
      </c>
      <c r="I5610">
        <v>3.3100125595866299</v>
      </c>
      <c r="J5610">
        <v>3.4276433730071201</v>
      </c>
      <c r="K5610">
        <v>3.27554212654834</v>
      </c>
      <c r="L5610">
        <v>3.29479214013883</v>
      </c>
      <c r="M5610">
        <v>3.6461416973015899</v>
      </c>
      <c r="N5610">
        <v>3.99991931403749</v>
      </c>
      <c r="O5610">
        <v>3.6677309644704801</v>
      </c>
      <c r="P5610">
        <v>3.7927642367557501</v>
      </c>
      <c r="Q5610">
        <v>2.8218677180984102</v>
      </c>
    </row>
    <row r="5611" spans="1:17">
      <c r="A5611" t="s">
        <v>9761</v>
      </c>
      <c r="B5611" s="16" t="s">
        <v>9762</v>
      </c>
      <c r="C5611">
        <v>7.4832803543587101</v>
      </c>
      <c r="D5611">
        <v>7.3821630066689501</v>
      </c>
      <c r="E5611">
        <v>8.1772368720469597</v>
      </c>
      <c r="F5611">
        <v>7.5292529987613301</v>
      </c>
      <c r="G5611">
        <v>7.4885121241192598</v>
      </c>
      <c r="H5611">
        <v>7.3133415888800997</v>
      </c>
      <c r="I5611">
        <v>8.1185942902055501</v>
      </c>
      <c r="J5611">
        <v>8.2190759164924092</v>
      </c>
      <c r="K5611">
        <v>7.7982684269121396</v>
      </c>
      <c r="L5611">
        <v>8.2395012745264999</v>
      </c>
      <c r="M5611">
        <v>7.1603220803277097</v>
      </c>
      <c r="N5611">
        <v>7.0858084553801799</v>
      </c>
      <c r="O5611">
        <v>7.4318662394394703</v>
      </c>
      <c r="P5611">
        <v>7.4838514579176696</v>
      </c>
      <c r="Q5611">
        <v>8.1958182219819093</v>
      </c>
    </row>
    <row r="5612" spans="1:17">
      <c r="A5612" t="s">
        <v>9763</v>
      </c>
      <c r="B5612" s="16" t="s">
        <v>9764</v>
      </c>
      <c r="C5612">
        <v>9.7201854820708409</v>
      </c>
      <c r="D5612">
        <v>9.5622951214445902</v>
      </c>
      <c r="E5612">
        <v>9.4534000795050197</v>
      </c>
      <c r="F5612">
        <v>9.2703203872178292</v>
      </c>
      <c r="G5612">
        <v>9.5523052777839101</v>
      </c>
      <c r="H5612">
        <v>8.8987258266527896</v>
      </c>
      <c r="I5612">
        <v>9.3072864372996893</v>
      </c>
      <c r="J5612">
        <v>9.1850485353796394</v>
      </c>
      <c r="K5612">
        <v>9.6655620577244807</v>
      </c>
      <c r="L5612">
        <v>9.3089481420022704</v>
      </c>
      <c r="M5612">
        <v>9.1538129771739793</v>
      </c>
      <c r="N5612">
        <v>9.1304771821223607</v>
      </c>
      <c r="O5612">
        <v>9.1498427404099498</v>
      </c>
      <c r="P5612">
        <v>9.1587295360111298</v>
      </c>
      <c r="Q5612">
        <v>10.087613053174801</v>
      </c>
    </row>
    <row r="5613" spans="1:17">
      <c r="A5613" t="s">
        <v>9765</v>
      </c>
      <c r="B5613" s="16" t="s">
        <v>9766</v>
      </c>
      <c r="C5613">
        <v>6.2988391187184796</v>
      </c>
      <c r="D5613">
        <v>5.9246275129003996</v>
      </c>
      <c r="E5613">
        <v>6.5872704820978099</v>
      </c>
      <c r="F5613">
        <v>6.7079714790222598</v>
      </c>
      <c r="G5613">
        <v>6.6966202244190196</v>
      </c>
      <c r="H5613">
        <v>7.1075672566897001</v>
      </c>
      <c r="I5613">
        <v>7.2549965839237496</v>
      </c>
      <c r="J5613">
        <v>7.3328108528804901</v>
      </c>
      <c r="K5613">
        <v>7.2001082262505802</v>
      </c>
      <c r="L5613">
        <v>7.2678234380760598</v>
      </c>
      <c r="M5613">
        <v>7.4125634543830703</v>
      </c>
      <c r="N5613">
        <v>8.0529388761267597</v>
      </c>
      <c r="O5613">
        <v>7.3061681473723104</v>
      </c>
      <c r="P5613">
        <v>7.5192001112531797</v>
      </c>
      <c r="Q5613">
        <v>8.2978683598244807</v>
      </c>
    </row>
    <row r="5614" spans="1:17">
      <c r="A5614" t="s">
        <v>9767</v>
      </c>
      <c r="B5614" s="16" t="s">
        <v>9768</v>
      </c>
      <c r="C5614">
        <v>8.2624764056483802</v>
      </c>
      <c r="D5614">
        <v>8.2761069351205805</v>
      </c>
      <c r="E5614">
        <v>7.8608524105655997</v>
      </c>
      <c r="F5614">
        <v>8.0447047320042202</v>
      </c>
      <c r="G5614">
        <v>8.1596921565314506</v>
      </c>
      <c r="H5614">
        <v>8.2803897336385006</v>
      </c>
      <c r="I5614">
        <v>8.2829020162843197</v>
      </c>
      <c r="J5614">
        <v>8.0876274325406392</v>
      </c>
      <c r="K5614">
        <v>8.1920025429823298</v>
      </c>
      <c r="L5614">
        <v>8.0562341395639994</v>
      </c>
      <c r="M5614">
        <v>8.1870955480708201</v>
      </c>
      <c r="N5614">
        <v>7.9788347363882597</v>
      </c>
      <c r="O5614">
        <v>8.0983955977643696</v>
      </c>
      <c r="P5614">
        <v>8.2177533450860292</v>
      </c>
      <c r="Q5614">
        <v>7.9670857749043096</v>
      </c>
    </row>
    <row r="5615" spans="1:17">
      <c r="A5615" t="s">
        <v>9769</v>
      </c>
      <c r="B5615" s="16" t="s">
        <v>9770</v>
      </c>
      <c r="C5615">
        <v>6.8973229715324003</v>
      </c>
      <c r="D5615">
        <v>6.9438749117888099</v>
      </c>
      <c r="E5615">
        <v>7.0223608587950404</v>
      </c>
      <c r="F5615">
        <v>6.7378939278342802</v>
      </c>
      <c r="G5615">
        <v>6.5786073959256797</v>
      </c>
      <c r="H5615">
        <v>7.4335256956558604</v>
      </c>
      <c r="I5615">
        <v>6.5750413576586197</v>
      </c>
      <c r="J5615">
        <v>7.01690807350779</v>
      </c>
      <c r="K5615">
        <v>6.4874077146131803</v>
      </c>
      <c r="L5615">
        <v>6.2398789457682096</v>
      </c>
      <c r="M5615">
        <v>5.7900959904734401</v>
      </c>
      <c r="N5615">
        <v>5.8185725375441404</v>
      </c>
      <c r="O5615">
        <v>5.8965587445327001</v>
      </c>
      <c r="P5615">
        <v>7.1867625795696704</v>
      </c>
      <c r="Q5615">
        <v>5.81282804418474</v>
      </c>
    </row>
    <row r="5616" spans="1:17">
      <c r="A5616" t="s">
        <v>9771</v>
      </c>
      <c r="B5616" s="16" t="s">
        <v>9772</v>
      </c>
      <c r="C5616">
        <v>4.6454443926476303</v>
      </c>
      <c r="D5616">
        <v>4.3876263279161201</v>
      </c>
      <c r="E5616">
        <v>2.8218677180984102</v>
      </c>
      <c r="F5616">
        <v>4.0118215330109104</v>
      </c>
      <c r="G5616">
        <v>3.8309652426265099</v>
      </c>
      <c r="H5616">
        <v>4.1560374762891303</v>
      </c>
      <c r="I5616">
        <v>3.8937805799913501</v>
      </c>
      <c r="J5616">
        <v>3.93564812262216</v>
      </c>
      <c r="K5616">
        <v>3.7184612093777498</v>
      </c>
      <c r="L5616">
        <v>4.1946255460110002</v>
      </c>
      <c r="M5616">
        <v>3.9727288000471899</v>
      </c>
      <c r="N5616">
        <v>3.9019995236038798</v>
      </c>
      <c r="O5616">
        <v>4.0696565081197198</v>
      </c>
      <c r="P5616">
        <v>4.4479700090536403</v>
      </c>
      <c r="Q5616">
        <v>6.2843132996066204</v>
      </c>
    </row>
    <row r="5617" spans="1:17">
      <c r="A5617" t="s">
        <v>9773</v>
      </c>
      <c r="B5617" s="16" t="s">
        <v>9774</v>
      </c>
      <c r="C5617">
        <v>10.5512818998134</v>
      </c>
      <c r="D5617">
        <v>10.5213164444467</v>
      </c>
      <c r="E5617">
        <v>10.777604178371501</v>
      </c>
      <c r="F5617">
        <v>10.4184810517618</v>
      </c>
      <c r="G5617">
        <v>10.8232247668328</v>
      </c>
      <c r="H5617">
        <v>10.6129914462553</v>
      </c>
      <c r="I5617">
        <v>10.7998004713744</v>
      </c>
      <c r="J5617">
        <v>10.534155382345499</v>
      </c>
      <c r="K5617">
        <v>10.833862831248601</v>
      </c>
      <c r="L5617">
        <v>10.876590934341101</v>
      </c>
      <c r="M5617">
        <v>10.638075017731399</v>
      </c>
      <c r="N5617">
        <v>11.1995075114498</v>
      </c>
      <c r="O5617">
        <v>10.702765696708999</v>
      </c>
      <c r="P5617">
        <v>10.7036873825865</v>
      </c>
      <c r="Q5617">
        <v>11.5712098725724</v>
      </c>
    </row>
    <row r="5618" spans="1:17">
      <c r="A5618" t="s">
        <v>9775</v>
      </c>
      <c r="B5618" s="16" t="s">
        <v>9776</v>
      </c>
      <c r="C5618">
        <v>10.973753735616899</v>
      </c>
      <c r="D5618">
        <v>10.920231636807801</v>
      </c>
      <c r="E5618">
        <v>10.4328327012258</v>
      </c>
      <c r="F5618">
        <v>10.2137792375449</v>
      </c>
      <c r="G5618">
        <v>10.9632269088664</v>
      </c>
      <c r="H5618">
        <v>10.9482565539105</v>
      </c>
      <c r="I5618">
        <v>11.438163746511201</v>
      </c>
      <c r="J5618">
        <v>10.747175603038</v>
      </c>
      <c r="K5618">
        <v>11.318653844280901</v>
      </c>
      <c r="L5618">
        <v>11.492901296584099</v>
      </c>
      <c r="M5618">
        <v>11.1735751704776</v>
      </c>
      <c r="N5618">
        <v>11.612252707436999</v>
      </c>
      <c r="O5618">
        <v>10.671580183454401</v>
      </c>
      <c r="P5618">
        <v>11.7109945313672</v>
      </c>
      <c r="Q5618">
        <v>11.5609893168039</v>
      </c>
    </row>
    <row r="5619" spans="1:17">
      <c r="A5619" t="s">
        <v>9777</v>
      </c>
      <c r="B5619" s="16" t="s">
        <v>9778</v>
      </c>
      <c r="C5619">
        <v>3.7779852140208301</v>
      </c>
      <c r="D5619">
        <v>3.7545556144430101</v>
      </c>
      <c r="E5619">
        <v>3.8152982058547602</v>
      </c>
      <c r="F5619">
        <v>3.7319397910766599</v>
      </c>
      <c r="G5619">
        <v>3.33407035458014</v>
      </c>
      <c r="H5619">
        <v>3.7814594184883799</v>
      </c>
      <c r="I5619">
        <v>3.6595800418069002</v>
      </c>
      <c r="J5619">
        <v>3.5611359966351301</v>
      </c>
      <c r="K5619">
        <v>3.6013796825057902</v>
      </c>
      <c r="L5619">
        <v>3.6339073669181099</v>
      </c>
      <c r="M5619">
        <v>2.8218677180984102</v>
      </c>
      <c r="N5619">
        <v>3.9019995236038798</v>
      </c>
      <c r="O5619">
        <v>3.6677309644704801</v>
      </c>
      <c r="P5619">
        <v>3.9363215208704698</v>
      </c>
      <c r="Q5619">
        <v>2.8218677180984102</v>
      </c>
    </row>
    <row r="5620" spans="1:17">
      <c r="A5620" t="s">
        <v>9779</v>
      </c>
      <c r="B5620" s="16" t="s">
        <v>9780</v>
      </c>
      <c r="C5620">
        <v>8.6015598104808699</v>
      </c>
      <c r="D5620">
        <v>8.5301504391917398</v>
      </c>
      <c r="E5620">
        <v>8.9655962379996801</v>
      </c>
      <c r="F5620">
        <v>8.4326709533627096</v>
      </c>
      <c r="G5620">
        <v>8.7576585145587007</v>
      </c>
      <c r="H5620">
        <v>8.0479170341314692</v>
      </c>
      <c r="I5620">
        <v>8.5134193985769908</v>
      </c>
      <c r="J5620">
        <v>8.5969598211321792</v>
      </c>
      <c r="K5620">
        <v>8.6777836514749307</v>
      </c>
      <c r="L5620">
        <v>8.5212968268482001</v>
      </c>
      <c r="M5620">
        <v>8.5759544813228707</v>
      </c>
      <c r="N5620">
        <v>8.1234169947229091</v>
      </c>
      <c r="O5620">
        <v>8.7028366689850092</v>
      </c>
      <c r="P5620">
        <v>8.7054816293261101</v>
      </c>
      <c r="Q5620">
        <v>8.0859864702427604</v>
      </c>
    </row>
    <row r="5621" spans="1:17">
      <c r="A5621" t="s">
        <v>9781</v>
      </c>
      <c r="B5621" s="16" t="s">
        <v>9782</v>
      </c>
      <c r="C5621">
        <v>7.89839103550299</v>
      </c>
      <c r="D5621">
        <v>7.8857928710934697</v>
      </c>
      <c r="E5621">
        <v>7.6513613659111597</v>
      </c>
      <c r="F5621">
        <v>7.8400204260463902</v>
      </c>
      <c r="G5621">
        <v>7.84600064815635</v>
      </c>
      <c r="H5621">
        <v>7.4470265267108804</v>
      </c>
      <c r="I5621">
        <v>7.23944164228375</v>
      </c>
      <c r="J5621">
        <v>8.4402141162104201</v>
      </c>
      <c r="K5621">
        <v>8.0026054467006897</v>
      </c>
      <c r="L5621">
        <v>8.0268290517479706</v>
      </c>
      <c r="M5621">
        <v>8.0772971265180296</v>
      </c>
      <c r="N5621">
        <v>7.7134254758055496</v>
      </c>
      <c r="O5621">
        <v>8.9195695311913692</v>
      </c>
      <c r="P5621">
        <v>7.0723068801633202</v>
      </c>
      <c r="Q5621">
        <v>7.3593062614465703</v>
      </c>
    </row>
    <row r="5622" spans="1:17">
      <c r="A5622" t="s">
        <v>9783</v>
      </c>
      <c r="B5622" s="16" t="s">
        <v>9784</v>
      </c>
      <c r="C5622">
        <v>8.9990807030482305</v>
      </c>
      <c r="D5622">
        <v>8.9760706879800605</v>
      </c>
      <c r="E5622">
        <v>8.8862862184813398</v>
      </c>
      <c r="F5622">
        <v>8.9670446445614402</v>
      </c>
      <c r="G5622">
        <v>8.8950374046183303</v>
      </c>
      <c r="H5622">
        <v>8.7352732857840802</v>
      </c>
      <c r="I5622">
        <v>8.6576602345853004</v>
      </c>
      <c r="J5622">
        <v>8.8709599344691803</v>
      </c>
      <c r="K5622">
        <v>8.7668934846695308</v>
      </c>
      <c r="L5622">
        <v>8.6834688765458097</v>
      </c>
      <c r="M5622">
        <v>8.5234373371886907</v>
      </c>
      <c r="N5622">
        <v>8.5580346457561998</v>
      </c>
      <c r="O5622">
        <v>8.8312069366275896</v>
      </c>
      <c r="P5622">
        <v>8.8988177591412505</v>
      </c>
      <c r="Q5622">
        <v>9.0486929182374407</v>
      </c>
    </row>
    <row r="5623" spans="1:17">
      <c r="A5623" t="s">
        <v>9785</v>
      </c>
      <c r="B5623" s="16" t="s">
        <v>9786</v>
      </c>
      <c r="C5623">
        <v>8.8458927168919104</v>
      </c>
      <c r="D5623">
        <v>8.7043309595555005</v>
      </c>
      <c r="E5623">
        <v>8.6561735078658799</v>
      </c>
      <c r="F5623">
        <v>9.0165005705620604</v>
      </c>
      <c r="G5623">
        <v>8.8506829170582204</v>
      </c>
      <c r="H5623">
        <v>7.5569376217120503</v>
      </c>
      <c r="I5623">
        <v>8.5069494427486507</v>
      </c>
      <c r="J5623">
        <v>8.4636770918800703</v>
      </c>
      <c r="K5623">
        <v>8.9833497453213091</v>
      </c>
      <c r="L5623">
        <v>8.86763033371418</v>
      </c>
      <c r="M5623">
        <v>8.5759544813228707</v>
      </c>
      <c r="N5623">
        <v>9.2256132788915206</v>
      </c>
      <c r="O5623">
        <v>8.6566296480147802</v>
      </c>
      <c r="P5623">
        <v>8.3164052090791998</v>
      </c>
      <c r="Q5623">
        <v>10.3475376618719</v>
      </c>
    </row>
    <row r="5624" spans="1:17">
      <c r="A5624" t="s">
        <v>9787</v>
      </c>
      <c r="B5624" s="16" t="s">
        <v>9788</v>
      </c>
      <c r="C5624">
        <v>7.4503947738963197</v>
      </c>
      <c r="D5624">
        <v>7.3073542175866697</v>
      </c>
      <c r="E5624">
        <v>7.7006203336366701</v>
      </c>
      <c r="F5624">
        <v>7.2950960495096098</v>
      </c>
      <c r="G5624">
        <v>7.4217666447414699</v>
      </c>
      <c r="H5624">
        <v>5.9922466879641396</v>
      </c>
      <c r="I5624">
        <v>7.1255674474227</v>
      </c>
      <c r="J5624">
        <v>6.1497027593076004</v>
      </c>
      <c r="K5624">
        <v>7.5867920766811396</v>
      </c>
      <c r="L5624">
        <v>7.66713700139832</v>
      </c>
      <c r="M5624">
        <v>7.04165456373683</v>
      </c>
      <c r="N5624">
        <v>7.7912863572855402</v>
      </c>
      <c r="O5624">
        <v>7.2478896704664404</v>
      </c>
      <c r="P5624">
        <v>6.4195282390462101</v>
      </c>
      <c r="Q5624">
        <v>7.8374797051227896</v>
      </c>
    </row>
    <row r="5625" spans="1:17">
      <c r="A5625" t="s">
        <v>9789</v>
      </c>
      <c r="B5625" s="16" t="s">
        <v>9790</v>
      </c>
      <c r="C5625">
        <v>8.0812129199333906</v>
      </c>
      <c r="D5625">
        <v>8.1879879463342693</v>
      </c>
      <c r="E5625">
        <v>8.3047561282345796</v>
      </c>
      <c r="F5625">
        <v>8.1883545717866397</v>
      </c>
      <c r="G5625">
        <v>8.0063199935284892</v>
      </c>
      <c r="H5625">
        <v>8.0567417925681699</v>
      </c>
      <c r="I5625">
        <v>7.9331080494405901</v>
      </c>
      <c r="J5625">
        <v>8.2553847509097693</v>
      </c>
      <c r="K5625">
        <v>7.8998017486258796</v>
      </c>
      <c r="L5625">
        <v>8.0395047964500801</v>
      </c>
      <c r="M5625">
        <v>8.1301902492706208</v>
      </c>
      <c r="N5625">
        <v>8.0886088459516294</v>
      </c>
      <c r="O5625">
        <v>8.1533258209309096</v>
      </c>
      <c r="P5625">
        <v>7.6761759354796002</v>
      </c>
      <c r="Q5625">
        <v>6.6375058506955904</v>
      </c>
    </row>
    <row r="5626" spans="1:17">
      <c r="A5626" t="s">
        <v>9791</v>
      </c>
      <c r="B5626" s="16" t="s">
        <v>9792</v>
      </c>
      <c r="C5626">
        <v>9.0371769711355991</v>
      </c>
      <c r="D5626">
        <v>8.9760706879800605</v>
      </c>
      <c r="E5626">
        <v>9.6436357332922196</v>
      </c>
      <c r="F5626">
        <v>9.2754078982645201</v>
      </c>
      <c r="G5626">
        <v>9.4994243835101493</v>
      </c>
      <c r="H5626">
        <v>8.8488151002442894</v>
      </c>
      <c r="I5626">
        <v>9.0107677976691605</v>
      </c>
      <c r="J5626">
        <v>9.3988804482756407</v>
      </c>
      <c r="K5626">
        <v>9.40999007206511</v>
      </c>
      <c r="L5626">
        <v>9.3451145722151292</v>
      </c>
      <c r="M5626">
        <v>9.2426389078772093</v>
      </c>
      <c r="N5626">
        <v>9.6743497396150797</v>
      </c>
      <c r="O5626">
        <v>9.2990876923094703</v>
      </c>
      <c r="P5626">
        <v>8.1960952337861599</v>
      </c>
      <c r="Q5626">
        <v>10.895110536000701</v>
      </c>
    </row>
    <row r="5627" spans="1:17">
      <c r="A5627" t="s">
        <v>9793</v>
      </c>
      <c r="B5627" s="16" t="s">
        <v>9794</v>
      </c>
      <c r="C5627">
        <v>7.6018073521894403</v>
      </c>
      <c r="D5627">
        <v>7.78422598243161</v>
      </c>
      <c r="E5627">
        <v>7.6429850953719196</v>
      </c>
      <c r="F5627">
        <v>8.0287157893436998</v>
      </c>
      <c r="G5627">
        <v>7.8058773585549703</v>
      </c>
      <c r="H5627">
        <v>7.9891995022524496</v>
      </c>
      <c r="I5627">
        <v>7.74787261872335</v>
      </c>
      <c r="J5627">
        <v>7.9940158284048604</v>
      </c>
      <c r="K5627">
        <v>7.5106431592993799</v>
      </c>
      <c r="L5627">
        <v>7.8365533820545501</v>
      </c>
      <c r="M5627">
        <v>7.4571287640772104</v>
      </c>
      <c r="N5627">
        <v>7.8702856166430299</v>
      </c>
      <c r="O5627">
        <v>7.7201599618271999</v>
      </c>
      <c r="P5627">
        <v>7.6284293940590304</v>
      </c>
      <c r="Q5627">
        <v>8.3931679398307004</v>
      </c>
    </row>
    <row r="5628" spans="1:17">
      <c r="A5628" t="s">
        <v>9795</v>
      </c>
      <c r="B5628" s="16" t="s">
        <v>9796</v>
      </c>
      <c r="C5628">
        <v>2.8218677180984102</v>
      </c>
      <c r="D5628">
        <v>3.7545556144430101</v>
      </c>
      <c r="E5628">
        <v>3.9618875914207199</v>
      </c>
      <c r="F5628">
        <v>3.6131889974304401</v>
      </c>
      <c r="G5628">
        <v>3.8309652426265099</v>
      </c>
      <c r="H5628">
        <v>3.65660975244205</v>
      </c>
      <c r="I5628">
        <v>3.5089935751222501</v>
      </c>
      <c r="J5628">
        <v>3.2517770676889399</v>
      </c>
      <c r="K5628">
        <v>3.6013796825057902</v>
      </c>
      <c r="L5628">
        <v>3.6339073669181099</v>
      </c>
      <c r="M5628">
        <v>3.4086250003018401</v>
      </c>
      <c r="N5628">
        <v>3.99991931403749</v>
      </c>
      <c r="O5628">
        <v>3.24931794675887</v>
      </c>
      <c r="P5628">
        <v>3.7927642367557501</v>
      </c>
      <c r="Q5628">
        <v>5.81282804418474</v>
      </c>
    </row>
    <row r="5629" spans="1:17">
      <c r="A5629" t="s">
        <v>9797</v>
      </c>
      <c r="B5629" s="16" t="s">
        <v>9798</v>
      </c>
      <c r="C5629">
        <v>9.6174398190825094</v>
      </c>
      <c r="D5629">
        <v>9.4515917288281397</v>
      </c>
      <c r="E5629">
        <v>9.8485299494605307</v>
      </c>
      <c r="F5629">
        <v>9.8522985572083996</v>
      </c>
      <c r="G5629">
        <v>10.167197146082501</v>
      </c>
      <c r="H5629">
        <v>8.8664810274159507</v>
      </c>
      <c r="I5629">
        <v>9.4657668750416608</v>
      </c>
      <c r="J5629">
        <v>9.2099208518096791</v>
      </c>
      <c r="K5629">
        <v>10.182171175097499</v>
      </c>
      <c r="L5629">
        <v>9.9591033622773892</v>
      </c>
      <c r="M5629">
        <v>9.5731272463240291</v>
      </c>
      <c r="N5629">
        <v>10.285511301375299</v>
      </c>
      <c r="O5629">
        <v>9.6416644763240296</v>
      </c>
      <c r="P5629">
        <v>8.6468335565035499</v>
      </c>
      <c r="Q5629">
        <v>11.540328386016601</v>
      </c>
    </row>
    <row r="5630" spans="1:17">
      <c r="A5630" t="s">
        <v>9799</v>
      </c>
      <c r="B5630" s="16" t="s">
        <v>9800</v>
      </c>
      <c r="C5630">
        <v>10.8388183460055</v>
      </c>
      <c r="D5630">
        <v>10.6997755334851</v>
      </c>
      <c r="E5630">
        <v>10.7871262188696</v>
      </c>
      <c r="F5630">
        <v>10.282765675202301</v>
      </c>
      <c r="G5630">
        <v>10.5096335007013</v>
      </c>
      <c r="H5630">
        <v>9.5614920548434696</v>
      </c>
      <c r="I5630">
        <v>10.7710756739627</v>
      </c>
      <c r="J5630">
        <v>9.9760886250883001</v>
      </c>
      <c r="K5630">
        <v>10.964817330821401</v>
      </c>
      <c r="L5630">
        <v>10.7967693119381</v>
      </c>
      <c r="M5630">
        <v>10.367261704431799</v>
      </c>
      <c r="N5630">
        <v>10.012637392974501</v>
      </c>
      <c r="O5630">
        <v>10.261052899969201</v>
      </c>
      <c r="P5630">
        <v>10.2552502043883</v>
      </c>
      <c r="Q5630">
        <v>12.044489427116</v>
      </c>
    </row>
    <row r="5631" spans="1:17">
      <c r="A5631" t="s">
        <v>9801</v>
      </c>
      <c r="B5631" s="16" t="s">
        <v>9802</v>
      </c>
      <c r="C5631">
        <v>8.0897722658364195</v>
      </c>
      <c r="D5631">
        <v>8.0109507769869008</v>
      </c>
      <c r="E5631">
        <v>8.4794431508406305</v>
      </c>
      <c r="F5631">
        <v>7.7695933794598799</v>
      </c>
      <c r="G5631">
        <v>7.9283898693121699</v>
      </c>
      <c r="H5631">
        <v>7.7380115135390604</v>
      </c>
      <c r="I5631">
        <v>7.8227654422624404</v>
      </c>
      <c r="J5631">
        <v>7.7228419198398397</v>
      </c>
      <c r="K5631">
        <v>7.6791251050583504</v>
      </c>
      <c r="L5631">
        <v>7.8841894867152504</v>
      </c>
      <c r="M5631">
        <v>7.5469067670950398</v>
      </c>
      <c r="N5631">
        <v>7.5178495561431902</v>
      </c>
      <c r="O5631">
        <v>7.4832667340853298</v>
      </c>
      <c r="P5631">
        <v>7.5956949036652004</v>
      </c>
      <c r="Q5631">
        <v>8.48255560796823</v>
      </c>
    </row>
    <row r="5632" spans="1:17">
      <c r="A5632" t="s">
        <v>9803</v>
      </c>
      <c r="B5632" s="16" t="s">
        <v>9804</v>
      </c>
      <c r="C5632">
        <v>7.5280923624259897</v>
      </c>
      <c r="D5632">
        <v>7.6586350136260997</v>
      </c>
      <c r="E5632">
        <v>7.8018948752367301</v>
      </c>
      <c r="F5632">
        <v>7.6121172640846497</v>
      </c>
      <c r="G5632">
        <v>7.7404765708415004</v>
      </c>
      <c r="H5632">
        <v>7.7918770233954904</v>
      </c>
      <c r="I5632">
        <v>7.6276786157742302</v>
      </c>
      <c r="J5632">
        <v>7.7271599492129397</v>
      </c>
      <c r="K5632">
        <v>7.5437731704646698</v>
      </c>
      <c r="L5632">
        <v>7.38516182149103</v>
      </c>
      <c r="M5632">
        <v>7.5919998117882797</v>
      </c>
      <c r="N5632">
        <v>7.5112879937056096</v>
      </c>
      <c r="O5632">
        <v>7.6810893333439996</v>
      </c>
      <c r="P5632">
        <v>7.5706458564794001</v>
      </c>
      <c r="Q5632">
        <v>7.5369478347710803</v>
      </c>
    </row>
    <row r="5633" spans="1:17">
      <c r="A5633" t="s">
        <v>9805</v>
      </c>
      <c r="B5633" s="16" t="s">
        <v>9806</v>
      </c>
      <c r="C5633">
        <v>4.9565989702087299</v>
      </c>
      <c r="D5633">
        <v>4.5009317243298002</v>
      </c>
      <c r="E5633">
        <v>4.3969712788901898</v>
      </c>
      <c r="F5633">
        <v>3.8353454241230298</v>
      </c>
      <c r="G5633">
        <v>5.1001215892442602</v>
      </c>
      <c r="H5633">
        <v>3.65660975244205</v>
      </c>
      <c r="I5633">
        <v>3.9910282299290798</v>
      </c>
      <c r="J5633">
        <v>4.1999986398891203</v>
      </c>
      <c r="K5633">
        <v>5.1706501337897404</v>
      </c>
      <c r="L5633">
        <v>4.3280695513255196</v>
      </c>
      <c r="M5633">
        <v>4.72701506955603</v>
      </c>
      <c r="N5633">
        <v>5.0620011073979203</v>
      </c>
      <c r="O5633">
        <v>4.4030955001336496</v>
      </c>
      <c r="P5633">
        <v>3.3893867502571098</v>
      </c>
      <c r="Q5633">
        <v>6.9204191934356096</v>
      </c>
    </row>
    <row r="5634" spans="1:17">
      <c r="A5634" t="s">
        <v>9807</v>
      </c>
      <c r="B5634" s="16" t="s">
        <v>9808</v>
      </c>
      <c r="C5634">
        <v>4.6454443926476303</v>
      </c>
      <c r="D5634">
        <v>3.8603343823973102</v>
      </c>
      <c r="E5634">
        <v>4.2015349465393896</v>
      </c>
      <c r="F5634">
        <v>4.2284225029819602</v>
      </c>
      <c r="G5634">
        <v>4.0460446887748596</v>
      </c>
      <c r="H5634">
        <v>3.50653555504317</v>
      </c>
      <c r="I5634">
        <v>4.16059535596606</v>
      </c>
      <c r="J5634">
        <v>3.93564812262216</v>
      </c>
      <c r="K5634">
        <v>4.4401758200780401</v>
      </c>
      <c r="L5634">
        <v>3.9560512465587201</v>
      </c>
      <c r="M5634">
        <v>4.3171680614900998</v>
      </c>
      <c r="N5634">
        <v>4.5070424063834196</v>
      </c>
      <c r="O5634">
        <v>4.4030955001336496</v>
      </c>
      <c r="P5634">
        <v>4.0606668341819496</v>
      </c>
      <c r="Q5634">
        <v>5.09416193408443</v>
      </c>
    </row>
    <row r="5635" spans="1:17">
      <c r="A5635" t="s">
        <v>9809</v>
      </c>
      <c r="B5635" s="16" t="s">
        <v>924</v>
      </c>
      <c r="C5635">
        <v>4.5401401503132401</v>
      </c>
      <c r="D5635">
        <v>3.7545556144430101</v>
      </c>
      <c r="E5635">
        <v>5.0160351149716202</v>
      </c>
      <c r="F5635">
        <v>4.5644600677645304</v>
      </c>
      <c r="G5635">
        <v>5.2845830866371397</v>
      </c>
      <c r="H5635">
        <v>3.30825032505737</v>
      </c>
      <c r="I5635">
        <v>4.2360017113942803</v>
      </c>
      <c r="J5635">
        <v>3.8565114723405598</v>
      </c>
      <c r="K5635">
        <v>4.4401758200780401</v>
      </c>
      <c r="L5635">
        <v>4.4473184955329197</v>
      </c>
      <c r="M5635">
        <v>4.10067942601317</v>
      </c>
      <c r="N5635">
        <v>4.6704332416218497</v>
      </c>
      <c r="O5635">
        <v>4.1329497517715001</v>
      </c>
      <c r="P5635">
        <v>3.7927642367557501</v>
      </c>
      <c r="Q5635">
        <v>7.6950435514148801</v>
      </c>
    </row>
    <row r="5636" spans="1:17">
      <c r="A5636" t="s">
        <v>9810</v>
      </c>
      <c r="B5636" s="16" t="s">
        <v>9811</v>
      </c>
      <c r="C5636">
        <v>8.1025166897275707</v>
      </c>
      <c r="D5636">
        <v>8.1418217749280508</v>
      </c>
      <c r="E5636">
        <v>8.2833738846968892</v>
      </c>
      <c r="F5636">
        <v>7.7156652707773601</v>
      </c>
      <c r="G5636">
        <v>7.8174556958739299</v>
      </c>
      <c r="H5636">
        <v>5.9922466879641396</v>
      </c>
      <c r="I5636">
        <v>7.6688686781211901</v>
      </c>
      <c r="J5636">
        <v>7.0027033363698798</v>
      </c>
      <c r="K5636">
        <v>8.0494610824960908</v>
      </c>
      <c r="L5636">
        <v>7.6002275995382602</v>
      </c>
      <c r="M5636">
        <v>7.2190489086972498</v>
      </c>
      <c r="N5636">
        <v>7.2045612545858004</v>
      </c>
      <c r="O5636">
        <v>7.53289340572152</v>
      </c>
      <c r="P5636">
        <v>6.6290412099549298</v>
      </c>
      <c r="Q5636">
        <v>9.6975493141544398</v>
      </c>
    </row>
    <row r="5637" spans="1:17">
      <c r="A5637" t="s">
        <v>9812</v>
      </c>
      <c r="B5637" s="16" t="s">
        <v>9813</v>
      </c>
      <c r="C5637">
        <v>8.7918612787628305</v>
      </c>
      <c r="D5637">
        <v>8.5857986569090592</v>
      </c>
      <c r="E5637">
        <v>9.0053063270894995</v>
      </c>
      <c r="F5637">
        <v>8.2890901971021496</v>
      </c>
      <c r="G5637">
        <v>8.5856407012183205</v>
      </c>
      <c r="H5637">
        <v>7.6590441808504401</v>
      </c>
      <c r="I5637">
        <v>8.1228329728690802</v>
      </c>
      <c r="J5637">
        <v>8.30530504772012</v>
      </c>
      <c r="K5637">
        <v>8.7575212334844199</v>
      </c>
      <c r="L5637">
        <v>8.3385415763736308</v>
      </c>
      <c r="M5637">
        <v>7.5560391547307804</v>
      </c>
      <c r="N5637">
        <v>7.6250471153328698</v>
      </c>
      <c r="O5637">
        <v>7.45779612934765</v>
      </c>
      <c r="P5637">
        <v>7.8596505864958797</v>
      </c>
      <c r="Q5637">
        <v>10.587978282891401</v>
      </c>
    </row>
    <row r="5638" spans="1:17">
      <c r="A5638" t="s">
        <v>9814</v>
      </c>
      <c r="B5638" s="16" t="s">
        <v>9815</v>
      </c>
      <c r="C5638">
        <v>7.9696956834284798</v>
      </c>
      <c r="D5638">
        <v>8.1496195864347705</v>
      </c>
      <c r="E5638">
        <v>8.0813646268332704</v>
      </c>
      <c r="F5638">
        <v>8.0761599077559403</v>
      </c>
      <c r="G5638">
        <v>8.0657641319644195</v>
      </c>
      <c r="H5638">
        <v>8.7131260612157693</v>
      </c>
      <c r="I5638">
        <v>8.1396640999812906</v>
      </c>
      <c r="J5638">
        <v>8.3674428370248606</v>
      </c>
      <c r="K5638">
        <v>8.1315948083280603</v>
      </c>
      <c r="L5638">
        <v>8.1449264998912696</v>
      </c>
      <c r="M5638">
        <v>8.3454559212216797</v>
      </c>
      <c r="N5638">
        <v>8.2935226395831201</v>
      </c>
      <c r="O5638">
        <v>8.2690281426567207</v>
      </c>
      <c r="P5638">
        <v>8.5562564338051299</v>
      </c>
      <c r="Q5638">
        <v>7.8374797051227896</v>
      </c>
    </row>
    <row r="5639" spans="1:17">
      <c r="A5639" t="s">
        <v>9816</v>
      </c>
      <c r="B5639" s="16" t="s">
        <v>9817</v>
      </c>
      <c r="C5639">
        <v>7.4030536541110497</v>
      </c>
      <c r="D5639">
        <v>7.35540815463734</v>
      </c>
      <c r="E5639">
        <v>6.7987778901780498</v>
      </c>
      <c r="F5639">
        <v>7.1471983190353301</v>
      </c>
      <c r="G5639">
        <v>7.3754837261365198</v>
      </c>
      <c r="H5639">
        <v>7.5444344061339104</v>
      </c>
      <c r="I5639">
        <v>7.1672811779998904</v>
      </c>
      <c r="J5639">
        <v>7.4472347649922996</v>
      </c>
      <c r="K5639">
        <v>7.1507390064367904</v>
      </c>
      <c r="L5639">
        <v>6.9735187332156601</v>
      </c>
      <c r="M5639">
        <v>7.4860897101662998</v>
      </c>
      <c r="N5639">
        <v>7.3949016120571596</v>
      </c>
      <c r="O5639">
        <v>7.6135180018571296</v>
      </c>
      <c r="P5639">
        <v>7.5956949036652004</v>
      </c>
      <c r="Q5639">
        <v>6.6375058506955904</v>
      </c>
    </row>
    <row r="5640" spans="1:17">
      <c r="A5640" t="s">
        <v>9818</v>
      </c>
      <c r="B5640" s="16" t="s">
        <v>9819</v>
      </c>
      <c r="C5640">
        <v>6.0020440008562996</v>
      </c>
      <c r="D5640">
        <v>5.9609864132494002</v>
      </c>
      <c r="E5640">
        <v>5.7834864418304504</v>
      </c>
      <c r="F5640">
        <v>6.2057286057546701</v>
      </c>
      <c r="G5640">
        <v>6.2580314604422798</v>
      </c>
      <c r="H5640">
        <v>6.7520652640349201</v>
      </c>
      <c r="I5640">
        <v>6.0555222887526101</v>
      </c>
      <c r="J5640">
        <v>6.0557751925933898</v>
      </c>
      <c r="K5640">
        <v>6.0344793697124102</v>
      </c>
      <c r="L5640">
        <v>5.9455161281204401</v>
      </c>
      <c r="M5640">
        <v>6.5583555451284097</v>
      </c>
      <c r="N5640">
        <v>6.3509010238258501</v>
      </c>
      <c r="O5640">
        <v>6.6153320585583897</v>
      </c>
      <c r="P5640">
        <v>6.5105945574874102</v>
      </c>
      <c r="Q5640">
        <v>2.8218677180984102</v>
      </c>
    </row>
    <row r="5641" spans="1:17">
      <c r="A5641" t="s">
        <v>9820</v>
      </c>
      <c r="B5641" s="16" t="s">
        <v>9821</v>
      </c>
      <c r="C5641">
        <v>6.9167499097341398</v>
      </c>
      <c r="D5641">
        <v>7.27201870183272</v>
      </c>
      <c r="E5641">
        <v>7.2492690045942503</v>
      </c>
      <c r="F5641">
        <v>7.0313746998931297</v>
      </c>
      <c r="G5641">
        <v>6.8960099479567596</v>
      </c>
      <c r="H5641">
        <v>7.9753025283051704</v>
      </c>
      <c r="I5641">
        <v>7.4227314773209603</v>
      </c>
      <c r="J5641">
        <v>7.3719729077011804</v>
      </c>
      <c r="K5641">
        <v>7.4003939969625296</v>
      </c>
      <c r="L5641">
        <v>7.6115974529348698</v>
      </c>
      <c r="M5641">
        <v>7.0801992637840501</v>
      </c>
      <c r="N5641">
        <v>7.6128423779248298</v>
      </c>
      <c r="O5641">
        <v>7.5033233372972896</v>
      </c>
      <c r="P5641">
        <v>7.6525006680345902</v>
      </c>
      <c r="Q5641">
        <v>7.3593062614465703</v>
      </c>
    </row>
    <row r="5642" spans="1:17">
      <c r="A5642" t="s">
        <v>9822</v>
      </c>
      <c r="B5642" s="16" t="s">
        <v>9823</v>
      </c>
      <c r="C5642">
        <v>7.8130666640351603</v>
      </c>
      <c r="D5642">
        <v>7.5971933550587902</v>
      </c>
      <c r="E5642">
        <v>6.8434447610936902</v>
      </c>
      <c r="F5642">
        <v>7.1982087148309599</v>
      </c>
      <c r="G5642">
        <v>7.5660953034075797</v>
      </c>
      <c r="H5642">
        <v>7.3425375554330703</v>
      </c>
      <c r="I5642">
        <v>7.3155849706311598</v>
      </c>
      <c r="J5642">
        <v>6.77077757235707</v>
      </c>
      <c r="K5642">
        <v>7.2744141714431603</v>
      </c>
      <c r="L5642">
        <v>7.0255362286023502</v>
      </c>
      <c r="M5642">
        <v>6.8979530357267</v>
      </c>
      <c r="N5642">
        <v>7.4090932684121098</v>
      </c>
      <c r="O5642">
        <v>7.1746832552608204</v>
      </c>
      <c r="P5642">
        <v>7.8527434264668097</v>
      </c>
      <c r="Q5642">
        <v>6.6375058506955904</v>
      </c>
    </row>
    <row r="5643" spans="1:17">
      <c r="A5643" t="s">
        <v>9824</v>
      </c>
      <c r="B5643" s="16" t="s">
        <v>9825</v>
      </c>
      <c r="C5643">
        <v>7.3822774754477596</v>
      </c>
      <c r="D5643">
        <v>7.3755208346582997</v>
      </c>
      <c r="E5643">
        <v>8.6809092688620506</v>
      </c>
      <c r="F5643">
        <v>7.51783483851856</v>
      </c>
      <c r="G5643">
        <v>7.7646038238616901</v>
      </c>
      <c r="H5643">
        <v>7.0016356944961498</v>
      </c>
      <c r="I5643">
        <v>7.4500047402851104</v>
      </c>
      <c r="J5643">
        <v>8.0188756632992195</v>
      </c>
      <c r="K5643">
        <v>7.5217714944303404</v>
      </c>
      <c r="L5643">
        <v>8.3487603369746903</v>
      </c>
      <c r="M5643">
        <v>7.8326360970623901</v>
      </c>
      <c r="N5643">
        <v>8.2028646695847307</v>
      </c>
      <c r="O5643">
        <v>7.9602345118790003</v>
      </c>
      <c r="P5643">
        <v>6.1959331872939396</v>
      </c>
      <c r="Q5643">
        <v>9.6208993709487292</v>
      </c>
    </row>
    <row r="5644" spans="1:17">
      <c r="A5644" t="s">
        <v>9826</v>
      </c>
      <c r="B5644" s="16" t="e">
        <v>#N/A</v>
      </c>
      <c r="C5644">
        <v>8.4335866489667399</v>
      </c>
      <c r="D5644">
        <v>8.1993020288682992</v>
      </c>
      <c r="E5644">
        <v>7.3961522183172299</v>
      </c>
      <c r="F5644">
        <v>7.0070440488476997</v>
      </c>
      <c r="G5644">
        <v>7.3910775129397202</v>
      </c>
      <c r="H5644">
        <v>7.0555790375985197</v>
      </c>
      <c r="I5644">
        <v>7.8434668651217896</v>
      </c>
      <c r="J5644">
        <v>8.9432021883941708</v>
      </c>
      <c r="K5644">
        <v>8.1532055312937395</v>
      </c>
      <c r="L5644">
        <v>8.2358350898742305</v>
      </c>
      <c r="M5644">
        <v>7.6314095030644102</v>
      </c>
      <c r="N5644">
        <v>7.5112879937056096</v>
      </c>
      <c r="O5644">
        <v>7.5713977500087601</v>
      </c>
      <c r="P5644">
        <v>7.1306752673032401</v>
      </c>
      <c r="Q5644">
        <v>9.6975493141544398</v>
      </c>
    </row>
    <row r="5645" spans="1:17">
      <c r="A5645" t="s">
        <v>9827</v>
      </c>
      <c r="B5645" s="16" t="s">
        <v>9828</v>
      </c>
      <c r="C5645">
        <v>7.4897681856301501</v>
      </c>
      <c r="D5645">
        <v>7.1986281877788398</v>
      </c>
      <c r="E5645">
        <v>8.5073737422066706</v>
      </c>
      <c r="F5645">
        <v>7.4653008151311404</v>
      </c>
      <c r="G5645">
        <v>8.1413900255043803</v>
      </c>
      <c r="H5645">
        <v>6.0289964067317099</v>
      </c>
      <c r="I5645">
        <v>7.3303411333840103</v>
      </c>
      <c r="J5645">
        <v>7.0239580261777501</v>
      </c>
      <c r="K5645">
        <v>8.2432785203474008</v>
      </c>
      <c r="L5645">
        <v>7.9793730729810397</v>
      </c>
      <c r="M5645">
        <v>7.6314095030644102</v>
      </c>
      <c r="N5645">
        <v>7.6431623029643498</v>
      </c>
      <c r="O5645">
        <v>7.82741598581429</v>
      </c>
      <c r="P5645">
        <v>6.2392952426732498</v>
      </c>
      <c r="Q5645">
        <v>10.567702649957999</v>
      </c>
    </row>
    <row r="5646" spans="1:17">
      <c r="A5646" t="s">
        <v>9829</v>
      </c>
      <c r="B5646" s="16" t="s">
        <v>9830</v>
      </c>
      <c r="C5646">
        <v>9.1083736730887708</v>
      </c>
      <c r="D5646">
        <v>8.7175021108154098</v>
      </c>
      <c r="E5646">
        <v>9.2453042626247495</v>
      </c>
      <c r="F5646">
        <v>8.5408725518176407</v>
      </c>
      <c r="G5646">
        <v>8.7242431535982501</v>
      </c>
      <c r="H5646">
        <v>6.4359856847759502</v>
      </c>
      <c r="I5646">
        <v>8.4541170662821195</v>
      </c>
      <c r="J5646">
        <v>7.2867071673945603</v>
      </c>
      <c r="K5646">
        <v>9.2370409809944594</v>
      </c>
      <c r="L5646">
        <v>9.0869113375045192</v>
      </c>
      <c r="M5646">
        <v>8.0836215793818607</v>
      </c>
      <c r="N5646">
        <v>8.7344004763171696</v>
      </c>
      <c r="O5646">
        <v>8.2893644078548494</v>
      </c>
      <c r="P5646">
        <v>6.5794772553974399</v>
      </c>
      <c r="Q5646">
        <v>11.906000469495501</v>
      </c>
    </row>
    <row r="5647" spans="1:17">
      <c r="A5647" t="s">
        <v>9831</v>
      </c>
      <c r="B5647" s="16" t="s">
        <v>9832</v>
      </c>
      <c r="C5647">
        <v>8.5955640844923398</v>
      </c>
      <c r="D5647">
        <v>8.6640798428834103</v>
      </c>
      <c r="E5647">
        <v>8.6768159994387997</v>
      </c>
      <c r="F5647">
        <v>8.6467622320954103</v>
      </c>
      <c r="G5647">
        <v>8.6124564265931909</v>
      </c>
      <c r="H5647">
        <v>8.6060232075595806</v>
      </c>
      <c r="I5647">
        <v>8.5672723120630003</v>
      </c>
      <c r="J5647">
        <v>8.5367826536936793</v>
      </c>
      <c r="K5647">
        <v>8.4140922800938593</v>
      </c>
      <c r="L5647">
        <v>8.4312116805307404</v>
      </c>
      <c r="M5647">
        <v>8.6048131697117007</v>
      </c>
      <c r="N5647">
        <v>8.1657769996016203</v>
      </c>
      <c r="O5647">
        <v>8.4553951985693896</v>
      </c>
      <c r="P5647">
        <v>8.6587555712540691</v>
      </c>
      <c r="Q5647">
        <v>8.6462459446333604</v>
      </c>
    </row>
    <row r="5648" spans="1:17">
      <c r="A5648" t="s">
        <v>9833</v>
      </c>
      <c r="B5648" s="16" t="s">
        <v>9834</v>
      </c>
      <c r="C5648">
        <v>9.5554861619836906</v>
      </c>
      <c r="D5648">
        <v>9.7341124997261108</v>
      </c>
      <c r="E5648">
        <v>9.2968804958682405</v>
      </c>
      <c r="F5648">
        <v>9.3302172263135805</v>
      </c>
      <c r="G5648">
        <v>9.3971342666748008</v>
      </c>
      <c r="H5648">
        <v>9.7418315226677201</v>
      </c>
      <c r="I5648">
        <v>9.8448617240636995</v>
      </c>
      <c r="J5648">
        <v>9.5647235198826195</v>
      </c>
      <c r="K5648">
        <v>9.7459429848294903</v>
      </c>
      <c r="L5648">
        <v>9.6560256312513708</v>
      </c>
      <c r="M5648">
        <v>9.5158529016322397</v>
      </c>
      <c r="N5648">
        <v>9.1432479507308102</v>
      </c>
      <c r="O5648">
        <v>9.6188980604174699</v>
      </c>
      <c r="P5648">
        <v>10.0275446233446</v>
      </c>
      <c r="Q5648">
        <v>8.3931679398307004</v>
      </c>
    </row>
    <row r="5649" spans="1:17">
      <c r="A5649" t="s">
        <v>9835</v>
      </c>
      <c r="B5649" s="16" t="s">
        <v>9836</v>
      </c>
      <c r="C5649">
        <v>5.3018286845624196</v>
      </c>
      <c r="D5649">
        <v>4.4456530885114001</v>
      </c>
      <c r="E5649">
        <v>3.9618875914207199</v>
      </c>
      <c r="F5649">
        <v>4.9752349446537503</v>
      </c>
      <c r="G5649">
        <v>4.4429501088137897</v>
      </c>
      <c r="H5649">
        <v>4.2312229394497098</v>
      </c>
      <c r="I5649">
        <v>4.6056600831029897</v>
      </c>
      <c r="J5649">
        <v>2.8218677180984102</v>
      </c>
      <c r="K5649">
        <v>5.4363438608835697</v>
      </c>
      <c r="L5649">
        <v>5.4740674480207696</v>
      </c>
      <c r="M5649">
        <v>5.1141768100933502</v>
      </c>
      <c r="N5649">
        <v>4.7684260524010602</v>
      </c>
      <c r="O5649">
        <v>4.7358659530866696</v>
      </c>
      <c r="P5649">
        <v>4.0606668341819496</v>
      </c>
      <c r="Q5649">
        <v>5.09416193408443</v>
      </c>
    </row>
    <row r="5650" spans="1:17">
      <c r="A5650" t="s">
        <v>9837</v>
      </c>
      <c r="B5650" s="16" t="e">
        <v>#N/A</v>
      </c>
      <c r="C5650">
        <v>5.7841390782753797</v>
      </c>
      <c r="D5650">
        <v>5.8293813043846097</v>
      </c>
      <c r="E5650">
        <v>6.9830103020752698</v>
      </c>
      <c r="F5650">
        <v>6.51394311452185</v>
      </c>
      <c r="G5650">
        <v>6.8850192437688102</v>
      </c>
      <c r="H5650">
        <v>6.0289964067317099</v>
      </c>
      <c r="I5650">
        <v>6.6239335844977303</v>
      </c>
      <c r="J5650">
        <v>6.99554785082886</v>
      </c>
      <c r="K5650">
        <v>6.7941494051110496</v>
      </c>
      <c r="L5650">
        <v>6.6477796151719897</v>
      </c>
      <c r="M5650">
        <v>6.4144155526236197</v>
      </c>
      <c r="N5650">
        <v>6.85612319490345</v>
      </c>
      <c r="O5650">
        <v>6.6518565073704199</v>
      </c>
      <c r="P5650">
        <v>5.93026793058488</v>
      </c>
      <c r="Q5650">
        <v>8.6462459446333604</v>
      </c>
    </row>
    <row r="5651" spans="1:17">
      <c r="A5651" t="s">
        <v>9838</v>
      </c>
      <c r="B5651" s="16" t="s">
        <v>9839</v>
      </c>
      <c r="C5651">
        <v>5.7183074214133596</v>
      </c>
      <c r="D5651">
        <v>5.3377706331943697</v>
      </c>
      <c r="E5651">
        <v>5.8141048855267101</v>
      </c>
      <c r="F5651">
        <v>5.1086920998035801</v>
      </c>
      <c r="G5651">
        <v>6.2057061458969898</v>
      </c>
      <c r="H5651">
        <v>4.1560374762891303</v>
      </c>
      <c r="I5651">
        <v>4.7071247246580201</v>
      </c>
      <c r="J5651">
        <v>4.5040669171042298</v>
      </c>
      <c r="K5651">
        <v>5.31000747676672</v>
      </c>
      <c r="L5651">
        <v>5.4220334780197001</v>
      </c>
      <c r="M5651">
        <v>5.4539067964059598</v>
      </c>
      <c r="N5651">
        <v>5.7523273948856701</v>
      </c>
      <c r="O5651">
        <v>5.2165415310043803</v>
      </c>
      <c r="P5651">
        <v>5.0754103394275001</v>
      </c>
      <c r="Q5651">
        <v>2.8218677180984102</v>
      </c>
    </row>
    <row r="5652" spans="1:17">
      <c r="A5652" t="s">
        <v>9840</v>
      </c>
      <c r="B5652" s="16" t="s">
        <v>9841</v>
      </c>
      <c r="C5652">
        <v>10.287855874630999</v>
      </c>
      <c r="D5652">
        <v>10.3441833702907</v>
      </c>
      <c r="E5652">
        <v>10.1773245095186</v>
      </c>
      <c r="F5652">
        <v>9.97827307697567</v>
      </c>
      <c r="G5652">
        <v>10.084642048575899</v>
      </c>
      <c r="H5652">
        <v>9.7968215220500294</v>
      </c>
      <c r="I5652">
        <v>10.2598391482439</v>
      </c>
      <c r="J5652">
        <v>9.8998064734010995</v>
      </c>
      <c r="K5652">
        <v>10.2218902615499</v>
      </c>
      <c r="L5652">
        <v>10.142506631005499</v>
      </c>
      <c r="M5652">
        <v>9.9538860087168093</v>
      </c>
      <c r="N5652">
        <v>9.5407816355117507</v>
      </c>
      <c r="O5652">
        <v>9.9632680206642892</v>
      </c>
      <c r="P5652">
        <v>10.2682747000338</v>
      </c>
      <c r="Q5652">
        <v>10.4396731967666</v>
      </c>
    </row>
    <row r="5653" spans="1:17">
      <c r="A5653" t="s">
        <v>9842</v>
      </c>
      <c r="B5653" s="16" t="s">
        <v>9843</v>
      </c>
      <c r="C5653">
        <v>8.0508482938265207</v>
      </c>
      <c r="D5653">
        <v>8.1418217749280508</v>
      </c>
      <c r="E5653">
        <v>9.2397663294334205</v>
      </c>
      <c r="F5653">
        <v>9.1517562246681408</v>
      </c>
      <c r="G5653">
        <v>9.4086522779629806</v>
      </c>
      <c r="H5653">
        <v>8.5508943179792603</v>
      </c>
      <c r="I5653">
        <v>8.6370709099959804</v>
      </c>
      <c r="J5653">
        <v>10.113410325543599</v>
      </c>
      <c r="K5653">
        <v>8.4952853498987508</v>
      </c>
      <c r="L5653">
        <v>8.4722922322482805</v>
      </c>
      <c r="M5653">
        <v>8.6331055249702402</v>
      </c>
      <c r="N5653">
        <v>8.88900064485229</v>
      </c>
      <c r="O5653">
        <v>8.9618000192109992</v>
      </c>
      <c r="P5653">
        <v>8.6348121378026992</v>
      </c>
      <c r="Q5653">
        <v>8.0859864702427604</v>
      </c>
    </row>
    <row r="5654" spans="1:17">
      <c r="A5654" t="s">
        <v>9844</v>
      </c>
      <c r="B5654" s="16" t="s">
        <v>9845</v>
      </c>
      <c r="C5654">
        <v>7.7710946782910399</v>
      </c>
      <c r="D5654">
        <v>7.7792060577972499</v>
      </c>
      <c r="E5654">
        <v>7.93130901064099</v>
      </c>
      <c r="F5654">
        <v>7.9713141637722202</v>
      </c>
      <c r="G5654">
        <v>8.2263264276980692</v>
      </c>
      <c r="H5654">
        <v>6.7950364846316802</v>
      </c>
      <c r="I5654">
        <v>7.8889848124735602</v>
      </c>
      <c r="J5654">
        <v>7.4419876329300898</v>
      </c>
      <c r="K5654">
        <v>8.2698975439675699</v>
      </c>
      <c r="L5654">
        <v>8.1172939505567392</v>
      </c>
      <c r="M5654">
        <v>7.8099223231624002</v>
      </c>
      <c r="N5654">
        <v>8.1017606448184107</v>
      </c>
      <c r="O5654">
        <v>7.5082940900497404</v>
      </c>
      <c r="P5654">
        <v>7.1757190377558198</v>
      </c>
      <c r="Q5654">
        <v>9.0486929182374407</v>
      </c>
    </row>
    <row r="5655" spans="1:17">
      <c r="A5655" t="s">
        <v>9846</v>
      </c>
      <c r="B5655" s="16" t="s">
        <v>9847</v>
      </c>
      <c r="C5655">
        <v>7.9368589542794101</v>
      </c>
      <c r="D5655">
        <v>7.7991815857585003</v>
      </c>
      <c r="E5655">
        <v>8.0115452561885405</v>
      </c>
      <c r="F5655">
        <v>8.4326709533627096</v>
      </c>
      <c r="G5655">
        <v>8.3024221523858994</v>
      </c>
      <c r="H5655">
        <v>7.2684043305091297</v>
      </c>
      <c r="I5655">
        <v>7.5791136832599504</v>
      </c>
      <c r="J5655">
        <v>7.7738225879190397</v>
      </c>
      <c r="K5655">
        <v>7.8565336172856703</v>
      </c>
      <c r="L5655">
        <v>7.6941231603234703</v>
      </c>
      <c r="M5655">
        <v>8.0961878018209905</v>
      </c>
      <c r="N5655">
        <v>8.2469348951680406</v>
      </c>
      <c r="O5655">
        <v>7.9048051051020396</v>
      </c>
      <c r="P5655">
        <v>6.98638363708924</v>
      </c>
      <c r="Q5655">
        <v>9.1612412986063401</v>
      </c>
    </row>
    <row r="5656" spans="1:17">
      <c r="A5656" t="s">
        <v>9848</v>
      </c>
      <c r="B5656" s="16" t="s">
        <v>9849</v>
      </c>
      <c r="C5656">
        <v>8.1523961586017109</v>
      </c>
      <c r="D5656">
        <v>8.1841967584028499</v>
      </c>
      <c r="E5656">
        <v>8.1420280799080693</v>
      </c>
      <c r="F5656">
        <v>8.0800439517428106</v>
      </c>
      <c r="G5656">
        <v>7.96528252173289</v>
      </c>
      <c r="H5656">
        <v>8.4236841350598102</v>
      </c>
      <c r="I5656">
        <v>8.3349746844328294</v>
      </c>
      <c r="J5656">
        <v>8.3196643480210106</v>
      </c>
      <c r="K5656">
        <v>8.0340112540614204</v>
      </c>
      <c r="L5656">
        <v>8.0727714447924992</v>
      </c>
      <c r="M5656">
        <v>8.1055410615561403</v>
      </c>
      <c r="N5656">
        <v>8.0070723907748906</v>
      </c>
      <c r="O5656">
        <v>8.1659518363411792</v>
      </c>
      <c r="P5656">
        <v>8.4040201942323094</v>
      </c>
      <c r="Q5656">
        <v>7.9670857749043096</v>
      </c>
    </row>
    <row r="5657" spans="1:17">
      <c r="A5657" t="s">
        <v>9850</v>
      </c>
      <c r="B5657" s="16" t="s">
        <v>9851</v>
      </c>
      <c r="C5657">
        <v>7.0191316944455302</v>
      </c>
      <c r="D5657">
        <v>6.7099380949169003</v>
      </c>
      <c r="E5657">
        <v>7.1929456960548803</v>
      </c>
      <c r="F5657">
        <v>6.6670749181327098</v>
      </c>
      <c r="G5657">
        <v>7.2269582735026701</v>
      </c>
      <c r="H5657">
        <v>5.9735057093571502</v>
      </c>
      <c r="I5657">
        <v>7.0018738474900601</v>
      </c>
      <c r="J5657">
        <v>6.2739118111702199</v>
      </c>
      <c r="K5657">
        <v>7.28752089893944</v>
      </c>
      <c r="L5657">
        <v>7.1162623791641204</v>
      </c>
      <c r="M5657">
        <v>6.9122766699525497</v>
      </c>
      <c r="N5657">
        <v>6.9659792970402998</v>
      </c>
      <c r="O5657">
        <v>6.5097855003520602</v>
      </c>
      <c r="P5657">
        <v>6.3222334835171203</v>
      </c>
      <c r="Q5657">
        <v>9.5399466711043193</v>
      </c>
    </row>
    <row r="5658" spans="1:17">
      <c r="A5658" t="s">
        <v>9852</v>
      </c>
      <c r="B5658" s="16" t="s">
        <v>9853</v>
      </c>
      <c r="C5658">
        <v>7.0191316944455302</v>
      </c>
      <c r="D5658">
        <v>6.3091097390471402</v>
      </c>
      <c r="E5658">
        <v>7.0223608587950404</v>
      </c>
      <c r="F5658">
        <v>6.4184400025519999</v>
      </c>
      <c r="G5658">
        <v>7.30313917801982</v>
      </c>
      <c r="H5658">
        <v>4.7487521450918901</v>
      </c>
      <c r="I5658">
        <v>5.8430298477526499</v>
      </c>
      <c r="J5658">
        <v>5.3714827538142504</v>
      </c>
      <c r="K5658">
        <v>7.2940296973472796</v>
      </c>
      <c r="L5658">
        <v>7.0674878530048497</v>
      </c>
      <c r="M5658">
        <v>7.1899856980448904</v>
      </c>
      <c r="N5658">
        <v>7.8855783932945203</v>
      </c>
      <c r="O5658">
        <v>6.48972680942338</v>
      </c>
      <c r="P5658">
        <v>4.8003293124776603</v>
      </c>
      <c r="Q5658">
        <v>9.3151344269335699</v>
      </c>
    </row>
    <row r="5659" spans="1:17">
      <c r="A5659" t="s">
        <v>9854</v>
      </c>
      <c r="B5659" s="16" t="s">
        <v>9855</v>
      </c>
      <c r="C5659">
        <v>3.7779852140208301</v>
      </c>
      <c r="D5659">
        <v>3.6330127529723502</v>
      </c>
      <c r="E5659">
        <v>4.0887687455453801</v>
      </c>
      <c r="F5659">
        <v>3.4706286095040801</v>
      </c>
      <c r="G5659">
        <v>3.8309652426265099</v>
      </c>
      <c r="H5659">
        <v>3.65660975244205</v>
      </c>
      <c r="I5659">
        <v>3.6595800418069002</v>
      </c>
      <c r="J5659">
        <v>4.1400611729353196</v>
      </c>
      <c r="K5659">
        <v>3.4608708703561399</v>
      </c>
      <c r="L5659">
        <v>3.4877558895723499</v>
      </c>
      <c r="M5659">
        <v>3.4086250003018401</v>
      </c>
      <c r="N5659">
        <v>3.79229116939824</v>
      </c>
      <c r="O5659">
        <v>3.24931794675887</v>
      </c>
      <c r="P5659">
        <v>2.8218677180984102</v>
      </c>
      <c r="Q5659">
        <v>2.8218677180984102</v>
      </c>
    </row>
    <row r="5660" spans="1:17">
      <c r="A5660" t="s">
        <v>9856</v>
      </c>
      <c r="B5660" s="16" t="s">
        <v>9857</v>
      </c>
      <c r="C5660">
        <v>10.1748128170124</v>
      </c>
      <c r="D5660">
        <v>10.116600022956</v>
      </c>
      <c r="E5660">
        <v>10.444914596655</v>
      </c>
      <c r="F5660">
        <v>9.6852492718989396</v>
      </c>
      <c r="G5660">
        <v>10.2095142794215</v>
      </c>
      <c r="H5660">
        <v>8.7516632826681295</v>
      </c>
      <c r="I5660">
        <v>9.6935940649173808</v>
      </c>
      <c r="J5660">
        <v>9.5044304076054598</v>
      </c>
      <c r="K5660">
        <v>10.221038330154601</v>
      </c>
      <c r="L5660">
        <v>10.038022688327001</v>
      </c>
      <c r="M5660">
        <v>9.6906211784822798</v>
      </c>
      <c r="N5660">
        <v>10.101469754769701</v>
      </c>
      <c r="O5660">
        <v>9.8515099777261597</v>
      </c>
      <c r="P5660">
        <v>9.0269769480393798</v>
      </c>
      <c r="Q5660">
        <v>12.143703606073499</v>
      </c>
    </row>
    <row r="5661" spans="1:17">
      <c r="A5661" t="s">
        <v>9858</v>
      </c>
      <c r="B5661" s="16" t="s">
        <v>9859</v>
      </c>
      <c r="C5661">
        <v>7.2585116198467396</v>
      </c>
      <c r="D5661">
        <v>7.4213841894291104</v>
      </c>
      <c r="E5661">
        <v>7.3556947774122898</v>
      </c>
      <c r="F5661">
        <v>7.7006000739431499</v>
      </c>
      <c r="G5661">
        <v>7.3754837261365198</v>
      </c>
      <c r="H5661">
        <v>7.9327885537582503</v>
      </c>
      <c r="I5661">
        <v>7.50304689693544</v>
      </c>
      <c r="J5661">
        <v>7.7054390932035197</v>
      </c>
      <c r="K5661">
        <v>7.26781569471183</v>
      </c>
      <c r="L5661">
        <v>7.3103395206829997</v>
      </c>
      <c r="M5661">
        <v>7.44242659787579</v>
      </c>
      <c r="N5661">
        <v>7.3877529004993203</v>
      </c>
      <c r="O5661">
        <v>7.5280070821620004</v>
      </c>
      <c r="P5661">
        <v>7.9975370639367904</v>
      </c>
      <c r="Q5661">
        <v>5.09416193408443</v>
      </c>
    </row>
    <row r="5662" spans="1:17">
      <c r="A5662" t="s">
        <v>9860</v>
      </c>
      <c r="B5662" s="16" t="s">
        <v>9861</v>
      </c>
      <c r="C5662">
        <v>6.8168678752759702</v>
      </c>
      <c r="D5662">
        <v>7.0562601159318801</v>
      </c>
      <c r="E5662">
        <v>6.99624750440314</v>
      </c>
      <c r="F5662">
        <v>7.5959218196393197</v>
      </c>
      <c r="G5662">
        <v>7.2442399160463804</v>
      </c>
      <c r="H5662">
        <v>7.3782177587165396</v>
      </c>
      <c r="I5662">
        <v>6.8563160945267603</v>
      </c>
      <c r="J5662">
        <v>7.2390749184657004</v>
      </c>
      <c r="K5662">
        <v>6.8033219097639099</v>
      </c>
      <c r="L5662">
        <v>7.1940415703855596</v>
      </c>
      <c r="M5662">
        <v>7.2919710568065002</v>
      </c>
      <c r="N5662">
        <v>7.2126792806103603</v>
      </c>
      <c r="O5662">
        <v>7.3511467449476502</v>
      </c>
      <c r="P5662">
        <v>7.0114628697230597</v>
      </c>
      <c r="Q5662">
        <v>6.2843132996066204</v>
      </c>
    </row>
    <row r="5663" spans="1:17">
      <c r="A5663" t="s">
        <v>9862</v>
      </c>
      <c r="B5663" s="16" t="s">
        <v>9863</v>
      </c>
      <c r="C5663">
        <v>8.8634624740799204</v>
      </c>
      <c r="D5663">
        <v>8.78661913179503</v>
      </c>
      <c r="E5663">
        <v>8.9822751916670303</v>
      </c>
      <c r="F5663">
        <v>8.2756072474845901</v>
      </c>
      <c r="G5663">
        <v>9.0229599537064704</v>
      </c>
      <c r="H5663">
        <v>7.8488904955482699</v>
      </c>
      <c r="I5663">
        <v>8.7536851253207502</v>
      </c>
      <c r="J5663">
        <v>8.3839346955529894</v>
      </c>
      <c r="K5663">
        <v>9.3904196267613091</v>
      </c>
      <c r="L5663">
        <v>9.0287973660831309</v>
      </c>
      <c r="M5663">
        <v>8.7608894478064201</v>
      </c>
      <c r="N5663">
        <v>8.8788546162448299</v>
      </c>
      <c r="O5663">
        <v>8.5761665783410308</v>
      </c>
      <c r="P5663">
        <v>8.5087404455715294</v>
      </c>
      <c r="Q5663">
        <v>11.0925156037228</v>
      </c>
    </row>
    <row r="5664" spans="1:17">
      <c r="A5664" t="s">
        <v>9864</v>
      </c>
      <c r="B5664" s="16" t="s">
        <v>9865</v>
      </c>
      <c r="C5664">
        <v>5.1056188094586403</v>
      </c>
      <c r="D5664">
        <v>4.6529177314580599</v>
      </c>
      <c r="E5664">
        <v>4.6393553598667303</v>
      </c>
      <c r="F5664">
        <v>4.8265290176055897</v>
      </c>
      <c r="G5664">
        <v>5.1769839720448498</v>
      </c>
      <c r="H5664">
        <v>4.5998748125578501</v>
      </c>
      <c r="I5664">
        <v>5.0091235034862898</v>
      </c>
      <c r="J5664">
        <v>4.6702235480772103</v>
      </c>
      <c r="K5664">
        <v>5.2832656349479699</v>
      </c>
      <c r="L5664">
        <v>4.5555022990765597</v>
      </c>
      <c r="M5664">
        <v>4.1590575299716699</v>
      </c>
      <c r="N5664">
        <v>4.3841781814921204</v>
      </c>
      <c r="O5664">
        <v>4.6215116313316003</v>
      </c>
      <c r="P5664">
        <v>5.4229483876157598</v>
      </c>
      <c r="Q5664">
        <v>2.8218677180984102</v>
      </c>
    </row>
    <row r="5665" spans="1:17">
      <c r="A5665" t="s">
        <v>9866</v>
      </c>
      <c r="B5665" s="16" t="s">
        <v>9867</v>
      </c>
      <c r="C5665">
        <v>8.3961294856282596</v>
      </c>
      <c r="D5665">
        <v>8.4691558082592007</v>
      </c>
      <c r="E5665">
        <v>8.5924112277062203</v>
      </c>
      <c r="F5665">
        <v>8.0084767785204498</v>
      </c>
      <c r="G5665">
        <v>8.2219787329211993</v>
      </c>
      <c r="H5665">
        <v>7.6415438236790099</v>
      </c>
      <c r="I5665">
        <v>8.2406256097820094</v>
      </c>
      <c r="J5665">
        <v>7.9503746294535702</v>
      </c>
      <c r="K5665">
        <v>8.4406920886794499</v>
      </c>
      <c r="L5665">
        <v>8.2613046555829595</v>
      </c>
      <c r="M5665">
        <v>8.0581554624285108</v>
      </c>
      <c r="N5665">
        <v>7.63111088443606</v>
      </c>
      <c r="O5665">
        <v>8.0344179858314408</v>
      </c>
      <c r="P5665">
        <v>8.1348002259419907</v>
      </c>
      <c r="Q5665">
        <v>9.2656390107680107</v>
      </c>
    </row>
    <row r="5666" spans="1:17">
      <c r="A5666" t="s">
        <v>9868</v>
      </c>
      <c r="B5666" s="16" t="s">
        <v>9869</v>
      </c>
      <c r="C5666">
        <v>3.6535616636188299</v>
      </c>
      <c r="D5666">
        <v>3.7545556144430101</v>
      </c>
      <c r="E5666">
        <v>2.8218677180984102</v>
      </c>
      <c r="F5666">
        <v>3.6131889974304401</v>
      </c>
      <c r="G5666">
        <v>3.5425260543824399</v>
      </c>
      <c r="H5666">
        <v>3.30825032505737</v>
      </c>
      <c r="I5666">
        <v>3.6595800418069002</v>
      </c>
      <c r="J5666">
        <v>2.8218677180984102</v>
      </c>
      <c r="K5666">
        <v>3.27554212654834</v>
      </c>
      <c r="L5666">
        <v>3.4877558895723499</v>
      </c>
      <c r="M5666">
        <v>3.5380814202985702</v>
      </c>
      <c r="N5666">
        <v>3.31389066967124</v>
      </c>
      <c r="O5666">
        <v>3.42420286852819</v>
      </c>
      <c r="P5666">
        <v>3.9363215208704698</v>
      </c>
      <c r="Q5666">
        <v>2.8218677180984102</v>
      </c>
    </row>
    <row r="5667" spans="1:17">
      <c r="A5667" t="s">
        <v>9870</v>
      </c>
      <c r="B5667" s="16" t="s">
        <v>9871</v>
      </c>
      <c r="C5667">
        <v>9.1062670474170506</v>
      </c>
      <c r="D5667">
        <v>9.0171246569012204</v>
      </c>
      <c r="E5667">
        <v>8.5749206921932899</v>
      </c>
      <c r="F5667">
        <v>8.6336134035536993</v>
      </c>
      <c r="G5667">
        <v>8.4018585991338206</v>
      </c>
      <c r="H5667">
        <v>7.8640556763311302</v>
      </c>
      <c r="I5667">
        <v>8.8099506490859998</v>
      </c>
      <c r="J5667">
        <v>7.7443036943194103</v>
      </c>
      <c r="K5667">
        <v>9.2080949088597208</v>
      </c>
      <c r="L5667">
        <v>9.0031561631595203</v>
      </c>
      <c r="M5667">
        <v>8.7785321581190896</v>
      </c>
      <c r="N5667">
        <v>8.5675425437041195</v>
      </c>
      <c r="O5667">
        <v>8.5761665783410308</v>
      </c>
      <c r="P5667">
        <v>7.8733663028696599</v>
      </c>
      <c r="Q5667">
        <v>10.323554046550599</v>
      </c>
    </row>
    <row r="5668" spans="1:17">
      <c r="A5668" t="s">
        <v>9872</v>
      </c>
      <c r="B5668" s="16" t="s">
        <v>9873</v>
      </c>
      <c r="C5668">
        <v>10.034537653537599</v>
      </c>
      <c r="D5668">
        <v>9.8665012601348501</v>
      </c>
      <c r="E5668">
        <v>9.7231756817890194</v>
      </c>
      <c r="F5668">
        <v>8.6176748661300699</v>
      </c>
      <c r="G5668">
        <v>9.8315272260956004</v>
      </c>
      <c r="H5668">
        <v>8.31389564129754</v>
      </c>
      <c r="I5668">
        <v>9.5531182892037396</v>
      </c>
      <c r="J5668">
        <v>8.8051459252883895</v>
      </c>
      <c r="K5668">
        <v>10.629465923176101</v>
      </c>
      <c r="L5668">
        <v>9.1010811677503707</v>
      </c>
      <c r="M5668">
        <v>9.1080359612180892</v>
      </c>
      <c r="N5668">
        <v>9.1538045496439295</v>
      </c>
      <c r="O5668">
        <v>8.8371377255911607</v>
      </c>
      <c r="P5668">
        <v>9.6595628556892201</v>
      </c>
      <c r="Q5668">
        <v>11.201804683747101</v>
      </c>
    </row>
    <row r="5669" spans="1:17">
      <c r="A5669" t="s">
        <v>9874</v>
      </c>
      <c r="B5669" s="16" t="s">
        <v>9875</v>
      </c>
      <c r="C5669">
        <v>3.7779852140208301</v>
      </c>
      <c r="D5669">
        <v>4.2618677800425697</v>
      </c>
      <c r="E5669">
        <v>3.6381873987360902</v>
      </c>
      <c r="F5669">
        <v>3.7319397910766599</v>
      </c>
      <c r="G5669">
        <v>4.0460446887748596</v>
      </c>
      <c r="H5669">
        <v>3.9869852489372102</v>
      </c>
      <c r="I5669">
        <v>3.6595800418069002</v>
      </c>
      <c r="J5669">
        <v>4.0085972383706396</v>
      </c>
      <c r="K5669">
        <v>3.27554212654834</v>
      </c>
      <c r="L5669">
        <v>3.7555759297476698</v>
      </c>
      <c r="M5669">
        <v>3.4086250003018401</v>
      </c>
      <c r="N5669">
        <v>3.31389066967124</v>
      </c>
      <c r="O5669">
        <v>3.6677309644704801</v>
      </c>
      <c r="P5669">
        <v>4.2713440848041202</v>
      </c>
      <c r="Q5669">
        <v>2.8218677180984102</v>
      </c>
    </row>
    <row r="5670" spans="1:17">
      <c r="A5670" t="s">
        <v>9876</v>
      </c>
      <c r="B5670" s="16" t="s">
        <v>9877</v>
      </c>
      <c r="C5670">
        <v>8.35412545506607</v>
      </c>
      <c r="D5670">
        <v>8.5331334655479392</v>
      </c>
      <c r="E5670">
        <v>8.7487737213568995</v>
      </c>
      <c r="F5670">
        <v>9.1425046850430096</v>
      </c>
      <c r="G5670">
        <v>8.7814832519802906</v>
      </c>
      <c r="H5670">
        <v>8.7186948407022609</v>
      </c>
      <c r="I5670">
        <v>8.3710502888009497</v>
      </c>
      <c r="J5670">
        <v>9.1517388031142293</v>
      </c>
      <c r="K5670">
        <v>8.5478863671486494</v>
      </c>
      <c r="L5670">
        <v>8.7154039576573705</v>
      </c>
      <c r="M5670">
        <v>8.7390287992077909</v>
      </c>
      <c r="N5670">
        <v>8.8531727646456808</v>
      </c>
      <c r="O5670">
        <v>8.7028366689850092</v>
      </c>
      <c r="P5670">
        <v>8.2284615464917206</v>
      </c>
      <c r="Q5670">
        <v>7.9670857749043096</v>
      </c>
    </row>
    <row r="5671" spans="1:17">
      <c r="A5671" t="s">
        <v>9878</v>
      </c>
      <c r="B5671" s="16" t="s">
        <v>9879</v>
      </c>
      <c r="C5671">
        <v>9.1539575820373802</v>
      </c>
      <c r="D5671">
        <v>8.9628596536323997</v>
      </c>
      <c r="E5671">
        <v>8.4981235430322606</v>
      </c>
      <c r="F5671">
        <v>7.4771419960432803</v>
      </c>
      <c r="G5671">
        <v>9.7296032701791599</v>
      </c>
      <c r="H5671">
        <v>7.9086159245782204</v>
      </c>
      <c r="I5671">
        <v>8.7967518749965592</v>
      </c>
      <c r="J5671">
        <v>8.1306187056243608</v>
      </c>
      <c r="K5671">
        <v>9.0520358028722203</v>
      </c>
      <c r="L5671">
        <v>8.2395012745264999</v>
      </c>
      <c r="M5671">
        <v>8.7025261127290907</v>
      </c>
      <c r="N5671">
        <v>9.1705360163108391</v>
      </c>
      <c r="O5671">
        <v>8.7071610792229706</v>
      </c>
      <c r="P5671">
        <v>9.2055293508731193</v>
      </c>
      <c r="Q5671">
        <v>8.8614637697687808</v>
      </c>
    </row>
    <row r="5672" spans="1:17">
      <c r="A5672" t="s">
        <v>9880</v>
      </c>
      <c r="B5672" s="16" t="s">
        <v>9881</v>
      </c>
      <c r="C5672">
        <v>6.4131208425870598</v>
      </c>
      <c r="D5672">
        <v>6.2223383051797301</v>
      </c>
      <c r="E5672">
        <v>6.5872704820978099</v>
      </c>
      <c r="F5672">
        <v>5.9029685313311697</v>
      </c>
      <c r="G5672">
        <v>6.3249249403227497</v>
      </c>
      <c r="H5672">
        <v>5.0023896186610397</v>
      </c>
      <c r="I5672">
        <v>6.3315474419567597</v>
      </c>
      <c r="J5672">
        <v>5.4379532412242897</v>
      </c>
      <c r="K5672">
        <v>6.63877551665722</v>
      </c>
      <c r="L5672">
        <v>6.4709898055546704</v>
      </c>
      <c r="M5672">
        <v>5.7092205097854203</v>
      </c>
      <c r="N5672">
        <v>5.9619430316236501</v>
      </c>
      <c r="O5672">
        <v>5.6448044448004904</v>
      </c>
      <c r="P5672">
        <v>4.7374550361106396</v>
      </c>
      <c r="Q5672">
        <v>8.9266120302692595</v>
      </c>
    </row>
    <row r="5673" spans="1:17">
      <c r="A5673" t="s">
        <v>9882</v>
      </c>
      <c r="B5673" s="16" t="s">
        <v>9883</v>
      </c>
      <c r="C5673">
        <v>7.7922336118688396</v>
      </c>
      <c r="D5673">
        <v>7.8286346676050602</v>
      </c>
      <c r="E5673">
        <v>8.0309249363679793</v>
      </c>
      <c r="F5673">
        <v>8.0084767785204498</v>
      </c>
      <c r="G5673">
        <v>7.7465463994501196</v>
      </c>
      <c r="H5673">
        <v>8.2188296086204797</v>
      </c>
      <c r="I5673">
        <v>7.9945460816845602</v>
      </c>
      <c r="J5673">
        <v>8.0909803821412201</v>
      </c>
      <c r="K5673">
        <v>7.6388177437481604</v>
      </c>
      <c r="L5673">
        <v>8.0054517585789693</v>
      </c>
      <c r="M5673">
        <v>7.8401284247997198</v>
      </c>
      <c r="N5673">
        <v>7.8702856166430299</v>
      </c>
      <c r="O5673">
        <v>8.0205792114905901</v>
      </c>
      <c r="P5673">
        <v>7.8318209036303701</v>
      </c>
      <c r="Q5673">
        <v>8.0859864702427604</v>
      </c>
    </row>
    <row r="5674" spans="1:17">
      <c r="A5674" t="s">
        <v>9884</v>
      </c>
      <c r="B5674" s="16" t="s">
        <v>9885</v>
      </c>
      <c r="C5674">
        <v>8.1235100418395501</v>
      </c>
      <c r="D5674">
        <v>8.1993020288682992</v>
      </c>
      <c r="E5674">
        <v>8.1360753872999894</v>
      </c>
      <c r="F5674">
        <v>8.3610727756212295</v>
      </c>
      <c r="G5674">
        <v>8.0850459987098091</v>
      </c>
      <c r="H5674">
        <v>8.5065096507435598</v>
      </c>
      <c r="I5674">
        <v>8.2522790768096801</v>
      </c>
      <c r="J5674">
        <v>8.2672872160397493</v>
      </c>
      <c r="K5674">
        <v>8.1603376745686695</v>
      </c>
      <c r="L5674">
        <v>8.1681969533649301</v>
      </c>
      <c r="M5674">
        <v>7.96872378744066</v>
      </c>
      <c r="N5674">
        <v>7.8855783932945203</v>
      </c>
      <c r="O5674">
        <v>8.08516070314103</v>
      </c>
      <c r="P5674">
        <v>8.10605289022606</v>
      </c>
      <c r="Q5674">
        <v>7.1565710053807701</v>
      </c>
    </row>
    <row r="5675" spans="1:17">
      <c r="A5675" t="s">
        <v>9886</v>
      </c>
      <c r="B5675" s="16" t="s">
        <v>9887</v>
      </c>
      <c r="C5675">
        <v>9.7953275502287607</v>
      </c>
      <c r="D5675">
        <v>9.8122965071330803</v>
      </c>
      <c r="E5675">
        <v>9.6373316870802199</v>
      </c>
      <c r="F5675">
        <v>9.7180024010508799</v>
      </c>
      <c r="G5675">
        <v>9.5848207841290201</v>
      </c>
      <c r="H5675">
        <v>9.8306374437208905</v>
      </c>
      <c r="I5675">
        <v>9.6100552911234693</v>
      </c>
      <c r="J5675">
        <v>9.8649988701784608</v>
      </c>
      <c r="K5675">
        <v>9.5830910170256391</v>
      </c>
      <c r="L5675">
        <v>9.4673458614029897</v>
      </c>
      <c r="M5675">
        <v>9.5146838953565105</v>
      </c>
      <c r="N5675">
        <v>9.4147915702033593</v>
      </c>
      <c r="O5675">
        <v>9.5326113007318192</v>
      </c>
      <c r="P5675">
        <v>9.7477639484289504</v>
      </c>
      <c r="Q5675">
        <v>7.3593062614465703</v>
      </c>
    </row>
    <row r="5676" spans="1:17">
      <c r="A5676" t="s">
        <v>9888</v>
      </c>
      <c r="B5676" s="16" t="s">
        <v>9889</v>
      </c>
      <c r="C5676">
        <v>11.3042625266774</v>
      </c>
      <c r="D5676">
        <v>11.236061882107901</v>
      </c>
      <c r="E5676">
        <v>11.9607738820224</v>
      </c>
      <c r="F5676">
        <v>12.195975027713599</v>
      </c>
      <c r="G5676">
        <v>11.8591150144065</v>
      </c>
      <c r="H5676">
        <v>11.6871447674145</v>
      </c>
      <c r="I5676">
        <v>10.955157071951501</v>
      </c>
      <c r="J5676">
        <v>11.9615694174097</v>
      </c>
      <c r="K5676">
        <v>11.489330511089401</v>
      </c>
      <c r="L5676">
        <v>11.1904507149994</v>
      </c>
      <c r="M5676">
        <v>11.8955326893134</v>
      </c>
      <c r="N5676">
        <v>12.4834479934394</v>
      </c>
      <c r="O5676">
        <v>11.663387294022501</v>
      </c>
      <c r="P5676">
        <v>10.8276428052423</v>
      </c>
      <c r="Q5676">
        <v>14.046371776244399</v>
      </c>
    </row>
    <row r="5677" spans="1:17">
      <c r="A5677" t="s">
        <v>9890</v>
      </c>
      <c r="B5677" s="16" t="s">
        <v>9891</v>
      </c>
      <c r="C5677">
        <v>7.2960327960102003</v>
      </c>
      <c r="D5677">
        <v>7.3688478284412797</v>
      </c>
      <c r="E5677">
        <v>7.2927897048973698</v>
      </c>
      <c r="F5677">
        <v>7.6174754894820902</v>
      </c>
      <c r="G5677">
        <v>7.27819171271162</v>
      </c>
      <c r="H5677">
        <v>8.5446367025664607</v>
      </c>
      <c r="I5677">
        <v>7.5352315919544104</v>
      </c>
      <c r="J5677">
        <v>7.9577406046059203</v>
      </c>
      <c r="K5677">
        <v>7.17915749788353</v>
      </c>
      <c r="L5677">
        <v>7.3983571144579301</v>
      </c>
      <c r="M5677">
        <v>7.8915108002558298</v>
      </c>
      <c r="N5677">
        <v>7.9007104790624298</v>
      </c>
      <c r="O5677">
        <v>7.8934585545863003</v>
      </c>
      <c r="P5677">
        <v>7.5279031862563199</v>
      </c>
      <c r="Q5677">
        <v>7.1565710053807701</v>
      </c>
    </row>
    <row r="5678" spans="1:17">
      <c r="A5678" t="s">
        <v>9892</v>
      </c>
      <c r="B5678" s="16" t="s">
        <v>9893</v>
      </c>
      <c r="C5678">
        <v>6.0909271146733497</v>
      </c>
      <c r="D5678">
        <v>5.59370084060415</v>
      </c>
      <c r="E5678">
        <v>5.6194037323530299</v>
      </c>
      <c r="F5678">
        <v>5.9029685313311697</v>
      </c>
      <c r="G5678">
        <v>6.3731052938135697</v>
      </c>
      <c r="H5678">
        <v>4.1560374762891303</v>
      </c>
      <c r="I5678">
        <v>5.80068215508261</v>
      </c>
      <c r="J5678">
        <v>4.94790803410966</v>
      </c>
      <c r="K5678">
        <v>5.6790613626604003</v>
      </c>
      <c r="L5678">
        <v>5.5961317021786998</v>
      </c>
      <c r="M5678">
        <v>5.0881524599701597</v>
      </c>
      <c r="N5678">
        <v>5.6095571535837596</v>
      </c>
      <c r="O5678">
        <v>5.3136379649428402</v>
      </c>
      <c r="P5678">
        <v>5.3028714561952901</v>
      </c>
      <c r="Q5678">
        <v>6.6375058506955904</v>
      </c>
    </row>
    <row r="5679" spans="1:17">
      <c r="A5679" t="s">
        <v>9894</v>
      </c>
      <c r="B5679" s="16" t="s">
        <v>9895</v>
      </c>
      <c r="C5679">
        <v>7.7387926530270903</v>
      </c>
      <c r="D5679">
        <v>7.8041324626182504</v>
      </c>
      <c r="E5679">
        <v>8.6644660026078899</v>
      </c>
      <c r="F5679">
        <v>8.1811406841559897</v>
      </c>
      <c r="G5679">
        <v>8.2982983874061507</v>
      </c>
      <c r="H5679">
        <v>7.7046974154856498</v>
      </c>
      <c r="I5679">
        <v>8.4337948150978406</v>
      </c>
      <c r="J5679">
        <v>7.7654501990484199</v>
      </c>
      <c r="K5679">
        <v>8.3343704489501906</v>
      </c>
      <c r="L5679">
        <v>9.2356115336834907</v>
      </c>
      <c r="M5679">
        <v>9.2068938765936394</v>
      </c>
      <c r="N5679">
        <v>8.7841772012915005</v>
      </c>
      <c r="O5679">
        <v>8.8450076898805499</v>
      </c>
      <c r="P5679">
        <v>6.8949808635361203</v>
      </c>
      <c r="Q5679">
        <v>10.4618161310557</v>
      </c>
    </row>
    <row r="5680" spans="1:17">
      <c r="A5680" t="s">
        <v>9896</v>
      </c>
      <c r="B5680" s="16" t="s">
        <v>9897</v>
      </c>
      <c r="C5680">
        <v>3.7779852140208301</v>
      </c>
      <c r="D5680">
        <v>3.6330127529723502</v>
      </c>
      <c r="E5680">
        <v>4.0887687455453801</v>
      </c>
      <c r="F5680">
        <v>3.6131889974304401</v>
      </c>
      <c r="G5680">
        <v>3.5425260543824399</v>
      </c>
      <c r="H5680">
        <v>3.30825032505737</v>
      </c>
      <c r="I5680">
        <v>3.6595800418069002</v>
      </c>
      <c r="J5680">
        <v>3.5611359966351301</v>
      </c>
      <c r="K5680">
        <v>4.2084442324483602</v>
      </c>
      <c r="L5680">
        <v>3.7555759297476698</v>
      </c>
      <c r="M5680">
        <v>3.4086250003018401</v>
      </c>
      <c r="N5680">
        <v>3.6661147186140499</v>
      </c>
      <c r="O5680">
        <v>3.42420286852819</v>
      </c>
      <c r="P5680">
        <v>2.8218677180984102</v>
      </c>
      <c r="Q5680">
        <v>5.81282804418474</v>
      </c>
    </row>
    <row r="5681" spans="1:17">
      <c r="A5681" t="s">
        <v>9898</v>
      </c>
      <c r="B5681" s="16" t="s">
        <v>9899</v>
      </c>
      <c r="C5681">
        <v>7.1884001909805804</v>
      </c>
      <c r="D5681">
        <v>7.1053021002472896</v>
      </c>
      <c r="E5681">
        <v>6.95616349127571</v>
      </c>
      <c r="F5681">
        <v>6.2756868257125804</v>
      </c>
      <c r="G5681">
        <v>7.8628598961016696</v>
      </c>
      <c r="H5681">
        <v>6.4359856847759502</v>
      </c>
      <c r="I5681">
        <v>7.3521951262123997</v>
      </c>
      <c r="J5681">
        <v>6.4938271429004404</v>
      </c>
      <c r="K5681">
        <v>7.2940296973472796</v>
      </c>
      <c r="L5681">
        <v>7.0757329452945799</v>
      </c>
      <c r="M5681">
        <v>6.7382120474956997</v>
      </c>
      <c r="N5681">
        <v>6.9945341586853802</v>
      </c>
      <c r="O5681">
        <v>6.9877808128597696</v>
      </c>
      <c r="P5681">
        <v>7.3230978289847197</v>
      </c>
      <c r="Q5681">
        <v>7.8374797051227896</v>
      </c>
    </row>
    <row r="5682" spans="1:17">
      <c r="A5682" t="s">
        <v>9900</v>
      </c>
      <c r="B5682" s="16" t="s">
        <v>9901</v>
      </c>
      <c r="C5682">
        <v>3.8862082974622001</v>
      </c>
      <c r="D5682">
        <v>2.8218677180984102</v>
      </c>
      <c r="E5682">
        <v>4.0887687455453801</v>
      </c>
      <c r="F5682">
        <v>3.2825265482838799</v>
      </c>
      <c r="G5682">
        <v>2.8218677180984102</v>
      </c>
      <c r="H5682">
        <v>2.8218677180984102</v>
      </c>
      <c r="I5682">
        <v>3.3100125595866299</v>
      </c>
      <c r="J5682">
        <v>2.8218677180984102</v>
      </c>
      <c r="K5682">
        <v>3.4608708703561399</v>
      </c>
      <c r="L5682">
        <v>3.29479214013883</v>
      </c>
      <c r="M5682">
        <v>3.5380814202985702</v>
      </c>
      <c r="N5682">
        <v>2.8218677180984102</v>
      </c>
      <c r="O5682">
        <v>2.8218677180984102</v>
      </c>
      <c r="P5682">
        <v>2.8218677180984102</v>
      </c>
      <c r="Q5682">
        <v>5.09416193408443</v>
      </c>
    </row>
    <row r="5683" spans="1:17">
      <c r="A5683" t="s">
        <v>9902</v>
      </c>
      <c r="B5683" s="16" t="s">
        <v>9903</v>
      </c>
      <c r="C5683">
        <v>11.1614438418649</v>
      </c>
      <c r="D5683">
        <v>11.155144500334099</v>
      </c>
      <c r="E5683">
        <v>11.0358346417413</v>
      </c>
      <c r="F5683">
        <v>11.6791724044727</v>
      </c>
      <c r="G5683">
        <v>11.1987022472929</v>
      </c>
      <c r="H5683">
        <v>10.5003358459605</v>
      </c>
      <c r="I5683">
        <v>10.888304183773201</v>
      </c>
      <c r="J5683">
        <v>11.1153655288899</v>
      </c>
      <c r="K5683">
        <v>11.313068187299301</v>
      </c>
      <c r="L5683">
        <v>11.1852353899209</v>
      </c>
      <c r="M5683">
        <v>11.045071067553</v>
      </c>
      <c r="N5683">
        <v>10.9334105359434</v>
      </c>
      <c r="O5683">
        <v>10.6537724679548</v>
      </c>
      <c r="P5683">
        <v>10.4101693668054</v>
      </c>
      <c r="Q5683">
        <v>12.1573360733939</v>
      </c>
    </row>
    <row r="5684" spans="1:17">
      <c r="A5684" t="s">
        <v>9904</v>
      </c>
      <c r="B5684" s="16" t="s">
        <v>9905</v>
      </c>
      <c r="C5684">
        <v>9.0126416526321798</v>
      </c>
      <c r="D5684">
        <v>9.3453182965958206</v>
      </c>
      <c r="E5684">
        <v>9.0815894950729898</v>
      </c>
      <c r="F5684">
        <v>9.4624893409382196</v>
      </c>
      <c r="G5684">
        <v>8.9059160925056897</v>
      </c>
      <c r="H5684">
        <v>9.0609486816967593</v>
      </c>
      <c r="I5684">
        <v>8.8334082057340506</v>
      </c>
      <c r="J5684">
        <v>9.2980998924346903</v>
      </c>
      <c r="K5684">
        <v>8.8683359844784206</v>
      </c>
      <c r="L5684">
        <v>8.5332920452184293</v>
      </c>
      <c r="M5684">
        <v>8.5234373371886907</v>
      </c>
      <c r="N5684">
        <v>8.1277094761903292</v>
      </c>
      <c r="O5684">
        <v>8.59495803375974</v>
      </c>
      <c r="P5684">
        <v>9.0482790224680496</v>
      </c>
      <c r="Q5684">
        <v>9.8396161242928208</v>
      </c>
    </row>
    <row r="5685" spans="1:17">
      <c r="A5685" t="s">
        <v>9906</v>
      </c>
      <c r="B5685" s="16" t="s">
        <v>9907</v>
      </c>
      <c r="C5685">
        <v>8.1847149898534592</v>
      </c>
      <c r="D5685">
        <v>8.0900806023994694</v>
      </c>
      <c r="E5685">
        <v>7.9786549044894901</v>
      </c>
      <c r="F5685">
        <v>8.0526331460793195</v>
      </c>
      <c r="G5685">
        <v>8.5686240070536801</v>
      </c>
      <c r="H5685">
        <v>8.0742307795017201</v>
      </c>
      <c r="I5685">
        <v>7.6746579037287397</v>
      </c>
      <c r="J5685">
        <v>7.7400368609095596</v>
      </c>
      <c r="K5685">
        <v>8.0144630057834298</v>
      </c>
      <c r="L5685">
        <v>8.1604818169018305</v>
      </c>
      <c r="M5685">
        <v>8.4198056037103797</v>
      </c>
      <c r="N5685">
        <v>9.0332009432327105</v>
      </c>
      <c r="O5685">
        <v>8.5256410230445194</v>
      </c>
      <c r="P5685">
        <v>7.4476120505710899</v>
      </c>
      <c r="Q5685">
        <v>9.9376776092220709</v>
      </c>
    </row>
    <row r="5686" spans="1:17">
      <c r="A5686" t="s">
        <v>9908</v>
      </c>
      <c r="B5686" s="16" t="s">
        <v>9909</v>
      </c>
      <c r="C5686">
        <v>4.2964146619915802</v>
      </c>
      <c r="D5686">
        <v>4.1931807688815699</v>
      </c>
      <c r="E5686">
        <v>5.30798454985728</v>
      </c>
      <c r="F5686">
        <v>4.3517302712450299</v>
      </c>
      <c r="G5686">
        <v>4.37414671474383</v>
      </c>
      <c r="H5686">
        <v>4.3676565829540399</v>
      </c>
      <c r="I5686">
        <v>4.3728229044696096</v>
      </c>
      <c r="J5686">
        <v>4.4586654922886897</v>
      </c>
      <c r="K5686">
        <v>3.91162951239331</v>
      </c>
      <c r="L5686">
        <v>4.2633743974944602</v>
      </c>
      <c r="M5686">
        <v>3.9727288000471899</v>
      </c>
      <c r="N5686">
        <v>4.8146980941494002</v>
      </c>
      <c r="O5686">
        <v>4.8737348553695998</v>
      </c>
      <c r="P5686">
        <v>4.6712581716948103</v>
      </c>
      <c r="Q5686">
        <v>2.8218677180984102</v>
      </c>
    </row>
    <row r="5687" spans="1:17">
      <c r="A5687" t="s">
        <v>9910</v>
      </c>
      <c r="B5687" s="16" t="s">
        <v>9911</v>
      </c>
      <c r="C5687">
        <v>9.8454384410269409</v>
      </c>
      <c r="D5687">
        <v>9.7787682368329794</v>
      </c>
      <c r="E5687">
        <v>9.8950682768973106</v>
      </c>
      <c r="F5687">
        <v>9.3302172263135805</v>
      </c>
      <c r="G5687">
        <v>9.7417963616542007</v>
      </c>
      <c r="H5687">
        <v>8.2499383488068094</v>
      </c>
      <c r="I5687">
        <v>9.0602053438579002</v>
      </c>
      <c r="J5687">
        <v>10.0338146712028</v>
      </c>
      <c r="K5687">
        <v>9.5989177877335905</v>
      </c>
      <c r="L5687">
        <v>9.0767041097902208</v>
      </c>
      <c r="M5687">
        <v>8.9212538245851594</v>
      </c>
      <c r="N5687">
        <v>8.8737547060106596</v>
      </c>
      <c r="O5687">
        <v>9.0782083027256402</v>
      </c>
      <c r="P5687">
        <v>8.6744997765606904</v>
      </c>
      <c r="Q5687">
        <v>11.3867714787645</v>
      </c>
    </row>
    <row r="5688" spans="1:17">
      <c r="A5688" t="s">
        <v>9912</v>
      </c>
      <c r="B5688" s="16" t="s">
        <v>9913</v>
      </c>
      <c r="C5688">
        <v>3.6535616636188299</v>
      </c>
      <c r="D5688">
        <v>3.2942621936663499</v>
      </c>
      <c r="E5688">
        <v>3.6381873987360902</v>
      </c>
      <c r="F5688">
        <v>3.4706286095040801</v>
      </c>
      <c r="G5688">
        <v>3.33407035458014</v>
      </c>
      <c r="H5688">
        <v>2.8218677180984102</v>
      </c>
      <c r="I5688">
        <v>3.7848446501428201</v>
      </c>
      <c r="J5688">
        <v>2.8218677180984102</v>
      </c>
      <c r="K5688">
        <v>3.6013796825057902</v>
      </c>
      <c r="L5688">
        <v>3.4877558895723499</v>
      </c>
      <c r="M5688">
        <v>2.8218677180984102</v>
      </c>
      <c r="N5688">
        <v>3.5144020463037902</v>
      </c>
      <c r="O5688">
        <v>3.6677309644704801</v>
      </c>
      <c r="P5688">
        <v>3.9363215208704698</v>
      </c>
      <c r="Q5688">
        <v>2.8218677180984102</v>
      </c>
    </row>
    <row r="5689" spans="1:17">
      <c r="A5689" t="s">
        <v>9914</v>
      </c>
      <c r="B5689" s="16" t="s">
        <v>9915</v>
      </c>
      <c r="C5689">
        <v>4.7424302842105197</v>
      </c>
      <c r="D5689">
        <v>4.3876263279161201</v>
      </c>
      <c r="E5689">
        <v>5.30798454985728</v>
      </c>
      <c r="F5689">
        <v>4.86534688307112</v>
      </c>
      <c r="G5689">
        <v>5.35182564159728</v>
      </c>
      <c r="H5689">
        <v>4.1560374762891303</v>
      </c>
      <c r="I5689">
        <v>4.0793606969786396</v>
      </c>
      <c r="J5689">
        <v>4.589987956211</v>
      </c>
      <c r="K5689">
        <v>5.1706501337897404</v>
      </c>
      <c r="L5689">
        <v>4.1211419556762898</v>
      </c>
      <c r="M5689">
        <v>4.8589754271137497</v>
      </c>
      <c r="N5689">
        <v>5.0990232116612804</v>
      </c>
      <c r="O5689">
        <v>4.7358659530866696</v>
      </c>
      <c r="P5689">
        <v>3.9363215208704698</v>
      </c>
      <c r="Q5689">
        <v>7.3593062614465703</v>
      </c>
    </row>
    <row r="5690" spans="1:17">
      <c r="A5690" t="s">
        <v>9916</v>
      </c>
      <c r="B5690" s="16" t="s">
        <v>9917</v>
      </c>
      <c r="C5690">
        <v>8.4798935295772697</v>
      </c>
      <c r="D5690">
        <v>8.6613560571303907</v>
      </c>
      <c r="E5690">
        <v>8.5119766785177706</v>
      </c>
      <c r="F5690">
        <v>8.62566615946802</v>
      </c>
      <c r="G5690">
        <v>8.5514040589944198</v>
      </c>
      <c r="H5690">
        <v>9.0455233228259804</v>
      </c>
      <c r="I5690">
        <v>8.7645730010254006</v>
      </c>
      <c r="J5690">
        <v>8.5898697895973299</v>
      </c>
      <c r="K5690">
        <v>8.4051154687488605</v>
      </c>
      <c r="L5690">
        <v>8.9119403883468795</v>
      </c>
      <c r="M5690">
        <v>8.8377005309256695</v>
      </c>
      <c r="N5690">
        <v>9.0101467618647604</v>
      </c>
      <c r="O5690">
        <v>8.9690198540271506</v>
      </c>
      <c r="P5690">
        <v>9.0053554994578295</v>
      </c>
      <c r="Q5690">
        <v>8.0859864702427604</v>
      </c>
    </row>
    <row r="5691" spans="1:17">
      <c r="A5691" t="s">
        <v>9918</v>
      </c>
      <c r="B5691" s="16" t="s">
        <v>9919</v>
      </c>
      <c r="C5691">
        <v>7.37528481659107</v>
      </c>
      <c r="D5691">
        <v>7.3281458169750797</v>
      </c>
      <c r="E5691">
        <v>7.1223052403704799</v>
      </c>
      <c r="F5691">
        <v>7.1765686421886903</v>
      </c>
      <c r="G5691">
        <v>7.2613161132678199</v>
      </c>
      <c r="H5691">
        <v>8.2690457317257806</v>
      </c>
      <c r="I5691">
        <v>7.1672811779998904</v>
      </c>
      <c r="J5691">
        <v>7.6428167248235699</v>
      </c>
      <c r="K5691">
        <v>7.0771292840706099</v>
      </c>
      <c r="L5691">
        <v>7.0255362286023502</v>
      </c>
      <c r="M5691">
        <v>7.1543150960569202</v>
      </c>
      <c r="N5691">
        <v>7.1963970770845798</v>
      </c>
      <c r="O5691">
        <v>7.3731189693995001</v>
      </c>
      <c r="P5691">
        <v>7.9658841845297497</v>
      </c>
      <c r="Q5691">
        <v>2.8218677180984102</v>
      </c>
    </row>
    <row r="5692" spans="1:17">
      <c r="A5692" t="s">
        <v>9920</v>
      </c>
      <c r="B5692" s="16" t="s">
        <v>9921</v>
      </c>
      <c r="C5692">
        <v>6.8576603815595298</v>
      </c>
      <c r="D5692">
        <v>6.68860081159775</v>
      </c>
      <c r="E5692">
        <v>6.7050299623338301</v>
      </c>
      <c r="F5692">
        <v>6.8240794826410198</v>
      </c>
      <c r="G5692">
        <v>6.9069169722644697</v>
      </c>
      <c r="H5692">
        <v>7.0378223940395603</v>
      </c>
      <c r="I5692">
        <v>6.6239335844977303</v>
      </c>
      <c r="J5692">
        <v>6.8202649878054</v>
      </c>
      <c r="K5692">
        <v>6.7849177277433901</v>
      </c>
      <c r="L5692">
        <v>6.9377613713991799</v>
      </c>
      <c r="M5692">
        <v>6.8761954183910898</v>
      </c>
      <c r="N5692">
        <v>6.6196358801292998</v>
      </c>
      <c r="O5692">
        <v>6.8611467958757499</v>
      </c>
      <c r="P5692">
        <v>6.8949808635361203</v>
      </c>
      <c r="Q5692">
        <v>5.81282804418474</v>
      </c>
    </row>
    <row r="5693" spans="1:17">
      <c r="A5693" t="s">
        <v>9922</v>
      </c>
      <c r="B5693" s="16" t="s">
        <v>9923</v>
      </c>
      <c r="C5693">
        <v>6.9641953269213799</v>
      </c>
      <c r="D5693">
        <v>7.1758592373276899</v>
      </c>
      <c r="E5693">
        <v>7.1697829372000497</v>
      </c>
      <c r="F5693">
        <v>7.3605076217664402</v>
      </c>
      <c r="G5693">
        <v>7.1372856948198002</v>
      </c>
      <c r="H5693">
        <v>7.87906281420456</v>
      </c>
      <c r="I5693">
        <v>7.3006757095922703</v>
      </c>
      <c r="J5693">
        <v>7.4154608532188897</v>
      </c>
      <c r="K5693">
        <v>7.0153956343780397</v>
      </c>
      <c r="L5693">
        <v>7.1556786543903099</v>
      </c>
      <c r="M5693">
        <v>7.5875535772260401</v>
      </c>
      <c r="N5693">
        <v>7.2914316577410601</v>
      </c>
      <c r="O5693">
        <v>7.44748021483014</v>
      </c>
      <c r="P5693">
        <v>7.3429700170842302</v>
      </c>
      <c r="Q5693">
        <v>6.2843132996066204</v>
      </c>
    </row>
    <row r="5694" spans="1:17">
      <c r="A5694" t="s">
        <v>9924</v>
      </c>
      <c r="B5694" s="16" t="s">
        <v>9925</v>
      </c>
      <c r="C5694">
        <v>6.7316197386997496</v>
      </c>
      <c r="D5694">
        <v>6.9617487649123797</v>
      </c>
      <c r="E5694">
        <v>7.1929456960548803</v>
      </c>
      <c r="F5694">
        <v>6.9655524357452503</v>
      </c>
      <c r="G5694">
        <v>7.0015154957477703</v>
      </c>
      <c r="H5694">
        <v>7.1160517477703298</v>
      </c>
      <c r="I5694">
        <v>7.2157887515971799</v>
      </c>
      <c r="J5694">
        <v>7.0449023185390702</v>
      </c>
      <c r="K5694">
        <v>7.0232592131508804</v>
      </c>
      <c r="L5694">
        <v>6.8442576567715898</v>
      </c>
      <c r="M5694">
        <v>6.7462370240257101</v>
      </c>
      <c r="N5694">
        <v>6.8869289896348196</v>
      </c>
      <c r="O5694">
        <v>6.9146522131890604</v>
      </c>
      <c r="P5694">
        <v>7.3130577291766397</v>
      </c>
      <c r="Q5694">
        <v>5.81282804418474</v>
      </c>
    </row>
    <row r="5695" spans="1:17">
      <c r="A5695" t="s">
        <v>9926</v>
      </c>
      <c r="B5695" s="16" t="e">
        <v>#N/A</v>
      </c>
      <c r="C5695">
        <v>6.8374094073843299</v>
      </c>
      <c r="D5695">
        <v>6.8888755076419601</v>
      </c>
      <c r="E5695">
        <v>6.5872704820978099</v>
      </c>
      <c r="F5695">
        <v>7.4653008151311404</v>
      </c>
      <c r="G5695">
        <v>7.27819171271162</v>
      </c>
      <c r="H5695">
        <v>7.9327885537582503</v>
      </c>
      <c r="I5695">
        <v>6.7393082626033101</v>
      </c>
      <c r="J5695">
        <v>6.7791452400924399</v>
      </c>
      <c r="K5695">
        <v>6.7662737405155697</v>
      </c>
      <c r="L5695">
        <v>6.9195424843787503</v>
      </c>
      <c r="M5695">
        <v>7.8363871339696498</v>
      </c>
      <c r="N5695">
        <v>7.8906401089279701</v>
      </c>
      <c r="O5695">
        <v>7.47313256090131</v>
      </c>
      <c r="P5695">
        <v>6.9348693486336597</v>
      </c>
      <c r="Q5695">
        <v>6.9204191934356096</v>
      </c>
    </row>
    <row r="5696" spans="1:17">
      <c r="A5696" t="s">
        <v>9927</v>
      </c>
      <c r="B5696" s="16" t="s">
        <v>9928</v>
      </c>
      <c r="C5696">
        <v>7.6945638722829601</v>
      </c>
      <c r="D5696">
        <v>7.7123023189826299</v>
      </c>
      <c r="E5696">
        <v>8.6139801654328298</v>
      </c>
      <c r="F5696">
        <v>8.2203774830864695</v>
      </c>
      <c r="G5696">
        <v>8.4803906059092196</v>
      </c>
      <c r="H5696">
        <v>8.5320393926451104</v>
      </c>
      <c r="I5696">
        <v>7.7588130872051497</v>
      </c>
      <c r="J5696">
        <v>7.77799059440893</v>
      </c>
      <c r="K5696">
        <v>7.8477217694945702</v>
      </c>
      <c r="L5696">
        <v>7.7100752816342597</v>
      </c>
      <c r="M5696">
        <v>8.0836215793818607</v>
      </c>
      <c r="N5696">
        <v>8.9435626086986293</v>
      </c>
      <c r="O5696">
        <v>8.4934520419545905</v>
      </c>
      <c r="P5696">
        <v>7.08417203296443</v>
      </c>
      <c r="Q5696">
        <v>10.0294952513164</v>
      </c>
    </row>
    <row r="5697" spans="1:17">
      <c r="A5697" t="s">
        <v>9929</v>
      </c>
      <c r="B5697" s="16" t="s">
        <v>9930</v>
      </c>
      <c r="C5697">
        <v>6.0382723697636704</v>
      </c>
      <c r="D5697">
        <v>6.2073457226732396</v>
      </c>
      <c r="E5697">
        <v>6.2077204724516397</v>
      </c>
      <c r="F5697">
        <v>6.1471629119605797</v>
      </c>
      <c r="G5697">
        <v>6.34116723841632</v>
      </c>
      <c r="H5697">
        <v>5.0402227714917602</v>
      </c>
      <c r="I5697">
        <v>6.0909334620645401</v>
      </c>
      <c r="J5697">
        <v>5.3714827538142504</v>
      </c>
      <c r="K5697">
        <v>6.58653975511782</v>
      </c>
      <c r="L5697">
        <v>6.6914464111632599</v>
      </c>
      <c r="M5697">
        <v>5.72577556549476</v>
      </c>
      <c r="N5697">
        <v>6.0920352636291799</v>
      </c>
      <c r="O5697">
        <v>5.8654995265796703</v>
      </c>
      <c r="P5697">
        <v>5.2603607125134104</v>
      </c>
      <c r="Q5697">
        <v>6.9204191934356096</v>
      </c>
    </row>
    <row r="5698" spans="1:17">
      <c r="A5698" t="s">
        <v>9931</v>
      </c>
      <c r="B5698" s="16" t="s">
        <v>9932</v>
      </c>
      <c r="C5698">
        <v>8.7786926423419693</v>
      </c>
      <c r="D5698">
        <v>8.7096138666284606</v>
      </c>
      <c r="E5698">
        <v>9.5550001372247699</v>
      </c>
      <c r="F5698">
        <v>9.0485534106328593</v>
      </c>
      <c r="G5698">
        <v>8.9380682580621098</v>
      </c>
      <c r="H5698">
        <v>8.8023689987465303</v>
      </c>
      <c r="I5698">
        <v>8.4235252308595108</v>
      </c>
      <c r="J5698">
        <v>9.5550502792933703</v>
      </c>
      <c r="K5698">
        <v>8.5232091731627193</v>
      </c>
      <c r="L5698">
        <v>8.7466470317596006</v>
      </c>
      <c r="M5698">
        <v>9.1049318728580104</v>
      </c>
      <c r="N5698">
        <v>9.1808954665961409</v>
      </c>
      <c r="O5698">
        <v>9.0765381703612906</v>
      </c>
      <c r="P5698">
        <v>8.6977983539115709</v>
      </c>
      <c r="Q5698">
        <v>7.8374797051227896</v>
      </c>
    </row>
    <row r="5699" spans="1:17">
      <c r="A5699" t="s">
        <v>9933</v>
      </c>
      <c r="B5699" s="16" t="s">
        <v>9934</v>
      </c>
      <c r="C5699">
        <v>9.4988034354868205</v>
      </c>
      <c r="D5699">
        <v>9.4245443715311996</v>
      </c>
      <c r="E5699">
        <v>9.2173994773679606</v>
      </c>
      <c r="F5699">
        <v>9.3187637787283606</v>
      </c>
      <c r="G5699">
        <v>9.2849507105836704</v>
      </c>
      <c r="H5699">
        <v>9.0587551345420003</v>
      </c>
      <c r="I5699">
        <v>9.3016917724275601</v>
      </c>
      <c r="J5699">
        <v>9.1469168421004792</v>
      </c>
      <c r="K5699">
        <v>9.3205487721943996</v>
      </c>
      <c r="L5699">
        <v>9.2592708059267199</v>
      </c>
      <c r="M5699">
        <v>9.4141966571806996</v>
      </c>
      <c r="N5699">
        <v>9.2435146868531692</v>
      </c>
      <c r="O5699">
        <v>9.4212283875248808</v>
      </c>
      <c r="P5699">
        <v>9.1103600319404006</v>
      </c>
      <c r="Q5699">
        <v>10.143479824404199</v>
      </c>
    </row>
    <row r="5700" spans="1:17">
      <c r="A5700" t="s">
        <v>9935</v>
      </c>
      <c r="B5700" s="16" t="s">
        <v>9936</v>
      </c>
      <c r="C5700">
        <v>8.9830967231837597</v>
      </c>
      <c r="D5700">
        <v>8.9087709411296796</v>
      </c>
      <c r="E5700">
        <v>8.9282090506560294</v>
      </c>
      <c r="F5700">
        <v>6.8876994796915101</v>
      </c>
      <c r="G5700">
        <v>8.9952142799786508</v>
      </c>
      <c r="H5700">
        <v>8.1000725271974403</v>
      </c>
      <c r="I5700">
        <v>10.137469531505801</v>
      </c>
      <c r="J5700">
        <v>8.7825230430356296</v>
      </c>
      <c r="K5700">
        <v>8.8218826664227308</v>
      </c>
      <c r="L5700">
        <v>9.8398532547960897</v>
      </c>
      <c r="M5700">
        <v>9.1672674711587501</v>
      </c>
      <c r="N5700">
        <v>9.6387214430915709</v>
      </c>
      <c r="O5700">
        <v>8.59495803375974</v>
      </c>
      <c r="P5700">
        <v>10.3465032079271</v>
      </c>
      <c r="Q5700">
        <v>9.7343991185863192</v>
      </c>
    </row>
    <row r="5701" spans="1:17">
      <c r="A5701" t="s">
        <v>9937</v>
      </c>
      <c r="B5701" s="16" t="s">
        <v>9938</v>
      </c>
      <c r="C5701">
        <v>8.2084871439251295</v>
      </c>
      <c r="D5701">
        <v>8.2253611418522201</v>
      </c>
      <c r="E5701">
        <v>7.7637815616834702</v>
      </c>
      <c r="F5701">
        <v>8.7429575248588893</v>
      </c>
      <c r="G5701">
        <v>8.4948759047022495</v>
      </c>
      <c r="H5701">
        <v>8.4968182211730205</v>
      </c>
      <c r="I5701">
        <v>7.9759196460540096</v>
      </c>
      <c r="J5701">
        <v>8.49943251378585</v>
      </c>
      <c r="K5701">
        <v>7.8565336172856703</v>
      </c>
      <c r="L5701">
        <v>7.9968112166957503</v>
      </c>
      <c r="M5701">
        <v>8.4519291781457309</v>
      </c>
      <c r="N5701">
        <v>8.4490871884444907</v>
      </c>
      <c r="O5701">
        <v>8.3569876058652603</v>
      </c>
      <c r="P5701">
        <v>8.2443761201780408</v>
      </c>
      <c r="Q5701">
        <v>6.9204191934356096</v>
      </c>
    </row>
    <row r="5702" spans="1:17">
      <c r="A5702" t="s">
        <v>9939</v>
      </c>
      <c r="B5702" s="16" t="s">
        <v>9940</v>
      </c>
      <c r="C5702">
        <v>8.0464577704438902</v>
      </c>
      <c r="D5702">
        <v>7.78422598243161</v>
      </c>
      <c r="E5702">
        <v>6.9696497428925097</v>
      </c>
      <c r="F5702">
        <v>6.8607791046404802</v>
      </c>
      <c r="G5702">
        <v>8.7636517051296199</v>
      </c>
      <c r="H5702">
        <v>7.4997969622653997</v>
      </c>
      <c r="I5702">
        <v>7.4767703430194601</v>
      </c>
      <c r="J5702">
        <v>7.4047115721353602</v>
      </c>
      <c r="K5702">
        <v>8.0571243043061802</v>
      </c>
      <c r="L5702">
        <v>7.1711470390333902</v>
      </c>
      <c r="M5702">
        <v>7.6823311010555697</v>
      </c>
      <c r="N5702">
        <v>8.0438816611613593</v>
      </c>
      <c r="O5702">
        <v>7.8194433121759603</v>
      </c>
      <c r="P5702">
        <v>7.9004119547792602</v>
      </c>
      <c r="Q5702">
        <v>8.2978683598244807</v>
      </c>
    </row>
    <row r="5703" spans="1:17">
      <c r="A5703" t="s">
        <v>9941</v>
      </c>
      <c r="B5703" s="16" t="s">
        <v>9942</v>
      </c>
      <c r="C5703">
        <v>8.7411675070242492</v>
      </c>
      <c r="D5703">
        <v>8.8309226177373397</v>
      </c>
      <c r="E5703">
        <v>9.2563167433050406</v>
      </c>
      <c r="F5703">
        <v>9.2821634512932096</v>
      </c>
      <c r="G5703">
        <v>9.0154457360664804</v>
      </c>
      <c r="H5703">
        <v>9.6761022240121193</v>
      </c>
      <c r="I5703">
        <v>9.1707320723442098</v>
      </c>
      <c r="J5703">
        <v>9.5791128261799798</v>
      </c>
      <c r="K5703">
        <v>8.4981021980709208</v>
      </c>
      <c r="L5703">
        <v>8.9482263086493496</v>
      </c>
      <c r="M5703">
        <v>9.1387148396767799</v>
      </c>
      <c r="N5703">
        <v>9.4217962028427298</v>
      </c>
      <c r="O5703">
        <v>9.4317170950352995</v>
      </c>
      <c r="P5703">
        <v>9.0987392802027305</v>
      </c>
      <c r="Q5703">
        <v>8.7216113394761106</v>
      </c>
    </row>
    <row r="5704" spans="1:17">
      <c r="A5704" t="s">
        <v>9943</v>
      </c>
      <c r="B5704" s="16" t="s">
        <v>9944</v>
      </c>
      <c r="C5704">
        <v>5.4183879182099801</v>
      </c>
      <c r="D5704">
        <v>5.6620405777712897</v>
      </c>
      <c r="E5704">
        <v>6.7526718515306996</v>
      </c>
      <c r="F5704">
        <v>5.9206345092620696</v>
      </c>
      <c r="G5704">
        <v>6.2750527402873404</v>
      </c>
      <c r="H5704">
        <v>5.2146805303532302</v>
      </c>
      <c r="I5704">
        <v>5.8841337137463201</v>
      </c>
      <c r="J5704">
        <v>6.0557751925933898</v>
      </c>
      <c r="K5704">
        <v>5.6379859859907304</v>
      </c>
      <c r="L5704">
        <v>5.6865671756845</v>
      </c>
      <c r="M5704">
        <v>5.5317988361974697</v>
      </c>
      <c r="N5704">
        <v>5.4503318971003596</v>
      </c>
      <c r="O5704">
        <v>6.66977436690948</v>
      </c>
      <c r="P5704">
        <v>5.2164652043888102</v>
      </c>
      <c r="Q5704">
        <v>7.3593062614465703</v>
      </c>
    </row>
    <row r="5705" spans="1:17">
      <c r="A5705" t="s">
        <v>9945</v>
      </c>
      <c r="B5705" s="16" t="s">
        <v>9946</v>
      </c>
      <c r="C5705">
        <v>10.608208383801401</v>
      </c>
      <c r="D5705">
        <v>10.637405617222299</v>
      </c>
      <c r="E5705">
        <v>10.9545055241038</v>
      </c>
      <c r="F5705">
        <v>10.8572042975409</v>
      </c>
      <c r="G5705">
        <v>10.680882028758701</v>
      </c>
      <c r="H5705">
        <v>11.3387426560199</v>
      </c>
      <c r="I5705">
        <v>10.799138907751701</v>
      </c>
      <c r="J5705">
        <v>11.471495778756699</v>
      </c>
      <c r="K5705">
        <v>10.751891594441201</v>
      </c>
      <c r="L5705">
        <v>10.8807030588006</v>
      </c>
      <c r="M5705">
        <v>10.856339711880899</v>
      </c>
      <c r="N5705">
        <v>10.9204878590756</v>
      </c>
      <c r="O5705">
        <v>10.7817499874878</v>
      </c>
      <c r="P5705">
        <v>10.7554798592816</v>
      </c>
      <c r="Q5705">
        <v>9.1060647157263492</v>
      </c>
    </row>
    <row r="5706" spans="1:17">
      <c r="A5706" t="s">
        <v>9947</v>
      </c>
      <c r="B5706" s="16" t="s">
        <v>9948</v>
      </c>
      <c r="C5706">
        <v>9.9595130107222207</v>
      </c>
      <c r="D5706">
        <v>9.8510502108558793</v>
      </c>
      <c r="E5706">
        <v>9.6096912340582907</v>
      </c>
      <c r="F5706">
        <v>9.4001996865297599</v>
      </c>
      <c r="G5706">
        <v>9.5453655035742493</v>
      </c>
      <c r="H5706">
        <v>9.1968153134171597</v>
      </c>
      <c r="I5706">
        <v>9.3548854917677993</v>
      </c>
      <c r="J5706">
        <v>9.0606680101092394</v>
      </c>
      <c r="K5706">
        <v>9.7423848549720695</v>
      </c>
      <c r="L5706">
        <v>9.6952468998667296</v>
      </c>
      <c r="M5706">
        <v>9.4091724825328402</v>
      </c>
      <c r="N5706">
        <v>9.7472585375295999</v>
      </c>
      <c r="O5706">
        <v>9.3852550952295992</v>
      </c>
      <c r="P5706">
        <v>9.1919216335903204</v>
      </c>
      <c r="Q5706">
        <v>10.3475376618719</v>
      </c>
    </row>
    <row r="5707" spans="1:17">
      <c r="A5707" t="s">
        <v>9949</v>
      </c>
      <c r="B5707" s="16" t="s">
        <v>9950</v>
      </c>
      <c r="C5707">
        <v>5.7625387775367001</v>
      </c>
      <c r="D5707">
        <v>5.4459441552918904</v>
      </c>
      <c r="E5707">
        <v>3.9618875914207199</v>
      </c>
      <c r="F5707">
        <v>4.6581111746450903</v>
      </c>
      <c r="G5707">
        <v>5.9953604944039602</v>
      </c>
      <c r="H5707">
        <v>4.8818202206169596</v>
      </c>
      <c r="I5707">
        <v>5.80068215508261</v>
      </c>
      <c r="J5707">
        <v>5.0952978149830299</v>
      </c>
      <c r="K5707">
        <v>5.3872068501715296</v>
      </c>
      <c r="L5707">
        <v>5.54859593602092</v>
      </c>
      <c r="M5707">
        <v>5.9104836449302596</v>
      </c>
      <c r="N5707">
        <v>6.4369745097016899</v>
      </c>
      <c r="O5707">
        <v>5.2414794897208603</v>
      </c>
      <c r="P5707">
        <v>6.0813328860205003</v>
      </c>
      <c r="Q5707">
        <v>2.8218677180984102</v>
      </c>
    </row>
    <row r="5708" spans="1:17">
      <c r="A5708" t="s">
        <v>9951</v>
      </c>
      <c r="B5708" s="16" t="s">
        <v>9952</v>
      </c>
      <c r="C5708">
        <v>7.1803944689150896</v>
      </c>
      <c r="D5708">
        <v>6.8022016164131101</v>
      </c>
      <c r="E5708">
        <v>7.7246317272255904</v>
      </c>
      <c r="F5708">
        <v>7.4107746827052701</v>
      </c>
      <c r="G5708">
        <v>7.9600696456283799</v>
      </c>
      <c r="H5708">
        <v>5.7708923211985397</v>
      </c>
      <c r="I5708">
        <v>6.6118666184956396</v>
      </c>
      <c r="J5708">
        <v>6.53400866212165</v>
      </c>
      <c r="K5708">
        <v>7.2001082262505802</v>
      </c>
      <c r="L5708">
        <v>7.2678234380760598</v>
      </c>
      <c r="M5708">
        <v>6.7138633158657202</v>
      </c>
      <c r="N5708">
        <v>7.4090932684121098</v>
      </c>
      <c r="O5708">
        <v>6.73077478217271</v>
      </c>
      <c r="P5708">
        <v>6.2604887403853304</v>
      </c>
      <c r="Q5708">
        <v>9.4093039143768298</v>
      </c>
    </row>
    <row r="5709" spans="1:17">
      <c r="A5709" t="s">
        <v>9953</v>
      </c>
      <c r="B5709" s="16" t="s">
        <v>9954</v>
      </c>
      <c r="C5709">
        <v>8.6601843651448007</v>
      </c>
      <c r="D5709">
        <v>8.7639462576319893</v>
      </c>
      <c r="E5709">
        <v>8.8394508053582701</v>
      </c>
      <c r="F5709">
        <v>9.0165005705620604</v>
      </c>
      <c r="G5709">
        <v>8.9004870069150499</v>
      </c>
      <c r="H5709">
        <v>8.8888809225310794</v>
      </c>
      <c r="I5709">
        <v>8.7036459251872103</v>
      </c>
      <c r="J5709">
        <v>8.7949067751168499</v>
      </c>
      <c r="K5709">
        <v>8.5424389348504093</v>
      </c>
      <c r="L5709">
        <v>8.6888407513842303</v>
      </c>
      <c r="M5709">
        <v>8.8245505521073007</v>
      </c>
      <c r="N5709">
        <v>8.7539627908833904</v>
      </c>
      <c r="O5709">
        <v>8.7930679746233906</v>
      </c>
      <c r="P5709">
        <v>8.5520009345341101</v>
      </c>
      <c r="Q5709">
        <v>8.0859864702427604</v>
      </c>
    </row>
    <row r="5710" spans="1:17">
      <c r="A5710" t="s">
        <v>9955</v>
      </c>
      <c r="B5710" s="16" t="s">
        <v>9956</v>
      </c>
      <c r="C5710">
        <v>4.99547094075474</v>
      </c>
      <c r="D5710">
        <v>5.09137122556535</v>
      </c>
      <c r="E5710">
        <v>5.0693649437607</v>
      </c>
      <c r="F5710">
        <v>4.9030240476511198</v>
      </c>
      <c r="G5710">
        <v>4.7889010218833103</v>
      </c>
      <c r="H5710">
        <v>4.6515204620337798</v>
      </c>
      <c r="I5710">
        <v>5.1886752257753797</v>
      </c>
      <c r="J5710">
        <v>4.4586654922886897</v>
      </c>
      <c r="K5710">
        <v>4.9119590476093702</v>
      </c>
      <c r="L5710">
        <v>5.1913586396996196</v>
      </c>
      <c r="M5710">
        <v>4.5794486673888004</v>
      </c>
      <c r="N5710">
        <v>4.7684260524010602</v>
      </c>
      <c r="O5710">
        <v>4.8066714880220998</v>
      </c>
      <c r="P5710">
        <v>5.0754103394275001</v>
      </c>
      <c r="Q5710">
        <v>2.8218677180984102</v>
      </c>
    </row>
    <row r="5711" spans="1:17">
      <c r="A5711" t="s">
        <v>9957</v>
      </c>
      <c r="B5711" s="16" t="s">
        <v>9958</v>
      </c>
      <c r="C5711">
        <v>7.2508883405074904</v>
      </c>
      <c r="D5711">
        <v>7.0645510750897804</v>
      </c>
      <c r="E5711">
        <v>7.8608524105655997</v>
      </c>
      <c r="F5711">
        <v>7.2053502042261002</v>
      </c>
      <c r="G5711">
        <v>6.9391485542025597</v>
      </c>
      <c r="H5711">
        <v>4.7487521450918901</v>
      </c>
      <c r="I5711">
        <v>7.1672811779998904</v>
      </c>
      <c r="J5711">
        <v>7.5629189843524403</v>
      </c>
      <c r="K5711">
        <v>7.3943504749769904</v>
      </c>
      <c r="L5711">
        <v>7.8121310418628704</v>
      </c>
      <c r="M5711">
        <v>5.7900959904734401</v>
      </c>
      <c r="N5711">
        <v>5.5054798817117598</v>
      </c>
      <c r="O5711">
        <v>5.3368598019304798</v>
      </c>
      <c r="P5711">
        <v>6.2392952426732498</v>
      </c>
      <c r="Q5711">
        <v>9.6208993709487292</v>
      </c>
    </row>
    <row r="5712" spans="1:17">
      <c r="A5712" t="s">
        <v>9959</v>
      </c>
      <c r="B5712" s="16" t="s">
        <v>9960</v>
      </c>
      <c r="C5712">
        <v>7.9129371762360199</v>
      </c>
      <c r="D5712">
        <v>7.7227997684877598</v>
      </c>
      <c r="E5712">
        <v>7.82428779508641</v>
      </c>
      <c r="F5712">
        <v>7.7502160963700497</v>
      </c>
      <c r="G5712">
        <v>7.8346504813997297</v>
      </c>
      <c r="H5712">
        <v>6.3662577777008797</v>
      </c>
      <c r="I5712">
        <v>6.9644808980353901</v>
      </c>
      <c r="J5712">
        <v>7.0926149872956099</v>
      </c>
      <c r="K5712">
        <v>7.7752155713070898</v>
      </c>
      <c r="L5712">
        <v>7.2606134762558101</v>
      </c>
      <c r="M5712">
        <v>7.3136838194373404</v>
      </c>
      <c r="N5712">
        <v>7.2045612545858004</v>
      </c>
      <c r="O5712">
        <v>6.9734505181101696</v>
      </c>
      <c r="P5712">
        <v>7.4198202750926399</v>
      </c>
      <c r="Q5712">
        <v>8.48255560796823</v>
      </c>
    </row>
    <row r="5713" spans="1:17">
      <c r="A5713" t="s">
        <v>9961</v>
      </c>
      <c r="B5713" s="16" t="s">
        <v>9962</v>
      </c>
      <c r="C5713">
        <v>10.4560794432784</v>
      </c>
      <c r="D5713">
        <v>10.416213470097199</v>
      </c>
      <c r="E5713">
        <v>10.4230937983851</v>
      </c>
      <c r="F5713">
        <v>9.9013857707994806</v>
      </c>
      <c r="G5713">
        <v>10.2029146024223</v>
      </c>
      <c r="H5713">
        <v>9.7875801447504607</v>
      </c>
      <c r="I5713">
        <v>10.392946562799599</v>
      </c>
      <c r="J5713">
        <v>9.8030103316586601</v>
      </c>
      <c r="K5713">
        <v>9.7268640599019598</v>
      </c>
      <c r="L5713">
        <v>10.165802527513501</v>
      </c>
      <c r="M5713">
        <v>9.8030968161696705</v>
      </c>
      <c r="N5713">
        <v>10.517342992808601</v>
      </c>
      <c r="O5713">
        <v>9.9578356910243109</v>
      </c>
      <c r="P5713">
        <v>10.1123306266611</v>
      </c>
      <c r="Q5713">
        <v>10.0294952513164</v>
      </c>
    </row>
    <row r="5714" spans="1:17">
      <c r="A5714" t="s">
        <v>9963</v>
      </c>
      <c r="B5714" s="16" t="s">
        <v>9964</v>
      </c>
      <c r="C5714">
        <v>8.1646008237611394</v>
      </c>
      <c r="D5714">
        <v>7.9893839773392799</v>
      </c>
      <c r="E5714">
        <v>8.9213060014699597</v>
      </c>
      <c r="F5714">
        <v>8.5238687712197301</v>
      </c>
      <c r="G5714">
        <v>8.6420397036589893</v>
      </c>
      <c r="H5714">
        <v>6.8772919937956898</v>
      </c>
      <c r="I5714">
        <v>7.8989074613176902</v>
      </c>
      <c r="J5714">
        <v>7.6699891926952999</v>
      </c>
      <c r="K5714">
        <v>9.1412111434665899</v>
      </c>
      <c r="L5714">
        <v>8.9459849920321801</v>
      </c>
      <c r="M5714">
        <v>8.3480845796002896</v>
      </c>
      <c r="N5714">
        <v>8.9140577320842294</v>
      </c>
      <c r="O5714">
        <v>8.1180227421100692</v>
      </c>
      <c r="P5714">
        <v>7.2825095327770901</v>
      </c>
      <c r="Q5714">
        <v>11.1885878166892</v>
      </c>
    </row>
    <row r="5715" spans="1:17">
      <c r="A5715" t="s">
        <v>9965</v>
      </c>
      <c r="B5715" s="16" t="s">
        <v>9966</v>
      </c>
      <c r="C5715">
        <v>7.8488145663592901</v>
      </c>
      <c r="D5715">
        <v>7.5149974568881897</v>
      </c>
      <c r="E5715">
        <v>7.8168621169393999</v>
      </c>
      <c r="F5715">
        <v>7.6648223345485098</v>
      </c>
      <c r="G5715">
        <v>7.7525907425537204</v>
      </c>
      <c r="H5715">
        <v>7.5444344061339104</v>
      </c>
      <c r="I5715">
        <v>7.37372180216357</v>
      </c>
      <c r="J5715">
        <v>7.5916274965859802</v>
      </c>
      <c r="K5715">
        <v>7.4064122197954996</v>
      </c>
      <c r="L5715">
        <v>7.5419902290602803</v>
      </c>
      <c r="M5715">
        <v>7.6528462197776301</v>
      </c>
      <c r="N5715">
        <v>7.6845648440380003</v>
      </c>
      <c r="O5715">
        <v>7.7871036820901196</v>
      </c>
      <c r="P5715">
        <v>7.0603427857534999</v>
      </c>
      <c r="Q5715">
        <v>8.0859864702427604</v>
      </c>
    </row>
    <row r="5716" spans="1:17">
      <c r="A5716" t="s">
        <v>9967</v>
      </c>
      <c r="B5716" s="16" t="s">
        <v>9968</v>
      </c>
      <c r="C5716">
        <v>9.2216882292428792</v>
      </c>
      <c r="D5716">
        <v>8.9913321408012603</v>
      </c>
      <c r="E5716">
        <v>9.3645967317136307</v>
      </c>
      <c r="F5716">
        <v>8.7720483871945891</v>
      </c>
      <c r="G5716">
        <v>9.2448158144233297</v>
      </c>
      <c r="H5716">
        <v>8.5695058286149202</v>
      </c>
      <c r="I5716">
        <v>10.0798050052456</v>
      </c>
      <c r="J5716">
        <v>9.3948188899816092</v>
      </c>
      <c r="K5716">
        <v>9.1267262552322208</v>
      </c>
      <c r="L5716">
        <v>10.408092652608101</v>
      </c>
      <c r="M5716">
        <v>9.6389833486915197</v>
      </c>
      <c r="N5716">
        <v>9.9339845797157906</v>
      </c>
      <c r="O5716">
        <v>9.0495496160453293</v>
      </c>
      <c r="P5716">
        <v>9.8843102811641703</v>
      </c>
      <c r="Q5716">
        <v>9.9376776092220709</v>
      </c>
    </row>
    <row r="5717" spans="1:17">
      <c r="A5717" t="s">
        <v>9969</v>
      </c>
      <c r="B5717" s="16" t="s">
        <v>9970</v>
      </c>
      <c r="C5717">
        <v>4.9565989702087299</v>
      </c>
      <c r="D5717">
        <v>4.8708919623886802</v>
      </c>
      <c r="E5717">
        <v>3.6381873987360902</v>
      </c>
      <c r="F5717">
        <v>4.0892058755412499</v>
      </c>
      <c r="G5717">
        <v>4.0460446887748596</v>
      </c>
      <c r="H5717">
        <v>3.8900437060628099</v>
      </c>
      <c r="I5717">
        <v>5.3469430634237698</v>
      </c>
      <c r="J5717">
        <v>3.5611359966351301</v>
      </c>
      <c r="K5717">
        <v>7.4994280546720002</v>
      </c>
      <c r="L5717">
        <v>6.7338185396413799</v>
      </c>
      <c r="M5717">
        <v>4.0387673383778999</v>
      </c>
      <c r="N5717">
        <v>4.0888472785647796</v>
      </c>
      <c r="O5717">
        <v>3.6677309644704801</v>
      </c>
      <c r="P5717">
        <v>4.1712528320562896</v>
      </c>
      <c r="Q5717">
        <v>2.8218677180984102</v>
      </c>
    </row>
    <row r="5718" spans="1:17">
      <c r="A5718" t="s">
        <v>9971</v>
      </c>
      <c r="B5718" s="16" t="s">
        <v>9972</v>
      </c>
      <c r="C5718">
        <v>6.72059742475225</v>
      </c>
      <c r="D5718">
        <v>6.5884315520733496</v>
      </c>
      <c r="E5718">
        <v>7.7325473351494098</v>
      </c>
      <c r="F5718">
        <v>6.3160633938475401</v>
      </c>
      <c r="G5718">
        <v>7.52429672556746</v>
      </c>
      <c r="H5718">
        <v>6.4085032367581496</v>
      </c>
      <c r="I5718">
        <v>6.7393082626033101</v>
      </c>
      <c r="J5718">
        <v>7.3099439000617901</v>
      </c>
      <c r="K5718">
        <v>6.7088377735554596</v>
      </c>
      <c r="L5718">
        <v>7.0084058745800704</v>
      </c>
      <c r="M5718">
        <v>7.0928207678574999</v>
      </c>
      <c r="N5718">
        <v>6.5949304227929604</v>
      </c>
      <c r="O5718">
        <v>6.7049498293490304</v>
      </c>
      <c r="P5718">
        <v>6.1050083310752497</v>
      </c>
      <c r="Q5718">
        <v>7.6950435514148801</v>
      </c>
    </row>
    <row r="5719" spans="1:17">
      <c r="A5719" t="s">
        <v>9973</v>
      </c>
      <c r="B5719" s="16" t="s">
        <v>9974</v>
      </c>
      <c r="C5719">
        <v>3.8862082974622001</v>
      </c>
      <c r="D5719">
        <v>4.1931807688815699</v>
      </c>
      <c r="E5719">
        <v>3.8152982058547602</v>
      </c>
      <c r="F5719">
        <v>4.0892058755412499</v>
      </c>
      <c r="G5719">
        <v>5.1001215892442602</v>
      </c>
      <c r="H5719">
        <v>3.65660975244205</v>
      </c>
      <c r="I5719">
        <v>3.3100125595866299</v>
      </c>
      <c r="J5719">
        <v>3.4276433730071201</v>
      </c>
      <c r="K5719">
        <v>3.4608708703561399</v>
      </c>
      <c r="L5719">
        <v>2.8218677180984102</v>
      </c>
      <c r="M5719">
        <v>3.9727288000471899</v>
      </c>
      <c r="N5719">
        <v>4.1706164353931596</v>
      </c>
      <c r="O5719">
        <v>3.9295289699043701</v>
      </c>
      <c r="P5719">
        <v>4.0606668341819496</v>
      </c>
      <c r="Q5719">
        <v>2.8218677180984102</v>
      </c>
    </row>
    <row r="5720" spans="1:17">
      <c r="A5720" t="s">
        <v>9975</v>
      </c>
      <c r="B5720" s="16" t="s">
        <v>9976</v>
      </c>
      <c r="C5720">
        <v>4.8751772763815904</v>
      </c>
      <c r="D5720">
        <v>4.60434225742737</v>
      </c>
      <c r="E5720">
        <v>4.3969712788901898</v>
      </c>
      <c r="F5720">
        <v>4.7451440705926098</v>
      </c>
      <c r="G5720">
        <v>4.1380367534927496</v>
      </c>
      <c r="H5720">
        <v>4.8389910929935898</v>
      </c>
      <c r="I5720">
        <v>4.4354937019020104</v>
      </c>
      <c r="J5720">
        <v>4.4586654922886897</v>
      </c>
      <c r="K5720">
        <v>3.99457577781329</v>
      </c>
      <c r="L5720">
        <v>4.4473184955329197</v>
      </c>
      <c r="M5720">
        <v>4.3171680614900998</v>
      </c>
      <c r="N5720">
        <v>4.5070424063834196</v>
      </c>
      <c r="O5720">
        <v>4.3028205748149997</v>
      </c>
      <c r="P5720">
        <v>4.1712528320562896</v>
      </c>
      <c r="Q5720">
        <v>2.8218677180984102</v>
      </c>
    </row>
    <row r="5721" spans="1:17">
      <c r="A5721" t="s">
        <v>9977</v>
      </c>
      <c r="B5721" s="16" t="s">
        <v>9978</v>
      </c>
      <c r="C5721">
        <v>6.2224413490422297</v>
      </c>
      <c r="D5721">
        <v>6.37757613081736</v>
      </c>
      <c r="E5721">
        <v>5.4332085476316498</v>
      </c>
      <c r="F5721">
        <v>6.58159230490757</v>
      </c>
      <c r="G5721">
        <v>6.64536989626367</v>
      </c>
      <c r="H5721">
        <v>6.5409007630838598</v>
      </c>
      <c r="I5721">
        <v>6.0191991148044197</v>
      </c>
      <c r="J5721">
        <v>6.09679702477088</v>
      </c>
      <c r="K5721">
        <v>6.0344793697124102</v>
      </c>
      <c r="L5721">
        <v>6.0336280567968696</v>
      </c>
      <c r="M5721">
        <v>6.5213705179323602</v>
      </c>
      <c r="N5721">
        <v>6.7924489711304696</v>
      </c>
      <c r="O5721">
        <v>6.3849634497755998</v>
      </c>
      <c r="P5721">
        <v>6.5625659221592398</v>
      </c>
      <c r="Q5721">
        <v>2.8218677180984102</v>
      </c>
    </row>
    <row r="5722" spans="1:17">
      <c r="A5722" t="s">
        <v>9979</v>
      </c>
      <c r="B5722" s="16" t="s">
        <v>9980</v>
      </c>
      <c r="C5722">
        <v>5.9458908722802599</v>
      </c>
      <c r="D5722">
        <v>5.4969810266401202</v>
      </c>
      <c r="E5722">
        <v>5.7834864418304504</v>
      </c>
      <c r="F5722">
        <v>4.9752349446537503</v>
      </c>
      <c r="G5722">
        <v>5.97458653714276</v>
      </c>
      <c r="H5722">
        <v>5.2785502994810098</v>
      </c>
      <c r="I5722">
        <v>5.0838905074171503</v>
      </c>
      <c r="J5722">
        <v>5.3714827538142504</v>
      </c>
      <c r="K5722">
        <v>5.8502292656371999</v>
      </c>
      <c r="L5722">
        <v>4.9506536519942301</v>
      </c>
      <c r="M5722">
        <v>5.2134656239442299</v>
      </c>
      <c r="N5722">
        <v>5.7968381761637398</v>
      </c>
      <c r="O5722">
        <v>5.0843574666703004</v>
      </c>
      <c r="P5722">
        <v>5.3840883141759397</v>
      </c>
      <c r="Q5722">
        <v>2.8218677180984102</v>
      </c>
    </row>
    <row r="5723" spans="1:17">
      <c r="A5723" t="s">
        <v>9981</v>
      </c>
      <c r="B5723" s="16" t="s">
        <v>9982</v>
      </c>
      <c r="C5723">
        <v>5.8054102324735597</v>
      </c>
      <c r="D5723">
        <v>5.6168575691991496</v>
      </c>
      <c r="E5723">
        <v>5.30798454985728</v>
      </c>
      <c r="F5723">
        <v>5.0765736551712601</v>
      </c>
      <c r="G5723">
        <v>6.7460963501903599</v>
      </c>
      <c r="H5723">
        <v>5.0769980259574004</v>
      </c>
      <c r="I5723">
        <v>6.2243210452346904</v>
      </c>
      <c r="J5723">
        <v>5.1764314620679004</v>
      </c>
      <c r="K5723">
        <v>5.5739944882594701</v>
      </c>
      <c r="L5723">
        <v>6.2545660872875102</v>
      </c>
      <c r="M5723">
        <v>6.3096745391751501</v>
      </c>
      <c r="N5723">
        <v>6.6318301267309199</v>
      </c>
      <c r="O5723">
        <v>5.8965587445327001</v>
      </c>
      <c r="P5723">
        <v>6.7681820790449301</v>
      </c>
      <c r="Q5723">
        <v>7.3593062614465703</v>
      </c>
    </row>
    <row r="5724" spans="1:17">
      <c r="A5724" t="s">
        <v>9983</v>
      </c>
      <c r="B5724" s="16" t="s">
        <v>9984</v>
      </c>
      <c r="C5724">
        <v>4.2263167103073602</v>
      </c>
      <c r="D5724">
        <v>4.1197647330598102</v>
      </c>
      <c r="E5724">
        <v>3.8152982058547602</v>
      </c>
      <c r="F5724">
        <v>3.9277704709105601</v>
      </c>
      <c r="G5724">
        <v>3.5425260543824399</v>
      </c>
      <c r="H5724">
        <v>3.9869852489372102</v>
      </c>
      <c r="I5724">
        <v>4.3728229044696096</v>
      </c>
      <c r="J5724">
        <v>4.0085972383706396</v>
      </c>
      <c r="K5724">
        <v>4.3865415857412602</v>
      </c>
      <c r="L5724">
        <v>4.3280695513255196</v>
      </c>
      <c r="M5724">
        <v>3.90178223458659</v>
      </c>
      <c r="N5724">
        <v>3.9019995236038798</v>
      </c>
      <c r="O5724">
        <v>3.9295289699043701</v>
      </c>
      <c r="P5724">
        <v>3.7927642367557501</v>
      </c>
      <c r="Q5724">
        <v>5.09416193408443</v>
      </c>
    </row>
    <row r="5725" spans="1:17">
      <c r="A5725" t="s">
        <v>9985</v>
      </c>
      <c r="B5725" s="16" t="s">
        <v>9986</v>
      </c>
      <c r="C5725">
        <v>7.7278622081861696</v>
      </c>
      <c r="D5725">
        <v>7.7280199243218703</v>
      </c>
      <c r="E5725">
        <v>7.8390252449847297</v>
      </c>
      <c r="F5725">
        <v>7.9629239637863698</v>
      </c>
      <c r="G5725">
        <v>7.7465463994501196</v>
      </c>
      <c r="H5725">
        <v>8.4903208817838909</v>
      </c>
      <c r="I5725">
        <v>8.1228329728690802</v>
      </c>
      <c r="J5725">
        <v>8.2160084787111796</v>
      </c>
      <c r="K5725">
        <v>7.8912514973392103</v>
      </c>
      <c r="L5725">
        <v>7.9483389199415599</v>
      </c>
      <c r="M5725">
        <v>7.90228677918945</v>
      </c>
      <c r="N5725">
        <v>7.9403022398048799</v>
      </c>
      <c r="O5725">
        <v>7.7830096715279096</v>
      </c>
      <c r="P5725">
        <v>8.0707814057643095</v>
      </c>
      <c r="Q5725">
        <v>7.1565710053807701</v>
      </c>
    </row>
    <row r="5726" spans="1:17">
      <c r="A5726" t="s">
        <v>9987</v>
      </c>
      <c r="B5726" s="16" t="s">
        <v>9988</v>
      </c>
      <c r="C5726">
        <v>4.8751772763815904</v>
      </c>
      <c r="D5726">
        <v>4.60434225742737</v>
      </c>
      <c r="E5726">
        <v>4.2015349465393896</v>
      </c>
      <c r="F5726">
        <v>5.1706883695566601</v>
      </c>
      <c r="G5726">
        <v>4.5079198595814196</v>
      </c>
      <c r="H5726">
        <v>5.7489183951006302</v>
      </c>
      <c r="I5726">
        <v>5.1886752257753797</v>
      </c>
      <c r="J5726">
        <v>5.0383114724192302</v>
      </c>
      <c r="K5726">
        <v>4.4914502970878702</v>
      </c>
      <c r="L5726">
        <v>4.3892426656840904</v>
      </c>
      <c r="M5726">
        <v>5.2604792807445904</v>
      </c>
      <c r="N5726">
        <v>4.9024877034329704</v>
      </c>
      <c r="O5726">
        <v>5.1911313574067002</v>
      </c>
      <c r="P5726">
        <v>5.4229483876157598</v>
      </c>
      <c r="Q5726">
        <v>2.8218677180984102</v>
      </c>
    </row>
    <row r="5727" spans="1:17">
      <c r="A5727" t="s">
        <v>9989</v>
      </c>
      <c r="B5727" s="16" t="s">
        <v>9990</v>
      </c>
      <c r="C5727">
        <v>11.038147716100299</v>
      </c>
      <c r="D5727">
        <v>11.0968843634473</v>
      </c>
      <c r="E5727">
        <v>11.0806613629615</v>
      </c>
      <c r="F5727">
        <v>10.7096784911902</v>
      </c>
      <c r="G5727">
        <v>10.9755402844582</v>
      </c>
      <c r="H5727">
        <v>10.229090124857199</v>
      </c>
      <c r="I5727">
        <v>10.9336171386401</v>
      </c>
      <c r="J5727">
        <v>10.6820135018288</v>
      </c>
      <c r="K5727">
        <v>11.321041092829899</v>
      </c>
      <c r="L5727">
        <v>10.855852635384601</v>
      </c>
      <c r="M5727">
        <v>10.5472447961979</v>
      </c>
      <c r="N5727">
        <v>9.9594786830543391</v>
      </c>
      <c r="O5727">
        <v>10.773012664619101</v>
      </c>
      <c r="P5727">
        <v>11.044530341478</v>
      </c>
      <c r="Q5727">
        <v>10.8285044680522</v>
      </c>
    </row>
    <row r="5728" spans="1:17">
      <c r="A5728" t="s">
        <v>9991</v>
      </c>
      <c r="B5728" s="16" t="s">
        <v>9992</v>
      </c>
      <c r="C5728">
        <v>9.6768417871795993</v>
      </c>
      <c r="D5728">
        <v>9.4950635201062408</v>
      </c>
      <c r="E5728">
        <v>10.196031324380799</v>
      </c>
      <c r="F5728">
        <v>9.9090433639918203</v>
      </c>
      <c r="G5728">
        <v>9.9200313718047806</v>
      </c>
      <c r="H5728">
        <v>9.3677966429424906</v>
      </c>
      <c r="I5728">
        <v>9.6070344044664004</v>
      </c>
      <c r="J5728">
        <v>9.0944537751745305</v>
      </c>
      <c r="K5728">
        <v>9.3597829874046194</v>
      </c>
      <c r="L5728">
        <v>9.6573959922476398</v>
      </c>
      <c r="M5728">
        <v>9.76427739435535</v>
      </c>
      <c r="N5728">
        <v>10.320598160014301</v>
      </c>
      <c r="O5728">
        <v>10.075372461645999</v>
      </c>
      <c r="P5728">
        <v>9.2998890876533409</v>
      </c>
      <c r="Q5728">
        <v>11.6113830594945</v>
      </c>
    </row>
    <row r="5729" spans="1:17">
      <c r="A5729" t="s">
        <v>9993</v>
      </c>
      <c r="B5729" s="16" t="s">
        <v>9994</v>
      </c>
      <c r="C5729">
        <v>7.2736378812628697</v>
      </c>
      <c r="D5729">
        <v>7.28625735805202</v>
      </c>
      <c r="E5729">
        <v>7.4060911410733103</v>
      </c>
      <c r="F5729">
        <v>7.2405344936164298</v>
      </c>
      <c r="G5729">
        <v>7.0806640379668</v>
      </c>
      <c r="H5729">
        <v>7.14949689066004</v>
      </c>
      <c r="I5729">
        <v>7.23944164228375</v>
      </c>
      <c r="J5729">
        <v>6.9294886486744103</v>
      </c>
      <c r="K5729">
        <v>7.17210543603725</v>
      </c>
      <c r="L5729">
        <v>7.0340252828918999</v>
      </c>
      <c r="M5729">
        <v>7.1722611697927698</v>
      </c>
      <c r="N5729">
        <v>7.0590307548147502</v>
      </c>
      <c r="O5729">
        <v>7.1684108656329801</v>
      </c>
      <c r="P5729">
        <v>7.2617771611034998</v>
      </c>
      <c r="Q5729">
        <v>6.2843132996066204</v>
      </c>
    </row>
    <row r="5730" spans="1:17">
      <c r="A5730" t="s">
        <v>9995</v>
      </c>
      <c r="B5730" s="16" t="s">
        <v>9996</v>
      </c>
      <c r="C5730">
        <v>10.4667906933638</v>
      </c>
      <c r="D5730">
        <v>10.2834981807051</v>
      </c>
      <c r="E5730">
        <v>10.4616610413137</v>
      </c>
      <c r="F5730">
        <v>9.8991903999407391</v>
      </c>
      <c r="G5730">
        <v>10.6448154375579</v>
      </c>
      <c r="H5730">
        <v>8.9182162685152004</v>
      </c>
      <c r="I5730">
        <v>10.2395014763513</v>
      </c>
      <c r="J5730">
        <v>9.2145370342377806</v>
      </c>
      <c r="K5730">
        <v>11.188736090504801</v>
      </c>
      <c r="L5730">
        <v>10.921762483964301</v>
      </c>
      <c r="M5730">
        <v>10.4429539164178</v>
      </c>
      <c r="N5730">
        <v>10.042481442416699</v>
      </c>
      <c r="O5730">
        <v>10.203306913865401</v>
      </c>
      <c r="P5730">
        <v>9.2587115822381492</v>
      </c>
      <c r="Q5730">
        <v>13.327797629566099</v>
      </c>
    </row>
    <row r="5731" spans="1:17">
      <c r="A5731" t="s">
        <v>9997</v>
      </c>
      <c r="B5731" s="16" t="s">
        <v>9998</v>
      </c>
      <c r="C5731">
        <v>6.64096539181552</v>
      </c>
      <c r="D5731">
        <v>6.7204884818686503</v>
      </c>
      <c r="E5731">
        <v>6.43959429717279</v>
      </c>
      <c r="F5731">
        <v>6.87878212378223</v>
      </c>
      <c r="G5731">
        <v>7.2182388467665897</v>
      </c>
      <c r="H5731">
        <v>7.4867847692455003</v>
      </c>
      <c r="I5731">
        <v>6.7393082626033101</v>
      </c>
      <c r="J5731">
        <v>6.4836022346058</v>
      </c>
      <c r="K5731">
        <v>6.7473835624775402</v>
      </c>
      <c r="L5731">
        <v>6.6141305942154798</v>
      </c>
      <c r="M5731">
        <v>7.4024696271077399</v>
      </c>
      <c r="N5731">
        <v>7.5502157781120696</v>
      </c>
      <c r="O5731">
        <v>7.4629264675432703</v>
      </c>
      <c r="P5731">
        <v>7.3722724284253296</v>
      </c>
      <c r="Q5731">
        <v>5.09416193408443</v>
      </c>
    </row>
    <row r="5732" spans="1:17">
      <c r="A5732" t="s">
        <v>9999</v>
      </c>
      <c r="B5732" s="16" t="s">
        <v>10000</v>
      </c>
      <c r="C5732">
        <v>9.8567594001064993</v>
      </c>
      <c r="D5732">
        <v>9.7999693095611793</v>
      </c>
      <c r="E5732">
        <v>10.5803267904547</v>
      </c>
      <c r="F5732">
        <v>10.048299997427</v>
      </c>
      <c r="G5732">
        <v>10.6529085191305</v>
      </c>
      <c r="H5732">
        <v>10.433350303065399</v>
      </c>
      <c r="I5732">
        <v>10.1110592390962</v>
      </c>
      <c r="J5732">
        <v>10.4168947000459</v>
      </c>
      <c r="K5732">
        <v>10.147617893931001</v>
      </c>
      <c r="L5732">
        <v>9.6029630492470996</v>
      </c>
      <c r="M5732">
        <v>10.235814709254701</v>
      </c>
      <c r="N5732">
        <v>10.1810255658302</v>
      </c>
      <c r="O5732">
        <v>10.657128201451799</v>
      </c>
      <c r="P5732">
        <v>9.9760795724802591</v>
      </c>
      <c r="Q5732">
        <v>10.5471379838792</v>
      </c>
    </row>
    <row r="5733" spans="1:17">
      <c r="A5733" t="s">
        <v>10001</v>
      </c>
      <c r="B5733" s="16" t="s">
        <v>10002</v>
      </c>
      <c r="C5733">
        <v>8.8023102788415102</v>
      </c>
      <c r="D5733">
        <v>8.8477907228896093</v>
      </c>
      <c r="E5733">
        <v>9.1481392404634398</v>
      </c>
      <c r="F5733">
        <v>8.7982090594764806</v>
      </c>
      <c r="G5733">
        <v>8.7546525520784009</v>
      </c>
      <c r="H5733">
        <v>8.7434915719627497</v>
      </c>
      <c r="I5733">
        <v>9.1355218749542697</v>
      </c>
      <c r="J5733">
        <v>9.0102284591973199</v>
      </c>
      <c r="K5733">
        <v>9.0520358028722203</v>
      </c>
      <c r="L5733">
        <v>8.7388995001377996</v>
      </c>
      <c r="M5733">
        <v>8.4905077485858307</v>
      </c>
      <c r="N5733">
        <v>8.1615966003528495</v>
      </c>
      <c r="O5733">
        <v>8.6744073688983701</v>
      </c>
      <c r="P5733">
        <v>9.3788767699583602</v>
      </c>
      <c r="Q5733">
        <v>8.0859864702427604</v>
      </c>
    </row>
    <row r="5734" spans="1:17">
      <c r="A5734" t="s">
        <v>10003</v>
      </c>
      <c r="B5734" s="16" t="s">
        <v>10004</v>
      </c>
      <c r="C5734">
        <v>8.6914399034236993</v>
      </c>
      <c r="D5734">
        <v>8.5626290869313397</v>
      </c>
      <c r="E5734">
        <v>9.2888584972066397</v>
      </c>
      <c r="F5734">
        <v>9.1105979982621594</v>
      </c>
      <c r="G5734">
        <v>9.2057345841010001</v>
      </c>
      <c r="H5734">
        <v>8.1128216416716192</v>
      </c>
      <c r="I5734">
        <v>8.5069494427486507</v>
      </c>
      <c r="J5734">
        <v>8.4296622723314094</v>
      </c>
      <c r="K5734">
        <v>9.1573346230577197</v>
      </c>
      <c r="L5734">
        <v>9.4261349480318195</v>
      </c>
      <c r="M5734">
        <v>9.1018210891561697</v>
      </c>
      <c r="N5734">
        <v>9.6342053883512193</v>
      </c>
      <c r="O5734">
        <v>8.9435906938447296</v>
      </c>
      <c r="P5734">
        <v>7.1977218339206299</v>
      </c>
      <c r="Q5734">
        <v>10.740674867653601</v>
      </c>
    </row>
    <row r="5735" spans="1:17">
      <c r="A5735" t="s">
        <v>10005</v>
      </c>
      <c r="B5735" s="16" t="s">
        <v>10006</v>
      </c>
      <c r="C5735">
        <v>11.317523469379701</v>
      </c>
      <c r="D5735">
        <v>11.2374337287218</v>
      </c>
      <c r="E5735">
        <v>11.3296730753995</v>
      </c>
      <c r="F5735">
        <v>11.637967431944899</v>
      </c>
      <c r="G5735">
        <v>11.469578539575901</v>
      </c>
      <c r="H5735">
        <v>10.8883842681796</v>
      </c>
      <c r="I5735">
        <v>11.155557741887799</v>
      </c>
      <c r="J5735">
        <v>11.2626597512213</v>
      </c>
      <c r="K5735">
        <v>11.396928677305601</v>
      </c>
      <c r="L5735">
        <v>11.205516241443799</v>
      </c>
      <c r="M5735">
        <v>11.443641822362601</v>
      </c>
      <c r="N5735">
        <v>11.7262575530048</v>
      </c>
      <c r="O5735">
        <v>11.3565067901269</v>
      </c>
      <c r="P5735">
        <v>11.043773107297</v>
      </c>
      <c r="Q5735">
        <v>11.788271931040001</v>
      </c>
    </row>
    <row r="5736" spans="1:17">
      <c r="A5736" t="s">
        <v>10007</v>
      </c>
      <c r="B5736" s="16" t="s">
        <v>10008</v>
      </c>
      <c r="C5736">
        <v>8.2434258776125304</v>
      </c>
      <c r="D5736">
        <v>8.2938059404878093</v>
      </c>
      <c r="E5736">
        <v>8.4461584126447793</v>
      </c>
      <c r="F5736">
        <v>8.1702516828420695</v>
      </c>
      <c r="G5736">
        <v>8.1413900255043803</v>
      </c>
      <c r="H5736">
        <v>8.0301036709191909</v>
      </c>
      <c r="I5736">
        <v>7.9712251578376598</v>
      </c>
      <c r="J5736">
        <v>8.0909803821412201</v>
      </c>
      <c r="K5736">
        <v>8.0494610824960908</v>
      </c>
      <c r="L5736">
        <v>7.8462075032984497</v>
      </c>
      <c r="M5736">
        <v>8.1900292076341596</v>
      </c>
      <c r="N5736">
        <v>8.3423491925290403</v>
      </c>
      <c r="O5736">
        <v>8.25136570374125</v>
      </c>
      <c r="P5736">
        <v>7.8596505864958797</v>
      </c>
      <c r="Q5736">
        <v>8.2978683598244807</v>
      </c>
    </row>
    <row r="5737" spans="1:17">
      <c r="A5737" t="s">
        <v>10009</v>
      </c>
      <c r="B5737" s="16" t="s">
        <v>10010</v>
      </c>
      <c r="C5737">
        <v>10.597751224302099</v>
      </c>
      <c r="D5737">
        <v>10.4186342454362</v>
      </c>
      <c r="E5737">
        <v>10.029513520576099</v>
      </c>
      <c r="F5737">
        <v>10.011172472433</v>
      </c>
      <c r="G5737">
        <v>10.264424967944</v>
      </c>
      <c r="H5737">
        <v>10.149912787898</v>
      </c>
      <c r="I5737">
        <v>10.168536597741999</v>
      </c>
      <c r="J5737">
        <v>9.7989180988815203</v>
      </c>
      <c r="K5737">
        <v>10.6892076160523</v>
      </c>
      <c r="L5737">
        <v>10.5491176146532</v>
      </c>
      <c r="M5737">
        <v>10.541516940949901</v>
      </c>
      <c r="N5737">
        <v>10.6633705872581</v>
      </c>
      <c r="O5737">
        <v>10.426192123840201</v>
      </c>
      <c r="P5737">
        <v>9.4583162942294905</v>
      </c>
      <c r="Q5737">
        <v>11.961447691401499</v>
      </c>
    </row>
    <row r="5738" spans="1:17">
      <c r="A5738" t="s">
        <v>10011</v>
      </c>
      <c r="B5738" s="16" t="s">
        <v>10012</v>
      </c>
      <c r="C5738">
        <v>8.5341941300966901</v>
      </c>
      <c r="D5738">
        <v>8.44718300552492</v>
      </c>
      <c r="E5738">
        <v>9.1362654657006406</v>
      </c>
      <c r="F5738">
        <v>9.0366169225570996</v>
      </c>
      <c r="G5738">
        <v>9.10784969570431</v>
      </c>
      <c r="H5738">
        <v>8.7918412815798703</v>
      </c>
      <c r="I5738">
        <v>8.9548299087948902</v>
      </c>
      <c r="J5738">
        <v>9.5194307446701902</v>
      </c>
      <c r="K5738">
        <v>9.2336655590891308</v>
      </c>
      <c r="L5738">
        <v>9.0117539853968402</v>
      </c>
      <c r="M5738">
        <v>8.9106262180231806</v>
      </c>
      <c r="N5738">
        <v>9.6699440311366907</v>
      </c>
      <c r="O5738">
        <v>9.0410110567657096</v>
      </c>
      <c r="P5738">
        <v>9.0987392802027305</v>
      </c>
      <c r="Q5738">
        <v>9.5399466711043193</v>
      </c>
    </row>
    <row r="5739" spans="1:17">
      <c r="A5739" t="s">
        <v>10013</v>
      </c>
      <c r="B5739" s="16" t="s">
        <v>10014</v>
      </c>
      <c r="C5739">
        <v>7.6137341878680003</v>
      </c>
      <c r="D5739">
        <v>7.6640926962257998</v>
      </c>
      <c r="E5739">
        <v>7.4060911410733103</v>
      </c>
      <c r="F5739">
        <v>7.4533613238303902</v>
      </c>
      <c r="G5739">
        <v>7.3517712000585602</v>
      </c>
      <c r="H5739">
        <v>7.4130337446045003</v>
      </c>
      <c r="I5739">
        <v>7.48338462554117</v>
      </c>
      <c r="J5739">
        <v>7.3384711878900699</v>
      </c>
      <c r="K5739">
        <v>7.4003939969625296</v>
      </c>
      <c r="L5739">
        <v>7.4936409614068102</v>
      </c>
      <c r="M5739">
        <v>7.6227445974758696</v>
      </c>
      <c r="N5739">
        <v>7.666966537545</v>
      </c>
      <c r="O5739">
        <v>7.5082940900497404</v>
      </c>
      <c r="P5739">
        <v>7.3429700170842302</v>
      </c>
      <c r="Q5739">
        <v>8.0859864702427604</v>
      </c>
    </row>
    <row r="5740" spans="1:17">
      <c r="A5740" t="s">
        <v>10015</v>
      </c>
      <c r="B5740" s="16" t="s">
        <v>10016</v>
      </c>
      <c r="C5740">
        <v>8.7573694323265894</v>
      </c>
      <c r="D5740">
        <v>8.8809462832413395</v>
      </c>
      <c r="E5740">
        <v>9.0279754290710699</v>
      </c>
      <c r="F5740">
        <v>9.0876429339464107</v>
      </c>
      <c r="G5740">
        <v>8.8478649360183503</v>
      </c>
      <c r="H5740">
        <v>9.0073601606727909</v>
      </c>
      <c r="I5740">
        <v>8.9500689813762193</v>
      </c>
      <c r="J5740">
        <v>8.9524439038124193</v>
      </c>
      <c r="K5740">
        <v>8.9363638710395303</v>
      </c>
      <c r="L5740">
        <v>8.9301974740298302</v>
      </c>
      <c r="M5740">
        <v>8.8599680609446096</v>
      </c>
      <c r="N5740">
        <v>8.9748593865647006</v>
      </c>
      <c r="O5740">
        <v>8.7746439139984904</v>
      </c>
      <c r="P5740">
        <v>8.5218554414206693</v>
      </c>
      <c r="Q5740">
        <v>9.4093039143768298</v>
      </c>
    </row>
    <row r="5741" spans="1:17">
      <c r="A5741" t="s">
        <v>10017</v>
      </c>
      <c r="B5741" s="16" t="s">
        <v>10018</v>
      </c>
      <c r="C5741">
        <v>5.2710534670525604</v>
      </c>
      <c r="D5741">
        <v>5.1247703439315302</v>
      </c>
      <c r="E5741">
        <v>4.4833795521924502</v>
      </c>
      <c r="F5741">
        <v>4.6121840845566204</v>
      </c>
      <c r="G5741">
        <v>5.1769839720448498</v>
      </c>
      <c r="H5741">
        <v>4.3015284866045098</v>
      </c>
      <c r="I5741">
        <v>4.6574362853065301</v>
      </c>
      <c r="J5741">
        <v>4.3107162608919598</v>
      </c>
      <c r="K5741">
        <v>5.0794887154244499</v>
      </c>
      <c r="L5741">
        <v>4.9506536519942301</v>
      </c>
      <c r="M5741">
        <v>4.5794486673888004</v>
      </c>
      <c r="N5741">
        <v>4.3841781814921204</v>
      </c>
      <c r="O5741">
        <v>4.6608164090738198</v>
      </c>
      <c r="P5741">
        <v>4.5271021320563003</v>
      </c>
      <c r="Q5741">
        <v>6.2843132996066204</v>
      </c>
    </row>
    <row r="5742" spans="1:17">
      <c r="A5742" t="s">
        <v>10019</v>
      </c>
      <c r="B5742" s="16" t="s">
        <v>10020</v>
      </c>
      <c r="C5742">
        <v>9.0828887716883209</v>
      </c>
      <c r="D5742">
        <v>9.0149928121091492</v>
      </c>
      <c r="E5742">
        <v>9.4653125478295603</v>
      </c>
      <c r="F5742">
        <v>9.2289610559227704</v>
      </c>
      <c r="G5742">
        <v>9.0623876523432507</v>
      </c>
      <c r="H5742">
        <v>8.9844302479952507</v>
      </c>
      <c r="I5742">
        <v>9.0755865995195695</v>
      </c>
      <c r="J5742">
        <v>8.6860912210098498</v>
      </c>
      <c r="K5742">
        <v>9.4024943689869396</v>
      </c>
      <c r="L5742">
        <v>9.2914020020577297</v>
      </c>
      <c r="M5742">
        <v>9.0381533807762704</v>
      </c>
      <c r="N5742">
        <v>9.66847246629548</v>
      </c>
      <c r="O5742">
        <v>9.2861404036777309</v>
      </c>
      <c r="P5742">
        <v>8.7432956254856808</v>
      </c>
      <c r="Q5742">
        <v>11.303394432065099</v>
      </c>
    </row>
    <row r="5743" spans="1:17">
      <c r="A5743" t="s">
        <v>10021</v>
      </c>
      <c r="B5743" s="16" t="s">
        <v>10022</v>
      </c>
      <c r="C5743">
        <v>9.4679646481344708</v>
      </c>
      <c r="D5743">
        <v>9.48277612082091</v>
      </c>
      <c r="E5743">
        <v>9.4244022294029897</v>
      </c>
      <c r="F5743">
        <v>9.0286040218793602</v>
      </c>
      <c r="G5743">
        <v>9.8343767707746004</v>
      </c>
      <c r="H5743">
        <v>9.33735672252039</v>
      </c>
      <c r="I5743">
        <v>9.5165577553830403</v>
      </c>
      <c r="J5743">
        <v>9.3619080056534099</v>
      </c>
      <c r="K5743">
        <v>9.3566832264718993</v>
      </c>
      <c r="L5743">
        <v>9.0684859922085899</v>
      </c>
      <c r="M5743">
        <v>9.0830141500157993</v>
      </c>
      <c r="N5743">
        <v>9.3756459690210896</v>
      </c>
      <c r="O5743">
        <v>9.1828168841469893</v>
      </c>
      <c r="P5743">
        <v>9.5719324572607807</v>
      </c>
      <c r="Q5743">
        <v>9.6208993709487292</v>
      </c>
    </row>
    <row r="5744" spans="1:17">
      <c r="A5744" t="s">
        <v>10023</v>
      </c>
      <c r="B5744" s="16" t="s">
        <v>10024</v>
      </c>
      <c r="C5744">
        <v>7.9273378688956697</v>
      </c>
      <c r="D5744">
        <v>7.8041324626182504</v>
      </c>
      <c r="E5744">
        <v>7.5916769976640897</v>
      </c>
      <c r="F5744">
        <v>7.9027828604366599</v>
      </c>
      <c r="G5744">
        <v>7.9068761537441397</v>
      </c>
      <c r="H5744">
        <v>8.1000725271974403</v>
      </c>
      <c r="I5744">
        <v>7.5095417055295197</v>
      </c>
      <c r="J5744">
        <v>7.6966581363717204</v>
      </c>
      <c r="K5744">
        <v>7.8254533046990202</v>
      </c>
      <c r="L5744">
        <v>7.7153536091611201</v>
      </c>
      <c r="M5744">
        <v>7.9200694805716303</v>
      </c>
      <c r="N5744">
        <v>8.0301881674029598</v>
      </c>
      <c r="O5744">
        <v>7.9529660197328198</v>
      </c>
      <c r="P5744">
        <v>7.7597983365935903</v>
      </c>
      <c r="Q5744">
        <v>7.5369478347710803</v>
      </c>
    </row>
    <row r="5745" spans="1:17">
      <c r="A5745" t="s">
        <v>10025</v>
      </c>
      <c r="B5745" s="16" t="s">
        <v>10026</v>
      </c>
      <c r="C5745">
        <v>9.8754324381849798</v>
      </c>
      <c r="D5745">
        <v>9.7119134070989706</v>
      </c>
      <c r="E5745">
        <v>10.2753053873193</v>
      </c>
      <c r="F5745">
        <v>9.3350981410318106</v>
      </c>
      <c r="G5745">
        <v>10.055632412100699</v>
      </c>
      <c r="H5745">
        <v>8.9350569575228196</v>
      </c>
      <c r="I5745">
        <v>10.1468601027891</v>
      </c>
      <c r="J5745">
        <v>9.4506656043356791</v>
      </c>
      <c r="K5745">
        <v>9.8476960840797396</v>
      </c>
      <c r="L5745">
        <v>9.9635413503761701</v>
      </c>
      <c r="M5745">
        <v>8.9422769208049697</v>
      </c>
      <c r="N5745">
        <v>9.4408853697905109</v>
      </c>
      <c r="O5745">
        <v>9.4486002296671998</v>
      </c>
      <c r="P5745">
        <v>9.6416569386215496</v>
      </c>
      <c r="Q5745">
        <v>10.911292413923899</v>
      </c>
    </row>
    <row r="5746" spans="1:17">
      <c r="A5746" t="s">
        <v>10027</v>
      </c>
      <c r="B5746" s="16" t="s">
        <v>10028</v>
      </c>
      <c r="C5746">
        <v>9.7146653881977691</v>
      </c>
      <c r="D5746">
        <v>9.6237370974517091</v>
      </c>
      <c r="E5746">
        <v>9.9722290209606204</v>
      </c>
      <c r="F5746">
        <v>10.025333334667</v>
      </c>
      <c r="G5746">
        <v>9.9173462548905604</v>
      </c>
      <c r="H5746">
        <v>9.4470809022875102</v>
      </c>
      <c r="I5746">
        <v>9.7035275128173808</v>
      </c>
      <c r="J5746">
        <v>9.7562894434765308</v>
      </c>
      <c r="K5746">
        <v>9.9250646255161392</v>
      </c>
      <c r="L5746">
        <v>9.9001315423337299</v>
      </c>
      <c r="M5746">
        <v>9.7274148885902001</v>
      </c>
      <c r="N5746">
        <v>9.7762406309573802</v>
      </c>
      <c r="O5746">
        <v>9.7143418549603702</v>
      </c>
      <c r="P5746">
        <v>9.2871469486720901</v>
      </c>
      <c r="Q5746">
        <v>10.740674867653601</v>
      </c>
    </row>
    <row r="5747" spans="1:17">
      <c r="A5747" t="s">
        <v>10029</v>
      </c>
      <c r="B5747" s="16" t="s">
        <v>10030</v>
      </c>
      <c r="C5747">
        <v>8.9529338248037291</v>
      </c>
      <c r="D5747">
        <v>8.8525741604164896</v>
      </c>
      <c r="E5747">
        <v>8.7565517819473193</v>
      </c>
      <c r="F5747">
        <v>8.8536910532255106</v>
      </c>
      <c r="G5747">
        <v>8.7725950422731405</v>
      </c>
      <c r="H5747">
        <v>8.3961422955397698</v>
      </c>
      <c r="I5747">
        <v>8.6370709099959804</v>
      </c>
      <c r="J5747">
        <v>8.5779750333384097</v>
      </c>
      <c r="K5747">
        <v>8.6752971570587505</v>
      </c>
      <c r="L5747">
        <v>8.5569871533811703</v>
      </c>
      <c r="M5747">
        <v>8.6566190676415307</v>
      </c>
      <c r="N5747">
        <v>8.5388286418580499</v>
      </c>
      <c r="O5747">
        <v>8.7050004953108697</v>
      </c>
      <c r="P5747">
        <v>8.3164052090791998</v>
      </c>
      <c r="Q5747">
        <v>9.3629875558906797</v>
      </c>
    </row>
    <row r="5748" spans="1:17">
      <c r="A5748" t="s">
        <v>10031</v>
      </c>
      <c r="B5748" s="16" t="s">
        <v>732</v>
      </c>
      <c r="C5748">
        <v>7.1062601366847904</v>
      </c>
      <c r="D5748">
        <v>7.2933241178891697</v>
      </c>
      <c r="E5748">
        <v>7.0223608587950404</v>
      </c>
      <c r="F5748">
        <v>7.3858608538148998</v>
      </c>
      <c r="G5748">
        <v>7.2094661594368903</v>
      </c>
      <c r="H5748">
        <v>7.5126924894462599</v>
      </c>
      <c r="I5748">
        <v>7.0292922252327301</v>
      </c>
      <c r="J5748">
        <v>7.4576719362751902</v>
      </c>
      <c r="K5748">
        <v>7.3943504749769904</v>
      </c>
      <c r="L5748">
        <v>7.2240106477403199</v>
      </c>
      <c r="M5748">
        <v>7.6096486160500998</v>
      </c>
      <c r="N5748">
        <v>7.5046963614255704</v>
      </c>
      <c r="O5748">
        <v>7.6810893333439996</v>
      </c>
      <c r="P5748">
        <v>7.1076120005007501</v>
      </c>
      <c r="Q5748">
        <v>6.6375058506955904</v>
      </c>
    </row>
    <row r="5749" spans="1:17">
      <c r="A5749" t="s">
        <v>10032</v>
      </c>
      <c r="B5749" s="16" t="s">
        <v>10033</v>
      </c>
      <c r="C5749">
        <v>8.8152659440266703</v>
      </c>
      <c r="D5749">
        <v>8.9405687074962596</v>
      </c>
      <c r="E5749">
        <v>8.9003963470750094</v>
      </c>
      <c r="F5749">
        <v>9.0505332554740896</v>
      </c>
      <c r="G5749">
        <v>8.8923048611106807</v>
      </c>
      <c r="H5749">
        <v>8.8023689987465303</v>
      </c>
      <c r="I5749">
        <v>8.8564902700753105</v>
      </c>
      <c r="J5749">
        <v>8.9942092019321702</v>
      </c>
      <c r="K5749">
        <v>8.9154478368602792</v>
      </c>
      <c r="L5749">
        <v>8.9459849920321801</v>
      </c>
      <c r="M5749">
        <v>8.8245505521073007</v>
      </c>
      <c r="N5749">
        <v>8.6504045857981708</v>
      </c>
      <c r="O5749">
        <v>8.74760877142743</v>
      </c>
      <c r="P5749">
        <v>8.9802417048904495</v>
      </c>
      <c r="Q5749">
        <v>8.9266120302692595</v>
      </c>
    </row>
    <row r="5750" spans="1:17">
      <c r="A5750" t="s">
        <v>10034</v>
      </c>
      <c r="B5750" s="16" t="s">
        <v>10035</v>
      </c>
      <c r="C5750">
        <v>11.334267535987401</v>
      </c>
      <c r="D5750">
        <v>11.2083473918184</v>
      </c>
      <c r="E5750">
        <v>11.1945218434336</v>
      </c>
      <c r="F5750">
        <v>10.037361549644601</v>
      </c>
      <c r="G5750">
        <v>11.075263168387499</v>
      </c>
      <c r="H5750">
        <v>10.6758749632735</v>
      </c>
      <c r="I5750">
        <v>11.9595280580326</v>
      </c>
      <c r="J5750">
        <v>11.3322654548007</v>
      </c>
      <c r="K5750">
        <v>11.639067234543001</v>
      </c>
      <c r="L5750">
        <v>11.550083922216601</v>
      </c>
      <c r="M5750">
        <v>11.0002565079979</v>
      </c>
      <c r="N5750">
        <v>11.678444841445099</v>
      </c>
      <c r="O5750">
        <v>10.8211741036992</v>
      </c>
      <c r="P5750">
        <v>11.8740809473073</v>
      </c>
      <c r="Q5750">
        <v>12.1908640945498</v>
      </c>
    </row>
    <row r="5751" spans="1:17">
      <c r="A5751" t="s">
        <v>10036</v>
      </c>
      <c r="B5751" s="16" t="s">
        <v>10037</v>
      </c>
      <c r="C5751">
        <v>6.2687719600529501</v>
      </c>
      <c r="D5751">
        <v>5.9788191698956696</v>
      </c>
      <c r="E5751">
        <v>5.4332085476316498</v>
      </c>
      <c r="F5751">
        <v>5.4189288652495504</v>
      </c>
      <c r="G5751">
        <v>7.2865557563512402</v>
      </c>
      <c r="H5751">
        <v>5.8554853168058498</v>
      </c>
      <c r="I5751">
        <v>5.7570104949229499</v>
      </c>
      <c r="J5751">
        <v>5.3714827538142504</v>
      </c>
      <c r="K5751">
        <v>6.7088377735554596</v>
      </c>
      <c r="L5751">
        <v>5.54859593602092</v>
      </c>
      <c r="M5751">
        <v>6.0477582448035001</v>
      </c>
      <c r="N5751">
        <v>6.4088580569182003</v>
      </c>
      <c r="O5751">
        <v>5.6989257412374803</v>
      </c>
      <c r="P5751">
        <v>6.0078251400104499</v>
      </c>
      <c r="Q5751">
        <v>6.6375058506955904</v>
      </c>
    </row>
    <row r="5752" spans="1:17">
      <c r="A5752" t="s">
        <v>10038</v>
      </c>
      <c r="B5752" s="16" t="s">
        <v>10039</v>
      </c>
      <c r="C5752">
        <v>7.6314411094284402</v>
      </c>
      <c r="D5752">
        <v>7.7070247455286101</v>
      </c>
      <c r="E5752">
        <v>7.70866871839912</v>
      </c>
      <c r="F5752">
        <v>8.2413374660223706</v>
      </c>
      <c r="G5752">
        <v>8.1275092336118995</v>
      </c>
      <c r="H5752">
        <v>8.46403466020395</v>
      </c>
      <c r="I5752">
        <v>7.9805988841116697</v>
      </c>
      <c r="J5752">
        <v>7.8549730060507796</v>
      </c>
      <c r="K5752">
        <v>7.6388177437481604</v>
      </c>
      <c r="L5752">
        <v>7.9348311061702796</v>
      </c>
      <c r="M5752">
        <v>8.3162197718933193</v>
      </c>
      <c r="N5752">
        <v>8.6172187442112698</v>
      </c>
      <c r="O5752">
        <v>8.4242093626156596</v>
      </c>
      <c r="P5752">
        <v>7.9203680110028296</v>
      </c>
      <c r="Q5752">
        <v>7.3593062614465703</v>
      </c>
    </row>
    <row r="5753" spans="1:17">
      <c r="A5753" t="s">
        <v>10040</v>
      </c>
      <c r="B5753" s="16" t="s">
        <v>10041</v>
      </c>
      <c r="C5753">
        <v>6.4931841072364804</v>
      </c>
      <c r="D5753">
        <v>6.6338206543565796</v>
      </c>
      <c r="E5753">
        <v>6.3595865741919599</v>
      </c>
      <c r="F5753">
        <v>6.3292710665610601</v>
      </c>
      <c r="G5753">
        <v>6.4043416746310999</v>
      </c>
      <c r="H5753">
        <v>6.1671102575993304</v>
      </c>
      <c r="I5753">
        <v>6.7281809559769803</v>
      </c>
      <c r="J5753">
        <v>6.8914292082080797</v>
      </c>
      <c r="K5753">
        <v>6.3308159602273202</v>
      </c>
      <c r="L5753">
        <v>6.4834826596475601</v>
      </c>
      <c r="M5753">
        <v>5.89598894637244</v>
      </c>
      <c r="N5753">
        <v>5.6343956717740804</v>
      </c>
      <c r="O5753">
        <v>6.13606241069352</v>
      </c>
      <c r="P5753">
        <v>6.4005945473111199</v>
      </c>
      <c r="Q5753">
        <v>6.2843132996066204</v>
      </c>
    </row>
    <row r="5754" spans="1:17">
      <c r="A5754" t="s">
        <v>10042</v>
      </c>
      <c r="B5754" s="16" t="s">
        <v>10043</v>
      </c>
      <c r="C5754">
        <v>10.753237030792601</v>
      </c>
      <c r="D5754">
        <v>10.444998071408</v>
      </c>
      <c r="E5754">
        <v>11.2813055720653</v>
      </c>
      <c r="F5754">
        <v>10.875186401472201</v>
      </c>
      <c r="G5754">
        <v>11.5089005439318</v>
      </c>
      <c r="H5754">
        <v>7.14949689066004</v>
      </c>
      <c r="I5754">
        <v>9.6384425167957701</v>
      </c>
      <c r="J5754">
        <v>9.23891021169824</v>
      </c>
      <c r="K5754">
        <v>11.2253055469034</v>
      </c>
      <c r="L5754">
        <v>10.801115019463399</v>
      </c>
      <c r="M5754">
        <v>10.141271943217999</v>
      </c>
      <c r="N5754">
        <v>10.7297809113666</v>
      </c>
      <c r="O5754">
        <v>10.432733483597699</v>
      </c>
      <c r="P5754">
        <v>8.4596047728611197</v>
      </c>
      <c r="Q5754">
        <v>13.871322423722001</v>
      </c>
    </row>
    <row r="5755" spans="1:17">
      <c r="A5755" t="s">
        <v>10044</v>
      </c>
      <c r="B5755" s="16" t="s">
        <v>10045</v>
      </c>
      <c r="C5755">
        <v>9.6582705245070599</v>
      </c>
      <c r="D5755">
        <v>9.6786342384466604</v>
      </c>
      <c r="E5755">
        <v>9.6075429446504703</v>
      </c>
      <c r="F5755">
        <v>9.6634245079302197</v>
      </c>
      <c r="G5755">
        <v>9.6182738126792096</v>
      </c>
      <c r="H5755">
        <v>10.3142949137961</v>
      </c>
      <c r="I5755">
        <v>9.9307266199329298</v>
      </c>
      <c r="J5755">
        <v>10.2074864294287</v>
      </c>
      <c r="K5755">
        <v>9.8922605399909607</v>
      </c>
      <c r="L5755">
        <v>10.025342562024701</v>
      </c>
      <c r="M5755">
        <v>9.7934894585661798</v>
      </c>
      <c r="N5755">
        <v>10.1696283822589</v>
      </c>
      <c r="O5755">
        <v>9.88528821420784</v>
      </c>
      <c r="P5755">
        <v>10.0214033474192</v>
      </c>
      <c r="Q5755">
        <v>9.8053894822166399</v>
      </c>
    </row>
    <row r="5756" spans="1:17">
      <c r="A5756" t="s">
        <v>10046</v>
      </c>
      <c r="B5756" s="16" t="s">
        <v>10047</v>
      </c>
      <c r="C5756">
        <v>7.2886065420614097</v>
      </c>
      <c r="D5756">
        <v>7.2061383105772503</v>
      </c>
      <c r="E5756">
        <v>6.8138222480252697</v>
      </c>
      <c r="F5756">
        <v>7.3216190108341204</v>
      </c>
      <c r="G5756">
        <v>7.5383649616635902</v>
      </c>
      <c r="H5756">
        <v>7.1412083773946096</v>
      </c>
      <c r="I5756">
        <v>6.8765996201399204</v>
      </c>
      <c r="J5756">
        <v>7.1059607573180203</v>
      </c>
      <c r="K5756">
        <v>6.8659346212111299</v>
      </c>
      <c r="L5756">
        <v>7.0920823372501003</v>
      </c>
      <c r="M5756">
        <v>7.5560391547307804</v>
      </c>
      <c r="N5756">
        <v>7.2914316577410601</v>
      </c>
      <c r="O5756">
        <v>7.2478896704664404</v>
      </c>
      <c r="P5756">
        <v>6.6611531636970698</v>
      </c>
      <c r="Q5756">
        <v>6.2843132996066204</v>
      </c>
    </row>
    <row r="5757" spans="1:17">
      <c r="A5757" t="s">
        <v>10048</v>
      </c>
      <c r="B5757" s="16" t="s">
        <v>10049</v>
      </c>
      <c r="C5757">
        <v>8.1686461813222593</v>
      </c>
      <c r="D5757">
        <v>8.1841967584028499</v>
      </c>
      <c r="E5757">
        <v>7.9984790942667399</v>
      </c>
      <c r="F5757">
        <v>8.5687739666739198</v>
      </c>
      <c r="G5757">
        <v>8.3941513059058703</v>
      </c>
      <c r="H5757">
        <v>8.6849549052405504</v>
      </c>
      <c r="I5757">
        <v>8.0445606464521706</v>
      </c>
      <c r="J5757">
        <v>8.2966202921024603</v>
      </c>
      <c r="K5757">
        <v>8.1674346899007801</v>
      </c>
      <c r="L5757">
        <v>8.0097526713349705</v>
      </c>
      <c r="M5757">
        <v>8.3108398001400605</v>
      </c>
      <c r="N5757">
        <v>8.5291288302193102</v>
      </c>
      <c r="O5757">
        <v>8.18468581607201</v>
      </c>
      <c r="P5757">
        <v>8.1517772893263505</v>
      </c>
      <c r="Q5757">
        <v>6.6375058506955904</v>
      </c>
    </row>
    <row r="5758" spans="1:17">
      <c r="A5758" t="s">
        <v>10050</v>
      </c>
      <c r="B5758" s="16" t="e">
        <v>#N/A</v>
      </c>
      <c r="C5758">
        <v>8.7519889931166492</v>
      </c>
      <c r="D5758">
        <v>8.8691923299139308</v>
      </c>
      <c r="E5758">
        <v>8.6310059600713096</v>
      </c>
      <c r="F5758">
        <v>8.7982090594764806</v>
      </c>
      <c r="G5758">
        <v>8.62896646175823</v>
      </c>
      <c r="H5758">
        <v>8.9936460090573593</v>
      </c>
      <c r="I5758">
        <v>8.7454649239687008</v>
      </c>
      <c r="J5758">
        <v>8.8748537463425006</v>
      </c>
      <c r="K5758">
        <v>8.7738829112123504</v>
      </c>
      <c r="L5758">
        <v>8.7747037255395792</v>
      </c>
      <c r="M5758">
        <v>8.7249429097069697</v>
      </c>
      <c r="N5758">
        <v>8.5769881481138395</v>
      </c>
      <c r="O5758">
        <v>8.8132667934055409</v>
      </c>
      <c r="P5758">
        <v>8.9802417048904495</v>
      </c>
      <c r="Q5758">
        <v>7.3593062614465703</v>
      </c>
    </row>
    <row r="5759" spans="1:17">
      <c r="A5759" t="s">
        <v>10051</v>
      </c>
      <c r="B5759" s="16" t="s">
        <v>10052</v>
      </c>
      <c r="C5759">
        <v>3.98283533271713</v>
      </c>
      <c r="D5759">
        <v>4.0407231514856203</v>
      </c>
      <c r="E5759">
        <v>3.9618875914207199</v>
      </c>
      <c r="F5759">
        <v>3.9277704709105601</v>
      </c>
      <c r="G5759">
        <v>3.5425260543824399</v>
      </c>
      <c r="H5759">
        <v>3.8900437060628099</v>
      </c>
      <c r="I5759">
        <v>4.16059535596606</v>
      </c>
      <c r="J5759">
        <v>4.0764652066995799</v>
      </c>
      <c r="K5759">
        <v>3.8204461843508501</v>
      </c>
      <c r="L5759">
        <v>3.6339073669181099</v>
      </c>
      <c r="M5759">
        <v>3.7404257728686199</v>
      </c>
      <c r="N5759">
        <v>3.99991931403749</v>
      </c>
      <c r="O5759">
        <v>3.6677309644704801</v>
      </c>
      <c r="P5759">
        <v>3.6194497939779602</v>
      </c>
      <c r="Q5759">
        <v>2.8218677180984102</v>
      </c>
    </row>
    <row r="5760" spans="1:17">
      <c r="A5760" t="s">
        <v>10053</v>
      </c>
      <c r="B5760" s="16" t="s">
        <v>10054</v>
      </c>
      <c r="C5760">
        <v>6.3713344368982199</v>
      </c>
      <c r="D5760">
        <v>6.3908823849416097</v>
      </c>
      <c r="E5760">
        <v>6.8724668132343201</v>
      </c>
      <c r="F5760">
        <v>6.5254431797224397</v>
      </c>
      <c r="G5760">
        <v>6.8850192437688102</v>
      </c>
      <c r="H5760">
        <v>5.4261642208015903</v>
      </c>
      <c r="I5760">
        <v>6.3167164806778997</v>
      </c>
      <c r="J5760">
        <v>6.6931804120656997</v>
      </c>
      <c r="K5760">
        <v>6.7378440855087396</v>
      </c>
      <c r="L5760">
        <v>6.7545428627641799</v>
      </c>
      <c r="M5760">
        <v>6.2877668157501896</v>
      </c>
      <c r="N5760">
        <v>6.5312281746119796</v>
      </c>
      <c r="O5760">
        <v>6.1230454572813002</v>
      </c>
      <c r="P5760">
        <v>5.9565984970148804</v>
      </c>
      <c r="Q5760">
        <v>8.1958182219819093</v>
      </c>
    </row>
    <row r="5761" spans="1:17">
      <c r="A5761" t="s">
        <v>10055</v>
      </c>
      <c r="B5761" s="16" t="s">
        <v>10056</v>
      </c>
      <c r="C5761">
        <v>9.5258480339408909</v>
      </c>
      <c r="D5761">
        <v>9.4547406823746005</v>
      </c>
      <c r="E5761">
        <v>9.1715974898209307</v>
      </c>
      <c r="F5761">
        <v>8.9795685345936302</v>
      </c>
      <c r="G5761">
        <v>9.5882012161433003</v>
      </c>
      <c r="H5761">
        <v>8.9681595838699302</v>
      </c>
      <c r="I5761">
        <v>9.7833032858333997</v>
      </c>
      <c r="J5761">
        <v>8.9924182505386998</v>
      </c>
      <c r="K5761">
        <v>10.029966748601799</v>
      </c>
      <c r="L5761">
        <v>9.9036000890056695</v>
      </c>
      <c r="M5761">
        <v>9.6454065643315197</v>
      </c>
      <c r="N5761">
        <v>10.099287027413601</v>
      </c>
      <c r="O5761">
        <v>9.6004226237827996</v>
      </c>
      <c r="P5761">
        <v>9.3788767699583602</v>
      </c>
      <c r="Q5761">
        <v>10.911292413923899</v>
      </c>
    </row>
    <row r="5762" spans="1:17">
      <c r="A5762" t="s">
        <v>10057</v>
      </c>
      <c r="B5762" s="16" t="s">
        <v>10058</v>
      </c>
      <c r="C5762">
        <v>6.1080510548675004</v>
      </c>
      <c r="D5762">
        <v>5.80952916847931</v>
      </c>
      <c r="E5762">
        <v>6.5153438410764704</v>
      </c>
      <c r="F5762">
        <v>5.7128413575868704</v>
      </c>
      <c r="G5762">
        <v>6.3249249403227497</v>
      </c>
      <c r="H5762">
        <v>5.8959384425791503</v>
      </c>
      <c r="I5762">
        <v>8.0798743273978708</v>
      </c>
      <c r="J5762">
        <v>7.2390749184657004</v>
      </c>
      <c r="K5762">
        <v>6.63877551665722</v>
      </c>
      <c r="L5762">
        <v>8.0562341395639994</v>
      </c>
      <c r="M5762">
        <v>7.2190489086972498</v>
      </c>
      <c r="N5762">
        <v>7.666966537545</v>
      </c>
      <c r="O5762">
        <v>6.4383085973051104</v>
      </c>
      <c r="P5762">
        <v>8.2961901641221605</v>
      </c>
      <c r="Q5762">
        <v>5.81282804418474</v>
      </c>
    </row>
    <row r="5763" spans="1:17">
      <c r="A5763" t="s">
        <v>10059</v>
      </c>
      <c r="B5763" s="16" t="s">
        <v>10060</v>
      </c>
      <c r="C5763">
        <v>8.4030126765703894</v>
      </c>
      <c r="D5763">
        <v>8.3524069167452293</v>
      </c>
      <c r="E5763">
        <v>8.4170038611204898</v>
      </c>
      <c r="F5763">
        <v>8.7306609487740197</v>
      </c>
      <c r="G5763">
        <v>8.5923915363751906</v>
      </c>
      <c r="H5763">
        <v>8.8360627492702903</v>
      </c>
      <c r="I5763">
        <v>8.0534705485444196</v>
      </c>
      <c r="J5763">
        <v>8.7059004323154401</v>
      </c>
      <c r="K5763">
        <v>8.2161585489430102</v>
      </c>
      <c r="L5763">
        <v>8.3004404494499404</v>
      </c>
      <c r="M5763">
        <v>8.2973013483822804</v>
      </c>
      <c r="N5763">
        <v>8.0664188199424096</v>
      </c>
      <c r="O5763">
        <v>8.25136570374125</v>
      </c>
      <c r="P5763">
        <v>8.2653258044662099</v>
      </c>
      <c r="Q5763">
        <v>7.6950435514148801</v>
      </c>
    </row>
    <row r="5764" spans="1:17">
      <c r="A5764" t="s">
        <v>10061</v>
      </c>
      <c r="B5764" s="16" t="s">
        <v>10062</v>
      </c>
      <c r="C5764">
        <v>8.0153436311576503</v>
      </c>
      <c r="D5764">
        <v>8.0152256590624091</v>
      </c>
      <c r="E5764">
        <v>7.8316753745371797</v>
      </c>
      <c r="F5764">
        <v>7.9331672995406102</v>
      </c>
      <c r="G5764">
        <v>7.8058773585549703</v>
      </c>
      <c r="H5764">
        <v>7.4335256956558604</v>
      </c>
      <c r="I5764">
        <v>7.7423710464033197</v>
      </c>
      <c r="J5764">
        <v>7.5483470056341702</v>
      </c>
      <c r="K5764">
        <v>7.8477217694945702</v>
      </c>
      <c r="L5764">
        <v>7.8219497417635404</v>
      </c>
      <c r="M5764">
        <v>7.7475398248133303</v>
      </c>
      <c r="N5764">
        <v>7.3217623800089804</v>
      </c>
      <c r="O5764">
        <v>7.8471566530082004</v>
      </c>
      <c r="P5764">
        <v>7.3819086412154196</v>
      </c>
      <c r="Q5764">
        <v>7.6950435514148801</v>
      </c>
    </row>
    <row r="5765" spans="1:17">
      <c r="A5765" t="s">
        <v>10063</v>
      </c>
      <c r="B5765" s="16" t="s">
        <v>10064</v>
      </c>
      <c r="C5765">
        <v>10.2367803863322</v>
      </c>
      <c r="D5765">
        <v>10.2256880326558</v>
      </c>
      <c r="E5765">
        <v>10.6705504173551</v>
      </c>
      <c r="F5765">
        <v>9.9456699023590804</v>
      </c>
      <c r="G5765">
        <v>9.8070760964187098</v>
      </c>
      <c r="H5765">
        <v>9.8736949258591604</v>
      </c>
      <c r="I5765">
        <v>10.2049549271684</v>
      </c>
      <c r="J5765">
        <v>10.0145341081514</v>
      </c>
      <c r="K5765">
        <v>10.3198384212142</v>
      </c>
      <c r="L5765">
        <v>10.5934589276476</v>
      </c>
      <c r="M5765">
        <v>10.625134729361699</v>
      </c>
      <c r="N5765">
        <v>10.830587735683601</v>
      </c>
      <c r="O5765">
        <v>10.7065494326782</v>
      </c>
      <c r="P5765">
        <v>9.3300186381003396</v>
      </c>
      <c r="Q5765">
        <v>13.429610540509801</v>
      </c>
    </row>
    <row r="5766" spans="1:17">
      <c r="A5766" t="s">
        <v>10065</v>
      </c>
      <c r="B5766" s="16" t="s">
        <v>10066</v>
      </c>
      <c r="C5766">
        <v>6.7316197386997496</v>
      </c>
      <c r="D5766">
        <v>6.9074442113721899</v>
      </c>
      <c r="E5766">
        <v>7.2711941447598996</v>
      </c>
      <c r="F5766">
        <v>6.6034475243873398</v>
      </c>
      <c r="G5766">
        <v>7.0612825398533596</v>
      </c>
      <c r="H5766">
        <v>5.3978950479979702</v>
      </c>
      <c r="I5766">
        <v>6.9454121858673004</v>
      </c>
      <c r="J5766">
        <v>7.32712813606528</v>
      </c>
      <c r="K5766">
        <v>7.1290497562884898</v>
      </c>
      <c r="L5766">
        <v>6.9286808814702896</v>
      </c>
      <c r="M5766">
        <v>6.1486975607776104</v>
      </c>
      <c r="N5766">
        <v>5.8399741889468402</v>
      </c>
      <c r="O5766">
        <v>5.7846958986268602</v>
      </c>
      <c r="P5766">
        <v>6.4195282390462101</v>
      </c>
      <c r="Q5766">
        <v>8.1958182219819093</v>
      </c>
    </row>
    <row r="5767" spans="1:17">
      <c r="A5767" t="s">
        <v>10067</v>
      </c>
      <c r="B5767" s="16" t="s">
        <v>10068</v>
      </c>
      <c r="C5767">
        <v>7.6945638722829601</v>
      </c>
      <c r="D5767">
        <v>7.6910749189009904</v>
      </c>
      <c r="E5767">
        <v>6.9830103020752698</v>
      </c>
      <c r="F5767">
        <v>6.9822934445135401</v>
      </c>
      <c r="G5767">
        <v>7.2006395538590997</v>
      </c>
      <c r="H5767">
        <v>7.4130337446045003</v>
      </c>
      <c r="I5767">
        <v>7.1590348358018003</v>
      </c>
      <c r="J5767">
        <v>6.9369807134411303</v>
      </c>
      <c r="K5767">
        <v>7.1578965399402996</v>
      </c>
      <c r="L5767">
        <v>7.1321590078153996</v>
      </c>
      <c r="M5767">
        <v>7.0481510293665099</v>
      </c>
      <c r="N5767">
        <v>7.3805684620379504</v>
      </c>
      <c r="O5767">
        <v>7.1494275816468704</v>
      </c>
      <c r="P5767">
        <v>7.0603427857534999</v>
      </c>
      <c r="Q5767">
        <v>6.6375058506955904</v>
      </c>
    </row>
    <row r="5768" spans="1:17">
      <c r="A5768" t="s">
        <v>10069</v>
      </c>
      <c r="B5768" s="16" t="s">
        <v>10070</v>
      </c>
      <c r="C5768">
        <v>5.5257755444735697</v>
      </c>
      <c r="D5768">
        <v>5.7057984767895098</v>
      </c>
      <c r="E5768">
        <v>4.7104489803388701</v>
      </c>
      <c r="F5768">
        <v>5.5849098412756897</v>
      </c>
      <c r="G5768">
        <v>5.7963037841217497</v>
      </c>
      <c r="H5768">
        <v>5.3978950479979702</v>
      </c>
      <c r="I5768">
        <v>5.6171189819053096</v>
      </c>
      <c r="J5768">
        <v>5.1764314620679004</v>
      </c>
      <c r="K5768">
        <v>5.8322145301996997</v>
      </c>
      <c r="L5768">
        <v>5.6193000299912201</v>
      </c>
      <c r="M5768">
        <v>5.4132354683515702</v>
      </c>
      <c r="N5768">
        <v>6.3210115805117999</v>
      </c>
      <c r="O5768">
        <v>5.7846958986268602</v>
      </c>
      <c r="P5768">
        <v>4.9722592042386102</v>
      </c>
      <c r="Q5768">
        <v>7.1565710053807701</v>
      </c>
    </row>
    <row r="5769" spans="1:17">
      <c r="A5769" t="s">
        <v>10071</v>
      </c>
      <c r="B5769" s="16" t="s">
        <v>10072</v>
      </c>
      <c r="C5769">
        <v>6.6641738070979804</v>
      </c>
      <c r="D5769">
        <v>6.2807715480435</v>
      </c>
      <c r="E5769">
        <v>5.5107356403890702</v>
      </c>
      <c r="F5769">
        <v>5.9206345092620696</v>
      </c>
      <c r="G5769">
        <v>7.0416356122635104</v>
      </c>
      <c r="H5769">
        <v>4.9634301213382797</v>
      </c>
      <c r="I5769">
        <v>6.1424390200639696</v>
      </c>
      <c r="J5769">
        <v>5.6387979837976996</v>
      </c>
      <c r="K5769">
        <v>6.8214924250388096</v>
      </c>
      <c r="L5769">
        <v>5.9455161281204401</v>
      </c>
      <c r="M5769">
        <v>6.1116854662528404</v>
      </c>
      <c r="N5769">
        <v>6.2749637290068296</v>
      </c>
      <c r="O5769">
        <v>5.5297694049106996</v>
      </c>
      <c r="P5769">
        <v>5.7609673977777103</v>
      </c>
      <c r="Q5769">
        <v>5.09416193408443</v>
      </c>
    </row>
    <row r="5770" spans="1:17">
      <c r="A5770" t="s">
        <v>10073</v>
      </c>
      <c r="B5770" s="16" t="s">
        <v>10074</v>
      </c>
      <c r="C5770">
        <v>9.5769415874564991</v>
      </c>
      <c r="D5770">
        <v>9.4750430006804596</v>
      </c>
      <c r="E5770">
        <v>9.8701958884153296</v>
      </c>
      <c r="F5770">
        <v>9.6517351342654791</v>
      </c>
      <c r="G5770">
        <v>10.031003959148499</v>
      </c>
      <c r="H5770">
        <v>9.0609486816967593</v>
      </c>
      <c r="I5770">
        <v>9.7301499177061306</v>
      </c>
      <c r="J5770">
        <v>9.7003461197500407</v>
      </c>
      <c r="K5770">
        <v>10.2949561036157</v>
      </c>
      <c r="L5770">
        <v>10.1267643732388</v>
      </c>
      <c r="M5770">
        <v>9.8804607822203607</v>
      </c>
      <c r="N5770">
        <v>10.3093118743336</v>
      </c>
      <c r="O5770">
        <v>9.7845557160818704</v>
      </c>
      <c r="P5770">
        <v>9.0840804155215604</v>
      </c>
      <c r="Q5770">
        <v>11.984573587880799</v>
      </c>
    </row>
    <row r="5771" spans="1:17">
      <c r="A5771" t="s">
        <v>10075</v>
      </c>
      <c r="B5771" s="16" t="s">
        <v>10076</v>
      </c>
      <c r="C5771">
        <v>4.8751772763815904</v>
      </c>
      <c r="D5771">
        <v>4.7446882369672698</v>
      </c>
      <c r="E5771">
        <v>3.9618875914207199</v>
      </c>
      <c r="F5771">
        <v>4.4086599646307301</v>
      </c>
      <c r="G5771">
        <v>5.0599536599459096</v>
      </c>
      <c r="H5771">
        <v>3.30825032505737</v>
      </c>
      <c r="I5771">
        <v>3.3100125595866299</v>
      </c>
      <c r="J5771">
        <v>3.6724961835054399</v>
      </c>
      <c r="K5771">
        <v>4.8756976395011202</v>
      </c>
      <c r="L5771">
        <v>3.6339073669181099</v>
      </c>
      <c r="M5771">
        <v>4.21436379980989</v>
      </c>
      <c r="N5771">
        <v>4.4472252118161997</v>
      </c>
      <c r="O5771">
        <v>3.6677309644704801</v>
      </c>
      <c r="P5771">
        <v>3.9363215208704698</v>
      </c>
      <c r="Q5771">
        <v>6.2843132996066204</v>
      </c>
    </row>
    <row r="5772" spans="1:17">
      <c r="A5772" t="s">
        <v>10077</v>
      </c>
      <c r="B5772" s="16" t="s">
        <v>10078</v>
      </c>
      <c r="C5772">
        <v>8.9028358086210293</v>
      </c>
      <c r="D5772">
        <v>8.8501844250944899</v>
      </c>
      <c r="E5772">
        <v>9.1242931236043905</v>
      </c>
      <c r="F5772">
        <v>8.7232323506580602</v>
      </c>
      <c r="G5772">
        <v>8.8136124976706594</v>
      </c>
      <c r="H5772">
        <v>8.6821072787635405</v>
      </c>
      <c r="I5772">
        <v>8.8099506490859998</v>
      </c>
      <c r="J5772">
        <v>8.6615044370096506</v>
      </c>
      <c r="K5772">
        <v>8.8920842946708891</v>
      </c>
      <c r="L5772">
        <v>8.6032400967790501</v>
      </c>
      <c r="M5772">
        <v>8.5871224431408208</v>
      </c>
      <c r="N5772">
        <v>8.4829795696808308</v>
      </c>
      <c r="O5772">
        <v>8.6543919407954597</v>
      </c>
      <c r="P5772">
        <v>8.5477328367605203</v>
      </c>
      <c r="Q5772">
        <v>9.5399466711043193</v>
      </c>
    </row>
    <row r="5773" spans="1:17">
      <c r="A5773" t="s">
        <v>10079</v>
      </c>
      <c r="B5773" s="16" t="s">
        <v>10080</v>
      </c>
      <c r="C5773">
        <v>7.6776213045769799</v>
      </c>
      <c r="D5773">
        <v>7.49675594587774</v>
      </c>
      <c r="E5773">
        <v>7.4355022000648301</v>
      </c>
      <c r="F5773">
        <v>7.4712335927740297</v>
      </c>
      <c r="G5773">
        <v>7.3276608930228999</v>
      </c>
      <c r="H5773">
        <v>7.8590183406468102</v>
      </c>
      <c r="I5773">
        <v>7.5729261680755497</v>
      </c>
      <c r="J5773">
        <v>7.7141668066136297</v>
      </c>
      <c r="K5773">
        <v>7.30695950466942</v>
      </c>
      <c r="L5773">
        <v>7.4499595836554002</v>
      </c>
      <c r="M5773">
        <v>7.4860897101662998</v>
      </c>
      <c r="N5773">
        <v>7.0590307548147502</v>
      </c>
      <c r="O5773">
        <v>7.4832667340853298</v>
      </c>
      <c r="P5773">
        <v>7.5956949036652004</v>
      </c>
      <c r="Q5773">
        <v>6.6375058506955904</v>
      </c>
    </row>
    <row r="5774" spans="1:17">
      <c r="A5774" t="s">
        <v>10081</v>
      </c>
      <c r="B5774" s="16" t="s">
        <v>10082</v>
      </c>
      <c r="C5774">
        <v>6.3282826399822101</v>
      </c>
      <c r="D5774">
        <v>6.4806971696611804</v>
      </c>
      <c r="E5774">
        <v>6.78357369797342</v>
      </c>
      <c r="F5774">
        <v>6.6876694774574998</v>
      </c>
      <c r="G5774">
        <v>6.56487182254026</v>
      </c>
      <c r="H5774">
        <v>6.5659659380906303</v>
      </c>
      <c r="I5774">
        <v>6.7393082626033101</v>
      </c>
      <c r="J5774">
        <v>6.7957351857853503</v>
      </c>
      <c r="K5774">
        <v>6.4874077146131803</v>
      </c>
      <c r="L5774">
        <v>6.4456704962526796</v>
      </c>
      <c r="M5774">
        <v>6.42447755612789</v>
      </c>
      <c r="N5774">
        <v>6.1613208557558696</v>
      </c>
      <c r="O5774">
        <v>6.6153320585583897</v>
      </c>
      <c r="P5774">
        <v>6.8539498093667603</v>
      </c>
      <c r="Q5774">
        <v>2.8218677180984102</v>
      </c>
    </row>
    <row r="5775" spans="1:17">
      <c r="A5775" t="s">
        <v>10083</v>
      </c>
      <c r="B5775" s="16" t="s">
        <v>10084</v>
      </c>
      <c r="C5775">
        <v>7.4167394892705403</v>
      </c>
      <c r="D5775">
        <v>7.3486408973780701</v>
      </c>
      <c r="E5775">
        <v>7.3556947774122898</v>
      </c>
      <c r="F5775">
        <v>7.2883881017023899</v>
      </c>
      <c r="G5775">
        <v>7.3833017638975598</v>
      </c>
      <c r="H5775">
        <v>7.8488904955482699</v>
      </c>
      <c r="I5775">
        <v>7.4701254998641904</v>
      </c>
      <c r="J5775">
        <v>7.3829688472813801</v>
      </c>
      <c r="K5775">
        <v>7.2207576889162599</v>
      </c>
      <c r="L5775">
        <v>7.23140621275585</v>
      </c>
      <c r="M5775">
        <v>7.2699251396618996</v>
      </c>
      <c r="N5775">
        <v>7.3217623800089804</v>
      </c>
      <c r="O5775">
        <v>7.3893804998512502</v>
      </c>
      <c r="P5775">
        <v>7.7071490674832202</v>
      </c>
      <c r="Q5775">
        <v>6.9204191934356096</v>
      </c>
    </row>
    <row r="5776" spans="1:17">
      <c r="A5776" t="s">
        <v>10085</v>
      </c>
      <c r="B5776" s="16" t="s">
        <v>10086</v>
      </c>
      <c r="C5776">
        <v>6.6526167310478499</v>
      </c>
      <c r="D5776">
        <v>6.6669401380282602</v>
      </c>
      <c r="E5776">
        <v>7.0223608587950404</v>
      </c>
      <c r="F5776">
        <v>7.0233102594783396</v>
      </c>
      <c r="G5776">
        <v>6.7702069828436704</v>
      </c>
      <c r="H5776">
        <v>7.4335256956558604</v>
      </c>
      <c r="I5776">
        <v>7.2078170924335199</v>
      </c>
      <c r="J5776">
        <v>6.9219572081632101</v>
      </c>
      <c r="K5776">
        <v>6.7662737405155697</v>
      </c>
      <c r="L5776">
        <v>6.8729551756282499</v>
      </c>
      <c r="M5776">
        <v>6.7934638198258304</v>
      </c>
      <c r="N5776">
        <v>6.7028872416280896</v>
      </c>
      <c r="O5776">
        <v>7.1172200311726304</v>
      </c>
      <c r="P5776">
        <v>6.9736775772595898</v>
      </c>
      <c r="Q5776">
        <v>6.2843132996066204</v>
      </c>
    </row>
    <row r="5777" spans="1:17">
      <c r="A5777" t="s">
        <v>10087</v>
      </c>
      <c r="B5777" s="16" t="s">
        <v>10088</v>
      </c>
      <c r="C5777">
        <v>6.0909271146733497</v>
      </c>
      <c r="D5777">
        <v>6.0813186361123597</v>
      </c>
      <c r="E5777">
        <v>6.0631867916998399</v>
      </c>
      <c r="F5777">
        <v>4.9030240476511198</v>
      </c>
      <c r="G5777">
        <v>6.7091506927065296</v>
      </c>
      <c r="H5777">
        <v>5.7489183951006302</v>
      </c>
      <c r="I5777">
        <v>6.1921342703290696</v>
      </c>
      <c r="J5777">
        <v>5.3485852173299202</v>
      </c>
      <c r="K5777">
        <v>6.5433294448369299</v>
      </c>
      <c r="L5777">
        <v>5.9086648783778699</v>
      </c>
      <c r="M5777">
        <v>5.7421360554391203</v>
      </c>
      <c r="N5777">
        <v>6.6073365936536996</v>
      </c>
      <c r="O5777">
        <v>5.7846958986268602</v>
      </c>
      <c r="P5777">
        <v>5.7906458868778401</v>
      </c>
      <c r="Q5777">
        <v>7.3593062614465703</v>
      </c>
    </row>
    <row r="5778" spans="1:17">
      <c r="A5778" t="s">
        <v>10089</v>
      </c>
      <c r="B5778" s="16" t="s">
        <v>10090</v>
      </c>
      <c r="C5778">
        <v>7.5468782268362498</v>
      </c>
      <c r="D5778">
        <v>7.5448951314599997</v>
      </c>
      <c r="E5778">
        <v>7.7006203336366701</v>
      </c>
      <c r="F5778">
        <v>7.7256218456342802</v>
      </c>
      <c r="G5778">
        <v>7.31953339309071</v>
      </c>
      <c r="H5778">
        <v>8.0742307795017201</v>
      </c>
      <c r="I5778">
        <v>7.7032598087822404</v>
      </c>
      <c r="J5778">
        <v>7.8351101334248003</v>
      </c>
      <c r="K5778">
        <v>7.5492214094535903</v>
      </c>
      <c r="L5778">
        <v>7.8317019401073997</v>
      </c>
      <c r="M5778">
        <v>7.57861967460983</v>
      </c>
      <c r="N5778">
        <v>7.5629610835179397</v>
      </c>
      <c r="O5778">
        <v>7.5377631874422901</v>
      </c>
      <c r="P5778">
        <v>7.9335200664992298</v>
      </c>
      <c r="Q5778">
        <v>7.8374797051227896</v>
      </c>
    </row>
    <row r="5779" spans="1:17">
      <c r="A5779" t="s">
        <v>10091</v>
      </c>
      <c r="B5779" s="16" t="s">
        <v>10092</v>
      </c>
      <c r="C5779">
        <v>5.7841390782753797</v>
      </c>
      <c r="D5779">
        <v>5.8293813043846097</v>
      </c>
      <c r="E5779">
        <v>4.3035359899866696</v>
      </c>
      <c r="F5779">
        <v>5.6923218518529799</v>
      </c>
      <c r="G5779">
        <v>4.6840610634984499</v>
      </c>
      <c r="H5779">
        <v>6.0823845760958202</v>
      </c>
      <c r="I5779">
        <v>5.7570104949229499</v>
      </c>
      <c r="J5779">
        <v>4.7816009704995297</v>
      </c>
      <c r="K5779">
        <v>5.6790613626604003</v>
      </c>
      <c r="L5779">
        <v>6.28349182675138</v>
      </c>
      <c r="M5779">
        <v>6.3419151613778002</v>
      </c>
      <c r="N5779">
        <v>6.4781347167229599</v>
      </c>
      <c r="O5779">
        <v>5.1911313574067002</v>
      </c>
      <c r="P5779">
        <v>5.3440870543648904</v>
      </c>
      <c r="Q5779">
        <v>6.9204191934356096</v>
      </c>
    </row>
    <row r="5780" spans="1:17">
      <c r="A5780" t="s">
        <v>10093</v>
      </c>
      <c r="B5780" s="16" t="s">
        <v>10094</v>
      </c>
      <c r="C5780">
        <v>7.1146889116676002</v>
      </c>
      <c r="D5780">
        <v>6.9257753318330604</v>
      </c>
      <c r="E5780">
        <v>6.67236314516198</v>
      </c>
      <c r="F5780">
        <v>6.0544979390529399</v>
      </c>
      <c r="G5780">
        <v>6.1513734454629896</v>
      </c>
      <c r="H5780">
        <v>5.4538604947321296</v>
      </c>
      <c r="I5780">
        <v>6.5750413576586197</v>
      </c>
      <c r="J5780">
        <v>5.6756860853158804</v>
      </c>
      <c r="K5780">
        <v>6.8659346212111299</v>
      </c>
      <c r="L5780">
        <v>6.7233426545483299</v>
      </c>
      <c r="M5780">
        <v>5.9390315793501296</v>
      </c>
      <c r="N5780">
        <v>6.2904795804548401</v>
      </c>
      <c r="O5780">
        <v>5.8337360312954001</v>
      </c>
      <c r="P5780">
        <v>6.3619539041930198</v>
      </c>
      <c r="Q5780">
        <v>7.9670857749043096</v>
      </c>
    </row>
    <row r="5781" spans="1:17">
      <c r="A5781" t="s">
        <v>10095</v>
      </c>
      <c r="B5781" s="16" t="e">
        <v>#N/A</v>
      </c>
      <c r="C5781">
        <v>8.6164409372617996</v>
      </c>
      <c r="D5781">
        <v>8.6963701277109493</v>
      </c>
      <c r="E5781">
        <v>8.3362462159928299</v>
      </c>
      <c r="F5781">
        <v>8.9586345501659999</v>
      </c>
      <c r="G5781">
        <v>8.7180835499068294</v>
      </c>
      <c r="H5781">
        <v>9.0848600365457592</v>
      </c>
      <c r="I5781">
        <v>8.6488722162362404</v>
      </c>
      <c r="J5781">
        <v>8.8153128817781798</v>
      </c>
      <c r="K5781">
        <v>8.6602874624698103</v>
      </c>
      <c r="L5781">
        <v>8.7922778737723597</v>
      </c>
      <c r="M5781">
        <v>8.9194879869299104</v>
      </c>
      <c r="N5781">
        <v>9.1304771821223607</v>
      </c>
      <c r="O5781">
        <v>8.8312069366275896</v>
      </c>
      <c r="P5781">
        <v>8.3657361276807904</v>
      </c>
      <c r="Q5781">
        <v>7.5369478347710803</v>
      </c>
    </row>
    <row r="5782" spans="1:17">
      <c r="A5782" t="s">
        <v>10096</v>
      </c>
      <c r="B5782" s="16" t="s">
        <v>10097</v>
      </c>
      <c r="C5782">
        <v>3.7779852140208301</v>
      </c>
      <c r="D5782">
        <v>4.0407231514856203</v>
      </c>
      <c r="E5782">
        <v>2.8218677180984102</v>
      </c>
      <c r="F5782">
        <v>2.8218677180984102</v>
      </c>
      <c r="G5782">
        <v>4.3009286659846602</v>
      </c>
      <c r="H5782">
        <v>3.7814594184883799</v>
      </c>
      <c r="I5782">
        <v>4.0793606969786396</v>
      </c>
      <c r="J5782">
        <v>2.8218677180984102</v>
      </c>
      <c r="K5782">
        <v>3.99457577781329</v>
      </c>
      <c r="L5782">
        <v>3.4877558895723499</v>
      </c>
      <c r="M5782">
        <v>4.1590575299716699</v>
      </c>
      <c r="N5782">
        <v>4.3174573962368399</v>
      </c>
      <c r="O5782">
        <v>4.1926070449996002</v>
      </c>
      <c r="P5782">
        <v>3.7927642367557501</v>
      </c>
      <c r="Q5782">
        <v>5.09416193408443</v>
      </c>
    </row>
    <row r="5783" spans="1:17">
      <c r="A5783" t="s">
        <v>10098</v>
      </c>
      <c r="B5783" s="16" t="s">
        <v>10099</v>
      </c>
      <c r="C5783">
        <v>6.8475706957064801</v>
      </c>
      <c r="D5783">
        <v>6.5768551256917096</v>
      </c>
      <c r="E5783">
        <v>6.6887898835754704</v>
      </c>
      <c r="F5783">
        <v>6.7672031021763797</v>
      </c>
      <c r="G5783">
        <v>6.4648297334768499</v>
      </c>
      <c r="H5783">
        <v>7.3992083643783904</v>
      </c>
      <c r="I5783">
        <v>6.8965999036849004</v>
      </c>
      <c r="J5783">
        <v>7.0586971906764298</v>
      </c>
      <c r="K5783">
        <v>6.5650981829796002</v>
      </c>
      <c r="L5783">
        <v>6.6588220656313899</v>
      </c>
      <c r="M5783">
        <v>6.6295680343027197</v>
      </c>
      <c r="N5783">
        <v>6.7258089642514101</v>
      </c>
      <c r="O5783">
        <v>6.7477358860571703</v>
      </c>
      <c r="P5783">
        <v>6.96085789457518</v>
      </c>
      <c r="Q5783">
        <v>2.8218677180984102</v>
      </c>
    </row>
    <row r="5784" spans="1:17">
      <c r="A5784" t="s">
        <v>10100</v>
      </c>
      <c r="B5784" s="16" t="s">
        <v>10101</v>
      </c>
      <c r="C5784">
        <v>5.9071690580714504</v>
      </c>
      <c r="D5784">
        <v>5.7271715246175301</v>
      </c>
      <c r="E5784">
        <v>6.5696259509985699</v>
      </c>
      <c r="F5784">
        <v>6.1321346925860896</v>
      </c>
      <c r="G5784">
        <v>5.6191353861103099</v>
      </c>
      <c r="H5784">
        <v>7.5569376217120503</v>
      </c>
      <c r="I5784">
        <v>6.1424390200639696</v>
      </c>
      <c r="J5784">
        <v>6.6017122748532602</v>
      </c>
      <c r="K5784">
        <v>5.52962448084548</v>
      </c>
      <c r="L5784">
        <v>6.0164413304659004</v>
      </c>
      <c r="M5784">
        <v>6.1608227199956103</v>
      </c>
      <c r="N5784">
        <v>5.8818201747363998</v>
      </c>
      <c r="O5784">
        <v>6.4065420915920201</v>
      </c>
      <c r="P5784">
        <v>6.4566563684026503</v>
      </c>
      <c r="Q5784">
        <v>2.8218677180984102</v>
      </c>
    </row>
    <row r="5785" spans="1:17">
      <c r="A5785" t="s">
        <v>10102</v>
      </c>
      <c r="B5785" s="16" t="s">
        <v>10103</v>
      </c>
      <c r="C5785">
        <v>10.1257456204726</v>
      </c>
      <c r="D5785">
        <v>9.9888412464304199</v>
      </c>
      <c r="E5785">
        <v>9.7172105377085707</v>
      </c>
      <c r="F5785">
        <v>9.6307172128490297</v>
      </c>
      <c r="G5785">
        <v>9.6829386568506095</v>
      </c>
      <c r="H5785">
        <v>9.6515703883759798</v>
      </c>
      <c r="I5785">
        <v>9.8815743898498294</v>
      </c>
      <c r="J5785">
        <v>9.2160724843056006</v>
      </c>
      <c r="K5785">
        <v>10.052171040815001</v>
      </c>
      <c r="L5785">
        <v>10.0682138932447</v>
      </c>
      <c r="M5785">
        <v>9.6346852596113397</v>
      </c>
      <c r="N5785">
        <v>9.8546820357472704</v>
      </c>
      <c r="O5785">
        <v>9.8377740604270905</v>
      </c>
      <c r="P5785">
        <v>9.3716527253342896</v>
      </c>
      <c r="Q5785">
        <v>11.487343236890201</v>
      </c>
    </row>
    <row r="5786" spans="1:17">
      <c r="A5786" t="s">
        <v>10104</v>
      </c>
      <c r="B5786" s="16" t="s">
        <v>10105</v>
      </c>
      <c r="C5786">
        <v>8.5528809655184901</v>
      </c>
      <c r="D5786">
        <v>8.3725336166029098</v>
      </c>
      <c r="E5786">
        <v>8.5256979587705306</v>
      </c>
      <c r="F5786">
        <v>8.8895275156153204</v>
      </c>
      <c r="G5786">
        <v>8.4803906059092196</v>
      </c>
      <c r="H5786">
        <v>9.2458429931738895</v>
      </c>
      <c r="I5786">
        <v>8.6808364043386401</v>
      </c>
      <c r="J5786">
        <v>8.8592150136552998</v>
      </c>
      <c r="K5786">
        <v>8.6451198674454997</v>
      </c>
      <c r="L5786">
        <v>8.7154039576573705</v>
      </c>
      <c r="M5786">
        <v>8.4665173975670704</v>
      </c>
      <c r="N5786">
        <v>8.9115715252287107</v>
      </c>
      <c r="O5786">
        <v>8.3542324178883494</v>
      </c>
      <c r="P5786">
        <v>8.78740110316933</v>
      </c>
      <c r="Q5786">
        <v>8.1958182219819093</v>
      </c>
    </row>
    <row r="5787" spans="1:17">
      <c r="A5787" t="s">
        <v>10106</v>
      </c>
      <c r="B5787" s="16" t="s">
        <v>10107</v>
      </c>
      <c r="C5787">
        <v>7.7657610893078903</v>
      </c>
      <c r="D5787">
        <v>7.8090663738983803</v>
      </c>
      <c r="E5787">
        <v>7.6175597172309102</v>
      </c>
      <c r="F5787">
        <v>7.99619546137715</v>
      </c>
      <c r="G5787">
        <v>7.9859473938127197</v>
      </c>
      <c r="H5787">
        <v>8.5787222530838605</v>
      </c>
      <c r="I5787">
        <v>7.9234190429605196</v>
      </c>
      <c r="J5787">
        <v>7.7986515299026102</v>
      </c>
      <c r="K5787">
        <v>7.6591125328839498</v>
      </c>
      <c r="L5787">
        <v>7.8170487612557196</v>
      </c>
      <c r="M5787">
        <v>8.1240673728060901</v>
      </c>
      <c r="N5787">
        <v>8.5128160223733396</v>
      </c>
      <c r="O5787">
        <v>8.4834013825232102</v>
      </c>
      <c r="P5787">
        <v>8.0885250819963499</v>
      </c>
      <c r="Q5787">
        <v>8.48255560796823</v>
      </c>
    </row>
    <row r="5788" spans="1:17">
      <c r="A5788" t="s">
        <v>10108</v>
      </c>
      <c r="B5788" s="16" t="s">
        <v>10109</v>
      </c>
      <c r="C5788">
        <v>4.99547094075474</v>
      </c>
      <c r="D5788">
        <v>5.2802736384566202</v>
      </c>
      <c r="E5788">
        <v>5.3510197543661198</v>
      </c>
      <c r="F5788">
        <v>5.2866768958500598</v>
      </c>
      <c r="G5788">
        <v>5.2496646871628903</v>
      </c>
      <c r="H5788">
        <v>5.36902745237989</v>
      </c>
      <c r="I5788">
        <v>5.4614747608994199</v>
      </c>
      <c r="J5788">
        <v>5.3714827538142504</v>
      </c>
      <c r="K5788">
        <v>5.0150269178089699</v>
      </c>
      <c r="L5788">
        <v>4.8321653561327897</v>
      </c>
      <c r="M5788">
        <v>5.4132354683515702</v>
      </c>
      <c r="N5788">
        <v>5.9812796302733897</v>
      </c>
      <c r="O5788">
        <v>5.4042348522540298</v>
      </c>
      <c r="P5788">
        <v>5.4975049655279902</v>
      </c>
      <c r="Q5788">
        <v>2.8218677180984102</v>
      </c>
    </row>
    <row r="5789" spans="1:17">
      <c r="A5789" t="s">
        <v>10110</v>
      </c>
      <c r="B5789" s="16" t="s">
        <v>10111</v>
      </c>
      <c r="C5789">
        <v>7.5837296581913201</v>
      </c>
      <c r="D5789">
        <v>7.5683737919101199</v>
      </c>
      <c r="E5789">
        <v>7.3556947774122898</v>
      </c>
      <c r="F5789">
        <v>7.5292529987613301</v>
      </c>
      <c r="G5789">
        <v>7.52429672556746</v>
      </c>
      <c r="H5789">
        <v>7.61189515386988</v>
      </c>
      <c r="I5789">
        <v>7.3303411333840103</v>
      </c>
      <c r="J5789">
        <v>7.5336259098581699</v>
      </c>
      <c r="K5789">
        <v>7.3943504749769904</v>
      </c>
      <c r="L5789">
        <v>7.4499595836554002</v>
      </c>
      <c r="M5789">
        <v>7.5191565098678703</v>
      </c>
      <c r="N5789">
        <v>7.4301215020004001</v>
      </c>
      <c r="O5789">
        <v>7.4370897593392602</v>
      </c>
      <c r="P5789">
        <v>7.1645898956467198</v>
      </c>
      <c r="Q5789">
        <v>7.6950435514148801</v>
      </c>
    </row>
    <row r="5790" spans="1:17">
      <c r="A5790" t="s">
        <v>10112</v>
      </c>
      <c r="B5790" s="16" t="s">
        <v>10113</v>
      </c>
      <c r="C5790">
        <v>5.62538561552046</v>
      </c>
      <c r="D5790">
        <v>5.6396332121204704</v>
      </c>
      <c r="E5790">
        <v>5.0693649437607</v>
      </c>
      <c r="F5790">
        <v>6.2057286057546701</v>
      </c>
      <c r="G5790">
        <v>5.9953604944039602</v>
      </c>
      <c r="H5790">
        <v>6.9924445199759599</v>
      </c>
      <c r="I5790">
        <v>5.7119264710440998</v>
      </c>
      <c r="J5790">
        <v>6.1102103066007496</v>
      </c>
      <c r="K5790">
        <v>5.7384832894897801</v>
      </c>
      <c r="L5790">
        <v>6.1165539736613903</v>
      </c>
      <c r="M5790">
        <v>6.6032779300687601</v>
      </c>
      <c r="N5790">
        <v>6.3656132514015002</v>
      </c>
      <c r="O5790">
        <v>6.6153320585583897</v>
      </c>
      <c r="P5790">
        <v>6.2392952426732498</v>
      </c>
      <c r="Q5790">
        <v>5.09416193408443</v>
      </c>
    </row>
    <row r="5791" spans="1:17">
      <c r="A5791" t="s">
        <v>10114</v>
      </c>
      <c r="B5791" s="16" t="s">
        <v>10115</v>
      </c>
      <c r="C5791">
        <v>7.38923628390895</v>
      </c>
      <c r="D5791">
        <v>7.3073542175866697</v>
      </c>
      <c r="E5791">
        <v>7.7166723509154798</v>
      </c>
      <c r="F5791">
        <v>8.3024481788916997</v>
      </c>
      <c r="G5791">
        <v>7.9122847857047898</v>
      </c>
      <c r="H5791">
        <v>7.8640556763311302</v>
      </c>
      <c r="I5791">
        <v>8.0265738012085404</v>
      </c>
      <c r="J5791">
        <v>8.0259003806331499</v>
      </c>
      <c r="K5791">
        <v>8.0026054467006897</v>
      </c>
      <c r="L5791">
        <v>7.6561992454063201</v>
      </c>
      <c r="M5791">
        <v>8.0484884049567107</v>
      </c>
      <c r="N5791">
        <v>8.1104622847137993</v>
      </c>
      <c r="O5791">
        <v>7.6810893333439996</v>
      </c>
      <c r="P5791">
        <v>7.3429700170842302</v>
      </c>
      <c r="Q5791">
        <v>8.2978683598244807</v>
      </c>
    </row>
    <row r="5792" spans="1:17">
      <c r="A5792" t="s">
        <v>10116</v>
      </c>
      <c r="B5792" s="16" t="s">
        <v>10117</v>
      </c>
      <c r="C5792">
        <v>3.3064422771203601</v>
      </c>
      <c r="D5792">
        <v>2.8218677180984102</v>
      </c>
      <c r="E5792">
        <v>3.8152982058547602</v>
      </c>
      <c r="F5792">
        <v>3.9277704709105601</v>
      </c>
      <c r="G5792">
        <v>3.5425260543824399</v>
      </c>
      <c r="H5792">
        <v>3.30825032505737</v>
      </c>
      <c r="I5792">
        <v>2.8218677180984102</v>
      </c>
      <c r="J5792">
        <v>2.8218677180984102</v>
      </c>
      <c r="K5792">
        <v>3.27554212654834</v>
      </c>
      <c r="L5792">
        <v>3.7555759297476698</v>
      </c>
      <c r="M5792">
        <v>3.6461416973015899</v>
      </c>
      <c r="N5792">
        <v>3.6661147186140499</v>
      </c>
      <c r="O5792">
        <v>3.5569664057961599</v>
      </c>
      <c r="P5792">
        <v>3.3893867502571098</v>
      </c>
      <c r="Q5792">
        <v>2.8218677180984102</v>
      </c>
    </row>
    <row r="5793" spans="1:17">
      <c r="A5793" t="s">
        <v>10118</v>
      </c>
      <c r="B5793" s="16" t="s">
        <v>10119</v>
      </c>
      <c r="C5793">
        <v>9.2975014014102992</v>
      </c>
      <c r="D5793">
        <v>9.2027626790822108</v>
      </c>
      <c r="E5793">
        <v>9.7681069366170306</v>
      </c>
      <c r="F5793">
        <v>9.3055617786773599</v>
      </c>
      <c r="G5793">
        <v>9.3035790865988304</v>
      </c>
      <c r="H5793">
        <v>9.5078344001682602</v>
      </c>
      <c r="I5793">
        <v>9.5656208475661604</v>
      </c>
      <c r="J5793">
        <v>9.4803561601767807</v>
      </c>
      <c r="K5793">
        <v>9.3300627738243094</v>
      </c>
      <c r="L5793">
        <v>9.5028453552791206</v>
      </c>
      <c r="M5793">
        <v>9.1002631775109997</v>
      </c>
      <c r="N5793">
        <v>9.5882497308765604</v>
      </c>
      <c r="O5793">
        <v>9.2990876923094703</v>
      </c>
      <c r="P5793">
        <v>9.2534807409813702</v>
      </c>
      <c r="Q5793">
        <v>8.8614637697687808</v>
      </c>
    </row>
    <row r="5794" spans="1:17">
      <c r="A5794" t="s">
        <v>10120</v>
      </c>
      <c r="B5794" s="16" t="s">
        <v>10121</v>
      </c>
      <c r="C5794">
        <v>9.3869861378883606</v>
      </c>
      <c r="D5794">
        <v>9.2452104598149596</v>
      </c>
      <c r="E5794">
        <v>9.7052057324463998</v>
      </c>
      <c r="F5794">
        <v>8.7257128049061308</v>
      </c>
      <c r="G5794">
        <v>9.4501151151395497</v>
      </c>
      <c r="H5794">
        <v>7.9518387386748897</v>
      </c>
      <c r="I5794">
        <v>9.9968420668873303</v>
      </c>
      <c r="J5794">
        <v>9.4803561601767807</v>
      </c>
      <c r="K5794">
        <v>8.6349187602856592</v>
      </c>
      <c r="L5794">
        <v>10.0210909632035</v>
      </c>
      <c r="M5794">
        <v>9.5005814186763793</v>
      </c>
      <c r="N5794">
        <v>10.485941929632</v>
      </c>
      <c r="O5794">
        <v>8.6566296480147802</v>
      </c>
      <c r="P5794">
        <v>9.8604258353652892</v>
      </c>
      <c r="Q5794">
        <v>10.0294952513164</v>
      </c>
    </row>
    <row r="5795" spans="1:17">
      <c r="A5795" t="s">
        <v>10122</v>
      </c>
      <c r="B5795" s="16" t="s">
        <v>10123</v>
      </c>
      <c r="C5795">
        <v>6.1745445797018697</v>
      </c>
      <c r="D5795">
        <v>5.9788191698956696</v>
      </c>
      <c r="E5795">
        <v>7.0352413670756002</v>
      </c>
      <c r="F5795">
        <v>5.3675615656199103</v>
      </c>
      <c r="G5795">
        <v>5.9320947005070197</v>
      </c>
      <c r="H5795">
        <v>5.7925255003189697</v>
      </c>
      <c r="I5795">
        <v>5.9436150510419798</v>
      </c>
      <c r="J5795">
        <v>6.1234974359590799</v>
      </c>
      <c r="K5795">
        <v>5.5519879823209104</v>
      </c>
      <c r="L5795">
        <v>6.1003539262734003</v>
      </c>
      <c r="M5795">
        <v>5.8665421880889701</v>
      </c>
      <c r="N5795">
        <v>5.68277591644026</v>
      </c>
      <c r="O5795">
        <v>5.9269450576343701</v>
      </c>
      <c r="P5795">
        <v>6.4195282390462101</v>
      </c>
      <c r="Q5795">
        <v>5.81282804418474</v>
      </c>
    </row>
    <row r="5796" spans="1:17">
      <c r="A5796" t="s">
        <v>10124</v>
      </c>
      <c r="B5796" s="16" t="s">
        <v>10125</v>
      </c>
      <c r="C5796">
        <v>8.2662564772975298</v>
      </c>
      <c r="D5796">
        <v>8.1612377458494407</v>
      </c>
      <c r="E5796">
        <v>8.2671264096345496</v>
      </c>
      <c r="F5796">
        <v>7.9502463090621402</v>
      </c>
      <c r="G5796">
        <v>8.3980101038614805</v>
      </c>
      <c r="H5796">
        <v>8.1338226350291993</v>
      </c>
      <c r="I5796">
        <v>8.1480065053183797</v>
      </c>
      <c r="J5796">
        <v>8.2553847509097693</v>
      </c>
      <c r="K5796">
        <v>8.4170721702364393</v>
      </c>
      <c r="L5796">
        <v>8.0310667046982598</v>
      </c>
      <c r="M5796">
        <v>8.0420074728878408</v>
      </c>
      <c r="N5796">
        <v>8.4073355940838095</v>
      </c>
      <c r="O5796">
        <v>8.0884808420641292</v>
      </c>
      <c r="P5796">
        <v>8.2443761201780408</v>
      </c>
      <c r="Q5796">
        <v>9.3629875558906797</v>
      </c>
    </row>
    <row r="5797" spans="1:17">
      <c r="A5797" t="s">
        <v>10126</v>
      </c>
      <c r="B5797" s="16" t="s">
        <v>10127</v>
      </c>
      <c r="C5797">
        <v>6.7316197386997496</v>
      </c>
      <c r="D5797">
        <v>6.5175205291821898</v>
      </c>
      <c r="E5797">
        <v>6.7369669261823404</v>
      </c>
      <c r="F5797">
        <v>6.3553236597965803</v>
      </c>
      <c r="G5797">
        <v>7.0317103077074501</v>
      </c>
      <c r="H5797">
        <v>6.1338268941135796</v>
      </c>
      <c r="I5797">
        <v>6.5372404831406001</v>
      </c>
      <c r="J5797">
        <v>6.53400866212165</v>
      </c>
      <c r="K5797">
        <v>6.91750649248395</v>
      </c>
      <c r="L5797">
        <v>6.8149731723956597</v>
      </c>
      <c r="M5797">
        <v>6.5854783059082802</v>
      </c>
      <c r="N5797">
        <v>6.1443152006371102</v>
      </c>
      <c r="O5797">
        <v>6.48972680942338</v>
      </c>
      <c r="P5797">
        <v>6.3422324803325996</v>
      </c>
      <c r="Q5797">
        <v>6.2843132996066204</v>
      </c>
    </row>
    <row r="5798" spans="1:17">
      <c r="A5798" t="s">
        <v>10128</v>
      </c>
      <c r="B5798" s="16" t="s">
        <v>10129</v>
      </c>
      <c r="C5798">
        <v>7.2199840874685703</v>
      </c>
      <c r="D5798">
        <v>7.2136093630525302</v>
      </c>
      <c r="E5798">
        <v>7.04800723539954</v>
      </c>
      <c r="F5798">
        <v>7.3281739612715704</v>
      </c>
      <c r="G5798">
        <v>7.3276608930228999</v>
      </c>
      <c r="H5798">
        <v>7.1740791179621999</v>
      </c>
      <c r="I5798">
        <v>7.1672811779998904</v>
      </c>
      <c r="J5798">
        <v>6.8759177338312698</v>
      </c>
      <c r="K5798">
        <v>7.30695950466942</v>
      </c>
      <c r="L5798">
        <v>7.0591951028470596</v>
      </c>
      <c r="M5798">
        <v>7.0610563594260096</v>
      </c>
      <c r="N5798">
        <v>7.1120955779354196</v>
      </c>
      <c r="O5798">
        <v>7.3288334045878498</v>
      </c>
      <c r="P5798">
        <v>7.4658459042266303</v>
      </c>
      <c r="Q5798">
        <v>8.0859864702427604</v>
      </c>
    </row>
    <row r="5799" spans="1:17">
      <c r="A5799" t="s">
        <v>10130</v>
      </c>
      <c r="B5799" s="16" t="s">
        <v>10131</v>
      </c>
      <c r="C5799">
        <v>9.2657663907507306</v>
      </c>
      <c r="D5799">
        <v>9.4309542355093505</v>
      </c>
      <c r="E5799">
        <v>9.4096817183552002</v>
      </c>
      <c r="F5799">
        <v>8.6309691865580298</v>
      </c>
      <c r="G5799">
        <v>9.1857895435995793</v>
      </c>
      <c r="H5799">
        <v>8.2953774950742503</v>
      </c>
      <c r="I5799">
        <v>9.4009637895222191</v>
      </c>
      <c r="J5799">
        <v>8.8294272571690406</v>
      </c>
      <c r="K5799">
        <v>9.4728940994396407</v>
      </c>
      <c r="L5799">
        <v>9.0309136959339895</v>
      </c>
      <c r="M5799">
        <v>8.5396242932791999</v>
      </c>
      <c r="N5799">
        <v>8.0163632599031303</v>
      </c>
      <c r="O5799">
        <v>8.7391872477933106</v>
      </c>
      <c r="P5799">
        <v>9.4964534391323596</v>
      </c>
      <c r="Q5799">
        <v>9.0486929182374407</v>
      </c>
    </row>
    <row r="5800" spans="1:17">
      <c r="A5800" t="s">
        <v>10132</v>
      </c>
      <c r="B5800" s="16" t="s">
        <v>10133</v>
      </c>
      <c r="C5800">
        <v>8.6399358059866902</v>
      </c>
      <c r="D5800">
        <v>8.6282628350160699</v>
      </c>
      <c r="E5800">
        <v>8.5836924836464004</v>
      </c>
      <c r="F5800">
        <v>8.80760557384599</v>
      </c>
      <c r="G5800">
        <v>8.5444580730800404</v>
      </c>
      <c r="H5800">
        <v>8.5446367025664607</v>
      </c>
      <c r="I5800">
        <v>8.1396640999812906</v>
      </c>
      <c r="J5800">
        <v>8.7721213986286699</v>
      </c>
      <c r="K5800">
        <v>8.3869923705427798</v>
      </c>
      <c r="L5800">
        <v>8.2024128288783107</v>
      </c>
      <c r="M5800">
        <v>8.2891168098378696</v>
      </c>
      <c r="N5800">
        <v>8.2548048560111607</v>
      </c>
      <c r="O5800">
        <v>8.4136623289140893</v>
      </c>
      <c r="P5800">
        <v>8.6348121378026992</v>
      </c>
      <c r="Q5800">
        <v>8.0859864702427604</v>
      </c>
    </row>
    <row r="5801" spans="1:17">
      <c r="A5801" t="s">
        <v>10134</v>
      </c>
      <c r="B5801" s="16" t="s">
        <v>10135</v>
      </c>
      <c r="C5801">
        <v>6.7534127248899498</v>
      </c>
      <c r="D5801">
        <v>6.8120952747762598</v>
      </c>
      <c r="E5801">
        <v>5.8734011200307696</v>
      </c>
      <c r="F5801">
        <v>6.5023495203630803</v>
      </c>
      <c r="G5801">
        <v>7.18282189546753</v>
      </c>
      <c r="H5801">
        <v>6.5659659380906303</v>
      </c>
      <c r="I5801">
        <v>7.2237164074504898</v>
      </c>
      <c r="J5801">
        <v>6.4629296012030801</v>
      </c>
      <c r="K5801">
        <v>6.8483229266356602</v>
      </c>
      <c r="L5801">
        <v>6.9103454317520701</v>
      </c>
      <c r="M5801">
        <v>6.7462370240257101</v>
      </c>
      <c r="N5801">
        <v>7.2525950755402402</v>
      </c>
      <c r="O5801">
        <v>6.9516828485954099</v>
      </c>
      <c r="P5801">
        <v>7.4927704004486699</v>
      </c>
      <c r="Q5801">
        <v>2.8218677180984102</v>
      </c>
    </row>
    <row r="5802" spans="1:17">
      <c r="A5802" t="s">
        <v>10136</v>
      </c>
      <c r="B5802" s="16" t="s">
        <v>10137</v>
      </c>
      <c r="C5802">
        <v>7.0369858748898499</v>
      </c>
      <c r="D5802">
        <v>7.2503925698015204</v>
      </c>
      <c r="E5802">
        <v>6.9149261991920596</v>
      </c>
      <c r="F5802">
        <v>7.6228138365519698</v>
      </c>
      <c r="G5802">
        <v>7.2865557563512402</v>
      </c>
      <c r="H5802">
        <v>7.9423451417150801</v>
      </c>
      <c r="I5802">
        <v>7.2472401679243204</v>
      </c>
      <c r="J5802">
        <v>7.3774813915333697</v>
      </c>
      <c r="K5802">
        <v>7.0074886995701204</v>
      </c>
      <c r="L5802">
        <v>7.3983571144579301</v>
      </c>
      <c r="M5802">
        <v>7.6052566679183498</v>
      </c>
      <c r="N5802">
        <v>7.6005332363814002</v>
      </c>
      <c r="O5802">
        <v>7.5082940900497404</v>
      </c>
      <c r="P5802">
        <v>7.4748768595717596</v>
      </c>
      <c r="Q5802">
        <v>5.81282804418474</v>
      </c>
    </row>
    <row r="5803" spans="1:17">
      <c r="A5803" t="s">
        <v>10138</v>
      </c>
      <c r="B5803" s="16" t="s">
        <v>10139</v>
      </c>
      <c r="C5803">
        <v>5.9458908722802599</v>
      </c>
      <c r="D5803">
        <v>5.6620405777712897</v>
      </c>
      <c r="E5803">
        <v>5.8734011200307696</v>
      </c>
      <c r="F5803">
        <v>5.9029685313311697</v>
      </c>
      <c r="G5803">
        <v>6.6966202244190196</v>
      </c>
      <c r="H5803">
        <v>5.2785502994810098</v>
      </c>
      <c r="I5803">
        <v>5.8220163078348497</v>
      </c>
      <c r="J5803">
        <v>5.7808175510722997</v>
      </c>
      <c r="K5803">
        <v>6.5542553394185203</v>
      </c>
      <c r="L5803">
        <v>6.3118397299493596</v>
      </c>
      <c r="M5803">
        <v>6.6120951959602401</v>
      </c>
      <c r="N5803">
        <v>7.06801230014318</v>
      </c>
      <c r="O5803">
        <v>6.2239743948753601</v>
      </c>
      <c r="P5803">
        <v>5.6022656228975496</v>
      </c>
      <c r="Q5803">
        <v>8.48255560796823</v>
      </c>
    </row>
    <row r="5804" spans="1:17">
      <c r="A5804" t="s">
        <v>10140</v>
      </c>
      <c r="B5804" s="16" t="s">
        <v>10141</v>
      </c>
      <c r="C5804">
        <v>7.4503947738963197</v>
      </c>
      <c r="D5804">
        <v>7.3281458169750797</v>
      </c>
      <c r="E5804">
        <v>7.2381796543296701</v>
      </c>
      <c r="F5804">
        <v>7.3732401332408797</v>
      </c>
      <c r="G5804">
        <v>7.3597189200466699</v>
      </c>
      <c r="H5804">
        <v>7.51909715540177</v>
      </c>
      <c r="I5804">
        <v>7.3878958820696496</v>
      </c>
      <c r="J5804">
        <v>7.3384711878900699</v>
      </c>
      <c r="K5804">
        <v>7.2940296973472796</v>
      </c>
      <c r="L5804">
        <v>7.4243898353233204</v>
      </c>
      <c r="M5804">
        <v>7.3561492712340497</v>
      </c>
      <c r="N5804">
        <v>7.2525950755402402</v>
      </c>
      <c r="O5804">
        <v>7.2238997717542102</v>
      </c>
      <c r="P5804">
        <v>7.8458029754857996</v>
      </c>
      <c r="Q5804">
        <v>5.09416193408443</v>
      </c>
    </row>
    <row r="5805" spans="1:17">
      <c r="A5805" t="s">
        <v>10142</v>
      </c>
      <c r="B5805" s="16" t="s">
        <v>10143</v>
      </c>
      <c r="C5805">
        <v>6.2224413490422297</v>
      </c>
      <c r="D5805">
        <v>6.1457356279954896</v>
      </c>
      <c r="E5805">
        <v>7.0856370732265797</v>
      </c>
      <c r="F5805">
        <v>6.3935285504750903</v>
      </c>
      <c r="G5805">
        <v>6.56487182254026</v>
      </c>
      <c r="H5805">
        <v>4.5459386428609303</v>
      </c>
      <c r="I5805">
        <v>6.0374776942977704</v>
      </c>
      <c r="J5805">
        <v>5.4379532412242897</v>
      </c>
      <c r="K5805">
        <v>6.7941494051110496</v>
      </c>
      <c r="L5805">
        <v>6.4958669251150596</v>
      </c>
      <c r="M5805">
        <v>5.9670109306586703</v>
      </c>
      <c r="N5805">
        <v>6.5181390580775203</v>
      </c>
      <c r="O5805">
        <v>6.0966462151313001</v>
      </c>
      <c r="P5805">
        <v>5.0754103394275001</v>
      </c>
      <c r="Q5805">
        <v>7.9670857749043096</v>
      </c>
    </row>
    <row r="5806" spans="1:17">
      <c r="A5806" t="s">
        <v>10144</v>
      </c>
      <c r="B5806" s="16" t="s">
        <v>10145</v>
      </c>
      <c r="C5806">
        <v>7.0458303086313601</v>
      </c>
      <c r="D5806">
        <v>7.3688478284412797</v>
      </c>
      <c r="E5806">
        <v>6.6389320012258004</v>
      </c>
      <c r="F5806">
        <v>7.5120915885307804</v>
      </c>
      <c r="G5806">
        <v>7.2442399160463804</v>
      </c>
      <c r="H5806">
        <v>7.22985212368242</v>
      </c>
      <c r="I5806">
        <v>6.8148661573379004</v>
      </c>
      <c r="J5806">
        <v>6.9811288529443498</v>
      </c>
      <c r="K5806">
        <v>6.9508845053043098</v>
      </c>
      <c r="L5806">
        <v>6.9557515520079001</v>
      </c>
      <c r="M5806">
        <v>7.4571287640772104</v>
      </c>
      <c r="N5806">
        <v>7.06801230014318</v>
      </c>
      <c r="O5806">
        <v>7.3839804032477199</v>
      </c>
      <c r="P5806">
        <v>6.8814340296577301</v>
      </c>
      <c r="Q5806">
        <v>5.81282804418474</v>
      </c>
    </row>
    <row r="5807" spans="1:17">
      <c r="A5807" t="s">
        <v>10146</v>
      </c>
      <c r="B5807" s="16" t="s">
        <v>10147</v>
      </c>
      <c r="C5807">
        <v>7.3398019669746004</v>
      </c>
      <c r="D5807">
        <v>7.5799709817517096</v>
      </c>
      <c r="E5807">
        <v>7.8536133879645904</v>
      </c>
      <c r="F5807">
        <v>7.6334314833649399</v>
      </c>
      <c r="G5807">
        <v>7.4293376543615803</v>
      </c>
      <c r="H5807">
        <v>7.9279863754087803</v>
      </c>
      <c r="I5807">
        <v>7.4767703430194601</v>
      </c>
      <c r="J5807">
        <v>7.8628420694029399</v>
      </c>
      <c r="K5807">
        <v>7.5162180888053802</v>
      </c>
      <c r="L5807">
        <v>7.4114323954884904</v>
      </c>
      <c r="M5807">
        <v>7.33507338545569</v>
      </c>
      <c r="N5807">
        <v>7.3877529004993203</v>
      </c>
      <c r="O5807">
        <v>7.4107802996702796</v>
      </c>
      <c r="P5807">
        <v>7.6761759354796002</v>
      </c>
      <c r="Q5807">
        <v>8.7932323857913595</v>
      </c>
    </row>
    <row r="5808" spans="1:17">
      <c r="A5808" t="s">
        <v>10148</v>
      </c>
      <c r="B5808" s="16" t="s">
        <v>10149</v>
      </c>
      <c r="C5808">
        <v>7.3541003915390402</v>
      </c>
      <c r="D5808">
        <v>7.4906236661468704</v>
      </c>
      <c r="E5808">
        <v>7.4738039318096003</v>
      </c>
      <c r="F5808">
        <v>7.1619585846034699</v>
      </c>
      <c r="G5808">
        <v>7.5522969472107997</v>
      </c>
      <c r="H5808">
        <v>7.0555790375985197</v>
      </c>
      <c r="I5808">
        <v>7.4295984440956202</v>
      </c>
      <c r="J5808">
        <v>7.1708893408977996</v>
      </c>
      <c r="K5808">
        <v>7.26781569471183</v>
      </c>
      <c r="L5808">
        <v>7.3718442850930197</v>
      </c>
      <c r="M5808">
        <v>7.1958455858148103</v>
      </c>
      <c r="N5808">
        <v>6.8352115657356096</v>
      </c>
      <c r="O5808">
        <v>7.3232005156447704</v>
      </c>
      <c r="P5808">
        <v>7.4567578773205998</v>
      </c>
      <c r="Q5808">
        <v>6.2843132996066204</v>
      </c>
    </row>
    <row r="5809" spans="1:17">
      <c r="A5809" t="s">
        <v>10150</v>
      </c>
      <c r="B5809" s="16" t="s">
        <v>10151</v>
      </c>
      <c r="C5809">
        <v>3.98283533271713</v>
      </c>
      <c r="D5809">
        <v>3.8603343823973102</v>
      </c>
      <c r="E5809">
        <v>3.6381873987360902</v>
      </c>
      <c r="F5809">
        <v>4.2917886290068799</v>
      </c>
      <c r="G5809">
        <v>4.1380367534927496</v>
      </c>
      <c r="H5809">
        <v>3.50653555504317</v>
      </c>
      <c r="I5809">
        <v>3.8937805799913501</v>
      </c>
      <c r="J5809">
        <v>3.4276433730071201</v>
      </c>
      <c r="K5809">
        <v>3.91162951239331</v>
      </c>
      <c r="L5809">
        <v>4.5026429490879796</v>
      </c>
      <c r="M5809">
        <v>4.6180354178513197</v>
      </c>
      <c r="N5809">
        <v>4.6704332416218497</v>
      </c>
      <c r="O5809">
        <v>4.1329497517715001</v>
      </c>
      <c r="P5809">
        <v>3.3893867502571098</v>
      </c>
      <c r="Q5809">
        <v>5.81282804418474</v>
      </c>
    </row>
    <row r="5810" spans="1:17">
      <c r="A5810" t="s">
        <v>10152</v>
      </c>
      <c r="B5810" s="16" t="s">
        <v>10153</v>
      </c>
      <c r="C5810">
        <v>7.6889384803510499</v>
      </c>
      <c r="D5810">
        <v>7.5971933550587902</v>
      </c>
      <c r="E5810">
        <v>7.9652855630424</v>
      </c>
      <c r="F5810">
        <v>8.1069429698175295</v>
      </c>
      <c r="G5810">
        <v>7.9961697092942901</v>
      </c>
      <c r="H5810">
        <v>8.5571248893482501</v>
      </c>
      <c r="I5810">
        <v>7.7804477147118902</v>
      </c>
      <c r="J5810">
        <v>8.2190759164924092</v>
      </c>
      <c r="K5810">
        <v>7.4243171967247301</v>
      </c>
      <c r="L5810">
        <v>7.8022449253915802</v>
      </c>
      <c r="M5810">
        <v>8.0256764257500492</v>
      </c>
      <c r="N5810">
        <v>8.3237649831522695</v>
      </c>
      <c r="O5810">
        <v>8.2184113946843897</v>
      </c>
      <c r="P5810">
        <v>8.0223679291288192</v>
      </c>
      <c r="Q5810">
        <v>5.81282804418474</v>
      </c>
    </row>
    <row r="5811" spans="1:17">
      <c r="A5811" t="s">
        <v>10154</v>
      </c>
      <c r="B5811" s="16" t="s">
        <v>10155</v>
      </c>
      <c r="C5811">
        <v>5.2073109135109101</v>
      </c>
      <c r="D5811">
        <v>5.0571074914141203</v>
      </c>
      <c r="E5811">
        <v>4.7777046060070401</v>
      </c>
      <c r="F5811">
        <v>4.9396319138350204</v>
      </c>
      <c r="G5811">
        <v>5.5066995363042803</v>
      </c>
      <c r="H5811">
        <v>4.8818202206169596</v>
      </c>
      <c r="I5811">
        <v>5.7570104949229499</v>
      </c>
      <c r="J5811">
        <v>5.4805366902381003</v>
      </c>
      <c r="K5811">
        <v>5.4837765726009904</v>
      </c>
      <c r="L5811">
        <v>5.8319238793611898</v>
      </c>
      <c r="M5811">
        <v>4.9785931197958098</v>
      </c>
      <c r="N5811">
        <v>4.9442341107279502</v>
      </c>
      <c r="O5811">
        <v>5.6811186853724998</v>
      </c>
      <c r="P5811">
        <v>5.9034342564919404</v>
      </c>
      <c r="Q5811">
        <v>5.09416193408443</v>
      </c>
    </row>
    <row r="5812" spans="1:17">
      <c r="A5812" t="s">
        <v>10156</v>
      </c>
      <c r="B5812" s="16" t="s">
        <v>10157</v>
      </c>
      <c r="C5812">
        <v>8.0153436311576503</v>
      </c>
      <c r="D5812">
        <v>7.7991815857585003</v>
      </c>
      <c r="E5812">
        <v>6.5517604823563804</v>
      </c>
      <c r="F5812">
        <v>7.1247693927878597</v>
      </c>
      <c r="G5812">
        <v>6.5228532534945796</v>
      </c>
      <c r="H5812">
        <v>6.7844140662405801</v>
      </c>
      <c r="I5812">
        <v>7.1507408529965604</v>
      </c>
      <c r="J5812">
        <v>5.2279045433873996</v>
      </c>
      <c r="K5812">
        <v>8.1206666716959894</v>
      </c>
      <c r="L5812">
        <v>8.5946799452037101</v>
      </c>
      <c r="M5812">
        <v>8.4072572250972506</v>
      </c>
      <c r="N5812">
        <v>8.1657769996016203</v>
      </c>
      <c r="O5812">
        <v>7.7830096715279096</v>
      </c>
      <c r="P5812">
        <v>5.6354911062640802</v>
      </c>
      <c r="Q5812">
        <v>8.6462459446333604</v>
      </c>
    </row>
    <row r="5813" spans="1:17">
      <c r="A5813" t="s">
        <v>10158</v>
      </c>
      <c r="B5813" s="16" t="s">
        <v>10159</v>
      </c>
      <c r="C5813">
        <v>10.739712658353</v>
      </c>
      <c r="D5813">
        <v>10.6964542723405</v>
      </c>
      <c r="E5813">
        <v>11.010857506659001</v>
      </c>
      <c r="F5813">
        <v>10.541112280526299</v>
      </c>
      <c r="G5813">
        <v>9.3461318809158396</v>
      </c>
      <c r="H5813">
        <v>9.1105008107102794</v>
      </c>
      <c r="I5813">
        <v>9.9582488495255692</v>
      </c>
      <c r="J5813">
        <v>10.188060843473499</v>
      </c>
      <c r="K5813">
        <v>10.3806104820294</v>
      </c>
      <c r="L5813">
        <v>8.73630771115001</v>
      </c>
      <c r="M5813">
        <v>10.5066638477306</v>
      </c>
      <c r="N5813">
        <v>10.598398986218299</v>
      </c>
      <c r="O5813">
        <v>10.6532124193567</v>
      </c>
      <c r="P5813">
        <v>9.6010518290992302</v>
      </c>
      <c r="Q5813">
        <v>11.240743943668701</v>
      </c>
    </row>
    <row r="5814" spans="1:17">
      <c r="A5814" t="s">
        <v>10160</v>
      </c>
      <c r="B5814" s="16" t="s">
        <v>10161</v>
      </c>
      <c r="C5814">
        <v>8.9269091726341205</v>
      </c>
      <c r="D5814">
        <v>8.7891164738549605</v>
      </c>
      <c r="E5814">
        <v>8.4747349831820902</v>
      </c>
      <c r="F5814">
        <v>8.4686609095588405</v>
      </c>
      <c r="G5814">
        <v>8.4984746007408596</v>
      </c>
      <c r="H5814">
        <v>8.0345777041296191</v>
      </c>
      <c r="I5814">
        <v>8.7092923674108107</v>
      </c>
      <c r="J5814">
        <v>8.2433831641058806</v>
      </c>
      <c r="K5814">
        <v>8.7645561267170002</v>
      </c>
      <c r="L5814">
        <v>8.5599218450812398</v>
      </c>
      <c r="M5814">
        <v>8.1271320634214792</v>
      </c>
      <c r="N5814">
        <v>8.1405107231340992</v>
      </c>
      <c r="O5814">
        <v>8.2893644078548494</v>
      </c>
      <c r="P5814">
        <v>8.1348002259419907</v>
      </c>
      <c r="Q5814">
        <v>9.4093039143768298</v>
      </c>
    </row>
    <row r="5815" spans="1:17">
      <c r="A5815" t="s">
        <v>10162</v>
      </c>
      <c r="B5815" s="16" t="s">
        <v>10163</v>
      </c>
      <c r="C5815">
        <v>5.5257755444735697</v>
      </c>
      <c r="D5815">
        <v>5.8682600105642297</v>
      </c>
      <c r="E5815">
        <v>5.5107356403890702</v>
      </c>
      <c r="F5815">
        <v>5.8299906224742504</v>
      </c>
      <c r="G5815">
        <v>6.5786073959256797</v>
      </c>
      <c r="H5815">
        <v>5.60924398810252</v>
      </c>
      <c r="I5815">
        <v>6.4034658849663</v>
      </c>
      <c r="J5815">
        <v>6.0418318428819298</v>
      </c>
      <c r="K5815">
        <v>5.5519879823209104</v>
      </c>
      <c r="L5815">
        <v>5.7507270721102604</v>
      </c>
      <c r="M5815">
        <v>6.2199377007149002</v>
      </c>
      <c r="N5815">
        <v>6.6439211301738199</v>
      </c>
      <c r="O5815">
        <v>5.8965587445327001</v>
      </c>
      <c r="P5815">
        <v>5.7609673977777103</v>
      </c>
      <c r="Q5815">
        <v>5.09416193408443</v>
      </c>
    </row>
    <row r="5816" spans="1:17">
      <c r="A5816" t="s">
        <v>10164</v>
      </c>
      <c r="B5816" s="16" t="s">
        <v>10165</v>
      </c>
      <c r="C5816">
        <v>7.21215299485897</v>
      </c>
      <c r="D5816">
        <v>7.2933241178891697</v>
      </c>
      <c r="E5816">
        <v>7.5294092821253802</v>
      </c>
      <c r="F5816">
        <v>7.5685176025768204</v>
      </c>
      <c r="G5816">
        <v>7.7221119950953296</v>
      </c>
      <c r="H5816">
        <v>7.5569376217120503</v>
      </c>
      <c r="I5816">
        <v>7.2856101270774296</v>
      </c>
      <c r="J5816">
        <v>7.5137604632619501</v>
      </c>
      <c r="K5816">
        <v>7.4243171967247301</v>
      </c>
      <c r="L5816">
        <v>7.7362754720663904</v>
      </c>
      <c r="M5816">
        <v>7.6227445974758696</v>
      </c>
      <c r="N5816">
        <v>8.1147934763126006</v>
      </c>
      <c r="O5816">
        <v>7.4933299967308296</v>
      </c>
      <c r="P5816">
        <v>7.0114628697230597</v>
      </c>
      <c r="Q5816">
        <v>8.7216113394761106</v>
      </c>
    </row>
    <row r="5817" spans="1:17">
      <c r="A5817" t="s">
        <v>10166</v>
      </c>
      <c r="B5817" s="16" t="s">
        <v>10167</v>
      </c>
      <c r="C5817">
        <v>6.8973229715324003</v>
      </c>
      <c r="D5817">
        <v>7.0645510750897804</v>
      </c>
      <c r="E5817">
        <v>7.7560363072709002</v>
      </c>
      <c r="F5817">
        <v>7.3411948445234598</v>
      </c>
      <c r="G5817">
        <v>7.1092540893868801</v>
      </c>
      <c r="H5817">
        <v>9.0299311908694797</v>
      </c>
      <c r="I5817">
        <v>7.44323476794135</v>
      </c>
      <c r="J5817">
        <v>8.0536616362742102</v>
      </c>
      <c r="K5817">
        <v>6.9672864669719798</v>
      </c>
      <c r="L5817">
        <v>7.5655688113487098</v>
      </c>
      <c r="M5817">
        <v>8.1024300500325008</v>
      </c>
      <c r="N5817">
        <v>7.9403022398048799</v>
      </c>
      <c r="O5817">
        <v>8.3375897652241306</v>
      </c>
      <c r="P5817">
        <v>7.2407411986024197</v>
      </c>
      <c r="Q5817">
        <v>6.2843132996066204</v>
      </c>
    </row>
    <row r="5818" spans="1:17">
      <c r="A5818" t="s">
        <v>10168</v>
      </c>
      <c r="B5818" s="16" t="s">
        <v>10169</v>
      </c>
      <c r="C5818">
        <v>6.6054299362161997</v>
      </c>
      <c r="D5818">
        <v>6.5415513815242896</v>
      </c>
      <c r="E5818">
        <v>8.1830222625708409</v>
      </c>
      <c r="F5818">
        <v>7.3858608538148998</v>
      </c>
      <c r="G5818">
        <v>7.8795240458814702</v>
      </c>
      <c r="H5818">
        <v>5.3978950479979702</v>
      </c>
      <c r="I5818">
        <v>6.9163248006173097</v>
      </c>
      <c r="J5818">
        <v>6.7453768311093798</v>
      </c>
      <c r="K5818">
        <v>7.2070244230751896</v>
      </c>
      <c r="L5818">
        <v>7.4997742482050302</v>
      </c>
      <c r="M5818">
        <v>7.5191565098678703</v>
      </c>
      <c r="N5818">
        <v>7.58186980175243</v>
      </c>
      <c r="O5818">
        <v>6.8216665140526498</v>
      </c>
      <c r="P5818">
        <v>5.3440870543648904</v>
      </c>
      <c r="Q5818">
        <v>9.6975493141544398</v>
      </c>
    </row>
    <row r="5819" spans="1:17">
      <c r="A5819" t="s">
        <v>10170</v>
      </c>
      <c r="B5819" s="16" t="s">
        <v>10171</v>
      </c>
      <c r="C5819">
        <v>8.2318734976501897</v>
      </c>
      <c r="D5819">
        <v>7.9497308477314199</v>
      </c>
      <c r="E5819">
        <v>10.3670525879003</v>
      </c>
      <c r="F5819">
        <v>9.0584255667408708</v>
      </c>
      <c r="G5819">
        <v>9.7064596557837106</v>
      </c>
      <c r="H5819">
        <v>5.9352574320134996</v>
      </c>
      <c r="I5819">
        <v>7.6395679956081599</v>
      </c>
      <c r="J5819">
        <v>8.0876274325406392</v>
      </c>
      <c r="K5819">
        <v>8.1567760156711895</v>
      </c>
      <c r="L5819">
        <v>8.7922778737723597</v>
      </c>
      <c r="M5819">
        <v>8.24183875291906</v>
      </c>
      <c r="N5819">
        <v>9.00082089806161</v>
      </c>
      <c r="O5819">
        <v>8.8970352975835301</v>
      </c>
      <c r="P5819">
        <v>6.1050083310752497</v>
      </c>
      <c r="Q5819">
        <v>12.722586680566801</v>
      </c>
    </row>
    <row r="5820" spans="1:17">
      <c r="A5820" t="s">
        <v>10172</v>
      </c>
      <c r="B5820" s="16" t="s">
        <v>10173</v>
      </c>
      <c r="C5820">
        <v>7.4167394892705403</v>
      </c>
      <c r="D5820">
        <v>6.9348536957886502</v>
      </c>
      <c r="E5820">
        <v>8.64364464799303</v>
      </c>
      <c r="F5820">
        <v>8.3024481788916997</v>
      </c>
      <c r="G5820">
        <v>8.8534954019602008</v>
      </c>
      <c r="H5820">
        <v>5.3395340803022098</v>
      </c>
      <c r="I5820">
        <v>6.4449338523884396</v>
      </c>
      <c r="J5820">
        <v>6.8914292082080797</v>
      </c>
      <c r="K5820">
        <v>7.17210543603725</v>
      </c>
      <c r="L5820">
        <v>8.1370854117518796</v>
      </c>
      <c r="M5820">
        <v>8.1841559038218197</v>
      </c>
      <c r="N5820">
        <v>8.5769881481138395</v>
      </c>
      <c r="O5820">
        <v>8.5450982213729905</v>
      </c>
      <c r="P5820">
        <v>4.7374550361106396</v>
      </c>
      <c r="Q5820">
        <v>11.2910801018797</v>
      </c>
    </row>
    <row r="5821" spans="1:17">
      <c r="A5821" t="s">
        <v>10174</v>
      </c>
      <c r="B5821" s="16" t="s">
        <v>10175</v>
      </c>
      <c r="C5821">
        <v>8.3326553099165395</v>
      </c>
      <c r="D5821">
        <v>8.3456350742750907</v>
      </c>
      <c r="E5821">
        <v>8.4747349831820902</v>
      </c>
      <c r="F5821">
        <v>8.4447677199023801</v>
      </c>
      <c r="G5821">
        <v>8.3349942738843694</v>
      </c>
      <c r="H5821">
        <v>7.9518387386748897</v>
      </c>
      <c r="I5821">
        <v>8.3458924898333908</v>
      </c>
      <c r="J5821">
        <v>8.0673441969120603</v>
      </c>
      <c r="K5821">
        <v>8.2665969302074505</v>
      </c>
      <c r="L5821">
        <v>8.2468057817627791</v>
      </c>
      <c r="M5821">
        <v>8.1086453701514802</v>
      </c>
      <c r="N5821">
        <v>7.9451755533421604</v>
      </c>
      <c r="O5821">
        <v>8.1147700624015204</v>
      </c>
      <c r="P5821">
        <v>7.8177017289439403</v>
      </c>
      <c r="Q5821">
        <v>8.1958182219819093</v>
      </c>
    </row>
    <row r="5822" spans="1:17">
      <c r="A5822" t="s">
        <v>10176</v>
      </c>
      <c r="B5822" s="16" t="s">
        <v>10177</v>
      </c>
      <c r="C5822">
        <v>8.4863890191497902</v>
      </c>
      <c r="D5822">
        <v>8.5271612275875395</v>
      </c>
      <c r="E5822">
        <v>8.7948249183961007</v>
      </c>
      <c r="F5822">
        <v>8.4537741392366907</v>
      </c>
      <c r="G5822">
        <v>8.4840255989390894</v>
      </c>
      <c r="H5822">
        <v>8.4099789947338905</v>
      </c>
      <c r="I5822">
        <v>8.5037035431784904</v>
      </c>
      <c r="J5822">
        <v>8.3893903148200799</v>
      </c>
      <c r="K5822">
        <v>8.6950700729528894</v>
      </c>
      <c r="L5822">
        <v>8.3889259527123698</v>
      </c>
      <c r="M5822">
        <v>8.2559057861840994</v>
      </c>
      <c r="N5822">
        <v>7.8286926376864203</v>
      </c>
      <c r="O5822">
        <v>8.33479721037037</v>
      </c>
      <c r="P5822">
        <v>8.5647299330228694</v>
      </c>
      <c r="Q5822">
        <v>8.2978683598244807</v>
      </c>
    </row>
    <row r="5823" spans="1:17">
      <c r="A5823" t="s">
        <v>10178</v>
      </c>
      <c r="B5823" s="16" t="s">
        <v>10179</v>
      </c>
      <c r="C5823">
        <v>10.512838684302899</v>
      </c>
      <c r="D5823">
        <v>10.551777689183799</v>
      </c>
      <c r="E5823">
        <v>10.2739515018086</v>
      </c>
      <c r="F5823">
        <v>10.223462764617601</v>
      </c>
      <c r="G5823">
        <v>10.408098791598601</v>
      </c>
      <c r="H5823">
        <v>10.1995322676716</v>
      </c>
      <c r="I5823">
        <v>10.320109050414301</v>
      </c>
      <c r="J5823">
        <v>10.1770671587877</v>
      </c>
      <c r="K5823">
        <v>10.4542312384746</v>
      </c>
      <c r="L5823">
        <v>10.166765073214201</v>
      </c>
      <c r="M5823">
        <v>9.9829170667198994</v>
      </c>
      <c r="N5823">
        <v>9.9558641375063708</v>
      </c>
      <c r="O5823">
        <v>10.210176970164101</v>
      </c>
      <c r="P5823">
        <v>10.2990619315697</v>
      </c>
      <c r="Q5823">
        <v>9.6208993709487292</v>
      </c>
    </row>
    <row r="5824" spans="1:17">
      <c r="A5824" t="s">
        <v>10180</v>
      </c>
      <c r="B5824" s="16" t="s">
        <v>10181</v>
      </c>
      <c r="C5824">
        <v>6.7094894782855796</v>
      </c>
      <c r="D5824">
        <v>6.2950113593511103</v>
      </c>
      <c r="E5824">
        <v>5.6538073608653301</v>
      </c>
      <c r="F5824">
        <v>5.3675615656199103</v>
      </c>
      <c r="G5824">
        <v>7.2182388467665897</v>
      </c>
      <c r="H5824">
        <v>5.5337430520980799</v>
      </c>
      <c r="I5824">
        <v>6.9260863447237799</v>
      </c>
      <c r="J5824">
        <v>6.2131681188238099</v>
      </c>
      <c r="K5824">
        <v>7.1144060140374199</v>
      </c>
      <c r="L5824">
        <v>7.1162623791641204</v>
      </c>
      <c r="M5824">
        <v>6.6120951959602401</v>
      </c>
      <c r="N5824">
        <v>7.2367616177743299</v>
      </c>
      <c r="O5824">
        <v>6.7222181891453801</v>
      </c>
      <c r="P5824">
        <v>6.4928410672808097</v>
      </c>
      <c r="Q5824">
        <v>8.6462459446333604</v>
      </c>
    </row>
    <row r="5825" spans="1:17">
      <c r="A5825" t="s">
        <v>10182</v>
      </c>
      <c r="B5825" s="16" t="s">
        <v>10183</v>
      </c>
      <c r="C5825">
        <v>7.6255629785324803</v>
      </c>
      <c r="D5825">
        <v>7.2576375141296099</v>
      </c>
      <c r="E5825">
        <v>8.0937033738513993</v>
      </c>
      <c r="F5825">
        <v>7.1247693927878597</v>
      </c>
      <c r="G5825">
        <v>7.9495869513978699</v>
      </c>
      <c r="H5825">
        <v>7.1982475473954901</v>
      </c>
      <c r="I5825">
        <v>8.1480065053183797</v>
      </c>
      <c r="J5825">
        <v>7.7654501990484199</v>
      </c>
      <c r="K5825">
        <v>7.8299346334044699</v>
      </c>
      <c r="L5825">
        <v>8.2247802405913699</v>
      </c>
      <c r="M5825">
        <v>7.7907165685691702</v>
      </c>
      <c r="N5825">
        <v>8.36433849331498</v>
      </c>
      <c r="O5825">
        <v>7.6678264969394201</v>
      </c>
      <c r="P5825">
        <v>8.0346246802844803</v>
      </c>
      <c r="Q5825">
        <v>9.2143845326617093</v>
      </c>
    </row>
    <row r="5826" spans="1:17">
      <c r="A5826" t="s">
        <v>10184</v>
      </c>
      <c r="B5826" s="16" t="s">
        <v>10185</v>
      </c>
      <c r="C5826">
        <v>9.1498726143276592</v>
      </c>
      <c r="D5826">
        <v>9.1019231066845805</v>
      </c>
      <c r="E5826">
        <v>9.3311359754254308</v>
      </c>
      <c r="F5826">
        <v>9.4846224951090097</v>
      </c>
      <c r="G5826">
        <v>8.9695191826421308</v>
      </c>
      <c r="H5826">
        <v>9.7702589146087409</v>
      </c>
      <c r="I5826">
        <v>9.0513418368112202</v>
      </c>
      <c r="J5826">
        <v>9.6959515637909295</v>
      </c>
      <c r="K5826">
        <v>8.5880989471758191</v>
      </c>
      <c r="L5826">
        <v>9.07465396649242</v>
      </c>
      <c r="M5826">
        <v>9.5516300274043697</v>
      </c>
      <c r="N5826">
        <v>9.7176821882040603</v>
      </c>
      <c r="O5826">
        <v>9.58523511082198</v>
      </c>
      <c r="P5826">
        <v>8.9220836918433299</v>
      </c>
      <c r="Q5826">
        <v>9.5399466711043193</v>
      </c>
    </row>
    <row r="5827" spans="1:17">
      <c r="A5827" t="s">
        <v>10186</v>
      </c>
      <c r="B5827" s="16" t="s">
        <v>10187</v>
      </c>
      <c r="C5827">
        <v>9.5036130067742395</v>
      </c>
      <c r="D5827">
        <v>9.3057562025189107</v>
      </c>
      <c r="E5827">
        <v>10.299460532330301</v>
      </c>
      <c r="F5827">
        <v>9.8166831579519904</v>
      </c>
      <c r="G5827">
        <v>10.0470602003527</v>
      </c>
      <c r="H5827">
        <v>8.5129345962684493</v>
      </c>
      <c r="I5827">
        <v>9.1334236719353292</v>
      </c>
      <c r="J5827">
        <v>9.5391915786041803</v>
      </c>
      <c r="K5827">
        <v>9.9323698820516597</v>
      </c>
      <c r="L5827">
        <v>9.5523001770747804</v>
      </c>
      <c r="M5827">
        <v>9.0639587166415296</v>
      </c>
      <c r="N5827">
        <v>9.7597508031609905</v>
      </c>
      <c r="O5827">
        <v>9.3442034773206295</v>
      </c>
      <c r="P5827">
        <v>8.8954631991265707</v>
      </c>
      <c r="Q5827">
        <v>11.9997874407856</v>
      </c>
    </row>
    <row r="5828" spans="1:17">
      <c r="A5828" t="s">
        <v>10188</v>
      </c>
      <c r="B5828" s="16" t="s">
        <v>10189</v>
      </c>
      <c r="C5828">
        <v>8.5341941300966901</v>
      </c>
      <c r="D5828">
        <v>8.2067956990831892</v>
      </c>
      <c r="E5828">
        <v>9.0846820439705205</v>
      </c>
      <c r="F5828">
        <v>8.9586345501659999</v>
      </c>
      <c r="G5828">
        <v>8.5890200701234107</v>
      </c>
      <c r="H5828">
        <v>6.1996287017922898</v>
      </c>
      <c r="I5828">
        <v>7.7588130872051497</v>
      </c>
      <c r="J5828">
        <v>8.0011625238853892</v>
      </c>
      <c r="K5828">
        <v>8.1133349265636507</v>
      </c>
      <c r="L5828">
        <v>7.8653237159359</v>
      </c>
      <c r="M5828">
        <v>7.97893927443726</v>
      </c>
      <c r="N5828">
        <v>8.7059857310641693</v>
      </c>
      <c r="O5828">
        <v>8.4320693011685393</v>
      </c>
      <c r="P5828">
        <v>6.3019488648261204</v>
      </c>
      <c r="Q5828">
        <v>9.7343991185863192</v>
      </c>
    </row>
    <row r="5829" spans="1:17">
      <c r="A5829" t="s">
        <v>10190</v>
      </c>
      <c r="B5829" s="16" t="s">
        <v>10191</v>
      </c>
      <c r="C5829">
        <v>6.8064855002517097</v>
      </c>
      <c r="D5829">
        <v>6.68860081159775</v>
      </c>
      <c r="E5829">
        <v>6.5872704820978099</v>
      </c>
      <c r="F5829">
        <v>6.0860667200617797</v>
      </c>
      <c r="G5829">
        <v>5.9535011800267901</v>
      </c>
      <c r="H5829">
        <v>5.8348120214029704</v>
      </c>
      <c r="I5829">
        <v>6.5750413576586197</v>
      </c>
      <c r="J5829">
        <v>5.1499325625975896</v>
      </c>
      <c r="K5829">
        <v>7.5492214094535903</v>
      </c>
      <c r="L5829">
        <v>6.7442182392012002</v>
      </c>
      <c r="M5829">
        <v>6.42447755612789</v>
      </c>
      <c r="N5829">
        <v>6.22737111333391</v>
      </c>
      <c r="O5829">
        <v>5.9118341377025301</v>
      </c>
      <c r="P5829">
        <v>5.1710851092644097</v>
      </c>
      <c r="Q5829">
        <v>9.58099084698482</v>
      </c>
    </row>
    <row r="5830" spans="1:17">
      <c r="A5830" t="s">
        <v>10192</v>
      </c>
      <c r="B5830" s="16" t="s">
        <v>10193</v>
      </c>
      <c r="C5830">
        <v>8.9149227237762201</v>
      </c>
      <c r="D5830">
        <v>8.9018649469817106</v>
      </c>
      <c r="E5830">
        <v>9.0311849786597094</v>
      </c>
      <c r="F5830">
        <v>8.8873136396375401</v>
      </c>
      <c r="G5830">
        <v>8.6773916525709396</v>
      </c>
      <c r="H5830">
        <v>8.6934641952305203</v>
      </c>
      <c r="I5830">
        <v>8.7672821724430996</v>
      </c>
      <c r="J5830">
        <v>8.7232830152535108</v>
      </c>
      <c r="K5830">
        <v>8.8920842946708891</v>
      </c>
      <c r="L5830">
        <v>8.9571569022144093</v>
      </c>
      <c r="M5830">
        <v>8.6374093359896094</v>
      </c>
      <c r="N5830">
        <v>8.66228525953494</v>
      </c>
      <c r="O5830">
        <v>8.8272394823318496</v>
      </c>
      <c r="P5830">
        <v>8.6587555712540691</v>
      </c>
      <c r="Q5830">
        <v>8.3931679398307004</v>
      </c>
    </row>
    <row r="5831" spans="1:17">
      <c r="A5831" t="s">
        <v>10194</v>
      </c>
      <c r="B5831" s="16" t="s">
        <v>10195</v>
      </c>
      <c r="C5831">
        <v>6.8676794743352501</v>
      </c>
      <c r="D5831">
        <v>6.9438749117888099</v>
      </c>
      <c r="E5831">
        <v>7.1343226895372398</v>
      </c>
      <c r="F5831">
        <v>7.1172145187872804</v>
      </c>
      <c r="G5831">
        <v>7.07100601612012</v>
      </c>
      <c r="H5831">
        <v>8.0165975915160104</v>
      </c>
      <c r="I5831">
        <v>6.9832992760965604</v>
      </c>
      <c r="J5831">
        <v>7.3441093173726104</v>
      </c>
      <c r="K5831">
        <v>6.9672864669719798</v>
      </c>
      <c r="L5831">
        <v>6.9557515520079001</v>
      </c>
      <c r="M5831">
        <v>7.3561492712340497</v>
      </c>
      <c r="N5831">
        <v>7.3366910045794702</v>
      </c>
      <c r="O5831">
        <v>7.5666406893008702</v>
      </c>
      <c r="P5831">
        <v>7.3330682704280097</v>
      </c>
      <c r="Q5831">
        <v>6.2843132996066204</v>
      </c>
    </row>
    <row r="5832" spans="1:17">
      <c r="A5832" t="s">
        <v>10196</v>
      </c>
      <c r="B5832" s="16" t="s">
        <v>10197</v>
      </c>
      <c r="C5832">
        <v>7.6314411094284402</v>
      </c>
      <c r="D5832">
        <v>7.5270311972210298</v>
      </c>
      <c r="E5832">
        <v>7.4738039318096003</v>
      </c>
      <c r="F5832">
        <v>7.3281739612715704</v>
      </c>
      <c r="G5832">
        <v>7.3357426868416997</v>
      </c>
      <c r="H5832">
        <v>7.6877466963161201</v>
      </c>
      <c r="I5832">
        <v>7.6513599516244</v>
      </c>
      <c r="J5832">
        <v>7.6833854332699003</v>
      </c>
      <c r="K5832">
        <v>7.6182326434521599</v>
      </c>
      <c r="L5832">
        <v>7.3917746074846198</v>
      </c>
      <c r="M5832">
        <v>7.57861967460983</v>
      </c>
      <c r="N5832">
        <v>7.3217623800089804</v>
      </c>
      <c r="O5832">
        <v>7.5033233372972896</v>
      </c>
      <c r="P5832">
        <v>7.5956949036652004</v>
      </c>
      <c r="Q5832">
        <v>6.6375058506955904</v>
      </c>
    </row>
    <row r="5833" spans="1:17">
      <c r="A5833" t="s">
        <v>10198</v>
      </c>
      <c r="B5833" s="16" t="s">
        <v>10199</v>
      </c>
      <c r="C5833">
        <v>4.9165290931058498</v>
      </c>
      <c r="D5833">
        <v>4.6529177314580599</v>
      </c>
      <c r="E5833">
        <v>4.7104489803388701</v>
      </c>
      <c r="F5833">
        <v>4.4086599646307301</v>
      </c>
      <c r="G5833">
        <v>5.7963037841217497</v>
      </c>
      <c r="H5833">
        <v>4.43015569855271</v>
      </c>
      <c r="I5833">
        <v>5.9240666568416502</v>
      </c>
      <c r="J5833">
        <v>5.0671121988910901</v>
      </c>
      <c r="K5833">
        <v>5.52962448084548</v>
      </c>
      <c r="L5833">
        <v>5.7296673572142103</v>
      </c>
      <c r="M5833">
        <v>5.7742918496395301</v>
      </c>
      <c r="N5833">
        <v>5.9224530860225002</v>
      </c>
      <c r="O5833">
        <v>4.9982149956393096</v>
      </c>
      <c r="P5833">
        <v>6.1512012767569502</v>
      </c>
      <c r="Q5833">
        <v>2.8218677180984102</v>
      </c>
    </row>
    <row r="5834" spans="1:17">
      <c r="A5834" t="s">
        <v>10200</v>
      </c>
      <c r="B5834" s="16" t="s">
        <v>10201</v>
      </c>
      <c r="C5834">
        <v>6.3282826399822101</v>
      </c>
      <c r="D5834">
        <v>6.5175205291821898</v>
      </c>
      <c r="E5834">
        <v>6.0375917107677903</v>
      </c>
      <c r="F5834">
        <v>6.6670749181327098</v>
      </c>
      <c r="G5834">
        <v>6.18782596009234</v>
      </c>
      <c r="H5834">
        <v>7.3425375554330703</v>
      </c>
      <c r="I5834">
        <v>6.7393082626033101</v>
      </c>
      <c r="J5834">
        <v>6.8283490522353496</v>
      </c>
      <c r="K5834">
        <v>6.30511742862564</v>
      </c>
      <c r="L5834">
        <v>6.5203172163094196</v>
      </c>
      <c r="M5834">
        <v>7.1177355475778201</v>
      </c>
      <c r="N5834">
        <v>7.0769379687653897</v>
      </c>
      <c r="O5834">
        <v>7.1557832742435403</v>
      </c>
      <c r="P5834">
        <v>7.0482780763639896</v>
      </c>
      <c r="Q5834">
        <v>5.81282804418474</v>
      </c>
    </row>
    <row r="5835" spans="1:17">
      <c r="A5835" t="s">
        <v>10202</v>
      </c>
      <c r="B5835" s="16" t="s">
        <v>10203</v>
      </c>
      <c r="C5835">
        <v>6.6756381474204201</v>
      </c>
      <c r="D5835">
        <v>6.4428967570973796</v>
      </c>
      <c r="E5835">
        <v>7.4832220655235302</v>
      </c>
      <c r="F5835">
        <v>7.1910315324497596</v>
      </c>
      <c r="G5835">
        <v>7.78833338063935</v>
      </c>
      <c r="H5835">
        <v>5.7489183951006302</v>
      </c>
      <c r="I5835">
        <v>6.27127081030204</v>
      </c>
      <c r="J5835">
        <v>5.9551429248600698</v>
      </c>
      <c r="K5835">
        <v>7.4064122197954996</v>
      </c>
      <c r="L5835">
        <v>7.2606134762558101</v>
      </c>
      <c r="M5835">
        <v>7.5238188887914399</v>
      </c>
      <c r="N5835">
        <v>8.0886088459516294</v>
      </c>
      <c r="O5835">
        <v>7.4001202171717102</v>
      </c>
      <c r="P5835">
        <v>5.0754103394275001</v>
      </c>
      <c r="Q5835">
        <v>9.8053894822166399</v>
      </c>
    </row>
    <row r="5836" spans="1:17">
      <c r="A5836" t="s">
        <v>10204</v>
      </c>
      <c r="B5836" s="16" t="s">
        <v>10205</v>
      </c>
      <c r="C5836">
        <v>10.687131704516601</v>
      </c>
      <c r="D5836">
        <v>10.7582867088586</v>
      </c>
      <c r="E5836">
        <v>10.9502738060248</v>
      </c>
      <c r="F5836">
        <v>10.9121257759509</v>
      </c>
      <c r="G5836">
        <v>10.569859015959601</v>
      </c>
      <c r="H5836">
        <v>9.9021099309254694</v>
      </c>
      <c r="I5836">
        <v>11.9812705245491</v>
      </c>
      <c r="J5836">
        <v>11.293162668278899</v>
      </c>
      <c r="K5836">
        <v>10.064571745501301</v>
      </c>
      <c r="L5836">
        <v>12.422839804824701</v>
      </c>
      <c r="M5836">
        <v>11.936263181759101</v>
      </c>
      <c r="N5836">
        <v>12.578373621910201</v>
      </c>
      <c r="O5836">
        <v>10.6726859007667</v>
      </c>
      <c r="P5836">
        <v>11.7495849953375</v>
      </c>
      <c r="Q5836">
        <v>11.049299013344999</v>
      </c>
    </row>
    <row r="5837" spans="1:17">
      <c r="A5837" t="s">
        <v>10206</v>
      </c>
      <c r="B5837" s="16" t="s">
        <v>10207</v>
      </c>
      <c r="C5837">
        <v>7.8836964733618498</v>
      </c>
      <c r="D5837">
        <v>7.940768803269</v>
      </c>
      <c r="E5837">
        <v>7.9984790942667399</v>
      </c>
      <c r="F5837">
        <v>7.3281739612715704</v>
      </c>
      <c r="G5837">
        <v>7.8403367479662602</v>
      </c>
      <c r="H5837">
        <v>7.1075672566897001</v>
      </c>
      <c r="I5837">
        <v>7.8279687667025</v>
      </c>
      <c r="J5837">
        <v>7.4628622513126999</v>
      </c>
      <c r="K5837">
        <v>7.8521344337355501</v>
      </c>
      <c r="L5837">
        <v>7.7206126520183496</v>
      </c>
      <c r="M5837">
        <v>7.3028684494029497</v>
      </c>
      <c r="N5837">
        <v>8.02559459087162</v>
      </c>
      <c r="O5837">
        <v>7.4160808464778301</v>
      </c>
      <c r="P5837">
        <v>7.8596505864958797</v>
      </c>
      <c r="Q5837">
        <v>8.7216113394761106</v>
      </c>
    </row>
    <row r="5838" spans="1:17">
      <c r="A5838" t="s">
        <v>10208</v>
      </c>
      <c r="B5838" s="16" t="s">
        <v>10209</v>
      </c>
      <c r="C5838">
        <v>7.0977815649052802</v>
      </c>
      <c r="D5838">
        <v>6.9881484913982899</v>
      </c>
      <c r="E5838">
        <v>6.7682062103183904</v>
      </c>
      <c r="F5838">
        <v>5.6714948256673399</v>
      </c>
      <c r="G5838">
        <v>7.2613161132678199</v>
      </c>
      <c r="H5838">
        <v>5.2146805303532302</v>
      </c>
      <c r="I5838">
        <v>6.67120701638986</v>
      </c>
      <c r="J5838">
        <v>6.09679702477088</v>
      </c>
      <c r="K5838">
        <v>7.46524827983876</v>
      </c>
      <c r="L5838">
        <v>6.9103454317520701</v>
      </c>
      <c r="M5838">
        <v>6.5213705179323602</v>
      </c>
      <c r="N5838">
        <v>6.9659792970402998</v>
      </c>
      <c r="O5838">
        <v>6.4997914439306701</v>
      </c>
      <c r="P5838">
        <v>6.5105945574874102</v>
      </c>
      <c r="Q5838">
        <v>7.8374797051227896</v>
      </c>
    </row>
    <row r="5839" spans="1:17">
      <c r="A5839" t="s">
        <v>10210</v>
      </c>
      <c r="B5839" s="16" t="s">
        <v>10211</v>
      </c>
      <c r="C5839">
        <v>9.2001214912990594</v>
      </c>
      <c r="D5839">
        <v>9.0277368651550791</v>
      </c>
      <c r="E5839">
        <v>9.0375827284174903</v>
      </c>
      <c r="F5839">
        <v>8.84687142788251</v>
      </c>
      <c r="G5839">
        <v>9.0204595621961996</v>
      </c>
      <c r="H5839">
        <v>8.7812361361850293</v>
      </c>
      <c r="I5839">
        <v>9.1101396962854295</v>
      </c>
      <c r="J5839">
        <v>9.4069694145398799</v>
      </c>
      <c r="K5839">
        <v>9.2029259234126997</v>
      </c>
      <c r="L5839">
        <v>8.9369847276779595</v>
      </c>
      <c r="M5839">
        <v>8.9387942857933407</v>
      </c>
      <c r="N5839">
        <v>8.7595036207703991</v>
      </c>
      <c r="O5839">
        <v>9.0529509349312605</v>
      </c>
      <c r="P5839">
        <v>9.0330954297120805</v>
      </c>
      <c r="Q5839">
        <v>8.7216113394761106</v>
      </c>
    </row>
    <row r="5840" spans="1:17">
      <c r="A5840" t="s">
        <v>10212</v>
      </c>
      <c r="B5840" s="16" t="s">
        <v>10213</v>
      </c>
      <c r="C5840">
        <v>7.4962268819158604</v>
      </c>
      <c r="D5840">
        <v>7.5389651014236199</v>
      </c>
      <c r="E5840">
        <v>7.8680552245339497</v>
      </c>
      <c r="F5840">
        <v>7.4653008151311404</v>
      </c>
      <c r="G5840">
        <v>7.8850361846766903</v>
      </c>
      <c r="H5840">
        <v>7.4670430406045698</v>
      </c>
      <c r="I5840">
        <v>7.5542023354673802</v>
      </c>
      <c r="J5840">
        <v>7.6699891926952999</v>
      </c>
      <c r="K5840">
        <v>7.8254533046990202</v>
      </c>
      <c r="L5840">
        <v>7.7153536091611201</v>
      </c>
      <c r="M5840">
        <v>7.7435496881232</v>
      </c>
      <c r="N5840">
        <v>7.7749527305307096</v>
      </c>
      <c r="O5840">
        <v>7.7498315936173796</v>
      </c>
      <c r="P5840">
        <v>7.6917458145921502</v>
      </c>
      <c r="Q5840">
        <v>7.3593062614465703</v>
      </c>
    </row>
    <row r="5841" spans="1:17">
      <c r="A5841" t="s">
        <v>10214</v>
      </c>
      <c r="B5841" s="16" t="e">
        <v>#N/A</v>
      </c>
      <c r="C5841">
        <v>7.1642478553587896</v>
      </c>
      <c r="D5841">
        <v>7.3621436993521101</v>
      </c>
      <c r="E5841">
        <v>7.1929456960548803</v>
      </c>
      <c r="F5841">
        <v>7.5235552481020997</v>
      </c>
      <c r="G5841">
        <v>7.5029329747582603</v>
      </c>
      <c r="H5841">
        <v>7.9753025283051704</v>
      </c>
      <c r="I5841">
        <v>7.34494732199766</v>
      </c>
      <c r="J5841">
        <v>7.5385496992731502</v>
      </c>
      <c r="K5841">
        <v>7.2139074714105504</v>
      </c>
      <c r="L5841">
        <v>7.5240491607406703</v>
      </c>
      <c r="M5841">
        <v>7.4619962715866501</v>
      </c>
      <c r="N5841">
        <v>7.1963970770845798</v>
      </c>
      <c r="O5841">
        <v>7.5181843559832098</v>
      </c>
      <c r="P5841">
        <v>6.9989780827264001</v>
      </c>
      <c r="Q5841">
        <v>7.3593062614465703</v>
      </c>
    </row>
    <row r="5842" spans="1:17">
      <c r="A5842" t="s">
        <v>10215</v>
      </c>
      <c r="B5842" s="16" t="s">
        <v>10216</v>
      </c>
      <c r="C5842">
        <v>7.1313993990338602</v>
      </c>
      <c r="D5842">
        <v>7.24311090015064</v>
      </c>
      <c r="E5842">
        <v>7.2381796543296701</v>
      </c>
      <c r="F5842">
        <v>6.61425091901285</v>
      </c>
      <c r="G5842">
        <v>7.1092540893868801</v>
      </c>
      <c r="H5842">
        <v>6.3373802611413304</v>
      </c>
      <c r="I5842">
        <v>7.54158301079321</v>
      </c>
      <c r="J5842">
        <v>6.9811288529443498</v>
      </c>
      <c r="K5842">
        <v>7.5492214094535903</v>
      </c>
      <c r="L5842">
        <v>7.23140621275585</v>
      </c>
      <c r="M5842">
        <v>6.8165052695216302</v>
      </c>
      <c r="N5842">
        <v>6.3801747828766198</v>
      </c>
      <c r="O5842">
        <v>6.9295794887408402</v>
      </c>
      <c r="P5842">
        <v>7.0482780763639896</v>
      </c>
      <c r="Q5842">
        <v>7.6950435514148801</v>
      </c>
    </row>
    <row r="5843" spans="1:17">
      <c r="A5843" t="s">
        <v>10217</v>
      </c>
      <c r="B5843" s="16" t="s">
        <v>10218</v>
      </c>
      <c r="C5843">
        <v>6.9548310624051402</v>
      </c>
      <c r="D5843">
        <v>6.8605631676592598</v>
      </c>
      <c r="E5843">
        <v>6.5696259509985699</v>
      </c>
      <c r="F5843">
        <v>6.2619685895580499</v>
      </c>
      <c r="G5843">
        <v>6.4349069561294803</v>
      </c>
      <c r="H5843">
        <v>5.6335213647889502</v>
      </c>
      <c r="I5843">
        <v>6.3893702618785202</v>
      </c>
      <c r="J5843">
        <v>6.1497027593076004</v>
      </c>
      <c r="K5843">
        <v>6.5758592423056603</v>
      </c>
      <c r="L5843">
        <v>6.4068267027450601</v>
      </c>
      <c r="M5843">
        <v>6.2083104757069396</v>
      </c>
      <c r="N5843">
        <v>6.1096777107491604</v>
      </c>
      <c r="O5843">
        <v>6.2360993360692198</v>
      </c>
      <c r="P5843">
        <v>6.1737439525172801</v>
      </c>
      <c r="Q5843">
        <v>7.6950435514148801</v>
      </c>
    </row>
    <row r="5844" spans="1:17">
      <c r="A5844" t="s">
        <v>10219</v>
      </c>
      <c r="B5844" s="16" t="s">
        <v>10220</v>
      </c>
      <c r="C5844">
        <v>8.1235100418395501</v>
      </c>
      <c r="D5844">
        <v>8.3147617757430208</v>
      </c>
      <c r="E5844">
        <v>8.3100524875584103</v>
      </c>
      <c r="F5844">
        <v>8.4081685487551301</v>
      </c>
      <c r="G5844">
        <v>8.4095249008544606</v>
      </c>
      <c r="H5844">
        <v>8.6387038908163696</v>
      </c>
      <c r="I5844">
        <v>8.1480065053183797</v>
      </c>
      <c r="J5844">
        <v>8.3975352211270504</v>
      </c>
      <c r="K5844">
        <v>8.2862881700986204</v>
      </c>
      <c r="L5844">
        <v>8.4376084686430204</v>
      </c>
      <c r="M5844">
        <v>8.5487930301946502</v>
      </c>
      <c r="N5844">
        <v>8.6263454454071198</v>
      </c>
      <c r="O5844">
        <v>8.4909459388058099</v>
      </c>
      <c r="P5844">
        <v>8.1960952337861599</v>
      </c>
      <c r="Q5844">
        <v>6.9204191934356096</v>
      </c>
    </row>
    <row r="5845" spans="1:17">
      <c r="A5845" t="s">
        <v>10221</v>
      </c>
      <c r="B5845" s="16" t="s">
        <v>10222</v>
      </c>
      <c r="C5845">
        <v>9.92527216589224</v>
      </c>
      <c r="D5845">
        <v>9.9130306992707595</v>
      </c>
      <c r="E5845">
        <v>10.1197029899827</v>
      </c>
      <c r="F5845">
        <v>10.401520213708899</v>
      </c>
      <c r="G5845">
        <v>10.022283693255799</v>
      </c>
      <c r="H5845">
        <v>10.719567369715399</v>
      </c>
      <c r="I5845">
        <v>10.092820019027499</v>
      </c>
      <c r="J5845">
        <v>10.4725474021756</v>
      </c>
      <c r="K5845">
        <v>9.9334104766768903</v>
      </c>
      <c r="L5845">
        <v>10.1580789532699</v>
      </c>
      <c r="M5845">
        <v>10.2336849673227</v>
      </c>
      <c r="N5845">
        <v>10.7134627302665</v>
      </c>
      <c r="O5845">
        <v>10.2829401077881</v>
      </c>
      <c r="P5845">
        <v>10.0919630445909</v>
      </c>
      <c r="Q5845">
        <v>9.8730494596890797</v>
      </c>
    </row>
    <row r="5846" spans="1:17">
      <c r="A5846" t="s">
        <v>10223</v>
      </c>
      <c r="B5846" s="16" t="s">
        <v>10224</v>
      </c>
      <c r="C5846">
        <v>5.8470053502229398</v>
      </c>
      <c r="D5846">
        <v>6.1299045716837801</v>
      </c>
      <c r="E5846">
        <v>5.30798454985728</v>
      </c>
      <c r="F5846">
        <v>5.3934871370174804</v>
      </c>
      <c r="G5846">
        <v>5.8882770820909203</v>
      </c>
      <c r="H5846">
        <v>5.7925255003189697</v>
      </c>
      <c r="I5846">
        <v>5.8220163078348497</v>
      </c>
      <c r="J5846">
        <v>5.6937689133072196</v>
      </c>
      <c r="K5846">
        <v>5.8502292656371999</v>
      </c>
      <c r="L5846">
        <v>5.3952544827186699</v>
      </c>
      <c r="M5846">
        <v>5.5127359097096198</v>
      </c>
      <c r="N5846">
        <v>5.4219024728581404</v>
      </c>
      <c r="O5846">
        <v>5.4891879906168004</v>
      </c>
      <c r="P5846">
        <v>6.4195282390462101</v>
      </c>
      <c r="Q5846">
        <v>5.09416193408443</v>
      </c>
    </row>
    <row r="5847" spans="1:17">
      <c r="A5847" t="s">
        <v>10225</v>
      </c>
      <c r="B5847" s="16" t="s">
        <v>10226</v>
      </c>
      <c r="C5847">
        <v>4.8324495657597604</v>
      </c>
      <c r="D5847">
        <v>4.5537481491643197</v>
      </c>
      <c r="E5847">
        <v>4.5638886729124497</v>
      </c>
      <c r="F5847">
        <v>4.2284225029819602</v>
      </c>
      <c r="G5847">
        <v>4.3009286659846602</v>
      </c>
      <c r="H5847">
        <v>4.1560374762891303</v>
      </c>
      <c r="I5847">
        <v>4.9700790693176398</v>
      </c>
      <c r="J5847">
        <v>4.5040669171042298</v>
      </c>
      <c r="K5847">
        <v>4.67705685303679</v>
      </c>
      <c r="L5847">
        <v>4.7901010708768101</v>
      </c>
      <c r="M5847">
        <v>4.8899346368581904</v>
      </c>
      <c r="N5847">
        <v>4.72039054531127</v>
      </c>
      <c r="O5847">
        <v>4.7717654559956602</v>
      </c>
      <c r="P5847">
        <v>4.8003293124776603</v>
      </c>
      <c r="Q5847">
        <v>2.8218677180984102</v>
      </c>
    </row>
    <row r="5848" spans="1:17">
      <c r="A5848" t="s">
        <v>10227</v>
      </c>
      <c r="B5848" s="16" t="s">
        <v>10228</v>
      </c>
      <c r="C5848">
        <v>6.9641953269213799</v>
      </c>
      <c r="D5848">
        <v>6.9706028008889103</v>
      </c>
      <c r="E5848">
        <v>6.4001528211462198</v>
      </c>
      <c r="F5848">
        <v>6.6774092984987004</v>
      </c>
      <c r="G5848">
        <v>6.6712248272836403</v>
      </c>
      <c r="H5848">
        <v>6.9360245443211097</v>
      </c>
      <c r="I5848">
        <v>6.9064962973994302</v>
      </c>
      <c r="J5848">
        <v>6.6663496163334601</v>
      </c>
      <c r="K5848">
        <v>6.9426125990962504</v>
      </c>
      <c r="L5848">
        <v>7.0340252828918999</v>
      </c>
      <c r="M5848">
        <v>6.7700452893327698</v>
      </c>
      <c r="N5848">
        <v>6.9755609170048603</v>
      </c>
      <c r="O5848">
        <v>6.9146522131890604</v>
      </c>
      <c r="P5848">
        <v>6.4566563684026503</v>
      </c>
      <c r="Q5848">
        <v>6.9204191934356096</v>
      </c>
    </row>
    <row r="5849" spans="1:17">
      <c r="A5849" t="s">
        <v>10229</v>
      </c>
      <c r="B5849" s="16" t="s">
        <v>10230</v>
      </c>
      <c r="C5849">
        <v>8.0897722658364195</v>
      </c>
      <c r="D5849">
        <v>8.0194878927270903</v>
      </c>
      <c r="E5849">
        <v>7.8823536654902204</v>
      </c>
      <c r="F5849">
        <v>8.0916336506484594</v>
      </c>
      <c r="G5849">
        <v>8.0214125638827802</v>
      </c>
      <c r="H5849">
        <v>8.3285407334936892</v>
      </c>
      <c r="I5849">
        <v>7.9331080494405901</v>
      </c>
      <c r="J5849">
        <v>8.1142350564911094</v>
      </c>
      <c r="K5849">
        <v>7.9946458324012202</v>
      </c>
      <c r="L5849">
        <v>7.9617212299810101</v>
      </c>
      <c r="M5849">
        <v>7.9129827263867902</v>
      </c>
      <c r="N5849">
        <v>7.48473824893557</v>
      </c>
      <c r="O5849">
        <v>7.6318495057727302</v>
      </c>
      <c r="P5849">
        <v>8.1960952337861599</v>
      </c>
      <c r="Q5849">
        <v>6.9204191934356096</v>
      </c>
    </row>
    <row r="5850" spans="1:17">
      <c r="A5850" t="s">
        <v>10231</v>
      </c>
      <c r="B5850" s="16" t="s">
        <v>10232</v>
      </c>
      <c r="C5850">
        <v>7.3253598602789296</v>
      </c>
      <c r="D5850">
        <v>7.2357921293189102</v>
      </c>
      <c r="E5850">
        <v>6.7210876136474598</v>
      </c>
      <c r="F5850">
        <v>6.6356155302240598</v>
      </c>
      <c r="G5850">
        <v>6.6190383231045704</v>
      </c>
      <c r="H5850">
        <v>6.4223107959451697</v>
      </c>
      <c r="I5850">
        <v>6.67120701638986</v>
      </c>
      <c r="J5850">
        <v>6.0695820509065701</v>
      </c>
      <c r="K5850">
        <v>6.7185720740311599</v>
      </c>
      <c r="L5850">
        <v>6.6254352606249798</v>
      </c>
      <c r="M5850">
        <v>6.5025119104691198</v>
      </c>
      <c r="N5850">
        <v>6.2749637290068296</v>
      </c>
      <c r="O5850">
        <v>6.3407982234503599</v>
      </c>
      <c r="P5850">
        <v>6.1282934919178196</v>
      </c>
      <c r="Q5850">
        <v>6.9204191934356096</v>
      </c>
    </row>
    <row r="5851" spans="1:17">
      <c r="A5851" t="s">
        <v>10233</v>
      </c>
      <c r="B5851" s="16" t="s">
        <v>10234</v>
      </c>
      <c r="C5851">
        <v>7.6604769151482097</v>
      </c>
      <c r="D5851">
        <v>7.5566823580389499</v>
      </c>
      <c r="E5851">
        <v>7.5018753045837103</v>
      </c>
      <c r="F5851">
        <v>7.6439713636216799</v>
      </c>
      <c r="G5851">
        <v>7.4957406231999801</v>
      </c>
      <c r="H5851">
        <v>8.4338781494621404</v>
      </c>
      <c r="I5851">
        <v>7.44323476794135</v>
      </c>
      <c r="J5851">
        <v>7.7054390932035197</v>
      </c>
      <c r="K5851">
        <v>7.4064122197954996</v>
      </c>
      <c r="L5851">
        <v>7.7922904582819097</v>
      </c>
      <c r="M5851">
        <v>8.0024973903144492</v>
      </c>
      <c r="N5851">
        <v>8.1234169947229091</v>
      </c>
      <c r="O5851">
        <v>8.0205792114905901</v>
      </c>
      <c r="P5851">
        <v>7.4567578773205998</v>
      </c>
      <c r="Q5851">
        <v>6.6375058506955904</v>
      </c>
    </row>
    <row r="5852" spans="1:17">
      <c r="A5852" t="s">
        <v>10235</v>
      </c>
      <c r="B5852" s="16" t="s">
        <v>10236</v>
      </c>
      <c r="C5852">
        <v>5.4731326598032704</v>
      </c>
      <c r="D5852">
        <v>5.3656299685334403</v>
      </c>
      <c r="E5852">
        <v>5.0693649437607</v>
      </c>
      <c r="F5852">
        <v>5.6503505682580704</v>
      </c>
      <c r="G5852">
        <v>5.3186214901221902</v>
      </c>
      <c r="H5852">
        <v>5.7265924446016498</v>
      </c>
      <c r="I5852">
        <v>4.9700790693176398</v>
      </c>
      <c r="J5852">
        <v>5.20241513226006</v>
      </c>
      <c r="K5852">
        <v>5.3362313090937699</v>
      </c>
      <c r="L5852">
        <v>4.87288619379569</v>
      </c>
      <c r="M5852">
        <v>4.6180354178513197</v>
      </c>
      <c r="N5852">
        <v>4.3841781814921204</v>
      </c>
      <c r="O5852">
        <v>5.35969092477659</v>
      </c>
      <c r="P5852">
        <v>5.7609673977777103</v>
      </c>
      <c r="Q5852">
        <v>2.8218677180984102</v>
      </c>
    </row>
    <row r="5853" spans="1:17">
      <c r="A5853" t="s">
        <v>10237</v>
      </c>
      <c r="B5853" s="16" t="s">
        <v>10238</v>
      </c>
      <c r="C5853">
        <v>7.2660946586427198</v>
      </c>
      <c r="D5853">
        <v>7.4658296828705604</v>
      </c>
      <c r="E5853">
        <v>7.2927897048973698</v>
      </c>
      <c r="F5853">
        <v>8.0246906710008297</v>
      </c>
      <c r="G5853">
        <v>7.6655691526767002</v>
      </c>
      <c r="H5853">
        <v>7.5444344061339104</v>
      </c>
      <c r="I5853">
        <v>7.2549965839237496</v>
      </c>
      <c r="J5853">
        <v>7.38843543544984</v>
      </c>
      <c r="K5853">
        <v>7.5814845344670303</v>
      </c>
      <c r="L5853">
        <v>7.5119629138153297</v>
      </c>
      <c r="M5853">
        <v>7.1300325981917103</v>
      </c>
      <c r="N5853">
        <v>7.63111088443606</v>
      </c>
      <c r="O5853">
        <v>7.08427309548349</v>
      </c>
      <c r="P5853">
        <v>7.0603427857534999</v>
      </c>
      <c r="Q5853">
        <v>7.5369478347710803</v>
      </c>
    </row>
    <row r="5854" spans="1:17">
      <c r="A5854" t="s">
        <v>10239</v>
      </c>
      <c r="B5854" s="16" t="s">
        <v>10240</v>
      </c>
      <c r="C5854">
        <v>7.9225536190524997</v>
      </c>
      <c r="D5854">
        <v>7.9674893623379104</v>
      </c>
      <c r="E5854">
        <v>8.4022024362357097</v>
      </c>
      <c r="F5854">
        <v>8.0839175529094902</v>
      </c>
      <c r="G5854">
        <v>7.9014471331161502</v>
      </c>
      <c r="H5854">
        <v>9.7170111915810402</v>
      </c>
      <c r="I5854">
        <v>8.8842089755281108</v>
      </c>
      <c r="J5854">
        <v>8.9959979319545997</v>
      </c>
      <c r="K5854">
        <v>8.3562714523078903</v>
      </c>
      <c r="L5854">
        <v>8.9814346403571097</v>
      </c>
      <c r="M5854">
        <v>9.0845907961118293</v>
      </c>
      <c r="N5854">
        <v>8.8349193884290695</v>
      </c>
      <c r="O5854">
        <v>9.2584194957818902</v>
      </c>
      <c r="P5854">
        <v>9.2691166942824399</v>
      </c>
      <c r="Q5854">
        <v>7.8374797051227896</v>
      </c>
    </row>
    <row r="5855" spans="1:17">
      <c r="A5855" t="s">
        <v>10241</v>
      </c>
      <c r="B5855" s="16" t="s">
        <v>10242</v>
      </c>
      <c r="C5855">
        <v>4.9165290931058498</v>
      </c>
      <c r="D5855">
        <v>4.60434225742737</v>
      </c>
      <c r="E5855">
        <v>5.2635360024135203</v>
      </c>
      <c r="F5855">
        <v>4.7023883921396203</v>
      </c>
      <c r="G5855">
        <v>5.2138164621762604</v>
      </c>
      <c r="H5855">
        <v>3.65660975244205</v>
      </c>
      <c r="I5855">
        <v>4.8009391025067796</v>
      </c>
      <c r="J5855">
        <v>4.7455649477942696</v>
      </c>
      <c r="K5855">
        <v>4.9472302900396103</v>
      </c>
      <c r="L5855">
        <v>5.4220334780197001</v>
      </c>
      <c r="M5855">
        <v>4.8589754271137497</v>
      </c>
      <c r="N5855">
        <v>4.72039054531127</v>
      </c>
      <c r="O5855">
        <v>4.9059949059252101</v>
      </c>
      <c r="P5855">
        <v>4.0606668341819496</v>
      </c>
      <c r="Q5855">
        <v>6.6375058506955904</v>
      </c>
    </row>
    <row r="5856" spans="1:17">
      <c r="A5856" t="s">
        <v>10243</v>
      </c>
      <c r="B5856" s="16" t="s">
        <v>10244</v>
      </c>
      <c r="C5856">
        <v>7.7817029417599199</v>
      </c>
      <c r="D5856">
        <v>7.6586350136260997</v>
      </c>
      <c r="E5856">
        <v>7.9105315763097002</v>
      </c>
      <c r="F5856">
        <v>7.6699882148714096</v>
      </c>
      <c r="G5856">
        <v>7.4885121241192598</v>
      </c>
      <c r="H5856">
        <v>8.2344679190453398</v>
      </c>
      <c r="I5856">
        <v>7.8689320229409301</v>
      </c>
      <c r="J5856">
        <v>7.8706683659027403</v>
      </c>
      <c r="K5856">
        <v>7.5867920766811396</v>
      </c>
      <c r="L5856">
        <v>7.7414587681385996</v>
      </c>
      <c r="M5856">
        <v>7.6655566342016597</v>
      </c>
      <c r="N5856">
        <v>7.8234080134378496</v>
      </c>
      <c r="O5856">
        <v>7.7414162076995696</v>
      </c>
      <c r="P5856">
        <v>7.9070947450876101</v>
      </c>
      <c r="Q5856">
        <v>7.1565710053807701</v>
      </c>
    </row>
    <row r="5857" spans="1:17">
      <c r="A5857" t="s">
        <v>10245</v>
      </c>
      <c r="B5857" s="16" t="s">
        <v>10246</v>
      </c>
      <c r="C5857">
        <v>8.1442019039950608</v>
      </c>
      <c r="D5857">
        <v>8.1457259556737203</v>
      </c>
      <c r="E5857">
        <v>8.5211386942140201</v>
      </c>
      <c r="F5857">
        <v>8.5037741754335006</v>
      </c>
      <c r="G5857">
        <v>8.5269452675068802</v>
      </c>
      <c r="H5857">
        <v>7.7434896700071896</v>
      </c>
      <c r="I5857">
        <v>9.7049410091534707</v>
      </c>
      <c r="J5857">
        <v>8.9906250722478909</v>
      </c>
      <c r="K5857">
        <v>9.2554659058769904</v>
      </c>
      <c r="L5857">
        <v>9.7844907242830104</v>
      </c>
      <c r="M5857">
        <v>9.2482767905236507</v>
      </c>
      <c r="N5857">
        <v>9.8232865254533603</v>
      </c>
      <c r="O5857">
        <v>8.6204027670637409</v>
      </c>
      <c r="P5857">
        <v>9.6575842504971394</v>
      </c>
      <c r="Q5857">
        <v>10.323554046550599</v>
      </c>
    </row>
    <row r="5858" spans="1:17">
      <c r="A5858" t="s">
        <v>10247</v>
      </c>
      <c r="B5858" s="16" t="s">
        <v>10248</v>
      </c>
      <c r="C5858">
        <v>8.0243021689939695</v>
      </c>
      <c r="D5858">
        <v>7.8904552081381496</v>
      </c>
      <c r="E5858">
        <v>8.1300980002261394</v>
      </c>
      <c r="F5858">
        <v>7.8122616051964204</v>
      </c>
      <c r="G5858">
        <v>8.1181805203670496</v>
      </c>
      <c r="H5858">
        <v>8.2953774950742503</v>
      </c>
      <c r="I5858">
        <v>8.0711267250664491</v>
      </c>
      <c r="J5858">
        <v>8.0082739376947991</v>
      </c>
      <c r="K5858">
        <v>7.80738720141568</v>
      </c>
      <c r="L5858">
        <v>7.9166213358087001</v>
      </c>
      <c r="M5858">
        <v>8.0961878018209905</v>
      </c>
      <c r="N5858">
        <v>8.02559459087162</v>
      </c>
      <c r="O5858">
        <v>8.3291958162369593</v>
      </c>
      <c r="P5858">
        <v>7.6364979725720197</v>
      </c>
      <c r="Q5858">
        <v>7.6950435514148801</v>
      </c>
    </row>
    <row r="5859" spans="1:17">
      <c r="A5859" t="s">
        <v>10249</v>
      </c>
      <c r="B5859" s="16" t="s">
        <v>10250</v>
      </c>
      <c r="C5859">
        <v>7.4302962784847004</v>
      </c>
      <c r="D5859">
        <v>7.1370897267693696</v>
      </c>
      <c r="E5859">
        <v>7.1462403613457903</v>
      </c>
      <c r="F5859">
        <v>6.6670749181327098</v>
      </c>
      <c r="G5859">
        <v>6.7702069828436704</v>
      </c>
      <c r="H5859">
        <v>6.9360245443211097</v>
      </c>
      <c r="I5859">
        <v>7.4567429891659804</v>
      </c>
      <c r="J5859">
        <v>6.7453768311093798</v>
      </c>
      <c r="K5859">
        <v>7.2070244230751896</v>
      </c>
      <c r="L5859">
        <v>7.2460840770395798</v>
      </c>
      <c r="M5859">
        <v>6.8088659286293201</v>
      </c>
      <c r="N5859">
        <v>6.5697898004478699</v>
      </c>
      <c r="O5859">
        <v>7.0975427775379902</v>
      </c>
      <c r="P5859">
        <v>7.2085980835333796</v>
      </c>
      <c r="Q5859">
        <v>5.09416193408443</v>
      </c>
    </row>
    <row r="5860" spans="1:17">
      <c r="A5860" t="s">
        <v>10251</v>
      </c>
      <c r="B5860" s="16" t="s">
        <v>10252</v>
      </c>
      <c r="C5860">
        <v>6.2224413490422297</v>
      </c>
      <c r="D5860">
        <v>6.3230695120548104</v>
      </c>
      <c r="E5860">
        <v>6.4001528211462198</v>
      </c>
      <c r="F5860">
        <v>6.1913127704974604</v>
      </c>
      <c r="G5860">
        <v>6.8850192437688102</v>
      </c>
      <c r="H5860">
        <v>6.0823845760958202</v>
      </c>
      <c r="I5860">
        <v>6.9739209647643401</v>
      </c>
      <c r="J5860">
        <v>6.2131681188238099</v>
      </c>
      <c r="K5860">
        <v>6.7849177277433901</v>
      </c>
      <c r="L5860">
        <v>6.7545428627641799</v>
      </c>
      <c r="M5860">
        <v>6.1608227199956103</v>
      </c>
      <c r="N5860">
        <v>6.8664655926759002</v>
      </c>
      <c r="O5860">
        <v>6.3519688423618099</v>
      </c>
      <c r="P5860">
        <v>6.9348693486336597</v>
      </c>
      <c r="Q5860">
        <v>6.9204191934356096</v>
      </c>
    </row>
    <row r="5861" spans="1:17">
      <c r="A5861" t="s">
        <v>10253</v>
      </c>
      <c r="B5861" s="16" t="s">
        <v>10254</v>
      </c>
      <c r="C5861">
        <v>7.66621443377828</v>
      </c>
      <c r="D5861">
        <v>7.9497308477314199</v>
      </c>
      <c r="E5861">
        <v>7.9449959594491801</v>
      </c>
      <c r="F5861">
        <v>7.7981788966902403</v>
      </c>
      <c r="G5861">
        <v>8.0706088457570306</v>
      </c>
      <c r="H5861">
        <v>8.0120672782159392</v>
      </c>
      <c r="I5861">
        <v>7.9712251578376598</v>
      </c>
      <c r="J5861">
        <v>8.0707446288144897</v>
      </c>
      <c r="K5861">
        <v>7.7844810546957897</v>
      </c>
      <c r="L5861">
        <v>7.6284855381918701</v>
      </c>
      <c r="M5861">
        <v>7.9515353077633701</v>
      </c>
      <c r="N5861">
        <v>7.4161369070952396</v>
      </c>
      <c r="O5861">
        <v>7.7952569431346799</v>
      </c>
      <c r="P5861">
        <v>8.0037850223126306</v>
      </c>
      <c r="Q5861">
        <v>7.6950435514148801</v>
      </c>
    </row>
    <row r="5862" spans="1:17">
      <c r="A5862" t="s">
        <v>10255</v>
      </c>
      <c r="B5862" s="16" t="s">
        <v>10256</v>
      </c>
      <c r="C5862">
        <v>8.0376363763579803</v>
      </c>
      <c r="D5862">
        <v>7.9806660264229503</v>
      </c>
      <c r="E5862">
        <v>8.1300980002261394</v>
      </c>
      <c r="F5862">
        <v>8.39887169230078</v>
      </c>
      <c r="G5862">
        <v>8.0313871407461406</v>
      </c>
      <c r="H5862">
        <v>8.2069884902560695</v>
      </c>
      <c r="I5862">
        <v>7.7750694607444899</v>
      </c>
      <c r="J5862">
        <v>8.3975352211270504</v>
      </c>
      <c r="K5862">
        <v>7.8998017486258796</v>
      </c>
      <c r="L5862">
        <v>8.2061649236105101</v>
      </c>
      <c r="M5862">
        <v>8.2190419293193298</v>
      </c>
      <c r="N5862">
        <v>8.2150180986386196</v>
      </c>
      <c r="O5862">
        <v>8.1277369544106204</v>
      </c>
      <c r="P5862">
        <v>7.6364979725720197</v>
      </c>
      <c r="Q5862">
        <v>6.9204191934356096</v>
      </c>
    </row>
    <row r="5863" spans="1:17">
      <c r="A5863" t="s">
        <v>10257</v>
      </c>
      <c r="B5863" s="16" t="s">
        <v>10258</v>
      </c>
      <c r="C5863">
        <v>6.8676794743352501</v>
      </c>
      <c r="D5863">
        <v>7.1292085763975397</v>
      </c>
      <c r="E5863">
        <v>7.0352413670756002</v>
      </c>
      <c r="F5863">
        <v>8.4447677199023801</v>
      </c>
      <c r="G5863">
        <v>7.6067136979865699</v>
      </c>
      <c r="H5863">
        <v>8.2344679190453398</v>
      </c>
      <c r="I5863">
        <v>7.4965226275688401</v>
      </c>
      <c r="J5863">
        <v>7.0723606760814599</v>
      </c>
      <c r="K5863">
        <v>6.7378440855087396</v>
      </c>
      <c r="L5863">
        <v>7.0084058745800704</v>
      </c>
      <c r="M5863">
        <v>8.54421595069382</v>
      </c>
      <c r="N5863">
        <v>9.0377678823633101</v>
      </c>
      <c r="O5863">
        <v>8.4783496525784496</v>
      </c>
      <c r="P5863">
        <v>7.4198202750926399</v>
      </c>
      <c r="Q5863">
        <v>6.2843132996066204</v>
      </c>
    </row>
    <row r="5864" spans="1:17">
      <c r="A5864" t="s">
        <v>10259</v>
      </c>
      <c r="B5864" s="16" t="s">
        <v>10260</v>
      </c>
      <c r="C5864">
        <v>10.814511603063901</v>
      </c>
      <c r="D5864">
        <v>10.8721744022476</v>
      </c>
      <c r="E5864">
        <v>10.4095945419035</v>
      </c>
      <c r="F5864">
        <v>9.6877953164437205</v>
      </c>
      <c r="G5864">
        <v>11.1998074837655</v>
      </c>
      <c r="H5864">
        <v>10.6062493494595</v>
      </c>
      <c r="I5864">
        <v>11.6595078959652</v>
      </c>
      <c r="J5864">
        <v>11.181295932109601</v>
      </c>
      <c r="K5864">
        <v>11.0521906537434</v>
      </c>
      <c r="L5864">
        <v>11.1961187400947</v>
      </c>
      <c r="M5864">
        <v>11.193069959874499</v>
      </c>
      <c r="N5864">
        <v>11.4683053914342</v>
      </c>
      <c r="O5864">
        <v>10.767330773463099</v>
      </c>
      <c r="P5864">
        <v>12.1468983866064</v>
      </c>
      <c r="Q5864">
        <v>9.9995340544913205</v>
      </c>
    </row>
    <row r="5865" spans="1:17">
      <c r="A5865" t="s">
        <v>10261</v>
      </c>
      <c r="B5865" s="16" t="s">
        <v>10262</v>
      </c>
      <c r="C5865">
        <v>10.7074222484017</v>
      </c>
      <c r="D5865">
        <v>10.756374091565</v>
      </c>
      <c r="E5865">
        <v>10.912489509008299</v>
      </c>
      <c r="F5865">
        <v>10.116974791309699</v>
      </c>
      <c r="G5865">
        <v>10.916260567731801</v>
      </c>
      <c r="H5865">
        <v>10.1784754105527</v>
      </c>
      <c r="I5865">
        <v>11.635990759265599</v>
      </c>
      <c r="J5865">
        <v>11.301502400518499</v>
      </c>
      <c r="K5865">
        <v>10.9920389047121</v>
      </c>
      <c r="L5865">
        <v>11.457156503341301</v>
      </c>
      <c r="M5865">
        <v>11.237322576385001</v>
      </c>
      <c r="N5865">
        <v>11.625963777182999</v>
      </c>
      <c r="O5865">
        <v>10.814677781131</v>
      </c>
      <c r="P5865">
        <v>11.707651898698501</v>
      </c>
      <c r="Q5865">
        <v>12.0663315131542</v>
      </c>
    </row>
    <row r="5866" spans="1:17">
      <c r="A5866" t="s">
        <v>10263</v>
      </c>
      <c r="B5866" s="16" t="s">
        <v>10264</v>
      </c>
      <c r="C5866">
        <v>10.547405725885699</v>
      </c>
      <c r="D5866">
        <v>10.4170208466461</v>
      </c>
      <c r="E5866">
        <v>10.5504450046634</v>
      </c>
      <c r="F5866">
        <v>10.216426652453</v>
      </c>
      <c r="G5866">
        <v>10.6761249294156</v>
      </c>
      <c r="H5866">
        <v>10.0694079509824</v>
      </c>
      <c r="I5866">
        <v>11.046623292994299</v>
      </c>
      <c r="J5866">
        <v>10.7588091716307</v>
      </c>
      <c r="K5866">
        <v>10.8712663429415</v>
      </c>
      <c r="L5866">
        <v>10.9650092812183</v>
      </c>
      <c r="M5866">
        <v>10.5037210549562</v>
      </c>
      <c r="N5866">
        <v>11.232744085445599</v>
      </c>
      <c r="O5866">
        <v>10.3876559406255</v>
      </c>
      <c r="P5866">
        <v>10.7434047482721</v>
      </c>
      <c r="Q5866">
        <v>12.305496014139001</v>
      </c>
    </row>
    <row r="5867" spans="1:17">
      <c r="A5867" t="s">
        <v>10265</v>
      </c>
      <c r="B5867" s="16" t="s">
        <v>10266</v>
      </c>
      <c r="C5867">
        <v>4.2964146619915802</v>
      </c>
      <c r="D5867">
        <v>4.0407231514856203</v>
      </c>
      <c r="E5867">
        <v>4.7777046060070401</v>
      </c>
      <c r="F5867">
        <v>4.0892058755412499</v>
      </c>
      <c r="G5867">
        <v>4.975741795846</v>
      </c>
      <c r="H5867">
        <v>3.30825032505737</v>
      </c>
      <c r="I5867">
        <v>3.6595800418069002</v>
      </c>
      <c r="J5867">
        <v>3.6724961835054399</v>
      </c>
      <c r="K5867">
        <v>4.4401758200780401</v>
      </c>
      <c r="L5867">
        <v>4.5555022990765597</v>
      </c>
      <c r="M5867">
        <v>4.5794486673888004</v>
      </c>
      <c r="N5867">
        <v>4.6183712388410303</v>
      </c>
      <c r="O5867">
        <v>3.9295289699043701</v>
      </c>
      <c r="P5867">
        <v>3.3893867502571098</v>
      </c>
      <c r="Q5867">
        <v>5.81282804418474</v>
      </c>
    </row>
    <row r="5868" spans="1:17">
      <c r="A5868" t="s">
        <v>10267</v>
      </c>
      <c r="B5868" s="16" t="s">
        <v>10268</v>
      </c>
      <c r="C5868">
        <v>7.4962268819158604</v>
      </c>
      <c r="D5868">
        <v>7.5914754388868602</v>
      </c>
      <c r="E5868">
        <v>7.2157407540923399</v>
      </c>
      <c r="F5868">
        <v>7.6853755270367996</v>
      </c>
      <c r="G5868">
        <v>7.6783275857239097</v>
      </c>
      <c r="H5868">
        <v>8.1462778579825894</v>
      </c>
      <c r="I5868">
        <v>7.7858059522040897</v>
      </c>
      <c r="J5868">
        <v>7.4154608532188897</v>
      </c>
      <c r="K5868">
        <v>7.5162180888053802</v>
      </c>
      <c r="L5868">
        <v>7.50588149204372</v>
      </c>
      <c r="M5868">
        <v>8.0836215793818607</v>
      </c>
      <c r="N5868">
        <v>7.9596973360802199</v>
      </c>
      <c r="O5868">
        <v>8.0309707354584798</v>
      </c>
      <c r="P5868">
        <v>7.5706458564794001</v>
      </c>
      <c r="Q5868">
        <v>6.2843132996066204</v>
      </c>
    </row>
    <row r="5869" spans="1:17">
      <c r="A5869" t="s">
        <v>10269</v>
      </c>
      <c r="B5869" s="16" t="s">
        <v>10270</v>
      </c>
      <c r="C5869">
        <v>9.8302042825148792</v>
      </c>
      <c r="D5869">
        <v>9.7623427624438204</v>
      </c>
      <c r="E5869">
        <v>9.7928971777819296</v>
      </c>
      <c r="F5869">
        <v>9.6214246862864208</v>
      </c>
      <c r="G5869">
        <v>9.8457189912551204</v>
      </c>
      <c r="H5869">
        <v>9.240046912935</v>
      </c>
      <c r="I5869">
        <v>9.6175799446094903</v>
      </c>
      <c r="J5869">
        <v>9.2628783462910995</v>
      </c>
      <c r="K5869">
        <v>9.8107994560766691</v>
      </c>
      <c r="L5869">
        <v>9.6614992813904905</v>
      </c>
      <c r="M5869">
        <v>9.2830228701068904</v>
      </c>
      <c r="N5869">
        <v>9.4800009258056406</v>
      </c>
      <c r="O5869">
        <v>9.4498907837795301</v>
      </c>
      <c r="P5869">
        <v>9.2897043979397793</v>
      </c>
      <c r="Q5869">
        <v>10.567702649957999</v>
      </c>
    </row>
    <row r="5870" spans="1:17">
      <c r="A5870" t="s">
        <v>10271</v>
      </c>
      <c r="B5870" s="16" t="s">
        <v>10272</v>
      </c>
      <c r="C5870">
        <v>8.3326553099165395</v>
      </c>
      <c r="D5870">
        <v>8.0860224737559694</v>
      </c>
      <c r="E5870">
        <v>7.8894499985839701</v>
      </c>
      <c r="F5870">
        <v>7.5120915885307804</v>
      </c>
      <c r="G5870">
        <v>8.1087910140625894</v>
      </c>
      <c r="H5870">
        <v>6.61481283471461</v>
      </c>
      <c r="I5870">
        <v>7.6688686781211901</v>
      </c>
      <c r="J5870">
        <v>7.0723606760814599</v>
      </c>
      <c r="K5870">
        <v>8.4696829216251004</v>
      </c>
      <c r="L5870">
        <v>7.9074293776084597</v>
      </c>
      <c r="M5870">
        <v>7.5330985542824997</v>
      </c>
      <c r="N5870">
        <v>8.0438816611613593</v>
      </c>
      <c r="O5870">
        <v>7.6318495057727302</v>
      </c>
      <c r="P5870">
        <v>7.1076120005007501</v>
      </c>
      <c r="Q5870">
        <v>9.9689373561629306</v>
      </c>
    </row>
    <row r="5871" spans="1:17">
      <c r="A5871" t="s">
        <v>10273</v>
      </c>
      <c r="B5871" s="16" t="s">
        <v>10274</v>
      </c>
      <c r="C5871">
        <v>8.5184345784072004</v>
      </c>
      <c r="D5871">
        <v>8.5420456879647997</v>
      </c>
      <c r="E5871">
        <v>8.7052278178956293</v>
      </c>
      <c r="F5871">
        <v>8.5492998210768203</v>
      </c>
      <c r="G5871">
        <v>8.4984746007408596</v>
      </c>
      <c r="H5871">
        <v>8.1504057879285305</v>
      </c>
      <c r="I5871">
        <v>8.4337948150978406</v>
      </c>
      <c r="J5871">
        <v>8.3338819986470192</v>
      </c>
      <c r="K5871">
        <v>8.6012576953110607</v>
      </c>
      <c r="L5871">
        <v>8.3622736206807993</v>
      </c>
      <c r="M5871">
        <v>8.1148339938095404</v>
      </c>
      <c r="N5871">
        <v>8.0753358847709098</v>
      </c>
      <c r="O5871">
        <v>8.1277369544106204</v>
      </c>
      <c r="P5871">
        <v>8.3560040915374394</v>
      </c>
      <c r="Q5871">
        <v>8.7932323857913595</v>
      </c>
    </row>
    <row r="5872" spans="1:17">
      <c r="A5872" t="s">
        <v>10275</v>
      </c>
      <c r="B5872" s="16" t="s">
        <v>10276</v>
      </c>
      <c r="C5872">
        <v>7.0369858748898499</v>
      </c>
      <c r="D5872">
        <v>7.22104175143473</v>
      </c>
      <c r="E5872">
        <v>7.0352413670756002</v>
      </c>
      <c r="F5872">
        <v>7.0152002163899203</v>
      </c>
      <c r="G5872">
        <v>7.3754837261365198</v>
      </c>
      <c r="H5872">
        <v>7.0555790375985197</v>
      </c>
      <c r="I5872">
        <v>7.2237164074504898</v>
      </c>
      <c r="J5872">
        <v>7.32712813606528</v>
      </c>
      <c r="K5872">
        <v>7.26781569471183</v>
      </c>
      <c r="L5872">
        <v>7.2821357100021897</v>
      </c>
      <c r="M5872">
        <v>7.3561492712340497</v>
      </c>
      <c r="N5872">
        <v>7.4644992735783298</v>
      </c>
      <c r="O5872">
        <v>7.1684108656329801</v>
      </c>
      <c r="P5872">
        <v>7.5192001112531797</v>
      </c>
      <c r="Q5872">
        <v>8.7216113394761106</v>
      </c>
    </row>
    <row r="5873" spans="1:17">
      <c r="A5873" t="s">
        <v>10277</v>
      </c>
      <c r="B5873" s="16" t="s">
        <v>10278</v>
      </c>
      <c r="C5873">
        <v>3.5040133865677898</v>
      </c>
      <c r="D5873">
        <v>3.2942621936663499</v>
      </c>
      <c r="E5873">
        <v>4.2015349465393896</v>
      </c>
      <c r="F5873">
        <v>3.6131889974304401</v>
      </c>
      <c r="G5873">
        <v>4.2225520177193703</v>
      </c>
      <c r="H5873">
        <v>2.8218677180984102</v>
      </c>
      <c r="I5873">
        <v>3.3100125595866299</v>
      </c>
      <c r="J5873">
        <v>2.8218677180984102</v>
      </c>
      <c r="K5873">
        <v>3.99457577781329</v>
      </c>
      <c r="L5873">
        <v>3.7555759297476698</v>
      </c>
      <c r="M5873">
        <v>3.5380814202985702</v>
      </c>
      <c r="N5873">
        <v>3.79229116939824</v>
      </c>
      <c r="O5873">
        <v>3.9295289699043701</v>
      </c>
      <c r="P5873">
        <v>2.8218677180984102</v>
      </c>
      <c r="Q5873">
        <v>6.9204191934356096</v>
      </c>
    </row>
    <row r="5874" spans="1:17">
      <c r="A5874" t="s">
        <v>10279</v>
      </c>
      <c r="B5874" s="16" t="s">
        <v>10280</v>
      </c>
      <c r="C5874">
        <v>8.3470042166010998</v>
      </c>
      <c r="D5874">
        <v>8.4566409616158005</v>
      </c>
      <c r="E5874">
        <v>9.3075075581818094</v>
      </c>
      <c r="F5874">
        <v>8.5066620378228794</v>
      </c>
      <c r="G5874">
        <v>8.5304648893295294</v>
      </c>
      <c r="H5874">
        <v>10.040802081267399</v>
      </c>
      <c r="I5874">
        <v>8.6979772841538896</v>
      </c>
      <c r="J5874">
        <v>9.3125254172725302</v>
      </c>
      <c r="K5874">
        <v>8.3248814631797607</v>
      </c>
      <c r="L5874">
        <v>8.9770507975092304</v>
      </c>
      <c r="M5874">
        <v>9.8408988886597495</v>
      </c>
      <c r="N5874">
        <v>9.57417259766172</v>
      </c>
      <c r="O5874">
        <v>9.5734426161461705</v>
      </c>
      <c r="P5874">
        <v>7.72238923081082</v>
      </c>
      <c r="Q5874">
        <v>8.3931679398307004</v>
      </c>
    </row>
    <row r="5875" spans="1:17">
      <c r="A5875" t="s">
        <v>10281</v>
      </c>
      <c r="B5875" s="16" t="s">
        <v>10282</v>
      </c>
      <c r="C5875">
        <v>8.6659178183868004</v>
      </c>
      <c r="D5875">
        <v>8.4597798738528205</v>
      </c>
      <c r="E5875">
        <v>8.36197239696968</v>
      </c>
      <c r="F5875">
        <v>8.8423070272748205</v>
      </c>
      <c r="G5875">
        <v>8.6157735931667698</v>
      </c>
      <c r="H5875">
        <v>8.8938117759509296</v>
      </c>
      <c r="I5875">
        <v>8.7064719102721604</v>
      </c>
      <c r="J5875">
        <v>8.9852321204179901</v>
      </c>
      <c r="K5875">
        <v>8.4668099347800396</v>
      </c>
      <c r="L5875">
        <v>8.6780769128274393</v>
      </c>
      <c r="M5875">
        <v>8.9422769208049697</v>
      </c>
      <c r="N5875">
        <v>8.8401582585177199</v>
      </c>
      <c r="O5875">
        <v>8.8779839893146395</v>
      </c>
      <c r="P5875">
        <v>8.5647299330228694</v>
      </c>
      <c r="Q5875">
        <v>8.7216113394761106</v>
      </c>
    </row>
    <row r="5876" spans="1:17">
      <c r="A5876" t="s">
        <v>10283</v>
      </c>
      <c r="B5876" s="16" t="s">
        <v>10284</v>
      </c>
      <c r="C5876">
        <v>8.4992928496690308</v>
      </c>
      <c r="D5876">
        <v>8.4877266918123393</v>
      </c>
      <c r="E5876">
        <v>8.6310059600713096</v>
      </c>
      <c r="F5876">
        <v>9.1257008751479205</v>
      </c>
      <c r="G5876">
        <v>8.9032041046346908</v>
      </c>
      <c r="H5876">
        <v>8.8714889379342896</v>
      </c>
      <c r="I5876">
        <v>8.0928969443129102</v>
      </c>
      <c r="J5876">
        <v>8.7721213986286699</v>
      </c>
      <c r="K5876">
        <v>8.1352191791168202</v>
      </c>
      <c r="L5876">
        <v>8.5031147578457507</v>
      </c>
      <c r="M5876">
        <v>8.5893456916620696</v>
      </c>
      <c r="N5876">
        <v>8.6172187442112698</v>
      </c>
      <c r="O5876">
        <v>8.5738003307856196</v>
      </c>
      <c r="P5876">
        <v>8.1741066335508208</v>
      </c>
      <c r="Q5876">
        <v>9.2143845326617093</v>
      </c>
    </row>
    <row r="5877" spans="1:17">
      <c r="A5877" t="s">
        <v>10285</v>
      </c>
      <c r="B5877" s="16" t="s">
        <v>10286</v>
      </c>
      <c r="C5877">
        <v>7.2585116198467396</v>
      </c>
      <c r="D5877">
        <v>7.49675594587774</v>
      </c>
      <c r="E5877">
        <v>7.7560363072709002</v>
      </c>
      <c r="F5877">
        <v>7.3858608538148998</v>
      </c>
      <c r="G5877">
        <v>7.6783275857239097</v>
      </c>
      <c r="H5877">
        <v>8.2227551246539008</v>
      </c>
      <c r="I5877">
        <v>7.6918871602461998</v>
      </c>
      <c r="J5877">
        <v>8.0293999353103107</v>
      </c>
      <c r="K5877">
        <v>7.5546490926383596</v>
      </c>
      <c r="L5877">
        <v>7.5119629138153297</v>
      </c>
      <c r="M5877">
        <v>7.6655566342016597</v>
      </c>
      <c r="N5877">
        <v>7.79668997923301</v>
      </c>
      <c r="O5877">
        <v>8.0101121828147193</v>
      </c>
      <c r="P5877">
        <v>7.6525006680345902</v>
      </c>
      <c r="Q5877">
        <v>7.3593062614465703</v>
      </c>
    </row>
    <row r="5878" spans="1:17">
      <c r="A5878" t="s">
        <v>10287</v>
      </c>
      <c r="B5878" s="16" t="s">
        <v>10288</v>
      </c>
      <c r="C5878">
        <v>11.5518623702116</v>
      </c>
      <c r="D5878">
        <v>11.499977585118399</v>
      </c>
      <c r="E5878">
        <v>11.323142467623301</v>
      </c>
      <c r="F5878">
        <v>11.5723164242634</v>
      </c>
      <c r="G5878">
        <v>11.517347355559201</v>
      </c>
      <c r="H5878">
        <v>11.1973646376918</v>
      </c>
      <c r="I5878">
        <v>11.2868808124302</v>
      </c>
      <c r="J5878">
        <v>11.1434725612487</v>
      </c>
      <c r="K5878">
        <v>11.355607682192799</v>
      </c>
      <c r="L5878">
        <v>11.340446090449101</v>
      </c>
      <c r="M5878">
        <v>11.41071626341</v>
      </c>
      <c r="N5878">
        <v>11.5588494105127</v>
      </c>
      <c r="O5878">
        <v>11.3684977527403</v>
      </c>
      <c r="P5878">
        <v>10.9474645483059</v>
      </c>
      <c r="Q5878">
        <v>11.8733325152922</v>
      </c>
    </row>
    <row r="5879" spans="1:17">
      <c r="A5879" t="s">
        <v>10289</v>
      </c>
      <c r="B5879" s="16" t="s">
        <v>10290</v>
      </c>
      <c r="C5879">
        <v>9.7715989398787393</v>
      </c>
      <c r="D5879">
        <v>9.6054360668140202</v>
      </c>
      <c r="E5879">
        <v>8.5165649648443402</v>
      </c>
      <c r="F5879">
        <v>8.4567638176214999</v>
      </c>
      <c r="G5879">
        <v>9.9983451863363797</v>
      </c>
      <c r="H5879">
        <v>8.6474897252803302</v>
      </c>
      <c r="I5879">
        <v>9.4165770773435398</v>
      </c>
      <c r="J5879">
        <v>8.6341954925762092</v>
      </c>
      <c r="K5879">
        <v>9.9344503211991402</v>
      </c>
      <c r="L5879">
        <v>9.2610747756295506</v>
      </c>
      <c r="M5879">
        <v>9.2184289562735895</v>
      </c>
      <c r="N5879">
        <v>9.7652683835684204</v>
      </c>
      <c r="O5879">
        <v>9.0898453864803095</v>
      </c>
      <c r="P5879">
        <v>9.6792010556448904</v>
      </c>
      <c r="Q5879">
        <v>9.8396161242928208</v>
      </c>
    </row>
    <row r="5880" spans="1:17">
      <c r="A5880" t="s">
        <v>10291</v>
      </c>
      <c r="B5880" s="16" t="s">
        <v>10292</v>
      </c>
      <c r="C5880">
        <v>7.37528481659107</v>
      </c>
      <c r="D5880">
        <v>7.3212486542093096</v>
      </c>
      <c r="E5880">
        <v>7.4738039318096003</v>
      </c>
      <c r="F5880">
        <v>7.5685176025768204</v>
      </c>
      <c r="G5880">
        <v>7.3517712000585602</v>
      </c>
      <c r="H5880">
        <v>7.9327885537582503</v>
      </c>
      <c r="I5880">
        <v>7.4701254998641904</v>
      </c>
      <c r="J5880">
        <v>7.4628622513126999</v>
      </c>
      <c r="K5880">
        <v>7.4478488536566996</v>
      </c>
      <c r="L5880">
        <v>7.2749973962356496</v>
      </c>
      <c r="M5880">
        <v>7.1177355475778201</v>
      </c>
      <c r="N5880">
        <v>7.6189576860498001</v>
      </c>
      <c r="O5880">
        <v>7.2359448050440296</v>
      </c>
      <c r="P5880">
        <v>7.5016343753046</v>
      </c>
      <c r="Q5880">
        <v>6.6375058506955904</v>
      </c>
    </row>
    <row r="5881" spans="1:17">
      <c r="A5881" t="s">
        <v>10293</v>
      </c>
      <c r="B5881" s="16" t="s">
        <v>10294</v>
      </c>
      <c r="C5881">
        <v>9.9606793550946708</v>
      </c>
      <c r="D5881">
        <v>9.7431549253894705</v>
      </c>
      <c r="E5881">
        <v>9.3389268727064003</v>
      </c>
      <c r="F5881">
        <v>9.0346178673482704</v>
      </c>
      <c r="G5881">
        <v>9.5453655035742493</v>
      </c>
      <c r="H5881">
        <v>8.8231966160358297</v>
      </c>
      <c r="I5881">
        <v>8.9643048688857707</v>
      </c>
      <c r="J5881">
        <v>9.0742774405942299</v>
      </c>
      <c r="K5881">
        <v>9.9229705963041095</v>
      </c>
      <c r="L5881">
        <v>9.5104483723301492</v>
      </c>
      <c r="M5881">
        <v>9.1598082531577596</v>
      </c>
      <c r="N5881">
        <v>9.3483333339858596</v>
      </c>
      <c r="O5881">
        <v>9.2074435734378302</v>
      </c>
      <c r="P5881">
        <v>9.0300394336267296</v>
      </c>
      <c r="Q5881">
        <v>10.8787450892957</v>
      </c>
    </row>
    <row r="5882" spans="1:17">
      <c r="A5882" t="s">
        <v>10295</v>
      </c>
      <c r="B5882" s="16" t="s">
        <v>10296</v>
      </c>
      <c r="C5882">
        <v>4.7424302842105197</v>
      </c>
      <c r="D5882">
        <v>4.9857818498749902</v>
      </c>
      <c r="E5882">
        <v>4.4833795521924502</v>
      </c>
      <c r="F5882">
        <v>4.1611154638698196</v>
      </c>
      <c r="G5882">
        <v>4.73757715912134</v>
      </c>
      <c r="H5882">
        <v>4.2312229394497098</v>
      </c>
      <c r="I5882">
        <v>4.49496154099739</v>
      </c>
      <c r="J5882">
        <v>4.1400611729353196</v>
      </c>
      <c r="K5882">
        <v>4.3865415857412602</v>
      </c>
      <c r="L5882">
        <v>4.2633743974944602</v>
      </c>
      <c r="M5882">
        <v>5.0345141375896603</v>
      </c>
      <c r="N5882">
        <v>4.8146980941494002</v>
      </c>
      <c r="O5882">
        <v>5.1388149344389698</v>
      </c>
      <c r="P5882">
        <v>4.9174589054378801</v>
      </c>
      <c r="Q5882">
        <v>2.8218677180984102</v>
      </c>
    </row>
    <row r="5883" spans="1:17">
      <c r="A5883" t="s">
        <v>10297</v>
      </c>
      <c r="B5883" s="16" t="s">
        <v>10298</v>
      </c>
      <c r="C5883">
        <v>7.4702162237328196</v>
      </c>
      <c r="D5883">
        <v>7.6085614680799303</v>
      </c>
      <c r="E5883">
        <v>7.8018948752367301</v>
      </c>
      <c r="F5883">
        <v>7.9754910076152203</v>
      </c>
      <c r="G5883">
        <v>8.0163992560602004</v>
      </c>
      <c r="H5883">
        <v>8.0872095909659993</v>
      </c>
      <c r="I5883">
        <v>8.7591393398351904</v>
      </c>
      <c r="J5883">
        <v>8.5293896390898603</v>
      </c>
      <c r="K5883">
        <v>7.8912514973392103</v>
      </c>
      <c r="L5883">
        <v>8.8533500129541203</v>
      </c>
      <c r="M5883">
        <v>8.5419219500313908</v>
      </c>
      <c r="N5883">
        <v>8.9459943150953993</v>
      </c>
      <c r="O5883">
        <v>8.2777788459169308</v>
      </c>
      <c r="P5883">
        <v>8.8089580437431305</v>
      </c>
      <c r="Q5883">
        <v>8.8614637697687808</v>
      </c>
    </row>
    <row r="5884" spans="1:17">
      <c r="A5884" t="s">
        <v>10299</v>
      </c>
      <c r="B5884" s="16" t="s">
        <v>10300</v>
      </c>
      <c r="C5884">
        <v>8.9990807030482305</v>
      </c>
      <c r="D5884">
        <v>9.0128578112849205</v>
      </c>
      <c r="E5884">
        <v>8.7409534762686292</v>
      </c>
      <c r="F5884">
        <v>9.1535994323856595</v>
      </c>
      <c r="G5884">
        <v>8.7755638704821894</v>
      </c>
      <c r="H5884">
        <v>8.7971147479286103</v>
      </c>
      <c r="I5884">
        <v>8.8437125412622297</v>
      </c>
      <c r="J5884">
        <v>9.0172914091044891</v>
      </c>
      <c r="K5884">
        <v>8.9280338258610605</v>
      </c>
      <c r="L5884">
        <v>8.6508104190514103</v>
      </c>
      <c r="M5884">
        <v>8.6776672696432602</v>
      </c>
      <c r="N5884">
        <v>8.1362562651189805</v>
      </c>
      <c r="O5884">
        <v>8.3761278518482207</v>
      </c>
      <c r="P5884">
        <v>8.8231523565447301</v>
      </c>
      <c r="Q5884">
        <v>8.0859864702427604</v>
      </c>
    </row>
    <row r="5885" spans="1:17">
      <c r="A5885" t="s">
        <v>10301</v>
      </c>
      <c r="B5885" s="16" t="s">
        <v>10302</v>
      </c>
      <c r="C5885">
        <v>7.8787647763181496</v>
      </c>
      <c r="D5885">
        <v>7.91354313914296</v>
      </c>
      <c r="E5885">
        <v>7.9381687431180303</v>
      </c>
      <c r="F5885">
        <v>7.9838085347804304</v>
      </c>
      <c r="G5885">
        <v>8.0113684402420606</v>
      </c>
      <c r="H5885">
        <v>8.61500983850366</v>
      </c>
      <c r="I5885">
        <v>7.8889848124735602</v>
      </c>
      <c r="J5885">
        <v>8.0363736435135191</v>
      </c>
      <c r="K5885">
        <v>7.4824397036450003</v>
      </c>
      <c r="L5885">
        <v>7.8653237159359</v>
      </c>
      <c r="M5885">
        <v>8.1841559038218197</v>
      </c>
      <c r="N5885">
        <v>8.1017606448184107</v>
      </c>
      <c r="O5885">
        <v>8.2334841076790894</v>
      </c>
      <c r="P5885">
        <v>8.2177533450860292</v>
      </c>
      <c r="Q5885">
        <v>2.8218677180984102</v>
      </c>
    </row>
    <row r="5886" spans="1:17">
      <c r="A5886" t="s">
        <v>10303</v>
      </c>
      <c r="B5886" s="16" t="s">
        <v>10304</v>
      </c>
      <c r="C5886">
        <v>6.2838851673630796</v>
      </c>
      <c r="D5886">
        <v>6.2371739228833798</v>
      </c>
      <c r="E5886">
        <v>6.1130249648544597</v>
      </c>
      <c r="F5886">
        <v>6.8333429567598296</v>
      </c>
      <c r="G5886">
        <v>6.56487182254026</v>
      </c>
      <c r="H5886">
        <v>8.0915100088600909</v>
      </c>
      <c r="I5886">
        <v>6.75034965873059</v>
      </c>
      <c r="J5886">
        <v>7.0449023185390702</v>
      </c>
      <c r="K5886">
        <v>6.45277007558881</v>
      </c>
      <c r="L5886">
        <v>6.4958669251150596</v>
      </c>
      <c r="M5886">
        <v>7.2132831295592199</v>
      </c>
      <c r="N5886">
        <v>7.2837478732022003</v>
      </c>
      <c r="O5886">
        <v>7.3566713697986597</v>
      </c>
      <c r="P5886">
        <v>6.7232899141601701</v>
      </c>
      <c r="Q5886">
        <v>5.81282804418474</v>
      </c>
    </row>
    <row r="5887" spans="1:17">
      <c r="A5887" t="s">
        <v>10305</v>
      </c>
      <c r="B5887" s="16" t="s">
        <v>10306</v>
      </c>
      <c r="C5887">
        <v>8.2624764056483802</v>
      </c>
      <c r="D5887">
        <v>8.4691558082592007</v>
      </c>
      <c r="E5887">
        <v>8.0937033738513993</v>
      </c>
      <c r="F5887">
        <v>8.1629463640282296</v>
      </c>
      <c r="G5887">
        <v>8.3269199934069196</v>
      </c>
      <c r="H5887">
        <v>8.5602301064198407</v>
      </c>
      <c r="I5887">
        <v>8.5134193985769908</v>
      </c>
      <c r="J5887">
        <v>8.5611557606873596</v>
      </c>
      <c r="K5887">
        <v>8.4552603840983895</v>
      </c>
      <c r="L5887">
        <v>8.2540734520914203</v>
      </c>
      <c r="M5887">
        <v>8.1271320634214792</v>
      </c>
      <c r="N5887">
        <v>8.0708842512470103</v>
      </c>
      <c r="O5887">
        <v>8.2572772677931798</v>
      </c>
      <c r="P5887">
        <v>8.7581478556872305</v>
      </c>
      <c r="Q5887">
        <v>7.1565710053807701</v>
      </c>
    </row>
    <row r="5888" spans="1:17">
      <c r="A5888" t="s">
        <v>10307</v>
      </c>
      <c r="B5888" s="16" t="s">
        <v>10308</v>
      </c>
      <c r="C5888">
        <v>7.7001673639437902</v>
      </c>
      <c r="D5888">
        <v>7.2648461032864997</v>
      </c>
      <c r="E5888">
        <v>8.3100524875584103</v>
      </c>
      <c r="F5888">
        <v>7.7106610376853304</v>
      </c>
      <c r="G5888">
        <v>8.1275092336118995</v>
      </c>
      <c r="H5888">
        <v>6.3804794852971796</v>
      </c>
      <c r="I5888">
        <v>7.3155849706311598</v>
      </c>
      <c r="J5888">
        <v>6.9592247438188899</v>
      </c>
      <c r="K5888">
        <v>8.1059656821435304</v>
      </c>
      <c r="L5888">
        <v>7.9881185328689099</v>
      </c>
      <c r="M5888">
        <v>7.6823311010555697</v>
      </c>
      <c r="N5888">
        <v>8.1104622847137993</v>
      </c>
      <c r="O5888">
        <v>7.4001202171717102</v>
      </c>
      <c r="P5888">
        <v>6.2604887403853304</v>
      </c>
      <c r="Q5888">
        <v>9.7703309644362406</v>
      </c>
    </row>
    <row r="5889" spans="1:17">
      <c r="A5889" t="s">
        <v>10309</v>
      </c>
      <c r="B5889" s="16" t="s">
        <v>10310</v>
      </c>
      <c r="C5889">
        <v>6.5689872807264997</v>
      </c>
      <c r="D5889">
        <v>6.2950113593511103</v>
      </c>
      <c r="E5889">
        <v>5.0693649437607</v>
      </c>
      <c r="F5889">
        <v>5.77264523713907</v>
      </c>
      <c r="G5889">
        <v>7.3833017638975598</v>
      </c>
      <c r="H5889">
        <v>5.4261642208015903</v>
      </c>
      <c r="I5889">
        <v>5.4054102752163304</v>
      </c>
      <c r="J5889">
        <v>4.6702235480772103</v>
      </c>
      <c r="K5889">
        <v>6.5758592423056603</v>
      </c>
      <c r="L5889">
        <v>4.9123550275731303</v>
      </c>
      <c r="M5889">
        <v>6.4737476800511802</v>
      </c>
      <c r="N5889">
        <v>6.7258089642514101</v>
      </c>
      <c r="O5889">
        <v>6.13606241069352</v>
      </c>
      <c r="P5889">
        <v>6.3619539041930198</v>
      </c>
      <c r="Q5889">
        <v>5.81282804418474</v>
      </c>
    </row>
    <row r="5890" spans="1:17">
      <c r="A5890" t="s">
        <v>10311</v>
      </c>
      <c r="B5890" s="16" t="s">
        <v>10312</v>
      </c>
      <c r="C5890">
        <v>8.4569260236216994</v>
      </c>
      <c r="D5890">
        <v>8.4248700825524008</v>
      </c>
      <c r="E5890">
        <v>8.3771905469210903</v>
      </c>
      <c r="F5890">
        <v>8.3800961344493707</v>
      </c>
      <c r="G5890">
        <v>8.4694303058166494</v>
      </c>
      <c r="H5890">
        <v>8.6533173452060002</v>
      </c>
      <c r="I5890">
        <v>8.7288825832021395</v>
      </c>
      <c r="J5890">
        <v>8.5611557606873596</v>
      </c>
      <c r="K5890">
        <v>8.5451652239421705</v>
      </c>
      <c r="L5890">
        <v>8.4722922322482805</v>
      </c>
      <c r="M5890">
        <v>8.4689344786996301</v>
      </c>
      <c r="N5890">
        <v>8.3715943384144005</v>
      </c>
      <c r="O5890">
        <v>8.4605278693383106</v>
      </c>
      <c r="P5890">
        <v>8.5898556515362507</v>
      </c>
      <c r="Q5890">
        <v>7.6950435514148801</v>
      </c>
    </row>
    <row r="5891" spans="1:17">
      <c r="A5891" t="s">
        <v>10313</v>
      </c>
      <c r="B5891" s="16" t="e">
        <v>#N/A</v>
      </c>
      <c r="C5891">
        <v>5.9458908722802599</v>
      </c>
      <c r="D5891">
        <v>5.9609864132494002</v>
      </c>
      <c r="E5891">
        <v>6.1130249648544597</v>
      </c>
      <c r="F5891">
        <v>5.8299906224742504</v>
      </c>
      <c r="G5891">
        <v>5.9535011800267901</v>
      </c>
      <c r="H5891">
        <v>5.8554853168058498</v>
      </c>
      <c r="I5891">
        <v>6.0191991148044197</v>
      </c>
      <c r="J5891">
        <v>5.8305531747288999</v>
      </c>
      <c r="K5891">
        <v>6.0655334946390003</v>
      </c>
      <c r="L5891">
        <v>6.0336280567968696</v>
      </c>
      <c r="M5891">
        <v>5.7092205097854203</v>
      </c>
      <c r="N5891">
        <v>6.0003540804802604</v>
      </c>
      <c r="O5891">
        <v>5.9566877393092801</v>
      </c>
      <c r="P5891">
        <v>5.4607337398470897</v>
      </c>
      <c r="Q5891">
        <v>5.09416193408443</v>
      </c>
    </row>
    <row r="5892" spans="1:17">
      <c r="A5892" t="s">
        <v>10314</v>
      </c>
      <c r="B5892" s="16" t="s">
        <v>10315</v>
      </c>
      <c r="C5892">
        <v>4.2964146619915802</v>
      </c>
      <c r="D5892">
        <v>3.9548310731697001</v>
      </c>
      <c r="E5892">
        <v>4.2015349465393896</v>
      </c>
      <c r="F5892">
        <v>4.3517302712450299</v>
      </c>
      <c r="G5892">
        <v>4.37414671474383</v>
      </c>
      <c r="H5892">
        <v>3.50653555504317</v>
      </c>
      <c r="I5892">
        <v>4.49496154099739</v>
      </c>
      <c r="J5892">
        <v>3.5611359966351301</v>
      </c>
      <c r="K5892">
        <v>4.3865415857412602</v>
      </c>
      <c r="L5892">
        <v>4.1211419556762898</v>
      </c>
      <c r="M5892">
        <v>4.0387673383778999</v>
      </c>
      <c r="N5892">
        <v>3.9019995236038798</v>
      </c>
      <c r="O5892">
        <v>3.7643275486974099</v>
      </c>
      <c r="P5892">
        <v>3.9363215208704698</v>
      </c>
      <c r="Q5892">
        <v>5.81282804418474</v>
      </c>
    </row>
    <row r="5893" spans="1:17">
      <c r="A5893" t="s">
        <v>10316</v>
      </c>
      <c r="B5893" s="16" t="s">
        <v>10317</v>
      </c>
      <c r="C5893">
        <v>4.1513583524311999</v>
      </c>
      <c r="D5893">
        <v>3.8603343823973102</v>
      </c>
      <c r="E5893">
        <v>3.8152982058547602</v>
      </c>
      <c r="F5893">
        <v>2.8218677180984102</v>
      </c>
      <c r="G5893">
        <v>3.33407035458014</v>
      </c>
      <c r="H5893">
        <v>2.8218677180984102</v>
      </c>
      <c r="I5893">
        <v>2.8218677180984102</v>
      </c>
      <c r="J5893">
        <v>2.8218677180984102</v>
      </c>
      <c r="K5893">
        <v>3.4608708703561399</v>
      </c>
      <c r="L5893">
        <v>3.9560512465587201</v>
      </c>
      <c r="M5893">
        <v>3.5380814202985702</v>
      </c>
      <c r="N5893">
        <v>3.6661147186140499</v>
      </c>
      <c r="O5893">
        <v>3.42420286852819</v>
      </c>
      <c r="P5893">
        <v>3.6194497939779602</v>
      </c>
      <c r="Q5893">
        <v>7.1565710053807701</v>
      </c>
    </row>
    <row r="5894" spans="1:17">
      <c r="A5894" t="s">
        <v>10318</v>
      </c>
      <c r="B5894" s="16" t="s">
        <v>10319</v>
      </c>
      <c r="C5894">
        <v>7.3107711430327997</v>
      </c>
      <c r="D5894">
        <v>6.9706028008889103</v>
      </c>
      <c r="E5894">
        <v>7.5294092821253802</v>
      </c>
      <c r="F5894">
        <v>7.0233102594783396</v>
      </c>
      <c r="G5894">
        <v>6.64536989626367</v>
      </c>
      <c r="H5894">
        <v>7.4198968969935697</v>
      </c>
      <c r="I5894">
        <v>6.8563160945267603</v>
      </c>
      <c r="J5894">
        <v>5.8467461768600897</v>
      </c>
      <c r="K5894">
        <v>7.1435456076211903</v>
      </c>
      <c r="L5894">
        <v>7.5240491607406703</v>
      </c>
      <c r="M5894">
        <v>7.2587740087615797</v>
      </c>
      <c r="N5894">
        <v>7.2126792806103603</v>
      </c>
      <c r="O5894">
        <v>6.9662312937754596</v>
      </c>
      <c r="P5894">
        <v>6.7384110805200397</v>
      </c>
      <c r="Q5894">
        <v>9.6975493141544398</v>
      </c>
    </row>
    <row r="5895" spans="1:17">
      <c r="A5895" t="s">
        <v>10320</v>
      </c>
      <c r="B5895" s="16" t="s">
        <v>10321</v>
      </c>
      <c r="C5895">
        <v>4.2964146619915802</v>
      </c>
      <c r="D5895">
        <v>4.1931807688815699</v>
      </c>
      <c r="E5895">
        <v>4.96044362242744</v>
      </c>
      <c r="F5895">
        <v>4.2284225029819602</v>
      </c>
      <c r="G5895">
        <v>4.5695203052827997</v>
      </c>
      <c r="H5895">
        <v>2.8218677180984102</v>
      </c>
      <c r="I5895">
        <v>4.0793606969786396</v>
      </c>
      <c r="J5895">
        <v>4.0085972383706396</v>
      </c>
      <c r="K5895">
        <v>4.2710437260841099</v>
      </c>
      <c r="L5895">
        <v>4.0420260041176004</v>
      </c>
      <c r="M5895">
        <v>4.10067942601317</v>
      </c>
      <c r="N5895">
        <v>4.3174573962368399</v>
      </c>
      <c r="O5895">
        <v>4.0696565081197198</v>
      </c>
      <c r="P5895">
        <v>3.6194497939779602</v>
      </c>
      <c r="Q5895">
        <v>6.6375058506955904</v>
      </c>
    </row>
    <row r="5896" spans="1:17">
      <c r="A5896" t="s">
        <v>10322</v>
      </c>
      <c r="B5896" s="16" t="s">
        <v>10323</v>
      </c>
      <c r="C5896">
        <v>6.7425577417450997</v>
      </c>
      <c r="D5896">
        <v>6.9968414682087197</v>
      </c>
      <c r="E5896">
        <v>6.9830103020752698</v>
      </c>
      <c r="F5896">
        <v>6.8965616658622801</v>
      </c>
      <c r="G5896">
        <v>6.8401930945985701</v>
      </c>
      <c r="H5896">
        <v>6.9069592085921299</v>
      </c>
      <c r="I5896">
        <v>6.4584923515581396</v>
      </c>
      <c r="J5896">
        <v>6.7874642555568698</v>
      </c>
      <c r="K5896">
        <v>6.97541760318438</v>
      </c>
      <c r="L5896">
        <v>6.7647934956056499</v>
      </c>
      <c r="M5896">
        <v>6.6382249284374799</v>
      </c>
      <c r="N5896">
        <v>6.7028872416280896</v>
      </c>
      <c r="O5896">
        <v>6.87663908315574</v>
      </c>
      <c r="P5896">
        <v>6.69255918292128</v>
      </c>
      <c r="Q5896">
        <v>5.81282804418474</v>
      </c>
    </row>
    <row r="5897" spans="1:17">
      <c r="A5897" t="s">
        <v>10324</v>
      </c>
      <c r="B5897" s="16" t="s">
        <v>10325</v>
      </c>
      <c r="C5897">
        <v>7.9927004701554596</v>
      </c>
      <c r="D5897">
        <v>8.1457259556737203</v>
      </c>
      <c r="E5897">
        <v>8.2451741909304204</v>
      </c>
      <c r="F5897">
        <v>8.4804606178484807</v>
      </c>
      <c r="G5897">
        <v>7.9390274049864802</v>
      </c>
      <c r="H5897">
        <v>8.8764795171433608</v>
      </c>
      <c r="I5897">
        <v>8.3781583099535393</v>
      </c>
      <c r="J5897">
        <v>8.7037128006545998</v>
      </c>
      <c r="K5897">
        <v>8.2499795122282595</v>
      </c>
      <c r="L5897">
        <v>8.5628505750509607</v>
      </c>
      <c r="M5897">
        <v>8.3108398001400605</v>
      </c>
      <c r="N5897">
        <v>7.9451755533421604</v>
      </c>
      <c r="O5897">
        <v>8.3788415419643307</v>
      </c>
      <c r="P5897">
        <v>8.2653258044662099</v>
      </c>
      <c r="Q5897">
        <v>6.6375058506955904</v>
      </c>
    </row>
    <row r="5898" spans="1:17">
      <c r="A5898" t="s">
        <v>10326</v>
      </c>
      <c r="B5898" s="16" t="s">
        <v>10327</v>
      </c>
      <c r="C5898">
        <v>6.55662993027242</v>
      </c>
      <c r="D5898">
        <v>6.5053514820953504</v>
      </c>
      <c r="E5898">
        <v>6.6219183496940897</v>
      </c>
      <c r="F5898">
        <v>7.4830262250239796</v>
      </c>
      <c r="G5898">
        <v>7.0806640379668</v>
      </c>
      <c r="H5898">
        <v>6.9455834449407403</v>
      </c>
      <c r="I5898">
        <v>6.7613064719492897</v>
      </c>
      <c r="J5898">
        <v>6.6663496163334601</v>
      </c>
      <c r="K5898">
        <v>6.7568598344663897</v>
      </c>
      <c r="L5898">
        <v>6.7233426545483299</v>
      </c>
      <c r="M5898">
        <v>7.1543150960569202</v>
      </c>
      <c r="N5898">
        <v>7.2207516763421502</v>
      </c>
      <c r="O5898">
        <v>6.87663908315574</v>
      </c>
      <c r="P5898">
        <v>6.6769424514664104</v>
      </c>
      <c r="Q5898">
        <v>6.6375058506955904</v>
      </c>
    </row>
    <row r="5899" spans="1:17">
      <c r="A5899" t="s">
        <v>10328</v>
      </c>
      <c r="B5899" s="16" t="s">
        <v>10329</v>
      </c>
      <c r="C5899">
        <v>4.2964146619915802</v>
      </c>
      <c r="D5899">
        <v>4.5009317243298002</v>
      </c>
      <c r="E5899">
        <v>3.8152982058547602</v>
      </c>
      <c r="F5899">
        <v>3.6131889974304401</v>
      </c>
      <c r="G5899">
        <v>4.37414671474383</v>
      </c>
      <c r="H5899">
        <v>4.1560374762891303</v>
      </c>
      <c r="I5899">
        <v>4.2360017113942803</v>
      </c>
      <c r="J5899">
        <v>3.6724961835054399</v>
      </c>
      <c r="K5899">
        <v>4.1419680287536398</v>
      </c>
      <c r="L5899">
        <v>3.9560512465587201</v>
      </c>
      <c r="M5899">
        <v>3.82485868955618</v>
      </c>
      <c r="N5899">
        <v>3.5144020463037902</v>
      </c>
      <c r="O5899">
        <v>3.5569664057961599</v>
      </c>
      <c r="P5899">
        <v>4.3630835021106398</v>
      </c>
      <c r="Q5899">
        <v>2.8218677180984102</v>
      </c>
    </row>
    <row r="5900" spans="1:17">
      <c r="A5900" t="s">
        <v>10330</v>
      </c>
      <c r="B5900" s="16" t="s">
        <v>10331</v>
      </c>
      <c r="C5900">
        <v>7.8336025778864</v>
      </c>
      <c r="D5900">
        <v>7.7070247455286101</v>
      </c>
      <c r="E5900">
        <v>7.3453999532458001</v>
      </c>
      <c r="F5900">
        <v>7.2265640367659802</v>
      </c>
      <c r="G5900">
        <v>7.9961697092942901</v>
      </c>
      <c r="H5900">
        <v>7.4198968969935697</v>
      </c>
      <c r="I5900">
        <v>8.2209912756215999</v>
      </c>
      <c r="J5900">
        <v>7.3719729077011804</v>
      </c>
      <c r="K5900">
        <v>8.0065688212788402</v>
      </c>
      <c r="L5900">
        <v>8.0686548807674594</v>
      </c>
      <c r="M5900">
        <v>8.0322310773738597</v>
      </c>
      <c r="N5900">
        <v>8.3200192121652208</v>
      </c>
      <c r="O5900">
        <v>7.5713977500087601</v>
      </c>
      <c r="P5900">
        <v>8.4274414585850295</v>
      </c>
      <c r="Q5900">
        <v>8.48255560796823</v>
      </c>
    </row>
    <row r="5901" spans="1:17">
      <c r="A5901" t="s">
        <v>10332</v>
      </c>
      <c r="B5901" s="16" t="s">
        <v>10333</v>
      </c>
      <c r="C5901">
        <v>8.8332105188765606</v>
      </c>
      <c r="D5901">
        <v>8.8477907228896093</v>
      </c>
      <c r="E5901">
        <v>8.2116058507221101</v>
      </c>
      <c r="F5901">
        <v>8.1482236680395399</v>
      </c>
      <c r="G5901">
        <v>8.0313871407461406</v>
      </c>
      <c r="H5901">
        <v>9.4336016607054205</v>
      </c>
      <c r="I5901">
        <v>8.7940975605279892</v>
      </c>
      <c r="J5901">
        <v>8.5803618484920108</v>
      </c>
      <c r="K5901">
        <v>8.6349187602856592</v>
      </c>
      <c r="L5901">
        <v>9.0889441425773505</v>
      </c>
      <c r="M5901">
        <v>8.6587377689042206</v>
      </c>
      <c r="N5901">
        <v>8.3570459374004393</v>
      </c>
      <c r="O5901">
        <v>8.5619104844634393</v>
      </c>
      <c r="P5901">
        <v>8.6468335565035499</v>
      </c>
      <c r="Q5901">
        <v>6.9204191934356096</v>
      </c>
    </row>
    <row r="5902" spans="1:17">
      <c r="A5902" t="s">
        <v>10334</v>
      </c>
      <c r="B5902" s="16" t="s">
        <v>10335</v>
      </c>
      <c r="C5902">
        <v>9.3624848941289898</v>
      </c>
      <c r="D5902">
        <v>9.3520892394966193</v>
      </c>
      <c r="E5902">
        <v>9.5967532413521699</v>
      </c>
      <c r="F5902">
        <v>9.6320398432822891</v>
      </c>
      <c r="G5902">
        <v>9.4238679342443508</v>
      </c>
      <c r="H5902">
        <v>8.3680639354816595</v>
      </c>
      <c r="I5902">
        <v>9.1186501533040101</v>
      </c>
      <c r="J5902">
        <v>9.1975383088701701</v>
      </c>
      <c r="K5902">
        <v>9.4129774802743693</v>
      </c>
      <c r="L5902">
        <v>9.0807956739758193</v>
      </c>
      <c r="M5902">
        <v>8.9440150894486692</v>
      </c>
      <c r="N5902">
        <v>8.9386868600017095</v>
      </c>
      <c r="O5902">
        <v>8.9472509995622005</v>
      </c>
      <c r="P5902">
        <v>8.6744997765606904</v>
      </c>
      <c r="Q5902">
        <v>9.4093039143768298</v>
      </c>
    </row>
    <row r="5903" spans="1:17">
      <c r="A5903" t="s">
        <v>10336</v>
      </c>
      <c r="B5903" s="16" t="s">
        <v>10337</v>
      </c>
      <c r="C5903">
        <v>9.2751729189979404</v>
      </c>
      <c r="D5903">
        <v>9.2952546738279693</v>
      </c>
      <c r="E5903">
        <v>9.6623842347687301</v>
      </c>
      <c r="F5903">
        <v>9.4385001952400405</v>
      </c>
      <c r="G5903">
        <v>9.1902456719348393</v>
      </c>
      <c r="H5903">
        <v>9.1315253086758599</v>
      </c>
      <c r="I5903">
        <v>8.9784015991051493</v>
      </c>
      <c r="J5903">
        <v>9.2980998924346903</v>
      </c>
      <c r="K5903">
        <v>8.9953592602419903</v>
      </c>
      <c r="L5903">
        <v>9.2282529820473496</v>
      </c>
      <c r="M5903">
        <v>9.1064847521533903</v>
      </c>
      <c r="N5903">
        <v>9.2767339717758706</v>
      </c>
      <c r="O5903">
        <v>9.2104925524285992</v>
      </c>
      <c r="P5903">
        <v>8.59813451708537</v>
      </c>
      <c r="Q5903">
        <v>9.8396161242928208</v>
      </c>
    </row>
    <row r="5904" spans="1:17">
      <c r="A5904" t="s">
        <v>10338</v>
      </c>
      <c r="B5904" s="16" t="s">
        <v>10339</v>
      </c>
      <c r="C5904">
        <v>8.5743804790730707</v>
      </c>
      <c r="D5904">
        <v>8.3490249725250401</v>
      </c>
      <c r="E5904">
        <v>8.1120155991633105</v>
      </c>
      <c r="F5904">
        <v>6.58159230490757</v>
      </c>
      <c r="G5904">
        <v>8.76065822358294</v>
      </c>
      <c r="H5904">
        <v>6.4894086048222697</v>
      </c>
      <c r="I5904">
        <v>8.1438413401934309</v>
      </c>
      <c r="J5904">
        <v>7.0449023185390702</v>
      </c>
      <c r="K5904">
        <v>9.0653890056227198</v>
      </c>
      <c r="L5904">
        <v>7.1634336789776603</v>
      </c>
      <c r="M5904">
        <v>7.7435496881232</v>
      </c>
      <c r="N5904">
        <v>7.6961786310614997</v>
      </c>
      <c r="O5904">
        <v>7.7665162075693601</v>
      </c>
      <c r="P5904">
        <v>8.1685566532673395</v>
      </c>
      <c r="Q5904">
        <v>9.5399466711043193</v>
      </c>
    </row>
    <row r="5905" spans="1:17">
      <c r="A5905" t="s">
        <v>10340</v>
      </c>
      <c r="B5905" s="16" t="s">
        <v>10341</v>
      </c>
      <c r="C5905">
        <v>6.8475706957064801</v>
      </c>
      <c r="D5905">
        <v>6.5884315520733496</v>
      </c>
      <c r="E5905">
        <v>5.6538073608653301</v>
      </c>
      <c r="F5905">
        <v>5.53949510715674</v>
      </c>
      <c r="G5905">
        <v>7.3833017638975598</v>
      </c>
      <c r="H5905">
        <v>6.4223107959451697</v>
      </c>
      <c r="I5905">
        <v>6.7829715070437899</v>
      </c>
      <c r="J5905">
        <v>6.6111272488042498</v>
      </c>
      <c r="K5905">
        <v>7.1435456076211903</v>
      </c>
      <c r="L5905">
        <v>7.5360347008330999</v>
      </c>
      <c r="M5905">
        <v>7.2809903829114004</v>
      </c>
      <c r="N5905">
        <v>7.8651517212401503</v>
      </c>
      <c r="O5905">
        <v>6.5197099732644697</v>
      </c>
      <c r="P5905">
        <v>7.2512976857525899</v>
      </c>
      <c r="Q5905">
        <v>7.1565710053807701</v>
      </c>
    </row>
    <row r="5906" spans="1:17">
      <c r="A5906" t="s">
        <v>10342</v>
      </c>
      <c r="B5906" s="16" t="s">
        <v>10343</v>
      </c>
      <c r="C5906">
        <v>4.5401401503132401</v>
      </c>
      <c r="D5906">
        <v>4.1931807688815699</v>
      </c>
      <c r="E5906">
        <v>2.8218677180984102</v>
      </c>
      <c r="F5906">
        <v>3.7319397910766599</v>
      </c>
      <c r="G5906">
        <v>4.73757715912134</v>
      </c>
      <c r="H5906">
        <v>3.30825032505737</v>
      </c>
      <c r="I5906">
        <v>3.5089935751222501</v>
      </c>
      <c r="J5906">
        <v>3.2517770676889399</v>
      </c>
      <c r="K5906">
        <v>4.1419680287536398</v>
      </c>
      <c r="L5906">
        <v>3.7555759297476698</v>
      </c>
      <c r="M5906">
        <v>4.4113157068760698</v>
      </c>
      <c r="N5906">
        <v>4.7684260524010602</v>
      </c>
      <c r="O5906">
        <v>4.2491040476565001</v>
      </c>
      <c r="P5906">
        <v>3.6194497939779602</v>
      </c>
      <c r="Q5906">
        <v>2.8218677180984102</v>
      </c>
    </row>
    <row r="5907" spans="1:17">
      <c r="A5907" t="s">
        <v>10344</v>
      </c>
      <c r="B5907" s="16" t="s">
        <v>10345</v>
      </c>
      <c r="C5907">
        <v>8.3787763171857907</v>
      </c>
      <c r="D5907">
        <v>8.3524069167452293</v>
      </c>
      <c r="E5907">
        <v>7.5653201361319704</v>
      </c>
      <c r="F5907">
        <v>7.7839570818880404</v>
      </c>
      <c r="G5907">
        <v>7.8628598961016696</v>
      </c>
      <c r="H5907">
        <v>7.5877283646995997</v>
      </c>
      <c r="I5907">
        <v>8.03559529583268</v>
      </c>
      <c r="J5907">
        <v>5.9699669879476298</v>
      </c>
      <c r="K5907">
        <v>8.6802658652267493</v>
      </c>
      <c r="L5907">
        <v>8.1948792029693909</v>
      </c>
      <c r="M5907">
        <v>7.8660487725433699</v>
      </c>
      <c r="N5907">
        <v>8.0753358847709098</v>
      </c>
      <c r="O5907">
        <v>7.6942310684692004</v>
      </c>
      <c r="P5907">
        <v>7.53655392200218</v>
      </c>
      <c r="Q5907">
        <v>8.9266120302692595</v>
      </c>
    </row>
    <row r="5908" spans="1:17">
      <c r="A5908" t="s">
        <v>10346</v>
      </c>
      <c r="B5908" s="16" t="s">
        <v>10347</v>
      </c>
      <c r="C5908">
        <v>6.0560432175631203</v>
      </c>
      <c r="D5908">
        <v>5.7482214031963599</v>
      </c>
      <c r="E5908">
        <v>6.0115232870691901</v>
      </c>
      <c r="F5908">
        <v>5.7330626009085002</v>
      </c>
      <c r="G5908">
        <v>5.6978436807120003</v>
      </c>
      <c r="H5908">
        <v>5.3395340803022098</v>
      </c>
      <c r="I5908">
        <v>5.6171189819053096</v>
      </c>
      <c r="J5908">
        <v>5.76383742325923</v>
      </c>
      <c r="K5908">
        <v>5.5068916728603101</v>
      </c>
      <c r="L5908">
        <v>5.8708197013116203</v>
      </c>
      <c r="M5908">
        <v>5.4539067964059598</v>
      </c>
      <c r="N5908">
        <v>5.0620011073979203</v>
      </c>
      <c r="O5908">
        <v>5.6630803592182</v>
      </c>
      <c r="P5908">
        <v>5.7306434872206502</v>
      </c>
      <c r="Q5908">
        <v>2.8218677180984102</v>
      </c>
    </row>
    <row r="5909" spans="1:17">
      <c r="A5909" t="s">
        <v>10348</v>
      </c>
      <c r="B5909" s="16" t="s">
        <v>10349</v>
      </c>
      <c r="C5909">
        <v>6.8064855002517097</v>
      </c>
      <c r="D5909">
        <v>7.1133152528774399</v>
      </c>
      <c r="E5909">
        <v>6.9696497428925097</v>
      </c>
      <c r="F5909">
        <v>7.3017728268393398</v>
      </c>
      <c r="G5909">
        <v>7.0217158411928002</v>
      </c>
      <c r="H5909">
        <v>7.1902365178252401</v>
      </c>
      <c r="I5909">
        <v>6.7056631409512804</v>
      </c>
      <c r="J5909">
        <v>7.0655451992438296</v>
      </c>
      <c r="K5909">
        <v>6.9090390786620297</v>
      </c>
      <c r="L5909">
        <v>6.6141305942154798</v>
      </c>
      <c r="M5909">
        <v>6.8541021777593398</v>
      </c>
      <c r="N5909">
        <v>7.4644992735783298</v>
      </c>
      <c r="O5909">
        <v>7.0909232753190796</v>
      </c>
      <c r="P5909">
        <v>6.5105945574874102</v>
      </c>
      <c r="Q5909">
        <v>8.6462459446333604</v>
      </c>
    </row>
    <row r="5910" spans="1:17">
      <c r="A5910" t="s">
        <v>10350</v>
      </c>
      <c r="B5910" s="16" t="s">
        <v>10351</v>
      </c>
      <c r="C5910">
        <v>8.4436355451446499</v>
      </c>
      <c r="D5910">
        <v>8.3658558948970594</v>
      </c>
      <c r="E5910">
        <v>7.8168621169393999</v>
      </c>
      <c r="F5910">
        <v>8.6441420420563109</v>
      </c>
      <c r="G5910">
        <v>8.7056848358701906</v>
      </c>
      <c r="H5910">
        <v>7.8640556763311302</v>
      </c>
      <c r="I5910">
        <v>7.9712251578376598</v>
      </c>
      <c r="J5910">
        <v>7.5434566930248703</v>
      </c>
      <c r="K5910">
        <v>7.9664356279317303</v>
      </c>
      <c r="L5910">
        <v>7.8888675638502903</v>
      </c>
      <c r="M5910">
        <v>8.6797552883137605</v>
      </c>
      <c r="N5910">
        <v>8.5894867865940299</v>
      </c>
      <c r="O5910">
        <v>8.8625596231588109</v>
      </c>
      <c r="P5910">
        <v>7.8458029754857996</v>
      </c>
      <c r="Q5910">
        <v>8.9889439006726093</v>
      </c>
    </row>
    <row r="5911" spans="1:17">
      <c r="A5911" t="s">
        <v>10352</v>
      </c>
      <c r="B5911" s="16" t="s">
        <v>10353</v>
      </c>
      <c r="C5911">
        <v>7.9789417330100099</v>
      </c>
      <c r="D5911">
        <v>7.7942136260056003</v>
      </c>
      <c r="E5911">
        <v>7.2157407540923399</v>
      </c>
      <c r="F5911">
        <v>6.4184400025519999</v>
      </c>
      <c r="G5911">
        <v>8.5127802169495297</v>
      </c>
      <c r="H5911">
        <v>7.3852487373829199</v>
      </c>
      <c r="I5911">
        <v>7.6216968849561404</v>
      </c>
      <c r="J5911">
        <v>7.4783217376342002</v>
      </c>
      <c r="K5911">
        <v>7.9785934286737303</v>
      </c>
      <c r="L5911">
        <v>7.1864505480400602</v>
      </c>
      <c r="M5911">
        <v>7.5560391547307804</v>
      </c>
      <c r="N5911">
        <v>8.5612109173308095</v>
      </c>
      <c r="O5911">
        <v>7.5082940900497404</v>
      </c>
      <c r="P5911">
        <v>8.1685566532673395</v>
      </c>
      <c r="Q5911">
        <v>5.81282804418474</v>
      </c>
    </row>
    <row r="5912" spans="1:17">
      <c r="A5912" t="s">
        <v>10354</v>
      </c>
      <c r="B5912" s="16" t="s">
        <v>10355</v>
      </c>
      <c r="C5912">
        <v>3.7779852140208301</v>
      </c>
      <c r="D5912">
        <v>3.6330127529723502</v>
      </c>
      <c r="E5912">
        <v>4.2015349465393896</v>
      </c>
      <c r="F5912">
        <v>3.2825265482838799</v>
      </c>
      <c r="G5912">
        <v>3.9446609719593901</v>
      </c>
      <c r="H5912">
        <v>3.50653555504317</v>
      </c>
      <c r="I5912">
        <v>4.0793606969786396</v>
      </c>
      <c r="J5912">
        <v>4.2567562628296498</v>
      </c>
      <c r="K5912">
        <v>3.91162951239331</v>
      </c>
      <c r="L5912">
        <v>3.6339073669181099</v>
      </c>
      <c r="M5912">
        <v>4.21436379980989</v>
      </c>
      <c r="N5912">
        <v>3.99991931403749</v>
      </c>
      <c r="O5912">
        <v>3.5569664057961599</v>
      </c>
      <c r="P5912">
        <v>3.6194497939779602</v>
      </c>
      <c r="Q5912">
        <v>2.8218677180984102</v>
      </c>
    </row>
    <row r="5913" spans="1:17">
      <c r="A5913" t="s">
        <v>10356</v>
      </c>
      <c r="B5913" s="16" t="s">
        <v>10357</v>
      </c>
      <c r="C5913">
        <v>8.9922521073346307</v>
      </c>
      <c r="D5913">
        <v>9.0673657543369899</v>
      </c>
      <c r="E5913">
        <v>9.0969863490934895</v>
      </c>
      <c r="F5913">
        <v>9.2237067406176205</v>
      </c>
      <c r="G5913">
        <v>9.3501198119221005</v>
      </c>
      <c r="H5913">
        <v>9.4654115565416799</v>
      </c>
      <c r="I5913">
        <v>9.0908055415557101</v>
      </c>
      <c r="J5913">
        <v>9.3409507215849796</v>
      </c>
      <c r="K5913">
        <v>9.2487931345290804</v>
      </c>
      <c r="L5913">
        <v>8.9945067746711196</v>
      </c>
      <c r="M5913">
        <v>9.0607581883767203</v>
      </c>
      <c r="N5913">
        <v>9.4408853697905109</v>
      </c>
      <c r="O5913">
        <v>8.8818144395323095</v>
      </c>
      <c r="P5913">
        <v>9.6153939997600304</v>
      </c>
      <c r="Q5913">
        <v>8.3931679398307004</v>
      </c>
    </row>
    <row r="5914" spans="1:17">
      <c r="A5914" t="s">
        <v>10358</v>
      </c>
      <c r="B5914" s="16" t="s">
        <v>10359</v>
      </c>
      <c r="C5914">
        <v>9.6055584266581704</v>
      </c>
      <c r="D5914">
        <v>9.6096800372523496</v>
      </c>
      <c r="E5914">
        <v>9.7428832009175199</v>
      </c>
      <c r="F5914">
        <v>9.5107416293057607</v>
      </c>
      <c r="G5914">
        <v>9.7703484616947698</v>
      </c>
      <c r="H5914">
        <v>10.7271829002621</v>
      </c>
      <c r="I5914">
        <v>10.533220266831901</v>
      </c>
      <c r="J5914">
        <v>10.2151840083162</v>
      </c>
      <c r="K5914">
        <v>10.1520943287056</v>
      </c>
      <c r="L5914">
        <v>10.4458521970265</v>
      </c>
      <c r="M5914">
        <v>10.1183679159574</v>
      </c>
      <c r="N5914">
        <v>10.5976260249059</v>
      </c>
      <c r="O5914">
        <v>10.1558603770026</v>
      </c>
      <c r="P5914">
        <v>10.8143843481921</v>
      </c>
      <c r="Q5914">
        <v>10.4836243230958</v>
      </c>
    </row>
    <row r="5915" spans="1:17">
      <c r="A5915" t="s">
        <v>10360</v>
      </c>
      <c r="B5915" s="16" t="s">
        <v>10361</v>
      </c>
      <c r="C5915">
        <v>7.6489327972817103</v>
      </c>
      <c r="D5915">
        <v>7.7942136260056003</v>
      </c>
      <c r="E5915">
        <v>7.7714853696760704</v>
      </c>
      <c r="F5915">
        <v>7.8851281056233304</v>
      </c>
      <c r="G5915">
        <v>7.6591472706832002</v>
      </c>
      <c r="H5915">
        <v>9.0521544036134305</v>
      </c>
      <c r="I5915">
        <v>8.4269565613585797</v>
      </c>
      <c r="J5915">
        <v>8.3110659465285792</v>
      </c>
      <c r="K5915">
        <v>8.0262237576379505</v>
      </c>
      <c r="L5915">
        <v>8.5422234118349607</v>
      </c>
      <c r="M5915">
        <v>8.3000192317860808</v>
      </c>
      <c r="N5915">
        <v>8.4248792884201595</v>
      </c>
      <c r="O5915">
        <v>8.2951224500131993</v>
      </c>
      <c r="P5915">
        <v>8.78740110316933</v>
      </c>
      <c r="Q5915">
        <v>7.5369478347710803</v>
      </c>
    </row>
    <row r="5916" spans="1:17">
      <c r="A5916" t="s">
        <v>10362</v>
      </c>
      <c r="B5916" s="16" t="s">
        <v>10363</v>
      </c>
      <c r="C5916">
        <v>8.5590564692707094</v>
      </c>
      <c r="D5916">
        <v>8.49386420021888</v>
      </c>
      <c r="E5916">
        <v>8.4888136049851592</v>
      </c>
      <c r="F5916">
        <v>8.4833955150333704</v>
      </c>
      <c r="G5916">
        <v>8.3349942738843694</v>
      </c>
      <c r="H5916">
        <v>8.3716037887339301</v>
      </c>
      <c r="I5916">
        <v>8.3674830901938506</v>
      </c>
      <c r="J5916">
        <v>8.3282117572389094</v>
      </c>
      <c r="K5916">
        <v>8.5880989471758191</v>
      </c>
      <c r="L5916">
        <v>8.3589071586196795</v>
      </c>
      <c r="M5916">
        <v>8.4857415116602404</v>
      </c>
      <c r="N5916">
        <v>8.1947050631580094</v>
      </c>
      <c r="O5916">
        <v>8.5280875825649307</v>
      </c>
      <c r="P5916">
        <v>8.5773475272140196</v>
      </c>
      <c r="Q5916">
        <v>8.2978683598244807</v>
      </c>
    </row>
    <row r="5917" spans="1:17">
      <c r="A5917" t="s">
        <v>10364</v>
      </c>
      <c r="B5917" s="16" t="s">
        <v>10365</v>
      </c>
      <c r="C5917">
        <v>8.3822637043856894</v>
      </c>
      <c r="D5917">
        <v>8.4815629412033609</v>
      </c>
      <c r="E5917">
        <v>8.9855879586210392</v>
      </c>
      <c r="F5917">
        <v>8.42353129031153</v>
      </c>
      <c r="G5917">
        <v>8.9977587879827006</v>
      </c>
      <c r="H5917">
        <v>8.4099789947338905</v>
      </c>
      <c r="I5917">
        <v>9.3584827111651094</v>
      </c>
      <c r="J5917">
        <v>9.3743377533300905</v>
      </c>
      <c r="K5917">
        <v>8.8683359844784206</v>
      </c>
      <c r="L5917">
        <v>9.2646759601763495</v>
      </c>
      <c r="M5917">
        <v>9.1523102560552303</v>
      </c>
      <c r="N5917">
        <v>9.5082455787087206</v>
      </c>
      <c r="O5917">
        <v>8.8391092470218204</v>
      </c>
      <c r="P5917">
        <v>9.2216909322153207</v>
      </c>
      <c r="Q5917">
        <v>10.087613053174801</v>
      </c>
    </row>
    <row r="5918" spans="1:17">
      <c r="A5918" t="s">
        <v>10366</v>
      </c>
      <c r="B5918" s="16" t="s">
        <v>10367</v>
      </c>
      <c r="C5918">
        <v>6.1906908419129296</v>
      </c>
      <c r="D5918">
        <v>6.5053514820953504</v>
      </c>
      <c r="E5918">
        <v>5.4725199049354796</v>
      </c>
      <c r="F5918">
        <v>5.2586040200005799</v>
      </c>
      <c r="G5918">
        <v>5.8658439972155101</v>
      </c>
      <c r="H5918">
        <v>5.9157356088873199</v>
      </c>
      <c r="I5918">
        <v>5.9628952071699803</v>
      </c>
      <c r="J5918">
        <v>5.5218381907595999</v>
      </c>
      <c r="K5918">
        <v>5.9369845976997899</v>
      </c>
      <c r="L5918">
        <v>5.9086648783778699</v>
      </c>
      <c r="M5918">
        <v>6.0991295039876796</v>
      </c>
      <c r="N5918">
        <v>6.2592763242158096</v>
      </c>
      <c r="O5918">
        <v>5.88111515790124</v>
      </c>
      <c r="P5918">
        <v>6.4928410672808097</v>
      </c>
      <c r="Q5918">
        <v>6.6375058506955904</v>
      </c>
    </row>
    <row r="5919" spans="1:17">
      <c r="A5919" t="s">
        <v>10368</v>
      </c>
      <c r="B5919" s="16" t="s">
        <v>785</v>
      </c>
      <c r="C5919">
        <v>7.61966073771534</v>
      </c>
      <c r="D5919">
        <v>7.4844651280120704</v>
      </c>
      <c r="E5919">
        <v>7.0223608587950404</v>
      </c>
      <c r="F5919">
        <v>7.4045865845999801</v>
      </c>
      <c r="G5919">
        <v>7.4141555573024602</v>
      </c>
      <c r="H5919">
        <v>7.1412083773946096</v>
      </c>
      <c r="I5919">
        <v>7.1255674474227</v>
      </c>
      <c r="J5919">
        <v>7.0655451992438296</v>
      </c>
      <c r="K5919">
        <v>7.2070244230751896</v>
      </c>
      <c r="L5919">
        <v>7.3103395206829997</v>
      </c>
      <c r="M5919">
        <v>7.57861967460983</v>
      </c>
      <c r="N5919">
        <v>7.7019505713410101</v>
      </c>
      <c r="O5919">
        <v>7.7456300499590904</v>
      </c>
      <c r="P5919">
        <v>6.9736775772595898</v>
      </c>
      <c r="Q5919">
        <v>8.5667227177791094</v>
      </c>
    </row>
    <row r="5920" spans="1:17">
      <c r="A5920" t="s">
        <v>10369</v>
      </c>
      <c r="B5920" s="16" t="s">
        <v>10370</v>
      </c>
      <c r="C5920">
        <v>6.9454052174376804</v>
      </c>
      <c r="D5920">
        <v>6.9257753318330604</v>
      </c>
      <c r="E5920">
        <v>7.0223608587950404</v>
      </c>
      <c r="F5920">
        <v>6.9655524357452503</v>
      </c>
      <c r="G5920">
        <v>7.1280025223572601</v>
      </c>
      <c r="H5920">
        <v>7.4670430406045698</v>
      </c>
      <c r="I5920">
        <v>7.0738560106302701</v>
      </c>
      <c r="J5920">
        <v>7.0655451992438296</v>
      </c>
      <c r="K5920">
        <v>6.7756261029337699</v>
      </c>
      <c r="L5920">
        <v>6.9286808814702896</v>
      </c>
      <c r="M5920">
        <v>7.1603220803277097</v>
      </c>
      <c r="N5920">
        <v>7.0132596144020196</v>
      </c>
      <c r="O5920">
        <v>7.1746832552608204</v>
      </c>
      <c r="P5920">
        <v>7.1306752673032401</v>
      </c>
      <c r="Q5920">
        <v>5.09416193408443</v>
      </c>
    </row>
    <row r="5921" spans="1:17">
      <c r="A5921" t="s">
        <v>10371</v>
      </c>
      <c r="B5921" s="16" t="s">
        <v>10372</v>
      </c>
      <c r="C5921">
        <v>9.2177909150639294</v>
      </c>
      <c r="D5921">
        <v>9.2560813617095494</v>
      </c>
      <c r="E5921">
        <v>8.7872511295471902</v>
      </c>
      <c r="F5921">
        <v>9.1294520112922193</v>
      </c>
      <c r="G5921">
        <v>9.2994601898454299</v>
      </c>
      <c r="H5921">
        <v>9.9631890824714997</v>
      </c>
      <c r="I5921">
        <v>10.245341555659</v>
      </c>
      <c r="J5921">
        <v>9.6837970434825404</v>
      </c>
      <c r="K5921">
        <v>9.3659625955957502</v>
      </c>
      <c r="L5921">
        <v>10.2814029002614</v>
      </c>
      <c r="M5921">
        <v>10.0409080781399</v>
      </c>
      <c r="N5921">
        <v>10.0794924228433</v>
      </c>
      <c r="O5921">
        <v>9.6473003760266902</v>
      </c>
      <c r="P5921">
        <v>10.6499660354932</v>
      </c>
      <c r="Q5921">
        <v>8.5667227177791094</v>
      </c>
    </row>
    <row r="5922" spans="1:17">
      <c r="A5922" t="s">
        <v>10373</v>
      </c>
      <c r="B5922" s="16" t="s">
        <v>10374</v>
      </c>
      <c r="C5922">
        <v>8.6105069053927696</v>
      </c>
      <c r="D5922">
        <v>8.5181562232590409</v>
      </c>
      <c r="E5922">
        <v>7.3350308563673403</v>
      </c>
      <c r="F5922">
        <v>8.0287157893436998</v>
      </c>
      <c r="G5922">
        <v>7.84600064815635</v>
      </c>
      <c r="H5922">
        <v>8.2305742222536207</v>
      </c>
      <c r="I5922">
        <v>8.5358382785525304</v>
      </c>
      <c r="J5922">
        <v>8.0118165226624498</v>
      </c>
      <c r="K5922">
        <v>8.7169952255468601</v>
      </c>
      <c r="L5922">
        <v>8.5745063592254507</v>
      </c>
      <c r="M5922">
        <v>8.2891168098378696</v>
      </c>
      <c r="N5922">
        <v>8.1234169947229091</v>
      </c>
      <c r="O5922">
        <v>8.2660993942148906</v>
      </c>
      <c r="P5922">
        <v>8.2548890296171304</v>
      </c>
      <c r="Q5922">
        <v>7.3593062614465703</v>
      </c>
    </row>
    <row r="5923" spans="1:17">
      <c r="A5923" t="s">
        <v>10375</v>
      </c>
      <c r="B5923" s="16" t="s">
        <v>10376</v>
      </c>
      <c r="C5923">
        <v>9.6553920658301902</v>
      </c>
      <c r="D5923">
        <v>9.7837848303727206</v>
      </c>
      <c r="E5923">
        <v>9.7757801790876009</v>
      </c>
      <c r="F5923">
        <v>9.3383429321315692</v>
      </c>
      <c r="G5923">
        <v>9.4445307875158004</v>
      </c>
      <c r="H5923">
        <v>9.7662319970575897</v>
      </c>
      <c r="I5923">
        <v>9.4131220341990307</v>
      </c>
      <c r="J5923">
        <v>9.4123369662344398</v>
      </c>
      <c r="K5923">
        <v>9.6567680515678997</v>
      </c>
      <c r="L5923">
        <v>9.6764455942709304</v>
      </c>
      <c r="M5923">
        <v>9.2594868690789802</v>
      </c>
      <c r="N5923">
        <v>9.53109764505861</v>
      </c>
      <c r="O5923">
        <v>9.4943477698712595</v>
      </c>
      <c r="P5923">
        <v>9.5162427433043693</v>
      </c>
      <c r="Q5923">
        <v>9.3629875558906797</v>
      </c>
    </row>
    <row r="5924" spans="1:17">
      <c r="A5924" t="s">
        <v>10377</v>
      </c>
      <c r="B5924" s="16" t="s">
        <v>10378</v>
      </c>
      <c r="C5924">
        <v>8.1400872351793208</v>
      </c>
      <c r="D5924">
        <v>7.9362667822467703</v>
      </c>
      <c r="E5924">
        <v>7.9244164502804502</v>
      </c>
      <c r="F5924">
        <v>8.1811406841559897</v>
      </c>
      <c r="G5924">
        <v>7.9600696456283799</v>
      </c>
      <c r="H5924">
        <v>7.3922454950465104</v>
      </c>
      <c r="I5924">
        <v>7.50304689693544</v>
      </c>
      <c r="J5924">
        <v>7.7228419198398397</v>
      </c>
      <c r="K5924">
        <v>8.0494610824960908</v>
      </c>
      <c r="L5924">
        <v>7.7362754720663904</v>
      </c>
      <c r="M5924">
        <v>7.94460206837147</v>
      </c>
      <c r="N5924">
        <v>7.8956840961943104</v>
      </c>
      <c r="O5924">
        <v>7.6678264969394201</v>
      </c>
      <c r="P5924">
        <v>7.4927704004486699</v>
      </c>
      <c r="Q5924">
        <v>8.2978683598244807</v>
      </c>
    </row>
    <row r="5925" spans="1:17">
      <c r="A5925" t="s">
        <v>10379</v>
      </c>
      <c r="B5925" s="16" t="s">
        <v>10380</v>
      </c>
      <c r="C5925">
        <v>7.9881288110009603</v>
      </c>
      <c r="D5925">
        <v>8.0572909341316699</v>
      </c>
      <c r="E5925">
        <v>8.2396334872969206</v>
      </c>
      <c r="F5925">
        <v>7.5462120797884404</v>
      </c>
      <c r="G5925">
        <v>7.78833338063935</v>
      </c>
      <c r="H5925">
        <v>8.0301036709191909</v>
      </c>
      <c r="I5925">
        <v>8.1312731124589508</v>
      </c>
      <c r="J5925">
        <v>8.0188756632992195</v>
      </c>
      <c r="K5925">
        <v>7.6591125328839498</v>
      </c>
      <c r="L5925">
        <v>7.8935304940373099</v>
      </c>
      <c r="M5925">
        <v>7.90228677918945</v>
      </c>
      <c r="N5925">
        <v>7.4439713914396801</v>
      </c>
      <c r="O5925">
        <v>7.8074009128572897</v>
      </c>
      <c r="P5925">
        <v>8.5174970196470596</v>
      </c>
      <c r="Q5925">
        <v>6.2843132996066204</v>
      </c>
    </row>
    <row r="5926" spans="1:17">
      <c r="A5926" t="s">
        <v>10381</v>
      </c>
      <c r="B5926" s="16" t="s">
        <v>10382</v>
      </c>
      <c r="C5926">
        <v>8.3717761274872107</v>
      </c>
      <c r="D5926">
        <v>8.3591470919304207</v>
      </c>
      <c r="E5926">
        <v>8.3822277666055296</v>
      </c>
      <c r="F5926">
        <v>8.4656958289697393</v>
      </c>
      <c r="G5926">
        <v>8.1911719556340898</v>
      </c>
      <c r="H5926">
        <v>8.4772376849151296</v>
      </c>
      <c r="I5926">
        <v>8.3054496322504399</v>
      </c>
      <c r="J5926">
        <v>8.4532962214740799</v>
      </c>
      <c r="K5926">
        <v>8.5037194357803294</v>
      </c>
      <c r="L5926">
        <v>8.4908647159311492</v>
      </c>
      <c r="M5926">
        <v>8.1841559038218197</v>
      </c>
      <c r="N5926">
        <v>8.4248792884201595</v>
      </c>
      <c r="O5926">
        <v>8.2092915093210692</v>
      </c>
      <c r="P5926">
        <v>8.1741066335508208</v>
      </c>
      <c r="Q5926">
        <v>9.1612412986063401</v>
      </c>
    </row>
    <row r="5927" spans="1:17">
      <c r="A5927" t="s">
        <v>10383</v>
      </c>
      <c r="B5927" s="16" t="s">
        <v>10384</v>
      </c>
      <c r="C5927">
        <v>6.7748786480461201</v>
      </c>
      <c r="D5927">
        <v>6.7922390863801096</v>
      </c>
      <c r="E5927">
        <v>6.5696259509985699</v>
      </c>
      <c r="F5927">
        <v>6.8516920086169799</v>
      </c>
      <c r="G5927">
        <v>6.6712248272836403</v>
      </c>
      <c r="H5927">
        <v>7.1740791179621999</v>
      </c>
      <c r="I5927">
        <v>6.8965999036849004</v>
      </c>
      <c r="J5927">
        <v>6.8680985443436402</v>
      </c>
      <c r="K5927">
        <v>6.7378440855087396</v>
      </c>
      <c r="L5927">
        <v>6.8442576567715898</v>
      </c>
      <c r="M5927">
        <v>7.0087233952936803</v>
      </c>
      <c r="N5927">
        <v>6.6795919659621896</v>
      </c>
      <c r="O5927">
        <v>7.00196929459113</v>
      </c>
      <c r="P5927">
        <v>7.2193925819425804</v>
      </c>
      <c r="Q5927">
        <v>5.09416193408443</v>
      </c>
    </row>
    <row r="5928" spans="1:17">
      <c r="A5928" t="s">
        <v>10385</v>
      </c>
      <c r="B5928" s="16" t="s">
        <v>10386</v>
      </c>
      <c r="C5928">
        <v>8.5925568451023295</v>
      </c>
      <c r="D5928">
        <v>8.6366076235360598</v>
      </c>
      <c r="E5928">
        <v>8.1120155991633105</v>
      </c>
      <c r="F5928">
        <v>8.3482496037266607</v>
      </c>
      <c r="G5928">
        <v>8.3269199934069196</v>
      </c>
      <c r="H5928">
        <v>8.4540524232508005</v>
      </c>
      <c r="I5928">
        <v>8.3746086809161504</v>
      </c>
      <c r="J5928">
        <v>8.3310496663556197</v>
      </c>
      <c r="K5928">
        <v>8.1709701325213295</v>
      </c>
      <c r="L5928">
        <v>8.24315815610756</v>
      </c>
      <c r="M5928">
        <v>8.3533275577869901</v>
      </c>
      <c r="N5928">
        <v>8.2820161278518807</v>
      </c>
      <c r="O5928">
        <v>8.2690281426567207</v>
      </c>
      <c r="P5928">
        <v>8.2496421611562294</v>
      </c>
      <c r="Q5928">
        <v>7.9670857749043096</v>
      </c>
    </row>
    <row r="5929" spans="1:17">
      <c r="A5929" t="s">
        <v>10387</v>
      </c>
      <c r="B5929" s="16" t="s">
        <v>10388</v>
      </c>
      <c r="C5929">
        <v>9.7742548098222404</v>
      </c>
      <c r="D5929">
        <v>9.8759279887854508</v>
      </c>
      <c r="E5929">
        <v>9.9888294520837508</v>
      </c>
      <c r="F5929">
        <v>9.9509785737843703</v>
      </c>
      <c r="G5929">
        <v>9.7822033549497007</v>
      </c>
      <c r="H5929">
        <v>10.3648786503698</v>
      </c>
      <c r="I5929">
        <v>10.536399373598</v>
      </c>
      <c r="J5929">
        <v>10.3008742620665</v>
      </c>
      <c r="K5929">
        <v>9.4556136667144095</v>
      </c>
      <c r="L5929">
        <v>9.8873417039931208</v>
      </c>
      <c r="M5929">
        <v>9.7233727387942093</v>
      </c>
      <c r="N5929">
        <v>9.4580226207619003</v>
      </c>
      <c r="O5929">
        <v>9.6562722627624193</v>
      </c>
      <c r="P5929">
        <v>9.8876902898548096</v>
      </c>
      <c r="Q5929">
        <v>7.6950435514148801</v>
      </c>
    </row>
    <row r="5930" spans="1:17">
      <c r="A5930" t="s">
        <v>10389</v>
      </c>
      <c r="B5930" s="16" t="s">
        <v>10390</v>
      </c>
      <c r="C5930">
        <v>10.9835406084624</v>
      </c>
      <c r="D5930">
        <v>10.9804590331106</v>
      </c>
      <c r="E5930">
        <v>11.043005803249301</v>
      </c>
      <c r="F5930">
        <v>10.588886633270899</v>
      </c>
      <c r="G5930">
        <v>10.376190556382999</v>
      </c>
      <c r="H5930">
        <v>11.1983611880633</v>
      </c>
      <c r="I5930">
        <v>11.0087854265382</v>
      </c>
      <c r="J5930">
        <v>10.8161163364461</v>
      </c>
      <c r="K5930">
        <v>11.0603104816542</v>
      </c>
      <c r="L5930">
        <v>11.3318901597788</v>
      </c>
      <c r="M5930">
        <v>10.9522792503852</v>
      </c>
      <c r="N5930">
        <v>11.1717326259411</v>
      </c>
      <c r="O5930">
        <v>11.130126791876901</v>
      </c>
      <c r="P5930">
        <v>10.496823572876901</v>
      </c>
      <c r="Q5930">
        <v>10.3475376618719</v>
      </c>
    </row>
    <row r="5931" spans="1:17">
      <c r="A5931" t="s">
        <v>10391</v>
      </c>
      <c r="B5931" s="16" t="s">
        <v>10392</v>
      </c>
      <c r="C5931">
        <v>4.7882403612659497</v>
      </c>
      <c r="D5931">
        <v>5.1573505347490602</v>
      </c>
      <c r="E5931">
        <v>4.7104489803388701</v>
      </c>
      <c r="F5931">
        <v>5.3934871370174804</v>
      </c>
      <c r="G5931">
        <v>5.5356797135327902</v>
      </c>
      <c r="H5931">
        <v>5.0402227714917602</v>
      </c>
      <c r="I5931">
        <v>4.8882864984054599</v>
      </c>
      <c r="J5931">
        <v>4.7816009704995297</v>
      </c>
      <c r="K5931">
        <v>4.9119590476093702</v>
      </c>
      <c r="L5931">
        <v>4.7901010708768101</v>
      </c>
      <c r="M5931">
        <v>5.3280626239297098</v>
      </c>
      <c r="N5931">
        <v>5.68277591644026</v>
      </c>
      <c r="O5931">
        <v>5.2659635633928499</v>
      </c>
      <c r="P5931">
        <v>4.9174589054378801</v>
      </c>
      <c r="Q5931">
        <v>2.8218677180984102</v>
      </c>
    </row>
    <row r="5932" spans="1:17">
      <c r="A5932" t="s">
        <v>10393</v>
      </c>
      <c r="B5932" s="16" t="s">
        <v>10394</v>
      </c>
      <c r="C5932">
        <v>10.1515095993652</v>
      </c>
      <c r="D5932">
        <v>9.8665012601348501</v>
      </c>
      <c r="E5932">
        <v>10.124218054841201</v>
      </c>
      <c r="F5932">
        <v>9.81085548160749</v>
      </c>
      <c r="G5932">
        <v>10.4327507902533</v>
      </c>
      <c r="H5932">
        <v>8.37513496983604</v>
      </c>
      <c r="I5932">
        <v>9.4839948504388705</v>
      </c>
      <c r="J5932">
        <v>8.8999104276125305</v>
      </c>
      <c r="K5932">
        <v>10.637788682212401</v>
      </c>
      <c r="L5932">
        <v>10.258109142355901</v>
      </c>
      <c r="M5932">
        <v>10.0809478419523</v>
      </c>
      <c r="N5932">
        <v>10.8233329034683</v>
      </c>
      <c r="O5932">
        <v>9.8159212610753208</v>
      </c>
      <c r="P5932">
        <v>8.7507408633623793</v>
      </c>
      <c r="Q5932">
        <v>12.6081245351658</v>
      </c>
    </row>
    <row r="5933" spans="1:17">
      <c r="A5933" t="s">
        <v>10395</v>
      </c>
      <c r="B5933" s="16" t="s">
        <v>10396</v>
      </c>
      <c r="C5933">
        <v>7.7974702032345302</v>
      </c>
      <c r="D5933">
        <v>7.8286346676050602</v>
      </c>
      <c r="E5933">
        <v>7.8463377901623304</v>
      </c>
      <c r="F5933">
        <v>7.7453307463346599</v>
      </c>
      <c r="G5933">
        <v>7.5933012397728801</v>
      </c>
      <c r="H5933">
        <v>7.7543838366900504</v>
      </c>
      <c r="I5933">
        <v>7.7750694607444899</v>
      </c>
      <c r="J5933">
        <v>7.78214656915753</v>
      </c>
      <c r="K5933">
        <v>7.4767320324673401</v>
      </c>
      <c r="L5933">
        <v>7.8219497417635404</v>
      </c>
      <c r="M5933">
        <v>7.7712511492696601</v>
      </c>
      <c r="N5933">
        <v>7.7804178880947603</v>
      </c>
      <c r="O5933">
        <v>7.72443639558771</v>
      </c>
      <c r="P5933">
        <v>7.77449396691933</v>
      </c>
      <c r="Q5933">
        <v>8.0859864702427604</v>
      </c>
    </row>
    <row r="5934" spans="1:17">
      <c r="A5934" t="s">
        <v>10397</v>
      </c>
      <c r="B5934" s="16" t="s">
        <v>10398</v>
      </c>
      <c r="C5934">
        <v>12.016855826975201</v>
      </c>
      <c r="D5934">
        <v>11.8661460516877</v>
      </c>
      <c r="E5934">
        <v>12.8531175837883</v>
      </c>
      <c r="F5934">
        <v>12.494035704187199</v>
      </c>
      <c r="G5934">
        <v>12.5965453806645</v>
      </c>
      <c r="H5934">
        <v>11.435733760594401</v>
      </c>
      <c r="I5934">
        <v>11.6890896058399</v>
      </c>
      <c r="J5934">
        <v>11.9249573955199</v>
      </c>
      <c r="K5934">
        <v>12.3489906736243</v>
      </c>
      <c r="L5934">
        <v>12.495122985501601</v>
      </c>
      <c r="M5934">
        <v>12.2713227488931</v>
      </c>
      <c r="N5934">
        <v>12.954547252803399</v>
      </c>
      <c r="O5934">
        <v>12.040128225500199</v>
      </c>
      <c r="P5934">
        <v>11.342994325647201</v>
      </c>
      <c r="Q5934">
        <v>14.6533536253728</v>
      </c>
    </row>
    <row r="5935" spans="1:17">
      <c r="A5935" t="s">
        <v>10399</v>
      </c>
      <c r="B5935" s="16" t="s">
        <v>10400</v>
      </c>
      <c r="C5935">
        <v>6.8374094073843299</v>
      </c>
      <c r="D5935">
        <v>7.0140709002794299</v>
      </c>
      <c r="E5935">
        <v>6.8434447610936902</v>
      </c>
      <c r="F5935">
        <v>7.5574080706483402</v>
      </c>
      <c r="G5935">
        <v>7.09025748544728</v>
      </c>
      <c r="H5935">
        <v>8.4968182211730205</v>
      </c>
      <c r="I5935">
        <v>7.0018738474900601</v>
      </c>
      <c r="J5935">
        <v>7.2867071673945603</v>
      </c>
      <c r="K5935">
        <v>6.8214924250388096</v>
      </c>
      <c r="L5935">
        <v>6.9195424843787503</v>
      </c>
      <c r="M5935">
        <v>7.9341392276309701</v>
      </c>
      <c r="N5935">
        <v>8.4661329830938996</v>
      </c>
      <c r="O5935">
        <v>8.0170986455102593</v>
      </c>
      <c r="P5935">
        <v>7.0361110355685303</v>
      </c>
      <c r="Q5935">
        <v>6.2843132996066204</v>
      </c>
    </row>
    <row r="5936" spans="1:17">
      <c r="A5936" t="s">
        <v>10401</v>
      </c>
      <c r="B5936" s="16" t="s">
        <v>10402</v>
      </c>
      <c r="C5936">
        <v>8.6544280214508404</v>
      </c>
      <c r="D5936">
        <v>8.5271612275875395</v>
      </c>
      <c r="E5936">
        <v>9.6053914509678204</v>
      </c>
      <c r="F5936">
        <v>8.3895144839965106</v>
      </c>
      <c r="G5936">
        <v>8.7149938523839801</v>
      </c>
      <c r="H5936">
        <v>8.1668002578767798</v>
      </c>
      <c r="I5936">
        <v>9.0130521091287097</v>
      </c>
      <c r="J5936">
        <v>9.8620599662214001</v>
      </c>
      <c r="K5936">
        <v>8.7480876656026094</v>
      </c>
      <c r="L5936">
        <v>8.7721755562907493</v>
      </c>
      <c r="M5936">
        <v>8.8618082600452102</v>
      </c>
      <c r="N5936">
        <v>8.5516610315451391</v>
      </c>
      <c r="O5936">
        <v>9.1703440358899293</v>
      </c>
      <c r="P5936">
        <v>7.4927704004486699</v>
      </c>
      <c r="Q5936">
        <v>10.2743564196501</v>
      </c>
    </row>
    <row r="5937" spans="1:17">
      <c r="A5937" t="s">
        <v>10403</v>
      </c>
      <c r="B5937" s="16" t="s">
        <v>10404</v>
      </c>
      <c r="C5937">
        <v>8.2812783898564302</v>
      </c>
      <c r="D5937">
        <v>8.2973198077990098</v>
      </c>
      <c r="E5937">
        <v>8.2671264096345496</v>
      </c>
      <c r="F5937">
        <v>8.3482496037266607</v>
      </c>
      <c r="G5937">
        <v>8.3390145150496995</v>
      </c>
      <c r="H5937">
        <v>8.9157943207121502</v>
      </c>
      <c r="I5937">
        <v>8.5919352089870706</v>
      </c>
      <c r="J5937">
        <v>8.4002399944384702</v>
      </c>
      <c r="K5937">
        <v>8.4170721702364393</v>
      </c>
      <c r="L5937">
        <v>8.2756591146741503</v>
      </c>
      <c r="M5937">
        <v>8.2836345145343397</v>
      </c>
      <c r="N5937">
        <v>8.1657769996016203</v>
      </c>
      <c r="O5937">
        <v>8.2690281426567207</v>
      </c>
      <c r="P5937">
        <v>8.4866134419292205</v>
      </c>
      <c r="Q5937">
        <v>6.6375058506955904</v>
      </c>
    </row>
    <row r="5938" spans="1:17">
      <c r="A5938" t="s">
        <v>10405</v>
      </c>
      <c r="B5938" s="16" t="s">
        <v>10406</v>
      </c>
      <c r="C5938">
        <v>7.4167394892705403</v>
      </c>
      <c r="D5938">
        <v>7.27201870183272</v>
      </c>
      <c r="E5938">
        <v>6.8724668132343201</v>
      </c>
      <c r="F5938">
        <v>6.9314721879311696</v>
      </c>
      <c r="G5938">
        <v>7.5592126681217202</v>
      </c>
      <c r="H5938">
        <v>6.8571668783692896</v>
      </c>
      <c r="I5938">
        <v>7.3521951262123997</v>
      </c>
      <c r="J5938">
        <v>7.0993033865592601</v>
      </c>
      <c r="K5938">
        <v>7.06955630629776</v>
      </c>
      <c r="L5938">
        <v>6.2398789457682096</v>
      </c>
      <c r="M5938">
        <v>6.65538287986063</v>
      </c>
      <c r="N5938">
        <v>6.9659792970402998</v>
      </c>
      <c r="O5938">
        <v>6.5097855003520602</v>
      </c>
      <c r="P5938">
        <v>7.8388289104771802</v>
      </c>
      <c r="Q5938">
        <v>5.09416193408443</v>
      </c>
    </row>
    <row r="5939" spans="1:17">
      <c r="A5939" t="s">
        <v>10407</v>
      </c>
      <c r="B5939" s="16" t="s">
        <v>10408</v>
      </c>
      <c r="C5939">
        <v>9.9383559284279706</v>
      </c>
      <c r="D5939">
        <v>9.8605781181749297</v>
      </c>
      <c r="E5939">
        <v>9.8684027706210902</v>
      </c>
      <c r="F5939">
        <v>10.125451134622001</v>
      </c>
      <c r="G5939">
        <v>9.9958020793076692</v>
      </c>
      <c r="H5939">
        <v>10.5464590209597</v>
      </c>
      <c r="I5939">
        <v>10.017465687961099</v>
      </c>
      <c r="J5939">
        <v>10.096005414176901</v>
      </c>
      <c r="K5939">
        <v>9.6617997608109203</v>
      </c>
      <c r="L5939">
        <v>9.81918745309234</v>
      </c>
      <c r="M5939">
        <v>10.035212764746699</v>
      </c>
      <c r="N5939">
        <v>9.8611376368319394</v>
      </c>
      <c r="O5939">
        <v>9.9883518642071607</v>
      </c>
      <c r="P5939">
        <v>10.1662069175322</v>
      </c>
      <c r="Q5939">
        <v>8.8614637697687808</v>
      </c>
    </row>
    <row r="5940" spans="1:17">
      <c r="A5940" t="s">
        <v>10409</v>
      </c>
      <c r="B5940" s="16" t="s">
        <v>10410</v>
      </c>
      <c r="C5940">
        <v>2.8218677180984102</v>
      </c>
      <c r="D5940">
        <v>2.8218677180984102</v>
      </c>
      <c r="E5940">
        <v>3.6381873987360902</v>
      </c>
      <c r="F5940">
        <v>3.2825265482838799</v>
      </c>
      <c r="G5940">
        <v>3.5425260543824399</v>
      </c>
      <c r="H5940">
        <v>2.8218677180984102</v>
      </c>
      <c r="I5940">
        <v>2.8218677180984102</v>
      </c>
      <c r="J5940">
        <v>2.8218677180984102</v>
      </c>
      <c r="K5940">
        <v>3.27554212654834</v>
      </c>
      <c r="L5940">
        <v>3.29479214013883</v>
      </c>
      <c r="M5940">
        <v>3.4086250003018401</v>
      </c>
      <c r="N5940">
        <v>3.79229116939824</v>
      </c>
      <c r="O5940">
        <v>3.42420286852819</v>
      </c>
      <c r="P5940">
        <v>2.8218677180984102</v>
      </c>
      <c r="Q5940">
        <v>6.6375058506955904</v>
      </c>
    </row>
    <row r="5941" spans="1:17">
      <c r="A5941" t="s">
        <v>10411</v>
      </c>
      <c r="B5941" s="16" t="s">
        <v>10412</v>
      </c>
      <c r="C5941">
        <v>9.5769415874564991</v>
      </c>
      <c r="D5941">
        <v>9.1139247785692792</v>
      </c>
      <c r="E5941">
        <v>2.8218677180984102</v>
      </c>
      <c r="F5941">
        <v>5.7128413575868704</v>
      </c>
      <c r="G5941">
        <v>5.4158963756298002</v>
      </c>
      <c r="H5941">
        <v>5.0769980259574004</v>
      </c>
      <c r="I5941">
        <v>8.6191858318957895</v>
      </c>
      <c r="J5941">
        <v>3.4276433730071201</v>
      </c>
      <c r="K5941">
        <v>10.4643455264215</v>
      </c>
      <c r="L5941">
        <v>10.194403134804601</v>
      </c>
      <c r="M5941">
        <v>7.3820668422772098</v>
      </c>
      <c r="N5941">
        <v>6.6912870643548601</v>
      </c>
      <c r="O5941">
        <v>5.3136379649428402</v>
      </c>
      <c r="P5941">
        <v>5.0754103394275001</v>
      </c>
      <c r="Q5941">
        <v>11.303394432065099</v>
      </c>
    </row>
    <row r="5942" spans="1:17">
      <c r="A5942" t="s">
        <v>10413</v>
      </c>
      <c r="B5942" s="16" t="s">
        <v>10414</v>
      </c>
      <c r="C5942">
        <v>8.8049107407909801</v>
      </c>
      <c r="D5942">
        <v>8.8573417828760892</v>
      </c>
      <c r="E5942">
        <v>8.8467560081831405</v>
      </c>
      <c r="F5942">
        <v>8.7551501220756904</v>
      </c>
      <c r="G5942">
        <v>8.8251206158523399</v>
      </c>
      <c r="H5942">
        <v>8.8462736360713805</v>
      </c>
      <c r="I5942">
        <v>9.0379435924123595</v>
      </c>
      <c r="J5942">
        <v>8.8572481928895499</v>
      </c>
      <c r="K5942">
        <v>8.7457195985565193</v>
      </c>
      <c r="L5942">
        <v>8.9770507975092304</v>
      </c>
      <c r="M5942">
        <v>8.7998063775457904</v>
      </c>
      <c r="N5942">
        <v>8.7088525366678304</v>
      </c>
      <c r="O5942">
        <v>8.7849085518985497</v>
      </c>
      <c r="P5942">
        <v>8.6587555712540691</v>
      </c>
      <c r="Q5942">
        <v>9.1612412986063401</v>
      </c>
    </row>
    <row r="5943" spans="1:17">
      <c r="A5943" t="s">
        <v>10415</v>
      </c>
      <c r="B5943" s="16" t="s">
        <v>10416</v>
      </c>
      <c r="C5943">
        <v>7.4962268819158604</v>
      </c>
      <c r="D5943">
        <v>7.16818863952646</v>
      </c>
      <c r="E5943">
        <v>7.6175597172309102</v>
      </c>
      <c r="F5943">
        <v>7.1322847091354804</v>
      </c>
      <c r="G5943">
        <v>6.9284850452367301</v>
      </c>
      <c r="H5943">
        <v>5.6573806008778602</v>
      </c>
      <c r="I5943">
        <v>6.9739209647643401</v>
      </c>
      <c r="J5943">
        <v>6.3321612259970097</v>
      </c>
      <c r="K5943">
        <v>7.1435456076211903</v>
      </c>
      <c r="L5943">
        <v>6.9646626692663203</v>
      </c>
      <c r="M5943">
        <v>6.2987629377921204</v>
      </c>
      <c r="N5943">
        <v>7.1120955779354196</v>
      </c>
      <c r="O5943">
        <v>6.6153320585583897</v>
      </c>
      <c r="P5943">
        <v>5.8481757373421797</v>
      </c>
      <c r="Q5943">
        <v>9.3629875558906797</v>
      </c>
    </row>
    <row r="5944" spans="1:17">
      <c r="A5944" t="s">
        <v>10417</v>
      </c>
      <c r="B5944" s="16" t="s">
        <v>10418</v>
      </c>
      <c r="C5944">
        <v>7.2432243894076596</v>
      </c>
      <c r="D5944">
        <v>7.3621436993521101</v>
      </c>
      <c r="E5944">
        <v>7.4925789249254002</v>
      </c>
      <c r="F5944">
        <v>7.6751356192948998</v>
      </c>
      <c r="G5944">
        <v>7.3276608930228999</v>
      </c>
      <c r="H5944">
        <v>7.2985181127037899</v>
      </c>
      <c r="I5944">
        <v>7.34494732199766</v>
      </c>
      <c r="J5944">
        <v>7.5963570465695698</v>
      </c>
      <c r="K5944">
        <v>7.1435456076211903</v>
      </c>
      <c r="L5944">
        <v>7.3718442850930197</v>
      </c>
      <c r="M5944">
        <v>7.5144789694681</v>
      </c>
      <c r="N5944">
        <v>7.0769379687653897</v>
      </c>
      <c r="O5944">
        <v>7.4213619236459403</v>
      </c>
      <c r="P5944">
        <v>7.2617771611034998</v>
      </c>
      <c r="Q5944">
        <v>7.3593062614465703</v>
      </c>
    </row>
    <row r="5945" spans="1:17">
      <c r="A5945" t="s">
        <v>10419</v>
      </c>
      <c r="B5945" s="16" t="s">
        <v>10420</v>
      </c>
      <c r="C5945">
        <v>7.4030536541110497</v>
      </c>
      <c r="D5945">
        <v>7.4084289871033597</v>
      </c>
      <c r="E5945">
        <v>7.6175597172309102</v>
      </c>
      <c r="F5945">
        <v>7.4947229481945996</v>
      </c>
      <c r="G5945">
        <v>7.7646038238616901</v>
      </c>
      <c r="H5945">
        <v>7.5754910292559803</v>
      </c>
      <c r="I5945">
        <v>7.37372180216357</v>
      </c>
      <c r="J5945">
        <v>7.7185108985042596</v>
      </c>
      <c r="K5945">
        <v>7.50504653791441</v>
      </c>
      <c r="L5945">
        <v>7.2387638932443101</v>
      </c>
      <c r="M5945">
        <v>7.1899856980448904</v>
      </c>
      <c r="N5945">
        <v>6.8970520926005099</v>
      </c>
      <c r="O5945">
        <v>7.1301899013384098</v>
      </c>
      <c r="P5945">
        <v>7.5537008747178804</v>
      </c>
      <c r="Q5945">
        <v>5.81282804418474</v>
      </c>
    </row>
    <row r="5946" spans="1:17">
      <c r="A5946" t="s">
        <v>10421</v>
      </c>
      <c r="B5946" s="16" t="s">
        <v>10422</v>
      </c>
      <c r="C5946">
        <v>9.1981447927490407</v>
      </c>
      <c r="D5946">
        <v>9.2560813617095494</v>
      </c>
      <c r="E5946">
        <v>9.4629379117410402</v>
      </c>
      <c r="F5946">
        <v>9.3334730039955005</v>
      </c>
      <c r="G5946">
        <v>9.2953294969785301</v>
      </c>
      <c r="H5946">
        <v>8.6934641952305203</v>
      </c>
      <c r="I5946">
        <v>9.4044480439776894</v>
      </c>
      <c r="J5946">
        <v>9.2893748125606805</v>
      </c>
      <c r="K5946">
        <v>9.2720140096581893</v>
      </c>
      <c r="L5946">
        <v>9.2984460927776595</v>
      </c>
      <c r="M5946">
        <v>9.2524907869245396</v>
      </c>
      <c r="N5946">
        <v>9.0648699173184593</v>
      </c>
      <c r="O5946">
        <v>9.3048049462376703</v>
      </c>
      <c r="P5946">
        <v>9.0482790224680496</v>
      </c>
      <c r="Q5946">
        <v>9.6975493141544398</v>
      </c>
    </row>
    <row r="5947" spans="1:17">
      <c r="A5947" t="s">
        <v>10423</v>
      </c>
      <c r="B5947" s="16" t="s">
        <v>10424</v>
      </c>
      <c r="C5947">
        <v>8.1109507719669498</v>
      </c>
      <c r="D5947">
        <v>7.9762871844851704</v>
      </c>
      <c r="E5947">
        <v>8.4170038611204898</v>
      </c>
      <c r="F5947">
        <v>7.9417321192285897</v>
      </c>
      <c r="G5947">
        <v>7.78833338063935</v>
      </c>
      <c r="H5947">
        <v>8.7297682896132702</v>
      </c>
      <c r="I5947">
        <v>8.4062449768044498</v>
      </c>
      <c r="J5947">
        <v>8.2221368388482894</v>
      </c>
      <c r="K5947">
        <v>8.0417568795180703</v>
      </c>
      <c r="L5947">
        <v>8.3316885963049305</v>
      </c>
      <c r="M5947">
        <v>7.9924481949326802</v>
      </c>
      <c r="N5947">
        <v>7.58186980175243</v>
      </c>
      <c r="O5947">
        <v>8.3734090430531296</v>
      </c>
      <c r="P5947">
        <v>7.1867625795696704</v>
      </c>
      <c r="Q5947">
        <v>8.6462459446333604</v>
      </c>
    </row>
    <row r="5948" spans="1:17">
      <c r="A5948" t="s">
        <v>10425</v>
      </c>
      <c r="B5948" s="16" t="s">
        <v>10426</v>
      </c>
      <c r="C5948">
        <v>5.2710534670525604</v>
      </c>
      <c r="D5948">
        <v>5.3929301417275104</v>
      </c>
      <c r="E5948">
        <v>5.0160351149716202</v>
      </c>
      <c r="F5948">
        <v>4.7023883921396203</v>
      </c>
      <c r="G5948">
        <v>6.7702069828436704</v>
      </c>
      <c r="H5948">
        <v>4.5998748125578501</v>
      </c>
      <c r="I5948">
        <v>5.4614747608994199</v>
      </c>
      <c r="J5948">
        <v>4.8839472618639803</v>
      </c>
      <c r="K5948">
        <v>5.8322145301996997</v>
      </c>
      <c r="L5948">
        <v>5.6193000299912201</v>
      </c>
      <c r="M5948">
        <v>5.3924365182024099</v>
      </c>
      <c r="N5948">
        <v>6.0560748478416198</v>
      </c>
      <c r="O5948">
        <v>5.2900109819477699</v>
      </c>
      <c r="P5948">
        <v>5.0754103394275001</v>
      </c>
      <c r="Q5948">
        <v>6.2843132996066204</v>
      </c>
    </row>
    <row r="5949" spans="1:17">
      <c r="A5949" t="s">
        <v>10427</v>
      </c>
      <c r="B5949" s="16" t="s">
        <v>10428</v>
      </c>
      <c r="C5949">
        <v>4.7424302842105197</v>
      </c>
      <c r="D5949">
        <v>4.5009317243298002</v>
      </c>
      <c r="E5949">
        <v>4.7104489803388701</v>
      </c>
      <c r="F5949">
        <v>4.8265290176055897</v>
      </c>
      <c r="G5949">
        <v>4.9315086277172604</v>
      </c>
      <c r="H5949">
        <v>3.30825032505737</v>
      </c>
      <c r="I5949">
        <v>4.30650913402902</v>
      </c>
      <c r="J5949">
        <v>3.8565114723405598</v>
      </c>
      <c r="K5949">
        <v>4.8756976395011202</v>
      </c>
      <c r="L5949">
        <v>4.8321653561327897</v>
      </c>
      <c r="M5949">
        <v>4.5794486673888004</v>
      </c>
      <c r="N5949">
        <v>5.02390968106456</v>
      </c>
      <c r="O5949">
        <v>4.5809011873356402</v>
      </c>
      <c r="P5949">
        <v>3.6194497939779602</v>
      </c>
      <c r="Q5949">
        <v>7.1565710053807701</v>
      </c>
    </row>
    <row r="5950" spans="1:17">
      <c r="A5950" t="s">
        <v>10429</v>
      </c>
      <c r="B5950" s="16" t="s">
        <v>720</v>
      </c>
      <c r="C5950">
        <v>7.4767631232300502</v>
      </c>
      <c r="D5950">
        <v>7.4658296828705604</v>
      </c>
      <c r="E5950">
        <v>7.6925266921822599</v>
      </c>
      <c r="F5950">
        <v>7.6699882148714096</v>
      </c>
      <c r="G5950">
        <v>7.4217666447414699</v>
      </c>
      <c r="H5950">
        <v>7.6590441808504401</v>
      </c>
      <c r="I5950">
        <v>7.5914094517809803</v>
      </c>
      <c r="J5950">
        <v>7.8270876263146301</v>
      </c>
      <c r="K5950">
        <v>7.2744141714431603</v>
      </c>
      <c r="L5950">
        <v>7.5119629138153297</v>
      </c>
      <c r="M5950">
        <v>7.5050780063628402</v>
      </c>
      <c r="N5950">
        <v>7.48473824893557</v>
      </c>
      <c r="O5950">
        <v>7.6810893333439996</v>
      </c>
      <c r="P5950">
        <v>7.6604357769062297</v>
      </c>
      <c r="Q5950">
        <v>7.8374797051227896</v>
      </c>
    </row>
    <row r="5951" spans="1:17">
      <c r="A5951" t="s">
        <v>10430</v>
      </c>
      <c r="B5951" s="16" t="e">
        <v>#N/A</v>
      </c>
      <c r="C5951">
        <v>4.2964146619915802</v>
      </c>
      <c r="D5951">
        <v>4.1197647330598102</v>
      </c>
      <c r="E5951">
        <v>4.4833795521924502</v>
      </c>
      <c r="F5951">
        <v>4.5644600677645304</v>
      </c>
      <c r="G5951">
        <v>4.5695203052827997</v>
      </c>
      <c r="H5951">
        <v>3.65660975244205</v>
      </c>
      <c r="I5951">
        <v>4.16059535596606</v>
      </c>
      <c r="J5951">
        <v>3.7696016503418699</v>
      </c>
      <c r="K5951">
        <v>4.5878024687201</v>
      </c>
      <c r="L5951">
        <v>4.3280695513255196</v>
      </c>
      <c r="M5951">
        <v>3.6461416973015899</v>
      </c>
      <c r="N5951">
        <v>3.31389066967124</v>
      </c>
      <c r="O5951">
        <v>3.8507909364900099</v>
      </c>
      <c r="P5951">
        <v>3.7927642367557501</v>
      </c>
      <c r="Q5951">
        <v>5.81282804418474</v>
      </c>
    </row>
    <row r="5952" spans="1:17">
      <c r="A5952" t="s">
        <v>10431</v>
      </c>
      <c r="B5952" s="16" t="e">
        <v>#N/A</v>
      </c>
      <c r="C5952">
        <v>8.6075307054187196</v>
      </c>
      <c r="D5952">
        <v>8.8832856208442106</v>
      </c>
      <c r="E5952">
        <v>8.9487221229275402</v>
      </c>
      <c r="F5952">
        <v>8.9331059244142104</v>
      </c>
      <c r="G5952">
        <v>8.93275909890286</v>
      </c>
      <c r="H5952">
        <v>9.1787492547088494</v>
      </c>
      <c r="I5952">
        <v>8.8666315534123399</v>
      </c>
      <c r="J5952">
        <v>9.0503759884446406</v>
      </c>
      <c r="K5952">
        <v>8.7645561267170002</v>
      </c>
      <c r="L5952">
        <v>8.3248028766279702</v>
      </c>
      <c r="M5952">
        <v>8.1753008172404797</v>
      </c>
      <c r="N5952">
        <v>8.2665297976276104</v>
      </c>
      <c r="O5952">
        <v>8.2660993942148906</v>
      </c>
      <c r="P5952">
        <v>9.1474935536501292</v>
      </c>
      <c r="Q5952">
        <v>6.6375058506955904</v>
      </c>
    </row>
    <row r="5953" spans="1:17">
      <c r="A5953" t="s">
        <v>10432</v>
      </c>
      <c r="B5953" s="16" t="s">
        <v>10433</v>
      </c>
      <c r="C5953">
        <v>5.8673482739251597</v>
      </c>
      <c r="D5953">
        <v>6.0813186361123597</v>
      </c>
      <c r="E5953">
        <v>5.72015689123982</v>
      </c>
      <c r="F5953">
        <v>6.1321346925860896</v>
      </c>
      <c r="G5953">
        <v>6.1327887893196404</v>
      </c>
      <c r="H5953">
        <v>6.0289964067317099</v>
      </c>
      <c r="I5953">
        <v>5.98191456634164</v>
      </c>
      <c r="J5953">
        <v>5.9991545241956699</v>
      </c>
      <c r="K5953">
        <v>6.0655334946390003</v>
      </c>
      <c r="L5953">
        <v>6.0336280567968696</v>
      </c>
      <c r="M5953">
        <v>6.27668483199077</v>
      </c>
      <c r="N5953">
        <v>6.0003540804802604</v>
      </c>
      <c r="O5953">
        <v>6.1617422448561596</v>
      </c>
      <c r="P5953">
        <v>5.9565984970148804</v>
      </c>
      <c r="Q5953">
        <v>5.09416193408443</v>
      </c>
    </row>
    <row r="5954" spans="1:17">
      <c r="A5954" t="s">
        <v>10434</v>
      </c>
      <c r="B5954" s="16" t="s">
        <v>10435</v>
      </c>
      <c r="C5954">
        <v>9.7715989398787393</v>
      </c>
      <c r="D5954">
        <v>9.6745886475326301</v>
      </c>
      <c r="E5954">
        <v>10.438886297086899</v>
      </c>
      <c r="F5954">
        <v>10.3756991012533</v>
      </c>
      <c r="G5954">
        <v>10.330500921563999</v>
      </c>
      <c r="H5954">
        <v>9.8661893351096204</v>
      </c>
      <c r="I5954">
        <v>10.011766417254901</v>
      </c>
      <c r="J5954">
        <v>9.5992550494535909</v>
      </c>
      <c r="K5954">
        <v>10.405570522842501</v>
      </c>
      <c r="L5954">
        <v>10.494197240760601</v>
      </c>
      <c r="M5954">
        <v>10.4594509011031</v>
      </c>
      <c r="N5954">
        <v>10.451277256740299</v>
      </c>
      <c r="O5954">
        <v>10.39705246144</v>
      </c>
      <c r="P5954">
        <v>9.6733376172430106</v>
      </c>
      <c r="Q5954">
        <v>11.822900272961499</v>
      </c>
    </row>
    <row r="5955" spans="1:17">
      <c r="A5955" t="s">
        <v>10436</v>
      </c>
      <c r="B5955" s="16" t="s">
        <v>10437</v>
      </c>
      <c r="C5955">
        <v>7.5343816153612604</v>
      </c>
      <c r="D5955">
        <v>7.4658296828705604</v>
      </c>
      <c r="E5955">
        <v>6.2964799255411696</v>
      </c>
      <c r="F5955">
        <v>6.3423570705164503</v>
      </c>
      <c r="G5955">
        <v>7.7404765708415004</v>
      </c>
      <c r="H5955">
        <v>6.9550790148528003</v>
      </c>
      <c r="I5955">
        <v>7.1836331182777702</v>
      </c>
      <c r="J5955">
        <v>6.5730889028718602</v>
      </c>
      <c r="K5955">
        <v>7.4881248126097102</v>
      </c>
      <c r="L5955">
        <v>6.1325703953714701</v>
      </c>
      <c r="M5955">
        <v>6.9193851434874203</v>
      </c>
      <c r="N5955">
        <v>7.666966537545</v>
      </c>
      <c r="O5955">
        <v>7.0229922112836203</v>
      </c>
      <c r="P5955">
        <v>7.8458029754857996</v>
      </c>
      <c r="Q5955">
        <v>5.81282804418474</v>
      </c>
    </row>
    <row r="5956" spans="1:17">
      <c r="A5956" t="s">
        <v>10438</v>
      </c>
      <c r="B5956" s="16" t="e">
        <v>#N/A</v>
      </c>
      <c r="C5956">
        <v>10.173807422853599</v>
      </c>
      <c r="D5956">
        <v>10.037954955347899</v>
      </c>
      <c r="E5956">
        <v>10.2671629490243</v>
      </c>
      <c r="F5956">
        <v>9.3318460338031795</v>
      </c>
      <c r="G5956">
        <v>10.2905972721301</v>
      </c>
      <c r="H5956">
        <v>9.4736672804700408</v>
      </c>
      <c r="I5956">
        <v>10.478075188751699</v>
      </c>
      <c r="J5956">
        <v>10.1762786803697</v>
      </c>
      <c r="K5956">
        <v>10.2021674129857</v>
      </c>
      <c r="L5956">
        <v>10.118828351455999</v>
      </c>
      <c r="M5956">
        <v>9.9504318589415099</v>
      </c>
      <c r="N5956">
        <v>10.5734564640843</v>
      </c>
      <c r="O5956">
        <v>9.9505606156520194</v>
      </c>
      <c r="P5956">
        <v>10.573328554382099</v>
      </c>
      <c r="Q5956">
        <v>11.2534935894173</v>
      </c>
    </row>
    <row r="5957" spans="1:17">
      <c r="A5957" t="s">
        <v>10439</v>
      </c>
      <c r="B5957" s="16" t="s">
        <v>10440</v>
      </c>
      <c r="C5957">
        <v>6.9167499097341398</v>
      </c>
      <c r="D5957">
        <v>6.7413585445714101</v>
      </c>
      <c r="E5957">
        <v>7.0732031344058202</v>
      </c>
      <c r="F5957">
        <v>7.4413218706507402</v>
      </c>
      <c r="G5957">
        <v>7.5729451690033596</v>
      </c>
      <c r="H5957">
        <v>7.4933055811739298</v>
      </c>
      <c r="I5957">
        <v>6.9832992760965604</v>
      </c>
      <c r="J5957">
        <v>7.8706683659027403</v>
      </c>
      <c r="K5957">
        <v>7.0619431434112201</v>
      </c>
      <c r="L5957">
        <v>6.8729551756282499</v>
      </c>
      <c r="M5957">
        <v>7.9129827263867902</v>
      </c>
      <c r="N5957">
        <v>7.9156852216043596</v>
      </c>
      <c r="O5957">
        <v>7.9383180626190599</v>
      </c>
      <c r="P5957">
        <v>7.2301065543756904</v>
      </c>
      <c r="Q5957">
        <v>7.9670857749043096</v>
      </c>
    </row>
    <row r="5958" spans="1:17">
      <c r="A5958" t="s">
        <v>10441</v>
      </c>
      <c r="B5958" s="16" t="s">
        <v>10442</v>
      </c>
      <c r="C5958">
        <v>8.9646097185978295</v>
      </c>
      <c r="D5958">
        <v>9.0958846090209509</v>
      </c>
      <c r="E5958">
        <v>8.9789547973225297</v>
      </c>
      <c r="F5958">
        <v>9.6556421268529995</v>
      </c>
      <c r="G5958">
        <v>9.2405253840832504</v>
      </c>
      <c r="H5958">
        <v>9.4571083082024998</v>
      </c>
      <c r="I5958">
        <v>8.9737179829518894</v>
      </c>
      <c r="J5958">
        <v>9.6804643222628908</v>
      </c>
      <c r="K5958">
        <v>9.1697516643872792</v>
      </c>
      <c r="L5958">
        <v>9.4325522332511706</v>
      </c>
      <c r="M5958">
        <v>9.5550456971480795</v>
      </c>
      <c r="N5958">
        <v>9.1368767017306407</v>
      </c>
      <c r="O5958">
        <v>9.3621361403497101</v>
      </c>
      <c r="P5958">
        <v>9.0022400881166593</v>
      </c>
      <c r="Q5958">
        <v>8.9889439006726093</v>
      </c>
    </row>
    <row r="5959" spans="1:17">
      <c r="A5959" t="s">
        <v>10443</v>
      </c>
      <c r="B5959" s="16" t="s">
        <v>10444</v>
      </c>
      <c r="C5959">
        <v>3.6535616636188299</v>
      </c>
      <c r="D5959">
        <v>4.0407231514856203</v>
      </c>
      <c r="E5959">
        <v>4.3035359899866696</v>
      </c>
      <c r="F5959">
        <v>3.4706286095040801</v>
      </c>
      <c r="G5959">
        <v>3.8309652426265099</v>
      </c>
      <c r="H5959">
        <v>4.1560374762891303</v>
      </c>
      <c r="I5959">
        <v>4.0793606969786396</v>
      </c>
      <c r="J5959">
        <v>4.1999986398891203</v>
      </c>
      <c r="K5959">
        <v>4.0709644767565303</v>
      </c>
      <c r="L5959">
        <v>4.1211419556762898</v>
      </c>
      <c r="M5959">
        <v>2.8218677180984102</v>
      </c>
      <c r="N5959">
        <v>4.0888472785647796</v>
      </c>
      <c r="O5959">
        <v>3.42420286852819</v>
      </c>
      <c r="P5959">
        <v>2.8218677180984102</v>
      </c>
      <c r="Q5959">
        <v>2.8218677180984102</v>
      </c>
    </row>
    <row r="5960" spans="1:17">
      <c r="A5960" t="s">
        <v>10445</v>
      </c>
      <c r="B5960" s="16" t="s">
        <v>10446</v>
      </c>
      <c r="C5960">
        <v>9.0148894649904996</v>
      </c>
      <c r="D5960">
        <v>8.9978236449261697</v>
      </c>
      <c r="E5960">
        <v>8.9921907500196507</v>
      </c>
      <c r="F5960">
        <v>8.8423070272748205</v>
      </c>
      <c r="G5960">
        <v>9.0179548280217006</v>
      </c>
      <c r="H5960">
        <v>8.6821072787635405</v>
      </c>
      <c r="I5960">
        <v>8.8641029109942497</v>
      </c>
      <c r="J5960">
        <v>8.7059004323154401</v>
      </c>
      <c r="K5960">
        <v>9.2571292862118</v>
      </c>
      <c r="L5960">
        <v>8.9119403883468795</v>
      </c>
      <c r="M5960">
        <v>8.9177199843419501</v>
      </c>
      <c r="N5960">
        <v>8.8864708222701605</v>
      </c>
      <c r="O5960">
        <v>8.8547851269186797</v>
      </c>
      <c r="P5960">
        <v>8.6861961245410804</v>
      </c>
      <c r="Q5960">
        <v>10.1972634697877</v>
      </c>
    </row>
    <row r="5961" spans="1:17">
      <c r="A5961" t="s">
        <v>10447</v>
      </c>
      <c r="B5961" s="16" t="s">
        <v>10448</v>
      </c>
      <c r="C5961">
        <v>9.7927102312228094</v>
      </c>
      <c r="D5961">
        <v>9.8318034960992904</v>
      </c>
      <c r="E5961">
        <v>9.6870090935503708</v>
      </c>
      <c r="F5961">
        <v>10.2675288341438</v>
      </c>
      <c r="G5961">
        <v>9.9024881013463197</v>
      </c>
      <c r="H5961">
        <v>10.1059796521254</v>
      </c>
      <c r="I5961">
        <v>9.72597890797182</v>
      </c>
      <c r="J5961">
        <v>10.197417775582</v>
      </c>
      <c r="K5961">
        <v>9.8510039936310694</v>
      </c>
      <c r="L5961">
        <v>9.9712751268645707</v>
      </c>
      <c r="M5961">
        <v>9.9286539914900995</v>
      </c>
      <c r="N5961">
        <v>9.6918392322174594</v>
      </c>
      <c r="O5961">
        <v>9.6540345172147894</v>
      </c>
      <c r="P5961">
        <v>9.4261339853429593</v>
      </c>
      <c r="Q5961">
        <v>9.9376776092220709</v>
      </c>
    </row>
    <row r="5962" spans="1:17">
      <c r="A5962" t="s">
        <v>10449</v>
      </c>
      <c r="B5962" s="16" t="s">
        <v>10450</v>
      </c>
      <c r="C5962">
        <v>9.8365714118888903</v>
      </c>
      <c r="D5962">
        <v>9.7962505142230292</v>
      </c>
      <c r="E5962">
        <v>9.3154267841735603</v>
      </c>
      <c r="F5962">
        <v>9.3719796616536595</v>
      </c>
      <c r="G5962">
        <v>9.7002247949128595</v>
      </c>
      <c r="H5962">
        <v>8.9936460090573593</v>
      </c>
      <c r="I5962">
        <v>9.7453412566042807</v>
      </c>
      <c r="J5962">
        <v>9.0674887786630993</v>
      </c>
      <c r="K5962">
        <v>9.8771976902075593</v>
      </c>
      <c r="L5962">
        <v>9.7579092793289508</v>
      </c>
      <c r="M5962">
        <v>9.3876223201891094</v>
      </c>
      <c r="N5962">
        <v>9.2959231962688396</v>
      </c>
      <c r="O5962">
        <v>9.5615529185727901</v>
      </c>
      <c r="P5962">
        <v>9.6376474793152394</v>
      </c>
      <c r="Q5962">
        <v>9.6975493141544398</v>
      </c>
    </row>
    <row r="5963" spans="1:17">
      <c r="A5963" t="s">
        <v>10451</v>
      </c>
      <c r="B5963" s="16" t="s">
        <v>10452</v>
      </c>
      <c r="C5963">
        <v>9.1661435201645904</v>
      </c>
      <c r="D5963">
        <v>9.2506561527117697</v>
      </c>
      <c r="E5963">
        <v>9.1091865669565397</v>
      </c>
      <c r="F5963">
        <v>9.1535994323856595</v>
      </c>
      <c r="G5963">
        <v>9.1902456719348393</v>
      </c>
      <c r="H5963">
        <v>9.0164310073465792</v>
      </c>
      <c r="I5963">
        <v>9.3674367045117908</v>
      </c>
      <c r="J5963">
        <v>9.0674887786630993</v>
      </c>
      <c r="K5963">
        <v>9.4425161111151006</v>
      </c>
      <c r="L5963">
        <v>9.2411059140513405</v>
      </c>
      <c r="M5963">
        <v>9.1996373206638697</v>
      </c>
      <c r="N5963">
        <v>8.8427705734231594</v>
      </c>
      <c r="O5963">
        <v>9.2165712417171406</v>
      </c>
      <c r="P5963">
        <v>9.5271206082468005</v>
      </c>
      <c r="Q5963">
        <v>8.6462459446333604</v>
      </c>
    </row>
    <row r="5964" spans="1:17">
      <c r="A5964" t="s">
        <v>10453</v>
      </c>
      <c r="B5964" s="16" t="s">
        <v>10454</v>
      </c>
      <c r="C5964">
        <v>7.1561059378845204</v>
      </c>
      <c r="D5964">
        <v>7.2576375141296099</v>
      </c>
      <c r="E5964">
        <v>6.6389320012258004</v>
      </c>
      <c r="F5964">
        <v>7.1397608819965903</v>
      </c>
      <c r="G5964">
        <v>7.0416356122635104</v>
      </c>
      <c r="H5964">
        <v>7.3922454950465104</v>
      </c>
      <c r="I5964">
        <v>7.1836331182777702</v>
      </c>
      <c r="J5964">
        <v>6.7957351857853503</v>
      </c>
      <c r="K5964">
        <v>6.9915428190875799</v>
      </c>
      <c r="L5964">
        <v>7.1711470390333902</v>
      </c>
      <c r="M5964">
        <v>7.34564996012978</v>
      </c>
      <c r="N5964">
        <v>6.8457055562953402</v>
      </c>
      <c r="O5964">
        <v>7.1871464252967501</v>
      </c>
      <c r="P5964">
        <v>7.2407411986024197</v>
      </c>
      <c r="Q5964">
        <v>7.1565710053807701</v>
      </c>
    </row>
    <row r="5965" spans="1:17">
      <c r="A5965" t="s">
        <v>10455</v>
      </c>
      <c r="B5965" s="16" t="s">
        <v>10456</v>
      </c>
      <c r="C5965">
        <v>6.5441645960174801</v>
      </c>
      <c r="D5965">
        <v>6.4171272036765803</v>
      </c>
      <c r="E5965">
        <v>6.7050299623338301</v>
      </c>
      <c r="F5965">
        <v>7.2474690956782997</v>
      </c>
      <c r="G5965">
        <v>6.8850192437688102</v>
      </c>
      <c r="H5965">
        <v>7.8539633219920502</v>
      </c>
      <c r="I5965">
        <v>6.7169663794845196</v>
      </c>
      <c r="J5965">
        <v>7.1125873876299304</v>
      </c>
      <c r="K5965">
        <v>6.4410344304551499</v>
      </c>
      <c r="L5965">
        <v>6.4834826596475601</v>
      </c>
      <c r="M5965">
        <v>7.2864912098269699</v>
      </c>
      <c r="N5965">
        <v>7.5502157781120696</v>
      </c>
      <c r="O5965">
        <v>7.4832667340853298</v>
      </c>
      <c r="P5965">
        <v>7.0114628697230597</v>
      </c>
      <c r="Q5965">
        <v>6.2843132996066204</v>
      </c>
    </row>
    <row r="5966" spans="1:17">
      <c r="A5966" t="s">
        <v>10457</v>
      </c>
      <c r="B5966" s="16" t="s">
        <v>1092</v>
      </c>
      <c r="C5966">
        <v>10.8652156511809</v>
      </c>
      <c r="D5966">
        <v>10.857974638244499</v>
      </c>
      <c r="E5966">
        <v>10.761271059213801</v>
      </c>
      <c r="F5966">
        <v>10.948142879295</v>
      </c>
      <c r="G5966">
        <v>10.922968779703099</v>
      </c>
      <c r="H5966">
        <v>11.0344863408279</v>
      </c>
      <c r="I5966">
        <v>10.9926737600719</v>
      </c>
      <c r="J5966">
        <v>10.8181395608669</v>
      </c>
      <c r="K5966">
        <v>10.930833496962199</v>
      </c>
      <c r="L5966">
        <v>10.876590934341101</v>
      </c>
      <c r="M5966">
        <v>10.745114847634399</v>
      </c>
      <c r="N5966">
        <v>10.8586025665783</v>
      </c>
      <c r="O5966">
        <v>10.697886265563801</v>
      </c>
      <c r="P5966">
        <v>10.914706499896001</v>
      </c>
      <c r="Q5966">
        <v>10.587978282891401</v>
      </c>
    </row>
    <row r="5967" spans="1:17">
      <c r="A5967" t="s">
        <v>10458</v>
      </c>
      <c r="B5967" s="16" t="s">
        <v>10459</v>
      </c>
      <c r="C5967">
        <v>8.7247814586871506</v>
      </c>
      <c r="D5967">
        <v>8.6640798428834103</v>
      </c>
      <c r="E5967">
        <v>8.39723465898612</v>
      </c>
      <c r="F5967">
        <v>8.4833955150333704</v>
      </c>
      <c r="G5967">
        <v>8.2435872149806695</v>
      </c>
      <c r="H5967">
        <v>9.0366341855340604</v>
      </c>
      <c r="I5967">
        <v>8.6922862689719107</v>
      </c>
      <c r="J5967">
        <v>8.6660060593725508</v>
      </c>
      <c r="K5967">
        <v>8.5506023838728407</v>
      </c>
      <c r="L5967">
        <v>8.5918152295030001</v>
      </c>
      <c r="M5967">
        <v>8.3533275577869901</v>
      </c>
      <c r="N5967">
        <v>8.4525125106070007</v>
      </c>
      <c r="O5967">
        <v>8.4372855509309499</v>
      </c>
      <c r="P5967">
        <v>8.8476610822785897</v>
      </c>
      <c r="Q5967">
        <v>6.6375058506955904</v>
      </c>
    </row>
    <row r="5968" spans="1:17">
      <c r="A5968" t="s">
        <v>10460</v>
      </c>
      <c r="B5968" s="16" t="s">
        <v>10461</v>
      </c>
      <c r="C5968">
        <v>7.8688504241958297</v>
      </c>
      <c r="D5968">
        <v>8.0614306876164292</v>
      </c>
      <c r="E5968">
        <v>6.3178285212373604</v>
      </c>
      <c r="F5968">
        <v>5.8850772639156403</v>
      </c>
      <c r="G5968">
        <v>6.0158323298688998</v>
      </c>
      <c r="H5968">
        <v>7.5938082216608098</v>
      </c>
      <c r="I5968">
        <v>7.7642522999856904</v>
      </c>
      <c r="J5968">
        <v>6.47330341731542</v>
      </c>
      <c r="K5968">
        <v>8.2195765880156202</v>
      </c>
      <c r="L5968">
        <v>7.9617212299810101</v>
      </c>
      <c r="M5968">
        <v>7.1958455858148103</v>
      </c>
      <c r="N5968">
        <v>6.4229857134930803</v>
      </c>
      <c r="O5968">
        <v>6.6518565073704199</v>
      </c>
      <c r="P5968">
        <v>7.6839819288491702</v>
      </c>
      <c r="Q5968">
        <v>5.09416193408443</v>
      </c>
    </row>
    <row r="5969" spans="1:17">
      <c r="A5969" t="s">
        <v>10462</v>
      </c>
      <c r="B5969" s="16" t="s">
        <v>10463</v>
      </c>
      <c r="C5969">
        <v>7.2432243894076596</v>
      </c>
      <c r="D5969">
        <v>7.28625735805202</v>
      </c>
      <c r="E5969">
        <v>8.1240957126821698</v>
      </c>
      <c r="F5969">
        <v>7.42307154574923</v>
      </c>
      <c r="G5969">
        <v>7.78833338063935</v>
      </c>
      <c r="H5969">
        <v>7.7759279249737503</v>
      </c>
      <c r="I5969">
        <v>7.7533532459187704</v>
      </c>
      <c r="J5969">
        <v>8.2672872160397493</v>
      </c>
      <c r="K5969">
        <v>7.3637457781898901</v>
      </c>
      <c r="L5969">
        <v>7.9348311061702796</v>
      </c>
      <c r="M5969">
        <v>8.1634087460071605</v>
      </c>
      <c r="N5969">
        <v>8.0163632599031303</v>
      </c>
      <c r="O5969">
        <v>8.2092915093210692</v>
      </c>
      <c r="P5969">
        <v>7.2085980835333796</v>
      </c>
      <c r="Q5969">
        <v>7.1565710053807701</v>
      </c>
    </row>
    <row r="5970" spans="1:17">
      <c r="A5970" t="s">
        <v>10464</v>
      </c>
      <c r="B5970" s="16" t="s">
        <v>10465</v>
      </c>
      <c r="C5970">
        <v>6.0735929489798099</v>
      </c>
      <c r="D5970">
        <v>5.9788191698956696</v>
      </c>
      <c r="E5970">
        <v>7.3453999532458001</v>
      </c>
      <c r="F5970">
        <v>6.7574999540373799</v>
      </c>
      <c r="G5970">
        <v>6.0755217755122297</v>
      </c>
      <c r="H5970">
        <v>6.3079036124986203</v>
      </c>
      <c r="I5970">
        <v>7.1340077301057701</v>
      </c>
      <c r="J5970">
        <v>7.9723605015255803</v>
      </c>
      <c r="K5970">
        <v>6.1833404654740303</v>
      </c>
      <c r="L5970">
        <v>7.1082475476282703</v>
      </c>
      <c r="M5970">
        <v>5.89598894637244</v>
      </c>
      <c r="N5970">
        <v>5.7523273948856701</v>
      </c>
      <c r="O5970">
        <v>5.4259727888002303</v>
      </c>
      <c r="P5970">
        <v>6.1050083310752497</v>
      </c>
      <c r="Q5970">
        <v>5.09416193408443</v>
      </c>
    </row>
    <row r="5971" spans="1:17">
      <c r="A5971" t="s">
        <v>10466</v>
      </c>
      <c r="B5971" s="16" t="s">
        <v>10467</v>
      </c>
      <c r="C5971">
        <v>9.0525757880651199</v>
      </c>
      <c r="D5971">
        <v>9.1454493808978601</v>
      </c>
      <c r="E5971">
        <v>9.6096912340582907</v>
      </c>
      <c r="F5971">
        <v>9.1827748244890905</v>
      </c>
      <c r="G5971">
        <v>8.8222521851404405</v>
      </c>
      <c r="H5971">
        <v>10.60549827889</v>
      </c>
      <c r="I5971">
        <v>9.4200238641674101</v>
      </c>
      <c r="J5971">
        <v>9.8121756289427005</v>
      </c>
      <c r="K5971">
        <v>9.0052913538976505</v>
      </c>
      <c r="L5971">
        <v>9.4148355363529799</v>
      </c>
      <c r="M5971">
        <v>9.67396225187988</v>
      </c>
      <c r="N5971">
        <v>9.7979378790198499</v>
      </c>
      <c r="O5971">
        <v>9.8068851791800498</v>
      </c>
      <c r="P5971">
        <v>9.1446708272289108</v>
      </c>
      <c r="Q5971">
        <v>9.8730494596890797</v>
      </c>
    </row>
    <row r="5972" spans="1:17">
      <c r="A5972" t="s">
        <v>10468</v>
      </c>
      <c r="B5972" s="16" t="s">
        <v>10469</v>
      </c>
      <c r="C5972">
        <v>5.8470053502229398</v>
      </c>
      <c r="D5972">
        <v>5.47170002431064</v>
      </c>
      <c r="E5972">
        <v>4.6393553598667303</v>
      </c>
      <c r="F5972">
        <v>5.0436549643728998</v>
      </c>
      <c r="G5972">
        <v>5.1001215892442602</v>
      </c>
      <c r="H5972">
        <v>5.36902745237989</v>
      </c>
      <c r="I5972">
        <v>5.8637325437795704</v>
      </c>
      <c r="J5972">
        <v>4.70846365273073</v>
      </c>
      <c r="K5972">
        <v>5.4837765726009904</v>
      </c>
      <c r="L5972">
        <v>5.6645052727704401</v>
      </c>
      <c r="M5972">
        <v>5.4934049956682998</v>
      </c>
      <c r="N5972">
        <v>5.1701050316186601</v>
      </c>
      <c r="O5972">
        <v>5.5496199544433598</v>
      </c>
      <c r="P5972">
        <v>5.2603607125134104</v>
      </c>
      <c r="Q5972">
        <v>5.09416193408443</v>
      </c>
    </row>
    <row r="5973" spans="1:17">
      <c r="A5973" t="s">
        <v>10470</v>
      </c>
      <c r="B5973" s="16" t="s">
        <v>10471</v>
      </c>
      <c r="C5973">
        <v>7.6604769151482097</v>
      </c>
      <c r="D5973">
        <v>7.8188837629571299</v>
      </c>
      <c r="E5973">
        <v>7.8390252449847297</v>
      </c>
      <c r="F5973">
        <v>8.0722653644135605</v>
      </c>
      <c r="G5973">
        <v>7.70973747676614</v>
      </c>
      <c r="H5973">
        <v>8.3891738166108105</v>
      </c>
      <c r="I5973">
        <v>7.9759196460540096</v>
      </c>
      <c r="J5973">
        <v>7.9759924068382499</v>
      </c>
      <c r="K5973">
        <v>7.5708103482661402</v>
      </c>
      <c r="L5973">
        <v>7.7670989483961197</v>
      </c>
      <c r="M5973">
        <v>7.90228677918945</v>
      </c>
      <c r="N5973">
        <v>8.0209863198566005</v>
      </c>
      <c r="O5973">
        <v>7.8972506796085398</v>
      </c>
      <c r="P5973">
        <v>8.0767202785064196</v>
      </c>
      <c r="Q5973">
        <v>6.2843132996066204</v>
      </c>
    </row>
    <row r="5974" spans="1:17">
      <c r="A5974" t="s">
        <v>10472</v>
      </c>
      <c r="B5974" s="16" t="s">
        <v>10473</v>
      </c>
      <c r="C5974">
        <v>8.5652056327769195</v>
      </c>
      <c r="D5974">
        <v>8.6057710136140209</v>
      </c>
      <c r="E5974">
        <v>9.0020385983197109</v>
      </c>
      <c r="F5974">
        <v>8.6727055257444601</v>
      </c>
      <c r="G5974">
        <v>8.7087945240318305</v>
      </c>
      <c r="H5974">
        <v>9.0740403597824901</v>
      </c>
      <c r="I5974">
        <v>8.6101593998667205</v>
      </c>
      <c r="J5974">
        <v>8.7468469762489303</v>
      </c>
      <c r="K5974">
        <v>8.4406920886794499</v>
      </c>
      <c r="L5974">
        <v>8.7180335601664893</v>
      </c>
      <c r="M5974">
        <v>8.8999197075793806</v>
      </c>
      <c r="N5974">
        <v>8.8660708622452002</v>
      </c>
      <c r="O5974">
        <v>8.9399210739764605</v>
      </c>
      <c r="P5974">
        <v>8.4550537175740494</v>
      </c>
      <c r="Q5974">
        <v>8.48255560796823</v>
      </c>
    </row>
    <row r="5975" spans="1:17">
      <c r="A5975" t="s">
        <v>10474</v>
      </c>
      <c r="B5975" s="16" t="s">
        <v>10475</v>
      </c>
      <c r="C5975">
        <v>8.8758825161607202</v>
      </c>
      <c r="D5975">
        <v>8.7940982197993591</v>
      </c>
      <c r="E5975">
        <v>8.8827370077974095</v>
      </c>
      <c r="F5975">
        <v>8.4477761163597407</v>
      </c>
      <c r="G5975">
        <v>8.5991109082575097</v>
      </c>
      <c r="H5975">
        <v>8.0211137022702896</v>
      </c>
      <c r="I5975">
        <v>8.9524514097814691</v>
      </c>
      <c r="J5975">
        <v>8.4662606708600201</v>
      </c>
      <c r="K5975">
        <v>8.8308470586012096</v>
      </c>
      <c r="L5975">
        <v>8.7997445746315606</v>
      </c>
      <c r="M5975">
        <v>8.3081422645750607</v>
      </c>
      <c r="N5975">
        <v>7.6610522893425399</v>
      </c>
      <c r="O5975">
        <v>8.3375897652241306</v>
      </c>
      <c r="P5975">
        <v>9.0452550655281598</v>
      </c>
      <c r="Q5975">
        <v>7.3593062614465703</v>
      </c>
    </row>
    <row r="5976" spans="1:17">
      <c r="A5976" t="s">
        <v>10476</v>
      </c>
      <c r="B5976" s="16" t="s">
        <v>10477</v>
      </c>
      <c r="C5976">
        <v>8.7302641913793408</v>
      </c>
      <c r="D5976">
        <v>8.7175021108154098</v>
      </c>
      <c r="E5976">
        <v>9.0183036991623702</v>
      </c>
      <c r="F5976">
        <v>8.94166577772347</v>
      </c>
      <c r="G5976">
        <v>8.7025684265198908</v>
      </c>
      <c r="H5976">
        <v>8.7297682896132702</v>
      </c>
      <c r="I5976">
        <v>8.6951345843712993</v>
      </c>
      <c r="J5976">
        <v>8.8132852171192297</v>
      </c>
      <c r="K5976">
        <v>8.7785237777087701</v>
      </c>
      <c r="L5976">
        <v>8.6699509700296495</v>
      </c>
      <c r="M5976">
        <v>8.4713475138279897</v>
      </c>
      <c r="N5976">
        <v>8.2820161278518807</v>
      </c>
      <c r="O5976">
        <v>8.5761665783410308</v>
      </c>
      <c r="P5976">
        <v>8.5348522003527201</v>
      </c>
      <c r="Q5976">
        <v>7.9670857749043096</v>
      </c>
    </row>
    <row r="5977" spans="1:17">
      <c r="A5977" t="s">
        <v>10478</v>
      </c>
      <c r="B5977" s="16" t="s">
        <v>10479</v>
      </c>
      <c r="C5977">
        <v>5.8673482739251597</v>
      </c>
      <c r="D5977">
        <v>5.3656299685334403</v>
      </c>
      <c r="E5977">
        <v>7.4547805836906704</v>
      </c>
      <c r="F5977">
        <v>6.49066084484285</v>
      </c>
      <c r="G5977">
        <v>7.1280025223572601</v>
      </c>
      <c r="H5977">
        <v>5.7925255003189697</v>
      </c>
      <c r="I5977">
        <v>5.7119264710440998</v>
      </c>
      <c r="J5977">
        <v>7.0098232928722899</v>
      </c>
      <c r="K5977">
        <v>5.5956556821788501</v>
      </c>
      <c r="L5977">
        <v>6.1003539262734003</v>
      </c>
      <c r="M5977">
        <v>6.3525014727607196</v>
      </c>
      <c r="N5977">
        <v>6.7595169993836901</v>
      </c>
      <c r="O5977">
        <v>6.0284038541843801</v>
      </c>
      <c r="P5977">
        <v>5.7906458868778401</v>
      </c>
      <c r="Q5977">
        <v>7.5369478347710803</v>
      </c>
    </row>
    <row r="5978" spans="1:17">
      <c r="A5978" t="s">
        <v>10480</v>
      </c>
      <c r="B5978" s="16" t="s">
        <v>10481</v>
      </c>
      <c r="C5978">
        <v>7.30342086559512</v>
      </c>
      <c r="D5978">
        <v>6.9617487649123797</v>
      </c>
      <c r="E5978">
        <v>6.78357369797342</v>
      </c>
      <c r="F5978">
        <v>7.2195275182138001</v>
      </c>
      <c r="G5978">
        <v>7.0612825398533596</v>
      </c>
      <c r="H5978">
        <v>8.2148933701593592</v>
      </c>
      <c r="I5978">
        <v>7.3155849706311598</v>
      </c>
      <c r="J5978">
        <v>7.5677436944261496</v>
      </c>
      <c r="K5978">
        <v>6.8483229266356602</v>
      </c>
      <c r="L5978">
        <v>7.0920823372501003</v>
      </c>
      <c r="M5978">
        <v>7.2754684141296702</v>
      </c>
      <c r="N5978">
        <v>7.4301215020004001</v>
      </c>
      <c r="O5978">
        <v>7.64995042314629</v>
      </c>
      <c r="P5978">
        <v>7.4104356790652197</v>
      </c>
      <c r="Q5978">
        <v>5.81282804418474</v>
      </c>
    </row>
    <row r="5979" spans="1:17">
      <c r="A5979" t="s">
        <v>10482</v>
      </c>
      <c r="B5979" s="16" t="s">
        <v>10483</v>
      </c>
      <c r="C5979">
        <v>7.34696895994397</v>
      </c>
      <c r="D5979">
        <v>7.3486408973780701</v>
      </c>
      <c r="E5979">
        <v>7.3659163892137602</v>
      </c>
      <c r="F5979">
        <v>7.3411948445234598</v>
      </c>
      <c r="G5979">
        <v>7.47394521252407</v>
      </c>
      <c r="H5979">
        <v>7.9183337151928503</v>
      </c>
      <c r="I5979">
        <v>7.4701254998641904</v>
      </c>
      <c r="J5979">
        <v>7.62903564147254</v>
      </c>
      <c r="K5979">
        <v>6.9342926729257197</v>
      </c>
      <c r="L5979">
        <v>7.0424643899991004</v>
      </c>
      <c r="M5979">
        <v>6.9750181766915897</v>
      </c>
      <c r="N5979">
        <v>7.31423950705243</v>
      </c>
      <c r="O5979">
        <v>7.2117528687813603</v>
      </c>
      <c r="P5979">
        <v>7.6445215638579098</v>
      </c>
      <c r="Q5979">
        <v>6.6375058506955904</v>
      </c>
    </row>
    <row r="5980" spans="1:17">
      <c r="A5980" t="s">
        <v>10484</v>
      </c>
      <c r="B5980" s="16" t="s">
        <v>10485</v>
      </c>
      <c r="C5980">
        <v>8.1726802136666006</v>
      </c>
      <c r="D5980">
        <v>8.1457259556737203</v>
      </c>
      <c r="E5980">
        <v>8.1420280799080693</v>
      </c>
      <c r="F5980">
        <v>8.49507571472477</v>
      </c>
      <c r="G5980">
        <v>8.2648764762651901</v>
      </c>
      <c r="H5980">
        <v>8.74894452154739</v>
      </c>
      <c r="I5980">
        <v>8.1100793318269293</v>
      </c>
      <c r="J5980">
        <v>8.3893903148200799</v>
      </c>
      <c r="K5980">
        <v>7.9500639305088399</v>
      </c>
      <c r="L5980">
        <v>8.2504441982796397</v>
      </c>
      <c r="M5980">
        <v>8.6374093359896094</v>
      </c>
      <c r="N5980">
        <v>8.7484005872480299</v>
      </c>
      <c r="O5980">
        <v>8.7518011599910004</v>
      </c>
      <c r="P5980">
        <v>8.3560040915374394</v>
      </c>
      <c r="Q5980">
        <v>7.8374797051227896</v>
      </c>
    </row>
    <row r="5981" spans="1:17">
      <c r="A5981" t="s">
        <v>10486</v>
      </c>
      <c r="B5981" s="16" t="s">
        <v>10487</v>
      </c>
      <c r="C5981">
        <v>9.0503859980580295</v>
      </c>
      <c r="D5981">
        <v>8.9517572496129407</v>
      </c>
      <c r="E5981">
        <v>8.7872511295471902</v>
      </c>
      <c r="F5981">
        <v>9.0346178673482704</v>
      </c>
      <c r="G5981">
        <v>8.7576585145587007</v>
      </c>
      <c r="H5981">
        <v>9.1988087552759108</v>
      </c>
      <c r="I5981">
        <v>9.0821286781943904</v>
      </c>
      <c r="J5981">
        <v>8.9671085542927003</v>
      </c>
      <c r="K5981">
        <v>8.7551686212473196</v>
      </c>
      <c r="L5981">
        <v>9.1010811677503707</v>
      </c>
      <c r="M5981">
        <v>9.2566925071300297</v>
      </c>
      <c r="N5981">
        <v>9.3702246608029593</v>
      </c>
      <c r="O5981">
        <v>9.2451002296236808</v>
      </c>
      <c r="P5981">
        <v>8.7618371322300508</v>
      </c>
      <c r="Q5981">
        <v>9.2143845326617093</v>
      </c>
    </row>
    <row r="5982" spans="1:17">
      <c r="A5982" t="s">
        <v>10488</v>
      </c>
      <c r="B5982" s="16" t="s">
        <v>10489</v>
      </c>
      <c r="C5982">
        <v>6.0382723697636704</v>
      </c>
      <c r="D5982">
        <v>6.0479734974183996</v>
      </c>
      <c r="E5982">
        <v>5.2635360024135203</v>
      </c>
      <c r="F5982">
        <v>5.3141782898249303</v>
      </c>
      <c r="G5982">
        <v>6.5369974430488398</v>
      </c>
      <c r="H5982">
        <v>5.24699422619977</v>
      </c>
      <c r="I5982">
        <v>5.6414352460325601</v>
      </c>
      <c r="J5982">
        <v>4.6307624373210201</v>
      </c>
      <c r="K5982">
        <v>6.1403051534520099</v>
      </c>
      <c r="L5982">
        <v>5.3679389808257501</v>
      </c>
      <c r="M5982">
        <v>6.1965870223575603</v>
      </c>
      <c r="N5982">
        <v>5.53224518406659</v>
      </c>
      <c r="O5982">
        <v>5.6989257412374803</v>
      </c>
      <c r="P5982">
        <v>4.9722592042386102</v>
      </c>
      <c r="Q5982">
        <v>7.8374797051227896</v>
      </c>
    </row>
    <row r="5983" spans="1:17">
      <c r="A5983" t="s">
        <v>10490</v>
      </c>
      <c r="B5983" s="16" t="s">
        <v>10491</v>
      </c>
      <c r="C5983">
        <v>8.6252964409205592</v>
      </c>
      <c r="D5983">
        <v>8.6310498011158696</v>
      </c>
      <c r="E5983">
        <v>8.6267683233831001</v>
      </c>
      <c r="F5983">
        <v>8.8761929888320896</v>
      </c>
      <c r="G5983">
        <v>8.5234170318117997</v>
      </c>
      <c r="H5983">
        <v>9.2913917362048597</v>
      </c>
      <c r="I5983">
        <v>8.8230297066461993</v>
      </c>
      <c r="J5983">
        <v>8.9561240703832592</v>
      </c>
      <c r="K5983">
        <v>8.6501934821454292</v>
      </c>
      <c r="L5983">
        <v>8.7972599678292802</v>
      </c>
      <c r="M5983">
        <v>8.5692119416906802</v>
      </c>
      <c r="N5983">
        <v>8.5894867865940299</v>
      </c>
      <c r="O5983">
        <v>8.6897850711218005</v>
      </c>
      <c r="P5983">
        <v>8.7131241798062504</v>
      </c>
      <c r="Q5983">
        <v>6.6375058506955904</v>
      </c>
    </row>
    <row r="5984" spans="1:17">
      <c r="A5984" t="s">
        <v>10492</v>
      </c>
      <c r="B5984" s="16" t="s">
        <v>10493</v>
      </c>
      <c r="C5984">
        <v>8.0812129199333906</v>
      </c>
      <c r="D5984">
        <v>8.0489755684312794</v>
      </c>
      <c r="E5984">
        <v>8.0689192944245107</v>
      </c>
      <c r="F5984">
        <v>7.6904682901396999</v>
      </c>
      <c r="G5984">
        <v>7.7824375577407503</v>
      </c>
      <c r="H5984">
        <v>7.0288609564987201</v>
      </c>
      <c r="I5984">
        <v>7.7423710464033197</v>
      </c>
      <c r="J5984">
        <v>7.4936168087532602</v>
      </c>
      <c r="K5984">
        <v>8.0911131451429803</v>
      </c>
      <c r="L5984">
        <v>7.4436096477299403</v>
      </c>
      <c r="M5984">
        <v>7.3190611315508098</v>
      </c>
      <c r="N5984">
        <v>7.0769379687653897</v>
      </c>
      <c r="O5984">
        <v>7.6272884764387499</v>
      </c>
      <c r="P5984">
        <v>7.6917458145921502</v>
      </c>
      <c r="Q5984">
        <v>6.9204191934356096</v>
      </c>
    </row>
    <row r="5985" spans="1:17">
      <c r="A5985" t="s">
        <v>10494</v>
      </c>
      <c r="B5985" s="16" t="s">
        <v>10495</v>
      </c>
      <c r="C5985">
        <v>7.5406434908319904</v>
      </c>
      <c r="D5985">
        <v>7.7640404008328803</v>
      </c>
      <c r="E5985">
        <v>8.0244939675356797</v>
      </c>
      <c r="F5985">
        <v>7.7156652707773601</v>
      </c>
      <c r="G5985">
        <v>7.6719625067096704</v>
      </c>
      <c r="H5985">
        <v>8.0165975915160104</v>
      </c>
      <c r="I5985">
        <v>7.7911443219641701</v>
      </c>
      <c r="J5985">
        <v>7.9242929523772796</v>
      </c>
      <c r="K5985">
        <v>7.6591125328839498</v>
      </c>
      <c r="L5985">
        <v>7.4625759491112298</v>
      </c>
      <c r="M5985">
        <v>7.6823311010555697</v>
      </c>
      <c r="N5985">
        <v>7.4914217726060297</v>
      </c>
      <c r="O5985">
        <v>7.5902702479409303</v>
      </c>
      <c r="P5985">
        <v>7.8527434264668097</v>
      </c>
      <c r="Q5985">
        <v>7.3593062614465703</v>
      </c>
    </row>
    <row r="5986" spans="1:17">
      <c r="A5986" t="s">
        <v>10496</v>
      </c>
      <c r="B5986" s="16" t="s">
        <v>10497</v>
      </c>
      <c r="C5986">
        <v>9.7105114106911703</v>
      </c>
      <c r="D5986">
        <v>9.6068521114715093</v>
      </c>
      <c r="E5986">
        <v>9.5924146599039997</v>
      </c>
      <c r="F5986">
        <v>9.6254145301408691</v>
      </c>
      <c r="G5986">
        <v>9.5797352354839305</v>
      </c>
      <c r="H5986">
        <v>9.8686955403248309</v>
      </c>
      <c r="I5986">
        <v>9.7035275128173808</v>
      </c>
      <c r="J5986">
        <v>9.7318124568127402</v>
      </c>
      <c r="K5986">
        <v>9.4956172801986103</v>
      </c>
      <c r="L5986">
        <v>9.6573959922476398</v>
      </c>
      <c r="M5986">
        <v>9.7264054125414994</v>
      </c>
      <c r="N5986">
        <v>9.5567785284934992</v>
      </c>
      <c r="O5986">
        <v>9.7218395796029196</v>
      </c>
      <c r="P5986">
        <v>9.7644073087873409</v>
      </c>
      <c r="Q5986">
        <v>9.2656390107680107</v>
      </c>
    </row>
    <row r="5987" spans="1:17">
      <c r="A5987" t="s">
        <v>10498</v>
      </c>
      <c r="B5987" s="16" t="s">
        <v>10499</v>
      </c>
      <c r="C5987">
        <v>8.0063290325464394</v>
      </c>
      <c r="D5987">
        <v>7.7942136260056003</v>
      </c>
      <c r="E5987">
        <v>6.9830103020752698</v>
      </c>
      <c r="F5987">
        <v>7.7981788966902403</v>
      </c>
      <c r="G5987">
        <v>7.3676229354819496</v>
      </c>
      <c r="H5987">
        <v>8.3466402850306807</v>
      </c>
      <c r="I5987">
        <v>7.8070416876015098</v>
      </c>
      <c r="J5987">
        <v>7.6699891926952999</v>
      </c>
      <c r="K5987">
        <v>7.6939540092276903</v>
      </c>
      <c r="L5987">
        <v>7.8462075032984497</v>
      </c>
      <c r="M5987">
        <v>7.94460206837147</v>
      </c>
      <c r="N5987">
        <v>7.6431623029643498</v>
      </c>
      <c r="O5987">
        <v>7.7871036820901196</v>
      </c>
      <c r="P5987">
        <v>7.8869526179151004</v>
      </c>
      <c r="Q5987">
        <v>8.0859864702427604</v>
      </c>
    </row>
    <row r="5988" spans="1:17">
      <c r="A5988" t="s">
        <v>10500</v>
      </c>
      <c r="B5988" s="16" t="s">
        <v>10501</v>
      </c>
      <c r="C5988">
        <v>8.4335866489667399</v>
      </c>
      <c r="D5988">
        <v>8.2581878666531292</v>
      </c>
      <c r="E5988">
        <v>8.2941046597179096</v>
      </c>
      <c r="F5988">
        <v>8.1919480179008595</v>
      </c>
      <c r="G5988">
        <v>8.5788581065469494</v>
      </c>
      <c r="H5988">
        <v>7.9753025283051704</v>
      </c>
      <c r="I5988">
        <v>8.2445205786100395</v>
      </c>
      <c r="J5988">
        <v>8.1076290748476403</v>
      </c>
      <c r="K5988">
        <v>8.0798723913488502</v>
      </c>
      <c r="L5988">
        <v>8.0520699811720196</v>
      </c>
      <c r="M5988">
        <v>8.24183875291906</v>
      </c>
      <c r="N5988">
        <v>8.2548048560111607</v>
      </c>
      <c r="O5988">
        <v>8.3706850962147996</v>
      </c>
      <c r="P5988">
        <v>8.2443761201780408</v>
      </c>
      <c r="Q5988">
        <v>7.8374797051227896</v>
      </c>
    </row>
    <row r="5989" spans="1:17">
      <c r="A5989" t="s">
        <v>10502</v>
      </c>
      <c r="B5989" s="16" t="s">
        <v>10503</v>
      </c>
      <c r="C5989">
        <v>6.7534127248899498</v>
      </c>
      <c r="D5989">
        <v>7.0395330447340898</v>
      </c>
      <c r="E5989">
        <v>6.7682062103183904</v>
      </c>
      <c r="F5989">
        <v>7.0943083087080998</v>
      </c>
      <c r="G5989">
        <v>6.9284850452367301</v>
      </c>
      <c r="H5989">
        <v>7.6474009537327596</v>
      </c>
      <c r="I5989">
        <v>7.1590348358018003</v>
      </c>
      <c r="J5989">
        <v>7.3041698504117898</v>
      </c>
      <c r="K5989">
        <v>6.8919526260035502</v>
      </c>
      <c r="L5989">
        <v>6.5679948358929003</v>
      </c>
      <c r="M5989">
        <v>6.6973973598157803</v>
      </c>
      <c r="N5989">
        <v>6.4915946587896398</v>
      </c>
      <c r="O5989">
        <v>6.7974449120529101</v>
      </c>
      <c r="P5989">
        <v>7.5537008747178804</v>
      </c>
      <c r="Q5989">
        <v>5.09416193408443</v>
      </c>
    </row>
    <row r="5990" spans="1:17">
      <c r="A5990" t="s">
        <v>10504</v>
      </c>
      <c r="B5990" s="16" t="s">
        <v>10505</v>
      </c>
      <c r="C5990">
        <v>6.3993279841007</v>
      </c>
      <c r="D5990">
        <v>6.6993092668309204</v>
      </c>
      <c r="E5990">
        <v>6.43959429717279</v>
      </c>
      <c r="F5990">
        <v>6.1620331155546904</v>
      </c>
      <c r="G5990">
        <v>6.4499469432156404</v>
      </c>
      <c r="H5990">
        <v>6.4629476099795902</v>
      </c>
      <c r="I5990">
        <v>6.4174232226032499</v>
      </c>
      <c r="J5990">
        <v>6.2857544786652202</v>
      </c>
      <c r="K5990">
        <v>6.6076639520751996</v>
      </c>
      <c r="L5990">
        <v>6.1795591598913804</v>
      </c>
      <c r="M5990">
        <v>6.4344689241199804</v>
      </c>
      <c r="N5990">
        <v>6.2749637290068296</v>
      </c>
      <c r="O5990">
        <v>6.4997914439306701</v>
      </c>
      <c r="P5990">
        <v>6.6290412099549298</v>
      </c>
      <c r="Q5990">
        <v>6.6375058506955904</v>
      </c>
    </row>
    <row r="5991" spans="1:17">
      <c r="A5991" t="s">
        <v>10506</v>
      </c>
      <c r="B5991" s="16" t="s">
        <v>10507</v>
      </c>
      <c r="C5991">
        <v>9.1125777155236491</v>
      </c>
      <c r="D5991">
        <v>9.0107196450666507</v>
      </c>
      <c r="E5991">
        <v>9.4888463401078695</v>
      </c>
      <c r="F5991">
        <v>9.2184332136595994</v>
      </c>
      <c r="G5991">
        <v>9.0550765982828505</v>
      </c>
      <c r="H5991">
        <v>7.3992083643783904</v>
      </c>
      <c r="I5991">
        <v>8.7914383510798402</v>
      </c>
      <c r="J5991">
        <v>8.5441379490571006</v>
      </c>
      <c r="K5991">
        <v>9.1890507037729794</v>
      </c>
      <c r="L5991">
        <v>8.2024128288783107</v>
      </c>
      <c r="M5991">
        <v>9.3316310074158206</v>
      </c>
      <c r="N5991">
        <v>7.63111088443606</v>
      </c>
      <c r="O5991">
        <v>9.3147559309689303</v>
      </c>
      <c r="P5991">
        <v>7.3230978289847197</v>
      </c>
      <c r="Q5991">
        <v>12.417362641321301</v>
      </c>
    </row>
    <row r="5992" spans="1:17">
      <c r="A5992" t="s">
        <v>10508</v>
      </c>
      <c r="B5992" s="16" t="s">
        <v>10509</v>
      </c>
      <c r="C5992">
        <v>4.5401401503132401</v>
      </c>
      <c r="D5992">
        <v>4.60434225742737</v>
      </c>
      <c r="E5992">
        <v>4.4833795521924502</v>
      </c>
      <c r="F5992">
        <v>5.0098915733122702</v>
      </c>
      <c r="G5992">
        <v>4.975741795846</v>
      </c>
      <c r="H5992">
        <v>4.7487521450918901</v>
      </c>
      <c r="I5992">
        <v>5.1546550765941603</v>
      </c>
      <c r="J5992">
        <v>4.4586654922886897</v>
      </c>
      <c r="K5992">
        <v>4.7193737720337401</v>
      </c>
      <c r="L5992">
        <v>4.4473184955329197</v>
      </c>
      <c r="M5992">
        <v>5.2371779022953104</v>
      </c>
      <c r="N5992">
        <v>5.0620011073979203</v>
      </c>
      <c r="O5992">
        <v>5.0843574666703004</v>
      </c>
      <c r="P5992">
        <v>4.1712528320562896</v>
      </c>
      <c r="Q5992">
        <v>2.8218677180984102</v>
      </c>
    </row>
    <row r="5993" spans="1:17">
      <c r="A5993" t="s">
        <v>10510</v>
      </c>
      <c r="B5993" s="16" t="s">
        <v>10511</v>
      </c>
      <c r="C5993">
        <v>9.2807875292354094</v>
      </c>
      <c r="D5993">
        <v>9.2324233077016906</v>
      </c>
      <c r="E5993">
        <v>8.8357842788791707</v>
      </c>
      <c r="F5993">
        <v>8.9093009251709603</v>
      </c>
      <c r="G5993">
        <v>9.1473460451002495</v>
      </c>
      <c r="H5993">
        <v>8.9936460090573593</v>
      </c>
      <c r="I5993">
        <v>8.94768261056924</v>
      </c>
      <c r="J5993">
        <v>8.5922370096537399</v>
      </c>
      <c r="K5993">
        <v>9.4395893211677997</v>
      </c>
      <c r="L5993">
        <v>9.1010811677503707</v>
      </c>
      <c r="M5993">
        <v>9.1508059675750903</v>
      </c>
      <c r="N5993">
        <v>8.9676971024948404</v>
      </c>
      <c r="O5993">
        <v>9.3090780633301495</v>
      </c>
      <c r="P5993">
        <v>8.6063661142493704</v>
      </c>
      <c r="Q5993">
        <v>9.2656390107680107</v>
      </c>
    </row>
    <row r="5994" spans="1:17">
      <c r="A5994" t="s">
        <v>10512</v>
      </c>
      <c r="B5994" s="16" t="s">
        <v>10513</v>
      </c>
      <c r="C5994">
        <v>8.19268269455495</v>
      </c>
      <c r="D5994">
        <v>8.1021868536463106</v>
      </c>
      <c r="E5994">
        <v>7.8752221909449904</v>
      </c>
      <c r="F5994">
        <v>7.7355100257273204</v>
      </c>
      <c r="G5994">
        <v>8.0802496710528793</v>
      </c>
      <c r="H5994">
        <v>7.1412083773946096</v>
      </c>
      <c r="I5994">
        <v>7.6630560713496596</v>
      </c>
      <c r="J5994">
        <v>7.2207975916696299</v>
      </c>
      <c r="K5994">
        <v>8.1920025429823298</v>
      </c>
      <c r="L5994">
        <v>8.0891210769297501</v>
      </c>
      <c r="M5994">
        <v>8.2390087936982592</v>
      </c>
      <c r="N5994">
        <v>7.9930227554210402</v>
      </c>
      <c r="O5994">
        <v>7.9346326778964</v>
      </c>
      <c r="P5994">
        <v>6.98638363708924</v>
      </c>
      <c r="Q5994">
        <v>9.9057254354815303</v>
      </c>
    </row>
    <row r="5995" spans="1:17">
      <c r="A5995" t="s">
        <v>10514</v>
      </c>
      <c r="B5995" s="16" t="s">
        <v>10515</v>
      </c>
      <c r="C5995">
        <v>9.5337067752524902</v>
      </c>
      <c r="D5995">
        <v>9.4889329043936108</v>
      </c>
      <c r="E5995">
        <v>8.5836924836464004</v>
      </c>
      <c r="F5995">
        <v>8.8354332220249994</v>
      </c>
      <c r="G5995">
        <v>9.7372360217888403</v>
      </c>
      <c r="H5995">
        <v>8.6849549052405504</v>
      </c>
      <c r="I5995">
        <v>8.8178123104844097</v>
      </c>
      <c r="J5995">
        <v>7.7054390932035197</v>
      </c>
      <c r="K5995">
        <v>9.6705632375883006</v>
      </c>
      <c r="L5995">
        <v>9.1908863130219007</v>
      </c>
      <c r="M5995">
        <v>9.1791225534882699</v>
      </c>
      <c r="N5995">
        <v>9.4614257726948701</v>
      </c>
      <c r="O5995">
        <v>9.38660356235542</v>
      </c>
      <c r="P5995">
        <v>9.0084641952166695</v>
      </c>
      <c r="Q5995">
        <v>10.2743564196501</v>
      </c>
    </row>
    <row r="5996" spans="1:17">
      <c r="A5996" t="s">
        <v>10516</v>
      </c>
      <c r="B5996" s="16" t="s">
        <v>10517</v>
      </c>
      <c r="C5996">
        <v>4.7882403612659497</v>
      </c>
      <c r="D5996">
        <v>5.1891537613714398</v>
      </c>
      <c r="E5996">
        <v>5.1699772735735099</v>
      </c>
      <c r="F5996">
        <v>4.86534688307112</v>
      </c>
      <c r="G5996">
        <v>5.2138164621762604</v>
      </c>
      <c r="H5996">
        <v>5.3093855619154802</v>
      </c>
      <c r="I5996">
        <v>5.1546550765941603</v>
      </c>
      <c r="J5996">
        <v>4.94790803410966</v>
      </c>
      <c r="K5996">
        <v>5.4119964088208299</v>
      </c>
      <c r="L5996">
        <v>4.9123550275731303</v>
      </c>
      <c r="M5996">
        <v>4.8272493834176604</v>
      </c>
      <c r="N5996">
        <v>4.9846796155147501</v>
      </c>
      <c r="O5996">
        <v>4.9059949059252101</v>
      </c>
      <c r="P5996">
        <v>6.4566563684026503</v>
      </c>
      <c r="Q5996">
        <v>5.81282804418474</v>
      </c>
    </row>
    <row r="5997" spans="1:17">
      <c r="A5997" t="s">
        <v>10518</v>
      </c>
      <c r="B5997" s="16" t="s">
        <v>10519</v>
      </c>
      <c r="C5997">
        <v>8.8979725328337498</v>
      </c>
      <c r="D5997">
        <v>9.0755717062390602</v>
      </c>
      <c r="E5997">
        <v>8.6182555003072494</v>
      </c>
      <c r="F5997">
        <v>8.7863766488924107</v>
      </c>
      <c r="G5997">
        <v>8.6963153275284899</v>
      </c>
      <c r="H5997">
        <v>8.9658201449798707</v>
      </c>
      <c r="I5997">
        <v>8.9064981922963398</v>
      </c>
      <c r="J5997">
        <v>8.6249763423519603</v>
      </c>
      <c r="K5997">
        <v>8.71457549664159</v>
      </c>
      <c r="L5997">
        <v>8.9726535878147899</v>
      </c>
      <c r="M5997">
        <v>8.9106262180231806</v>
      </c>
      <c r="N5997">
        <v>8.7259346934950095</v>
      </c>
      <c r="O5997">
        <v>9.1402814097928999</v>
      </c>
      <c r="P5997">
        <v>9.1973801366123595</v>
      </c>
      <c r="Q5997">
        <v>7.9670857749043096</v>
      </c>
    </row>
    <row r="5998" spans="1:17">
      <c r="A5998" t="s">
        <v>10520</v>
      </c>
      <c r="B5998" s="16" t="s">
        <v>10521</v>
      </c>
      <c r="C5998">
        <v>8.6282362295732096</v>
      </c>
      <c r="D5998">
        <v>8.7434888749305308</v>
      </c>
      <c r="E5998">
        <v>8.2725626121053004</v>
      </c>
      <c r="F5998">
        <v>8.3156834904239894</v>
      </c>
      <c r="G5998">
        <v>8.5020643355986607</v>
      </c>
      <c r="H5998">
        <v>8.1462778579825894</v>
      </c>
      <c r="I5998">
        <v>8.3603220982257795</v>
      </c>
      <c r="J5998">
        <v>7.8109072590139697</v>
      </c>
      <c r="K5998">
        <v>8.5774847859214702</v>
      </c>
      <c r="L5998">
        <v>8.2863319053271898</v>
      </c>
      <c r="M5998">
        <v>8.0058316033159809</v>
      </c>
      <c r="N5998">
        <v>8.2858618482044406</v>
      </c>
      <c r="O5998">
        <v>8.2274739271463098</v>
      </c>
      <c r="P5998">
        <v>8.16298521398787</v>
      </c>
      <c r="Q5998">
        <v>8.2978683598244807</v>
      </c>
    </row>
    <row r="5999" spans="1:17">
      <c r="A5999" t="s">
        <v>10522</v>
      </c>
      <c r="B5999" s="16" t="s">
        <v>10523</v>
      </c>
      <c r="C5999">
        <v>8.6630539416815608</v>
      </c>
      <c r="D5999">
        <v>8.7096138666284606</v>
      </c>
      <c r="E5999">
        <v>8.7172349926859294</v>
      </c>
      <c r="F5999">
        <v>8.4477761163597407</v>
      </c>
      <c r="G5999">
        <v>8.3510083920980893</v>
      </c>
      <c r="H5999">
        <v>8.9704952338163295</v>
      </c>
      <c r="I5999">
        <v>8.8564902700753105</v>
      </c>
      <c r="J5999">
        <v>8.7211216179701392</v>
      </c>
      <c r="K5999">
        <v>8.7266337372345308</v>
      </c>
      <c r="L5999">
        <v>8.7997445746315606</v>
      </c>
      <c r="M5999">
        <v>8.5601725543950007</v>
      </c>
      <c r="N5999">
        <v>8.3312274464092102</v>
      </c>
      <c r="O5999">
        <v>8.5761665783410308</v>
      </c>
      <c r="P5999">
        <v>8.9802417048904495</v>
      </c>
      <c r="Q5999">
        <v>6.9204191934356096</v>
      </c>
    </row>
    <row r="6000" spans="1:17">
      <c r="A6000" t="s">
        <v>10524</v>
      </c>
      <c r="B6000" s="16" t="s">
        <v>10525</v>
      </c>
      <c r="C6000">
        <v>7.9321062790672396</v>
      </c>
      <c r="D6000">
        <v>8.0109507769869008</v>
      </c>
      <c r="E6000">
        <v>7.8168621169393999</v>
      </c>
      <c r="F6000">
        <v>7.7156652707773601</v>
      </c>
      <c r="G6000">
        <v>8.0113684402420606</v>
      </c>
      <c r="H6000">
        <v>7.9279863754087803</v>
      </c>
      <c r="I6000">
        <v>7.6861669603676397</v>
      </c>
      <c r="J6000">
        <v>7.58212149979936</v>
      </c>
      <c r="K6000">
        <v>8.0532977887413804</v>
      </c>
      <c r="L6000">
        <v>7.6506990356972198</v>
      </c>
      <c r="M6000">
        <v>7.8438600201623601</v>
      </c>
      <c r="N6000">
        <v>8.0393316103284906</v>
      </c>
      <c r="O6000">
        <v>7.8896564179482498</v>
      </c>
      <c r="P6000">
        <v>7.8034427306452399</v>
      </c>
      <c r="Q6000">
        <v>7.9670857749043096</v>
      </c>
    </row>
    <row r="6001" spans="1:17">
      <c r="A6001" t="s">
        <v>10526</v>
      </c>
      <c r="B6001" s="16" t="s">
        <v>10527</v>
      </c>
      <c r="C6001">
        <v>7.7496407277196804</v>
      </c>
      <c r="D6001">
        <v>7.4532705275772102</v>
      </c>
      <c r="E6001">
        <v>6.95616349127571</v>
      </c>
      <c r="F6001">
        <v>7.9417321192285897</v>
      </c>
      <c r="G6001">
        <v>7.6972556520707203</v>
      </c>
      <c r="H6001">
        <v>8.0957976289217299</v>
      </c>
      <c r="I6001">
        <v>6.9357818419438102</v>
      </c>
      <c r="J6001">
        <v>7.0027033363698798</v>
      </c>
      <c r="K6001">
        <v>6.8571558487748501</v>
      </c>
      <c r="L6001">
        <v>7.6561992454063201</v>
      </c>
      <c r="M6001">
        <v>8.1900292076341596</v>
      </c>
      <c r="N6001">
        <v>8.5925945889901794</v>
      </c>
      <c r="O6001">
        <v>8.38155013265634</v>
      </c>
      <c r="P6001">
        <v>7.1076120005007501</v>
      </c>
      <c r="Q6001">
        <v>7.5369478347710803</v>
      </c>
    </row>
    <row r="6002" spans="1:17">
      <c r="A6002" t="s">
        <v>10528</v>
      </c>
      <c r="B6002" s="16" t="s">
        <v>10529</v>
      </c>
      <c r="C6002">
        <v>9.2390969817199409</v>
      </c>
      <c r="D6002">
        <v>9.2704496045955391</v>
      </c>
      <c r="E6002">
        <v>9.0846820439705205</v>
      </c>
      <c r="F6002">
        <v>9.4475429439235903</v>
      </c>
      <c r="G6002">
        <v>9.1242440988420306</v>
      </c>
      <c r="H6002">
        <v>10.1815024163232</v>
      </c>
      <c r="I6002">
        <v>9.2695721036879295</v>
      </c>
      <c r="J6002">
        <v>9.5562629879129108</v>
      </c>
      <c r="K6002">
        <v>9.1357963440944996</v>
      </c>
      <c r="L6002">
        <v>9.2878670137409998</v>
      </c>
      <c r="M6002">
        <v>9.4586436668946199</v>
      </c>
      <c r="N6002">
        <v>9.5423893318391908</v>
      </c>
      <c r="O6002">
        <v>9.4576099535145204</v>
      </c>
      <c r="P6002">
        <v>9.4537625501615992</v>
      </c>
      <c r="Q6002">
        <v>9.0486929182374407</v>
      </c>
    </row>
    <row r="6003" spans="1:17">
      <c r="A6003" t="s">
        <v>10530</v>
      </c>
      <c r="B6003" s="16" t="s">
        <v>10531</v>
      </c>
      <c r="C6003">
        <v>8.6340978850184502</v>
      </c>
      <c r="D6003">
        <v>8.7253474346936706</v>
      </c>
      <c r="E6003">
        <v>8.7910429965619397</v>
      </c>
      <c r="F6003">
        <v>9.0799093290989799</v>
      </c>
      <c r="G6003">
        <v>8.8078238130432496</v>
      </c>
      <c r="H6003">
        <v>9.6818142900440805</v>
      </c>
      <c r="I6003">
        <v>8.8641029109942497</v>
      </c>
      <c r="J6003">
        <v>9.3038874270967398</v>
      </c>
      <c r="K6003">
        <v>9.1573346230577197</v>
      </c>
      <c r="L6003">
        <v>9.1210852890541307</v>
      </c>
      <c r="M6003">
        <v>8.9664226788506394</v>
      </c>
      <c r="N6003">
        <v>8.8788546162448299</v>
      </c>
      <c r="O6003">
        <v>8.8989266582264896</v>
      </c>
      <c r="P6003">
        <v>9.4423148931216794</v>
      </c>
      <c r="Q6003">
        <v>7.3593062614465703</v>
      </c>
    </row>
    <row r="6004" spans="1:17">
      <c r="A6004" t="s">
        <v>10532</v>
      </c>
      <c r="B6004" s="16" t="s">
        <v>10533</v>
      </c>
      <c r="C6004">
        <v>9.5020115975639303</v>
      </c>
      <c r="D6004">
        <v>9.6307145883455902</v>
      </c>
      <c r="E6004">
        <v>9.6747492105283897</v>
      </c>
      <c r="F6004">
        <v>9.4110267420867899</v>
      </c>
      <c r="G6004">
        <v>9.3580627472441602</v>
      </c>
      <c r="H6004">
        <v>10.2845730969121</v>
      </c>
      <c r="I6004">
        <v>9.81898702768693</v>
      </c>
      <c r="J6004">
        <v>9.9495694065404798</v>
      </c>
      <c r="K6004">
        <v>9.6755471378753697</v>
      </c>
      <c r="L6004">
        <v>9.7463655547670704</v>
      </c>
      <c r="M6004">
        <v>9.6486074780989401</v>
      </c>
      <c r="N6004">
        <v>9.2095122174029491</v>
      </c>
      <c r="O6004">
        <v>9.6618514859085707</v>
      </c>
      <c r="P6004">
        <v>9.9520652897016895</v>
      </c>
      <c r="Q6004">
        <v>8.8614637697687808</v>
      </c>
    </row>
    <row r="6005" spans="1:17">
      <c r="A6005" t="s">
        <v>10534</v>
      </c>
      <c r="B6005" s="16" t="s">
        <v>10535</v>
      </c>
      <c r="C6005">
        <v>3.7779852140208301</v>
      </c>
      <c r="D6005">
        <v>3.2942621936663499</v>
      </c>
      <c r="E6005">
        <v>3.4028894668404299</v>
      </c>
      <c r="F6005">
        <v>3.2825265482838799</v>
      </c>
      <c r="G6005">
        <v>3.70007344211845</v>
      </c>
      <c r="H6005">
        <v>2.8218677180984102</v>
      </c>
      <c r="I6005">
        <v>3.5089935751222501</v>
      </c>
      <c r="J6005">
        <v>3.4276433730071201</v>
      </c>
      <c r="K6005">
        <v>2.8218677180984102</v>
      </c>
      <c r="L6005">
        <v>2.8218677180984102</v>
      </c>
      <c r="M6005">
        <v>3.23818724324593</v>
      </c>
      <c r="N6005">
        <v>2.8218677180984102</v>
      </c>
      <c r="O6005">
        <v>3.42420286852819</v>
      </c>
      <c r="P6005">
        <v>3.6194497939779602</v>
      </c>
      <c r="Q6005">
        <v>2.8218677180984102</v>
      </c>
    </row>
    <row r="6006" spans="1:17">
      <c r="A6006" t="s">
        <v>10536</v>
      </c>
      <c r="B6006" s="16" t="s">
        <v>10537</v>
      </c>
      <c r="C6006">
        <v>9.2975014014102992</v>
      </c>
      <c r="D6006">
        <v>9.3282505590469693</v>
      </c>
      <c r="E6006">
        <v>8.76042513487522</v>
      </c>
      <c r="F6006">
        <v>8.9005461988388994</v>
      </c>
      <c r="G6006">
        <v>9.0960242477919095</v>
      </c>
      <c r="H6006">
        <v>8.3891738166108105</v>
      </c>
      <c r="I6006">
        <v>8.9114049116559908</v>
      </c>
      <c r="J6006">
        <v>8.8274193564779893</v>
      </c>
      <c r="K6006">
        <v>9.1626693078092796</v>
      </c>
      <c r="L6006">
        <v>9.05607033743979</v>
      </c>
      <c r="M6006">
        <v>8.7410298829543702</v>
      </c>
      <c r="N6006">
        <v>8.5987901680862695</v>
      </c>
      <c r="O6006">
        <v>8.8152712003757507</v>
      </c>
      <c r="P6006">
        <v>8.7544491156318394</v>
      </c>
      <c r="Q6006">
        <v>7.6950435514148801</v>
      </c>
    </row>
    <row r="6007" spans="1:17">
      <c r="A6007" t="s">
        <v>10538</v>
      </c>
      <c r="B6007" s="16" t="s">
        <v>10539</v>
      </c>
      <c r="C6007">
        <v>8.7519889931166492</v>
      </c>
      <c r="D6007">
        <v>8.5915333327678205</v>
      </c>
      <c r="E6007">
        <v>9.8412350479968307</v>
      </c>
      <c r="F6007">
        <v>9.0286040218793602</v>
      </c>
      <c r="G6007">
        <v>9.7173062339430292</v>
      </c>
      <c r="H6007">
        <v>8.7131260612157693</v>
      </c>
      <c r="I6007">
        <v>10.213917647345401</v>
      </c>
      <c r="J6007">
        <v>10.656232990305901</v>
      </c>
      <c r="K6007">
        <v>9.9240179908780402</v>
      </c>
      <c r="L6007">
        <v>10.235350916191299</v>
      </c>
      <c r="M6007">
        <v>9.7264054125414994</v>
      </c>
      <c r="N6007">
        <v>10.067260633881199</v>
      </c>
      <c r="O6007">
        <v>9.5746262134241409</v>
      </c>
      <c r="P6007">
        <v>10.1123306266611</v>
      </c>
      <c r="Q6007">
        <v>11.5193672609864</v>
      </c>
    </row>
    <row r="6008" spans="1:17">
      <c r="A6008" t="s">
        <v>10540</v>
      </c>
      <c r="B6008" s="16" t="s">
        <v>10541</v>
      </c>
      <c r="C6008">
        <v>8.3145159298255802</v>
      </c>
      <c r="D6008">
        <v>8.3824925483620607</v>
      </c>
      <c r="E6008">
        <v>8.0875472091364102</v>
      </c>
      <c r="F6008">
        <v>8.5181559824435507</v>
      </c>
      <c r="G6008">
        <v>8.3549842742304694</v>
      </c>
      <c r="H6008">
        <v>8.6328167826664899</v>
      </c>
      <c r="I6008">
        <v>8.2904571506874394</v>
      </c>
      <c r="J6008">
        <v>8.3479607696037004</v>
      </c>
      <c r="K6008">
        <v>8.1603376745686695</v>
      </c>
      <c r="L6008">
        <v>8.2792255006641007</v>
      </c>
      <c r="M6008">
        <v>8.2753717701059504</v>
      </c>
      <c r="N6008">
        <v>8.3275010444814601</v>
      </c>
      <c r="O6008">
        <v>8.3788415419643307</v>
      </c>
      <c r="P6008">
        <v>8.5043421316078494</v>
      </c>
      <c r="Q6008">
        <v>7.1565710053807701</v>
      </c>
    </row>
    <row r="6009" spans="1:17">
      <c r="A6009" t="s">
        <v>10542</v>
      </c>
      <c r="B6009" s="16" t="s">
        <v>10543</v>
      </c>
      <c r="C6009">
        <v>6.3713344368982199</v>
      </c>
      <c r="D6009">
        <v>6.3230695120548104</v>
      </c>
      <c r="E6009">
        <v>6.43959429717279</v>
      </c>
      <c r="F6009">
        <v>6.36817302555548</v>
      </c>
      <c r="G6009">
        <v>6.5228532534945796</v>
      </c>
      <c r="H6009">
        <v>6.9069592085921299</v>
      </c>
      <c r="I6009">
        <v>6.3315474419567597</v>
      </c>
      <c r="J6009">
        <v>6.7957351857853503</v>
      </c>
      <c r="K6009">
        <v>6.1403051534520099</v>
      </c>
      <c r="L6009">
        <v>6.38032893751791</v>
      </c>
      <c r="M6009">
        <v>6.6295680343027197</v>
      </c>
      <c r="N6009">
        <v>6.4369745097016899</v>
      </c>
      <c r="O6009">
        <v>6.4065420915920201</v>
      </c>
      <c r="P6009">
        <v>6.3814054639084601</v>
      </c>
      <c r="Q6009">
        <v>6.6375058506955904</v>
      </c>
    </row>
    <row r="6010" spans="1:17">
      <c r="A6010" t="s">
        <v>10544</v>
      </c>
      <c r="B6010" s="16" t="s">
        <v>10545</v>
      </c>
      <c r="C6010">
        <v>7.3325990548343798</v>
      </c>
      <c r="D6010">
        <v>7.24311090015064</v>
      </c>
      <c r="E6010">
        <v>6.7369669261823404</v>
      </c>
      <c r="F6010">
        <v>6.9655524357452503</v>
      </c>
      <c r="G6010">
        <v>6.98102650971747</v>
      </c>
      <c r="H6010">
        <v>6.2625083699042996</v>
      </c>
      <c r="I6010">
        <v>6.8866346683841799</v>
      </c>
      <c r="J6010">
        <v>6.1626255445700204</v>
      </c>
      <c r="K6010">
        <v>7.0153956343780397</v>
      </c>
      <c r="L6010">
        <v>6.6914464111632599</v>
      </c>
      <c r="M6010">
        <v>6.3837954197807099</v>
      </c>
      <c r="N6010">
        <v>6.5049286515854696</v>
      </c>
      <c r="O6010">
        <v>6.5097855003520602</v>
      </c>
      <c r="P6010">
        <v>6.7828384161901099</v>
      </c>
      <c r="Q6010">
        <v>6.2843132996066204</v>
      </c>
    </row>
    <row r="6011" spans="1:17">
      <c r="A6011" t="s">
        <v>10546</v>
      </c>
      <c r="B6011" s="16" t="s">
        <v>10547</v>
      </c>
      <c r="C6011">
        <v>5.7625387775367001</v>
      </c>
      <c r="D6011">
        <v>5.6396332121204704</v>
      </c>
      <c r="E6011">
        <v>5.12062362366449</v>
      </c>
      <c r="F6011">
        <v>6.1620331155546904</v>
      </c>
      <c r="G6011">
        <v>6.1327887893196404</v>
      </c>
      <c r="H6011">
        <v>6.6620436828093199</v>
      </c>
      <c r="I6011">
        <v>5.8430298477526499</v>
      </c>
      <c r="J6011">
        <v>5.8305531747288999</v>
      </c>
      <c r="K6011">
        <v>5.8322145301996997</v>
      </c>
      <c r="L6011">
        <v>5.6865671756845</v>
      </c>
      <c r="M6011">
        <v>6.65538287986063</v>
      </c>
      <c r="N6011">
        <v>6.65591064102943</v>
      </c>
      <c r="O6011">
        <v>6.6518565073704199</v>
      </c>
      <c r="P6011">
        <v>6.217780089303</v>
      </c>
      <c r="Q6011">
        <v>5.81282804418474</v>
      </c>
    </row>
    <row r="6012" spans="1:17">
      <c r="A6012" t="s">
        <v>10548</v>
      </c>
      <c r="B6012" s="16" t="s">
        <v>10549</v>
      </c>
      <c r="C6012">
        <v>6.6054299362161997</v>
      </c>
      <c r="D6012">
        <v>6.3091097390471402</v>
      </c>
      <c r="E6012">
        <v>6.99624750440314</v>
      </c>
      <c r="F6012">
        <v>6.72798919168656</v>
      </c>
      <c r="G6012">
        <v>6.7091506927065296</v>
      </c>
      <c r="H6012">
        <v>7.0378223940395603</v>
      </c>
      <c r="I6012">
        <v>7.4500047402851104</v>
      </c>
      <c r="J6012">
        <v>6.3321612259970097</v>
      </c>
      <c r="K6012">
        <v>6.1833404654740303</v>
      </c>
      <c r="L6012">
        <v>6.8917722925088398</v>
      </c>
      <c r="M6012">
        <v>6.8541021777593398</v>
      </c>
      <c r="N6012">
        <v>7.3660909581450102</v>
      </c>
      <c r="O6012">
        <v>7.4318662394394703</v>
      </c>
      <c r="P6012">
        <v>7.0482780763639896</v>
      </c>
      <c r="Q6012">
        <v>6.6375058506955904</v>
      </c>
    </row>
    <row r="6013" spans="1:17">
      <c r="A6013" t="s">
        <v>10550</v>
      </c>
      <c r="B6013" s="16" t="s">
        <v>10551</v>
      </c>
      <c r="C6013">
        <v>9.3249345246715407</v>
      </c>
      <c r="D6013">
        <v>9.4261495099625101</v>
      </c>
      <c r="E6013">
        <v>9.4700501239889796</v>
      </c>
      <c r="F6013">
        <v>9.3955345245159805</v>
      </c>
      <c r="G6013">
        <v>9.3620178720287992</v>
      </c>
      <c r="H6013">
        <v>10.150942679558201</v>
      </c>
      <c r="I6013">
        <v>9.5656208475661604</v>
      </c>
      <c r="J6013">
        <v>9.7036332730384505</v>
      </c>
      <c r="K6013">
        <v>9.46715692720168</v>
      </c>
      <c r="L6013">
        <v>9.5089309715835508</v>
      </c>
      <c r="M6013">
        <v>9.5251710007611106</v>
      </c>
      <c r="N6013">
        <v>9.3810469769000999</v>
      </c>
      <c r="O6013">
        <v>9.5411127577067294</v>
      </c>
      <c r="P6013">
        <v>9.8361392588145495</v>
      </c>
      <c r="Q6013">
        <v>7.5369478347710803</v>
      </c>
    </row>
    <row r="6014" spans="1:17">
      <c r="A6014" t="s">
        <v>10552</v>
      </c>
      <c r="B6014" s="16" t="s">
        <v>10553</v>
      </c>
      <c r="C6014">
        <v>5.1056188094586403</v>
      </c>
      <c r="D6014">
        <v>5.3929301417275104</v>
      </c>
      <c r="E6014">
        <v>4.7777046060070401</v>
      </c>
      <c r="F6014">
        <v>4.7864910140196502</v>
      </c>
      <c r="G6014">
        <v>4.4429501088137897</v>
      </c>
      <c r="H6014">
        <v>5.4810077289205497</v>
      </c>
      <c r="I6014">
        <v>5.1197440703333399</v>
      </c>
      <c r="J6014">
        <v>4.5477957058863296</v>
      </c>
      <c r="K6014">
        <v>4.8756976395011202</v>
      </c>
      <c r="L6014">
        <v>4.87288619379569</v>
      </c>
      <c r="M6014">
        <v>4.7613190738105597</v>
      </c>
      <c r="N6014">
        <v>4.8146980941494002</v>
      </c>
      <c r="O6014">
        <v>5.0562650436270502</v>
      </c>
      <c r="P6014">
        <v>5.7306434872206502</v>
      </c>
      <c r="Q6014">
        <v>2.8218677180984102</v>
      </c>
    </row>
    <row r="6015" spans="1:17">
      <c r="A6015" t="s">
        <v>10554</v>
      </c>
      <c r="B6015" s="16" t="s">
        <v>10555</v>
      </c>
      <c r="C6015">
        <v>5.8470053502229398</v>
      </c>
      <c r="D6015">
        <v>5.6168575691991496</v>
      </c>
      <c r="E6015">
        <v>5.3927334818754904</v>
      </c>
      <c r="F6015">
        <v>5.2866768958500598</v>
      </c>
      <c r="G6015">
        <v>6.0158323298688998</v>
      </c>
      <c r="H6015">
        <v>5.1476173494898996</v>
      </c>
      <c r="I6015">
        <v>5.5414939407437602</v>
      </c>
      <c r="J6015">
        <v>5.4594104056423802</v>
      </c>
      <c r="K6015">
        <v>5.9702391863381203</v>
      </c>
      <c r="L6015">
        <v>5.0935145615262796</v>
      </c>
      <c r="M6015">
        <v>5.4539067964059598</v>
      </c>
      <c r="N6015">
        <v>5.7063481960642797</v>
      </c>
      <c r="O6015">
        <v>5.4042348522540298</v>
      </c>
      <c r="P6015">
        <v>6.05725356091083</v>
      </c>
      <c r="Q6015">
        <v>2.8218677180984102</v>
      </c>
    </row>
    <row r="6016" spans="1:17">
      <c r="A6016" t="s">
        <v>10556</v>
      </c>
      <c r="B6016" s="16" t="s">
        <v>10557</v>
      </c>
      <c r="C6016">
        <v>8.3682632423587595</v>
      </c>
      <c r="D6016">
        <v>8.4312805243608295</v>
      </c>
      <c r="E6016">
        <v>8.4120869209992595</v>
      </c>
      <c r="F6016">
        <v>8.4597473083446406</v>
      </c>
      <c r="G6016">
        <v>8.2263264276980692</v>
      </c>
      <c r="H6016">
        <v>8.3609580412514006</v>
      </c>
      <c r="I6016">
        <v>8.48736350454719</v>
      </c>
      <c r="J6016">
        <v>8.2995210293324408</v>
      </c>
      <c r="K6016">
        <v>8.6194804785925108</v>
      </c>
      <c r="L6016">
        <v>8.18350439687873</v>
      </c>
      <c r="M6016">
        <v>7.8175334624456996</v>
      </c>
      <c r="N6016">
        <v>7.7694667478064598</v>
      </c>
      <c r="O6016">
        <v>8.2484008033301599</v>
      </c>
      <c r="P6016">
        <v>8.8751702946502196</v>
      </c>
      <c r="Q6016">
        <v>7.5369478347710803</v>
      </c>
    </row>
    <row r="6017" spans="1:17">
      <c r="A6017" t="s">
        <v>10558</v>
      </c>
      <c r="B6017" s="16" t="s">
        <v>10559</v>
      </c>
      <c r="C6017">
        <v>9.6683001354346008</v>
      </c>
      <c r="D6017">
        <v>9.7000211620156893</v>
      </c>
      <c r="E6017">
        <v>9.8265336315677203</v>
      </c>
      <c r="F6017">
        <v>9.7180024010508799</v>
      </c>
      <c r="G6017">
        <v>9.4831745380079493</v>
      </c>
      <c r="H6017">
        <v>9.8020758485792907</v>
      </c>
      <c r="I6017">
        <v>9.6978596357390892</v>
      </c>
      <c r="J6017">
        <v>9.9905138849065498</v>
      </c>
      <c r="K6017">
        <v>9.7340482607318908</v>
      </c>
      <c r="L6017">
        <v>9.5300306820695795</v>
      </c>
      <c r="M6017">
        <v>9.3316310074158206</v>
      </c>
      <c r="N6017">
        <v>9.15169940237368</v>
      </c>
      <c r="O6017">
        <v>9.3175865049802002</v>
      </c>
      <c r="P6017">
        <v>10.132414640219601</v>
      </c>
      <c r="Q6017">
        <v>9.3151344269335699</v>
      </c>
    </row>
    <row r="6018" spans="1:17">
      <c r="A6018" t="s">
        <v>10560</v>
      </c>
      <c r="B6018" s="16" t="s">
        <v>10561</v>
      </c>
      <c r="C6018">
        <v>3.8862082974622001</v>
      </c>
      <c r="D6018">
        <v>4.2618677800425697</v>
      </c>
      <c r="E6018">
        <v>4.0887687455453801</v>
      </c>
      <c r="F6018">
        <v>4.0118215330109104</v>
      </c>
      <c r="G6018">
        <v>4.0460446887748596</v>
      </c>
      <c r="H6018">
        <v>4.4894640760069198</v>
      </c>
      <c r="I6018">
        <v>4.2360017113942803</v>
      </c>
      <c r="J6018">
        <v>3.93564812262216</v>
      </c>
      <c r="K6018">
        <v>4.0709644767565303</v>
      </c>
      <c r="L6018">
        <v>4.1946255460110002</v>
      </c>
      <c r="M6018">
        <v>4.4983624523483101</v>
      </c>
      <c r="N6018">
        <v>4.6704332416218497</v>
      </c>
      <c r="O6018">
        <v>4.1329497517715001</v>
      </c>
      <c r="P6018">
        <v>4.5271021320563003</v>
      </c>
      <c r="Q6018">
        <v>2.8218677180984102</v>
      </c>
    </row>
    <row r="6019" spans="1:17">
      <c r="A6019" t="s">
        <v>10562</v>
      </c>
      <c r="B6019" s="16" t="s">
        <v>10563</v>
      </c>
      <c r="C6019">
        <v>9.7542155608705201</v>
      </c>
      <c r="D6019">
        <v>9.8061460762631807</v>
      </c>
      <c r="E6019">
        <v>9.9229784546280904</v>
      </c>
      <c r="F6019">
        <v>9.8026569781725499</v>
      </c>
      <c r="G6019">
        <v>9.5401386736431402</v>
      </c>
      <c r="H6019">
        <v>10.137496394010901</v>
      </c>
      <c r="I6019">
        <v>9.3957215755734094</v>
      </c>
      <c r="J6019">
        <v>9.9923069419304404</v>
      </c>
      <c r="K6019">
        <v>9.4381236961279704</v>
      </c>
      <c r="L6019">
        <v>9.5013199309444403</v>
      </c>
      <c r="M6019">
        <v>9.5820837282412192</v>
      </c>
      <c r="N6019">
        <v>9.6918392322174594</v>
      </c>
      <c r="O6019">
        <v>9.6696263216110392</v>
      </c>
      <c r="P6019">
        <v>9.2845849566251104</v>
      </c>
      <c r="Q6019">
        <v>8.9266120302692595</v>
      </c>
    </row>
    <row r="6020" spans="1:17">
      <c r="A6020" t="s">
        <v>10564</v>
      </c>
      <c r="B6020" s="16" t="s">
        <v>10565</v>
      </c>
      <c r="C6020">
        <v>7.0546205441807199</v>
      </c>
      <c r="D6020">
        <v>7.2061383105772503</v>
      </c>
      <c r="E6020">
        <v>6.8867602326164601</v>
      </c>
      <c r="F6020">
        <v>7.3795643441240202</v>
      </c>
      <c r="G6020">
        <v>7.2442399160463804</v>
      </c>
      <c r="H6020">
        <v>7.3922454950465104</v>
      </c>
      <c r="I6020">
        <v>7.4088983623328302</v>
      </c>
      <c r="J6020">
        <v>7.4208055055623197</v>
      </c>
      <c r="K6020">
        <v>6.9591089462385396</v>
      </c>
      <c r="L6020">
        <v>7.2892387332708299</v>
      </c>
      <c r="M6020">
        <v>7.2418833122699597</v>
      </c>
      <c r="N6020">
        <v>6.9850789227912404</v>
      </c>
      <c r="O6020">
        <v>7.2117528687813603</v>
      </c>
      <c r="P6020">
        <v>7.27218074483838</v>
      </c>
      <c r="Q6020">
        <v>6.2843132996066204</v>
      </c>
    </row>
    <row r="6021" spans="1:17">
      <c r="A6021" t="s">
        <v>10566</v>
      </c>
      <c r="B6021" s="16" t="s">
        <v>10567</v>
      </c>
      <c r="C6021">
        <v>12.569259753151799</v>
      </c>
      <c r="D6021">
        <v>12.557408790791699</v>
      </c>
      <c r="E6021">
        <v>12.6676155801392</v>
      </c>
      <c r="F6021">
        <v>12.2168376281825</v>
      </c>
      <c r="G6021">
        <v>12.452137418509199</v>
      </c>
      <c r="H6021">
        <v>11.5289913732532</v>
      </c>
      <c r="I6021">
        <v>12.7457592238137</v>
      </c>
      <c r="J6021">
        <v>12.1304435732028</v>
      </c>
      <c r="K6021">
        <v>12.8119607345233</v>
      </c>
      <c r="L6021">
        <v>12.5485314227288</v>
      </c>
      <c r="M6021">
        <v>12.2589849917967</v>
      </c>
      <c r="N6021">
        <v>11.7882032087263</v>
      </c>
      <c r="O6021">
        <v>12.290772875688701</v>
      </c>
      <c r="P6021">
        <v>12.245029138935299</v>
      </c>
      <c r="Q6021">
        <v>12.531681275910699</v>
      </c>
    </row>
    <row r="6022" spans="1:17">
      <c r="A6022" t="s">
        <v>10568</v>
      </c>
      <c r="B6022" s="16" t="s">
        <v>10569</v>
      </c>
      <c r="C6022">
        <v>7.4570323269832501</v>
      </c>
      <c r="D6022">
        <v>7.4658296828705604</v>
      </c>
      <c r="E6022">
        <v>6.8138222480252697</v>
      </c>
      <c r="F6022">
        <v>6.7079714790222598</v>
      </c>
      <c r="G6022">
        <v>7.0217158411928002</v>
      </c>
      <c r="H6022">
        <v>6.5024570733982996</v>
      </c>
      <c r="I6022">
        <v>7.1340077301057701</v>
      </c>
      <c r="J6022">
        <v>6.6390053099304902</v>
      </c>
      <c r="K6022">
        <v>7.3197740054052103</v>
      </c>
      <c r="L6022">
        <v>6.7545428627641799</v>
      </c>
      <c r="M6022">
        <v>6.8165052695216302</v>
      </c>
      <c r="N6022">
        <v>6.6073365936536996</v>
      </c>
      <c r="O6022">
        <v>7.1746832552608204</v>
      </c>
      <c r="P6022">
        <v>6.8259277291320597</v>
      </c>
      <c r="Q6022">
        <v>6.6375058506955904</v>
      </c>
    </row>
    <row r="6023" spans="1:17">
      <c r="A6023" t="s">
        <v>10570</v>
      </c>
      <c r="B6023" s="16" t="s">
        <v>10571</v>
      </c>
      <c r="C6023">
        <v>8.0420538254307008</v>
      </c>
      <c r="D6023">
        <v>8.1993020288682992</v>
      </c>
      <c r="E6023">
        <v>8.36197239696968</v>
      </c>
      <c r="F6023">
        <v>8.1991081384552391</v>
      </c>
      <c r="G6023">
        <v>8.1732677952203208</v>
      </c>
      <c r="H6023">
        <v>8.3716037887339301</v>
      </c>
      <c r="I6023">
        <v>8.3458924898333908</v>
      </c>
      <c r="J6023">
        <v>8.4842172241998099</v>
      </c>
      <c r="K6023">
        <v>8.3839495763288205</v>
      </c>
      <c r="L6023">
        <v>8.1604818169018305</v>
      </c>
      <c r="M6023">
        <v>8.0256764257500492</v>
      </c>
      <c r="N6023">
        <v>7.7749527305307096</v>
      </c>
      <c r="O6023">
        <v>8.2031793624193092</v>
      </c>
      <c r="P6023">
        <v>8.5940010267859304</v>
      </c>
      <c r="Q6023">
        <v>8.6462459446333604</v>
      </c>
    </row>
    <row r="6024" spans="1:17">
      <c r="A6024" t="s">
        <v>10572</v>
      </c>
      <c r="B6024" s="16" t="s">
        <v>10573</v>
      </c>
      <c r="C6024">
        <v>9.2467672657695505</v>
      </c>
      <c r="D6024">
        <v>9.3282505590469693</v>
      </c>
      <c r="E6024">
        <v>9.4865101644164405</v>
      </c>
      <c r="F6024">
        <v>9.4017513934860304</v>
      </c>
      <c r="G6024">
        <v>9.12191342032013</v>
      </c>
      <c r="H6024">
        <v>10.246538440873801</v>
      </c>
      <c r="I6024">
        <v>9.4806977606476899</v>
      </c>
      <c r="J6024">
        <v>9.7865712810377907</v>
      </c>
      <c r="K6024">
        <v>9.2319748811829907</v>
      </c>
      <c r="L6024">
        <v>9.5654986899138592</v>
      </c>
      <c r="M6024">
        <v>9.6507374813064892</v>
      </c>
      <c r="N6024">
        <v>9.5262311595925695</v>
      </c>
      <c r="O6024">
        <v>9.7545831883106295</v>
      </c>
      <c r="P6024">
        <v>9.8758254474381406</v>
      </c>
      <c r="Q6024">
        <v>9.0486929182374407</v>
      </c>
    </row>
    <row r="6025" spans="1:17">
      <c r="A6025" t="s">
        <v>10574</v>
      </c>
      <c r="B6025" s="16" t="s">
        <v>10575</v>
      </c>
      <c r="C6025">
        <v>6.4931841072364804</v>
      </c>
      <c r="D6025">
        <v>6.2807715480435</v>
      </c>
      <c r="E6025">
        <v>6.5696259509985699</v>
      </c>
      <c r="F6025">
        <v>7.0943083087080998</v>
      </c>
      <c r="G6025">
        <v>6.98102650971747</v>
      </c>
      <c r="H6025">
        <v>7.1740791179621999</v>
      </c>
      <c r="I6025">
        <v>6.4852281731725103</v>
      </c>
      <c r="J6025">
        <v>6.4098956305042902</v>
      </c>
      <c r="K6025">
        <v>6.4172688586391198</v>
      </c>
      <c r="L6025">
        <v>6.7338185396413799</v>
      </c>
      <c r="M6025">
        <v>7.6485843460019902</v>
      </c>
      <c r="N6025">
        <v>7.8496392949471501</v>
      </c>
      <c r="O6025">
        <v>7.4213619236459403</v>
      </c>
      <c r="P6025">
        <v>6.4195282390462101</v>
      </c>
      <c r="Q6025">
        <v>6.9204191934356096</v>
      </c>
    </row>
    <row r="6026" spans="1:17">
      <c r="A6026" t="s">
        <v>10576</v>
      </c>
      <c r="B6026" s="16" t="s">
        <v>10577</v>
      </c>
      <c r="C6026">
        <v>9.6810937203302405</v>
      </c>
      <c r="D6026">
        <v>9.6986937290400608</v>
      </c>
      <c r="E6026">
        <v>9.7565199940548606</v>
      </c>
      <c r="F6026">
        <v>9.81085548160749</v>
      </c>
      <c r="G6026">
        <v>9.8750748392677004</v>
      </c>
      <c r="H6026">
        <v>9.6718032814990096</v>
      </c>
      <c r="I6026">
        <v>9.8576270842022407</v>
      </c>
      <c r="J6026">
        <v>9.6501181778121001</v>
      </c>
      <c r="K6026">
        <v>9.8310417880115502</v>
      </c>
      <c r="L6026">
        <v>9.7164382561825295</v>
      </c>
      <c r="M6026">
        <v>9.9452350766759103</v>
      </c>
      <c r="N6026">
        <v>9.9510306117264395</v>
      </c>
      <c r="O6026">
        <v>10.0458074354764</v>
      </c>
      <c r="P6026">
        <v>9.8291244660926793</v>
      </c>
      <c r="Q6026">
        <v>9.4093039143768298</v>
      </c>
    </row>
    <row r="6027" spans="1:17">
      <c r="A6027" t="s">
        <v>10578</v>
      </c>
      <c r="B6027" s="16" t="s">
        <v>10579</v>
      </c>
      <c r="C6027">
        <v>7.9273378688956697</v>
      </c>
      <c r="D6027">
        <v>7.9893839773392799</v>
      </c>
      <c r="E6027">
        <v>7.9381687431180303</v>
      </c>
      <c r="F6027">
        <v>7.7647734552471501</v>
      </c>
      <c r="G6027">
        <v>7.7705729812209103</v>
      </c>
      <c r="H6027">
        <v>7.7434896700071896</v>
      </c>
      <c r="I6027">
        <v>7.5479065102732203</v>
      </c>
      <c r="J6027">
        <v>7.4419876329300898</v>
      </c>
      <c r="K6027">
        <v>7.4710016187127</v>
      </c>
      <c r="L6027">
        <v>7.5479212032604899</v>
      </c>
      <c r="M6027">
        <v>7.7751653444856004</v>
      </c>
      <c r="N6027">
        <v>7.6250471153328698</v>
      </c>
      <c r="O6027">
        <v>7.6409284237376403</v>
      </c>
      <c r="P6027">
        <v>7.3330682704280097</v>
      </c>
      <c r="Q6027">
        <v>8.6462459446333604</v>
      </c>
    </row>
    <row r="6028" spans="1:17">
      <c r="A6028" t="s">
        <v>10580</v>
      </c>
      <c r="B6028" s="16" t="s">
        <v>10581</v>
      </c>
      <c r="C6028">
        <v>9.6467220646504597</v>
      </c>
      <c r="D6028">
        <v>9.5178240206082094</v>
      </c>
      <c r="E6028">
        <v>9.6623842347687301</v>
      </c>
      <c r="F6028">
        <v>9.1881801102073606</v>
      </c>
      <c r="G6028">
        <v>9.6182738126792096</v>
      </c>
      <c r="H6028">
        <v>8.4739482481615003</v>
      </c>
      <c r="I6028">
        <v>9.1910493948254199</v>
      </c>
      <c r="J6028">
        <v>8.8631406256298195</v>
      </c>
      <c r="K6028">
        <v>9.6866983495316905</v>
      </c>
      <c r="L6028">
        <v>9.3870198502720505</v>
      </c>
      <c r="M6028">
        <v>9.0135341939185292</v>
      </c>
      <c r="N6028">
        <v>9.0468586018356607</v>
      </c>
      <c r="O6028">
        <v>9.1936428378962791</v>
      </c>
      <c r="P6028">
        <v>8.8053875258058696</v>
      </c>
      <c r="Q6028">
        <v>10.86219186101</v>
      </c>
    </row>
    <row r="6029" spans="1:17">
      <c r="A6029" t="s">
        <v>10582</v>
      </c>
      <c r="B6029" s="16" t="s">
        <v>10583</v>
      </c>
      <c r="C6029">
        <v>7.7387926530270903</v>
      </c>
      <c r="D6029">
        <v>7.6142120206772397</v>
      </c>
      <c r="E6029">
        <v>7.6175597172309102</v>
      </c>
      <c r="F6029">
        <v>8.0327296924600002</v>
      </c>
      <c r="G6029">
        <v>7.7586098137260304</v>
      </c>
      <c r="H6029">
        <v>8.1504057879285305</v>
      </c>
      <c r="I6029">
        <v>7.4701254998641904</v>
      </c>
      <c r="J6029">
        <v>7.9687194154310497</v>
      </c>
      <c r="K6029">
        <v>7.6078286008910903</v>
      </c>
      <c r="L6029">
        <v>7.50588149204372</v>
      </c>
      <c r="M6029">
        <v>7.6864943471168097</v>
      </c>
      <c r="N6029">
        <v>7.8754012744497004</v>
      </c>
      <c r="O6029">
        <v>7.7115687901622296</v>
      </c>
      <c r="P6029">
        <v>7.8105898809585401</v>
      </c>
      <c r="Q6029">
        <v>6.6375058506955904</v>
      </c>
    </row>
    <row r="6030" spans="1:17">
      <c r="A6030" t="s">
        <v>10584</v>
      </c>
      <c r="B6030" s="16" t="s">
        <v>10585</v>
      </c>
      <c r="C6030">
        <v>7.1479175811950704</v>
      </c>
      <c r="D6030">
        <v>7.0891403017794001</v>
      </c>
      <c r="E6030">
        <v>6.6887898835754704</v>
      </c>
      <c r="F6030">
        <v>7.3017728268393398</v>
      </c>
      <c r="G6030">
        <v>6.9284850452367301</v>
      </c>
      <c r="H6030">
        <v>7.9845820586994796</v>
      </c>
      <c r="I6030">
        <v>7.2237164074504898</v>
      </c>
      <c r="J6030">
        <v>7.55322075045129</v>
      </c>
      <c r="K6030">
        <v>6.4874077146131803</v>
      </c>
      <c r="L6030">
        <v>6.9286808814702896</v>
      </c>
      <c r="M6030">
        <v>7.4075253990957197</v>
      </c>
      <c r="N6030">
        <v>7.3066770438682598</v>
      </c>
      <c r="O6030">
        <v>7.5181843559832098</v>
      </c>
      <c r="P6030">
        <v>7.27218074483838</v>
      </c>
      <c r="Q6030">
        <v>6.2843132996066204</v>
      </c>
    </row>
    <row r="6031" spans="1:17">
      <c r="A6031" t="s">
        <v>10586</v>
      </c>
      <c r="B6031" s="16" t="s">
        <v>10587</v>
      </c>
      <c r="C6031">
        <v>7.2199840874685703</v>
      </c>
      <c r="D6031">
        <v>7.1604768404420396</v>
      </c>
      <c r="E6031">
        <v>7.1814110226186303</v>
      </c>
      <c r="F6031">
        <v>7.7006000739431499</v>
      </c>
      <c r="G6031">
        <v>7.2697786914859499</v>
      </c>
      <c r="H6031">
        <v>8.1627190944882102</v>
      </c>
      <c r="I6031">
        <v>7.5224439994532499</v>
      </c>
      <c r="J6031">
        <v>7.7054390932035197</v>
      </c>
      <c r="K6031">
        <v>7.4420019440648701</v>
      </c>
      <c r="L6031">
        <v>7.6172488658561104</v>
      </c>
      <c r="M6031">
        <v>7.5238188887914399</v>
      </c>
      <c r="N6031">
        <v>7.4980743815892703</v>
      </c>
      <c r="O6031">
        <v>7.3118680639201301</v>
      </c>
      <c r="P6031">
        <v>7.6121552321725998</v>
      </c>
      <c r="Q6031">
        <v>6.2843132996066204</v>
      </c>
    </row>
    <row r="6032" spans="1:17">
      <c r="A6032" t="s">
        <v>10588</v>
      </c>
      <c r="B6032" s="16" t="s">
        <v>10589</v>
      </c>
      <c r="C6032">
        <v>8.6428459259925692</v>
      </c>
      <c r="D6032">
        <v>8.6421441037863005</v>
      </c>
      <c r="E6032">
        <v>8.3414283180129196</v>
      </c>
      <c r="F6032">
        <v>8.5852592481000407</v>
      </c>
      <c r="G6032">
        <v>8.7273131160028399</v>
      </c>
      <c r="H6032">
        <v>8.7075356907082799</v>
      </c>
      <c r="I6032">
        <v>8.6251722099142807</v>
      </c>
      <c r="J6032">
        <v>8.6592483442417496</v>
      </c>
      <c r="K6032">
        <v>8.5828016344495008</v>
      </c>
      <c r="L6032">
        <v>8.4722922322482805</v>
      </c>
      <c r="M6032">
        <v>8.6608533613643299</v>
      </c>
      <c r="N6032">
        <v>8.6563571598969506</v>
      </c>
      <c r="O6032">
        <v>8.5996178754538395</v>
      </c>
      <c r="P6032">
        <v>8.8407009916041996</v>
      </c>
      <c r="Q6032">
        <v>8.2978683598244807</v>
      </c>
    </row>
    <row r="6033" spans="1:17">
      <c r="A6033" t="s">
        <v>10590</v>
      </c>
      <c r="B6033" s="16" t="s">
        <v>10591</v>
      </c>
      <c r="C6033">
        <v>8.9552765784148907</v>
      </c>
      <c r="D6033">
        <v>8.9405687074962596</v>
      </c>
      <c r="E6033">
        <v>8.7526679962355693</v>
      </c>
      <c r="F6033">
        <v>8.7744463399056301</v>
      </c>
      <c r="G6033">
        <v>8.6773916525709396</v>
      </c>
      <c r="H6033">
        <v>8.0742307795017201</v>
      </c>
      <c r="I6033">
        <v>8.5641595721135495</v>
      </c>
      <c r="J6033">
        <v>8.5538869966632198</v>
      </c>
      <c r="K6033">
        <v>8.6194804785925108</v>
      </c>
      <c r="L6033">
        <v>8.5860686647221094</v>
      </c>
      <c r="M6033">
        <v>8.2726069611284103</v>
      </c>
      <c r="N6033">
        <v>8.0886088459516294</v>
      </c>
      <c r="O6033">
        <v>8.4163063309922297</v>
      </c>
      <c r="P6033">
        <v>8.4776666600402901</v>
      </c>
      <c r="Q6033">
        <v>8.1958182219819093</v>
      </c>
    </row>
    <row r="6034" spans="1:17">
      <c r="A6034" t="s">
        <v>10592</v>
      </c>
      <c r="B6034" s="16" t="s">
        <v>10593</v>
      </c>
      <c r="C6034">
        <v>9.9641727407200396</v>
      </c>
      <c r="D6034">
        <v>10.030588147785799</v>
      </c>
      <c r="E6034">
        <v>9.9195190713846593</v>
      </c>
      <c r="F6034">
        <v>9.9155748160721799</v>
      </c>
      <c r="G6034">
        <v>10.0762409975951</v>
      </c>
      <c r="H6034">
        <v>9.2782546204174992</v>
      </c>
      <c r="I6034">
        <v>9.9355509707106098</v>
      </c>
      <c r="J6034">
        <v>9.5803054807522798</v>
      </c>
      <c r="K6034">
        <v>10.089057866012901</v>
      </c>
      <c r="L6034">
        <v>9.8530691899115297</v>
      </c>
      <c r="M6034">
        <v>9.9581920973981894</v>
      </c>
      <c r="N6034">
        <v>9.4866966556478793</v>
      </c>
      <c r="O6034">
        <v>10.0389637831007</v>
      </c>
      <c r="P6034">
        <v>9.9028030813859491</v>
      </c>
      <c r="Q6034">
        <v>9.2656390107680107</v>
      </c>
    </row>
    <row r="6035" spans="1:17">
      <c r="A6035" t="s">
        <v>10594</v>
      </c>
      <c r="B6035" s="16" t="s">
        <v>10595</v>
      </c>
      <c r="C6035">
        <v>6.8271754852327504</v>
      </c>
      <c r="D6035">
        <v>6.7619284265220703</v>
      </c>
      <c r="E6035">
        <v>6.2964799255411696</v>
      </c>
      <c r="F6035">
        <v>5.8111357960990899</v>
      </c>
      <c r="G6035">
        <v>6.09486992412522</v>
      </c>
      <c r="H6035">
        <v>5.7925255003189697</v>
      </c>
      <c r="I6035">
        <v>6.9549782519563799</v>
      </c>
      <c r="J6035">
        <v>5.9551429248600698</v>
      </c>
      <c r="K6035">
        <v>6.7756261029337699</v>
      </c>
      <c r="L6035">
        <v>6.7951119533207596</v>
      </c>
      <c r="M6035">
        <v>6.0346177080543404</v>
      </c>
      <c r="N6035">
        <v>6.12710255390685</v>
      </c>
      <c r="O6035">
        <v>6.2952160533026804</v>
      </c>
      <c r="P6035">
        <v>5.7306434872206502</v>
      </c>
      <c r="Q6035">
        <v>7.1565710053807701</v>
      </c>
    </row>
    <row r="6036" spans="1:17">
      <c r="A6036" t="s">
        <v>10596</v>
      </c>
      <c r="B6036" s="16" t="e">
        <v>#N/A</v>
      </c>
      <c r="C6036">
        <v>8.0940329451709498</v>
      </c>
      <c r="D6036">
        <v>8.1300453564393393</v>
      </c>
      <c r="E6036">
        <v>8.7212152667835401</v>
      </c>
      <c r="F6036">
        <v>7.2748775160660903</v>
      </c>
      <c r="G6036">
        <v>7.9495869513978699</v>
      </c>
      <c r="H6036">
        <v>7.1577378228689899</v>
      </c>
      <c r="I6036">
        <v>9.7833032858333997</v>
      </c>
      <c r="J6036">
        <v>8.1208108886503307</v>
      </c>
      <c r="K6036">
        <v>8.2058555174980405</v>
      </c>
      <c r="L6036">
        <v>9.5901044376104103</v>
      </c>
      <c r="M6036">
        <v>8.5737104700094697</v>
      </c>
      <c r="N6036">
        <v>9.0513825628502609</v>
      </c>
      <c r="O6036">
        <v>7.7329513372578296</v>
      </c>
      <c r="P6036">
        <v>9.5927918193013895</v>
      </c>
      <c r="Q6036">
        <v>9.58099084698482</v>
      </c>
    </row>
    <row r="6037" spans="1:17">
      <c r="A6037" t="s">
        <v>10597</v>
      </c>
      <c r="B6037" s="16" t="s">
        <v>10598</v>
      </c>
      <c r="C6037">
        <v>5.8054102324735597</v>
      </c>
      <c r="D6037">
        <v>5.7271715246175301</v>
      </c>
      <c r="E6037">
        <v>6.4967806523124096</v>
      </c>
      <c r="F6037">
        <v>5.9029685313311697</v>
      </c>
      <c r="G6037">
        <v>6.1139565568328003</v>
      </c>
      <c r="H6037">
        <v>6.5409007630838598</v>
      </c>
      <c r="I6037">
        <v>6.0374776942977704</v>
      </c>
      <c r="J6037">
        <v>6.1366608105989204</v>
      </c>
      <c r="K6037">
        <v>5.7189566481727701</v>
      </c>
      <c r="L6037">
        <v>6.1640690053138298</v>
      </c>
      <c r="M6037">
        <v>6.1965870223575603</v>
      </c>
      <c r="N6037">
        <v>6.2592763242158096</v>
      </c>
      <c r="O6037">
        <v>5.8012345763558297</v>
      </c>
      <c r="P6037">
        <v>6.0327560215808402</v>
      </c>
      <c r="Q6037">
        <v>2.8218677180984102</v>
      </c>
    </row>
    <row r="6038" spans="1:17">
      <c r="A6038" t="s">
        <v>10599</v>
      </c>
      <c r="B6038" s="16" t="s">
        <v>10600</v>
      </c>
      <c r="C6038">
        <v>5.3018286845624196</v>
      </c>
      <c r="D6038">
        <v>5.1891537613714398</v>
      </c>
      <c r="E6038">
        <v>5.5107356403890702</v>
      </c>
      <c r="F6038">
        <v>5.5623893547269203</v>
      </c>
      <c r="G6038">
        <v>5.1769839720448498</v>
      </c>
      <c r="H6038">
        <v>6.2625083699042996</v>
      </c>
      <c r="I6038">
        <v>5.5414939407437602</v>
      </c>
      <c r="J6038">
        <v>5.76383742325923</v>
      </c>
      <c r="K6038">
        <v>5.14095204503435</v>
      </c>
      <c r="L6038">
        <v>5.28253338465999</v>
      </c>
      <c r="M6038">
        <v>6.2542577506046202</v>
      </c>
      <c r="N6038">
        <v>5.7063481960642797</v>
      </c>
      <c r="O6038">
        <v>5.9418950995471</v>
      </c>
      <c r="P6038">
        <v>5.6354911062640802</v>
      </c>
      <c r="Q6038">
        <v>2.8218677180984102</v>
      </c>
    </row>
    <row r="6039" spans="1:17">
      <c r="A6039" t="s">
        <v>10601</v>
      </c>
      <c r="B6039" s="16" t="s">
        <v>10602</v>
      </c>
      <c r="C6039">
        <v>6.0202746330622601</v>
      </c>
      <c r="D6039">
        <v>5.9246275129003996</v>
      </c>
      <c r="E6039">
        <v>6.0631867916998399</v>
      </c>
      <c r="F6039">
        <v>5.8299906224742504</v>
      </c>
      <c r="G6039">
        <v>6.3249249403227497</v>
      </c>
      <c r="H6039">
        <v>5.4538604947321296</v>
      </c>
      <c r="I6039">
        <v>5.98191456634164</v>
      </c>
      <c r="J6039">
        <v>5.6009009823638998</v>
      </c>
      <c r="K6039">
        <v>6.4644097944759897</v>
      </c>
      <c r="L6039">
        <v>7.4750825912029004</v>
      </c>
      <c r="M6039">
        <v>6.0607774565504204</v>
      </c>
      <c r="N6039">
        <v>6.4369745097016899</v>
      </c>
      <c r="O6039">
        <v>6.2600424788480797</v>
      </c>
      <c r="P6039">
        <v>4.86023234540618</v>
      </c>
      <c r="Q6039">
        <v>8.7216113394761106</v>
      </c>
    </row>
    <row r="6040" spans="1:17">
      <c r="A6040" t="s">
        <v>10603</v>
      </c>
      <c r="B6040" s="16" t="s">
        <v>10604</v>
      </c>
      <c r="C6040">
        <v>10.3398763474309</v>
      </c>
      <c r="D6040">
        <v>10.235790470240101</v>
      </c>
      <c r="E6040">
        <v>11.375840534184</v>
      </c>
      <c r="F6040">
        <v>11.1280975663809</v>
      </c>
      <c r="G6040">
        <v>11.168536231789499</v>
      </c>
      <c r="H6040">
        <v>11.2230538150424</v>
      </c>
      <c r="I6040">
        <v>10.748636521565601</v>
      </c>
      <c r="J6040">
        <v>11.536836969976401</v>
      </c>
      <c r="K6040">
        <v>10.1601170724695</v>
      </c>
      <c r="L6040">
        <v>10.633695941888799</v>
      </c>
      <c r="M6040">
        <v>10.9274591312235</v>
      </c>
      <c r="N6040">
        <v>11.452147655568201</v>
      </c>
      <c r="O6040">
        <v>11.2953687977427</v>
      </c>
      <c r="P6040">
        <v>10.5393487220243</v>
      </c>
      <c r="Q6040">
        <v>11.019751549349399</v>
      </c>
    </row>
    <row r="6041" spans="1:17">
      <c r="A6041" t="s">
        <v>10605</v>
      </c>
      <c r="B6041" s="16" t="s">
        <v>10606</v>
      </c>
      <c r="C6041">
        <v>7.5958066555574204</v>
      </c>
      <c r="D6041">
        <v>7.5683737919101199</v>
      </c>
      <c r="E6041">
        <v>7.7714853696760704</v>
      </c>
      <c r="F6041">
        <v>7.7695933794598799</v>
      </c>
      <c r="G6041">
        <v>7.7282595891436099</v>
      </c>
      <c r="H6041">
        <v>8.8913484567626</v>
      </c>
      <c r="I6041">
        <v>7.91854998681828</v>
      </c>
      <c r="J6041">
        <v>8.1468181529618793</v>
      </c>
      <c r="K6041">
        <v>7.3387840180723201</v>
      </c>
      <c r="L6041">
        <v>7.7620073152935802</v>
      </c>
      <c r="M6041">
        <v>8.2075068397129094</v>
      </c>
      <c r="N6041">
        <v>8.2665297976276104</v>
      </c>
      <c r="O6041">
        <v>8.3514719531855306</v>
      </c>
      <c r="P6041">
        <v>8.2756875406830996</v>
      </c>
      <c r="Q6041">
        <v>6.9204191934356096</v>
      </c>
    </row>
    <row r="6042" spans="1:17">
      <c r="A6042" t="s">
        <v>10607</v>
      </c>
      <c r="B6042" s="16" t="s">
        <v>10608</v>
      </c>
      <c r="C6042">
        <v>8.6998478503161092</v>
      </c>
      <c r="D6042">
        <v>8.7043309595555005</v>
      </c>
      <c r="E6042">
        <v>8.6520093064600498</v>
      </c>
      <c r="F6042">
        <v>8.7911212707667499</v>
      </c>
      <c r="G6042">
        <v>8.5890200701234107</v>
      </c>
      <c r="H6042">
        <v>9.6617223092579199</v>
      </c>
      <c r="I6042">
        <v>8.7940975605279892</v>
      </c>
      <c r="J6042">
        <v>9.0417428391056003</v>
      </c>
      <c r="K6042">
        <v>8.4259750566415992</v>
      </c>
      <c r="L6042">
        <v>8.6145751407081104</v>
      </c>
      <c r="M6042">
        <v>8.7628604428835395</v>
      </c>
      <c r="N6042">
        <v>9.1767606113350908</v>
      </c>
      <c r="O6042">
        <v>8.8664312093933102</v>
      </c>
      <c r="P6042">
        <v>9.18918461553403</v>
      </c>
      <c r="Q6042">
        <v>5.81282804418474</v>
      </c>
    </row>
    <row r="6043" spans="1:17">
      <c r="A6043" t="s">
        <v>10609</v>
      </c>
      <c r="B6043" s="16" t="s">
        <v>10610</v>
      </c>
      <c r="C6043">
        <v>6.8475706957064801</v>
      </c>
      <c r="D6043">
        <v>6.8888755076419601</v>
      </c>
      <c r="E6043">
        <v>6.7369669261823404</v>
      </c>
      <c r="F6043">
        <v>6.3423570705164503</v>
      </c>
      <c r="G6043">
        <v>6.1513734454629896</v>
      </c>
      <c r="H6043">
        <v>7.3425375554330703</v>
      </c>
      <c r="I6043">
        <v>6.3893702618785202</v>
      </c>
      <c r="J6043">
        <v>6.3990475039817403</v>
      </c>
      <c r="K6043">
        <v>6.5212232845498299</v>
      </c>
      <c r="L6043">
        <v>5.5241990976608299</v>
      </c>
      <c r="M6043">
        <v>5.4737980869184701</v>
      </c>
      <c r="N6043">
        <v>5.3018559344781702</v>
      </c>
      <c r="O6043">
        <v>5.3368598019304798</v>
      </c>
      <c r="P6043">
        <v>7.2825095327770901</v>
      </c>
      <c r="Q6043">
        <v>2.8218677180984102</v>
      </c>
    </row>
    <row r="6044" spans="1:17">
      <c r="A6044" t="s">
        <v>10611</v>
      </c>
      <c r="B6044" s="16" t="s">
        <v>10612</v>
      </c>
      <c r="C6044">
        <v>9.4314128841814604</v>
      </c>
      <c r="D6044">
        <v>9.4067689404769901</v>
      </c>
      <c r="E6044">
        <v>8.8862862184813398</v>
      </c>
      <c r="F6044">
        <v>9.47138339879805</v>
      </c>
      <c r="G6044">
        <v>9.6590277597767393</v>
      </c>
      <c r="H6044">
        <v>8.8513520931245502</v>
      </c>
      <c r="I6044">
        <v>9.0557803995850303</v>
      </c>
      <c r="J6044">
        <v>8.8572481928895499</v>
      </c>
      <c r="K6044">
        <v>9.1573346230577197</v>
      </c>
      <c r="L6044">
        <v>9.0930011770993495</v>
      </c>
      <c r="M6044">
        <v>9.5263315420567398</v>
      </c>
      <c r="N6044">
        <v>9.6190489345136196</v>
      </c>
      <c r="O6044">
        <v>9.5362609194512604</v>
      </c>
      <c r="P6044">
        <v>9.05430798072085</v>
      </c>
      <c r="Q6044">
        <v>9.9376776092220709</v>
      </c>
    </row>
    <row r="6045" spans="1:17">
      <c r="A6045" t="s">
        <v>10613</v>
      </c>
      <c r="B6045" s="16" t="s">
        <v>10614</v>
      </c>
      <c r="C6045">
        <v>6.8168678752759702</v>
      </c>
      <c r="D6045">
        <v>7.1133152528774399</v>
      </c>
      <c r="E6045">
        <v>7.4159618262881102</v>
      </c>
      <c r="F6045">
        <v>6.9739473769285203</v>
      </c>
      <c r="G6045">
        <v>7.4217666447414699</v>
      </c>
      <c r="H6045">
        <v>7.6238280257956399</v>
      </c>
      <c r="I6045">
        <v>7.2157887515971799</v>
      </c>
      <c r="J6045">
        <v>7.2022846672041601</v>
      </c>
      <c r="K6045">
        <v>6.8483229266356602</v>
      </c>
      <c r="L6045">
        <v>7.1082475476282703</v>
      </c>
      <c r="M6045">
        <v>7.3561492712340497</v>
      </c>
      <c r="N6045">
        <v>7.0590307548147502</v>
      </c>
      <c r="O6045">
        <v>7.3839804032477199</v>
      </c>
      <c r="P6045">
        <v>6.7533740341081696</v>
      </c>
      <c r="Q6045">
        <v>8.0859864702427604</v>
      </c>
    </row>
    <row r="6046" spans="1:17">
      <c r="A6046" t="s">
        <v>10615</v>
      </c>
      <c r="B6046" s="16" t="s">
        <v>10616</v>
      </c>
      <c r="C6046">
        <v>9.3904525859911807</v>
      </c>
      <c r="D6046">
        <v>9.2287489157316696</v>
      </c>
      <c r="E6046">
        <v>9.1975398383009495</v>
      </c>
      <c r="F6046">
        <v>9.6556421268529995</v>
      </c>
      <c r="G6046">
        <v>9.3796829360681002</v>
      </c>
      <c r="H6046">
        <v>9.2225175936713892</v>
      </c>
      <c r="I6046">
        <v>9.2885525375530502</v>
      </c>
      <c r="J6046">
        <v>9.1565446962730306</v>
      </c>
      <c r="K6046">
        <v>9.3675033696605503</v>
      </c>
      <c r="L6046">
        <v>9.3176418118438402</v>
      </c>
      <c r="M6046">
        <v>9.6760551694874106</v>
      </c>
      <c r="N6046">
        <v>9.5535933110888394</v>
      </c>
      <c r="O6046">
        <v>9.8169217850596393</v>
      </c>
      <c r="P6046">
        <v>9.2163238354298507</v>
      </c>
      <c r="Q6046">
        <v>9.4541791636288703</v>
      </c>
    </row>
    <row r="6047" spans="1:17">
      <c r="A6047" t="s">
        <v>10617</v>
      </c>
      <c r="B6047" s="16" t="s">
        <v>10618</v>
      </c>
      <c r="C6047">
        <v>10.3326874171042</v>
      </c>
      <c r="D6047">
        <v>10.327962466254499</v>
      </c>
      <c r="E6047">
        <v>11.373946100628199</v>
      </c>
      <c r="F6047">
        <v>10.452564707643599</v>
      </c>
      <c r="G6047">
        <v>10.721466081875899</v>
      </c>
      <c r="H6047">
        <v>10.4535241626714</v>
      </c>
      <c r="I6047">
        <v>10.923332617586301</v>
      </c>
      <c r="J6047">
        <v>12.212144294770299</v>
      </c>
      <c r="K6047">
        <v>10.2884645795769</v>
      </c>
      <c r="L6047">
        <v>10.8807030588006</v>
      </c>
      <c r="M6047">
        <v>10.6535578996174</v>
      </c>
      <c r="N6047">
        <v>11.192869672777</v>
      </c>
      <c r="O6047">
        <v>10.315868503836899</v>
      </c>
      <c r="P6047">
        <v>11.3472967996858</v>
      </c>
      <c r="Q6047">
        <v>10.3943408570348</v>
      </c>
    </row>
    <row r="6048" spans="1:17">
      <c r="A6048" t="s">
        <v>10619</v>
      </c>
      <c r="B6048" s="16" t="s">
        <v>10620</v>
      </c>
      <c r="C6048">
        <v>8.9646097185978295</v>
      </c>
      <c r="D6048">
        <v>8.8405856826680793</v>
      </c>
      <c r="E6048">
        <v>8.4461584126447793</v>
      </c>
      <c r="F6048">
        <v>8.6069504368574101</v>
      </c>
      <c r="G6048">
        <v>8.7056848358701906</v>
      </c>
      <c r="H6048">
        <v>8.5939532288299993</v>
      </c>
      <c r="I6048">
        <v>8.3091735102649906</v>
      </c>
      <c r="J6048">
        <v>8.49184494276499</v>
      </c>
      <c r="K6048">
        <v>8.7409717651242396</v>
      </c>
      <c r="L6048">
        <v>8.6508104190514103</v>
      </c>
      <c r="M6048">
        <v>8.5257609168022004</v>
      </c>
      <c r="N6048">
        <v>8.2973378189464597</v>
      </c>
      <c r="O6048">
        <v>8.5280875825649307</v>
      </c>
      <c r="P6048">
        <v>8.3802120740336399</v>
      </c>
      <c r="Q6048">
        <v>8.0859864702427604</v>
      </c>
    </row>
    <row r="6049" spans="1:17">
      <c r="A6049" t="s">
        <v>10621</v>
      </c>
      <c r="B6049" s="16" t="s">
        <v>10622</v>
      </c>
      <c r="C6049">
        <v>6.4131208425870598</v>
      </c>
      <c r="D6049">
        <v>6.2223383051797301</v>
      </c>
      <c r="E6049">
        <v>6.4967806523124096</v>
      </c>
      <c r="F6049">
        <v>5.9891572551494896</v>
      </c>
      <c r="G6049">
        <v>5.91035690204746</v>
      </c>
      <c r="H6049">
        <v>6.4629476099795902</v>
      </c>
      <c r="I6049">
        <v>6.4312449976653498</v>
      </c>
      <c r="J6049">
        <v>6.2131681188238099</v>
      </c>
      <c r="K6049">
        <v>6.3560578544694497</v>
      </c>
      <c r="L6049">
        <v>6.2100400854538496</v>
      </c>
      <c r="M6049">
        <v>6.0607774565504204</v>
      </c>
      <c r="N6049">
        <v>5.5842645045438202</v>
      </c>
      <c r="O6049">
        <v>5.9418950995471</v>
      </c>
      <c r="P6049">
        <v>6.5961905188862699</v>
      </c>
      <c r="Q6049">
        <v>2.8218677180984102</v>
      </c>
    </row>
    <row r="6050" spans="1:17">
      <c r="A6050" t="s">
        <v>10623</v>
      </c>
      <c r="B6050" s="16" t="s">
        <v>10624</v>
      </c>
      <c r="C6050">
        <v>7.0191316944455302</v>
      </c>
      <c r="D6050">
        <v>6.9881484913982899</v>
      </c>
      <c r="E6050">
        <v>5.5841231653957797</v>
      </c>
      <c r="F6050">
        <v>7.0943083087080998</v>
      </c>
      <c r="G6050">
        <v>7.1738294645290104</v>
      </c>
      <c r="H6050">
        <v>7.7651961808521097</v>
      </c>
      <c r="I6050">
        <v>6.5750413576586197</v>
      </c>
      <c r="J6050">
        <v>6.7623606751438903</v>
      </c>
      <c r="K6050">
        <v>7.2744141714431603</v>
      </c>
      <c r="L6050">
        <v>6.8442576567715898</v>
      </c>
      <c r="M6050">
        <v>7.5696299503145497</v>
      </c>
      <c r="N6050">
        <v>7.8906401089279701</v>
      </c>
      <c r="O6050">
        <v>7.7158707854648396</v>
      </c>
      <c r="P6050">
        <v>7.1757190377558198</v>
      </c>
      <c r="Q6050">
        <v>6.6375058506955904</v>
      </c>
    </row>
    <row r="6051" spans="1:17">
      <c r="A6051" t="s">
        <v>10625</v>
      </c>
      <c r="B6051" s="16" t="s">
        <v>964</v>
      </c>
      <c r="C6051">
        <v>8.1847149898534592</v>
      </c>
      <c r="D6051">
        <v>8.0237375527181207</v>
      </c>
      <c r="E6051">
        <v>7.8390252449847297</v>
      </c>
      <c r="F6051">
        <v>7.7156652707773601</v>
      </c>
      <c r="G6051">
        <v>8.1596921565314506</v>
      </c>
      <c r="H6051">
        <v>7.5693331069165399</v>
      </c>
      <c r="I6051">
        <v>7.6975847167267899</v>
      </c>
      <c r="J6051">
        <v>7.4367212835018703</v>
      </c>
      <c r="K6051">
        <v>7.94594176370844</v>
      </c>
      <c r="L6051">
        <v>7.7153536091611201</v>
      </c>
      <c r="M6051">
        <v>8.0709447881792702</v>
      </c>
      <c r="N6051">
        <v>8.2109783336780495</v>
      </c>
      <c r="O6051">
        <v>8.0412878378065304</v>
      </c>
      <c r="P6051">
        <v>7.4104356790652197</v>
      </c>
      <c r="Q6051">
        <v>9.1060647157263492</v>
      </c>
    </row>
    <row r="6052" spans="1:17">
      <c r="A6052" t="s">
        <v>10626</v>
      </c>
      <c r="B6052" s="16" t="s">
        <v>10627</v>
      </c>
      <c r="C6052">
        <v>9.3158480021632997</v>
      </c>
      <c r="D6052">
        <v>9.4858577975468492</v>
      </c>
      <c r="E6052">
        <v>9.3075075581818094</v>
      </c>
      <c r="F6052">
        <v>8.0605181659548801</v>
      </c>
      <c r="G6052">
        <v>9.2639663607563403</v>
      </c>
      <c r="H6052">
        <v>7.4933055811739298</v>
      </c>
      <c r="I6052">
        <v>8.82042336825746</v>
      </c>
      <c r="J6052">
        <v>8.7340416680683095</v>
      </c>
      <c r="K6052">
        <v>10.7868539161943</v>
      </c>
      <c r="L6052">
        <v>10.4410865046219</v>
      </c>
      <c r="M6052">
        <v>8.5624377202356694</v>
      </c>
      <c r="N6052">
        <v>7.6250471153328698</v>
      </c>
      <c r="O6052">
        <v>8.6363641454376694</v>
      </c>
      <c r="P6052">
        <v>10.7027282746423</v>
      </c>
      <c r="Q6052">
        <v>8.3931679398307004</v>
      </c>
    </row>
    <row r="6053" spans="1:17">
      <c r="A6053" t="s">
        <v>10628</v>
      </c>
      <c r="B6053" s="16" t="s">
        <v>10629</v>
      </c>
      <c r="C6053">
        <v>7.0977815649052802</v>
      </c>
      <c r="D6053">
        <v>7.0140709002794299</v>
      </c>
      <c r="E6053">
        <v>7.1697829372000497</v>
      </c>
      <c r="F6053">
        <v>7.0313746998931297</v>
      </c>
      <c r="G6053">
        <v>6.96024046177752</v>
      </c>
      <c r="H6053">
        <v>8.1990400086598108</v>
      </c>
      <c r="I6053">
        <v>7.3081496764768303</v>
      </c>
      <c r="J6053">
        <v>7.0993033865592601</v>
      </c>
      <c r="K6053">
        <v>6.8833323633832499</v>
      </c>
      <c r="L6053">
        <v>7.2091042822887399</v>
      </c>
      <c r="M6053">
        <v>7.3613703054094701</v>
      </c>
      <c r="N6053">
        <v>7.1632681084063297</v>
      </c>
      <c r="O6053">
        <v>7.1809283626765898</v>
      </c>
      <c r="P6053">
        <v>7.4476120505710899</v>
      </c>
      <c r="Q6053">
        <v>2.8218677180984102</v>
      </c>
    </row>
    <row r="6054" spans="1:17">
      <c r="A6054" t="s">
        <v>10630</v>
      </c>
      <c r="B6054" s="16" t="s">
        <v>10631</v>
      </c>
      <c r="C6054">
        <v>6.9359169713665203</v>
      </c>
      <c r="D6054">
        <v>6.8022016164131101</v>
      </c>
      <c r="E6054">
        <v>7.1462403613457903</v>
      </c>
      <c r="F6054">
        <v>7.0393940505603299</v>
      </c>
      <c r="G6054">
        <v>7.1647803584414298</v>
      </c>
      <c r="H6054">
        <v>6.9645120930522904</v>
      </c>
      <c r="I6054">
        <v>7.1423986731827496</v>
      </c>
      <c r="J6054">
        <v>6.8991224091414898</v>
      </c>
      <c r="K6054">
        <v>6.91750649248395</v>
      </c>
      <c r="L6054">
        <v>7.23140621275585</v>
      </c>
      <c r="M6054">
        <v>7.3136838194373404</v>
      </c>
      <c r="N6054">
        <v>7.3587971557348997</v>
      </c>
      <c r="O6054">
        <v>7.2889314673888004</v>
      </c>
      <c r="P6054">
        <v>6.4382133371337602</v>
      </c>
      <c r="Q6054">
        <v>7.9670857749043096</v>
      </c>
    </row>
    <row r="6055" spans="1:17">
      <c r="A6055" t="s">
        <v>10632</v>
      </c>
      <c r="B6055" s="16" t="s">
        <v>10633</v>
      </c>
      <c r="C6055">
        <v>6.9359169713665203</v>
      </c>
      <c r="D6055">
        <v>7.2357921293189102</v>
      </c>
      <c r="E6055">
        <v>7.9174907457865897</v>
      </c>
      <c r="F6055">
        <v>7.8262079075912698</v>
      </c>
      <c r="G6055">
        <v>7.5865478323703401</v>
      </c>
      <c r="H6055">
        <v>7.5938082216608098</v>
      </c>
      <c r="I6055">
        <v>7.5667119272377104</v>
      </c>
      <c r="J6055">
        <v>7.4576719362751902</v>
      </c>
      <c r="K6055">
        <v>7.4420019440648701</v>
      </c>
      <c r="L6055">
        <v>7.4308250270779599</v>
      </c>
      <c r="M6055">
        <v>7.6357224685661302</v>
      </c>
      <c r="N6055">
        <v>8.1405107231340992</v>
      </c>
      <c r="O6055">
        <v>8.1115100230805304</v>
      </c>
      <c r="P6055">
        <v>6.7080071231198604</v>
      </c>
      <c r="Q6055">
        <v>7.5369478347710803</v>
      </c>
    </row>
    <row r="6056" spans="1:17">
      <c r="A6056" t="s">
        <v>10634</v>
      </c>
      <c r="B6056" s="16" t="s">
        <v>10635</v>
      </c>
      <c r="C6056">
        <v>4.9165290931058498</v>
      </c>
      <c r="D6056">
        <v>4.9857818498749902</v>
      </c>
      <c r="E6056">
        <v>3.8152982058547602</v>
      </c>
      <c r="F6056">
        <v>4.2284225029819602</v>
      </c>
      <c r="G6056">
        <v>4.7889010218833103</v>
      </c>
      <c r="H6056">
        <v>4.2312229394497098</v>
      </c>
      <c r="I6056">
        <v>4.6574362853065301</v>
      </c>
      <c r="J6056">
        <v>4.1400611729353196</v>
      </c>
      <c r="K6056">
        <v>4.7999439876117602</v>
      </c>
      <c r="L6056">
        <v>4.5026429490879796</v>
      </c>
      <c r="M6056">
        <v>4.69174350335686</v>
      </c>
      <c r="N6056">
        <v>4.6704332416218497</v>
      </c>
      <c r="O6056">
        <v>4.6215116313316003</v>
      </c>
      <c r="P6056">
        <v>4.9722592042386102</v>
      </c>
      <c r="Q6056">
        <v>2.8218677180984102</v>
      </c>
    </row>
    <row r="6057" spans="1:17">
      <c r="A6057" t="s">
        <v>10636</v>
      </c>
      <c r="B6057" s="16" t="s">
        <v>10637</v>
      </c>
      <c r="C6057">
        <v>7.4962268819158604</v>
      </c>
      <c r="D6057">
        <v>7.3621436993521101</v>
      </c>
      <c r="E6057">
        <v>8.4557470180480792</v>
      </c>
      <c r="F6057">
        <v>8.1445193685467903</v>
      </c>
      <c r="G6057">
        <v>8.4397887724796608</v>
      </c>
      <c r="H6057">
        <v>7.5569376217120503</v>
      </c>
      <c r="I6057">
        <v>7.7858059522040897</v>
      </c>
      <c r="J6057">
        <v>8.5367826536936793</v>
      </c>
      <c r="K6057">
        <v>7.2611867711964697</v>
      </c>
      <c r="L6057">
        <v>7.1788191819805096</v>
      </c>
      <c r="M6057">
        <v>8.0517179703580304</v>
      </c>
      <c r="N6057">
        <v>7.8548286932646798</v>
      </c>
      <c r="O6057">
        <v>7.9048051051020396</v>
      </c>
      <c r="P6057">
        <v>6.6290412099549298</v>
      </c>
      <c r="Q6057">
        <v>9.1612412986063401</v>
      </c>
    </row>
    <row r="6058" spans="1:17">
      <c r="A6058" t="s">
        <v>10638</v>
      </c>
      <c r="B6058" s="16" t="s">
        <v>10639</v>
      </c>
      <c r="C6058">
        <v>5.1742671949623604</v>
      </c>
      <c r="D6058">
        <v>5.2202186721532398</v>
      </c>
      <c r="E6058">
        <v>4.7777046060070401</v>
      </c>
      <c r="F6058">
        <v>4.7023883921396203</v>
      </c>
      <c r="G6058">
        <v>5.5640625942373703</v>
      </c>
      <c r="H6058">
        <v>4.8389910929935898</v>
      </c>
      <c r="I6058">
        <v>5.3469430634237698</v>
      </c>
      <c r="J6058">
        <v>4.5477957058863296</v>
      </c>
      <c r="K6058">
        <v>6.0027256129859996</v>
      </c>
      <c r="L6058">
        <v>4.5555022990765597</v>
      </c>
      <c r="M6058">
        <v>4.5395912486649097</v>
      </c>
      <c r="N6058">
        <v>4.9442341107279502</v>
      </c>
      <c r="O6058">
        <v>4.6215116313316003</v>
      </c>
      <c r="P6058">
        <v>5.5333174813669999</v>
      </c>
      <c r="Q6058">
        <v>2.8218677180984102</v>
      </c>
    </row>
    <row r="6059" spans="1:17">
      <c r="A6059" t="s">
        <v>10640</v>
      </c>
      <c r="B6059" s="16" t="s">
        <v>1277</v>
      </c>
      <c r="C6059">
        <v>12.9162183693917</v>
      </c>
      <c r="D6059">
        <v>12.941522701813399</v>
      </c>
      <c r="E6059">
        <v>12.817551208146099</v>
      </c>
      <c r="F6059">
        <v>12.431040730785799</v>
      </c>
      <c r="G6059">
        <v>12.3122361130768</v>
      </c>
      <c r="H6059">
        <v>13.1497083574603</v>
      </c>
      <c r="I6059">
        <v>12.831885649459901</v>
      </c>
      <c r="J6059">
        <v>12.639184369524401</v>
      </c>
      <c r="K6059">
        <v>12.860907864000501</v>
      </c>
      <c r="L6059">
        <v>12.9404256026612</v>
      </c>
      <c r="M6059">
        <v>12.172872013352499</v>
      </c>
      <c r="N6059">
        <v>12.8685741585789</v>
      </c>
      <c r="O6059">
        <v>12.071694691325501</v>
      </c>
      <c r="P6059">
        <v>13.055428565839399</v>
      </c>
      <c r="Q6059">
        <v>13.5738244436497</v>
      </c>
    </row>
    <row r="6060" spans="1:17">
      <c r="A6060" t="s">
        <v>10641</v>
      </c>
      <c r="B6060" s="16" t="s">
        <v>10642</v>
      </c>
      <c r="C6060">
        <v>7.4437264406291996</v>
      </c>
      <c r="D6060">
        <v>7.4213841894291104</v>
      </c>
      <c r="E6060">
        <v>7.7166723509154798</v>
      </c>
      <c r="F6060">
        <v>7.7006000739431499</v>
      </c>
      <c r="G6060">
        <v>7.6909739137373903</v>
      </c>
      <c r="H6060">
        <v>7.6763342868275197</v>
      </c>
      <c r="I6060">
        <v>7.4634498114554697</v>
      </c>
      <c r="J6060">
        <v>7.5629189843524403</v>
      </c>
      <c r="K6060">
        <v>6.9508845053043098</v>
      </c>
      <c r="L6060">
        <v>7.5119629138153297</v>
      </c>
      <c r="M6060">
        <v>7.97893927443726</v>
      </c>
      <c r="N6060">
        <v>8.1864989905390608</v>
      </c>
      <c r="O6060">
        <v>7.9048051051020396</v>
      </c>
      <c r="P6060">
        <v>7.6039486052672203</v>
      </c>
      <c r="Q6060">
        <v>7.3593062614465703</v>
      </c>
    </row>
    <row r="6061" spans="1:17">
      <c r="A6061" t="s">
        <v>10643</v>
      </c>
      <c r="B6061" s="16" t="s">
        <v>10644</v>
      </c>
      <c r="C6061">
        <v>10.8022029102475</v>
      </c>
      <c r="D6061">
        <v>10.831573081213699</v>
      </c>
      <c r="E6061">
        <v>10.6990769322872</v>
      </c>
      <c r="F6061">
        <v>10.615205761207299</v>
      </c>
      <c r="G6061">
        <v>10.6243818451424</v>
      </c>
      <c r="H6061">
        <v>10.691530628535601</v>
      </c>
      <c r="I6061">
        <v>10.7500064510266</v>
      </c>
      <c r="J6061">
        <v>10.5783956012166</v>
      </c>
      <c r="K6061">
        <v>11.042096768018199</v>
      </c>
      <c r="L6061">
        <v>10.7390505534899</v>
      </c>
      <c r="M6061">
        <v>10.595587579644301</v>
      </c>
      <c r="N6061">
        <v>10.432327508715399</v>
      </c>
      <c r="O6061">
        <v>10.582613440358701</v>
      </c>
      <c r="P6061">
        <v>10.8223540353901</v>
      </c>
      <c r="Q6061">
        <v>10.758673771778099</v>
      </c>
    </row>
    <row r="6062" spans="1:17">
      <c r="A6062" t="s">
        <v>10645</v>
      </c>
      <c r="B6062" s="16" t="s">
        <v>10646</v>
      </c>
      <c r="C6062">
        <v>6.8374094073843299</v>
      </c>
      <c r="D6062">
        <v>6.5053514820953504</v>
      </c>
      <c r="E6062">
        <v>6.9288042288224601</v>
      </c>
      <c r="F6062">
        <v>6.28927369624365</v>
      </c>
      <c r="G6062">
        <v>6.98102650971747</v>
      </c>
      <c r="H6062">
        <v>5.2146805303532302</v>
      </c>
      <c r="I6062">
        <v>6.7721799990636802</v>
      </c>
      <c r="J6062">
        <v>5.2774779789829704</v>
      </c>
      <c r="K6062">
        <v>7.1070277298164202</v>
      </c>
      <c r="L6062">
        <v>6.5912491228452401</v>
      </c>
      <c r="M6062">
        <v>5.9390315793501296</v>
      </c>
      <c r="N6062">
        <v>7.1207520294005899</v>
      </c>
      <c r="O6062">
        <v>6.3740501040455104</v>
      </c>
      <c r="P6062">
        <v>5.8197066879617596</v>
      </c>
      <c r="Q6062">
        <v>8.2978683598244807</v>
      </c>
    </row>
    <row r="6063" spans="1:17">
      <c r="A6063" t="s">
        <v>10647</v>
      </c>
      <c r="B6063" s="16" t="s">
        <v>10648</v>
      </c>
      <c r="C6063">
        <v>9.1882204574104591</v>
      </c>
      <c r="D6063">
        <v>9.0424639757235994</v>
      </c>
      <c r="E6063">
        <v>9.3898177189987209</v>
      </c>
      <c r="F6063">
        <v>9.2254603067600698</v>
      </c>
      <c r="G6063">
        <v>9.1519223581527598</v>
      </c>
      <c r="H6063">
        <v>9.6588290436835997</v>
      </c>
      <c r="I6063">
        <v>9.0602053438579002</v>
      </c>
      <c r="J6063">
        <v>8.9616267708150303</v>
      </c>
      <c r="K6063">
        <v>8.9732648492397296</v>
      </c>
      <c r="L6063">
        <v>8.6341995295715499</v>
      </c>
      <c r="M6063">
        <v>9.0068974729784106</v>
      </c>
      <c r="N6063">
        <v>8.6414293901659907</v>
      </c>
      <c r="O6063">
        <v>8.8410780766560109</v>
      </c>
      <c r="P6063">
        <v>9.4897962078023905</v>
      </c>
      <c r="Q6063">
        <v>7.5369478347710803</v>
      </c>
    </row>
    <row r="6064" spans="1:17">
      <c r="A6064" t="s">
        <v>10649</v>
      </c>
      <c r="B6064" s="16" t="s">
        <v>10650</v>
      </c>
      <c r="C6064">
        <v>8.1442019039950608</v>
      </c>
      <c r="D6064">
        <v>8.2867523994167307</v>
      </c>
      <c r="E6064">
        <v>8.2941046597179096</v>
      </c>
      <c r="F6064">
        <v>8.3123860396137506</v>
      </c>
      <c r="G6064">
        <v>8.1777647339694806</v>
      </c>
      <c r="H6064">
        <v>8.5446367025664607</v>
      </c>
      <c r="I6064">
        <v>8.3495134574444094</v>
      </c>
      <c r="J6064">
        <v>8.4532962214740799</v>
      </c>
      <c r="K6064">
        <v>8.3312143899233497</v>
      </c>
      <c r="L6064">
        <v>8.1252431872722806</v>
      </c>
      <c r="M6064">
        <v>8.3081422645750607</v>
      </c>
      <c r="N6064">
        <v>8.1319892077847893</v>
      </c>
      <c r="O6064">
        <v>8.25136570374125</v>
      </c>
      <c r="P6064">
        <v>8.2859753107059504</v>
      </c>
      <c r="Q6064">
        <v>5.81282804418474</v>
      </c>
    </row>
    <row r="6065" spans="1:17">
      <c r="A6065" t="s">
        <v>10651</v>
      </c>
      <c r="B6065" s="16" t="s">
        <v>10652</v>
      </c>
      <c r="C6065">
        <v>8.9968080952132397</v>
      </c>
      <c r="D6065">
        <v>8.8972425085456095</v>
      </c>
      <c r="E6065">
        <v>8.5836924836464004</v>
      </c>
      <c r="F6065">
        <v>8.3287983664232108</v>
      </c>
      <c r="G6065">
        <v>8.4209484420642795</v>
      </c>
      <c r="H6065">
        <v>7.9983902212902303</v>
      </c>
      <c r="I6065">
        <v>8.7726852926107703</v>
      </c>
      <c r="J6065">
        <v>8.2643208028258996</v>
      </c>
      <c r="K6065">
        <v>9.0443495209280407</v>
      </c>
      <c r="L6065">
        <v>8.6753733505469608</v>
      </c>
      <c r="M6065">
        <v>8.1693670496081907</v>
      </c>
      <c r="N6065">
        <v>8.0393316103284906</v>
      </c>
      <c r="O6065">
        <v>8.2454297905462894</v>
      </c>
      <c r="P6065">
        <v>8.8511285703123104</v>
      </c>
      <c r="Q6065">
        <v>8.5667227177791094</v>
      </c>
    </row>
    <row r="6066" spans="1:17">
      <c r="A6066" t="s">
        <v>10653</v>
      </c>
      <c r="B6066" s="16" t="s">
        <v>10654</v>
      </c>
      <c r="C6066">
        <v>6.72059742475225</v>
      </c>
      <c r="D6066">
        <v>6.6226079365118098</v>
      </c>
      <c r="E6066">
        <v>6.7369669261823404</v>
      </c>
      <c r="F6066">
        <v>6.72798919168656</v>
      </c>
      <c r="G6066">
        <v>6.8172425418901597</v>
      </c>
      <c r="H6066">
        <v>6.0470179562401398</v>
      </c>
      <c r="I6066">
        <v>6.1424390200639696</v>
      </c>
      <c r="J6066">
        <v>5.9991545241956699</v>
      </c>
      <c r="K6066">
        <v>6.5758592423056603</v>
      </c>
      <c r="L6066">
        <v>6.32580422898618</v>
      </c>
      <c r="M6066">
        <v>6.9334971650753596</v>
      </c>
      <c r="N6066">
        <v>6.9659792970402998</v>
      </c>
      <c r="O6066">
        <v>6.9295794887408402</v>
      </c>
      <c r="P6066">
        <v>5.8197066879617596</v>
      </c>
      <c r="Q6066">
        <v>7.5369478347710803</v>
      </c>
    </row>
    <row r="6067" spans="1:17">
      <c r="A6067" t="s">
        <v>10655</v>
      </c>
      <c r="B6067" s="16" t="s">
        <v>10656</v>
      </c>
      <c r="C6067">
        <v>7.6776213045769799</v>
      </c>
      <c r="D6067">
        <v>7.6310317535012704</v>
      </c>
      <c r="E6067">
        <v>7.7560363072709002</v>
      </c>
      <c r="F6067">
        <v>7.57404036287409</v>
      </c>
      <c r="G6067">
        <v>7.4141555573024602</v>
      </c>
      <c r="H6067">
        <v>7.7812639465712303</v>
      </c>
      <c r="I6067">
        <v>7.8123020411255197</v>
      </c>
      <c r="J6067">
        <v>7.8351101334248003</v>
      </c>
      <c r="K6067">
        <v>7.7565037701865798</v>
      </c>
      <c r="L6067">
        <v>7.8121310418628704</v>
      </c>
      <c r="M6067">
        <v>7.57861967460983</v>
      </c>
      <c r="N6067">
        <v>7.5692916424014101</v>
      </c>
      <c r="O6067">
        <v>7.6810893333439996</v>
      </c>
      <c r="P6067">
        <v>7.9849592548471104</v>
      </c>
      <c r="Q6067">
        <v>5.09416193408443</v>
      </c>
    </row>
    <row r="6068" spans="1:17">
      <c r="A6068" t="s">
        <v>10657</v>
      </c>
      <c r="B6068" s="16" t="s">
        <v>10658</v>
      </c>
      <c r="C6068">
        <v>4.7882403612659497</v>
      </c>
      <c r="D6068">
        <v>4.7446882369672698</v>
      </c>
      <c r="E6068">
        <v>3.9618875914207199</v>
      </c>
      <c r="F6068">
        <v>4.2917886290068799</v>
      </c>
      <c r="G6068">
        <v>4.1380367534927496</v>
      </c>
      <c r="H6068">
        <v>4.43015569855271</v>
      </c>
      <c r="I6068">
        <v>4.8009391025067796</v>
      </c>
      <c r="J6068">
        <v>3.93564812262216</v>
      </c>
      <c r="K6068">
        <v>4.8383826859307302</v>
      </c>
      <c r="L6068">
        <v>4.6547502153815303</v>
      </c>
      <c r="M6068">
        <v>4.72701506955603</v>
      </c>
      <c r="N6068">
        <v>4.4472252118161997</v>
      </c>
      <c r="O6068">
        <v>4.5388813471664999</v>
      </c>
      <c r="P6068">
        <v>5.3440870543648904</v>
      </c>
      <c r="Q6068">
        <v>2.8218677180984102</v>
      </c>
    </row>
    <row r="6069" spans="1:17">
      <c r="A6069" t="s">
        <v>10659</v>
      </c>
      <c r="B6069" s="16" t="s">
        <v>10660</v>
      </c>
      <c r="C6069">
        <v>7.6431258257207002</v>
      </c>
      <c r="D6069">
        <v>7.6310317535012704</v>
      </c>
      <c r="E6069">
        <v>7.6089837707041497</v>
      </c>
      <c r="F6069">
        <v>7.5959218196393197</v>
      </c>
      <c r="G6069">
        <v>7.5313480417744403</v>
      </c>
      <c r="H6069">
        <v>7.3711522214359002</v>
      </c>
      <c r="I6069">
        <v>7.6276786157742302</v>
      </c>
      <c r="J6069">
        <v>7.5483470056341702</v>
      </c>
      <c r="K6069">
        <v>7.6641418250857498</v>
      </c>
      <c r="L6069">
        <v>7.5830025652031896</v>
      </c>
      <c r="M6069">
        <v>7.5469067670950398</v>
      </c>
      <c r="N6069">
        <v>7.4780235210135499</v>
      </c>
      <c r="O6069">
        <v>7.6678264969394201</v>
      </c>
      <c r="P6069">
        <v>7.2407411986024197</v>
      </c>
      <c r="Q6069">
        <v>8.0859864702427604</v>
      </c>
    </row>
    <row r="6070" spans="1:17">
      <c r="A6070" t="s">
        <v>10661</v>
      </c>
      <c r="B6070" s="16" t="s">
        <v>10662</v>
      </c>
      <c r="C6070">
        <v>7.0806726399707198</v>
      </c>
      <c r="D6070">
        <v>7.0562601159318801</v>
      </c>
      <c r="E6070">
        <v>4.7104489803388701</v>
      </c>
      <c r="F6070">
        <v>5.7529944155534603</v>
      </c>
      <c r="G6070">
        <v>8.3349942738843694</v>
      </c>
      <c r="H6070">
        <v>5.8959384425791503</v>
      </c>
      <c r="I6070">
        <v>6.0374776942977704</v>
      </c>
      <c r="J6070">
        <v>5.0671121988910901</v>
      </c>
      <c r="K6070">
        <v>6.58653975511782</v>
      </c>
      <c r="L6070">
        <v>5.5241990976608299</v>
      </c>
      <c r="M6070">
        <v>7.4619962715866501</v>
      </c>
      <c r="N6070">
        <v>7.5373565448664799</v>
      </c>
      <c r="O6070">
        <v>7.0909232753190796</v>
      </c>
      <c r="P6070">
        <v>7.1420694029121403</v>
      </c>
      <c r="Q6070">
        <v>5.81282804418474</v>
      </c>
    </row>
    <row r="6071" spans="1:17">
      <c r="A6071" t="s">
        <v>10663</v>
      </c>
      <c r="B6071" s="16" t="s">
        <v>10664</v>
      </c>
      <c r="C6071">
        <v>9.5020115975639303</v>
      </c>
      <c r="D6071">
        <v>9.3969801202743408</v>
      </c>
      <c r="E6071">
        <v>9.3415145147222205</v>
      </c>
      <c r="F6071">
        <v>9.3719796616536595</v>
      </c>
      <c r="G6071">
        <v>9.2057345841010001</v>
      </c>
      <c r="H6071">
        <v>9.0299311908694797</v>
      </c>
      <c r="I6071">
        <v>9.2979499031681296</v>
      </c>
      <c r="J6071">
        <v>9.2658465503906093</v>
      </c>
      <c r="K6071">
        <v>9.1873068779089397</v>
      </c>
      <c r="L6071">
        <v>9.07465396649242</v>
      </c>
      <c r="M6071">
        <v>8.9509468892859907</v>
      </c>
      <c r="N6071">
        <v>8.5675425437041195</v>
      </c>
      <c r="O6071">
        <v>8.9940083760782592</v>
      </c>
      <c r="P6071">
        <v>9.3668165161916299</v>
      </c>
      <c r="Q6071">
        <v>7.3593062614465703</v>
      </c>
    </row>
    <row r="6072" spans="1:17">
      <c r="A6072" t="s">
        <v>10665</v>
      </c>
      <c r="B6072" s="16" t="s">
        <v>10666</v>
      </c>
      <c r="C6072">
        <v>8.4635255929627107</v>
      </c>
      <c r="D6072">
        <v>8.3758609118026293</v>
      </c>
      <c r="E6072">
        <v>8.9039024118664702</v>
      </c>
      <c r="F6072">
        <v>8.2654116062852392</v>
      </c>
      <c r="G6072">
        <v>8.3188002250974407</v>
      </c>
      <c r="H6072">
        <v>7.2376457847852196</v>
      </c>
      <c r="I6072">
        <v>8.0490224856030004</v>
      </c>
      <c r="J6072">
        <v>8.1974654571229504</v>
      </c>
      <c r="K6072">
        <v>8.1815247106802396</v>
      </c>
      <c r="L6072">
        <v>8.2613046555829595</v>
      </c>
      <c r="M6072">
        <v>7.9823284003397301</v>
      </c>
      <c r="N6072">
        <v>8.4627399110651904</v>
      </c>
      <c r="O6072">
        <v>8.2244594109588807</v>
      </c>
      <c r="P6072">
        <v>7.4838514579176696</v>
      </c>
      <c r="Q6072">
        <v>10.4836243230958</v>
      </c>
    </row>
    <row r="6073" spans="1:17">
      <c r="A6073" t="s">
        <v>10667</v>
      </c>
      <c r="B6073" s="16" t="s">
        <v>10668</v>
      </c>
      <c r="C6073">
        <v>8.0508482938265207</v>
      </c>
      <c r="D6073">
        <v>7.9893839773392799</v>
      </c>
      <c r="E6073">
        <v>8.2451741909304204</v>
      </c>
      <c r="F6073">
        <v>7.6174754894820902</v>
      </c>
      <c r="G6073">
        <v>8.2132437936487594</v>
      </c>
      <c r="H6073">
        <v>7.3711522214359002</v>
      </c>
      <c r="I6073">
        <v>8.03559529583268</v>
      </c>
      <c r="J6073">
        <v>7.8938952488163601</v>
      </c>
      <c r="K6073">
        <v>7.8299346334044699</v>
      </c>
      <c r="L6073">
        <v>7.9166213358087001</v>
      </c>
      <c r="M6073">
        <v>7.9129827263867902</v>
      </c>
      <c r="N6073">
        <v>7.8906401089279701</v>
      </c>
      <c r="O6073">
        <v>7.9924963291784303</v>
      </c>
      <c r="P6073">
        <v>7.6683273741469904</v>
      </c>
      <c r="Q6073">
        <v>8.5667227177791094</v>
      </c>
    </row>
    <row r="6074" spans="1:17">
      <c r="A6074" t="s">
        <v>10669</v>
      </c>
      <c r="B6074" s="16" t="e">
        <v>#N/A</v>
      </c>
      <c r="C6074">
        <v>7.7387926530270903</v>
      </c>
      <c r="D6074">
        <v>8.0109507769869008</v>
      </c>
      <c r="E6074">
        <v>7.6260848552768703</v>
      </c>
      <c r="F6074">
        <v>7.4830262250239796</v>
      </c>
      <c r="G6074">
        <v>7.34377928768322</v>
      </c>
      <c r="H6074">
        <v>7.9799497660385299</v>
      </c>
      <c r="I6074">
        <v>7.5604707282268997</v>
      </c>
      <c r="J6074">
        <v>7.6197743815863896</v>
      </c>
      <c r="K6074">
        <v>7.6741479899609901</v>
      </c>
      <c r="L6074">
        <v>7.5538278256418403</v>
      </c>
      <c r="M6074">
        <v>7.4275725551086502</v>
      </c>
      <c r="N6074">
        <v>7.3733479364817498</v>
      </c>
      <c r="O6074">
        <v>7.5666406893008702</v>
      </c>
      <c r="P6074">
        <v>7.8801754824985499</v>
      </c>
      <c r="Q6074">
        <v>8.0859864702427604</v>
      </c>
    </row>
    <row r="6075" spans="1:17">
      <c r="A6075" t="s">
        <v>10670</v>
      </c>
      <c r="B6075" s="16" t="s">
        <v>10671</v>
      </c>
      <c r="C6075">
        <v>9.5554861619836906</v>
      </c>
      <c r="D6075">
        <v>9.3887717148077705</v>
      </c>
      <c r="E6075">
        <v>9.0343874012440999</v>
      </c>
      <c r="F6075">
        <v>9.0564565343308594</v>
      </c>
      <c r="G6075">
        <v>9.1991168363748699</v>
      </c>
      <c r="H6075">
        <v>8.1043347790570408</v>
      </c>
      <c r="I6075">
        <v>9.1459673451794092</v>
      </c>
      <c r="J6075">
        <v>8.4349478493047894</v>
      </c>
      <c r="K6075">
        <v>9.8276877304708403</v>
      </c>
      <c r="L6075">
        <v>9.1851968671500295</v>
      </c>
      <c r="M6075">
        <v>8.9901708067952004</v>
      </c>
      <c r="N6075">
        <v>8.5769881481138395</v>
      </c>
      <c r="O6075">
        <v>9.1418793732341204</v>
      </c>
      <c r="P6075">
        <v>8.7982198567352103</v>
      </c>
      <c r="Q6075">
        <v>9.4977003000167599</v>
      </c>
    </row>
    <row r="6076" spans="1:17">
      <c r="A6076" t="s">
        <v>10672</v>
      </c>
      <c r="B6076" s="16" t="s">
        <v>10673</v>
      </c>
      <c r="C6076">
        <v>9.3852497847375993</v>
      </c>
      <c r="D6076">
        <v>9.3436205827358005</v>
      </c>
      <c r="E6076">
        <v>8.9316482232184793</v>
      </c>
      <c r="F6076">
        <v>8.95017512203367</v>
      </c>
      <c r="G6076">
        <v>8.93275909890286</v>
      </c>
      <c r="H6076">
        <v>8.94696674099667</v>
      </c>
      <c r="I6076">
        <v>8.9713704583473106</v>
      </c>
      <c r="J6076">
        <v>8.7232830152535108</v>
      </c>
      <c r="K6076">
        <v>9.0072695906280291</v>
      </c>
      <c r="L6076">
        <v>8.9726535878147899</v>
      </c>
      <c r="M6076">
        <v>8.8488772772331501</v>
      </c>
      <c r="N6076">
        <v>8.6080339004545507</v>
      </c>
      <c r="O6076">
        <v>8.8664312093933102</v>
      </c>
      <c r="P6076">
        <v>8.7946226170058193</v>
      </c>
      <c r="Q6076">
        <v>7.8374797051227896</v>
      </c>
    </row>
    <row r="6077" spans="1:17">
      <c r="A6077" t="s">
        <v>10674</v>
      </c>
      <c r="B6077" s="16" t="s">
        <v>10675</v>
      </c>
      <c r="C6077">
        <v>9.1334160496538193</v>
      </c>
      <c r="D6077">
        <v>9.1971327584767195</v>
      </c>
      <c r="E6077">
        <v>9.2145790736332192</v>
      </c>
      <c r="F6077">
        <v>9.5972510534462998</v>
      </c>
      <c r="G6077">
        <v>9.3300689722442396</v>
      </c>
      <c r="H6077">
        <v>9.9106480403815098</v>
      </c>
      <c r="I6077">
        <v>9.1686845092923193</v>
      </c>
      <c r="J6077">
        <v>9.5305795053729092</v>
      </c>
      <c r="K6077">
        <v>9.0935933554778501</v>
      </c>
      <c r="L6077">
        <v>9.3737421586282998</v>
      </c>
      <c r="M6077">
        <v>9.4266810588413694</v>
      </c>
      <c r="N6077">
        <v>9.37744855305756</v>
      </c>
      <c r="O6077">
        <v>9.3771377105286504</v>
      </c>
      <c r="P6077">
        <v>9.1161354824043404</v>
      </c>
      <c r="Q6077">
        <v>8.1958182219819093</v>
      </c>
    </row>
    <row r="6078" spans="1:17">
      <c r="A6078" t="s">
        <v>10676</v>
      </c>
      <c r="B6078" s="16" t="s">
        <v>10677</v>
      </c>
      <c r="C6078">
        <v>7.8688504241958297</v>
      </c>
      <c r="D6078">
        <v>7.9317506448125501</v>
      </c>
      <c r="E6078">
        <v>7.70866871839912</v>
      </c>
      <c r="F6078">
        <v>8.1955325253200293</v>
      </c>
      <c r="G6078">
        <v>8.1367779369464692</v>
      </c>
      <c r="H6078">
        <v>8.3573919138400807</v>
      </c>
      <c r="I6078">
        <v>7.8689320229409301</v>
      </c>
      <c r="J6078">
        <v>7.9091742980489297</v>
      </c>
      <c r="K6078">
        <v>7.9582730399138599</v>
      </c>
      <c r="L6078">
        <v>7.8747874950120398</v>
      </c>
      <c r="M6078">
        <v>8.4097756550996099</v>
      </c>
      <c r="N6078">
        <v>8.1741015893052396</v>
      </c>
      <c r="O6078">
        <v>8.4294540807362495</v>
      </c>
      <c r="P6078">
        <v>7.9975370639367904</v>
      </c>
      <c r="Q6078">
        <v>7.1565710053807701</v>
      </c>
    </row>
    <row r="6079" spans="1:17">
      <c r="A6079" t="s">
        <v>10678</v>
      </c>
      <c r="B6079" s="16" t="s">
        <v>10679</v>
      </c>
      <c r="C6079">
        <v>9.1941832496003002</v>
      </c>
      <c r="D6079">
        <v>9.1493419438538801</v>
      </c>
      <c r="E6079">
        <v>8.40715315127248</v>
      </c>
      <c r="F6079">
        <v>9.0914942404262291</v>
      </c>
      <c r="G6079">
        <v>9.4086522779629806</v>
      </c>
      <c r="H6079">
        <v>8.5320393926451104</v>
      </c>
      <c r="I6079">
        <v>8.7914383510798402</v>
      </c>
      <c r="J6079">
        <v>8.8883998808964293</v>
      </c>
      <c r="K6079">
        <v>8.4896350872864605</v>
      </c>
      <c r="L6079">
        <v>8.2720838813875606</v>
      </c>
      <c r="M6079">
        <v>8.6244591685704908</v>
      </c>
      <c r="N6079">
        <v>9.1368767017306407</v>
      </c>
      <c r="O6079">
        <v>8.5855929219827107</v>
      </c>
      <c r="P6079">
        <v>9.2163238354298507</v>
      </c>
      <c r="Q6079">
        <v>7.3593062614465703</v>
      </c>
    </row>
    <row r="6080" spans="1:17">
      <c r="A6080" t="s">
        <v>10680</v>
      </c>
      <c r="B6080" s="16" t="s">
        <v>10681</v>
      </c>
      <c r="C6080">
        <v>8.1564758770629506</v>
      </c>
      <c r="D6080">
        <v>8.1141922287318593</v>
      </c>
      <c r="E6080">
        <v>7.9174907457865897</v>
      </c>
      <c r="F6080">
        <v>7.7502160963700497</v>
      </c>
      <c r="G6080">
        <v>7.9600696456283799</v>
      </c>
      <c r="H6080">
        <v>7.2376457847852196</v>
      </c>
      <c r="I6080">
        <v>8.4406007820754798</v>
      </c>
      <c r="J6080">
        <v>7.4524628198859997</v>
      </c>
      <c r="K6080">
        <v>8.1744969220400705</v>
      </c>
      <c r="L6080">
        <v>7.9881185328689099</v>
      </c>
      <c r="M6080">
        <v>7.6947848854469303</v>
      </c>
      <c r="N6080">
        <v>7.6610522893425399</v>
      </c>
      <c r="O6080">
        <v>7.6409284237376403</v>
      </c>
      <c r="P6080">
        <v>8.1176207427749301</v>
      </c>
      <c r="Q6080">
        <v>8.3931679398307004</v>
      </c>
    </row>
    <row r="6081" spans="1:17">
      <c r="A6081" t="s">
        <v>10682</v>
      </c>
      <c r="B6081" s="16" t="s">
        <v>10683</v>
      </c>
      <c r="C6081">
        <v>8.3752804719410001</v>
      </c>
      <c r="D6081">
        <v>8.3182249820059404</v>
      </c>
      <c r="E6081">
        <v>7.82428779508641</v>
      </c>
      <c r="F6081">
        <v>8.0043946291925003</v>
      </c>
      <c r="G6081">
        <v>7.8516423575619001</v>
      </c>
      <c r="H6081">
        <v>9.02544515684834</v>
      </c>
      <c r="I6081">
        <v>9.6280489476688498</v>
      </c>
      <c r="J6081">
        <v>8.4739837412464603</v>
      </c>
      <c r="K6081">
        <v>8.4952853498987508</v>
      </c>
      <c r="L6081">
        <v>9.56111259062234</v>
      </c>
      <c r="M6081">
        <v>9.0671521579811198</v>
      </c>
      <c r="N6081">
        <v>9.4059876710046098</v>
      </c>
      <c r="O6081">
        <v>8.4707387085895203</v>
      </c>
      <c r="P6081">
        <v>9.9744909978887097</v>
      </c>
      <c r="Q6081">
        <v>8.6462459446333604</v>
      </c>
    </row>
    <row r="6082" spans="1:17">
      <c r="A6082" t="s">
        <v>10684</v>
      </c>
      <c r="B6082" s="16" t="s">
        <v>10685</v>
      </c>
      <c r="C6082">
        <v>3.5040133865677898</v>
      </c>
      <c r="D6082">
        <v>3.7545556144430101</v>
      </c>
      <c r="E6082">
        <v>3.8152982058547602</v>
      </c>
      <c r="F6082">
        <v>4.4086599646307301</v>
      </c>
      <c r="G6082">
        <v>3.9446609719593901</v>
      </c>
      <c r="H6082">
        <v>3.7814594184883799</v>
      </c>
      <c r="I6082">
        <v>4.16059535596606</v>
      </c>
      <c r="J6082">
        <v>4.5040669171042298</v>
      </c>
      <c r="K6082">
        <v>6.9259241622594896</v>
      </c>
      <c r="L6082">
        <v>4.2633743974944602</v>
      </c>
      <c r="M6082">
        <v>3.4086250003018401</v>
      </c>
      <c r="N6082">
        <v>4.1706164353931596</v>
      </c>
      <c r="O6082">
        <v>3.9295289699043701</v>
      </c>
      <c r="P6082">
        <v>5.1241087123202096</v>
      </c>
      <c r="Q6082">
        <v>2.8218677180984102</v>
      </c>
    </row>
    <row r="6083" spans="1:17">
      <c r="A6083" t="s">
        <v>10686</v>
      </c>
      <c r="B6083" s="16" t="s">
        <v>10687</v>
      </c>
      <c r="C6083">
        <v>7.2811417053695999</v>
      </c>
      <c r="D6083">
        <v>7.0972439534988903</v>
      </c>
      <c r="E6083">
        <v>6.9696497428925097</v>
      </c>
      <c r="F6083">
        <v>7.51783483851856</v>
      </c>
      <c r="G6083">
        <v>7.4812471112029897</v>
      </c>
      <c r="H6083">
        <v>7.40613767320548</v>
      </c>
      <c r="I6083">
        <v>7.23944164228375</v>
      </c>
      <c r="J6083">
        <v>6.99554785082886</v>
      </c>
      <c r="K6083">
        <v>7.3324752458562799</v>
      </c>
      <c r="L6083">
        <v>7.3651389610897997</v>
      </c>
      <c r="M6083">
        <v>7.8137329219259701</v>
      </c>
      <c r="N6083">
        <v>7.8906401089279701</v>
      </c>
      <c r="O6083">
        <v>7.9889471590135299</v>
      </c>
      <c r="P6083">
        <v>7.3429700170842302</v>
      </c>
      <c r="Q6083">
        <v>6.6375058506955904</v>
      </c>
    </row>
    <row r="6084" spans="1:17">
      <c r="A6084" t="s">
        <v>10688</v>
      </c>
      <c r="B6084" s="16" t="s">
        <v>10689</v>
      </c>
      <c r="C6084">
        <v>6.0020440008562996</v>
      </c>
      <c r="D6084">
        <v>5.8489556220091004</v>
      </c>
      <c r="E6084">
        <v>4.3035359899866696</v>
      </c>
      <c r="F6084">
        <v>5.7330626009085002</v>
      </c>
      <c r="G6084">
        <v>6.5369974430488398</v>
      </c>
      <c r="H6084">
        <v>5.3395340803022098</v>
      </c>
      <c r="I6084">
        <v>5.1546550765941603</v>
      </c>
      <c r="J6084">
        <v>4.8166378297689096</v>
      </c>
      <c r="K6084">
        <v>5.52962448084548</v>
      </c>
      <c r="L6084">
        <v>3.8614614459532302</v>
      </c>
      <c r="M6084">
        <v>5.5317988361974697</v>
      </c>
      <c r="N6084">
        <v>6.0191735598337202</v>
      </c>
      <c r="O6084">
        <v>5.5691886856815396</v>
      </c>
      <c r="P6084">
        <v>6.0078251400104499</v>
      </c>
      <c r="Q6084">
        <v>5.09416193408443</v>
      </c>
    </row>
    <row r="6085" spans="1:17">
      <c r="A6085" t="s">
        <v>10690</v>
      </c>
      <c r="B6085" s="16" t="s">
        <v>10691</v>
      </c>
      <c r="C6085">
        <v>7.0977815649052802</v>
      </c>
      <c r="D6085">
        <v>7.4782801049240399</v>
      </c>
      <c r="E6085">
        <v>7.2820324993308896</v>
      </c>
      <c r="F6085">
        <v>7.69554309695204</v>
      </c>
      <c r="G6085">
        <v>7.1647803584414298</v>
      </c>
      <c r="H6085">
        <v>7.6415438236790099</v>
      </c>
      <c r="I6085">
        <v>7.03831642557099</v>
      </c>
      <c r="J6085">
        <v>7.63823767852017</v>
      </c>
      <c r="K6085">
        <v>7.1290497562884898</v>
      </c>
      <c r="L6085">
        <v>6.9910684097633</v>
      </c>
      <c r="M6085">
        <v>6.7138633158657202</v>
      </c>
      <c r="N6085">
        <v>6.5312281746119796</v>
      </c>
      <c r="O6085">
        <v>6.7049498293490304</v>
      </c>
      <c r="P6085">
        <v>7.40098942313909</v>
      </c>
      <c r="Q6085">
        <v>5.81282804418474</v>
      </c>
    </row>
    <row r="6086" spans="1:17">
      <c r="A6086" t="s">
        <v>10692</v>
      </c>
      <c r="B6086" s="16" t="s">
        <v>10693</v>
      </c>
      <c r="C6086">
        <v>6.61737362056245</v>
      </c>
      <c r="D6086">
        <v>6.4806971696611804</v>
      </c>
      <c r="E6086">
        <v>6.4779724688708198</v>
      </c>
      <c r="F6086">
        <v>7.0473688157521996</v>
      </c>
      <c r="G6086">
        <v>6.7821116076966099</v>
      </c>
      <c r="H6086">
        <v>7.2835401162175204</v>
      </c>
      <c r="I6086">
        <v>6.5996967915826801</v>
      </c>
      <c r="J6086">
        <v>6.3091474297642502</v>
      </c>
      <c r="K6086">
        <v>6.6891680289055202</v>
      </c>
      <c r="L6086">
        <v>6.8248013790819604</v>
      </c>
      <c r="M6086">
        <v>7.0865238931933501</v>
      </c>
      <c r="N6086">
        <v>7.2760227749472</v>
      </c>
      <c r="O6086">
        <v>7.2056406723733204</v>
      </c>
      <c r="P6086">
        <v>7.0361110355685303</v>
      </c>
      <c r="Q6086">
        <v>5.09416193408443</v>
      </c>
    </row>
    <row r="6087" spans="1:17">
      <c r="A6087" t="s">
        <v>10694</v>
      </c>
      <c r="B6087" s="16" t="s">
        <v>10695</v>
      </c>
      <c r="C6087">
        <v>8.2998382386102101</v>
      </c>
      <c r="D6087">
        <v>8.2436904457044093</v>
      </c>
      <c r="E6087">
        <v>8.8023591343452292</v>
      </c>
      <c r="F6087">
        <v>8.1069429698175295</v>
      </c>
      <c r="G6087">
        <v>8.4056968466389108</v>
      </c>
      <c r="H6087">
        <v>7.9037323290670702</v>
      </c>
      <c r="I6087">
        <v>8.0885691376079798</v>
      </c>
      <c r="J6087">
        <v>8.1076290748476403</v>
      </c>
      <c r="K6087">
        <v>8.3469260273422101</v>
      </c>
      <c r="L6087">
        <v>8.2934034413054292</v>
      </c>
      <c r="M6087">
        <v>8.0256764257500492</v>
      </c>
      <c r="N6087">
        <v>8.0301881674029598</v>
      </c>
      <c r="O6087">
        <v>8.2864767369398091</v>
      </c>
      <c r="P6087">
        <v>7.9658841845297497</v>
      </c>
      <c r="Q6087">
        <v>9.1612412986063401</v>
      </c>
    </row>
    <row r="6088" spans="1:17">
      <c r="A6088" t="s">
        <v>10696</v>
      </c>
      <c r="B6088" s="16" t="s">
        <v>10697</v>
      </c>
      <c r="C6088">
        <v>7.4570323269832501</v>
      </c>
      <c r="D6088">
        <v>7.42781827680228</v>
      </c>
      <c r="E6088">
        <v>7.5741595143062499</v>
      </c>
      <c r="F6088">
        <v>7.89838942043591</v>
      </c>
      <c r="G6088">
        <v>7.6397078758824399</v>
      </c>
      <c r="H6088">
        <v>7.9706402486002004</v>
      </c>
      <c r="I6088">
        <v>7.5604707282268997</v>
      </c>
      <c r="J6088">
        <v>7.9904291401275298</v>
      </c>
      <c r="K6088">
        <v>7.3699190669116801</v>
      </c>
      <c r="L6088">
        <v>7.5887671861693198</v>
      </c>
      <c r="M6088">
        <v>7.8099223231624002</v>
      </c>
      <c r="N6088">
        <v>7.5112879937056096</v>
      </c>
      <c r="O6088">
        <v>7.7830096715279096</v>
      </c>
      <c r="P6088">
        <v>7.5016343753046</v>
      </c>
      <c r="Q6088">
        <v>6.2843132996066204</v>
      </c>
    </row>
    <row r="6089" spans="1:17">
      <c r="A6089" t="s">
        <v>10698</v>
      </c>
      <c r="B6089" s="16" t="s">
        <v>10699</v>
      </c>
      <c r="C6089">
        <v>8.4166812301774208</v>
      </c>
      <c r="D6089">
        <v>8.3923831436875709</v>
      </c>
      <c r="E6089">
        <v>8.8357842788791707</v>
      </c>
      <c r="F6089">
        <v>8.6467622320954103</v>
      </c>
      <c r="G6089">
        <v>8.4694303058166494</v>
      </c>
      <c r="H6089">
        <v>8.2690457317257806</v>
      </c>
      <c r="I6089">
        <v>8.1143431012299008</v>
      </c>
      <c r="J6089">
        <v>8.5392385907967192</v>
      </c>
      <c r="K6089">
        <v>8.4259750566415992</v>
      </c>
      <c r="L6089">
        <v>8.4439769956993604</v>
      </c>
      <c r="M6089">
        <v>8.4272825293791307</v>
      </c>
      <c r="N6089">
        <v>8.6263454454071198</v>
      </c>
      <c r="O6089">
        <v>8.5402584854621004</v>
      </c>
      <c r="P6089">
        <v>7.3330682704280097</v>
      </c>
      <c r="Q6089">
        <v>9.5399466711043193</v>
      </c>
    </row>
    <row r="6090" spans="1:17">
      <c r="A6090" t="s">
        <v>10700</v>
      </c>
      <c r="B6090" s="16" t="s">
        <v>10701</v>
      </c>
      <c r="C6090">
        <v>7.4570323269832501</v>
      </c>
      <c r="D6090">
        <v>7.4844651280120704</v>
      </c>
      <c r="E6090">
        <v>7.5018753045837103</v>
      </c>
      <c r="F6090">
        <v>7.4888864773400599</v>
      </c>
      <c r="G6090">
        <v>7.09025748544728</v>
      </c>
      <c r="H6090">
        <v>8.6877969187679192</v>
      </c>
      <c r="I6090">
        <v>8.3495134574444094</v>
      </c>
      <c r="J6090">
        <v>7.6197743815863896</v>
      </c>
      <c r="K6090">
        <v>7.2139074714105504</v>
      </c>
      <c r="L6090">
        <v>7.6833893383256999</v>
      </c>
      <c r="M6090">
        <v>7.9058609284211698</v>
      </c>
      <c r="N6090">
        <v>7.7248096267765103</v>
      </c>
      <c r="O6090">
        <v>7.86275662198954</v>
      </c>
      <c r="P6090">
        <v>7.6525006680345902</v>
      </c>
      <c r="Q6090">
        <v>6.2843132996066204</v>
      </c>
    </row>
    <row r="6091" spans="1:17">
      <c r="A6091" t="s">
        <v>10702</v>
      </c>
      <c r="B6091" s="16" t="s">
        <v>10703</v>
      </c>
      <c r="C6091">
        <v>6.4801488877760303</v>
      </c>
      <c r="D6091">
        <v>6.5768551256917096</v>
      </c>
      <c r="E6091">
        <v>5.12062362366449</v>
      </c>
      <c r="F6091">
        <v>6.0860667200617797</v>
      </c>
      <c r="G6091">
        <v>7.2865557563512402</v>
      </c>
      <c r="H6091">
        <v>6.9831940474075296</v>
      </c>
      <c r="I6091">
        <v>6.9260863447237799</v>
      </c>
      <c r="J6091">
        <v>6.2619694608709597</v>
      </c>
      <c r="K6091">
        <v>6.8746599086086499</v>
      </c>
      <c r="L6091">
        <v>6.7850770131405502</v>
      </c>
      <c r="M6091">
        <v>6.6208583416950297</v>
      </c>
      <c r="N6091">
        <v>6.7815556524819103</v>
      </c>
      <c r="O6091">
        <v>6.60605308271432</v>
      </c>
      <c r="P6091">
        <v>7.6284293940590304</v>
      </c>
      <c r="Q6091">
        <v>2.8218677180984102</v>
      </c>
    </row>
    <row r="6092" spans="1:17">
      <c r="A6092" t="s">
        <v>10704</v>
      </c>
      <c r="B6092" s="16" t="s">
        <v>10705</v>
      </c>
      <c r="C6092">
        <v>6.6641738070979804</v>
      </c>
      <c r="D6092">
        <v>6.5415513815242896</v>
      </c>
      <c r="E6092">
        <v>6.1130249648544597</v>
      </c>
      <c r="F6092">
        <v>6.36817302555548</v>
      </c>
      <c r="G6092">
        <v>6.9069169722644697</v>
      </c>
      <c r="H6092">
        <v>7.1244863762234703</v>
      </c>
      <c r="I6092">
        <v>6.5372404831406001</v>
      </c>
      <c r="J6092">
        <v>6.6572928796591997</v>
      </c>
      <c r="K6092">
        <v>6.6076639520751996</v>
      </c>
      <c r="L6092">
        <v>6.6366511350477397</v>
      </c>
      <c r="M6092">
        <v>7.2247916331918702</v>
      </c>
      <c r="N6092">
        <v>7.3949016120571596</v>
      </c>
      <c r="O6092">
        <v>7.2299349147337102</v>
      </c>
      <c r="P6092">
        <v>7.5016343753046</v>
      </c>
      <c r="Q6092">
        <v>6.2843132996066204</v>
      </c>
    </row>
    <row r="6093" spans="1:17">
      <c r="A6093" t="s">
        <v>10706</v>
      </c>
      <c r="B6093" s="16" t="s">
        <v>10707</v>
      </c>
      <c r="C6093">
        <v>6.7316197386997496</v>
      </c>
      <c r="D6093">
        <v>6.2807715480435</v>
      </c>
      <c r="E6093">
        <v>6.8138222480252697</v>
      </c>
      <c r="F6093">
        <v>7.3216190108341204</v>
      </c>
      <c r="G6093">
        <v>7.1092540893868801</v>
      </c>
      <c r="H6093">
        <v>7.0555790375985197</v>
      </c>
      <c r="I6093">
        <v>6.4034658849663</v>
      </c>
      <c r="J6093">
        <v>6.6663496163334601</v>
      </c>
      <c r="K6093">
        <v>6.7378440855087396</v>
      </c>
      <c r="L6093">
        <v>6.8442576567715898</v>
      </c>
      <c r="M6093">
        <v>7.34037140201431</v>
      </c>
      <c r="N6093">
        <v>7.74171880370272</v>
      </c>
      <c r="O6093">
        <v>7.2597360273663902</v>
      </c>
      <c r="P6093">
        <v>5.7609673977777103</v>
      </c>
      <c r="Q6093">
        <v>6.9204191934356096</v>
      </c>
    </row>
    <row r="6094" spans="1:17">
      <c r="A6094" t="s">
        <v>10708</v>
      </c>
      <c r="B6094" s="16" t="s">
        <v>10709</v>
      </c>
      <c r="C6094">
        <v>9.2562981117832006</v>
      </c>
      <c r="D6094">
        <v>9.3057562025189107</v>
      </c>
      <c r="E6094">
        <v>9.1302917177743996</v>
      </c>
      <c r="F6094">
        <v>8.6441420420563109</v>
      </c>
      <c r="G6094">
        <v>8.9059160925056897</v>
      </c>
      <c r="H6094">
        <v>8.5129345962684493</v>
      </c>
      <c r="I6094">
        <v>9.0491174222308999</v>
      </c>
      <c r="J6094">
        <v>8.6927245766391295</v>
      </c>
      <c r="K6094">
        <v>9.1838128881104009</v>
      </c>
      <c r="L6094">
        <v>8.9748538686125308</v>
      </c>
      <c r="M6094">
        <v>8.7147966398310608</v>
      </c>
      <c r="N6094">
        <v>8.3011429256005798</v>
      </c>
      <c r="O6094">
        <v>8.8818144395323095</v>
      </c>
      <c r="P6094">
        <v>8.8545877403983102</v>
      </c>
      <c r="Q6094">
        <v>7.9670857749043096</v>
      </c>
    </row>
    <row r="6095" spans="1:17">
      <c r="A6095" t="s">
        <v>10710</v>
      </c>
      <c r="B6095" s="16" t="s">
        <v>10711</v>
      </c>
      <c r="C6095">
        <v>8.0287606324945706</v>
      </c>
      <c r="D6095">
        <v>8.1573754252769106</v>
      </c>
      <c r="E6095">
        <v>7.7867704078840099</v>
      </c>
      <c r="F6095">
        <v>8.3957593672928805</v>
      </c>
      <c r="G6095">
        <v>8.2648764762651901</v>
      </c>
      <c r="H6095">
        <v>8.9681595838699302</v>
      </c>
      <c r="I6095">
        <v>8.1645477998622393</v>
      </c>
      <c r="J6095">
        <v>8.2221368388482894</v>
      </c>
      <c r="K6095">
        <v>8.0223141656600205</v>
      </c>
      <c r="L6095">
        <v>7.9483389199415599</v>
      </c>
      <c r="M6095">
        <v>8.5070665642975207</v>
      </c>
      <c r="N6095">
        <v>8.6711319574190409</v>
      </c>
      <c r="O6095">
        <v>8.4884354713569401</v>
      </c>
      <c r="P6095">
        <v>8.4731723601406603</v>
      </c>
      <c r="Q6095">
        <v>5.81282804418474</v>
      </c>
    </row>
    <row r="6096" spans="1:17">
      <c r="A6096" t="s">
        <v>10712</v>
      </c>
      <c r="B6096" s="16" t="s">
        <v>10713</v>
      </c>
      <c r="C6096">
        <v>8.2280020327804806</v>
      </c>
      <c r="D6096">
        <v>8.2867523994167307</v>
      </c>
      <c r="E6096">
        <v>7.9919012986878704</v>
      </c>
      <c r="F6096">
        <v>8.0486743931903693</v>
      </c>
      <c r="G6096">
        <v>8.0850459987098091</v>
      </c>
      <c r="H6096">
        <v>8.0957976289217299</v>
      </c>
      <c r="I6096">
        <v>8.1143431012299008</v>
      </c>
      <c r="J6096">
        <v>7.9832288597836598</v>
      </c>
      <c r="K6096">
        <v>8.3280514048316494</v>
      </c>
      <c r="L6096">
        <v>8.0140407812586503</v>
      </c>
      <c r="M6096">
        <v>8.0677580847933292</v>
      </c>
      <c r="N6096">
        <v>7.8599994574991801</v>
      </c>
      <c r="O6096">
        <v>8.0412878378065304</v>
      </c>
      <c r="P6096">
        <v>8.2390907658991104</v>
      </c>
      <c r="Q6096">
        <v>5.09416193408443</v>
      </c>
    </row>
    <row r="6097" spans="1:17">
      <c r="A6097" t="s">
        <v>10714</v>
      </c>
      <c r="B6097" s="16" t="s">
        <v>10715</v>
      </c>
      <c r="C6097">
        <v>7.8078865927447199</v>
      </c>
      <c r="D6097">
        <v>7.95419104494911</v>
      </c>
      <c r="E6097">
        <v>8.91436974931724</v>
      </c>
      <c r="F6097">
        <v>8.9480524885755894</v>
      </c>
      <c r="G6097">
        <v>8.5409724899152906</v>
      </c>
      <c r="H6097">
        <v>10.4954792236915</v>
      </c>
      <c r="I6097">
        <v>8.9572044913620594</v>
      </c>
      <c r="J6097">
        <v>9.5131995508445897</v>
      </c>
      <c r="K6097">
        <v>8.4494507216619095</v>
      </c>
      <c r="L6097">
        <v>9.0309136959339895</v>
      </c>
      <c r="M6097">
        <v>9.6325314029138607</v>
      </c>
      <c r="N6097">
        <v>9.7332501665294</v>
      </c>
      <c r="O6097">
        <v>9.6450486578706798</v>
      </c>
      <c r="P6097">
        <v>9.2455987359522993</v>
      </c>
      <c r="Q6097">
        <v>8.1958182219819093</v>
      </c>
    </row>
    <row r="6098" spans="1:17">
      <c r="A6098" t="s">
        <v>10716</v>
      </c>
      <c r="B6098" s="16" t="s">
        <v>10717</v>
      </c>
      <c r="C6098">
        <v>6.8973229715324003</v>
      </c>
      <c r="D6098">
        <v>6.8981899443675996</v>
      </c>
      <c r="E6098">
        <v>7.2270040238899798</v>
      </c>
      <c r="F6098">
        <v>7.0943083087080998</v>
      </c>
      <c r="G6098">
        <v>6.8960099479567596</v>
      </c>
      <c r="H6098">
        <v>8.2109463504674505</v>
      </c>
      <c r="I6098">
        <v>7.4227314773209603</v>
      </c>
      <c r="J6098">
        <v>7.3608922044083904</v>
      </c>
      <c r="K6098">
        <v>6.5650981829796002</v>
      </c>
      <c r="L6098">
        <v>7.2606134762558101</v>
      </c>
      <c r="M6098">
        <v>7.5875535772260401</v>
      </c>
      <c r="N6098">
        <v>7.6728565812781202</v>
      </c>
      <c r="O6098">
        <v>7.5902702479409303</v>
      </c>
      <c r="P6098">
        <v>7.2927645970803701</v>
      </c>
      <c r="Q6098">
        <v>7.1565710053807701</v>
      </c>
    </row>
    <row r="6099" spans="1:17">
      <c r="A6099" t="s">
        <v>10718</v>
      </c>
      <c r="B6099" s="16" t="s">
        <v>10719</v>
      </c>
      <c r="C6099">
        <v>4.1513583524311999</v>
      </c>
      <c r="D6099">
        <v>2.8218677180984102</v>
      </c>
      <c r="E6099">
        <v>4.3035359899866696</v>
      </c>
      <c r="F6099">
        <v>3.2825265482838799</v>
      </c>
      <c r="G6099">
        <v>4.1380367534927496</v>
      </c>
      <c r="H6099">
        <v>2.8218677180984102</v>
      </c>
      <c r="I6099">
        <v>3.9910282299290798</v>
      </c>
      <c r="J6099">
        <v>4.589987956211</v>
      </c>
      <c r="K6099">
        <v>4.4914502970878702</v>
      </c>
      <c r="L6099">
        <v>3.7555759297476698</v>
      </c>
      <c r="M6099">
        <v>3.6461416973015899</v>
      </c>
      <c r="N6099">
        <v>3.5144020463037902</v>
      </c>
      <c r="O6099">
        <v>3.6677309644704801</v>
      </c>
      <c r="P6099">
        <v>4.9174589054378801</v>
      </c>
      <c r="Q6099">
        <v>2.8218677180984102</v>
      </c>
    </row>
    <row r="6100" spans="1:17">
      <c r="A6100" t="s">
        <v>10720</v>
      </c>
      <c r="B6100" s="16" t="s">
        <v>10721</v>
      </c>
      <c r="C6100">
        <v>6.9359169713665203</v>
      </c>
      <c r="D6100">
        <v>6.7413585445714101</v>
      </c>
      <c r="E6100">
        <v>6.8724668132343201</v>
      </c>
      <c r="F6100">
        <v>7.1619585846034699</v>
      </c>
      <c r="G6100">
        <v>6.6966202244190196</v>
      </c>
      <c r="H6100">
        <v>7.5998624959900498</v>
      </c>
      <c r="I6100">
        <v>6.8965999036849004</v>
      </c>
      <c r="J6100">
        <v>7.1191835615399102</v>
      </c>
      <c r="K6100">
        <v>6.8033219097639099</v>
      </c>
      <c r="L6100">
        <v>6.9910684097633</v>
      </c>
      <c r="M6100">
        <v>6.9681809941995603</v>
      </c>
      <c r="N6100">
        <v>6.9466217506702197</v>
      </c>
      <c r="O6100">
        <v>6.9948926036377204</v>
      </c>
      <c r="P6100">
        <v>7.3230978289847197</v>
      </c>
      <c r="Q6100">
        <v>5.81282804418474</v>
      </c>
    </row>
    <row r="6101" spans="1:17">
      <c r="A6101" t="s">
        <v>10722</v>
      </c>
      <c r="B6101" s="16" t="s">
        <v>10723</v>
      </c>
      <c r="C6101">
        <v>6.5812385223602199</v>
      </c>
      <c r="D6101">
        <v>6.5884315520733496</v>
      </c>
      <c r="E6101">
        <v>6.5696259509985699</v>
      </c>
      <c r="F6101">
        <v>7.0473688157521996</v>
      </c>
      <c r="G6101">
        <v>6.6583558505855196</v>
      </c>
      <c r="H6101">
        <v>7.4604017786458403</v>
      </c>
      <c r="I6101">
        <v>6.5499524026940898</v>
      </c>
      <c r="J6101">
        <v>6.7453768311093798</v>
      </c>
      <c r="K6101">
        <v>6.4644097944759897</v>
      </c>
      <c r="L6101">
        <v>6.38032893751791</v>
      </c>
      <c r="M6101">
        <v>7.2190489086972498</v>
      </c>
      <c r="N6101">
        <v>7.3805684620379504</v>
      </c>
      <c r="O6101">
        <v>7.1172200311726304</v>
      </c>
      <c r="P6101">
        <v>6.9348693486336597</v>
      </c>
      <c r="Q6101">
        <v>5.81282804418474</v>
      </c>
    </row>
    <row r="6102" spans="1:17">
      <c r="A6102" t="s">
        <v>10724</v>
      </c>
      <c r="B6102" s="16" t="s">
        <v>10725</v>
      </c>
      <c r="C6102">
        <v>9.0742927375118807</v>
      </c>
      <c r="D6102">
        <v>9.2668709405408691</v>
      </c>
      <c r="E6102">
        <v>9.04712645026998</v>
      </c>
      <c r="F6102">
        <v>9.4933815297622104</v>
      </c>
      <c r="G6102">
        <v>9.25548638318282</v>
      </c>
      <c r="H6102">
        <v>10.5682084226498</v>
      </c>
      <c r="I6102">
        <v>9.8601666562461308</v>
      </c>
      <c r="J6102">
        <v>9.22372531049934</v>
      </c>
      <c r="K6102">
        <v>9.2046509777258194</v>
      </c>
      <c r="L6102">
        <v>9.1756642965630206</v>
      </c>
      <c r="M6102">
        <v>9.6020347643887298</v>
      </c>
      <c r="N6102">
        <v>9.6714140962691602</v>
      </c>
      <c r="O6102">
        <v>10.1027037923392</v>
      </c>
      <c r="P6102">
        <v>9.8655773273701595</v>
      </c>
      <c r="Q6102">
        <v>8.0859864702427604</v>
      </c>
    </row>
    <row r="6103" spans="1:17">
      <c r="A6103" t="s">
        <v>10726</v>
      </c>
      <c r="B6103" s="16" t="s">
        <v>10727</v>
      </c>
      <c r="C6103">
        <v>9.6452719845193506</v>
      </c>
      <c r="D6103">
        <v>9.5969104816445494</v>
      </c>
      <c r="E6103">
        <v>9.4700501239889796</v>
      </c>
      <c r="F6103">
        <v>9.3735620098735009</v>
      </c>
      <c r="G6103">
        <v>9.7553915113447296</v>
      </c>
      <c r="H6103">
        <v>9.4769563847086307</v>
      </c>
      <c r="I6103">
        <v>9.9234597064804397</v>
      </c>
      <c r="J6103">
        <v>9.4968713326174807</v>
      </c>
      <c r="K6103">
        <v>9.7447579164579992</v>
      </c>
      <c r="L6103">
        <v>9.7553519787864005</v>
      </c>
      <c r="M6103">
        <v>9.70401631016869</v>
      </c>
      <c r="N6103">
        <v>9.3129778917893091</v>
      </c>
      <c r="O6103">
        <v>9.8109082052149699</v>
      </c>
      <c r="P6103">
        <v>9.77174316362008</v>
      </c>
      <c r="Q6103">
        <v>8.5667227177791094</v>
      </c>
    </row>
    <row r="6104" spans="1:17">
      <c r="A6104" t="s">
        <v>10728</v>
      </c>
      <c r="B6104" s="16" t="s">
        <v>10729</v>
      </c>
      <c r="C6104">
        <v>9.59808254982525</v>
      </c>
      <c r="D6104">
        <v>9.5223333384244704</v>
      </c>
      <c r="E6104">
        <v>9.6288832052039606</v>
      </c>
      <c r="F6104">
        <v>9.8859475455788903</v>
      </c>
      <c r="G6104">
        <v>9.5225778380102994</v>
      </c>
      <c r="H6104">
        <v>9.6027247618572105</v>
      </c>
      <c r="I6104">
        <v>9.5101037180241406</v>
      </c>
      <c r="J6104">
        <v>9.7188750475036798</v>
      </c>
      <c r="K6104">
        <v>9.4204190425601695</v>
      </c>
      <c r="L6104">
        <v>9.4484716369838004</v>
      </c>
      <c r="M6104">
        <v>9.6184523915922693</v>
      </c>
      <c r="N6104">
        <v>9.4270274440004602</v>
      </c>
      <c r="O6104">
        <v>9.5980964663017296</v>
      </c>
      <c r="P6104">
        <v>9.60721594337517</v>
      </c>
      <c r="Q6104">
        <v>9.3151344269335699</v>
      </c>
    </row>
    <row r="6105" spans="1:17">
      <c r="A6105" t="s">
        <v>10730</v>
      </c>
      <c r="B6105" s="16" t="s">
        <v>10731</v>
      </c>
      <c r="C6105">
        <v>7.6018073521894403</v>
      </c>
      <c r="D6105">
        <v>7.8237674693952703</v>
      </c>
      <c r="E6105">
        <v>7.7404196544680097</v>
      </c>
      <c r="F6105">
        <v>7.4771419960432803</v>
      </c>
      <c r="G6105">
        <v>7.4141555573024602</v>
      </c>
      <c r="H6105">
        <v>7.2531073813858704</v>
      </c>
      <c r="I6105">
        <v>7.8227654422624404</v>
      </c>
      <c r="J6105">
        <v>7.55322075045129</v>
      </c>
      <c r="K6105">
        <v>7.8998017486258796</v>
      </c>
      <c r="L6105">
        <v>7.50588149204372</v>
      </c>
      <c r="M6105">
        <v>7.3297557659107397</v>
      </c>
      <c r="N6105">
        <v>7.09462444174304</v>
      </c>
      <c r="O6105">
        <v>7.4107802996702796</v>
      </c>
      <c r="P6105">
        <v>8.0826347707077897</v>
      </c>
      <c r="Q6105">
        <v>7.8374797051227896</v>
      </c>
    </row>
    <row r="6106" spans="1:17">
      <c r="A6106" t="s">
        <v>10732</v>
      </c>
      <c r="B6106" s="16" t="s">
        <v>10733</v>
      </c>
      <c r="C6106">
        <v>9.0148894649904996</v>
      </c>
      <c r="D6106">
        <v>9.0064337787914699</v>
      </c>
      <c r="E6106">
        <v>9.1510924725790908</v>
      </c>
      <c r="F6106">
        <v>8.9201701170622396</v>
      </c>
      <c r="G6106">
        <v>8.9746949583964302</v>
      </c>
      <c r="H6106">
        <v>8.94696674099667</v>
      </c>
      <c r="I6106">
        <v>9.0334497066139097</v>
      </c>
      <c r="J6106">
        <v>8.9561240703832592</v>
      </c>
      <c r="K6106">
        <v>9.1267262552322208</v>
      </c>
      <c r="L6106">
        <v>8.8747178105291091</v>
      </c>
      <c r="M6106">
        <v>8.6839222761089694</v>
      </c>
      <c r="N6106">
        <v>8.3423491925290403</v>
      </c>
      <c r="O6106">
        <v>8.8450076898805499</v>
      </c>
      <c r="P6106">
        <v>9.0452550655281598</v>
      </c>
      <c r="Q6106">
        <v>7.9670857749043096</v>
      </c>
    </row>
    <row r="6107" spans="1:17">
      <c r="A6107" t="s">
        <v>10734</v>
      </c>
      <c r="B6107" s="16" t="s">
        <v>10735</v>
      </c>
      <c r="C6107">
        <v>10.6658367827603</v>
      </c>
      <c r="D6107">
        <v>10.700438869151499</v>
      </c>
      <c r="E6107">
        <v>10.4568961464689</v>
      </c>
      <c r="F6107">
        <v>10.540408134675699</v>
      </c>
      <c r="G6107">
        <v>10.4100101275525</v>
      </c>
      <c r="H6107">
        <v>10.684435471581899</v>
      </c>
      <c r="I6107">
        <v>10.7341731704549</v>
      </c>
      <c r="J6107">
        <v>10.8881853446874</v>
      </c>
      <c r="K6107">
        <v>10.7781924493536</v>
      </c>
      <c r="L6107">
        <v>10.581237874206501</v>
      </c>
      <c r="M6107">
        <v>10.6240511142668</v>
      </c>
      <c r="N6107">
        <v>10.2257346558359</v>
      </c>
      <c r="O6107">
        <v>10.4789755470839</v>
      </c>
      <c r="P6107">
        <v>10.786591228168099</v>
      </c>
      <c r="Q6107">
        <v>9.3629875558906797</v>
      </c>
    </row>
    <row r="6108" spans="1:17">
      <c r="A6108" t="s">
        <v>10736</v>
      </c>
      <c r="B6108" s="16" t="s">
        <v>10737</v>
      </c>
      <c r="C6108">
        <v>4.1513583524311999</v>
      </c>
      <c r="D6108">
        <v>4.6529177314580599</v>
      </c>
      <c r="E6108">
        <v>4.4833795521924502</v>
      </c>
      <c r="F6108">
        <v>3.7319397910766599</v>
      </c>
      <c r="G6108">
        <v>4.1380367534927496</v>
      </c>
      <c r="H6108">
        <v>3.50653555504317</v>
      </c>
      <c r="I6108">
        <v>4.30650913402902</v>
      </c>
      <c r="J6108">
        <v>4.0764652066995799</v>
      </c>
      <c r="K6108">
        <v>4.2710437260841099</v>
      </c>
      <c r="L6108">
        <v>4.0420260041176004</v>
      </c>
      <c r="M6108">
        <v>4.1590575299716699</v>
      </c>
      <c r="N6108">
        <v>3.9019995236038798</v>
      </c>
      <c r="O6108">
        <v>4.1926070449996002</v>
      </c>
      <c r="P6108">
        <v>4.8003293124776603</v>
      </c>
      <c r="Q6108">
        <v>2.8218677180984102</v>
      </c>
    </row>
    <row r="6109" spans="1:17">
      <c r="A6109" t="s">
        <v>10738</v>
      </c>
      <c r="B6109" s="16" t="s">
        <v>10739</v>
      </c>
      <c r="C6109">
        <v>9.5258480339408909</v>
      </c>
      <c r="D6109">
        <v>9.5997579459478199</v>
      </c>
      <c r="E6109">
        <v>9.8320642356695096</v>
      </c>
      <c r="F6109">
        <v>9.4110267420867899</v>
      </c>
      <c r="G6109">
        <v>9.4704079776907903</v>
      </c>
      <c r="H6109">
        <v>9.5110465952236805</v>
      </c>
      <c r="I6109">
        <v>9.6384425167957701</v>
      </c>
      <c r="J6109">
        <v>9.6062974456564305</v>
      </c>
      <c r="K6109">
        <v>9.5509067895519308</v>
      </c>
      <c r="L6109">
        <v>9.5508261929487706</v>
      </c>
      <c r="M6109">
        <v>9.2857667301746805</v>
      </c>
      <c r="N6109">
        <v>9.02632330288756</v>
      </c>
      <c r="O6109">
        <v>9.50804163149399</v>
      </c>
      <c r="P6109">
        <v>9.8448600501996495</v>
      </c>
      <c r="Q6109">
        <v>8.2978683598244807</v>
      </c>
    </row>
    <row r="6110" spans="1:17">
      <c r="A6110" t="s">
        <v>10740</v>
      </c>
      <c r="B6110" s="16" t="s">
        <v>10741</v>
      </c>
      <c r="C6110">
        <v>8.4733686396913992</v>
      </c>
      <c r="D6110">
        <v>8.5829227422538406</v>
      </c>
      <c r="E6110">
        <v>8.0437013839317597</v>
      </c>
      <c r="F6110">
        <v>8.5879885611897908</v>
      </c>
      <c r="G6110">
        <v>8.6452895758486008</v>
      </c>
      <c r="H6110">
        <v>8.7075356907082799</v>
      </c>
      <c r="I6110">
        <v>8.4608279781876394</v>
      </c>
      <c r="J6110">
        <v>7.9429707905661404</v>
      </c>
      <c r="K6110">
        <v>8.4896350872864605</v>
      </c>
      <c r="L6110">
        <v>8.4439769956993604</v>
      </c>
      <c r="M6110">
        <v>8.8358292885153205</v>
      </c>
      <c r="N6110">
        <v>8.7145691045370093</v>
      </c>
      <c r="O6110">
        <v>8.8312069366275896</v>
      </c>
      <c r="P6110">
        <v>8.5262007262389794</v>
      </c>
      <c r="Q6110">
        <v>7.6950435514148801</v>
      </c>
    </row>
    <row r="6111" spans="1:17">
      <c r="A6111" t="s">
        <v>10742</v>
      </c>
      <c r="B6111" s="16" t="s">
        <v>10743</v>
      </c>
      <c r="C6111">
        <v>10.146393482951799</v>
      </c>
      <c r="D6111">
        <v>10.014674299130901</v>
      </c>
      <c r="E6111">
        <v>10.0198534748585</v>
      </c>
      <c r="F6111">
        <v>10.6436783533655</v>
      </c>
      <c r="G6111">
        <v>10.194067802415001</v>
      </c>
      <c r="H6111">
        <v>10.747069608412501</v>
      </c>
      <c r="I6111">
        <v>10.3293028572933</v>
      </c>
      <c r="J6111">
        <v>10.7106124774963</v>
      </c>
      <c r="K6111">
        <v>10.2329198283533</v>
      </c>
      <c r="L6111">
        <v>10.2408457235565</v>
      </c>
      <c r="M6111">
        <v>10.6709765628312</v>
      </c>
      <c r="N6111">
        <v>10.6395355993146</v>
      </c>
      <c r="O6111">
        <v>10.3186966370679</v>
      </c>
      <c r="P6111">
        <v>10.3684422296944</v>
      </c>
      <c r="Q6111">
        <v>9.4977003000167599</v>
      </c>
    </row>
    <row r="6112" spans="1:17">
      <c r="A6112" t="s">
        <v>10744</v>
      </c>
      <c r="B6112" s="16" t="s">
        <v>10745</v>
      </c>
      <c r="C6112">
        <v>9.4547800185476092</v>
      </c>
      <c r="D6112">
        <v>9.1782060367173095</v>
      </c>
      <c r="E6112">
        <v>8.8503947783155397</v>
      </c>
      <c r="F6112">
        <v>8.5852592481000407</v>
      </c>
      <c r="G6112">
        <v>9.1542050808638606</v>
      </c>
      <c r="H6112">
        <v>9.0231968960728199</v>
      </c>
      <c r="I6112">
        <v>9.0535628257497294</v>
      </c>
      <c r="J6112">
        <v>8.2129344976767307</v>
      </c>
      <c r="K6112">
        <v>9.4248656209817607</v>
      </c>
      <c r="L6112">
        <v>9.0767041097902208</v>
      </c>
      <c r="M6112">
        <v>8.9106262180231806</v>
      </c>
      <c r="N6112">
        <v>9.2997305942675208</v>
      </c>
      <c r="O6112">
        <v>9.0358635496979094</v>
      </c>
      <c r="P6112">
        <v>9.13900874640618</v>
      </c>
      <c r="Q6112">
        <v>9.1612412986063401</v>
      </c>
    </row>
    <row r="6113" spans="1:17">
      <c r="A6113" t="s">
        <v>10746</v>
      </c>
      <c r="B6113" s="16" t="s">
        <v>10747</v>
      </c>
      <c r="C6113">
        <v>7.8787647763181496</v>
      </c>
      <c r="D6113">
        <v>8.0152256590624091</v>
      </c>
      <c r="E6113">
        <v>7.8316753745371797</v>
      </c>
      <c r="F6113">
        <v>8.0246906710008297</v>
      </c>
      <c r="G6113">
        <v>7.8403367479662602</v>
      </c>
      <c r="H6113">
        <v>8.0075226726234394</v>
      </c>
      <c r="I6113">
        <v>8.03559529583268</v>
      </c>
      <c r="J6113">
        <v>8.1076290748476403</v>
      </c>
      <c r="K6113">
        <v>7.9209578949331201</v>
      </c>
      <c r="L6113">
        <v>7.9257550000096799</v>
      </c>
      <c r="M6113">
        <v>7.8099223231624002</v>
      </c>
      <c r="N6113">
        <v>7.6005332363814002</v>
      </c>
      <c r="O6113">
        <v>7.8704936871533997</v>
      </c>
      <c r="P6113">
        <v>8.1290964605998504</v>
      </c>
      <c r="Q6113">
        <v>8.5667227177791094</v>
      </c>
    </row>
    <row r="6114" spans="1:17">
      <c r="A6114" t="s">
        <v>10748</v>
      </c>
      <c r="B6114" s="16" t="s">
        <v>10749</v>
      </c>
      <c r="C6114">
        <v>5.2073109135109101</v>
      </c>
      <c r="D6114">
        <v>4.9857818498749902</v>
      </c>
      <c r="E6114">
        <v>5.1699772735735099</v>
      </c>
      <c r="F6114">
        <v>5.6923218518529799</v>
      </c>
      <c r="G6114">
        <v>5.4158963756298002</v>
      </c>
      <c r="H6114">
        <v>5.4261642208015903</v>
      </c>
      <c r="I6114">
        <v>5.0838905074171503</v>
      </c>
      <c r="J6114">
        <v>5.3940013956727002</v>
      </c>
      <c r="K6114">
        <v>5.1997021944381299</v>
      </c>
      <c r="L6114">
        <v>5.1269350135493204</v>
      </c>
      <c r="M6114">
        <v>5.5874545404788796</v>
      </c>
      <c r="N6114">
        <v>5.8399741889468402</v>
      </c>
      <c r="O6114">
        <v>5.5096284263065902</v>
      </c>
      <c r="P6114">
        <v>4.9722592042386102</v>
      </c>
      <c r="Q6114">
        <v>5.09416193408443</v>
      </c>
    </row>
    <row r="6115" spans="1:17">
      <c r="A6115" t="s">
        <v>10750</v>
      </c>
      <c r="B6115" s="16" t="s">
        <v>10751</v>
      </c>
      <c r="C6115">
        <v>5.8673482739251597</v>
      </c>
      <c r="D6115">
        <v>5.9246275129003996</v>
      </c>
      <c r="E6115">
        <v>6.6219183496940897</v>
      </c>
      <c r="F6115">
        <v>5.7920231273194096</v>
      </c>
      <c r="G6115">
        <v>6.5369974430488398</v>
      </c>
      <c r="H6115">
        <v>5.0023896186610397</v>
      </c>
      <c r="I6115">
        <v>6.6118666184956396</v>
      </c>
      <c r="J6115">
        <v>6.0557751925933898</v>
      </c>
      <c r="K6115">
        <v>6.2789451631063997</v>
      </c>
      <c r="L6115">
        <v>6.6366511350477397</v>
      </c>
      <c r="M6115">
        <v>6.1728448451490898</v>
      </c>
      <c r="N6115">
        <v>6.85612319490345</v>
      </c>
      <c r="O6115">
        <v>5.8965587445327001</v>
      </c>
      <c r="P6115">
        <v>7.0603427857534999</v>
      </c>
      <c r="Q6115">
        <v>7.9670857749043096</v>
      </c>
    </row>
    <row r="6116" spans="1:17">
      <c r="A6116" t="s">
        <v>10752</v>
      </c>
      <c r="B6116" s="16" t="s">
        <v>10753</v>
      </c>
      <c r="C6116">
        <v>9.4810298516447293</v>
      </c>
      <c r="D6116">
        <v>9.4765929449969093</v>
      </c>
      <c r="E6116">
        <v>9.3233027666484602</v>
      </c>
      <c r="F6116">
        <v>9.4610016514637696</v>
      </c>
      <c r="G6116">
        <v>9.4593745504104199</v>
      </c>
      <c r="H6116">
        <v>9.6775323624660192</v>
      </c>
      <c r="I6116">
        <v>9.5640639412936093</v>
      </c>
      <c r="J6116">
        <v>9.4415066882304508</v>
      </c>
      <c r="K6116">
        <v>9.3473437720857593</v>
      </c>
      <c r="L6116">
        <v>9.4828878887406791</v>
      </c>
      <c r="M6116">
        <v>9.8221216771112108</v>
      </c>
      <c r="N6116">
        <v>9.62513063983147</v>
      </c>
      <c r="O6116">
        <v>9.8641486948080903</v>
      </c>
      <c r="P6116">
        <v>9.7680798995061409</v>
      </c>
      <c r="Q6116">
        <v>8.0859864702427604</v>
      </c>
    </row>
    <row r="6117" spans="1:17">
      <c r="A6117" t="s">
        <v>10754</v>
      </c>
      <c r="B6117" s="16" t="s">
        <v>10755</v>
      </c>
      <c r="C6117">
        <v>7.5837296581913201</v>
      </c>
      <c r="D6117">
        <v>7.6421366729318496</v>
      </c>
      <c r="E6117">
        <v>7.5384713863363499</v>
      </c>
      <c r="F6117">
        <v>7.5405812384578796</v>
      </c>
      <c r="G6117">
        <v>7.7465463994501196</v>
      </c>
      <c r="H6117">
        <v>7.2985181127037899</v>
      </c>
      <c r="I6117">
        <v>7.43643277102277</v>
      </c>
      <c r="J6117">
        <v>7.2983725051375004</v>
      </c>
      <c r="K6117">
        <v>7.1931585586231996</v>
      </c>
      <c r="L6117">
        <v>7.4874814079013499</v>
      </c>
      <c r="M6117">
        <v>7.6613322899318801</v>
      </c>
      <c r="N6117">
        <v>7.3587971557348997</v>
      </c>
      <c r="O6117">
        <v>7.8510725175134199</v>
      </c>
      <c r="P6117">
        <v>7.4658459042266303</v>
      </c>
      <c r="Q6117">
        <v>7.1565710053807701</v>
      </c>
    </row>
    <row r="6118" spans="1:17">
      <c r="A6118" t="s">
        <v>10756</v>
      </c>
      <c r="B6118" s="16" t="s">
        <v>10757</v>
      </c>
      <c r="C6118">
        <v>7.5837296581913201</v>
      </c>
      <c r="D6118">
        <v>7.7384037862157697</v>
      </c>
      <c r="E6118">
        <v>8.0309249363679793</v>
      </c>
      <c r="F6118">
        <v>7.8262079075912698</v>
      </c>
      <c r="G6118">
        <v>7.4518143959800103</v>
      </c>
      <c r="H6118">
        <v>8.3538169414056203</v>
      </c>
      <c r="I6118">
        <v>7.9899120044474898</v>
      </c>
      <c r="J6118">
        <v>8.1435928007986504</v>
      </c>
      <c r="K6118">
        <v>7.6691536034957499</v>
      </c>
      <c r="L6118">
        <v>7.9528135191899096</v>
      </c>
      <c r="M6118">
        <v>8.0709447881792702</v>
      </c>
      <c r="N6118">
        <v>7.5943389513722197</v>
      </c>
      <c r="O6118">
        <v>8.1341769005479296</v>
      </c>
      <c r="P6118">
        <v>8.5940010267859304</v>
      </c>
      <c r="Q6118">
        <v>6.6375058506955904</v>
      </c>
    </row>
    <row r="6119" spans="1:17">
      <c r="A6119" t="s">
        <v>10758</v>
      </c>
      <c r="B6119" s="16" t="s">
        <v>10759</v>
      </c>
      <c r="C6119">
        <v>7.8386911175119298</v>
      </c>
      <c r="D6119">
        <v>7.8857928710934697</v>
      </c>
      <c r="E6119">
        <v>8.0875472091364102</v>
      </c>
      <c r="F6119">
        <v>7.28164868981656</v>
      </c>
      <c r="G6119">
        <v>8.0163992560602004</v>
      </c>
      <c r="H6119">
        <v>7.1244863762234703</v>
      </c>
      <c r="I6119">
        <v>8.2561427187371699</v>
      </c>
      <c r="J6119">
        <v>7.6609885873191601</v>
      </c>
      <c r="K6119">
        <v>8.2599729382814999</v>
      </c>
      <c r="L6119">
        <v>8.0268290517479706</v>
      </c>
      <c r="M6119">
        <v>7.4225869101804296</v>
      </c>
      <c r="N6119">
        <v>7.5438005299872897</v>
      </c>
      <c r="O6119">
        <v>7.4629264675432703</v>
      </c>
      <c r="P6119">
        <v>7.9786289238878796</v>
      </c>
      <c r="Q6119">
        <v>8.48255560796823</v>
      </c>
    </row>
    <row r="6120" spans="1:17">
      <c r="A6120" t="s">
        <v>10760</v>
      </c>
      <c r="B6120" s="16" t="s">
        <v>10761</v>
      </c>
      <c r="C6120">
        <v>8.3181621153450909</v>
      </c>
      <c r="D6120">
        <v>8.2867523994167307</v>
      </c>
      <c r="E6120">
        <v>8.1538601930408205</v>
      </c>
      <c r="F6120">
        <v>8.6203435550990193</v>
      </c>
      <c r="G6120">
        <v>8.4056968466389108</v>
      </c>
      <c r="H6120">
        <v>8.7159131394021596</v>
      </c>
      <c r="I6120">
        <v>8.6547368426829294</v>
      </c>
      <c r="J6120">
        <v>8.5659813228325792</v>
      </c>
      <c r="K6120">
        <v>8.6168912828931798</v>
      </c>
      <c r="L6120">
        <v>8.5540464756126209</v>
      </c>
      <c r="M6120">
        <v>8.6755762227859599</v>
      </c>
      <c r="N6120">
        <v>8.2429837393201506</v>
      </c>
      <c r="O6120">
        <v>8.6226938110796691</v>
      </c>
      <c r="P6120">
        <v>8.7131241798062504</v>
      </c>
      <c r="Q6120">
        <v>6.9204191934356096</v>
      </c>
    </row>
    <row r="6121" spans="1:17">
      <c r="A6121" t="s">
        <v>10762</v>
      </c>
      <c r="B6121" s="16" t="s">
        <v>10763</v>
      </c>
      <c r="C6121">
        <v>6.9359169713665203</v>
      </c>
      <c r="D6121">
        <v>7.0891403017794001</v>
      </c>
      <c r="E6121">
        <v>6.4589126547399403</v>
      </c>
      <c r="F6121">
        <v>6.5705378903197103</v>
      </c>
      <c r="G6121">
        <v>6.34116723841632</v>
      </c>
      <c r="H6121">
        <v>6.8571668783692896</v>
      </c>
      <c r="I6121">
        <v>6.9163248006173097</v>
      </c>
      <c r="J6121">
        <v>6.7195168009068604</v>
      </c>
      <c r="K6121">
        <v>6.4292012437918196</v>
      </c>
      <c r="L6121">
        <v>6.8917722925088398</v>
      </c>
      <c r="M6121">
        <v>6.7462370240257101</v>
      </c>
      <c r="N6121">
        <v>6.8970520926005099</v>
      </c>
      <c r="O6121">
        <v>6.60605308271432</v>
      </c>
      <c r="P6121">
        <v>7.27218074483838</v>
      </c>
      <c r="Q6121">
        <v>7.1565710053807701</v>
      </c>
    </row>
    <row r="6122" spans="1:17">
      <c r="A6122" t="s">
        <v>10764</v>
      </c>
      <c r="B6122" s="16" t="s">
        <v>10765</v>
      </c>
      <c r="C6122">
        <v>6.55662993027242</v>
      </c>
      <c r="D6122">
        <v>5.9609864132494002</v>
      </c>
      <c r="E6122">
        <v>5.12062362366449</v>
      </c>
      <c r="F6122">
        <v>6.03844460263067</v>
      </c>
      <c r="G6122">
        <v>7.1647803584414298</v>
      </c>
      <c r="H6122">
        <v>6.4629476099795902</v>
      </c>
      <c r="I6122">
        <v>5.9240666568416502</v>
      </c>
      <c r="J6122">
        <v>5.9250173106924402</v>
      </c>
      <c r="K6122">
        <v>5.9029236462359096</v>
      </c>
      <c r="L6122">
        <v>5.5241990976608299</v>
      </c>
      <c r="M6122">
        <v>6.2877668157501896</v>
      </c>
      <c r="N6122">
        <v>6.7143940400426896</v>
      </c>
      <c r="O6122">
        <v>6.2117448150254297</v>
      </c>
      <c r="P6122">
        <v>6.8677578490009701</v>
      </c>
      <c r="Q6122">
        <v>5.09416193408443</v>
      </c>
    </row>
    <row r="6123" spans="1:17">
      <c r="A6123" t="s">
        <v>10766</v>
      </c>
      <c r="B6123" s="16" t="s">
        <v>10767</v>
      </c>
      <c r="C6123">
        <v>8.6886263235703503</v>
      </c>
      <c r="D6123">
        <v>8.8260666936727308</v>
      </c>
      <c r="E6123">
        <v>8.8467560081831405</v>
      </c>
      <c r="F6123">
        <v>8.9544110389790799</v>
      </c>
      <c r="G6123">
        <v>8.7364839791123501</v>
      </c>
      <c r="H6123">
        <v>9.1988087552759108</v>
      </c>
      <c r="I6123">
        <v>8.9332808585250394</v>
      </c>
      <c r="J6123">
        <v>9.0172914091044891</v>
      </c>
      <c r="K6123">
        <v>8.8574106389206495</v>
      </c>
      <c r="L6123">
        <v>8.9459849920321801</v>
      </c>
      <c r="M6123">
        <v>8.7569393566349891</v>
      </c>
      <c r="N6123">
        <v>8.66228525953494</v>
      </c>
      <c r="O6123">
        <v>8.9008155414727401</v>
      </c>
      <c r="P6123">
        <v>9.0633044230541202</v>
      </c>
      <c r="Q6123">
        <v>8.5667227177791094</v>
      </c>
    </row>
    <row r="6124" spans="1:17">
      <c r="A6124" t="s">
        <v>10768</v>
      </c>
      <c r="B6124" s="16" t="s">
        <v>10769</v>
      </c>
      <c r="C6124">
        <v>6.45371507644911</v>
      </c>
      <c r="D6124">
        <v>6.7922390863801096</v>
      </c>
      <c r="E6124">
        <v>6.67236314516198</v>
      </c>
      <c r="F6124">
        <v>6.7378939278342802</v>
      </c>
      <c r="G6124">
        <v>6.5786073959256797</v>
      </c>
      <c r="H6124">
        <v>6.6620436828093199</v>
      </c>
      <c r="I6124">
        <v>6.8866346683841799</v>
      </c>
      <c r="J6124">
        <v>6.7107918037929304</v>
      </c>
      <c r="K6124">
        <v>6.58653975511782</v>
      </c>
      <c r="L6124">
        <v>6.3936395210192902</v>
      </c>
      <c r="M6124">
        <v>6.9750181766915897</v>
      </c>
      <c r="N6124">
        <v>6.4915946587896398</v>
      </c>
      <c r="O6124">
        <v>6.9877808128597696</v>
      </c>
      <c r="P6124">
        <v>6.8949808635361203</v>
      </c>
      <c r="Q6124">
        <v>7.1565710053807701</v>
      </c>
    </row>
    <row r="6125" spans="1:17">
      <c r="A6125" t="s">
        <v>10770</v>
      </c>
      <c r="B6125" s="16" t="s">
        <v>10771</v>
      </c>
      <c r="C6125">
        <v>9.2732965147592807</v>
      </c>
      <c r="D6125">
        <v>9.3672086370580896</v>
      </c>
      <c r="E6125">
        <v>9.58806298957842</v>
      </c>
      <c r="F6125">
        <v>9.6093885089004196</v>
      </c>
      <c r="G6125">
        <v>9.0575177367086503</v>
      </c>
      <c r="H6125">
        <v>9.15635670668809</v>
      </c>
      <c r="I6125">
        <v>9.8058735278058897</v>
      </c>
      <c r="J6125">
        <v>9.4283208063042494</v>
      </c>
      <c r="K6125">
        <v>9.9323698820516597</v>
      </c>
      <c r="L6125">
        <v>9.8265151191002307</v>
      </c>
      <c r="M6125">
        <v>9.3249770448040508</v>
      </c>
      <c r="N6125">
        <v>9.1973173549169296</v>
      </c>
      <c r="O6125">
        <v>9.5459483308008206</v>
      </c>
      <c r="P6125">
        <v>9.7214864476282301</v>
      </c>
      <c r="Q6125">
        <v>10.2743564196501</v>
      </c>
    </row>
    <row r="6126" spans="1:17">
      <c r="A6126" t="s">
        <v>10772</v>
      </c>
      <c r="B6126" s="16" t="s">
        <v>10773</v>
      </c>
      <c r="C6126">
        <v>4.6454443926476303</v>
      </c>
      <c r="D6126">
        <v>4.4456530885114001</v>
      </c>
      <c r="E6126">
        <v>5.12062362366449</v>
      </c>
      <c r="F6126">
        <v>4.86534688307112</v>
      </c>
      <c r="G6126">
        <v>4.2225520177193703</v>
      </c>
      <c r="H6126">
        <v>3.8900437060628099</v>
      </c>
      <c r="I6126">
        <v>4.30650913402902</v>
      </c>
      <c r="J6126">
        <v>5.3015977798976204</v>
      </c>
      <c r="K6126">
        <v>5.0794887154244499</v>
      </c>
      <c r="L6126">
        <v>4.6061367415952201</v>
      </c>
      <c r="M6126">
        <v>4.6180354178513197</v>
      </c>
      <c r="N6126">
        <v>4.72039054531127</v>
      </c>
      <c r="O6126">
        <v>4.7358659530866696</v>
      </c>
      <c r="P6126">
        <v>4.4479700090536403</v>
      </c>
      <c r="Q6126">
        <v>2.8218677180984102</v>
      </c>
    </row>
    <row r="6127" spans="1:17">
      <c r="A6127" t="s">
        <v>10774</v>
      </c>
      <c r="B6127" s="16" t="s">
        <v>10775</v>
      </c>
      <c r="C6127">
        <v>7.3107711430327997</v>
      </c>
      <c r="D6127">
        <v>7.5566823580389499</v>
      </c>
      <c r="E6127">
        <v>7.6345597848515201</v>
      </c>
      <c r="F6127">
        <v>7.2335662504588596</v>
      </c>
      <c r="G6127">
        <v>7.18282189546753</v>
      </c>
      <c r="H6127">
        <v>7.6058914026428504</v>
      </c>
      <c r="I6127">
        <v>7.8017620450089202</v>
      </c>
      <c r="J6127">
        <v>7.0239580261777501</v>
      </c>
      <c r="K6127">
        <v>7.3943504749769904</v>
      </c>
      <c r="L6127">
        <v>7.6941231603234703</v>
      </c>
      <c r="M6127">
        <v>7.1663040353360197</v>
      </c>
      <c r="N6127">
        <v>7.0132596144020196</v>
      </c>
      <c r="O6127">
        <v>7.2831396490110496</v>
      </c>
      <c r="P6127">
        <v>7.2927645970803701</v>
      </c>
      <c r="Q6127">
        <v>7.5369478347710803</v>
      </c>
    </row>
    <row r="6128" spans="1:17">
      <c r="A6128" t="s">
        <v>10776</v>
      </c>
      <c r="B6128" s="16" t="s">
        <v>10777</v>
      </c>
      <c r="C6128">
        <v>9.8429105609384404</v>
      </c>
      <c r="D6128">
        <v>9.6893673364153798</v>
      </c>
      <c r="E6128">
        <v>9.7350324731394409</v>
      </c>
      <c r="F6128">
        <v>9.4110267420867899</v>
      </c>
      <c r="G6128">
        <v>9.7688597262034005</v>
      </c>
      <c r="H6128">
        <v>8.9751552158512293</v>
      </c>
      <c r="I6128">
        <v>9.5887750090702504</v>
      </c>
      <c r="J6128">
        <v>9.3715848292373103</v>
      </c>
      <c r="K6128">
        <v>9.8399480009154399</v>
      </c>
      <c r="L6128">
        <v>9.6642283371954303</v>
      </c>
      <c r="M6128">
        <v>9.8464847185656907</v>
      </c>
      <c r="N6128">
        <v>9.53109764505861</v>
      </c>
      <c r="O6128">
        <v>9.8524861278559897</v>
      </c>
      <c r="P6128">
        <v>9.5464964004903496</v>
      </c>
      <c r="Q6128">
        <v>10.8454464916336</v>
      </c>
    </row>
    <row r="6129" spans="1:17">
      <c r="A6129" t="s">
        <v>10778</v>
      </c>
      <c r="B6129" s="16" t="s">
        <v>10779</v>
      </c>
      <c r="C6129">
        <v>7.66621443377828</v>
      </c>
      <c r="D6129">
        <v>7.5625399513807796</v>
      </c>
      <c r="E6129">
        <v>7.4547805836906704</v>
      </c>
      <c r="F6129">
        <v>7.7599373397669797</v>
      </c>
      <c r="G6129">
        <v>7.6909739137373903</v>
      </c>
      <c r="H6129">
        <v>7.2220159419317103</v>
      </c>
      <c r="I6129">
        <v>7.5352315919544104</v>
      </c>
      <c r="J6129">
        <v>7.4628622513126999</v>
      </c>
      <c r="K6129">
        <v>7.7375455503910802</v>
      </c>
      <c r="L6129">
        <v>7.4625759491112298</v>
      </c>
      <c r="M6129">
        <v>7.3973960129381897</v>
      </c>
      <c r="N6129">
        <v>7.1963970770845798</v>
      </c>
      <c r="O6129">
        <v>7.4107802996702796</v>
      </c>
      <c r="P6129">
        <v>7.1867625795696704</v>
      </c>
      <c r="Q6129">
        <v>6.9204191934356096</v>
      </c>
    </row>
    <row r="6130" spans="1:17">
      <c r="A6130" t="s">
        <v>10780</v>
      </c>
      <c r="B6130" s="16" t="s">
        <v>10781</v>
      </c>
      <c r="C6130">
        <v>7.50265670451319</v>
      </c>
      <c r="D6130">
        <v>7.7487132818439504</v>
      </c>
      <c r="E6130">
        <v>7.4925789249254002</v>
      </c>
      <c r="F6130">
        <v>7.8400204260463902</v>
      </c>
      <c r="G6130">
        <v>7.7824375577407503</v>
      </c>
      <c r="H6130">
        <v>8.0256156993815502</v>
      </c>
      <c r="I6130">
        <v>7.50304689693544</v>
      </c>
      <c r="J6130">
        <v>7.6473812472211504</v>
      </c>
      <c r="K6130">
        <v>7.5383042189317004</v>
      </c>
      <c r="L6130">
        <v>7.5360347008330999</v>
      </c>
      <c r="M6130">
        <v>7.7355360811979796</v>
      </c>
      <c r="N6130">
        <v>8.1191116870903208</v>
      </c>
      <c r="O6130">
        <v>7.6942310684692004</v>
      </c>
      <c r="P6130">
        <v>7.1645898956467198</v>
      </c>
      <c r="Q6130">
        <v>8.0859864702427604</v>
      </c>
    </row>
    <row r="6131" spans="1:17">
      <c r="A6131" t="s">
        <v>10782</v>
      </c>
      <c r="B6131" s="16" t="s">
        <v>10783</v>
      </c>
      <c r="C6131">
        <v>8.2775375653111194</v>
      </c>
      <c r="D6131">
        <v>8.2725409010124107</v>
      </c>
      <c r="E6131">
        <v>7.9381687431180303</v>
      </c>
      <c r="F6131">
        <v>8.3957593672928805</v>
      </c>
      <c r="G6131">
        <v>7.8850361846766903</v>
      </c>
      <c r="H6131">
        <v>8.9564242527192608</v>
      </c>
      <c r="I6131">
        <v>8.1100793318269293</v>
      </c>
      <c r="J6131">
        <v>8.6295932862060898</v>
      </c>
      <c r="K6131">
        <v>8.0144630057834298</v>
      </c>
      <c r="L6131">
        <v>8.0603862963412496</v>
      </c>
      <c r="M6131">
        <v>8.2973013483822804</v>
      </c>
      <c r="N6131">
        <v>8.21904657047752</v>
      </c>
      <c r="O6131">
        <v>8.3065699767892909</v>
      </c>
      <c r="P6131">
        <v>8.3113779670886903</v>
      </c>
      <c r="Q6131">
        <v>5.81282804418474</v>
      </c>
    </row>
    <row r="6132" spans="1:17">
      <c r="A6132" t="s">
        <v>10784</v>
      </c>
      <c r="B6132" s="16" t="s">
        <v>10785</v>
      </c>
      <c r="C6132">
        <v>7.2432243894076596</v>
      </c>
      <c r="D6132">
        <v>7.4595638158295197</v>
      </c>
      <c r="E6132">
        <v>8.0180341608702506</v>
      </c>
      <c r="F6132">
        <v>7.7156652707773601</v>
      </c>
      <c r="G6132">
        <v>7.4217666447414699</v>
      </c>
      <c r="H6132">
        <v>8.6677841694944799</v>
      </c>
      <c r="I6132">
        <v>7.9331080494405901</v>
      </c>
      <c r="J6132">
        <v>8.5293896390898603</v>
      </c>
      <c r="K6132">
        <v>7.1931585586231996</v>
      </c>
      <c r="L6132">
        <v>7.7466234679642101</v>
      </c>
      <c r="M6132">
        <v>8.2333321486563005</v>
      </c>
      <c r="N6132">
        <v>8.1864989905390608</v>
      </c>
      <c r="O6132">
        <v>8.5207354126673405</v>
      </c>
      <c r="P6132">
        <v>8.0885250819963499</v>
      </c>
      <c r="Q6132">
        <v>6.2843132996066204</v>
      </c>
    </row>
    <row r="6133" spans="1:17">
      <c r="A6133" t="s">
        <v>10786</v>
      </c>
      <c r="B6133" s="16" t="s">
        <v>10787</v>
      </c>
      <c r="C6133">
        <v>8.5216003012345407</v>
      </c>
      <c r="D6133">
        <v>8.41843100519778</v>
      </c>
      <c r="E6133">
        <v>8.1479562815056408</v>
      </c>
      <c r="F6133">
        <v>8.4656958289697393</v>
      </c>
      <c r="G6133">
        <v>8.2816843124235202</v>
      </c>
      <c r="H6133">
        <v>8.5602301064198407</v>
      </c>
      <c r="I6133">
        <v>8.1228329728690802</v>
      </c>
      <c r="J6133">
        <v>8.3024159400773705</v>
      </c>
      <c r="K6133">
        <v>8.1352191791168202</v>
      </c>
      <c r="L6133">
        <v>7.97498035067294</v>
      </c>
      <c r="M6133">
        <v>7.8549971336587099</v>
      </c>
      <c r="N6133">
        <v>7.8548286932646798</v>
      </c>
      <c r="O6133">
        <v>7.8510725175134199</v>
      </c>
      <c r="P6133">
        <v>8.3802120740336399</v>
      </c>
      <c r="Q6133">
        <v>2.8218677180984102</v>
      </c>
    </row>
    <row r="6134" spans="1:17">
      <c r="A6134" t="s">
        <v>10788</v>
      </c>
      <c r="B6134" s="16" t="s">
        <v>10789</v>
      </c>
      <c r="C6134">
        <v>7.2199840874685703</v>
      </c>
      <c r="D6134">
        <v>7.2576375141296099</v>
      </c>
      <c r="E6134">
        <v>6.65574536447828</v>
      </c>
      <c r="F6134">
        <v>7.2950960495096098</v>
      </c>
      <c r="G6134">
        <v>6.8960099479567596</v>
      </c>
      <c r="H6134">
        <v>8.1085844592016603</v>
      </c>
      <c r="I6134">
        <v>7.7696710398786903</v>
      </c>
      <c r="J6134">
        <v>7.4100962587072301</v>
      </c>
      <c r="K6134">
        <v>7.1070277298164202</v>
      </c>
      <c r="L6134">
        <v>7.51801873160551</v>
      </c>
      <c r="M6134">
        <v>8.0867734251620202</v>
      </c>
      <c r="N6134">
        <v>7.5046963614255704</v>
      </c>
      <c r="O6134">
        <v>8.1722235974383093</v>
      </c>
      <c r="P6134">
        <v>7.75239388175721</v>
      </c>
      <c r="Q6134">
        <v>5.09416193408443</v>
      </c>
    </row>
    <row r="6135" spans="1:17">
      <c r="A6135" t="s">
        <v>10790</v>
      </c>
      <c r="B6135" s="16" t="s">
        <v>10791</v>
      </c>
      <c r="C6135">
        <v>7.9368589542794101</v>
      </c>
      <c r="D6135">
        <v>7.6476571620701899</v>
      </c>
      <c r="E6135">
        <v>7.8680552245339497</v>
      </c>
      <c r="F6135">
        <v>7.1172145187872804</v>
      </c>
      <c r="G6135">
        <v>8.2132437936487594</v>
      </c>
      <c r="H6135">
        <v>7.18218054452836</v>
      </c>
      <c r="I6135">
        <v>8.0174954539155401</v>
      </c>
      <c r="J6135">
        <v>7.0655451992438296</v>
      </c>
      <c r="K6135">
        <v>7.9376618677104398</v>
      </c>
      <c r="L6135">
        <v>6.7442182392012002</v>
      </c>
      <c r="M6135">
        <v>7.2305114874921399</v>
      </c>
      <c r="N6135">
        <v>7.58186980175243</v>
      </c>
      <c r="O6135">
        <v>7.6318495057727302</v>
      </c>
      <c r="P6135">
        <v>8.1290964605998504</v>
      </c>
      <c r="Q6135">
        <v>6.6375058506955904</v>
      </c>
    </row>
    <row r="6136" spans="1:17">
      <c r="A6136" t="s">
        <v>10792</v>
      </c>
      <c r="B6136" s="16" t="s">
        <v>10793</v>
      </c>
      <c r="C6136">
        <v>9.5585708309860404</v>
      </c>
      <c r="D6136">
        <v>9.4996444426091404</v>
      </c>
      <c r="E6136">
        <v>9.2699651445949005</v>
      </c>
      <c r="F6136">
        <v>9.5378081660246998</v>
      </c>
      <c r="G6136">
        <v>9.5172676250523391</v>
      </c>
      <c r="H6136">
        <v>8.7131260612157693</v>
      </c>
      <c r="I6136">
        <v>9.1521985064340097</v>
      </c>
      <c r="J6136">
        <v>8.7340416680683095</v>
      </c>
      <c r="K6136">
        <v>9.3566832264718993</v>
      </c>
      <c r="L6136">
        <v>9.1131169051639809</v>
      </c>
      <c r="M6136">
        <v>9.2241620839821206</v>
      </c>
      <c r="N6136">
        <v>9.2514001018343208</v>
      </c>
      <c r="O6136">
        <v>9.2316568164268205</v>
      </c>
      <c r="P6136">
        <v>8.8511285703123104</v>
      </c>
      <c r="Q6136">
        <v>10.4171850831034</v>
      </c>
    </row>
    <row r="6137" spans="1:17">
      <c r="A6137" t="s">
        <v>10794</v>
      </c>
      <c r="B6137" s="16" t="s">
        <v>10795</v>
      </c>
      <c r="C6137">
        <v>8.1564758770629506</v>
      </c>
      <c r="D6137">
        <v>8.2867523994167307</v>
      </c>
      <c r="E6137">
        <v>8.2616696238133507</v>
      </c>
      <c r="F6137">
        <v>8.0125473925336106</v>
      </c>
      <c r="G6137">
        <v>7.9600696456283799</v>
      </c>
      <c r="H6137">
        <v>8.7759041701596594</v>
      </c>
      <c r="I6137">
        <v>8.5796564974796095</v>
      </c>
      <c r="J6137">
        <v>8.5293896390898603</v>
      </c>
      <c r="K6137">
        <v>8.3280514048316494</v>
      </c>
      <c r="L6137">
        <v>8.1910975687190604</v>
      </c>
      <c r="M6137">
        <v>8.6331055249702402</v>
      </c>
      <c r="N6137">
        <v>8.0438816611613593</v>
      </c>
      <c r="O6137">
        <v>8.5256410230445194</v>
      </c>
      <c r="P6137">
        <v>7.72238923081082</v>
      </c>
      <c r="Q6137">
        <v>8.2978683598244807</v>
      </c>
    </row>
    <row r="6138" spans="1:17">
      <c r="A6138" t="s">
        <v>10796</v>
      </c>
      <c r="B6138" s="16" t="s">
        <v>10797</v>
      </c>
      <c r="C6138">
        <v>8.3647417747855499</v>
      </c>
      <c r="D6138">
        <v>8.2581878666531292</v>
      </c>
      <c r="E6138">
        <v>8.0875472091364102</v>
      </c>
      <c r="F6138">
        <v>8.5604600942024405</v>
      </c>
      <c r="G6138">
        <v>8.6805628964103807</v>
      </c>
      <c r="H6138">
        <v>7.8840306402628304</v>
      </c>
      <c r="I6138">
        <v>8.3017161076408001</v>
      </c>
      <c r="J6138">
        <v>8.2908012439459693</v>
      </c>
      <c r="K6138">
        <v>8.0223141656600205</v>
      </c>
      <c r="L6138">
        <v>7.9074293776084597</v>
      </c>
      <c r="M6138">
        <v>8.0484884049567107</v>
      </c>
      <c r="N6138">
        <v>8.7400168431798395</v>
      </c>
      <c r="O6138">
        <v>7.9566048506796401</v>
      </c>
      <c r="P6138">
        <v>8.2859753107059504</v>
      </c>
      <c r="Q6138">
        <v>7.3593062614465703</v>
      </c>
    </row>
    <row r="6139" spans="1:17">
      <c r="A6139" t="s">
        <v>10798</v>
      </c>
      <c r="B6139" s="16" t="s">
        <v>10799</v>
      </c>
      <c r="C6139">
        <v>6.1745445797018697</v>
      </c>
      <c r="D6139">
        <v>6.1457356279954896</v>
      </c>
      <c r="E6139">
        <v>5.5107356403890702</v>
      </c>
      <c r="F6139">
        <v>5.9380809475840204</v>
      </c>
      <c r="G6139">
        <v>6.4499469432156404</v>
      </c>
      <c r="H6139">
        <v>6.6267677880296096</v>
      </c>
      <c r="I6139">
        <v>5.98191456634164</v>
      </c>
      <c r="J6139">
        <v>6.0277492141178799</v>
      </c>
      <c r="K6139">
        <v>6.0027256129859996</v>
      </c>
      <c r="L6139">
        <v>6.0673853986592201</v>
      </c>
      <c r="M6139">
        <v>6.4542437231635699</v>
      </c>
      <c r="N6139">
        <v>6.5181390580775203</v>
      </c>
      <c r="O6139">
        <v>6.4997914439306701</v>
      </c>
      <c r="P6139">
        <v>6.47486360288885</v>
      </c>
      <c r="Q6139">
        <v>2.8218677180984102</v>
      </c>
    </row>
    <row r="6140" spans="1:17">
      <c r="A6140" t="s">
        <v>10800</v>
      </c>
      <c r="B6140" s="16" t="s">
        <v>10801</v>
      </c>
      <c r="C6140">
        <v>6.61737362056245</v>
      </c>
      <c r="D6140">
        <v>6.8509999593391502</v>
      </c>
      <c r="E6140">
        <v>6.3178285212373604</v>
      </c>
      <c r="F6140">
        <v>6.49066084484285</v>
      </c>
      <c r="G6140">
        <v>6.5510027220463503</v>
      </c>
      <c r="H6140">
        <v>6.0107414084998103</v>
      </c>
      <c r="I6140">
        <v>6.37513354646594</v>
      </c>
      <c r="J6140">
        <v>6.3659976937039797</v>
      </c>
      <c r="K6140">
        <v>6.3808592862911402</v>
      </c>
      <c r="L6140">
        <v>6.5562240086410197</v>
      </c>
      <c r="M6140">
        <v>6.7138633158657202</v>
      </c>
      <c r="N6140">
        <v>6.2904795804548401</v>
      </c>
      <c r="O6140">
        <v>6.90712985101651</v>
      </c>
      <c r="P6140">
        <v>6.69255918292128</v>
      </c>
      <c r="Q6140">
        <v>2.8218677180984102</v>
      </c>
    </row>
    <row r="6141" spans="1:17">
      <c r="A6141" t="s">
        <v>10802</v>
      </c>
      <c r="B6141" s="16" t="s">
        <v>10803</v>
      </c>
      <c r="C6141">
        <v>11.484536631462699</v>
      </c>
      <c r="D6141">
        <v>11.464100681563201</v>
      </c>
      <c r="E6141">
        <v>11.4248524950877</v>
      </c>
      <c r="F6141">
        <v>11.3751570227234</v>
      </c>
      <c r="G6141">
        <v>11.420647792183599</v>
      </c>
      <c r="H6141">
        <v>10.5172064129532</v>
      </c>
      <c r="I6141">
        <v>11.474665611614499</v>
      </c>
      <c r="J6141">
        <v>10.967801844410699</v>
      </c>
      <c r="K6141">
        <v>11.8091333498773</v>
      </c>
      <c r="L6141">
        <v>11.4401410581796</v>
      </c>
      <c r="M6141">
        <v>10.904883805726399</v>
      </c>
      <c r="N6141">
        <v>11.283130144965799</v>
      </c>
      <c r="O6141">
        <v>11.136151341348899</v>
      </c>
      <c r="P6141">
        <v>10.888797314952701</v>
      </c>
      <c r="Q6141">
        <v>12.450959805080799</v>
      </c>
    </row>
    <row r="6142" spans="1:17">
      <c r="A6142" t="s">
        <v>10804</v>
      </c>
      <c r="B6142" s="16" t="s">
        <v>10805</v>
      </c>
      <c r="C6142">
        <v>9.5950813164946904</v>
      </c>
      <c r="D6142">
        <v>9.6390432682259206</v>
      </c>
      <c r="E6142">
        <v>9.8394055438633696</v>
      </c>
      <c r="F6142">
        <v>9.6826987255265102</v>
      </c>
      <c r="G6142">
        <v>9.6908216812614292</v>
      </c>
      <c r="H6142">
        <v>10.022912299445199</v>
      </c>
      <c r="I6142">
        <v>9.7562898752221496</v>
      </c>
      <c r="J6142">
        <v>10.4202284986264</v>
      </c>
      <c r="K6142">
        <v>9.4913838617018609</v>
      </c>
      <c r="L6142">
        <v>9.7399122312248707</v>
      </c>
      <c r="M6142">
        <v>9.7944530788371207</v>
      </c>
      <c r="N6142">
        <v>10.1047376658309</v>
      </c>
      <c r="O6142">
        <v>9.7906799293043107</v>
      </c>
      <c r="P6142">
        <v>10.2248399390947</v>
      </c>
      <c r="Q6142">
        <v>10.0294952513164</v>
      </c>
    </row>
    <row r="6143" spans="1:17">
      <c r="A6143" t="s">
        <v>10806</v>
      </c>
      <c r="B6143" s="16" t="s">
        <v>10807</v>
      </c>
      <c r="C6143">
        <v>7.0546205441807199</v>
      </c>
      <c r="D6143">
        <v>7.1910785819618299</v>
      </c>
      <c r="E6143">
        <v>7.4738039318096003</v>
      </c>
      <c r="F6143">
        <v>7.4413218706507402</v>
      </c>
      <c r="G6143">
        <v>7.5729451690033596</v>
      </c>
      <c r="H6143">
        <v>7.3569160952896802</v>
      </c>
      <c r="I6143">
        <v>7.2316005452623404</v>
      </c>
      <c r="J6143">
        <v>7.5434566930248703</v>
      </c>
      <c r="K6143">
        <v>7.3943504749769904</v>
      </c>
      <c r="L6143">
        <v>7.3173048171528698</v>
      </c>
      <c r="M6143">
        <v>7.2919710568065002</v>
      </c>
      <c r="N6143">
        <v>7.1120955779354196</v>
      </c>
      <c r="O6143">
        <v>7.0090112325606002</v>
      </c>
      <c r="P6143">
        <v>7.4567578773205998</v>
      </c>
      <c r="Q6143">
        <v>7.8374797051227896</v>
      </c>
    </row>
    <row r="6144" spans="1:17">
      <c r="A6144" t="s">
        <v>10808</v>
      </c>
      <c r="B6144" s="16" t="s">
        <v>10809</v>
      </c>
      <c r="C6144">
        <v>7.0977815649052802</v>
      </c>
      <c r="D6144">
        <v>7.0140709002794299</v>
      </c>
      <c r="E6144">
        <v>6.9696497428925097</v>
      </c>
      <c r="F6144">
        <v>6.7959238383915404</v>
      </c>
      <c r="G6144">
        <v>6.9497333056202697</v>
      </c>
      <c r="H6144">
        <v>7.7705720525869797</v>
      </c>
      <c r="I6144">
        <v>7.1998009364913598</v>
      </c>
      <c r="J6144">
        <v>7.0309734936181796</v>
      </c>
      <c r="K6144">
        <v>6.7568598344663897</v>
      </c>
      <c r="L6144">
        <v>6.8823946340692599</v>
      </c>
      <c r="M6144">
        <v>7.00204543743902</v>
      </c>
      <c r="N6144">
        <v>6.6912870643548601</v>
      </c>
      <c r="O6144">
        <v>6.8611467958757499</v>
      </c>
      <c r="P6144">
        <v>7.3528040126010596</v>
      </c>
      <c r="Q6144">
        <v>5.81282804418474</v>
      </c>
    </row>
    <row r="6145" spans="1:17">
      <c r="A6145" t="s">
        <v>10810</v>
      </c>
      <c r="B6145" s="16" t="s">
        <v>10811</v>
      </c>
      <c r="C6145">
        <v>9.1641196671790706</v>
      </c>
      <c r="D6145">
        <v>9.2379174034170006</v>
      </c>
      <c r="E6145">
        <v>9.2286262606296994</v>
      </c>
      <c r="F6145">
        <v>9.1664363472143897</v>
      </c>
      <c r="G6145">
        <v>8.9901117556696892</v>
      </c>
      <c r="H6145">
        <v>8.8589364007238096</v>
      </c>
      <c r="I6145">
        <v>9.0107677976691605</v>
      </c>
      <c r="J6145">
        <v>9.1420787053961892</v>
      </c>
      <c r="K6145">
        <v>9.1591150446762999</v>
      </c>
      <c r="L6145">
        <v>9.2040750511409595</v>
      </c>
      <c r="M6145">
        <v>9.1033773197301002</v>
      </c>
      <c r="N6145">
        <v>8.8375412026024094</v>
      </c>
      <c r="O6145">
        <v>8.8702924289759704</v>
      </c>
      <c r="P6145">
        <v>8.7131241798062504</v>
      </c>
      <c r="Q6145">
        <v>9.6975493141544398</v>
      </c>
    </row>
    <row r="6146" spans="1:17">
      <c r="A6146" t="s">
        <v>10812</v>
      </c>
      <c r="B6146" s="16" t="s">
        <v>10813</v>
      </c>
      <c r="C6146">
        <v>6.3427786386298202</v>
      </c>
      <c r="D6146">
        <v>5.8682600105642297</v>
      </c>
      <c r="E6146">
        <v>6.5517604823563804</v>
      </c>
      <c r="F6146">
        <v>5.9891572551494896</v>
      </c>
      <c r="G6146">
        <v>6.4795586196785599</v>
      </c>
      <c r="H6146">
        <v>6.8971382455771399</v>
      </c>
      <c r="I6146">
        <v>6.8357411278970703</v>
      </c>
      <c r="J6146">
        <v>6.5039792081677996</v>
      </c>
      <c r="K6146">
        <v>6.0027256129859996</v>
      </c>
      <c r="L6146">
        <v>6.5323868826406404</v>
      </c>
      <c r="M6146">
        <v>6.4737476800511802</v>
      </c>
      <c r="N6146">
        <v>6.2111450879834704</v>
      </c>
      <c r="O6146">
        <v>6.4795905805206404</v>
      </c>
      <c r="P6146">
        <v>6.64518742594566</v>
      </c>
      <c r="Q6146">
        <v>2.8218677180984102</v>
      </c>
    </row>
    <row r="6147" spans="1:17">
      <c r="A6147" t="s">
        <v>10814</v>
      </c>
      <c r="B6147" s="16" t="s">
        <v>10815</v>
      </c>
      <c r="C6147">
        <v>10.3017283752678</v>
      </c>
      <c r="D6147">
        <v>10.2467312191355</v>
      </c>
      <c r="E6147">
        <v>10.905512036357401</v>
      </c>
      <c r="F6147">
        <v>9.97827307697567</v>
      </c>
      <c r="G6147">
        <v>10.1739618786474</v>
      </c>
      <c r="H6147">
        <v>10.0813417305838</v>
      </c>
      <c r="I6147">
        <v>10.537193056844099</v>
      </c>
      <c r="J6147">
        <v>10.212109903856</v>
      </c>
      <c r="K6147">
        <v>10.441122079410899</v>
      </c>
      <c r="L6147">
        <v>10.596319486164701</v>
      </c>
      <c r="M6147">
        <v>10.5755478289037</v>
      </c>
      <c r="N6147">
        <v>10.0661434929295</v>
      </c>
      <c r="O6147">
        <v>10.2514643328158</v>
      </c>
      <c r="P6147">
        <v>9.9276444606784899</v>
      </c>
      <c r="Q6147">
        <v>11.4210803304171</v>
      </c>
    </row>
    <row r="6148" spans="1:17">
      <c r="A6148" t="s">
        <v>10816</v>
      </c>
      <c r="B6148" s="16" t="s">
        <v>10817</v>
      </c>
      <c r="C6148">
        <v>9.9084466144033705</v>
      </c>
      <c r="D6148">
        <v>10.0895086092096</v>
      </c>
      <c r="E6148">
        <v>10.0359177994366</v>
      </c>
      <c r="F6148">
        <v>9.9068596250023706</v>
      </c>
      <c r="G6148">
        <v>10.0702101509505</v>
      </c>
      <c r="H6148">
        <v>9.6617223092579199</v>
      </c>
      <c r="I6148">
        <v>10.25695126195</v>
      </c>
      <c r="J6148">
        <v>9.7594516906441395</v>
      </c>
      <c r="K6148">
        <v>10.2354531818571</v>
      </c>
      <c r="L6148">
        <v>10.3465628617198</v>
      </c>
      <c r="M6148">
        <v>9.6379100264740494</v>
      </c>
      <c r="N6148">
        <v>9.3148604694759207</v>
      </c>
      <c r="O6148">
        <v>9.7629138677024105</v>
      </c>
      <c r="P6148">
        <v>10.2850326274417</v>
      </c>
      <c r="Q6148">
        <v>8.9889439006726093</v>
      </c>
    </row>
    <row r="6149" spans="1:17">
      <c r="A6149" t="s">
        <v>10818</v>
      </c>
      <c r="B6149" s="16" t="s">
        <v>10819</v>
      </c>
      <c r="C6149">
        <v>7.0458303086313601</v>
      </c>
      <c r="D6149">
        <v>7.1292085763975397</v>
      </c>
      <c r="E6149">
        <v>7.1580599070866304</v>
      </c>
      <c r="F6149">
        <v>7.4712335927740297</v>
      </c>
      <c r="G6149">
        <v>7.27819171271162</v>
      </c>
      <c r="H6149">
        <v>7.7598001595328396</v>
      </c>
      <c r="I6149">
        <v>7.1507408529965604</v>
      </c>
      <c r="J6149">
        <v>7.2330082819335901</v>
      </c>
      <c r="K6149">
        <v>6.9342926729257197</v>
      </c>
      <c r="L6149">
        <v>7.0839309273197903</v>
      </c>
      <c r="M6149">
        <v>6.98859549043756</v>
      </c>
      <c r="N6149">
        <v>7.1207520294005899</v>
      </c>
      <c r="O6149">
        <v>6.9877808128597696</v>
      </c>
      <c r="P6149">
        <v>7.0361110355685303</v>
      </c>
      <c r="Q6149">
        <v>6.6375058506955904</v>
      </c>
    </row>
    <row r="6150" spans="1:17">
      <c r="A6150" t="s">
        <v>10820</v>
      </c>
      <c r="B6150" s="16" t="s">
        <v>10821</v>
      </c>
      <c r="C6150">
        <v>8.7302641913793408</v>
      </c>
      <c r="D6150">
        <v>8.8260666936727308</v>
      </c>
      <c r="E6150">
        <v>8.8862862184813398</v>
      </c>
      <c r="F6150">
        <v>9.0445855483717494</v>
      </c>
      <c r="G6150">
        <v>8.7546525520784009</v>
      </c>
      <c r="H6150">
        <v>9.73497971581439</v>
      </c>
      <c r="I6150">
        <v>9.0755865995195695</v>
      </c>
      <c r="J6150">
        <v>9.1549445105918608</v>
      </c>
      <c r="K6150">
        <v>8.71457549664159</v>
      </c>
      <c r="L6150">
        <v>8.8652600792882108</v>
      </c>
      <c r="M6150">
        <v>8.9387942857933407</v>
      </c>
      <c r="N6150">
        <v>9.0870722758962597</v>
      </c>
      <c r="O6150">
        <v>8.9343990760413305</v>
      </c>
      <c r="P6150">
        <v>9.2613199059943092</v>
      </c>
      <c r="Q6150">
        <v>6.2843132996066204</v>
      </c>
    </row>
    <row r="6151" spans="1:17">
      <c r="A6151" t="s">
        <v>10822</v>
      </c>
      <c r="B6151" s="16" t="s">
        <v>10823</v>
      </c>
      <c r="C6151">
        <v>8.2472561828895508</v>
      </c>
      <c r="D6151">
        <v>8.5211641455854199</v>
      </c>
      <c r="E6151">
        <v>8.4605175085600308</v>
      </c>
      <c r="F6151">
        <v>8.6069504368574101</v>
      </c>
      <c r="G6151">
        <v>8.3349942738843694</v>
      </c>
      <c r="H6151">
        <v>8.6677841694944799</v>
      </c>
      <c r="I6151">
        <v>8.3781583099535393</v>
      </c>
      <c r="J6151">
        <v>8.5707907869444799</v>
      </c>
      <c r="K6151">
        <v>8.3469260273422101</v>
      </c>
      <c r="L6151">
        <v>8.2468057817627791</v>
      </c>
      <c r="M6151">
        <v>7.9958057222793899</v>
      </c>
      <c r="N6151">
        <v>7.9740741705371301</v>
      </c>
      <c r="O6151">
        <v>8.1115100230805304</v>
      </c>
      <c r="P6151">
        <v>8.5520009345341101</v>
      </c>
      <c r="Q6151">
        <v>6.9204191934356096</v>
      </c>
    </row>
    <row r="6152" spans="1:17">
      <c r="A6152" t="s">
        <v>10824</v>
      </c>
      <c r="B6152" s="16" t="s">
        <v>10825</v>
      </c>
      <c r="C6152">
        <v>9.3357633255486796</v>
      </c>
      <c r="D6152">
        <v>9.4389267151460903</v>
      </c>
      <c r="E6152">
        <v>9.8116808418845594</v>
      </c>
      <c r="F6152">
        <v>9.4415207482106105</v>
      </c>
      <c r="G6152">
        <v>9.2807781937125498</v>
      </c>
      <c r="H6152">
        <v>10.365766005560699</v>
      </c>
      <c r="I6152">
        <v>9.8435789529323099</v>
      </c>
      <c r="J6152">
        <v>10.170747231467899</v>
      </c>
      <c r="K6152">
        <v>9.3904196267613091</v>
      </c>
      <c r="L6152">
        <v>9.5089309715835508</v>
      </c>
      <c r="M6152">
        <v>9.5181880757729207</v>
      </c>
      <c r="N6152">
        <v>9.5788802565135907</v>
      </c>
      <c r="O6152">
        <v>9.6073786730844102</v>
      </c>
      <c r="P6152">
        <v>9.9127910254344993</v>
      </c>
      <c r="Q6152">
        <v>7.1565710053807701</v>
      </c>
    </row>
    <row r="6153" spans="1:17">
      <c r="A6153" t="s">
        <v>10826</v>
      </c>
      <c r="B6153" s="16" t="s">
        <v>10827</v>
      </c>
      <c r="C6153">
        <v>7.4503947738963197</v>
      </c>
      <c r="D6153">
        <v>7.2791556688502101</v>
      </c>
      <c r="E6153">
        <v>7.5829449158262197</v>
      </c>
      <c r="F6153">
        <v>7.6596378448912503</v>
      </c>
      <c r="G6153">
        <v>7.7343810404293203</v>
      </c>
      <c r="H6153">
        <v>8.3538169414056203</v>
      </c>
      <c r="I6153">
        <v>7.7032598087822404</v>
      </c>
      <c r="J6153">
        <v>7.9015550355876503</v>
      </c>
      <c r="K6153">
        <v>7.4302363131994102</v>
      </c>
      <c r="L6153">
        <v>7.4499595836554002</v>
      </c>
      <c r="M6153">
        <v>7.6906455855048899</v>
      </c>
      <c r="N6153">
        <v>7.5112879937056096</v>
      </c>
      <c r="O6153">
        <v>7.6318495057727302</v>
      </c>
      <c r="P6153">
        <v>7.8105898809585401</v>
      </c>
      <c r="Q6153">
        <v>6.6375058506955904</v>
      </c>
    </row>
    <row r="6154" spans="1:17">
      <c r="A6154" t="s">
        <v>10828</v>
      </c>
      <c r="B6154" s="16" t="s">
        <v>10829</v>
      </c>
      <c r="C6154">
        <v>7.1561059378845204</v>
      </c>
      <c r="D6154">
        <v>7.0479209614188596</v>
      </c>
      <c r="E6154">
        <v>7.2927897048973698</v>
      </c>
      <c r="F6154">
        <v>6.3809072983689399</v>
      </c>
      <c r="G6154">
        <v>7.2182388467665897</v>
      </c>
      <c r="H6154">
        <v>6.6736113589497297</v>
      </c>
      <c r="I6154">
        <v>8.5390127042161694</v>
      </c>
      <c r="J6154">
        <v>7.0655451992438296</v>
      </c>
      <c r="K6154">
        <v>7.5106431592993799</v>
      </c>
      <c r="L6154">
        <v>8.4150944050062293</v>
      </c>
      <c r="M6154">
        <v>7.7435496881232</v>
      </c>
      <c r="N6154">
        <v>7.7248096267765103</v>
      </c>
      <c r="O6154">
        <v>6.7974449120529101</v>
      </c>
      <c r="P6154">
        <v>7.7671649027854004</v>
      </c>
      <c r="Q6154">
        <v>9.6208993709487292</v>
      </c>
    </row>
    <row r="6155" spans="1:17">
      <c r="A6155" t="s">
        <v>10830</v>
      </c>
      <c r="B6155" s="16" t="s">
        <v>10831</v>
      </c>
      <c r="C6155">
        <v>6.6982945460832397</v>
      </c>
      <c r="D6155">
        <v>6.8981899443675996</v>
      </c>
      <c r="E6155">
        <v>6.5872704820978099</v>
      </c>
      <c r="F6155">
        <v>6.9053693654613397</v>
      </c>
      <c r="G6155">
        <v>7.1917583600661201</v>
      </c>
      <c r="H6155">
        <v>7.0555790375985197</v>
      </c>
      <c r="I6155">
        <v>6.6118666184956396</v>
      </c>
      <c r="J6155">
        <v>6.6297729632679196</v>
      </c>
      <c r="K6155">
        <v>6.7568598344663897</v>
      </c>
      <c r="L6155">
        <v>6.2100400854538496</v>
      </c>
      <c r="M6155">
        <v>7.04165456373683</v>
      </c>
      <c r="N6155">
        <v>6.7371334825218199</v>
      </c>
      <c r="O6155">
        <v>6.8689138875479303</v>
      </c>
      <c r="P6155">
        <v>7.2301065543756904</v>
      </c>
      <c r="Q6155">
        <v>6.2843132996066204</v>
      </c>
    </row>
    <row r="6156" spans="1:17">
      <c r="A6156" t="s">
        <v>10832</v>
      </c>
      <c r="B6156" s="16" t="e">
        <v>#N/A</v>
      </c>
      <c r="C6156">
        <v>8.7082070519259407</v>
      </c>
      <c r="D6156">
        <v>8.4440165130879805</v>
      </c>
      <c r="E6156">
        <v>8.3771905469210903</v>
      </c>
      <c r="F6156">
        <v>8.8099451660674202</v>
      </c>
      <c r="G6156">
        <v>8.6900349916987008</v>
      </c>
      <c r="H6156">
        <v>9.7267143544397499</v>
      </c>
      <c r="I6156">
        <v>9.0690147095089007</v>
      </c>
      <c r="J6156">
        <v>9.0260717295278692</v>
      </c>
      <c r="K6156">
        <v>8.7785237777087701</v>
      </c>
      <c r="L6156">
        <v>8.8723591866155491</v>
      </c>
      <c r="M6156">
        <v>9.1295795035862106</v>
      </c>
      <c r="N6156">
        <v>9.3702246608029593</v>
      </c>
      <c r="O6156">
        <v>9.1370801615858106</v>
      </c>
      <c r="P6156">
        <v>9.2820184056273405</v>
      </c>
      <c r="Q6156">
        <v>7.9670857749043096</v>
      </c>
    </row>
    <row r="6157" spans="1:17">
      <c r="A6157" t="s">
        <v>10833</v>
      </c>
      <c r="B6157" s="16" t="s">
        <v>10834</v>
      </c>
      <c r="C6157">
        <v>7.9129371762360199</v>
      </c>
      <c r="D6157">
        <v>7.7070247455286101</v>
      </c>
      <c r="E6157">
        <v>7.6513613659111597</v>
      </c>
      <c r="F6157">
        <v>7.51783483851856</v>
      </c>
      <c r="G6157">
        <v>7.78833338063935</v>
      </c>
      <c r="H6157">
        <v>7.2220159419317103</v>
      </c>
      <c r="I6157">
        <v>7.7257390387627796</v>
      </c>
      <c r="J6157">
        <v>7.4936168087532602</v>
      </c>
      <c r="K6157">
        <v>8.0761058993351504</v>
      </c>
      <c r="L6157">
        <v>7.8022449253915802</v>
      </c>
      <c r="M6157">
        <v>7.3297557659107397</v>
      </c>
      <c r="N6157">
        <v>7.2367616177743299</v>
      </c>
      <c r="O6157">
        <v>7.3118680639201301</v>
      </c>
      <c r="P6157">
        <v>7.5192001112531797</v>
      </c>
      <c r="Q6157">
        <v>8.3931679398307004</v>
      </c>
    </row>
    <row r="6158" spans="1:17">
      <c r="A6158" t="s">
        <v>10835</v>
      </c>
      <c r="B6158" s="16" t="s">
        <v>10836</v>
      </c>
      <c r="C6158">
        <v>8.8049107407909801</v>
      </c>
      <c r="D6158">
        <v>8.7891164738549605</v>
      </c>
      <c r="E6158">
        <v>9.1392430864973999</v>
      </c>
      <c r="F6158">
        <v>9.1646094826951092</v>
      </c>
      <c r="G6158">
        <v>8.8534954019602008</v>
      </c>
      <c r="H6158">
        <v>9.2126862309137802</v>
      </c>
      <c r="I6158">
        <v>8.8073205415321798</v>
      </c>
      <c r="J6158">
        <v>9.1436932216311</v>
      </c>
      <c r="K6158">
        <v>8.8508154777167203</v>
      </c>
      <c r="L6158">
        <v>8.6888407513842303</v>
      </c>
      <c r="M6158">
        <v>8.7208929654104708</v>
      </c>
      <c r="N6158">
        <v>8.5925945889901794</v>
      </c>
      <c r="O6158">
        <v>8.7725821888159103</v>
      </c>
      <c r="P6158">
        <v>9.1781843048936</v>
      </c>
      <c r="Q6158">
        <v>7.5369478347710803</v>
      </c>
    </row>
    <row r="6159" spans="1:17">
      <c r="A6159" t="s">
        <v>10837</v>
      </c>
      <c r="B6159" s="16" t="s">
        <v>10838</v>
      </c>
      <c r="C6159">
        <v>8.4960777043720999</v>
      </c>
      <c r="D6159">
        <v>8.6086017549615406</v>
      </c>
      <c r="E6159">
        <v>8.6139801654328298</v>
      </c>
      <c r="F6159">
        <v>8.5267166986324696</v>
      </c>
      <c r="G6159">
        <v>8.4247362592949404</v>
      </c>
      <c r="H6159">
        <v>9.0433061697833992</v>
      </c>
      <c r="I6159">
        <v>8.6281561036209808</v>
      </c>
      <c r="J6159">
        <v>8.5803618484920108</v>
      </c>
      <c r="K6159">
        <v>8.29603380992884</v>
      </c>
      <c r="L6159">
        <v>8.6341995295715499</v>
      </c>
      <c r="M6159">
        <v>8.5848957608952308</v>
      </c>
      <c r="N6159">
        <v>8.6414293901659907</v>
      </c>
      <c r="O6159">
        <v>8.7264620134225197</v>
      </c>
      <c r="P6159">
        <v>8.5856983227477901</v>
      </c>
      <c r="Q6159">
        <v>7.6950435514148801</v>
      </c>
    </row>
    <row r="6160" spans="1:17">
      <c r="A6160" t="s">
        <v>10839</v>
      </c>
      <c r="B6160" s="16" t="s">
        <v>10840</v>
      </c>
      <c r="C6160">
        <v>8.3787763171857907</v>
      </c>
      <c r="D6160">
        <v>8.3078102977405095</v>
      </c>
      <c r="E6160">
        <v>8.4841359915937993</v>
      </c>
      <c r="F6160">
        <v>8.1220913273772499</v>
      </c>
      <c r="G6160">
        <v>8.3786119733243591</v>
      </c>
      <c r="H6160">
        <v>7.9565621743846702</v>
      </c>
      <c r="I6160">
        <v>8.3239735460296806</v>
      </c>
      <c r="J6160">
        <v>8.2098539453822994</v>
      </c>
      <c r="K6160">
        <v>8.3747824627642107</v>
      </c>
      <c r="L6160">
        <v>8.1604818169018305</v>
      </c>
      <c r="M6160">
        <v>8.0322310773738597</v>
      </c>
      <c r="N6160">
        <v>7.8286926376864203</v>
      </c>
      <c r="O6160">
        <v>8.3291958162369593</v>
      </c>
      <c r="P6160">
        <v>8.3511133204930292</v>
      </c>
      <c r="Q6160">
        <v>8.2978683598244807</v>
      </c>
    </row>
    <row r="6161" spans="1:17">
      <c r="A6161" t="s">
        <v>10841</v>
      </c>
      <c r="B6161" s="16" t="s">
        <v>10842</v>
      </c>
      <c r="C6161">
        <v>7.4167394892705403</v>
      </c>
      <c r="D6161">
        <v>7.35540815463734</v>
      </c>
      <c r="E6161">
        <v>5.5107356403890702</v>
      </c>
      <c r="F6161">
        <v>5.2299338168464997</v>
      </c>
      <c r="G6161">
        <v>5.2845830866371397</v>
      </c>
      <c r="H6161">
        <v>5.7708923211985397</v>
      </c>
      <c r="I6161">
        <v>7.3081496764768303</v>
      </c>
      <c r="J6161">
        <v>4.8839472618639803</v>
      </c>
      <c r="K6161">
        <v>8.3121315139548599</v>
      </c>
      <c r="L6161">
        <v>7.3584022107182898</v>
      </c>
      <c r="M6161">
        <v>5.7583066502886897</v>
      </c>
      <c r="N6161">
        <v>4.9024877034329704</v>
      </c>
      <c r="O6161">
        <v>5.3368598019304798</v>
      </c>
      <c r="P6161">
        <v>5.6679384115998896</v>
      </c>
      <c r="Q6161">
        <v>7.3593062614465703</v>
      </c>
    </row>
    <row r="6162" spans="1:17">
      <c r="A6162" t="s">
        <v>10843</v>
      </c>
      <c r="B6162" s="16" t="s">
        <v>10844</v>
      </c>
      <c r="C6162">
        <v>8.7944806358409995</v>
      </c>
      <c r="D6162">
        <v>8.7563087112631592</v>
      </c>
      <c r="E6162">
        <v>8.6096921149043997</v>
      </c>
      <c r="F6162">
        <v>9.2359371657762903</v>
      </c>
      <c r="G6162">
        <v>8.8336918306260603</v>
      </c>
      <c r="H6162">
        <v>9.46375472630384</v>
      </c>
      <c r="I6162">
        <v>8.9548299087948902</v>
      </c>
      <c r="J6162">
        <v>9.1771871432993795</v>
      </c>
      <c r="K6162">
        <v>8.9048749457321108</v>
      </c>
      <c r="L6162">
        <v>9.0869113375045192</v>
      </c>
      <c r="M6162">
        <v>9.4390583301607904</v>
      </c>
      <c r="N6162">
        <v>9.2474627832619394</v>
      </c>
      <c r="O6162">
        <v>9.3175865049802002</v>
      </c>
      <c r="P6162">
        <v>8.9928532687632998</v>
      </c>
      <c r="Q6162">
        <v>8.3931679398307004</v>
      </c>
    </row>
    <row r="6163" spans="1:17">
      <c r="A6163" t="s">
        <v>10845</v>
      </c>
      <c r="B6163" s="16" t="s">
        <v>10846</v>
      </c>
      <c r="C6163">
        <v>5.60114838253069</v>
      </c>
      <c r="D6163">
        <v>5.6840918186943501</v>
      </c>
      <c r="E6163">
        <v>6.0115232870691901</v>
      </c>
      <c r="F6163">
        <v>6.03844460263067</v>
      </c>
      <c r="G6163">
        <v>5.9320947005070197</v>
      </c>
      <c r="H6163">
        <v>6.5282010284564196</v>
      </c>
      <c r="I6163">
        <v>5.6888246486798497</v>
      </c>
      <c r="J6163">
        <v>5.8141705221960898</v>
      </c>
      <c r="K6163">
        <v>5.2559835824799102</v>
      </c>
      <c r="L6163">
        <v>5.8515068593680599</v>
      </c>
      <c r="M6163">
        <v>6.3940755381791998</v>
      </c>
      <c r="N6163">
        <v>6.33603490129736</v>
      </c>
      <c r="O6163">
        <v>6.2360993360692198</v>
      </c>
      <c r="P6163">
        <v>5.7306434872206502</v>
      </c>
      <c r="Q6163">
        <v>2.8218677180984102</v>
      </c>
    </row>
    <row r="6164" spans="1:17">
      <c r="A6164" t="s">
        <v>10847</v>
      </c>
      <c r="B6164" s="16" t="s">
        <v>10848</v>
      </c>
      <c r="C6164">
        <v>8.1109507719669498</v>
      </c>
      <c r="D6164">
        <v>8.1612377458494407</v>
      </c>
      <c r="E6164">
        <v>8.3047561282345796</v>
      </c>
      <c r="F6164">
        <v>8.2378652373452095</v>
      </c>
      <c r="G6164">
        <v>8.1181805203670496</v>
      </c>
      <c r="H6164">
        <v>8.9821170763563298</v>
      </c>
      <c r="I6164">
        <v>8.3128877914545498</v>
      </c>
      <c r="J6164">
        <v>8.3451559955572403</v>
      </c>
      <c r="K6164">
        <v>8.2263884404773897</v>
      </c>
      <c r="L6164">
        <v>8.3922231081107999</v>
      </c>
      <c r="M6164">
        <v>8.3189022456004906</v>
      </c>
      <c r="N6164">
        <v>8.3312274464092102</v>
      </c>
      <c r="O6164">
        <v>8.2806839793910996</v>
      </c>
      <c r="P6164">
        <v>8.5174970196470596</v>
      </c>
      <c r="Q6164">
        <v>6.2843132996066204</v>
      </c>
    </row>
    <row r="6165" spans="1:17">
      <c r="A6165" t="s">
        <v>10849</v>
      </c>
      <c r="B6165" s="16" t="s">
        <v>10850</v>
      </c>
      <c r="C6165">
        <v>8.4200782123343707</v>
      </c>
      <c r="D6165">
        <v>8.5151420118250201</v>
      </c>
      <c r="E6165">
        <v>8.6394440500735605</v>
      </c>
      <c r="F6165">
        <v>8.5210152066158908</v>
      </c>
      <c r="G6165">
        <v>8.4435274685264705</v>
      </c>
      <c r="H6165">
        <v>8.8411772305795093</v>
      </c>
      <c r="I6165">
        <v>8.7121073181998092</v>
      </c>
      <c r="J6165">
        <v>8.5993154379111303</v>
      </c>
      <c r="K6165">
        <v>8.4406920886794499</v>
      </c>
      <c r="L6165">
        <v>8.6032400967790501</v>
      </c>
      <c r="M6165">
        <v>8.5419219500313908</v>
      </c>
      <c r="N6165">
        <v>8.6769997429700592</v>
      </c>
      <c r="O6165">
        <v>8.7849085518985497</v>
      </c>
      <c r="P6165">
        <v>8.7093079681670797</v>
      </c>
      <c r="Q6165">
        <v>7.9670857749043096</v>
      </c>
    </row>
    <row r="6166" spans="1:17">
      <c r="A6166" t="s">
        <v>10851</v>
      </c>
      <c r="B6166" s="16" t="s">
        <v>10852</v>
      </c>
      <c r="C6166">
        <v>9.5875507992616598</v>
      </c>
      <c r="D6166">
        <v>9.6582918569892708</v>
      </c>
      <c r="E6166">
        <v>9.7661822313491395</v>
      </c>
      <c r="F6166">
        <v>9.9199127458022307</v>
      </c>
      <c r="G6166">
        <v>10.0544109247219</v>
      </c>
      <c r="H6166">
        <v>9.7702589146087409</v>
      </c>
      <c r="I6166">
        <v>9.7535605013601199</v>
      </c>
      <c r="J6166">
        <v>9.8253124237051708</v>
      </c>
      <c r="K6166">
        <v>9.9198238419107305</v>
      </c>
      <c r="L6166">
        <v>9.7476527622578608</v>
      </c>
      <c r="M6166">
        <v>9.8183367249741096</v>
      </c>
      <c r="N6166">
        <v>9.8546820357472704</v>
      </c>
      <c r="O6166">
        <v>9.9275866060272602</v>
      </c>
      <c r="P6166">
        <v>9.8326361264513107</v>
      </c>
      <c r="Q6166">
        <v>9.3629875558906797</v>
      </c>
    </row>
    <row r="6167" spans="1:17">
      <c r="A6167" t="s">
        <v>10853</v>
      </c>
      <c r="B6167" s="16" t="s">
        <v>10854</v>
      </c>
      <c r="C6167">
        <v>7.0633572454326403</v>
      </c>
      <c r="D6167">
        <v>7.1133152528774399</v>
      </c>
      <c r="E6167">
        <v>6.6887898835754704</v>
      </c>
      <c r="F6167">
        <v>7.3216190108341204</v>
      </c>
      <c r="G6167">
        <v>7.1186589192248002</v>
      </c>
      <c r="H6167">
        <v>8.1950492662208507</v>
      </c>
      <c r="I6167">
        <v>7.2157887515971799</v>
      </c>
      <c r="J6167">
        <v>7.5037238996309803</v>
      </c>
      <c r="K6167">
        <v>7.3197740054052103</v>
      </c>
      <c r="L6167">
        <v>7.23140621275585</v>
      </c>
      <c r="M6167">
        <v>7.6140271996109297</v>
      </c>
      <c r="N6167">
        <v>7.8286926376864203</v>
      </c>
      <c r="O6167">
        <v>7.6854832576985004</v>
      </c>
      <c r="P6167">
        <v>7.6761759354796002</v>
      </c>
      <c r="Q6167">
        <v>6.9204191934356096</v>
      </c>
    </row>
    <row r="6168" spans="1:17">
      <c r="A6168" t="s">
        <v>10855</v>
      </c>
      <c r="B6168" s="16" t="s">
        <v>10856</v>
      </c>
      <c r="C6168">
        <v>8.4992928496690308</v>
      </c>
      <c r="D6168">
        <v>8.5597065327987298</v>
      </c>
      <c r="E6168">
        <v>8.36197239696968</v>
      </c>
      <c r="F6168">
        <v>8.4597473083446406</v>
      </c>
      <c r="G6168">
        <v>8.4472564929496894</v>
      </c>
      <c r="H6168">
        <v>8.9085039754514295</v>
      </c>
      <c r="I6168">
        <v>8.4675077928421096</v>
      </c>
      <c r="J6168">
        <v>8.4190326175965193</v>
      </c>
      <c r="K6168">
        <v>8.2862881700986204</v>
      </c>
      <c r="L6168">
        <v>8.5092009628920096</v>
      </c>
      <c r="M6168">
        <v>8.4247945275417901</v>
      </c>
      <c r="N6168">
        <v>8.5516610315451391</v>
      </c>
      <c r="O6168">
        <v>8.4502441871687708</v>
      </c>
      <c r="P6168">
        <v>8.4181185696057703</v>
      </c>
      <c r="Q6168">
        <v>8.3931679398307004</v>
      </c>
    </row>
    <row r="6169" spans="1:17">
      <c r="A6169" t="s">
        <v>10857</v>
      </c>
      <c r="B6169" s="16" t="s">
        <v>10858</v>
      </c>
      <c r="C6169">
        <v>7.0280865665637702</v>
      </c>
      <c r="D6169">
        <v>7.22104175143473</v>
      </c>
      <c r="E6169">
        <v>7.2157407540923399</v>
      </c>
      <c r="F6169">
        <v>7.6228138365519698</v>
      </c>
      <c r="G6169">
        <v>7.2442399160463804</v>
      </c>
      <c r="H6169">
        <v>8.3394277159350096</v>
      </c>
      <c r="I6169">
        <v>7.6036010338099702</v>
      </c>
      <c r="J6169">
        <v>7.5087509355960398</v>
      </c>
      <c r="K6169">
        <v>7.1861750931338202</v>
      </c>
      <c r="L6169">
        <v>7.4874814079013499</v>
      </c>
      <c r="M6169">
        <v>7.6227445974758696</v>
      </c>
      <c r="N6169">
        <v>7.8181039222588602</v>
      </c>
      <c r="O6169">
        <v>7.6135180018571296</v>
      </c>
      <c r="P6169">
        <v>7.6364979725720197</v>
      </c>
      <c r="Q6169">
        <v>5.81282804418474</v>
      </c>
    </row>
    <row r="6170" spans="1:17">
      <c r="A6170" t="s">
        <v>10859</v>
      </c>
      <c r="B6170" s="16" t="s">
        <v>10860</v>
      </c>
      <c r="C6170">
        <v>8.9340535091810498</v>
      </c>
      <c r="D6170">
        <v>8.9495264749102201</v>
      </c>
      <c r="E6170">
        <v>8.6010775625510991</v>
      </c>
      <c r="F6170">
        <v>8.2722167084349696</v>
      </c>
      <c r="G6170">
        <v>7.8289416707684198</v>
      </c>
      <c r="H6170">
        <v>10.112338326261</v>
      </c>
      <c r="I6170">
        <v>9.0602053438579002</v>
      </c>
      <c r="J6170">
        <v>8.8453905982573602</v>
      </c>
      <c r="K6170">
        <v>8.6950700729528894</v>
      </c>
      <c r="L6170">
        <v>9.0435468685333191</v>
      </c>
      <c r="M6170">
        <v>9.8202304424355908</v>
      </c>
      <c r="N6170">
        <v>8.6263454454071198</v>
      </c>
      <c r="O6170">
        <v>9.2406330000587396</v>
      </c>
      <c r="P6170">
        <v>8.6666491639749506</v>
      </c>
      <c r="Q6170">
        <v>7.3593062614465703</v>
      </c>
    </row>
    <row r="6171" spans="1:17">
      <c r="A6171" t="s">
        <v>10861</v>
      </c>
      <c r="B6171" s="16" t="s">
        <v>10862</v>
      </c>
      <c r="C6171">
        <v>6.1745445797018697</v>
      </c>
      <c r="D6171">
        <v>6.35058411604592</v>
      </c>
      <c r="E6171">
        <v>6.7526718515306996</v>
      </c>
      <c r="F6171">
        <v>6.3292710665610601</v>
      </c>
      <c r="G6171">
        <v>6.0360109043049102</v>
      </c>
      <c r="H6171">
        <v>6.6267677880296096</v>
      </c>
      <c r="I6171">
        <v>6.0909334620645401</v>
      </c>
      <c r="J6171">
        <v>6.3659976937039797</v>
      </c>
      <c r="K6171">
        <v>5.6790613626604003</v>
      </c>
      <c r="L6171">
        <v>6.1640690053138298</v>
      </c>
      <c r="M6171">
        <v>6.0346177080543404</v>
      </c>
      <c r="N6171">
        <v>5.6343956717740804</v>
      </c>
      <c r="O6171">
        <v>6.5097855003520602</v>
      </c>
      <c r="P6171">
        <v>6.2392952426732498</v>
      </c>
      <c r="Q6171">
        <v>6.6375058506955904</v>
      </c>
    </row>
    <row r="6172" spans="1:17">
      <c r="A6172" t="s">
        <v>10863</v>
      </c>
      <c r="B6172" s="16" t="s">
        <v>10864</v>
      </c>
      <c r="C6172">
        <v>9.2177909150639294</v>
      </c>
      <c r="D6172">
        <v>9.2952546738279693</v>
      </c>
      <c r="E6172">
        <v>9.3206822148325408</v>
      </c>
      <c r="F6172">
        <v>9.2583792724278808</v>
      </c>
      <c r="G6172">
        <v>9.2723967721928702</v>
      </c>
      <c r="H6172">
        <v>9.2007994457039306</v>
      </c>
      <c r="I6172">
        <v>9.2522734960567998</v>
      </c>
      <c r="J6172">
        <v>9.1944259907332402</v>
      </c>
      <c r="K6172">
        <v>9.3782429476951208</v>
      </c>
      <c r="L6172">
        <v>9.1131169051639809</v>
      </c>
      <c r="M6172">
        <v>9.0830141500157993</v>
      </c>
      <c r="N6172">
        <v>9.1368767017306407</v>
      </c>
      <c r="O6172">
        <v>9.1258195027255606</v>
      </c>
      <c r="P6172">
        <v>9.2508581890705699</v>
      </c>
      <c r="Q6172">
        <v>9.1612412986063401</v>
      </c>
    </row>
    <row r="6173" spans="1:17">
      <c r="A6173" t="s">
        <v>10865</v>
      </c>
      <c r="B6173" s="16" t="s">
        <v>10866</v>
      </c>
      <c r="C6173">
        <v>7.9743261270216497</v>
      </c>
      <c r="D6173">
        <v>8.1612377458494407</v>
      </c>
      <c r="E6173">
        <v>8.1945238237780593</v>
      </c>
      <c r="F6173">
        <v>8.0125473925336106</v>
      </c>
      <c r="G6173">
        <v>8.0412931287000404</v>
      </c>
      <c r="H6173">
        <v>7.6356627573730096</v>
      </c>
      <c r="I6173">
        <v>8.3781583099535393</v>
      </c>
      <c r="J6173">
        <v>8.1912310438500295</v>
      </c>
      <c r="K6173">
        <v>7.9704996408749098</v>
      </c>
      <c r="L6173">
        <v>8.1292014196891298</v>
      </c>
      <c r="M6173">
        <v>7.9129827263867902</v>
      </c>
      <c r="N6173">
        <v>7.4980743815892703</v>
      </c>
      <c r="O6173">
        <v>8.1877846028900603</v>
      </c>
      <c r="P6173">
        <v>8.4955050400880499</v>
      </c>
      <c r="Q6173">
        <v>8.2978683598244807</v>
      </c>
    </row>
    <row r="6174" spans="1:17">
      <c r="A6174" t="s">
        <v>10867</v>
      </c>
      <c r="B6174" s="16" t="s">
        <v>10868</v>
      </c>
      <c r="C6174">
        <v>8.9853910240068</v>
      </c>
      <c r="D6174">
        <v>9.0213789156292901</v>
      </c>
      <c r="E6174">
        <v>8.6394440500735605</v>
      </c>
      <c r="F6174">
        <v>8.76724048508955</v>
      </c>
      <c r="G6174">
        <v>8.6517674263876199</v>
      </c>
      <c r="H6174">
        <v>9.6471975976510702</v>
      </c>
      <c r="I6174">
        <v>9.0886412148634292</v>
      </c>
      <c r="J6174">
        <v>8.8153128817781798</v>
      </c>
      <c r="K6174">
        <v>9.0501180694418597</v>
      </c>
      <c r="L6174">
        <v>8.9966739899816108</v>
      </c>
      <c r="M6174">
        <v>9.2025443256986392</v>
      </c>
      <c r="N6174">
        <v>9.1154336060664498</v>
      </c>
      <c r="O6174">
        <v>9.2120146282544706</v>
      </c>
      <c r="P6174">
        <v>9.3423892024654105</v>
      </c>
      <c r="Q6174">
        <v>7.1565710053807701</v>
      </c>
    </row>
    <row r="6175" spans="1:17">
      <c r="A6175" t="s">
        <v>10869</v>
      </c>
      <c r="B6175" s="16" t="s">
        <v>10870</v>
      </c>
      <c r="C6175">
        <v>9.1902107951738294</v>
      </c>
      <c r="D6175">
        <v>9.2542752251841893</v>
      </c>
      <c r="E6175">
        <v>9.3518189077749696</v>
      </c>
      <c r="F6175">
        <v>9.1124945297025697</v>
      </c>
      <c r="G6175">
        <v>9.1723379504914604</v>
      </c>
      <c r="H6175">
        <v>9.33735672252039</v>
      </c>
      <c r="I6175">
        <v>9.2904369152780895</v>
      </c>
      <c r="J6175">
        <v>9.1453059325211203</v>
      </c>
      <c r="K6175">
        <v>9.2029259234126997</v>
      </c>
      <c r="L6175">
        <v>9.1290098890666993</v>
      </c>
      <c r="M6175">
        <v>8.9578455292317098</v>
      </c>
      <c r="N6175">
        <v>9.0286194959551107</v>
      </c>
      <c r="O6175">
        <v>9.0098467597407996</v>
      </c>
      <c r="P6175">
        <v>9.3024240626112107</v>
      </c>
      <c r="Q6175">
        <v>8.2978683598244807</v>
      </c>
    </row>
    <row r="6176" spans="1:17">
      <c r="A6176" t="s">
        <v>10871</v>
      </c>
      <c r="B6176" s="16" t="s">
        <v>10872</v>
      </c>
      <c r="C6176">
        <v>8.9505872591151299</v>
      </c>
      <c r="D6176">
        <v>9.0424639757235994</v>
      </c>
      <c r="E6176">
        <v>8.4794431508406305</v>
      </c>
      <c r="F6176">
        <v>8.1775201521346208</v>
      </c>
      <c r="G6176">
        <v>8.7961762593275292</v>
      </c>
      <c r="H6176">
        <v>8.6620148468596092</v>
      </c>
      <c r="I6176">
        <v>8.8716755748861793</v>
      </c>
      <c r="J6176">
        <v>8.5194729384482706</v>
      </c>
      <c r="K6176">
        <v>9.1357963440944996</v>
      </c>
      <c r="L6176">
        <v>8.8292306480776208</v>
      </c>
      <c r="M6176">
        <v>8.5023548505775803</v>
      </c>
      <c r="N6176">
        <v>8.16994530597057</v>
      </c>
      <c r="O6176">
        <v>8.7050004953108697</v>
      </c>
      <c r="P6176">
        <v>9.3300186381003396</v>
      </c>
      <c r="Q6176">
        <v>8.1958182219819093</v>
      </c>
    </row>
    <row r="6177" spans="1:17">
      <c r="A6177" t="s">
        <v>10873</v>
      </c>
      <c r="B6177" s="16" t="s">
        <v>10874</v>
      </c>
      <c r="C6177">
        <v>8.1400872351793208</v>
      </c>
      <c r="D6177">
        <v>8.2867523994167307</v>
      </c>
      <c r="E6177">
        <v>7.9786549044894901</v>
      </c>
      <c r="F6177">
        <v>8.5408725518176407</v>
      </c>
      <c r="G6177">
        <v>8.34702151232052</v>
      </c>
      <c r="H6177">
        <v>8.5939532288299993</v>
      </c>
      <c r="I6177">
        <v>8.7861051747568393</v>
      </c>
      <c r="J6177">
        <v>8.69932755470073</v>
      </c>
      <c r="K6177">
        <v>8.2895440444846908</v>
      </c>
      <c r="L6177">
        <v>8.5392524333785094</v>
      </c>
      <c r="M6177">
        <v>8.8525836910810103</v>
      </c>
      <c r="N6177">
        <v>8.3460374516843903</v>
      </c>
      <c r="O6177">
        <v>8.7264620134225197</v>
      </c>
      <c r="P6177">
        <v>9.1474935536501292</v>
      </c>
      <c r="Q6177">
        <v>6.6375058506955904</v>
      </c>
    </row>
    <row r="6178" spans="1:17">
      <c r="A6178" t="s">
        <v>10875</v>
      </c>
      <c r="B6178" s="16" t="s">
        <v>10876</v>
      </c>
      <c r="C6178">
        <v>6.3427786386298202</v>
      </c>
      <c r="D6178">
        <v>6.3368934182824699</v>
      </c>
      <c r="E6178">
        <v>6.1611648559293304</v>
      </c>
      <c r="F6178">
        <v>6.7079714790222598</v>
      </c>
      <c r="G6178">
        <v>6.5085673373313</v>
      </c>
      <c r="H6178">
        <v>6.9550790148528003</v>
      </c>
      <c r="I6178">
        <v>6.4719229855418696</v>
      </c>
      <c r="J6178">
        <v>6.3321612259970097</v>
      </c>
      <c r="K6178">
        <v>6.7568598344663897</v>
      </c>
      <c r="L6178">
        <v>6.8248013790819604</v>
      </c>
      <c r="M6178">
        <v>6.7700452893327698</v>
      </c>
      <c r="N6178">
        <v>7.1881862179008804</v>
      </c>
      <c r="O6178">
        <v>6.7974449120529101</v>
      </c>
      <c r="P6178">
        <v>6.1512012767569502</v>
      </c>
      <c r="Q6178">
        <v>6.2843132996066204</v>
      </c>
    </row>
    <row r="6179" spans="1:17">
      <c r="A6179" t="s">
        <v>10877</v>
      </c>
      <c r="B6179" s="16" t="s">
        <v>10878</v>
      </c>
      <c r="C6179">
        <v>6.7641859494663601</v>
      </c>
      <c r="D6179">
        <v>6.5768551256917096</v>
      </c>
      <c r="E6179">
        <v>6.3595865741919599</v>
      </c>
      <c r="F6179">
        <v>6.6034475243873398</v>
      </c>
      <c r="G6179">
        <v>6.2918722402955201</v>
      </c>
      <c r="H6179">
        <v>6.8160476714407796</v>
      </c>
      <c r="I6179">
        <v>6.69426981432159</v>
      </c>
      <c r="J6179">
        <v>6.4938271429004404</v>
      </c>
      <c r="K6179">
        <v>6.3808592862911402</v>
      </c>
      <c r="L6179">
        <v>5.6645052727704401</v>
      </c>
      <c r="M6179">
        <v>5.6233501043871401</v>
      </c>
      <c r="N6179">
        <v>5.9423367922347801</v>
      </c>
      <c r="O6179">
        <v>5.9713263387717097</v>
      </c>
      <c r="P6179">
        <v>6.6611531636970698</v>
      </c>
      <c r="Q6179">
        <v>6.6375058506955904</v>
      </c>
    </row>
    <row r="6180" spans="1:17">
      <c r="A6180" t="s">
        <v>10879</v>
      </c>
      <c r="B6180" s="16" t="s">
        <v>10880</v>
      </c>
      <c r="C6180">
        <v>7.1642478553587896</v>
      </c>
      <c r="D6180">
        <v>7.1292085763975397</v>
      </c>
      <c r="E6180">
        <v>6.65574536447828</v>
      </c>
      <c r="F6180">
        <v>7.1471983190353301</v>
      </c>
      <c r="G6180">
        <v>7.0997872208927699</v>
      </c>
      <c r="H6180">
        <v>6.9069592085921299</v>
      </c>
      <c r="I6180">
        <v>6.8460655677403999</v>
      </c>
      <c r="J6180">
        <v>6.9518483583870996</v>
      </c>
      <c r="K6180">
        <v>6.7849177277433901</v>
      </c>
      <c r="L6180">
        <v>6.6914464111632599</v>
      </c>
      <c r="M6180">
        <v>7.3244183972135</v>
      </c>
      <c r="N6180">
        <v>7.4301215020004001</v>
      </c>
      <c r="O6180">
        <v>7.3118680639201301</v>
      </c>
      <c r="P6180">
        <v>6.5105945574874102</v>
      </c>
      <c r="Q6180">
        <v>7.1565710053807701</v>
      </c>
    </row>
    <row r="6181" spans="1:17">
      <c r="A6181" t="s">
        <v>10881</v>
      </c>
      <c r="B6181" s="16" t="s">
        <v>10882</v>
      </c>
      <c r="C6181">
        <v>9.4042356654486792</v>
      </c>
      <c r="D6181">
        <v>9.5549778333214004</v>
      </c>
      <c r="E6181">
        <v>9.3233027666484602</v>
      </c>
      <c r="F6181">
        <v>9.2376759337609204</v>
      </c>
      <c r="G6181">
        <v>9.0793040114748003</v>
      </c>
      <c r="H6181">
        <v>10.243645004312</v>
      </c>
      <c r="I6181">
        <v>9.6295383362320504</v>
      </c>
      <c r="J6181">
        <v>9.4968713326174807</v>
      </c>
      <c r="K6181">
        <v>9.3582339396460092</v>
      </c>
      <c r="L6181">
        <v>9.7085279352909595</v>
      </c>
      <c r="M6181">
        <v>9.5459192089048504</v>
      </c>
      <c r="N6181">
        <v>9.1601016176434804</v>
      </c>
      <c r="O6181">
        <v>9.5289524243766106</v>
      </c>
      <c r="P6181">
        <v>9.7290432776384304</v>
      </c>
      <c r="Q6181">
        <v>8.3931679398307004</v>
      </c>
    </row>
    <row r="6182" spans="1:17">
      <c r="A6182" t="s">
        <v>10883</v>
      </c>
      <c r="B6182" s="16" t="s">
        <v>10884</v>
      </c>
      <c r="C6182">
        <v>6.6054299362161997</v>
      </c>
      <c r="D6182">
        <v>6.4806971696611804</v>
      </c>
      <c r="E6182">
        <v>6.7987778901780498</v>
      </c>
      <c r="F6182">
        <v>6.5705378903197103</v>
      </c>
      <c r="G6182">
        <v>6.4499469432156404</v>
      </c>
      <c r="H6182">
        <v>8.0120672782159392</v>
      </c>
      <c r="I6182">
        <v>8.3313169602822192</v>
      </c>
      <c r="J6182">
        <v>7.9975936082540597</v>
      </c>
      <c r="K6182">
        <v>7.4420019440648701</v>
      </c>
      <c r="L6182">
        <v>8.1604818169018305</v>
      </c>
      <c r="M6182">
        <v>7.8099223231624002</v>
      </c>
      <c r="N6182">
        <v>7.3877529004993203</v>
      </c>
      <c r="O6182">
        <v>7.37855994466205</v>
      </c>
      <c r="P6182">
        <v>8.6939413081895207</v>
      </c>
      <c r="Q6182">
        <v>6.6375058506955904</v>
      </c>
    </row>
    <row r="6183" spans="1:17">
      <c r="A6183" t="s">
        <v>10885</v>
      </c>
      <c r="B6183" s="16" t="s">
        <v>10886</v>
      </c>
      <c r="C6183">
        <v>8.9245198400319499</v>
      </c>
      <c r="D6183">
        <v>8.8620936945481699</v>
      </c>
      <c r="E6183">
        <v>8.8321084058997705</v>
      </c>
      <c r="F6183">
        <v>8.8308324139195999</v>
      </c>
      <c r="G6183">
        <v>8.6837271805790195</v>
      </c>
      <c r="H6183">
        <v>9.2107118908343804</v>
      </c>
      <c r="I6183">
        <v>8.9356911606060905</v>
      </c>
      <c r="J6183">
        <v>8.6794272068451495</v>
      </c>
      <c r="K6183">
        <v>9.0991686353916599</v>
      </c>
      <c r="L6183">
        <v>8.8194687971248804</v>
      </c>
      <c r="M6183">
        <v>8.8245505521073007</v>
      </c>
      <c r="N6183">
        <v>8.4178874122086906</v>
      </c>
      <c r="O6183">
        <v>8.9120971769709101</v>
      </c>
      <c r="P6183">
        <v>8.8160726654514399</v>
      </c>
      <c r="Q6183">
        <v>6.2843132996066204</v>
      </c>
    </row>
    <row r="6184" spans="1:17">
      <c r="A6184" t="s">
        <v>10887</v>
      </c>
      <c r="B6184" s="16" t="s">
        <v>10888</v>
      </c>
      <c r="C6184">
        <v>7.4570323269832501</v>
      </c>
      <c r="D6184">
        <v>7.6476571620701899</v>
      </c>
      <c r="E6184">
        <v>6.8434447610936902</v>
      </c>
      <c r="F6184">
        <v>7.0710305154404098</v>
      </c>
      <c r="G6184">
        <v>7.5592126681217202</v>
      </c>
      <c r="H6184">
        <v>8.0828962985081194</v>
      </c>
      <c r="I6184">
        <v>7.50304689693544</v>
      </c>
      <c r="J6184">
        <v>7.4472347649922996</v>
      </c>
      <c r="K6184">
        <v>7.4710016187127</v>
      </c>
      <c r="L6184">
        <v>7.5360347008330999</v>
      </c>
      <c r="M6184">
        <v>7.8326360970623901</v>
      </c>
      <c r="N6184">
        <v>8.0163632599031303</v>
      </c>
      <c r="O6184">
        <v>7.9566048506796401</v>
      </c>
      <c r="P6184">
        <v>7.9849592548471104</v>
      </c>
      <c r="Q6184">
        <v>5.81282804418474</v>
      </c>
    </row>
    <row r="6185" spans="1:17">
      <c r="A6185" t="s">
        <v>10889</v>
      </c>
      <c r="B6185" s="16" t="s">
        <v>10890</v>
      </c>
      <c r="C6185">
        <v>4.2263167103073602</v>
      </c>
      <c r="D6185">
        <v>3.4870161193063098</v>
      </c>
      <c r="E6185">
        <v>4.3969712788901898</v>
      </c>
      <c r="F6185">
        <v>3.6131889974304401</v>
      </c>
      <c r="G6185">
        <v>3.8309652426265099</v>
      </c>
      <c r="H6185">
        <v>3.65660975244205</v>
      </c>
      <c r="I6185">
        <v>3.6595800418069002</v>
      </c>
      <c r="J6185">
        <v>3.93564812262216</v>
      </c>
      <c r="K6185">
        <v>3.27554212654834</v>
      </c>
      <c r="L6185">
        <v>3.6339073669181099</v>
      </c>
      <c r="M6185">
        <v>3.90178223458659</v>
      </c>
      <c r="N6185">
        <v>3.5144020463037902</v>
      </c>
      <c r="O6185">
        <v>3.24931794675887</v>
      </c>
      <c r="P6185">
        <v>3.3893867502571098</v>
      </c>
      <c r="Q6185">
        <v>2.8218677180984102</v>
      </c>
    </row>
    <row r="6186" spans="1:17">
      <c r="A6186" t="s">
        <v>10891</v>
      </c>
      <c r="B6186" s="16" t="s">
        <v>10892</v>
      </c>
      <c r="C6186">
        <v>8.03320534003395</v>
      </c>
      <c r="D6186">
        <v>8.04479981750249</v>
      </c>
      <c r="E6186">
        <v>7.8536133879645904</v>
      </c>
      <c r="F6186">
        <v>7.8895621260874602</v>
      </c>
      <c r="G6186">
        <v>7.9808089029511597</v>
      </c>
      <c r="H6186">
        <v>7.9983902212902303</v>
      </c>
      <c r="I6186">
        <v>7.8537070305727701</v>
      </c>
      <c r="J6186">
        <v>7.6654959261035804</v>
      </c>
      <c r="K6186">
        <v>7.7231612180153597</v>
      </c>
      <c r="L6186">
        <v>7.5419902290602803</v>
      </c>
      <c r="M6186">
        <v>8.0613634534576892</v>
      </c>
      <c r="N6186">
        <v>7.5943389513722197</v>
      </c>
      <c r="O6186">
        <v>7.9602345118790003</v>
      </c>
      <c r="P6186">
        <v>8.1404815016067307</v>
      </c>
      <c r="Q6186">
        <v>7.3593062614465703</v>
      </c>
    </row>
    <row r="6187" spans="1:17">
      <c r="A6187" t="s">
        <v>10893</v>
      </c>
      <c r="B6187" s="16" t="s">
        <v>10894</v>
      </c>
      <c r="C6187">
        <v>11.5366924289034</v>
      </c>
      <c r="D6187">
        <v>11.489269497913501</v>
      </c>
      <c r="E6187">
        <v>11.102944280113</v>
      </c>
      <c r="F6187">
        <v>11.2416126271837</v>
      </c>
      <c r="G6187">
        <v>11.315469277136</v>
      </c>
      <c r="H6187">
        <v>11.090310480431</v>
      </c>
      <c r="I6187">
        <v>11.132109358422801</v>
      </c>
      <c r="J6187">
        <v>10.9800520690924</v>
      </c>
      <c r="K6187">
        <v>11.654609173057199</v>
      </c>
      <c r="L6187">
        <v>11.3878564135464</v>
      </c>
      <c r="M6187">
        <v>11.2115836177039</v>
      </c>
      <c r="N6187">
        <v>11.182082072528599</v>
      </c>
      <c r="O6187">
        <v>11.235645645924899</v>
      </c>
      <c r="P6187">
        <v>11.1190335970846</v>
      </c>
      <c r="Q6187">
        <v>11.9997874407856</v>
      </c>
    </row>
    <row r="6188" spans="1:17">
      <c r="A6188" t="s">
        <v>10895</v>
      </c>
      <c r="B6188" s="16" t="s">
        <v>10896</v>
      </c>
      <c r="C6188">
        <v>8.0243021689939695</v>
      </c>
      <c r="D6188">
        <v>8.1993020288682992</v>
      </c>
      <c r="E6188">
        <v>8.4605175085600308</v>
      </c>
      <c r="F6188">
        <v>8.1666036529910393</v>
      </c>
      <c r="G6188">
        <v>8.3024221523858994</v>
      </c>
      <c r="H6188">
        <v>8.31389564129754</v>
      </c>
      <c r="I6188">
        <v>8.7591393398351904</v>
      </c>
      <c r="J6188">
        <v>8.3702046172402707</v>
      </c>
      <c r="K6188">
        <v>8.5774847859214702</v>
      </c>
      <c r="L6188">
        <v>8.33511915930168</v>
      </c>
      <c r="M6188">
        <v>8.1663909774944692</v>
      </c>
      <c r="N6188">
        <v>7.7248096267765103</v>
      </c>
      <c r="O6188">
        <v>8.2748678445122597</v>
      </c>
      <c r="P6188">
        <v>8.5815289712361196</v>
      </c>
      <c r="Q6188">
        <v>8.0859864702427604</v>
      </c>
    </row>
    <row r="6189" spans="1:17">
      <c r="A6189" t="s">
        <v>10897</v>
      </c>
      <c r="B6189" s="16" t="s">
        <v>10898</v>
      </c>
      <c r="C6189">
        <v>7.4437264406291996</v>
      </c>
      <c r="D6189">
        <v>7.31431822896469</v>
      </c>
      <c r="E6189">
        <v>6.5336684091712298</v>
      </c>
      <c r="F6189">
        <v>7.1247693927878597</v>
      </c>
      <c r="G6189">
        <v>7.5453478201358104</v>
      </c>
      <c r="H6189">
        <v>7.40613767320548</v>
      </c>
      <c r="I6189">
        <v>7.0650533128930304</v>
      </c>
      <c r="J6189">
        <v>7.0027033363698798</v>
      </c>
      <c r="K6189">
        <v>7.0619431434112201</v>
      </c>
      <c r="L6189">
        <v>6.4583864173788603</v>
      </c>
      <c r="M6189">
        <v>7.1361418404393699</v>
      </c>
      <c r="N6189">
        <v>7.2682559144452803</v>
      </c>
      <c r="O6189">
        <v>7.1684108656329801</v>
      </c>
      <c r="P6189">
        <v>7.8596505864958797</v>
      </c>
      <c r="Q6189">
        <v>5.81282804418474</v>
      </c>
    </row>
    <row r="6190" spans="1:17">
      <c r="A6190" t="s">
        <v>10899</v>
      </c>
      <c r="B6190" s="16" t="s">
        <v>10900</v>
      </c>
      <c r="C6190">
        <v>7.2736378812628697</v>
      </c>
      <c r="D6190">
        <v>7.0310957889452697</v>
      </c>
      <c r="E6190">
        <v>6.60469953054863</v>
      </c>
      <c r="F6190">
        <v>6.72798919168656</v>
      </c>
      <c r="G6190">
        <v>7.31953339309071</v>
      </c>
      <c r="H6190">
        <v>6.44953046144993</v>
      </c>
      <c r="I6190">
        <v>7.2157887515971799</v>
      </c>
      <c r="J6190">
        <v>6.844381508383</v>
      </c>
      <c r="K6190">
        <v>7.2940296973472796</v>
      </c>
      <c r="L6190">
        <v>6.7021577638755696</v>
      </c>
      <c r="M6190">
        <v>6.7301417845111002</v>
      </c>
      <c r="N6190">
        <v>6.9659792970402998</v>
      </c>
      <c r="O6190">
        <v>7.00196929459113</v>
      </c>
      <c r="P6190">
        <v>7.3330682704280097</v>
      </c>
      <c r="Q6190">
        <v>7.1565710053807701</v>
      </c>
    </row>
    <row r="6191" spans="1:17">
      <c r="A6191" t="s">
        <v>10901</v>
      </c>
      <c r="B6191" s="16" t="s">
        <v>10902</v>
      </c>
      <c r="C6191">
        <v>7.8386911175119298</v>
      </c>
      <c r="D6191">
        <v>7.7123023189826299</v>
      </c>
      <c r="E6191">
        <v>8.9316482232184793</v>
      </c>
      <c r="F6191">
        <v>7.6596378448912503</v>
      </c>
      <c r="G6191">
        <v>8.0850459987098091</v>
      </c>
      <c r="H6191">
        <v>9.0827025851503205</v>
      </c>
      <c r="I6191">
        <v>8.3313169602822192</v>
      </c>
      <c r="J6191">
        <v>8.6180230862702292</v>
      </c>
      <c r="K6191">
        <v>8.4494507216619095</v>
      </c>
      <c r="L6191">
        <v>8.6861573157094796</v>
      </c>
      <c r="M6191">
        <v>8.8709741948879</v>
      </c>
      <c r="N6191">
        <v>9.1347466820861296</v>
      </c>
      <c r="O6191">
        <v>8.8252516541981905</v>
      </c>
      <c r="P6191">
        <v>6.9736775772595898</v>
      </c>
      <c r="Q6191">
        <v>9.6975493141544398</v>
      </c>
    </row>
    <row r="6192" spans="1:17">
      <c r="A6192" t="s">
        <v>10903</v>
      </c>
      <c r="B6192" s="16" t="s">
        <v>10904</v>
      </c>
      <c r="C6192">
        <v>7.9835425963281299</v>
      </c>
      <c r="D6192">
        <v>7.7741685686080899</v>
      </c>
      <c r="E6192">
        <v>7.3556947774122898</v>
      </c>
      <c r="F6192">
        <v>7.4473541973216397</v>
      </c>
      <c r="G6192">
        <v>7.9961697092942901</v>
      </c>
      <c r="H6192">
        <v>7.2220159419317103</v>
      </c>
      <c r="I6192">
        <v>7.7642522999856904</v>
      </c>
      <c r="J6192">
        <v>7.1581364398515204</v>
      </c>
      <c r="K6192">
        <v>8.1133349265636507</v>
      </c>
      <c r="L6192">
        <v>7.5479212032604899</v>
      </c>
      <c r="M6192">
        <v>7.6140271996109297</v>
      </c>
      <c r="N6192">
        <v>7.6250471153328698</v>
      </c>
      <c r="O6192">
        <v>7.5426165392670503</v>
      </c>
      <c r="P6192">
        <v>8.0707814057643095</v>
      </c>
      <c r="Q6192">
        <v>7.5369478347710803</v>
      </c>
    </row>
    <row r="6193" spans="1:17">
      <c r="A6193" t="s">
        <v>10905</v>
      </c>
      <c r="B6193" s="16" t="s">
        <v>10906</v>
      </c>
      <c r="C6193">
        <v>6.8676794743352501</v>
      </c>
      <c r="D6193">
        <v>7.0226086067609099</v>
      </c>
      <c r="E6193">
        <v>7.0352413670756002</v>
      </c>
      <c r="F6193">
        <v>7.4413218706507402</v>
      </c>
      <c r="G6193">
        <v>7.6000230969137403</v>
      </c>
      <c r="H6193">
        <v>7.1160517477703298</v>
      </c>
      <c r="I6193">
        <v>6.9163248006173097</v>
      </c>
      <c r="J6193">
        <v>7.3608922044083904</v>
      </c>
      <c r="K6193">
        <v>7.0310799115270903</v>
      </c>
      <c r="L6193">
        <v>7.0591951028470596</v>
      </c>
      <c r="M6193">
        <v>7.4908603378975798</v>
      </c>
      <c r="N6193">
        <v>7.5243813226462599</v>
      </c>
      <c r="O6193">
        <v>7.44748021483014</v>
      </c>
      <c r="P6193">
        <v>6.217780089303</v>
      </c>
      <c r="Q6193">
        <v>7.5369478347710803</v>
      </c>
    </row>
    <row r="6194" spans="1:17">
      <c r="A6194" t="s">
        <v>10907</v>
      </c>
      <c r="B6194" s="16" t="s">
        <v>10908</v>
      </c>
      <c r="C6194">
        <v>8.1887043491586695</v>
      </c>
      <c r="D6194">
        <v>8.1141922287318593</v>
      </c>
      <c r="E6194">
        <v>6.8138222480252697</v>
      </c>
      <c r="F6194">
        <v>7.0788318150758602</v>
      </c>
      <c r="G6194">
        <v>7.9337184578607696</v>
      </c>
      <c r="H6194">
        <v>8.1708698949301901</v>
      </c>
      <c r="I6194">
        <v>8.6101593998667205</v>
      </c>
      <c r="J6194">
        <v>7.1322856567136599</v>
      </c>
      <c r="K6194">
        <v>8.6400283358494399</v>
      </c>
      <c r="L6194">
        <v>8.5716012357427598</v>
      </c>
      <c r="M6194">
        <v>7.8401284247997198</v>
      </c>
      <c r="N6194">
        <v>7.6371492092547699</v>
      </c>
      <c r="O6194">
        <v>7.6318495057727302</v>
      </c>
      <c r="P6194">
        <v>7.9203680110028296</v>
      </c>
      <c r="Q6194">
        <v>6.6375058506955904</v>
      </c>
    </row>
    <row r="6195" spans="1:17">
      <c r="A6195" t="s">
        <v>10909</v>
      </c>
      <c r="B6195" s="16" t="s">
        <v>10910</v>
      </c>
      <c r="C6195">
        <v>9.0956875136298301</v>
      </c>
      <c r="D6195">
        <v>9.2213719293090897</v>
      </c>
      <c r="E6195">
        <v>9.07849030050218</v>
      </c>
      <c r="F6195">
        <v>8.7792303149972604</v>
      </c>
      <c r="G6195">
        <v>8.9952142799786508</v>
      </c>
      <c r="H6195">
        <v>8.5571248893482501</v>
      </c>
      <c r="I6195">
        <v>8.9877234438776092</v>
      </c>
      <c r="J6195">
        <v>8.6016672121842905</v>
      </c>
      <c r="K6195">
        <v>9.1394084682335599</v>
      </c>
      <c r="L6195">
        <v>8.9459849920321801</v>
      </c>
      <c r="M6195">
        <v>8.5737104700094697</v>
      </c>
      <c r="N6195">
        <v>8.4456537076516405</v>
      </c>
      <c r="O6195">
        <v>8.5761665783410308</v>
      </c>
      <c r="P6195">
        <v>8.9055035591812093</v>
      </c>
      <c r="Q6195">
        <v>9.2656390107680107</v>
      </c>
    </row>
    <row r="6196" spans="1:17">
      <c r="A6196" t="s">
        <v>10911</v>
      </c>
      <c r="B6196" s="16" t="s">
        <v>10912</v>
      </c>
      <c r="C6196">
        <v>5.2073109135109101</v>
      </c>
      <c r="D6196">
        <v>5.30932736890502</v>
      </c>
      <c r="E6196">
        <v>5.30798454985728</v>
      </c>
      <c r="F6196">
        <v>5.2006385452395101</v>
      </c>
      <c r="G6196">
        <v>5.8430458251757198</v>
      </c>
      <c r="H6196">
        <v>5.1127774112395503</v>
      </c>
      <c r="I6196">
        <v>5.1197440703333399</v>
      </c>
      <c r="J6196">
        <v>4.3621897727349799</v>
      </c>
      <c r="K6196">
        <v>4.9472302900396103</v>
      </c>
      <c r="L6196">
        <v>4.9123550275731303</v>
      </c>
      <c r="M6196">
        <v>5.83646315568744</v>
      </c>
      <c r="N6196">
        <v>5.9619430316236501</v>
      </c>
      <c r="O6196">
        <v>5.8175797504700597</v>
      </c>
      <c r="P6196">
        <v>5.6679384115998896</v>
      </c>
      <c r="Q6196">
        <v>6.2843132996066204</v>
      </c>
    </row>
    <row r="6197" spans="1:17">
      <c r="A6197" t="s">
        <v>10913</v>
      </c>
      <c r="B6197" s="16" t="s">
        <v>10914</v>
      </c>
      <c r="C6197">
        <v>12.554079501754099</v>
      </c>
      <c r="D6197">
        <v>12.518065857405</v>
      </c>
      <c r="E6197">
        <v>12.7597233748861</v>
      </c>
      <c r="F6197">
        <v>12.800960622908701</v>
      </c>
      <c r="G6197">
        <v>12.6299330672463</v>
      </c>
      <c r="H6197">
        <v>12.5726075853098</v>
      </c>
      <c r="I6197">
        <v>12.381559077157</v>
      </c>
      <c r="J6197">
        <v>12.647599659676199</v>
      </c>
      <c r="K6197">
        <v>12.346063336556901</v>
      </c>
      <c r="L6197">
        <v>12.5619460842242</v>
      </c>
      <c r="M6197">
        <v>12.4350472844301</v>
      </c>
      <c r="N6197">
        <v>12.8299355366961</v>
      </c>
      <c r="O6197">
        <v>12.534517966866799</v>
      </c>
      <c r="P6197">
        <v>11.776726317421801</v>
      </c>
      <c r="Q6197">
        <v>13.113748949126601</v>
      </c>
    </row>
    <row r="6198" spans="1:17">
      <c r="A6198" t="s">
        <v>10915</v>
      </c>
      <c r="B6198" s="16" t="s">
        <v>10916</v>
      </c>
      <c r="C6198">
        <v>6.1745445797018697</v>
      </c>
      <c r="D6198">
        <v>6.0310005479080901</v>
      </c>
      <c r="E6198">
        <v>5.3510197543661198</v>
      </c>
      <c r="F6198">
        <v>6.2057286057546701</v>
      </c>
      <c r="G6198">
        <v>6.1697170733324498</v>
      </c>
      <c r="H6198">
        <v>5.4261642208015903</v>
      </c>
      <c r="I6198">
        <v>5.7119264710440998</v>
      </c>
      <c r="J6198">
        <v>5.41615412543395</v>
      </c>
      <c r="K6198">
        <v>5.7954736047312103</v>
      </c>
      <c r="L6198">
        <v>5.79191555479931</v>
      </c>
      <c r="M6198">
        <v>6.5491988163808497</v>
      </c>
      <c r="N6198">
        <v>6.7705787629087899</v>
      </c>
      <c r="O6198">
        <v>6.3067494936578301</v>
      </c>
      <c r="P6198">
        <v>5.1241087123202096</v>
      </c>
      <c r="Q6198">
        <v>6.2843132996066204</v>
      </c>
    </row>
    <row r="6199" spans="1:17">
      <c r="A6199" t="s">
        <v>10917</v>
      </c>
      <c r="B6199" s="16" t="s">
        <v>10918</v>
      </c>
      <c r="C6199">
        <v>8.2006065859915793</v>
      </c>
      <c r="D6199">
        <v>8.2253611418522201</v>
      </c>
      <c r="E6199">
        <v>7.6429850953719196</v>
      </c>
      <c r="F6199">
        <v>8.2619969672402593</v>
      </c>
      <c r="G6199">
        <v>8.0657641319644195</v>
      </c>
      <c r="H6199">
        <v>9.4182854059752295</v>
      </c>
      <c r="I6199">
        <v>8.5703783458132001</v>
      </c>
      <c r="J6199">
        <v>8.5874986763204593</v>
      </c>
      <c r="K6199">
        <v>8.2331682455353992</v>
      </c>
      <c r="L6199">
        <v>8.1873059842096403</v>
      </c>
      <c r="M6199">
        <v>8.6922202965025601</v>
      </c>
      <c r="N6199">
        <v>8.6141636264587298</v>
      </c>
      <c r="O6199">
        <v>8.9726162619895806</v>
      </c>
      <c r="P6199">
        <v>9.1446708272289108</v>
      </c>
      <c r="Q6199">
        <v>6.2843132996066204</v>
      </c>
    </row>
    <row r="6200" spans="1:17">
      <c r="A6200" t="s">
        <v>10919</v>
      </c>
      <c r="B6200" s="16" t="s">
        <v>10920</v>
      </c>
      <c r="C6200">
        <v>9.6654416411985107</v>
      </c>
      <c r="D6200">
        <v>9.6223375399259297</v>
      </c>
      <c r="E6200">
        <v>9.4219592200631794</v>
      </c>
      <c r="F6200">
        <v>9.1609487968584897</v>
      </c>
      <c r="G6200">
        <v>8.9459955270379794</v>
      </c>
      <c r="H6200">
        <v>8.9728271070771903</v>
      </c>
      <c r="I6200">
        <v>9.6145747918924904</v>
      </c>
      <c r="J6200">
        <v>9.1549445105918608</v>
      </c>
      <c r="K6200">
        <v>9.7752576322903693</v>
      </c>
      <c r="L6200">
        <v>9.6737395765673</v>
      </c>
      <c r="M6200">
        <v>9.2284470236789993</v>
      </c>
      <c r="N6200">
        <v>8.6973509550182193</v>
      </c>
      <c r="O6200">
        <v>9.2104925524285992</v>
      </c>
      <c r="P6200">
        <v>9.2922573205137695</v>
      </c>
      <c r="Q6200">
        <v>8.5667227177791094</v>
      </c>
    </row>
    <row r="6201" spans="1:17">
      <c r="A6201" t="s">
        <v>10921</v>
      </c>
      <c r="B6201" s="16" t="s">
        <v>10922</v>
      </c>
      <c r="C6201">
        <v>6.9167499097341398</v>
      </c>
      <c r="D6201">
        <v>6.91663908632923</v>
      </c>
      <c r="E6201">
        <v>6.7987778901780498</v>
      </c>
      <c r="F6201">
        <v>6.7959238383915404</v>
      </c>
      <c r="G6201">
        <v>6.9177415899492303</v>
      </c>
      <c r="H6201">
        <v>7.3352939809483502</v>
      </c>
      <c r="I6201">
        <v>6.9644808980353901</v>
      </c>
      <c r="J6201">
        <v>7.0449023185390702</v>
      </c>
      <c r="K6201">
        <v>7.2001082262505802</v>
      </c>
      <c r="L6201">
        <v>6.6697798190484097</v>
      </c>
      <c r="M6201">
        <v>6.9953362343408001</v>
      </c>
      <c r="N6201">
        <v>7.0225314405784802</v>
      </c>
      <c r="O6201">
        <v>7.2299349147337102</v>
      </c>
      <c r="P6201">
        <v>7.5451529460525402</v>
      </c>
      <c r="Q6201">
        <v>6.9204191934356096</v>
      </c>
    </row>
    <row r="6202" spans="1:17">
      <c r="A6202" t="s">
        <v>10923</v>
      </c>
      <c r="B6202" s="16" t="s">
        <v>10924</v>
      </c>
      <c r="C6202">
        <v>7.7974702032345302</v>
      </c>
      <c r="D6202">
        <v>7.63659492500196</v>
      </c>
      <c r="E6202">
        <v>7.4832220655235302</v>
      </c>
      <c r="F6202">
        <v>7.9838085347804304</v>
      </c>
      <c r="G6202">
        <v>7.8346504813997297</v>
      </c>
      <c r="H6202">
        <v>8.1043347790570408</v>
      </c>
      <c r="I6202">
        <v>7.5095417055295197</v>
      </c>
      <c r="J6202">
        <v>7.5286852090722904</v>
      </c>
      <c r="K6202">
        <v>7.3882814394824097</v>
      </c>
      <c r="L6202">
        <v>7.4179257121966504</v>
      </c>
      <c r="M6202">
        <v>8.1929569068586598</v>
      </c>
      <c r="N6202">
        <v>8.3312274464092102</v>
      </c>
      <c r="O6202">
        <v>8.2631646818582798</v>
      </c>
      <c r="P6202">
        <v>7.6284293940590304</v>
      </c>
      <c r="Q6202">
        <v>6.6375058506955904</v>
      </c>
    </row>
    <row r="6203" spans="1:17">
      <c r="A6203" t="s">
        <v>10925</v>
      </c>
      <c r="B6203" s="16" t="s">
        <v>10926</v>
      </c>
      <c r="C6203">
        <v>7.0892526012794601</v>
      </c>
      <c r="D6203">
        <v>7.0809906254396298</v>
      </c>
      <c r="E6203">
        <v>6.4967806523124096</v>
      </c>
      <c r="F6203">
        <v>7.08659092741458</v>
      </c>
      <c r="G6203">
        <v>7.0612825398533596</v>
      </c>
      <c r="H6203">
        <v>7.4867847692455003</v>
      </c>
      <c r="I6203">
        <v>6.9064962973994302</v>
      </c>
      <c r="J6203">
        <v>6.8523309130505803</v>
      </c>
      <c r="K6203">
        <v>6.8394351775703699</v>
      </c>
      <c r="L6203">
        <v>6.5796693472259404</v>
      </c>
      <c r="M6203">
        <v>7.3509092027465899</v>
      </c>
      <c r="N6203">
        <v>7.2045612545858004</v>
      </c>
      <c r="O6203">
        <v>7.4933299967308296</v>
      </c>
      <c r="P6203">
        <v>7.42914401366719</v>
      </c>
      <c r="Q6203">
        <v>2.8218677180984102</v>
      </c>
    </row>
    <row r="6204" spans="1:17">
      <c r="A6204" t="s">
        <v>10927</v>
      </c>
      <c r="B6204" s="16" t="s">
        <v>10928</v>
      </c>
      <c r="C6204">
        <v>3.7779852140208301</v>
      </c>
      <c r="D6204">
        <v>2.8218677180984102</v>
      </c>
      <c r="E6204">
        <v>3.8152982058547602</v>
      </c>
      <c r="F6204">
        <v>3.6131889974304401</v>
      </c>
      <c r="G6204">
        <v>3.70007344211845</v>
      </c>
      <c r="H6204">
        <v>4.07504641393726</v>
      </c>
      <c r="I6204">
        <v>3.5089935751222501</v>
      </c>
      <c r="J6204">
        <v>3.7696016503418699</v>
      </c>
      <c r="K6204">
        <v>3.27554212654834</v>
      </c>
      <c r="L6204">
        <v>3.6339073669181099</v>
      </c>
      <c r="M6204">
        <v>4.10067942601317</v>
      </c>
      <c r="N6204">
        <v>4.3174573962368399</v>
      </c>
      <c r="O6204">
        <v>3.24931794675887</v>
      </c>
      <c r="P6204">
        <v>3.7927642367557501</v>
      </c>
      <c r="Q6204">
        <v>2.8218677180984102</v>
      </c>
    </row>
    <row r="6205" spans="1:17">
      <c r="A6205" t="s">
        <v>10929</v>
      </c>
      <c r="B6205" s="16" t="s">
        <v>10930</v>
      </c>
      <c r="C6205">
        <v>4.5401401503132401</v>
      </c>
      <c r="D6205">
        <v>4.8708919623886802</v>
      </c>
      <c r="E6205">
        <v>3.4028894668404299</v>
      </c>
      <c r="F6205">
        <v>3.6131889974304401</v>
      </c>
      <c r="G6205">
        <v>5.6721004826633701</v>
      </c>
      <c r="H6205">
        <v>3.8900437060628099</v>
      </c>
      <c r="I6205">
        <v>4.49496154099739</v>
      </c>
      <c r="J6205">
        <v>4.3107162608919598</v>
      </c>
      <c r="K6205">
        <v>4.8756976395011202</v>
      </c>
      <c r="L6205">
        <v>3.8614614459532302</v>
      </c>
      <c r="M6205">
        <v>4.9785931197958098</v>
      </c>
      <c r="N6205">
        <v>4.6183712388410303</v>
      </c>
      <c r="O6205">
        <v>4.7358659530866696</v>
      </c>
      <c r="P6205">
        <v>4.86023234540618</v>
      </c>
      <c r="Q6205">
        <v>2.8218677180984102</v>
      </c>
    </row>
    <row r="6206" spans="1:17">
      <c r="A6206" t="s">
        <v>10931</v>
      </c>
      <c r="B6206" s="16" t="s">
        <v>10932</v>
      </c>
      <c r="C6206">
        <v>5.3018286845624196</v>
      </c>
      <c r="D6206">
        <v>5.1573505347490602</v>
      </c>
      <c r="E6206">
        <v>5.30798454985728</v>
      </c>
      <c r="F6206">
        <v>5.0436549643728998</v>
      </c>
      <c r="G6206">
        <v>4.73757715912134</v>
      </c>
      <c r="H6206">
        <v>6.8772919937956898</v>
      </c>
      <c r="I6206">
        <v>5.4614747608994199</v>
      </c>
      <c r="J6206">
        <v>6.0135244304895803</v>
      </c>
      <c r="K6206">
        <v>5.3872068501715296</v>
      </c>
      <c r="L6206">
        <v>5.2224425229396996</v>
      </c>
      <c r="M6206">
        <v>5.2371779022953104</v>
      </c>
      <c r="N6206">
        <v>4.5639913292833096</v>
      </c>
      <c r="O6206">
        <v>5.3136379649428402</v>
      </c>
      <c r="P6206">
        <v>6.1512012767569502</v>
      </c>
      <c r="Q6206">
        <v>2.8218677180984102</v>
      </c>
    </row>
    <row r="6207" spans="1:17">
      <c r="A6207" t="s">
        <v>10933</v>
      </c>
      <c r="B6207" s="16" t="s">
        <v>10934</v>
      </c>
      <c r="C6207">
        <v>6.8875098120992702</v>
      </c>
      <c r="D6207">
        <v>7.1292085763975397</v>
      </c>
      <c r="E6207">
        <v>6.7210876136474598</v>
      </c>
      <c r="F6207">
        <v>6.9400685236489101</v>
      </c>
      <c r="G6207">
        <v>6.60568818255563</v>
      </c>
      <c r="H6207">
        <v>7.1244863762234703</v>
      </c>
      <c r="I6207">
        <v>7.1917397819167199</v>
      </c>
      <c r="J6207">
        <v>7.0098232928722899</v>
      </c>
      <c r="K6207">
        <v>6.7185720740311599</v>
      </c>
      <c r="L6207">
        <v>6.5562240086410197</v>
      </c>
      <c r="M6207">
        <v>6.7934638198258304</v>
      </c>
      <c r="N6207">
        <v>6.3509010238258501</v>
      </c>
      <c r="O6207">
        <v>6.8919655899039798</v>
      </c>
      <c r="P6207">
        <v>6.8814340296577301</v>
      </c>
      <c r="Q6207">
        <v>5.81282804418474</v>
      </c>
    </row>
    <row r="6208" spans="1:17">
      <c r="A6208" t="s">
        <v>10935</v>
      </c>
      <c r="B6208" s="16" t="s">
        <v>10936</v>
      </c>
      <c r="C6208">
        <v>7.3541003915390402</v>
      </c>
      <c r="D6208">
        <v>7.4213841894291104</v>
      </c>
      <c r="E6208">
        <v>7.7246317272255904</v>
      </c>
      <c r="F6208">
        <v>7.7404287607638702</v>
      </c>
      <c r="G6208">
        <v>7.52429672556746</v>
      </c>
      <c r="H6208">
        <v>7.42672744422166</v>
      </c>
      <c r="I6208">
        <v>7.3949308559448603</v>
      </c>
      <c r="J6208">
        <v>7.6654959261035804</v>
      </c>
      <c r="K6208">
        <v>7.2139074714105504</v>
      </c>
      <c r="L6208">
        <v>7.5419902290602803</v>
      </c>
      <c r="M6208">
        <v>7.9129827263867902</v>
      </c>
      <c r="N6208">
        <v>7.4980743815892703</v>
      </c>
      <c r="O6208">
        <v>7.7871036820901196</v>
      </c>
      <c r="P6208">
        <v>7.1867625795696704</v>
      </c>
      <c r="Q6208">
        <v>6.9204191934356096</v>
      </c>
    </row>
    <row r="6209" spans="1:17">
      <c r="A6209" t="s">
        <v>10937</v>
      </c>
      <c r="B6209" s="16" t="s">
        <v>10938</v>
      </c>
      <c r="C6209">
        <v>8.98079876651944</v>
      </c>
      <c r="D6209">
        <v>9.0042860598011192</v>
      </c>
      <c r="E6209">
        <v>8.9554954805701605</v>
      </c>
      <c r="F6209">
        <v>8.6545943526763107</v>
      </c>
      <c r="G6209">
        <v>8.7961762593275292</v>
      </c>
      <c r="H6209">
        <v>8.3502330799213293</v>
      </c>
      <c r="I6209">
        <v>9.0843027930009104</v>
      </c>
      <c r="J6209">
        <v>8.4636770918800703</v>
      </c>
      <c r="K6209">
        <v>9.29324655255067</v>
      </c>
      <c r="L6209">
        <v>8.9923362976177508</v>
      </c>
      <c r="M6209">
        <v>8.5982045593920002</v>
      </c>
      <c r="N6209">
        <v>8.3011429256005798</v>
      </c>
      <c r="O6209">
        <v>8.5426803843284809</v>
      </c>
      <c r="P6209">
        <v>8.7432956254856808</v>
      </c>
      <c r="Q6209">
        <v>9.4541791636288703</v>
      </c>
    </row>
    <row r="6210" spans="1:17">
      <c r="A6210" t="s">
        <v>10939</v>
      </c>
      <c r="B6210" s="16" t="s">
        <v>10940</v>
      </c>
      <c r="C6210">
        <v>5.7183074214133596</v>
      </c>
      <c r="D6210">
        <v>5.6840918186943501</v>
      </c>
      <c r="E6210">
        <v>4.96044362242744</v>
      </c>
      <c r="F6210">
        <v>5.6714948256673399</v>
      </c>
      <c r="G6210">
        <v>5.2138164621762604</v>
      </c>
      <c r="H6210">
        <v>5.4538604947321296</v>
      </c>
      <c r="I6210">
        <v>5.5153350959386502</v>
      </c>
      <c r="J6210">
        <v>5.4379532412242897</v>
      </c>
      <c r="K6210">
        <v>5.6790613626604003</v>
      </c>
      <c r="L6210">
        <v>4.9123550275731303</v>
      </c>
      <c r="M6210">
        <v>4.8589754271137497</v>
      </c>
      <c r="N6210">
        <v>5.6095571535837596</v>
      </c>
      <c r="O6210">
        <v>4.69890729297832</v>
      </c>
      <c r="P6210">
        <v>6.0078251400104499</v>
      </c>
      <c r="Q6210">
        <v>5.09416193408443</v>
      </c>
    </row>
    <row r="6211" spans="1:17">
      <c r="A6211" t="s">
        <v>10941</v>
      </c>
      <c r="B6211" s="16" t="s">
        <v>10942</v>
      </c>
      <c r="C6211">
        <v>7.0546205441807199</v>
      </c>
      <c r="D6211">
        <v>7.0562601159318801</v>
      </c>
      <c r="E6211">
        <v>7.2820324993308896</v>
      </c>
      <c r="F6211">
        <v>6.8240794826410198</v>
      </c>
      <c r="G6211">
        <v>7.1186589192248002</v>
      </c>
      <c r="H6211">
        <v>6.2314172070097102</v>
      </c>
      <c r="I6211">
        <v>7.1672811779998904</v>
      </c>
      <c r="J6211">
        <v>6.8121350092444999</v>
      </c>
      <c r="K6211">
        <v>7.0074886995701204</v>
      </c>
      <c r="L6211">
        <v>6.9735187332156601</v>
      </c>
      <c r="M6211">
        <v>6.7382120474956997</v>
      </c>
      <c r="N6211">
        <v>6.22737111333391</v>
      </c>
      <c r="O6211">
        <v>6.6786497323202498</v>
      </c>
      <c r="P6211">
        <v>6.9736775772595898</v>
      </c>
      <c r="Q6211">
        <v>6.6375058506955904</v>
      </c>
    </row>
    <row r="6212" spans="1:17">
      <c r="A6212" t="s">
        <v>10943</v>
      </c>
      <c r="B6212" s="16" t="s">
        <v>10944</v>
      </c>
      <c r="C6212">
        <v>9.1981447927490407</v>
      </c>
      <c r="D6212">
        <v>9.2046344462218297</v>
      </c>
      <c r="E6212">
        <v>9.23698936847188</v>
      </c>
      <c r="F6212">
        <v>9.3751426240811604</v>
      </c>
      <c r="G6212">
        <v>9.1148987005741802</v>
      </c>
      <c r="H6212">
        <v>9.4851464813312898</v>
      </c>
      <c r="I6212">
        <v>9.1186501533040101</v>
      </c>
      <c r="J6212">
        <v>9.3153932894730005</v>
      </c>
      <c r="K6212">
        <v>9.0307991601235695</v>
      </c>
      <c r="L6212">
        <v>9.3089481420022704</v>
      </c>
      <c r="M6212">
        <v>9.5413342188678403</v>
      </c>
      <c r="N6212">
        <v>8.9484219279933193</v>
      </c>
      <c r="O6212">
        <v>9.5362609194512604</v>
      </c>
      <c r="P6212">
        <v>9.20010166068238</v>
      </c>
      <c r="Q6212">
        <v>9.1060647157263492</v>
      </c>
    </row>
    <row r="6213" spans="1:17">
      <c r="A6213" t="s">
        <v>10945</v>
      </c>
      <c r="B6213" s="16" t="s">
        <v>10946</v>
      </c>
      <c r="C6213">
        <v>7.2585116198467396</v>
      </c>
      <c r="D6213">
        <v>7.1527233928964904</v>
      </c>
      <c r="E6213">
        <v>6.2964799255411696</v>
      </c>
      <c r="F6213">
        <v>6.9314721879311696</v>
      </c>
      <c r="G6213">
        <v>6.7821116076966099</v>
      </c>
      <c r="H6213">
        <v>7.7325124302369899</v>
      </c>
      <c r="I6213">
        <v>7.44323476794135</v>
      </c>
      <c r="J6213">
        <v>6.9444338147454996</v>
      </c>
      <c r="K6213">
        <v>7.1435456076211903</v>
      </c>
      <c r="L6213">
        <v>7.3448332383636297</v>
      </c>
      <c r="M6213">
        <v>7.3973960129381897</v>
      </c>
      <c r="N6213">
        <v>7.1464124809704996</v>
      </c>
      <c r="O6213">
        <v>7.3288334045878498</v>
      </c>
      <c r="P6213">
        <v>7.6525006680345902</v>
      </c>
      <c r="Q6213">
        <v>5.09416193408443</v>
      </c>
    </row>
    <row r="6214" spans="1:17">
      <c r="A6214" t="s">
        <v>10947</v>
      </c>
      <c r="B6214" s="16" t="s">
        <v>10948</v>
      </c>
      <c r="C6214">
        <v>6.61737362056245</v>
      </c>
      <c r="D6214">
        <v>6.5651840145352196</v>
      </c>
      <c r="E6214">
        <v>6.5517604823563804</v>
      </c>
      <c r="F6214">
        <v>6.9400685236489101</v>
      </c>
      <c r="G6214">
        <v>6.8056277865875003</v>
      </c>
      <c r="H6214">
        <v>7.3569160952896802</v>
      </c>
      <c r="I6214">
        <v>6.8664937667428996</v>
      </c>
      <c r="J6214">
        <v>6.8602364298825496</v>
      </c>
      <c r="K6214">
        <v>6.53231920245815</v>
      </c>
      <c r="L6214">
        <v>7.1321590078153996</v>
      </c>
      <c r="M6214">
        <v>6.9405014020759301</v>
      </c>
      <c r="N6214">
        <v>7.5373565448664799</v>
      </c>
      <c r="O6214">
        <v>6.9734505181101696</v>
      </c>
      <c r="P6214">
        <v>6.9989780827264001</v>
      </c>
      <c r="Q6214">
        <v>6.2843132996066204</v>
      </c>
    </row>
    <row r="6215" spans="1:17">
      <c r="A6215" t="s">
        <v>10949</v>
      </c>
      <c r="B6215" s="16" t="s">
        <v>10950</v>
      </c>
      <c r="C6215">
        <v>10.874527415177299</v>
      </c>
      <c r="D6215">
        <v>10.9219390218301</v>
      </c>
      <c r="E6215">
        <v>11.313290789716801</v>
      </c>
      <c r="F6215">
        <v>11.0231416898378</v>
      </c>
      <c r="G6215">
        <v>10.939604098457201</v>
      </c>
      <c r="H6215">
        <v>11.720477858223299</v>
      </c>
      <c r="I6215">
        <v>11.502159939737499</v>
      </c>
      <c r="J6215">
        <v>11.186787005412199</v>
      </c>
      <c r="K6215">
        <v>11.1039395285755</v>
      </c>
      <c r="L6215">
        <v>11.3128865712705</v>
      </c>
      <c r="M6215">
        <v>11.070352077269201</v>
      </c>
      <c r="N6215">
        <v>11.240687423593901</v>
      </c>
      <c r="O6215">
        <v>11.360286128752</v>
      </c>
      <c r="P6215">
        <v>11.173355710712499</v>
      </c>
      <c r="Q6215">
        <v>9.9689373561629306</v>
      </c>
    </row>
    <row r="6216" spans="1:17">
      <c r="A6216" t="s">
        <v>10951</v>
      </c>
      <c r="B6216" s="16" t="s">
        <v>10952</v>
      </c>
      <c r="C6216">
        <v>8.1193357706863605</v>
      </c>
      <c r="D6216">
        <v>7.9586374733301701</v>
      </c>
      <c r="E6216">
        <v>8.0563655165468493</v>
      </c>
      <c r="F6216">
        <v>8.71825860408617</v>
      </c>
      <c r="G6216">
        <v>8.5617606897434992</v>
      </c>
      <c r="H6216">
        <v>8.7785726177082495</v>
      </c>
      <c r="I6216">
        <v>8.1100793318269293</v>
      </c>
      <c r="J6216">
        <v>8.5094875496487798</v>
      </c>
      <c r="K6216">
        <v>7.8565336172856703</v>
      </c>
      <c r="L6216">
        <v>8.0727714447924992</v>
      </c>
      <c r="M6216">
        <v>9.0719291004760496</v>
      </c>
      <c r="N6216">
        <v>8.9772389315925896</v>
      </c>
      <c r="O6216">
        <v>9.1434755681375499</v>
      </c>
      <c r="P6216">
        <v>8.5647299330228694</v>
      </c>
      <c r="Q6216">
        <v>6.2843132996066204</v>
      </c>
    </row>
    <row r="6217" spans="1:17">
      <c r="A6217" t="s">
        <v>10953</v>
      </c>
      <c r="B6217" s="16" t="s">
        <v>10954</v>
      </c>
      <c r="C6217">
        <v>10.448617097531899</v>
      </c>
      <c r="D6217">
        <v>10.342484470344401</v>
      </c>
      <c r="E6217">
        <v>9.7271387841750698</v>
      </c>
      <c r="F6217">
        <v>10.059156126800399</v>
      </c>
      <c r="G6217">
        <v>9.6860970380862295</v>
      </c>
      <c r="H6217">
        <v>9.8922898073772405</v>
      </c>
      <c r="I6217">
        <v>10.266555151989801</v>
      </c>
      <c r="J6217">
        <v>8.9798189255704006</v>
      </c>
      <c r="K6217">
        <v>10.228687661047999</v>
      </c>
      <c r="L6217">
        <v>10.2508654983328</v>
      </c>
      <c r="M6217">
        <v>10.195531622957001</v>
      </c>
      <c r="N6217">
        <v>10.244620584924</v>
      </c>
      <c r="O6217">
        <v>9.8387595467985705</v>
      </c>
      <c r="P6217">
        <v>9.5592704956688905</v>
      </c>
      <c r="Q6217">
        <v>11.240743943668701</v>
      </c>
    </row>
    <row r="6218" spans="1:17">
      <c r="A6218" t="s">
        <v>10955</v>
      </c>
      <c r="B6218" s="16" t="s">
        <v>1078</v>
      </c>
      <c r="C6218">
        <v>5.44603397655621</v>
      </c>
      <c r="D6218">
        <v>5.47170002431064</v>
      </c>
      <c r="E6218">
        <v>5.12062362366449</v>
      </c>
      <c r="F6218">
        <v>4.5147692553613297</v>
      </c>
      <c r="G6218">
        <v>4.8382239915511303</v>
      </c>
      <c r="H6218">
        <v>3.8900437060628099</v>
      </c>
      <c r="I6218">
        <v>4.4354937019020104</v>
      </c>
      <c r="J6218">
        <v>4.4586654922886897</v>
      </c>
      <c r="K6218">
        <v>4.6332418030731697</v>
      </c>
      <c r="L6218">
        <v>4.5026429490879796</v>
      </c>
      <c r="M6218">
        <v>4.4556477038402296</v>
      </c>
      <c r="N6218">
        <v>4.5639913292833096</v>
      </c>
      <c r="O6218">
        <v>4.4953341022564199</v>
      </c>
      <c r="P6218">
        <v>4.7374550361106396</v>
      </c>
      <c r="Q6218">
        <v>5.09416193408443</v>
      </c>
    </row>
    <row r="6219" spans="1:17">
      <c r="A6219" t="s">
        <v>10956</v>
      </c>
      <c r="B6219" s="16" t="s">
        <v>10957</v>
      </c>
      <c r="C6219">
        <v>6.8875098120992702</v>
      </c>
      <c r="D6219">
        <v>6.91663908632923</v>
      </c>
      <c r="E6219">
        <v>6.8580293081962402</v>
      </c>
      <c r="F6219">
        <v>7.1471983190353301</v>
      </c>
      <c r="G6219">
        <v>7.0317103077074501</v>
      </c>
      <c r="H6219">
        <v>7.5318215657091097</v>
      </c>
      <c r="I6219">
        <v>6.8043133897654204</v>
      </c>
      <c r="J6219">
        <v>6.99554785082886</v>
      </c>
      <c r="K6219">
        <v>6.8483229266356602</v>
      </c>
      <c r="L6219">
        <v>7.0591951028470596</v>
      </c>
      <c r="M6219">
        <v>7.7984296403983802</v>
      </c>
      <c r="N6219">
        <v>7.48473824893557</v>
      </c>
      <c r="O6219">
        <v>7.1746832552608204</v>
      </c>
      <c r="P6219">
        <v>7.08417203296443</v>
      </c>
      <c r="Q6219">
        <v>6.2843132996066204</v>
      </c>
    </row>
    <row r="6220" spans="1:17">
      <c r="A6220" t="s">
        <v>10958</v>
      </c>
      <c r="B6220" s="16" t="s">
        <v>10959</v>
      </c>
      <c r="C6220">
        <v>7.4370270394313298</v>
      </c>
      <c r="D6220">
        <v>7.5566823580389499</v>
      </c>
      <c r="E6220">
        <v>7.4738039318096003</v>
      </c>
      <c r="F6220">
        <v>7.2405344936164298</v>
      </c>
      <c r="G6220">
        <v>7.3276608930228999</v>
      </c>
      <c r="H6220">
        <v>7.8180724136366102</v>
      </c>
      <c r="I6220">
        <v>7.37372180216357</v>
      </c>
      <c r="J6220">
        <v>7.4936168087532602</v>
      </c>
      <c r="K6220">
        <v>7.2207576889162599</v>
      </c>
      <c r="L6220">
        <v>7.2533671460251501</v>
      </c>
      <c r="M6220">
        <v>7.1899856980448904</v>
      </c>
      <c r="N6220">
        <v>7.2837478732022003</v>
      </c>
      <c r="O6220">
        <v>7.3947603874182901</v>
      </c>
      <c r="P6220">
        <v>7.5104440579032898</v>
      </c>
      <c r="Q6220">
        <v>5.09416193408443</v>
      </c>
    </row>
    <row r="6221" spans="1:17">
      <c r="A6221" t="s">
        <v>10960</v>
      </c>
      <c r="B6221" s="16" t="s">
        <v>10961</v>
      </c>
      <c r="C6221">
        <v>7.3961615692763401</v>
      </c>
      <c r="D6221">
        <v>7.49675594587774</v>
      </c>
      <c r="E6221">
        <v>7.37606582637006</v>
      </c>
      <c r="F6221">
        <v>7.5120915885307804</v>
      </c>
      <c r="G6221">
        <v>7.3517712000585602</v>
      </c>
      <c r="H6221">
        <v>7.8180724136366102</v>
      </c>
      <c r="I6221">
        <v>7.0999446418427796</v>
      </c>
      <c r="J6221">
        <v>7.6244124621112102</v>
      </c>
      <c r="K6221">
        <v>7.0465945306725999</v>
      </c>
      <c r="L6221">
        <v>7.2091042822887399</v>
      </c>
      <c r="M6221">
        <v>7.4175839171271596</v>
      </c>
      <c r="N6221">
        <v>7.5046963614255704</v>
      </c>
      <c r="O6221">
        <v>7.3511467449476502</v>
      </c>
      <c r="P6221">
        <v>7.4384076816199602</v>
      </c>
      <c r="Q6221">
        <v>6.6375058506955904</v>
      </c>
    </row>
    <row r="6222" spans="1:17">
      <c r="A6222" t="s">
        <v>10962</v>
      </c>
      <c r="B6222" s="16" t="s">
        <v>10963</v>
      </c>
      <c r="C6222">
        <v>4.6948835100102002</v>
      </c>
      <c r="D6222">
        <v>5.0571074914141203</v>
      </c>
      <c r="E6222">
        <v>4.9023702390828996</v>
      </c>
      <c r="F6222">
        <v>4.1611154638698196</v>
      </c>
      <c r="G6222">
        <v>3.8309652426265099</v>
      </c>
      <c r="H6222">
        <v>5.0402227714917602</v>
      </c>
      <c r="I6222">
        <v>4.8453589192974098</v>
      </c>
      <c r="J6222">
        <v>5.0088657953609399</v>
      </c>
      <c r="K6222">
        <v>4.7193737720337401</v>
      </c>
      <c r="L6222">
        <v>4.3280695513255196</v>
      </c>
      <c r="M6222">
        <v>4.4113157068760698</v>
      </c>
      <c r="N6222">
        <v>4.5070424063834196</v>
      </c>
      <c r="O6222">
        <v>4.5388813471664999</v>
      </c>
      <c r="P6222">
        <v>5.5682221171507997</v>
      </c>
      <c r="Q6222">
        <v>2.8218677180984102</v>
      </c>
    </row>
    <row r="6223" spans="1:17">
      <c r="A6223" t="s">
        <v>10964</v>
      </c>
      <c r="B6223" s="16" t="s">
        <v>10965</v>
      </c>
      <c r="C6223">
        <v>11.157380636143399</v>
      </c>
      <c r="D6223">
        <v>11.1287747118445</v>
      </c>
      <c r="E6223">
        <v>11.240300276729601</v>
      </c>
      <c r="F6223">
        <v>11.0540572119674</v>
      </c>
      <c r="G6223">
        <v>11.028131063526301</v>
      </c>
      <c r="H6223">
        <v>11.3378385369786</v>
      </c>
      <c r="I6223">
        <v>11.1477838837537</v>
      </c>
      <c r="J6223">
        <v>11.1309124640502</v>
      </c>
      <c r="K6223">
        <v>11.1053251833251</v>
      </c>
      <c r="L6223">
        <v>11.218106539226801</v>
      </c>
      <c r="M6223">
        <v>11.081447429065699</v>
      </c>
      <c r="N6223">
        <v>10.802018093506801</v>
      </c>
      <c r="O6223">
        <v>11.204639486664799</v>
      </c>
      <c r="P6223">
        <v>11.147508029229</v>
      </c>
      <c r="Q6223">
        <v>10.7764508804262</v>
      </c>
    </row>
    <row r="6224" spans="1:17">
      <c r="A6224" t="s">
        <v>10966</v>
      </c>
      <c r="B6224" s="16" t="s">
        <v>10967</v>
      </c>
      <c r="C6224">
        <v>9.2410183802981294</v>
      </c>
      <c r="D6224">
        <v>9.0382715533186904</v>
      </c>
      <c r="E6224">
        <v>9.1091865669565397</v>
      </c>
      <c r="F6224">
        <v>8.7132676412589003</v>
      </c>
      <c r="G6224">
        <v>8.8868241912169506</v>
      </c>
      <c r="H6224">
        <v>8.3856769029464395</v>
      </c>
      <c r="I6224">
        <v>8.8716755748861793</v>
      </c>
      <c r="J6224">
        <v>8.4867642841392996</v>
      </c>
      <c r="K6224">
        <v>8.9873640394760592</v>
      </c>
      <c r="L6224">
        <v>8.7414866388056698</v>
      </c>
      <c r="M6224">
        <v>8.6776672696432602</v>
      </c>
      <c r="N6224">
        <v>8.6263454454071198</v>
      </c>
      <c r="O6224">
        <v>8.7684498735885708</v>
      </c>
      <c r="P6224">
        <v>8.6145509800764994</v>
      </c>
      <c r="Q6224">
        <v>10.7764508804262</v>
      </c>
    </row>
    <row r="6225" spans="1:17">
      <c r="A6225" t="s">
        <v>10968</v>
      </c>
      <c r="B6225" s="16" t="s">
        <v>10969</v>
      </c>
      <c r="C6225">
        <v>7.4099128563250902</v>
      </c>
      <c r="D6225">
        <v>7.4469495762664897</v>
      </c>
      <c r="E6225">
        <v>7.3659163892137602</v>
      </c>
      <c r="F6225">
        <v>7.6751356192948998</v>
      </c>
      <c r="G6225">
        <v>7.3357426868416997</v>
      </c>
      <c r="H6225">
        <v>7.9891995022524496</v>
      </c>
      <c r="I6225">
        <v>7.3949308559448603</v>
      </c>
      <c r="J6225">
        <v>7.5629189843524403</v>
      </c>
      <c r="K6225">
        <v>7.1217465608534498</v>
      </c>
      <c r="L6225">
        <v>7.3033402976722401</v>
      </c>
      <c r="M6225">
        <v>7.6485843460019902</v>
      </c>
      <c r="N6225">
        <v>7.6728565812781202</v>
      </c>
      <c r="O6225">
        <v>7.64995042314629</v>
      </c>
      <c r="P6225">
        <v>7.3330682704280097</v>
      </c>
      <c r="Q6225">
        <v>7.8374797051227896</v>
      </c>
    </row>
    <row r="6226" spans="1:17">
      <c r="A6226" t="s">
        <v>10970</v>
      </c>
      <c r="B6226" s="16" t="s">
        <v>10971</v>
      </c>
      <c r="C6226">
        <v>11.686248665165399</v>
      </c>
      <c r="D6226">
        <v>11.701953693856099</v>
      </c>
      <c r="E6226">
        <v>11.465153276617301</v>
      </c>
      <c r="F6226">
        <v>11.6759702628929</v>
      </c>
      <c r="G6226">
        <v>11.5908011825065</v>
      </c>
      <c r="H6226">
        <v>11.0522334447214</v>
      </c>
      <c r="I6226">
        <v>11.3994054422538</v>
      </c>
      <c r="J6226">
        <v>11.308355566863099</v>
      </c>
      <c r="K6226">
        <v>11.897095937407901</v>
      </c>
      <c r="L6226">
        <v>11.4301553089332</v>
      </c>
      <c r="M6226">
        <v>11.6099523622956</v>
      </c>
      <c r="N6226">
        <v>11.304602898668399</v>
      </c>
      <c r="O6226">
        <v>11.400551035437299</v>
      </c>
      <c r="P6226">
        <v>11.178884025343301</v>
      </c>
      <c r="Q6226">
        <v>12.3595679388288</v>
      </c>
    </row>
    <row r="6227" spans="1:17">
      <c r="A6227" t="s">
        <v>10972</v>
      </c>
      <c r="B6227" s="16" t="s">
        <v>10973</v>
      </c>
      <c r="C6227">
        <v>7.5468782268362498</v>
      </c>
      <c r="D6227">
        <v>7.4844651280120704</v>
      </c>
      <c r="E6227">
        <v>7.2927897048973698</v>
      </c>
      <c r="F6227">
        <v>8.0246906710008297</v>
      </c>
      <c r="G6227">
        <v>7.6331692833361604</v>
      </c>
      <c r="H6227">
        <v>7.8437997351681696</v>
      </c>
      <c r="I6227">
        <v>7.48338462554117</v>
      </c>
      <c r="J6227">
        <v>7.6244124621112102</v>
      </c>
      <c r="K6227">
        <v>7.2001082262505802</v>
      </c>
      <c r="L6227">
        <v>7.51801873160551</v>
      </c>
      <c r="M6227">
        <v>7.4716821378814098</v>
      </c>
      <c r="N6227">
        <v>7.1033865969873</v>
      </c>
      <c r="O6227">
        <v>7.4422943721941399</v>
      </c>
      <c r="P6227">
        <v>7.5104440579032898</v>
      </c>
      <c r="Q6227">
        <v>5.09416193408443</v>
      </c>
    </row>
    <row r="6228" spans="1:17">
      <c r="A6228" t="s">
        <v>10974</v>
      </c>
      <c r="B6228" s="16" t="s">
        <v>10975</v>
      </c>
      <c r="C6228">
        <v>10.2766610169051</v>
      </c>
      <c r="D6228">
        <v>10.3475751797724</v>
      </c>
      <c r="E6228">
        <v>10.2901148652356</v>
      </c>
      <c r="F6228">
        <v>9.8248025531504108</v>
      </c>
      <c r="G6228">
        <v>10.1095555818868</v>
      </c>
      <c r="H6228">
        <v>9.6573802317777595</v>
      </c>
      <c r="I6228">
        <v>10.5490462028087</v>
      </c>
      <c r="J6228">
        <v>9.9430945056007296</v>
      </c>
      <c r="K6228">
        <v>10.5159652305389</v>
      </c>
      <c r="L6228">
        <v>10.0651198052286</v>
      </c>
      <c r="M6228">
        <v>9.6539266003872708</v>
      </c>
      <c r="N6228">
        <v>8.9676971024948404</v>
      </c>
      <c r="O6228">
        <v>9.9322107719864405</v>
      </c>
      <c r="P6228">
        <v>10.7665371148038</v>
      </c>
      <c r="Q6228">
        <v>8.0859864702427604</v>
      </c>
    </row>
    <row r="6229" spans="1:17">
      <c r="A6229" t="s">
        <v>10976</v>
      </c>
      <c r="B6229" s="16" t="s">
        <v>10977</v>
      </c>
      <c r="C6229">
        <v>7.4302962784847004</v>
      </c>
      <c r="D6229">
        <v>7.3755208346582997</v>
      </c>
      <c r="E6229">
        <v>7.2927897048973698</v>
      </c>
      <c r="F6229">
        <v>7.51783483851856</v>
      </c>
      <c r="G6229">
        <v>7.6397078758824399</v>
      </c>
      <c r="H6229">
        <v>7.5938082216608098</v>
      </c>
      <c r="I6229">
        <v>7.2549965839237496</v>
      </c>
      <c r="J6229">
        <v>7.3664432334145298</v>
      </c>
      <c r="K6229">
        <v>7.0074886995701204</v>
      </c>
      <c r="L6229">
        <v>6.9195424843787503</v>
      </c>
      <c r="M6229">
        <v>7.5560391547307804</v>
      </c>
      <c r="N6229">
        <v>7.3587971557348997</v>
      </c>
      <c r="O6229">
        <v>7.4629264675432703</v>
      </c>
      <c r="P6229">
        <v>7.7597983365935903</v>
      </c>
      <c r="Q6229">
        <v>2.8218677180984102</v>
      </c>
    </row>
    <row r="6230" spans="1:17">
      <c r="A6230" t="s">
        <v>10978</v>
      </c>
      <c r="B6230" s="16" t="e">
        <v>#N/A</v>
      </c>
      <c r="C6230">
        <v>6.5689872807264997</v>
      </c>
      <c r="D6230">
        <v>6.3230695120548104</v>
      </c>
      <c r="E6230">
        <v>6.2527945319371199</v>
      </c>
      <c r="F6230">
        <v>6.0057787532757798</v>
      </c>
      <c r="G6230">
        <v>6.5510027220463503</v>
      </c>
      <c r="H6230">
        <v>5.7039026048571104</v>
      </c>
      <c r="I6230">
        <v>6.37513354646594</v>
      </c>
      <c r="J6230">
        <v>5.9097086530010401</v>
      </c>
      <c r="K6230">
        <v>6.63877551665722</v>
      </c>
      <c r="L6230">
        <v>6.4709898055546704</v>
      </c>
      <c r="M6230">
        <v>6.27668483199077</v>
      </c>
      <c r="N6230">
        <v>6.6912870643548601</v>
      </c>
      <c r="O6230">
        <v>6.6608435268053103</v>
      </c>
      <c r="P6230">
        <v>6.3422324803325996</v>
      </c>
      <c r="Q6230">
        <v>7.3593062614465703</v>
      </c>
    </row>
    <row r="6231" spans="1:17">
      <c r="A6231" t="s">
        <v>10979</v>
      </c>
      <c r="B6231" s="16" t="s">
        <v>10980</v>
      </c>
      <c r="C6231">
        <v>8.0108433833323591</v>
      </c>
      <c r="D6231">
        <v>7.9317506448125501</v>
      </c>
      <c r="E6231">
        <v>7.9919012986878704</v>
      </c>
      <c r="F6231">
        <v>7.3605076217664402</v>
      </c>
      <c r="G6231">
        <v>7.8174556958739299</v>
      </c>
      <c r="H6231">
        <v>6.9360245443211097</v>
      </c>
      <c r="I6231">
        <v>7.3303411333840103</v>
      </c>
      <c r="J6231">
        <v>7.6336440153544798</v>
      </c>
      <c r="K6231">
        <v>7.7037557435027599</v>
      </c>
      <c r="L6231">
        <v>8.0520699811720196</v>
      </c>
      <c r="M6231">
        <v>8.0709447881792702</v>
      </c>
      <c r="N6231">
        <v>8.2935226395831201</v>
      </c>
      <c r="O6231">
        <v>8.1659518363411792</v>
      </c>
      <c r="P6231">
        <v>7.2825095327770901</v>
      </c>
      <c r="Q6231">
        <v>9.0486929182374407</v>
      </c>
    </row>
    <row r="6232" spans="1:17">
      <c r="A6232" t="s">
        <v>10981</v>
      </c>
      <c r="B6232" s="16" t="s">
        <v>10982</v>
      </c>
      <c r="C6232">
        <v>8.5247590875631101</v>
      </c>
      <c r="D6232">
        <v>8.4534951995057206</v>
      </c>
      <c r="E6232">
        <v>8.8023591343452292</v>
      </c>
      <c r="F6232">
        <v>8.6803983516218501</v>
      </c>
      <c r="G6232">
        <v>9.2383753733548097</v>
      </c>
      <c r="H6232">
        <v>7.6763342868275197</v>
      </c>
      <c r="I6232">
        <v>8.6281561036209808</v>
      </c>
      <c r="J6232">
        <v>8.5514559083883697</v>
      </c>
      <c r="K6232">
        <v>8.6323571659353302</v>
      </c>
      <c r="L6232">
        <v>8.5092009628920096</v>
      </c>
      <c r="M6232">
        <v>8.6922202965025601</v>
      </c>
      <c r="N6232">
        <v>8.6414293901659907</v>
      </c>
      <c r="O6232">
        <v>8.7200570326353102</v>
      </c>
      <c r="P6232">
        <v>8.1573921489223995</v>
      </c>
      <c r="Q6232">
        <v>10.0294952513164</v>
      </c>
    </row>
    <row r="6233" spans="1:17">
      <c r="A6233" t="s">
        <v>10983</v>
      </c>
      <c r="B6233" s="16" t="s">
        <v>10984</v>
      </c>
      <c r="C6233">
        <v>10.6347552422438</v>
      </c>
      <c r="D6233">
        <v>10.6984479464336</v>
      </c>
      <c r="E6233">
        <v>10.280708258769</v>
      </c>
      <c r="F6233">
        <v>10.386710007637801</v>
      </c>
      <c r="G6233">
        <v>10.590231261257699</v>
      </c>
      <c r="H6233">
        <v>10.4205968600156</v>
      </c>
      <c r="I6233">
        <v>10.5083417312884</v>
      </c>
      <c r="J6233">
        <v>10.27532923027</v>
      </c>
      <c r="K6233">
        <v>10.565130334801299</v>
      </c>
      <c r="L6233">
        <v>10.349109025084701</v>
      </c>
      <c r="M6233">
        <v>10.444182405811</v>
      </c>
      <c r="N6233">
        <v>10.031075911959</v>
      </c>
      <c r="O6233">
        <v>10.5943307628207</v>
      </c>
      <c r="P6233">
        <v>10.853799675906201</v>
      </c>
      <c r="Q6233">
        <v>8.9889439006726093</v>
      </c>
    </row>
    <row r="6234" spans="1:17">
      <c r="A6234" t="s">
        <v>10985</v>
      </c>
      <c r="B6234" s="16" t="s">
        <v>10986</v>
      </c>
      <c r="C6234">
        <v>4.99547094075474</v>
      </c>
      <c r="D6234">
        <v>5.2202186721532398</v>
      </c>
      <c r="E6234">
        <v>4.6393553598667303</v>
      </c>
      <c r="F6234">
        <v>5.0765736551712601</v>
      </c>
      <c r="G6234">
        <v>4.6281296811809298</v>
      </c>
      <c r="H6234">
        <v>5.7925255003189697</v>
      </c>
      <c r="I6234">
        <v>4.5515847967793803</v>
      </c>
      <c r="J6234">
        <v>4.9787429435777097</v>
      </c>
      <c r="K6234">
        <v>4.3302743077434496</v>
      </c>
      <c r="L6234">
        <v>4.9123550275731303</v>
      </c>
      <c r="M6234">
        <v>5.0068521030490203</v>
      </c>
      <c r="N6234">
        <v>5.6587966909913696</v>
      </c>
      <c r="O6234">
        <v>4.8406433623781604</v>
      </c>
      <c r="P6234">
        <v>5.3028714561952901</v>
      </c>
      <c r="Q6234">
        <v>2.8218677180984102</v>
      </c>
    </row>
    <row r="6235" spans="1:17">
      <c r="A6235" t="s">
        <v>10987</v>
      </c>
      <c r="B6235" s="16" t="s">
        <v>10988</v>
      </c>
      <c r="C6235">
        <v>8.6858072426432607</v>
      </c>
      <c r="D6235">
        <v>8.7253474346936706</v>
      </c>
      <c r="E6235">
        <v>8.8023591343452292</v>
      </c>
      <c r="F6235">
        <v>8.92449495865635</v>
      </c>
      <c r="G6235">
        <v>8.8813226119601598</v>
      </c>
      <c r="H6235">
        <v>8.8283568531527994</v>
      </c>
      <c r="I6235">
        <v>9.1165272424961703</v>
      </c>
      <c r="J6235">
        <v>8.9942092019321702</v>
      </c>
      <c r="K6235">
        <v>8.8286111796920803</v>
      </c>
      <c r="L6235">
        <v>9.2807709387927808</v>
      </c>
      <c r="M6235">
        <v>9.4501077858604905</v>
      </c>
      <c r="N6235">
        <v>9.6462169228496499</v>
      </c>
      <c r="O6235">
        <v>9.2286522980184191</v>
      </c>
      <c r="P6235">
        <v>8.8511285703123104</v>
      </c>
      <c r="Q6235">
        <v>9.8053894822166399</v>
      </c>
    </row>
    <row r="6236" spans="1:17">
      <c r="A6236" t="s">
        <v>10989</v>
      </c>
      <c r="B6236" s="16" t="s">
        <v>10990</v>
      </c>
      <c r="C6236">
        <v>2.8218677180984102</v>
      </c>
      <c r="D6236">
        <v>2.8218677180984102</v>
      </c>
      <c r="E6236">
        <v>2.8218677180984102</v>
      </c>
      <c r="F6236">
        <v>2.8218677180984102</v>
      </c>
      <c r="G6236">
        <v>2.8218677180984102</v>
      </c>
      <c r="H6236">
        <v>3.30825032505737</v>
      </c>
      <c r="I6236">
        <v>3.3100125595866299</v>
      </c>
      <c r="J6236">
        <v>3.2517770676889399</v>
      </c>
      <c r="K6236">
        <v>2.8218677180984102</v>
      </c>
      <c r="L6236">
        <v>3.29479214013883</v>
      </c>
      <c r="M6236">
        <v>3.4086250003018401</v>
      </c>
      <c r="N6236">
        <v>3.31389066967124</v>
      </c>
      <c r="O6236">
        <v>3.24931794675887</v>
      </c>
      <c r="P6236">
        <v>3.6194497939779602</v>
      </c>
      <c r="Q6236">
        <v>2.8218677180984102</v>
      </c>
    </row>
    <row r="6237" spans="1:17">
      <c r="A6237" t="s">
        <v>10991</v>
      </c>
      <c r="B6237" s="16" t="s">
        <v>10992</v>
      </c>
      <c r="C6237">
        <v>11.6770539173349</v>
      </c>
      <c r="D6237">
        <v>11.6568705179353</v>
      </c>
      <c r="E6237">
        <v>11.4793198243551</v>
      </c>
      <c r="F6237">
        <v>11.596906049763399</v>
      </c>
      <c r="G6237">
        <v>11.529266277446</v>
      </c>
      <c r="H6237">
        <v>11.6732345004924</v>
      </c>
      <c r="I6237">
        <v>11.468437712543601</v>
      </c>
      <c r="J6237">
        <v>11.347404435736999</v>
      </c>
      <c r="K6237">
        <v>11.63395583736</v>
      </c>
      <c r="L6237">
        <v>11.6328656281842</v>
      </c>
      <c r="M6237">
        <v>11.617050107514199</v>
      </c>
      <c r="N6237">
        <v>11.5046305400055</v>
      </c>
      <c r="O6237">
        <v>11.722508249199199</v>
      </c>
      <c r="P6237">
        <v>11.206888842174999</v>
      </c>
      <c r="Q6237">
        <v>11.9536559408029</v>
      </c>
    </row>
    <row r="6238" spans="1:17">
      <c r="A6238" t="s">
        <v>10993</v>
      </c>
      <c r="B6238" s="16" t="s">
        <v>10994</v>
      </c>
      <c r="C6238">
        <v>7.0806726399707198</v>
      </c>
      <c r="D6238">
        <v>7.0479209614188596</v>
      </c>
      <c r="E6238">
        <v>6.5696259509985699</v>
      </c>
      <c r="F6238">
        <v>6.8053707288430703</v>
      </c>
      <c r="G6238">
        <v>6.7821116076966099</v>
      </c>
      <c r="H6238">
        <v>7.3352939809483502</v>
      </c>
      <c r="I6238">
        <v>6.7936822339404497</v>
      </c>
      <c r="J6238">
        <v>6.9219572081632101</v>
      </c>
      <c r="K6238">
        <v>6.9835028813780502</v>
      </c>
      <c r="L6238">
        <v>7.1321590078153996</v>
      </c>
      <c r="M6238">
        <v>7.1361418404393699</v>
      </c>
      <c r="N6238">
        <v>6.7815556524819103</v>
      </c>
      <c r="O6238">
        <v>7.0299319203949597</v>
      </c>
      <c r="P6238">
        <v>7.0723068801633202</v>
      </c>
      <c r="Q6238">
        <v>5.81282804418474</v>
      </c>
    </row>
    <row r="6239" spans="1:17">
      <c r="A6239" t="s">
        <v>10995</v>
      </c>
      <c r="B6239" s="16" t="s">
        <v>10996</v>
      </c>
      <c r="C6239">
        <v>7.4030536541110497</v>
      </c>
      <c r="D6239">
        <v>7.4782801049240399</v>
      </c>
      <c r="E6239">
        <v>7.0979641920863799</v>
      </c>
      <c r="F6239">
        <v>7.7695933794598799</v>
      </c>
      <c r="G6239">
        <v>7.3276608930228999</v>
      </c>
      <c r="H6239">
        <v>8.62096995660918</v>
      </c>
      <c r="I6239">
        <v>7.5352315919544104</v>
      </c>
      <c r="J6239">
        <v>7.9503746294535702</v>
      </c>
      <c r="K6239">
        <v>7.2940296973472796</v>
      </c>
      <c r="L6239">
        <v>7.5887671861693198</v>
      </c>
      <c r="M6239">
        <v>7.98908282340083</v>
      </c>
      <c r="N6239">
        <v>8.0973900376133496</v>
      </c>
      <c r="O6239">
        <v>7.9960367760567204</v>
      </c>
      <c r="P6239">
        <v>7.8034427306452399</v>
      </c>
      <c r="Q6239">
        <v>6.2843132996066204</v>
      </c>
    </row>
    <row r="6240" spans="1:17">
      <c r="A6240" t="s">
        <v>10997</v>
      </c>
      <c r="B6240" s="16" t="s">
        <v>10998</v>
      </c>
      <c r="C6240">
        <v>7.7496407277196804</v>
      </c>
      <c r="D6240">
        <v>7.7332212181927797</v>
      </c>
      <c r="E6240">
        <v>7.5111119836653399</v>
      </c>
      <c r="F6240">
        <v>7.57404036287409</v>
      </c>
      <c r="G6240">
        <v>7.7404765708415004</v>
      </c>
      <c r="H6240">
        <v>7.55069959745998</v>
      </c>
      <c r="I6240">
        <v>7.5160073190113001</v>
      </c>
      <c r="J6240">
        <v>7.2630884481653997</v>
      </c>
      <c r="K6240">
        <v>7.3821866733767498</v>
      </c>
      <c r="L6240">
        <v>7.5597102959179097</v>
      </c>
      <c r="M6240">
        <v>7.4571287640772104</v>
      </c>
      <c r="N6240">
        <v>7.5308835633863698</v>
      </c>
      <c r="O6240">
        <v>7.47313256090131</v>
      </c>
      <c r="P6240">
        <v>7.6364979725720197</v>
      </c>
      <c r="Q6240">
        <v>8.6462459446333604</v>
      </c>
    </row>
    <row r="6241" spans="1:17">
      <c r="A6241" t="s">
        <v>10999</v>
      </c>
      <c r="B6241" s="16" t="s">
        <v>11000</v>
      </c>
      <c r="C6241">
        <v>8.6801524911761803</v>
      </c>
      <c r="D6241">
        <v>8.5361103322187599</v>
      </c>
      <c r="E6241">
        <v>8.5437921814222193</v>
      </c>
      <c r="F6241">
        <v>8.5295590110989306</v>
      </c>
      <c r="G6241">
        <v>8.4657582755512504</v>
      </c>
      <c r="H6241">
        <v>8.7462206244628593</v>
      </c>
      <c r="I6241">
        <v>8.5858089249887097</v>
      </c>
      <c r="J6241">
        <v>8.4454612137437692</v>
      </c>
      <c r="K6241">
        <v>8.5314819276876293</v>
      </c>
      <c r="L6241">
        <v>8.6480551933178802</v>
      </c>
      <c r="M6241">
        <v>8.3741108116857799</v>
      </c>
      <c r="N6241">
        <v>8.4387621139333007</v>
      </c>
      <c r="O6241">
        <v>8.5761665783410308</v>
      </c>
      <c r="P6241">
        <v>8.4087349906230404</v>
      </c>
      <c r="Q6241">
        <v>8.5667227177791094</v>
      </c>
    </row>
    <row r="6242" spans="1:17">
      <c r="A6242" t="s">
        <v>11001</v>
      </c>
      <c r="B6242" s="16" t="s">
        <v>11002</v>
      </c>
      <c r="C6242">
        <v>8.4234672079257091</v>
      </c>
      <c r="D6242">
        <v>8.4907987123068995</v>
      </c>
      <c r="E6242">
        <v>8.1059373480444403</v>
      </c>
      <c r="F6242">
        <v>8.8694791996134601</v>
      </c>
      <c r="G6242">
        <v>8.7844338551725905</v>
      </c>
      <c r="H6242">
        <v>9.2185930867620698</v>
      </c>
      <c r="I6242">
        <v>8.6341054283206908</v>
      </c>
      <c r="J6242">
        <v>8.6949289308481692</v>
      </c>
      <c r="K6242">
        <v>8.4200459128452501</v>
      </c>
      <c r="L6242">
        <v>8.5243050013209505</v>
      </c>
      <c r="M6242">
        <v>8.9282956315425306</v>
      </c>
      <c r="N6242">
        <v>9.1705360163108391</v>
      </c>
      <c r="O6242">
        <v>8.8272394823318496</v>
      </c>
      <c r="P6242">
        <v>8.8053875258058696</v>
      </c>
      <c r="Q6242">
        <v>7.5369478347710803</v>
      </c>
    </row>
    <row r="6243" spans="1:17">
      <c r="A6243" t="s">
        <v>11003</v>
      </c>
      <c r="B6243" s="16" t="s">
        <v>11004</v>
      </c>
      <c r="C6243">
        <v>6.64096539181552</v>
      </c>
      <c r="D6243">
        <v>6.6449460234552697</v>
      </c>
      <c r="E6243">
        <v>6.8434447610936902</v>
      </c>
      <c r="F6243">
        <v>6.6670749181327098</v>
      </c>
      <c r="G6243">
        <v>6.3249249403227497</v>
      </c>
      <c r="H6243">
        <v>7.2376457847852196</v>
      </c>
      <c r="I6243">
        <v>6.75034965873059</v>
      </c>
      <c r="J6243">
        <v>6.6572928796591997</v>
      </c>
      <c r="K6243">
        <v>6.0808079045226702</v>
      </c>
      <c r="L6243">
        <v>6.6254352606249798</v>
      </c>
      <c r="M6243">
        <v>6.6468296666851296</v>
      </c>
      <c r="N6243">
        <v>6.2749637290068296</v>
      </c>
      <c r="O6243">
        <v>6.5683219506101604</v>
      </c>
      <c r="P6243">
        <v>6.7973461474338004</v>
      </c>
      <c r="Q6243">
        <v>5.09416193408443</v>
      </c>
    </row>
    <row r="6244" spans="1:17">
      <c r="A6244" t="s">
        <v>11005</v>
      </c>
      <c r="B6244" s="16" t="s">
        <v>11006</v>
      </c>
      <c r="C6244">
        <v>7.7550342632277598</v>
      </c>
      <c r="D6244">
        <v>7.8090663738983803</v>
      </c>
      <c r="E6244">
        <v>7.2157407540923399</v>
      </c>
      <c r="F6244">
        <v>7.8851281056233304</v>
      </c>
      <c r="G6244">
        <v>8.0993399160976498</v>
      </c>
      <c r="H6244">
        <v>7.8128713237024003</v>
      </c>
      <c r="I6244">
        <v>7.3303411333840103</v>
      </c>
      <c r="J6244">
        <v>7.4936168087532602</v>
      </c>
      <c r="K6244">
        <v>7.5920801119716002</v>
      </c>
      <c r="L6244">
        <v>7.4049096193962303</v>
      </c>
      <c r="M6244">
        <v>8.11174300467815</v>
      </c>
      <c r="N6244">
        <v>8.2587237784821692</v>
      </c>
      <c r="O6244">
        <v>8.2602239812224507</v>
      </c>
      <c r="P6244">
        <v>7.7962599250743203</v>
      </c>
      <c r="Q6244">
        <v>8.5667227177791094</v>
      </c>
    </row>
    <row r="6245" spans="1:17">
      <c r="A6245" t="s">
        <v>11007</v>
      </c>
      <c r="B6245" s="16" t="s">
        <v>11008</v>
      </c>
      <c r="C6245">
        <v>10.8929725487453</v>
      </c>
      <c r="D6245">
        <v>10.835805782816699</v>
      </c>
      <c r="E6245">
        <v>10.800352363721601</v>
      </c>
      <c r="F6245">
        <v>10.3397266983514</v>
      </c>
      <c r="G6245">
        <v>10.7496634262643</v>
      </c>
      <c r="H6245">
        <v>9.4062592949871497</v>
      </c>
      <c r="I6245">
        <v>10.610668922783301</v>
      </c>
      <c r="J6245">
        <v>10.143574299493601</v>
      </c>
      <c r="K6245">
        <v>10.877226818162899</v>
      </c>
      <c r="L6245">
        <v>10.415400123045099</v>
      </c>
      <c r="M6245">
        <v>9.97953181704138</v>
      </c>
      <c r="N6245">
        <v>9.6596114111494291</v>
      </c>
      <c r="O6245">
        <v>10.2040718711183</v>
      </c>
      <c r="P6245">
        <v>10.3971847095897</v>
      </c>
      <c r="Q6245">
        <v>11.2910801018797</v>
      </c>
    </row>
    <row r="6246" spans="1:17">
      <c r="A6246" t="s">
        <v>11009</v>
      </c>
      <c r="B6246" s="16" t="s">
        <v>11010</v>
      </c>
      <c r="C6246">
        <v>7.5530860582734398</v>
      </c>
      <c r="D6246">
        <v>7.6964111900943601</v>
      </c>
      <c r="E6246">
        <v>7.4547805836906704</v>
      </c>
      <c r="F6246">
        <v>7.2748775160660903</v>
      </c>
      <c r="G6246">
        <v>7.5100895396059402</v>
      </c>
      <c r="H6246">
        <v>7.91348301616567</v>
      </c>
      <c r="I6246">
        <v>7.5667119272377104</v>
      </c>
      <c r="J6246">
        <v>7.5963570465695698</v>
      </c>
      <c r="K6246">
        <v>7.8299346334044699</v>
      </c>
      <c r="L6246">
        <v>7.6779922586903604</v>
      </c>
      <c r="M6246">
        <v>7.8733696912725399</v>
      </c>
      <c r="N6246">
        <v>7.4231462068533096</v>
      </c>
      <c r="O6246">
        <v>7.6135180018571296</v>
      </c>
      <c r="P6246">
        <v>7.7299492284321003</v>
      </c>
      <c r="Q6246">
        <v>7.6950435514148801</v>
      </c>
    </row>
    <row r="6247" spans="1:17">
      <c r="A6247" t="s">
        <v>11011</v>
      </c>
      <c r="B6247" s="16" t="s">
        <v>11012</v>
      </c>
      <c r="C6247">
        <v>7.1642478553587896</v>
      </c>
      <c r="D6247">
        <v>7.3003562916549596</v>
      </c>
      <c r="E6247">
        <v>7.6429850953719196</v>
      </c>
      <c r="F6247">
        <v>7.4533613238303902</v>
      </c>
      <c r="G6247">
        <v>7.0612825398533596</v>
      </c>
      <c r="H6247">
        <v>7.3711522214359002</v>
      </c>
      <c r="I6247">
        <v>7.0999446418427796</v>
      </c>
      <c r="J6247">
        <v>7.1257495591542801</v>
      </c>
      <c r="K6247">
        <v>6.6692237937115797</v>
      </c>
      <c r="L6247">
        <v>7.3380004094259004</v>
      </c>
      <c r="M6247">
        <v>6.9264585261776999</v>
      </c>
      <c r="N6247">
        <v>7.3366910045794702</v>
      </c>
      <c r="O6247">
        <v>7.1684108656329801</v>
      </c>
      <c r="P6247">
        <v>6.7232899141601701</v>
      </c>
      <c r="Q6247">
        <v>5.81282804418474</v>
      </c>
    </row>
    <row r="6248" spans="1:17">
      <c r="A6248" t="s">
        <v>11013</v>
      </c>
      <c r="B6248" s="16" t="s">
        <v>11014</v>
      </c>
      <c r="C6248">
        <v>9.4955881220566098</v>
      </c>
      <c r="D6248">
        <v>9.38382415520846</v>
      </c>
      <c r="E6248">
        <v>8.9789547973225297</v>
      </c>
      <c r="F6248">
        <v>9.7180024010508799</v>
      </c>
      <c r="G6248">
        <v>9.4445307875158004</v>
      </c>
      <c r="H6248">
        <v>9.6486566679362298</v>
      </c>
      <c r="I6248">
        <v>9.4251786498549404</v>
      </c>
      <c r="J6248">
        <v>9.1307262003566603</v>
      </c>
      <c r="K6248">
        <v>9.40999007206511</v>
      </c>
      <c r="L6248">
        <v>9.3245592150841805</v>
      </c>
      <c r="M6248">
        <v>9.7284236586885893</v>
      </c>
      <c r="N6248">
        <v>10.0345070496513</v>
      </c>
      <c r="O6248">
        <v>9.8436769050847008</v>
      </c>
      <c r="P6248">
        <v>9.5927918193013895</v>
      </c>
      <c r="Q6248">
        <v>8.48255560796823</v>
      </c>
    </row>
    <row r="6249" spans="1:17">
      <c r="A6249" t="s">
        <v>11015</v>
      </c>
      <c r="B6249" s="16" t="e">
        <v>#N/A</v>
      </c>
      <c r="C6249">
        <v>3.5040133865677898</v>
      </c>
      <c r="D6249">
        <v>4.1931807688815699</v>
      </c>
      <c r="E6249">
        <v>3.4028894668404299</v>
      </c>
      <c r="F6249">
        <v>3.2825265482838799</v>
      </c>
      <c r="G6249">
        <v>3.33407035458014</v>
      </c>
      <c r="H6249">
        <v>3.65660975244205</v>
      </c>
      <c r="I6249">
        <v>3.9910282299290798</v>
      </c>
      <c r="J6249">
        <v>3.7696016503418699</v>
      </c>
      <c r="K6249">
        <v>4.2084442324483602</v>
      </c>
      <c r="L6249">
        <v>4.1946255460110002</v>
      </c>
      <c r="M6249">
        <v>3.5380814202985702</v>
      </c>
      <c r="N6249">
        <v>3.5144020463037902</v>
      </c>
      <c r="O6249">
        <v>3.9295289699043701</v>
      </c>
      <c r="P6249">
        <v>4.4479700090536403</v>
      </c>
      <c r="Q6249">
        <v>2.8218677180984102</v>
      </c>
    </row>
    <row r="6250" spans="1:17">
      <c r="A6250" t="s">
        <v>11016</v>
      </c>
      <c r="B6250" s="16" t="s">
        <v>11017</v>
      </c>
      <c r="C6250">
        <v>7.8078865927447199</v>
      </c>
      <c r="D6250">
        <v>7.7175606130823198</v>
      </c>
      <c r="E6250">
        <v>7.8608524105655997</v>
      </c>
      <c r="F6250">
        <v>8.2203774830864695</v>
      </c>
      <c r="G6250">
        <v>7.7525907425537204</v>
      </c>
      <c r="H6250">
        <v>8.4706512881774305</v>
      </c>
      <c r="I6250">
        <v>7.9991652987053898</v>
      </c>
      <c r="J6250">
        <v>8.3282117572389094</v>
      </c>
      <c r="K6250">
        <v>7.65406560375519</v>
      </c>
      <c r="L6250">
        <v>7.7362754720663904</v>
      </c>
      <c r="M6250">
        <v>7.9958057222793899</v>
      </c>
      <c r="N6250">
        <v>8.0930061317527695</v>
      </c>
      <c r="O6250">
        <v>7.9602345118790003</v>
      </c>
      <c r="P6250">
        <v>8.2123692572012192</v>
      </c>
      <c r="Q6250">
        <v>7.3593062614465703</v>
      </c>
    </row>
    <row r="6251" spans="1:17">
      <c r="A6251" t="s">
        <v>11018</v>
      </c>
      <c r="B6251" s="16" t="s">
        <v>11019</v>
      </c>
      <c r="C6251">
        <v>10.475792352187099</v>
      </c>
      <c r="D6251">
        <v>10.528805536695399</v>
      </c>
      <c r="E6251">
        <v>10.7111319925448</v>
      </c>
      <c r="F6251">
        <v>10.656082447888799</v>
      </c>
      <c r="G6251">
        <v>10.4532861048542</v>
      </c>
      <c r="H6251">
        <v>11.721518039773599</v>
      </c>
      <c r="I6251">
        <v>10.718863936094399</v>
      </c>
      <c r="J6251">
        <v>10.7666877019126</v>
      </c>
      <c r="K6251">
        <v>10.338811652780601</v>
      </c>
      <c r="L6251">
        <v>10.6816221018688</v>
      </c>
      <c r="M6251">
        <v>10.7570267201699</v>
      </c>
      <c r="N6251">
        <v>10.8898770225746</v>
      </c>
      <c r="O6251">
        <v>10.9217886120912</v>
      </c>
      <c r="P6251">
        <v>10.813496103533399</v>
      </c>
      <c r="Q6251">
        <v>9.8053894822166399</v>
      </c>
    </row>
    <row r="6252" spans="1:17">
      <c r="A6252" t="s">
        <v>11020</v>
      </c>
      <c r="B6252" s="16" t="s">
        <v>11021</v>
      </c>
      <c r="C6252">
        <v>10.642043494638701</v>
      </c>
      <c r="D6252">
        <v>10.638790556204899</v>
      </c>
      <c r="E6252">
        <v>10.426753595866</v>
      </c>
      <c r="F6252">
        <v>10.744334005046101</v>
      </c>
      <c r="G6252">
        <v>10.619434413954099</v>
      </c>
      <c r="H6252">
        <v>10.3022941828204</v>
      </c>
      <c r="I6252">
        <v>10.453900741240499</v>
      </c>
      <c r="J6252">
        <v>10.6460182080535</v>
      </c>
      <c r="K6252">
        <v>10.702696726255599</v>
      </c>
      <c r="L6252">
        <v>10.5200369275146</v>
      </c>
      <c r="M6252">
        <v>10.311810304024799</v>
      </c>
      <c r="N6252">
        <v>9.7638909657757598</v>
      </c>
      <c r="O6252">
        <v>10.273496394483599</v>
      </c>
      <c r="P6252">
        <v>10.5796116224579</v>
      </c>
      <c r="Q6252">
        <v>9.5399466711043193</v>
      </c>
    </row>
    <row r="6253" spans="1:17">
      <c r="A6253" t="s">
        <v>11022</v>
      </c>
      <c r="B6253" s="16" t="s">
        <v>11023</v>
      </c>
      <c r="C6253">
        <v>7.3253598602789296</v>
      </c>
      <c r="D6253">
        <v>7.1133152528774399</v>
      </c>
      <c r="E6253">
        <v>6.67236314516198</v>
      </c>
      <c r="F6253">
        <v>7.57404036287409</v>
      </c>
      <c r="G6253">
        <v>7.07100601612012</v>
      </c>
      <c r="H6253">
        <v>7.4997969622653997</v>
      </c>
      <c r="I6253">
        <v>6.7056631409512804</v>
      </c>
      <c r="J6253">
        <v>6.9518483583870996</v>
      </c>
      <c r="K6253">
        <v>6.9090390786620297</v>
      </c>
      <c r="L6253">
        <v>7.0424643899991004</v>
      </c>
      <c r="M6253">
        <v>7.6314095030644102</v>
      </c>
      <c r="N6253">
        <v>7.5502157781120696</v>
      </c>
      <c r="O6253">
        <v>7.3893804998512502</v>
      </c>
      <c r="P6253">
        <v>7.0723068801633202</v>
      </c>
      <c r="Q6253">
        <v>6.2843132996066204</v>
      </c>
    </row>
    <row r="6254" spans="1:17">
      <c r="A6254" t="s">
        <v>11024</v>
      </c>
      <c r="B6254" s="16" t="s">
        <v>11025</v>
      </c>
      <c r="C6254">
        <v>9.6409129771725102</v>
      </c>
      <c r="D6254">
        <v>9.64318964391164</v>
      </c>
      <c r="E6254">
        <v>9.0846820439705205</v>
      </c>
      <c r="F6254">
        <v>9.3955345245159805</v>
      </c>
      <c r="G6254">
        <v>9.6314407722878297</v>
      </c>
      <c r="H6254">
        <v>8.8664810274159507</v>
      </c>
      <c r="I6254">
        <v>9.2638289229613502</v>
      </c>
      <c r="J6254">
        <v>8.9282911379201302</v>
      </c>
      <c r="K6254">
        <v>9.5152105914428091</v>
      </c>
      <c r="L6254">
        <v>9.2610747756295506</v>
      </c>
      <c r="M6254">
        <v>9.3579440757248395</v>
      </c>
      <c r="N6254">
        <v>9.0581420067648004</v>
      </c>
      <c r="O6254">
        <v>9.7271713371472099</v>
      </c>
      <c r="P6254">
        <v>9.0928936015588402</v>
      </c>
      <c r="Q6254">
        <v>10.4171850831034</v>
      </c>
    </row>
    <row r="6255" spans="1:17">
      <c r="A6255" t="s">
        <v>11026</v>
      </c>
      <c r="B6255" s="16" t="s">
        <v>11027</v>
      </c>
      <c r="C6255">
        <v>8.0639401472335095</v>
      </c>
      <c r="D6255">
        <v>8.1535027241447207</v>
      </c>
      <c r="E6255">
        <v>7.9786549044894901</v>
      </c>
      <c r="F6255">
        <v>8.0166065363382408</v>
      </c>
      <c r="G6255">
        <v>7.7586098137260304</v>
      </c>
      <c r="H6255">
        <v>7.7103035834904796</v>
      </c>
      <c r="I6255">
        <v>7.9852629709249596</v>
      </c>
      <c r="J6255">
        <v>7.8549730060507796</v>
      </c>
      <c r="K6255">
        <v>8.1133349265636507</v>
      </c>
      <c r="L6255">
        <v>7.93934780116974</v>
      </c>
      <c r="M6255">
        <v>7.8288752630701302</v>
      </c>
      <c r="N6255">
        <v>7.6961786310614997</v>
      </c>
      <c r="O6255">
        <v>7.8114262473187699</v>
      </c>
      <c r="P6255">
        <v>8.2123692572012192</v>
      </c>
      <c r="Q6255">
        <v>8.0859864702427604</v>
      </c>
    </row>
    <row r="6256" spans="1:17">
      <c r="A6256" t="s">
        <v>11028</v>
      </c>
      <c r="B6256" s="16" t="s">
        <v>11029</v>
      </c>
      <c r="C6256">
        <v>7.9273378688956697</v>
      </c>
      <c r="D6256">
        <v>7.7487132818439504</v>
      </c>
      <c r="E6256">
        <v>7.5741595143062499</v>
      </c>
      <c r="F6256">
        <v>7.8262079075912698</v>
      </c>
      <c r="G6256">
        <v>7.8628598961016696</v>
      </c>
      <c r="H6256">
        <v>8.4706512881774305</v>
      </c>
      <c r="I6256">
        <v>7.9570491884156898</v>
      </c>
      <c r="J6256">
        <v>8.1881036931947904</v>
      </c>
      <c r="K6256">
        <v>7.6025982331845201</v>
      </c>
      <c r="L6256">
        <v>7.7362754720663904</v>
      </c>
      <c r="M6256">
        <v>7.8438600201623601</v>
      </c>
      <c r="N6256">
        <v>7.4914217726060297</v>
      </c>
      <c r="O6256">
        <v>7.8743466868911698</v>
      </c>
      <c r="P6256">
        <v>8.3164052090791998</v>
      </c>
      <c r="Q6256">
        <v>7.5369478347710803</v>
      </c>
    </row>
    <row r="6257" spans="1:17">
      <c r="A6257" t="s">
        <v>11030</v>
      </c>
      <c r="B6257" s="16" t="s">
        <v>11031</v>
      </c>
      <c r="C6257">
        <v>4.3623517865106702</v>
      </c>
      <c r="D6257">
        <v>4.4456530885114001</v>
      </c>
      <c r="E6257">
        <v>4.7777046060070401</v>
      </c>
      <c r="F6257">
        <v>4.5147692553613297</v>
      </c>
      <c r="G6257">
        <v>4.5695203052827997</v>
      </c>
      <c r="H6257">
        <v>3.7814594184883799</v>
      </c>
      <c r="I6257">
        <v>4.4354937019020104</v>
      </c>
      <c r="J6257">
        <v>4.2567562628296498</v>
      </c>
      <c r="K6257">
        <v>4.2710437260841099</v>
      </c>
      <c r="L6257">
        <v>4.9506536519942301</v>
      </c>
      <c r="M6257">
        <v>5.2134656239442299</v>
      </c>
      <c r="N6257">
        <v>5.5054798817117598</v>
      </c>
      <c r="O6257">
        <v>4.9982149956393096</v>
      </c>
      <c r="P6257">
        <v>4.3630835021106398</v>
      </c>
      <c r="Q6257">
        <v>5.09416193408443</v>
      </c>
    </row>
    <row r="6258" spans="1:17">
      <c r="A6258" t="s">
        <v>11032</v>
      </c>
      <c r="B6258" s="16" t="s">
        <v>11033</v>
      </c>
      <c r="C6258">
        <v>9.9216831749426202</v>
      </c>
      <c r="D6258">
        <v>9.9402445984152994</v>
      </c>
      <c r="E6258">
        <v>10.053384359757001</v>
      </c>
      <c r="F6258">
        <v>10.454808573295001</v>
      </c>
      <c r="G6258">
        <v>4.0460446887748596</v>
      </c>
      <c r="H6258">
        <v>8.5288727901697197</v>
      </c>
      <c r="I6258">
        <v>4.2360017113942803</v>
      </c>
      <c r="J6258">
        <v>9.1094029233341303</v>
      </c>
      <c r="K6258">
        <v>10.0502537429964</v>
      </c>
      <c r="L6258">
        <v>4.1946255460110002</v>
      </c>
      <c r="M6258">
        <v>9.1613031862228897</v>
      </c>
      <c r="N6258">
        <v>8.8190876020984401</v>
      </c>
      <c r="O6258">
        <v>3.42420286852819</v>
      </c>
      <c r="P6258">
        <v>3.6194497939779602</v>
      </c>
      <c r="Q6258">
        <v>10.8113611162458</v>
      </c>
    </row>
    <row r="6259" spans="1:17">
      <c r="A6259" t="s">
        <v>11034</v>
      </c>
      <c r="B6259" s="16" t="s">
        <v>11035</v>
      </c>
      <c r="C6259">
        <v>9.2333173802178798</v>
      </c>
      <c r="D6259">
        <v>9.2506561527117697</v>
      </c>
      <c r="E6259">
        <v>9.6767997740667102</v>
      </c>
      <c r="F6259">
        <v>9.7536782787351903</v>
      </c>
      <c r="G6259">
        <v>9.5172676250523391</v>
      </c>
      <c r="H6259">
        <v>9.4997724764001692</v>
      </c>
      <c r="I6259">
        <v>9.3054239592045001</v>
      </c>
      <c r="J6259">
        <v>9.9833192861437006</v>
      </c>
      <c r="K6259">
        <v>9.1483993967116408</v>
      </c>
      <c r="L6259">
        <v>9.2337754124464198</v>
      </c>
      <c r="M6259">
        <v>9.5076498918256807</v>
      </c>
      <c r="N6259">
        <v>9.1045913047271991</v>
      </c>
      <c r="O6259">
        <v>9.6416644763240296</v>
      </c>
      <c r="P6259">
        <v>9.1045613603878905</v>
      </c>
      <c r="Q6259">
        <v>9.4977003000167599</v>
      </c>
    </row>
    <row r="6260" spans="1:17">
      <c r="A6260" t="s">
        <v>11036</v>
      </c>
      <c r="B6260" s="16" t="s">
        <v>11037</v>
      </c>
      <c r="C6260">
        <v>8.0595894016577994</v>
      </c>
      <c r="D6260">
        <v>8.2617895486712403</v>
      </c>
      <c r="E6260">
        <v>8.3517369601033504</v>
      </c>
      <c r="F6260">
        <v>8.2168543213050196</v>
      </c>
      <c r="G6260">
        <v>8.1822476825020392</v>
      </c>
      <c r="H6260">
        <v>9.0209451248948902</v>
      </c>
      <c r="I6260">
        <v>8.1809013618629596</v>
      </c>
      <c r="J6260">
        <v>8.4739837412464603</v>
      </c>
      <c r="K6260">
        <v>7.9209578949331201</v>
      </c>
      <c r="L6260">
        <v>8.2136399313016106</v>
      </c>
      <c r="M6260">
        <v>8.3081422645750607</v>
      </c>
      <c r="N6260">
        <v>8.4143787149558609</v>
      </c>
      <c r="O6260">
        <v>8.4959537959627394</v>
      </c>
      <c r="P6260">
        <v>8.4413137018814606</v>
      </c>
      <c r="Q6260">
        <v>7.3593062614465703</v>
      </c>
    </row>
    <row r="6261" spans="1:17">
      <c r="A6261" t="s">
        <v>11038</v>
      </c>
      <c r="B6261" s="16" t="s">
        <v>11039</v>
      </c>
      <c r="C6261">
        <v>7.7869779048302803</v>
      </c>
      <c r="D6261">
        <v>7.9089550682826602</v>
      </c>
      <c r="E6261">
        <v>8.00502698976495</v>
      </c>
      <c r="F6261">
        <v>7.99207830986792</v>
      </c>
      <c r="G6261">
        <v>8.2263264276980692</v>
      </c>
      <c r="H6261">
        <v>8.6906333414424193</v>
      </c>
      <c r="I6261">
        <v>8.1604302441202705</v>
      </c>
      <c r="J6261">
        <v>8.3866650863232302</v>
      </c>
      <c r="K6261">
        <v>7.8477217694945702</v>
      </c>
      <c r="L6261">
        <v>8.3487603369746903</v>
      </c>
      <c r="M6261">
        <v>8.3637566439800306</v>
      </c>
      <c r="N6261">
        <v>8.5484636265777993</v>
      </c>
      <c r="O6261">
        <v>8.1405881914443992</v>
      </c>
      <c r="P6261">
        <v>8.3897825627459106</v>
      </c>
      <c r="Q6261">
        <v>6.6375058506955904</v>
      </c>
    </row>
    <row r="6262" spans="1:17">
      <c r="A6262" t="s">
        <v>11040</v>
      </c>
      <c r="B6262" s="16" t="s">
        <v>11041</v>
      </c>
      <c r="C6262">
        <v>5.2710534670525604</v>
      </c>
      <c r="D6262">
        <v>5.5701495124768599</v>
      </c>
      <c r="E6262">
        <v>5.2635360024135203</v>
      </c>
      <c r="F6262">
        <v>4.5644600677645304</v>
      </c>
      <c r="G6262">
        <v>5.2138164621762604</v>
      </c>
      <c r="H6262">
        <v>5.24699422619977</v>
      </c>
      <c r="I6262">
        <v>5.7570104949229499</v>
      </c>
      <c r="J6262">
        <v>5.3252950654732896</v>
      </c>
      <c r="K6262">
        <v>5.9369845976997899</v>
      </c>
      <c r="L6262">
        <v>5.6645052727704401</v>
      </c>
      <c r="M6262">
        <v>5.7583066502886897</v>
      </c>
      <c r="N6262">
        <v>5.5842645045438202</v>
      </c>
      <c r="O6262">
        <v>4.8737348553695998</v>
      </c>
      <c r="P6262">
        <v>6.5454517148896398</v>
      </c>
      <c r="Q6262">
        <v>2.8218677180984102</v>
      </c>
    </row>
    <row r="6263" spans="1:17">
      <c r="A6263" t="s">
        <v>11042</v>
      </c>
      <c r="B6263" s="16" t="s">
        <v>11043</v>
      </c>
      <c r="C6263">
        <v>8.2318734976501897</v>
      </c>
      <c r="D6263">
        <v>8.3456350742750907</v>
      </c>
      <c r="E6263">
        <v>8.2059343109124807</v>
      </c>
      <c r="F6263">
        <v>8.0526331460793195</v>
      </c>
      <c r="G6263">
        <v>8.0012537917190603</v>
      </c>
      <c r="H6263">
        <v>8.7270078898687</v>
      </c>
      <c r="I6263">
        <v>8.2829020162843197</v>
      </c>
      <c r="J6263">
        <v>8.2433831641058806</v>
      </c>
      <c r="K6263">
        <v>8.2263884404773897</v>
      </c>
      <c r="L6263">
        <v>8.2720838813875606</v>
      </c>
      <c r="M6263">
        <v>8.24183875291906</v>
      </c>
      <c r="N6263">
        <v>7.9596973360802199</v>
      </c>
      <c r="O6263">
        <v>8.0751541309284605</v>
      </c>
      <c r="P6263">
        <v>8.4181185696057703</v>
      </c>
      <c r="Q6263">
        <v>6.2843132996066204</v>
      </c>
    </row>
    <row r="6264" spans="1:17">
      <c r="A6264" t="s">
        <v>11044</v>
      </c>
      <c r="B6264" s="16" t="s">
        <v>997</v>
      </c>
      <c r="C6264">
        <v>8.3647417747855499</v>
      </c>
      <c r="D6264">
        <v>8.3490249725250401</v>
      </c>
      <c r="E6264">
        <v>8.00502698976495</v>
      </c>
      <c r="F6264">
        <v>8.7527198365611394</v>
      </c>
      <c r="G6264">
        <v>8.1911719556340898</v>
      </c>
      <c r="H6264">
        <v>8.6239408015842898</v>
      </c>
      <c r="I6264">
        <v>8.4303797432236909</v>
      </c>
      <c r="J6264">
        <v>8.3921104005443308</v>
      </c>
      <c r="K6264">
        <v>8.2263884404773897</v>
      </c>
      <c r="L6264">
        <v>8.4020695622647192</v>
      </c>
      <c r="M6264">
        <v>8.5211100064466798</v>
      </c>
      <c r="N6264">
        <v>8.2626320731716092</v>
      </c>
      <c r="O6264">
        <v>8.2334841076790894</v>
      </c>
      <c r="P6264">
        <v>8.3705776148277202</v>
      </c>
      <c r="Q6264">
        <v>8.7216113394761106</v>
      </c>
    </row>
    <row r="6265" spans="1:17">
      <c r="A6265" t="s">
        <v>11045</v>
      </c>
      <c r="B6265" s="16" t="s">
        <v>11046</v>
      </c>
      <c r="C6265">
        <v>7.2960327960102003</v>
      </c>
      <c r="D6265">
        <v>7.3688478284412797</v>
      </c>
      <c r="E6265">
        <v>7.0352413670756002</v>
      </c>
      <c r="F6265">
        <v>6.5023495203630803</v>
      </c>
      <c r="G6265">
        <v>6.5369974430488398</v>
      </c>
      <c r="H6265">
        <v>6.9645120930522904</v>
      </c>
      <c r="I6265">
        <v>7.2157887515971799</v>
      </c>
      <c r="J6265">
        <v>6.844381508383</v>
      </c>
      <c r="K6265">
        <v>7.0846625010167097</v>
      </c>
      <c r="L6265">
        <v>6.9195424843787503</v>
      </c>
      <c r="M6265">
        <v>6.7301417845111002</v>
      </c>
      <c r="N6265">
        <v>6.6912870643548601</v>
      </c>
      <c r="O6265">
        <v>7.1172200311726304</v>
      </c>
      <c r="P6265">
        <v>7.7374697295705301</v>
      </c>
      <c r="Q6265">
        <v>2.8218677180984102</v>
      </c>
    </row>
    <row r="6266" spans="1:17">
      <c r="A6266" t="s">
        <v>11047</v>
      </c>
      <c r="B6266" s="16" t="s">
        <v>11048</v>
      </c>
      <c r="C6266">
        <v>9.1167695389053396</v>
      </c>
      <c r="D6266">
        <v>9.0298499680477402</v>
      </c>
      <c r="E6266">
        <v>9.2508210134253606</v>
      </c>
      <c r="F6266">
        <v>8.0916336506484594</v>
      </c>
      <c r="G6266">
        <v>8.7087945240318305</v>
      </c>
      <c r="H6266">
        <v>8.1043347790570408</v>
      </c>
      <c r="I6266">
        <v>8.8462771609699704</v>
      </c>
      <c r="J6266">
        <v>8.7616441749356504</v>
      </c>
      <c r="K6266">
        <v>8.9651458449725592</v>
      </c>
      <c r="L6266">
        <v>8.5831867699617703</v>
      </c>
      <c r="M6266">
        <v>8.0613634534576892</v>
      </c>
      <c r="N6266">
        <v>7.5566025451299499</v>
      </c>
      <c r="O6266">
        <v>8.19396225663343</v>
      </c>
      <c r="P6266">
        <v>9.3100023645332008</v>
      </c>
      <c r="Q6266">
        <v>8.3931679398307004</v>
      </c>
    </row>
    <row r="6267" spans="1:17">
      <c r="A6267" t="s">
        <v>11049</v>
      </c>
      <c r="B6267" s="16" t="s">
        <v>11050</v>
      </c>
      <c r="C6267">
        <v>7.8488145663592901</v>
      </c>
      <c r="D6267">
        <v>7.7538404744076503</v>
      </c>
      <c r="E6267">
        <v>7.5653201361319704</v>
      </c>
      <c r="F6267">
        <v>7.9754910076152203</v>
      </c>
      <c r="G6267">
        <v>7.5029329747582603</v>
      </c>
      <c r="H6267">
        <v>8.8664810274159507</v>
      </c>
      <c r="I6267">
        <v>8.2638390662506502</v>
      </c>
      <c r="J6267">
        <v>7.9650691019481696</v>
      </c>
      <c r="K6267">
        <v>7.7844810546957897</v>
      </c>
      <c r="L6267">
        <v>8.3487603369746903</v>
      </c>
      <c r="M6267">
        <v>8.4247945275417901</v>
      </c>
      <c r="N6267">
        <v>8.4896634631825307</v>
      </c>
      <c r="O6267">
        <v>8.2304821506377799</v>
      </c>
      <c r="P6267">
        <v>8.0528164704780902</v>
      </c>
      <c r="Q6267">
        <v>6.9204191934356096</v>
      </c>
    </row>
    <row r="6268" spans="1:17">
      <c r="A6268" t="s">
        <v>11051</v>
      </c>
      <c r="B6268" s="16" t="s">
        <v>11052</v>
      </c>
      <c r="C6268">
        <v>7.9881288110009603</v>
      </c>
      <c r="D6268">
        <v>7.88111539084478</v>
      </c>
      <c r="E6268">
        <v>7.5202897263322503</v>
      </c>
      <c r="F6268">
        <v>7.7453307463346599</v>
      </c>
      <c r="G6268">
        <v>8.0560255534584204</v>
      </c>
      <c r="H6268">
        <v>8.1170463998542708</v>
      </c>
      <c r="I6268">
        <v>7.9712251578376598</v>
      </c>
      <c r="J6268">
        <v>7.6833854332699003</v>
      </c>
      <c r="K6268">
        <v>7.80738720141568</v>
      </c>
      <c r="L6268">
        <v>7.8268340971717798</v>
      </c>
      <c r="M6268">
        <v>8.0549403120859093</v>
      </c>
      <c r="N6268">
        <v>8.4213875895931505</v>
      </c>
      <c r="O6268">
        <v>8.0718031023560606</v>
      </c>
      <c r="P6268">
        <v>8.0826347707077897</v>
      </c>
      <c r="Q6268">
        <v>6.9204191934356096</v>
      </c>
    </row>
    <row r="6269" spans="1:17">
      <c r="A6269" t="s">
        <v>11053</v>
      </c>
      <c r="B6269" s="16" t="e">
        <v>#N/A</v>
      </c>
      <c r="C6269">
        <v>3.3064422771203601</v>
      </c>
      <c r="D6269">
        <v>3.4870161193063098</v>
      </c>
      <c r="E6269">
        <v>2.8218677180984102</v>
      </c>
      <c r="F6269">
        <v>2.8218677180984102</v>
      </c>
      <c r="G6269">
        <v>3.33407035458014</v>
      </c>
      <c r="H6269">
        <v>3.50653555504317</v>
      </c>
      <c r="I6269">
        <v>3.3100125595866299</v>
      </c>
      <c r="J6269">
        <v>3.2517770676889399</v>
      </c>
      <c r="K6269">
        <v>3.4608708703561399</v>
      </c>
      <c r="L6269">
        <v>2.8218677180984102</v>
      </c>
      <c r="M6269">
        <v>3.5380814202985702</v>
      </c>
      <c r="N6269">
        <v>2.8218677180984102</v>
      </c>
      <c r="O6269">
        <v>3.42420286852819</v>
      </c>
      <c r="P6269">
        <v>3.6194497939779602</v>
      </c>
      <c r="Q6269">
        <v>2.8218677180984102</v>
      </c>
    </row>
    <row r="6270" spans="1:17">
      <c r="A6270" t="s">
        <v>11054</v>
      </c>
      <c r="B6270" s="16" t="e">
        <v>#N/A</v>
      </c>
      <c r="C6270">
        <v>10.1504878265961</v>
      </c>
      <c r="D6270">
        <v>10.187397637513399</v>
      </c>
      <c r="E6270">
        <v>10.3310508308509</v>
      </c>
      <c r="F6270">
        <v>10.509800052844801</v>
      </c>
      <c r="G6270">
        <v>10.217175935290101</v>
      </c>
      <c r="H6270">
        <v>10.3479143600682</v>
      </c>
      <c r="I6270">
        <v>10.0026004887374</v>
      </c>
      <c r="J6270">
        <v>10.3810745217137</v>
      </c>
      <c r="K6270">
        <v>10.091856627578199</v>
      </c>
      <c r="L6270">
        <v>9.9024448332047594</v>
      </c>
      <c r="M6270">
        <v>9.8097840962810992</v>
      </c>
      <c r="N6270">
        <v>9.8892040042287501</v>
      </c>
      <c r="O6270">
        <v>9.9910137300417396</v>
      </c>
      <c r="P6270">
        <v>9.9127910254344993</v>
      </c>
      <c r="Q6270">
        <v>9.7703309644362406</v>
      </c>
    </row>
    <row r="6271" spans="1:17">
      <c r="A6271" t="s">
        <v>11055</v>
      </c>
      <c r="B6271" s="16" t="s">
        <v>11056</v>
      </c>
      <c r="C6271">
        <v>8.4602295850260596</v>
      </c>
      <c r="D6271">
        <v>8.4877266918123393</v>
      </c>
      <c r="E6271">
        <v>8.7834492648820195</v>
      </c>
      <c r="F6271">
        <v>8.7257128049061308</v>
      </c>
      <c r="G6271">
        <v>8.5479352492780194</v>
      </c>
      <c r="H6271">
        <v>8.9634769048282195</v>
      </c>
      <c r="I6271">
        <v>8.5858089249887097</v>
      </c>
      <c r="J6271">
        <v>8.6816519689081293</v>
      </c>
      <c r="K6271">
        <v>8.4811179509747792</v>
      </c>
      <c r="L6271">
        <v>8.4785096847082908</v>
      </c>
      <c r="M6271">
        <v>8.4371918148377105</v>
      </c>
      <c r="N6271">
        <v>8.3275010444814601</v>
      </c>
      <c r="O6271">
        <v>8.5231903044703294</v>
      </c>
      <c r="P6271">
        <v>8.5604994087829809</v>
      </c>
      <c r="Q6271">
        <v>8.7932323857913595</v>
      </c>
    </row>
    <row r="6272" spans="1:17">
      <c r="A6272" t="s">
        <v>11057</v>
      </c>
      <c r="B6272" s="16" t="s">
        <v>11058</v>
      </c>
      <c r="C6272">
        <v>7.7442269088090496</v>
      </c>
      <c r="D6272">
        <v>7.8622520457696297</v>
      </c>
      <c r="E6272">
        <v>8.2941046597179096</v>
      </c>
      <c r="F6272">
        <v>8.6415170816431406</v>
      </c>
      <c r="G6272">
        <v>8.0850459987098091</v>
      </c>
      <c r="H6272">
        <v>8.0785700540620091</v>
      </c>
      <c r="I6272">
        <v>7.4634498114554697</v>
      </c>
      <c r="J6272">
        <v>8.4296622723314094</v>
      </c>
      <c r="K6272">
        <v>7.7982684269121396</v>
      </c>
      <c r="L6272">
        <v>7.7772285085574904</v>
      </c>
      <c r="M6272">
        <v>7.8061016126687397</v>
      </c>
      <c r="N6272">
        <v>7.7749527305307096</v>
      </c>
      <c r="O6272">
        <v>7.6942310684692004</v>
      </c>
      <c r="P6272">
        <v>7.5279031862563199</v>
      </c>
      <c r="Q6272">
        <v>6.9204191934356096</v>
      </c>
    </row>
    <row r="6273" spans="1:17">
      <c r="A6273" t="s">
        <v>11059</v>
      </c>
      <c r="B6273" s="16" t="s">
        <v>11060</v>
      </c>
      <c r="C6273">
        <v>8.0726024190613099</v>
      </c>
      <c r="D6273">
        <v>7.8904552081381496</v>
      </c>
      <c r="E6273">
        <v>8.45096068795036</v>
      </c>
      <c r="F6273">
        <v>8.3385567977074508</v>
      </c>
      <c r="G6273">
        <v>7.8116781654464402</v>
      </c>
      <c r="H6273">
        <v>8.5383518071447799</v>
      </c>
      <c r="I6273">
        <v>7.8485960504563597</v>
      </c>
      <c r="J6273">
        <v>8.3110659465285792</v>
      </c>
      <c r="K6273">
        <v>7.7375455503910802</v>
      </c>
      <c r="L6273">
        <v>8.0891210769297501</v>
      </c>
      <c r="M6273">
        <v>8.3000192317860808</v>
      </c>
      <c r="N6273">
        <v>8.0024043880678093</v>
      </c>
      <c r="O6273">
        <v>8.3431586954379302</v>
      </c>
      <c r="P6273">
        <v>7.5790440883133003</v>
      </c>
      <c r="Q6273">
        <v>6.2843132996066204</v>
      </c>
    </row>
    <row r="6274" spans="1:17">
      <c r="A6274" t="s">
        <v>11061</v>
      </c>
      <c r="B6274" s="16" t="s">
        <v>11062</v>
      </c>
      <c r="C6274">
        <v>8.7918612787628305</v>
      </c>
      <c r="D6274">
        <v>8.9383205444650606</v>
      </c>
      <c r="E6274">
        <v>9.3797821829134307</v>
      </c>
      <c r="F6274">
        <v>8.7157652821545408</v>
      </c>
      <c r="G6274">
        <v>8.9721093924985205</v>
      </c>
      <c r="H6274">
        <v>9.2087348443794408</v>
      </c>
      <c r="I6274">
        <v>9.0244197059078299</v>
      </c>
      <c r="J6274">
        <v>9.1803368440236195</v>
      </c>
      <c r="K6274">
        <v>8.8574106389206495</v>
      </c>
      <c r="L6274">
        <v>9.1889923237065201</v>
      </c>
      <c r="M6274">
        <v>9.2816489801290896</v>
      </c>
      <c r="N6274">
        <v>9.2195964250195903</v>
      </c>
      <c r="O6274">
        <v>9.5864090751680298</v>
      </c>
      <c r="P6274">
        <v>8.3214149767362393</v>
      </c>
      <c r="Q6274">
        <v>9.3151344269335699</v>
      </c>
    </row>
    <row r="6275" spans="1:17">
      <c r="A6275" t="s">
        <v>11063</v>
      </c>
      <c r="B6275" s="16" t="s">
        <v>11064</v>
      </c>
      <c r="C6275">
        <v>7.3325990548343798</v>
      </c>
      <c r="D6275">
        <v>7.3350100362429904</v>
      </c>
      <c r="E6275">
        <v>7.1580599070866304</v>
      </c>
      <c r="F6275">
        <v>7.1172145187872804</v>
      </c>
      <c r="G6275">
        <v>6.8515318643720802</v>
      </c>
      <c r="H6275">
        <v>7.7705720525869797</v>
      </c>
      <c r="I6275">
        <v>7.0292922252327301</v>
      </c>
      <c r="J6275">
        <v>7.4628622513126999</v>
      </c>
      <c r="K6275">
        <v>6.7568598344663897</v>
      </c>
      <c r="L6275">
        <v>7.2749973962356496</v>
      </c>
      <c r="M6275">
        <v>7.4765007170621303</v>
      </c>
      <c r="N6275">
        <v>7.2914316577410601</v>
      </c>
      <c r="O6275">
        <v>7.4107802996702796</v>
      </c>
      <c r="P6275">
        <v>7.1306752673032401</v>
      </c>
      <c r="Q6275">
        <v>6.6375058506955904</v>
      </c>
    </row>
    <row r="6276" spans="1:17">
      <c r="A6276" t="s">
        <v>11065</v>
      </c>
      <c r="B6276" s="16" t="s">
        <v>11066</v>
      </c>
      <c r="C6276">
        <v>7.2960327960102003</v>
      </c>
      <c r="D6276">
        <v>7.3621436993521101</v>
      </c>
      <c r="E6276">
        <v>7.5294092821253802</v>
      </c>
      <c r="F6276">
        <v>7.0473688157521996</v>
      </c>
      <c r="G6276">
        <v>6.9069169722644697</v>
      </c>
      <c r="H6276">
        <v>7.3206963756748999</v>
      </c>
      <c r="I6276">
        <v>7.3006757095922703</v>
      </c>
      <c r="J6276">
        <v>7.2571225943095499</v>
      </c>
      <c r="K6276">
        <v>7.3699190669116801</v>
      </c>
      <c r="L6276">
        <v>6.9010889605168897</v>
      </c>
      <c r="M6276">
        <v>6.6208583416950297</v>
      </c>
      <c r="N6276">
        <v>6.3058276490510803</v>
      </c>
      <c r="O6276">
        <v>6.7728062812292897</v>
      </c>
      <c r="P6276">
        <v>7.8596505864958797</v>
      </c>
      <c r="Q6276">
        <v>6.9204191934356096</v>
      </c>
    </row>
    <row r="6277" spans="1:17">
      <c r="A6277" t="s">
        <v>11067</v>
      </c>
      <c r="B6277" s="16" t="s">
        <v>11068</v>
      </c>
      <c r="C6277">
        <v>8.8458927168919104</v>
      </c>
      <c r="D6277">
        <v>8.8715507975198502</v>
      </c>
      <c r="E6277">
        <v>8.7330905863563402</v>
      </c>
      <c r="F6277">
        <v>9.4904677574421008</v>
      </c>
      <c r="G6277">
        <v>8.9977587879827006</v>
      </c>
      <c r="H6277">
        <v>9.2007994457039306</v>
      </c>
      <c r="I6277">
        <v>8.4507498580408704</v>
      </c>
      <c r="J6277">
        <v>9.1404623797686408</v>
      </c>
      <c r="K6277">
        <v>8.6297910123250396</v>
      </c>
      <c r="L6277">
        <v>8.7154039576573705</v>
      </c>
      <c r="M6277">
        <v>8.9952092085034607</v>
      </c>
      <c r="N6277">
        <v>9.0078209436005494</v>
      </c>
      <c r="O6277">
        <v>9.0898453864803095</v>
      </c>
      <c r="P6277">
        <v>8.5348522003527201</v>
      </c>
      <c r="Q6277">
        <v>7.8374797051227896</v>
      </c>
    </row>
    <row r="6278" spans="1:17">
      <c r="A6278" t="s">
        <v>11069</v>
      </c>
      <c r="B6278" s="16" t="s">
        <v>11070</v>
      </c>
      <c r="C6278">
        <v>5.62538561552046</v>
      </c>
      <c r="D6278">
        <v>5.4969810266401202</v>
      </c>
      <c r="E6278">
        <v>5.0693649437607</v>
      </c>
      <c r="F6278">
        <v>5.4925318526965601</v>
      </c>
      <c r="G6278">
        <v>5.7963037841217497</v>
      </c>
      <c r="H6278">
        <v>5.6573806008778602</v>
      </c>
      <c r="I6278">
        <v>5.7119264710440998</v>
      </c>
      <c r="J6278">
        <v>5.86275399486005</v>
      </c>
      <c r="K6278">
        <v>5.8855780355688703</v>
      </c>
      <c r="L6278">
        <v>5.6193000299912201</v>
      </c>
      <c r="M6278">
        <v>5.8057232550906601</v>
      </c>
      <c r="N6278">
        <v>5.8818201747363998</v>
      </c>
      <c r="O6278">
        <v>5.9566877393092801</v>
      </c>
      <c r="P6278">
        <v>5.8197066879617596</v>
      </c>
      <c r="Q6278">
        <v>5.81282804418474</v>
      </c>
    </row>
    <row r="6279" spans="1:17">
      <c r="A6279" t="s">
        <v>11071</v>
      </c>
      <c r="B6279" s="16" t="s">
        <v>11072</v>
      </c>
      <c r="C6279">
        <v>6.45371507644911</v>
      </c>
      <c r="D6279">
        <v>6.5415513815242896</v>
      </c>
      <c r="E6279">
        <v>6.5872704820978099</v>
      </c>
      <c r="F6279">
        <v>7.0070440488476997</v>
      </c>
      <c r="G6279">
        <v>6.7821116076966099</v>
      </c>
      <c r="H6279">
        <v>7.4736537734860304</v>
      </c>
      <c r="I6279">
        <v>6.8866346683841799</v>
      </c>
      <c r="J6279">
        <v>6.8039585878804196</v>
      </c>
      <c r="K6279">
        <v>6.40523557489675</v>
      </c>
      <c r="L6279">
        <v>6.5323868826406404</v>
      </c>
      <c r="M6279">
        <v>7.0285726910881596</v>
      </c>
      <c r="N6279">
        <v>6.6439211301738199</v>
      </c>
      <c r="O6279">
        <v>6.8454850755211298</v>
      </c>
      <c r="P6279">
        <v>6.7384110805200397</v>
      </c>
      <c r="Q6279">
        <v>5.81282804418474</v>
      </c>
    </row>
    <row r="6280" spans="1:17">
      <c r="A6280" t="s">
        <v>11073</v>
      </c>
      <c r="B6280" s="16" t="s">
        <v>11074</v>
      </c>
      <c r="C6280">
        <v>10.410715132339799</v>
      </c>
      <c r="D6280">
        <v>10.3991533386331</v>
      </c>
      <c r="E6280">
        <v>9.6540816371027702</v>
      </c>
      <c r="F6280">
        <v>9.6763025592149994</v>
      </c>
      <c r="G6280">
        <v>9.4593745504104199</v>
      </c>
      <c r="H6280">
        <v>9.2439135533047594</v>
      </c>
      <c r="I6280">
        <v>10.2893469376138</v>
      </c>
      <c r="J6280">
        <v>9.2129999477960993</v>
      </c>
      <c r="K6280">
        <v>10.6687344732326</v>
      </c>
      <c r="L6280">
        <v>10.5491176146532</v>
      </c>
      <c r="M6280">
        <v>9.6571086842929201</v>
      </c>
      <c r="N6280">
        <v>9.5294773068400804</v>
      </c>
      <c r="O6280">
        <v>9.7377760921527106</v>
      </c>
      <c r="P6280">
        <v>9.5074809981420803</v>
      </c>
      <c r="Q6280">
        <v>11.897902568404501</v>
      </c>
    </row>
    <row r="6281" spans="1:17">
      <c r="A6281" t="s">
        <v>11075</v>
      </c>
      <c r="B6281" s="16" t="s">
        <v>11076</v>
      </c>
      <c r="C6281">
        <v>9.9011751500753498</v>
      </c>
      <c r="D6281">
        <v>9.8629502942650404</v>
      </c>
      <c r="E6281">
        <v>9.7072134841744795</v>
      </c>
      <c r="F6281">
        <v>10.016245895853601</v>
      </c>
      <c r="G6281">
        <v>10.0714183389826</v>
      </c>
      <c r="H6281">
        <v>9.5238243161330196</v>
      </c>
      <c r="I6281">
        <v>9.6531617530605107</v>
      </c>
      <c r="J6281">
        <v>9.3082128886698996</v>
      </c>
      <c r="K6281">
        <v>10.099293553697301</v>
      </c>
      <c r="L6281">
        <v>9.6696710079755306</v>
      </c>
      <c r="M6281">
        <v>9.7847877858788692</v>
      </c>
      <c r="N6281">
        <v>9.5694495242808308</v>
      </c>
      <c r="O6281">
        <v>9.8890987005256505</v>
      </c>
      <c r="P6281">
        <v>9.69085691161734</v>
      </c>
      <c r="Q6281">
        <v>9.8396161242928208</v>
      </c>
    </row>
    <row r="6282" spans="1:17">
      <c r="A6282" t="s">
        <v>11077</v>
      </c>
      <c r="B6282" s="16" t="s">
        <v>11078</v>
      </c>
      <c r="C6282">
        <v>7.9603898990703099</v>
      </c>
      <c r="D6282">
        <v>8.0531392507551196</v>
      </c>
      <c r="E6282">
        <v>7.2043884532365698</v>
      </c>
      <c r="F6282">
        <v>7.3540988198108801</v>
      </c>
      <c r="G6282">
        <v>7.07100601612012</v>
      </c>
      <c r="H6282">
        <v>7.8590183406468102</v>
      </c>
      <c r="I6282">
        <v>7.8485960504563597</v>
      </c>
      <c r="J6282">
        <v>7.2022846672041601</v>
      </c>
      <c r="K6282">
        <v>8.1133349265636507</v>
      </c>
      <c r="L6282">
        <v>8.1410112895706508</v>
      </c>
      <c r="M6282">
        <v>7.8623743089575804</v>
      </c>
      <c r="N6282">
        <v>7.3660909581450102</v>
      </c>
      <c r="O6282">
        <v>7.758198071442</v>
      </c>
      <c r="P6282">
        <v>7.6445215638579098</v>
      </c>
      <c r="Q6282">
        <v>7.3593062614465703</v>
      </c>
    </row>
    <row r="6283" spans="1:17">
      <c r="A6283" t="s">
        <v>11079</v>
      </c>
      <c r="B6283" s="16" t="s">
        <v>11080</v>
      </c>
      <c r="C6283">
        <v>9.13754782828115</v>
      </c>
      <c r="D6283">
        <v>8.9956630552794294</v>
      </c>
      <c r="E6283">
        <v>9.06602649002342</v>
      </c>
      <c r="F6283">
        <v>9.4063965235050997</v>
      </c>
      <c r="G6283">
        <v>9.0501818902473694</v>
      </c>
      <c r="H6283">
        <v>9.7239486759824594</v>
      </c>
      <c r="I6283">
        <v>9.0311975015799106</v>
      </c>
      <c r="J6283">
        <v>9.1274661463522708</v>
      </c>
      <c r="K6283">
        <v>8.6975227300660798</v>
      </c>
      <c r="L6283">
        <v>9.0224296786177707</v>
      </c>
      <c r="M6283">
        <v>9.2594868690789802</v>
      </c>
      <c r="N6283">
        <v>9.4130350840350694</v>
      </c>
      <c r="O6283">
        <v>9.2331567318123202</v>
      </c>
      <c r="P6283">
        <v>8.6587555712540691</v>
      </c>
      <c r="Q6283">
        <v>9.2656390107680107</v>
      </c>
    </row>
    <row r="6284" spans="1:17">
      <c r="A6284" t="s">
        <v>11081</v>
      </c>
      <c r="B6284" s="16" t="s">
        <v>11082</v>
      </c>
      <c r="C6284">
        <v>7.0458303086313601</v>
      </c>
      <c r="D6284">
        <v>6.8219210145429399</v>
      </c>
      <c r="E6284">
        <v>6.78357369797342</v>
      </c>
      <c r="F6284">
        <v>6.7959238383915404</v>
      </c>
      <c r="G6284">
        <v>6.4043416746310999</v>
      </c>
      <c r="H6284">
        <v>6.8772919937956898</v>
      </c>
      <c r="I6284">
        <v>7.0110716758331302</v>
      </c>
      <c r="J6284">
        <v>6.3659976937039797</v>
      </c>
      <c r="K6284">
        <v>6.9835028813780502</v>
      </c>
      <c r="L6284">
        <v>7.2015926752933197</v>
      </c>
      <c r="M6284">
        <v>7.0865238931933501</v>
      </c>
      <c r="N6284">
        <v>7.1033865969873</v>
      </c>
      <c r="O6284">
        <v>7.1621109532215401</v>
      </c>
      <c r="P6284">
        <v>7.2617771611034998</v>
      </c>
      <c r="Q6284">
        <v>6.9204191934356096</v>
      </c>
    </row>
    <row r="6285" spans="1:17">
      <c r="A6285" t="s">
        <v>11083</v>
      </c>
      <c r="B6285" s="16" t="s">
        <v>11084</v>
      </c>
      <c r="C6285">
        <v>10.2026830822977</v>
      </c>
      <c r="D6285">
        <v>10.3262443443819</v>
      </c>
      <c r="E6285">
        <v>10.258974291531899</v>
      </c>
      <c r="F6285">
        <v>9.8848384670637</v>
      </c>
      <c r="G6285">
        <v>9.9173462548905604</v>
      </c>
      <c r="H6285">
        <v>9.9287755733238896</v>
      </c>
      <c r="I6285">
        <v>10.702683200256599</v>
      </c>
      <c r="J6285">
        <v>10.308810168016601</v>
      </c>
      <c r="K6285">
        <v>10.3277742819579</v>
      </c>
      <c r="L6285">
        <v>10.410532591226501</v>
      </c>
      <c r="M6285">
        <v>10.122210596511501</v>
      </c>
      <c r="N6285">
        <v>9.3684130204456704</v>
      </c>
      <c r="O6285">
        <v>10.175494765146301</v>
      </c>
      <c r="P6285">
        <v>10.72084317493</v>
      </c>
      <c r="Q6285">
        <v>9.9057254354815303</v>
      </c>
    </row>
    <row r="6286" spans="1:17">
      <c r="A6286" t="s">
        <v>11085</v>
      </c>
      <c r="B6286" s="16" t="s">
        <v>11086</v>
      </c>
      <c r="C6286">
        <v>9.3852497847375993</v>
      </c>
      <c r="D6286">
        <v>9.3788595662807595</v>
      </c>
      <c r="E6286">
        <v>9.5771260282207393</v>
      </c>
      <c r="F6286">
        <v>9.6491245811042194</v>
      </c>
      <c r="G6286">
        <v>9.0403423531070199</v>
      </c>
      <c r="H6286">
        <v>10.098525600076499</v>
      </c>
      <c r="I6286">
        <v>9.5405064148537697</v>
      </c>
      <c r="J6286">
        <v>9.4662325545798698</v>
      </c>
      <c r="K6286">
        <v>9.1303611385501906</v>
      </c>
      <c r="L6286">
        <v>9.5300306820695795</v>
      </c>
      <c r="M6286">
        <v>9.4574273436464402</v>
      </c>
      <c r="N6286">
        <v>9.7261946342565206</v>
      </c>
      <c r="O6286">
        <v>9.5639387113131793</v>
      </c>
      <c r="P6286">
        <v>9.08113067795653</v>
      </c>
      <c r="Q6286">
        <v>8.0859864702427604</v>
      </c>
    </row>
    <row r="6287" spans="1:17">
      <c r="A6287" t="s">
        <v>11087</v>
      </c>
      <c r="B6287" s="16" t="s">
        <v>11088</v>
      </c>
      <c r="C6287">
        <v>8.9269091726341205</v>
      </c>
      <c r="D6287">
        <v>8.9672767925338608</v>
      </c>
      <c r="E6287">
        <v>9.1272955393849493</v>
      </c>
      <c r="F6287">
        <v>9.1029868341595908</v>
      </c>
      <c r="G6287">
        <v>8.8702560826016104</v>
      </c>
      <c r="H6287">
        <v>10.239778039186</v>
      </c>
      <c r="I6287">
        <v>9.2657458586468699</v>
      </c>
      <c r="J6287">
        <v>9.3961740139047301</v>
      </c>
      <c r="K6287">
        <v>8.7854571911502592</v>
      </c>
      <c r="L6287">
        <v>9.2078212161120003</v>
      </c>
      <c r="M6287">
        <v>9.5550456971480795</v>
      </c>
      <c r="N6287">
        <v>9.4597252003861207</v>
      </c>
      <c r="O6287">
        <v>9.6640771469265694</v>
      </c>
      <c r="P6287">
        <v>9.2508581890705699</v>
      </c>
      <c r="Q6287">
        <v>5.09416193408443</v>
      </c>
    </row>
    <row r="6288" spans="1:17">
      <c r="A6288" t="s">
        <v>11089</v>
      </c>
      <c r="B6288" s="16" t="s">
        <v>11090</v>
      </c>
      <c r="C6288">
        <v>7.3180840145043398</v>
      </c>
      <c r="D6288">
        <v>7.16818863952646</v>
      </c>
      <c r="E6288">
        <v>7.0732031344058202</v>
      </c>
      <c r="F6288">
        <v>6.9486136043350601</v>
      </c>
      <c r="G6288">
        <v>7.0217158411928002</v>
      </c>
      <c r="H6288">
        <v>7.1160517477703298</v>
      </c>
      <c r="I6288">
        <v>6.9163248006173097</v>
      </c>
      <c r="J6288">
        <v>7.1191835615399102</v>
      </c>
      <c r="K6288">
        <v>6.7185720740311599</v>
      </c>
      <c r="L6288">
        <v>6.9557515520079001</v>
      </c>
      <c r="M6288">
        <v>6.9334971650753596</v>
      </c>
      <c r="N6288">
        <v>6.8869289896348196</v>
      </c>
      <c r="O6288">
        <v>7.2178391620403604</v>
      </c>
      <c r="P6288">
        <v>6.96085789457518</v>
      </c>
      <c r="Q6288">
        <v>7.3593062614465703</v>
      </c>
    </row>
    <row r="6289" spans="1:17">
      <c r="A6289" t="s">
        <v>11091</v>
      </c>
      <c r="B6289" s="16" t="s">
        <v>11092</v>
      </c>
      <c r="C6289">
        <v>8.5025008402734805</v>
      </c>
      <c r="D6289">
        <v>8.3923831436875709</v>
      </c>
      <c r="E6289">
        <v>8.4365055986030093</v>
      </c>
      <c r="F6289">
        <v>8.2957846638769208</v>
      </c>
      <c r="G6289">
        <v>8.2263264276980692</v>
      </c>
      <c r="H6289">
        <v>7.7971543675747004</v>
      </c>
      <c r="I6289">
        <v>8.1604302441202705</v>
      </c>
      <c r="J6289">
        <v>8.1273568456294196</v>
      </c>
      <c r="K6289">
        <v>7.9040579132345803</v>
      </c>
      <c r="L6289">
        <v>7.7620073152935802</v>
      </c>
      <c r="M6289">
        <v>7.6864943471168097</v>
      </c>
      <c r="N6289">
        <v>7.4980743815892703</v>
      </c>
      <c r="O6289">
        <v>7.76236314720368</v>
      </c>
      <c r="P6289">
        <v>8.3560040915374394</v>
      </c>
      <c r="Q6289">
        <v>6.6375058506955904</v>
      </c>
    </row>
    <row r="6290" spans="1:17">
      <c r="A6290" t="s">
        <v>11093</v>
      </c>
      <c r="B6290" s="16" t="s">
        <v>11094</v>
      </c>
      <c r="C6290">
        <v>6.7854920253152002</v>
      </c>
      <c r="D6290">
        <v>6.9438749117888099</v>
      </c>
      <c r="E6290">
        <v>6.5872704820978099</v>
      </c>
      <c r="F6290">
        <v>6.8607791046404802</v>
      </c>
      <c r="G6290">
        <v>6.7338868879057099</v>
      </c>
      <c r="H6290">
        <v>7.8284185686050796</v>
      </c>
      <c r="I6290">
        <v>7.0561962709385</v>
      </c>
      <c r="J6290">
        <v>7.0309734936181796</v>
      </c>
      <c r="K6290">
        <v>6.6284801273500698</v>
      </c>
      <c r="L6290">
        <v>7.2678234380760598</v>
      </c>
      <c r="M6290">
        <v>7.5050780063628402</v>
      </c>
      <c r="N6290">
        <v>7.5046963614255704</v>
      </c>
      <c r="O6290">
        <v>7.4933299967308296</v>
      </c>
      <c r="P6290">
        <v>6.98638363708924</v>
      </c>
      <c r="Q6290">
        <v>5.09416193408443</v>
      </c>
    </row>
    <row r="6291" spans="1:17">
      <c r="A6291" t="s">
        <v>11095</v>
      </c>
      <c r="B6291" s="16" t="s">
        <v>11096</v>
      </c>
      <c r="C6291">
        <v>7.9603898990703099</v>
      </c>
      <c r="D6291">
        <v>7.8669910973132202</v>
      </c>
      <c r="E6291">
        <v>7.8823536654902204</v>
      </c>
      <c r="F6291">
        <v>7.7695933794598799</v>
      </c>
      <c r="G6291">
        <v>7.92304149322044</v>
      </c>
      <c r="H6291">
        <v>8.0434843005010599</v>
      </c>
      <c r="I6291">
        <v>8.1396640999812906</v>
      </c>
      <c r="J6291">
        <v>8.0363736435135191</v>
      </c>
      <c r="K6291">
        <v>8.0144630057834298</v>
      </c>
      <c r="L6291">
        <v>7.79727629480454</v>
      </c>
      <c r="M6291">
        <v>7.8915108002558298</v>
      </c>
      <c r="N6291">
        <v>7.7858623783322196</v>
      </c>
      <c r="O6291">
        <v>8.1309605254050492</v>
      </c>
      <c r="P6291">
        <v>8.1960952337861599</v>
      </c>
      <c r="Q6291">
        <v>8.0859864702427604</v>
      </c>
    </row>
    <row r="6292" spans="1:17">
      <c r="A6292" t="s">
        <v>11097</v>
      </c>
      <c r="B6292" s="16" t="s">
        <v>11098</v>
      </c>
      <c r="C6292">
        <v>10.366520209452</v>
      </c>
      <c r="D6292">
        <v>10.095573044349999</v>
      </c>
      <c r="E6292">
        <v>9.8246853747507608</v>
      </c>
      <c r="F6292">
        <v>9.8443328847112408</v>
      </c>
      <c r="G6292">
        <v>10.5969585767309</v>
      </c>
      <c r="H6292">
        <v>8.5909198790265808</v>
      </c>
      <c r="I6292">
        <v>10.0798050052456</v>
      </c>
      <c r="J6292">
        <v>9.3009965626620996</v>
      </c>
      <c r="K6292">
        <v>10.9124815936564</v>
      </c>
      <c r="L6292">
        <v>10.722780873729899</v>
      </c>
      <c r="M6292">
        <v>10.322538110396399</v>
      </c>
      <c r="N6292">
        <v>10.7494005742399</v>
      </c>
      <c r="O6292">
        <v>10.1383582526992</v>
      </c>
      <c r="P6292">
        <v>9.5719324572607807</v>
      </c>
      <c r="Q6292">
        <v>12.8497757223431</v>
      </c>
    </row>
    <row r="6293" spans="1:17">
      <c r="A6293" t="s">
        <v>11099</v>
      </c>
      <c r="B6293" s="16" t="e">
        <v>#N/A</v>
      </c>
      <c r="C6293">
        <v>7.7168481299159897</v>
      </c>
      <c r="D6293">
        <v>7.5508008171231999</v>
      </c>
      <c r="E6293">
        <v>7.7246317272255904</v>
      </c>
      <c r="F6293">
        <v>8.0206542744901395</v>
      </c>
      <c r="G6293">
        <v>7.5453478201358104</v>
      </c>
      <c r="H6293">
        <v>8.2537801457712092</v>
      </c>
      <c r="I6293">
        <v>7.7642522999856904</v>
      </c>
      <c r="J6293">
        <v>7.93179317872006</v>
      </c>
      <c r="K6293">
        <v>7.4881248126097102</v>
      </c>
      <c r="L6293">
        <v>7.6941231603234703</v>
      </c>
      <c r="M6293">
        <v>7.6227445974758696</v>
      </c>
      <c r="N6293">
        <v>7.5243813226462599</v>
      </c>
      <c r="O6293">
        <v>7.76236314720368</v>
      </c>
      <c r="P6293">
        <v>7.7071490674832202</v>
      </c>
      <c r="Q6293">
        <v>6.2843132996066204</v>
      </c>
    </row>
    <row r="6294" spans="1:17">
      <c r="A6294" t="s">
        <v>11100</v>
      </c>
      <c r="B6294" s="16" t="s">
        <v>11101</v>
      </c>
      <c r="C6294">
        <v>9.0634751399490803</v>
      </c>
      <c r="D6294">
        <v>9.2542752251841893</v>
      </c>
      <c r="E6294">
        <v>8.9789547973225297</v>
      </c>
      <c r="F6294">
        <v>8.4507782474499002</v>
      </c>
      <c r="G6294">
        <v>8.7455968816628697</v>
      </c>
      <c r="H6294">
        <v>8.5571248893482501</v>
      </c>
      <c r="I6294">
        <v>9.2885525375530502</v>
      </c>
      <c r="J6294">
        <v>8.9075333973253805</v>
      </c>
      <c r="K6294">
        <v>9.3442171333844204</v>
      </c>
      <c r="L6294">
        <v>8.8911210351265595</v>
      </c>
      <c r="M6294">
        <v>8.4857415116602404</v>
      </c>
      <c r="N6294">
        <v>7.9354123812845101</v>
      </c>
      <c r="O6294">
        <v>8.6158097282199098</v>
      </c>
      <c r="P6294">
        <v>9.7176931350183597</v>
      </c>
      <c r="Q6294">
        <v>7.8374797051227896</v>
      </c>
    </row>
    <row r="6295" spans="1:17">
      <c r="A6295" t="s">
        <v>11102</v>
      </c>
      <c r="B6295" s="16" t="s">
        <v>11103</v>
      </c>
      <c r="C6295">
        <v>8.4030126765703894</v>
      </c>
      <c r="D6295">
        <v>8.3524069167452293</v>
      </c>
      <c r="E6295">
        <v>8.6267683233831001</v>
      </c>
      <c r="F6295">
        <v>8.3057684187612892</v>
      </c>
      <c r="G6295">
        <v>8.6355179002159907</v>
      </c>
      <c r="H6295">
        <v>7.5318215657091097</v>
      </c>
      <c r="I6295">
        <v>8.4439917531029902</v>
      </c>
      <c r="J6295">
        <v>8.3423457528882707</v>
      </c>
      <c r="K6295">
        <v>8.1603376745686695</v>
      </c>
      <c r="L6295">
        <v>8.5000619925114993</v>
      </c>
      <c r="M6295">
        <v>8.4640962568285598</v>
      </c>
      <c r="N6295">
        <v>8.8270252224599002</v>
      </c>
      <c r="O6295">
        <v>8.3542324178883494</v>
      </c>
      <c r="P6295">
        <v>8.3850052615163406</v>
      </c>
      <c r="Q6295">
        <v>10.299164948392599</v>
      </c>
    </row>
    <row r="6296" spans="1:17">
      <c r="A6296" t="s">
        <v>11104</v>
      </c>
      <c r="B6296" s="16" t="s">
        <v>1049</v>
      </c>
      <c r="C6296">
        <v>9.7582457433566798</v>
      </c>
      <c r="D6296">
        <v>9.7623427624438204</v>
      </c>
      <c r="E6296">
        <v>9.3048581241928296</v>
      </c>
      <c r="F6296">
        <v>9.8026569781725499</v>
      </c>
      <c r="G6296">
        <v>9.7792487528544907</v>
      </c>
      <c r="H6296">
        <v>10.242679234373799</v>
      </c>
      <c r="I6296">
        <v>9.5810981779874105</v>
      </c>
      <c r="J6296">
        <v>9.5181866575148799</v>
      </c>
      <c r="K6296">
        <v>9.6479201039417397</v>
      </c>
      <c r="L6296">
        <v>9.6185250400316509</v>
      </c>
      <c r="M6296">
        <v>10.5472447961979</v>
      </c>
      <c r="N6296">
        <v>10.2893458792721</v>
      </c>
      <c r="O6296">
        <v>10.6134586708655</v>
      </c>
      <c r="P6296">
        <v>9.9078056977906108</v>
      </c>
      <c r="Q6296">
        <v>9.4977003000167599</v>
      </c>
    </row>
    <row r="6297" spans="1:17">
      <c r="A6297" t="s">
        <v>11105</v>
      </c>
      <c r="B6297" s="16" t="s">
        <v>11106</v>
      </c>
      <c r="C6297">
        <v>7.8738161322913598</v>
      </c>
      <c r="D6297">
        <v>7.9850315972664498</v>
      </c>
      <c r="E6297">
        <v>7.8823536654902204</v>
      </c>
      <c r="F6297">
        <v>7.5685176025768204</v>
      </c>
      <c r="G6297">
        <v>7.96528252173289</v>
      </c>
      <c r="H6297">
        <v>6.6850861414992098</v>
      </c>
      <c r="I6297">
        <v>7.7696710398786903</v>
      </c>
      <c r="J6297">
        <v>7.3156948412919096</v>
      </c>
      <c r="K6297">
        <v>7.9335040014701397</v>
      </c>
      <c r="L6297">
        <v>7.6561992454063201</v>
      </c>
      <c r="M6297">
        <v>7.2475356407153404</v>
      </c>
      <c r="N6297">
        <v>7.0132596144020196</v>
      </c>
      <c r="O6297">
        <v>7.2831396490110496</v>
      </c>
      <c r="P6297">
        <v>7.3819086412154196</v>
      </c>
      <c r="Q6297">
        <v>7.3593062614465703</v>
      </c>
    </row>
    <row r="6298" spans="1:17">
      <c r="A6298" t="s">
        <v>11107</v>
      </c>
      <c r="B6298" s="16" t="s">
        <v>11108</v>
      </c>
      <c r="C6298">
        <v>7.6889384803510499</v>
      </c>
      <c r="D6298">
        <v>7.5270311972210298</v>
      </c>
      <c r="E6298">
        <v>6.6219183496940897</v>
      </c>
      <c r="F6298">
        <v>8.3024481788916997</v>
      </c>
      <c r="G6298">
        <v>7.6067136979865699</v>
      </c>
      <c r="H6298">
        <v>8.0345777041296191</v>
      </c>
      <c r="I6298">
        <v>7.2078170924335199</v>
      </c>
      <c r="J6298">
        <v>6.99554785082886</v>
      </c>
      <c r="K6298">
        <v>7.3133810391736302</v>
      </c>
      <c r="L6298">
        <v>6.9646626692663203</v>
      </c>
      <c r="M6298">
        <v>8.6157606465731806</v>
      </c>
      <c r="N6298">
        <v>8.8737547060106596</v>
      </c>
      <c r="O6298">
        <v>8.4136623289140893</v>
      </c>
      <c r="P6298">
        <v>7.08417203296443</v>
      </c>
      <c r="Q6298">
        <v>6.6375058506955904</v>
      </c>
    </row>
    <row r="6299" spans="1:17">
      <c r="A6299" t="s">
        <v>11109</v>
      </c>
      <c r="B6299" s="16" t="s">
        <v>11110</v>
      </c>
      <c r="C6299">
        <v>7.38923628390895</v>
      </c>
      <c r="D6299">
        <v>7.7487132818439504</v>
      </c>
      <c r="E6299">
        <v>7.3350308563673403</v>
      </c>
      <c r="F6299">
        <v>7.7599373397669797</v>
      </c>
      <c r="G6299">
        <v>7.6526966043696403</v>
      </c>
      <c r="H6299">
        <v>8.2728369956591106</v>
      </c>
      <c r="I6299">
        <v>7.6276786157742302</v>
      </c>
      <c r="J6299">
        <v>8.1043146912120303</v>
      </c>
      <c r="K6299">
        <v>7.6988632198298799</v>
      </c>
      <c r="L6299">
        <v>7.4562816023873397</v>
      </c>
      <c r="M6299">
        <v>7.9235998238720402</v>
      </c>
      <c r="N6299">
        <v>7.5112879937056096</v>
      </c>
      <c r="O6299">
        <v>8.0447105176349698</v>
      </c>
      <c r="P6299">
        <v>8.2015403546064007</v>
      </c>
      <c r="Q6299">
        <v>7.6950435514148801</v>
      </c>
    </row>
    <row r="6300" spans="1:17">
      <c r="A6300" t="s">
        <v>11111</v>
      </c>
      <c r="B6300" s="16" t="s">
        <v>11112</v>
      </c>
      <c r="C6300">
        <v>10.169778824555801</v>
      </c>
      <c r="D6300">
        <v>10.0680800393345</v>
      </c>
      <c r="E6300">
        <v>10.333652394166</v>
      </c>
      <c r="F6300">
        <v>9.7512460000300507</v>
      </c>
      <c r="G6300">
        <v>10.321389867812</v>
      </c>
      <c r="H6300">
        <v>9.2126862309137802</v>
      </c>
      <c r="I6300">
        <v>9.9051306324663404</v>
      </c>
      <c r="J6300">
        <v>10.168370102274899</v>
      </c>
      <c r="K6300">
        <v>10.0778082023631</v>
      </c>
      <c r="L6300">
        <v>10.2426726848195</v>
      </c>
      <c r="M6300">
        <v>10.0105463432731</v>
      </c>
      <c r="N6300">
        <v>9.8675644764823591</v>
      </c>
      <c r="O6300">
        <v>9.7597954982153805</v>
      </c>
      <c r="P6300">
        <v>9.7953302742896806</v>
      </c>
      <c r="Q6300">
        <v>10.607972895164099</v>
      </c>
    </row>
    <row r="6301" spans="1:17">
      <c r="A6301" t="s">
        <v>11113</v>
      </c>
      <c r="B6301" s="16" t="s">
        <v>11114</v>
      </c>
      <c r="C6301">
        <v>8.1887043491586695</v>
      </c>
      <c r="D6301">
        <v>8.2832126410946305</v>
      </c>
      <c r="E6301">
        <v>8.0937033738513993</v>
      </c>
      <c r="F6301">
        <v>7.7355100257273204</v>
      </c>
      <c r="G6301">
        <v>8.1867167276991193</v>
      </c>
      <c r="H6301">
        <v>8.0957976289217299</v>
      </c>
      <c r="I6301">
        <v>8.1849609166438402</v>
      </c>
      <c r="J6301">
        <v>7.7904227004554203</v>
      </c>
      <c r="K6301">
        <v>8.4552603840983895</v>
      </c>
      <c r="L6301">
        <v>8.1093006133597694</v>
      </c>
      <c r="M6301">
        <v>8.0961878018209905</v>
      </c>
      <c r="N6301">
        <v>7.8651517212401503</v>
      </c>
      <c r="O6301">
        <v>8.2304821506377799</v>
      </c>
      <c r="P6301">
        <v>8.2705159848330094</v>
      </c>
      <c r="Q6301">
        <v>7.9670857749043096</v>
      </c>
    </row>
    <row r="6302" spans="1:17">
      <c r="A6302" t="s">
        <v>11115</v>
      </c>
      <c r="B6302" s="16" t="s">
        <v>11116</v>
      </c>
      <c r="C6302">
        <v>8.1235100418395501</v>
      </c>
      <c r="D6302">
        <v>8.4248700825524008</v>
      </c>
      <c r="E6302">
        <v>8.2994402338828408</v>
      </c>
      <c r="F6302">
        <v>8.2308955806663402</v>
      </c>
      <c r="G6302">
        <v>8.1732677952203208</v>
      </c>
      <c r="H6302">
        <v>8.6060232075595806</v>
      </c>
      <c r="I6302">
        <v>8.6459309331462393</v>
      </c>
      <c r="J6302">
        <v>8.6816519689081293</v>
      </c>
      <c r="K6302">
        <v>8.1850257934841206</v>
      </c>
      <c r="L6302">
        <v>8.5122344568852402</v>
      </c>
      <c r="M6302">
        <v>8.3027319994768405</v>
      </c>
      <c r="N6302">
        <v>8.0438816611613593</v>
      </c>
      <c r="O6302">
        <v>8.2454297905462894</v>
      </c>
      <c r="P6302">
        <v>8.9384753615668</v>
      </c>
      <c r="Q6302">
        <v>7.3593062614465703</v>
      </c>
    </row>
    <row r="6303" spans="1:17">
      <c r="A6303" t="s">
        <v>11117</v>
      </c>
      <c r="B6303" s="16" t="s">
        <v>11118</v>
      </c>
      <c r="C6303">
        <v>8.8204157923466706</v>
      </c>
      <c r="D6303">
        <v>8.8644637911447095</v>
      </c>
      <c r="E6303">
        <v>8.9213060014699597</v>
      </c>
      <c r="F6303">
        <v>9.2113717155833807</v>
      </c>
      <c r="G6303">
        <v>8.9407155258398703</v>
      </c>
      <c r="H6303">
        <v>8.4134175153610506</v>
      </c>
      <c r="I6303">
        <v>8.4939217619306593</v>
      </c>
      <c r="J6303">
        <v>9.0066839701935208</v>
      </c>
      <c r="K6303">
        <v>8.5774847859214702</v>
      </c>
      <c r="L6303">
        <v>8.7258937154936795</v>
      </c>
      <c r="M6303">
        <v>8.4881265999285205</v>
      </c>
      <c r="N6303">
        <v>8.1017606448184107</v>
      </c>
      <c r="O6303">
        <v>8.3037166080548204</v>
      </c>
      <c r="P6303">
        <v>8.4910660963626103</v>
      </c>
      <c r="Q6303">
        <v>8.3931679398307004</v>
      </c>
    </row>
    <row r="6304" spans="1:17">
      <c r="A6304" t="s">
        <v>11119</v>
      </c>
      <c r="B6304" s="16" t="s">
        <v>11120</v>
      </c>
      <c r="C6304">
        <v>8.9505872591151299</v>
      </c>
      <c r="D6304">
        <v>9.2415685413160595</v>
      </c>
      <c r="E6304">
        <v>9.2699651445949005</v>
      </c>
      <c r="F6304">
        <v>9.3544582878132001</v>
      </c>
      <c r="G6304">
        <v>9.1610316508605791</v>
      </c>
      <c r="H6304">
        <v>9.8824023744260501</v>
      </c>
      <c r="I6304">
        <v>9.4131220341990307</v>
      </c>
      <c r="J6304">
        <v>9.6748926185779407</v>
      </c>
      <c r="K6304">
        <v>9.2769416430621199</v>
      </c>
      <c r="L6304">
        <v>9.2374453204134692</v>
      </c>
      <c r="M6304">
        <v>9.2327192708646404</v>
      </c>
      <c r="N6304">
        <v>9.1432479507308102</v>
      </c>
      <c r="O6304">
        <v>9.3090780633301495</v>
      </c>
      <c r="P6304">
        <v>9.7365607257330993</v>
      </c>
      <c r="Q6304">
        <v>7.9670857749043096</v>
      </c>
    </row>
    <row r="6305" spans="1:17">
      <c r="A6305" t="s">
        <v>11121</v>
      </c>
      <c r="B6305" s="16" t="s">
        <v>570</v>
      </c>
      <c r="C6305">
        <v>8.43022138913852</v>
      </c>
      <c r="D6305">
        <v>8.3008251288201205</v>
      </c>
      <c r="E6305">
        <v>7.9919012986878704</v>
      </c>
      <c r="F6305">
        <v>7.9202238087330104</v>
      </c>
      <c r="G6305">
        <v>7.70973747676614</v>
      </c>
      <c r="H6305">
        <v>7.5318215657091097</v>
      </c>
      <c r="I6305">
        <v>7.9712251578376598</v>
      </c>
      <c r="J6305">
        <v>7.3099439000617901</v>
      </c>
      <c r="K6305">
        <v>8.0065688212788402</v>
      </c>
      <c r="L6305">
        <v>8.5451882802659291</v>
      </c>
      <c r="M6305">
        <v>8.4713475138279897</v>
      </c>
      <c r="N6305">
        <v>8.3679709815805499</v>
      </c>
      <c r="O6305">
        <v>8.4656423297235506</v>
      </c>
      <c r="P6305">
        <v>7.5956949036652004</v>
      </c>
      <c r="Q6305">
        <v>7.8374797051227896</v>
      </c>
    </row>
    <row r="6306" spans="1:17">
      <c r="A6306" t="s">
        <v>11122</v>
      </c>
      <c r="B6306" s="16" t="s">
        <v>11123</v>
      </c>
      <c r="C6306">
        <v>11.8989127131068</v>
      </c>
      <c r="D6306">
        <v>11.838087929411101</v>
      </c>
      <c r="E6306">
        <v>11.533503566207701</v>
      </c>
      <c r="F6306">
        <v>11.696974226305599</v>
      </c>
      <c r="G6306">
        <v>11.949934384271</v>
      </c>
      <c r="H6306">
        <v>11.3810484487026</v>
      </c>
      <c r="I6306">
        <v>11.597318997693201</v>
      </c>
      <c r="J6306">
        <v>11.1773609013685</v>
      </c>
      <c r="K6306">
        <v>12.163680460770699</v>
      </c>
      <c r="L6306">
        <v>11.8136465087058</v>
      </c>
      <c r="M6306">
        <v>11.762508144399501</v>
      </c>
      <c r="N6306">
        <v>11.728024481765299</v>
      </c>
      <c r="O6306">
        <v>11.767965122958</v>
      </c>
      <c r="P6306">
        <v>11.304948076891399</v>
      </c>
      <c r="Q6306">
        <v>12.5576150280687</v>
      </c>
    </row>
    <row r="6307" spans="1:17">
      <c r="A6307" t="s">
        <v>11124</v>
      </c>
      <c r="B6307" s="16" t="s">
        <v>11125</v>
      </c>
      <c r="C6307">
        <v>9.4745120427499003</v>
      </c>
      <c r="D6307">
        <v>9.5926287179714507</v>
      </c>
      <c r="E6307">
        <v>9.4365555922059094</v>
      </c>
      <c r="F6307">
        <v>9.6928739634312908</v>
      </c>
      <c r="G6307">
        <v>9.5677987604861592</v>
      </c>
      <c r="H6307">
        <v>10.328929299228999</v>
      </c>
      <c r="I6307">
        <v>9.5625053527528401</v>
      </c>
      <c r="J6307">
        <v>9.8698837768946497</v>
      </c>
      <c r="K6307">
        <v>9.5096396076801994</v>
      </c>
      <c r="L6307">
        <v>9.5771301672237801</v>
      </c>
      <c r="M6307">
        <v>9.8069219143157795</v>
      </c>
      <c r="N6307">
        <v>9.5694495242808308</v>
      </c>
      <c r="O6307">
        <v>9.8573569946867607</v>
      </c>
      <c r="P6307">
        <v>9.8500673303304396</v>
      </c>
      <c r="Q6307">
        <v>8.7932323857913595</v>
      </c>
    </row>
    <row r="6308" spans="1:17">
      <c r="A6308" t="s">
        <v>11126</v>
      </c>
      <c r="B6308" s="16" t="s">
        <v>11127</v>
      </c>
      <c r="C6308">
        <v>8.7275254310130403</v>
      </c>
      <c r="D6308">
        <v>8.6586271160339301</v>
      </c>
      <c r="E6308">
        <v>8.3568637640894803</v>
      </c>
      <c r="F6308">
        <v>8.8536910532255106</v>
      </c>
      <c r="G6308">
        <v>8.9512562669477393</v>
      </c>
      <c r="H6308">
        <v>9.0186898323311695</v>
      </c>
      <c r="I6308">
        <v>8.5294683802272395</v>
      </c>
      <c r="J6308">
        <v>8.8533064851950307</v>
      </c>
      <c r="K6308">
        <v>8.5065198679936902</v>
      </c>
      <c r="L6308">
        <v>8.5061610722303698</v>
      </c>
      <c r="M6308">
        <v>9.0052335095640608</v>
      </c>
      <c r="N6308">
        <v>8.8609254588319608</v>
      </c>
      <c r="O6308">
        <v>9.0898453864803095</v>
      </c>
      <c r="P6308">
        <v>9.0722450929704301</v>
      </c>
      <c r="Q6308">
        <v>7.5369478347710803</v>
      </c>
    </row>
    <row r="6309" spans="1:17">
      <c r="A6309" t="s">
        <v>11128</v>
      </c>
      <c r="B6309" s="16" t="s">
        <v>11129</v>
      </c>
      <c r="C6309">
        <v>10.1247054286442</v>
      </c>
      <c r="D6309">
        <v>10.1353638904133</v>
      </c>
      <c r="E6309">
        <v>10.4145179902469</v>
      </c>
      <c r="F6309">
        <v>9.6582409219156897</v>
      </c>
      <c r="G6309">
        <v>9.9701213423031199</v>
      </c>
      <c r="H6309">
        <v>9.2126862309137802</v>
      </c>
      <c r="I6309">
        <v>10.4310234178536</v>
      </c>
      <c r="J6309">
        <v>9.9733677558919993</v>
      </c>
      <c r="K6309">
        <v>10.4455050483758</v>
      </c>
      <c r="L6309">
        <v>9.7718939637065905</v>
      </c>
      <c r="M6309">
        <v>9.2594868690789802</v>
      </c>
      <c r="N6309">
        <v>8.7344004763171696</v>
      </c>
      <c r="O6309">
        <v>9.6640771469265694</v>
      </c>
      <c r="P6309">
        <v>10.6419826597762</v>
      </c>
      <c r="Q6309">
        <v>9.2143845326617093</v>
      </c>
    </row>
    <row r="6310" spans="1:17">
      <c r="A6310" t="s">
        <v>11130</v>
      </c>
      <c r="B6310" s="16" t="s">
        <v>11131</v>
      </c>
      <c r="C6310">
        <v>9.5845275498313605</v>
      </c>
      <c r="D6310">
        <v>9.6799802512746798</v>
      </c>
      <c r="E6310">
        <v>9.5594525501760401</v>
      </c>
      <c r="F6310">
        <v>9.7705903553723594</v>
      </c>
      <c r="G6310">
        <v>9.4162801696575205</v>
      </c>
      <c r="H6310">
        <v>9.8020758485792907</v>
      </c>
      <c r="I6310">
        <v>9.4856405734335905</v>
      </c>
      <c r="J6310">
        <v>9.6016063372090894</v>
      </c>
      <c r="K6310">
        <v>9.5331691104189709</v>
      </c>
      <c r="L6310">
        <v>9.6532809975028204</v>
      </c>
      <c r="M6310">
        <v>9.37608170984395</v>
      </c>
      <c r="N6310">
        <v>9.4816777744385305</v>
      </c>
      <c r="O6310">
        <v>9.4678383372687893</v>
      </c>
      <c r="P6310">
        <v>9.6850407566197703</v>
      </c>
      <c r="Q6310">
        <v>8.6462459446333604</v>
      </c>
    </row>
    <row r="6311" spans="1:17">
      <c r="A6311" t="s">
        <v>11132</v>
      </c>
      <c r="B6311" s="16" t="s">
        <v>11133</v>
      </c>
      <c r="C6311">
        <v>8.4896258214463796</v>
      </c>
      <c r="D6311">
        <v>8.4248700825524008</v>
      </c>
      <c r="E6311">
        <v>8.5924112277062203</v>
      </c>
      <c r="F6311">
        <v>8.4567638176214999</v>
      </c>
      <c r="G6311">
        <v>8.6582163028486701</v>
      </c>
      <c r="H6311">
        <v>8.5351990548442505</v>
      </c>
      <c r="I6311">
        <v>8.6808364043386401</v>
      </c>
      <c r="J6311">
        <v>8.5611557606873596</v>
      </c>
      <c r="K6311">
        <v>8.6527236100027203</v>
      </c>
      <c r="L6311">
        <v>8.5273069118661802</v>
      </c>
      <c r="M6311">
        <v>8.6026136637091497</v>
      </c>
      <c r="N6311">
        <v>8.4422120292381493</v>
      </c>
      <c r="O6311">
        <v>8.7050004953108697</v>
      </c>
      <c r="P6311">
        <v>8.5647299330228694</v>
      </c>
      <c r="Q6311">
        <v>9.1612412986063401</v>
      </c>
    </row>
    <row r="6312" spans="1:17">
      <c r="A6312" t="s">
        <v>11134</v>
      </c>
      <c r="B6312" s="16" t="s">
        <v>11135</v>
      </c>
      <c r="C6312">
        <v>8.4766347763113608</v>
      </c>
      <c r="D6312">
        <v>8.3147617757430208</v>
      </c>
      <c r="E6312">
        <v>8.2616696238133507</v>
      </c>
      <c r="F6312">
        <v>8.2654116062852392</v>
      </c>
      <c r="G6312">
        <v>8.2435872149806695</v>
      </c>
      <c r="H6312">
        <v>8.3961422955397698</v>
      </c>
      <c r="I6312">
        <v>8.0490224856030004</v>
      </c>
      <c r="J6312">
        <v>8.1338731980013002</v>
      </c>
      <c r="K6312">
        <v>8.2161585489430102</v>
      </c>
      <c r="L6312">
        <v>8.1873059842096403</v>
      </c>
      <c r="M6312">
        <v>8.2559057861840994</v>
      </c>
      <c r="N6312">
        <v>8.2742937637034792</v>
      </c>
      <c r="O6312">
        <v>8.2893644078548494</v>
      </c>
      <c r="P6312">
        <v>7.97227064984164</v>
      </c>
      <c r="Q6312">
        <v>7.5369478347710803</v>
      </c>
    </row>
    <row r="6313" spans="1:17">
      <c r="A6313" t="s">
        <v>11136</v>
      </c>
      <c r="B6313" s="16" t="s">
        <v>11137</v>
      </c>
      <c r="C6313">
        <v>7.4897681856301501</v>
      </c>
      <c r="D6313">
        <v>7.52102691116957</v>
      </c>
      <c r="E6313">
        <v>7.5111119836653399</v>
      </c>
      <c r="F6313">
        <v>7.2950960495096098</v>
      </c>
      <c r="G6313">
        <v>7.3988114298928798</v>
      </c>
      <c r="H6313">
        <v>8.3175708889846405</v>
      </c>
      <c r="I6313">
        <v>7.6861669603676397</v>
      </c>
      <c r="J6313">
        <v>7.8938952488163601</v>
      </c>
      <c r="K6313">
        <v>7.50504653791441</v>
      </c>
      <c r="L6313">
        <v>7.4625759491112298</v>
      </c>
      <c r="M6313">
        <v>7.2754684141296702</v>
      </c>
      <c r="N6313">
        <v>7.1120955779354196</v>
      </c>
      <c r="O6313">
        <v>7.45779612934765</v>
      </c>
      <c r="P6313">
        <v>7.5790440883133003</v>
      </c>
      <c r="Q6313">
        <v>6.6375058506955904</v>
      </c>
    </row>
    <row r="6314" spans="1:17">
      <c r="A6314" t="s">
        <v>11138</v>
      </c>
      <c r="B6314" s="16" t="s">
        <v>11139</v>
      </c>
      <c r="C6314">
        <v>10.015583056389699</v>
      </c>
      <c r="D6314">
        <v>9.9413674449575904</v>
      </c>
      <c r="E6314">
        <v>7.0223608587950404</v>
      </c>
      <c r="F6314">
        <v>8.7792303149972604</v>
      </c>
      <c r="G6314">
        <v>8.1551383715909598</v>
      </c>
      <c r="H6314">
        <v>8.8334986900065893</v>
      </c>
      <c r="I6314">
        <v>9.9355509707106098</v>
      </c>
      <c r="J6314">
        <v>6.0695820509065701</v>
      </c>
      <c r="K6314">
        <v>10.9673595358267</v>
      </c>
      <c r="L6314">
        <v>10.6168906217824</v>
      </c>
      <c r="M6314">
        <v>9.2141141052982007</v>
      </c>
      <c r="N6314">
        <v>8.2742937637034792</v>
      </c>
      <c r="O6314">
        <v>8.3008575790524599</v>
      </c>
      <c r="P6314">
        <v>8.9482216701847008</v>
      </c>
      <c r="Q6314">
        <v>10.4171850831034</v>
      </c>
    </row>
    <row r="6315" spans="1:17">
      <c r="A6315" t="s">
        <v>11140</v>
      </c>
      <c r="B6315" s="16" t="s">
        <v>11141</v>
      </c>
      <c r="C6315">
        <v>8.1646008237611394</v>
      </c>
      <c r="D6315">
        <v>8.1260983970390104</v>
      </c>
      <c r="E6315">
        <v>6.1611648559293304</v>
      </c>
      <c r="F6315">
        <v>6.8516920086169799</v>
      </c>
      <c r="G6315">
        <v>9.1404542331955891</v>
      </c>
      <c r="H6315">
        <v>7.5877283646995997</v>
      </c>
      <c r="I6315">
        <v>8.2170321021124497</v>
      </c>
      <c r="J6315">
        <v>7.0791439304957899</v>
      </c>
      <c r="K6315">
        <v>8.5641062417371092</v>
      </c>
      <c r="L6315">
        <v>7.0920823372501003</v>
      </c>
      <c r="M6315">
        <v>8.3996754263494608</v>
      </c>
      <c r="N6315">
        <v>8.5801229806272197</v>
      </c>
      <c r="O6315">
        <v>8.3706850962147996</v>
      </c>
      <c r="P6315">
        <v>9.1361693483570203</v>
      </c>
      <c r="Q6315">
        <v>6.9204191934356096</v>
      </c>
    </row>
    <row r="6316" spans="1:17">
      <c r="A6316" t="s">
        <v>11142</v>
      </c>
      <c r="B6316" s="16" t="s">
        <v>11143</v>
      </c>
      <c r="C6316">
        <v>8.7786926423419693</v>
      </c>
      <c r="D6316">
        <v>8.8260666936727308</v>
      </c>
      <c r="E6316">
        <v>9.1091865669565397</v>
      </c>
      <c r="F6316">
        <v>8.5464962012963408</v>
      </c>
      <c r="G6316">
        <v>8.7425656422927798</v>
      </c>
      <c r="H6316">
        <v>8.9658201449798707</v>
      </c>
      <c r="I6316">
        <v>8.9595751703646407</v>
      </c>
      <c r="J6316">
        <v>8.8999104276125305</v>
      </c>
      <c r="K6316">
        <v>9.0481977825199493</v>
      </c>
      <c r="L6316">
        <v>8.83408690315831</v>
      </c>
      <c r="M6316">
        <v>8.3971392720148206</v>
      </c>
      <c r="N6316">
        <v>8.16994530597057</v>
      </c>
      <c r="O6316">
        <v>8.5785289485749594</v>
      </c>
      <c r="P6316">
        <v>9.2429617997665794</v>
      </c>
      <c r="Q6316">
        <v>8.3931679398307004</v>
      </c>
    </row>
    <row r="6317" spans="1:17">
      <c r="A6317" t="s">
        <v>11144</v>
      </c>
      <c r="B6317" s="16" t="s">
        <v>11145</v>
      </c>
      <c r="C6317">
        <v>7.4636393836486201</v>
      </c>
      <c r="D6317">
        <v>7.4213841894291104</v>
      </c>
      <c r="E6317">
        <v>7.1929456960548803</v>
      </c>
      <c r="F6317">
        <v>7.2950960495096098</v>
      </c>
      <c r="G6317">
        <v>7.3276608930228999</v>
      </c>
      <c r="H6317">
        <v>7.9518387386748897</v>
      </c>
      <c r="I6317">
        <v>7.44323476794135</v>
      </c>
      <c r="J6317">
        <v>7.5434566930248703</v>
      </c>
      <c r="K6317">
        <v>7.2411144651086801</v>
      </c>
      <c r="L6317">
        <v>7.4436096477299403</v>
      </c>
      <c r="M6317">
        <v>7.5330985542824997</v>
      </c>
      <c r="N6317">
        <v>7.8754012744497004</v>
      </c>
      <c r="O6317">
        <v>7.6898638089583899</v>
      </c>
      <c r="P6317">
        <v>7.4658459042266303</v>
      </c>
      <c r="Q6317">
        <v>6.9204191934356096</v>
      </c>
    </row>
    <row r="6318" spans="1:17">
      <c r="A6318" t="s">
        <v>11146</v>
      </c>
      <c r="B6318" s="16" t="s">
        <v>11147</v>
      </c>
      <c r="C6318">
        <v>9.0036152029677208</v>
      </c>
      <c r="D6318">
        <v>8.8501844250944899</v>
      </c>
      <c r="E6318">
        <v>8.6139801654328298</v>
      </c>
      <c r="F6318">
        <v>9.5448473234374198</v>
      </c>
      <c r="G6318">
        <v>9.0550765982828505</v>
      </c>
      <c r="H6318">
        <v>9.8190214242485201</v>
      </c>
      <c r="I6318">
        <v>8.9713704583473106</v>
      </c>
      <c r="J6318">
        <v>9.1159975735010708</v>
      </c>
      <c r="K6318">
        <v>8.8286111796920803</v>
      </c>
      <c r="L6318">
        <v>9.0053104289830603</v>
      </c>
      <c r="M6318">
        <v>9.5321202836057406</v>
      </c>
      <c r="N6318">
        <v>9.5472016973576608</v>
      </c>
      <c r="O6318">
        <v>9.3469769020847995</v>
      </c>
      <c r="P6318">
        <v>9.0239079453198805</v>
      </c>
      <c r="Q6318">
        <v>8.8614637697687808</v>
      </c>
    </row>
    <row r="6319" spans="1:17">
      <c r="A6319" t="s">
        <v>11148</v>
      </c>
      <c r="B6319" s="16" t="s">
        <v>11149</v>
      </c>
      <c r="C6319">
        <v>5.9266634316532896</v>
      </c>
      <c r="D6319">
        <v>6.0310005479080901</v>
      </c>
      <c r="E6319">
        <v>5.9578922475209</v>
      </c>
      <c r="F6319">
        <v>6.0703706090842502</v>
      </c>
      <c r="G6319">
        <v>5.9320947005070197</v>
      </c>
      <c r="H6319">
        <v>5.9545116595939298</v>
      </c>
      <c r="I6319">
        <v>6.4984102644921702</v>
      </c>
      <c r="J6319">
        <v>6.3990475039817403</v>
      </c>
      <c r="K6319">
        <v>6.1403051534520099</v>
      </c>
      <c r="L6319">
        <v>5.99904232200804</v>
      </c>
      <c r="M6319">
        <v>5.8211776785550002</v>
      </c>
      <c r="N6319">
        <v>5.4781829866836604</v>
      </c>
      <c r="O6319">
        <v>5.9418950995471</v>
      </c>
      <c r="P6319">
        <v>6.5794772553974399</v>
      </c>
      <c r="Q6319">
        <v>5.81282804418474</v>
      </c>
    </row>
    <row r="6320" spans="1:17">
      <c r="A6320" t="s">
        <v>11150</v>
      </c>
      <c r="B6320" s="16" t="s">
        <v>464</v>
      </c>
      <c r="C6320">
        <v>6.3571282477373696</v>
      </c>
      <c r="D6320">
        <v>6.2223383051797301</v>
      </c>
      <c r="E6320">
        <v>5.72015689123982</v>
      </c>
      <c r="F6320">
        <v>6.0860667200617797</v>
      </c>
      <c r="G6320">
        <v>6.2233634368604598</v>
      </c>
      <c r="H6320">
        <v>6.7950364846316802</v>
      </c>
      <c r="I6320">
        <v>6.1591987869246898</v>
      </c>
      <c r="J6320">
        <v>6.4206616755516501</v>
      </c>
      <c r="K6320">
        <v>5.6586756958187001</v>
      </c>
      <c r="L6320">
        <v>5.8319238793611898</v>
      </c>
      <c r="M6320">
        <v>6.8834847399009602</v>
      </c>
      <c r="N6320">
        <v>6.7258089642514101</v>
      </c>
      <c r="O6320">
        <v>6.76449820688351</v>
      </c>
      <c r="P6320">
        <v>6.2813702146298303</v>
      </c>
      <c r="Q6320">
        <v>6.6375058506955904</v>
      </c>
    </row>
    <row r="6321" spans="1:17">
      <c r="A6321" t="s">
        <v>11151</v>
      </c>
      <c r="B6321" s="16" t="s">
        <v>11152</v>
      </c>
      <c r="C6321">
        <v>3.3064422771203601</v>
      </c>
      <c r="D6321">
        <v>3.6330127529723502</v>
      </c>
      <c r="E6321">
        <v>2.8218677180984102</v>
      </c>
      <c r="F6321">
        <v>2.8218677180984102</v>
      </c>
      <c r="G6321">
        <v>3.70007344211845</v>
      </c>
      <c r="H6321">
        <v>3.30825032505737</v>
      </c>
      <c r="I6321">
        <v>3.8937805799913501</v>
      </c>
      <c r="J6321">
        <v>3.5611359966351301</v>
      </c>
      <c r="K6321">
        <v>3.4608708703561399</v>
      </c>
      <c r="L6321">
        <v>3.9560512465587201</v>
      </c>
      <c r="M6321">
        <v>3.6461416973015899</v>
      </c>
      <c r="N6321">
        <v>2.8218677180984102</v>
      </c>
      <c r="O6321">
        <v>3.42420286852819</v>
      </c>
      <c r="P6321">
        <v>3.7927642367557501</v>
      </c>
      <c r="Q6321">
        <v>2.8218677180984102</v>
      </c>
    </row>
    <row r="6322" spans="1:17">
      <c r="A6322" t="s">
        <v>11153</v>
      </c>
      <c r="B6322" s="16" t="s">
        <v>11154</v>
      </c>
      <c r="C6322">
        <v>7.3682579752029502</v>
      </c>
      <c r="D6322">
        <v>7.6749463618858202</v>
      </c>
      <c r="E6322">
        <v>7.6762015782296702</v>
      </c>
      <c r="F6322">
        <v>7.5349282698155902</v>
      </c>
      <c r="G6322">
        <v>7.31953339309071</v>
      </c>
      <c r="H6322">
        <v>7.7325124302369899</v>
      </c>
      <c r="I6322">
        <v>7.6454760514538904</v>
      </c>
      <c r="J6322">
        <v>7.4100962587072301</v>
      </c>
      <c r="K6322">
        <v>7.65406560375519</v>
      </c>
      <c r="L6322">
        <v>7.4625759491112298</v>
      </c>
      <c r="M6322">
        <v>7.44242659787579</v>
      </c>
      <c r="N6322">
        <v>7.4370631219760002</v>
      </c>
      <c r="O6322">
        <v>7.3400333774353701</v>
      </c>
      <c r="P6322">
        <v>7.6839819288491702</v>
      </c>
      <c r="Q6322">
        <v>6.9204191934356096</v>
      </c>
    </row>
    <row r="6323" spans="1:17">
      <c r="A6323" t="s">
        <v>11155</v>
      </c>
      <c r="B6323" s="16" t="s">
        <v>11156</v>
      </c>
      <c r="C6323">
        <v>7.5715504288151303</v>
      </c>
      <c r="D6323">
        <v>7.42781827680228</v>
      </c>
      <c r="E6323">
        <v>7.54747676036735</v>
      </c>
      <c r="F6323">
        <v>7.6699882148714096</v>
      </c>
      <c r="G6323">
        <v>7.5865478323703401</v>
      </c>
      <c r="H6323">
        <v>8.2652444679287207</v>
      </c>
      <c r="I6323">
        <v>7.6861669603676397</v>
      </c>
      <c r="J6323">
        <v>7.8861945035897199</v>
      </c>
      <c r="K6323">
        <v>7.5761573404847704</v>
      </c>
      <c r="L6323">
        <v>7.7822666868784101</v>
      </c>
      <c r="M6323">
        <v>7.9271215347442103</v>
      </c>
      <c r="N6323">
        <v>7.6845648440380003</v>
      </c>
      <c r="O6323">
        <v>7.7993163246180197</v>
      </c>
      <c r="P6323">
        <v>7.8665247740047004</v>
      </c>
      <c r="Q6323">
        <v>7.1565710053807701</v>
      </c>
    </row>
    <row r="6324" spans="1:17">
      <c r="A6324" t="s">
        <v>11157</v>
      </c>
      <c r="B6324" s="16" t="s">
        <v>11158</v>
      </c>
      <c r="C6324">
        <v>5.2395597656514097</v>
      </c>
      <c r="D6324">
        <v>4.9103330586210001</v>
      </c>
      <c r="E6324">
        <v>4.7777046060070401</v>
      </c>
      <c r="F6324">
        <v>5.0436549643728998</v>
      </c>
      <c r="G6324">
        <v>4.8382239915511303</v>
      </c>
      <c r="H6324">
        <v>4.3676565829540399</v>
      </c>
      <c r="I6324">
        <v>5.28584498120492</v>
      </c>
      <c r="J6324">
        <v>5.3252950654732896</v>
      </c>
      <c r="K6324">
        <v>5.1997021944381299</v>
      </c>
      <c r="L6324">
        <v>5.4220334780197001</v>
      </c>
      <c r="M6324">
        <v>4.5794486673888004</v>
      </c>
      <c r="N6324">
        <v>4.0888472785647796</v>
      </c>
      <c r="O6324">
        <v>4.6608164090738198</v>
      </c>
      <c r="P6324">
        <v>5.1241087123202096</v>
      </c>
      <c r="Q6324">
        <v>5.09416193408443</v>
      </c>
    </row>
    <row r="6325" spans="1:17">
      <c r="A6325" t="s">
        <v>11159</v>
      </c>
      <c r="B6325" s="16" t="s">
        <v>11160</v>
      </c>
      <c r="C6325">
        <v>7.1884001909805804</v>
      </c>
      <c r="D6325">
        <v>7.3073542175866697</v>
      </c>
      <c r="E6325">
        <v>7.1343226895372398</v>
      </c>
      <c r="F6325">
        <v>7.1172145187872804</v>
      </c>
      <c r="G6325">
        <v>6.9706711592618902</v>
      </c>
      <c r="H6325">
        <v>7.6178739592621803</v>
      </c>
      <c r="I6325">
        <v>7.3303411333840103</v>
      </c>
      <c r="J6325">
        <v>7.5580780396718401</v>
      </c>
      <c r="K6325">
        <v>7.1507390064367904</v>
      </c>
      <c r="L6325">
        <v>7.1242327011839803</v>
      </c>
      <c r="M6325">
        <v>7.33507338545569</v>
      </c>
      <c r="N6325">
        <v>7.31423950705243</v>
      </c>
      <c r="O6325">
        <v>7.4107802996702796</v>
      </c>
      <c r="P6325">
        <v>7.8034427306452399</v>
      </c>
      <c r="Q6325">
        <v>5.81282804418474</v>
      </c>
    </row>
    <row r="6326" spans="1:17">
      <c r="A6326" t="s">
        <v>11161</v>
      </c>
      <c r="B6326" s="16" t="s">
        <v>11162</v>
      </c>
      <c r="C6326">
        <v>6.7748786480461201</v>
      </c>
      <c r="D6326">
        <v>6.37757613081736</v>
      </c>
      <c r="E6326">
        <v>6.4779724688708198</v>
      </c>
      <c r="F6326">
        <v>6.51394311452185</v>
      </c>
      <c r="G6326">
        <v>6.56487182254026</v>
      </c>
      <c r="H6326">
        <v>7.2062141342227797</v>
      </c>
      <c r="I6326">
        <v>6.6827849385407099</v>
      </c>
      <c r="J6326">
        <v>6.3435298007965804</v>
      </c>
      <c r="K6326">
        <v>6.5542553394185203</v>
      </c>
      <c r="L6326">
        <v>6.9823204241520296</v>
      </c>
      <c r="M6326">
        <v>7.0351285415578602</v>
      </c>
      <c r="N6326">
        <v>7.1881862179008804</v>
      </c>
      <c r="O6326">
        <v>7.0909232753190796</v>
      </c>
      <c r="P6326">
        <v>6.8949808635361203</v>
      </c>
      <c r="Q6326">
        <v>6.2843132996066204</v>
      </c>
    </row>
    <row r="6327" spans="1:17">
      <c r="A6327" t="s">
        <v>11163</v>
      </c>
      <c r="B6327" s="16" t="s">
        <v>11164</v>
      </c>
      <c r="C6327">
        <v>9.1822329108280307</v>
      </c>
      <c r="D6327">
        <v>9.2397441277087502</v>
      </c>
      <c r="E6327">
        <v>8.8720366601881597</v>
      </c>
      <c r="F6327">
        <v>9.1989302855442503</v>
      </c>
      <c r="G6327">
        <v>8.9617205216811406</v>
      </c>
      <c r="H6327">
        <v>9.0050835062276597</v>
      </c>
      <c r="I6327">
        <v>8.6979772841538896</v>
      </c>
      <c r="J6327">
        <v>9.1044370711476201</v>
      </c>
      <c r="K6327">
        <v>8.7715568647166506</v>
      </c>
      <c r="L6327">
        <v>8.7772274698883894</v>
      </c>
      <c r="M6327">
        <v>8.8017249235755202</v>
      </c>
      <c r="N6327">
        <v>8.5738464843934405</v>
      </c>
      <c r="O6327">
        <v>8.6984992500394895</v>
      </c>
      <c r="P6327">
        <v>8.5689480794334703</v>
      </c>
      <c r="Q6327">
        <v>8.8614637697687808</v>
      </c>
    </row>
    <row r="6328" spans="1:17">
      <c r="A6328" t="s">
        <v>11165</v>
      </c>
      <c r="B6328" s="16" t="s">
        <v>11166</v>
      </c>
      <c r="C6328">
        <v>8.3470042166010998</v>
      </c>
      <c r="D6328">
        <v>8.1418217749280508</v>
      </c>
      <c r="E6328">
        <v>7.9449959594491801</v>
      </c>
      <c r="F6328">
        <v>8.2168543213050196</v>
      </c>
      <c r="G6328">
        <v>8.1040732145649308</v>
      </c>
      <c r="H6328">
        <v>8.2109463504674505</v>
      </c>
      <c r="I6328">
        <v>8.1645477998622393</v>
      </c>
      <c r="J6328">
        <v>7.9940158284048604</v>
      </c>
      <c r="K6328">
        <v>7.99863113727399</v>
      </c>
      <c r="L6328">
        <v>7.9924714318877301</v>
      </c>
      <c r="M6328">
        <v>8.1723369877690306</v>
      </c>
      <c r="N6328">
        <v>8.1277094761903292</v>
      </c>
      <c r="O6328">
        <v>8.2214385756642496</v>
      </c>
      <c r="P6328">
        <v>8.0648179503677699</v>
      </c>
      <c r="Q6328">
        <v>7.3593062614465703</v>
      </c>
    </row>
    <row r="6329" spans="1:17">
      <c r="A6329" t="s">
        <v>11167</v>
      </c>
      <c r="B6329" s="16" t="s">
        <v>11168</v>
      </c>
      <c r="C6329">
        <v>7.4437264406291996</v>
      </c>
      <c r="D6329">
        <v>7.6198404709994101</v>
      </c>
      <c r="E6329">
        <v>7.2820324993308896</v>
      </c>
      <c r="F6329">
        <v>7.51783483851856</v>
      </c>
      <c r="G6329">
        <v>7.6655691526767002</v>
      </c>
      <c r="H6329">
        <v>8.1990400086598108</v>
      </c>
      <c r="I6329">
        <v>7.6156901847186598</v>
      </c>
      <c r="J6329">
        <v>7.5963570465695698</v>
      </c>
      <c r="K6329">
        <v>7.5162180888053802</v>
      </c>
      <c r="L6329">
        <v>7.51801873160551</v>
      </c>
      <c r="M6329">
        <v>7.6270835721633201</v>
      </c>
      <c r="N6329">
        <v>7.8548286932646798</v>
      </c>
      <c r="O6329">
        <v>7.8588724446852698</v>
      </c>
      <c r="P6329">
        <v>7.7299492284321003</v>
      </c>
      <c r="Q6329">
        <v>7.8374797051227896</v>
      </c>
    </row>
    <row r="6330" spans="1:17">
      <c r="A6330" t="s">
        <v>11169</v>
      </c>
      <c r="B6330" s="16" t="s">
        <v>11170</v>
      </c>
      <c r="C6330">
        <v>7.1396822498463504</v>
      </c>
      <c r="D6330">
        <v>7.2791556688502101</v>
      </c>
      <c r="E6330">
        <v>7.54747676036735</v>
      </c>
      <c r="F6330">
        <v>7.5005358304093104</v>
      </c>
      <c r="G6330">
        <v>7.2442399160463804</v>
      </c>
      <c r="H6330">
        <v>8.0301036709191909</v>
      </c>
      <c r="I6330">
        <v>7.5288520054046</v>
      </c>
      <c r="J6330">
        <v>7.70105531087908</v>
      </c>
      <c r="K6330">
        <v>7.3387840180723201</v>
      </c>
      <c r="L6330">
        <v>7.4114323954884904</v>
      </c>
      <c r="M6330">
        <v>7.6528462197776301</v>
      </c>
      <c r="N6330">
        <v>7.3660909581450102</v>
      </c>
      <c r="O6330">
        <v>7.8934585545863003</v>
      </c>
      <c r="P6330">
        <v>7.7374697295705301</v>
      </c>
      <c r="Q6330">
        <v>2.8218677180984102</v>
      </c>
    </row>
    <row r="6331" spans="1:17">
      <c r="A6331" t="s">
        <v>11171</v>
      </c>
      <c r="B6331" s="16" t="s">
        <v>11172</v>
      </c>
      <c r="C6331">
        <v>7.21215299485897</v>
      </c>
      <c r="D6331">
        <v>7.0479209614188596</v>
      </c>
      <c r="E6331">
        <v>7.2927897048973698</v>
      </c>
      <c r="F6331">
        <v>7.4291807619964398</v>
      </c>
      <c r="G6331">
        <v>6.9497333056202697</v>
      </c>
      <c r="H6331">
        <v>8.0075226726234394</v>
      </c>
      <c r="I6331">
        <v>7.1255674474227</v>
      </c>
      <c r="J6331">
        <v>7.5137604632619501</v>
      </c>
      <c r="K6331">
        <v>6.8833323633832499</v>
      </c>
      <c r="L6331">
        <v>7.4049096193962303</v>
      </c>
      <c r="M6331">
        <v>7.4765007170621303</v>
      </c>
      <c r="N6331">
        <v>7.5178495561431902</v>
      </c>
      <c r="O6331">
        <v>7.4832667340853298</v>
      </c>
      <c r="P6331">
        <v>6.98638363708924</v>
      </c>
      <c r="Q6331">
        <v>6.6375058506955904</v>
      </c>
    </row>
    <row r="6332" spans="1:17">
      <c r="A6332" t="s">
        <v>11173</v>
      </c>
      <c r="B6332" s="16" t="s">
        <v>11174</v>
      </c>
      <c r="C6332">
        <v>7.1230684743721202</v>
      </c>
      <c r="D6332">
        <v>7.1449278423562896</v>
      </c>
      <c r="E6332">
        <v>6.8287101228986797</v>
      </c>
      <c r="F6332">
        <v>7.2543703812947102</v>
      </c>
      <c r="G6332">
        <v>6.9391485542025597</v>
      </c>
      <c r="H6332">
        <v>7.0555790375985197</v>
      </c>
      <c r="I6332">
        <v>6.7936822339404497</v>
      </c>
      <c r="J6332">
        <v>6.9444338147454996</v>
      </c>
      <c r="K6332">
        <v>6.7088377735554596</v>
      </c>
      <c r="L6332">
        <v>6.9103454317520701</v>
      </c>
      <c r="M6332">
        <v>6.7857001527871796</v>
      </c>
      <c r="N6332">
        <v>6.9071041636238304</v>
      </c>
      <c r="O6332">
        <v>6.8919655899039798</v>
      </c>
      <c r="P6332">
        <v>6.98638363708924</v>
      </c>
      <c r="Q6332">
        <v>6.9204191934356096</v>
      </c>
    </row>
    <row r="6333" spans="1:17">
      <c r="A6333" t="s">
        <v>11175</v>
      </c>
      <c r="B6333" s="16" t="s">
        <v>11176</v>
      </c>
      <c r="C6333">
        <v>7.6137341878680003</v>
      </c>
      <c r="D6333">
        <v>7.5683737919101199</v>
      </c>
      <c r="E6333">
        <v>7.6429850953719196</v>
      </c>
      <c r="F6333">
        <v>7.3795643441240202</v>
      </c>
      <c r="G6333">
        <v>7.5383649616635902</v>
      </c>
      <c r="H6333">
        <v>7.8889813881529296</v>
      </c>
      <c r="I6333">
        <v>7.5479065102732203</v>
      </c>
      <c r="J6333">
        <v>7.6654959261035804</v>
      </c>
      <c r="K6333">
        <v>7.2744141714431603</v>
      </c>
      <c r="L6333">
        <v>7.4114323954884904</v>
      </c>
      <c r="M6333">
        <v>7.43254097220888</v>
      </c>
      <c r="N6333">
        <v>7.3292460766937699</v>
      </c>
      <c r="O6333">
        <v>7.6810893333439996</v>
      </c>
      <c r="P6333">
        <v>7.5192001112531797</v>
      </c>
      <c r="Q6333">
        <v>7.6950435514148801</v>
      </c>
    </row>
    <row r="6334" spans="1:17">
      <c r="A6334" t="s">
        <v>11177</v>
      </c>
      <c r="B6334" s="16" t="s">
        <v>11178</v>
      </c>
      <c r="C6334">
        <v>8.4469696701162</v>
      </c>
      <c r="D6334">
        <v>8.6393785211767593</v>
      </c>
      <c r="E6334">
        <v>8.2779783860866907</v>
      </c>
      <c r="F6334">
        <v>8.3385567977074508</v>
      </c>
      <c r="G6334">
        <v>8.3549842742304694</v>
      </c>
      <c r="H6334">
        <v>8.0523361703931595</v>
      </c>
      <c r="I6334">
        <v>8.5294683802272395</v>
      </c>
      <c r="J6334">
        <v>8.3310496663556197</v>
      </c>
      <c r="K6334">
        <v>8.5424389348504093</v>
      </c>
      <c r="L6334">
        <v>8.3282498484760499</v>
      </c>
      <c r="M6334">
        <v>8.1574257024348604</v>
      </c>
      <c r="N6334">
        <v>7.8855783932945203</v>
      </c>
      <c r="O6334">
        <v>8.18468581607201</v>
      </c>
      <c r="P6334">
        <v>8.4999303573473899</v>
      </c>
      <c r="Q6334">
        <v>7.8374797051227896</v>
      </c>
    </row>
    <row r="6335" spans="1:17">
      <c r="A6335" t="s">
        <v>11179</v>
      </c>
      <c r="B6335" s="16" t="s">
        <v>11180</v>
      </c>
      <c r="C6335">
        <v>8.4200782123343707</v>
      </c>
      <c r="D6335">
        <v>8.3112902277618392</v>
      </c>
      <c r="E6335">
        <v>8.5119766785177706</v>
      </c>
      <c r="F6335">
        <v>8.6571956334588993</v>
      </c>
      <c r="G6335">
        <v>8.3707790301000191</v>
      </c>
      <c r="H6335">
        <v>8.74894452154739</v>
      </c>
      <c r="I6335">
        <v>8.3017161076408001</v>
      </c>
      <c r="J6335">
        <v>8.6410713743905596</v>
      </c>
      <c r="K6335">
        <v>8.1709701325213295</v>
      </c>
      <c r="L6335">
        <v>8.2827830830816094</v>
      </c>
      <c r="M6335">
        <v>8.3135322963087894</v>
      </c>
      <c r="N6335">
        <v>8.1782459188470593</v>
      </c>
      <c r="O6335">
        <v>8.3734090430531296</v>
      </c>
      <c r="P6335">
        <v>8.3214149767362393</v>
      </c>
      <c r="Q6335">
        <v>7.3593062614465703</v>
      </c>
    </row>
    <row r="6336" spans="1:17">
      <c r="A6336" t="s">
        <v>11181</v>
      </c>
      <c r="B6336" s="16" t="s">
        <v>11182</v>
      </c>
      <c r="C6336">
        <v>7.2199840874685703</v>
      </c>
      <c r="D6336">
        <v>7.24311090015064</v>
      </c>
      <c r="E6336">
        <v>7.6003564048386103</v>
      </c>
      <c r="F6336">
        <v>7.4947229481945996</v>
      </c>
      <c r="G6336">
        <v>7.4293376543615803</v>
      </c>
      <c r="H6336">
        <v>8.0915100088600909</v>
      </c>
      <c r="I6336">
        <v>7.6804239359659299</v>
      </c>
      <c r="J6336">
        <v>7.5237274800045304</v>
      </c>
      <c r="K6336">
        <v>7.24783644590336</v>
      </c>
      <c r="L6336">
        <v>7.38516182149103</v>
      </c>
      <c r="M6336">
        <v>7.5238188887914399</v>
      </c>
      <c r="N6336">
        <v>7.5243813226462599</v>
      </c>
      <c r="O6336">
        <v>7.5426165392670503</v>
      </c>
      <c r="P6336">
        <v>7.6917458145921502</v>
      </c>
      <c r="Q6336">
        <v>2.8218677180984102</v>
      </c>
    </row>
    <row r="6337" spans="1:17">
      <c r="A6337" t="s">
        <v>11183</v>
      </c>
      <c r="B6337" s="16" t="s">
        <v>11184</v>
      </c>
      <c r="C6337">
        <v>12.583714322425299</v>
      </c>
      <c r="D6337">
        <v>12.566897278798301</v>
      </c>
      <c r="E6337">
        <v>12.256109312754299</v>
      </c>
      <c r="F6337">
        <v>12.8933309583332</v>
      </c>
      <c r="G6337">
        <v>12.738491919498401</v>
      </c>
      <c r="H6337">
        <v>13.0231164692514</v>
      </c>
      <c r="I6337">
        <v>12.3224746191993</v>
      </c>
      <c r="J6337">
        <v>12.7274099391928</v>
      </c>
      <c r="K6337">
        <v>12.3823301874284</v>
      </c>
      <c r="L6337">
        <v>12.3734607519644</v>
      </c>
      <c r="M6337">
        <v>12.618164668154099</v>
      </c>
      <c r="N6337">
        <v>12.791754920913499</v>
      </c>
      <c r="O6337">
        <v>12.5036285323217</v>
      </c>
      <c r="P6337">
        <v>12.522281481286701</v>
      </c>
      <c r="Q6337">
        <v>11.9220611718775</v>
      </c>
    </row>
    <row r="6338" spans="1:17">
      <c r="A6338" t="s">
        <v>11185</v>
      </c>
      <c r="B6338" s="16" t="s">
        <v>11186</v>
      </c>
      <c r="C6338">
        <v>9.87790401295746</v>
      </c>
      <c r="D6338">
        <v>9.7912771600975699</v>
      </c>
      <c r="E6338">
        <v>9.7738656916611504</v>
      </c>
      <c r="F6338">
        <v>8.9201701170622396</v>
      </c>
      <c r="G6338">
        <v>9.6428640868307802</v>
      </c>
      <c r="H6338">
        <v>8.4236841350598102</v>
      </c>
      <c r="I6338">
        <v>9.4337292315296093</v>
      </c>
      <c r="J6338">
        <v>8.8690090786231703</v>
      </c>
      <c r="K6338">
        <v>10.4108100107011</v>
      </c>
      <c r="L6338">
        <v>9.8482773928755591</v>
      </c>
      <c r="M6338">
        <v>9.2775194404721706</v>
      </c>
      <c r="N6338">
        <v>9.3110928537016608</v>
      </c>
      <c r="O6338">
        <v>9.2331567318123202</v>
      </c>
      <c r="P6338">
        <v>8.9514558568156399</v>
      </c>
      <c r="Q6338">
        <v>11.4210803304171</v>
      </c>
    </row>
    <row r="6339" spans="1:17">
      <c r="A6339" t="s">
        <v>11187</v>
      </c>
      <c r="B6339" s="16" t="s">
        <v>11188</v>
      </c>
      <c r="C6339">
        <v>7.5776529308588696</v>
      </c>
      <c r="D6339">
        <v>7.6198404709994101</v>
      </c>
      <c r="E6339">
        <v>7.0223608587950404</v>
      </c>
      <c r="F6339">
        <v>7.7502160963700497</v>
      </c>
      <c r="G6339">
        <v>8.0609030714784904</v>
      </c>
      <c r="H6339">
        <v>7.9518387386748897</v>
      </c>
      <c r="I6339">
        <v>7.4158315563692403</v>
      </c>
      <c r="J6339">
        <v>7.1257495591542801</v>
      </c>
      <c r="K6339">
        <v>7.6182326434521599</v>
      </c>
      <c r="L6339">
        <v>7.3173048171528698</v>
      </c>
      <c r="M6339">
        <v>8.3480845796002896</v>
      </c>
      <c r="N6339">
        <v>8.16994530597057</v>
      </c>
      <c r="O6339">
        <v>8.2062386764339408</v>
      </c>
      <c r="P6339">
        <v>8.10605289022606</v>
      </c>
      <c r="Q6339">
        <v>7.6950435514148801</v>
      </c>
    </row>
    <row r="6340" spans="1:17">
      <c r="A6340" t="s">
        <v>11189</v>
      </c>
      <c r="B6340" s="16" t="s">
        <v>11190</v>
      </c>
      <c r="C6340">
        <v>7.65471643132829</v>
      </c>
      <c r="D6340">
        <v>7.6310317535012704</v>
      </c>
      <c r="E6340">
        <v>7.0352413670756002</v>
      </c>
      <c r="F6340">
        <v>7.6228138365519698</v>
      </c>
      <c r="G6340">
        <v>7.6397078758824399</v>
      </c>
      <c r="H6340">
        <v>7.3711522214359002</v>
      </c>
      <c r="I6340">
        <v>7.9087622112617701</v>
      </c>
      <c r="J6340">
        <v>7.69224748741523</v>
      </c>
      <c r="K6340">
        <v>7.6490009132579502</v>
      </c>
      <c r="L6340">
        <v>7.3242365156678897</v>
      </c>
      <c r="M6340">
        <v>7.4522447248468104</v>
      </c>
      <c r="N6340">
        <v>7.3066770438682598</v>
      </c>
      <c r="O6340">
        <v>7.53289340572152</v>
      </c>
      <c r="P6340">
        <v>8.3313825724972794</v>
      </c>
      <c r="Q6340">
        <v>6.6375058506955904</v>
      </c>
    </row>
    <row r="6341" spans="1:17">
      <c r="A6341" t="s">
        <v>11191</v>
      </c>
      <c r="B6341" s="16" t="s">
        <v>11192</v>
      </c>
      <c r="C6341">
        <v>6.1416886309143299</v>
      </c>
      <c r="D6341">
        <v>6.0138206961500202</v>
      </c>
      <c r="E6341">
        <v>5.9302896994145904</v>
      </c>
      <c r="F6341">
        <v>5.8299906224742504</v>
      </c>
      <c r="G6341">
        <v>5.8658439972155101</v>
      </c>
      <c r="H6341">
        <v>6.51538716343868</v>
      </c>
      <c r="I6341">
        <v>5.98191456634164</v>
      </c>
      <c r="J6341">
        <v>5.9097086530010401</v>
      </c>
      <c r="K6341">
        <v>6.01869195546446</v>
      </c>
      <c r="L6341">
        <v>6.0336280567968696</v>
      </c>
      <c r="M6341">
        <v>6.1116854662528404</v>
      </c>
      <c r="N6341">
        <v>6.3509010238258501</v>
      </c>
      <c r="O6341">
        <v>6.1744094418023296</v>
      </c>
      <c r="P6341">
        <v>6.0327560215808402</v>
      </c>
      <c r="Q6341">
        <v>2.8218677180984102</v>
      </c>
    </row>
    <row r="6342" spans="1:17">
      <c r="A6342" t="s">
        <v>11193</v>
      </c>
      <c r="B6342" s="16" t="s">
        <v>11194</v>
      </c>
      <c r="C6342">
        <v>7.1313993990338602</v>
      </c>
      <c r="D6342">
        <v>7.1604768404420396</v>
      </c>
      <c r="E6342">
        <v>7.2043884532365698</v>
      </c>
      <c r="F6342">
        <v>7.5120915885307804</v>
      </c>
      <c r="G6342">
        <v>7.07100601612012</v>
      </c>
      <c r="H6342">
        <v>7.8076513779590604</v>
      </c>
      <c r="I6342">
        <v>7.0202108861569501</v>
      </c>
      <c r="J6342">
        <v>7.58212149979936</v>
      </c>
      <c r="K6342">
        <v>6.7282405473272702</v>
      </c>
      <c r="L6342">
        <v>7.2165768042887199</v>
      </c>
      <c r="M6342">
        <v>7.1603220803277097</v>
      </c>
      <c r="N6342">
        <v>7.1379098648342296</v>
      </c>
      <c r="O6342">
        <v>6.9948926036377204</v>
      </c>
      <c r="P6342">
        <v>7.1757190377558198</v>
      </c>
      <c r="Q6342">
        <v>6.2843132996066204</v>
      </c>
    </row>
    <row r="6343" spans="1:17">
      <c r="A6343" t="s">
        <v>11195</v>
      </c>
      <c r="B6343" s="16" t="s">
        <v>11196</v>
      </c>
      <c r="C6343">
        <v>9.5020115975639303</v>
      </c>
      <c r="D6343">
        <v>9.5342897187151596</v>
      </c>
      <c r="E6343">
        <v>9.6288832052039606</v>
      </c>
      <c r="F6343">
        <v>9.6852492718989396</v>
      </c>
      <c r="G6343">
        <v>9.6396095032919504</v>
      </c>
      <c r="H6343">
        <v>9.4437228826070996</v>
      </c>
      <c r="I6343">
        <v>9.5036206726240007</v>
      </c>
      <c r="J6343">
        <v>9.7594516906441395</v>
      </c>
      <c r="K6343">
        <v>9.56976808193299</v>
      </c>
      <c r="L6343">
        <v>9.7072053208103206</v>
      </c>
      <c r="M6343">
        <v>9.4695446656736806</v>
      </c>
      <c r="N6343">
        <v>9.0332009432327105</v>
      </c>
      <c r="O6343">
        <v>9.5423231715739902</v>
      </c>
      <c r="P6343">
        <v>9.6396536020456605</v>
      </c>
      <c r="Q6343">
        <v>9.2143845326617093</v>
      </c>
    </row>
    <row r="6344" spans="1:17">
      <c r="A6344" t="s">
        <v>11197</v>
      </c>
      <c r="B6344" s="16" t="s">
        <v>11198</v>
      </c>
      <c r="C6344">
        <v>9.3048680696949404</v>
      </c>
      <c r="D6344">
        <v>9.2722356123642804</v>
      </c>
      <c r="E6344">
        <v>9.2117531437659892</v>
      </c>
      <c r="F6344">
        <v>8.95017512203367</v>
      </c>
      <c r="G6344">
        <v>8.9247585304402293</v>
      </c>
      <c r="H6344">
        <v>8.4406343276571292</v>
      </c>
      <c r="I6344">
        <v>8.6663950131939398</v>
      </c>
      <c r="J6344">
        <v>8.8552786858532109</v>
      </c>
      <c r="K6344">
        <v>9.1230821877096808</v>
      </c>
      <c r="L6344">
        <v>8.8243579831770091</v>
      </c>
      <c r="M6344">
        <v>8.4198056037103797</v>
      </c>
      <c r="N6344">
        <v>8.2626320731716092</v>
      </c>
      <c r="O6344">
        <v>8.6521507552195107</v>
      </c>
      <c r="P6344">
        <v>8.7432956254856808</v>
      </c>
      <c r="Q6344">
        <v>9.2143845326617093</v>
      </c>
    </row>
    <row r="6345" spans="1:17">
      <c r="A6345" t="s">
        <v>11199</v>
      </c>
      <c r="B6345" s="16" t="s">
        <v>11200</v>
      </c>
      <c r="C6345">
        <v>7.42353386182661</v>
      </c>
      <c r="D6345">
        <v>7.6028886384786203</v>
      </c>
      <c r="E6345">
        <v>7.6925266921822599</v>
      </c>
      <c r="F6345">
        <v>7.6802646798204899</v>
      </c>
      <c r="G6345">
        <v>7.5729451690033596</v>
      </c>
      <c r="H6345">
        <v>8.3645153673396706</v>
      </c>
      <c r="I6345">
        <v>7.8331533557725299</v>
      </c>
      <c r="J6345">
        <v>7.9503746294535702</v>
      </c>
      <c r="K6345">
        <v>7.6691536034957499</v>
      </c>
      <c r="L6345">
        <v>7.6779922586903604</v>
      </c>
      <c r="M6345">
        <v>7.6443098133966503</v>
      </c>
      <c r="N6345">
        <v>7.58186980175243</v>
      </c>
      <c r="O6345">
        <v>7.7952569431346799</v>
      </c>
      <c r="P6345">
        <v>7.9786289238878796</v>
      </c>
      <c r="Q6345">
        <v>7.5369478347710803</v>
      </c>
    </row>
    <row r="6346" spans="1:17">
      <c r="A6346" t="s">
        <v>11201</v>
      </c>
      <c r="B6346" s="16" t="s">
        <v>11202</v>
      </c>
      <c r="C6346">
        <v>9.3011894386756904</v>
      </c>
      <c r="D6346">
        <v>9.3368096735965906</v>
      </c>
      <c r="E6346">
        <v>9.2202143765469202</v>
      </c>
      <c r="F6346">
        <v>9.1162801271012892</v>
      </c>
      <c r="G6346">
        <v>9.2210589239274494</v>
      </c>
      <c r="H6346">
        <v>8.6357633415283193</v>
      </c>
      <c r="I6346">
        <v>9.1186501533040101</v>
      </c>
      <c r="J6346">
        <v>8.9725695792969997</v>
      </c>
      <c r="K6346">
        <v>9.1430115683281397</v>
      </c>
      <c r="L6346">
        <v>8.9459849920321801</v>
      </c>
      <c r="M6346">
        <v>8.7229193594836403</v>
      </c>
      <c r="N6346">
        <v>8.4525125106070007</v>
      </c>
      <c r="O6346">
        <v>8.9232912385974501</v>
      </c>
      <c r="P6346">
        <v>9.1218878970782207</v>
      </c>
      <c r="Q6346">
        <v>8.48255560796823</v>
      </c>
    </row>
    <row r="6347" spans="1:17">
      <c r="A6347" t="s">
        <v>11203</v>
      </c>
      <c r="B6347" s="16" t="s">
        <v>11204</v>
      </c>
      <c r="C6347">
        <v>8.7546817223154498</v>
      </c>
      <c r="D6347">
        <v>8.6856868480606906</v>
      </c>
      <c r="E6347">
        <v>8.3205871723192999</v>
      </c>
      <c r="F6347">
        <v>8.6176748661300699</v>
      </c>
      <c r="G6347">
        <v>8.5020643355986607</v>
      </c>
      <c r="H6347">
        <v>9.0740403597824901</v>
      </c>
      <c r="I6347">
        <v>8.6400303047492901</v>
      </c>
      <c r="J6347">
        <v>8.6295932862060898</v>
      </c>
      <c r="K6347">
        <v>8.5009135528979503</v>
      </c>
      <c r="L6347">
        <v>8.6286197647236609</v>
      </c>
      <c r="M6347">
        <v>8.6523723020451904</v>
      </c>
      <c r="N6347">
        <v>8.4318374141485002</v>
      </c>
      <c r="O6347">
        <v>8.6019421605313795</v>
      </c>
      <c r="P6347">
        <v>8.5391585455500891</v>
      </c>
      <c r="Q6347">
        <v>7.8374797051227896</v>
      </c>
    </row>
    <row r="6348" spans="1:17">
      <c r="A6348" t="s">
        <v>11205</v>
      </c>
      <c r="B6348" s="16" t="s">
        <v>11206</v>
      </c>
      <c r="C6348">
        <v>7.8386911175119298</v>
      </c>
      <c r="D6348">
        <v>7.940768803269</v>
      </c>
      <c r="E6348">
        <v>7.9381687431180303</v>
      </c>
      <c r="F6348">
        <v>7.9879493569872304</v>
      </c>
      <c r="G6348">
        <v>8.0560255534584204</v>
      </c>
      <c r="H6348">
        <v>7.7158880014506703</v>
      </c>
      <c r="I6348">
        <v>7.7533532459187704</v>
      </c>
      <c r="J6348">
        <v>7.7570288350264498</v>
      </c>
      <c r="K6348">
        <v>7.9040579132345803</v>
      </c>
      <c r="L6348">
        <v>7.8794961637283301</v>
      </c>
      <c r="M6348">
        <v>7.8915108002558298</v>
      </c>
      <c r="N6348">
        <v>8.0886088459516294</v>
      </c>
      <c r="O6348">
        <v>7.6589162149774896</v>
      </c>
      <c r="P6348">
        <v>7.2085980835333796</v>
      </c>
      <c r="Q6348">
        <v>8.8614637697687808</v>
      </c>
    </row>
    <row r="6349" spans="1:17">
      <c r="A6349" t="s">
        <v>11207</v>
      </c>
      <c r="B6349" s="16" t="s">
        <v>11208</v>
      </c>
      <c r="C6349">
        <v>10.4268398094442</v>
      </c>
      <c r="D6349">
        <v>10.4825053448417</v>
      </c>
      <c r="E6349">
        <v>10.6031476728468</v>
      </c>
      <c r="F6349">
        <v>11.0018160632965</v>
      </c>
      <c r="G6349">
        <v>10.736014627415001</v>
      </c>
      <c r="H6349">
        <v>11.1010075619437</v>
      </c>
      <c r="I6349">
        <v>10.4164308019896</v>
      </c>
      <c r="J6349">
        <v>11.1678728037779</v>
      </c>
      <c r="K6349">
        <v>10.134104637079</v>
      </c>
      <c r="L6349">
        <v>10.477227387138001</v>
      </c>
      <c r="M6349">
        <v>10.986831186685</v>
      </c>
      <c r="N6349">
        <v>10.863112069712299</v>
      </c>
      <c r="O6349">
        <v>10.961687228745999</v>
      </c>
      <c r="P6349">
        <v>10.8879537380306</v>
      </c>
      <c r="Q6349">
        <v>8.48255560796823</v>
      </c>
    </row>
    <row r="6350" spans="1:17">
      <c r="A6350" t="s">
        <v>11209</v>
      </c>
      <c r="B6350" s="16" t="s">
        <v>11210</v>
      </c>
      <c r="C6350">
        <v>8.0287606324945706</v>
      </c>
      <c r="D6350">
        <v>7.8997348432982699</v>
      </c>
      <c r="E6350">
        <v>7.9035386163103496</v>
      </c>
      <c r="F6350">
        <v>8.4804606178484807</v>
      </c>
      <c r="G6350">
        <v>8.2132437936487594</v>
      </c>
      <c r="H6350">
        <v>8.3609580412514006</v>
      </c>
      <c r="I6350">
        <v>7.9475204335148701</v>
      </c>
      <c r="J6350">
        <v>8.1403602126750503</v>
      </c>
      <c r="K6350">
        <v>8.1206666716959894</v>
      </c>
      <c r="L6350">
        <v>7.9348311061702796</v>
      </c>
      <c r="M6350">
        <v>8.3715292344763395</v>
      </c>
      <c r="N6350">
        <v>8.4038010863162196</v>
      </c>
      <c r="O6350">
        <v>8.4553951985693896</v>
      </c>
      <c r="P6350">
        <v>7.8034427306452399</v>
      </c>
      <c r="Q6350">
        <v>7.8374797051227896</v>
      </c>
    </row>
    <row r="6351" spans="1:17">
      <c r="A6351" t="s">
        <v>11211</v>
      </c>
      <c r="B6351" s="16" t="s">
        <v>11212</v>
      </c>
      <c r="C6351">
        <v>5.6492058890955699</v>
      </c>
      <c r="D6351">
        <v>5.8489556220091004</v>
      </c>
      <c r="E6351">
        <v>4.8415581104649901</v>
      </c>
      <c r="F6351">
        <v>5.9891572551494896</v>
      </c>
      <c r="G6351">
        <v>5.8198701234814401</v>
      </c>
      <c r="H6351">
        <v>6.7189678865396303</v>
      </c>
      <c r="I6351">
        <v>5.6171189819053096</v>
      </c>
      <c r="J6351">
        <v>5.6199791686857399</v>
      </c>
      <c r="K6351">
        <v>5.4363438608835697</v>
      </c>
      <c r="L6351">
        <v>5.4482976778856296</v>
      </c>
      <c r="M6351">
        <v>6.3837954197807099</v>
      </c>
      <c r="N6351">
        <v>6.7815556524819103</v>
      </c>
      <c r="O6351">
        <v>6.5683219506101604</v>
      </c>
      <c r="P6351">
        <v>5.9034342564919404</v>
      </c>
      <c r="Q6351">
        <v>5.81282804418474</v>
      </c>
    </row>
    <row r="6352" spans="1:17">
      <c r="A6352" t="s">
        <v>11213</v>
      </c>
      <c r="B6352" s="16" t="s">
        <v>11214</v>
      </c>
      <c r="C6352">
        <v>8.4798935295772697</v>
      </c>
      <c r="D6352">
        <v>8.4280788669593107</v>
      </c>
      <c r="E6352">
        <v>8.3822277666055296</v>
      </c>
      <c r="F6352">
        <v>8.1702516828420695</v>
      </c>
      <c r="G6352">
        <v>8.2263264276980692</v>
      </c>
      <c r="H6352">
        <v>7.7971543675747004</v>
      </c>
      <c r="I6352">
        <v>8.0579049202040895</v>
      </c>
      <c r="J6352">
        <v>7.7738225879190397</v>
      </c>
      <c r="K6352">
        <v>8.2927925800805795</v>
      </c>
      <c r="L6352">
        <v>8.2358350898742305</v>
      </c>
      <c r="M6352">
        <v>8.1393260532359406</v>
      </c>
      <c r="N6352">
        <v>8.1017606448184107</v>
      </c>
      <c r="O6352">
        <v>8.1908767402407392</v>
      </c>
      <c r="P6352">
        <v>8.0707814057643095</v>
      </c>
      <c r="Q6352">
        <v>7.6950435514148801</v>
      </c>
    </row>
    <row r="6353" spans="1:17">
      <c r="A6353" t="s">
        <v>11215</v>
      </c>
      <c r="B6353" s="16" t="s">
        <v>11216</v>
      </c>
      <c r="C6353">
        <v>9.1188608906148598</v>
      </c>
      <c r="D6353">
        <v>9.0796572392357007</v>
      </c>
      <c r="E6353">
        <v>8.45096068795036</v>
      </c>
      <c r="F6353">
        <v>9.1238216420657601</v>
      </c>
      <c r="G6353">
        <v>8.5890200701234107</v>
      </c>
      <c r="H6353">
        <v>9.6471975976510702</v>
      </c>
      <c r="I6353">
        <v>9.2288811392438905</v>
      </c>
      <c r="J6353">
        <v>8.5538869966632198</v>
      </c>
      <c r="K6353">
        <v>8.9384388856537598</v>
      </c>
      <c r="L6353">
        <v>9.4782428391534506</v>
      </c>
      <c r="M6353">
        <v>9.9074333064377402</v>
      </c>
      <c r="N6353">
        <v>9.8364511270903403</v>
      </c>
      <c r="O6353">
        <v>9.88814702216985</v>
      </c>
      <c r="P6353">
        <v>8.3511133204930292</v>
      </c>
      <c r="Q6353">
        <v>9.1060647157263492</v>
      </c>
    </row>
    <row r="6354" spans="1:17">
      <c r="A6354" t="s">
        <v>11217</v>
      </c>
      <c r="B6354" s="16" t="s">
        <v>11218</v>
      </c>
      <c r="C6354">
        <v>7.2199840874685703</v>
      </c>
      <c r="D6354">
        <v>7.4844651280120704</v>
      </c>
      <c r="E6354">
        <v>7.2381796543296701</v>
      </c>
      <c r="F6354">
        <v>7.7256218456342802</v>
      </c>
      <c r="G6354">
        <v>7.4065039640053101</v>
      </c>
      <c r="H6354">
        <v>8.2499383488068094</v>
      </c>
      <c r="I6354">
        <v>7.7588130872051497</v>
      </c>
      <c r="J6354">
        <v>8.0153504169977605</v>
      </c>
      <c r="K6354">
        <v>7.4183736119783301</v>
      </c>
      <c r="L6354">
        <v>7.62287817002548</v>
      </c>
      <c r="M6354">
        <v>7.7984296403983802</v>
      </c>
      <c r="N6354">
        <v>7.7304681170873897</v>
      </c>
      <c r="O6354">
        <v>7.9272334968273901</v>
      </c>
      <c r="P6354">
        <v>8.0407141706139793</v>
      </c>
      <c r="Q6354">
        <v>5.81282804418474</v>
      </c>
    </row>
    <row r="6355" spans="1:17">
      <c r="A6355" t="s">
        <v>11219</v>
      </c>
      <c r="B6355" s="16" t="s">
        <v>11220</v>
      </c>
      <c r="C6355">
        <v>7.7333378051528001</v>
      </c>
      <c r="D6355">
        <v>7.8041324626182504</v>
      </c>
      <c r="E6355">
        <v>7.8018948752367301</v>
      </c>
      <c r="F6355">
        <v>8.0003008788867795</v>
      </c>
      <c r="G6355">
        <v>7.5797625763280001</v>
      </c>
      <c r="H6355">
        <v>8.5288727901697197</v>
      </c>
      <c r="I6355">
        <v>8.4269565613585797</v>
      </c>
      <c r="J6355">
        <v>8.1943516220584804</v>
      </c>
      <c r="K6355">
        <v>8.2092980526014401</v>
      </c>
      <c r="L6355">
        <v>8.3723260861006903</v>
      </c>
      <c r="M6355">
        <v>8.1484042970690602</v>
      </c>
      <c r="N6355">
        <v>7.8651517212401503</v>
      </c>
      <c r="O6355">
        <v>8.2690281426567207</v>
      </c>
      <c r="P6355">
        <v>8.6267418099926907</v>
      </c>
      <c r="Q6355">
        <v>7.5369478347710803</v>
      </c>
    </row>
    <row r="6356" spans="1:17">
      <c r="A6356" t="s">
        <v>11221</v>
      </c>
      <c r="B6356" s="16" t="s">
        <v>11222</v>
      </c>
      <c r="C6356">
        <v>8.5834973066259703</v>
      </c>
      <c r="D6356">
        <v>8.7148774881820099</v>
      </c>
      <c r="E6356">
        <v>8.6182555003072494</v>
      </c>
      <c r="F6356">
        <v>9.3138271788569007</v>
      </c>
      <c r="G6356">
        <v>8.71189751995019</v>
      </c>
      <c r="H6356">
        <v>9.3748665727964706</v>
      </c>
      <c r="I6356">
        <v>8.5703783458132001</v>
      </c>
      <c r="J6356">
        <v>9.1913069419262303</v>
      </c>
      <c r="K6356">
        <v>8.6703112669617006</v>
      </c>
      <c r="L6356">
        <v>8.7154039576573705</v>
      </c>
      <c r="M6356">
        <v>8.7648287474575106</v>
      </c>
      <c r="N6356">
        <v>8.5128160223733396</v>
      </c>
      <c r="O6356">
        <v>8.5450982213729905</v>
      </c>
      <c r="P6356">
        <v>8.6705798134941592</v>
      </c>
      <c r="Q6356">
        <v>7.1565710053807701</v>
      </c>
    </row>
    <row r="6357" spans="1:17">
      <c r="A6357" t="s">
        <v>11223</v>
      </c>
      <c r="B6357" s="16" t="s">
        <v>11224</v>
      </c>
      <c r="C6357">
        <v>9.1641196671790706</v>
      </c>
      <c r="D6357">
        <v>9.2102352167507497</v>
      </c>
      <c r="E6357">
        <v>9.1802968902326096</v>
      </c>
      <c r="F6357">
        <v>9.3220454834745006</v>
      </c>
      <c r="G6357">
        <v>9.0888821552467594</v>
      </c>
      <c r="H6357">
        <v>9.3409714127258905</v>
      </c>
      <c r="I6357">
        <v>9.2714814265108796</v>
      </c>
      <c r="J6357">
        <v>9.3907458625276607</v>
      </c>
      <c r="K6357">
        <v>9.4129774802743693</v>
      </c>
      <c r="L6357">
        <v>9.1151131323514694</v>
      </c>
      <c r="M6357">
        <v>9.0971422964471493</v>
      </c>
      <c r="N6357">
        <v>8.9165396599760296</v>
      </c>
      <c r="O6357">
        <v>9.0597296013755795</v>
      </c>
      <c r="P6357">
        <v>9.6416569386215496</v>
      </c>
      <c r="Q6357">
        <v>8.0859864702427604</v>
      </c>
    </row>
    <row r="6358" spans="1:17">
      <c r="A6358" t="s">
        <v>11225</v>
      </c>
      <c r="B6358" s="16" t="s">
        <v>11226</v>
      </c>
      <c r="C6358">
        <v>9.4330945775267399</v>
      </c>
      <c r="D6358">
        <v>9.4812328099670804</v>
      </c>
      <c r="E6358">
        <v>9.3363345800009103</v>
      </c>
      <c r="F6358">
        <v>9.6174237759276906</v>
      </c>
      <c r="G6358">
        <v>9.5190398690641107</v>
      </c>
      <c r="H6358">
        <v>9.9956546360849607</v>
      </c>
      <c r="I6358">
        <v>9.7077638533378003</v>
      </c>
      <c r="J6358">
        <v>10.0136515661396</v>
      </c>
      <c r="K6358">
        <v>9.5331691104189709</v>
      </c>
      <c r="L6358">
        <v>9.6628644546890499</v>
      </c>
      <c r="M6358">
        <v>9.6571086842929201</v>
      </c>
      <c r="N6358">
        <v>9.4408853697905109</v>
      </c>
      <c r="O6358">
        <v>9.5627463082039892</v>
      </c>
      <c r="P6358">
        <v>9.8114367766534691</v>
      </c>
      <c r="Q6358">
        <v>8.0859864702427604</v>
      </c>
    </row>
    <row r="6359" spans="1:17">
      <c r="A6359" t="s">
        <v>11227</v>
      </c>
      <c r="B6359" s="16" t="s">
        <v>11228</v>
      </c>
      <c r="C6359">
        <v>7.65471643132829</v>
      </c>
      <c r="D6359">
        <v>7.6310317535012704</v>
      </c>
      <c r="E6359">
        <v>7.7482491570996297</v>
      </c>
      <c r="F6359">
        <v>8.0683602647193293</v>
      </c>
      <c r="G6359">
        <v>7.7465463994501196</v>
      </c>
      <c r="H6359">
        <v>8.0523361703931595</v>
      </c>
      <c r="I6359">
        <v>7.27038489660531</v>
      </c>
      <c r="J6359">
        <v>7.6966581363717204</v>
      </c>
      <c r="K6359">
        <v>7.3943504749769904</v>
      </c>
      <c r="L6359">
        <v>7.5360347008330999</v>
      </c>
      <c r="M6359">
        <v>8.0091581167634605</v>
      </c>
      <c r="N6359">
        <v>8.1906078682137409</v>
      </c>
      <c r="O6359">
        <v>8.2660993942148906</v>
      </c>
      <c r="P6359">
        <v>7.08417203296443</v>
      </c>
      <c r="Q6359">
        <v>7.8374797051227896</v>
      </c>
    </row>
    <row r="6360" spans="1:17">
      <c r="A6360" t="s">
        <v>11229</v>
      </c>
      <c r="B6360" s="16" t="s">
        <v>11230</v>
      </c>
      <c r="C6360">
        <v>9.4076609537751601</v>
      </c>
      <c r="D6360">
        <v>9.48277612082091</v>
      </c>
      <c r="E6360">
        <v>9.5211616214212107</v>
      </c>
      <c r="F6360">
        <v>9.0265938209452194</v>
      </c>
      <c r="G6360">
        <v>9.2660785877592406</v>
      </c>
      <c r="H6360">
        <v>9.16045402385142</v>
      </c>
      <c r="I6360">
        <v>9.4456155237822799</v>
      </c>
      <c r="J6360">
        <v>8.9524439038124193</v>
      </c>
      <c r="K6360">
        <v>9.4337178643911592</v>
      </c>
      <c r="L6360">
        <v>9.3176418118438402</v>
      </c>
      <c r="M6360">
        <v>8.9647113251592696</v>
      </c>
      <c r="N6360">
        <v>9.0286194959551107</v>
      </c>
      <c r="O6360">
        <v>9.0461402563364892</v>
      </c>
      <c r="P6360">
        <v>9.5782219999181208</v>
      </c>
      <c r="Q6360">
        <v>7.5369478347710803</v>
      </c>
    </row>
    <row r="6361" spans="1:17">
      <c r="A6361" t="s">
        <v>11231</v>
      </c>
      <c r="B6361" s="16" t="s">
        <v>11232</v>
      </c>
      <c r="C6361">
        <v>9.1292724001303895</v>
      </c>
      <c r="D6361">
        <v>9.2379174034170006</v>
      </c>
      <c r="E6361">
        <v>9.0628936338489208</v>
      </c>
      <c r="F6361">
        <v>9.0445855483717494</v>
      </c>
      <c r="G6361">
        <v>8.9952142799786508</v>
      </c>
      <c r="H6361">
        <v>8.31389564129754</v>
      </c>
      <c r="I6361">
        <v>8.90403855761455</v>
      </c>
      <c r="J6361">
        <v>8.8999104276125305</v>
      </c>
      <c r="K6361">
        <v>8.9873640394760592</v>
      </c>
      <c r="L6361">
        <v>8.8145629774522298</v>
      </c>
      <c r="M6361">
        <v>8.6135777911916893</v>
      </c>
      <c r="N6361">
        <v>8.2069272120287309</v>
      </c>
      <c r="O6361">
        <v>8.7028366689850092</v>
      </c>
      <c r="P6361">
        <v>8.7946226170058193</v>
      </c>
      <c r="Q6361">
        <v>8.7932323857913595</v>
      </c>
    </row>
    <row r="6362" spans="1:17">
      <c r="A6362" t="s">
        <v>11233</v>
      </c>
      <c r="B6362" s="16" t="s">
        <v>11234</v>
      </c>
      <c r="C6362">
        <v>7.7168481299159897</v>
      </c>
      <c r="D6362">
        <v>7.6857187898793402</v>
      </c>
      <c r="E6362">
        <v>8.2451741909304204</v>
      </c>
      <c r="F6362">
        <v>7.7934538836603604</v>
      </c>
      <c r="G6362">
        <v>7.84600064815635</v>
      </c>
      <c r="H6362">
        <v>8.2069884902560695</v>
      </c>
      <c r="I6362">
        <v>7.8279687667025</v>
      </c>
      <c r="J6362">
        <v>8.3674428370248606</v>
      </c>
      <c r="K6362">
        <v>7.68902799721163</v>
      </c>
      <c r="L6362">
        <v>7.6779922586903604</v>
      </c>
      <c r="M6362">
        <v>7.6823311010555697</v>
      </c>
      <c r="N6362">
        <v>7.7912863572855402</v>
      </c>
      <c r="O6362">
        <v>7.86275662198954</v>
      </c>
      <c r="P6362">
        <v>7.9137466690607399</v>
      </c>
      <c r="Q6362">
        <v>6.6375058506955904</v>
      </c>
    </row>
    <row r="6363" spans="1:17">
      <c r="A6363" t="s">
        <v>11235</v>
      </c>
      <c r="B6363" s="16" t="s">
        <v>11236</v>
      </c>
      <c r="C6363">
        <v>8.1193357706863605</v>
      </c>
      <c r="D6363">
        <v>8.3112902277618392</v>
      </c>
      <c r="E6363">
        <v>8.5347734576661196</v>
      </c>
      <c r="F6363">
        <v>8.5464962012963408</v>
      </c>
      <c r="G6363">
        <v>8.3510083920980893</v>
      </c>
      <c r="H6363">
        <v>8.6735304986905994</v>
      </c>
      <c r="I6363">
        <v>8.8073205415321798</v>
      </c>
      <c r="J6363">
        <v>8.5514559083883697</v>
      </c>
      <c r="K6363">
        <v>8.3717137562975008</v>
      </c>
      <c r="L6363">
        <v>8.2247802405913699</v>
      </c>
      <c r="M6363">
        <v>8.3920535370423295</v>
      </c>
      <c r="N6363">
        <v>8.2548048560111607</v>
      </c>
      <c r="O6363">
        <v>8.59495803375974</v>
      </c>
      <c r="P6363">
        <v>9.0391880630217898</v>
      </c>
      <c r="Q6363">
        <v>5.81282804418474</v>
      </c>
    </row>
    <row r="6364" spans="1:17">
      <c r="A6364" t="s">
        <v>11237</v>
      </c>
      <c r="B6364" s="16" t="s">
        <v>11238</v>
      </c>
      <c r="C6364">
        <v>9.0850297984964108</v>
      </c>
      <c r="D6364">
        <v>9.0755717062390602</v>
      </c>
      <c r="E6364">
        <v>8.9247616565462309</v>
      </c>
      <c r="F6364">
        <v>8.5267166986324696</v>
      </c>
      <c r="G6364">
        <v>8.3747008225382498</v>
      </c>
      <c r="H6364">
        <v>8.94696674099667</v>
      </c>
      <c r="I6364">
        <v>8.9089536388954205</v>
      </c>
      <c r="J6364">
        <v>8.7124434828270498</v>
      </c>
      <c r="K6364">
        <v>9.0033103998356605</v>
      </c>
      <c r="L6364">
        <v>8.5303025845355602</v>
      </c>
      <c r="M6364">
        <v>8.9526746455958399</v>
      </c>
      <c r="N6364">
        <v>8.89907578628058</v>
      </c>
      <c r="O6364">
        <v>9.2150539695235398</v>
      </c>
      <c r="P6364">
        <v>8.6823078748033407</v>
      </c>
      <c r="Q6364">
        <v>8.7932323857913595</v>
      </c>
    </row>
    <row r="6365" spans="1:17">
      <c r="A6365" t="s">
        <v>11239</v>
      </c>
      <c r="B6365" s="16" t="s">
        <v>11240</v>
      </c>
      <c r="C6365">
        <v>7.8336025778864</v>
      </c>
      <c r="D6365">
        <v>7.88111539084478</v>
      </c>
      <c r="E6365">
        <v>7.8093979443190804</v>
      </c>
      <c r="F6365">
        <v>8.0526331460793195</v>
      </c>
      <c r="G6365">
        <v>7.62000228824704</v>
      </c>
      <c r="H6365">
        <v>8.1708698949301901</v>
      </c>
      <c r="I6365">
        <v>8.0083595317666898</v>
      </c>
      <c r="J6365">
        <v>7.6878232809812701</v>
      </c>
      <c r="K6365">
        <v>8.1059656821435304</v>
      </c>
      <c r="L6365">
        <v>8.3213476412912701</v>
      </c>
      <c r="M6365">
        <v>7.8251045805827903</v>
      </c>
      <c r="N6365">
        <v>7.6128423779248298</v>
      </c>
      <c r="O6365">
        <v>7.9674665093783501</v>
      </c>
      <c r="P6365">
        <v>7.9658841845297497</v>
      </c>
      <c r="Q6365">
        <v>7.5369478347710803</v>
      </c>
    </row>
    <row r="6366" spans="1:17">
      <c r="A6366" t="s">
        <v>11241</v>
      </c>
      <c r="B6366" s="16" t="s">
        <v>11242</v>
      </c>
      <c r="C6366">
        <v>8.3326553099165395</v>
      </c>
      <c r="D6366">
        <v>8.4503425575365902</v>
      </c>
      <c r="E6366">
        <v>8.7172349926859294</v>
      </c>
      <c r="F6366">
        <v>8.2991202724378201</v>
      </c>
      <c r="G6366">
        <v>8.3629032873101696</v>
      </c>
      <c r="H6366">
        <v>8.80760417363072</v>
      </c>
      <c r="I6366">
        <v>8.7861051747568393</v>
      </c>
      <c r="J6366">
        <v>8.8254086559961795</v>
      </c>
      <c r="K6366">
        <v>8.4725501940294503</v>
      </c>
      <c r="L6366">
        <v>8.2684997567532399</v>
      </c>
      <c r="M6366">
        <v>8.1514177123307405</v>
      </c>
      <c r="N6366">
        <v>7.8855783932945203</v>
      </c>
      <c r="O6366">
        <v>8.0718031023560606</v>
      </c>
      <c r="P6366">
        <v>8.9991179321044594</v>
      </c>
      <c r="Q6366">
        <v>5.09416193408443</v>
      </c>
    </row>
    <row r="6367" spans="1:17">
      <c r="A6367" t="s">
        <v>11243</v>
      </c>
      <c r="B6367" s="16" t="s">
        <v>11244</v>
      </c>
      <c r="C6367">
        <v>9.4330945775267399</v>
      </c>
      <c r="D6367">
        <v>9.4996444426091404</v>
      </c>
      <c r="E6367">
        <v>9.5661055064021596</v>
      </c>
      <c r="F6367">
        <v>9.5250504637531694</v>
      </c>
      <c r="G6367">
        <v>9.3015211085229499</v>
      </c>
      <c r="H6367">
        <v>10.334379144839501</v>
      </c>
      <c r="I6367">
        <v>9.2522734960567998</v>
      </c>
      <c r="J6367">
        <v>9.6535216704140296</v>
      </c>
      <c r="K6367">
        <v>8.9322048631169899</v>
      </c>
      <c r="L6367">
        <v>9.1737501984600396</v>
      </c>
      <c r="M6367">
        <v>9.3303026683608596</v>
      </c>
      <c r="N6367">
        <v>9.4408853697905109</v>
      </c>
      <c r="O6367">
        <v>9.4767290586992399</v>
      </c>
      <c r="P6367">
        <v>9.6850407566197703</v>
      </c>
      <c r="Q6367">
        <v>7.6950435514148801</v>
      </c>
    </row>
    <row r="6368" spans="1:17">
      <c r="A6368" t="s">
        <v>11245</v>
      </c>
      <c r="B6368" s="16" t="s">
        <v>11246</v>
      </c>
      <c r="C6368">
        <v>7.61966073771534</v>
      </c>
      <c r="D6368">
        <v>7.65315655529779</v>
      </c>
      <c r="E6368">
        <v>7.0352413670756002</v>
      </c>
      <c r="F6368">
        <v>7.7056393462478701</v>
      </c>
      <c r="G6368">
        <v>7.6462168938968302</v>
      </c>
      <c r="H6368">
        <v>8.3502330799213293</v>
      </c>
      <c r="I6368">
        <v>7.6096583051839799</v>
      </c>
      <c r="J6368">
        <v>7.7400368609095596</v>
      </c>
      <c r="K6368">
        <v>7.5654434096948204</v>
      </c>
      <c r="L6368">
        <v>7.4812953610360804</v>
      </c>
      <c r="M6368">
        <v>7.6989123155716799</v>
      </c>
      <c r="N6368">
        <v>8.0070723907748906</v>
      </c>
      <c r="O6368">
        <v>8.0583204955832208</v>
      </c>
      <c r="P6368">
        <v>7.9849592548471104</v>
      </c>
      <c r="Q6368">
        <v>6.9204191934356096</v>
      </c>
    </row>
    <row r="6369" spans="1:17">
      <c r="A6369" t="s">
        <v>11247</v>
      </c>
      <c r="B6369" s="16" t="s">
        <v>11248</v>
      </c>
      <c r="C6369">
        <v>5.9648587736005902</v>
      </c>
      <c r="D6369">
        <v>6.1457356279954896</v>
      </c>
      <c r="E6369">
        <v>6.1846340324636904</v>
      </c>
      <c r="F6369">
        <v>6.2057286057546701</v>
      </c>
      <c r="G6369">
        <v>6.1513734454629896</v>
      </c>
      <c r="H6369">
        <v>6.2156121062574901</v>
      </c>
      <c r="I6369">
        <v>6.7936822339404497</v>
      </c>
      <c r="J6369">
        <v>6.4206616755516501</v>
      </c>
      <c r="K6369">
        <v>6.1833404654740303</v>
      </c>
      <c r="L6369">
        <v>6.7951119533207596</v>
      </c>
      <c r="M6369">
        <v>6.3525014727607196</v>
      </c>
      <c r="N6369">
        <v>6.1947310572146197</v>
      </c>
      <c r="O6369">
        <v>6.4383085973051104</v>
      </c>
      <c r="P6369">
        <v>6.1959331872939396</v>
      </c>
      <c r="Q6369">
        <v>5.09416193408443</v>
      </c>
    </row>
    <row r="6370" spans="1:17">
      <c r="A6370" t="s">
        <v>11249</v>
      </c>
      <c r="B6370" s="16" t="s">
        <v>11250</v>
      </c>
      <c r="C6370">
        <v>9.2333173802178798</v>
      </c>
      <c r="D6370">
        <v>9.2864446114931596</v>
      </c>
      <c r="E6370">
        <v>9.04712645026998</v>
      </c>
      <c r="F6370">
        <v>9.1517562246681408</v>
      </c>
      <c r="G6370">
        <v>9.0841010347828508</v>
      </c>
      <c r="H6370">
        <v>9.2951233244897509</v>
      </c>
      <c r="I6370">
        <v>9.2885525375530502</v>
      </c>
      <c r="J6370">
        <v>8.9707515344173494</v>
      </c>
      <c r="K6370">
        <v>9.2319748811829907</v>
      </c>
      <c r="L6370">
        <v>9.1408157392920799</v>
      </c>
      <c r="M6370">
        <v>8.9440150894486692</v>
      </c>
      <c r="N6370">
        <v>8.9140577320842294</v>
      </c>
      <c r="O6370">
        <v>8.97620372343596</v>
      </c>
      <c r="P6370">
        <v>9.0692710238997094</v>
      </c>
      <c r="Q6370">
        <v>9.0486929182374407</v>
      </c>
    </row>
    <row r="6371" spans="1:17">
      <c r="A6371" t="s">
        <v>11251</v>
      </c>
      <c r="B6371" s="16" t="s">
        <v>11252</v>
      </c>
      <c r="C6371">
        <v>7.6719291700404399</v>
      </c>
      <c r="D6371">
        <v>7.5625399513807796</v>
      </c>
      <c r="E6371">
        <v>7.9719857448739999</v>
      </c>
      <c r="F6371">
        <v>8.1408055213675699</v>
      </c>
      <c r="G6371">
        <v>7.7404765708415004</v>
      </c>
      <c r="H6371">
        <v>8.3394277159350096</v>
      </c>
      <c r="I6371">
        <v>7.8331533557725299</v>
      </c>
      <c r="J6371">
        <v>8.2005725781562795</v>
      </c>
      <c r="K6371">
        <v>7.6791251050583504</v>
      </c>
      <c r="L6371">
        <v>7.9211954083323901</v>
      </c>
      <c r="M6371">
        <v>8.1393260532359406</v>
      </c>
      <c r="N6371">
        <v>7.9007104790624298</v>
      </c>
      <c r="O6371">
        <v>7.9853892224024703</v>
      </c>
      <c r="P6371">
        <v>7.5956949036652004</v>
      </c>
      <c r="Q6371">
        <v>7.3593062614465703</v>
      </c>
    </row>
    <row r="6372" spans="1:17">
      <c r="A6372" t="s">
        <v>11253</v>
      </c>
      <c r="B6372" s="16" t="s">
        <v>11254</v>
      </c>
      <c r="C6372">
        <v>7.8886113393050197</v>
      </c>
      <c r="D6372">
        <v>7.8090663738983803</v>
      </c>
      <c r="E6372">
        <v>7.9105315763097002</v>
      </c>
      <c r="F6372">
        <v>7.8582334009838899</v>
      </c>
      <c r="G6372">
        <v>7.8739907276269099</v>
      </c>
      <c r="H6372">
        <v>8.1870344716278591</v>
      </c>
      <c r="I6372">
        <v>7.9991652987053898</v>
      </c>
      <c r="J6372">
        <v>8.1912310438500295</v>
      </c>
      <c r="K6372">
        <v>7.7798557666686099</v>
      </c>
      <c r="L6372">
        <v>7.8022449253915802</v>
      </c>
      <c r="M6372">
        <v>7.8099223231624002</v>
      </c>
      <c r="N6372">
        <v>7.5502157781120696</v>
      </c>
      <c r="O6372">
        <v>7.7201599618271999</v>
      </c>
      <c r="P6372">
        <v>8.0223679291288192</v>
      </c>
      <c r="Q6372">
        <v>7.5369478347710803</v>
      </c>
    </row>
    <row r="6373" spans="1:17">
      <c r="A6373" t="s">
        <v>11255</v>
      </c>
      <c r="B6373" s="16" t="s">
        <v>11256</v>
      </c>
      <c r="C6373">
        <v>10.078178166057</v>
      </c>
      <c r="D6373">
        <v>10.110623523924399</v>
      </c>
      <c r="E6373">
        <v>10.2466034873793</v>
      </c>
      <c r="F6373">
        <v>10.113191481281699</v>
      </c>
      <c r="G6373">
        <v>10.2801852603728</v>
      </c>
      <c r="H6373">
        <v>9.6486566679362298</v>
      </c>
      <c r="I6373">
        <v>10.0333048884003</v>
      </c>
      <c r="J6373">
        <v>9.9504920244780806</v>
      </c>
      <c r="K6373">
        <v>10.356763129316199</v>
      </c>
      <c r="L6373">
        <v>9.9333165225841409</v>
      </c>
      <c r="M6373">
        <v>9.8858957845737994</v>
      </c>
      <c r="N6373">
        <v>9.3882170040380704</v>
      </c>
      <c r="O6373">
        <v>9.9070623116945793</v>
      </c>
      <c r="P6373">
        <v>10.174532735376999</v>
      </c>
      <c r="Q6373">
        <v>9.7703309644362406</v>
      </c>
    </row>
    <row r="6374" spans="1:17">
      <c r="A6374" t="s">
        <v>11257</v>
      </c>
      <c r="B6374" s="16" t="s">
        <v>11258</v>
      </c>
      <c r="C6374">
        <v>9.6129957576762006</v>
      </c>
      <c r="D6374">
        <v>9.5883342065028394</v>
      </c>
      <c r="E6374">
        <v>9.3594991778762004</v>
      </c>
      <c r="F6374">
        <v>9.4017513934860304</v>
      </c>
      <c r="G6374">
        <v>9.4124712662128491</v>
      </c>
      <c r="H6374">
        <v>9.1481269857198804</v>
      </c>
      <c r="I6374">
        <v>9.3834151375718609</v>
      </c>
      <c r="J6374">
        <v>9.3784573127121398</v>
      </c>
      <c r="K6374">
        <v>9.6655620577244807</v>
      </c>
      <c r="L6374">
        <v>9.4751378082150595</v>
      </c>
      <c r="M6374">
        <v>9.3631495720734303</v>
      </c>
      <c r="N6374">
        <v>9.1580056483646395</v>
      </c>
      <c r="O6374">
        <v>9.5374754098602796</v>
      </c>
      <c r="P6374">
        <v>9.5844842371438297</v>
      </c>
      <c r="Q6374">
        <v>9.9057254354815303</v>
      </c>
    </row>
    <row r="6375" spans="1:17">
      <c r="A6375" t="s">
        <v>11259</v>
      </c>
      <c r="B6375" s="16" t="s">
        <v>11260</v>
      </c>
      <c r="C6375">
        <v>8.2624764056483802</v>
      </c>
      <c r="D6375">
        <v>8.1727629776636093</v>
      </c>
      <c r="E6375">
        <v>8.5073737422066706</v>
      </c>
      <c r="F6375">
        <v>8.2551433213110403</v>
      </c>
      <c r="G6375">
        <v>8.3228658272726506</v>
      </c>
      <c r="H6375">
        <v>8.0301036709191909</v>
      </c>
      <c r="I6375">
        <v>8.4200857128064097</v>
      </c>
      <c r="J6375">
        <v>8.3196643480210106</v>
      </c>
      <c r="K6375">
        <v>8.4348232941290693</v>
      </c>
      <c r="L6375">
        <v>8.2649066963899607</v>
      </c>
      <c r="M6375">
        <v>8.2531033428064493</v>
      </c>
      <c r="N6375">
        <v>7.74171880370272</v>
      </c>
      <c r="O6375">
        <v>8.3263869346157708</v>
      </c>
      <c r="P6375">
        <v>8.4274414585850295</v>
      </c>
      <c r="Q6375">
        <v>8.0859864702427604</v>
      </c>
    </row>
    <row r="6376" spans="1:17">
      <c r="A6376" t="s">
        <v>11261</v>
      </c>
      <c r="B6376" s="16" t="s">
        <v>11262</v>
      </c>
      <c r="C6376">
        <v>7.8284959921235204</v>
      </c>
      <c r="D6376">
        <v>7.8334854690290996</v>
      </c>
      <c r="E6376">
        <v>8.4413400854483704</v>
      </c>
      <c r="F6376">
        <v>8.0125473925336106</v>
      </c>
      <c r="G6376">
        <v>7.62000228824704</v>
      </c>
      <c r="H6376">
        <v>8.0611339831746793</v>
      </c>
      <c r="I6376">
        <v>8.2979728862773996</v>
      </c>
      <c r="J6376">
        <v>8.0259003806331499</v>
      </c>
      <c r="K6376">
        <v>7.5814845344670303</v>
      </c>
      <c r="L6376">
        <v>8.1488311006005496</v>
      </c>
      <c r="M6376">
        <v>7.7071318379341101</v>
      </c>
      <c r="N6376">
        <v>7.9883089262039002</v>
      </c>
      <c r="O6376">
        <v>8.0718031023560606</v>
      </c>
      <c r="P6376">
        <v>8.0346246802844803</v>
      </c>
      <c r="Q6376">
        <v>7.3593062614465703</v>
      </c>
    </row>
    <row r="6377" spans="1:17">
      <c r="A6377" t="s">
        <v>11263</v>
      </c>
      <c r="B6377" s="16" t="s">
        <v>11264</v>
      </c>
      <c r="C6377">
        <v>8.7192777984982595</v>
      </c>
      <c r="D6377">
        <v>8.64765940525049</v>
      </c>
      <c r="E6377">
        <v>8.6603257169431203</v>
      </c>
      <c r="F6377">
        <v>8.3737828705194008</v>
      </c>
      <c r="G6377">
        <v>8.8251206158523399</v>
      </c>
      <c r="H6377">
        <v>8.0915100088600909</v>
      </c>
      <c r="I6377">
        <v>8.6161832959476001</v>
      </c>
      <c r="J6377">
        <v>8.6771990066570499</v>
      </c>
      <c r="K6377">
        <v>8.7121517001714199</v>
      </c>
      <c r="L6377">
        <v>8.4877858710372092</v>
      </c>
      <c r="M6377">
        <v>8.4223022239568301</v>
      </c>
      <c r="N6377">
        <v>8.1615966003528495</v>
      </c>
      <c r="O6377">
        <v>8.4242093626156596</v>
      </c>
      <c r="P6377">
        <v>8.4504882485713804</v>
      </c>
      <c r="Q6377">
        <v>8.8614637697687808</v>
      </c>
    </row>
    <row r="6378" spans="1:17">
      <c r="A6378" t="s">
        <v>11265</v>
      </c>
      <c r="B6378" s="16" t="s">
        <v>11266</v>
      </c>
      <c r="C6378">
        <v>7.9368589542794101</v>
      </c>
      <c r="D6378">
        <v>7.9674893623379104</v>
      </c>
      <c r="E6378">
        <v>8.1180683160718399</v>
      </c>
      <c r="F6378">
        <v>8.2654116062852392</v>
      </c>
      <c r="G6378">
        <v>8.2219787329211993</v>
      </c>
      <c r="H6378">
        <v>9.1356936781322506</v>
      </c>
      <c r="I6378">
        <v>8.2753070673893205</v>
      </c>
      <c r="J6378">
        <v>8.6410713743905596</v>
      </c>
      <c r="K6378">
        <v>7.7565037701865798</v>
      </c>
      <c r="L6378">
        <v>8.0768762799684897</v>
      </c>
      <c r="M6378">
        <v>8.6157606465731806</v>
      </c>
      <c r="N6378">
        <v>8.4896634631825307</v>
      </c>
      <c r="O6378">
        <v>8.5879399092557893</v>
      </c>
      <c r="P6378">
        <v>8.1906294596356197</v>
      </c>
      <c r="Q6378">
        <v>6.2843132996066204</v>
      </c>
    </row>
    <row r="6379" spans="1:17">
      <c r="A6379" t="s">
        <v>11267</v>
      </c>
      <c r="B6379" s="16" t="s">
        <v>11268</v>
      </c>
      <c r="C6379">
        <v>8.4896258214463796</v>
      </c>
      <c r="D6379">
        <v>8.6226726888336298</v>
      </c>
      <c r="E6379">
        <v>8.7910429965619397</v>
      </c>
      <c r="F6379">
        <v>8.3957593672928805</v>
      </c>
      <c r="G6379">
        <v>8.4876514491973492</v>
      </c>
      <c r="H6379">
        <v>9.3819020175489705</v>
      </c>
      <c r="I6379">
        <v>8.7399586390070905</v>
      </c>
      <c r="J6379">
        <v>9.2479450022353191</v>
      </c>
      <c r="K6379">
        <v>8.1885183905571193</v>
      </c>
      <c r="L6379">
        <v>8.4247863792086406</v>
      </c>
      <c r="M6379">
        <v>9.4041307462600692</v>
      </c>
      <c r="N6379">
        <v>8.9065862154050794</v>
      </c>
      <c r="O6379">
        <v>9.60158429731597</v>
      </c>
      <c r="P6379">
        <v>8.3945440827723505</v>
      </c>
      <c r="Q6379">
        <v>7.9670857749043096</v>
      </c>
    </row>
    <row r="6380" spans="1:17">
      <c r="A6380" t="s">
        <v>11269</v>
      </c>
      <c r="B6380" s="16" t="s">
        <v>11270</v>
      </c>
      <c r="C6380">
        <v>6.3713344368982199</v>
      </c>
      <c r="D6380">
        <v>6.2518558839937999</v>
      </c>
      <c r="E6380">
        <v>6.2527945319371199</v>
      </c>
      <c r="F6380">
        <v>6.1620331155546904</v>
      </c>
      <c r="G6380">
        <v>6.1697170733324498</v>
      </c>
      <c r="H6380">
        <v>6.0470179562401398</v>
      </c>
      <c r="I6380">
        <v>6.36075284432009</v>
      </c>
      <c r="J6380">
        <v>6.1881223582657396</v>
      </c>
      <c r="K6380">
        <v>6.3560578544694497</v>
      </c>
      <c r="L6380">
        <v>6.1165539736613903</v>
      </c>
      <c r="M6380">
        <v>5.7092205097854203</v>
      </c>
      <c r="N6380">
        <v>6.0741695914303397</v>
      </c>
      <c r="O6380">
        <v>6.2481214444694197</v>
      </c>
      <c r="P6380">
        <v>6.3814054639084601</v>
      </c>
      <c r="Q6380">
        <v>5.81282804418474</v>
      </c>
    </row>
    <row r="6381" spans="1:17">
      <c r="A6381" t="s">
        <v>11271</v>
      </c>
      <c r="B6381" s="16" t="s">
        <v>11272</v>
      </c>
      <c r="C6381">
        <v>5.8054102324735597</v>
      </c>
      <c r="D6381">
        <v>5.9788191698956696</v>
      </c>
      <c r="E6381">
        <v>6.4001528211462198</v>
      </c>
      <c r="F6381">
        <v>6.0544979390529399</v>
      </c>
      <c r="G6381">
        <v>6.0755217755122297</v>
      </c>
      <c r="H6381">
        <v>4.4894640760069198</v>
      </c>
      <c r="I6381">
        <v>5.80068215508261</v>
      </c>
      <c r="J6381">
        <v>5.2279045433873996</v>
      </c>
      <c r="K6381">
        <v>6.1973995995060003</v>
      </c>
      <c r="L6381">
        <v>5.6865671756845</v>
      </c>
      <c r="M6381">
        <v>4.9201667747551001</v>
      </c>
      <c r="N6381">
        <v>4.9846796155147501</v>
      </c>
      <c r="O6381">
        <v>5.0562650436270502</v>
      </c>
      <c r="P6381">
        <v>5.5682221171507997</v>
      </c>
      <c r="Q6381">
        <v>5.09416193408443</v>
      </c>
    </row>
    <row r="6382" spans="1:17">
      <c r="A6382" t="s">
        <v>11273</v>
      </c>
      <c r="B6382" s="16" t="s">
        <v>11274</v>
      </c>
      <c r="C6382">
        <v>3.3064422771203601</v>
      </c>
      <c r="D6382">
        <v>3.7545556144430101</v>
      </c>
      <c r="E6382">
        <v>3.9618875914207199</v>
      </c>
      <c r="F6382">
        <v>4.0892058755412499</v>
      </c>
      <c r="G6382">
        <v>4.0460446887748596</v>
      </c>
      <c r="H6382">
        <v>3.7814594184883799</v>
      </c>
      <c r="I6382">
        <v>3.8937805799913501</v>
      </c>
      <c r="J6382">
        <v>3.6724961835054399</v>
      </c>
      <c r="K6382">
        <v>3.4608708703561399</v>
      </c>
      <c r="L6382">
        <v>3.6339073669181099</v>
      </c>
      <c r="M6382">
        <v>3.7404257728686199</v>
      </c>
      <c r="N6382">
        <v>3.6661147186140499</v>
      </c>
      <c r="O6382">
        <v>3.8507909364900099</v>
      </c>
      <c r="P6382">
        <v>3.9363215208704698</v>
      </c>
      <c r="Q6382">
        <v>2.8218677180984102</v>
      </c>
    </row>
    <row r="6383" spans="1:17">
      <c r="A6383" t="s">
        <v>11275</v>
      </c>
      <c r="B6383" s="16" t="s">
        <v>11276</v>
      </c>
      <c r="C6383">
        <v>5.9648587736005902</v>
      </c>
      <c r="D6383">
        <v>5.9788191698956696</v>
      </c>
      <c r="E6383">
        <v>5.6538073608653301</v>
      </c>
      <c r="F6383">
        <v>6.2341275073237901</v>
      </c>
      <c r="G6383">
        <v>6.09486992412522</v>
      </c>
      <c r="H6383">
        <v>6.5409007630838598</v>
      </c>
      <c r="I6383">
        <v>6.1083114335419397</v>
      </c>
      <c r="J6383">
        <v>5.76383742325923</v>
      </c>
      <c r="K6383">
        <v>6.0655334946390003</v>
      </c>
      <c r="L6383">
        <v>5.9272113840861103</v>
      </c>
      <c r="M6383">
        <v>6.8761954183910898</v>
      </c>
      <c r="N6383">
        <v>6.6318301267309199</v>
      </c>
      <c r="O6383">
        <v>6.4693817185352103</v>
      </c>
      <c r="P6383">
        <v>6.217780089303</v>
      </c>
      <c r="Q6383">
        <v>5.09416193408443</v>
      </c>
    </row>
    <row r="6384" spans="1:17">
      <c r="A6384" t="s">
        <v>11277</v>
      </c>
      <c r="B6384" s="16" t="s">
        <v>11278</v>
      </c>
      <c r="C6384">
        <v>10.0878179639822</v>
      </c>
      <c r="D6384">
        <v>10.058798020420999</v>
      </c>
      <c r="E6384">
        <v>10.491090279452999</v>
      </c>
      <c r="F6384">
        <v>10.446563946825499</v>
      </c>
      <c r="G6384">
        <v>10.0531884021777</v>
      </c>
      <c r="H6384">
        <v>10.954758204008099</v>
      </c>
      <c r="I6384">
        <v>10.0377986137548</v>
      </c>
      <c r="J6384">
        <v>10.7322322553739</v>
      </c>
      <c r="K6384">
        <v>9.6916269068006802</v>
      </c>
      <c r="L6384">
        <v>10.259012045784299</v>
      </c>
      <c r="M6384">
        <v>10.560899567606</v>
      </c>
      <c r="N6384">
        <v>10.4366561792102</v>
      </c>
      <c r="O6384">
        <v>10.717841459076</v>
      </c>
      <c r="P6384">
        <v>10.1352610947283</v>
      </c>
      <c r="Q6384">
        <v>8.9266120302692595</v>
      </c>
    </row>
    <row r="6385" spans="1:17">
      <c r="A6385" t="s">
        <v>11279</v>
      </c>
      <c r="B6385" s="16" t="s">
        <v>11280</v>
      </c>
      <c r="C6385">
        <v>8.0769141021080806</v>
      </c>
      <c r="D6385">
        <v>8.1181718932362106</v>
      </c>
      <c r="E6385">
        <v>8.0180341608702506</v>
      </c>
      <c r="F6385">
        <v>8.2619969672402593</v>
      </c>
      <c r="G6385">
        <v>7.96528252173289</v>
      </c>
      <c r="H6385">
        <v>8.9036231888139703</v>
      </c>
      <c r="I6385">
        <v>8.3922700524540303</v>
      </c>
      <c r="J6385">
        <v>8.4349478493047894</v>
      </c>
      <c r="K6385">
        <v>7.9125326927705899</v>
      </c>
      <c r="L6385">
        <v>8.4439769956993604</v>
      </c>
      <c r="M6385">
        <v>8.4097756550996099</v>
      </c>
      <c r="N6385">
        <v>8.21904657047752</v>
      </c>
      <c r="O6385">
        <v>8.4189454921787199</v>
      </c>
      <c r="P6385">
        <v>8.3462058975418891</v>
      </c>
      <c r="Q6385">
        <v>6.2843132996066204</v>
      </c>
    </row>
    <row r="6386" spans="1:17">
      <c r="A6386" t="s">
        <v>11281</v>
      </c>
      <c r="B6386" s="16" t="s">
        <v>11282</v>
      </c>
      <c r="C6386">
        <v>7.9225536190524997</v>
      </c>
      <c r="D6386">
        <v>7.8951024998865504</v>
      </c>
      <c r="E6386">
        <v>7.8093979443190804</v>
      </c>
      <c r="F6386">
        <v>8.2991202724378201</v>
      </c>
      <c r="G6386">
        <v>7.7942051583206204</v>
      </c>
      <c r="H6386">
        <v>8.2344679190453398</v>
      </c>
      <c r="I6386">
        <v>7.8331533557725299</v>
      </c>
      <c r="J6386">
        <v>7.9577406046059203</v>
      </c>
      <c r="K6386">
        <v>7.86965110272254</v>
      </c>
      <c r="L6386">
        <v>7.8413885333700302</v>
      </c>
      <c r="M6386">
        <v>7.8660487725433699</v>
      </c>
      <c r="N6386">
        <v>7.9007104790624298</v>
      </c>
      <c r="O6386">
        <v>7.7329513372578296</v>
      </c>
      <c r="P6386">
        <v>7.7962599250743203</v>
      </c>
      <c r="Q6386">
        <v>6.2843132996066204</v>
      </c>
    </row>
    <row r="6387" spans="1:17">
      <c r="A6387" t="s">
        <v>11283</v>
      </c>
      <c r="B6387" s="16" t="s">
        <v>11284</v>
      </c>
      <c r="C6387">
        <v>8.5895433199224094</v>
      </c>
      <c r="D6387">
        <v>8.5301504391917398</v>
      </c>
      <c r="E6387">
        <v>8.5347734576661196</v>
      </c>
      <c r="F6387">
        <v>8.6388873334432095</v>
      </c>
      <c r="G6387">
        <v>8.8646908064693104</v>
      </c>
      <c r="H6387">
        <v>8.57258452121531</v>
      </c>
      <c r="I6387">
        <v>8.5294683802272395</v>
      </c>
      <c r="J6387">
        <v>8.4791095634905993</v>
      </c>
      <c r="K6387">
        <v>8.3469260273422101</v>
      </c>
      <c r="L6387">
        <v>8.1796927537458295</v>
      </c>
      <c r="M6387">
        <v>8.5257609168022004</v>
      </c>
      <c r="N6387">
        <v>8.5160933844758002</v>
      </c>
      <c r="O6387">
        <v>8.5855929219827107</v>
      </c>
      <c r="P6387">
        <v>8.4596047728611197</v>
      </c>
      <c r="Q6387">
        <v>8.7932323857913595</v>
      </c>
    </row>
    <row r="6388" spans="1:17">
      <c r="A6388" t="s">
        <v>11285</v>
      </c>
      <c r="B6388" s="16" t="s">
        <v>11286</v>
      </c>
      <c r="C6388">
        <v>5.5257755444735697</v>
      </c>
      <c r="D6388">
        <v>5.4969810266401202</v>
      </c>
      <c r="E6388">
        <v>5.54791781288802</v>
      </c>
      <c r="F6388">
        <v>5.8299906224742504</v>
      </c>
      <c r="G6388">
        <v>5.8658439972155101</v>
      </c>
      <c r="H6388">
        <v>6.1834628497740596</v>
      </c>
      <c r="I6388">
        <v>5.6888246486798497</v>
      </c>
      <c r="J6388">
        <v>5.5815558752487604</v>
      </c>
      <c r="K6388">
        <v>5.2281375793192604</v>
      </c>
      <c r="L6388">
        <v>5.31160411377655</v>
      </c>
      <c r="M6388">
        <v>6.3734404495726498</v>
      </c>
      <c r="N6388">
        <v>6.0003540804802604</v>
      </c>
      <c r="O6388">
        <v>6.4693817185352103</v>
      </c>
      <c r="P6388">
        <v>6.1282934919178196</v>
      </c>
      <c r="Q6388">
        <v>5.81282804418474</v>
      </c>
    </row>
    <row r="6389" spans="1:17">
      <c r="A6389" t="s">
        <v>11287</v>
      </c>
      <c r="B6389" s="16" t="s">
        <v>11288</v>
      </c>
      <c r="C6389">
        <v>10.105852565850901</v>
      </c>
      <c r="D6389">
        <v>10.0721862877863</v>
      </c>
      <c r="E6389">
        <v>10.197460312304599</v>
      </c>
      <c r="F6389">
        <v>9.8397612444935696</v>
      </c>
      <c r="G6389">
        <v>10.0690009501829</v>
      </c>
      <c r="H6389">
        <v>9.9419257992545393</v>
      </c>
      <c r="I6389">
        <v>10.205953539262399</v>
      </c>
      <c r="J6389">
        <v>10.1484068663519</v>
      </c>
      <c r="K6389">
        <v>10.1520943287056</v>
      </c>
      <c r="L6389">
        <v>10.067183267767801</v>
      </c>
      <c r="M6389">
        <v>9.8501966246999295</v>
      </c>
      <c r="N6389">
        <v>9.5583685034572898</v>
      </c>
      <c r="O6389">
        <v>9.9623640518256096</v>
      </c>
      <c r="P6389">
        <v>10.1620259194748</v>
      </c>
      <c r="Q6389">
        <v>10.567702649957999</v>
      </c>
    </row>
    <row r="6390" spans="1:17">
      <c r="A6390" t="s">
        <v>11289</v>
      </c>
      <c r="B6390" s="16" t="s">
        <v>11290</v>
      </c>
      <c r="C6390">
        <v>8.5497832652920707</v>
      </c>
      <c r="D6390">
        <v>8.64765940525049</v>
      </c>
      <c r="E6390">
        <v>8.6225181947664797</v>
      </c>
      <c r="F6390">
        <v>8.3642608221263597</v>
      </c>
      <c r="G6390">
        <v>8.6157735931667698</v>
      </c>
      <c r="H6390">
        <v>8.4673467704439904</v>
      </c>
      <c r="I6390">
        <v>8.8178123104844097</v>
      </c>
      <c r="J6390">
        <v>8.6318962256902303</v>
      </c>
      <c r="K6390">
        <v>8.9993403097729807</v>
      </c>
      <c r="L6390">
        <v>8.2540734520914203</v>
      </c>
      <c r="M6390">
        <v>8.2161668016386802</v>
      </c>
      <c r="N6390">
        <v>7.9977212093333803</v>
      </c>
      <c r="O6390">
        <v>8.3319992344109703</v>
      </c>
      <c r="P6390">
        <v>8.77284866222214</v>
      </c>
      <c r="Q6390">
        <v>6.2843132996066204</v>
      </c>
    </row>
    <row r="6391" spans="1:17">
      <c r="A6391" t="s">
        <v>11291</v>
      </c>
      <c r="B6391" s="16" t="s">
        <v>11292</v>
      </c>
      <c r="C6391">
        <v>8.3961294856282596</v>
      </c>
      <c r="D6391">
        <v>8.5420456879647997</v>
      </c>
      <c r="E6391">
        <v>8.6182555003072494</v>
      </c>
      <c r="F6391">
        <v>8.66497143480996</v>
      </c>
      <c r="G6391">
        <v>8.5617606897434992</v>
      </c>
      <c r="H6391">
        <v>8.88393315103961</v>
      </c>
      <c r="I6391">
        <v>8.5765704099456794</v>
      </c>
      <c r="J6391">
        <v>8.6592483442417496</v>
      </c>
      <c r="K6391">
        <v>8.6297910123250396</v>
      </c>
      <c r="L6391">
        <v>8.5686902464117907</v>
      </c>
      <c r="M6391">
        <v>8.7687573144227695</v>
      </c>
      <c r="N6391">
        <v>8.4728952611359798</v>
      </c>
      <c r="O6391">
        <v>8.9922377700648006</v>
      </c>
      <c r="P6391">
        <v>8.8819663752726807</v>
      </c>
      <c r="Q6391">
        <v>7.8374797051227896</v>
      </c>
    </row>
    <row r="6392" spans="1:17">
      <c r="A6392" t="s">
        <v>11293</v>
      </c>
      <c r="B6392" s="16" t="s">
        <v>11294</v>
      </c>
      <c r="C6392">
        <v>3.5040133865677898</v>
      </c>
      <c r="D6392">
        <v>3.4870161193063098</v>
      </c>
      <c r="E6392">
        <v>4.2015349465393896</v>
      </c>
      <c r="F6392">
        <v>3.6131889974304401</v>
      </c>
      <c r="G6392">
        <v>4.0460446887748596</v>
      </c>
      <c r="H6392">
        <v>3.65660975244205</v>
      </c>
      <c r="I6392">
        <v>3.5089935751222501</v>
      </c>
      <c r="J6392">
        <v>5.0088657953609399</v>
      </c>
      <c r="K6392">
        <v>3.91162951239331</v>
      </c>
      <c r="L6392">
        <v>3.9560512465587201</v>
      </c>
      <c r="M6392">
        <v>3.9727288000471899</v>
      </c>
      <c r="N6392">
        <v>3.5144020463037902</v>
      </c>
      <c r="O6392">
        <v>3.8507909364900099</v>
      </c>
      <c r="P6392">
        <v>3.3893867502571098</v>
      </c>
      <c r="Q6392">
        <v>2.8218677180984102</v>
      </c>
    </row>
    <row r="6393" spans="1:17">
      <c r="A6393" t="s">
        <v>11295</v>
      </c>
      <c r="B6393" s="16" t="s">
        <v>11296</v>
      </c>
      <c r="C6393">
        <v>7.66621443377828</v>
      </c>
      <c r="D6393">
        <v>7.7741685686080899</v>
      </c>
      <c r="E6393">
        <v>7.7006203336366701</v>
      </c>
      <c r="F6393">
        <v>7.9544846044562698</v>
      </c>
      <c r="G6393">
        <v>7.62000228824704</v>
      </c>
      <c r="H6393">
        <v>7.6178739592621803</v>
      </c>
      <c r="I6393">
        <v>7.6395679956081599</v>
      </c>
      <c r="J6393">
        <v>7.7862905815710004</v>
      </c>
      <c r="K6393">
        <v>7.4243171967247301</v>
      </c>
      <c r="L6393">
        <v>7.4372315461415699</v>
      </c>
      <c r="M6393">
        <v>8.0772971265180296</v>
      </c>
      <c r="N6393">
        <v>7.8702856166430299</v>
      </c>
      <c r="O6393">
        <v>8.1908767402407392</v>
      </c>
      <c r="P6393">
        <v>7.5621983133254398</v>
      </c>
      <c r="Q6393">
        <v>7.9670857749043096</v>
      </c>
    </row>
    <row r="6394" spans="1:17">
      <c r="A6394" t="s">
        <v>11297</v>
      </c>
      <c r="B6394" s="16" t="s">
        <v>11298</v>
      </c>
      <c r="C6394">
        <v>5.8673482739251597</v>
      </c>
      <c r="D6394">
        <v>5.6396332121204704</v>
      </c>
      <c r="E6394">
        <v>5.8440669982677802</v>
      </c>
      <c r="F6394">
        <v>6.1620331155546904</v>
      </c>
      <c r="G6394">
        <v>5.8658439972155101</v>
      </c>
      <c r="H6394">
        <v>6.3662577777008797</v>
      </c>
      <c r="I6394">
        <v>5.6888246486798497</v>
      </c>
      <c r="J6394">
        <v>6.0418318428819298</v>
      </c>
      <c r="K6394">
        <v>5.4363438608835697</v>
      </c>
      <c r="L6394">
        <v>5.7507270721102604</v>
      </c>
      <c r="M6394">
        <v>6.42447755612789</v>
      </c>
      <c r="N6394">
        <v>6.1096777107491604</v>
      </c>
      <c r="O6394">
        <v>6.2952160533026804</v>
      </c>
      <c r="P6394">
        <v>6.1737439525172801</v>
      </c>
      <c r="Q6394">
        <v>2.8218677180984102</v>
      </c>
    </row>
    <row r="6395" spans="1:17">
      <c r="A6395" t="s">
        <v>11299</v>
      </c>
      <c r="B6395" s="16" t="s">
        <v>11300</v>
      </c>
      <c r="C6395">
        <v>8.7573694323265894</v>
      </c>
      <c r="D6395">
        <v>8.8138548563994696</v>
      </c>
      <c r="E6395">
        <v>8.9655962379996801</v>
      </c>
      <c r="F6395">
        <v>8.67527436425617</v>
      </c>
      <c r="G6395">
        <v>8.62896646175823</v>
      </c>
      <c r="H6395">
        <v>9.5951774662334302</v>
      </c>
      <c r="I6395">
        <v>8.89415785060765</v>
      </c>
      <c r="J6395">
        <v>8.8233951479009392</v>
      </c>
      <c r="K6395">
        <v>8.4377606781218208</v>
      </c>
      <c r="L6395">
        <v>8.7021835248290298</v>
      </c>
      <c r="M6395">
        <v>9.1432608998033693</v>
      </c>
      <c r="N6395">
        <v>9.0171017953585597</v>
      </c>
      <c r="O6395">
        <v>9.1306562691579192</v>
      </c>
      <c r="P6395">
        <v>9.0022400881166593</v>
      </c>
      <c r="Q6395">
        <v>8.2978683598244807</v>
      </c>
    </row>
    <row r="6396" spans="1:17">
      <c r="A6396" t="s">
        <v>11301</v>
      </c>
      <c r="B6396" s="16" t="s">
        <v>11302</v>
      </c>
      <c r="C6396">
        <v>8.2006065859915793</v>
      </c>
      <c r="D6396">
        <v>8.1457259556737203</v>
      </c>
      <c r="E6396">
        <v>7.6679690530588296</v>
      </c>
      <c r="F6396">
        <v>8.2168543213050196</v>
      </c>
      <c r="G6396">
        <v>8.13215103816378</v>
      </c>
      <c r="H6396">
        <v>8.3502330799213293</v>
      </c>
      <c r="I6396">
        <v>7.9665153195749303</v>
      </c>
      <c r="J6396">
        <v>7.8706683659027403</v>
      </c>
      <c r="K6396">
        <v>8.0723295346891408</v>
      </c>
      <c r="L6396">
        <v>7.9438503763767896</v>
      </c>
      <c r="M6396">
        <v>8.2474820540102805</v>
      </c>
      <c r="N6396">
        <v>7.96450557611786</v>
      </c>
      <c r="O6396">
        <v>8.2274739271463098</v>
      </c>
      <c r="P6396">
        <v>7.8936980098415299</v>
      </c>
      <c r="Q6396">
        <v>6.6375058506955904</v>
      </c>
    </row>
    <row r="6397" spans="1:17">
      <c r="A6397" t="s">
        <v>11303</v>
      </c>
      <c r="B6397" s="16" t="s">
        <v>11304</v>
      </c>
      <c r="C6397">
        <v>5.8673482739251597</v>
      </c>
      <c r="D6397">
        <v>5.9060888777783198</v>
      </c>
      <c r="E6397">
        <v>7.6513613659111597</v>
      </c>
      <c r="F6397">
        <v>7.1247693927878597</v>
      </c>
      <c r="G6397">
        <v>7.1280025223572601</v>
      </c>
      <c r="H6397">
        <v>7.2062141342227797</v>
      </c>
      <c r="I6397">
        <v>5.6414352460325601</v>
      </c>
      <c r="J6397">
        <v>8.6501885040386899</v>
      </c>
      <c r="K6397">
        <v>5.8322145301996997</v>
      </c>
      <c r="L6397">
        <v>5.9635854897431999</v>
      </c>
      <c r="M6397">
        <v>6.7542172238404303</v>
      </c>
      <c r="N6397">
        <v>6.7815556524819103</v>
      </c>
      <c r="O6397">
        <v>7.0708795500031796</v>
      </c>
      <c r="P6397">
        <v>6.1737439525172801</v>
      </c>
      <c r="Q6397">
        <v>5.09416193408443</v>
      </c>
    </row>
    <row r="6398" spans="1:17">
      <c r="A6398" t="s">
        <v>11305</v>
      </c>
      <c r="B6398" s="16" t="s">
        <v>11306</v>
      </c>
      <c r="C6398">
        <v>10.649295111574</v>
      </c>
      <c r="D6398">
        <v>10.5092524381242</v>
      </c>
      <c r="E6398">
        <v>10.482910426603601</v>
      </c>
      <c r="F6398">
        <v>11.0251563568394</v>
      </c>
      <c r="G6398">
        <v>10.487176897323801</v>
      </c>
      <c r="H6398">
        <v>10.036350391976599</v>
      </c>
      <c r="I6398">
        <v>10.1067883583081</v>
      </c>
      <c r="J6398">
        <v>9.77931986356114</v>
      </c>
      <c r="K6398">
        <v>10.7770336480644</v>
      </c>
      <c r="L6398">
        <v>10.576899723636799</v>
      </c>
      <c r="M6398">
        <v>10.1940719278227</v>
      </c>
      <c r="N6398">
        <v>10.608409976273901</v>
      </c>
      <c r="O6398">
        <v>9.9266599914030706</v>
      </c>
      <c r="P6398">
        <v>9.5761285313841409</v>
      </c>
      <c r="Q6398">
        <v>11.914053170052901</v>
      </c>
    </row>
    <row r="6399" spans="1:17">
      <c r="A6399" t="s">
        <v>11307</v>
      </c>
      <c r="B6399" s="16" t="s">
        <v>11308</v>
      </c>
      <c r="C6399">
        <v>11.864744666569001</v>
      </c>
      <c r="D6399">
        <v>11.846203190705999</v>
      </c>
      <c r="E6399">
        <v>12.1173074792994</v>
      </c>
      <c r="F6399">
        <v>12.0723414900505</v>
      </c>
      <c r="G6399">
        <v>11.728891791049699</v>
      </c>
      <c r="H6399">
        <v>12.0993044149575</v>
      </c>
      <c r="I6399">
        <v>11.725755921017599</v>
      </c>
      <c r="J6399">
        <v>11.8311486890615</v>
      </c>
      <c r="K6399">
        <v>11.524281139209</v>
      </c>
      <c r="L6399">
        <v>11.8572265353961</v>
      </c>
      <c r="M6399">
        <v>12.1885329773823</v>
      </c>
      <c r="N6399">
        <v>12.2601140675871</v>
      </c>
      <c r="O6399">
        <v>12.2896922841124</v>
      </c>
      <c r="P6399">
        <v>11.4881036009283</v>
      </c>
      <c r="Q6399">
        <v>12.0878478388464</v>
      </c>
    </row>
    <row r="6400" spans="1:17">
      <c r="A6400" t="s">
        <v>11309</v>
      </c>
      <c r="B6400" s="16" t="s">
        <v>11310</v>
      </c>
      <c r="C6400">
        <v>9.7284262160536592</v>
      </c>
      <c r="D6400">
        <v>9.6569254435882996</v>
      </c>
      <c r="E6400">
        <v>8.9453234765776308</v>
      </c>
      <c r="F6400">
        <v>9.4565293544458306</v>
      </c>
      <c r="G6400">
        <v>9.4463946333154691</v>
      </c>
      <c r="H6400">
        <v>8.8962708944781497</v>
      </c>
      <c r="I6400">
        <v>9.2130727639266805</v>
      </c>
      <c r="J6400">
        <v>8.7102657633926999</v>
      </c>
      <c r="K6400">
        <v>9.4885546642067808</v>
      </c>
      <c r="L6400">
        <v>9.1965534034509595</v>
      </c>
      <c r="M6400">
        <v>9.2155538237242904</v>
      </c>
      <c r="N6400">
        <v>9.2959231962688396</v>
      </c>
      <c r="O6400">
        <v>9.2569456368344696</v>
      </c>
      <c r="P6400">
        <v>8.9865612729055204</v>
      </c>
      <c r="Q6400">
        <v>9.65973340900055</v>
      </c>
    </row>
    <row r="6401" spans="1:17">
      <c r="A6401" t="s">
        <v>11311</v>
      </c>
      <c r="B6401" s="16" t="s">
        <v>11312</v>
      </c>
      <c r="C6401">
        <v>8.8758825161607202</v>
      </c>
      <c r="D6401">
        <v>8.9383205444650606</v>
      </c>
      <c r="E6401">
        <v>8.7681407656484502</v>
      </c>
      <c r="F6401">
        <v>8.9960996456121407</v>
      </c>
      <c r="G6401">
        <v>8.9354161217323895</v>
      </c>
      <c r="H6401">
        <v>9.8086169566877199</v>
      </c>
      <c r="I6401">
        <v>9.1250002007750695</v>
      </c>
      <c r="J6401">
        <v>9.2114612214879905</v>
      </c>
      <c r="K6401">
        <v>9.0879964390643906</v>
      </c>
      <c r="L6401">
        <v>9.1622119548008207</v>
      </c>
      <c r="M6401">
        <v>9.2594868690789802</v>
      </c>
      <c r="N6401">
        <v>9.0760138212565806</v>
      </c>
      <c r="O6401">
        <v>9.1982577714394598</v>
      </c>
      <c r="P6401">
        <v>9.5782219999181208</v>
      </c>
      <c r="Q6401">
        <v>7.3593062614465703</v>
      </c>
    </row>
    <row r="6402" spans="1:17">
      <c r="A6402" t="s">
        <v>11313</v>
      </c>
      <c r="B6402" s="16" t="s">
        <v>11314</v>
      </c>
      <c r="C6402">
        <v>8.5025008402734805</v>
      </c>
      <c r="D6402">
        <v>8.5331334655479392</v>
      </c>
      <c r="E6402">
        <v>7.93130901064099</v>
      </c>
      <c r="F6402">
        <v>8.3156834904239894</v>
      </c>
      <c r="G6402">
        <v>8.1087910140625894</v>
      </c>
      <c r="H6402">
        <v>8.5664205474989892</v>
      </c>
      <c r="I6402">
        <v>8.8488372276025107</v>
      </c>
      <c r="J6402">
        <v>8.2005725781562795</v>
      </c>
      <c r="K6402">
        <v>8.5287296142295599</v>
      </c>
      <c r="L6402">
        <v>8.4183323091301396</v>
      </c>
      <c r="M6402">
        <v>8.4737565164856097</v>
      </c>
      <c r="N6402">
        <v>8.0886088459516294</v>
      </c>
      <c r="O6402">
        <v>8.6249812202803504</v>
      </c>
      <c r="P6402">
        <v>8.9991179321044594</v>
      </c>
      <c r="Q6402">
        <v>6.2843132996066204</v>
      </c>
    </row>
    <row r="6403" spans="1:17">
      <c r="A6403" t="s">
        <v>11315</v>
      </c>
      <c r="B6403" s="16" t="s">
        <v>11316</v>
      </c>
      <c r="C6403">
        <v>7.42353386182661</v>
      </c>
      <c r="D6403">
        <v>7.3887746291273704</v>
      </c>
      <c r="E6403">
        <v>7.6003564048386103</v>
      </c>
      <c r="F6403">
        <v>7.7056393462478701</v>
      </c>
      <c r="G6403">
        <v>7.2182388467665897</v>
      </c>
      <c r="H6403">
        <v>7.9983902212902303</v>
      </c>
      <c r="I6403">
        <v>7.2157887515971799</v>
      </c>
      <c r="J6403">
        <v>7.8549730060507796</v>
      </c>
      <c r="K6403">
        <v>7.1070277298164202</v>
      </c>
      <c r="L6403">
        <v>7.5479212032604899</v>
      </c>
      <c r="M6403">
        <v>7.5741318338561996</v>
      </c>
      <c r="N6403">
        <v>7.3587971557348997</v>
      </c>
      <c r="O6403">
        <v>7.7029260339263796</v>
      </c>
      <c r="P6403">
        <v>7.4384076816199602</v>
      </c>
      <c r="Q6403">
        <v>7.8374797051227896</v>
      </c>
    </row>
    <row r="6404" spans="1:17">
      <c r="A6404" t="s">
        <v>11317</v>
      </c>
      <c r="B6404" s="16" t="s">
        <v>11318</v>
      </c>
      <c r="C6404">
        <v>9.2919516031761695</v>
      </c>
      <c r="D6404">
        <v>9.2899750967112702</v>
      </c>
      <c r="E6404">
        <v>9.2780926191995796</v>
      </c>
      <c r="F6404">
        <v>9.2703203872178292</v>
      </c>
      <c r="G6404">
        <v>9.1835563057997902</v>
      </c>
      <c r="H6404">
        <v>9.6818142900440805</v>
      </c>
      <c r="I6404">
        <v>9.5341588834146904</v>
      </c>
      <c r="J6404">
        <v>9.4428186708442503</v>
      </c>
      <c r="K6404">
        <v>9.3363707549065005</v>
      </c>
      <c r="L6404">
        <v>9.4261349480318195</v>
      </c>
      <c r="M6404">
        <v>9.19234407000563</v>
      </c>
      <c r="N6404">
        <v>8.8296614158432192</v>
      </c>
      <c r="O6404">
        <v>9.3062307256975902</v>
      </c>
      <c r="P6404">
        <v>9.5379170530741799</v>
      </c>
      <c r="Q6404">
        <v>6.6375058506955904</v>
      </c>
    </row>
    <row r="6405" spans="1:17">
      <c r="A6405" t="s">
        <v>11319</v>
      </c>
      <c r="B6405" s="16" t="s">
        <v>11320</v>
      </c>
      <c r="C6405">
        <v>8.6045483489613996</v>
      </c>
      <c r="D6405">
        <v>8.6142466183309896</v>
      </c>
      <c r="E6405">
        <v>9.1000460927445008</v>
      </c>
      <c r="F6405">
        <v>8.7454043061431097</v>
      </c>
      <c r="G6405">
        <v>8.6124564265931909</v>
      </c>
      <c r="H6405">
        <v>9.0891652811692296</v>
      </c>
      <c r="I6405">
        <v>8.8991066666600496</v>
      </c>
      <c r="J6405">
        <v>8.9506002926940997</v>
      </c>
      <c r="K6405">
        <v>8.6220650328080204</v>
      </c>
      <c r="L6405">
        <v>8.8243579831770091</v>
      </c>
      <c r="M6405">
        <v>8.8909364905648296</v>
      </c>
      <c r="N6405">
        <v>8.9580917188460596</v>
      </c>
      <c r="O6405">
        <v>8.98869002300213</v>
      </c>
      <c r="P6405">
        <v>8.4955050400880499</v>
      </c>
      <c r="Q6405">
        <v>7.3593062614465703</v>
      </c>
    </row>
    <row r="6406" spans="1:17">
      <c r="A6406" t="s">
        <v>11321</v>
      </c>
      <c r="B6406" s="16" t="s">
        <v>11322</v>
      </c>
      <c r="C6406">
        <v>6.4403118743285797</v>
      </c>
      <c r="D6406">
        <v>6.7099380949169003</v>
      </c>
      <c r="E6406">
        <v>6.9830103020752698</v>
      </c>
      <c r="F6406">
        <v>5.9553133736970096</v>
      </c>
      <c r="G6406">
        <v>6.0755217755122297</v>
      </c>
      <c r="H6406">
        <v>6.5534884052218203</v>
      </c>
      <c r="I6406">
        <v>6.0374776942977704</v>
      </c>
      <c r="J6406">
        <v>5.3940013956727002</v>
      </c>
      <c r="K6406">
        <v>5.7954736047312103</v>
      </c>
      <c r="L6406">
        <v>5.88986996217022</v>
      </c>
      <c r="M6406">
        <v>6.3734404495726498</v>
      </c>
      <c r="N6406">
        <v>5.9423367922347801</v>
      </c>
      <c r="O6406">
        <v>6.5393540419154998</v>
      </c>
      <c r="P6406">
        <v>5.7306434872206502</v>
      </c>
      <c r="Q6406">
        <v>5.81282804418474</v>
      </c>
    </row>
    <row r="6407" spans="1:17">
      <c r="A6407" t="s">
        <v>11323</v>
      </c>
      <c r="B6407" s="16" t="s">
        <v>11324</v>
      </c>
      <c r="C6407">
        <v>7.6077831273983101</v>
      </c>
      <c r="D6407">
        <v>7.7280199243218703</v>
      </c>
      <c r="E6407">
        <v>7.4832220655235302</v>
      </c>
      <c r="F6407">
        <v>7.7934538836603604</v>
      </c>
      <c r="G6407">
        <v>7.8000530865117303</v>
      </c>
      <c r="H6407">
        <v>8.2344679190453398</v>
      </c>
      <c r="I6407">
        <v>8.0220417789613894</v>
      </c>
      <c r="J6407">
        <v>7.6473812472211504</v>
      </c>
      <c r="K6407">
        <v>7.8521344337355501</v>
      </c>
      <c r="L6407">
        <v>7.6994602018801004</v>
      </c>
      <c r="M6407">
        <v>7.8022707365301001</v>
      </c>
      <c r="N6407">
        <v>7.6005332363814002</v>
      </c>
      <c r="O6407">
        <v>7.9346326778964</v>
      </c>
      <c r="P6407">
        <v>8.3657361276807904</v>
      </c>
      <c r="Q6407">
        <v>5.09416193408443</v>
      </c>
    </row>
    <row r="6408" spans="1:17">
      <c r="A6408" t="s">
        <v>11325</v>
      </c>
      <c r="B6408" s="16" t="s">
        <v>11326</v>
      </c>
      <c r="C6408">
        <v>8.9435245649679995</v>
      </c>
      <c r="D6408">
        <v>8.9338136766419005</v>
      </c>
      <c r="E6408">
        <v>8.6520093064600498</v>
      </c>
      <c r="F6408">
        <v>8.6042568184110504</v>
      </c>
      <c r="G6408">
        <v>8.8251206158523399</v>
      </c>
      <c r="H6408">
        <v>8.5414976797251594</v>
      </c>
      <c r="I6408">
        <v>8.8282282933294294</v>
      </c>
      <c r="J6408">
        <v>8.5659813228325792</v>
      </c>
      <c r="K6408">
        <v>9.0052913538976505</v>
      </c>
      <c r="L6408">
        <v>8.6861573157094796</v>
      </c>
      <c r="M6408">
        <v>8.5692119416906802</v>
      </c>
      <c r="N6408">
        <v>8.3967059634118595</v>
      </c>
      <c r="O6408">
        <v>8.6941487438389107</v>
      </c>
      <c r="P6408">
        <v>8.9865612729055204</v>
      </c>
      <c r="Q6408">
        <v>8.3931679398307004</v>
      </c>
    </row>
    <row r="6409" spans="1:17">
      <c r="A6409" t="s">
        <v>11327</v>
      </c>
      <c r="B6409" s="16" t="s">
        <v>11328</v>
      </c>
      <c r="C6409">
        <v>8.9149227237762201</v>
      </c>
      <c r="D6409">
        <v>8.9738772362684909</v>
      </c>
      <c r="E6409">
        <v>8.6478330432098698</v>
      </c>
      <c r="F6409">
        <v>9.0564565343308594</v>
      </c>
      <c r="G6409">
        <v>9.1745886131865095</v>
      </c>
      <c r="H6409">
        <v>9.3007026672268793</v>
      </c>
      <c r="I6409">
        <v>8.9308665211358207</v>
      </c>
      <c r="J6409">
        <v>8.8112546972144106</v>
      </c>
      <c r="K6409">
        <v>8.6627999543553607</v>
      </c>
      <c r="L6409">
        <v>8.6753733505469608</v>
      </c>
      <c r="M6409">
        <v>9.2719949310669296</v>
      </c>
      <c r="N6409">
        <v>9.1559066286630202</v>
      </c>
      <c r="O6409">
        <v>9.3133385581215204</v>
      </c>
      <c r="P6409">
        <v>8.9802417048904495</v>
      </c>
      <c r="Q6409">
        <v>8.1958182219819093</v>
      </c>
    </row>
    <row r="6410" spans="1:17">
      <c r="A6410" t="s">
        <v>11329</v>
      </c>
      <c r="B6410" s="16" t="s">
        <v>11330</v>
      </c>
      <c r="C6410">
        <v>7.4370270394313298</v>
      </c>
      <c r="D6410">
        <v>7.4406007168260704</v>
      </c>
      <c r="E6410">
        <v>7.2381796543296701</v>
      </c>
      <c r="F6410">
        <v>7.6387110728705698</v>
      </c>
      <c r="G6410">
        <v>7.27819171271162</v>
      </c>
      <c r="H6410">
        <v>7.9983902212902303</v>
      </c>
      <c r="I6410">
        <v>7.2316005452623404</v>
      </c>
      <c r="J6410">
        <v>7.7738225879190397</v>
      </c>
      <c r="K6410">
        <v>7.1578965399402996</v>
      </c>
      <c r="L6410">
        <v>7.0340252828918999</v>
      </c>
      <c r="M6410">
        <v>7.4275725551086502</v>
      </c>
      <c r="N6410">
        <v>7.31423950705243</v>
      </c>
      <c r="O6410">
        <v>7.3400333774353701</v>
      </c>
      <c r="P6410">
        <v>7.9004119547792602</v>
      </c>
      <c r="Q6410">
        <v>5.09416193408443</v>
      </c>
    </row>
    <row r="6411" spans="1:17">
      <c r="A6411" t="s">
        <v>11331</v>
      </c>
      <c r="B6411" s="16" t="s">
        <v>11332</v>
      </c>
      <c r="C6411">
        <v>9.9524950713145195</v>
      </c>
      <c r="D6411">
        <v>9.9244322803899703</v>
      </c>
      <c r="E6411">
        <v>9.7796015480712892</v>
      </c>
      <c r="F6411">
        <v>9.7017187961013107</v>
      </c>
      <c r="G6411">
        <v>9.8301003401099596</v>
      </c>
      <c r="H6411">
        <v>9.7486509375232995</v>
      </c>
      <c r="I6411">
        <v>9.7343089016284399</v>
      </c>
      <c r="J6411">
        <v>9.6156341404037509</v>
      </c>
      <c r="K6411">
        <v>9.9271556193907102</v>
      </c>
      <c r="L6411">
        <v>9.8313796317788498</v>
      </c>
      <c r="M6411">
        <v>9.7081129886543707</v>
      </c>
      <c r="N6411">
        <v>9.6037315338538694</v>
      </c>
      <c r="O6411">
        <v>9.8417119728214093</v>
      </c>
      <c r="P6411">
        <v>9.6295949711250408</v>
      </c>
      <c r="Q6411">
        <v>9.4541791636288703</v>
      </c>
    </row>
    <row r="6412" spans="1:17">
      <c r="A6412" t="s">
        <v>11333</v>
      </c>
      <c r="B6412" s="16" t="s">
        <v>11334</v>
      </c>
      <c r="C6412">
        <v>7.0806726399707198</v>
      </c>
      <c r="D6412">
        <v>7.1053021002472896</v>
      </c>
      <c r="E6412">
        <v>5.54791781288802</v>
      </c>
      <c r="F6412">
        <v>6.62497318038033</v>
      </c>
      <c r="G6412">
        <v>7.1738294645290104</v>
      </c>
      <c r="H6412">
        <v>6.6386234868921701</v>
      </c>
      <c r="I6412">
        <v>6.4034658849663</v>
      </c>
      <c r="J6412">
        <v>6.2857544786652202</v>
      </c>
      <c r="K6412">
        <v>6.9005213252828499</v>
      </c>
      <c r="L6412">
        <v>6.29773653830798</v>
      </c>
      <c r="M6412">
        <v>7.0481510293665099</v>
      </c>
      <c r="N6412">
        <v>6.9945341586853802</v>
      </c>
      <c r="O6412">
        <v>6.7974449120529101</v>
      </c>
      <c r="P6412">
        <v>7.2512976857525899</v>
      </c>
      <c r="Q6412">
        <v>6.6375058506955904</v>
      </c>
    </row>
    <row r="6413" spans="1:17">
      <c r="A6413" t="s">
        <v>11335</v>
      </c>
      <c r="B6413" s="16" t="s">
        <v>11336</v>
      </c>
      <c r="C6413">
        <v>7.3682579752029502</v>
      </c>
      <c r="D6413">
        <v>7.4084289871033597</v>
      </c>
      <c r="E6413">
        <v>7.3245864031377002</v>
      </c>
      <c r="F6413">
        <v>7.6492124965412103</v>
      </c>
      <c r="G6413">
        <v>7.5313480417744403</v>
      </c>
      <c r="H6413">
        <v>7.3280137127293603</v>
      </c>
      <c r="I6413">
        <v>7.2237164074504898</v>
      </c>
      <c r="J6413">
        <v>7.4314355749538601</v>
      </c>
      <c r="K6413">
        <v>7.0388581973165998</v>
      </c>
      <c r="L6413">
        <v>7.0424643899991004</v>
      </c>
      <c r="M6413">
        <v>7.3871947493988603</v>
      </c>
      <c r="N6413">
        <v>7.2045612545858004</v>
      </c>
      <c r="O6413">
        <v>7.2238997717542102</v>
      </c>
      <c r="P6413">
        <v>7.42914401366719</v>
      </c>
      <c r="Q6413">
        <v>6.9204191934356096</v>
      </c>
    </row>
    <row r="6414" spans="1:17">
      <c r="A6414" t="s">
        <v>11337</v>
      </c>
      <c r="B6414" s="16" t="s">
        <v>11338</v>
      </c>
      <c r="C6414">
        <v>7.6077831273983101</v>
      </c>
      <c r="D6414">
        <v>7.6476571620701899</v>
      </c>
      <c r="E6414">
        <v>7.8680552245339497</v>
      </c>
      <c r="F6414">
        <v>7.9544846044562698</v>
      </c>
      <c r="G6414">
        <v>7.7343810404293203</v>
      </c>
      <c r="H6414">
        <v>8.4099789947338905</v>
      </c>
      <c r="I6414">
        <v>7.7696710398786903</v>
      </c>
      <c r="J6414">
        <v>7.8589129128298802</v>
      </c>
      <c r="K6414">
        <v>7.2411144651086801</v>
      </c>
      <c r="L6414">
        <v>7.9120326900075399</v>
      </c>
      <c r="M6414">
        <v>8.3322402334466297</v>
      </c>
      <c r="N6414">
        <v>8.3349442388024109</v>
      </c>
      <c r="O6414">
        <v>8.4057010987683807</v>
      </c>
      <c r="P6414">
        <v>7.6604357769062297</v>
      </c>
      <c r="Q6414">
        <v>6.2843132996066204</v>
      </c>
    </row>
    <row r="6415" spans="1:17">
      <c r="A6415" t="s">
        <v>11339</v>
      </c>
      <c r="B6415" s="16" t="s">
        <v>11340</v>
      </c>
      <c r="C6415">
        <v>5.0699158884914599</v>
      </c>
      <c r="D6415">
        <v>5.1573505347490602</v>
      </c>
      <c r="E6415">
        <v>4.7104489803388701</v>
      </c>
      <c r="F6415">
        <v>5.7529944155534603</v>
      </c>
      <c r="G6415">
        <v>5.5066995363042803</v>
      </c>
      <c r="H6415">
        <v>6.0289964067317099</v>
      </c>
      <c r="I6415">
        <v>5.1546550765941603</v>
      </c>
      <c r="J6415">
        <v>5.3252950654732896</v>
      </c>
      <c r="K6415">
        <v>4.8383826859307302</v>
      </c>
      <c r="L6415">
        <v>4.87288619379569</v>
      </c>
      <c r="M6415">
        <v>5.7742918496395301</v>
      </c>
      <c r="N6415">
        <v>5.9022837325360298</v>
      </c>
      <c r="O6415">
        <v>6.0143499073555899</v>
      </c>
      <c r="P6415">
        <v>5.9034342564919404</v>
      </c>
      <c r="Q6415">
        <v>2.8218677180984102</v>
      </c>
    </row>
    <row r="6416" spans="1:17">
      <c r="A6416" t="s">
        <v>11341</v>
      </c>
      <c r="B6416" s="16" t="s">
        <v>11342</v>
      </c>
      <c r="C6416">
        <v>13.2986708857295</v>
      </c>
      <c r="D6416">
        <v>13.2261502618289</v>
      </c>
      <c r="E6416">
        <v>13.52293641304</v>
      </c>
      <c r="F6416">
        <v>13.7493820743104</v>
      </c>
      <c r="G6416">
        <v>13.312914925030899</v>
      </c>
      <c r="H6416">
        <v>13.027468741184901</v>
      </c>
      <c r="I6416">
        <v>12.971133336045</v>
      </c>
      <c r="J6416">
        <v>13.2918026381284</v>
      </c>
      <c r="K6416">
        <v>13.011747790287901</v>
      </c>
      <c r="L6416">
        <v>13.458507919665401</v>
      </c>
      <c r="M6416">
        <v>13.418124770443599</v>
      </c>
      <c r="N6416">
        <v>13.682822579684601</v>
      </c>
      <c r="O6416">
        <v>13.266207365227899</v>
      </c>
      <c r="P6416">
        <v>12.030178895946101</v>
      </c>
      <c r="Q6416">
        <v>14.255711752032299</v>
      </c>
    </row>
    <row r="6417" spans="1:17">
      <c r="A6417" t="s">
        <v>11343</v>
      </c>
      <c r="B6417" s="16" t="s">
        <v>11344</v>
      </c>
      <c r="C6417">
        <v>6.7641859494663601</v>
      </c>
      <c r="D6417">
        <v>7.1292085763975397</v>
      </c>
      <c r="E6417">
        <v>6.9288042288224601</v>
      </c>
      <c r="F6417">
        <v>7.0152002163899203</v>
      </c>
      <c r="G6417">
        <v>6.9284850452367301</v>
      </c>
      <c r="H6417">
        <v>8.2305742222536207</v>
      </c>
      <c r="I6417">
        <v>7.4158315563692403</v>
      </c>
      <c r="J6417">
        <v>7.2269159130683001</v>
      </c>
      <c r="K6417">
        <v>6.8483229266356602</v>
      </c>
      <c r="L6417">
        <v>7.3516337369137501</v>
      </c>
      <c r="M6417">
        <v>7.5330985542824997</v>
      </c>
      <c r="N6417">
        <v>6.9071041636238304</v>
      </c>
      <c r="O6417">
        <v>7.4001202171717102</v>
      </c>
      <c r="P6417">
        <v>7.6364979725720197</v>
      </c>
      <c r="Q6417">
        <v>5.09416193408443</v>
      </c>
    </row>
    <row r="6418" spans="1:17">
      <c r="A6418" t="s">
        <v>11345</v>
      </c>
      <c r="B6418" s="16" t="s">
        <v>11346</v>
      </c>
      <c r="C6418">
        <v>7.9225536190524997</v>
      </c>
      <c r="D6418">
        <v>8.2179636416449799</v>
      </c>
      <c r="E6418">
        <v>7.8536133879645904</v>
      </c>
      <c r="F6418">
        <v>8.0644445512109293</v>
      </c>
      <c r="G6418">
        <v>8.1687567785555295</v>
      </c>
      <c r="H6418">
        <v>8.8764795171433608</v>
      </c>
      <c r="I6418">
        <v>8.3017161076408001</v>
      </c>
      <c r="J6418">
        <v>8.3479607696037004</v>
      </c>
      <c r="K6418">
        <v>8.0494610824960908</v>
      </c>
      <c r="L6418">
        <v>8.2136399313016106</v>
      </c>
      <c r="M6418">
        <v>8.4976276866028009</v>
      </c>
      <c r="N6418">
        <v>8.5484636265777993</v>
      </c>
      <c r="O6418">
        <v>8.5158130523112003</v>
      </c>
      <c r="P6418">
        <v>8.2390907658991104</v>
      </c>
      <c r="Q6418">
        <v>8.1958182219819093</v>
      </c>
    </row>
    <row r="6419" spans="1:17">
      <c r="A6419" t="s">
        <v>11347</v>
      </c>
      <c r="B6419" s="16" t="s">
        <v>11348</v>
      </c>
      <c r="C6419">
        <v>9.5492969633984206</v>
      </c>
      <c r="D6419">
        <v>9.6866915396890896</v>
      </c>
      <c r="E6419">
        <v>9.7052057324463998</v>
      </c>
      <c r="F6419">
        <v>9.9068596250023706</v>
      </c>
      <c r="G6419">
        <v>9.6606342098108104</v>
      </c>
      <c r="H6419">
        <v>10.1581314070425</v>
      </c>
      <c r="I6419">
        <v>9.6720749280325595</v>
      </c>
      <c r="J6419">
        <v>10.105148456946999</v>
      </c>
      <c r="K6419">
        <v>9.7971450181383393</v>
      </c>
      <c r="L6419">
        <v>9.7243054349994704</v>
      </c>
      <c r="M6419">
        <v>9.7060661037360791</v>
      </c>
      <c r="N6419">
        <v>9.4059876710046098</v>
      </c>
      <c r="O6419">
        <v>9.7701639539094405</v>
      </c>
      <c r="P6419">
        <v>9.9729006719906792</v>
      </c>
      <c r="Q6419">
        <v>8.3931679398307004</v>
      </c>
    </row>
    <row r="6420" spans="1:17">
      <c r="A6420" t="s">
        <v>11349</v>
      </c>
      <c r="B6420" s="16" t="s">
        <v>11350</v>
      </c>
      <c r="C6420">
        <v>8.0018004899953805</v>
      </c>
      <c r="D6420">
        <v>8.2581878666531292</v>
      </c>
      <c r="E6420">
        <v>8.3258257794522592</v>
      </c>
      <c r="F6420">
        <v>8.1556038196917005</v>
      </c>
      <c r="G6420">
        <v>8.0412931287000404</v>
      </c>
      <c r="H6420">
        <v>8.61500983850366</v>
      </c>
      <c r="I6420">
        <v>8.4166379679994598</v>
      </c>
      <c r="J6420">
        <v>8.2995210293324408</v>
      </c>
      <c r="K6420">
        <v>8.2432785203474008</v>
      </c>
      <c r="L6420">
        <v>8.1527251491148505</v>
      </c>
      <c r="M6420">
        <v>7.9924481949326802</v>
      </c>
      <c r="N6420">
        <v>7.7639597802696203</v>
      </c>
      <c r="O6420">
        <v>8.2062386764339408</v>
      </c>
      <c r="P6420">
        <v>8.6666491639749506</v>
      </c>
      <c r="Q6420">
        <v>5.09416193408443</v>
      </c>
    </row>
    <row r="6421" spans="1:17">
      <c r="A6421" t="s">
        <v>11351</v>
      </c>
      <c r="B6421" s="16" t="s">
        <v>11352</v>
      </c>
      <c r="C6421">
        <v>8.0198298639946692</v>
      </c>
      <c r="D6421">
        <v>7.7892284648225099</v>
      </c>
      <c r="E6421">
        <v>7.8316753745371797</v>
      </c>
      <c r="F6421">
        <v>7.9331672995406102</v>
      </c>
      <c r="G6421">
        <v>7.9495869513978699</v>
      </c>
      <c r="H6421">
        <v>8.4030772478005407</v>
      </c>
      <c r="I6421">
        <v>8.0310916104997503</v>
      </c>
      <c r="J6421">
        <v>8.0223923038524401</v>
      </c>
      <c r="K6421">
        <v>7.8432955415329202</v>
      </c>
      <c r="L6421">
        <v>8.1212740510008494</v>
      </c>
      <c r="M6421">
        <v>8.0645643170309498</v>
      </c>
      <c r="N6421">
        <v>8.2820161278518807</v>
      </c>
      <c r="O6421">
        <v>8.2092915093210692</v>
      </c>
      <c r="P6421">
        <v>7.9137466690607399</v>
      </c>
      <c r="Q6421">
        <v>7.3593062614465703</v>
      </c>
    </row>
    <row r="6422" spans="1:17">
      <c r="A6422" t="s">
        <v>11353</v>
      </c>
      <c r="B6422" s="16" t="s">
        <v>11354</v>
      </c>
      <c r="C6422">
        <v>8.2084871439251295</v>
      </c>
      <c r="D6422">
        <v>8.0860224737559694</v>
      </c>
      <c r="E6422">
        <v>8.0180341608702506</v>
      </c>
      <c r="F6422">
        <v>8.2756072474845901</v>
      </c>
      <c r="G6422">
        <v>7.9910676193969099</v>
      </c>
      <c r="H6422">
        <v>8.4739482481615003</v>
      </c>
      <c r="I6422">
        <v>8.0972117899296698</v>
      </c>
      <c r="J6422">
        <v>8.2878828855403395</v>
      </c>
      <c r="K6422">
        <v>7.9418077655172903</v>
      </c>
      <c r="L6422">
        <v>8.3789889909718003</v>
      </c>
      <c r="M6422">
        <v>8.0024973903144492</v>
      </c>
      <c r="N6422">
        <v>8.1104622847137993</v>
      </c>
      <c r="O6422">
        <v>7.9235196026754799</v>
      </c>
      <c r="P6422">
        <v>7.9400513293641701</v>
      </c>
      <c r="Q6422">
        <v>8.48255560796823</v>
      </c>
    </row>
    <row r="6423" spans="1:17">
      <c r="A6423" t="s">
        <v>11355</v>
      </c>
      <c r="B6423" s="16" t="s">
        <v>11356</v>
      </c>
      <c r="C6423">
        <v>7.5154307563451699</v>
      </c>
      <c r="D6423">
        <v>7.6310317535012704</v>
      </c>
      <c r="E6423">
        <v>7.1101863203044502</v>
      </c>
      <c r="F6423">
        <v>7.8028884541327104</v>
      </c>
      <c r="G6423">
        <v>7.62000228824704</v>
      </c>
      <c r="H6423">
        <v>8.1990400086598108</v>
      </c>
      <c r="I6423">
        <v>7.5479065102732203</v>
      </c>
      <c r="J6423">
        <v>7.6428167248235699</v>
      </c>
      <c r="K6423">
        <v>7.3133810391736302</v>
      </c>
      <c r="L6423">
        <v>7.4436096477299403</v>
      </c>
      <c r="M6423">
        <v>7.8326360970623901</v>
      </c>
      <c r="N6423">
        <v>8.0347671430020497</v>
      </c>
      <c r="O6423">
        <v>7.758198071442</v>
      </c>
      <c r="P6423">
        <v>7.5451529460525402</v>
      </c>
      <c r="Q6423">
        <v>7.3593062614465703</v>
      </c>
    </row>
    <row r="6424" spans="1:17">
      <c r="A6424" t="s">
        <v>11357</v>
      </c>
      <c r="B6424" s="16" t="s">
        <v>11358</v>
      </c>
      <c r="C6424">
        <v>9.0764465541478607</v>
      </c>
      <c r="D6424">
        <v>9.0714745666585106</v>
      </c>
      <c r="E6424">
        <v>8.9921907500196507</v>
      </c>
      <c r="F6424">
        <v>9.1443597467100801</v>
      </c>
      <c r="G6424">
        <v>9.1564841963036496</v>
      </c>
      <c r="H6424">
        <v>8.9634769048282195</v>
      </c>
      <c r="I6424">
        <v>8.8437125412622297</v>
      </c>
      <c r="J6424">
        <v>8.7595395636964994</v>
      </c>
      <c r="K6424">
        <v>8.8770170521171803</v>
      </c>
      <c r="L6424">
        <v>8.9901625489847898</v>
      </c>
      <c r="M6424">
        <v>9.0511137656155594</v>
      </c>
      <c r="N6424">
        <v>9.0377678823633101</v>
      </c>
      <c r="O6424">
        <v>9.0045866021038101</v>
      </c>
      <c r="P6424">
        <v>8.9088348710942302</v>
      </c>
      <c r="Q6424">
        <v>8.7216113394761106</v>
      </c>
    </row>
    <row r="6425" spans="1:17">
      <c r="A6425" t="s">
        <v>11359</v>
      </c>
      <c r="B6425" s="16" t="s">
        <v>11360</v>
      </c>
      <c r="C6425">
        <v>8.5341941300966901</v>
      </c>
      <c r="D6425">
        <v>8.4999756890989797</v>
      </c>
      <c r="E6425">
        <v>8.9419168016051707</v>
      </c>
      <c r="F6425">
        <v>8.1847521422324103</v>
      </c>
      <c r="G6425">
        <v>8.3980101038614805</v>
      </c>
      <c r="H6425">
        <v>7.9183337151928503</v>
      </c>
      <c r="I6425">
        <v>8.5101880503099707</v>
      </c>
      <c r="J6425">
        <v>8.1881036931947904</v>
      </c>
      <c r="K6425">
        <v>8.7266337372345308</v>
      </c>
      <c r="L6425">
        <v>8.7897803567654798</v>
      </c>
      <c r="M6425">
        <v>8.1240673728060901</v>
      </c>
      <c r="N6425">
        <v>7.7361044516620296</v>
      </c>
      <c r="O6425">
        <v>8.3403769199584801</v>
      </c>
      <c r="P6425">
        <v>8.1741066335508208</v>
      </c>
      <c r="Q6425">
        <v>9.0486929182374407</v>
      </c>
    </row>
    <row r="6426" spans="1:17">
      <c r="A6426" t="s">
        <v>11361</v>
      </c>
      <c r="B6426" s="16" t="s">
        <v>11362</v>
      </c>
      <c r="C6426">
        <v>8.6045483489613996</v>
      </c>
      <c r="D6426">
        <v>8.5420456879647997</v>
      </c>
      <c r="E6426">
        <v>8.5437921814222193</v>
      </c>
      <c r="F6426">
        <v>8.3222558455870406</v>
      </c>
      <c r="G6426">
        <v>8.4767464238469099</v>
      </c>
      <c r="H6426">
        <v>7.7865802642857398</v>
      </c>
      <c r="I6426">
        <v>8.2445205786100395</v>
      </c>
      <c r="J6426">
        <v>8.2251912734293793</v>
      </c>
      <c r="K6426">
        <v>8.5369708408460596</v>
      </c>
      <c r="L6426">
        <v>8.2061649236105101</v>
      </c>
      <c r="M6426">
        <v>7.9755421555982604</v>
      </c>
      <c r="N6426">
        <v>7.5629610835179397</v>
      </c>
      <c r="O6426">
        <v>7.9746623774536998</v>
      </c>
      <c r="P6426">
        <v>8.4134344157517695</v>
      </c>
      <c r="Q6426">
        <v>6.9204191934356096</v>
      </c>
    </row>
    <row r="6427" spans="1:17">
      <c r="A6427" t="s">
        <v>11363</v>
      </c>
      <c r="B6427" s="16" t="s">
        <v>11364</v>
      </c>
      <c r="C6427">
        <v>7.4702162237328196</v>
      </c>
      <c r="D6427">
        <v>7.3418416264102397</v>
      </c>
      <c r="E6427">
        <v>6.4589126547399403</v>
      </c>
      <c r="F6427">
        <v>7.3795643441240202</v>
      </c>
      <c r="G6427">
        <v>7.5453478201358104</v>
      </c>
      <c r="H6427">
        <v>6.8772919937956898</v>
      </c>
      <c r="I6427">
        <v>6.9926166397210201</v>
      </c>
      <c r="J6427">
        <v>6.8121350092444999</v>
      </c>
      <c r="K6427">
        <v>7.1861750931338202</v>
      </c>
      <c r="L6427">
        <v>6.7545428627641799</v>
      </c>
      <c r="M6427">
        <v>7.6485843460019902</v>
      </c>
      <c r="N6427">
        <v>7.6371492092547699</v>
      </c>
      <c r="O6427">
        <v>7.5666406893008702</v>
      </c>
      <c r="P6427">
        <v>6.8117082797650301</v>
      </c>
      <c r="Q6427">
        <v>7.6950435514148801</v>
      </c>
    </row>
    <row r="6428" spans="1:17">
      <c r="A6428" t="s">
        <v>11365</v>
      </c>
      <c r="B6428" s="16" t="s">
        <v>11366</v>
      </c>
      <c r="C6428">
        <v>8.6164409372617996</v>
      </c>
      <c r="D6428">
        <v>8.6421441037863005</v>
      </c>
      <c r="E6428">
        <v>8.7251845837135296</v>
      </c>
      <c r="F6428">
        <v>8.4775197332826302</v>
      </c>
      <c r="G6428">
        <v>8.4620768676511808</v>
      </c>
      <c r="H6428">
        <v>8.8334986900065893</v>
      </c>
      <c r="I6428">
        <v>8.8230297066461993</v>
      </c>
      <c r="J6428">
        <v>8.6063592832469809</v>
      </c>
      <c r="K6428">
        <v>8.7024155634779099</v>
      </c>
      <c r="L6428">
        <v>8.6060822233561698</v>
      </c>
      <c r="M6428">
        <v>8.5737104700094697</v>
      </c>
      <c r="N6428">
        <v>8.2781601181064097</v>
      </c>
      <c r="O6428">
        <v>8.6744073688983701</v>
      </c>
      <c r="P6428">
        <v>8.7801432408921691</v>
      </c>
      <c r="Q6428">
        <v>7.3593062614465703</v>
      </c>
    </row>
    <row r="6429" spans="1:17">
      <c r="A6429" t="s">
        <v>11367</v>
      </c>
      <c r="B6429" s="16" t="s">
        <v>11368</v>
      </c>
      <c r="C6429">
        <v>7.8488145663592901</v>
      </c>
      <c r="D6429">
        <v>7.8286346676050602</v>
      </c>
      <c r="E6429">
        <v>7.7482491570996297</v>
      </c>
      <c r="F6429">
        <v>7.99619546137715</v>
      </c>
      <c r="G6429">
        <v>7.8795240458814702</v>
      </c>
      <c r="H6429">
        <v>8.1170463998542708</v>
      </c>
      <c r="I6429">
        <v>7.9475204335148701</v>
      </c>
      <c r="J6429">
        <v>7.9904291401275298</v>
      </c>
      <c r="K6429">
        <v>7.5973487835831897</v>
      </c>
      <c r="L6429">
        <v>7.8841894867152504</v>
      </c>
      <c r="M6429">
        <v>7.8549971336587099</v>
      </c>
      <c r="N6429">
        <v>7.8702856166430299</v>
      </c>
      <c r="O6429">
        <v>7.86275662198954</v>
      </c>
      <c r="P6429">
        <v>8.0162002240067007</v>
      </c>
      <c r="Q6429">
        <v>7.3593062614465703</v>
      </c>
    </row>
    <row r="6430" spans="1:17">
      <c r="A6430" t="s">
        <v>11369</v>
      </c>
      <c r="B6430" s="16" t="s">
        <v>11370</v>
      </c>
      <c r="C6430">
        <v>11.06388144304</v>
      </c>
      <c r="D6430">
        <v>11.1815161347985</v>
      </c>
      <c r="E6430">
        <v>11.0658733468767</v>
      </c>
      <c r="F6430">
        <v>10.465234044870201</v>
      </c>
      <c r="G6430">
        <v>10.8945822400797</v>
      </c>
      <c r="H6430">
        <v>10.751829054827599</v>
      </c>
      <c r="I6430">
        <v>11.1816798469939</v>
      </c>
      <c r="J6430">
        <v>11.148707328124599</v>
      </c>
      <c r="K6430">
        <v>11.029014268632899</v>
      </c>
      <c r="L6430">
        <v>10.875413885555</v>
      </c>
      <c r="M6430">
        <v>10.560333191759799</v>
      </c>
      <c r="N6430">
        <v>10.006826686585899</v>
      </c>
      <c r="O6430">
        <v>10.8375345751206</v>
      </c>
      <c r="P6430">
        <v>11.6535852676771</v>
      </c>
      <c r="Q6430">
        <v>9.7703309644362406</v>
      </c>
    </row>
    <row r="6431" spans="1:17">
      <c r="A6431" t="s">
        <v>11371</v>
      </c>
      <c r="B6431" s="16" t="s">
        <v>11372</v>
      </c>
      <c r="C6431">
        <v>6.5061011689220098</v>
      </c>
      <c r="D6431">
        <v>6.8219210145429399</v>
      </c>
      <c r="E6431">
        <v>5.8734011200307696</v>
      </c>
      <c r="F6431">
        <v>6.5593971610881399</v>
      </c>
      <c r="G6431">
        <v>6.6839789347614902</v>
      </c>
      <c r="H6431">
        <v>6.9264014568771799</v>
      </c>
      <c r="I6431">
        <v>6.4449338523884396</v>
      </c>
      <c r="J6431">
        <v>6.2619694608709597</v>
      </c>
      <c r="K6431">
        <v>6.2113205295656702</v>
      </c>
      <c r="L6431">
        <v>6.0673853986592201</v>
      </c>
      <c r="M6431">
        <v>6.6382249284374799</v>
      </c>
      <c r="N6431">
        <v>6.5824154735125999</v>
      </c>
      <c r="O6431">
        <v>6.6428125903268098</v>
      </c>
      <c r="P6431">
        <v>6.9084007912347802</v>
      </c>
      <c r="Q6431">
        <v>5.81282804418474</v>
      </c>
    </row>
    <row r="6432" spans="1:17">
      <c r="A6432" t="s">
        <v>11373</v>
      </c>
      <c r="B6432" s="16" t="s">
        <v>11374</v>
      </c>
      <c r="C6432">
        <v>8.4536148740213708</v>
      </c>
      <c r="D6432">
        <v>8.7486304950115894</v>
      </c>
      <c r="E6432">
        <v>8.9350792133711305</v>
      </c>
      <c r="F6432">
        <v>8.8169412528696292</v>
      </c>
      <c r="G6432">
        <v>8.9032041046346908</v>
      </c>
      <c r="H6432">
        <v>8.6562223459209893</v>
      </c>
      <c r="I6432">
        <v>8.90403855761455</v>
      </c>
      <c r="J6432">
        <v>8.8193596774149299</v>
      </c>
      <c r="K6432">
        <v>8.9259437744388102</v>
      </c>
      <c r="L6432">
        <v>8.7466470317596006</v>
      </c>
      <c r="M6432">
        <v>8.6880772558220993</v>
      </c>
      <c r="N6432">
        <v>8.3124983382195392</v>
      </c>
      <c r="O6432">
        <v>8.7071610792229706</v>
      </c>
      <c r="P6432">
        <v>8.7432956254856808</v>
      </c>
      <c r="Q6432">
        <v>7.5369478347710803</v>
      </c>
    </row>
    <row r="6433" spans="1:17">
      <c r="A6433" t="s">
        <v>11375</v>
      </c>
      <c r="B6433" s="16" t="s">
        <v>11376</v>
      </c>
      <c r="C6433">
        <v>7.5090579112095499</v>
      </c>
      <c r="D6433">
        <v>7.7332212181927797</v>
      </c>
      <c r="E6433">
        <v>7.3140654859356102</v>
      </c>
      <c r="F6433">
        <v>7.4947229481945996</v>
      </c>
      <c r="G6433">
        <v>7.27819171271162</v>
      </c>
      <c r="H6433">
        <v>7.9891995022524496</v>
      </c>
      <c r="I6433">
        <v>7.8485960504563597</v>
      </c>
      <c r="J6433">
        <v>7.5629189843524403</v>
      </c>
      <c r="K6433">
        <v>7.6234065909742501</v>
      </c>
      <c r="L6433">
        <v>7.6506990356972198</v>
      </c>
      <c r="M6433">
        <v>7.59643234898207</v>
      </c>
      <c r="N6433">
        <v>7.4980743815892703</v>
      </c>
      <c r="O6433">
        <v>7.45779612934765</v>
      </c>
      <c r="P6433">
        <v>7.7597983365935903</v>
      </c>
      <c r="Q6433">
        <v>7.1565710053807701</v>
      </c>
    </row>
    <row r="6434" spans="1:17">
      <c r="A6434" t="s">
        <v>11377</v>
      </c>
      <c r="B6434" s="16" t="s">
        <v>11378</v>
      </c>
      <c r="C6434">
        <v>3.98283533271713</v>
      </c>
      <c r="D6434">
        <v>4.2618677800425697</v>
      </c>
      <c r="E6434">
        <v>4.0887687455453801</v>
      </c>
      <c r="F6434">
        <v>3.6131889974304401</v>
      </c>
      <c r="G6434">
        <v>4.1380367534927496</v>
      </c>
      <c r="H6434">
        <v>4.3015284866045098</v>
      </c>
      <c r="I6434">
        <v>3.7848446501428201</v>
      </c>
      <c r="J6434">
        <v>3.8565114723405598</v>
      </c>
      <c r="K6434">
        <v>4.0709644767565303</v>
      </c>
      <c r="L6434">
        <v>4.0420260041176004</v>
      </c>
      <c r="M6434">
        <v>4.0387673383778999</v>
      </c>
      <c r="N6434">
        <v>3.99991931403749</v>
      </c>
      <c r="O6434">
        <v>4.2491040476565001</v>
      </c>
      <c r="P6434">
        <v>4.2713440848041202</v>
      </c>
      <c r="Q6434">
        <v>5.09416193408443</v>
      </c>
    </row>
    <row r="6435" spans="1:17">
      <c r="A6435" t="s">
        <v>11379</v>
      </c>
      <c r="B6435" s="16" t="s">
        <v>11380</v>
      </c>
      <c r="C6435">
        <v>10.244462182206</v>
      </c>
      <c r="D6435">
        <v>10.309819311961901</v>
      </c>
      <c r="E6435">
        <v>10.475862018452499</v>
      </c>
      <c r="F6435">
        <v>10.573136985791701</v>
      </c>
      <c r="G6435">
        <v>10.325446330703</v>
      </c>
      <c r="H6435">
        <v>10.2939271137885</v>
      </c>
      <c r="I6435">
        <v>10.0208744735937</v>
      </c>
      <c r="J6435">
        <v>10.579588772252899</v>
      </c>
      <c r="K6435">
        <v>10.3513232454098</v>
      </c>
      <c r="L6435">
        <v>10.0815454473664</v>
      </c>
      <c r="M6435">
        <v>9.8649494655681007</v>
      </c>
      <c r="N6435">
        <v>9.5407816355117507</v>
      </c>
      <c r="O6435">
        <v>9.7218395796029196</v>
      </c>
      <c r="P6435">
        <v>10.4242024149223</v>
      </c>
      <c r="Q6435">
        <v>9.1060647157263492</v>
      </c>
    </row>
    <row r="6436" spans="1:17">
      <c r="A6436" t="s">
        <v>11381</v>
      </c>
      <c r="B6436" s="16" t="s">
        <v>11382</v>
      </c>
      <c r="C6436">
        <v>9.3067038728361293</v>
      </c>
      <c r="D6436">
        <v>9.4703831496311395</v>
      </c>
      <c r="E6436">
        <v>8.8648587280440196</v>
      </c>
      <c r="F6436">
        <v>8.8694791996134601</v>
      </c>
      <c r="G6436">
        <v>9.3913405853029008</v>
      </c>
      <c r="H6436">
        <v>9.15635670668809</v>
      </c>
      <c r="I6436">
        <v>9.2828845877184207</v>
      </c>
      <c r="J6436">
        <v>8.9037269494772495</v>
      </c>
      <c r="K6436">
        <v>9.6326247726747507</v>
      </c>
      <c r="L6436">
        <v>9.3485121641245303</v>
      </c>
      <c r="M6436">
        <v>9.2857667301746805</v>
      </c>
      <c r="N6436">
        <v>9.0536392327812791</v>
      </c>
      <c r="O6436">
        <v>9.3005191318123703</v>
      </c>
      <c r="P6436">
        <v>9.7119843966651196</v>
      </c>
      <c r="Q6436">
        <v>9.5399466711043193</v>
      </c>
    </row>
    <row r="6437" spans="1:17">
      <c r="A6437" t="s">
        <v>11383</v>
      </c>
      <c r="B6437" s="16" t="s">
        <v>11384</v>
      </c>
      <c r="C6437">
        <v>6.45371507644911</v>
      </c>
      <c r="D6437">
        <v>6.2223383051797301</v>
      </c>
      <c r="E6437">
        <v>5.98496325541152</v>
      </c>
      <c r="F6437">
        <v>6.4307340740566703</v>
      </c>
      <c r="G6437">
        <v>6.34116723841632</v>
      </c>
      <c r="H6437">
        <v>7.42672744422166</v>
      </c>
      <c r="I6437">
        <v>6.4312449976653498</v>
      </c>
      <c r="J6437">
        <v>6.6753493056421602</v>
      </c>
      <c r="K6437">
        <v>6.40523557489675</v>
      </c>
      <c r="L6437">
        <v>6.7021577638755696</v>
      </c>
      <c r="M6437">
        <v>6.9474715740207804</v>
      </c>
      <c r="N6437">
        <v>6.7258089642514101</v>
      </c>
      <c r="O6437">
        <v>6.7892790834488199</v>
      </c>
      <c r="P6437">
        <v>7.0723068801633202</v>
      </c>
      <c r="Q6437">
        <v>6.2843132996066204</v>
      </c>
    </row>
    <row r="6438" spans="1:17">
      <c r="A6438" t="s">
        <v>11385</v>
      </c>
      <c r="B6438" s="16" t="s">
        <v>11386</v>
      </c>
      <c r="C6438">
        <v>7.5280923624259897</v>
      </c>
      <c r="D6438">
        <v>7.5914754388868602</v>
      </c>
      <c r="E6438">
        <v>6.9696497428925097</v>
      </c>
      <c r="F6438">
        <v>6.9400685236489101</v>
      </c>
      <c r="G6438">
        <v>7.5522969472107997</v>
      </c>
      <c r="H6438">
        <v>6.6503815819958696</v>
      </c>
      <c r="I6438">
        <v>7.2078170924335199</v>
      </c>
      <c r="J6438">
        <v>6.4938271429004404</v>
      </c>
      <c r="K6438">
        <v>7.4937875375818299</v>
      </c>
      <c r="L6438">
        <v>7.2165768042887199</v>
      </c>
      <c r="M6438">
        <v>7.0351285415578602</v>
      </c>
      <c r="N6438">
        <v>6.9659792970402998</v>
      </c>
      <c r="O6438">
        <v>6.7728062812292897</v>
      </c>
      <c r="P6438">
        <v>7.3528040126010596</v>
      </c>
      <c r="Q6438">
        <v>8.2978683598244807</v>
      </c>
    </row>
    <row r="6439" spans="1:17">
      <c r="A6439" t="s">
        <v>11387</v>
      </c>
      <c r="B6439" s="16" t="s">
        <v>11388</v>
      </c>
      <c r="C6439">
        <v>6.7641859494663601</v>
      </c>
      <c r="D6439">
        <v>6.8219210145429399</v>
      </c>
      <c r="E6439">
        <v>6.1372997866052899</v>
      </c>
      <c r="F6439">
        <v>6.8965616658622801</v>
      </c>
      <c r="G6439">
        <v>7.0317103077074501</v>
      </c>
      <c r="H6439">
        <v>7.3569160952896802</v>
      </c>
      <c r="I6439">
        <v>6.6358994312039501</v>
      </c>
      <c r="J6439">
        <v>6.6017122748532602</v>
      </c>
      <c r="K6439">
        <v>6.2920916190738598</v>
      </c>
      <c r="L6439">
        <v>6.5443552449606699</v>
      </c>
      <c r="M6439">
        <v>6.9544080127968604</v>
      </c>
      <c r="N6439">
        <v>7.2990745698786101</v>
      </c>
      <c r="O6439">
        <v>7.2947000324704296</v>
      </c>
      <c r="P6439">
        <v>7.0723068801633202</v>
      </c>
      <c r="Q6439">
        <v>7.1565710053807701</v>
      </c>
    </row>
    <row r="6440" spans="1:17">
      <c r="A6440" t="s">
        <v>11389</v>
      </c>
      <c r="B6440" s="16" t="s">
        <v>11390</v>
      </c>
      <c r="C6440">
        <v>8.1109507719669498</v>
      </c>
      <c r="D6440">
        <v>8.1765843272433596</v>
      </c>
      <c r="E6440">
        <v>7.5653201361319704</v>
      </c>
      <c r="F6440">
        <v>8.1408055213675699</v>
      </c>
      <c r="G6440">
        <v>7.9808089029511597</v>
      </c>
      <c r="H6440">
        <v>9.0366341855340604</v>
      </c>
      <c r="I6440">
        <v>8.4541170662821195</v>
      </c>
      <c r="J6440">
        <v>8.1306187056243608</v>
      </c>
      <c r="K6440">
        <v>7.9209578949331201</v>
      </c>
      <c r="L6440">
        <v>8.4312116805307404</v>
      </c>
      <c r="M6440">
        <v>8.5959949404455198</v>
      </c>
      <c r="N6440">
        <v>8.6049592367658896</v>
      </c>
      <c r="O6440">
        <v>8.4553951985693896</v>
      </c>
      <c r="P6440">
        <v>8.2443761201780408</v>
      </c>
      <c r="Q6440">
        <v>5.09416193408443</v>
      </c>
    </row>
    <row r="6441" spans="1:17">
      <c r="A6441" t="s">
        <v>11391</v>
      </c>
      <c r="B6441" s="16" t="s">
        <v>11392</v>
      </c>
      <c r="C6441">
        <v>6.4403118743285797</v>
      </c>
      <c r="D6441">
        <v>6.7721034966050304</v>
      </c>
      <c r="E6441">
        <v>6.5153438410764704</v>
      </c>
      <c r="F6441">
        <v>6.7768408805523199</v>
      </c>
      <c r="G6441">
        <v>6.7091506927065296</v>
      </c>
      <c r="H6441">
        <v>6.5282010284564196</v>
      </c>
      <c r="I6441">
        <v>6.4984102644921702</v>
      </c>
      <c r="J6441">
        <v>6.6931804120656997</v>
      </c>
      <c r="K6441">
        <v>6.2656757677686201</v>
      </c>
      <c r="L6441">
        <v>6.4709898055546704</v>
      </c>
      <c r="M6441">
        <v>7.1177355475778201</v>
      </c>
      <c r="N6441">
        <v>6.5312281746119796</v>
      </c>
      <c r="O6441">
        <v>7.4001202171717102</v>
      </c>
      <c r="P6441">
        <v>6.8117082797650301</v>
      </c>
      <c r="Q6441">
        <v>5.09416193408443</v>
      </c>
    </row>
    <row r="6442" spans="1:17">
      <c r="A6442" t="s">
        <v>11393</v>
      </c>
      <c r="B6442" s="16" t="s">
        <v>11394</v>
      </c>
      <c r="C6442">
        <v>8.7165180705200491</v>
      </c>
      <c r="D6442">
        <v>8.7563087112631592</v>
      </c>
      <c r="E6442">
        <v>8.4700113880945604</v>
      </c>
      <c r="F6442">
        <v>8.3863818670468309</v>
      </c>
      <c r="G6442">
        <v>8.4360403544682399</v>
      </c>
      <c r="H6442">
        <v>9.2283844038791703</v>
      </c>
      <c r="I6442">
        <v>8.6370709099959804</v>
      </c>
      <c r="J6442">
        <v>8.3081883755029402</v>
      </c>
      <c r="K6442">
        <v>8.3500479065257203</v>
      </c>
      <c r="L6442">
        <v>8.4754043104696404</v>
      </c>
      <c r="M6442">
        <v>8.8432997326473597</v>
      </c>
      <c r="N6442">
        <v>8.9214907376321708</v>
      </c>
      <c r="O6442">
        <v>8.8092496014547805</v>
      </c>
      <c r="P6442">
        <v>8.9546828064212605</v>
      </c>
      <c r="Q6442">
        <v>9.0486929182374407</v>
      </c>
    </row>
    <row r="6443" spans="1:17">
      <c r="A6443" t="s">
        <v>11395</v>
      </c>
      <c r="B6443" s="16" t="s">
        <v>11396</v>
      </c>
      <c r="C6443">
        <v>8.3217990999242293</v>
      </c>
      <c r="D6443">
        <v>8.3354172786307501</v>
      </c>
      <c r="E6443">
        <v>8.2833738846968892</v>
      </c>
      <c r="F6443">
        <v>8.3057684187612892</v>
      </c>
      <c r="G6443">
        <v>7.9495869513978699</v>
      </c>
      <c r="H6443">
        <v>8.5129345962684493</v>
      </c>
      <c r="I6443">
        <v>8.1312731124589508</v>
      </c>
      <c r="J6443">
        <v>8.2849586056890896</v>
      </c>
      <c r="K6443">
        <v>8.0723295346891408</v>
      </c>
      <c r="L6443">
        <v>8.18350439687873</v>
      </c>
      <c r="M6443">
        <v>7.8697138841250904</v>
      </c>
      <c r="N6443">
        <v>7.7749527305307096</v>
      </c>
      <c r="O6443">
        <v>8.0515315784510708</v>
      </c>
      <c r="P6443">
        <v>8.3063331283135806</v>
      </c>
      <c r="Q6443">
        <v>7.6950435514148801</v>
      </c>
    </row>
    <row r="6444" spans="1:17">
      <c r="A6444" t="s">
        <v>11397</v>
      </c>
      <c r="B6444" s="16" t="s">
        <v>11398</v>
      </c>
      <c r="C6444">
        <v>6.2534960108011504</v>
      </c>
      <c r="D6444">
        <v>5.9964287144494701</v>
      </c>
      <c r="E6444">
        <v>5.3927334818754904</v>
      </c>
      <c r="F6444">
        <v>5.9891572551494896</v>
      </c>
      <c r="G6444">
        <v>6.18782596009234</v>
      </c>
      <c r="H6444">
        <v>5.5337430520980799</v>
      </c>
      <c r="I6444">
        <v>5.8430298477526499</v>
      </c>
      <c r="J6444">
        <v>5.8467461768600897</v>
      </c>
      <c r="K6444">
        <v>6.0655334946390003</v>
      </c>
      <c r="L6444">
        <v>5.9086648783778699</v>
      </c>
      <c r="M6444">
        <v>6.2083104757069396</v>
      </c>
      <c r="N6444">
        <v>5.9619430316236501</v>
      </c>
      <c r="O6444">
        <v>6.39579368777743</v>
      </c>
      <c r="P6444">
        <v>5.9565984970148804</v>
      </c>
      <c r="Q6444">
        <v>6.9204191934356096</v>
      </c>
    </row>
    <row r="6445" spans="1:17">
      <c r="A6445" t="s">
        <v>11399</v>
      </c>
      <c r="B6445" s="16" t="s">
        <v>11400</v>
      </c>
      <c r="C6445">
        <v>7.9927004701554596</v>
      </c>
      <c r="D6445">
        <v>8.29028348506891</v>
      </c>
      <c r="E6445">
        <v>8.6685944331836495</v>
      </c>
      <c r="F6445">
        <v>8.2097820513296504</v>
      </c>
      <c r="G6445">
        <v>7.9122847857047898</v>
      </c>
      <c r="H6445">
        <v>8.8283568531527994</v>
      </c>
      <c r="I6445">
        <v>8.2753070673893205</v>
      </c>
      <c r="J6445">
        <v>8.7804487081682296</v>
      </c>
      <c r="K6445">
        <v>8.2127323833976007</v>
      </c>
      <c r="L6445">
        <v>8.4877858710372092</v>
      </c>
      <c r="M6445">
        <v>8.7509938558808908</v>
      </c>
      <c r="N6445">
        <v>8.7344004763171696</v>
      </c>
      <c r="O6445">
        <v>8.9490776743726403</v>
      </c>
      <c r="P6445">
        <v>8.1960952337861599</v>
      </c>
      <c r="Q6445">
        <v>7.6950435514148801</v>
      </c>
    </row>
    <row r="6446" spans="1:17">
      <c r="A6446" t="s">
        <v>11401</v>
      </c>
      <c r="B6446" s="16" t="s">
        <v>11402</v>
      </c>
      <c r="C6446">
        <v>9.1209492140803405</v>
      </c>
      <c r="D6446">
        <v>8.9694802987679694</v>
      </c>
      <c r="E6446">
        <v>8.7487737213568995</v>
      </c>
      <c r="F6446">
        <v>8.8850963596324206</v>
      </c>
      <c r="G6446">
        <v>8.9300971715261692</v>
      </c>
      <c r="H6446">
        <v>8.9398326804329908</v>
      </c>
      <c r="I6446">
        <v>8.8842089755281108</v>
      </c>
      <c r="J6446">
        <v>8.8334346903065004</v>
      </c>
      <c r="K6446">
        <v>9.0385578061750103</v>
      </c>
      <c r="L6446">
        <v>8.7671058808035607</v>
      </c>
      <c r="M6446">
        <v>8.8654816282626498</v>
      </c>
      <c r="N6446">
        <v>8.8003947800124909</v>
      </c>
      <c r="O6446">
        <v>8.9214315855115096</v>
      </c>
      <c r="P6446">
        <v>8.9154744965630996</v>
      </c>
      <c r="Q6446">
        <v>8.9889439006726093</v>
      </c>
    </row>
    <row r="6447" spans="1:17">
      <c r="A6447" t="s">
        <v>11403</v>
      </c>
      <c r="B6447" s="16" t="s">
        <v>11404</v>
      </c>
      <c r="C6447">
        <v>6.5315893522846098</v>
      </c>
      <c r="D6447">
        <v>6.7721034966050304</v>
      </c>
      <c r="E6447">
        <v>6.9830103020752698</v>
      </c>
      <c r="F6447">
        <v>7.2124563554963999</v>
      </c>
      <c r="G6447">
        <v>6.79391800205281</v>
      </c>
      <c r="H6447">
        <v>7.9231681318978797</v>
      </c>
      <c r="I6447">
        <v>6.7829715070437899</v>
      </c>
      <c r="J6447">
        <v>7.2630884481653997</v>
      </c>
      <c r="K6447">
        <v>6.4172688586391198</v>
      </c>
      <c r="L6447">
        <v>6.8050770150438096</v>
      </c>
      <c r="M6447">
        <v>7.2643603937688299</v>
      </c>
      <c r="N6447">
        <v>7.4161369070952396</v>
      </c>
      <c r="O6447">
        <v>7.3232005156447704</v>
      </c>
      <c r="P6447">
        <v>7.1191899593250501</v>
      </c>
      <c r="Q6447">
        <v>5.09416193408443</v>
      </c>
    </row>
    <row r="6448" spans="1:17">
      <c r="A6448" t="s">
        <v>11405</v>
      </c>
      <c r="B6448" s="16" t="s">
        <v>11406</v>
      </c>
      <c r="C6448">
        <v>6.8576603815595298</v>
      </c>
      <c r="D6448">
        <v>7.1370897267693696</v>
      </c>
      <c r="E6448">
        <v>7.0732031344058202</v>
      </c>
      <c r="F6448">
        <v>7.2680742783998298</v>
      </c>
      <c r="G6448">
        <v>7.3676229354819496</v>
      </c>
      <c r="H6448">
        <v>7.6590441808504401</v>
      </c>
      <c r="I6448">
        <v>7.4088983623328302</v>
      </c>
      <c r="J6448">
        <v>7.4419876329300898</v>
      </c>
      <c r="K6448">
        <v>7.26781569471183</v>
      </c>
      <c r="L6448">
        <v>6.8442576567715898</v>
      </c>
      <c r="M6448">
        <v>7.34037140201431</v>
      </c>
      <c r="N6448">
        <v>7.1632681084063297</v>
      </c>
      <c r="O6448">
        <v>7.4001202171717102</v>
      </c>
      <c r="P6448">
        <v>7.5956949036652004</v>
      </c>
      <c r="Q6448">
        <v>5.09416193408443</v>
      </c>
    </row>
    <row r="6449" spans="1:17">
      <c r="A6449" t="s">
        <v>11407</v>
      </c>
      <c r="B6449" s="16" t="s">
        <v>11408</v>
      </c>
      <c r="C6449">
        <v>8.6970506455438699</v>
      </c>
      <c r="D6449">
        <v>8.6586271160339301</v>
      </c>
      <c r="E6449">
        <v>8.3362462159928299</v>
      </c>
      <c r="F6449">
        <v>8.4716199038631395</v>
      </c>
      <c r="G6449">
        <v>8.6256795449419403</v>
      </c>
      <c r="H6449">
        <v>8.7865484585644502</v>
      </c>
      <c r="I6449">
        <v>8.4741567973434009</v>
      </c>
      <c r="J6449">
        <v>8.3975352211270504</v>
      </c>
      <c r="K6449">
        <v>8.6827438130365096</v>
      </c>
      <c r="L6449">
        <v>8.6480551933178802</v>
      </c>
      <c r="M6449">
        <v>8.5937819298065996</v>
      </c>
      <c r="N6449">
        <v>8.6652401942009902</v>
      </c>
      <c r="O6449">
        <v>8.5690561526180495</v>
      </c>
      <c r="P6449">
        <v>8.6022561904341206</v>
      </c>
      <c r="Q6449">
        <v>6.6375058506955904</v>
      </c>
    </row>
    <row r="6450" spans="1:17">
      <c r="A6450" t="s">
        <v>11409</v>
      </c>
      <c r="B6450" s="16" t="s">
        <v>11410</v>
      </c>
      <c r="C6450">
        <v>7.7496407277196804</v>
      </c>
      <c r="D6450">
        <v>7.8431383216714696</v>
      </c>
      <c r="E6450">
        <v>7.4355022000648301</v>
      </c>
      <c r="F6450">
        <v>7.4771419960432803</v>
      </c>
      <c r="G6450">
        <v>7.7343810404293203</v>
      </c>
      <c r="H6450">
        <v>7.3992083643783904</v>
      </c>
      <c r="I6450">
        <v>7.4899686281158102</v>
      </c>
      <c r="J6450">
        <v>7.5336259098581699</v>
      </c>
      <c r="K6450">
        <v>7.5162180888053802</v>
      </c>
      <c r="L6450">
        <v>7.4936409614068102</v>
      </c>
      <c r="M6450">
        <v>7.30828630969018</v>
      </c>
      <c r="N6450">
        <v>7.2525950755402402</v>
      </c>
      <c r="O6450">
        <v>7.3621748411575298</v>
      </c>
      <c r="P6450">
        <v>7.2927645970803701</v>
      </c>
      <c r="Q6450">
        <v>7.1565710053807701</v>
      </c>
    </row>
    <row r="6451" spans="1:17">
      <c r="A6451" t="s">
        <v>11411</v>
      </c>
      <c r="B6451" s="16" t="s">
        <v>11412</v>
      </c>
      <c r="C6451">
        <v>7.72236570332079</v>
      </c>
      <c r="D6451">
        <v>7.7332212181927797</v>
      </c>
      <c r="E6451">
        <v>7.3453999532458001</v>
      </c>
      <c r="F6451">
        <v>8.0003008788867795</v>
      </c>
      <c r="G6451">
        <v>7.5029329747582603</v>
      </c>
      <c r="H6451">
        <v>8.74894452154739</v>
      </c>
      <c r="I6451">
        <v>8.2090809726477598</v>
      </c>
      <c r="J6451">
        <v>8.2995210293324408</v>
      </c>
      <c r="K6451">
        <v>7.9293340973789004</v>
      </c>
      <c r="L6451">
        <v>8.0352919286656004</v>
      </c>
      <c r="M6451">
        <v>8.3322402334466297</v>
      </c>
      <c r="N6451">
        <v>8.0619395049394207</v>
      </c>
      <c r="O6451">
        <v>8.2922463045226795</v>
      </c>
      <c r="P6451">
        <v>8.6348121378026992</v>
      </c>
      <c r="Q6451">
        <v>6.2843132996066204</v>
      </c>
    </row>
    <row r="6452" spans="1:17">
      <c r="A6452" t="s">
        <v>11413</v>
      </c>
      <c r="B6452" s="16" t="s">
        <v>11414</v>
      </c>
      <c r="C6452">
        <v>7.9789417330100099</v>
      </c>
      <c r="D6452">
        <v>7.9850315972664498</v>
      </c>
      <c r="E6452">
        <v>7.9035386163103496</v>
      </c>
      <c r="F6452">
        <v>8.1738905004014395</v>
      </c>
      <c r="G6452">
        <v>7.8289416707684198</v>
      </c>
      <c r="H6452">
        <v>8.2030197297455398</v>
      </c>
      <c r="I6452">
        <v>7.7089126132669996</v>
      </c>
      <c r="J6452">
        <v>7.9650691019481696</v>
      </c>
      <c r="K6452">
        <v>7.83440205846422</v>
      </c>
      <c r="L6452">
        <v>7.9348311061702796</v>
      </c>
      <c r="M6452">
        <v>7.6443098133966503</v>
      </c>
      <c r="N6452">
        <v>7.7248096267765103</v>
      </c>
      <c r="O6452">
        <v>7.7201599618271999</v>
      </c>
      <c r="P6452">
        <v>7.9070947450876101</v>
      </c>
      <c r="Q6452">
        <v>7.9670857749043096</v>
      </c>
    </row>
    <row r="6453" spans="1:17">
      <c r="A6453" t="s">
        <v>11415</v>
      </c>
      <c r="B6453" s="16" t="s">
        <v>11416</v>
      </c>
      <c r="C6453">
        <v>9.7795519250179908</v>
      </c>
      <c r="D6453">
        <v>9.7686824059648405</v>
      </c>
      <c r="E6453">
        <v>9.5279931289815405</v>
      </c>
      <c r="F6453">
        <v>9.5671445277928306</v>
      </c>
      <c r="G6453">
        <v>9.8723046416017901</v>
      </c>
      <c r="H6453">
        <v>8.8764795171433608</v>
      </c>
      <c r="I6453">
        <v>9.7329239055745003</v>
      </c>
      <c r="J6453">
        <v>8.8883998808964293</v>
      </c>
      <c r="K6453">
        <v>10.455680485538799</v>
      </c>
      <c r="L6453">
        <v>9.7164382561825295</v>
      </c>
      <c r="M6453">
        <v>9.6184523915922693</v>
      </c>
      <c r="N6453">
        <v>9.5535933110888394</v>
      </c>
      <c r="O6453">
        <v>9.6718400279384404</v>
      </c>
      <c r="P6453">
        <v>9.6556029275737902</v>
      </c>
      <c r="Q6453">
        <v>9.0486929182374407</v>
      </c>
    </row>
    <row r="6454" spans="1:17">
      <c r="A6454" t="s">
        <v>11417</v>
      </c>
      <c r="B6454" s="16" t="s">
        <v>11418</v>
      </c>
      <c r="C6454">
        <v>7.6372953270698201</v>
      </c>
      <c r="D6454">
        <v>7.7942136260056003</v>
      </c>
      <c r="E6454">
        <v>7.6003564048386103</v>
      </c>
      <c r="F6454">
        <v>7.89838942043591</v>
      </c>
      <c r="G6454">
        <v>7.4812471112029897</v>
      </c>
      <c r="H6454">
        <v>8.4065322520301393</v>
      </c>
      <c r="I6454">
        <v>7.9712251578376598</v>
      </c>
      <c r="J6454">
        <v>7.87456562162326</v>
      </c>
      <c r="K6454">
        <v>7.7844810546957897</v>
      </c>
      <c r="L6454">
        <v>7.8268340971717798</v>
      </c>
      <c r="M6454">
        <v>7.8770162411928304</v>
      </c>
      <c r="N6454">
        <v>7.6431623029643498</v>
      </c>
      <c r="O6454">
        <v>8.0170986455102593</v>
      </c>
      <c r="P6454">
        <v>8.0037850223126306</v>
      </c>
      <c r="Q6454">
        <v>5.81282804418474</v>
      </c>
    </row>
    <row r="6455" spans="1:17">
      <c r="A6455" t="s">
        <v>11419</v>
      </c>
      <c r="B6455" s="16" t="s">
        <v>11420</v>
      </c>
      <c r="C6455">
        <v>8.2586863930716792</v>
      </c>
      <c r="D6455">
        <v>8.2973198077990098</v>
      </c>
      <c r="E6455">
        <v>8.4652722640614595</v>
      </c>
      <c r="F6455">
        <v>8.8239035605600407</v>
      </c>
      <c r="G6455">
        <v>8.2132437936487594</v>
      </c>
      <c r="H6455">
        <v>9.6486566679362298</v>
      </c>
      <c r="I6455">
        <v>8.5547808237071692</v>
      </c>
      <c r="J6455">
        <v>9.2404199458201806</v>
      </c>
      <c r="K6455">
        <v>8.2895440444846908</v>
      </c>
      <c r="L6455">
        <v>8.4150944050062293</v>
      </c>
      <c r="M6455">
        <v>8.8562806027783694</v>
      </c>
      <c r="N6455">
        <v>8.7732632551634708</v>
      </c>
      <c r="O6455">
        <v>8.8508821038688303</v>
      </c>
      <c r="P6455">
        <v>8.9770715055718195</v>
      </c>
      <c r="Q6455">
        <v>6.6375058506955904</v>
      </c>
    </row>
    <row r="6456" spans="1:17">
      <c r="A6456" t="s">
        <v>11421</v>
      </c>
      <c r="B6456" s="16" t="s">
        <v>11422</v>
      </c>
      <c r="C6456">
        <v>8.2586863930716792</v>
      </c>
      <c r="D6456">
        <v>8.2509573860280003</v>
      </c>
      <c r="E6456">
        <v>7.8752221909449904</v>
      </c>
      <c r="F6456">
        <v>8.4417530318502099</v>
      </c>
      <c r="G6456">
        <v>8.1505701495510099</v>
      </c>
      <c r="H6456">
        <v>8.5633286495879908</v>
      </c>
      <c r="I6456">
        <v>8.1686536230394005</v>
      </c>
      <c r="J6456">
        <v>8.3893903148200799</v>
      </c>
      <c r="K6456">
        <v>8.1567760156711895</v>
      </c>
      <c r="L6456">
        <v>8.1527251491148505</v>
      </c>
      <c r="M6456">
        <v>8.3215797360326906</v>
      </c>
      <c r="N6456">
        <v>8.1864989905390608</v>
      </c>
      <c r="O6456">
        <v>8.1533258209309096</v>
      </c>
      <c r="P6456">
        <v>8.2548890296171304</v>
      </c>
      <c r="Q6456">
        <v>7.8374797051227896</v>
      </c>
    </row>
    <row r="6457" spans="1:17">
      <c r="A6457" t="s">
        <v>11423</v>
      </c>
      <c r="B6457" s="16" t="s">
        <v>11424</v>
      </c>
      <c r="C6457">
        <v>9.0893023402606108</v>
      </c>
      <c r="D6457">
        <v>9.0958846090209509</v>
      </c>
      <c r="E6457">
        <v>8.7565517819473193</v>
      </c>
      <c r="F6457">
        <v>8.70323358691439</v>
      </c>
      <c r="G6457">
        <v>8.9459955270379794</v>
      </c>
      <c r="H6457">
        <v>9.2244758498728192</v>
      </c>
      <c r="I6457">
        <v>8.9969854197908301</v>
      </c>
      <c r="J6457">
        <v>9.0031307481428406</v>
      </c>
      <c r="K6457">
        <v>9.1960049991140007</v>
      </c>
      <c r="L6457">
        <v>8.7847723078322595</v>
      </c>
      <c r="M6457">
        <v>8.8358292885153205</v>
      </c>
      <c r="N6457">
        <v>8.5128160223733396</v>
      </c>
      <c r="O6457">
        <v>8.7093184304295708</v>
      </c>
      <c r="P6457">
        <v>9.3932172131081497</v>
      </c>
      <c r="Q6457">
        <v>8.48255560796823</v>
      </c>
    </row>
    <row r="6458" spans="1:17">
      <c r="A6458" t="s">
        <v>11425</v>
      </c>
      <c r="B6458" s="16" t="s">
        <v>11426</v>
      </c>
      <c r="C6458">
        <v>9.1681645371513696</v>
      </c>
      <c r="D6458">
        <v>9.2305872818265797</v>
      </c>
      <c r="E6458">
        <v>9.1745031241674795</v>
      </c>
      <c r="F6458">
        <v>8.7982090594764806</v>
      </c>
      <c r="G6458">
        <v>9.1125528582779101</v>
      </c>
      <c r="H6458">
        <v>8.4372601967683298</v>
      </c>
      <c r="I6458">
        <v>9.2580627818744805</v>
      </c>
      <c r="J6458">
        <v>8.7721213986286699</v>
      </c>
      <c r="K6458">
        <v>9.30776502150791</v>
      </c>
      <c r="L6458">
        <v>8.9814346403571097</v>
      </c>
      <c r="M6458">
        <v>8.7490065619607797</v>
      </c>
      <c r="N6458">
        <v>8.2028646695847307</v>
      </c>
      <c r="O6458">
        <v>8.9435906938447296</v>
      </c>
      <c r="P6458">
        <v>9.2560985329532599</v>
      </c>
      <c r="Q6458">
        <v>8.0859864702427604</v>
      </c>
    </row>
    <row r="6459" spans="1:17">
      <c r="A6459" t="s">
        <v>11427</v>
      </c>
      <c r="B6459" s="16" t="s">
        <v>11428</v>
      </c>
      <c r="C6459">
        <v>7.5654219318715104</v>
      </c>
      <c r="D6459">
        <v>7.6198404709994101</v>
      </c>
      <c r="E6459">
        <v>7.6513613659111597</v>
      </c>
      <c r="F6459">
        <v>7.9202238087330104</v>
      </c>
      <c r="G6459">
        <v>7.47394521252407</v>
      </c>
      <c r="H6459">
        <v>7.99380219173913</v>
      </c>
      <c r="I6459">
        <v>7.4019315716363598</v>
      </c>
      <c r="J6459">
        <v>7.70105531087908</v>
      </c>
      <c r="K6459">
        <v>7.5814845344670303</v>
      </c>
      <c r="L6459">
        <v>7.4997742482050302</v>
      </c>
      <c r="M6459">
        <v>7.5469067670950398</v>
      </c>
      <c r="N6459">
        <v>7.6128423779248298</v>
      </c>
      <c r="O6459">
        <v>7.5522743953364202</v>
      </c>
      <c r="P6459">
        <v>7.9203680110028296</v>
      </c>
      <c r="Q6459">
        <v>6.6375058506955904</v>
      </c>
    </row>
    <row r="6460" spans="1:17">
      <c r="A6460" t="s">
        <v>11429</v>
      </c>
      <c r="B6460" s="16" t="s">
        <v>11430</v>
      </c>
      <c r="C6460">
        <v>8.4569260236216994</v>
      </c>
      <c r="D6460">
        <v>8.5943921393686207</v>
      </c>
      <c r="E6460">
        <v>8.00502698976495</v>
      </c>
      <c r="F6460">
        <v>8.1847521422324103</v>
      </c>
      <c r="G6460">
        <v>8.0511314659306006</v>
      </c>
      <c r="H6460">
        <v>8.9681595838699302</v>
      </c>
      <c r="I6460">
        <v>8.5358382785525304</v>
      </c>
      <c r="J6460">
        <v>7.55322075045129</v>
      </c>
      <c r="K6460">
        <v>8.6602874624698103</v>
      </c>
      <c r="L6460">
        <v>8.87942351641016</v>
      </c>
      <c r="M6460">
        <v>8.4047343872981894</v>
      </c>
      <c r="N6460">
        <v>8.3533857763247905</v>
      </c>
      <c r="O6460">
        <v>8.2777788459169308</v>
      </c>
      <c r="P6460">
        <v>8.0943914095549303</v>
      </c>
      <c r="Q6460">
        <v>7.5369478347710803</v>
      </c>
    </row>
    <row r="6461" spans="1:17">
      <c r="A6461" t="s">
        <v>11431</v>
      </c>
      <c r="B6461" s="16" t="s">
        <v>11432</v>
      </c>
      <c r="C6461">
        <v>8.2202277607191903</v>
      </c>
      <c r="D6461">
        <v>8.2030537350437793</v>
      </c>
      <c r="E6461">
        <v>7.9517909669453397</v>
      </c>
      <c r="F6461">
        <v>8.2378652373452095</v>
      </c>
      <c r="G6461">
        <v>7.96528252173289</v>
      </c>
      <c r="H6461">
        <v>9.3173123580594304</v>
      </c>
      <c r="I6461">
        <v>8.3781583099535393</v>
      </c>
      <c r="J6461">
        <v>8.3451559955572403</v>
      </c>
      <c r="K6461">
        <v>7.9582730399138599</v>
      </c>
      <c r="L6461">
        <v>8.2024128288783107</v>
      </c>
      <c r="M6461">
        <v>8.7978852754808496</v>
      </c>
      <c r="N6461">
        <v>8.6828437453422396</v>
      </c>
      <c r="O6461">
        <v>8.7767026954849907</v>
      </c>
      <c r="P6461">
        <v>8.7169303177398998</v>
      </c>
      <c r="Q6461">
        <v>7.1565710053807701</v>
      </c>
    </row>
    <row r="6462" spans="1:17">
      <c r="A6462" t="s">
        <v>11433</v>
      </c>
      <c r="B6462" s="16" t="s">
        <v>11434</v>
      </c>
      <c r="C6462">
        <v>7.5343816153612604</v>
      </c>
      <c r="D6462">
        <v>7.2576375141296099</v>
      </c>
      <c r="E6462">
        <v>7.4159618262881102</v>
      </c>
      <c r="F6462">
        <v>7.7839570818880404</v>
      </c>
      <c r="G6462">
        <v>7.2269582735026701</v>
      </c>
      <c r="H6462">
        <v>7.0990323068118402</v>
      </c>
      <c r="I6462">
        <v>6.9260863447237799</v>
      </c>
      <c r="J6462">
        <v>7.3384711878900699</v>
      </c>
      <c r="K6462">
        <v>7.06955630629776</v>
      </c>
      <c r="L6462">
        <v>7.2749973962356496</v>
      </c>
      <c r="M6462">
        <v>7.4908603378975798</v>
      </c>
      <c r="N6462">
        <v>7.0039274521764501</v>
      </c>
      <c r="O6462">
        <v>7.2117528687813603</v>
      </c>
      <c r="P6462">
        <v>6.5454517148896398</v>
      </c>
      <c r="Q6462">
        <v>6.9204191934356096</v>
      </c>
    </row>
    <row r="6463" spans="1:17">
      <c r="A6463" t="s">
        <v>11435</v>
      </c>
      <c r="B6463" s="16" t="s">
        <v>11436</v>
      </c>
      <c r="C6463">
        <v>6.7960272589149602</v>
      </c>
      <c r="D6463">
        <v>7.1527233928964904</v>
      </c>
      <c r="E6463">
        <v>6.2527945319371199</v>
      </c>
      <c r="F6463">
        <v>7.2195275182138001</v>
      </c>
      <c r="G6463">
        <v>6.9706711592618902</v>
      </c>
      <c r="H6463">
        <v>8.0957976289217299</v>
      </c>
      <c r="I6463">
        <v>7.3376627829562704</v>
      </c>
      <c r="J6463">
        <v>7.2022846672041601</v>
      </c>
      <c r="K6463">
        <v>6.9426125990962504</v>
      </c>
      <c r="L6463">
        <v>7.1162623791641204</v>
      </c>
      <c r="M6463">
        <v>7.6781557774887803</v>
      </c>
      <c r="N6463">
        <v>7.5502157781120696</v>
      </c>
      <c r="O6463">
        <v>7.5949499449751103</v>
      </c>
      <c r="P6463">
        <v>7.3429700170842302</v>
      </c>
      <c r="Q6463">
        <v>2.8218677180984102</v>
      </c>
    </row>
    <row r="6464" spans="1:17">
      <c r="A6464" t="s">
        <v>11437</v>
      </c>
      <c r="B6464" s="16" t="s">
        <v>11438</v>
      </c>
      <c r="C6464">
        <v>8.6193988194516091</v>
      </c>
      <c r="D6464">
        <v>8.6000928023955705</v>
      </c>
      <c r="E6464">
        <v>8.4461584126447793</v>
      </c>
      <c r="F6464">
        <v>8.5907127171957001</v>
      </c>
      <c r="G6464">
        <v>8.6710281628732897</v>
      </c>
      <c r="H6464">
        <v>9.0870142653466992</v>
      </c>
      <c r="I6464">
        <v>8.90403855761455</v>
      </c>
      <c r="J6464">
        <v>8.2005725781562795</v>
      </c>
      <c r="K6464">
        <v>8.9027510334453694</v>
      </c>
      <c r="L6464">
        <v>8.6230183218854197</v>
      </c>
      <c r="M6464">
        <v>8.9715445884482801</v>
      </c>
      <c r="N6464">
        <v>8.8111060460585602</v>
      </c>
      <c r="O6464">
        <v>9.1258195027255606</v>
      </c>
      <c r="P6464">
        <v>9.0269769480393798</v>
      </c>
      <c r="Q6464">
        <v>8.48255560796823</v>
      </c>
    </row>
    <row r="6465" spans="1:17">
      <c r="A6465" t="s">
        <v>11439</v>
      </c>
      <c r="B6465" s="16" t="s">
        <v>11440</v>
      </c>
      <c r="C6465">
        <v>9.8975256264604194</v>
      </c>
      <c r="D6465">
        <v>9.7495792720125802</v>
      </c>
      <c r="E6465">
        <v>9.8521636127020997</v>
      </c>
      <c r="F6465">
        <v>9.5107416293057607</v>
      </c>
      <c r="G6465">
        <v>9.8778397273171592</v>
      </c>
      <c r="H6465">
        <v>8.7944804254802609</v>
      </c>
      <c r="I6465">
        <v>9.5036206726240007</v>
      </c>
      <c r="J6465">
        <v>9.3053306894073202</v>
      </c>
      <c r="K6465">
        <v>9.5372818235489607</v>
      </c>
      <c r="L6465">
        <v>9.4373465298585799</v>
      </c>
      <c r="M6465">
        <v>9.4353562880550701</v>
      </c>
      <c r="N6465">
        <v>9.3828428279070692</v>
      </c>
      <c r="O6465">
        <v>9.6143013387465697</v>
      </c>
      <c r="P6465">
        <v>9.2376734199743709</v>
      </c>
      <c r="Q6465">
        <v>10.0588468117601</v>
      </c>
    </row>
    <row r="6466" spans="1:17">
      <c r="A6466" t="s">
        <v>11441</v>
      </c>
      <c r="B6466" s="16" t="s">
        <v>11442</v>
      </c>
      <c r="C6466">
        <v>6.2066550544559398</v>
      </c>
      <c r="D6466">
        <v>6.1768758760752398</v>
      </c>
      <c r="E6466">
        <v>5.7834864418304504</v>
      </c>
      <c r="F6466">
        <v>6.3027317328969898</v>
      </c>
      <c r="G6466">
        <v>6.3731052938135697</v>
      </c>
      <c r="H6466">
        <v>6.7300856779471898</v>
      </c>
      <c r="I6466">
        <v>6.36075284432009</v>
      </c>
      <c r="J6466">
        <v>6.1234974359590799</v>
      </c>
      <c r="K6466">
        <v>5.6586756958187001</v>
      </c>
      <c r="L6466">
        <v>5.8708197013116203</v>
      </c>
      <c r="M6466">
        <v>6.7857001527871796</v>
      </c>
      <c r="N6466">
        <v>6.7371334825218199</v>
      </c>
      <c r="O6466">
        <v>7.00196929459113</v>
      </c>
      <c r="P6466">
        <v>6.6611531636970698</v>
      </c>
      <c r="Q6466">
        <v>2.8218677180984102</v>
      </c>
    </row>
    <row r="6467" spans="1:17">
      <c r="A6467" t="s">
        <v>11443</v>
      </c>
      <c r="B6467" s="16" t="s">
        <v>11444</v>
      </c>
      <c r="C6467">
        <v>7.8078865927447199</v>
      </c>
      <c r="D6467">
        <v>7.8188837629571299</v>
      </c>
      <c r="E6467">
        <v>7.9035386163103496</v>
      </c>
      <c r="F6467">
        <v>8.1482236680395399</v>
      </c>
      <c r="G6467">
        <v>8.0706088457570306</v>
      </c>
      <c r="H6467">
        <v>7.9753025283051704</v>
      </c>
      <c r="I6467">
        <v>7.7858059522040897</v>
      </c>
      <c r="J6467">
        <v>7.9975936082540597</v>
      </c>
      <c r="K6467">
        <v>7.91675145468158</v>
      </c>
      <c r="L6467">
        <v>8.0686548807674594</v>
      </c>
      <c r="M6467">
        <v>7.96872378744066</v>
      </c>
      <c r="N6467">
        <v>7.7639597802696203</v>
      </c>
      <c r="O6467">
        <v>7.9638550495037501</v>
      </c>
      <c r="P6467">
        <v>7.6284293940590304</v>
      </c>
      <c r="Q6467">
        <v>7.5369478347710803</v>
      </c>
    </row>
    <row r="6468" spans="1:17">
      <c r="A6468" t="s">
        <v>11445</v>
      </c>
      <c r="B6468" s="16" t="s">
        <v>11446</v>
      </c>
      <c r="C6468">
        <v>5.1056188094586403</v>
      </c>
      <c r="D6468">
        <v>5.5461893110012896</v>
      </c>
      <c r="E6468">
        <v>4.0887687455453801</v>
      </c>
      <c r="F6468">
        <v>4.2917886290068799</v>
      </c>
      <c r="G6468">
        <v>5.3842376496302498</v>
      </c>
      <c r="H6468">
        <v>4.8389910929935898</v>
      </c>
      <c r="I6468">
        <v>5.2218518540004704</v>
      </c>
      <c r="J6468">
        <v>4.7816009704995297</v>
      </c>
      <c r="K6468">
        <v>5.0476523100685604</v>
      </c>
      <c r="L6468">
        <v>4.1946255460110002</v>
      </c>
      <c r="M6468">
        <v>4.5395912486649097</v>
      </c>
      <c r="N6468">
        <v>4.5639913292833096</v>
      </c>
      <c r="O6468">
        <v>4.6215116313316003</v>
      </c>
      <c r="P6468">
        <v>5.5682221171507997</v>
      </c>
      <c r="Q6468">
        <v>5.09416193408443</v>
      </c>
    </row>
    <row r="6469" spans="1:17">
      <c r="A6469" t="s">
        <v>11447</v>
      </c>
      <c r="B6469" s="16" t="s">
        <v>11448</v>
      </c>
      <c r="C6469">
        <v>9.6525078516954093</v>
      </c>
      <c r="D6469">
        <v>9.5223333384244704</v>
      </c>
      <c r="E6469">
        <v>10.2901148652356</v>
      </c>
      <c r="F6469">
        <v>9.4550355019567593</v>
      </c>
      <c r="G6469">
        <v>9.5780360603857702</v>
      </c>
      <c r="H6469">
        <v>10.8828160776023</v>
      </c>
      <c r="I6469">
        <v>10.137469531505801</v>
      </c>
      <c r="J6469">
        <v>10.238788774839101</v>
      </c>
      <c r="K6469">
        <v>10.2522294576649</v>
      </c>
      <c r="L6469">
        <v>10.4040168952526</v>
      </c>
      <c r="M6469">
        <v>10.609342083042501</v>
      </c>
      <c r="N6469">
        <v>10.688271067670501</v>
      </c>
      <c r="O6469">
        <v>10.255897746124299</v>
      </c>
      <c r="P6469">
        <v>9.4741421285919394</v>
      </c>
      <c r="Q6469">
        <v>11.4980970894522</v>
      </c>
    </row>
    <row r="6470" spans="1:17">
      <c r="A6470" t="s">
        <v>11449</v>
      </c>
      <c r="B6470" s="16" t="s">
        <v>11450</v>
      </c>
      <c r="C6470">
        <v>4.7882403612659497</v>
      </c>
      <c r="D6470">
        <v>4.9486052131722396</v>
      </c>
      <c r="E6470">
        <v>4.7777046060070401</v>
      </c>
      <c r="F6470">
        <v>5.0436549643728998</v>
      </c>
      <c r="G6470">
        <v>5.2845830866371397</v>
      </c>
      <c r="H6470">
        <v>4.7010860560449901</v>
      </c>
      <c r="I6470">
        <v>5.1197440703333399</v>
      </c>
      <c r="J6470">
        <v>4.4586654922886897</v>
      </c>
      <c r="K6470">
        <v>5.0150269178089699</v>
      </c>
      <c r="L6470">
        <v>5.28253338465999</v>
      </c>
      <c r="M6470">
        <v>5.1893266725532401</v>
      </c>
      <c r="N6470">
        <v>5.0990232116612804</v>
      </c>
      <c r="O6470">
        <v>5.16522943914973</v>
      </c>
      <c r="P6470">
        <v>5.0754103394275001</v>
      </c>
      <c r="Q6470">
        <v>5.81282804418474</v>
      </c>
    </row>
    <row r="6471" spans="1:17">
      <c r="A6471" t="s">
        <v>11451</v>
      </c>
      <c r="B6471" s="16" t="s">
        <v>11452</v>
      </c>
      <c r="C6471">
        <v>7.71130932546843</v>
      </c>
      <c r="D6471">
        <v>7.35540815463734</v>
      </c>
      <c r="E6471">
        <v>7.9035386163103496</v>
      </c>
      <c r="F6471">
        <v>7.3858608538148998</v>
      </c>
      <c r="G6471">
        <v>7.6972556520707203</v>
      </c>
      <c r="H6471">
        <v>6.1338268941135796</v>
      </c>
      <c r="I6471">
        <v>7.5095417055295197</v>
      </c>
      <c r="J6471">
        <v>6.6931804120656997</v>
      </c>
      <c r="K6471">
        <v>8.1920025429823298</v>
      </c>
      <c r="L6471">
        <v>8.0437053802131295</v>
      </c>
      <c r="M6471">
        <v>7.3820668422772098</v>
      </c>
      <c r="N6471">
        <v>7.7019505713410101</v>
      </c>
      <c r="O6471">
        <v>7.45779612934765</v>
      </c>
      <c r="P6471">
        <v>6.6290412099549298</v>
      </c>
      <c r="Q6471">
        <v>10.0588468117601</v>
      </c>
    </row>
    <row r="6472" spans="1:17">
      <c r="A6472" t="s">
        <v>11453</v>
      </c>
      <c r="B6472" s="16" t="s">
        <v>11454</v>
      </c>
      <c r="C6472">
        <v>5.9835742193669397</v>
      </c>
      <c r="D6472">
        <v>6.0310005479080901</v>
      </c>
      <c r="E6472">
        <v>5.98496325541152</v>
      </c>
      <c r="F6472">
        <v>6.0222063443531901</v>
      </c>
      <c r="G6472">
        <v>5.7479431304763704</v>
      </c>
      <c r="H6472">
        <v>5.6808363808980902</v>
      </c>
      <c r="I6472">
        <v>5.98191456634164</v>
      </c>
      <c r="J6472">
        <v>5.9097086530010401</v>
      </c>
      <c r="K6472">
        <v>6.0655334946390003</v>
      </c>
      <c r="L6472">
        <v>6.2398789457682096</v>
      </c>
      <c r="M6472">
        <v>5.7583066502886897</v>
      </c>
      <c r="N6472">
        <v>6.12710255390685</v>
      </c>
      <c r="O6472">
        <v>6.00015432402967</v>
      </c>
      <c r="P6472">
        <v>5.4229483876157598</v>
      </c>
      <c r="Q6472">
        <v>7.1565710053807701</v>
      </c>
    </row>
    <row r="6473" spans="1:17">
      <c r="A6473" t="s">
        <v>11455</v>
      </c>
      <c r="B6473" s="16" t="s">
        <v>1035</v>
      </c>
      <c r="C6473">
        <v>5.7841390782753797</v>
      </c>
      <c r="D6473">
        <v>5.7271715246175301</v>
      </c>
      <c r="E6473">
        <v>5.8141048855267101</v>
      </c>
      <c r="F6473">
        <v>5.7920231273194096</v>
      </c>
      <c r="G6473">
        <v>6.0360109043049102</v>
      </c>
      <c r="H6473">
        <v>5.1476173494898996</v>
      </c>
      <c r="I6473">
        <v>5.4614747608994199</v>
      </c>
      <c r="J6473">
        <v>5.5218381907595999</v>
      </c>
      <c r="K6473">
        <v>5.5739944882594701</v>
      </c>
      <c r="L6473">
        <v>5.5961317021786998</v>
      </c>
      <c r="M6473">
        <v>6.0079632501692499</v>
      </c>
      <c r="N6473">
        <v>6.2749637290068296</v>
      </c>
      <c r="O6473">
        <v>6.1489606103488104</v>
      </c>
      <c r="P6473">
        <v>5.2603607125134104</v>
      </c>
      <c r="Q6473">
        <v>7.5369478347710803</v>
      </c>
    </row>
    <row r="6474" spans="1:17">
      <c r="A6474" t="s">
        <v>11456</v>
      </c>
      <c r="B6474" s="16" t="s">
        <v>11457</v>
      </c>
      <c r="C6474">
        <v>8.6515412083882701</v>
      </c>
      <c r="D6474">
        <v>8.7486304950115894</v>
      </c>
      <c r="E6474">
        <v>10.506159469588599</v>
      </c>
      <c r="F6474">
        <v>9.0386132106268509</v>
      </c>
      <c r="G6474">
        <v>9.2849507105836704</v>
      </c>
      <c r="H6474">
        <v>10.8444988103169</v>
      </c>
      <c r="I6474">
        <v>9.4607553689736594</v>
      </c>
      <c r="J6474">
        <v>11.0715148533468</v>
      </c>
      <c r="K6474">
        <v>8.5369708408460596</v>
      </c>
      <c r="L6474">
        <v>9.2682681756365</v>
      </c>
      <c r="M6474">
        <v>10.0303131068558</v>
      </c>
      <c r="N6474">
        <v>9.8246084051640494</v>
      </c>
      <c r="O6474">
        <v>10.3002138814165</v>
      </c>
      <c r="P6474">
        <v>9.0573130347342197</v>
      </c>
      <c r="Q6474">
        <v>7.9670857749043096</v>
      </c>
    </row>
    <row r="6475" spans="1:17">
      <c r="A6475" t="s">
        <v>11458</v>
      </c>
      <c r="B6475" s="16" t="s">
        <v>11459</v>
      </c>
      <c r="C6475">
        <v>7.8233712315199497</v>
      </c>
      <c r="D6475">
        <v>7.6254469917223702</v>
      </c>
      <c r="E6475">
        <v>8.2561920980110806</v>
      </c>
      <c r="F6475">
        <v>7.3476613138143803</v>
      </c>
      <c r="G6475">
        <v>8.0462206957731297</v>
      </c>
      <c r="H6475">
        <v>4.7946750266686298</v>
      </c>
      <c r="I6475">
        <v>7.2549965839237496</v>
      </c>
      <c r="J6475">
        <v>6.7281888773298499</v>
      </c>
      <c r="K6475">
        <v>8.1206666716959894</v>
      </c>
      <c r="L6475">
        <v>7.8935304940373099</v>
      </c>
      <c r="M6475">
        <v>7.0546182064712202</v>
      </c>
      <c r="N6475">
        <v>7.0132596144020196</v>
      </c>
      <c r="O6475">
        <v>6.7136100814351396</v>
      </c>
      <c r="P6475">
        <v>6.2813702146298303</v>
      </c>
      <c r="Q6475">
        <v>10.299164948392599</v>
      </c>
    </row>
    <row r="6476" spans="1:17">
      <c r="A6476" t="s">
        <v>11460</v>
      </c>
      <c r="B6476" s="16" t="s">
        <v>11461</v>
      </c>
      <c r="C6476">
        <v>4.9565989702087299</v>
      </c>
      <c r="D6476">
        <v>4.7446882369672698</v>
      </c>
      <c r="E6476">
        <v>3.6381873987360902</v>
      </c>
      <c r="F6476">
        <v>4.0118215330109104</v>
      </c>
      <c r="G6476">
        <v>6.2918722402955201</v>
      </c>
      <c r="H6476">
        <v>4.3676565829540399</v>
      </c>
      <c r="I6476">
        <v>4.4354937019020104</v>
      </c>
      <c r="J6476">
        <v>4.3621897727349799</v>
      </c>
      <c r="K6476">
        <v>4.4401758200780401</v>
      </c>
      <c r="L6476">
        <v>4.1211419556762898</v>
      </c>
      <c r="M6476">
        <v>5.2833846298884</v>
      </c>
      <c r="N6476">
        <v>6.0191735598337202</v>
      </c>
      <c r="O6476">
        <v>5.0843574666703004</v>
      </c>
      <c r="P6476">
        <v>4.5271021320563003</v>
      </c>
      <c r="Q6476">
        <v>5.09416193408443</v>
      </c>
    </row>
    <row r="6477" spans="1:17">
      <c r="A6477" t="s">
        <v>11462</v>
      </c>
      <c r="B6477" s="16" t="s">
        <v>11463</v>
      </c>
      <c r="C6477">
        <v>7.0720410640917404</v>
      </c>
      <c r="D6477">
        <v>7.16818863952646</v>
      </c>
      <c r="E6477">
        <v>6.5696259509985699</v>
      </c>
      <c r="F6477">
        <v>7.2335662504588596</v>
      </c>
      <c r="G6477">
        <v>7.3988114298928798</v>
      </c>
      <c r="H6477">
        <v>7.6763342868275197</v>
      </c>
      <c r="I6477">
        <v>6.9549782519563799</v>
      </c>
      <c r="J6477">
        <v>6.9883564776996501</v>
      </c>
      <c r="K6477">
        <v>6.8214924250388096</v>
      </c>
      <c r="L6477">
        <v>7.1940415703855596</v>
      </c>
      <c r="M6477">
        <v>7.6823311010555697</v>
      </c>
      <c r="N6477">
        <v>7.4161369070952396</v>
      </c>
      <c r="O6477">
        <v>7.8972506796085398</v>
      </c>
      <c r="P6477">
        <v>7.4104356790652197</v>
      </c>
      <c r="Q6477">
        <v>2.8218677180984102</v>
      </c>
    </row>
    <row r="6478" spans="1:17">
      <c r="A6478" t="s">
        <v>11464</v>
      </c>
      <c r="B6478" s="16" t="s">
        <v>11465</v>
      </c>
      <c r="C6478">
        <v>9.7325289957811201</v>
      </c>
      <c r="D6478">
        <v>9.6745886475326301</v>
      </c>
      <c r="E6478">
        <v>9.8060713800255197</v>
      </c>
      <c r="F6478">
        <v>9.9209951930477605</v>
      </c>
      <c r="G6478">
        <v>9.6574195186818894</v>
      </c>
      <c r="H6478">
        <v>9.4319078640529792</v>
      </c>
      <c r="I6478">
        <v>9.5578194570618606</v>
      </c>
      <c r="J6478">
        <v>9.7047273282849904</v>
      </c>
      <c r="K6478">
        <v>9.7087454425349993</v>
      </c>
      <c r="L6478">
        <v>9.4357502009468099</v>
      </c>
      <c r="M6478">
        <v>9.3696301344796193</v>
      </c>
      <c r="N6478">
        <v>9.1663713113105008</v>
      </c>
      <c r="O6478">
        <v>9.5166887017864408</v>
      </c>
      <c r="P6478">
        <v>9.6092648083605905</v>
      </c>
      <c r="Q6478">
        <v>8.7932323857913595</v>
      </c>
    </row>
    <row r="6479" spans="1:17">
      <c r="A6479" t="s">
        <v>11466</v>
      </c>
      <c r="B6479" s="16" t="s">
        <v>11467</v>
      </c>
      <c r="C6479">
        <v>7.4767631232300502</v>
      </c>
      <c r="D6479">
        <v>7.5857347088760703</v>
      </c>
      <c r="E6479">
        <v>7.7791481733822598</v>
      </c>
      <c r="F6479">
        <v>7.8215741329266102</v>
      </c>
      <c r="G6479">
        <v>7.8289416707684198</v>
      </c>
      <c r="H6479">
        <v>8.4837941256282203</v>
      </c>
      <c r="I6479">
        <v>8.0400849453704701</v>
      </c>
      <c r="J6479">
        <v>8.4893068517173393</v>
      </c>
      <c r="K6479">
        <v>7.7936872905186796</v>
      </c>
      <c r="L6479">
        <v>7.9661545121457999</v>
      </c>
      <c r="M6479">
        <v>8.1929569068586598</v>
      </c>
      <c r="N6479">
        <v>8.1987906416951706</v>
      </c>
      <c r="O6479">
        <v>8.1908767402407392</v>
      </c>
      <c r="P6479">
        <v>8.5647299330228694</v>
      </c>
      <c r="Q6479">
        <v>7.3593062614465703</v>
      </c>
    </row>
    <row r="6480" spans="1:17">
      <c r="A6480" t="s">
        <v>11468</v>
      </c>
      <c r="B6480" s="16" t="s">
        <v>11469</v>
      </c>
      <c r="C6480">
        <v>6.6982945460832397</v>
      </c>
      <c r="D6480">
        <v>6.5175205291821898</v>
      </c>
      <c r="E6480">
        <v>7.0606604978116003</v>
      </c>
      <c r="F6480">
        <v>6.51394311452185</v>
      </c>
      <c r="G6480">
        <v>6.7460963501903599</v>
      </c>
      <c r="H6480">
        <v>5.8138286615387997</v>
      </c>
      <c r="I6480">
        <v>6.2243210452346904</v>
      </c>
      <c r="J6480">
        <v>6.1881223582657396</v>
      </c>
      <c r="K6480">
        <v>6.3685126514067996</v>
      </c>
      <c r="L6480">
        <v>6.5323868826406404</v>
      </c>
      <c r="M6480">
        <v>6.5854783059082802</v>
      </c>
      <c r="N6480">
        <v>6.3945887170643596</v>
      </c>
      <c r="O6480">
        <v>6.1230454572813002</v>
      </c>
      <c r="P6480">
        <v>5.69964444990008</v>
      </c>
      <c r="Q6480">
        <v>8.6462459446333604</v>
      </c>
    </row>
    <row r="6481" spans="1:17">
      <c r="A6481" t="s">
        <v>11470</v>
      </c>
      <c r="B6481" s="16" t="s">
        <v>11471</v>
      </c>
      <c r="C6481">
        <v>8.6515412083882701</v>
      </c>
      <c r="D6481">
        <v>8.80153871579836</v>
      </c>
      <c r="E6481">
        <v>8.82472842888839</v>
      </c>
      <c r="F6481">
        <v>9.0643165851534402</v>
      </c>
      <c r="G6481">
        <v>8.7486217620192104</v>
      </c>
      <c r="H6481">
        <v>9.7594953852798891</v>
      </c>
      <c r="I6481">
        <v>8.9666639138519706</v>
      </c>
      <c r="J6481">
        <v>9.3521658213879899</v>
      </c>
      <c r="K6481">
        <v>8.5721482568678091</v>
      </c>
      <c r="L6481">
        <v>8.8887891100323095</v>
      </c>
      <c r="M6481">
        <v>9.2270201244482895</v>
      </c>
      <c r="N6481">
        <v>8.7677751474532108</v>
      </c>
      <c r="O6481">
        <v>9.1874665325475302</v>
      </c>
      <c r="P6481">
        <v>9.1446708272289108</v>
      </c>
      <c r="Q6481">
        <v>6.6375058506955904</v>
      </c>
    </row>
    <row r="6482" spans="1:17">
      <c r="A6482" t="s">
        <v>11472</v>
      </c>
      <c r="B6482" s="16" t="s">
        <v>11473</v>
      </c>
      <c r="C6482">
        <v>5.2395597656514097</v>
      </c>
      <c r="D6482">
        <v>4.9857818498749902</v>
      </c>
      <c r="E6482">
        <v>7.4832220655235302</v>
      </c>
      <c r="F6482">
        <v>5.3934871370174804</v>
      </c>
      <c r="G6482">
        <v>7.1647803584414298</v>
      </c>
      <c r="H6482">
        <v>6.7300856779471898</v>
      </c>
      <c r="I6482">
        <v>6.3017290020185603</v>
      </c>
      <c r="J6482">
        <v>7.1322856567136599</v>
      </c>
      <c r="K6482">
        <v>5.3872068501715296</v>
      </c>
      <c r="L6482">
        <v>4.9123550275731303</v>
      </c>
      <c r="M6482">
        <v>5.9807945513988896</v>
      </c>
      <c r="N6482">
        <v>5.9022837325360298</v>
      </c>
      <c r="O6482">
        <v>6.7392804787759504</v>
      </c>
      <c r="P6482">
        <v>6.7681820790449301</v>
      </c>
      <c r="Q6482">
        <v>2.8218677180984102</v>
      </c>
    </row>
    <row r="6483" spans="1:17">
      <c r="A6483" t="s">
        <v>11474</v>
      </c>
      <c r="B6483" s="16" t="s">
        <v>11475</v>
      </c>
      <c r="C6483">
        <v>6.7748786480461201</v>
      </c>
      <c r="D6483">
        <v>6.6993092668309204</v>
      </c>
      <c r="E6483">
        <v>5.5107356403890702</v>
      </c>
      <c r="F6483">
        <v>6.1169449946656096</v>
      </c>
      <c r="G6483">
        <v>7.1186589192248002</v>
      </c>
      <c r="H6483">
        <v>6.4359856847759502</v>
      </c>
      <c r="I6483">
        <v>6.27127081030204</v>
      </c>
      <c r="J6483">
        <v>6.1626255445700204</v>
      </c>
      <c r="K6483">
        <v>6.2522810730543403</v>
      </c>
      <c r="L6483">
        <v>6.3396327776280996</v>
      </c>
      <c r="M6483">
        <v>7.1603220803277097</v>
      </c>
      <c r="N6483">
        <v>7.1716222872846798</v>
      </c>
      <c r="O6483">
        <v>7.0708795500031796</v>
      </c>
      <c r="P6483">
        <v>6.4382133371337602</v>
      </c>
      <c r="Q6483">
        <v>5.09416193408443</v>
      </c>
    </row>
    <row r="6484" spans="1:17">
      <c r="A6484" t="s">
        <v>11476</v>
      </c>
      <c r="B6484" s="16" t="s">
        <v>11477</v>
      </c>
      <c r="C6484">
        <v>6.9359169713665203</v>
      </c>
      <c r="D6484">
        <v>6.7309615871707997</v>
      </c>
      <c r="E6484">
        <v>6.7526718515306996</v>
      </c>
      <c r="F6484">
        <v>6.9822934445135401</v>
      </c>
      <c r="G6484">
        <v>6.8172425418901597</v>
      </c>
      <c r="H6484">
        <v>7.3782177587165396</v>
      </c>
      <c r="I6484">
        <v>6.8866346683841799</v>
      </c>
      <c r="J6484">
        <v>7.1645270503343896</v>
      </c>
      <c r="K6484">
        <v>6.5212232845498299</v>
      </c>
      <c r="L6484">
        <v>6.6477796151719897</v>
      </c>
      <c r="M6484">
        <v>7.2475356407153404</v>
      </c>
      <c r="N6484">
        <v>7.04089718852775</v>
      </c>
      <c r="O6484">
        <v>7.0975427775379902</v>
      </c>
      <c r="P6484">
        <v>7.2927645970803701</v>
      </c>
      <c r="Q6484">
        <v>6.6375058506955904</v>
      </c>
    </row>
    <row r="6485" spans="1:17">
      <c r="A6485" t="s">
        <v>11478</v>
      </c>
      <c r="B6485" s="16" t="s">
        <v>11479</v>
      </c>
      <c r="C6485">
        <v>7.4099128563250902</v>
      </c>
      <c r="D6485">
        <v>7.1212839136442598</v>
      </c>
      <c r="E6485">
        <v>7.1814110226186303</v>
      </c>
      <c r="F6485">
        <v>6.9486136043350601</v>
      </c>
      <c r="G6485">
        <v>6.7582024653551098</v>
      </c>
      <c r="H6485">
        <v>7.4537297034133703</v>
      </c>
      <c r="I6485">
        <v>7.1672811779998904</v>
      </c>
      <c r="J6485">
        <v>7.1898087872719803</v>
      </c>
      <c r="K6485">
        <v>7.0310799115270903</v>
      </c>
      <c r="L6485">
        <v>7.0084058745800704</v>
      </c>
      <c r="M6485">
        <v>6.86886880937121</v>
      </c>
      <c r="N6485">
        <v>6.6439211301738199</v>
      </c>
      <c r="O6485">
        <v>6.9221352887737302</v>
      </c>
      <c r="P6485">
        <v>7.2825095327770901</v>
      </c>
      <c r="Q6485">
        <v>2.8218677180984102</v>
      </c>
    </row>
    <row r="6486" spans="1:17">
      <c r="A6486" t="s">
        <v>11480</v>
      </c>
      <c r="B6486" s="16" t="s">
        <v>11481</v>
      </c>
      <c r="C6486">
        <v>9.0393868943101001</v>
      </c>
      <c r="D6486">
        <v>8.9694802987679694</v>
      </c>
      <c r="E6486">
        <v>9.8755619069993497</v>
      </c>
      <c r="F6486">
        <v>9.2652148673563097</v>
      </c>
      <c r="G6486">
        <v>9.6955309000711107</v>
      </c>
      <c r="H6486">
        <v>9.9045545518048694</v>
      </c>
      <c r="I6486">
        <v>9.79794782238835</v>
      </c>
      <c r="J6486">
        <v>11.026289412943999</v>
      </c>
      <c r="K6486">
        <v>9.7160202219660494</v>
      </c>
      <c r="L6486">
        <v>9.4083387633479205</v>
      </c>
      <c r="M6486">
        <v>9.5865412003762795</v>
      </c>
      <c r="N6486">
        <v>9.8520916842991895</v>
      </c>
      <c r="O6486">
        <v>9.8919499742976207</v>
      </c>
      <c r="P6486">
        <v>10.0059347914626</v>
      </c>
      <c r="Q6486">
        <v>9.9995340544913205</v>
      </c>
    </row>
    <row r="6487" spans="1:17">
      <c r="A6487" t="s">
        <v>11482</v>
      </c>
      <c r="B6487" s="16" t="e">
        <v>#N/A</v>
      </c>
      <c r="C6487">
        <v>7.4437264406291996</v>
      </c>
      <c r="D6487">
        <v>7.3073542175866697</v>
      </c>
      <c r="E6487">
        <v>7.4355022000648301</v>
      </c>
      <c r="F6487">
        <v>6.7477305356992501</v>
      </c>
      <c r="G6487">
        <v>7.1647803584414298</v>
      </c>
      <c r="H6487">
        <v>7.8024124389170897</v>
      </c>
      <c r="I6487">
        <v>7.3594065656072098</v>
      </c>
      <c r="J6487">
        <v>7.3938813147062703</v>
      </c>
      <c r="K6487">
        <v>7.7086316935620696</v>
      </c>
      <c r="L6487">
        <v>7.2460840770395798</v>
      </c>
      <c r="M6487">
        <v>7.5284662044956399</v>
      </c>
      <c r="N6487">
        <v>7.1207520294005899</v>
      </c>
      <c r="O6487">
        <v>7.6766819537985302</v>
      </c>
      <c r="P6487">
        <v>7.3230978289847197</v>
      </c>
      <c r="Q6487">
        <v>7.6950435514148801</v>
      </c>
    </row>
    <row r="6488" spans="1:17">
      <c r="A6488" t="s">
        <v>11483</v>
      </c>
      <c r="B6488" s="16" t="s">
        <v>11484</v>
      </c>
      <c r="C6488">
        <v>9.9036030464170892</v>
      </c>
      <c r="D6488">
        <v>9.7648819642709093</v>
      </c>
      <c r="E6488">
        <v>10.4735048755105</v>
      </c>
      <c r="F6488">
        <v>10.1995770466993</v>
      </c>
      <c r="G6488">
        <v>10.2291340653722</v>
      </c>
      <c r="H6488">
        <v>9.7184013602255508</v>
      </c>
      <c r="I6488">
        <v>9.7480862117641909</v>
      </c>
      <c r="J6488">
        <v>10.5415215659614</v>
      </c>
      <c r="K6488">
        <v>10.1856687522105</v>
      </c>
      <c r="L6488">
        <v>10.1088465329863</v>
      </c>
      <c r="M6488">
        <v>9.9963791785375697</v>
      </c>
      <c r="N6488">
        <v>10.5616145287122</v>
      </c>
      <c r="O6488">
        <v>10.1165840363941</v>
      </c>
      <c r="P6488">
        <v>9.2429617997665794</v>
      </c>
      <c r="Q6488">
        <v>11.398298657742901</v>
      </c>
    </row>
    <row r="6489" spans="1:17">
      <c r="A6489" t="s">
        <v>11485</v>
      </c>
      <c r="B6489" s="16" t="s">
        <v>11486</v>
      </c>
      <c r="C6489">
        <v>6.6292182235241102</v>
      </c>
      <c r="D6489">
        <v>6.7204884818686503</v>
      </c>
      <c r="E6489">
        <v>6.0883257756658304</v>
      </c>
      <c r="F6489">
        <v>5.77264523713907</v>
      </c>
      <c r="G6489">
        <v>6.7091506927065296</v>
      </c>
      <c r="H6489">
        <v>5.8348120214029704</v>
      </c>
      <c r="I6489">
        <v>6.3017290020185603</v>
      </c>
      <c r="J6489">
        <v>6.0832551209501702</v>
      </c>
      <c r="K6489">
        <v>6.0027256129859996</v>
      </c>
      <c r="L6489">
        <v>5.7296673572142103</v>
      </c>
      <c r="M6489">
        <v>6.2199377007149002</v>
      </c>
      <c r="N6489">
        <v>6.1613208557558696</v>
      </c>
      <c r="O6489">
        <v>6.1994087418434098</v>
      </c>
      <c r="P6489">
        <v>6.5794772553974399</v>
      </c>
      <c r="Q6489">
        <v>7.3593062614465703</v>
      </c>
    </row>
    <row r="6490" spans="1:17">
      <c r="A6490" t="s">
        <v>11487</v>
      </c>
      <c r="B6490" s="16" t="s">
        <v>11488</v>
      </c>
      <c r="C6490">
        <v>8.8534488407752399</v>
      </c>
      <c r="D6490">
        <v>8.8926052055012903</v>
      </c>
      <c r="E6490">
        <v>9.1302917177743996</v>
      </c>
      <c r="F6490">
        <v>8.7478469425154106</v>
      </c>
      <c r="G6490">
        <v>9.3560811103684305</v>
      </c>
      <c r="H6490">
        <v>8.9704952338163295</v>
      </c>
      <c r="I6490">
        <v>8.8891919928395797</v>
      </c>
      <c r="J6490">
        <v>8.8334346903065004</v>
      </c>
      <c r="K6490">
        <v>8.9175531447069307</v>
      </c>
      <c r="L6490">
        <v>8.4534773402030599</v>
      </c>
      <c r="M6490">
        <v>9.0462672599575598</v>
      </c>
      <c r="N6490">
        <v>8.7841772012915005</v>
      </c>
      <c r="O6490">
        <v>8.8856347420308293</v>
      </c>
      <c r="P6490">
        <v>9.0870241323109209</v>
      </c>
      <c r="Q6490">
        <v>6.9204191934356096</v>
      </c>
    </row>
    <row r="6491" spans="1:17">
      <c r="A6491" t="s">
        <v>11489</v>
      </c>
      <c r="B6491" s="16" t="s">
        <v>11490</v>
      </c>
      <c r="C6491">
        <v>7.5468782268362498</v>
      </c>
      <c r="D6491">
        <v>7.4844651280120704</v>
      </c>
      <c r="E6491">
        <v>7.2820324993308896</v>
      </c>
      <c r="F6491">
        <v>7.86725422750939</v>
      </c>
      <c r="G6491">
        <v>7.6526966043696403</v>
      </c>
      <c r="H6491">
        <v>8.5817813480120293</v>
      </c>
      <c r="I6491">
        <v>7.7642522999856904</v>
      </c>
      <c r="J6491">
        <v>7.8311044670486298</v>
      </c>
      <c r="K6491">
        <v>7.3882814394824097</v>
      </c>
      <c r="L6491">
        <v>7.5360347008330999</v>
      </c>
      <c r="M6491">
        <v>7.8879008142986997</v>
      </c>
      <c r="N6491">
        <v>8.0619395049394207</v>
      </c>
      <c r="O6491">
        <v>7.97106893698232</v>
      </c>
      <c r="P6491">
        <v>7.8596505864958797</v>
      </c>
      <c r="Q6491">
        <v>5.81282804418474</v>
      </c>
    </row>
    <row r="6492" spans="1:17">
      <c r="A6492" t="s">
        <v>11491</v>
      </c>
      <c r="B6492" s="16" t="s">
        <v>11492</v>
      </c>
      <c r="C6492">
        <v>7.7550342632277598</v>
      </c>
      <c r="D6492">
        <v>7.8237674693952703</v>
      </c>
      <c r="E6492">
        <v>7.70866871839912</v>
      </c>
      <c r="F6492">
        <v>8.1702516828420695</v>
      </c>
      <c r="G6492">
        <v>8.0163992560602004</v>
      </c>
      <c r="H6492">
        <v>8.5288727901697197</v>
      </c>
      <c r="I6492">
        <v>7.7089126132669996</v>
      </c>
      <c r="J6492">
        <v>8.0876274325406392</v>
      </c>
      <c r="K6492">
        <v>7.7982684269121396</v>
      </c>
      <c r="L6492">
        <v>7.8794961637283301</v>
      </c>
      <c r="M6492">
        <v>7.97893927443726</v>
      </c>
      <c r="N6492">
        <v>8.2858618482044406</v>
      </c>
      <c r="O6492">
        <v>7.9456606621419299</v>
      </c>
      <c r="P6492">
        <v>7.78178590968332</v>
      </c>
      <c r="Q6492">
        <v>7.8374797051227896</v>
      </c>
    </row>
    <row r="6493" spans="1:17">
      <c r="A6493" t="s">
        <v>11493</v>
      </c>
      <c r="B6493" s="16" t="s">
        <v>11494</v>
      </c>
      <c r="C6493">
        <v>4.4246742892055497</v>
      </c>
      <c r="D6493">
        <v>4.5537481491643197</v>
      </c>
      <c r="E6493">
        <v>4.3035359899866696</v>
      </c>
      <c r="F6493">
        <v>4.4086599646307301</v>
      </c>
      <c r="G6493">
        <v>4.73757715912134</v>
      </c>
      <c r="H6493">
        <v>4.2312229394497098</v>
      </c>
      <c r="I6493">
        <v>4.6574362853065301</v>
      </c>
      <c r="J6493">
        <v>4.0764652066995799</v>
      </c>
      <c r="K6493">
        <v>4.4401758200780401</v>
      </c>
      <c r="L6493">
        <v>4.1946255460110002</v>
      </c>
      <c r="M6493">
        <v>4.2669672077812901</v>
      </c>
      <c r="N6493">
        <v>4.5639913292833096</v>
      </c>
      <c r="O6493">
        <v>4.5388813471664999</v>
      </c>
      <c r="P6493">
        <v>4.6013142303928598</v>
      </c>
      <c r="Q6493">
        <v>2.8218677180984102</v>
      </c>
    </row>
    <row r="6494" spans="1:17">
      <c r="A6494" t="s">
        <v>11495</v>
      </c>
      <c r="B6494" s="16" t="s">
        <v>11496</v>
      </c>
      <c r="C6494">
        <v>8.5216003012345407</v>
      </c>
      <c r="D6494">
        <v>8.6421441037863005</v>
      </c>
      <c r="E6494">
        <v>8.0875472091364102</v>
      </c>
      <c r="F6494">
        <v>9.0225649935742407</v>
      </c>
      <c r="G6494">
        <v>8.7395280171016907</v>
      </c>
      <c r="H6494">
        <v>9.3589102177923706</v>
      </c>
      <c r="I6494">
        <v>8.5390127042161694</v>
      </c>
      <c r="J6494">
        <v>8.90181995113001</v>
      </c>
      <c r="K6494">
        <v>8.4782676862013506</v>
      </c>
      <c r="L6494">
        <v>8.7620183180226601</v>
      </c>
      <c r="M6494">
        <v>9.2083408168498799</v>
      </c>
      <c r="N6494">
        <v>9.1067662955999307</v>
      </c>
      <c r="O6494">
        <v>8.8894449504592199</v>
      </c>
      <c r="P6494">
        <v>8.7544491156318394</v>
      </c>
      <c r="Q6494">
        <v>5.81282804418474</v>
      </c>
    </row>
    <row r="6495" spans="1:17">
      <c r="A6495" t="s">
        <v>11497</v>
      </c>
      <c r="B6495" s="16" t="s">
        <v>11498</v>
      </c>
      <c r="C6495">
        <v>4.2964146619915802</v>
      </c>
      <c r="D6495">
        <v>4.2618677800425697</v>
      </c>
      <c r="E6495">
        <v>4.3035359899866696</v>
      </c>
      <c r="F6495">
        <v>4.0118215330109104</v>
      </c>
      <c r="G6495">
        <v>4.1380367534927496</v>
      </c>
      <c r="H6495">
        <v>5.1127774112395503</v>
      </c>
      <c r="I6495">
        <v>4.4354937019020104</v>
      </c>
      <c r="J6495">
        <v>5.2529193450356404</v>
      </c>
      <c r="K6495">
        <v>4.3865415857412602</v>
      </c>
      <c r="L6495">
        <v>4.9123550275731303</v>
      </c>
      <c r="M6495">
        <v>5.0616059647101501</v>
      </c>
      <c r="N6495">
        <v>5.0620011073979203</v>
      </c>
      <c r="O6495">
        <v>4.3540657995344203</v>
      </c>
      <c r="P6495">
        <v>3.7927642367557501</v>
      </c>
      <c r="Q6495">
        <v>5.81282804418474</v>
      </c>
    </row>
    <row r="6496" spans="1:17">
      <c r="A6496" t="s">
        <v>11499</v>
      </c>
      <c r="B6496" s="16" t="s">
        <v>11500</v>
      </c>
      <c r="C6496">
        <v>6.55662993027242</v>
      </c>
      <c r="D6496">
        <v>6.4930776432046997</v>
      </c>
      <c r="E6496">
        <v>6.7369669261823404</v>
      </c>
      <c r="F6496">
        <v>6.5925617462467496</v>
      </c>
      <c r="G6496">
        <v>6.9284850452367301</v>
      </c>
      <c r="H6496">
        <v>7.4198968969935697</v>
      </c>
      <c r="I6496">
        <v>6.69426981432159</v>
      </c>
      <c r="J6496">
        <v>6.6017122748532602</v>
      </c>
      <c r="K6496">
        <v>6.8124360013922098</v>
      </c>
      <c r="L6496">
        <v>6.7749711994475996</v>
      </c>
      <c r="M6496">
        <v>7.1300325981917103</v>
      </c>
      <c r="N6496">
        <v>7.3440975647907196</v>
      </c>
      <c r="O6496">
        <v>6.8454850755211298</v>
      </c>
      <c r="P6496">
        <v>7.0723068801633202</v>
      </c>
      <c r="Q6496">
        <v>6.9204191934356096</v>
      </c>
    </row>
    <row r="6497" spans="1:17">
      <c r="A6497" t="s">
        <v>11501</v>
      </c>
      <c r="B6497" s="16" t="e">
        <v>#N/A</v>
      </c>
      <c r="C6497">
        <v>7.00105243594993</v>
      </c>
      <c r="D6497">
        <v>6.9794024872900398</v>
      </c>
      <c r="E6497">
        <v>7.6089837707041497</v>
      </c>
      <c r="F6497">
        <v>7.3732401332408797</v>
      </c>
      <c r="G6497">
        <v>7.3833017638975598</v>
      </c>
      <c r="H6497">
        <v>7.5062591777923702</v>
      </c>
      <c r="I6497">
        <v>7.6630560713496596</v>
      </c>
      <c r="J6497">
        <v>7.5237274800045304</v>
      </c>
      <c r="K6497">
        <v>7.0388581973165998</v>
      </c>
      <c r="L6497">
        <v>7.1940415703855596</v>
      </c>
      <c r="M6497">
        <v>7.2864912098269699</v>
      </c>
      <c r="N6497">
        <v>7.1207520294005899</v>
      </c>
      <c r="O6497">
        <v>7.2773243883325698</v>
      </c>
      <c r="P6497">
        <v>6.8539498093667603</v>
      </c>
      <c r="Q6497">
        <v>6.9204191934356096</v>
      </c>
    </row>
    <row r="6498" spans="1:17">
      <c r="A6498" t="s">
        <v>11502</v>
      </c>
      <c r="B6498" s="16" t="s">
        <v>11503</v>
      </c>
      <c r="C6498">
        <v>6.3571282477373696</v>
      </c>
      <c r="D6498">
        <v>6.0813186361123597</v>
      </c>
      <c r="E6498">
        <v>6.0631867916998399</v>
      </c>
      <c r="F6498">
        <v>5.9553133736970096</v>
      </c>
      <c r="G6498">
        <v>5.9953604944039602</v>
      </c>
      <c r="H6498">
        <v>5.18156933842931</v>
      </c>
      <c r="I6498">
        <v>6.37513354646594</v>
      </c>
      <c r="J6498">
        <v>6.3881160171625204</v>
      </c>
      <c r="K6498">
        <v>6.2522810730543403</v>
      </c>
      <c r="L6498">
        <v>6.8050770150438096</v>
      </c>
      <c r="M6498">
        <v>6.5025119104691198</v>
      </c>
      <c r="N6498">
        <v>6.8032599918705801</v>
      </c>
      <c r="O6498">
        <v>5.98581415080033</v>
      </c>
      <c r="P6498">
        <v>5.6679384115998896</v>
      </c>
      <c r="Q6498">
        <v>5.09416193408443</v>
      </c>
    </row>
    <row r="6499" spans="1:17">
      <c r="A6499" t="s">
        <v>11504</v>
      </c>
      <c r="B6499" s="16" t="s">
        <v>11505</v>
      </c>
      <c r="C6499">
        <v>8.9435245649679995</v>
      </c>
      <c r="D6499">
        <v>8.8972425085456095</v>
      </c>
      <c r="E6499">
        <v>8.9655962379996801</v>
      </c>
      <c r="F6499">
        <v>8.8052621794907502</v>
      </c>
      <c r="G6499">
        <v>8.6157735931667698</v>
      </c>
      <c r="H6499">
        <v>8.3394277159350096</v>
      </c>
      <c r="I6499">
        <v>8.8282282933294294</v>
      </c>
      <c r="J6499">
        <v>9.0555311802628307</v>
      </c>
      <c r="K6499">
        <v>8.7715568647166506</v>
      </c>
      <c r="L6499">
        <v>8.7048373265800407</v>
      </c>
      <c r="M6499">
        <v>8.8963331332209297</v>
      </c>
      <c r="N6499">
        <v>8.7315840678829204</v>
      </c>
      <c r="O6499">
        <v>9.0289715016348406</v>
      </c>
      <c r="P6499">
        <v>8.4459082741881506</v>
      </c>
      <c r="Q6499">
        <v>9.65973340900055</v>
      </c>
    </row>
    <row r="6500" spans="1:17">
      <c r="A6500" t="s">
        <v>11506</v>
      </c>
      <c r="B6500" s="16" t="s">
        <v>11507</v>
      </c>
      <c r="C6500">
        <v>4.3623517865106702</v>
      </c>
      <c r="D6500">
        <v>4.8302002317971402</v>
      </c>
      <c r="E6500">
        <v>3.9618875914207199</v>
      </c>
      <c r="F6500">
        <v>3.9277704709105601</v>
      </c>
      <c r="G6500">
        <v>3.8309652426265099</v>
      </c>
      <c r="H6500">
        <v>3.7814594184883799</v>
      </c>
      <c r="I6500">
        <v>4.16059535596606</v>
      </c>
      <c r="J6500">
        <v>3.8565114723405598</v>
      </c>
      <c r="K6500">
        <v>4.9119590476093702</v>
      </c>
      <c r="L6500">
        <v>4.6547502153815303</v>
      </c>
      <c r="M6500">
        <v>4.2669672077812901</v>
      </c>
      <c r="N6500">
        <v>3.6661147186140499</v>
      </c>
      <c r="O6500">
        <v>4.1926070449996002</v>
      </c>
      <c r="P6500">
        <v>4.2713440848041202</v>
      </c>
      <c r="Q6500">
        <v>5.09416193408443</v>
      </c>
    </row>
    <row r="6501" spans="1:17">
      <c r="A6501" t="s">
        <v>11508</v>
      </c>
      <c r="B6501" s="16" t="s">
        <v>11509</v>
      </c>
      <c r="C6501">
        <v>8.0063290325464394</v>
      </c>
      <c r="D6501">
        <v>8.0941273327277905</v>
      </c>
      <c r="E6501">
        <v>7.8168621169393999</v>
      </c>
      <c r="F6501">
        <v>7.6802646798204899</v>
      </c>
      <c r="G6501">
        <v>7.7824375577407503</v>
      </c>
      <c r="H6501">
        <v>8.1421380682365498</v>
      </c>
      <c r="I6501">
        <v>8.0037697506551204</v>
      </c>
      <c r="J6501">
        <v>7.8628420694029399</v>
      </c>
      <c r="K6501">
        <v>8.0911131451429803</v>
      </c>
      <c r="L6501">
        <v>7.9528135191899096</v>
      </c>
      <c r="M6501">
        <v>8.0677580847933292</v>
      </c>
      <c r="N6501">
        <v>7.5566025451299499</v>
      </c>
      <c r="O6501">
        <v>7.99956854248948</v>
      </c>
      <c r="P6501">
        <v>8.2337859559779094</v>
      </c>
      <c r="Q6501">
        <v>7.3593062614465703</v>
      </c>
    </row>
    <row r="6502" spans="1:17">
      <c r="A6502" t="s">
        <v>11510</v>
      </c>
      <c r="B6502" s="16" t="s">
        <v>11511</v>
      </c>
      <c r="C6502">
        <v>6.1906908419129296</v>
      </c>
      <c r="D6502">
        <v>6.2663873915801203</v>
      </c>
      <c r="E6502">
        <v>6.0883257756658304</v>
      </c>
      <c r="F6502">
        <v>6.61425091901285</v>
      </c>
      <c r="G6502">
        <v>6.6190383231045704</v>
      </c>
      <c r="H6502">
        <v>7.4802342575607401</v>
      </c>
      <c r="I6502">
        <v>6.5996967915826801</v>
      </c>
      <c r="J6502">
        <v>6.4836022346058</v>
      </c>
      <c r="K6502">
        <v>6.1973995995060003</v>
      </c>
      <c r="L6502">
        <v>6.4198927805542398</v>
      </c>
      <c r="M6502">
        <v>7.0738466325359601</v>
      </c>
      <c r="N6502">
        <v>6.9850789227912404</v>
      </c>
      <c r="O6502">
        <v>7.1041318853629001</v>
      </c>
      <c r="P6502">
        <v>7.1757190377558198</v>
      </c>
      <c r="Q6502">
        <v>5.09416193408443</v>
      </c>
    </row>
    <row r="6503" spans="1:17">
      <c r="A6503" t="s">
        <v>11512</v>
      </c>
      <c r="B6503" s="16" t="s">
        <v>11513</v>
      </c>
      <c r="C6503">
        <v>8.4668140819218802</v>
      </c>
      <c r="D6503">
        <v>8.2867523994167307</v>
      </c>
      <c r="E6503">
        <v>7.3453999532458001</v>
      </c>
      <c r="F6503">
        <v>5.9723371040897897</v>
      </c>
      <c r="G6503">
        <v>7.1917583600661201</v>
      </c>
      <c r="H6503">
        <v>6.2625083699042996</v>
      </c>
      <c r="I6503">
        <v>8.1768303381378207</v>
      </c>
      <c r="J6503">
        <v>5.9846364313983802</v>
      </c>
      <c r="K6503">
        <v>7.8869572597015596</v>
      </c>
      <c r="L6503">
        <v>6.4456704962526796</v>
      </c>
      <c r="M6503">
        <v>6.8011855940232602</v>
      </c>
      <c r="N6503">
        <v>6.6073365936536996</v>
      </c>
      <c r="O6503">
        <v>6.7974449120529101</v>
      </c>
      <c r="P6503">
        <v>7.2301065543756904</v>
      </c>
      <c r="Q6503">
        <v>7.5369478347710803</v>
      </c>
    </row>
    <row r="6504" spans="1:17">
      <c r="A6504" t="s">
        <v>11514</v>
      </c>
      <c r="B6504" s="16" t="s">
        <v>11515</v>
      </c>
      <c r="C6504">
        <v>7.5217754908744503</v>
      </c>
      <c r="D6504">
        <v>7.1292085763975397</v>
      </c>
      <c r="E6504">
        <v>6.8287101228986797</v>
      </c>
      <c r="F6504">
        <v>6.9053693654613397</v>
      </c>
      <c r="G6504">
        <v>7.4065039640053101</v>
      </c>
      <c r="H6504">
        <v>6.0823845760958202</v>
      </c>
      <c r="I6504">
        <v>6.9357818419438102</v>
      </c>
      <c r="J6504">
        <v>6.5438795617378203</v>
      </c>
      <c r="K6504">
        <v>7.5328143963100498</v>
      </c>
      <c r="L6504">
        <v>7.2165768042887199</v>
      </c>
      <c r="M6504">
        <v>7.0990901315969301</v>
      </c>
      <c r="N6504">
        <v>7.5566025451299499</v>
      </c>
      <c r="O6504">
        <v>6.76449820688351</v>
      </c>
      <c r="P6504">
        <v>6.3814054639084601</v>
      </c>
      <c r="Q6504">
        <v>8.9266120302692595</v>
      </c>
    </row>
    <row r="6505" spans="1:17">
      <c r="A6505" t="s">
        <v>11516</v>
      </c>
      <c r="B6505" s="16" t="s">
        <v>11517</v>
      </c>
      <c r="C6505">
        <v>10.2492426149711</v>
      </c>
      <c r="D6505">
        <v>10.180757461191201</v>
      </c>
      <c r="E6505">
        <v>9.8023195834984307</v>
      </c>
      <c r="F6505">
        <v>10.5198369477989</v>
      </c>
      <c r="G6505">
        <v>9.7762880866040707</v>
      </c>
      <c r="H6505">
        <v>9.9251682447475407</v>
      </c>
      <c r="I6505">
        <v>9.6619217352363496</v>
      </c>
      <c r="J6505">
        <v>9.7242797429055994</v>
      </c>
      <c r="K6505">
        <v>10.030939292834599</v>
      </c>
      <c r="L6505">
        <v>9.9877091927895698</v>
      </c>
      <c r="M6505">
        <v>9.8931107466952408</v>
      </c>
      <c r="N6505">
        <v>10.330866922582601</v>
      </c>
      <c r="O6505">
        <v>9.8159212610753208</v>
      </c>
      <c r="P6505">
        <v>9.2691166942824399</v>
      </c>
      <c r="Q6505">
        <v>10.8454464916336</v>
      </c>
    </row>
    <row r="6506" spans="1:17">
      <c r="A6506" t="s">
        <v>11518</v>
      </c>
      <c r="B6506" s="16" t="s">
        <v>11519</v>
      </c>
      <c r="C6506">
        <v>5.4731326598032704</v>
      </c>
      <c r="D6506">
        <v>5.4459441552918904</v>
      </c>
      <c r="E6506">
        <v>5.2175717649130604</v>
      </c>
      <c r="F6506">
        <v>5.0765736551712601</v>
      </c>
      <c r="G6506">
        <v>5.5356797135327902</v>
      </c>
      <c r="H6506">
        <v>5.0769980259574004</v>
      </c>
      <c r="I6506">
        <v>5.0091235034862898</v>
      </c>
      <c r="J6506">
        <v>5.2279045433873996</v>
      </c>
      <c r="K6506">
        <v>4.9472302900396103</v>
      </c>
      <c r="L6506">
        <v>5.3952544827186699</v>
      </c>
      <c r="M6506">
        <v>5.6233501043871401</v>
      </c>
      <c r="N6506">
        <v>5.7523273948856701</v>
      </c>
      <c r="O6506">
        <v>5.4684386242281002</v>
      </c>
      <c r="P6506">
        <v>5.3440870543648904</v>
      </c>
      <c r="Q6506">
        <v>5.09416193408443</v>
      </c>
    </row>
    <row r="6507" spans="1:17">
      <c r="A6507" t="s">
        <v>11520</v>
      </c>
      <c r="B6507" s="16" t="s">
        <v>11521</v>
      </c>
      <c r="C6507">
        <v>8.4569260236216994</v>
      </c>
      <c r="D6507">
        <v>8.6830036138681805</v>
      </c>
      <c r="E6507">
        <v>8.1360753872999894</v>
      </c>
      <c r="F6507">
        <v>9.1257008751479205</v>
      </c>
      <c r="G6507">
        <v>8.4583860340578791</v>
      </c>
      <c r="H6507">
        <v>8.9036231888139703</v>
      </c>
      <c r="I6507">
        <v>8.6010760994278908</v>
      </c>
      <c r="J6507">
        <v>8.9113298242222108</v>
      </c>
      <c r="K6507">
        <v>8.3185205872021992</v>
      </c>
      <c r="L6507">
        <v>8.6861573157094796</v>
      </c>
      <c r="M6507">
        <v>8.7370249344863709</v>
      </c>
      <c r="N6507">
        <v>8.5128160223733396</v>
      </c>
      <c r="O6507">
        <v>8.4707387085895203</v>
      </c>
      <c r="P6507">
        <v>8.7016451093595695</v>
      </c>
      <c r="Q6507">
        <v>7.1565710053807701</v>
      </c>
    </row>
    <row r="6508" spans="1:17">
      <c r="A6508" t="s">
        <v>11522</v>
      </c>
      <c r="B6508" s="16" t="s">
        <v>11523</v>
      </c>
      <c r="C6508">
        <v>9.0914338739719405</v>
      </c>
      <c r="D6508">
        <v>9.0466442460280501</v>
      </c>
      <c r="E6508">
        <v>8.45096068795036</v>
      </c>
      <c r="F6508">
        <v>8.0644445512109293</v>
      </c>
      <c r="G6508">
        <v>8.5583167394662496</v>
      </c>
      <c r="H6508">
        <v>7.7812639465712303</v>
      </c>
      <c r="I6508">
        <v>8.3349746844328294</v>
      </c>
      <c r="J6508">
        <v>7.7314650645078196</v>
      </c>
      <c r="K6508">
        <v>9.2251922812338503</v>
      </c>
      <c r="L6508">
        <v>8.7897803567654798</v>
      </c>
      <c r="M6508">
        <v>8.2046085821340604</v>
      </c>
      <c r="N6508">
        <v>8.3237649831522695</v>
      </c>
      <c r="O6508">
        <v>8.0583204955832208</v>
      </c>
      <c r="P6508">
        <v>8.4955050400880499</v>
      </c>
      <c r="Q6508">
        <v>10.170622283119799</v>
      </c>
    </row>
    <row r="6509" spans="1:17">
      <c r="A6509" t="s">
        <v>11524</v>
      </c>
      <c r="B6509" s="16" t="s">
        <v>11525</v>
      </c>
      <c r="C6509">
        <v>10.7410708152907</v>
      </c>
      <c r="D6509">
        <v>10.769709467104301</v>
      </c>
      <c r="E6509">
        <v>11.6450528444506</v>
      </c>
      <c r="F6509">
        <v>10.984836223817201</v>
      </c>
      <c r="G6509">
        <v>10.868408841077001</v>
      </c>
      <c r="H6509">
        <v>11.391978391059901</v>
      </c>
      <c r="I6509">
        <v>11.3455997805988</v>
      </c>
      <c r="J6509">
        <v>10.823185242824</v>
      </c>
      <c r="K6509">
        <v>10.9056052707041</v>
      </c>
      <c r="L6509">
        <v>11.362036776170299</v>
      </c>
      <c r="M6509">
        <v>10.731092200096899</v>
      </c>
      <c r="N6509">
        <v>11.152914440937</v>
      </c>
      <c r="O6509">
        <v>10.957610583605801</v>
      </c>
      <c r="P6509">
        <v>11.003060050033699</v>
      </c>
      <c r="Q6509">
        <v>10.2743564196501</v>
      </c>
    </row>
    <row r="6510" spans="1:17">
      <c r="A6510" t="s">
        <v>11526</v>
      </c>
      <c r="B6510" s="16" t="s">
        <v>11527</v>
      </c>
      <c r="C6510">
        <v>7.0633572454326403</v>
      </c>
      <c r="D6510">
        <v>6.7822067112404403</v>
      </c>
      <c r="E6510">
        <v>6.65574536447828</v>
      </c>
      <c r="F6510">
        <v>6.9400685236489101</v>
      </c>
      <c r="G6510">
        <v>8.13215103816378</v>
      </c>
      <c r="H6510">
        <v>6.3373802611413304</v>
      </c>
      <c r="I6510">
        <v>7.1672811779998904</v>
      </c>
      <c r="J6510">
        <v>6.32070094061618</v>
      </c>
      <c r="K6510">
        <v>7.4536720854595897</v>
      </c>
      <c r="L6510">
        <v>7.2606134762558101</v>
      </c>
      <c r="M6510">
        <v>7.59643234898207</v>
      </c>
      <c r="N6510">
        <v>8.1823783632403302</v>
      </c>
      <c r="O6510">
        <v>7.6898638089583899</v>
      </c>
      <c r="P6510">
        <v>6.8259277291320597</v>
      </c>
      <c r="Q6510">
        <v>9.2656390107680107</v>
      </c>
    </row>
    <row r="6511" spans="1:17">
      <c r="A6511" t="s">
        <v>11528</v>
      </c>
      <c r="B6511" s="16" t="s">
        <v>11529</v>
      </c>
      <c r="C6511">
        <v>8.7680704526648796</v>
      </c>
      <c r="D6511">
        <v>8.82849669974396</v>
      </c>
      <c r="E6511">
        <v>8.7052278178956293</v>
      </c>
      <c r="F6511">
        <v>8.4567638176214999</v>
      </c>
      <c r="G6511">
        <v>8.4912682025961193</v>
      </c>
      <c r="H6511">
        <v>7.9423451417150801</v>
      </c>
      <c r="I6511">
        <v>8.5421801553554904</v>
      </c>
      <c r="J6511">
        <v>8.0223923038524401</v>
      </c>
      <c r="K6511">
        <v>8.7121517001714199</v>
      </c>
      <c r="L6511">
        <v>8.3316885963049305</v>
      </c>
      <c r="M6511">
        <v>8.1841559038218197</v>
      </c>
      <c r="N6511">
        <v>8.0753358847709098</v>
      </c>
      <c r="O6511">
        <v>8.2424526401078406</v>
      </c>
      <c r="P6511">
        <v>8.2653258044662099</v>
      </c>
      <c r="Q6511">
        <v>8.9889439006726093</v>
      </c>
    </row>
    <row r="6512" spans="1:17">
      <c r="A6512" t="s">
        <v>11530</v>
      </c>
      <c r="B6512" s="16" t="s">
        <v>11531</v>
      </c>
      <c r="C6512">
        <v>8.9784971423399096</v>
      </c>
      <c r="D6512">
        <v>8.8972425085456095</v>
      </c>
      <c r="E6512">
        <v>8.8827370077974095</v>
      </c>
      <c r="F6512">
        <v>8.9754059775218806</v>
      </c>
      <c r="G6512">
        <v>8.8730306870186997</v>
      </c>
      <c r="H6512">
        <v>8.9374467959210602</v>
      </c>
      <c r="I6512">
        <v>9.2522734960567998</v>
      </c>
      <c r="J6512">
        <v>9.0365380338420103</v>
      </c>
      <c r="K6512">
        <v>9.0861259630570697</v>
      </c>
      <c r="L6512">
        <v>9.0990654100037993</v>
      </c>
      <c r="M6512">
        <v>8.8673148093033305</v>
      </c>
      <c r="N6512">
        <v>8.5987901680862695</v>
      </c>
      <c r="O6512">
        <v>8.9454220080150399</v>
      </c>
      <c r="P6512">
        <v>8.96111512365575</v>
      </c>
      <c r="Q6512">
        <v>9.3629875558906797</v>
      </c>
    </row>
    <row r="6513" spans="1:17">
      <c r="A6513" t="s">
        <v>11532</v>
      </c>
      <c r="B6513" s="16" t="s">
        <v>11533</v>
      </c>
      <c r="C6513">
        <v>5.0332205246179997</v>
      </c>
      <c r="D6513">
        <v>4.9857818498749902</v>
      </c>
      <c r="E6513">
        <v>5.0160351149716202</v>
      </c>
      <c r="F6513">
        <v>5.4684342013596101</v>
      </c>
      <c r="G6513">
        <v>5.7723329839865896</v>
      </c>
      <c r="H6513">
        <v>6.09974100485673</v>
      </c>
      <c r="I6513">
        <v>5.1546550765941603</v>
      </c>
      <c r="J6513">
        <v>4.8507352198443803</v>
      </c>
      <c r="K6513">
        <v>5.1105762950505103</v>
      </c>
      <c r="L6513">
        <v>4.7015176725495298</v>
      </c>
      <c r="M6513">
        <v>5.1397006687878797</v>
      </c>
      <c r="N6513">
        <v>5.8818201747363998</v>
      </c>
      <c r="O6513">
        <v>5.3136379649428402</v>
      </c>
      <c r="P6513">
        <v>5.7609673977777103</v>
      </c>
      <c r="Q6513">
        <v>2.8218677180984102</v>
      </c>
    </row>
    <row r="6514" spans="1:17">
      <c r="A6514" t="s">
        <v>11534</v>
      </c>
      <c r="B6514" s="16" t="s">
        <v>11535</v>
      </c>
      <c r="C6514">
        <v>8.9853910240068</v>
      </c>
      <c r="D6514">
        <v>8.8453930406039394</v>
      </c>
      <c r="E6514">
        <v>8.7872511295471902</v>
      </c>
      <c r="F6514">
        <v>9.5293155808639192</v>
      </c>
      <c r="G6514">
        <v>9.3971342666748008</v>
      </c>
      <c r="H6514">
        <v>9.5062256161352892</v>
      </c>
      <c r="I6514">
        <v>8.7344312462654994</v>
      </c>
      <c r="J6514">
        <v>9.0208099547446494</v>
      </c>
      <c r="K6514">
        <v>9.0052913538976505</v>
      </c>
      <c r="L6514">
        <v>8.9459849920321801</v>
      </c>
      <c r="M6514">
        <v>9.6325314029138607</v>
      </c>
      <c r="N6514">
        <v>9.5504010444689094</v>
      </c>
      <c r="O6514">
        <v>9.6585065422152603</v>
      </c>
      <c r="P6514">
        <v>9.0603118401983203</v>
      </c>
      <c r="Q6514">
        <v>8.48255560796823</v>
      </c>
    </row>
    <row r="6515" spans="1:17">
      <c r="A6515" t="s">
        <v>11536</v>
      </c>
      <c r="B6515" s="16" t="s">
        <v>11537</v>
      </c>
      <c r="C6515">
        <v>8.1767029841040202</v>
      </c>
      <c r="D6515">
        <v>8.1496195864347705</v>
      </c>
      <c r="E6515">
        <v>8.7012031030830901</v>
      </c>
      <c r="F6515">
        <v>8.1919480179008595</v>
      </c>
      <c r="G6515">
        <v>8.2563984735309806</v>
      </c>
      <c r="H6515">
        <v>8.2728369956591106</v>
      </c>
      <c r="I6515">
        <v>8.0129347353724292</v>
      </c>
      <c r="J6515">
        <v>8.0876274325406392</v>
      </c>
      <c r="K6515">
        <v>8.1315948083280603</v>
      </c>
      <c r="L6515">
        <v>8.1410112895706508</v>
      </c>
      <c r="M6515">
        <v>8.6922202965025601</v>
      </c>
      <c r="N6515">
        <v>8.9115715252287107</v>
      </c>
      <c r="O6515">
        <v>8.8760649419286093</v>
      </c>
      <c r="P6515">
        <v>7.1306752673032401</v>
      </c>
      <c r="Q6515">
        <v>9.4977003000167599</v>
      </c>
    </row>
    <row r="6516" spans="1:17">
      <c r="A6516" t="s">
        <v>11538</v>
      </c>
      <c r="B6516" s="16" t="s">
        <v>581</v>
      </c>
      <c r="C6516">
        <v>9.5830135456168897</v>
      </c>
      <c r="D6516">
        <v>9.6011795729916702</v>
      </c>
      <c r="E6516">
        <v>8.9954808436971891</v>
      </c>
      <c r="F6516">
        <v>10.047309013369301</v>
      </c>
      <c r="G6516">
        <v>9.0841010347828508</v>
      </c>
      <c r="H6516">
        <v>8.3212367886538505</v>
      </c>
      <c r="I6516">
        <v>9.2522734960567998</v>
      </c>
      <c r="J6516">
        <v>9.0172914091044891</v>
      </c>
      <c r="K6516">
        <v>9.0481977825199493</v>
      </c>
      <c r="L6516">
        <v>9.4164551675838002</v>
      </c>
      <c r="M6516">
        <v>8.9544003343968797</v>
      </c>
      <c r="N6516">
        <v>9.7162585505224506</v>
      </c>
      <c r="O6516">
        <v>8.3487061914870999</v>
      </c>
      <c r="P6516">
        <v>9.1247555232944499</v>
      </c>
      <c r="Q6516">
        <v>8.8614637697687808</v>
      </c>
    </row>
    <row r="6517" spans="1:17">
      <c r="A6517" t="s">
        <v>11539</v>
      </c>
      <c r="B6517" s="16" t="s">
        <v>11540</v>
      </c>
      <c r="C6517">
        <v>4.6454443926476303</v>
      </c>
      <c r="D6517">
        <v>3.9548310731697001</v>
      </c>
      <c r="E6517">
        <v>4.8415581104649901</v>
      </c>
      <c r="F6517">
        <v>3.7319397910766599</v>
      </c>
      <c r="G6517">
        <v>4.37414671474383</v>
      </c>
      <c r="H6517">
        <v>3.30825032505737</v>
      </c>
      <c r="I6517">
        <v>4.7071247246580201</v>
      </c>
      <c r="J6517">
        <v>4.1400611729353196</v>
      </c>
      <c r="K6517">
        <v>4.7193737720337401</v>
      </c>
      <c r="L6517">
        <v>4.3892426656840904</v>
      </c>
      <c r="M6517">
        <v>4.1590575299716699</v>
      </c>
      <c r="N6517">
        <v>4.1706164353931596</v>
      </c>
      <c r="O6517">
        <v>4.0021176285150997</v>
      </c>
      <c r="P6517">
        <v>3.3893867502571098</v>
      </c>
      <c r="Q6517">
        <v>5.09416193408443</v>
      </c>
    </row>
    <row r="6518" spans="1:17">
      <c r="A6518" t="s">
        <v>11541</v>
      </c>
      <c r="B6518" s="16" t="s">
        <v>11542</v>
      </c>
      <c r="C6518">
        <v>5.9458908722802599</v>
      </c>
      <c r="D6518">
        <v>5.6168575691991496</v>
      </c>
      <c r="E6518">
        <v>6.2077204724516397</v>
      </c>
      <c r="F6518">
        <v>6.1015902381126503</v>
      </c>
      <c r="G6518">
        <v>5.6978436807120003</v>
      </c>
      <c r="H6518">
        <v>3.8900437060628099</v>
      </c>
      <c r="I6518">
        <v>5.9042422523301203</v>
      </c>
      <c r="J6518">
        <v>5.6009009823638998</v>
      </c>
      <c r="K6518">
        <v>5.92005741833845</v>
      </c>
      <c r="L6518">
        <v>5.8708197013116203</v>
      </c>
      <c r="M6518">
        <v>6.0477582448035001</v>
      </c>
      <c r="N6518">
        <v>5.7747602614263602</v>
      </c>
      <c r="O6518">
        <v>5.7679589310462198</v>
      </c>
      <c r="P6518">
        <v>4.2713440848041202</v>
      </c>
      <c r="Q6518">
        <v>8.0859864702427604</v>
      </c>
    </row>
    <row r="6519" spans="1:17">
      <c r="A6519" t="s">
        <v>11543</v>
      </c>
      <c r="B6519" s="16" t="s">
        <v>11544</v>
      </c>
      <c r="C6519">
        <v>7.1396822498463504</v>
      </c>
      <c r="D6519">
        <v>7.1449278423562896</v>
      </c>
      <c r="E6519">
        <v>7.4451736993824396</v>
      </c>
      <c r="F6519">
        <v>6.28927369624365</v>
      </c>
      <c r="G6519">
        <v>6.7702069828436704</v>
      </c>
      <c r="H6519">
        <v>7.1740791179621999</v>
      </c>
      <c r="I6519">
        <v>7.09130102690313</v>
      </c>
      <c r="J6519">
        <v>6.8991224091414898</v>
      </c>
      <c r="K6519">
        <v>6.9915428190875799</v>
      </c>
      <c r="L6519">
        <v>6.8248013790819604</v>
      </c>
      <c r="M6519">
        <v>6.6295680343027197</v>
      </c>
      <c r="N6519">
        <v>6.5824154735125999</v>
      </c>
      <c r="O6519">
        <v>6.4277983445854696</v>
      </c>
      <c r="P6519">
        <v>6.7533740341081696</v>
      </c>
      <c r="Q6519">
        <v>6.2843132996066204</v>
      </c>
    </row>
    <row r="6520" spans="1:17">
      <c r="A6520" t="s">
        <v>11545</v>
      </c>
      <c r="B6520" s="16" t="s">
        <v>11546</v>
      </c>
      <c r="C6520">
        <v>7.5897808282077799</v>
      </c>
      <c r="D6520">
        <v>7.5799709817517096</v>
      </c>
      <c r="E6520">
        <v>7.42576520772925</v>
      </c>
      <c r="F6520">
        <v>7.7256218456342802</v>
      </c>
      <c r="G6520">
        <v>7.7035100941681796</v>
      </c>
      <c r="H6520">
        <v>7.0378223940395603</v>
      </c>
      <c r="I6520">
        <v>7.7032598087822404</v>
      </c>
      <c r="J6520">
        <v>7.0309734936181796</v>
      </c>
      <c r="K6520">
        <v>7.9083015366770502</v>
      </c>
      <c r="L6520">
        <v>7.8170487612557196</v>
      </c>
      <c r="M6520">
        <v>7.4716821378814098</v>
      </c>
      <c r="N6520">
        <v>7.3877529004993203</v>
      </c>
      <c r="O6520">
        <v>7.5713977500087601</v>
      </c>
      <c r="P6520">
        <v>7.6445215638579098</v>
      </c>
      <c r="Q6520">
        <v>7.9670857749043096</v>
      </c>
    </row>
    <row r="6521" spans="1:17">
      <c r="A6521" t="s">
        <v>11547</v>
      </c>
      <c r="B6521" s="16" t="s">
        <v>11548</v>
      </c>
      <c r="C6521">
        <v>10.5294399448831</v>
      </c>
      <c r="D6521">
        <v>10.4993756002624</v>
      </c>
      <c r="E6521">
        <v>10.302119640152799</v>
      </c>
      <c r="F6521">
        <v>10.408482857469499</v>
      </c>
      <c r="G6521">
        <v>10.423319039822101</v>
      </c>
      <c r="H6521">
        <v>10.4008199423187</v>
      </c>
      <c r="I6521">
        <v>10.5490462028087</v>
      </c>
      <c r="J6521">
        <v>10.3408281492552</v>
      </c>
      <c r="K6521">
        <v>10.5380234982084</v>
      </c>
      <c r="L6521">
        <v>10.7647063169467</v>
      </c>
      <c r="M6521">
        <v>10.6310801067551</v>
      </c>
      <c r="N6521">
        <v>10.8384607097712</v>
      </c>
      <c r="O6521">
        <v>10.494691297326099</v>
      </c>
      <c r="P6521">
        <v>10.5111383573566</v>
      </c>
      <c r="Q6521">
        <v>10.6852902490437</v>
      </c>
    </row>
    <row r="6522" spans="1:17">
      <c r="A6522" t="s">
        <v>11549</v>
      </c>
      <c r="B6522" s="16" t="s">
        <v>11550</v>
      </c>
      <c r="C6522">
        <v>6.3993279841007</v>
      </c>
      <c r="D6522">
        <v>6.3230695120548104</v>
      </c>
      <c r="E6522">
        <v>7.1343226895372398</v>
      </c>
      <c r="F6522">
        <v>7.5904825741131798</v>
      </c>
      <c r="G6522">
        <v>7.6909739137373903</v>
      </c>
      <c r="H6522">
        <v>5.4810077289205497</v>
      </c>
      <c r="I6522">
        <v>5.9240666568416502</v>
      </c>
      <c r="J6522">
        <v>6.2255268743051504</v>
      </c>
      <c r="K6522">
        <v>6.8033219097639099</v>
      </c>
      <c r="L6522">
        <v>6.7233426545483299</v>
      </c>
      <c r="M6522">
        <v>7.44242659787579</v>
      </c>
      <c r="N6522">
        <v>7.8651517212401503</v>
      </c>
      <c r="O6522">
        <v>6.5873122032958902</v>
      </c>
      <c r="P6522">
        <v>5.3440870543648904</v>
      </c>
      <c r="Q6522">
        <v>10.4618161310557</v>
      </c>
    </row>
    <row r="6523" spans="1:17">
      <c r="A6523" t="s">
        <v>11551</v>
      </c>
      <c r="B6523" s="16" t="s">
        <v>11552</v>
      </c>
      <c r="C6523">
        <v>9.4347743124605294</v>
      </c>
      <c r="D6523">
        <v>9.3213665086542896</v>
      </c>
      <c r="E6523">
        <v>9.2230237926206495</v>
      </c>
      <c r="F6523">
        <v>9.0799093290989799</v>
      </c>
      <c r="G6523">
        <v>9.3461318809158396</v>
      </c>
      <c r="H6523">
        <v>8.9959407767760293</v>
      </c>
      <c r="I6523">
        <v>9.5357483868910506</v>
      </c>
      <c r="J6523">
        <v>9.1724496573512706</v>
      </c>
      <c r="K6523">
        <v>9.5481920727981109</v>
      </c>
      <c r="L6523">
        <v>9.3787356274611309</v>
      </c>
      <c r="M6523">
        <v>9.6042346078074896</v>
      </c>
      <c r="N6523">
        <v>8.6711319574190409</v>
      </c>
      <c r="O6523">
        <v>9.4588924750897299</v>
      </c>
      <c r="P6523">
        <v>9.9601145511400109</v>
      </c>
      <c r="Q6523">
        <v>8.7216113394761106</v>
      </c>
    </row>
    <row r="6524" spans="1:17">
      <c r="A6524" t="s">
        <v>11553</v>
      </c>
      <c r="B6524" s="16" t="s">
        <v>11554</v>
      </c>
      <c r="C6524">
        <v>6.1906908419129296</v>
      </c>
      <c r="D6524">
        <v>6.0138206961500202</v>
      </c>
      <c r="E6524">
        <v>6.95616349127571</v>
      </c>
      <c r="F6524">
        <v>6.7574999540373799</v>
      </c>
      <c r="G6524">
        <v>6.1327887893196404</v>
      </c>
      <c r="H6524">
        <v>5.5076282639641203</v>
      </c>
      <c r="I6524">
        <v>6.7169663794845196</v>
      </c>
      <c r="J6524">
        <v>6.9883564776996501</v>
      </c>
      <c r="K6524">
        <v>6.1403051534520099</v>
      </c>
      <c r="L6524">
        <v>6.8538875383047699</v>
      </c>
      <c r="M6524">
        <v>5.9390315793501296</v>
      </c>
      <c r="N6524">
        <v>6.7371334825218199</v>
      </c>
      <c r="O6524">
        <v>6.0966462151313001</v>
      </c>
      <c r="P6524">
        <v>6.217780089303</v>
      </c>
      <c r="Q6524">
        <v>6.2843132996066204</v>
      </c>
    </row>
    <row r="6525" spans="1:17">
      <c r="A6525" t="s">
        <v>11555</v>
      </c>
      <c r="B6525" s="16" t="s">
        <v>11556</v>
      </c>
      <c r="C6525">
        <v>10.5048656692328</v>
      </c>
      <c r="D6525">
        <v>10.3348145640213</v>
      </c>
      <c r="E6525">
        <v>10.8914550269605</v>
      </c>
      <c r="F6525">
        <v>10.7924408882833</v>
      </c>
      <c r="G6525">
        <v>10.7005361408468</v>
      </c>
      <c r="H6525">
        <v>10.0396904461926</v>
      </c>
      <c r="I6525">
        <v>10.4664553325442</v>
      </c>
      <c r="J6525">
        <v>10.619000199190801</v>
      </c>
      <c r="K6525">
        <v>10.3760255273341</v>
      </c>
      <c r="L6525">
        <v>10.7247429509803</v>
      </c>
      <c r="M6525">
        <v>10.758014950758801</v>
      </c>
      <c r="N6525">
        <v>10.884817073282001</v>
      </c>
      <c r="O6525">
        <v>10.8580921993861</v>
      </c>
      <c r="P6525">
        <v>9.9981378645499301</v>
      </c>
      <c r="Q6525">
        <v>11.2278806171146</v>
      </c>
    </row>
    <row r="6526" spans="1:17">
      <c r="A6526" t="s">
        <v>11557</v>
      </c>
      <c r="B6526" s="16" t="s">
        <v>11558</v>
      </c>
      <c r="C6526">
        <v>7.7869779048302803</v>
      </c>
      <c r="D6526">
        <v>7.78422598243161</v>
      </c>
      <c r="E6526">
        <v>6.8287101228986797</v>
      </c>
      <c r="F6526">
        <v>6.1620331155546904</v>
      </c>
      <c r="G6526">
        <v>8.0363486492452196</v>
      </c>
      <c r="H6526">
        <v>7.8076513779590604</v>
      </c>
      <c r="I6526">
        <v>7.6861669603676397</v>
      </c>
      <c r="J6526">
        <v>7.2808387888992003</v>
      </c>
      <c r="K6526">
        <v>7.83440205846422</v>
      </c>
      <c r="L6526">
        <v>7.2821357100021897</v>
      </c>
      <c r="M6526">
        <v>7.6823311010555697</v>
      </c>
      <c r="N6526">
        <v>8.1531992407708707</v>
      </c>
      <c r="O6526">
        <v>7.4832667340853298</v>
      </c>
      <c r="P6526">
        <v>8.6861961245410804</v>
      </c>
      <c r="Q6526">
        <v>6.9204191934356096</v>
      </c>
    </row>
    <row r="6527" spans="1:17">
      <c r="A6527" t="s">
        <v>11559</v>
      </c>
      <c r="B6527" s="16" t="s">
        <v>11560</v>
      </c>
      <c r="C6527">
        <v>7.0191316944455302</v>
      </c>
      <c r="D6527">
        <v>6.6669401380282602</v>
      </c>
      <c r="E6527">
        <v>6.8580293081962402</v>
      </c>
      <c r="F6527">
        <v>7.3476613138143803</v>
      </c>
      <c r="G6527">
        <v>6.8056277865875003</v>
      </c>
      <c r="H6527">
        <v>7.6474009537327596</v>
      </c>
      <c r="I6527">
        <v>7.1754804263673897</v>
      </c>
      <c r="J6527">
        <v>7.17722356262587</v>
      </c>
      <c r="K6527">
        <v>6.6181099741906699</v>
      </c>
      <c r="L6527">
        <v>6.9103454317520701</v>
      </c>
      <c r="M6527">
        <v>7.2132831295592199</v>
      </c>
      <c r="N6527">
        <v>7.0225314405784802</v>
      </c>
      <c r="O6527">
        <v>6.98063357016657</v>
      </c>
      <c r="P6527">
        <v>7.0238399023873797</v>
      </c>
      <c r="Q6527">
        <v>5.81282804418474</v>
      </c>
    </row>
    <row r="6528" spans="1:17">
      <c r="A6528" t="s">
        <v>11561</v>
      </c>
      <c r="B6528" s="16" t="s">
        <v>11562</v>
      </c>
      <c r="C6528">
        <v>9.07859715901788</v>
      </c>
      <c r="D6528">
        <v>9.1376325948615893</v>
      </c>
      <c r="E6528">
        <v>9.4981533884104206</v>
      </c>
      <c r="F6528">
        <v>9.2131403340037892</v>
      </c>
      <c r="G6528">
        <v>9.0744909791417996</v>
      </c>
      <c r="H6528">
        <v>9.7941871642685197</v>
      </c>
      <c r="I6528">
        <v>9.6749627621739904</v>
      </c>
      <c r="J6528">
        <v>9.4841841717195798</v>
      </c>
      <c r="K6528">
        <v>9.1803104133339293</v>
      </c>
      <c r="L6528">
        <v>9.5315260593763291</v>
      </c>
      <c r="M6528">
        <v>9.2482767905236507</v>
      </c>
      <c r="N6528">
        <v>9.1829584573518694</v>
      </c>
      <c r="O6528">
        <v>9.2316568164268205</v>
      </c>
      <c r="P6528">
        <v>9.3812767668486305</v>
      </c>
      <c r="Q6528">
        <v>7.5369478347710803</v>
      </c>
    </row>
    <row r="6529" spans="1:17">
      <c r="A6529" t="s">
        <v>11563</v>
      </c>
      <c r="B6529" s="16" t="s">
        <v>11564</v>
      </c>
      <c r="C6529">
        <v>7.1479175811950704</v>
      </c>
      <c r="D6529">
        <v>7.1986281877788398</v>
      </c>
      <c r="E6529">
        <v>7.2157407540923399</v>
      </c>
      <c r="F6529">
        <v>7.08659092741458</v>
      </c>
      <c r="G6529">
        <v>7.0612825398533596</v>
      </c>
      <c r="H6529">
        <v>7.0990323068118402</v>
      </c>
      <c r="I6529">
        <v>7.1255674474227</v>
      </c>
      <c r="J6529">
        <v>7.0655451992438296</v>
      </c>
      <c r="K6529">
        <v>6.9508845053043098</v>
      </c>
      <c r="L6529">
        <v>6.8248013790819604</v>
      </c>
      <c r="M6529">
        <v>6.6638851872963896</v>
      </c>
      <c r="N6529">
        <v>6.4781347167229599</v>
      </c>
      <c r="O6529">
        <v>6.83758950304978</v>
      </c>
      <c r="P6529">
        <v>7.3819086412154196</v>
      </c>
      <c r="Q6529">
        <v>7.3593062614465703</v>
      </c>
    </row>
    <row r="6530" spans="1:17">
      <c r="A6530" t="s">
        <v>11565</v>
      </c>
      <c r="B6530" s="16" t="s">
        <v>11566</v>
      </c>
      <c r="C6530">
        <v>7.2660946586427198</v>
      </c>
      <c r="D6530">
        <v>7.1986281877788398</v>
      </c>
      <c r="E6530">
        <v>7.0979641920863799</v>
      </c>
      <c r="F6530">
        <v>7.8308268179911398</v>
      </c>
      <c r="G6530">
        <v>7.4217666447414699</v>
      </c>
      <c r="H6530">
        <v>8.3102109977485998</v>
      </c>
      <c r="I6530">
        <v>7.48338462554117</v>
      </c>
      <c r="J6530">
        <v>7.8068335962069497</v>
      </c>
      <c r="K6530">
        <v>7.3699190669116801</v>
      </c>
      <c r="L6530">
        <v>7.2606134762558101</v>
      </c>
      <c r="M6530">
        <v>8.2587027905460193</v>
      </c>
      <c r="N6530">
        <v>8.1277094761903292</v>
      </c>
      <c r="O6530">
        <v>7.99956854248948</v>
      </c>
      <c r="P6530">
        <v>7.5016343753046</v>
      </c>
      <c r="Q6530">
        <v>6.2843132996066204</v>
      </c>
    </row>
    <row r="6531" spans="1:17">
      <c r="A6531" t="s">
        <v>11567</v>
      </c>
      <c r="B6531" s="16" t="s">
        <v>11568</v>
      </c>
      <c r="C6531">
        <v>7.8538497262402798</v>
      </c>
      <c r="D6531">
        <v>8.0737790503870297</v>
      </c>
      <c r="E6531">
        <v>7.9719857448739999</v>
      </c>
      <c r="F6531">
        <v>8.2890901971021496</v>
      </c>
      <c r="G6531">
        <v>8.1777647339694806</v>
      </c>
      <c r="H6531">
        <v>8.7918412815798703</v>
      </c>
      <c r="I6531">
        <v>8.1100793318269293</v>
      </c>
      <c r="J6531">
        <v>8.2995210293324408</v>
      </c>
      <c r="K6531">
        <v>7.86965110272254</v>
      </c>
      <c r="L6531">
        <v>8.1566087023850802</v>
      </c>
      <c r="M6531">
        <v>8.2502954391957797</v>
      </c>
      <c r="N6531">
        <v>8.2270698864005301</v>
      </c>
      <c r="O6531">
        <v>8.2543245169052692</v>
      </c>
      <c r="P6531">
        <v>7.9594692764471802</v>
      </c>
      <c r="Q6531">
        <v>7.6950435514148801</v>
      </c>
    </row>
    <row r="6532" spans="1:17">
      <c r="A6532" t="s">
        <v>11569</v>
      </c>
      <c r="B6532" s="16" t="s">
        <v>11570</v>
      </c>
      <c r="C6532">
        <v>8.1847149898534592</v>
      </c>
      <c r="D6532">
        <v>8.2473284963198203</v>
      </c>
      <c r="E6532">
        <v>8.2172551566003307</v>
      </c>
      <c r="F6532">
        <v>8.5210152066158908</v>
      </c>
      <c r="G6532">
        <v>8.3864025800609703</v>
      </c>
      <c r="H6532">
        <v>8.8614556647365799</v>
      </c>
      <c r="I6532">
        <v>8.3710502888009497</v>
      </c>
      <c r="J6532">
        <v>8.49943251378585</v>
      </c>
      <c r="K6532">
        <v>8.2566494900727605</v>
      </c>
      <c r="L6532">
        <v>7.9661545121457999</v>
      </c>
      <c r="M6532">
        <v>8.4097756550996099</v>
      </c>
      <c r="N6532">
        <v>8.3237649831522695</v>
      </c>
      <c r="O6532">
        <v>8.4579638183596497</v>
      </c>
      <c r="P6532">
        <v>8.5348522003527201</v>
      </c>
      <c r="Q6532">
        <v>6.9204191934356096</v>
      </c>
    </row>
    <row r="6533" spans="1:17">
      <c r="A6533" t="s">
        <v>11571</v>
      </c>
      <c r="B6533" s="16" t="s">
        <v>11572</v>
      </c>
      <c r="C6533">
        <v>6.4801488877760303</v>
      </c>
      <c r="D6533">
        <v>6.2950113593511103</v>
      </c>
      <c r="E6533">
        <v>6.0375917107677903</v>
      </c>
      <c r="F6533">
        <v>6.8240794826410198</v>
      </c>
      <c r="G6533">
        <v>7.0217158411928002</v>
      </c>
      <c r="H6533">
        <v>6.51538716343868</v>
      </c>
      <c r="I6533">
        <v>6.4034658849663</v>
      </c>
      <c r="J6533">
        <v>6.1366608105989204</v>
      </c>
      <c r="K6533">
        <v>6.51004033141996</v>
      </c>
      <c r="L6533">
        <v>6.1484073885055901</v>
      </c>
      <c r="M6533">
        <v>7.1899856980448904</v>
      </c>
      <c r="N6533">
        <v>7.2914316577410601</v>
      </c>
      <c r="O6533">
        <v>7.1995023503709197</v>
      </c>
      <c r="P6533">
        <v>6.4195282390462101</v>
      </c>
      <c r="Q6533">
        <v>5.81282804418474</v>
      </c>
    </row>
    <row r="6534" spans="1:17">
      <c r="A6534" t="s">
        <v>11573</v>
      </c>
      <c r="B6534" s="16" t="s">
        <v>11574</v>
      </c>
      <c r="C6534">
        <v>8.4064419853282395</v>
      </c>
      <c r="D6534">
        <v>8.4660372676745599</v>
      </c>
      <c r="E6534">
        <v>7.4832220655235302</v>
      </c>
      <c r="F6534">
        <v>7.9502463090621402</v>
      </c>
      <c r="G6534">
        <v>8.5127802169495297</v>
      </c>
      <c r="H6534">
        <v>7.9983902212902303</v>
      </c>
      <c r="I6534">
        <v>8.1890090669956805</v>
      </c>
      <c r="J6534">
        <v>7.8190201706815401</v>
      </c>
      <c r="K6534">
        <v>8.4200459128452501</v>
      </c>
      <c r="L6534">
        <v>7.8605684008362697</v>
      </c>
      <c r="M6534">
        <v>8.3027319994768405</v>
      </c>
      <c r="N6534">
        <v>8.0438816611613593</v>
      </c>
      <c r="O6534">
        <v>8.3569876058652603</v>
      </c>
      <c r="P6534">
        <v>8.9675188779358592</v>
      </c>
      <c r="Q6534">
        <v>7.6950435514148801</v>
      </c>
    </row>
    <row r="6535" spans="1:17">
      <c r="A6535" t="s">
        <v>11575</v>
      </c>
      <c r="B6535" s="16" t="s">
        <v>11576</v>
      </c>
      <c r="C6535">
        <v>7.8688504241958297</v>
      </c>
      <c r="D6535">
        <v>7.7123023189826299</v>
      </c>
      <c r="E6535">
        <v>7.4832220655235302</v>
      </c>
      <c r="F6535">
        <v>7.9796557747032999</v>
      </c>
      <c r="G6535">
        <v>7.9961697092942901</v>
      </c>
      <c r="H6535">
        <v>7.8889813881529296</v>
      </c>
      <c r="I6535">
        <v>7.8989074613176902</v>
      </c>
      <c r="J6535">
        <v>7.6966581363717204</v>
      </c>
      <c r="K6535">
        <v>7.5273035422224002</v>
      </c>
      <c r="L6535">
        <v>7.7206126520183496</v>
      </c>
      <c r="M6535">
        <v>8.1148339938095404</v>
      </c>
      <c r="N6535">
        <v>7.8754012744497004</v>
      </c>
      <c r="O6535">
        <v>8.2062386764339408</v>
      </c>
      <c r="P6535">
        <v>8.1290964605998504</v>
      </c>
      <c r="Q6535">
        <v>7.1565710053807701</v>
      </c>
    </row>
    <row r="6536" spans="1:17">
      <c r="A6536" t="s">
        <v>11577</v>
      </c>
      <c r="B6536" s="16" t="s">
        <v>11578</v>
      </c>
      <c r="C6536">
        <v>9.8005479844564203</v>
      </c>
      <c r="D6536">
        <v>9.7066400651516904</v>
      </c>
      <c r="E6536">
        <v>10.124218054841201</v>
      </c>
      <c r="F6536">
        <v>9.9199127458022307</v>
      </c>
      <c r="G6536">
        <v>9.9557996053873907</v>
      </c>
      <c r="H6536">
        <v>10.2713747323203</v>
      </c>
      <c r="I6536">
        <v>10.117441945340699</v>
      </c>
      <c r="J6536">
        <v>10.057986658671</v>
      </c>
      <c r="K6536">
        <v>10.052171040815001</v>
      </c>
      <c r="L6536">
        <v>10.3199859607384</v>
      </c>
      <c r="M6536">
        <v>10.3692032258563</v>
      </c>
      <c r="N6536">
        <v>10.7113205989296</v>
      </c>
      <c r="O6536">
        <v>10.7343507477195</v>
      </c>
      <c r="P6536">
        <v>9.2376734199743709</v>
      </c>
      <c r="Q6536">
        <v>11.078253435781299</v>
      </c>
    </row>
    <row r="6537" spans="1:17">
      <c r="A6537" t="s">
        <v>11579</v>
      </c>
      <c r="B6537" s="16" t="s">
        <v>11580</v>
      </c>
      <c r="C6537">
        <v>4.9565989702087299</v>
      </c>
      <c r="D6537">
        <v>4.9857818498749902</v>
      </c>
      <c r="E6537">
        <v>5.1699772735735099</v>
      </c>
      <c r="F6537">
        <v>3.8353454241230298</v>
      </c>
      <c r="G6537">
        <v>5.3842376496302498</v>
      </c>
      <c r="H6537">
        <v>4.2312229394497098</v>
      </c>
      <c r="I6537">
        <v>4.6056600831029897</v>
      </c>
      <c r="J6537">
        <v>4.6307624373210201</v>
      </c>
      <c r="K6537">
        <v>5.1706501337897404</v>
      </c>
      <c r="L6537">
        <v>4.2633743974944602</v>
      </c>
      <c r="M6537">
        <v>4.5794486673888004</v>
      </c>
      <c r="N6537">
        <v>4.9024877034329704</v>
      </c>
      <c r="O6537">
        <v>4.6215116313316003</v>
      </c>
      <c r="P6537">
        <v>4.6013142303928598</v>
      </c>
      <c r="Q6537">
        <v>5.09416193408443</v>
      </c>
    </row>
    <row r="6538" spans="1:17">
      <c r="A6538" t="s">
        <v>11581</v>
      </c>
      <c r="B6538" s="16" t="s">
        <v>11582</v>
      </c>
      <c r="C6538">
        <v>8.3362559508957901</v>
      </c>
      <c r="D6538">
        <v>8.4566409616158005</v>
      </c>
      <c r="E6538">
        <v>8.39723465898612</v>
      </c>
      <c r="F6538">
        <v>8.8122809684789996</v>
      </c>
      <c r="G6538">
        <v>8.5163345493011597</v>
      </c>
      <c r="H6538">
        <v>8.8888809225310794</v>
      </c>
      <c r="I6538">
        <v>8.4574764274916099</v>
      </c>
      <c r="J6538">
        <v>8.98703201276569</v>
      </c>
      <c r="K6538">
        <v>8.7242301429014208</v>
      </c>
      <c r="L6538">
        <v>8.4722922322482805</v>
      </c>
      <c r="M6538">
        <v>8.6942873611208196</v>
      </c>
      <c r="N6538">
        <v>8.4073355940838095</v>
      </c>
      <c r="O6538">
        <v>8.50094431680097</v>
      </c>
      <c r="P6538">
        <v>8.9055035591812093</v>
      </c>
      <c r="Q6538">
        <v>8.7932323857913595</v>
      </c>
    </row>
    <row r="6539" spans="1:17">
      <c r="A6539" t="s">
        <v>11583</v>
      </c>
      <c r="B6539" s="16" t="s">
        <v>11584</v>
      </c>
      <c r="C6539">
        <v>8.5528809655184901</v>
      </c>
      <c r="D6539">
        <v>8.5567780420765907</v>
      </c>
      <c r="E6539">
        <v>8.3721356619421101</v>
      </c>
      <c r="F6539">
        <v>8.7429575248588893</v>
      </c>
      <c r="G6539">
        <v>8.3549842742304694</v>
      </c>
      <c r="H6539">
        <v>8.5288727901697197</v>
      </c>
      <c r="I6539">
        <v>8.6071379871193905</v>
      </c>
      <c r="J6539">
        <v>8.5731895157555602</v>
      </c>
      <c r="K6539">
        <v>8.6728063671795397</v>
      </c>
      <c r="L6539">
        <v>8.4970027488273097</v>
      </c>
      <c r="M6539">
        <v>8.2161668016386802</v>
      </c>
      <c r="N6539">
        <v>7.80743676056181</v>
      </c>
      <c r="O6539">
        <v>8.3896454991135094</v>
      </c>
      <c r="P6539">
        <v>9.0603118401983203</v>
      </c>
      <c r="Q6539">
        <v>6.9204191934356096</v>
      </c>
    </row>
    <row r="6540" spans="1:17">
      <c r="A6540" t="s">
        <v>11585</v>
      </c>
      <c r="B6540" s="16" t="e">
        <v>#N/A</v>
      </c>
      <c r="C6540">
        <v>3.3064422771203601</v>
      </c>
      <c r="D6540">
        <v>3.6330127529723502</v>
      </c>
      <c r="E6540">
        <v>2.8218677180984102</v>
      </c>
      <c r="F6540">
        <v>2.8218677180984102</v>
      </c>
      <c r="G6540">
        <v>3.70007344211845</v>
      </c>
      <c r="H6540">
        <v>3.30825032505737</v>
      </c>
      <c r="I6540">
        <v>2.8218677180984102</v>
      </c>
      <c r="J6540">
        <v>2.8218677180984102</v>
      </c>
      <c r="K6540">
        <v>3.6013796825057902</v>
      </c>
      <c r="L6540">
        <v>2.8218677180984102</v>
      </c>
      <c r="M6540">
        <v>3.4086250003018401</v>
      </c>
      <c r="N6540">
        <v>3.31389066967124</v>
      </c>
      <c r="O6540">
        <v>3.42420286852819</v>
      </c>
      <c r="P6540">
        <v>3.3893867502571098</v>
      </c>
      <c r="Q6540">
        <v>2.8218677180984102</v>
      </c>
    </row>
    <row r="6541" spans="1:17">
      <c r="A6541" t="s">
        <v>11586</v>
      </c>
      <c r="B6541" s="16" t="s">
        <v>11587</v>
      </c>
      <c r="C6541">
        <v>4.2964146619915802</v>
      </c>
      <c r="D6541">
        <v>4.3876263279161201</v>
      </c>
      <c r="E6541">
        <v>3.9618875914207199</v>
      </c>
      <c r="F6541">
        <v>4.2917886290068799</v>
      </c>
      <c r="G6541">
        <v>4.9315086277172604</v>
      </c>
      <c r="H6541">
        <v>3.7814594184883799</v>
      </c>
      <c r="I6541">
        <v>3.6595800418069002</v>
      </c>
      <c r="J6541">
        <v>3.93564812262216</v>
      </c>
      <c r="K6541">
        <v>4.1419680287536398</v>
      </c>
      <c r="L6541">
        <v>3.9560512465587201</v>
      </c>
      <c r="M6541">
        <v>4.7947131062850499</v>
      </c>
      <c r="N6541">
        <v>5.0620011073979203</v>
      </c>
      <c r="O6541">
        <v>5.2165415310043803</v>
      </c>
      <c r="P6541">
        <v>3.9363215208704698</v>
      </c>
      <c r="Q6541">
        <v>5.81282804418474</v>
      </c>
    </row>
    <row r="6542" spans="1:17">
      <c r="A6542" t="s">
        <v>11588</v>
      </c>
      <c r="B6542" s="16" t="s">
        <v>11589</v>
      </c>
      <c r="C6542">
        <v>5.8673482739251597</v>
      </c>
      <c r="D6542">
        <v>6.1768758760752398</v>
      </c>
      <c r="E6542">
        <v>5.98496325541152</v>
      </c>
      <c r="F6542">
        <v>6.1620331155546904</v>
      </c>
      <c r="G6542">
        <v>6.18782596009234</v>
      </c>
      <c r="H6542">
        <v>6.2470480060233298</v>
      </c>
      <c r="I6542">
        <v>6.1254782290571796</v>
      </c>
      <c r="J6542">
        <v>6.2739118111702199</v>
      </c>
      <c r="K6542">
        <v>6.1108697077640501</v>
      </c>
      <c r="L6542">
        <v>6.3118397299493596</v>
      </c>
      <c r="M6542">
        <v>6.2987629377921204</v>
      </c>
      <c r="N6542">
        <v>6.0741695914303397</v>
      </c>
      <c r="O6542">
        <v>5.88111515790124</v>
      </c>
      <c r="P6542">
        <v>6.1282934919178196</v>
      </c>
      <c r="Q6542">
        <v>6.2843132996066204</v>
      </c>
    </row>
    <row r="6543" spans="1:17">
      <c r="A6543" t="s">
        <v>11590</v>
      </c>
      <c r="B6543" s="16" t="s">
        <v>11591</v>
      </c>
      <c r="C6543">
        <v>9.8302042825148792</v>
      </c>
      <c r="D6543">
        <v>9.7158558008715499</v>
      </c>
      <c r="E6543">
        <v>10.0737576480296</v>
      </c>
      <c r="F6543">
        <v>10.377277242661799</v>
      </c>
      <c r="G6543">
        <v>9.7924970636594093</v>
      </c>
      <c r="H6543">
        <v>9.9945076462666496</v>
      </c>
      <c r="I6543">
        <v>9.5389221487686502</v>
      </c>
      <c r="J6543">
        <v>8.9579606378239909</v>
      </c>
      <c r="K6543">
        <v>9.4159587138720706</v>
      </c>
      <c r="L6543">
        <v>9.9423382356181804</v>
      </c>
      <c r="M6543">
        <v>10.0327650160073</v>
      </c>
      <c r="N6543">
        <v>10.3945548147402</v>
      </c>
      <c r="O6543">
        <v>10.396383307351099</v>
      </c>
      <c r="P6543">
        <v>9.0573130347342197</v>
      </c>
      <c r="Q6543">
        <v>11.240743943668701</v>
      </c>
    </row>
    <row r="6544" spans="1:17">
      <c r="A6544" t="s">
        <v>11592</v>
      </c>
      <c r="B6544" s="16" t="s">
        <v>11593</v>
      </c>
      <c r="C6544">
        <v>4.0706176854441196</v>
      </c>
      <c r="D6544">
        <v>4.2618677800425697</v>
      </c>
      <c r="E6544">
        <v>3.6381873987360902</v>
      </c>
      <c r="F6544">
        <v>4.2284225029819602</v>
      </c>
      <c r="G6544">
        <v>3.33407035458014</v>
      </c>
      <c r="H6544">
        <v>2.8218677180984102</v>
      </c>
      <c r="I6544">
        <v>2.8218677180984102</v>
      </c>
      <c r="J6544">
        <v>3.93564812262216</v>
      </c>
      <c r="K6544">
        <v>3.4608708703561399</v>
      </c>
      <c r="L6544">
        <v>4.4473184955329197</v>
      </c>
      <c r="M6544">
        <v>3.4086250003018401</v>
      </c>
      <c r="N6544">
        <v>3.31389066967124</v>
      </c>
      <c r="O6544">
        <v>3.24931794675887</v>
      </c>
      <c r="P6544">
        <v>2.8218677180984102</v>
      </c>
      <c r="Q6544">
        <v>2.8218677180984102</v>
      </c>
    </row>
    <row r="6545" spans="1:17">
      <c r="A6545" t="s">
        <v>11594</v>
      </c>
      <c r="B6545" s="16" t="s">
        <v>11595</v>
      </c>
      <c r="C6545">
        <v>7.7057491255831003</v>
      </c>
      <c r="D6545">
        <v>7.8622520457696297</v>
      </c>
      <c r="E6545">
        <v>7.5294092821253802</v>
      </c>
      <c r="F6545">
        <v>7.8308268179911398</v>
      </c>
      <c r="G6545">
        <v>7.7282595891436099</v>
      </c>
      <c r="H6545">
        <v>7.8988321171281299</v>
      </c>
      <c r="I6545">
        <v>7.8227654422624404</v>
      </c>
      <c r="J6545">
        <v>7.4419876329300898</v>
      </c>
      <c r="K6545">
        <v>7.5814845344670303</v>
      </c>
      <c r="L6545">
        <v>7.5714035667808099</v>
      </c>
      <c r="M6545">
        <v>7.7355360811979796</v>
      </c>
      <c r="N6545">
        <v>7.6491503760657302</v>
      </c>
      <c r="O6545">
        <v>7.6181228176862099</v>
      </c>
      <c r="P6545">
        <v>7.6994680456008098</v>
      </c>
      <c r="Q6545">
        <v>6.9204191934356096</v>
      </c>
    </row>
    <row r="6546" spans="1:17">
      <c r="A6546" t="s">
        <v>11596</v>
      </c>
      <c r="B6546" s="16" t="s">
        <v>11597</v>
      </c>
      <c r="C6546">
        <v>7.8233712315199497</v>
      </c>
      <c r="D6546">
        <v>7.8622520457696297</v>
      </c>
      <c r="E6546">
        <v>7.6260848552768703</v>
      </c>
      <c r="F6546">
        <v>8.1666036529910393</v>
      </c>
      <c r="G6546">
        <v>7.8232101362540103</v>
      </c>
      <c r="H6546">
        <v>7.4997969622653997</v>
      </c>
      <c r="I6546">
        <v>7.7089126132669996</v>
      </c>
      <c r="J6546">
        <v>7.5087509355960398</v>
      </c>
      <c r="K6546">
        <v>7.6130400252879902</v>
      </c>
      <c r="L6546">
        <v>7.8268340971717798</v>
      </c>
      <c r="M6546">
        <v>7.6655566342016597</v>
      </c>
      <c r="N6546">
        <v>7.7191288054673999</v>
      </c>
      <c r="O6546">
        <v>7.8033642931512999</v>
      </c>
      <c r="P6546">
        <v>7.2825095327770901</v>
      </c>
      <c r="Q6546">
        <v>7.8374797051227896</v>
      </c>
    </row>
    <row r="6547" spans="1:17">
      <c r="A6547" t="s">
        <v>11598</v>
      </c>
      <c r="B6547" s="16" t="s">
        <v>11599</v>
      </c>
      <c r="C6547">
        <v>5.5513602268050501</v>
      </c>
      <c r="D6547">
        <v>5.3656299685334403</v>
      </c>
      <c r="E6547">
        <v>6.1130249648544597</v>
      </c>
      <c r="F6547">
        <v>4.9752349446537503</v>
      </c>
      <c r="G6547">
        <v>5.91035690204746</v>
      </c>
      <c r="H6547">
        <v>5.4810077289205497</v>
      </c>
      <c r="I6547">
        <v>6.4984102644921702</v>
      </c>
      <c r="J6547">
        <v>5.0671121988910901</v>
      </c>
      <c r="K6547">
        <v>5.5956556821788501</v>
      </c>
      <c r="L6547">
        <v>5.7296673572142103</v>
      </c>
      <c r="M6547">
        <v>5.0345141375896603</v>
      </c>
      <c r="N6547">
        <v>5.8818201747363998</v>
      </c>
      <c r="O6547">
        <v>5.7846958986268602</v>
      </c>
      <c r="P6547">
        <v>5.8481757373421797</v>
      </c>
      <c r="Q6547">
        <v>6.2843132996066204</v>
      </c>
    </row>
    <row r="6548" spans="1:17">
      <c r="A6548" t="s">
        <v>11600</v>
      </c>
      <c r="B6548" s="16" t="s">
        <v>11601</v>
      </c>
      <c r="C6548">
        <v>7.4897681856301501</v>
      </c>
      <c r="D6548">
        <v>7.4084289871033597</v>
      </c>
      <c r="E6548">
        <v>7.2043884532365698</v>
      </c>
      <c r="F6548">
        <v>7.1910315324497596</v>
      </c>
      <c r="G6548">
        <v>6.4648297334768499</v>
      </c>
      <c r="H6548">
        <v>6.5659659380906303</v>
      </c>
      <c r="I6548">
        <v>8.1015137519620399</v>
      </c>
      <c r="J6548">
        <v>6.5634187552084402</v>
      </c>
      <c r="K6548">
        <v>7.9541743335574404</v>
      </c>
      <c r="L6548">
        <v>7.9705741912579802</v>
      </c>
      <c r="M6548">
        <v>7.2919710568065002</v>
      </c>
      <c r="N6548">
        <v>7.0225314405784802</v>
      </c>
      <c r="O6548">
        <v>6.6428125903268098</v>
      </c>
      <c r="P6548">
        <v>7.5279031862563199</v>
      </c>
      <c r="Q6548">
        <v>8.2978683598244807</v>
      </c>
    </row>
    <row r="6549" spans="1:17">
      <c r="A6549" t="s">
        <v>11602</v>
      </c>
      <c r="B6549" s="16" t="s">
        <v>11603</v>
      </c>
      <c r="C6549">
        <v>5.4731326598032704</v>
      </c>
      <c r="D6549">
        <v>5.09137122556535</v>
      </c>
      <c r="E6549">
        <v>4.96044362242744</v>
      </c>
      <c r="F6549">
        <v>5.2866768958500598</v>
      </c>
      <c r="G6549">
        <v>5.6458708745746398</v>
      </c>
      <c r="H6549">
        <v>2.8218677180984102</v>
      </c>
      <c r="I6549">
        <v>4.2360017113942803</v>
      </c>
      <c r="J6549">
        <v>4.4586654922886897</v>
      </c>
      <c r="K6549">
        <v>5.0476523100685604</v>
      </c>
      <c r="L6549">
        <v>5.1913586396996196</v>
      </c>
      <c r="M6549">
        <v>5.0881524599701597</v>
      </c>
      <c r="N6549">
        <v>5.4781829866836604</v>
      </c>
      <c r="O6549">
        <v>5.2165415310043803</v>
      </c>
      <c r="P6549">
        <v>3.9363215208704698</v>
      </c>
      <c r="Q6549">
        <v>5.81282804418474</v>
      </c>
    </row>
    <row r="6550" spans="1:17">
      <c r="A6550" t="s">
        <v>11604</v>
      </c>
      <c r="B6550" s="16" t="s">
        <v>11605</v>
      </c>
      <c r="C6550">
        <v>6.9641953269213799</v>
      </c>
      <c r="D6550">
        <v>7.3486408973780701</v>
      </c>
      <c r="E6550">
        <v>7.3659163892137602</v>
      </c>
      <c r="F6550">
        <v>6.9314721879311696</v>
      </c>
      <c r="G6550">
        <v>7.7765174914733102</v>
      </c>
      <c r="H6550">
        <v>7.6238280257956399</v>
      </c>
      <c r="I6550">
        <v>7.1998009364913598</v>
      </c>
      <c r="J6550">
        <v>7.4261303639528</v>
      </c>
      <c r="K6550">
        <v>7.0846625010167097</v>
      </c>
      <c r="L6550">
        <v>6.9377613713991799</v>
      </c>
      <c r="M6550">
        <v>7.5651139355827501</v>
      </c>
      <c r="N6550">
        <v>7.9883089262039002</v>
      </c>
      <c r="O6550">
        <v>7.758198071442</v>
      </c>
      <c r="P6550">
        <v>7.6445215638579098</v>
      </c>
      <c r="Q6550">
        <v>7.5369478347710803</v>
      </c>
    </row>
    <row r="6551" spans="1:17">
      <c r="A6551" t="s">
        <v>11606</v>
      </c>
      <c r="B6551" s="16" t="s">
        <v>11607</v>
      </c>
      <c r="C6551">
        <v>5.2710534670525604</v>
      </c>
      <c r="D6551">
        <v>5.4459441552918904</v>
      </c>
      <c r="E6551">
        <v>4.4833795521924502</v>
      </c>
      <c r="F6551">
        <v>4.5644600677645304</v>
      </c>
      <c r="G6551">
        <v>4.1380367534927496</v>
      </c>
      <c r="H6551">
        <v>5.4261642208015903</v>
      </c>
      <c r="I6551">
        <v>5.2542284300769104</v>
      </c>
      <c r="J6551">
        <v>3.93564812262216</v>
      </c>
      <c r="K6551">
        <v>5.6586756958187001</v>
      </c>
      <c r="L6551">
        <v>5.5725684340267403</v>
      </c>
      <c r="M6551">
        <v>4.8272493834176604</v>
      </c>
      <c r="N6551">
        <v>4.8593448344507699</v>
      </c>
      <c r="O6551">
        <v>4.8066714880220998</v>
      </c>
      <c r="P6551">
        <v>4.4479700090536403</v>
      </c>
      <c r="Q6551">
        <v>2.8218677180984102</v>
      </c>
    </row>
    <row r="6552" spans="1:17">
      <c r="A6552" t="s">
        <v>11608</v>
      </c>
      <c r="B6552" s="16" t="s">
        <v>11609</v>
      </c>
      <c r="C6552">
        <v>7.38923628390895</v>
      </c>
      <c r="D6552">
        <v>7.2791556688502101</v>
      </c>
      <c r="E6552">
        <v>7.1223052403704799</v>
      </c>
      <c r="F6552">
        <v>7.1765686421886903</v>
      </c>
      <c r="G6552">
        <v>7.4293376543615803</v>
      </c>
      <c r="H6552">
        <v>7.5631487141333897</v>
      </c>
      <c r="I6552">
        <v>7.8689320229409301</v>
      </c>
      <c r="J6552">
        <v>7.32712813606528</v>
      </c>
      <c r="K6552">
        <v>7.6439183356257399</v>
      </c>
      <c r="L6552">
        <v>7.8022449253915802</v>
      </c>
      <c r="M6552">
        <v>7.7790689267418101</v>
      </c>
      <c r="N6552">
        <v>7.9692978188490899</v>
      </c>
      <c r="O6552">
        <v>7.5474535720028504</v>
      </c>
      <c r="P6552">
        <v>7.78178590968332</v>
      </c>
      <c r="Q6552">
        <v>8.3931679398307004</v>
      </c>
    </row>
    <row r="6553" spans="1:17">
      <c r="A6553" t="s">
        <v>11610</v>
      </c>
      <c r="B6553" s="16" t="s">
        <v>11611</v>
      </c>
      <c r="C6553">
        <v>6.1080510548675004</v>
      </c>
      <c r="D6553">
        <v>5.7271715246175301</v>
      </c>
      <c r="E6553">
        <v>4.9023702390828996</v>
      </c>
      <c r="F6553">
        <v>5.8299906224742504</v>
      </c>
      <c r="G6553">
        <v>6.2918722402955201</v>
      </c>
      <c r="H6553">
        <v>4.8389910929935898</v>
      </c>
      <c r="I6553">
        <v>5.66533222304981</v>
      </c>
      <c r="J6553">
        <v>5.20241513226006</v>
      </c>
      <c r="K6553">
        <v>6.01869195546446</v>
      </c>
      <c r="L6553">
        <v>4.9878555821396704</v>
      </c>
      <c r="M6553">
        <v>5.9248301634926097</v>
      </c>
      <c r="N6553">
        <v>6.1443152006371102</v>
      </c>
      <c r="O6553">
        <v>5.6448044448004904</v>
      </c>
      <c r="P6553">
        <v>5.6354911062640802</v>
      </c>
      <c r="Q6553">
        <v>5.81282804418474</v>
      </c>
    </row>
    <row r="6554" spans="1:17">
      <c r="A6554" t="s">
        <v>11612</v>
      </c>
      <c r="B6554" s="16" t="s">
        <v>11613</v>
      </c>
      <c r="C6554">
        <v>11.2186220396311</v>
      </c>
      <c r="D6554">
        <v>11.2479081041214</v>
      </c>
      <c r="E6554">
        <v>11.5808067805819</v>
      </c>
      <c r="F6554">
        <v>10.941757804802901</v>
      </c>
      <c r="G6554">
        <v>11.3190338050601</v>
      </c>
      <c r="H6554">
        <v>10.780726125145</v>
      </c>
      <c r="I6554">
        <v>12.1972634393515</v>
      </c>
      <c r="J6554">
        <v>11.888355189111699</v>
      </c>
      <c r="K6554">
        <v>11.2622137038713</v>
      </c>
      <c r="L6554">
        <v>11.9165087706679</v>
      </c>
      <c r="M6554">
        <v>11.6115934056195</v>
      </c>
      <c r="N6554">
        <v>12.215216161530501</v>
      </c>
      <c r="O6554">
        <v>11.2412461036746</v>
      </c>
      <c r="P6554">
        <v>12.1765612536995</v>
      </c>
      <c r="Q6554">
        <v>11.984573587880799</v>
      </c>
    </row>
    <row r="6555" spans="1:17">
      <c r="A6555" t="s">
        <v>11614</v>
      </c>
      <c r="B6555" s="16" t="s">
        <v>11615</v>
      </c>
      <c r="C6555">
        <v>9.7649377928020407</v>
      </c>
      <c r="D6555">
        <v>9.7145428664441607</v>
      </c>
      <c r="E6555">
        <v>9.4841701988497604</v>
      </c>
      <c r="F6555">
        <v>9.7341042380806702</v>
      </c>
      <c r="G6555">
        <v>9.5865119904053202</v>
      </c>
      <c r="H6555">
        <v>9.6660513556167906</v>
      </c>
      <c r="I6555">
        <v>9.6807211438417902</v>
      </c>
      <c r="J6555">
        <v>9.4269955640366607</v>
      </c>
      <c r="K6555">
        <v>9.9724069348433098</v>
      </c>
      <c r="L6555">
        <v>9.4595115934281893</v>
      </c>
      <c r="M6555">
        <v>9.5998315609348204</v>
      </c>
      <c r="N6555">
        <v>9.4816777744385305</v>
      </c>
      <c r="O6555">
        <v>9.5191498019196601</v>
      </c>
      <c r="P6555">
        <v>9.5074809981420803</v>
      </c>
      <c r="Q6555">
        <v>9.1612412986063401</v>
      </c>
    </row>
    <row r="6556" spans="1:17">
      <c r="A6556" t="s">
        <v>11616</v>
      </c>
      <c r="B6556" s="16" t="s">
        <v>11617</v>
      </c>
      <c r="C6556">
        <v>8.4960777043720999</v>
      </c>
      <c r="D6556">
        <v>8.5420456879647997</v>
      </c>
      <c r="E6556">
        <v>8.4841359915937993</v>
      </c>
      <c r="F6556">
        <v>8.8262168795910796</v>
      </c>
      <c r="G6556">
        <v>8.7455968816628697</v>
      </c>
      <c r="H6556">
        <v>9.5094413918677407</v>
      </c>
      <c r="I6556">
        <v>8.7399586390070905</v>
      </c>
      <c r="J6556">
        <v>9.0119974422060505</v>
      </c>
      <c r="K6556">
        <v>8.2533183599327202</v>
      </c>
      <c r="L6556">
        <v>8.7048373265800407</v>
      </c>
      <c r="M6556">
        <v>8.9353032199192395</v>
      </c>
      <c r="N6556">
        <v>8.7002349631228295</v>
      </c>
      <c r="O6556">
        <v>8.9618000192109992</v>
      </c>
      <c r="P6556">
        <v>9.0870241323109209</v>
      </c>
      <c r="Q6556">
        <v>7.5369478347710803</v>
      </c>
    </row>
    <row r="6557" spans="1:17">
      <c r="A6557" t="s">
        <v>11618</v>
      </c>
      <c r="B6557" s="16" t="s">
        <v>11619</v>
      </c>
      <c r="C6557">
        <v>5.4183879182099801</v>
      </c>
      <c r="D6557">
        <v>5.4969810266401202</v>
      </c>
      <c r="E6557">
        <v>4.4833795521924502</v>
      </c>
      <c r="F6557">
        <v>5.1706883695566601</v>
      </c>
      <c r="G6557">
        <v>5.8882770820909203</v>
      </c>
      <c r="H6557">
        <v>5.3395340803022098</v>
      </c>
      <c r="I6557">
        <v>5.1197440703333399</v>
      </c>
      <c r="J6557">
        <v>4.6702235480772103</v>
      </c>
      <c r="K6557">
        <v>5.2832656349479699</v>
      </c>
      <c r="L6557">
        <v>4.6547502153815303</v>
      </c>
      <c r="M6557">
        <v>5.2604792807445904</v>
      </c>
      <c r="N6557">
        <v>5.5054798817117598</v>
      </c>
      <c r="O6557">
        <v>5.3368598019304798</v>
      </c>
      <c r="P6557">
        <v>5.4607337398470897</v>
      </c>
      <c r="Q6557">
        <v>2.8218677180984102</v>
      </c>
    </row>
    <row r="6558" spans="1:17">
      <c r="A6558" t="s">
        <v>11620</v>
      </c>
      <c r="B6558" s="16" t="s">
        <v>11621</v>
      </c>
      <c r="C6558">
        <v>9.2020954844139293</v>
      </c>
      <c r="D6558">
        <v>9.1258274006085607</v>
      </c>
      <c r="E6558">
        <v>9.4888463401078695</v>
      </c>
      <c r="F6558">
        <v>9.9046725752196707</v>
      </c>
      <c r="G6558">
        <v>9.9160018198459401</v>
      </c>
      <c r="H6558">
        <v>8.7651807219784992</v>
      </c>
      <c r="I6558">
        <v>9.2771942764337307</v>
      </c>
      <c r="J6558">
        <v>9.1990919530054303</v>
      </c>
      <c r="K6558">
        <v>9.4009905426079605</v>
      </c>
      <c r="L6558">
        <v>9.3820550283915196</v>
      </c>
      <c r="M6558">
        <v>9.5482062502132692</v>
      </c>
      <c r="N6558">
        <v>9.9714621736017897</v>
      </c>
      <c r="O6558">
        <v>10.1367565704805</v>
      </c>
      <c r="P6558">
        <v>8.7544491156318394</v>
      </c>
      <c r="Q6558">
        <v>11.201804683747101</v>
      </c>
    </row>
    <row r="6559" spans="1:17">
      <c r="A6559" t="s">
        <v>11622</v>
      </c>
      <c r="B6559" s="16" t="s">
        <v>11623</v>
      </c>
      <c r="C6559">
        <v>7.9603898990703099</v>
      </c>
      <c r="D6559">
        <v>7.9226756640482803</v>
      </c>
      <c r="E6559">
        <v>7.7006203336366701</v>
      </c>
      <c r="F6559">
        <v>7.6067390113762396</v>
      </c>
      <c r="G6559">
        <v>7.6331692833361604</v>
      </c>
      <c r="H6559">
        <v>7.1075672566897001</v>
      </c>
      <c r="I6559">
        <v>7.8537070305727701</v>
      </c>
      <c r="J6559">
        <v>7.2451160400621699</v>
      </c>
      <c r="K6559">
        <v>7.65406560375519</v>
      </c>
      <c r="L6559">
        <v>7.3033402976722401</v>
      </c>
      <c r="M6559">
        <v>7.0674657490229604</v>
      </c>
      <c r="N6559">
        <v>6.9563332013543997</v>
      </c>
      <c r="O6559">
        <v>7.2117528687813603</v>
      </c>
      <c r="P6559">
        <v>7.8105898809585401</v>
      </c>
      <c r="Q6559">
        <v>7.6950435514148801</v>
      </c>
    </row>
    <row r="6560" spans="1:17">
      <c r="A6560" t="s">
        <v>11624</v>
      </c>
      <c r="B6560" s="16" t="s">
        <v>11625</v>
      </c>
      <c r="C6560">
        <v>8.1235100418395501</v>
      </c>
      <c r="D6560">
        <v>7.9718949903924301</v>
      </c>
      <c r="E6560">
        <v>7.2492690045942503</v>
      </c>
      <c r="F6560">
        <v>8.1991081384552391</v>
      </c>
      <c r="G6560">
        <v>7.8289416707684198</v>
      </c>
      <c r="H6560">
        <v>7.2607762164977201</v>
      </c>
      <c r="I6560">
        <v>7.7423710464033197</v>
      </c>
      <c r="J6560">
        <v>6.9219572081632101</v>
      </c>
      <c r="K6560">
        <v>7.7890915310614997</v>
      </c>
      <c r="L6560">
        <v>7.8121310418628704</v>
      </c>
      <c r="M6560">
        <v>7.30828630969018</v>
      </c>
      <c r="N6560">
        <v>7.8956840961943104</v>
      </c>
      <c r="O6560">
        <v>7.1995023503709197</v>
      </c>
      <c r="P6560">
        <v>7.2617771611034998</v>
      </c>
      <c r="Q6560">
        <v>8.7216113394761106</v>
      </c>
    </row>
    <row r="6561" spans="1:17">
      <c r="A6561" t="s">
        <v>11626</v>
      </c>
      <c r="B6561" s="16" t="s">
        <v>11627</v>
      </c>
      <c r="C6561">
        <v>10.7943745394579</v>
      </c>
      <c r="D6561">
        <v>10.8454341486744</v>
      </c>
      <c r="E6561">
        <v>10.6508668136978</v>
      </c>
      <c r="F6561">
        <v>10.499692837944201</v>
      </c>
      <c r="G6561">
        <v>10.7854412531942</v>
      </c>
      <c r="H6561">
        <v>10.385150989682099</v>
      </c>
      <c r="I6561">
        <v>11.0139261954528</v>
      </c>
      <c r="J6561">
        <v>10.449238405833</v>
      </c>
      <c r="K6561">
        <v>11.041131751982199</v>
      </c>
      <c r="L6561">
        <v>10.610537810586001</v>
      </c>
      <c r="M6561">
        <v>10.422531330909701</v>
      </c>
      <c r="N6561">
        <v>10.478403644114699</v>
      </c>
      <c r="O6561">
        <v>10.532943187381001</v>
      </c>
      <c r="P6561">
        <v>10.9105589443806</v>
      </c>
      <c r="Q6561">
        <v>10.607972895164099</v>
      </c>
    </row>
    <row r="6562" spans="1:17">
      <c r="A6562" t="s">
        <v>11628</v>
      </c>
      <c r="B6562" s="16" t="s">
        <v>11629</v>
      </c>
      <c r="C6562">
        <v>5.1742671949623604</v>
      </c>
      <c r="D6562">
        <v>5.4459441552918904</v>
      </c>
      <c r="E6562">
        <v>5.6873781601909403</v>
      </c>
      <c r="F6562">
        <v>6.0703706090842502</v>
      </c>
      <c r="G6562">
        <v>5.91035690204746</v>
      </c>
      <c r="H6562">
        <v>6.6503815819958696</v>
      </c>
      <c r="I6562">
        <v>5.7119264710440998</v>
      </c>
      <c r="J6562">
        <v>5.8141705221960898</v>
      </c>
      <c r="K6562">
        <v>5.31000747676672</v>
      </c>
      <c r="L6562">
        <v>5.31160411377655</v>
      </c>
      <c r="M6562">
        <v>6.5944058642986496</v>
      </c>
      <c r="N6562">
        <v>6.65591064102943</v>
      </c>
      <c r="O6562">
        <v>6.6786497323202498</v>
      </c>
      <c r="P6562">
        <v>6.2392952426732498</v>
      </c>
      <c r="Q6562">
        <v>5.09416193408443</v>
      </c>
    </row>
    <row r="6563" spans="1:17">
      <c r="A6563" t="s">
        <v>11630</v>
      </c>
      <c r="B6563" s="16" t="s">
        <v>11631</v>
      </c>
      <c r="C6563">
        <v>9.5723707861586007</v>
      </c>
      <c r="D6563">
        <v>9.5608346303669691</v>
      </c>
      <c r="E6563">
        <v>8.9921907500196507</v>
      </c>
      <c r="F6563">
        <v>9.0934160437922102</v>
      </c>
      <c r="G6563">
        <v>9.4922248211512894</v>
      </c>
      <c r="H6563">
        <v>8.5848339657477197</v>
      </c>
      <c r="I6563">
        <v>9.1584028620625606</v>
      </c>
      <c r="J6563">
        <v>8.5169830678798899</v>
      </c>
      <c r="K6563">
        <v>9.6542455996563508</v>
      </c>
      <c r="L6563">
        <v>9.3968985177812492</v>
      </c>
      <c r="M6563">
        <v>9.1477926754243999</v>
      </c>
      <c r="N6563">
        <v>8.7484005872480299</v>
      </c>
      <c r="O6563">
        <v>9.2788969261479597</v>
      </c>
      <c r="P6563">
        <v>9.1045613603878905</v>
      </c>
      <c r="Q6563">
        <v>9.7343991185863192</v>
      </c>
    </row>
    <row r="6564" spans="1:17">
      <c r="A6564" t="s">
        <v>11632</v>
      </c>
      <c r="B6564" s="16" t="s">
        <v>11633</v>
      </c>
      <c r="C6564">
        <v>7.8538497262402798</v>
      </c>
      <c r="D6564">
        <v>8.0696746781631301</v>
      </c>
      <c r="E6564">
        <v>8.3100524875584103</v>
      </c>
      <c r="F6564">
        <v>7.99207830986792</v>
      </c>
      <c r="G6564">
        <v>8.1956134515825596</v>
      </c>
      <c r="H6564">
        <v>8.5161363628839002</v>
      </c>
      <c r="I6564">
        <v>8.6161832959476001</v>
      </c>
      <c r="J6564">
        <v>7.9832288597836598</v>
      </c>
      <c r="K6564">
        <v>8.1885183905571193</v>
      </c>
      <c r="L6564">
        <v>7.8747874950120398</v>
      </c>
      <c r="M6564">
        <v>8.2390087936982592</v>
      </c>
      <c r="N6564">
        <v>8.4002578903774392</v>
      </c>
      <c r="O6564">
        <v>8.3431586954379302</v>
      </c>
      <c r="P6564">
        <v>8.4367044382192304</v>
      </c>
      <c r="Q6564">
        <v>8.2978683598244807</v>
      </c>
    </row>
    <row r="6565" spans="1:17">
      <c r="A6565" t="s">
        <v>11634</v>
      </c>
      <c r="B6565" s="16" t="e">
        <v>#N/A</v>
      </c>
      <c r="C6565">
        <v>8.0464577704438902</v>
      </c>
      <c r="D6565">
        <v>8.0531392507551196</v>
      </c>
      <c r="E6565">
        <v>7.8463377901623304</v>
      </c>
      <c r="F6565">
        <v>7.9459955053765299</v>
      </c>
      <c r="G6565">
        <v>8.0754373225795995</v>
      </c>
      <c r="H6565">
        <v>8.8180178464258496</v>
      </c>
      <c r="I6565">
        <v>8.19707140976187</v>
      </c>
      <c r="J6565">
        <v>8.5683880604223699</v>
      </c>
      <c r="K6565">
        <v>8.0105213211056299</v>
      </c>
      <c r="L6565">
        <v>8.2756591146741503</v>
      </c>
      <c r="M6565">
        <v>8.6331055249702402</v>
      </c>
      <c r="N6565">
        <v>8.3386514711424304</v>
      </c>
      <c r="O6565">
        <v>8.4189454921787199</v>
      </c>
      <c r="P6565">
        <v>8.7131241798062504</v>
      </c>
      <c r="Q6565">
        <v>7.3593062614465703</v>
      </c>
    </row>
    <row r="6566" spans="1:17">
      <c r="A6566" t="s">
        <v>11635</v>
      </c>
      <c r="B6566" s="16" t="s">
        <v>11636</v>
      </c>
      <c r="C6566">
        <v>2.8218677180984102</v>
      </c>
      <c r="D6566">
        <v>2.8218677180984102</v>
      </c>
      <c r="E6566">
        <v>3.9618875914207199</v>
      </c>
      <c r="F6566">
        <v>4.0118215330109104</v>
      </c>
      <c r="G6566">
        <v>4.1380367534927496</v>
      </c>
      <c r="H6566">
        <v>3.50653555504317</v>
      </c>
      <c r="I6566">
        <v>3.5089935751222501</v>
      </c>
      <c r="J6566">
        <v>3.4276433730071201</v>
      </c>
      <c r="K6566">
        <v>2.8218677180984102</v>
      </c>
      <c r="L6566">
        <v>2.8218677180984102</v>
      </c>
      <c r="M6566">
        <v>3.82485868955618</v>
      </c>
      <c r="N6566">
        <v>2.8218677180984102</v>
      </c>
      <c r="O6566">
        <v>3.6677309644704801</v>
      </c>
      <c r="P6566">
        <v>2.8218677180984102</v>
      </c>
      <c r="Q6566">
        <v>2.8218677180984102</v>
      </c>
    </row>
    <row r="6567" spans="1:17">
      <c r="A6567" t="s">
        <v>11637</v>
      </c>
      <c r="B6567" s="16" t="s">
        <v>11638</v>
      </c>
      <c r="C6567">
        <v>6.1416886309143299</v>
      </c>
      <c r="D6567">
        <v>5.6840918186943501</v>
      </c>
      <c r="E6567">
        <v>7.2270040238899798</v>
      </c>
      <c r="F6567">
        <v>6.3027317328969898</v>
      </c>
      <c r="G6567">
        <v>6.1139565568328003</v>
      </c>
      <c r="H6567">
        <v>4.9634301213382797</v>
      </c>
      <c r="I6567">
        <v>5.9042422523301203</v>
      </c>
      <c r="J6567">
        <v>6.1497027593076004</v>
      </c>
      <c r="K6567">
        <v>6.1403051534520099</v>
      </c>
      <c r="L6567">
        <v>6.6588220656313899</v>
      </c>
      <c r="M6567">
        <v>5.7421360554391203</v>
      </c>
      <c r="N6567">
        <v>5.5585000893321901</v>
      </c>
      <c r="O6567">
        <v>5.3136379649428402</v>
      </c>
      <c r="P6567">
        <v>5.2164652043888102</v>
      </c>
      <c r="Q6567">
        <v>8.1958182219819093</v>
      </c>
    </row>
    <row r="6568" spans="1:17">
      <c r="A6568" t="s">
        <v>11639</v>
      </c>
      <c r="B6568" s="16" t="s">
        <v>11640</v>
      </c>
      <c r="C6568">
        <v>8.5341941300966901</v>
      </c>
      <c r="D6568">
        <v>8.6830036138681805</v>
      </c>
      <c r="E6568">
        <v>8.5836924836464004</v>
      </c>
      <c r="F6568">
        <v>8.5825247583504503</v>
      </c>
      <c r="G6568">
        <v>8.5304648893295294</v>
      </c>
      <c r="H6568">
        <v>8.2109463504674505</v>
      </c>
      <c r="I6568">
        <v>8.6750771936414495</v>
      </c>
      <c r="J6568">
        <v>8.4402141162104201</v>
      </c>
      <c r="K6568">
        <v>8.4668099347800396</v>
      </c>
      <c r="L6568">
        <v>8.3889259527123698</v>
      </c>
      <c r="M6568">
        <v>8.1929569068586598</v>
      </c>
      <c r="N6568">
        <v>8.2626320731716092</v>
      </c>
      <c r="O6568">
        <v>8.4003690784469995</v>
      </c>
      <c r="P6568">
        <v>8.8853524424741792</v>
      </c>
      <c r="Q6568">
        <v>8.9889439006726093</v>
      </c>
    </row>
    <row r="6569" spans="1:17">
      <c r="A6569" t="s">
        <v>11641</v>
      </c>
      <c r="B6569" s="16" t="s">
        <v>11642</v>
      </c>
      <c r="C6569">
        <v>9.6740001861702094</v>
      </c>
      <c r="D6569">
        <v>9.6813250092770993</v>
      </c>
      <c r="E6569">
        <v>10.95366017293</v>
      </c>
      <c r="F6569">
        <v>10.5312228245044</v>
      </c>
      <c r="G6569">
        <v>10.2854006598439</v>
      </c>
      <c r="H6569">
        <v>9.6832387792932497</v>
      </c>
      <c r="I6569">
        <v>9.4489936936556607</v>
      </c>
      <c r="J6569">
        <v>11.8401369841822</v>
      </c>
      <c r="K6569">
        <v>9.2964855321224107</v>
      </c>
      <c r="L6569">
        <v>9.4516345419590397</v>
      </c>
      <c r="M6569">
        <v>9.6978493946005209</v>
      </c>
      <c r="N6569">
        <v>10.1359515733216</v>
      </c>
      <c r="O6569">
        <v>9.9740716915734708</v>
      </c>
      <c r="P6569">
        <v>9.4920187005855698</v>
      </c>
      <c r="Q6569">
        <v>10.0588468117601</v>
      </c>
    </row>
    <row r="6570" spans="1:17">
      <c r="A6570" t="s">
        <v>11643</v>
      </c>
      <c r="B6570" s="16" t="s">
        <v>11644</v>
      </c>
      <c r="C6570">
        <v>9.8122253401231401</v>
      </c>
      <c r="D6570">
        <v>9.64318964391164</v>
      </c>
      <c r="E6570">
        <v>10.1227146028425</v>
      </c>
      <c r="F6570">
        <v>10.299508865934699</v>
      </c>
      <c r="G6570">
        <v>10.348552197684199</v>
      </c>
      <c r="H6570">
        <v>9.4234089163920398</v>
      </c>
      <c r="I6570">
        <v>8.9452922842859106</v>
      </c>
      <c r="J6570">
        <v>8.3702046172402707</v>
      </c>
      <c r="K6570">
        <v>9.7891198303596791</v>
      </c>
      <c r="L6570">
        <v>9.5640381382047703</v>
      </c>
      <c r="M6570">
        <v>9.7563865562561496</v>
      </c>
      <c r="N6570">
        <v>10.347514265224</v>
      </c>
      <c r="O6570">
        <v>9.8957429270675199</v>
      </c>
      <c r="P6570">
        <v>8.4181185696057703</v>
      </c>
      <c r="Q6570">
        <v>12.542110785233399</v>
      </c>
    </row>
    <row r="6571" spans="1:17">
      <c r="A6571" t="s">
        <v>11645</v>
      </c>
      <c r="B6571" s="16" t="s">
        <v>11646</v>
      </c>
      <c r="C6571">
        <v>7.2886065420614097</v>
      </c>
      <c r="D6571">
        <v>7.2791556688502101</v>
      </c>
      <c r="E6571">
        <v>6.9696497428925097</v>
      </c>
      <c r="F6571">
        <v>7.2053502042261002</v>
      </c>
      <c r="G6571">
        <v>7.1280025223572601</v>
      </c>
      <c r="H6571">
        <v>8.0698783959913296</v>
      </c>
      <c r="I6571">
        <v>7.3229819917611101</v>
      </c>
      <c r="J6571">
        <v>7.19606027589424</v>
      </c>
      <c r="K6571">
        <v>7.3261386574122698</v>
      </c>
      <c r="L6571">
        <v>7.1082475476282703</v>
      </c>
      <c r="M6571">
        <v>7.4374922805271604</v>
      </c>
      <c r="N6571">
        <v>7.5046963614255704</v>
      </c>
      <c r="O6571">
        <v>7.3511467449476502</v>
      </c>
      <c r="P6571">
        <v>7.7147893187189904</v>
      </c>
      <c r="Q6571">
        <v>2.8218677180984102</v>
      </c>
    </row>
    <row r="6572" spans="1:17">
      <c r="A6572" t="s">
        <v>11647</v>
      </c>
      <c r="B6572" s="16" t="s">
        <v>11648</v>
      </c>
      <c r="C6572">
        <v>11.4215579258688</v>
      </c>
      <c r="D6572">
        <v>11.478868020437501</v>
      </c>
      <c r="E6572">
        <v>10.106072382014201</v>
      </c>
      <c r="F6572">
        <v>10.1055949641007</v>
      </c>
      <c r="G6572">
        <v>9.9386885346895895</v>
      </c>
      <c r="H6572">
        <v>11.2303799345435</v>
      </c>
      <c r="I6572">
        <v>11.168933986462401</v>
      </c>
      <c r="J6572">
        <v>10.428198321846899</v>
      </c>
      <c r="K6572">
        <v>11.8617321522851</v>
      </c>
      <c r="L6572">
        <v>11.764582312563499</v>
      </c>
      <c r="M6572">
        <v>10.600003304992301</v>
      </c>
      <c r="N6572">
        <v>10.4555495227482</v>
      </c>
      <c r="O6572">
        <v>10.3480620311422</v>
      </c>
      <c r="P6572">
        <v>10.7406037722952</v>
      </c>
      <c r="Q6572">
        <v>10.740674867653601</v>
      </c>
    </row>
    <row r="6573" spans="1:17">
      <c r="A6573" t="s">
        <v>11649</v>
      </c>
      <c r="B6573" s="16" t="s">
        <v>11650</v>
      </c>
      <c r="C6573">
        <v>4.1513583524311999</v>
      </c>
      <c r="D6573">
        <v>3.9548310731697001</v>
      </c>
      <c r="E6573">
        <v>4.0887687455453801</v>
      </c>
      <c r="F6573">
        <v>3.8353454241230298</v>
      </c>
      <c r="G6573">
        <v>3.8309652426265099</v>
      </c>
      <c r="H6573">
        <v>4.1560374762891303</v>
      </c>
      <c r="I6573">
        <v>4.4354937019020104</v>
      </c>
      <c r="J6573">
        <v>3.8565114723405598</v>
      </c>
      <c r="K6573">
        <v>4.0709644767565303</v>
      </c>
      <c r="L6573">
        <v>4.3280695513255196</v>
      </c>
      <c r="M6573">
        <v>4.8899346368581904</v>
      </c>
      <c r="N6573">
        <v>4.7684260524010602</v>
      </c>
      <c r="O6573">
        <v>4.2491040476565001</v>
      </c>
      <c r="P6573">
        <v>3.7927642367557501</v>
      </c>
      <c r="Q6573">
        <v>5.81282804418474</v>
      </c>
    </row>
    <row r="6574" spans="1:17">
      <c r="A6574" t="s">
        <v>11651</v>
      </c>
      <c r="B6574" s="16" t="s">
        <v>11652</v>
      </c>
      <c r="C6574">
        <v>6.3282826399822101</v>
      </c>
      <c r="D6574">
        <v>6.2807715480435</v>
      </c>
      <c r="E6574">
        <v>6.5153438410764704</v>
      </c>
      <c r="F6574">
        <v>6.1913127704974604</v>
      </c>
      <c r="G6574">
        <v>6.4197063712653204</v>
      </c>
      <c r="H6574">
        <v>5.8138286615387997</v>
      </c>
      <c r="I6574">
        <v>6.0374776942977704</v>
      </c>
      <c r="J6574">
        <v>7.0993033865592601</v>
      </c>
      <c r="K6574">
        <v>6.1973995995060003</v>
      </c>
      <c r="L6574">
        <v>6.0506077336552</v>
      </c>
      <c r="M6574">
        <v>6.3419151613778002</v>
      </c>
      <c r="N6574">
        <v>5.9423367922347801</v>
      </c>
      <c r="O6574">
        <v>6.1994087418434098</v>
      </c>
      <c r="P6574">
        <v>6.0327560215808402</v>
      </c>
      <c r="Q6574">
        <v>6.9204191934356096</v>
      </c>
    </row>
    <row r="6575" spans="1:17">
      <c r="A6575" t="s">
        <v>11653</v>
      </c>
      <c r="B6575" s="16" t="s">
        <v>11654</v>
      </c>
      <c r="C6575">
        <v>7.3398019669746004</v>
      </c>
      <c r="D6575">
        <v>7.4149211802244901</v>
      </c>
      <c r="E6575">
        <v>7.0979641920863799</v>
      </c>
      <c r="F6575">
        <v>7.3216190108341204</v>
      </c>
      <c r="G6575">
        <v>7.3833017638975598</v>
      </c>
      <c r="H6575">
        <v>7.5998624959900498</v>
      </c>
      <c r="I6575">
        <v>7.6688686781211901</v>
      </c>
      <c r="J6575">
        <v>7.0655451992438296</v>
      </c>
      <c r="K6575">
        <v>7.2940296973472796</v>
      </c>
      <c r="L6575">
        <v>7.2015926752933197</v>
      </c>
      <c r="M6575">
        <v>7.7234313996964099</v>
      </c>
      <c r="N6575">
        <v>7.4780235210135499</v>
      </c>
      <c r="O6575">
        <v>7.44748021483014</v>
      </c>
      <c r="P6575">
        <v>7.8665247740047004</v>
      </c>
      <c r="Q6575">
        <v>2.8218677180984102</v>
      </c>
    </row>
    <row r="6576" spans="1:17">
      <c r="A6576" t="s">
        <v>11655</v>
      </c>
      <c r="B6576" s="16" t="s">
        <v>11656</v>
      </c>
      <c r="C6576">
        <v>4.0706176854441196</v>
      </c>
      <c r="D6576">
        <v>3.8603343823973102</v>
      </c>
      <c r="E6576">
        <v>3.6381873987360902</v>
      </c>
      <c r="F6576">
        <v>3.7319397910766599</v>
      </c>
      <c r="G6576">
        <v>3.8309652426265099</v>
      </c>
      <c r="H6576">
        <v>3.50653555504317</v>
      </c>
      <c r="I6576">
        <v>3.5089935751222501</v>
      </c>
      <c r="J6576">
        <v>3.6724961835054399</v>
      </c>
      <c r="K6576">
        <v>3.4608708703561399</v>
      </c>
      <c r="L6576">
        <v>4.1211419556762898</v>
      </c>
      <c r="M6576">
        <v>3.90178223458659</v>
      </c>
      <c r="N6576">
        <v>4.3841781814921204</v>
      </c>
      <c r="O6576">
        <v>3.42420286852819</v>
      </c>
      <c r="P6576">
        <v>3.9363215208704698</v>
      </c>
      <c r="Q6576">
        <v>2.8218677180984102</v>
      </c>
    </row>
    <row r="6577" spans="1:17">
      <c r="A6577" t="s">
        <v>11657</v>
      </c>
      <c r="B6577" s="16" t="s">
        <v>11658</v>
      </c>
      <c r="C6577">
        <v>7.7922336118688396</v>
      </c>
      <c r="D6577">
        <v>7.7017277505002504</v>
      </c>
      <c r="E6577">
        <v>7.3140654859356102</v>
      </c>
      <c r="F6577">
        <v>7.5629735602074097</v>
      </c>
      <c r="G6577">
        <v>7.4293376543615803</v>
      </c>
      <c r="H6577">
        <v>7.9375747738984002</v>
      </c>
      <c r="I6577">
        <v>7.7642522999856904</v>
      </c>
      <c r="J6577">
        <v>7.7314650645078196</v>
      </c>
      <c r="K6577">
        <v>7.4710016187127</v>
      </c>
      <c r="L6577">
        <v>7.4499595836554002</v>
      </c>
      <c r="M6577">
        <v>7.5191565098678703</v>
      </c>
      <c r="N6577">
        <v>7.3587971557348997</v>
      </c>
      <c r="O6577">
        <v>7.4160808464778301</v>
      </c>
      <c r="P6577">
        <v>7.9004119547792602</v>
      </c>
      <c r="Q6577">
        <v>5.09416193408443</v>
      </c>
    </row>
    <row r="6578" spans="1:17">
      <c r="A6578" t="s">
        <v>11659</v>
      </c>
      <c r="B6578" s="16" t="s">
        <v>11660</v>
      </c>
      <c r="C6578">
        <v>7.61966073771534</v>
      </c>
      <c r="D6578">
        <v>7.5741840720156501</v>
      </c>
      <c r="E6578">
        <v>7.5111119836653399</v>
      </c>
      <c r="F6578">
        <v>7.2680742783998298</v>
      </c>
      <c r="G6578">
        <v>7.4217666447414699</v>
      </c>
      <c r="H6578">
        <v>7.6178739592621803</v>
      </c>
      <c r="I6578">
        <v>7.1255674474227</v>
      </c>
      <c r="J6578">
        <v>7.6833854332699003</v>
      </c>
      <c r="K6578">
        <v>7.5273035422224002</v>
      </c>
      <c r="L6578">
        <v>7.2387638932443101</v>
      </c>
      <c r="M6578">
        <v>7.4075253990957197</v>
      </c>
      <c r="N6578">
        <v>7.04089718852775</v>
      </c>
      <c r="O6578">
        <v>7.1621109532215401</v>
      </c>
      <c r="P6578">
        <v>7.1977218339206299</v>
      </c>
      <c r="Q6578">
        <v>7.5369478347710803</v>
      </c>
    </row>
    <row r="6579" spans="1:17">
      <c r="A6579" t="s">
        <v>11661</v>
      </c>
      <c r="B6579" s="16" t="s">
        <v>11662</v>
      </c>
      <c r="C6579">
        <v>9.1437233865408398</v>
      </c>
      <c r="D6579">
        <v>9.0877937473067796</v>
      </c>
      <c r="E6579">
        <v>9.1272955393849493</v>
      </c>
      <c r="F6579">
        <v>9.4415207482106105</v>
      </c>
      <c r="G6579">
        <v>9.2828659609889996</v>
      </c>
      <c r="H6579">
        <v>9.7769455628315907</v>
      </c>
      <c r="I6579">
        <v>9.1727767326121104</v>
      </c>
      <c r="J6579">
        <v>9.6109733472922905</v>
      </c>
      <c r="K6579">
        <v>8.7762052115252001</v>
      </c>
      <c r="L6579">
        <v>9.2078212161120003</v>
      </c>
      <c r="M6579">
        <v>9.5482062502132692</v>
      </c>
      <c r="N6579">
        <v>9.6175244932101904</v>
      </c>
      <c r="O6579">
        <v>9.5055614887953901</v>
      </c>
      <c r="P6579">
        <v>9.3275317422693202</v>
      </c>
      <c r="Q6579">
        <v>7.8374797051227896</v>
      </c>
    </row>
    <row r="6580" spans="1:17">
      <c r="A6580" t="s">
        <v>11663</v>
      </c>
      <c r="B6580" s="16" t="s">
        <v>11664</v>
      </c>
      <c r="C6580">
        <v>9.7393411364496902</v>
      </c>
      <c r="D6580">
        <v>9.7171675413716994</v>
      </c>
      <c r="E6580">
        <v>9.8375737164838899</v>
      </c>
      <c r="F6580">
        <v>9.4369875434106198</v>
      </c>
      <c r="G6580">
        <v>9.6892485190077302</v>
      </c>
      <c r="H6580">
        <v>8.9704952338163295</v>
      </c>
      <c r="I6580">
        <v>9.6935940649173808</v>
      </c>
      <c r="J6580">
        <v>9.2879154872981999</v>
      </c>
      <c r="K6580">
        <v>9.9271556193907102</v>
      </c>
      <c r="L6580">
        <v>9.6463964782771807</v>
      </c>
      <c r="M6580">
        <v>9.3709227602029106</v>
      </c>
      <c r="N6580">
        <v>9.1326135119954497</v>
      </c>
      <c r="O6580">
        <v>9.5154565752324896</v>
      </c>
      <c r="P6580">
        <v>9.4354024331839206</v>
      </c>
      <c r="Q6580">
        <v>11.1344751587799</v>
      </c>
    </row>
    <row r="6581" spans="1:17">
      <c r="A6581" t="s">
        <v>11665</v>
      </c>
      <c r="B6581" s="16" t="s">
        <v>11666</v>
      </c>
      <c r="C6581">
        <v>9.8378414722422995</v>
      </c>
      <c r="D6581">
        <v>9.7749943093610803</v>
      </c>
      <c r="E6581">
        <v>9.7448392248543492</v>
      </c>
      <c r="F6581">
        <v>9.3121778837081894</v>
      </c>
      <c r="G6581">
        <v>9.9531803076785295</v>
      </c>
      <c r="H6581">
        <v>9.6117296977775197</v>
      </c>
      <c r="I6581">
        <v>10.004897436622301</v>
      </c>
      <c r="J6581">
        <v>9.9869210708133203</v>
      </c>
      <c r="K6581">
        <v>10.5145753255996</v>
      </c>
      <c r="L6581">
        <v>9.88500404634717</v>
      </c>
      <c r="M6581">
        <v>9.5641148038963806</v>
      </c>
      <c r="N6581">
        <v>9.6462169228496499</v>
      </c>
      <c r="O6581">
        <v>9.6773594761446606</v>
      </c>
      <c r="P6581">
        <v>10.4101693668054</v>
      </c>
      <c r="Q6581">
        <v>10.607972895164099</v>
      </c>
    </row>
    <row r="6582" spans="1:17">
      <c r="A6582" t="s">
        <v>11667</v>
      </c>
      <c r="B6582" s="16" t="s">
        <v>11668</v>
      </c>
      <c r="C6582">
        <v>7.9835425963281299</v>
      </c>
      <c r="D6582">
        <v>7.9226756640482803</v>
      </c>
      <c r="E6582">
        <v>8.00502698976495</v>
      </c>
      <c r="F6582">
        <v>8.0003008788867795</v>
      </c>
      <c r="G6582">
        <v>7.9495869513978699</v>
      </c>
      <c r="H6582">
        <v>8.1170463998542708</v>
      </c>
      <c r="I6582">
        <v>7.8537070305727701</v>
      </c>
      <c r="J6582">
        <v>7.8230595485822096</v>
      </c>
      <c r="K6582">
        <v>7.8652918706345103</v>
      </c>
      <c r="L6582">
        <v>7.7100752816342597</v>
      </c>
      <c r="M6582">
        <v>7.8512943249587801</v>
      </c>
      <c r="N6582">
        <v>8.2069272120287309</v>
      </c>
      <c r="O6582">
        <v>8.18468581607201</v>
      </c>
      <c r="P6582">
        <v>7.6364979725720197</v>
      </c>
      <c r="Q6582">
        <v>8.0859864702427604</v>
      </c>
    </row>
    <row r="6583" spans="1:17">
      <c r="A6583" t="s">
        <v>11669</v>
      </c>
      <c r="B6583" s="16" t="s">
        <v>11670</v>
      </c>
      <c r="C6583">
        <v>8.9125134318069303</v>
      </c>
      <c r="D6583">
        <v>8.8762561922903291</v>
      </c>
      <c r="E6583">
        <v>8.0689192944245107</v>
      </c>
      <c r="F6583">
        <v>7.9158833325461702</v>
      </c>
      <c r="G6583">
        <v>8.34702151232052</v>
      </c>
      <c r="H6583">
        <v>7.6238280257956399</v>
      </c>
      <c r="I6583">
        <v>8.2522790768096801</v>
      </c>
      <c r="J6583">
        <v>7.3938813147062703</v>
      </c>
      <c r="K6583">
        <v>8.6926132366562801</v>
      </c>
      <c r="L6583">
        <v>8.3385415763736308</v>
      </c>
      <c r="M6583">
        <v>7.6906455855048899</v>
      </c>
      <c r="N6583">
        <v>8.0024043880678093</v>
      </c>
      <c r="O6583">
        <v>8.0515315784510708</v>
      </c>
      <c r="P6583">
        <v>7.2085980835333796</v>
      </c>
      <c r="Q6583">
        <v>9.6975493141544398</v>
      </c>
    </row>
    <row r="6584" spans="1:17">
      <c r="A6584" t="s">
        <v>11671</v>
      </c>
      <c r="B6584" s="16" t="s">
        <v>11672</v>
      </c>
      <c r="C6584">
        <v>8.7465884018844697</v>
      </c>
      <c r="D6584">
        <v>8.7253474346936706</v>
      </c>
      <c r="E6584">
        <v>8.6685944331836495</v>
      </c>
      <c r="F6584">
        <v>8.5548907568270103</v>
      </c>
      <c r="G6584">
        <v>8.4133428158245902</v>
      </c>
      <c r="H6584">
        <v>8.1379863502603396</v>
      </c>
      <c r="I6584">
        <v>8.5230702114717403</v>
      </c>
      <c r="J6584">
        <v>8.3423457528882707</v>
      </c>
      <c r="K6584">
        <v>8.5397074803599509</v>
      </c>
      <c r="L6584">
        <v>8.4629154824285298</v>
      </c>
      <c r="M6584">
        <v>8.2587027905460193</v>
      </c>
      <c r="N6584">
        <v>8.3460374516843903</v>
      </c>
      <c r="O6584">
        <v>8.4083597307571001</v>
      </c>
      <c r="P6584">
        <v>8.3705776148277202</v>
      </c>
      <c r="Q6584">
        <v>8.5667227177791094</v>
      </c>
    </row>
    <row r="6585" spans="1:17">
      <c r="A6585" t="s">
        <v>11673</v>
      </c>
      <c r="B6585" s="16" t="s">
        <v>11674</v>
      </c>
      <c r="C6585">
        <v>5.4997062244710797</v>
      </c>
      <c r="D6585">
        <v>5.3656299685334403</v>
      </c>
      <c r="E6585">
        <v>5.0693649437607</v>
      </c>
      <c r="F6585">
        <v>5.2299338168464997</v>
      </c>
      <c r="G6585">
        <v>5.4468377703358204</v>
      </c>
      <c r="H6585">
        <v>5.4261642208015903</v>
      </c>
      <c r="I6585">
        <v>5.5414939407437602</v>
      </c>
      <c r="J6585">
        <v>4.8166378297689096</v>
      </c>
      <c r="K6585">
        <v>5.6379859859907304</v>
      </c>
      <c r="L6585">
        <v>5.7507270721102604</v>
      </c>
      <c r="M6585">
        <v>5.6409547048498796</v>
      </c>
      <c r="N6585">
        <v>5.7747602614263602</v>
      </c>
      <c r="O6585">
        <v>5.2659635633928499</v>
      </c>
      <c r="P6585">
        <v>4.86023234540618</v>
      </c>
      <c r="Q6585">
        <v>5.09416193408443</v>
      </c>
    </row>
    <row r="6586" spans="1:17">
      <c r="A6586" t="s">
        <v>11675</v>
      </c>
      <c r="B6586" s="16" t="s">
        <v>11676</v>
      </c>
      <c r="C6586">
        <v>7.2736378812628697</v>
      </c>
      <c r="D6586">
        <v>7.5389651014236199</v>
      </c>
      <c r="E6586">
        <v>7.1929456960548803</v>
      </c>
      <c r="F6586">
        <v>7.51783483851856</v>
      </c>
      <c r="G6586">
        <v>7.0612825398533596</v>
      </c>
      <c r="H6586">
        <v>8.1708698949301901</v>
      </c>
      <c r="I6586">
        <v>7.7533532459187704</v>
      </c>
      <c r="J6586">
        <v>7.7314650645078196</v>
      </c>
      <c r="K6586">
        <v>7.5492214094535903</v>
      </c>
      <c r="L6586">
        <v>7.7153536091611201</v>
      </c>
      <c r="M6586">
        <v>7.6052566679183498</v>
      </c>
      <c r="N6586">
        <v>7.5178495561431902</v>
      </c>
      <c r="O6586">
        <v>7.6544403010951898</v>
      </c>
      <c r="P6586">
        <v>8.0943914095549303</v>
      </c>
      <c r="Q6586">
        <v>7.1565710053807701</v>
      </c>
    </row>
    <row r="6587" spans="1:17">
      <c r="A6587" t="s">
        <v>11677</v>
      </c>
      <c r="B6587" s="16" t="s">
        <v>11678</v>
      </c>
      <c r="C6587">
        <v>3.98283533271713</v>
      </c>
      <c r="D6587">
        <v>4.3876263279161201</v>
      </c>
      <c r="E6587">
        <v>3.8152982058547602</v>
      </c>
      <c r="F6587">
        <v>3.8353454241230298</v>
      </c>
      <c r="G6587">
        <v>4.1380367534927496</v>
      </c>
      <c r="H6587">
        <v>3.7814594184883799</v>
      </c>
      <c r="I6587">
        <v>3.8937805799913501</v>
      </c>
      <c r="J6587">
        <v>3.5611359966351301</v>
      </c>
      <c r="K6587">
        <v>4.4914502970878702</v>
      </c>
      <c r="L6587">
        <v>4.5555022990765597</v>
      </c>
      <c r="M6587">
        <v>4.1590575299716699</v>
      </c>
      <c r="N6587">
        <v>4.0888472785647796</v>
      </c>
      <c r="O6587">
        <v>3.6677309644704801</v>
      </c>
      <c r="P6587">
        <v>3.7927642367557501</v>
      </c>
      <c r="Q6587">
        <v>2.8218677180984102</v>
      </c>
    </row>
    <row r="6588" spans="1:17">
      <c r="A6588" t="s">
        <v>11679</v>
      </c>
      <c r="B6588" s="16" t="s">
        <v>11680</v>
      </c>
      <c r="C6588">
        <v>4.8751772763815904</v>
      </c>
      <c r="D6588">
        <v>4.8708919623886802</v>
      </c>
      <c r="E6588">
        <v>4.9023702390828996</v>
      </c>
      <c r="F6588">
        <v>4.7864910140196502</v>
      </c>
      <c r="G6588">
        <v>4.3009286659846602</v>
      </c>
      <c r="H6588">
        <v>4.7946750266686298</v>
      </c>
      <c r="I6588">
        <v>4.8009391025067796</v>
      </c>
      <c r="J6588">
        <v>4.94790803410966</v>
      </c>
      <c r="K6588">
        <v>4.6332418030731697</v>
      </c>
      <c r="L6588">
        <v>4.1211419556762898</v>
      </c>
      <c r="M6588">
        <v>4.1590575299716699</v>
      </c>
      <c r="N6588">
        <v>4.3841781814921204</v>
      </c>
      <c r="O6588">
        <v>4.3028205748149997</v>
      </c>
      <c r="P6588">
        <v>4.6013142303928598</v>
      </c>
      <c r="Q6588">
        <v>2.8218677180984102</v>
      </c>
    </row>
    <row r="6589" spans="1:17">
      <c r="A6589" t="s">
        <v>11681</v>
      </c>
      <c r="B6589" s="16" t="s">
        <v>11682</v>
      </c>
      <c r="C6589">
        <v>6.4801488877760303</v>
      </c>
      <c r="D6589">
        <v>6.7099380949169003</v>
      </c>
      <c r="E6589">
        <v>5.6194037323530299</v>
      </c>
      <c r="F6589">
        <v>5.6288788852098</v>
      </c>
      <c r="G6589">
        <v>5.2845830866371397</v>
      </c>
      <c r="H6589">
        <v>5.1476173494898996</v>
      </c>
      <c r="I6589">
        <v>5.6888246486798497</v>
      </c>
      <c r="J6589">
        <v>3.93564812262216</v>
      </c>
      <c r="K6589">
        <v>5.8502292656371999</v>
      </c>
      <c r="L6589">
        <v>5.3679389808257501</v>
      </c>
      <c r="M6589">
        <v>5.2134656239442299</v>
      </c>
      <c r="N6589">
        <v>5.0620011073979203</v>
      </c>
      <c r="O6589">
        <v>5.6075132046638902</v>
      </c>
      <c r="P6589">
        <v>6.05725356091083</v>
      </c>
      <c r="Q6589">
        <v>5.81282804418474</v>
      </c>
    </row>
    <row r="6590" spans="1:17">
      <c r="A6590" t="s">
        <v>11683</v>
      </c>
      <c r="B6590" s="16" t="s">
        <v>11684</v>
      </c>
      <c r="C6590">
        <v>12.6698458154137</v>
      </c>
      <c r="D6590">
        <v>12.6612284915734</v>
      </c>
      <c r="E6590">
        <v>10.6726068382801</v>
      </c>
      <c r="F6590">
        <v>11.649767591169899</v>
      </c>
      <c r="G6590">
        <v>11.047291884680201</v>
      </c>
      <c r="H6590">
        <v>12.9070698559464</v>
      </c>
      <c r="I6590">
        <v>12.9617051638009</v>
      </c>
      <c r="J6590">
        <v>11.287332549916799</v>
      </c>
      <c r="K6590">
        <v>13.458844028024</v>
      </c>
      <c r="L6590">
        <v>13.530003645802701</v>
      </c>
      <c r="M6590">
        <v>12.6872328543481</v>
      </c>
      <c r="N6590">
        <v>12.8913017101191</v>
      </c>
      <c r="O6590">
        <v>11.7230420301569</v>
      </c>
      <c r="P6590">
        <v>11.679653758252</v>
      </c>
      <c r="Q6590">
        <v>14.0148931974209</v>
      </c>
    </row>
    <row r="6591" spans="1:17">
      <c r="A6591" t="s">
        <v>11685</v>
      </c>
      <c r="B6591" s="16" t="s">
        <v>11686</v>
      </c>
      <c r="C6591">
        <v>7.5468782268362498</v>
      </c>
      <c r="D6591">
        <v>7.6586350136260997</v>
      </c>
      <c r="E6591">
        <v>8.0998333460772791</v>
      </c>
      <c r="F6591">
        <v>7.7305744261176699</v>
      </c>
      <c r="G6591">
        <v>7.7343810404293203</v>
      </c>
      <c r="H6591">
        <v>8.5695058286149202</v>
      </c>
      <c r="I6591">
        <v>8.6251722099142807</v>
      </c>
      <c r="J6591">
        <v>9.9291210727008696</v>
      </c>
      <c r="K6591">
        <v>7.6641418250857498</v>
      </c>
      <c r="L6591">
        <v>8.4407962491744506</v>
      </c>
      <c r="M6591">
        <v>7.9515353077633701</v>
      </c>
      <c r="N6591">
        <v>7.9305058648688096</v>
      </c>
      <c r="O6591">
        <v>7.7911860840324403</v>
      </c>
      <c r="P6591">
        <v>7.4838514579176696</v>
      </c>
      <c r="Q6591">
        <v>7.5369478347710803</v>
      </c>
    </row>
    <row r="6592" spans="1:17">
      <c r="A6592" t="s">
        <v>11687</v>
      </c>
      <c r="B6592" s="16" t="s">
        <v>11688</v>
      </c>
      <c r="C6592">
        <v>7.7057491255831003</v>
      </c>
      <c r="D6592">
        <v>7.3350100362429904</v>
      </c>
      <c r="E6592">
        <v>7.8608524105655997</v>
      </c>
      <c r="F6592">
        <v>7.3017728268393398</v>
      </c>
      <c r="G6592">
        <v>7.1465092171480196</v>
      </c>
      <c r="H6592">
        <v>5.6808363808980902</v>
      </c>
      <c r="I6592">
        <v>6.6827849385407099</v>
      </c>
      <c r="J6592">
        <v>7.0309734936181796</v>
      </c>
      <c r="K6592">
        <v>6.97541760318438</v>
      </c>
      <c r="L6592">
        <v>7.0340252828918999</v>
      </c>
      <c r="M6592">
        <v>6.49298820394774</v>
      </c>
      <c r="N6592">
        <v>6.7924489711304696</v>
      </c>
      <c r="O6592">
        <v>6.7810663883528299</v>
      </c>
      <c r="P6592">
        <v>5.7306434872206502</v>
      </c>
      <c r="Q6592">
        <v>7.9670857749043096</v>
      </c>
    </row>
    <row r="6593" spans="1:17">
      <c r="A6593" t="s">
        <v>11689</v>
      </c>
      <c r="B6593" s="16" t="s">
        <v>11690</v>
      </c>
      <c r="C6593">
        <v>10.744460624199901</v>
      </c>
      <c r="D6593">
        <v>10.7953952121093</v>
      </c>
      <c r="E6593">
        <v>10.697057925412301</v>
      </c>
      <c r="F6593">
        <v>10.856638729165599</v>
      </c>
      <c r="G6593">
        <v>10.798632444915301</v>
      </c>
      <c r="H6593">
        <v>11.128454364214999</v>
      </c>
      <c r="I6593">
        <v>10.806399475249</v>
      </c>
      <c r="J6593">
        <v>10.968712844351799</v>
      </c>
      <c r="K6593">
        <v>10.588438070019199</v>
      </c>
      <c r="L6593">
        <v>10.714247566768</v>
      </c>
      <c r="M6593">
        <v>10.6892239293516</v>
      </c>
      <c r="N6593">
        <v>10.4546960811186</v>
      </c>
      <c r="O6593">
        <v>10.593163303963699</v>
      </c>
      <c r="P6593">
        <v>11.0663190010864</v>
      </c>
      <c r="Q6593">
        <v>9.2656390107680107</v>
      </c>
    </row>
    <row r="6594" spans="1:17">
      <c r="A6594" t="s">
        <v>11691</v>
      </c>
      <c r="B6594" s="16" t="s">
        <v>11692</v>
      </c>
      <c r="C6594">
        <v>9.8803713602781809</v>
      </c>
      <c r="D6594">
        <v>9.7686824059648405</v>
      </c>
      <c r="E6594">
        <v>9.6415374442538209</v>
      </c>
      <c r="F6594">
        <v>9.5657610048575297</v>
      </c>
      <c r="G6594">
        <v>9.9106115145048399</v>
      </c>
      <c r="H6594">
        <v>8.6562223459209893</v>
      </c>
      <c r="I6594">
        <v>9.4540461599398302</v>
      </c>
      <c r="J6594">
        <v>8.9707515344173494</v>
      </c>
      <c r="K6594">
        <v>9.8911898227109205</v>
      </c>
      <c r="L6594">
        <v>9.4936685169452897</v>
      </c>
      <c r="M6594">
        <v>9.4863397002348204</v>
      </c>
      <c r="N6594">
        <v>9.2415365784842898</v>
      </c>
      <c r="O6594">
        <v>9.5555711152538194</v>
      </c>
      <c r="P6594">
        <v>9.05430798072085</v>
      </c>
      <c r="Q6594">
        <v>10.8113611162458</v>
      </c>
    </row>
    <row r="6595" spans="1:17">
      <c r="A6595" t="s">
        <v>11693</v>
      </c>
      <c r="B6595" s="16" t="s">
        <v>11694</v>
      </c>
      <c r="C6595">
        <v>3.5040133865677898</v>
      </c>
      <c r="D6595">
        <v>3.4870161193063098</v>
      </c>
      <c r="E6595">
        <v>3.4028894668404299</v>
      </c>
      <c r="F6595">
        <v>3.2825265482838799</v>
      </c>
      <c r="G6595">
        <v>3.5425260543824399</v>
      </c>
      <c r="H6595">
        <v>3.8900437060628099</v>
      </c>
      <c r="I6595">
        <v>3.5089935751222501</v>
      </c>
      <c r="J6595">
        <v>3.7696016503418699</v>
      </c>
      <c r="K6595">
        <v>3.91162951239331</v>
      </c>
      <c r="L6595">
        <v>3.9560512465587201</v>
      </c>
      <c r="M6595">
        <v>4.10067942601317</v>
      </c>
      <c r="N6595">
        <v>4.5070424063834196</v>
      </c>
      <c r="O6595">
        <v>4.4501242258791596</v>
      </c>
      <c r="P6595">
        <v>3.9363215208704698</v>
      </c>
      <c r="Q6595">
        <v>2.8218677180984102</v>
      </c>
    </row>
    <row r="6596" spans="1:17">
      <c r="A6596" t="s">
        <v>11695</v>
      </c>
      <c r="B6596" s="16" t="s">
        <v>11696</v>
      </c>
      <c r="C6596">
        <v>9.4988034354868205</v>
      </c>
      <c r="D6596">
        <v>9.3986162106431408</v>
      </c>
      <c r="E6596">
        <v>9.1802968902326096</v>
      </c>
      <c r="F6596">
        <v>8.9940435900789506</v>
      </c>
      <c r="G6596">
        <v>8.8534954019602008</v>
      </c>
      <c r="H6596">
        <v>9.0718666496502802</v>
      </c>
      <c r="I6596">
        <v>9.2695721036879295</v>
      </c>
      <c r="J6596">
        <v>8.6180230862702292</v>
      </c>
      <c r="K6596">
        <v>9.6479201039417397</v>
      </c>
      <c r="L6596">
        <v>9.5742310791609793</v>
      </c>
      <c r="M6596">
        <v>9.0217873748940107</v>
      </c>
      <c r="N6596">
        <v>9.2155711988493394</v>
      </c>
      <c r="O6596">
        <v>8.8894449504592199</v>
      </c>
      <c r="P6596">
        <v>8.9802417048904495</v>
      </c>
      <c r="Q6596">
        <v>10.170622283119799</v>
      </c>
    </row>
    <row r="6597" spans="1:17">
      <c r="A6597" t="s">
        <v>11697</v>
      </c>
      <c r="B6597" s="16" t="s">
        <v>11698</v>
      </c>
      <c r="C6597">
        <v>8.7997051187256901</v>
      </c>
      <c r="D6597">
        <v>8.8357622443755002</v>
      </c>
      <c r="E6597">
        <v>8.7212152667835401</v>
      </c>
      <c r="F6597">
        <v>8.7082593425084909</v>
      </c>
      <c r="G6597">
        <v>8.5754548056703008</v>
      </c>
      <c r="H6597">
        <v>8.7270078898687</v>
      </c>
      <c r="I6597">
        <v>8.8073205415321798</v>
      </c>
      <c r="J6597">
        <v>8.7762910647230203</v>
      </c>
      <c r="K6597">
        <v>8.6220650328080204</v>
      </c>
      <c r="L6597">
        <v>8.5889448102663692</v>
      </c>
      <c r="M6597">
        <v>8.7628604428835395</v>
      </c>
      <c r="N6597">
        <v>8.6018780020316505</v>
      </c>
      <c r="O6597">
        <v>8.7869527401638905</v>
      </c>
      <c r="P6597">
        <v>8.6900739169594203</v>
      </c>
      <c r="Q6597">
        <v>8.9889439006726093</v>
      </c>
    </row>
    <row r="6598" spans="1:17">
      <c r="A6598" t="s">
        <v>11699</v>
      </c>
      <c r="B6598" s="16" t="s">
        <v>11700</v>
      </c>
      <c r="C6598">
        <v>8.9784971423399096</v>
      </c>
      <c r="D6598">
        <v>9.0776159194475401</v>
      </c>
      <c r="E6598">
        <v>10.110630243296001</v>
      </c>
      <c r="F6598">
        <v>9.7402497064559803</v>
      </c>
      <c r="G6598">
        <v>9.7219299160390094</v>
      </c>
      <c r="H6598">
        <v>10.619702180672901</v>
      </c>
      <c r="I6598">
        <v>10.875809123195999</v>
      </c>
      <c r="J6598">
        <v>10.7247021324748</v>
      </c>
      <c r="K6598">
        <v>8.9953592602419903</v>
      </c>
      <c r="L6598">
        <v>10.6350875884677</v>
      </c>
      <c r="M6598">
        <v>10.688187417087899</v>
      </c>
      <c r="N6598">
        <v>11.380260661829499</v>
      </c>
      <c r="O6598">
        <v>10.7274504850676</v>
      </c>
      <c r="P6598">
        <v>11.11471354106</v>
      </c>
      <c r="Q6598">
        <v>9.0486929182374407</v>
      </c>
    </row>
    <row r="6599" spans="1:17">
      <c r="A6599" t="s">
        <v>11701</v>
      </c>
      <c r="B6599" s="16" t="s">
        <v>11702</v>
      </c>
      <c r="C6599">
        <v>9.7174280756539897</v>
      </c>
      <c r="D6599">
        <v>9.6678206793916299</v>
      </c>
      <c r="E6599">
        <v>9.1152481907744995</v>
      </c>
      <c r="F6599">
        <v>9.6608350433473102</v>
      </c>
      <c r="G6599">
        <v>9.7851519176837893</v>
      </c>
      <c r="H6599">
        <v>9.9299760143527607</v>
      </c>
      <c r="I6599">
        <v>9.4987391945803896</v>
      </c>
      <c r="J6599">
        <v>9.3798278886706203</v>
      </c>
      <c r="K6599">
        <v>9.4278224093373595</v>
      </c>
      <c r="L6599">
        <v>9.4921333515620603</v>
      </c>
      <c r="M6599">
        <v>9.9426296481021694</v>
      </c>
      <c r="N6599">
        <v>10.099287027413601</v>
      </c>
      <c r="O6599">
        <v>10.0381060392063</v>
      </c>
      <c r="P6599">
        <v>9.5052822206366105</v>
      </c>
      <c r="Q6599">
        <v>9.6975493141544398</v>
      </c>
    </row>
    <row r="6600" spans="1:17">
      <c r="A6600" t="s">
        <v>11703</v>
      </c>
      <c r="B6600" s="16" t="s">
        <v>11704</v>
      </c>
      <c r="C6600">
        <v>7.7604076670762003</v>
      </c>
      <c r="D6600">
        <v>7.8237674693952703</v>
      </c>
      <c r="E6600">
        <v>8.1945238237780593</v>
      </c>
      <c r="F6600">
        <v>8.0683602647193293</v>
      </c>
      <c r="G6600">
        <v>8.0113684402420606</v>
      </c>
      <c r="H6600">
        <v>8.4573875219703307</v>
      </c>
      <c r="I6600">
        <v>8.2249396015961</v>
      </c>
      <c r="J6600">
        <v>8.4636770918800703</v>
      </c>
      <c r="K6600">
        <v>7.7423085630853601</v>
      </c>
      <c r="L6600">
        <v>7.7670989483961197</v>
      </c>
      <c r="M6600">
        <v>8.0993123065330899</v>
      </c>
      <c r="N6600">
        <v>7.9548729914017997</v>
      </c>
      <c r="O6600">
        <v>8.2543245169052692</v>
      </c>
      <c r="P6600">
        <v>8.2123692572012192</v>
      </c>
      <c r="Q6600">
        <v>8.0859864702427604</v>
      </c>
    </row>
    <row r="6601" spans="1:17">
      <c r="A6601" t="s">
        <v>11705</v>
      </c>
      <c r="B6601" s="16" t="s">
        <v>11706</v>
      </c>
      <c r="C6601">
        <v>9.2975014014102992</v>
      </c>
      <c r="D6601">
        <v>9.2083707087859494</v>
      </c>
      <c r="E6601">
        <v>9.5188772433095608</v>
      </c>
      <c r="F6601">
        <v>9.4772824484234306</v>
      </c>
      <c r="G6601">
        <v>9.0960242477919095</v>
      </c>
      <c r="H6601">
        <v>9.2782546204174992</v>
      </c>
      <c r="I6601">
        <v>8.9713704583473106</v>
      </c>
      <c r="J6601">
        <v>9.2373988955990605</v>
      </c>
      <c r="K6601">
        <v>9.0366220543010396</v>
      </c>
      <c r="L6601">
        <v>9.1388547965008193</v>
      </c>
      <c r="M6601">
        <v>9.0135341939185292</v>
      </c>
      <c r="N6601">
        <v>9.1788295207507495</v>
      </c>
      <c r="O6601">
        <v>9.0782083027256402</v>
      </c>
      <c r="P6601">
        <v>8.5940010267859304</v>
      </c>
      <c r="Q6601">
        <v>10.3475376618719</v>
      </c>
    </row>
    <row r="6602" spans="1:17">
      <c r="A6602" t="s">
        <v>11707</v>
      </c>
      <c r="B6602" s="16" t="s">
        <v>11708</v>
      </c>
      <c r="C6602">
        <v>7.38923628390895</v>
      </c>
      <c r="D6602">
        <v>7.27201870183272</v>
      </c>
      <c r="E6602">
        <v>7.6429850953719196</v>
      </c>
      <c r="F6602">
        <v>7.8851281056233304</v>
      </c>
      <c r="G6602">
        <v>7.89599756925214</v>
      </c>
      <c r="H6602">
        <v>7.7103035834904796</v>
      </c>
      <c r="I6602">
        <v>7.5791136832599504</v>
      </c>
      <c r="J6602">
        <v>7.4154608532188897</v>
      </c>
      <c r="K6602">
        <v>7.4124053551330604</v>
      </c>
      <c r="L6602">
        <v>7.8219497417635404</v>
      </c>
      <c r="M6602">
        <v>8.2304854187460101</v>
      </c>
      <c r="N6602">
        <v>8.3386514711424304</v>
      </c>
      <c r="O6602">
        <v>8.2001135396681306</v>
      </c>
      <c r="P6602">
        <v>7.2085980835333796</v>
      </c>
      <c r="Q6602">
        <v>8.0859864702427604</v>
      </c>
    </row>
    <row r="6603" spans="1:17">
      <c r="A6603" t="s">
        <v>11709</v>
      </c>
      <c r="B6603" s="16" t="s">
        <v>11710</v>
      </c>
      <c r="C6603">
        <v>6.6292182235241102</v>
      </c>
      <c r="D6603">
        <v>6.8120952747762598</v>
      </c>
      <c r="E6603">
        <v>6.4200101908932998</v>
      </c>
      <c r="F6603">
        <v>6.5023495203630803</v>
      </c>
      <c r="G6603">
        <v>6.5786073959256797</v>
      </c>
      <c r="H6603">
        <v>6.7077629649987003</v>
      </c>
      <c r="I6603">
        <v>6.3462251697709</v>
      </c>
      <c r="J6603">
        <v>6.9219572081632101</v>
      </c>
      <c r="K6603">
        <v>6.3560578544694497</v>
      </c>
      <c r="L6603">
        <v>6.4834826596475601</v>
      </c>
      <c r="M6603">
        <v>7.0990901315969301</v>
      </c>
      <c r="N6603">
        <v>6.5949304227929604</v>
      </c>
      <c r="O6603">
        <v>6.8216665140526498</v>
      </c>
      <c r="P6603">
        <v>6.8677578490009701</v>
      </c>
      <c r="Q6603">
        <v>5.81282804418474</v>
      </c>
    </row>
    <row r="6604" spans="1:17">
      <c r="A6604" t="s">
        <v>11711</v>
      </c>
      <c r="B6604" s="16" t="s">
        <v>11712</v>
      </c>
      <c r="C6604">
        <v>7.5280923624259897</v>
      </c>
      <c r="D6604">
        <v>7.3350100362429904</v>
      </c>
      <c r="E6604">
        <v>6.3388609491737098</v>
      </c>
      <c r="F6604">
        <v>6.6774092984987004</v>
      </c>
      <c r="G6604">
        <v>8.1687567785555295</v>
      </c>
      <c r="H6604">
        <v>6.1505664765725898</v>
      </c>
      <c r="I6604">
        <v>7.1340077301057701</v>
      </c>
      <c r="J6604">
        <v>6.1626255445700204</v>
      </c>
      <c r="K6604">
        <v>7.6234065909742501</v>
      </c>
      <c r="L6604">
        <v>7.1556786543903099</v>
      </c>
      <c r="M6604">
        <v>7.1781936897969896</v>
      </c>
      <c r="N6604">
        <v>7.9500324336625701</v>
      </c>
      <c r="O6604">
        <v>7.4983353463061304</v>
      </c>
      <c r="P6604">
        <v>7.3429700170842302</v>
      </c>
      <c r="Q6604">
        <v>7.9670857749043096</v>
      </c>
    </row>
    <row r="6605" spans="1:17">
      <c r="A6605" t="s">
        <v>11713</v>
      </c>
      <c r="B6605" s="16" t="s">
        <v>11714</v>
      </c>
      <c r="C6605">
        <v>9.2060353838985698</v>
      </c>
      <c r="D6605">
        <v>9.2704496045955391</v>
      </c>
      <c r="E6605">
        <v>9.3075075581818094</v>
      </c>
      <c r="F6605">
        <v>9.4415207482106105</v>
      </c>
      <c r="G6605">
        <v>9.3421328931983396</v>
      </c>
      <c r="H6605">
        <v>10.6411157295206</v>
      </c>
      <c r="I6605">
        <v>9.4790463852359608</v>
      </c>
      <c r="J6605">
        <v>9.6016063372090894</v>
      </c>
      <c r="K6605">
        <v>9.01318807115155</v>
      </c>
      <c r="L6605">
        <v>9.5478736983272992</v>
      </c>
      <c r="M6605">
        <v>9.8145418155553603</v>
      </c>
      <c r="N6605">
        <v>10.118813688563099</v>
      </c>
      <c r="O6605">
        <v>9.8699448092012805</v>
      </c>
      <c r="P6605">
        <v>9.7290432776384304</v>
      </c>
      <c r="Q6605">
        <v>7.6950435514148801</v>
      </c>
    </row>
    <row r="6606" spans="1:17">
      <c r="A6606" t="s">
        <v>11715</v>
      </c>
      <c r="B6606" s="16" t="s">
        <v>11716</v>
      </c>
      <c r="C6606">
        <v>4.3623517865106702</v>
      </c>
      <c r="D6606">
        <v>4.5537481491643197</v>
      </c>
      <c r="E6606">
        <v>4.5638886729124497</v>
      </c>
      <c r="F6606">
        <v>4.9030240476511198</v>
      </c>
      <c r="G6606">
        <v>4.7889010218833103</v>
      </c>
      <c r="H6606">
        <v>5.9157356088873199</v>
      </c>
      <c r="I6606">
        <v>4.9700790693176398</v>
      </c>
      <c r="J6606">
        <v>4.9787429435777097</v>
      </c>
      <c r="K6606">
        <v>3.99457577781329</v>
      </c>
      <c r="L6606">
        <v>4.7465905673729498</v>
      </c>
      <c r="M6606">
        <v>5.1397006687878797</v>
      </c>
      <c r="N6606">
        <v>5.5585000893321901</v>
      </c>
      <c r="O6606">
        <v>5.2165415310043803</v>
      </c>
      <c r="P6606">
        <v>4.9174589054378801</v>
      </c>
      <c r="Q6606">
        <v>2.8218677180984102</v>
      </c>
    </row>
    <row r="6607" spans="1:17">
      <c r="A6607" t="s">
        <v>11717</v>
      </c>
      <c r="B6607" s="16" t="s">
        <v>11718</v>
      </c>
      <c r="C6607">
        <v>9.3677703111283304</v>
      </c>
      <c r="D6607">
        <v>8.8856211696429597</v>
      </c>
      <c r="E6607">
        <v>9.1715974898209307</v>
      </c>
      <c r="F6607">
        <v>8.5380524793026105</v>
      </c>
      <c r="G6607">
        <v>9.0452705131762805</v>
      </c>
      <c r="H6607">
        <v>6.4085032367581496</v>
      </c>
      <c r="I6607">
        <v>8.5949886164645104</v>
      </c>
      <c r="J6607">
        <v>6.53400866212165</v>
      </c>
      <c r="K6607">
        <v>9.8175785105601197</v>
      </c>
      <c r="L6607">
        <v>9.9887981689331404</v>
      </c>
      <c r="M6607">
        <v>8.7998063775457904</v>
      </c>
      <c r="N6607">
        <v>8.9435626086986293</v>
      </c>
      <c r="O6607">
        <v>8.7221951890615301</v>
      </c>
      <c r="P6607">
        <v>6.5961905188862699</v>
      </c>
      <c r="Q6607">
        <v>11.8650486211756</v>
      </c>
    </row>
    <row r="6608" spans="1:17">
      <c r="A6608" t="s">
        <v>11719</v>
      </c>
      <c r="B6608" s="16" t="s">
        <v>11720</v>
      </c>
      <c r="C6608">
        <v>7.2660946586427198</v>
      </c>
      <c r="D6608">
        <v>7.16818863952646</v>
      </c>
      <c r="E6608">
        <v>7.0979641920863799</v>
      </c>
      <c r="F6608">
        <v>7.3346991491430797</v>
      </c>
      <c r="G6608">
        <v>7.2006395538590997</v>
      </c>
      <c r="H6608">
        <v>6.9924445199759599</v>
      </c>
      <c r="I6608">
        <v>7.1255674474227</v>
      </c>
      <c r="J6608">
        <v>7.18352996326277</v>
      </c>
      <c r="K6608">
        <v>7.0771292840706099</v>
      </c>
      <c r="L6608">
        <v>7.0169966288756003</v>
      </c>
      <c r="M6608">
        <v>7.1781936897969896</v>
      </c>
      <c r="N6608">
        <v>6.7815556524819103</v>
      </c>
      <c r="O6608">
        <v>7.3175454606984696</v>
      </c>
      <c r="P6608">
        <v>7.1757190377558198</v>
      </c>
      <c r="Q6608">
        <v>6.6375058506955904</v>
      </c>
    </row>
    <row r="6609" spans="1:17">
      <c r="A6609" t="s">
        <v>11721</v>
      </c>
      <c r="B6609" s="16" t="s">
        <v>11722</v>
      </c>
      <c r="C6609">
        <v>9.4008022235656199</v>
      </c>
      <c r="D6609">
        <v>9.5897671314337902</v>
      </c>
      <c r="E6609">
        <v>9.1362654657006406</v>
      </c>
      <c r="F6609">
        <v>9.0346178673482704</v>
      </c>
      <c r="G6609">
        <v>9.0154457360664804</v>
      </c>
      <c r="H6609">
        <v>9.7156196819002592</v>
      </c>
      <c r="I6609">
        <v>9.7480862117641909</v>
      </c>
      <c r="J6609">
        <v>9.4309676435999297</v>
      </c>
      <c r="K6609">
        <v>9.7775772692877894</v>
      </c>
      <c r="L6609">
        <v>9.5552436343517595</v>
      </c>
      <c r="M6609">
        <v>9.3605491722339895</v>
      </c>
      <c r="N6609">
        <v>8.9239599165894905</v>
      </c>
      <c r="O6609">
        <v>9.5313927062245298</v>
      </c>
      <c r="P6609">
        <v>9.9824164346575195</v>
      </c>
      <c r="Q6609">
        <v>6.6375058506955904</v>
      </c>
    </row>
    <row r="6610" spans="1:17">
      <c r="A6610" t="s">
        <v>11723</v>
      </c>
      <c r="B6610" s="16" t="s">
        <v>11724</v>
      </c>
      <c r="C6610">
        <v>4.99547094075474</v>
      </c>
      <c r="D6610">
        <v>4.7881665373273803</v>
      </c>
      <c r="E6610">
        <v>4.7104489803388701</v>
      </c>
      <c r="F6610">
        <v>5.34113232674183</v>
      </c>
      <c r="G6610">
        <v>5.2496646871628903</v>
      </c>
      <c r="H6610">
        <v>4.4894640760069198</v>
      </c>
      <c r="I6610">
        <v>5.1197440703333399</v>
      </c>
      <c r="J6610">
        <v>4.6702235480772103</v>
      </c>
      <c r="K6610">
        <v>4.3865415857412602</v>
      </c>
      <c r="L6610">
        <v>4.7901010708768101</v>
      </c>
      <c r="M6610">
        <v>4.6554405993468704</v>
      </c>
      <c r="N6610">
        <v>4.6183712388410303</v>
      </c>
      <c r="O6610">
        <v>4.69890729297832</v>
      </c>
      <c r="P6610">
        <v>4.3630835021106398</v>
      </c>
      <c r="Q6610">
        <v>5.09416193408443</v>
      </c>
    </row>
    <row r="6611" spans="1:17">
      <c r="A6611" t="s">
        <v>11725</v>
      </c>
      <c r="B6611" s="16" t="s">
        <v>11726</v>
      </c>
      <c r="C6611">
        <v>6.61737362056245</v>
      </c>
      <c r="D6611">
        <v>6.7413585445714101</v>
      </c>
      <c r="E6611">
        <v>6.67236314516198</v>
      </c>
      <c r="F6611">
        <v>7.0552994912818203</v>
      </c>
      <c r="G6611">
        <v>6.72157228308612</v>
      </c>
      <c r="H6611">
        <v>7.3569160952896802</v>
      </c>
      <c r="I6611">
        <v>6.7393082626033101</v>
      </c>
      <c r="J6611">
        <v>6.9592247438188899</v>
      </c>
      <c r="K6611">
        <v>6.2522810730543403</v>
      </c>
      <c r="L6611">
        <v>6.5912491228452401</v>
      </c>
      <c r="M6611">
        <v>6.8241040553657699</v>
      </c>
      <c r="N6611">
        <v>6.7815556524819103</v>
      </c>
      <c r="O6611">
        <v>6.83758950304978</v>
      </c>
      <c r="P6611">
        <v>6.8259277291320597</v>
      </c>
      <c r="Q6611">
        <v>7.1565710053807701</v>
      </c>
    </row>
    <row r="6612" spans="1:17">
      <c r="A6612" t="s">
        <v>11727</v>
      </c>
      <c r="B6612" s="16" t="s">
        <v>11728</v>
      </c>
      <c r="C6612">
        <v>6.8475706957064801</v>
      </c>
      <c r="D6612">
        <v>6.7413585445714101</v>
      </c>
      <c r="E6612">
        <v>6.6887898835754704</v>
      </c>
      <c r="F6612">
        <v>6.7672031021763797</v>
      </c>
      <c r="G6612">
        <v>6.8172425418901597</v>
      </c>
      <c r="H6612">
        <v>7.4537297034133703</v>
      </c>
      <c r="I6612">
        <v>7.23944164228375</v>
      </c>
      <c r="J6612">
        <v>7.2207975916696299</v>
      </c>
      <c r="K6612">
        <v>6.9591089462385396</v>
      </c>
      <c r="L6612">
        <v>7.1634336789776603</v>
      </c>
      <c r="M6612">
        <v>7.1841017988793396</v>
      </c>
      <c r="N6612">
        <v>6.1613208557558696</v>
      </c>
      <c r="O6612">
        <v>7.0573597939647801</v>
      </c>
      <c r="P6612">
        <v>7.5279031862563199</v>
      </c>
      <c r="Q6612">
        <v>6.2843132996066204</v>
      </c>
    </row>
    <row r="6613" spans="1:17">
      <c r="A6613" t="s">
        <v>11729</v>
      </c>
      <c r="B6613" s="16" t="s">
        <v>11730</v>
      </c>
      <c r="C6613">
        <v>7.1230684743721202</v>
      </c>
      <c r="D6613">
        <v>7.0727943958298898</v>
      </c>
      <c r="E6613">
        <v>6.9696497428925097</v>
      </c>
      <c r="F6613">
        <v>7.4830262250239796</v>
      </c>
      <c r="G6613">
        <v>7.2269582735026701</v>
      </c>
      <c r="H6613">
        <v>7.9518387386748897</v>
      </c>
      <c r="I6613">
        <v>6.9739209647643401</v>
      </c>
      <c r="J6613">
        <v>6.8523309130505803</v>
      </c>
      <c r="K6613">
        <v>6.3930996477940596</v>
      </c>
      <c r="L6613">
        <v>6.4834826596475601</v>
      </c>
      <c r="M6613">
        <v>7.6781557774887803</v>
      </c>
      <c r="N6613">
        <v>7.4301215020004001</v>
      </c>
      <c r="O6613">
        <v>7.9782468755925198</v>
      </c>
      <c r="P6613">
        <v>7.1076120005007501</v>
      </c>
      <c r="Q6613">
        <v>8.9889439006726093</v>
      </c>
    </row>
    <row r="6614" spans="1:17">
      <c r="A6614" t="s">
        <v>11731</v>
      </c>
      <c r="B6614" s="16" t="s">
        <v>11732</v>
      </c>
      <c r="C6614">
        <v>7.50265670451319</v>
      </c>
      <c r="D6614">
        <v>7.52102691116957</v>
      </c>
      <c r="E6614">
        <v>7.4832220655235302</v>
      </c>
      <c r="F6614">
        <v>7.4533613238303902</v>
      </c>
      <c r="G6614">
        <v>7.4065039640053101</v>
      </c>
      <c r="H6614">
        <v>8.2576117285337194</v>
      </c>
      <c r="I6614">
        <v>8.2170321021124497</v>
      </c>
      <c r="J6614">
        <v>8.7887282031861602</v>
      </c>
      <c r="K6614">
        <v>7.6234065909742501</v>
      </c>
      <c r="L6614">
        <v>7.8700633797023896</v>
      </c>
      <c r="M6614">
        <v>7.9306346553721703</v>
      </c>
      <c r="N6614">
        <v>7.9107109210076096</v>
      </c>
      <c r="O6614">
        <v>7.9010328456929404</v>
      </c>
      <c r="P6614">
        <v>7.9786289238878796</v>
      </c>
      <c r="Q6614">
        <v>5.09416193408443</v>
      </c>
    </row>
    <row r="6615" spans="1:17">
      <c r="A6615" t="s">
        <v>11733</v>
      </c>
      <c r="B6615" s="16" t="s">
        <v>11734</v>
      </c>
      <c r="C6615">
        <v>9.13754782828115</v>
      </c>
      <c r="D6615">
        <v>9.0979002520978103</v>
      </c>
      <c r="E6615">
        <v>8.9588702666055493</v>
      </c>
      <c r="F6615">
        <v>9.1737207525334696</v>
      </c>
      <c r="G6615">
        <v>8.9140215884046903</v>
      </c>
      <c r="H6615">
        <v>10.078096841857199</v>
      </c>
      <c r="I6615">
        <v>9.3422241005797009</v>
      </c>
      <c r="J6615">
        <v>9.2835286313874299</v>
      </c>
      <c r="K6615">
        <v>8.8617907150729902</v>
      </c>
      <c r="L6615">
        <v>9.1388547965008193</v>
      </c>
      <c r="M6615">
        <v>9.34747638159409</v>
      </c>
      <c r="N6615">
        <v>9.5647109350764499</v>
      </c>
      <c r="O6615">
        <v>9.4473085198268993</v>
      </c>
      <c r="P6615">
        <v>9.4446117044516509</v>
      </c>
      <c r="Q6615">
        <v>5.81282804418474</v>
      </c>
    </row>
    <row r="6616" spans="1:17">
      <c r="A6616" t="s">
        <v>11735</v>
      </c>
      <c r="B6616" s="16" t="s">
        <v>11736</v>
      </c>
      <c r="C6616">
        <v>8.1726802136666006</v>
      </c>
      <c r="D6616">
        <v>8.04479981750249</v>
      </c>
      <c r="E6616">
        <v>8.7719831540110995</v>
      </c>
      <c r="F6616">
        <v>8.4833955150333704</v>
      </c>
      <c r="G6616">
        <v>8.8450414373073496</v>
      </c>
      <c r="H6616">
        <v>7.3352939809483502</v>
      </c>
      <c r="I6616">
        <v>7.8331533557725299</v>
      </c>
      <c r="J6616">
        <v>7.9280479477519297</v>
      </c>
      <c r="K6616">
        <v>8.6678118414521705</v>
      </c>
      <c r="L6616">
        <v>8.6915192021704701</v>
      </c>
      <c r="M6616">
        <v>8.6629658541372105</v>
      </c>
      <c r="N6616">
        <v>8.7868928292538406</v>
      </c>
      <c r="O6616">
        <v>8.6363641454376694</v>
      </c>
      <c r="P6616">
        <v>7.3330682704280097</v>
      </c>
      <c r="Q6616">
        <v>10.8285044680522</v>
      </c>
    </row>
    <row r="6617" spans="1:17">
      <c r="A6617" t="s">
        <v>11737</v>
      </c>
      <c r="B6617" s="16" t="s">
        <v>11738</v>
      </c>
      <c r="C6617">
        <v>7.96505030637449</v>
      </c>
      <c r="D6617">
        <v>8.1457259556737203</v>
      </c>
      <c r="E6617">
        <v>7.8823536654902204</v>
      </c>
      <c r="F6617">
        <v>7.6904682901396999</v>
      </c>
      <c r="G6617">
        <v>7.5865478323703401</v>
      </c>
      <c r="H6617">
        <v>7.6178739592621803</v>
      </c>
      <c r="I6617">
        <v>7.8279687667025</v>
      </c>
      <c r="J6617">
        <v>7.6789338596999999</v>
      </c>
      <c r="K6617">
        <v>7.9293340973789004</v>
      </c>
      <c r="L6617">
        <v>7.6833893383256999</v>
      </c>
      <c r="M6617">
        <v>7.6697686154396996</v>
      </c>
      <c r="N6617">
        <v>7.3587971557348997</v>
      </c>
      <c r="O6617">
        <v>7.5522743953364202</v>
      </c>
      <c r="P6617">
        <v>7.7962599250743203</v>
      </c>
      <c r="Q6617">
        <v>7.6950435514148801</v>
      </c>
    </row>
    <row r="6618" spans="1:17">
      <c r="A6618" t="s">
        <v>11739</v>
      </c>
      <c r="B6618" s="16" t="s">
        <v>948</v>
      </c>
      <c r="C6618">
        <v>8.5713286799353003</v>
      </c>
      <c r="D6618">
        <v>8.5090946159718399</v>
      </c>
      <c r="E6618">
        <v>8.1655959374263993</v>
      </c>
      <c r="F6618">
        <v>8.4716199038631395</v>
      </c>
      <c r="G6618">
        <v>8.5548645424224699</v>
      </c>
      <c r="H6618">
        <v>8.31389564129754</v>
      </c>
      <c r="I6618">
        <v>8.2288771393807494</v>
      </c>
      <c r="J6618">
        <v>8.15645111622994</v>
      </c>
      <c r="K6618">
        <v>8.4406920886794499</v>
      </c>
      <c r="L6618">
        <v>8.1133028251193107</v>
      </c>
      <c r="M6618">
        <v>8.4616710428135793</v>
      </c>
      <c r="N6618">
        <v>8.3237649831522695</v>
      </c>
      <c r="O6618">
        <v>8.4884354713569401</v>
      </c>
      <c r="P6618">
        <v>8.5815289712361196</v>
      </c>
      <c r="Q6618">
        <v>7.8374797051227896</v>
      </c>
    </row>
    <row r="6619" spans="1:17">
      <c r="A6619" t="s">
        <v>11740</v>
      </c>
      <c r="B6619" s="16" t="s">
        <v>11741</v>
      </c>
      <c r="C6619">
        <v>8.5025008402734805</v>
      </c>
      <c r="D6619">
        <v>8.6057710136140209</v>
      </c>
      <c r="E6619">
        <v>8.7330905863563402</v>
      </c>
      <c r="F6619">
        <v>8.7281889994068607</v>
      </c>
      <c r="G6619">
        <v>8.5788581065469494</v>
      </c>
      <c r="H6619">
        <v>9.2725875905461095</v>
      </c>
      <c r="I6619">
        <v>8.9690191061496698</v>
      </c>
      <c r="J6619">
        <v>9.2805966305859595</v>
      </c>
      <c r="K6619">
        <v>8.7622149737785993</v>
      </c>
      <c r="L6619">
        <v>8.8747178105291091</v>
      </c>
      <c r="M6619">
        <v>8.7470165253091103</v>
      </c>
      <c r="N6619">
        <v>8.4863253901833993</v>
      </c>
      <c r="O6619">
        <v>8.7643056818906206</v>
      </c>
      <c r="P6619">
        <v>9.0391880630217898</v>
      </c>
      <c r="Q6619">
        <v>8.6462459446333604</v>
      </c>
    </row>
    <row r="6620" spans="1:17">
      <c r="A6620" t="s">
        <v>11742</v>
      </c>
      <c r="B6620" s="16" t="s">
        <v>11743</v>
      </c>
      <c r="C6620">
        <v>15.068656769681301</v>
      </c>
      <c r="D6620">
        <v>15.100568754856599</v>
      </c>
      <c r="E6620">
        <v>14.6587945930417</v>
      </c>
      <c r="F6620">
        <v>15.2506727380103</v>
      </c>
      <c r="G6620">
        <v>14.881466558498699</v>
      </c>
      <c r="H6620">
        <v>13.866549276467699</v>
      </c>
      <c r="I6620">
        <v>14.759857431964001</v>
      </c>
      <c r="J6620">
        <v>13.968986679827401</v>
      </c>
      <c r="K6620">
        <v>15.232075666157501</v>
      </c>
      <c r="L6620">
        <v>14.947887903679501</v>
      </c>
      <c r="M6620">
        <v>14.323467911642799</v>
      </c>
      <c r="N6620">
        <v>14.3869289739454</v>
      </c>
      <c r="O6620">
        <v>13.754075425854801</v>
      </c>
      <c r="P6620">
        <v>13.807138487523501</v>
      </c>
      <c r="Q6620">
        <v>16.102074517008699</v>
      </c>
    </row>
    <row r="6621" spans="1:17">
      <c r="A6621" t="s">
        <v>11744</v>
      </c>
      <c r="B6621" s="16" t="s">
        <v>11745</v>
      </c>
      <c r="C6621">
        <v>4.3623517865106702</v>
      </c>
      <c r="D6621">
        <v>4.6996493033489397</v>
      </c>
      <c r="E6621">
        <v>4.0887687455453801</v>
      </c>
      <c r="F6621">
        <v>4.3517302712450299</v>
      </c>
      <c r="G6621">
        <v>4.1380367534927496</v>
      </c>
      <c r="H6621">
        <v>3.9869852489372102</v>
      </c>
      <c r="I6621">
        <v>4.7071247246580201</v>
      </c>
      <c r="J6621">
        <v>3.93564812262216</v>
      </c>
      <c r="K6621">
        <v>4.7603034491719001</v>
      </c>
      <c r="L6621">
        <v>4.5026429490879796</v>
      </c>
      <c r="M6621">
        <v>3.9727288000471899</v>
      </c>
      <c r="N6621">
        <v>3.5144020463037902</v>
      </c>
      <c r="O6621">
        <v>3.8507909364900099</v>
      </c>
      <c r="P6621">
        <v>4.5271021320563003</v>
      </c>
      <c r="Q6621">
        <v>5.09416193408443</v>
      </c>
    </row>
    <row r="6622" spans="1:17">
      <c r="A6622" t="s">
        <v>11746</v>
      </c>
      <c r="B6622" s="16" t="s">
        <v>11747</v>
      </c>
      <c r="C6622">
        <v>10.1371384996266</v>
      </c>
      <c r="D6622">
        <v>10.0680800393345</v>
      </c>
      <c r="E6622">
        <v>10.086153527952</v>
      </c>
      <c r="F6622">
        <v>10.331609537642001</v>
      </c>
      <c r="G6622">
        <v>10.2117074792771</v>
      </c>
      <c r="H6622">
        <v>11.3984968286513</v>
      </c>
      <c r="I6622">
        <v>10.588633625420099</v>
      </c>
      <c r="J6622">
        <v>10.810029582617799</v>
      </c>
      <c r="K6622">
        <v>10.444775477669401</v>
      </c>
      <c r="L6622">
        <v>10.648241703414399</v>
      </c>
      <c r="M6622">
        <v>10.759002504861099</v>
      </c>
      <c r="N6622">
        <v>11.1199185789637</v>
      </c>
      <c r="O6622">
        <v>10.925039982721</v>
      </c>
      <c r="P6622">
        <v>10.818817386532301</v>
      </c>
      <c r="Q6622">
        <v>10.087613053174801</v>
      </c>
    </row>
    <row r="6623" spans="1:17">
      <c r="A6623" t="s">
        <v>11748</v>
      </c>
      <c r="B6623" s="16" t="s">
        <v>11749</v>
      </c>
      <c r="C6623">
        <v>8.0508482938265207</v>
      </c>
      <c r="D6623">
        <v>8.1689314671409701</v>
      </c>
      <c r="E6623">
        <v>8.0937033738513993</v>
      </c>
      <c r="F6623">
        <v>8.0166065363382408</v>
      </c>
      <c r="G6623">
        <v>8.1367779369464692</v>
      </c>
      <c r="H6623">
        <v>7.5126924894462599</v>
      </c>
      <c r="I6623">
        <v>8.1058029072197897</v>
      </c>
      <c r="J6623">
        <v>7.7141668066136297</v>
      </c>
      <c r="K6623">
        <v>8.3930587566318007</v>
      </c>
      <c r="L6623">
        <v>8.0686548807674594</v>
      </c>
      <c r="M6623">
        <v>7.8099223231624002</v>
      </c>
      <c r="N6623">
        <v>7.74731134438428</v>
      </c>
      <c r="O6623">
        <v>7.7911860840324403</v>
      </c>
      <c r="P6623">
        <v>7.6994680456008098</v>
      </c>
      <c r="Q6623">
        <v>9.58099084698482</v>
      </c>
    </row>
    <row r="6624" spans="1:17">
      <c r="A6624" t="s">
        <v>11750</v>
      </c>
      <c r="B6624" s="16" t="s">
        <v>11751</v>
      </c>
      <c r="C6624">
        <v>8.0726024190613099</v>
      </c>
      <c r="D6624">
        <v>7.8857928710934697</v>
      </c>
      <c r="E6624">
        <v>7.9381687431180303</v>
      </c>
      <c r="F6624">
        <v>8.0447047320042202</v>
      </c>
      <c r="G6624">
        <v>7.8174556958739299</v>
      </c>
      <c r="H6624">
        <v>7.1982475473954901</v>
      </c>
      <c r="I6624">
        <v>7.4088983623328302</v>
      </c>
      <c r="J6624">
        <v>7.4261303639528</v>
      </c>
      <c r="K6624">
        <v>8.7923574258208497</v>
      </c>
      <c r="L6624">
        <v>8.2792255006641007</v>
      </c>
      <c r="M6624">
        <v>8.0645643170309498</v>
      </c>
      <c r="N6624">
        <v>8.3275010444814601</v>
      </c>
      <c r="O6624">
        <v>8.0344179858314408</v>
      </c>
      <c r="P6624">
        <v>7.8177017289439403</v>
      </c>
      <c r="Q6624">
        <v>9.2656390107680107</v>
      </c>
    </row>
    <row r="6625" spans="1:17">
      <c r="A6625" t="s">
        <v>11752</v>
      </c>
      <c r="B6625" s="16" t="s">
        <v>11753</v>
      </c>
      <c r="C6625">
        <v>7.1062601366847904</v>
      </c>
      <c r="D6625">
        <v>6.68860081159775</v>
      </c>
      <c r="E6625">
        <v>7.8536133879645904</v>
      </c>
      <c r="F6625">
        <v>7.9544846044562698</v>
      </c>
      <c r="G6625">
        <v>7.8516423575619001</v>
      </c>
      <c r="H6625">
        <v>6.0648120825138196</v>
      </c>
      <c r="I6625">
        <v>6.8563160945267603</v>
      </c>
      <c r="J6625">
        <v>7.0993033865592601</v>
      </c>
      <c r="K6625">
        <v>7.2611867711964697</v>
      </c>
      <c r="L6625">
        <v>7.6887662553908198</v>
      </c>
      <c r="M6625">
        <v>7.6485843460019902</v>
      </c>
      <c r="N6625">
        <v>7.8956840961943104</v>
      </c>
      <c r="O6625">
        <v>6.9877808128597696</v>
      </c>
      <c r="P6625">
        <v>6.1959331872939396</v>
      </c>
      <c r="Q6625">
        <v>8.9889439006726093</v>
      </c>
    </row>
    <row r="6626" spans="1:17">
      <c r="A6626" t="s">
        <v>11754</v>
      </c>
      <c r="B6626" s="16" t="s">
        <v>11755</v>
      </c>
      <c r="C6626">
        <v>5.9835742193669397</v>
      </c>
      <c r="D6626">
        <v>5.7893909640066097</v>
      </c>
      <c r="E6626">
        <v>5.1699772735735099</v>
      </c>
      <c r="F6626">
        <v>5.3141782898249303</v>
      </c>
      <c r="G6626">
        <v>6.1327887893196404</v>
      </c>
      <c r="H6626">
        <v>5.18156933842931</v>
      </c>
      <c r="I6626">
        <v>5.8220163078348497</v>
      </c>
      <c r="J6626">
        <v>5.2279045433873996</v>
      </c>
      <c r="K6626">
        <v>5.81396477862459</v>
      </c>
      <c r="L6626">
        <v>5.8515068593680599</v>
      </c>
      <c r="M6626">
        <v>5.8515834476412998</v>
      </c>
      <c r="N6626">
        <v>5.5585000893321901</v>
      </c>
      <c r="O6626">
        <v>5.4684386242281002</v>
      </c>
      <c r="P6626">
        <v>5.7306434872206502</v>
      </c>
      <c r="Q6626">
        <v>2.8218677180984102</v>
      </c>
    </row>
    <row r="6627" spans="1:17">
      <c r="A6627" t="s">
        <v>11756</v>
      </c>
      <c r="B6627" s="16" t="s">
        <v>11757</v>
      </c>
      <c r="C6627">
        <v>10.8067499190617</v>
      </c>
      <c r="D6627">
        <v>10.8114499193081</v>
      </c>
      <c r="E6627">
        <v>11.2458354587469</v>
      </c>
      <c r="F6627">
        <v>11.137440300786601</v>
      </c>
      <c r="G6627">
        <v>10.924975175799499</v>
      </c>
      <c r="H6627">
        <v>11.7294679464902</v>
      </c>
      <c r="I6627">
        <v>10.996141439877601</v>
      </c>
      <c r="J6627">
        <v>11.4237968808019</v>
      </c>
      <c r="K6627">
        <v>10.584469107765999</v>
      </c>
      <c r="L6627">
        <v>10.8042111010976</v>
      </c>
      <c r="M6627">
        <v>11.246153379644699</v>
      </c>
      <c r="N6627">
        <v>11.4842841659153</v>
      </c>
      <c r="O6627">
        <v>11.434517313865999</v>
      </c>
      <c r="P6627">
        <v>11.090719187392599</v>
      </c>
      <c r="Q6627">
        <v>10.4171850831034</v>
      </c>
    </row>
    <row r="6628" spans="1:17">
      <c r="A6628" t="s">
        <v>11758</v>
      </c>
      <c r="B6628" s="16" t="s">
        <v>11759</v>
      </c>
      <c r="C6628">
        <v>9.0103903312535802</v>
      </c>
      <c r="D6628">
        <v>9.0213789156292901</v>
      </c>
      <c r="E6628">
        <v>9.1628452979671895</v>
      </c>
      <c r="F6628">
        <v>8.9005461988388994</v>
      </c>
      <c r="G6628">
        <v>9.0623876523432507</v>
      </c>
      <c r="H6628">
        <v>9.0366341855340604</v>
      </c>
      <c r="I6628">
        <v>9.1101396962854295</v>
      </c>
      <c r="J6628">
        <v>9.1143517357785395</v>
      </c>
      <c r="K6628">
        <v>9.0307991601235695</v>
      </c>
      <c r="L6628">
        <v>8.9593809359158207</v>
      </c>
      <c r="M6628">
        <v>8.8855195760153407</v>
      </c>
      <c r="N6628">
        <v>8.6857568879679796</v>
      </c>
      <c r="O6628">
        <v>8.9232912385974501</v>
      </c>
      <c r="P6628">
        <v>9.0022400881166593</v>
      </c>
      <c r="Q6628">
        <v>8.5667227177791094</v>
      </c>
    </row>
    <row r="6629" spans="1:17">
      <c r="A6629" t="s">
        <v>11760</v>
      </c>
      <c r="B6629" s="16" t="s">
        <v>11761</v>
      </c>
      <c r="C6629">
        <v>10.4618569199241</v>
      </c>
      <c r="D6629">
        <v>10.639482527434801</v>
      </c>
      <c r="E6629">
        <v>10.4557024596022</v>
      </c>
      <c r="F6629">
        <v>10.398414885858701</v>
      </c>
      <c r="G6629">
        <v>10.362437564901199</v>
      </c>
      <c r="H6629">
        <v>10.759951751770901</v>
      </c>
      <c r="I6629">
        <v>10.6308863283812</v>
      </c>
      <c r="J6629">
        <v>10.6980328009698</v>
      </c>
      <c r="K6629">
        <v>10.4793852291874</v>
      </c>
      <c r="L6629">
        <v>10.4780030901819</v>
      </c>
      <c r="M6629">
        <v>10.5727423827758</v>
      </c>
      <c r="N6629">
        <v>10.0402075390782</v>
      </c>
      <c r="O6629">
        <v>10.827144855151801</v>
      </c>
      <c r="P6629">
        <v>10.9667681831891</v>
      </c>
      <c r="Q6629">
        <v>8.0859864702427604</v>
      </c>
    </row>
    <row r="6630" spans="1:17">
      <c r="A6630" t="s">
        <v>11762</v>
      </c>
      <c r="B6630" s="16" t="s">
        <v>11763</v>
      </c>
      <c r="C6630">
        <v>6.3854000850352497</v>
      </c>
      <c r="D6630">
        <v>6.1457356279954896</v>
      </c>
      <c r="E6630">
        <v>6.95616349127571</v>
      </c>
      <c r="F6630">
        <v>6.3423570705164503</v>
      </c>
      <c r="G6630">
        <v>6.7582024653551098</v>
      </c>
      <c r="H6630">
        <v>6.0823845760958202</v>
      </c>
      <c r="I6630">
        <v>6.9357818419438102</v>
      </c>
      <c r="J6630">
        <v>6.5438795617378203</v>
      </c>
      <c r="K6630">
        <v>6.6489972230150904</v>
      </c>
      <c r="L6630">
        <v>6.8248013790819604</v>
      </c>
      <c r="M6630">
        <v>6.5764945487984097</v>
      </c>
      <c r="N6630">
        <v>6.9945341586853802</v>
      </c>
      <c r="O6630">
        <v>6.3519688423618099</v>
      </c>
      <c r="P6630">
        <v>6.2604887403853304</v>
      </c>
      <c r="Q6630">
        <v>6.6375058506955904</v>
      </c>
    </row>
    <row r="6631" spans="1:17">
      <c r="A6631" t="s">
        <v>11764</v>
      </c>
      <c r="B6631" s="16" t="s">
        <v>11765</v>
      </c>
      <c r="C6631">
        <v>7.7001673639437902</v>
      </c>
      <c r="D6631">
        <v>7.6028886384786203</v>
      </c>
      <c r="E6631">
        <v>8.0563655165468493</v>
      </c>
      <c r="F6631">
        <v>7.83543095936722</v>
      </c>
      <c r="G6631">
        <v>7.9283898693121699</v>
      </c>
      <c r="H6631">
        <v>7.7046974154856498</v>
      </c>
      <c r="I6631">
        <v>7.7642522999856904</v>
      </c>
      <c r="J6631">
        <v>7.8109072590139697</v>
      </c>
      <c r="K6631">
        <v>7.7890915310614997</v>
      </c>
      <c r="L6631">
        <v>7.7721726373851698</v>
      </c>
      <c r="M6631">
        <v>7.6739683059716297</v>
      </c>
      <c r="N6631">
        <v>7.5502157781120696</v>
      </c>
      <c r="O6631">
        <v>7.6942310684692004</v>
      </c>
      <c r="P6631">
        <v>7.5956949036652004</v>
      </c>
      <c r="Q6631">
        <v>7.1565710053807701</v>
      </c>
    </row>
    <row r="6632" spans="1:17">
      <c r="A6632" t="s">
        <v>11766</v>
      </c>
      <c r="B6632" s="16" t="s">
        <v>11767</v>
      </c>
      <c r="C6632">
        <v>8.43022138913852</v>
      </c>
      <c r="D6632">
        <v>8.3625053966608007</v>
      </c>
      <c r="E6632">
        <v>7.6003564048386103</v>
      </c>
      <c r="F6632">
        <v>8.6123226231292094</v>
      </c>
      <c r="G6632">
        <v>8.6931785790484994</v>
      </c>
      <c r="H6632">
        <v>8.0301036709191909</v>
      </c>
      <c r="I6632">
        <v>7.8383193441648604</v>
      </c>
      <c r="J6632">
        <v>7.5336259098581699</v>
      </c>
      <c r="K6632">
        <v>8.2127323833976007</v>
      </c>
      <c r="L6632">
        <v>8.22107636491425</v>
      </c>
      <c r="M6632">
        <v>8.2863782689732304</v>
      </c>
      <c r="N6632">
        <v>8.6323979734762393</v>
      </c>
      <c r="O6632">
        <v>8.3235725681901798</v>
      </c>
      <c r="P6632">
        <v>7.9658841845297497</v>
      </c>
      <c r="Q6632">
        <v>8.9266120302692595</v>
      </c>
    </row>
    <row r="6633" spans="1:17">
      <c r="A6633" t="s">
        <v>11768</v>
      </c>
      <c r="B6633" s="16" t="s">
        <v>11769</v>
      </c>
      <c r="C6633">
        <v>7.9835425963281299</v>
      </c>
      <c r="D6633">
        <v>7.8904552081381496</v>
      </c>
      <c r="E6633">
        <v>7.5829449158262197</v>
      </c>
      <c r="F6633">
        <v>7.8075826569701103</v>
      </c>
      <c r="G6633">
        <v>7.8000530865117303</v>
      </c>
      <c r="H6633">
        <v>7.3206963756748999</v>
      </c>
      <c r="I6633">
        <v>7.5160073190113001</v>
      </c>
      <c r="J6633">
        <v>7.4261303639528</v>
      </c>
      <c r="K6633">
        <v>7.6025982331845201</v>
      </c>
      <c r="L6633">
        <v>7.6561992454063201</v>
      </c>
      <c r="M6633">
        <v>7.3973960129381897</v>
      </c>
      <c r="N6633">
        <v>7.26044683579084</v>
      </c>
      <c r="O6633">
        <v>7.3344443012811302</v>
      </c>
      <c r="P6633">
        <v>7.82477862230669</v>
      </c>
      <c r="Q6633">
        <v>7.6950435514148801</v>
      </c>
    </row>
    <row r="6634" spans="1:17">
      <c r="A6634" t="s">
        <v>11770</v>
      </c>
      <c r="B6634" s="16" t="s">
        <v>11771</v>
      </c>
      <c r="C6634">
        <v>7.1723438599157401</v>
      </c>
      <c r="D6634">
        <v>7.3212486542093096</v>
      </c>
      <c r="E6634">
        <v>7.4060911410733103</v>
      </c>
      <c r="F6634">
        <v>7.2612386704193499</v>
      </c>
      <c r="G6634">
        <v>7.1465092171480196</v>
      </c>
      <c r="H6634">
        <v>7.8335639012519396</v>
      </c>
      <c r="I6634">
        <v>7.5160073190113001</v>
      </c>
      <c r="J6634">
        <v>7.4472347649922996</v>
      </c>
      <c r="K6634">
        <v>7.1931585586231996</v>
      </c>
      <c r="L6634">
        <v>7.3103395206829997</v>
      </c>
      <c r="M6634">
        <v>7.39230442976364</v>
      </c>
      <c r="N6634">
        <v>6.8869289896348196</v>
      </c>
      <c r="O6634">
        <v>7.1809283626765898</v>
      </c>
      <c r="P6634">
        <v>7.6604357769062297</v>
      </c>
      <c r="Q6634">
        <v>5.09416193408443</v>
      </c>
    </row>
    <row r="6635" spans="1:17">
      <c r="A6635" t="s">
        <v>11772</v>
      </c>
      <c r="B6635" s="16" t="s">
        <v>11773</v>
      </c>
      <c r="C6635">
        <v>9.0956875136298301</v>
      </c>
      <c r="D6635">
        <v>9.0487298461255907</v>
      </c>
      <c r="E6635">
        <v>8.2002403612657702</v>
      </c>
      <c r="F6635">
        <v>8.4265842880602904</v>
      </c>
      <c r="G6635">
        <v>8.6190831451887995</v>
      </c>
      <c r="H6635">
        <v>8.8334986900065893</v>
      </c>
      <c r="I6635">
        <v>9.0972791015687804</v>
      </c>
      <c r="J6635">
        <v>8.4584960011113193</v>
      </c>
      <c r="K6635">
        <v>9.55361640671609</v>
      </c>
      <c r="L6635">
        <v>9.3400031308152798</v>
      </c>
      <c r="M6635">
        <v>8.6201164676081206</v>
      </c>
      <c r="N6635">
        <v>8.2742937637034792</v>
      </c>
      <c r="O6635">
        <v>8.3569876058652603</v>
      </c>
      <c r="P6635">
        <v>8.6587555712540691</v>
      </c>
      <c r="Q6635">
        <v>10.087613053174801</v>
      </c>
    </row>
    <row r="6636" spans="1:17">
      <c r="A6636" t="s">
        <v>11774</v>
      </c>
      <c r="B6636" s="16" t="s">
        <v>11775</v>
      </c>
      <c r="C6636">
        <v>4.8751772763815904</v>
      </c>
      <c r="D6636">
        <v>4.9486052131722396</v>
      </c>
      <c r="E6636">
        <v>5.12062362366449</v>
      </c>
      <c r="F6636">
        <v>5.2299338168464997</v>
      </c>
      <c r="G6636">
        <v>5.4158963756298002</v>
      </c>
      <c r="H6636">
        <v>5.7265924446016498</v>
      </c>
      <c r="I6636">
        <v>5.3167384601450198</v>
      </c>
      <c r="J6636">
        <v>5.3485852173299202</v>
      </c>
      <c r="K6636">
        <v>4.9472302900396103</v>
      </c>
      <c r="L6636">
        <v>5.2224425229396996</v>
      </c>
      <c r="M6636">
        <v>5.2833846298884</v>
      </c>
      <c r="N6636">
        <v>5.3928688873847097</v>
      </c>
      <c r="O6636">
        <v>5.4042348522540298</v>
      </c>
      <c r="P6636">
        <v>4.5271021320563003</v>
      </c>
      <c r="Q6636">
        <v>5.09416193408443</v>
      </c>
    </row>
    <row r="6637" spans="1:17">
      <c r="A6637" t="s">
        <v>11776</v>
      </c>
      <c r="B6637" s="16" t="s">
        <v>11777</v>
      </c>
      <c r="C6637">
        <v>9.8667484250931192</v>
      </c>
      <c r="D6637">
        <v>9.7495792720125802</v>
      </c>
      <c r="E6637">
        <v>9.6519984992405199</v>
      </c>
      <c r="F6637">
        <v>10.0864267937437</v>
      </c>
      <c r="G6637">
        <v>9.6265172363735001</v>
      </c>
      <c r="H6637">
        <v>10.459355453072501</v>
      </c>
      <c r="I6637">
        <v>9.6325125077679292</v>
      </c>
      <c r="J6637">
        <v>10.143574299493601</v>
      </c>
      <c r="K6637">
        <v>9.6842277416704903</v>
      </c>
      <c r="L6637">
        <v>9.5857926343200699</v>
      </c>
      <c r="M6637">
        <v>9.5286498271754407</v>
      </c>
      <c r="N6637">
        <v>9.7162585505224506</v>
      </c>
      <c r="O6637">
        <v>9.35388722206058</v>
      </c>
      <c r="P6637">
        <v>9.7328068987504395</v>
      </c>
      <c r="Q6637">
        <v>8.6462459446333604</v>
      </c>
    </row>
    <row r="6638" spans="1:17">
      <c r="A6638" t="s">
        <v>11778</v>
      </c>
      <c r="B6638" s="16" t="s">
        <v>11779</v>
      </c>
      <c r="C6638">
        <v>7.81822816598791</v>
      </c>
      <c r="D6638">
        <v>7.9497308477314199</v>
      </c>
      <c r="E6638">
        <v>7.9174907457865897</v>
      </c>
      <c r="F6638">
        <v>8.1519184688716102</v>
      </c>
      <c r="G6638">
        <v>7.9283898693121699</v>
      </c>
      <c r="H6638">
        <v>8.6416384550094598</v>
      </c>
      <c r="I6638">
        <v>8.3816992190066699</v>
      </c>
      <c r="J6638">
        <v>8.3225191202944799</v>
      </c>
      <c r="K6638">
        <v>7.9251520854125603</v>
      </c>
      <c r="L6638">
        <v>8.0809694530319192</v>
      </c>
      <c r="M6638">
        <v>8.0677580847933292</v>
      </c>
      <c r="N6638">
        <v>8.0347671430020497</v>
      </c>
      <c r="O6638">
        <v>8.1628056892654204</v>
      </c>
      <c r="P6638">
        <v>8.3164052090791998</v>
      </c>
      <c r="Q6638">
        <v>6.9204191934356096</v>
      </c>
    </row>
    <row r="6639" spans="1:17">
      <c r="A6639" t="s">
        <v>11780</v>
      </c>
      <c r="B6639" s="16" t="s">
        <v>11781</v>
      </c>
      <c r="C6639">
        <v>7.9603898990703099</v>
      </c>
      <c r="D6639">
        <v>8.1181718932362106</v>
      </c>
      <c r="E6639">
        <v>7.9449959594491801</v>
      </c>
      <c r="F6639">
        <v>8.3610727756212295</v>
      </c>
      <c r="G6639">
        <v>7.9808089029511597</v>
      </c>
      <c r="H6639">
        <v>8.3065169101252803</v>
      </c>
      <c r="I6639">
        <v>7.9282716937134499</v>
      </c>
      <c r="J6639">
        <v>8.3975352211270504</v>
      </c>
      <c r="K6639">
        <v>8.1059656821435304</v>
      </c>
      <c r="L6639">
        <v>7.8888675638502903</v>
      </c>
      <c r="M6639">
        <v>7.8251045805827903</v>
      </c>
      <c r="N6639">
        <v>7.4020149515182698</v>
      </c>
      <c r="O6639">
        <v>7.8114262473187699</v>
      </c>
      <c r="P6639">
        <v>8.3560040915374394</v>
      </c>
      <c r="Q6639">
        <v>6.2843132996066204</v>
      </c>
    </row>
    <row r="6640" spans="1:17">
      <c r="A6640" t="s">
        <v>11782</v>
      </c>
      <c r="B6640" s="16" t="s">
        <v>11783</v>
      </c>
      <c r="C6640">
        <v>4.1513583524311999</v>
      </c>
      <c r="D6640">
        <v>4.1931807688815699</v>
      </c>
      <c r="E6640">
        <v>4.2015349465393896</v>
      </c>
      <c r="F6640">
        <v>4.0892058755412499</v>
      </c>
      <c r="G6640">
        <v>4.0460446887748596</v>
      </c>
      <c r="H6640">
        <v>4.7946750266686298</v>
      </c>
      <c r="I6640">
        <v>5.0838905074171503</v>
      </c>
      <c r="J6640">
        <v>4.1999986398891203</v>
      </c>
      <c r="K6640">
        <v>4.9119590476093702</v>
      </c>
      <c r="L6640">
        <v>5.0240271819925297</v>
      </c>
      <c r="M6640">
        <v>4.6554405993468704</v>
      </c>
      <c r="N6640">
        <v>4.8146980941494002</v>
      </c>
      <c r="O6640">
        <v>4.3028205748149997</v>
      </c>
      <c r="P6640">
        <v>5.0248478020067502</v>
      </c>
      <c r="Q6640">
        <v>2.8218677180984102</v>
      </c>
    </row>
    <row r="6641" spans="1:17">
      <c r="A6641" t="s">
        <v>11784</v>
      </c>
      <c r="B6641" s="16" t="s">
        <v>11785</v>
      </c>
      <c r="C6641">
        <v>9.1661435201645904</v>
      </c>
      <c r="D6641">
        <v>9.1238504393964508</v>
      </c>
      <c r="E6641">
        <v>10.538091241534699</v>
      </c>
      <c r="F6641">
        <v>9.9803514178985004</v>
      </c>
      <c r="G6641">
        <v>10.110731275800701</v>
      </c>
      <c r="H6641">
        <v>8.9821170763563298</v>
      </c>
      <c r="I6641">
        <v>9.0266825122941494</v>
      </c>
      <c r="J6641">
        <v>11.392569941481501</v>
      </c>
      <c r="K6641">
        <v>9.0151555127252596</v>
      </c>
      <c r="L6641">
        <v>8.7127695506909699</v>
      </c>
      <c r="M6641">
        <v>9.3395754536460895</v>
      </c>
      <c r="N6641">
        <v>9.7176821882040603</v>
      </c>
      <c r="O6641">
        <v>9.6839550567097508</v>
      </c>
      <c r="P6641">
        <v>8.6823078748033407</v>
      </c>
      <c r="Q6641">
        <v>9.2143845326617093</v>
      </c>
    </row>
    <row r="6642" spans="1:17">
      <c r="A6642" t="s">
        <v>11786</v>
      </c>
      <c r="B6642" s="16" t="s">
        <v>11787</v>
      </c>
      <c r="C6642">
        <v>6.61737362056245</v>
      </c>
      <c r="D6642">
        <v>6.4556086972253803</v>
      </c>
      <c r="E6642">
        <v>6.9009124338700998</v>
      </c>
      <c r="F6642">
        <v>6.8053707288430703</v>
      </c>
      <c r="G6642">
        <v>6.7582024653551098</v>
      </c>
      <c r="H6642">
        <v>6.7844140662405801</v>
      </c>
      <c r="I6642">
        <v>6.6477658559454804</v>
      </c>
      <c r="J6642">
        <v>6.7957351857853503</v>
      </c>
      <c r="K6642">
        <v>6.7282405473272702</v>
      </c>
      <c r="L6642">
        <v>6.2398789457682096</v>
      </c>
      <c r="M6642">
        <v>6.6638851872963896</v>
      </c>
      <c r="N6642">
        <v>6.8970520926005099</v>
      </c>
      <c r="O6642">
        <v>6.76449820688351</v>
      </c>
      <c r="P6642">
        <v>6.5281296503970099</v>
      </c>
      <c r="Q6642">
        <v>7.8374797051227896</v>
      </c>
    </row>
    <row r="6643" spans="1:17">
      <c r="A6643" t="s">
        <v>11788</v>
      </c>
      <c r="B6643" s="16" t="s">
        <v>11789</v>
      </c>
      <c r="C6643">
        <v>7.9603898990703099</v>
      </c>
      <c r="D6643">
        <v>7.7640404008328803</v>
      </c>
      <c r="E6643">
        <v>8.0689192944245107</v>
      </c>
      <c r="F6643">
        <v>7.9459955053765299</v>
      </c>
      <c r="G6643">
        <v>8.1551383715909598</v>
      </c>
      <c r="H6643">
        <v>7.1740791179621999</v>
      </c>
      <c r="I6643">
        <v>7.7423710464033197</v>
      </c>
      <c r="J6643">
        <v>7.5773448449579499</v>
      </c>
      <c r="K6643">
        <v>8.1744969220400705</v>
      </c>
      <c r="L6643">
        <v>8.2576935892807199</v>
      </c>
      <c r="M6643">
        <v>8.0354972531732596</v>
      </c>
      <c r="N6643">
        <v>8.3011429256005798</v>
      </c>
      <c r="O6643">
        <v>7.9746623774536998</v>
      </c>
      <c r="P6643">
        <v>6.9989780827264001</v>
      </c>
      <c r="Q6643">
        <v>9.6208993709487292</v>
      </c>
    </row>
    <row r="6644" spans="1:17">
      <c r="A6644" t="s">
        <v>11790</v>
      </c>
      <c r="B6644" s="16" t="s">
        <v>11791</v>
      </c>
      <c r="C6644">
        <v>8.2700266600860495</v>
      </c>
      <c r="D6644">
        <v>8.3354172786307501</v>
      </c>
      <c r="E6644">
        <v>8.2561920980110806</v>
      </c>
      <c r="F6644">
        <v>8.4204718126709395</v>
      </c>
      <c r="G6644">
        <v>8.2219787329211993</v>
      </c>
      <c r="H6644">
        <v>8.7651807219784992</v>
      </c>
      <c r="I6644">
        <v>8.3054496322504399</v>
      </c>
      <c r="J6644">
        <v>8.4506892810669392</v>
      </c>
      <c r="K6644">
        <v>8.3809003452010895</v>
      </c>
      <c r="L6644">
        <v>8.29692624024932</v>
      </c>
      <c r="M6644">
        <v>8.3895039247208807</v>
      </c>
      <c r="N6644">
        <v>8.4318374141485002</v>
      </c>
      <c r="O6644">
        <v>8.50094431680097</v>
      </c>
      <c r="P6644">
        <v>8.4040201942323094</v>
      </c>
      <c r="Q6644">
        <v>8.2978683598244807</v>
      </c>
    </row>
    <row r="6645" spans="1:17">
      <c r="A6645" t="s">
        <v>11792</v>
      </c>
      <c r="B6645" s="16" t="s">
        <v>11793</v>
      </c>
      <c r="C6645">
        <v>5.3018286845624196</v>
      </c>
      <c r="D6645">
        <v>5.2202186721532398</v>
      </c>
      <c r="E6645">
        <v>5.30798454985728</v>
      </c>
      <c r="F6645">
        <v>5.2006385452395101</v>
      </c>
      <c r="G6645">
        <v>4.88571169002517</v>
      </c>
      <c r="H6645">
        <v>5.60924398810252</v>
      </c>
      <c r="I6645">
        <v>5.98191456634164</v>
      </c>
      <c r="J6645">
        <v>5.41615412543395</v>
      </c>
      <c r="K6645">
        <v>5.4363438608835697</v>
      </c>
      <c r="L6645">
        <v>5.0935145615262796</v>
      </c>
      <c r="M6645">
        <v>4.72701506955603</v>
      </c>
      <c r="N6645">
        <v>5.5054798817117598</v>
      </c>
      <c r="O6645">
        <v>4.7717654559956602</v>
      </c>
      <c r="P6645">
        <v>5.4607337398470897</v>
      </c>
      <c r="Q6645">
        <v>5.09416193408443</v>
      </c>
    </row>
    <row r="6646" spans="1:17">
      <c r="A6646" t="s">
        <v>11794</v>
      </c>
      <c r="B6646" s="16" t="s">
        <v>11795</v>
      </c>
      <c r="C6646">
        <v>9.8717171177869893</v>
      </c>
      <c r="D6646">
        <v>9.8724001806197794</v>
      </c>
      <c r="E6646">
        <v>9.2314193548441192</v>
      </c>
      <c r="F6646">
        <v>9.5532492177463801</v>
      </c>
      <c r="G6646">
        <v>9.5296278482069994</v>
      </c>
      <c r="H6646">
        <v>9.82677582113811</v>
      </c>
      <c r="I6646">
        <v>10.2684682813906</v>
      </c>
      <c r="J6646">
        <v>8.6295932862060898</v>
      </c>
      <c r="K6646">
        <v>9.6402927113728705</v>
      </c>
      <c r="L6646">
        <v>10.2159525765935</v>
      </c>
      <c r="M6646">
        <v>9.3422139080780298</v>
      </c>
      <c r="N6646">
        <v>9.71197918782903</v>
      </c>
      <c r="O6646">
        <v>9.4652880331174991</v>
      </c>
      <c r="P6646">
        <v>8.8160726654514399</v>
      </c>
      <c r="Q6646">
        <v>10.087613053174801</v>
      </c>
    </row>
    <row r="6647" spans="1:17">
      <c r="A6647" t="s">
        <v>11796</v>
      </c>
      <c r="B6647" s="16" t="s">
        <v>11797</v>
      </c>
      <c r="C6647">
        <v>7.30342086559512</v>
      </c>
      <c r="D6647">
        <v>7.35540815463734</v>
      </c>
      <c r="E6647">
        <v>6.4967806523124096</v>
      </c>
      <c r="F6647">
        <v>7.5904825741131798</v>
      </c>
      <c r="G6647">
        <v>7.6526966043696403</v>
      </c>
      <c r="H6647">
        <v>7.7103035834904796</v>
      </c>
      <c r="I6647">
        <v>7.0110716758331302</v>
      </c>
      <c r="J6647">
        <v>6.9811288529443498</v>
      </c>
      <c r="K6647">
        <v>7.0310799115270903</v>
      </c>
      <c r="L6647">
        <v>6.6806541770365504</v>
      </c>
      <c r="M6647">
        <v>7.3973960129381897</v>
      </c>
      <c r="N6647">
        <v>7.4439713914396801</v>
      </c>
      <c r="O6647">
        <v>7.3839804032477199</v>
      </c>
      <c r="P6647">
        <v>7.4927704004486699</v>
      </c>
      <c r="Q6647">
        <v>6.6375058506955904</v>
      </c>
    </row>
    <row r="6648" spans="1:17">
      <c r="A6648" t="s">
        <v>11798</v>
      </c>
      <c r="B6648" s="16" t="s">
        <v>11799</v>
      </c>
      <c r="C6648">
        <v>7.5776529308588696</v>
      </c>
      <c r="D6648">
        <v>7.4906236661468704</v>
      </c>
      <c r="E6648">
        <v>7.5202897263322503</v>
      </c>
      <c r="F6648">
        <v>7.7887133130591799</v>
      </c>
      <c r="G6648">
        <v>7.6846646393041702</v>
      </c>
      <c r="H6648">
        <v>8.1379863502603396</v>
      </c>
      <c r="I6648">
        <v>8.0798743273978708</v>
      </c>
      <c r="J6648">
        <v>8.1076290748476403</v>
      </c>
      <c r="K6648">
        <v>7.9293340973789004</v>
      </c>
      <c r="L6648">
        <v>8.1720390860348306</v>
      </c>
      <c r="M6648">
        <v>8.0091581167634605</v>
      </c>
      <c r="N6648">
        <v>8.4762645416124602</v>
      </c>
      <c r="O6648">
        <v>8.2123378885142593</v>
      </c>
      <c r="P6648">
        <v>7.9070947450876101</v>
      </c>
      <c r="Q6648">
        <v>6.9204191934356096</v>
      </c>
    </row>
    <row r="6649" spans="1:17">
      <c r="A6649" t="s">
        <v>11800</v>
      </c>
      <c r="B6649" s="16" t="s">
        <v>11801</v>
      </c>
      <c r="C6649">
        <v>8.8559587756568607</v>
      </c>
      <c r="D6649">
        <v>8.9018649469817106</v>
      </c>
      <c r="E6649">
        <v>8.7758153306340407</v>
      </c>
      <c r="F6649">
        <v>9.2131403340037892</v>
      </c>
      <c r="G6649">
        <v>9.0353972949039107</v>
      </c>
      <c r="H6649">
        <v>9.6027247618572105</v>
      </c>
      <c r="I6649">
        <v>9.1250002007750695</v>
      </c>
      <c r="J6649">
        <v>9.1485259543898501</v>
      </c>
      <c r="K6649">
        <v>9.1376035369947104</v>
      </c>
      <c r="L6649">
        <v>9.4844329204051494</v>
      </c>
      <c r="M6649">
        <v>9.7152542989669808</v>
      </c>
      <c r="N6649">
        <v>9.8416835113122794</v>
      </c>
      <c r="O6649">
        <v>9.6718400279384404</v>
      </c>
      <c r="P6649">
        <v>8.78740110316933</v>
      </c>
      <c r="Q6649">
        <v>8.48255560796823</v>
      </c>
    </row>
    <row r="6650" spans="1:17">
      <c r="A6650" t="s">
        <v>11802</v>
      </c>
      <c r="B6650" s="16" t="s">
        <v>11803</v>
      </c>
      <c r="C6650">
        <v>6.5315893522846098</v>
      </c>
      <c r="D6650">
        <v>6.4300702959458897</v>
      </c>
      <c r="E6650">
        <v>6.99624750440314</v>
      </c>
      <c r="F6650">
        <v>7.2053502042261002</v>
      </c>
      <c r="G6650">
        <v>6.8172425418901597</v>
      </c>
      <c r="H6650">
        <v>7.0818085916578397</v>
      </c>
      <c r="I6650">
        <v>6.4984102644921702</v>
      </c>
      <c r="J6650">
        <v>7.3441093173726104</v>
      </c>
      <c r="K6650">
        <v>6.0027256129859996</v>
      </c>
      <c r="L6650">
        <v>6.2545660872875102</v>
      </c>
      <c r="M6650">
        <v>6.98859549043756</v>
      </c>
      <c r="N6650">
        <v>7.8020733967153699</v>
      </c>
      <c r="O6650">
        <v>7.4001202171717102</v>
      </c>
      <c r="P6650">
        <v>6.1282934919178196</v>
      </c>
      <c r="Q6650">
        <v>6.6375058506955904</v>
      </c>
    </row>
    <row r="6651" spans="1:17">
      <c r="A6651" t="s">
        <v>11804</v>
      </c>
      <c r="B6651" s="16" t="s">
        <v>11805</v>
      </c>
      <c r="C6651">
        <v>8.2998382386102101</v>
      </c>
      <c r="D6651">
        <v>8.1955405296384107</v>
      </c>
      <c r="E6651">
        <v>8.0626560793255209</v>
      </c>
      <c r="F6651">
        <v>7.9754910076152203</v>
      </c>
      <c r="G6651">
        <v>8.1413900255043803</v>
      </c>
      <c r="H6651">
        <v>8.0434843005010599</v>
      </c>
      <c r="I6651">
        <v>8.1354747143769792</v>
      </c>
      <c r="J6651">
        <v>8.3367087760093099</v>
      </c>
      <c r="K6651">
        <v>8.0798723913488502</v>
      </c>
      <c r="L6651">
        <v>8.3074432656332799</v>
      </c>
      <c r="M6651">
        <v>8.3054396706956393</v>
      </c>
      <c r="N6651">
        <v>8.2469348951680406</v>
      </c>
      <c r="O6651">
        <v>8.0684442612284908</v>
      </c>
      <c r="P6651">
        <v>7.8388289104771802</v>
      </c>
      <c r="Q6651">
        <v>8.5667227177791094</v>
      </c>
    </row>
    <row r="6652" spans="1:17">
      <c r="A6652" t="s">
        <v>11806</v>
      </c>
      <c r="B6652" s="16" t="s">
        <v>11807</v>
      </c>
      <c r="C6652">
        <v>7.9368589542794101</v>
      </c>
      <c r="D6652">
        <v>8.1496195864347705</v>
      </c>
      <c r="E6652">
        <v>7.9919012986878704</v>
      </c>
      <c r="F6652">
        <v>7.6648223345485098</v>
      </c>
      <c r="G6652">
        <v>7.6331692833361604</v>
      </c>
      <c r="H6652">
        <v>7.8690754525534201</v>
      </c>
      <c r="I6652">
        <v>8.0972117899296698</v>
      </c>
      <c r="J6652">
        <v>7.9091742980489297</v>
      </c>
      <c r="K6652">
        <v>8.0685432454472696</v>
      </c>
      <c r="L6652">
        <v>7.7153536091611201</v>
      </c>
      <c r="M6652">
        <v>7.34037140201431</v>
      </c>
      <c r="N6652">
        <v>7.31423950705243</v>
      </c>
      <c r="O6652">
        <v>7.47313256090131</v>
      </c>
      <c r="P6652">
        <v>8.2961901641221605</v>
      </c>
      <c r="Q6652">
        <v>6.2843132996066204</v>
      </c>
    </row>
    <row r="6653" spans="1:17">
      <c r="A6653" t="s">
        <v>11808</v>
      </c>
      <c r="B6653" s="16" t="s">
        <v>11809</v>
      </c>
      <c r="C6653">
        <v>2.8218677180984102</v>
      </c>
      <c r="D6653">
        <v>2.8218677180984102</v>
      </c>
      <c r="E6653">
        <v>2.8218677180984102</v>
      </c>
      <c r="F6653">
        <v>2.8218677180984102</v>
      </c>
      <c r="G6653">
        <v>2.8218677180984102</v>
      </c>
      <c r="H6653">
        <v>3.50653555504317</v>
      </c>
      <c r="I6653">
        <v>3.3100125595866299</v>
      </c>
      <c r="J6653">
        <v>2.8218677180984102</v>
      </c>
      <c r="K6653">
        <v>3.27554212654834</v>
      </c>
      <c r="L6653">
        <v>3.29479214013883</v>
      </c>
      <c r="M6653">
        <v>3.4086250003018401</v>
      </c>
      <c r="N6653">
        <v>2.8218677180984102</v>
      </c>
      <c r="O6653">
        <v>3.5569664057961599</v>
      </c>
      <c r="P6653">
        <v>2.8218677180984102</v>
      </c>
      <c r="Q6653">
        <v>2.8218677180984102</v>
      </c>
    </row>
    <row r="6654" spans="1:17">
      <c r="A6654" t="s">
        <v>11810</v>
      </c>
      <c r="B6654" s="16" t="s">
        <v>11811</v>
      </c>
      <c r="C6654">
        <v>6.5933854812389701</v>
      </c>
      <c r="D6654">
        <v>6.61130647324664</v>
      </c>
      <c r="E6654">
        <v>6.6389320012258004</v>
      </c>
      <c r="F6654">
        <v>7.0552994912818203</v>
      </c>
      <c r="G6654">
        <v>7.0116512363212404</v>
      </c>
      <c r="H6654">
        <v>7.4130337446045003</v>
      </c>
      <c r="I6654">
        <v>6.75034965873059</v>
      </c>
      <c r="J6654">
        <v>6.7623606751438903</v>
      </c>
      <c r="K6654">
        <v>6.3808592862911402</v>
      </c>
      <c r="L6654">
        <v>6.6027357039898096</v>
      </c>
      <c r="M6654">
        <v>7.2475356407153404</v>
      </c>
      <c r="N6654">
        <v>7.3514661522358002</v>
      </c>
      <c r="O6654">
        <v>7.1871464252967501</v>
      </c>
      <c r="P6654">
        <v>6.6127103465427499</v>
      </c>
      <c r="Q6654">
        <v>2.8218677180984102</v>
      </c>
    </row>
    <row r="6655" spans="1:17">
      <c r="A6655" t="s">
        <v>11812</v>
      </c>
      <c r="B6655" s="16" t="s">
        <v>11813</v>
      </c>
      <c r="C6655">
        <v>9.4229748806670504</v>
      </c>
      <c r="D6655">
        <v>9.3196403499710705</v>
      </c>
      <c r="E6655">
        <v>9.6849730020772906</v>
      </c>
      <c r="F6655">
        <v>9.4948362116402691</v>
      </c>
      <c r="G6655">
        <v>9.36596218105087</v>
      </c>
      <c r="H6655">
        <v>9.2932587371412296</v>
      </c>
      <c r="I6655">
        <v>8.9548299087948902</v>
      </c>
      <c r="J6655">
        <v>9.1850485353796394</v>
      </c>
      <c r="K6655">
        <v>9.1820627139200504</v>
      </c>
      <c r="L6655">
        <v>9.1290098890666993</v>
      </c>
      <c r="M6655">
        <v>9.1080359612180892</v>
      </c>
      <c r="N6655">
        <v>9.4933614472854799</v>
      </c>
      <c r="O6655">
        <v>9.3986833698587997</v>
      </c>
      <c r="P6655">
        <v>8.6307826205836609</v>
      </c>
      <c r="Q6655">
        <v>10.6276941706183</v>
      </c>
    </row>
    <row r="6656" spans="1:17">
      <c r="A6656" t="s">
        <v>11814</v>
      </c>
      <c r="B6656" s="16" t="s">
        <v>11815</v>
      </c>
      <c r="C6656">
        <v>9.6174398190825094</v>
      </c>
      <c r="D6656">
        <v>9.6637446036304304</v>
      </c>
      <c r="E6656">
        <v>9.8968285730671308</v>
      </c>
      <c r="F6656">
        <v>9.8120229018737195</v>
      </c>
      <c r="G6656">
        <v>9.7598949028259607</v>
      </c>
      <c r="H6656">
        <v>9.5997105806761898</v>
      </c>
      <c r="I6656">
        <v>9.9475417290236301</v>
      </c>
      <c r="J6656">
        <v>9.8433065602894398</v>
      </c>
      <c r="K6656">
        <v>9.5509067895519308</v>
      </c>
      <c r="L6656">
        <v>9.8966546355164304</v>
      </c>
      <c r="M6656">
        <v>9.7233727387942093</v>
      </c>
      <c r="N6656">
        <v>9.2786644235962008</v>
      </c>
      <c r="O6656">
        <v>9.88814702216985</v>
      </c>
      <c r="P6656">
        <v>9.7662447729399702</v>
      </c>
      <c r="Q6656">
        <v>8.48255560796823</v>
      </c>
    </row>
    <row r="6657" spans="1:17">
      <c r="A6657" t="s">
        <v>11816</v>
      </c>
      <c r="B6657" s="16" t="s">
        <v>11817</v>
      </c>
      <c r="C6657">
        <v>6.1906908419129296</v>
      </c>
      <c r="D6657">
        <v>6.37757613081736</v>
      </c>
      <c r="E6657">
        <v>5.9302896994145904</v>
      </c>
      <c r="F6657">
        <v>6.4184400025519999</v>
      </c>
      <c r="G6657">
        <v>6.4648297334768499</v>
      </c>
      <c r="H6657">
        <v>6.8469972577830296</v>
      </c>
      <c r="I6657">
        <v>6.5996967915826801</v>
      </c>
      <c r="J6657">
        <v>6.5634187552084402</v>
      </c>
      <c r="K6657">
        <v>5.8680151328658399</v>
      </c>
      <c r="L6657">
        <v>6.5323868826406404</v>
      </c>
      <c r="M6657">
        <v>7.3561492712340497</v>
      </c>
      <c r="N6657">
        <v>7.2990745698786101</v>
      </c>
      <c r="O6657">
        <v>7.0160187592410503</v>
      </c>
      <c r="P6657">
        <v>7.3330682704280097</v>
      </c>
      <c r="Q6657">
        <v>2.8218677180984102</v>
      </c>
    </row>
    <row r="6658" spans="1:17">
      <c r="A6658" t="s">
        <v>11818</v>
      </c>
      <c r="B6658" s="16" t="s">
        <v>11819</v>
      </c>
      <c r="C6658">
        <v>7.0546205441807199</v>
      </c>
      <c r="D6658">
        <v>7.1292085763975397</v>
      </c>
      <c r="E6658">
        <v>6.8434447610936902</v>
      </c>
      <c r="F6658">
        <v>7.0473688157521996</v>
      </c>
      <c r="G6658">
        <v>6.8739435564952496</v>
      </c>
      <c r="H6658">
        <v>7.7325124302369899</v>
      </c>
      <c r="I6658">
        <v>7.2627113445187401</v>
      </c>
      <c r="J6658">
        <v>7.4524628198859997</v>
      </c>
      <c r="K6658">
        <v>6.9342926729257197</v>
      </c>
      <c r="L6658">
        <v>7.0674878530048497</v>
      </c>
      <c r="M6658">
        <v>7.2190489086972498</v>
      </c>
      <c r="N6658">
        <v>7.1379098648342296</v>
      </c>
      <c r="O6658">
        <v>7.6042639244842496</v>
      </c>
      <c r="P6658">
        <v>7.4104356790652197</v>
      </c>
      <c r="Q6658">
        <v>2.8218677180984102</v>
      </c>
    </row>
    <row r="6659" spans="1:17">
      <c r="A6659" t="s">
        <v>11820</v>
      </c>
      <c r="B6659" s="16" t="s">
        <v>11821</v>
      </c>
      <c r="C6659">
        <v>6.8374094073843299</v>
      </c>
      <c r="D6659">
        <v>6.84137245215212</v>
      </c>
      <c r="E6659">
        <v>6.5153438410764704</v>
      </c>
      <c r="F6659">
        <v>7.2748775160660903</v>
      </c>
      <c r="G6659">
        <v>7.4592292414027597</v>
      </c>
      <c r="H6659">
        <v>7.2985181127037899</v>
      </c>
      <c r="I6659">
        <v>6.8866346683841799</v>
      </c>
      <c r="J6659">
        <v>7.2511318613654696</v>
      </c>
      <c r="K6659">
        <v>6.6284801273500698</v>
      </c>
      <c r="L6659">
        <v>6.9997633454405896</v>
      </c>
      <c r="M6659">
        <v>7.5741318338561996</v>
      </c>
      <c r="N6659">
        <v>7.6128423779248298</v>
      </c>
      <c r="O6659">
        <v>7.5949499449751103</v>
      </c>
      <c r="P6659">
        <v>7.3029469869286503</v>
      </c>
      <c r="Q6659">
        <v>6.9204191934356096</v>
      </c>
    </row>
    <row r="6660" spans="1:17">
      <c r="A6660" t="s">
        <v>11822</v>
      </c>
      <c r="B6660" s="16" t="s">
        <v>11823</v>
      </c>
      <c r="C6660">
        <v>7.0458303086313601</v>
      </c>
      <c r="D6660">
        <v>7.1834890738267099</v>
      </c>
      <c r="E6660">
        <v>7.3350308563673403</v>
      </c>
      <c r="F6660">
        <v>7.7156652707773601</v>
      </c>
      <c r="G6660">
        <v>7.5729451690033596</v>
      </c>
      <c r="H6660">
        <v>8.0785700540620091</v>
      </c>
      <c r="I6660">
        <v>7.6454760514538904</v>
      </c>
      <c r="J6660">
        <v>7.9723605015255803</v>
      </c>
      <c r="K6660">
        <v>6.8571558487748501</v>
      </c>
      <c r="L6660">
        <v>7.8981783752191896</v>
      </c>
      <c r="M6660">
        <v>7.8137329219259701</v>
      </c>
      <c r="N6660">
        <v>7.6551136364300802</v>
      </c>
      <c r="O6660">
        <v>7.7871036820901196</v>
      </c>
      <c r="P6660">
        <v>6.96085789457518</v>
      </c>
      <c r="Q6660">
        <v>7.1565710053807701</v>
      </c>
    </row>
    <row r="6661" spans="1:17">
      <c r="A6661" t="s">
        <v>11824</v>
      </c>
      <c r="B6661" s="16" t="s">
        <v>11825</v>
      </c>
      <c r="C6661">
        <v>8.7165180705200491</v>
      </c>
      <c r="D6661">
        <v>8.9064726158418406</v>
      </c>
      <c r="E6661">
        <v>9.3440975227095304</v>
      </c>
      <c r="F6661">
        <v>8.8262168795910796</v>
      </c>
      <c r="G6661">
        <v>8.9564978856446604</v>
      </c>
      <c r="H6661">
        <v>8.9611298510368602</v>
      </c>
      <c r="I6661">
        <v>8.1480065053183797</v>
      </c>
      <c r="J6661">
        <v>9.2052898473468598</v>
      </c>
      <c r="K6661">
        <v>7.9251520854125603</v>
      </c>
      <c r="L6661">
        <v>7.3033402976722401</v>
      </c>
      <c r="M6661">
        <v>8.7509938558808908</v>
      </c>
      <c r="N6661">
        <v>8.0930061317527695</v>
      </c>
      <c r="O6661">
        <v>8.2062386764339408</v>
      </c>
      <c r="P6661">
        <v>7.7147893187189904</v>
      </c>
      <c r="Q6661">
        <v>10.323554046550599</v>
      </c>
    </row>
    <row r="6662" spans="1:17">
      <c r="A6662" t="s">
        <v>11826</v>
      </c>
      <c r="B6662" s="16" t="s">
        <v>11827</v>
      </c>
      <c r="C6662">
        <v>7.9177534237750704</v>
      </c>
      <c r="D6662">
        <v>7.8383199839831903</v>
      </c>
      <c r="E6662">
        <v>8.0626560793255209</v>
      </c>
      <c r="F6662">
        <v>8.1702516828420695</v>
      </c>
      <c r="G6662">
        <v>8.34702151232052</v>
      </c>
      <c r="H6662">
        <v>7.8437997351681696</v>
      </c>
      <c r="I6662">
        <v>7.9805988841116697</v>
      </c>
      <c r="J6662">
        <v>7.5286852090722904</v>
      </c>
      <c r="K6662">
        <v>7.8609194024132698</v>
      </c>
      <c r="L6662">
        <v>7.8121310418628704</v>
      </c>
      <c r="M6662">
        <v>8.3189022456004906</v>
      </c>
      <c r="N6662">
        <v>8.5258810022951703</v>
      </c>
      <c r="O6662">
        <v>8.4502441871687708</v>
      </c>
      <c r="P6662">
        <v>7.1076120005007501</v>
      </c>
      <c r="Q6662">
        <v>8.3931679398307004</v>
      </c>
    </row>
    <row r="6663" spans="1:17">
      <c r="A6663" t="s">
        <v>11828</v>
      </c>
      <c r="B6663" s="16" t="s">
        <v>11829</v>
      </c>
      <c r="C6663">
        <v>9.2352464885425807</v>
      </c>
      <c r="D6663">
        <v>9.2704496045955391</v>
      </c>
      <c r="E6663">
        <v>9.1122205634656304</v>
      </c>
      <c r="F6663">
        <v>9.2703203872178292</v>
      </c>
      <c r="G6663">
        <v>9.3035790865988304</v>
      </c>
      <c r="H6663">
        <v>9.3660237324705697</v>
      </c>
      <c r="I6663">
        <v>9.2522734960567998</v>
      </c>
      <c r="J6663">
        <v>9.1044370711476201</v>
      </c>
      <c r="K6663">
        <v>9.3828212573152801</v>
      </c>
      <c r="L6663">
        <v>9.1171066003211703</v>
      </c>
      <c r="M6663">
        <v>9.3747937012901303</v>
      </c>
      <c r="N6663">
        <v>9.4783221255154402</v>
      </c>
      <c r="O6663">
        <v>9.5651301295303508</v>
      </c>
      <c r="P6663">
        <v>9.2948057323943303</v>
      </c>
      <c r="Q6663">
        <v>9.3151344269335699</v>
      </c>
    </row>
    <row r="6664" spans="1:17">
      <c r="A6664" t="s">
        <v>11830</v>
      </c>
      <c r="B6664" s="16" t="s">
        <v>11831</v>
      </c>
      <c r="C6664">
        <v>4.8751772763815904</v>
      </c>
      <c r="D6664">
        <v>5.0571074914141203</v>
      </c>
      <c r="E6664">
        <v>7.0732031344058202</v>
      </c>
      <c r="F6664">
        <v>7.1247693927878597</v>
      </c>
      <c r="G6664">
        <v>6.5228532534945796</v>
      </c>
      <c r="H6664">
        <v>6.1671102575993304</v>
      </c>
      <c r="I6664">
        <v>5.1546550765941603</v>
      </c>
      <c r="J6664">
        <v>6.77077757235707</v>
      </c>
      <c r="K6664">
        <v>4.2710437260841099</v>
      </c>
      <c r="L6664">
        <v>4.9878555821396704</v>
      </c>
      <c r="M6664">
        <v>6.5213705179323602</v>
      </c>
      <c r="N6664">
        <v>6.7595169993836901</v>
      </c>
      <c r="O6664">
        <v>7.0708795500031796</v>
      </c>
      <c r="P6664">
        <v>5.3840883141759397</v>
      </c>
      <c r="Q6664">
        <v>5.81282804418474</v>
      </c>
    </row>
    <row r="6665" spans="1:17">
      <c r="A6665" t="s">
        <v>11832</v>
      </c>
      <c r="B6665" s="16" t="s">
        <v>11833</v>
      </c>
      <c r="C6665">
        <v>7.6137341878680003</v>
      </c>
      <c r="D6665">
        <v>7.7991815857585003</v>
      </c>
      <c r="E6665">
        <v>7.8093979443190804</v>
      </c>
      <c r="F6665">
        <v>8.1296061977141303</v>
      </c>
      <c r="G6665">
        <v>7.8346504813997297</v>
      </c>
      <c r="H6665">
        <v>8.5414976797251594</v>
      </c>
      <c r="I6665">
        <v>8.0579049202040895</v>
      </c>
      <c r="J6665">
        <v>7.9205281414617303</v>
      </c>
      <c r="K6665">
        <v>7.5106431592993799</v>
      </c>
      <c r="L6665">
        <v>7.9837524400169499</v>
      </c>
      <c r="M6665">
        <v>8.0190918138734002</v>
      </c>
      <c r="N6665">
        <v>8.1823783632403302</v>
      </c>
      <c r="O6665">
        <v>8.0481250850432602</v>
      </c>
      <c r="P6665">
        <v>8.2015403546064007</v>
      </c>
      <c r="Q6665">
        <v>7.5369478347710803</v>
      </c>
    </row>
    <row r="6666" spans="1:17">
      <c r="A6666" t="s">
        <v>11834</v>
      </c>
      <c r="B6666" s="16" t="s">
        <v>605</v>
      </c>
      <c r="C6666">
        <v>11.594560936451501</v>
      </c>
      <c r="D6666">
        <v>11.540921772326101</v>
      </c>
      <c r="E6666">
        <v>11.1286381879</v>
      </c>
      <c r="F6666">
        <v>11.056029194164999</v>
      </c>
      <c r="G6666">
        <v>11.3680339541497</v>
      </c>
      <c r="H6666">
        <v>10.808403170250999</v>
      </c>
      <c r="I6666">
        <v>11.3305704164804</v>
      </c>
      <c r="J6666">
        <v>10.7171324985267</v>
      </c>
      <c r="K6666">
        <v>11.677767820377101</v>
      </c>
      <c r="L6666">
        <v>11.4221166439669</v>
      </c>
      <c r="M6666">
        <v>11.0056750572023</v>
      </c>
      <c r="N6666">
        <v>10.9340230235989</v>
      </c>
      <c r="O6666">
        <v>11.134547253158001</v>
      </c>
      <c r="P6666">
        <v>11.0414990170573</v>
      </c>
      <c r="Q6666">
        <v>12.2365316146065</v>
      </c>
    </row>
    <row r="6667" spans="1:17">
      <c r="A6667" t="s">
        <v>11835</v>
      </c>
      <c r="B6667" s="16" t="s">
        <v>11836</v>
      </c>
      <c r="C6667">
        <v>5.7625387775367001</v>
      </c>
      <c r="D6667">
        <v>5.47170002431064</v>
      </c>
      <c r="E6667">
        <v>5.6873781601909403</v>
      </c>
      <c r="F6667">
        <v>5.5623893547269203</v>
      </c>
      <c r="G6667">
        <v>5.7963037841217497</v>
      </c>
      <c r="H6667">
        <v>6.0289964067317099</v>
      </c>
      <c r="I6667">
        <v>5.9436150510419798</v>
      </c>
      <c r="J6667">
        <v>5.5218381907595999</v>
      </c>
      <c r="K6667">
        <v>5.6586756958187001</v>
      </c>
      <c r="L6667">
        <v>5.4740674480207696</v>
      </c>
      <c r="M6667">
        <v>5.7421360554391203</v>
      </c>
      <c r="N6667">
        <v>5.68277591644026</v>
      </c>
      <c r="O6667">
        <v>5.7846958986268602</v>
      </c>
      <c r="P6667">
        <v>5.8760773296446898</v>
      </c>
      <c r="Q6667">
        <v>2.8218677180984102</v>
      </c>
    </row>
    <row r="6668" spans="1:17">
      <c r="A6668" t="s">
        <v>11837</v>
      </c>
      <c r="B6668" s="16" t="s">
        <v>11838</v>
      </c>
      <c r="C6668">
        <v>7.8886113393050197</v>
      </c>
      <c r="D6668">
        <v>7.7487132818439504</v>
      </c>
      <c r="E6668">
        <v>7.7246317272255904</v>
      </c>
      <c r="F6668">
        <v>7.5349282698155902</v>
      </c>
      <c r="G6668">
        <v>7.6462168938968302</v>
      </c>
      <c r="H6668">
        <v>7.9231681318978797</v>
      </c>
      <c r="I6668">
        <v>7.8227654422624404</v>
      </c>
      <c r="J6668">
        <v>7.9392545499825102</v>
      </c>
      <c r="K6668">
        <v>7.94594176370844</v>
      </c>
      <c r="L6668">
        <v>7.8981783752191896</v>
      </c>
      <c r="M6668">
        <v>7.7030279439165099</v>
      </c>
      <c r="N6668">
        <v>7.2990745698786101</v>
      </c>
      <c r="O6668">
        <v>7.6678264969394201</v>
      </c>
      <c r="P6668">
        <v>7.8936980098415299</v>
      </c>
      <c r="Q6668">
        <v>7.9670857749043096</v>
      </c>
    </row>
    <row r="6669" spans="1:17">
      <c r="A6669" t="s">
        <v>11839</v>
      </c>
      <c r="B6669" s="16" t="s">
        <v>11840</v>
      </c>
      <c r="C6669">
        <v>5.5257755444735697</v>
      </c>
      <c r="D6669">
        <v>5.3377706331943697</v>
      </c>
      <c r="E6669">
        <v>5.6194037323530299</v>
      </c>
      <c r="F6669">
        <v>5.9723371040897897</v>
      </c>
      <c r="G6669">
        <v>6.0158323298688998</v>
      </c>
      <c r="H6669">
        <v>5.4810077289205497</v>
      </c>
      <c r="I6669">
        <v>5.7790171390800298</v>
      </c>
      <c r="J6669">
        <v>5.8467461768600897</v>
      </c>
      <c r="K6669">
        <v>5.9369845976997899</v>
      </c>
      <c r="L6669">
        <v>6.4198927805542398</v>
      </c>
      <c r="M6669">
        <v>5.8665421880889701</v>
      </c>
      <c r="N6669">
        <v>6.45082718387882</v>
      </c>
      <c r="O6669">
        <v>6.3295390887967304</v>
      </c>
      <c r="P6669">
        <v>5.6022656228975496</v>
      </c>
      <c r="Q6669">
        <v>5.81282804418474</v>
      </c>
    </row>
    <row r="6670" spans="1:17">
      <c r="A6670" t="s">
        <v>11841</v>
      </c>
      <c r="B6670" s="16" t="s">
        <v>11842</v>
      </c>
      <c r="C6670">
        <v>6.9454052174376804</v>
      </c>
      <c r="D6670">
        <v>6.5768551256917096</v>
      </c>
      <c r="E6670">
        <v>6.9009124338700998</v>
      </c>
      <c r="F6670">
        <v>5.9380809475840204</v>
      </c>
      <c r="G6670">
        <v>6.8627815520295101</v>
      </c>
      <c r="H6670">
        <v>4.6515204620337798</v>
      </c>
      <c r="I6670">
        <v>6.2865816137221397</v>
      </c>
      <c r="J6670">
        <v>5.6387979837976996</v>
      </c>
      <c r="K6670">
        <v>6.9915428190875799</v>
      </c>
      <c r="L6670">
        <v>6.3936395210192902</v>
      </c>
      <c r="M6670">
        <v>6.1728448451490898</v>
      </c>
      <c r="N6670">
        <v>6.2904795804548401</v>
      </c>
      <c r="O6670">
        <v>6.48972680942338</v>
      </c>
      <c r="P6670">
        <v>5.9034342564919404</v>
      </c>
      <c r="Q6670">
        <v>8.8614637697687808</v>
      </c>
    </row>
    <row r="6671" spans="1:17">
      <c r="A6671" t="s">
        <v>11843</v>
      </c>
      <c r="B6671" s="16" t="s">
        <v>11844</v>
      </c>
      <c r="C6671">
        <v>8.7786926423419693</v>
      </c>
      <c r="D6671">
        <v>8.8620936945481699</v>
      </c>
      <c r="E6671">
        <v>8.6352311780946405</v>
      </c>
      <c r="F6671">
        <v>8.5066620378228794</v>
      </c>
      <c r="G6671">
        <v>8.6646364634253406</v>
      </c>
      <c r="H6671">
        <v>7.5126924894462599</v>
      </c>
      <c r="I6671">
        <v>8.6101593998667205</v>
      </c>
      <c r="J6671">
        <v>8.1881036931947904</v>
      </c>
      <c r="K6671">
        <v>8.7194109005242595</v>
      </c>
      <c r="L6671">
        <v>8.4085966950708908</v>
      </c>
      <c r="M6671">
        <v>8.3215797360326906</v>
      </c>
      <c r="N6671">
        <v>7.9835796205658003</v>
      </c>
      <c r="O6671">
        <v>8.4502441871687708</v>
      </c>
      <c r="P6671">
        <v>8.2859753107059504</v>
      </c>
      <c r="Q6671">
        <v>9.3629875558906797</v>
      </c>
    </row>
    <row r="6672" spans="1:17">
      <c r="A6672" t="s">
        <v>11845</v>
      </c>
      <c r="B6672" s="16" t="s">
        <v>11846</v>
      </c>
      <c r="C6672">
        <v>9.5784619749071105</v>
      </c>
      <c r="D6672">
        <v>9.5564442635197597</v>
      </c>
      <c r="E6672">
        <v>9.7271387841750698</v>
      </c>
      <c r="F6672">
        <v>9.5657610048575297</v>
      </c>
      <c r="G6672">
        <v>9.4105630360258594</v>
      </c>
      <c r="H6672">
        <v>9.5474816713096597</v>
      </c>
      <c r="I6672">
        <v>9.4773931170452705</v>
      </c>
      <c r="J6672">
        <v>9.4649417063482808</v>
      </c>
      <c r="K6672">
        <v>9.2521333791105</v>
      </c>
      <c r="L6672">
        <v>9.3837118685803205</v>
      </c>
      <c r="M6672">
        <v>9.4537722076927704</v>
      </c>
      <c r="N6672">
        <v>9.5131730199404601</v>
      </c>
      <c r="O6672">
        <v>9.4460156521863805</v>
      </c>
      <c r="P6672">
        <v>9.3175410566999908</v>
      </c>
      <c r="Q6672">
        <v>9.4977003000167599</v>
      </c>
    </row>
    <row r="6673" spans="1:17">
      <c r="A6673" t="s">
        <v>11847</v>
      </c>
      <c r="B6673" s="16" t="s">
        <v>11848</v>
      </c>
      <c r="C6673">
        <v>7.0458303086313601</v>
      </c>
      <c r="D6673">
        <v>7.0140709002794299</v>
      </c>
      <c r="E6673">
        <v>7.2927897048973698</v>
      </c>
      <c r="F6673">
        <v>7.60134058068786</v>
      </c>
      <c r="G6673">
        <v>7.3833017638975598</v>
      </c>
      <c r="H6673">
        <v>7.9845820586994796</v>
      </c>
      <c r="I6673">
        <v>7.48338462554117</v>
      </c>
      <c r="J6673">
        <v>7.5629189843524403</v>
      </c>
      <c r="K6673">
        <v>7.1217465608534498</v>
      </c>
      <c r="L6673">
        <v>7.4750825912029004</v>
      </c>
      <c r="M6673">
        <v>7.8099223231624002</v>
      </c>
      <c r="N6673">
        <v>8.0347671430020497</v>
      </c>
      <c r="O6673">
        <v>7.9010328456929404</v>
      </c>
      <c r="P6673">
        <v>7.1977218339206299</v>
      </c>
      <c r="Q6673">
        <v>7.3593062614465703</v>
      </c>
    </row>
    <row r="6674" spans="1:17">
      <c r="A6674" t="s">
        <v>11849</v>
      </c>
      <c r="B6674" s="16" t="s">
        <v>11850</v>
      </c>
      <c r="C6674">
        <v>8.3181621153450909</v>
      </c>
      <c r="D6674">
        <v>8.3890938135742594</v>
      </c>
      <c r="E6674">
        <v>9.1242931236043905</v>
      </c>
      <c r="F6674">
        <v>8.7527198365611394</v>
      </c>
      <c r="G6674">
        <v>8.7364839791123501</v>
      </c>
      <c r="H6674">
        <v>8.8764795171433608</v>
      </c>
      <c r="I6674">
        <v>8.5037035431784904</v>
      </c>
      <c r="J6674">
        <v>9.8969377047378995</v>
      </c>
      <c r="K6674">
        <v>8.1352191791168202</v>
      </c>
      <c r="L6674">
        <v>8.4534773402030599</v>
      </c>
      <c r="M6674">
        <v>8.55790382393422</v>
      </c>
      <c r="N6674">
        <v>8.8111060460585602</v>
      </c>
      <c r="O6674">
        <v>8.8606199251145004</v>
      </c>
      <c r="P6674">
        <v>8.5940010267859304</v>
      </c>
      <c r="Q6674">
        <v>7.8374797051227896</v>
      </c>
    </row>
    <row r="6675" spans="1:17">
      <c r="A6675" t="s">
        <v>11851</v>
      </c>
      <c r="B6675" s="16" t="s">
        <v>11852</v>
      </c>
      <c r="C6675">
        <v>6.0560432175631203</v>
      </c>
      <c r="D6675">
        <v>6.4171272036765803</v>
      </c>
      <c r="E6675">
        <v>6.43959429717279</v>
      </c>
      <c r="F6675">
        <v>6.5925617462467496</v>
      </c>
      <c r="G6675">
        <v>6.8627815520295101</v>
      </c>
      <c r="H6675">
        <v>6.4894086048222697</v>
      </c>
      <c r="I6675">
        <v>6.0006802574656097</v>
      </c>
      <c r="J6675">
        <v>6.1102103066007496</v>
      </c>
      <c r="K6675">
        <v>6.4172688586391198</v>
      </c>
      <c r="L6675">
        <v>6.2545660872875102</v>
      </c>
      <c r="M6675">
        <v>6.9613110454339404</v>
      </c>
      <c r="N6675">
        <v>6.8139899586284596</v>
      </c>
      <c r="O6675">
        <v>6.5197099732644697</v>
      </c>
      <c r="P6675">
        <v>6.0078251400104499</v>
      </c>
      <c r="Q6675">
        <v>7.3593062614465703</v>
      </c>
    </row>
    <row r="6676" spans="1:17">
      <c r="A6676" t="s">
        <v>11853</v>
      </c>
      <c r="B6676" s="16" t="s">
        <v>11854</v>
      </c>
      <c r="C6676">
        <v>5.5257755444735697</v>
      </c>
      <c r="D6676">
        <v>5.6396332121204704</v>
      </c>
      <c r="E6676">
        <v>5.8440669982677802</v>
      </c>
      <c r="F6676">
        <v>5.9891572551494896</v>
      </c>
      <c r="G6676">
        <v>5.4770951667621199</v>
      </c>
      <c r="H6676">
        <v>6.0823845760958202</v>
      </c>
      <c r="I6676">
        <v>5.5414939407437602</v>
      </c>
      <c r="J6676">
        <v>5.6756860853158804</v>
      </c>
      <c r="K6676">
        <v>5.8855780355688703</v>
      </c>
      <c r="L6676">
        <v>5.7296673572142103</v>
      </c>
      <c r="M6676">
        <v>5.9104836449302596</v>
      </c>
      <c r="N6676">
        <v>5.9423367922347801</v>
      </c>
      <c r="O6676">
        <v>5.7846958986268602</v>
      </c>
      <c r="P6676">
        <v>6.0813328860205003</v>
      </c>
      <c r="Q6676">
        <v>5.09416193408443</v>
      </c>
    </row>
    <row r="6677" spans="1:17">
      <c r="A6677" t="s">
        <v>11855</v>
      </c>
      <c r="B6677" s="16" t="s">
        <v>11856</v>
      </c>
      <c r="C6677">
        <v>9.1721980948528508</v>
      </c>
      <c r="D6677">
        <v>9.2046344462218297</v>
      </c>
      <c r="E6677">
        <v>9.2003937269667109</v>
      </c>
      <c r="F6677">
        <v>9.3861586885887807</v>
      </c>
      <c r="G6677">
        <v>9.1007660688088396</v>
      </c>
      <c r="H6677">
        <v>9.4470809022875102</v>
      </c>
      <c r="I6677">
        <v>9.1438842944889895</v>
      </c>
      <c r="J6677">
        <v>9.2849923997138504</v>
      </c>
      <c r="K6677">
        <v>9.1662148334239895</v>
      </c>
      <c r="L6677">
        <v>9.0053104289830603</v>
      </c>
      <c r="M6677">
        <v>9.1702403898350493</v>
      </c>
      <c r="N6677">
        <v>9.3016305309173308</v>
      </c>
      <c r="O6677">
        <v>9.0375814276236408</v>
      </c>
      <c r="P6677">
        <v>9.1587295360111298</v>
      </c>
      <c r="Q6677">
        <v>9.7703309644362406</v>
      </c>
    </row>
    <row r="6678" spans="1:17">
      <c r="A6678" t="s">
        <v>11857</v>
      </c>
      <c r="B6678" s="16" t="e">
        <v>#N/A</v>
      </c>
      <c r="C6678">
        <v>5.2395597656514097</v>
      </c>
      <c r="D6678">
        <v>4.7446882369672698</v>
      </c>
      <c r="E6678">
        <v>4.3035359899866696</v>
      </c>
      <c r="F6678">
        <v>5.6714948256673399</v>
      </c>
      <c r="G6678">
        <v>5.2845830866371397</v>
      </c>
      <c r="H6678">
        <v>5.1127774112395503</v>
      </c>
      <c r="I6678">
        <v>5.2218518540004704</v>
      </c>
      <c r="J6678">
        <v>4.4586654922886897</v>
      </c>
      <c r="K6678">
        <v>5.2559835824799102</v>
      </c>
      <c r="L6678">
        <v>5.3952544827186699</v>
      </c>
      <c r="M6678">
        <v>5.8665421880889701</v>
      </c>
      <c r="N6678">
        <v>6.0741695914303397</v>
      </c>
      <c r="O6678">
        <v>5.5691886856815396</v>
      </c>
      <c r="P6678">
        <v>4.3630835021106398</v>
      </c>
      <c r="Q6678">
        <v>5.09416193408443</v>
      </c>
    </row>
    <row r="6679" spans="1:17">
      <c r="A6679" t="s">
        <v>11858</v>
      </c>
      <c r="B6679" s="16" t="s">
        <v>11859</v>
      </c>
      <c r="C6679">
        <v>6.5315893522846098</v>
      </c>
      <c r="D6679">
        <v>6.7413585445714101</v>
      </c>
      <c r="E6679">
        <v>6.0375917107677903</v>
      </c>
      <c r="F6679">
        <v>6.2199992020099701</v>
      </c>
      <c r="G6679">
        <v>6.6839789347614902</v>
      </c>
      <c r="H6679">
        <v>6.8772919937956898</v>
      </c>
      <c r="I6679">
        <v>6.7936822339404497</v>
      </c>
      <c r="J6679">
        <v>6.6017122748532602</v>
      </c>
      <c r="K6679">
        <v>6.58653975511782</v>
      </c>
      <c r="L6679">
        <v>6.2250380488551196</v>
      </c>
      <c r="M6679">
        <v>6.5399829237807499</v>
      </c>
      <c r="N6679">
        <v>6.45082718387882</v>
      </c>
      <c r="O6679">
        <v>6.9221352887737302</v>
      </c>
      <c r="P6679">
        <v>7.1867625795696704</v>
      </c>
      <c r="Q6679">
        <v>5.09416193408443</v>
      </c>
    </row>
    <row r="6680" spans="1:17">
      <c r="A6680" t="s">
        <v>11860</v>
      </c>
      <c r="B6680" s="16" t="s">
        <v>11861</v>
      </c>
      <c r="C6680">
        <v>8.2163248402712306</v>
      </c>
      <c r="D6680">
        <v>8.3557809442095898</v>
      </c>
      <c r="E6680">
        <v>7.4925789249254002</v>
      </c>
      <c r="F6680">
        <v>7.8028884541327104</v>
      </c>
      <c r="G6680">
        <v>8.4984746007408596</v>
      </c>
      <c r="H6680">
        <v>7.4470265267108804</v>
      </c>
      <c r="I6680">
        <v>7.8070416876015098</v>
      </c>
      <c r="J6680">
        <v>7.6197743815863896</v>
      </c>
      <c r="K6680">
        <v>8.0262237576379505</v>
      </c>
      <c r="L6680">
        <v>7.38516182149103</v>
      </c>
      <c r="M6680">
        <v>7.6183924999002102</v>
      </c>
      <c r="N6680">
        <v>8.1405107231340992</v>
      </c>
      <c r="O6680">
        <v>7.6272884764387499</v>
      </c>
      <c r="P6680">
        <v>7.8318209036303701</v>
      </c>
      <c r="Q6680">
        <v>8.6462459446333604</v>
      </c>
    </row>
    <row r="6681" spans="1:17">
      <c r="A6681" t="s">
        <v>11862</v>
      </c>
      <c r="B6681" s="16" t="s">
        <v>11863</v>
      </c>
      <c r="C6681">
        <v>12.927147877161399</v>
      </c>
      <c r="D6681">
        <v>12.893746841297499</v>
      </c>
      <c r="E6681">
        <v>12.561198983637899</v>
      </c>
      <c r="F6681">
        <v>12.2214574792227</v>
      </c>
      <c r="G6681">
        <v>12.8064555542043</v>
      </c>
      <c r="H6681">
        <v>11.550613200819299</v>
      </c>
      <c r="I6681">
        <v>12.476265651170699</v>
      </c>
      <c r="J6681">
        <v>11.992580161142801</v>
      </c>
      <c r="K6681">
        <v>12.995150728907999</v>
      </c>
      <c r="L6681">
        <v>12.5470537103125</v>
      </c>
      <c r="M6681">
        <v>12.2341659144879</v>
      </c>
      <c r="N6681">
        <v>11.8961827125041</v>
      </c>
      <c r="O6681">
        <v>12.378430709973401</v>
      </c>
      <c r="P6681">
        <v>12.352891266387401</v>
      </c>
      <c r="Q6681">
        <v>13.4738635443981</v>
      </c>
    </row>
    <row r="6682" spans="1:17">
      <c r="A6682" t="s">
        <v>11864</v>
      </c>
      <c r="B6682" s="16" t="s">
        <v>11865</v>
      </c>
      <c r="C6682">
        <v>8.2924429555641499</v>
      </c>
      <c r="D6682">
        <v>8.3456350742750907</v>
      </c>
      <c r="E6682">
        <v>8.2506936738005692</v>
      </c>
      <c r="F6682">
        <v>8.1031308635279</v>
      </c>
      <c r="G6682">
        <v>8.0657641319644195</v>
      </c>
      <c r="H6682">
        <v>8.0479170341314692</v>
      </c>
      <c r="I6682">
        <v>8.1809013618629596</v>
      </c>
      <c r="J6682">
        <v>8.1142350564911094</v>
      </c>
      <c r="K6682">
        <v>8.3153295908684797</v>
      </c>
      <c r="L6682">
        <v>8.0054517585789693</v>
      </c>
      <c r="M6682">
        <v>8.0645643170309498</v>
      </c>
      <c r="N6682">
        <v>7.8181039222588602</v>
      </c>
      <c r="O6682">
        <v>8.1309605254050492</v>
      </c>
      <c r="P6682">
        <v>8.3560040915374394</v>
      </c>
      <c r="Q6682">
        <v>8.5667227177791094</v>
      </c>
    </row>
    <row r="6683" spans="1:17">
      <c r="A6683" t="s">
        <v>11866</v>
      </c>
      <c r="B6683" s="16" t="s">
        <v>11867</v>
      </c>
      <c r="C6683">
        <v>6.4931841072364804</v>
      </c>
      <c r="D6683">
        <v>6.2807715480435</v>
      </c>
      <c r="E6683">
        <v>6.8434447610936902</v>
      </c>
      <c r="F6683">
        <v>5.4925318526965601</v>
      </c>
      <c r="G6683">
        <v>6.9284850452367301</v>
      </c>
      <c r="H6683">
        <v>5.4261642208015903</v>
      </c>
      <c r="I6683">
        <v>6.7169663794845196</v>
      </c>
      <c r="J6683">
        <v>6.2007006023616098</v>
      </c>
      <c r="K6683">
        <v>7.5437731704646698</v>
      </c>
      <c r="L6683">
        <v>6.6477796151719897</v>
      </c>
      <c r="M6683">
        <v>6.6032779300687601</v>
      </c>
      <c r="N6683">
        <v>6.8869289896348196</v>
      </c>
      <c r="O6683">
        <v>6.5197099732644697</v>
      </c>
      <c r="P6683">
        <v>6.7681820790449301</v>
      </c>
      <c r="Q6683">
        <v>9.1060647157263492</v>
      </c>
    </row>
    <row r="6684" spans="1:17">
      <c r="A6684" t="s">
        <v>11868</v>
      </c>
      <c r="B6684" s="16" t="s">
        <v>11869</v>
      </c>
      <c r="C6684">
        <v>8.5713286799353003</v>
      </c>
      <c r="D6684">
        <v>8.4344750863727302</v>
      </c>
      <c r="E6684">
        <v>8.4605175085600308</v>
      </c>
      <c r="F6684">
        <v>9.2376759337609204</v>
      </c>
      <c r="G6684">
        <v>8.9538794577528407</v>
      </c>
      <c r="H6684">
        <v>8.62096995660918</v>
      </c>
      <c r="I6684">
        <v>8.4406007820754798</v>
      </c>
      <c r="J6684">
        <v>7.1581364398515204</v>
      </c>
      <c r="K6684">
        <v>8.9217545620844394</v>
      </c>
      <c r="L6684">
        <v>8.9027244300753203</v>
      </c>
      <c r="M6684">
        <v>8.9715445884482801</v>
      </c>
      <c r="N6684">
        <v>9.2592426397916707</v>
      </c>
      <c r="O6684">
        <v>9.2613627030657799</v>
      </c>
      <c r="P6684">
        <v>7.72238923081082</v>
      </c>
      <c r="Q6684">
        <v>9.65973340900055</v>
      </c>
    </row>
    <row r="6685" spans="1:17">
      <c r="A6685" t="s">
        <v>11870</v>
      </c>
      <c r="B6685" s="16" t="s">
        <v>11871</v>
      </c>
      <c r="C6685">
        <v>7.6018073521894403</v>
      </c>
      <c r="D6685">
        <v>7.6142120206772397</v>
      </c>
      <c r="E6685">
        <v>7.0093636205731702</v>
      </c>
      <c r="F6685">
        <v>7.2950960495096098</v>
      </c>
      <c r="G6685">
        <v>7.8850361846766903</v>
      </c>
      <c r="H6685">
        <v>7.6763342868275197</v>
      </c>
      <c r="I6685">
        <v>7.4701254998641904</v>
      </c>
      <c r="J6685">
        <v>6.9883564776996501</v>
      </c>
      <c r="K6685">
        <v>7.2070244230751896</v>
      </c>
      <c r="L6685">
        <v>7.3033402976722401</v>
      </c>
      <c r="M6685">
        <v>8.0993123065330899</v>
      </c>
      <c r="N6685">
        <v>8.0347671430020497</v>
      </c>
      <c r="O6685">
        <v>8.1405881914443992</v>
      </c>
      <c r="P6685">
        <v>7.8034427306452399</v>
      </c>
      <c r="Q6685">
        <v>6.9204191934356096</v>
      </c>
    </row>
    <row r="6686" spans="1:17">
      <c r="A6686" t="s">
        <v>11872</v>
      </c>
      <c r="B6686" s="16" t="s">
        <v>11873</v>
      </c>
      <c r="C6686">
        <v>7.3541003915390402</v>
      </c>
      <c r="D6686">
        <v>7.24311090015064</v>
      </c>
      <c r="E6686">
        <v>7.3659163892137602</v>
      </c>
      <c r="F6686">
        <v>7.8491557081204197</v>
      </c>
      <c r="G6686">
        <v>7.6655691526767002</v>
      </c>
      <c r="H6686">
        <v>8.6387038908163696</v>
      </c>
      <c r="I6686">
        <v>7.3878958820696496</v>
      </c>
      <c r="J6686">
        <v>8.0082739376947991</v>
      </c>
      <c r="K6686">
        <v>7.26781569471183</v>
      </c>
      <c r="L6686">
        <v>7.4625759491112298</v>
      </c>
      <c r="M6686">
        <v>7.8951117597084597</v>
      </c>
      <c r="N6686">
        <v>8.0438816611613593</v>
      </c>
      <c r="O6686">
        <v>7.86275662198954</v>
      </c>
      <c r="P6686">
        <v>7.8105898809585401</v>
      </c>
      <c r="Q6686">
        <v>5.81282804418474</v>
      </c>
    </row>
    <row r="6687" spans="1:17">
      <c r="A6687" t="s">
        <v>11874</v>
      </c>
      <c r="B6687" s="16" t="s">
        <v>11875</v>
      </c>
      <c r="C6687">
        <v>3.7779852140208301</v>
      </c>
      <c r="D6687">
        <v>2.8218677180984102</v>
      </c>
      <c r="E6687">
        <v>3.8152982058547602</v>
      </c>
      <c r="F6687">
        <v>3.6131889974304401</v>
      </c>
      <c r="G6687">
        <v>4.37414671474383</v>
      </c>
      <c r="H6687">
        <v>3.30825032505737</v>
      </c>
      <c r="I6687">
        <v>3.3100125595866299</v>
      </c>
      <c r="J6687">
        <v>3.2517770676889399</v>
      </c>
      <c r="K6687">
        <v>3.91162951239331</v>
      </c>
      <c r="L6687">
        <v>3.6339073669181099</v>
      </c>
      <c r="M6687">
        <v>3.6461416973015899</v>
      </c>
      <c r="N6687">
        <v>4.4472252118161997</v>
      </c>
      <c r="O6687">
        <v>3.5569664057961599</v>
      </c>
      <c r="P6687">
        <v>2.8218677180984102</v>
      </c>
      <c r="Q6687">
        <v>2.8218677180984102</v>
      </c>
    </row>
    <row r="6688" spans="1:17">
      <c r="A6688" t="s">
        <v>11876</v>
      </c>
      <c r="B6688" s="16" t="s">
        <v>11877</v>
      </c>
      <c r="C6688">
        <v>7.1396822498463504</v>
      </c>
      <c r="D6688">
        <v>7.1910785819618299</v>
      </c>
      <c r="E6688">
        <v>6.7987778901780498</v>
      </c>
      <c r="F6688">
        <v>7.4169362607178204</v>
      </c>
      <c r="G6688">
        <v>7.07100601612012</v>
      </c>
      <c r="H6688">
        <v>8.3961422955397698</v>
      </c>
      <c r="I6688">
        <v>7.8175432462888601</v>
      </c>
      <c r="J6688">
        <v>8.0536616362742102</v>
      </c>
      <c r="K6688">
        <v>7.4824397036450003</v>
      </c>
      <c r="L6688">
        <v>7.6725748643403202</v>
      </c>
      <c r="M6688">
        <v>7.9341392276309701</v>
      </c>
      <c r="N6688">
        <v>7.5692916424014101</v>
      </c>
      <c r="O6688">
        <v>7.7789039860009099</v>
      </c>
      <c r="P6688">
        <v>8.1906294596356197</v>
      </c>
      <c r="Q6688">
        <v>6.2843132996066204</v>
      </c>
    </row>
    <row r="6689" spans="1:17">
      <c r="A6689" t="s">
        <v>11878</v>
      </c>
      <c r="B6689" s="16" t="s">
        <v>11879</v>
      </c>
      <c r="C6689">
        <v>7.61966073771534</v>
      </c>
      <c r="D6689">
        <v>7.5799709817517096</v>
      </c>
      <c r="E6689">
        <v>7.6925266921822599</v>
      </c>
      <c r="F6689">
        <v>8.0683602647193293</v>
      </c>
      <c r="G6689">
        <v>7.7646038238616901</v>
      </c>
      <c r="H6689">
        <v>8.6000008491339592</v>
      </c>
      <c r="I6689">
        <v>8.0490224856030004</v>
      </c>
      <c r="J6689">
        <v>8.1403602126750503</v>
      </c>
      <c r="K6689">
        <v>7.6591125328839498</v>
      </c>
      <c r="L6689">
        <v>7.8700633797023896</v>
      </c>
      <c r="M6689">
        <v>8.1514177123307405</v>
      </c>
      <c r="N6689">
        <v>7.9206424008775702</v>
      </c>
      <c r="O6689">
        <v>8.0447105176349698</v>
      </c>
      <c r="P6689">
        <v>7.9269590513014201</v>
      </c>
      <c r="Q6689">
        <v>5.09416193408443</v>
      </c>
    </row>
    <row r="6690" spans="1:17">
      <c r="A6690" t="s">
        <v>11880</v>
      </c>
      <c r="B6690" s="16" t="s">
        <v>11881</v>
      </c>
      <c r="C6690">
        <v>9.9630092185740295</v>
      </c>
      <c r="D6690">
        <v>9.7661498910156599</v>
      </c>
      <c r="E6690">
        <v>9.2834856030934301</v>
      </c>
      <c r="F6690">
        <v>8.6880503507023494</v>
      </c>
      <c r="G6690">
        <v>9.1473460451002495</v>
      </c>
      <c r="H6690">
        <v>8.87896834493041</v>
      </c>
      <c r="I6690">
        <v>9.6235715326535605</v>
      </c>
      <c r="J6690">
        <v>8.5044687983157008</v>
      </c>
      <c r="K6690">
        <v>10.4636254242414</v>
      </c>
      <c r="L6690">
        <v>10.029581667112801</v>
      </c>
      <c r="M6690">
        <v>8.8909364905648296</v>
      </c>
      <c r="N6690">
        <v>9.4252858041644494</v>
      </c>
      <c r="O6690">
        <v>8.5158130523112003</v>
      </c>
      <c r="P6690">
        <v>8.3802120740336399</v>
      </c>
      <c r="Q6690">
        <v>11.7970072503851</v>
      </c>
    </row>
    <row r="6691" spans="1:17">
      <c r="A6691" t="s">
        <v>11882</v>
      </c>
      <c r="B6691" s="16" t="s">
        <v>11883</v>
      </c>
      <c r="C6691">
        <v>7.89350948884357</v>
      </c>
      <c r="D6691">
        <v>7.8904552081381496</v>
      </c>
      <c r="E6691">
        <v>8.2059343109124807</v>
      </c>
      <c r="F6691">
        <v>8.0327296924600002</v>
      </c>
      <c r="G6691">
        <v>7.9390274049864802</v>
      </c>
      <c r="H6691">
        <v>8.4673467704439904</v>
      </c>
      <c r="I6691">
        <v>8.2288771393807494</v>
      </c>
      <c r="J6691">
        <v>8.09766296268951</v>
      </c>
      <c r="K6691">
        <v>7.9826233315090196</v>
      </c>
      <c r="L6691">
        <v>8.0603862963412496</v>
      </c>
      <c r="M6691">
        <v>8.1453845665332505</v>
      </c>
      <c r="N6691">
        <v>7.96450557611786</v>
      </c>
      <c r="O6691">
        <v>7.9309378388704204</v>
      </c>
      <c r="P6691">
        <v>8.1290964605998504</v>
      </c>
      <c r="Q6691">
        <v>8.1958182219819093</v>
      </c>
    </row>
    <row r="6692" spans="1:17">
      <c r="A6692" t="s">
        <v>11884</v>
      </c>
      <c r="B6692" s="16" t="s">
        <v>11885</v>
      </c>
      <c r="C6692">
        <v>10.2232380216669</v>
      </c>
      <c r="D6692">
        <v>10.1693027057504</v>
      </c>
      <c r="E6692">
        <v>10.5073121443207</v>
      </c>
      <c r="F6692">
        <v>10.4785284591856</v>
      </c>
      <c r="G6692">
        <v>10.407142173152399</v>
      </c>
      <c r="H6692">
        <v>10.418887850409099</v>
      </c>
      <c r="I6692">
        <v>10.2247969971781</v>
      </c>
      <c r="J6692">
        <v>10.368703999552</v>
      </c>
      <c r="K6692">
        <v>10.052171040815001</v>
      </c>
      <c r="L6692">
        <v>10.0754077280623</v>
      </c>
      <c r="M6692">
        <v>10.3659659036432</v>
      </c>
      <c r="N6692">
        <v>10.107998190723601</v>
      </c>
      <c r="O6692">
        <v>10.3590934728603</v>
      </c>
      <c r="P6692">
        <v>10.1252738342068</v>
      </c>
      <c r="Q6692">
        <v>9.8730494596890797</v>
      </c>
    </row>
    <row r="6693" spans="1:17">
      <c r="A6693" t="s">
        <v>11886</v>
      </c>
      <c r="B6693" s="16" t="s">
        <v>11887</v>
      </c>
      <c r="C6693">
        <v>8.1807145554144007</v>
      </c>
      <c r="D6693">
        <v>8.0066631710940506</v>
      </c>
      <c r="E6693">
        <v>7.2043884532365698</v>
      </c>
      <c r="F6693">
        <v>7.86725422750939</v>
      </c>
      <c r="G6693">
        <v>7.96528252173289</v>
      </c>
      <c r="H6693">
        <v>8.1586263392076095</v>
      </c>
      <c r="I6693">
        <v>7.9899120044474898</v>
      </c>
      <c r="J6693">
        <v>7.6744684748994603</v>
      </c>
      <c r="K6693">
        <v>7.7037557435027599</v>
      </c>
      <c r="L6693">
        <v>7.8413885333700302</v>
      </c>
      <c r="M6693">
        <v>8.4761615001381294</v>
      </c>
      <c r="N6693">
        <v>8.3011429256005798</v>
      </c>
      <c r="O6693">
        <v>8.5034331135576195</v>
      </c>
      <c r="P6693">
        <v>8.0528164704780902</v>
      </c>
      <c r="Q6693">
        <v>7.6950435514148801</v>
      </c>
    </row>
    <row r="6694" spans="1:17">
      <c r="A6694" t="s">
        <v>11888</v>
      </c>
      <c r="B6694" s="16" t="s">
        <v>11889</v>
      </c>
      <c r="C6694">
        <v>9.4923656253135693</v>
      </c>
      <c r="D6694">
        <v>9.3351019091515006</v>
      </c>
      <c r="E6694">
        <v>8.6931198128873692</v>
      </c>
      <c r="F6694">
        <v>9.0326160373156092</v>
      </c>
      <c r="G6694">
        <v>9.53664356837713</v>
      </c>
      <c r="H6694">
        <v>9.5285869293859005</v>
      </c>
      <c r="I6694">
        <v>9.5499756434715994</v>
      </c>
      <c r="J6694">
        <v>9.2893748125606805</v>
      </c>
      <c r="K6694">
        <v>9.7135993696721599</v>
      </c>
      <c r="L6694">
        <v>9.3687313423555594</v>
      </c>
      <c r="M6694">
        <v>9.4154499711571091</v>
      </c>
      <c r="N6694">
        <v>9.8726854115601199</v>
      </c>
      <c r="O6694">
        <v>9.4550414842001391</v>
      </c>
      <c r="P6694">
        <v>9.8078730633475093</v>
      </c>
      <c r="Q6694">
        <v>8.9266120302692595</v>
      </c>
    </row>
    <row r="6695" spans="1:17">
      <c r="A6695" t="s">
        <v>11890</v>
      </c>
      <c r="B6695" s="16" t="s">
        <v>11891</v>
      </c>
      <c r="C6695">
        <v>9.9312340456750299</v>
      </c>
      <c r="D6695">
        <v>9.9049956320972097</v>
      </c>
      <c r="E6695">
        <v>9.9401520144139397</v>
      </c>
      <c r="F6695">
        <v>9.9467332006962206</v>
      </c>
      <c r="G6695">
        <v>9.9610239759267394</v>
      </c>
      <c r="H6695">
        <v>9.9167158974404295</v>
      </c>
      <c r="I6695">
        <v>9.7412140050327292</v>
      </c>
      <c r="J6695">
        <v>9.9788043719805408</v>
      </c>
      <c r="K6695">
        <v>9.7787356904922706</v>
      </c>
      <c r="L6695">
        <v>10.0967764591706</v>
      </c>
      <c r="M6695">
        <v>9.6687166338353894</v>
      </c>
      <c r="N6695">
        <v>9.8752390780139603</v>
      </c>
      <c r="O6695">
        <v>10.0147520418623</v>
      </c>
      <c r="P6695">
        <v>9.5528975887931207</v>
      </c>
      <c r="Q6695">
        <v>9.65973340900055</v>
      </c>
    </row>
    <row r="6696" spans="1:17">
      <c r="A6696" t="s">
        <v>11892</v>
      </c>
      <c r="B6696" s="16" t="s">
        <v>11893</v>
      </c>
      <c r="C6696">
        <v>7.42353386182661</v>
      </c>
      <c r="D6696">
        <v>7.2357921293189102</v>
      </c>
      <c r="E6696">
        <v>7.3961522183172299</v>
      </c>
      <c r="F6696">
        <v>7.9027828604366599</v>
      </c>
      <c r="G6696">
        <v>7.6909739137373903</v>
      </c>
      <c r="H6696">
        <v>7.6474009537327596</v>
      </c>
      <c r="I6696">
        <v>7.2627113445187401</v>
      </c>
      <c r="J6696">
        <v>7.2084821961656802</v>
      </c>
      <c r="K6696">
        <v>7.3760659567651699</v>
      </c>
      <c r="L6696">
        <v>7.3103395206829997</v>
      </c>
      <c r="M6696">
        <v>7.8842817563890399</v>
      </c>
      <c r="N6696">
        <v>8.4422120292381493</v>
      </c>
      <c r="O6696">
        <v>8.1341769005479296</v>
      </c>
      <c r="P6696">
        <v>6.7080071231198604</v>
      </c>
      <c r="Q6696">
        <v>9.58099084698482</v>
      </c>
    </row>
    <row r="6697" spans="1:17">
      <c r="A6697" t="s">
        <v>11894</v>
      </c>
      <c r="B6697" s="16" t="s">
        <v>11895</v>
      </c>
      <c r="C6697">
        <v>7.6489327972817103</v>
      </c>
      <c r="D6697">
        <v>7.5508008171231999</v>
      </c>
      <c r="E6697">
        <v>8.0437013839317597</v>
      </c>
      <c r="F6697">
        <v>7.8537017077023297</v>
      </c>
      <c r="G6697">
        <v>7.7221119950953296</v>
      </c>
      <c r="H6697">
        <v>7.8335639012519396</v>
      </c>
      <c r="I6697">
        <v>7.5604707282268997</v>
      </c>
      <c r="J6697">
        <v>7.7654501990484199</v>
      </c>
      <c r="K6697">
        <v>7.2343608793428498</v>
      </c>
      <c r="L6697">
        <v>7.5887671861693198</v>
      </c>
      <c r="M6697">
        <v>7.8512943249587801</v>
      </c>
      <c r="N6697">
        <v>7.8599994574991801</v>
      </c>
      <c r="O6697">
        <v>8.0447105176349698</v>
      </c>
      <c r="P6697">
        <v>7.2407411986024197</v>
      </c>
      <c r="Q6697">
        <v>7.5369478347710803</v>
      </c>
    </row>
    <row r="6698" spans="1:17">
      <c r="A6698" t="s">
        <v>11896</v>
      </c>
      <c r="B6698" s="16" t="s">
        <v>11897</v>
      </c>
      <c r="C6698">
        <v>6.9641953269213799</v>
      </c>
      <c r="D6698">
        <v>7.0479209614188596</v>
      </c>
      <c r="E6698">
        <v>6.8434447610936902</v>
      </c>
      <c r="F6698">
        <v>6.7180153685159896</v>
      </c>
      <c r="G6698">
        <v>6.5510027220463503</v>
      </c>
      <c r="H6698">
        <v>6.9264014568771799</v>
      </c>
      <c r="I6698">
        <v>7.10853650596375</v>
      </c>
      <c r="J6698">
        <v>6.7281888773298499</v>
      </c>
      <c r="K6698">
        <v>6.9090390786620297</v>
      </c>
      <c r="L6698">
        <v>6.9735187332156601</v>
      </c>
      <c r="M6698">
        <v>6.8088659286293201</v>
      </c>
      <c r="N6698">
        <v>6.8767338364790396</v>
      </c>
      <c r="O6698">
        <v>7.1494275816468704</v>
      </c>
      <c r="P6698">
        <v>7.4104356790652197</v>
      </c>
      <c r="Q6698">
        <v>2.8218677180984102</v>
      </c>
    </row>
    <row r="6699" spans="1:17">
      <c r="A6699" t="s">
        <v>11898</v>
      </c>
      <c r="B6699" s="16" t="s">
        <v>11899</v>
      </c>
      <c r="C6699">
        <v>8.3108604966479298</v>
      </c>
      <c r="D6699">
        <v>8.3078102977405095</v>
      </c>
      <c r="E6699">
        <v>7.8390252449847297</v>
      </c>
      <c r="F6699">
        <v>8.4775197332826302</v>
      </c>
      <c r="G6699">
        <v>8.5754548056703008</v>
      </c>
      <c r="H6699">
        <v>8.1296468529167001</v>
      </c>
      <c r="I6699">
        <v>7.8889848124735602</v>
      </c>
      <c r="J6699">
        <v>7.7054390932035197</v>
      </c>
      <c r="K6699">
        <v>8.3121315139548599</v>
      </c>
      <c r="L6699">
        <v>8.0809694530319192</v>
      </c>
      <c r="M6699">
        <v>8.4976276866028009</v>
      </c>
      <c r="N6699">
        <v>8.6915655750892604</v>
      </c>
      <c r="O6699">
        <v>8.5231903044703294</v>
      </c>
      <c r="P6699">
        <v>7.6121552321725998</v>
      </c>
      <c r="Q6699">
        <v>9.6975493141544398</v>
      </c>
    </row>
    <row r="6700" spans="1:17">
      <c r="A6700" t="s">
        <v>11900</v>
      </c>
      <c r="B6700" s="16" t="s">
        <v>11901</v>
      </c>
      <c r="C6700">
        <v>7.7168481299159897</v>
      </c>
      <c r="D6700">
        <v>7.7332212181927797</v>
      </c>
      <c r="E6700">
        <v>7.4925789249254002</v>
      </c>
      <c r="F6700">
        <v>8.1445193685467903</v>
      </c>
      <c r="G6700">
        <v>7.6526966043696403</v>
      </c>
      <c r="H6700">
        <v>8.5320393926451104</v>
      </c>
      <c r="I6700">
        <v>7.5914094517809803</v>
      </c>
      <c r="J6700">
        <v>7.9205281414617303</v>
      </c>
      <c r="K6700">
        <v>7.50504653791441</v>
      </c>
      <c r="L6700">
        <v>7.5830025652031896</v>
      </c>
      <c r="M6700">
        <v>8.3559419123150906</v>
      </c>
      <c r="N6700">
        <v>8.2973378189464597</v>
      </c>
      <c r="O6700">
        <v>8.3150963446248802</v>
      </c>
      <c r="P6700">
        <v>8.0943914095549303</v>
      </c>
      <c r="Q6700">
        <v>6.6375058506955904</v>
      </c>
    </row>
    <row r="6701" spans="1:17">
      <c r="A6701" t="s">
        <v>11902</v>
      </c>
      <c r="B6701" s="16" t="s">
        <v>11903</v>
      </c>
      <c r="C6701">
        <v>9.1862273691800205</v>
      </c>
      <c r="D6701">
        <v>9.12977321171876</v>
      </c>
      <c r="E6701">
        <v>9.3075075581818094</v>
      </c>
      <c r="F6701">
        <v>9.0083747991030894</v>
      </c>
      <c r="G6701">
        <v>9.0002988143794695</v>
      </c>
      <c r="H6701">
        <v>8.6357633415283193</v>
      </c>
      <c r="I6701">
        <v>9.1250002007750695</v>
      </c>
      <c r="J6701">
        <v>8.7887282031861602</v>
      </c>
      <c r="K6701">
        <v>9.1028735507880203</v>
      </c>
      <c r="L6701">
        <v>9.2914020020577297</v>
      </c>
      <c r="M6701">
        <v>8.9664226788506394</v>
      </c>
      <c r="N6701">
        <v>8.7031132141541505</v>
      </c>
      <c r="O6701">
        <v>8.9744111082433609</v>
      </c>
      <c r="P6701">
        <v>8.5262007262389794</v>
      </c>
      <c r="Q6701">
        <v>8.8614637697687808</v>
      </c>
    </row>
    <row r="6702" spans="1:17">
      <c r="A6702" t="s">
        <v>11904</v>
      </c>
      <c r="B6702" s="16" t="s">
        <v>11905</v>
      </c>
      <c r="C6702">
        <v>7.2277727119103501</v>
      </c>
      <c r="D6702">
        <v>7.3003562916549596</v>
      </c>
      <c r="E6702">
        <v>7.1223052403704799</v>
      </c>
      <c r="F6702">
        <v>7.4593434605271902</v>
      </c>
      <c r="G6702">
        <v>7.0806640379668</v>
      </c>
      <c r="H6702">
        <v>7.6356627573730096</v>
      </c>
      <c r="I6702">
        <v>7.6861669603676397</v>
      </c>
      <c r="J6702">
        <v>7.2330082819335901</v>
      </c>
      <c r="K6702">
        <v>7.5867920766811396</v>
      </c>
      <c r="L6702">
        <v>7.3516337369137501</v>
      </c>
      <c r="M6702">
        <v>7.3136838194373404</v>
      </c>
      <c r="N6702">
        <v>7.26044683579084</v>
      </c>
      <c r="O6702">
        <v>7.3175454606984696</v>
      </c>
      <c r="P6702">
        <v>7.72238923081082</v>
      </c>
      <c r="Q6702">
        <v>6.2843132996066204</v>
      </c>
    </row>
    <row r="6703" spans="1:17">
      <c r="A6703" t="s">
        <v>11906</v>
      </c>
      <c r="B6703" s="16" t="s">
        <v>11907</v>
      </c>
      <c r="C6703">
        <v>9.6553920658301902</v>
      </c>
      <c r="D6703">
        <v>9.6082667673770406</v>
      </c>
      <c r="E6703">
        <v>9.2834856030934301</v>
      </c>
      <c r="F6703">
        <v>9.2669187161617295</v>
      </c>
      <c r="G6703">
        <v>9.3441337729774698</v>
      </c>
      <c r="H6703">
        <v>9.9045545518048694</v>
      </c>
      <c r="I6703">
        <v>9.4922047525657494</v>
      </c>
      <c r="J6703">
        <v>9.3268080929595403</v>
      </c>
      <c r="K6703">
        <v>9.7833600948413508</v>
      </c>
      <c r="L6703">
        <v>9.4890581104501006</v>
      </c>
      <c r="M6703">
        <v>9.3850657081139701</v>
      </c>
      <c r="N6703">
        <v>9.4357042375686202</v>
      </c>
      <c r="O6703">
        <v>9.4382340157866995</v>
      </c>
      <c r="P6703">
        <v>9.7290432776384304</v>
      </c>
      <c r="Q6703">
        <v>9.3629875558906797</v>
      </c>
    </row>
    <row r="6704" spans="1:17">
      <c r="A6704" t="s">
        <v>11908</v>
      </c>
      <c r="B6704" s="16" t="s">
        <v>11909</v>
      </c>
      <c r="C6704">
        <v>8.9173279972281794</v>
      </c>
      <c r="D6704">
        <v>9.0340669079289402</v>
      </c>
      <c r="E6704">
        <v>9.1422145724256403</v>
      </c>
      <c r="F6704">
        <v>9.0386132106268509</v>
      </c>
      <c r="G6704">
        <v>9.1404542331955891</v>
      </c>
      <c r="H6704">
        <v>8.8538846304249006</v>
      </c>
      <c r="I6704">
        <v>8.9548299087948902</v>
      </c>
      <c r="J6704">
        <v>9.0119974422060505</v>
      </c>
      <c r="K6704">
        <v>9.0634889581735791</v>
      </c>
      <c r="L6704">
        <v>8.94374018653515</v>
      </c>
      <c r="M6704">
        <v>8.8963331332209297</v>
      </c>
      <c r="N6704">
        <v>9.0332009432327105</v>
      </c>
      <c r="O6704">
        <v>8.9509020383104403</v>
      </c>
      <c r="P6704">
        <v>8.8018081448474508</v>
      </c>
      <c r="Q6704">
        <v>10.0588468117601</v>
      </c>
    </row>
    <row r="6705" spans="1:17">
      <c r="A6705" t="s">
        <v>11910</v>
      </c>
      <c r="B6705" s="16" t="s">
        <v>11911</v>
      </c>
      <c r="C6705">
        <v>8.9505872591151299</v>
      </c>
      <c r="D6705">
        <v>8.9738772362684909</v>
      </c>
      <c r="E6705">
        <v>8.9888931331601007</v>
      </c>
      <c r="F6705">
        <v>8.8192657591988901</v>
      </c>
      <c r="G6705">
        <v>9.3441337729774698</v>
      </c>
      <c r="H6705">
        <v>9.0977374054978597</v>
      </c>
      <c r="I6705">
        <v>10.599313383950401</v>
      </c>
      <c r="J6705">
        <v>10.317418018965199</v>
      </c>
      <c r="K6705">
        <v>8.9384388856537598</v>
      </c>
      <c r="L6705">
        <v>10.5991743837867</v>
      </c>
      <c r="M6705">
        <v>9.9854508007820399</v>
      </c>
      <c r="N6705">
        <v>10.255442589853301</v>
      </c>
      <c r="O6705">
        <v>9.2846946154403103</v>
      </c>
      <c r="P6705">
        <v>10.7056036876698</v>
      </c>
      <c r="Q6705">
        <v>9.2656390107680107</v>
      </c>
    </row>
    <row r="6706" spans="1:17">
      <c r="A6706" t="s">
        <v>11912</v>
      </c>
      <c r="B6706" s="16" t="s">
        <v>11913</v>
      </c>
      <c r="C6706">
        <v>8.1025166897275707</v>
      </c>
      <c r="D6706">
        <v>8.2473284963198203</v>
      </c>
      <c r="E6706">
        <v>8.5924112277062203</v>
      </c>
      <c r="F6706">
        <v>8.4296308333307497</v>
      </c>
      <c r="G6706">
        <v>8.3390145150496995</v>
      </c>
      <c r="H6706">
        <v>8.0785700540620091</v>
      </c>
      <c r="I6706">
        <v>8.2445205786100395</v>
      </c>
      <c r="J6706">
        <v>8.1723643141081403</v>
      </c>
      <c r="K6706">
        <v>7.94594176370844</v>
      </c>
      <c r="L6706">
        <v>8.1873059842096403</v>
      </c>
      <c r="M6706">
        <v>8.0993123065330899</v>
      </c>
      <c r="N6706">
        <v>7.79668997923301</v>
      </c>
      <c r="O6706">
        <v>8.1659518363411792</v>
      </c>
      <c r="P6706">
        <v>8.2015403546064007</v>
      </c>
      <c r="Q6706">
        <v>8.2978683598244807</v>
      </c>
    </row>
    <row r="6707" spans="1:17">
      <c r="A6707" t="s">
        <v>11914</v>
      </c>
      <c r="B6707" s="16" t="s">
        <v>11915</v>
      </c>
      <c r="C6707">
        <v>9.4178882824662207</v>
      </c>
      <c r="D6707">
        <v>9.3854752281137106</v>
      </c>
      <c r="E6707">
        <v>9.2753885465141597</v>
      </c>
      <c r="F6707">
        <v>9.5629899715848001</v>
      </c>
      <c r="G6707">
        <v>9.4940280834752109</v>
      </c>
      <c r="H6707">
        <v>9.6117296977775197</v>
      </c>
      <c r="I6707">
        <v>9.3548854917677993</v>
      </c>
      <c r="J6707">
        <v>9.4880020510143606</v>
      </c>
      <c r="K6707">
        <v>9.1644431601198306</v>
      </c>
      <c r="L6707">
        <v>9.3653811010164905</v>
      </c>
      <c r="M6707">
        <v>9.7721253024434294</v>
      </c>
      <c r="N6707">
        <v>9.5944624061214707</v>
      </c>
      <c r="O6707">
        <v>9.6817598789886006</v>
      </c>
      <c r="P6707">
        <v>9.3522098266585392</v>
      </c>
      <c r="Q6707">
        <v>9.9057254354815303</v>
      </c>
    </row>
    <row r="6708" spans="1:17">
      <c r="A6708" t="s">
        <v>11916</v>
      </c>
      <c r="B6708" s="16" t="s">
        <v>11917</v>
      </c>
      <c r="C6708">
        <v>3.7779852140208301</v>
      </c>
      <c r="D6708">
        <v>3.8603343823973102</v>
      </c>
      <c r="E6708">
        <v>3.9618875914207199</v>
      </c>
      <c r="F6708">
        <v>4.0118215330109104</v>
      </c>
      <c r="G6708">
        <v>3.9446609719593901</v>
      </c>
      <c r="H6708">
        <v>3.9869852489372102</v>
      </c>
      <c r="I6708">
        <v>3.8937805799913501</v>
      </c>
      <c r="J6708">
        <v>3.6724961835054399</v>
      </c>
      <c r="K6708">
        <v>3.91162951239331</v>
      </c>
      <c r="L6708">
        <v>3.7555759297476698</v>
      </c>
      <c r="M6708">
        <v>3.7404257728686199</v>
      </c>
      <c r="N6708">
        <v>4.1706164353931596</v>
      </c>
      <c r="O6708">
        <v>3.8507909364900099</v>
      </c>
      <c r="P6708">
        <v>2.8218677180984102</v>
      </c>
      <c r="Q6708">
        <v>2.8218677180984102</v>
      </c>
    </row>
    <row r="6709" spans="1:17">
      <c r="A6709" t="s">
        <v>11918</v>
      </c>
      <c r="B6709" s="16" t="s">
        <v>11919</v>
      </c>
      <c r="C6709">
        <v>8.0682777934507293</v>
      </c>
      <c r="D6709">
        <v>7.8764226685238103</v>
      </c>
      <c r="E6709">
        <v>8.2002403612657702</v>
      </c>
      <c r="F6709">
        <v>7.5462120797884404</v>
      </c>
      <c r="G6709">
        <v>7.7343810404293203</v>
      </c>
      <c r="H6709">
        <v>7.18218054452836</v>
      </c>
      <c r="I6709">
        <v>7.7642522999856904</v>
      </c>
      <c r="J6709">
        <v>7.3719729077011804</v>
      </c>
      <c r="K6709">
        <v>8.1532055312937395</v>
      </c>
      <c r="L6709">
        <v>7.9348311061702796</v>
      </c>
      <c r="M6709">
        <v>7.3028684494029497</v>
      </c>
      <c r="N6709">
        <v>7.3514661522358002</v>
      </c>
      <c r="O6709">
        <v>7.40546013863755</v>
      </c>
      <c r="P6709">
        <v>7.5790440883133003</v>
      </c>
      <c r="Q6709">
        <v>8.7216113394761106</v>
      </c>
    </row>
    <row r="6710" spans="1:17">
      <c r="A6710" t="s">
        <v>11920</v>
      </c>
      <c r="B6710" s="16" t="s">
        <v>11921</v>
      </c>
      <c r="C6710">
        <v>10.4676113509465</v>
      </c>
      <c r="D6710">
        <v>10.480961857380899</v>
      </c>
      <c r="E6710">
        <v>10.2074237886165</v>
      </c>
      <c r="F6710">
        <v>9.6280683081601808</v>
      </c>
      <c r="G6710">
        <v>9.7777691793042791</v>
      </c>
      <c r="H6710">
        <v>10.120773192646499</v>
      </c>
      <c r="I6710">
        <v>10.6581393826176</v>
      </c>
      <c r="J6710">
        <v>10.306650155956699</v>
      </c>
      <c r="K6710">
        <v>10.382135567740301</v>
      </c>
      <c r="L6710">
        <v>10.564536976941101</v>
      </c>
      <c r="M6710">
        <v>10.2618262236756</v>
      </c>
      <c r="N6710">
        <v>9.5583685034572898</v>
      </c>
      <c r="O6710">
        <v>10.4463745451345</v>
      </c>
      <c r="P6710">
        <v>9.9325618120901193</v>
      </c>
      <c r="Q6710">
        <v>10.087613053174801</v>
      </c>
    </row>
    <row r="6711" spans="1:17">
      <c r="A6711" t="s">
        <v>11922</v>
      </c>
      <c r="B6711" s="16" t="s">
        <v>11923</v>
      </c>
      <c r="C6711">
        <v>11.832935630405199</v>
      </c>
      <c r="D6711">
        <v>11.7472764944754</v>
      </c>
      <c r="E6711">
        <v>11.460400011104401</v>
      </c>
      <c r="F6711">
        <v>11.2605481966281</v>
      </c>
      <c r="G6711">
        <v>11.2173770737111</v>
      </c>
      <c r="H6711">
        <v>10.8963894572237</v>
      </c>
      <c r="I6711">
        <v>12.1084705426111</v>
      </c>
      <c r="J6711">
        <v>10.6567983630593</v>
      </c>
      <c r="K6711">
        <v>12.2638658130926</v>
      </c>
      <c r="L6711">
        <v>12.4324759788565</v>
      </c>
      <c r="M6711">
        <v>11.754360515366599</v>
      </c>
      <c r="N6711">
        <v>11.933109294603</v>
      </c>
      <c r="O6711">
        <v>11.524536135908701</v>
      </c>
      <c r="P6711">
        <v>11.352198252296899</v>
      </c>
      <c r="Q6711">
        <v>13.6040043988333</v>
      </c>
    </row>
    <row r="6712" spans="1:17">
      <c r="A6712" t="s">
        <v>11924</v>
      </c>
      <c r="B6712" s="16" t="s">
        <v>11925</v>
      </c>
      <c r="C6712">
        <v>8.1151493709880498</v>
      </c>
      <c r="D6712">
        <v>8.2253611418522201</v>
      </c>
      <c r="E6712">
        <v>7.9517909669453397</v>
      </c>
      <c r="F6712">
        <v>8.1333489859375199</v>
      </c>
      <c r="G6712">
        <v>8.0511314659306006</v>
      </c>
      <c r="H6712">
        <v>7.9706402486002004</v>
      </c>
      <c r="I6712">
        <v>8.0174954539155401</v>
      </c>
      <c r="J6712">
        <v>8.0673441969120603</v>
      </c>
      <c r="K6712">
        <v>7.7936872905186796</v>
      </c>
      <c r="L6712">
        <v>7.6887662553908198</v>
      </c>
      <c r="M6712">
        <v>7.9480728598295203</v>
      </c>
      <c r="N6712">
        <v>7.6431623029643498</v>
      </c>
      <c r="O6712">
        <v>8.2244594109588807</v>
      </c>
      <c r="P6712">
        <v>8.4087349906230404</v>
      </c>
      <c r="Q6712">
        <v>6.6375058506955904</v>
      </c>
    </row>
    <row r="6713" spans="1:17">
      <c r="A6713" t="s">
        <v>11926</v>
      </c>
      <c r="B6713" s="16" t="s">
        <v>936</v>
      </c>
      <c r="C6713">
        <v>7.65471643132829</v>
      </c>
      <c r="D6713">
        <v>7.7017277505002504</v>
      </c>
      <c r="E6713">
        <v>7.9517909669453397</v>
      </c>
      <c r="F6713">
        <v>7.4169362607178204</v>
      </c>
      <c r="G6713">
        <v>7.1280025223572601</v>
      </c>
      <c r="H6713">
        <v>8.1212588064915892</v>
      </c>
      <c r="I6713">
        <v>7.3081496764768303</v>
      </c>
      <c r="J6713">
        <v>7.93179317872006</v>
      </c>
      <c r="K6713">
        <v>7.4881248126097102</v>
      </c>
      <c r="L6713">
        <v>7.3380004094259004</v>
      </c>
      <c r="M6713">
        <v>7.4956151938415303</v>
      </c>
      <c r="N6713">
        <v>7.3587971557348997</v>
      </c>
      <c r="O6713">
        <v>7.6363961245384901</v>
      </c>
      <c r="P6713">
        <v>7.9004119547792602</v>
      </c>
      <c r="Q6713">
        <v>6.6375058506955904</v>
      </c>
    </row>
    <row r="6714" spans="1:17">
      <c r="A6714" t="s">
        <v>11927</v>
      </c>
      <c r="B6714" s="16" t="s">
        <v>772</v>
      </c>
      <c r="C6714">
        <v>10.052152598098299</v>
      </c>
      <c r="D6714">
        <v>10.039004292082501</v>
      </c>
      <c r="E6714">
        <v>9.4935073708411597</v>
      </c>
      <c r="F6714">
        <v>9.5822763363852506</v>
      </c>
      <c r="G6714">
        <v>10.118934412845199</v>
      </c>
      <c r="H6714">
        <v>9.0998724991739905</v>
      </c>
      <c r="I6714">
        <v>9.6835917372583502</v>
      </c>
      <c r="J6714">
        <v>9.2908326627912299</v>
      </c>
      <c r="K6714">
        <v>9.9804840860818604</v>
      </c>
      <c r="L6714">
        <v>9.7282229927086696</v>
      </c>
      <c r="M6714">
        <v>9.4537722076927704</v>
      </c>
      <c r="N6714">
        <v>9.2316051363217806</v>
      </c>
      <c r="O6714">
        <v>9.4716553586942798</v>
      </c>
      <c r="P6714">
        <v>9.4808718330823201</v>
      </c>
      <c r="Q6714">
        <v>10.5471379838792</v>
      </c>
    </row>
    <row r="6715" spans="1:17">
      <c r="A6715" t="s">
        <v>11928</v>
      </c>
      <c r="B6715" s="16" t="s">
        <v>11929</v>
      </c>
      <c r="C6715">
        <v>7.81822816598791</v>
      </c>
      <c r="D6715">
        <v>8.0023627652999796</v>
      </c>
      <c r="E6715">
        <v>7.7560363072709002</v>
      </c>
      <c r="F6715">
        <v>7.8762188970193696</v>
      </c>
      <c r="G6715">
        <v>7.7525907425537204</v>
      </c>
      <c r="H6715">
        <v>8.3573919138400807</v>
      </c>
      <c r="I6715">
        <v>8.1727477804035704</v>
      </c>
      <c r="J6715">
        <v>7.8470607049974301</v>
      </c>
      <c r="K6715">
        <v>7.6791251050583504</v>
      </c>
      <c r="L6715">
        <v>7.9617212299810101</v>
      </c>
      <c r="M6715">
        <v>7.9200694805716303</v>
      </c>
      <c r="N6715">
        <v>8.1489821376621201</v>
      </c>
      <c r="O6715">
        <v>7.9048051051020396</v>
      </c>
      <c r="P6715">
        <v>8.3511133204930292</v>
      </c>
      <c r="Q6715">
        <v>6.6375058506955904</v>
      </c>
    </row>
    <row r="6716" spans="1:17">
      <c r="A6716" t="s">
        <v>11930</v>
      </c>
      <c r="B6716" s="16" t="s">
        <v>11931</v>
      </c>
      <c r="C6716">
        <v>5.4183879182099801</v>
      </c>
      <c r="D6716">
        <v>5.5461893110012896</v>
      </c>
      <c r="E6716">
        <v>5.2635360024135203</v>
      </c>
      <c r="F6716">
        <v>5.3675615656199103</v>
      </c>
      <c r="G6716">
        <v>4.975741795846</v>
      </c>
      <c r="H6716">
        <v>6.0107414084998103</v>
      </c>
      <c r="I6716">
        <v>5.1546550765941603</v>
      </c>
      <c r="J6716">
        <v>5.7292439018102801</v>
      </c>
      <c r="K6716">
        <v>5.4119964088208299</v>
      </c>
      <c r="L6716">
        <v>5.0240271819925297</v>
      </c>
      <c r="M6716">
        <v>5.8211776785550002</v>
      </c>
      <c r="N6716">
        <v>5.2375935253419703</v>
      </c>
      <c r="O6716">
        <v>5.4259727888002303</v>
      </c>
      <c r="P6716">
        <v>5.9565984970148804</v>
      </c>
      <c r="Q6716">
        <v>2.8218677180984102</v>
      </c>
    </row>
    <row r="6717" spans="1:17">
      <c r="A6717" t="s">
        <v>11932</v>
      </c>
      <c r="B6717" s="16" t="s">
        <v>11933</v>
      </c>
      <c r="C6717">
        <v>7.66621443377828</v>
      </c>
      <c r="D6717">
        <v>7.8334854690290996</v>
      </c>
      <c r="E6717">
        <v>7.8752221909449904</v>
      </c>
      <c r="F6717">
        <v>7.89838942043591</v>
      </c>
      <c r="G6717">
        <v>7.9337184578607696</v>
      </c>
      <c r="H6717">
        <v>7.9086159245782204</v>
      </c>
      <c r="I6717">
        <v>8.1100793318269293</v>
      </c>
      <c r="J6717">
        <v>8.1208108886503307</v>
      </c>
      <c r="K6717">
        <v>7.7890915310614997</v>
      </c>
      <c r="L6717">
        <v>7.4874814079013499</v>
      </c>
      <c r="M6717">
        <v>7.8549971336587099</v>
      </c>
      <c r="N6717">
        <v>7.5502157781120696</v>
      </c>
      <c r="O6717">
        <v>8.0684442612284908</v>
      </c>
      <c r="P6717">
        <v>8.4320803888687408</v>
      </c>
      <c r="Q6717">
        <v>7.5369478347710803</v>
      </c>
    </row>
    <row r="6718" spans="1:17">
      <c r="A6718" t="s">
        <v>11934</v>
      </c>
      <c r="B6718" s="16" t="s">
        <v>11935</v>
      </c>
      <c r="C6718">
        <v>9.0415934362775392</v>
      </c>
      <c r="D6718">
        <v>9.1019231066845805</v>
      </c>
      <c r="E6718">
        <v>9.0908473183617104</v>
      </c>
      <c r="F6718">
        <v>9.2428796959280799</v>
      </c>
      <c r="G6718">
        <v>9.1835563057997902</v>
      </c>
      <c r="H6718">
        <v>9.52700113823688</v>
      </c>
      <c r="I6718">
        <v>9.1707320723442098</v>
      </c>
      <c r="J6718">
        <v>9.3961740139047301</v>
      </c>
      <c r="K6718">
        <v>9.1715168326843894</v>
      </c>
      <c r="L6718">
        <v>9.3002017532226802</v>
      </c>
      <c r="M6718">
        <v>9.0751049611037207</v>
      </c>
      <c r="N6718">
        <v>9.0848673580391495</v>
      </c>
      <c r="O6718">
        <v>9.1545997403458408</v>
      </c>
      <c r="P6718">
        <v>9.3200452233178694</v>
      </c>
      <c r="Q6718">
        <v>8.7932323857913595</v>
      </c>
    </row>
    <row r="6719" spans="1:17">
      <c r="A6719" t="s">
        <v>11936</v>
      </c>
      <c r="B6719" s="16" t="s">
        <v>11937</v>
      </c>
      <c r="C6719">
        <v>7.4167394892705403</v>
      </c>
      <c r="D6719">
        <v>7.4844651280120704</v>
      </c>
      <c r="E6719">
        <v>7.4738039318096003</v>
      </c>
      <c r="F6719">
        <v>7.3476613138143803</v>
      </c>
      <c r="G6719">
        <v>7.2442399160463804</v>
      </c>
      <c r="H6719">
        <v>7.5938082216608098</v>
      </c>
      <c r="I6719">
        <v>7.3949308559448603</v>
      </c>
      <c r="J6719">
        <v>7.4367212835018703</v>
      </c>
      <c r="K6719">
        <v>7.1578965399402996</v>
      </c>
      <c r="L6719">
        <v>7.5538278256418403</v>
      </c>
      <c r="M6719">
        <v>7.3769205774306199</v>
      </c>
      <c r="N6719">
        <v>7.2837478732022003</v>
      </c>
      <c r="O6719">
        <v>7.5181843559832098</v>
      </c>
      <c r="P6719">
        <v>7.4104356790652197</v>
      </c>
      <c r="Q6719">
        <v>6.2843132996066204</v>
      </c>
    </row>
    <row r="6720" spans="1:17">
      <c r="A6720" t="s">
        <v>11938</v>
      </c>
      <c r="B6720" s="16" t="s">
        <v>11939</v>
      </c>
      <c r="C6720">
        <v>5.4183879182099801</v>
      </c>
      <c r="D6720">
        <v>5.1247703439315302</v>
      </c>
      <c r="E6720">
        <v>4.3035359899866696</v>
      </c>
      <c r="F6720">
        <v>4.8265290176055897</v>
      </c>
      <c r="G6720">
        <v>6.0360109043049102</v>
      </c>
      <c r="H6720">
        <v>4.07504641393726</v>
      </c>
      <c r="I6720">
        <v>4.6574362853065301</v>
      </c>
      <c r="J6720">
        <v>3.7696016503418699</v>
      </c>
      <c r="K6720">
        <v>5.4837765726009904</v>
      </c>
      <c r="L6720">
        <v>5.2224425229396996</v>
      </c>
      <c r="M6720">
        <v>5.3498610950685297</v>
      </c>
      <c r="N6720">
        <v>5.9619430316236501</v>
      </c>
      <c r="O6720">
        <v>5.35969092477659</v>
      </c>
      <c r="P6720">
        <v>4.5271021320563003</v>
      </c>
      <c r="Q6720">
        <v>6.6375058506955904</v>
      </c>
    </row>
    <row r="6721" spans="1:17">
      <c r="A6721" t="s">
        <v>11940</v>
      </c>
      <c r="B6721" s="16" t="s">
        <v>11941</v>
      </c>
      <c r="C6721">
        <v>8.1564758770629506</v>
      </c>
      <c r="D6721">
        <v>7.8857928710934697</v>
      </c>
      <c r="E6721">
        <v>8.3872474441453093</v>
      </c>
      <c r="F6721">
        <v>8.1220913273772499</v>
      </c>
      <c r="G6721">
        <v>8.2563984735309806</v>
      </c>
      <c r="H6721">
        <v>7.2607762164977201</v>
      </c>
      <c r="I6721">
        <v>7.6513599516244</v>
      </c>
      <c r="J6721">
        <v>9.0417428391056003</v>
      </c>
      <c r="K6721">
        <v>7.8254533046990202</v>
      </c>
      <c r="L6721">
        <v>7.7466234679642101</v>
      </c>
      <c r="M6721">
        <v>7.8512943249587801</v>
      </c>
      <c r="N6721">
        <v>7.96450557611786</v>
      </c>
      <c r="O6721">
        <v>7.97106893698232</v>
      </c>
      <c r="P6721">
        <v>6.9348693486336597</v>
      </c>
      <c r="Q6721">
        <v>8.5667227177791094</v>
      </c>
    </row>
    <row r="6722" spans="1:17">
      <c r="A6722" t="s">
        <v>11942</v>
      </c>
      <c r="B6722" s="16" t="s">
        <v>11943</v>
      </c>
      <c r="C6722">
        <v>8.7600521418365105</v>
      </c>
      <c r="D6722">
        <v>8.8114000294192092</v>
      </c>
      <c r="E6722">
        <v>8.5482804739031195</v>
      </c>
      <c r="F6722">
        <v>8.2619969672402593</v>
      </c>
      <c r="G6722">
        <v>8.7395280171016907</v>
      </c>
      <c r="H6722">
        <v>8.5129345962684493</v>
      </c>
      <c r="I6722">
        <v>9.3110041939671202</v>
      </c>
      <c r="J6722">
        <v>8.5969598211321792</v>
      </c>
      <c r="K6722">
        <v>8.8173794850940297</v>
      </c>
      <c r="L6722">
        <v>9.2914020020577297</v>
      </c>
      <c r="M6722">
        <v>8.8909364905648296</v>
      </c>
      <c r="N6722">
        <v>9.4732739691293002</v>
      </c>
      <c r="O6722">
        <v>8.6897850711218005</v>
      </c>
      <c r="P6722">
        <v>9.1132506481750806</v>
      </c>
      <c r="Q6722">
        <v>9.9057254354815303</v>
      </c>
    </row>
    <row r="6723" spans="1:17">
      <c r="A6723" t="s">
        <v>11944</v>
      </c>
      <c r="B6723" s="16" t="s">
        <v>11945</v>
      </c>
      <c r="C6723">
        <v>8.4132762236909997</v>
      </c>
      <c r="D6723">
        <v>8.5655457285116192</v>
      </c>
      <c r="E6723">
        <v>8.3205871723192999</v>
      </c>
      <c r="F6723">
        <v>8.6571956334588993</v>
      </c>
      <c r="G6723">
        <v>8.4620768676511808</v>
      </c>
      <c r="H6723">
        <v>9.0209451248948902</v>
      </c>
      <c r="I6723">
        <v>8.6634892960074197</v>
      </c>
      <c r="J6723">
        <v>8.7015218448242209</v>
      </c>
      <c r="K6723">
        <v>8.4725501940294503</v>
      </c>
      <c r="L6723">
        <v>8.5451882802659291</v>
      </c>
      <c r="M6723">
        <v>8.8377005309256695</v>
      </c>
      <c r="N6723">
        <v>8.5095311925438999</v>
      </c>
      <c r="O6723">
        <v>8.7601495452218696</v>
      </c>
      <c r="P6723">
        <v>8.8231523565447301</v>
      </c>
      <c r="Q6723">
        <v>7.3593062614465703</v>
      </c>
    </row>
    <row r="6724" spans="1:17">
      <c r="A6724" t="s">
        <v>11946</v>
      </c>
      <c r="B6724" s="16" t="s">
        <v>11947</v>
      </c>
      <c r="C6724">
        <v>7.9081047685290304</v>
      </c>
      <c r="D6724">
        <v>7.7487132818439504</v>
      </c>
      <c r="E6724">
        <v>7.9449959594491801</v>
      </c>
      <c r="F6724">
        <v>8.0486743931903693</v>
      </c>
      <c r="G6724">
        <v>7.96528252173289</v>
      </c>
      <c r="H6724">
        <v>8.5446367025664607</v>
      </c>
      <c r="I6724">
        <v>8.2979728862773996</v>
      </c>
      <c r="J6724">
        <v>8.4296622723314094</v>
      </c>
      <c r="K6724">
        <v>7.8783301779305397</v>
      </c>
      <c r="L6724">
        <v>8.0645265205816106</v>
      </c>
      <c r="M6724">
        <v>8.3242522616886205</v>
      </c>
      <c r="N6724">
        <v>8.2973378189464597</v>
      </c>
      <c r="O6724">
        <v>8.3235725681901798</v>
      </c>
      <c r="P6724">
        <v>8.3802120740336399</v>
      </c>
      <c r="Q6724">
        <v>8.0859864702427604</v>
      </c>
    </row>
    <row r="6725" spans="1:17">
      <c r="A6725" t="s">
        <v>11948</v>
      </c>
      <c r="B6725" s="16" t="s">
        <v>11949</v>
      </c>
      <c r="C6725">
        <v>11.878077127555599</v>
      </c>
      <c r="D6725">
        <v>11.785603225627201</v>
      </c>
      <c r="E6725">
        <v>12.050878757352001</v>
      </c>
      <c r="F6725">
        <v>12.571727857230201</v>
      </c>
      <c r="G6725">
        <v>12.159286765293499</v>
      </c>
      <c r="H6725">
        <v>11.5541206694758</v>
      </c>
      <c r="I6725">
        <v>11.2491111964325</v>
      </c>
      <c r="J6725">
        <v>12.2517905227967</v>
      </c>
      <c r="K6725">
        <v>11.556717874552101</v>
      </c>
      <c r="L6725">
        <v>11.688881008124801</v>
      </c>
      <c r="M6725">
        <v>11.7895809486951</v>
      </c>
      <c r="N6725">
        <v>11.9709060518191</v>
      </c>
      <c r="O6725">
        <v>11.6164668606779</v>
      </c>
      <c r="P6725">
        <v>11.0951115850765</v>
      </c>
      <c r="Q6725">
        <v>12.450959805080799</v>
      </c>
    </row>
    <row r="6726" spans="1:17">
      <c r="A6726" t="s">
        <v>11950</v>
      </c>
      <c r="B6726" s="16" t="s">
        <v>11951</v>
      </c>
      <c r="C6726">
        <v>5.3018286845624196</v>
      </c>
      <c r="D6726">
        <v>5.1891537613714398</v>
      </c>
      <c r="E6726">
        <v>4.2015349465393896</v>
      </c>
      <c r="F6726">
        <v>3.9277704709105601</v>
      </c>
      <c r="G6726">
        <v>5.4770951667621199</v>
      </c>
      <c r="H6726">
        <v>4.3676565829540399</v>
      </c>
      <c r="I6726">
        <v>5.0091235034862898</v>
      </c>
      <c r="J6726">
        <v>4.8839472618639803</v>
      </c>
      <c r="K6726">
        <v>5.2559835824799102</v>
      </c>
      <c r="L6726">
        <v>4.5026429490879796</v>
      </c>
      <c r="M6726">
        <v>4.69174350335686</v>
      </c>
      <c r="N6726">
        <v>4.8593448344507699</v>
      </c>
      <c r="O6726">
        <v>4.4030955001336496</v>
      </c>
      <c r="P6726">
        <v>5.1710851092644097</v>
      </c>
      <c r="Q6726">
        <v>6.2843132996066204</v>
      </c>
    </row>
    <row r="6727" spans="1:17">
      <c r="A6727" t="s">
        <v>11952</v>
      </c>
      <c r="B6727" s="16" t="s">
        <v>11953</v>
      </c>
      <c r="C6727">
        <v>8.8857421006134096</v>
      </c>
      <c r="D6727">
        <v>8.7690155728622692</v>
      </c>
      <c r="E6727">
        <v>8.9588702666055493</v>
      </c>
      <c r="F6727">
        <v>8.9201701170622396</v>
      </c>
      <c r="G6727">
        <v>8.7903170100558707</v>
      </c>
      <c r="H6727">
        <v>9.7322298541939105</v>
      </c>
      <c r="I6727">
        <v>9.3494727851367703</v>
      </c>
      <c r="J6727">
        <v>9.5838775391521693</v>
      </c>
      <c r="K6727">
        <v>9.1925320429308996</v>
      </c>
      <c r="L6727">
        <v>9.1775758577401803</v>
      </c>
      <c r="M6727">
        <v>9.0861657204711008</v>
      </c>
      <c r="N6727">
        <v>8.8479810487294799</v>
      </c>
      <c r="O6727">
        <v>9.0324216427532598</v>
      </c>
      <c r="P6727">
        <v>9.6733376172430106</v>
      </c>
      <c r="Q6727">
        <v>6.2843132996066204</v>
      </c>
    </row>
    <row r="6728" spans="1:17">
      <c r="A6728" t="s">
        <v>11954</v>
      </c>
      <c r="B6728" s="16" t="s">
        <v>11955</v>
      </c>
      <c r="C6728">
        <v>8.3290456513687392</v>
      </c>
      <c r="D6728">
        <v>8.3008251288201205</v>
      </c>
      <c r="E6728">
        <v>8.2561920980110806</v>
      </c>
      <c r="F6728">
        <v>8.2890901971021496</v>
      </c>
      <c r="G6728">
        <v>8.2478703011938208</v>
      </c>
      <c r="H6728">
        <v>8.4573875219703307</v>
      </c>
      <c r="I6728">
        <v>8.4372018153495496</v>
      </c>
      <c r="J6728">
        <v>8.3866650863232302</v>
      </c>
      <c r="K6728">
        <v>8.4318799122865098</v>
      </c>
      <c r="L6728">
        <v>8.2613046555829595</v>
      </c>
      <c r="M6728">
        <v>8.2017044837477098</v>
      </c>
      <c r="N6728">
        <v>8.0301881674029598</v>
      </c>
      <c r="O6728">
        <v>8.4732801573493699</v>
      </c>
      <c r="P6728">
        <v>8.3313825724972794</v>
      </c>
      <c r="Q6728">
        <v>8.1958182219819093</v>
      </c>
    </row>
    <row r="6729" spans="1:17">
      <c r="A6729" t="s">
        <v>11956</v>
      </c>
      <c r="B6729" s="16" t="s">
        <v>11957</v>
      </c>
      <c r="C6729">
        <v>8.7627298694274494</v>
      </c>
      <c r="D6729">
        <v>8.9978236449261697</v>
      </c>
      <c r="E6729">
        <v>8.5437921814222193</v>
      </c>
      <c r="F6729">
        <v>8.9352506557773204</v>
      </c>
      <c r="G6729">
        <v>8.7211666409088497</v>
      </c>
      <c r="H6729">
        <v>9.3427753664421207</v>
      </c>
      <c r="I6729">
        <v>9.1355218749542697</v>
      </c>
      <c r="J6729">
        <v>9.1388442406870194</v>
      </c>
      <c r="K6729">
        <v>8.8899414460533297</v>
      </c>
      <c r="L6729">
        <v>9.1622119548008207</v>
      </c>
      <c r="M6729">
        <v>9.1033773197301002</v>
      </c>
      <c r="N6729">
        <v>8.6474190574708292</v>
      </c>
      <c r="O6729">
        <v>8.9120971769709101</v>
      </c>
      <c r="P6729">
        <v>9.1781843048936</v>
      </c>
      <c r="Q6729">
        <v>7.9670857749043096</v>
      </c>
    </row>
    <row r="6730" spans="1:17">
      <c r="A6730" t="s">
        <v>11958</v>
      </c>
      <c r="B6730" s="16" t="s">
        <v>11959</v>
      </c>
      <c r="C6730">
        <v>7.4897681856301501</v>
      </c>
      <c r="D6730">
        <v>7.5330105248952304</v>
      </c>
      <c r="E6730">
        <v>7.4355022000648301</v>
      </c>
      <c r="F6730">
        <v>7.4947229481945996</v>
      </c>
      <c r="G6730">
        <v>7.0514927108982999</v>
      </c>
      <c r="H6730">
        <v>8.0345777041296191</v>
      </c>
      <c r="I6730">
        <v>7.5914094517809803</v>
      </c>
      <c r="J6730">
        <v>7.5336259098581699</v>
      </c>
      <c r="K6730">
        <v>7.1931585586231996</v>
      </c>
      <c r="L6730">
        <v>7.2892387332708299</v>
      </c>
      <c r="M6730">
        <v>7.2190489086972498</v>
      </c>
      <c r="N6730">
        <v>7.0590307548147502</v>
      </c>
      <c r="O6730">
        <v>7.3566713697986597</v>
      </c>
      <c r="P6730">
        <v>7.6994680456008098</v>
      </c>
      <c r="Q6730">
        <v>2.8218677180984102</v>
      </c>
    </row>
    <row r="6731" spans="1:17">
      <c r="A6731" t="s">
        <v>11960</v>
      </c>
      <c r="B6731" s="16" t="s">
        <v>11961</v>
      </c>
      <c r="C6731">
        <v>8.0287606324945706</v>
      </c>
      <c r="D6731">
        <v>8.0279747131112202</v>
      </c>
      <c r="E6731">
        <v>8.2616696238133507</v>
      </c>
      <c r="F6731">
        <v>7.8491557081204197</v>
      </c>
      <c r="G6731">
        <v>7.7942051583206204</v>
      </c>
      <c r="H6731">
        <v>7.7598001595328396</v>
      </c>
      <c r="I6731">
        <v>8.03559529583268</v>
      </c>
      <c r="J6731">
        <v>8.0118165226624498</v>
      </c>
      <c r="K6731">
        <v>8.1206666716959894</v>
      </c>
      <c r="L6731">
        <v>7.7258525509220997</v>
      </c>
      <c r="M6731">
        <v>7.4275725551086502</v>
      </c>
      <c r="N6731">
        <v>7.1548650325011103</v>
      </c>
      <c r="O6731">
        <v>7.5855752806785803</v>
      </c>
      <c r="P6731">
        <v>8.4641415052306801</v>
      </c>
      <c r="Q6731">
        <v>5.81282804418474</v>
      </c>
    </row>
    <row r="6732" spans="1:17">
      <c r="A6732" t="s">
        <v>11962</v>
      </c>
      <c r="B6732" s="16" t="s">
        <v>11963</v>
      </c>
      <c r="C6732">
        <v>10.420920087046801</v>
      </c>
      <c r="D6732">
        <v>10.444206206002599</v>
      </c>
      <c r="E6732">
        <v>10.0969132285264</v>
      </c>
      <c r="F6732">
        <v>10.3135893680909</v>
      </c>
      <c r="G6732">
        <v>10.1683268067173</v>
      </c>
      <c r="H6732">
        <v>10.5456761593718</v>
      </c>
      <c r="I6732">
        <v>10.2874613153519</v>
      </c>
      <c r="J6732">
        <v>10.4061744753594</v>
      </c>
      <c r="K6732">
        <v>10.2803088796446</v>
      </c>
      <c r="L6732">
        <v>10.185882333167401</v>
      </c>
      <c r="M6732">
        <v>10.2687765914797</v>
      </c>
      <c r="N6732">
        <v>9.8752390780139603</v>
      </c>
      <c r="O6732">
        <v>10.276408742477001</v>
      </c>
      <c r="P6732">
        <v>10.5670180020497</v>
      </c>
      <c r="Q6732">
        <v>8.9266120302692595</v>
      </c>
    </row>
    <row r="6733" spans="1:17">
      <c r="A6733" t="s">
        <v>11964</v>
      </c>
      <c r="B6733" s="16" t="s">
        <v>11965</v>
      </c>
      <c r="C6733">
        <v>10.29804206599</v>
      </c>
      <c r="D6733">
        <v>10.315892418717199</v>
      </c>
      <c r="E6733">
        <v>10.210257902347101</v>
      </c>
      <c r="F6733">
        <v>10.353421909230599</v>
      </c>
      <c r="G6733">
        <v>10.114252619340199</v>
      </c>
      <c r="H6733">
        <v>10.260919207613</v>
      </c>
      <c r="I6733">
        <v>10.25695126195</v>
      </c>
      <c r="J6733">
        <v>10.355530110972399</v>
      </c>
      <c r="K6733">
        <v>10.452054634398699</v>
      </c>
      <c r="L6733">
        <v>10.244497335273101</v>
      </c>
      <c r="M6733">
        <v>10.064266297843901</v>
      </c>
      <c r="N6733">
        <v>9.7346571412148108</v>
      </c>
      <c r="O6733">
        <v>10.033809652840199</v>
      </c>
      <c r="P6733">
        <v>10.4172029540849</v>
      </c>
      <c r="Q6733">
        <v>9.0486929182374407</v>
      </c>
    </row>
    <row r="6734" spans="1:17">
      <c r="A6734" t="s">
        <v>11966</v>
      </c>
      <c r="B6734" s="16" t="s">
        <v>11967</v>
      </c>
      <c r="C6734">
        <v>9.8963070639105695</v>
      </c>
      <c r="D6734">
        <v>9.7132287359138392</v>
      </c>
      <c r="E6734">
        <v>9.9838693502984803</v>
      </c>
      <c r="F6734">
        <v>9.7291689427900003</v>
      </c>
      <c r="G6734">
        <v>9.9320529285365904</v>
      </c>
      <c r="H6734">
        <v>8.9254578014409507</v>
      </c>
      <c r="I6734">
        <v>9.4757379517308191</v>
      </c>
      <c r="J6734">
        <v>9.4636497018669399</v>
      </c>
      <c r="K6734">
        <v>9.7879697216104908</v>
      </c>
      <c r="L6734">
        <v>9.4673458614029897</v>
      </c>
      <c r="M6734">
        <v>9.5629842789607196</v>
      </c>
      <c r="N6734">
        <v>9.4059876710046098</v>
      </c>
      <c r="O6734">
        <v>9.6004226237827996</v>
      </c>
      <c r="P6734">
        <v>8.9643205552955898</v>
      </c>
      <c r="Q6734">
        <v>11.1481947941479</v>
      </c>
    </row>
    <row r="6735" spans="1:17">
      <c r="A6735" t="s">
        <v>11968</v>
      </c>
      <c r="B6735" s="16" t="s">
        <v>11969</v>
      </c>
      <c r="C6735">
        <v>9.5226925094755508</v>
      </c>
      <c r="D6735">
        <v>9.5520404928739193</v>
      </c>
      <c r="E6735">
        <v>9.7603926588283993</v>
      </c>
      <c r="F6735">
        <v>9.5179137893642807</v>
      </c>
      <c r="G6735">
        <v>9.7173062339430292</v>
      </c>
      <c r="H6735">
        <v>8.7570854742766109</v>
      </c>
      <c r="I6735">
        <v>9.5101037180241406</v>
      </c>
      <c r="J6735">
        <v>9.3437626824612803</v>
      </c>
      <c r="K6735">
        <v>9.8454865893521308</v>
      </c>
      <c r="L6735">
        <v>9.5742310791609793</v>
      </c>
      <c r="M6735">
        <v>9.34747638159409</v>
      </c>
      <c r="N6735">
        <v>8.9065862154050794</v>
      </c>
      <c r="O6735">
        <v>9.3906414161456695</v>
      </c>
      <c r="P6735">
        <v>9.4307756538385998</v>
      </c>
      <c r="Q6735">
        <v>10.371129057699999</v>
      </c>
    </row>
    <row r="6736" spans="1:17">
      <c r="A6736" t="s">
        <v>11970</v>
      </c>
      <c r="B6736" s="16" t="s">
        <v>11971</v>
      </c>
      <c r="C6736">
        <v>9.2714176662059504</v>
      </c>
      <c r="D6736">
        <v>9.0653069500692993</v>
      </c>
      <c r="E6736">
        <v>9.6478231766795108</v>
      </c>
      <c r="F6736">
        <v>8.8582196182839006</v>
      </c>
      <c r="G6736">
        <v>9.3580627472441602</v>
      </c>
      <c r="H6736">
        <v>7.8889813881529296</v>
      </c>
      <c r="I6736">
        <v>8.9548299087948902</v>
      </c>
      <c r="J6736">
        <v>8.6771990066570499</v>
      </c>
      <c r="K6736">
        <v>9.6236270197380804</v>
      </c>
      <c r="L6736">
        <v>9.1250530319424197</v>
      </c>
      <c r="M6736">
        <v>8.4097756550996099</v>
      </c>
      <c r="N6736">
        <v>8.7622660717952705</v>
      </c>
      <c r="O6736">
        <v>8.7725821888159103</v>
      </c>
      <c r="P6736">
        <v>8.3657361276807904</v>
      </c>
      <c r="Q6736">
        <v>11.0638488631648</v>
      </c>
    </row>
    <row r="6737" spans="1:17">
      <c r="A6737" t="s">
        <v>11972</v>
      </c>
      <c r="B6737" s="16" t="s">
        <v>11973</v>
      </c>
      <c r="C6737">
        <v>4.7882403612659497</v>
      </c>
      <c r="D6737">
        <v>4.7881665373273803</v>
      </c>
      <c r="E6737">
        <v>5.1699772735735099</v>
      </c>
      <c r="F6737">
        <v>4.4629136307985604</v>
      </c>
      <c r="G6737">
        <v>4.6840610634984499</v>
      </c>
      <c r="H6737">
        <v>3.8900437060628099</v>
      </c>
      <c r="I6737">
        <v>4.5515847967793803</v>
      </c>
      <c r="J6737">
        <v>4.3621897727349799</v>
      </c>
      <c r="K6737">
        <v>4.8383826859307302</v>
      </c>
      <c r="L6737">
        <v>4.5555022990765597</v>
      </c>
      <c r="M6737">
        <v>4.7947131062850499</v>
      </c>
      <c r="N6737">
        <v>4.3174573962368399</v>
      </c>
      <c r="O6737">
        <v>4.6215116313316003</v>
      </c>
      <c r="P6737">
        <v>4.4479700090536403</v>
      </c>
      <c r="Q6737">
        <v>6.2843132996066204</v>
      </c>
    </row>
    <row r="6738" spans="1:17">
      <c r="A6738" t="s">
        <v>11974</v>
      </c>
      <c r="B6738" s="16" t="s">
        <v>11975</v>
      </c>
      <c r="C6738">
        <v>9.7063454363032502</v>
      </c>
      <c r="D6738">
        <v>9.5911986343165996</v>
      </c>
      <c r="E6738">
        <v>9.5505339383440706</v>
      </c>
      <c r="F6738">
        <v>9.5006403128930401</v>
      </c>
      <c r="G6738">
        <v>9.5101567936418192</v>
      </c>
      <c r="H6738">
        <v>9.2988452833347992</v>
      </c>
      <c r="I6738">
        <v>9.5197739769577101</v>
      </c>
      <c r="J6738">
        <v>9.8121756289427005</v>
      </c>
      <c r="K6738">
        <v>9.5359122216819099</v>
      </c>
      <c r="L6738">
        <v>9.4115908076855295</v>
      </c>
      <c r="M6738">
        <v>9.4839523492784306</v>
      </c>
      <c r="N6738">
        <v>8.9796145567801702</v>
      </c>
      <c r="O6738">
        <v>9.6427934192513796</v>
      </c>
      <c r="P6738">
        <v>9.5907194050409892</v>
      </c>
      <c r="Q6738">
        <v>8.7216113394761106</v>
      </c>
    </row>
    <row r="6739" spans="1:17">
      <c r="A6739" t="s">
        <v>11976</v>
      </c>
      <c r="B6739" s="16" t="s">
        <v>11977</v>
      </c>
      <c r="C6739">
        <v>5.8673482739251597</v>
      </c>
      <c r="D6739">
        <v>5.5218051423872696</v>
      </c>
      <c r="E6739">
        <v>5.54791781288802</v>
      </c>
      <c r="F6739">
        <v>5.6503505682580704</v>
      </c>
      <c r="G6739">
        <v>5.2138164621762604</v>
      </c>
      <c r="H6739">
        <v>6.6503815819958696</v>
      </c>
      <c r="I6739">
        <v>5.6414352460325601</v>
      </c>
      <c r="J6739">
        <v>5.9699669879476298</v>
      </c>
      <c r="K6739">
        <v>6.4172688586391198</v>
      </c>
      <c r="L6739">
        <v>6.6027357039898096</v>
      </c>
      <c r="M6739">
        <v>6.1241308252630597</v>
      </c>
      <c r="N6739">
        <v>6.0191735598337202</v>
      </c>
      <c r="O6739">
        <v>5.8965587445327001</v>
      </c>
      <c r="P6739">
        <v>5.3440870543648904</v>
      </c>
      <c r="Q6739">
        <v>2.8218677180984102</v>
      </c>
    </row>
    <row r="6740" spans="1:17">
      <c r="A6740" t="s">
        <v>11978</v>
      </c>
      <c r="B6740" s="16" t="s">
        <v>11979</v>
      </c>
      <c r="C6740">
        <v>3.3064422771203601</v>
      </c>
      <c r="D6740">
        <v>3.7545556144430101</v>
      </c>
      <c r="E6740">
        <v>2.8218677180984102</v>
      </c>
      <c r="F6740">
        <v>4.0118215330109104</v>
      </c>
      <c r="G6740">
        <v>4.73757715912134</v>
      </c>
      <c r="H6740">
        <v>3.8900437060628099</v>
      </c>
      <c r="I6740">
        <v>4.0793606969786396</v>
      </c>
      <c r="J6740">
        <v>3.4276433730071201</v>
      </c>
      <c r="K6740">
        <v>3.99457577781329</v>
      </c>
      <c r="L6740">
        <v>4.0420260041176004</v>
      </c>
      <c r="M6740">
        <v>4.4556477038402296</v>
      </c>
      <c r="N6740">
        <v>4.8146980941494002</v>
      </c>
      <c r="O6740">
        <v>4.2491040476565001</v>
      </c>
      <c r="P6740">
        <v>3.3893867502571098</v>
      </c>
      <c r="Q6740">
        <v>2.8218677180984102</v>
      </c>
    </row>
    <row r="6741" spans="1:17">
      <c r="A6741" t="s">
        <v>11980</v>
      </c>
      <c r="B6741" s="16" t="s">
        <v>11981</v>
      </c>
      <c r="C6741">
        <v>8.5590564692707094</v>
      </c>
      <c r="D6741">
        <v>8.4815629412033609</v>
      </c>
      <c r="E6741">
        <v>8.6603257169431203</v>
      </c>
      <c r="F6741">
        <v>8.5295590110989306</v>
      </c>
      <c r="G6741">
        <v>8.8840760252300797</v>
      </c>
      <c r="H6741">
        <v>8.7516632826681295</v>
      </c>
      <c r="I6741">
        <v>8.6010760994278908</v>
      </c>
      <c r="J6741">
        <v>8.4714139790657796</v>
      </c>
      <c r="K6741">
        <v>8.3343704489501906</v>
      </c>
      <c r="L6741">
        <v>8.5000619925114993</v>
      </c>
      <c r="M6741">
        <v>8.56469933264788</v>
      </c>
      <c r="N6741">
        <v>8.5612109173308095</v>
      </c>
      <c r="O6741">
        <v>8.6610946704806597</v>
      </c>
      <c r="P6741">
        <v>8.9707101230519601</v>
      </c>
      <c r="Q6741">
        <v>6.9204191934356096</v>
      </c>
    </row>
    <row r="6742" spans="1:17">
      <c r="A6742" t="s">
        <v>11982</v>
      </c>
      <c r="B6742" s="16" t="s">
        <v>11983</v>
      </c>
      <c r="C6742">
        <v>8.8906467280279102</v>
      </c>
      <c r="D6742">
        <v>8.9224844972827597</v>
      </c>
      <c r="E6742">
        <v>8.6225181947664797</v>
      </c>
      <c r="F6742">
        <v>8.8761929888320896</v>
      </c>
      <c r="G6742">
        <v>9.12657101701204</v>
      </c>
      <c r="H6742">
        <v>8.57258452121531</v>
      </c>
      <c r="I6742">
        <v>8.7994013124825301</v>
      </c>
      <c r="J6742">
        <v>8.8453905982573602</v>
      </c>
      <c r="K6742">
        <v>9.3705799888706895</v>
      </c>
      <c r="L6742">
        <v>9.1622119548008207</v>
      </c>
      <c r="M6742">
        <v>8.9387942857933407</v>
      </c>
      <c r="N6742">
        <v>9.1432479507308102</v>
      </c>
      <c r="O6742">
        <v>8.7264620134225197</v>
      </c>
      <c r="P6742">
        <v>8.5689480794334703</v>
      </c>
      <c r="Q6742">
        <v>10.299164948392599</v>
      </c>
    </row>
    <row r="6743" spans="1:17">
      <c r="A6743" t="s">
        <v>11984</v>
      </c>
      <c r="B6743" s="16" t="s">
        <v>11985</v>
      </c>
      <c r="C6743">
        <v>7.0458303086313601</v>
      </c>
      <c r="D6743">
        <v>6.9074442113721899</v>
      </c>
      <c r="E6743">
        <v>7.9381687431180303</v>
      </c>
      <c r="F6743">
        <v>7.2950960495096098</v>
      </c>
      <c r="G6743">
        <v>7.1917583600661201</v>
      </c>
      <c r="H6743">
        <v>7.9375747738984002</v>
      </c>
      <c r="I6743">
        <v>7.2316005452623404</v>
      </c>
      <c r="J6743">
        <v>7.8823286339680196</v>
      </c>
      <c r="K6743">
        <v>7.1507390064367904</v>
      </c>
      <c r="L6743">
        <v>7.2533671460251501</v>
      </c>
      <c r="M6743">
        <v>7.9341392276309701</v>
      </c>
      <c r="N6743">
        <v>8.1741015893052396</v>
      </c>
      <c r="O6743">
        <v>8.5083978539819896</v>
      </c>
      <c r="P6743">
        <v>6.9084007912347802</v>
      </c>
      <c r="Q6743">
        <v>7.3593062614465703</v>
      </c>
    </row>
    <row r="6744" spans="1:17">
      <c r="A6744" t="s">
        <v>11986</v>
      </c>
      <c r="B6744" s="16" t="s">
        <v>11987</v>
      </c>
      <c r="C6744">
        <v>5.0699158884914599</v>
      </c>
      <c r="D6744">
        <v>5.09137122556535</v>
      </c>
      <c r="E6744">
        <v>4.8415581104649901</v>
      </c>
      <c r="F6744">
        <v>4.9396319138350204</v>
      </c>
      <c r="G6744">
        <v>5.6458708745746398</v>
      </c>
      <c r="H6744">
        <v>4.7010860560449901</v>
      </c>
      <c r="I6744">
        <v>4.49496154099739</v>
      </c>
      <c r="J6744">
        <v>4.6307624373210201</v>
      </c>
      <c r="K6744">
        <v>5.2832656349479699</v>
      </c>
      <c r="L6744">
        <v>5.1269350135493204</v>
      </c>
      <c r="M6744">
        <v>5.1397006687878797</v>
      </c>
      <c r="N6744">
        <v>5.7295275834397899</v>
      </c>
      <c r="O6744">
        <v>4.9681956947275898</v>
      </c>
      <c r="P6744">
        <v>5.6354911062640802</v>
      </c>
      <c r="Q6744">
        <v>2.8218677180984102</v>
      </c>
    </row>
    <row r="6745" spans="1:17">
      <c r="A6745" t="s">
        <v>11988</v>
      </c>
      <c r="B6745" s="16" t="s">
        <v>11989</v>
      </c>
      <c r="C6745">
        <v>3.3064422771203601</v>
      </c>
      <c r="D6745">
        <v>3.2942621936663499</v>
      </c>
      <c r="E6745">
        <v>5.0693649437607</v>
      </c>
      <c r="F6745">
        <v>4.4086599646307301</v>
      </c>
      <c r="G6745">
        <v>4.975741795846</v>
      </c>
      <c r="H6745">
        <v>3.30825032505737</v>
      </c>
      <c r="I6745">
        <v>3.5089935751222501</v>
      </c>
      <c r="J6745">
        <v>5.0952978149830299</v>
      </c>
      <c r="K6745">
        <v>3.4608708703561399</v>
      </c>
      <c r="L6745">
        <v>2.8218677180984102</v>
      </c>
      <c r="M6745">
        <v>2.8218677180984102</v>
      </c>
      <c r="N6745">
        <v>4.4472252118161997</v>
      </c>
      <c r="O6745">
        <v>4.0021176285150997</v>
      </c>
      <c r="P6745">
        <v>3.7927642367557501</v>
      </c>
      <c r="Q6745">
        <v>2.8218677180984102</v>
      </c>
    </row>
    <row r="6746" spans="1:17">
      <c r="A6746" t="s">
        <v>11990</v>
      </c>
      <c r="B6746" s="16" t="s">
        <v>11991</v>
      </c>
      <c r="C6746">
        <v>8.6340978850184502</v>
      </c>
      <c r="D6746">
        <v>8.6722204620664005</v>
      </c>
      <c r="E6746">
        <v>10.295462657726601</v>
      </c>
      <c r="F6746">
        <v>10.2208282425542</v>
      </c>
      <c r="G6746">
        <v>10.297841223386699</v>
      </c>
      <c r="H6746">
        <v>10.2666316130301</v>
      </c>
      <c r="I6746">
        <v>9.7021126300348097</v>
      </c>
      <c r="J6746">
        <v>11.809192944773301</v>
      </c>
      <c r="K6746">
        <v>9.3109715972131397</v>
      </c>
      <c r="L6746">
        <v>9.6491542301685804</v>
      </c>
      <c r="M6746">
        <v>9.6389833486915197</v>
      </c>
      <c r="N6746">
        <v>9.6787420328695095</v>
      </c>
      <c r="O6746">
        <v>9.96867997005962</v>
      </c>
      <c r="P6746">
        <v>9.9824164346575195</v>
      </c>
      <c r="Q6746">
        <v>10.170622283119799</v>
      </c>
    </row>
    <row r="6747" spans="1:17">
      <c r="A6747" t="s">
        <v>11992</v>
      </c>
      <c r="B6747" s="16" t="s">
        <v>11993</v>
      </c>
      <c r="C6747">
        <v>7.7817029417599199</v>
      </c>
      <c r="D6747">
        <v>7.7017277505002504</v>
      </c>
      <c r="E6747">
        <v>8.9689474965421105</v>
      </c>
      <c r="F6747">
        <v>8.0565810505414408</v>
      </c>
      <c r="G6747">
        <v>7.6067136979865699</v>
      </c>
      <c r="H6747">
        <v>6.3373802611413304</v>
      </c>
      <c r="I6747">
        <v>8.4708361285738594</v>
      </c>
      <c r="J6747">
        <v>9.0708871040473902</v>
      </c>
      <c r="K6747">
        <v>7.9866419913923199</v>
      </c>
      <c r="L6747">
        <v>8.7074862528963095</v>
      </c>
      <c r="M6747">
        <v>6.8165052695216302</v>
      </c>
      <c r="N6747">
        <v>6.9659792970402998</v>
      </c>
      <c r="O6747">
        <v>6.90712985101651</v>
      </c>
      <c r="P6747">
        <v>7.1867625795696704</v>
      </c>
      <c r="Q6747">
        <v>9.1612412986063401</v>
      </c>
    </row>
    <row r="6748" spans="1:17">
      <c r="A6748" t="s">
        <v>11994</v>
      </c>
      <c r="B6748" s="16" t="s">
        <v>11995</v>
      </c>
      <c r="C6748">
        <v>7.3398019669746004</v>
      </c>
      <c r="D6748">
        <v>7.2061383105772503</v>
      </c>
      <c r="E6748">
        <v>6.7050299623338301</v>
      </c>
      <c r="F6748">
        <v>7.1322847091354804</v>
      </c>
      <c r="G6748">
        <v>7.4592292414027597</v>
      </c>
      <c r="H6748">
        <v>6.9645120930522904</v>
      </c>
      <c r="I6748">
        <v>7.1917397819167199</v>
      </c>
      <c r="J6748">
        <v>6.7874642555568698</v>
      </c>
      <c r="K6748">
        <v>7.5492214094535903</v>
      </c>
      <c r="L6748">
        <v>7.1400417849623699</v>
      </c>
      <c r="M6748">
        <v>7.3561492712340497</v>
      </c>
      <c r="N6748">
        <v>7.5755944676133904</v>
      </c>
      <c r="O6748">
        <v>7.0775919508100804</v>
      </c>
      <c r="P6748">
        <v>7.6917458145921502</v>
      </c>
      <c r="Q6748">
        <v>6.6375058506955904</v>
      </c>
    </row>
    <row r="6749" spans="1:17">
      <c r="A6749" t="s">
        <v>11996</v>
      </c>
      <c r="B6749" s="16" t="s">
        <v>11997</v>
      </c>
      <c r="C6749">
        <v>9.0807445616896807</v>
      </c>
      <c r="D6749">
        <v>9.0591128439989408</v>
      </c>
      <c r="E6749">
        <v>9.2726793946864507</v>
      </c>
      <c r="F6749">
        <v>8.9223341591474501</v>
      </c>
      <c r="G6749">
        <v>9.1700837701265705</v>
      </c>
      <c r="H6749">
        <v>9.1126171063176198</v>
      </c>
      <c r="I6749">
        <v>9.2960753218783605</v>
      </c>
      <c r="J6749">
        <v>8.9487543216566507</v>
      </c>
      <c r="K6749">
        <v>9.4714619442966193</v>
      </c>
      <c r="L6749">
        <v>9.1641414170461104</v>
      </c>
      <c r="M6749">
        <v>9.0299935933042299</v>
      </c>
      <c r="N6749">
        <v>9.1283376830890504</v>
      </c>
      <c r="O6749">
        <v>9.2043881352607499</v>
      </c>
      <c r="P6749">
        <v>9.2136327788169705</v>
      </c>
      <c r="Q6749">
        <v>10.0294952513164</v>
      </c>
    </row>
    <row r="6750" spans="1:17">
      <c r="A6750" t="s">
        <v>11998</v>
      </c>
      <c r="B6750" s="16" t="s">
        <v>11999</v>
      </c>
      <c r="C6750">
        <v>8.6252964409205592</v>
      </c>
      <c r="D6750">
        <v>8.6883650980997391</v>
      </c>
      <c r="E6750">
        <v>8.36197239696968</v>
      </c>
      <c r="F6750">
        <v>9.0445855483717494</v>
      </c>
      <c r="G6750">
        <v>8.8365376179062203</v>
      </c>
      <c r="H6750">
        <v>9.2007994457039306</v>
      </c>
      <c r="I6750">
        <v>8.7316595837562296</v>
      </c>
      <c r="J6750">
        <v>8.6883057321019894</v>
      </c>
      <c r="K6750">
        <v>8.9853582891618498</v>
      </c>
      <c r="L6750">
        <v>8.8292306480776208</v>
      </c>
      <c r="M6750">
        <v>8.8800822366311802</v>
      </c>
      <c r="N6750">
        <v>8.8965635924266095</v>
      </c>
      <c r="O6750">
        <v>8.8837258558833998</v>
      </c>
      <c r="P6750">
        <v>8.9055035591812093</v>
      </c>
      <c r="Q6750">
        <v>6.6375058506955904</v>
      </c>
    </row>
    <row r="6751" spans="1:17">
      <c r="A6751" t="s">
        <v>12000</v>
      </c>
      <c r="B6751" s="16" t="s">
        <v>12001</v>
      </c>
      <c r="C6751">
        <v>7.0191316944455302</v>
      </c>
      <c r="D6751">
        <v>7.0809906254396298</v>
      </c>
      <c r="E6751">
        <v>6.5153438410764704</v>
      </c>
      <c r="F6751">
        <v>6.1620331155546904</v>
      </c>
      <c r="G6751">
        <v>7.3988114298928798</v>
      </c>
      <c r="H6751">
        <v>6.2625083699042996</v>
      </c>
      <c r="I6751">
        <v>6.7056631409512804</v>
      </c>
      <c r="J6751">
        <v>6.5536826138874202</v>
      </c>
      <c r="K6751">
        <v>6.7849177277433901</v>
      </c>
      <c r="L6751">
        <v>6.6588220656313899</v>
      </c>
      <c r="M6751">
        <v>7.0481510293665099</v>
      </c>
      <c r="N6751">
        <v>6.6795919659621896</v>
      </c>
      <c r="O6751">
        <v>6.66977436690948</v>
      </c>
      <c r="P6751">
        <v>6.7973461474338004</v>
      </c>
      <c r="Q6751">
        <v>5.81282804418474</v>
      </c>
    </row>
    <row r="6752" spans="1:17">
      <c r="A6752" t="s">
        <v>12002</v>
      </c>
      <c r="B6752" s="16" t="s">
        <v>12003</v>
      </c>
      <c r="C6752">
        <v>9.1580310123328204</v>
      </c>
      <c r="D6752">
        <v>8.7690155728622692</v>
      </c>
      <c r="E6752">
        <v>7.3245864031377002</v>
      </c>
      <c r="F6752">
        <v>7.0393940505603299</v>
      </c>
      <c r="G6752">
        <v>9.7508740165450902</v>
      </c>
      <c r="H6752">
        <v>6.9069592085921299</v>
      </c>
      <c r="I6752">
        <v>8.0129347353724292</v>
      </c>
      <c r="J6752">
        <v>7.0586971906764298</v>
      </c>
      <c r="K6752">
        <v>9.1662148334239895</v>
      </c>
      <c r="L6752">
        <v>7.8841894867152504</v>
      </c>
      <c r="M6752">
        <v>8.55790382393422</v>
      </c>
      <c r="N6752">
        <v>8.7868928292538406</v>
      </c>
      <c r="O6752">
        <v>8.4450747034848401</v>
      </c>
      <c r="P6752">
        <v>8.0467780289509605</v>
      </c>
      <c r="Q6752">
        <v>9.4541791636288703</v>
      </c>
    </row>
    <row r="6753" spans="1:17">
      <c r="A6753" t="s">
        <v>12004</v>
      </c>
      <c r="B6753" s="16" t="s">
        <v>12005</v>
      </c>
      <c r="C6753">
        <v>7.2042789662983404</v>
      </c>
      <c r="D6753">
        <v>7.0054820607305501</v>
      </c>
      <c r="E6753">
        <v>8.1887845183136605</v>
      </c>
      <c r="F6753">
        <v>7.2335662504588596</v>
      </c>
      <c r="G6753">
        <v>7.6462168938968302</v>
      </c>
      <c r="H6753">
        <v>7.0990323068118402</v>
      </c>
      <c r="I6753">
        <v>7.8689320229409301</v>
      </c>
      <c r="J6753">
        <v>8.1628374995026896</v>
      </c>
      <c r="K6753">
        <v>7.8388556660498798</v>
      </c>
      <c r="L6753">
        <v>7.5479212032604899</v>
      </c>
      <c r="M6753">
        <v>7.8326360970623901</v>
      </c>
      <c r="N6753">
        <v>6.9269991755545401</v>
      </c>
      <c r="O6753">
        <v>7.7993163246180197</v>
      </c>
      <c r="P6753">
        <v>7.1306752673032401</v>
      </c>
      <c r="Q6753">
        <v>7.6950435514148801</v>
      </c>
    </row>
    <row r="6754" spans="1:17">
      <c r="A6754" t="s">
        <v>12006</v>
      </c>
      <c r="B6754" s="16" t="s">
        <v>12007</v>
      </c>
      <c r="C6754">
        <v>10.479051806471199</v>
      </c>
      <c r="D6754">
        <v>10.500899522107501</v>
      </c>
      <c r="E6754">
        <v>10.311388107309201</v>
      </c>
      <c r="F6754">
        <v>10.1968984995539</v>
      </c>
      <c r="G6754">
        <v>10.3183400176374</v>
      </c>
      <c r="H6754">
        <v>9.9263716901903294</v>
      </c>
      <c r="I6754">
        <v>10.3547381074291</v>
      </c>
      <c r="J6754">
        <v>10.232734100443199</v>
      </c>
      <c r="K6754">
        <v>10.6971936898919</v>
      </c>
      <c r="L6754">
        <v>10.226146136298899</v>
      </c>
      <c r="M6754">
        <v>10.151085192798901</v>
      </c>
      <c r="N6754">
        <v>9.5929117440832901</v>
      </c>
      <c r="O6754">
        <v>10.140757446586599</v>
      </c>
      <c r="P6754">
        <v>10.7151472157918</v>
      </c>
      <c r="Q6754">
        <v>9.8053894822166399</v>
      </c>
    </row>
    <row r="6755" spans="1:17">
      <c r="A6755" t="s">
        <v>12008</v>
      </c>
      <c r="B6755" s="16" t="s">
        <v>12009</v>
      </c>
      <c r="C6755">
        <v>8.2006065859915793</v>
      </c>
      <c r="D6755">
        <v>8.2973198077990098</v>
      </c>
      <c r="E6755">
        <v>8.3872474441453093</v>
      </c>
      <c r="F6755">
        <v>8.7696464400348706</v>
      </c>
      <c r="G6755">
        <v>8.2044555846925107</v>
      </c>
      <c r="H6755">
        <v>8.7186948407022609</v>
      </c>
      <c r="I6755">
        <v>7.8279687667025</v>
      </c>
      <c r="J6755">
        <v>8.4002399944384702</v>
      </c>
      <c r="K6755">
        <v>7.8164485876033698</v>
      </c>
      <c r="L6755">
        <v>8.0972268391185196</v>
      </c>
      <c r="M6755">
        <v>8.0581554624285108</v>
      </c>
      <c r="N6755">
        <v>8.0301881674029598</v>
      </c>
      <c r="O6755">
        <v>8.0309707354584798</v>
      </c>
      <c r="P6755">
        <v>8.1741066335508208</v>
      </c>
      <c r="Q6755">
        <v>6.6375058506955904</v>
      </c>
    </row>
    <row r="6756" spans="1:17">
      <c r="A6756" t="s">
        <v>12010</v>
      </c>
      <c r="B6756" s="16" t="s">
        <v>12011</v>
      </c>
      <c r="C6756">
        <v>7.7922336118688396</v>
      </c>
      <c r="D6756">
        <v>7.9089550682826602</v>
      </c>
      <c r="E6756">
        <v>7.5294092821253802</v>
      </c>
      <c r="F6756">
        <v>8.0526331460793195</v>
      </c>
      <c r="G6756">
        <v>7.6972556520707203</v>
      </c>
      <c r="H6756">
        <v>8.8664810274159507</v>
      </c>
      <c r="I6756">
        <v>8.0972117899296698</v>
      </c>
      <c r="J6756">
        <v>8.2995210293324408</v>
      </c>
      <c r="K6756">
        <v>7.6439183356257399</v>
      </c>
      <c r="L6756">
        <v>8.0809694530319192</v>
      </c>
      <c r="M6756">
        <v>8.5327092693940596</v>
      </c>
      <c r="N6756">
        <v>8.3275010444814601</v>
      </c>
      <c r="O6756">
        <v>8.4502441871687708</v>
      </c>
      <c r="P6756">
        <v>8.4999303573473899</v>
      </c>
      <c r="Q6756">
        <v>2.8218677180984102</v>
      </c>
    </row>
    <row r="6757" spans="1:17">
      <c r="A6757" t="s">
        <v>12012</v>
      </c>
      <c r="B6757" s="16" t="s">
        <v>12013</v>
      </c>
      <c r="C6757">
        <v>8.3647417747855499</v>
      </c>
      <c r="D6757">
        <v>8.1879879463342693</v>
      </c>
      <c r="E6757">
        <v>8.2616696238133507</v>
      </c>
      <c r="F6757">
        <v>8.2448013488338496</v>
      </c>
      <c r="G6757">
        <v>8.2521406956856396</v>
      </c>
      <c r="H6757">
        <v>7.3852487373829199</v>
      </c>
      <c r="I6757">
        <v>7.91854998681828</v>
      </c>
      <c r="J6757">
        <v>7.7696424796746699</v>
      </c>
      <c r="K6757">
        <v>7.9209578949331201</v>
      </c>
      <c r="L6757">
        <v>7.9924714318877301</v>
      </c>
      <c r="M6757">
        <v>8.0058316033159809</v>
      </c>
      <c r="N6757">
        <v>8.1447526561078405</v>
      </c>
      <c r="O6757">
        <v>7.9566048506796401</v>
      </c>
      <c r="P6757">
        <v>7.27218074483838</v>
      </c>
      <c r="Q6757">
        <v>9.1060647157263492</v>
      </c>
    </row>
    <row r="6758" spans="1:17">
      <c r="A6758" t="s">
        <v>12014</v>
      </c>
      <c r="B6758" s="16" t="s">
        <v>12015</v>
      </c>
      <c r="C6758">
        <v>8.4268482544490908</v>
      </c>
      <c r="D6758">
        <v>8.4408430496420497</v>
      </c>
      <c r="E6758">
        <v>8.6727110764078699</v>
      </c>
      <c r="F6758">
        <v>8.7281889994068607</v>
      </c>
      <c r="G6758">
        <v>8.5304648893295294</v>
      </c>
      <c r="H6758">
        <v>9.0321689858265604</v>
      </c>
      <c r="I6758">
        <v>8.4269565613585797</v>
      </c>
      <c r="J6758">
        <v>8.8631406256298195</v>
      </c>
      <c r="K6758">
        <v>8.4259750566415992</v>
      </c>
      <c r="L6758">
        <v>8.4754043104696404</v>
      </c>
      <c r="M6758">
        <v>8.5350179647257907</v>
      </c>
      <c r="N6758">
        <v>8.37881384078681</v>
      </c>
      <c r="O6758">
        <v>8.4110134681374795</v>
      </c>
      <c r="P6758">
        <v>8.5043421316078494</v>
      </c>
      <c r="Q6758">
        <v>7.5369478347710803</v>
      </c>
    </row>
    <row r="6759" spans="1:17">
      <c r="A6759" t="s">
        <v>12016</v>
      </c>
      <c r="B6759" s="16" t="s">
        <v>12017</v>
      </c>
      <c r="C6759">
        <v>7.8233712315199497</v>
      </c>
      <c r="D6759">
        <v>7.7942136260056003</v>
      </c>
      <c r="E6759">
        <v>8.1655959374263993</v>
      </c>
      <c r="F6759">
        <v>9.1627803012052702</v>
      </c>
      <c r="G6759">
        <v>8.8730306870186997</v>
      </c>
      <c r="H6759">
        <v>9.5206404819127499</v>
      </c>
      <c r="I6759">
        <v>7.7588130872051497</v>
      </c>
      <c r="J6759">
        <v>9.1597397512245209</v>
      </c>
      <c r="K6759">
        <v>7.62856200198007</v>
      </c>
      <c r="L6759">
        <v>7.7568976104303502</v>
      </c>
      <c r="M6759">
        <v>9.4179533367552892</v>
      </c>
      <c r="N6759">
        <v>9.8765142179868803</v>
      </c>
      <c r="O6759">
        <v>9.8397443603763595</v>
      </c>
      <c r="P6759">
        <v>7.7890411059862004</v>
      </c>
      <c r="Q6759">
        <v>7.3593062614465703</v>
      </c>
    </row>
    <row r="6760" spans="1:17">
      <c r="A6760" t="s">
        <v>12018</v>
      </c>
      <c r="B6760" s="16" t="s">
        <v>12019</v>
      </c>
      <c r="C6760">
        <v>9.7229376276026702</v>
      </c>
      <c r="D6760">
        <v>9.70399614730702</v>
      </c>
      <c r="E6760">
        <v>9.5924146599039997</v>
      </c>
      <c r="F6760">
        <v>9.7979511131055297</v>
      </c>
      <c r="G6760">
        <v>9.5557626843317092</v>
      </c>
      <c r="H6760">
        <v>9.8561207439317506</v>
      </c>
      <c r="I6760">
        <v>9.29982205124786</v>
      </c>
      <c r="J6760">
        <v>9.29664937285024</v>
      </c>
      <c r="K6760">
        <v>9.3659625955957502</v>
      </c>
      <c r="L6760">
        <v>9.6777967018688908</v>
      </c>
      <c r="M6760">
        <v>9.5697541758005098</v>
      </c>
      <c r="N6760">
        <v>9.6743497396150797</v>
      </c>
      <c r="O6760">
        <v>9.7629138677024105</v>
      </c>
      <c r="P6760">
        <v>9.3423892024654105</v>
      </c>
      <c r="Q6760">
        <v>8.7932323857913595</v>
      </c>
    </row>
    <row r="6761" spans="1:17">
      <c r="A6761" t="s">
        <v>12020</v>
      </c>
      <c r="B6761" s="16" t="s">
        <v>12021</v>
      </c>
      <c r="C6761">
        <v>8.6801524911761803</v>
      </c>
      <c r="D6761">
        <v>8.6254704712426502</v>
      </c>
      <c r="E6761">
        <v>9.1392430864973999</v>
      </c>
      <c r="F6761">
        <v>8.9795685345936302</v>
      </c>
      <c r="G6761">
        <v>8.7814832519802906</v>
      </c>
      <c r="H6761">
        <v>9.3677966429424906</v>
      </c>
      <c r="I6761">
        <v>8.90403855761455</v>
      </c>
      <c r="J6761">
        <v>9.1913069419262303</v>
      </c>
      <c r="K6761">
        <v>8.5801456611683609</v>
      </c>
      <c r="L6761">
        <v>8.7232784217255208</v>
      </c>
      <c r="M6761">
        <v>8.9265384008347706</v>
      </c>
      <c r="N6761">
        <v>8.94112679496887</v>
      </c>
      <c r="O6761">
        <v>9.1177220033299502</v>
      </c>
      <c r="P6761">
        <v>8.7837767384524899</v>
      </c>
      <c r="Q6761">
        <v>5.81282804418474</v>
      </c>
    </row>
    <row r="6762" spans="1:17">
      <c r="A6762" t="s">
        <v>12022</v>
      </c>
      <c r="B6762" s="16" t="s">
        <v>12023</v>
      </c>
      <c r="C6762">
        <v>8.98079876651944</v>
      </c>
      <c r="D6762">
        <v>9.0085783040506993</v>
      </c>
      <c r="E6762">
        <v>8.8968817372668596</v>
      </c>
      <c r="F6762">
        <v>9.1331934163417099</v>
      </c>
      <c r="G6762">
        <v>9.01293227113492</v>
      </c>
      <c r="H6762">
        <v>8.6120205144128406</v>
      </c>
      <c r="I6762">
        <v>8.6779596745339305</v>
      </c>
      <c r="J6762">
        <v>8.9339008651173</v>
      </c>
      <c r="K6762">
        <v>8.8196328336288996</v>
      </c>
      <c r="L6762">
        <v>8.8292306480776208</v>
      </c>
      <c r="M6762">
        <v>8.8728004112198402</v>
      </c>
      <c r="N6762">
        <v>8.6444273341863003</v>
      </c>
      <c r="O6762">
        <v>8.9599893986014401</v>
      </c>
      <c r="P6762">
        <v>8.6547925096816005</v>
      </c>
      <c r="Q6762">
        <v>8.48255560796823</v>
      </c>
    </row>
    <row r="6763" spans="1:17">
      <c r="A6763" t="s">
        <v>12024</v>
      </c>
      <c r="B6763" s="16" t="s">
        <v>12025</v>
      </c>
      <c r="C6763">
        <v>7.7657610893078903</v>
      </c>
      <c r="D6763">
        <v>7.8383199839831903</v>
      </c>
      <c r="E6763">
        <v>8.4700113880945604</v>
      </c>
      <c r="F6763">
        <v>8.0683602647193293</v>
      </c>
      <c r="G6763">
        <v>7.5100895396059402</v>
      </c>
      <c r="H6763">
        <v>8.9867397152630009</v>
      </c>
      <c r="I6763">
        <v>8.5101880503099707</v>
      </c>
      <c r="J6763">
        <v>8.6501885040386899</v>
      </c>
      <c r="K6763">
        <v>8.0262237576379505</v>
      </c>
      <c r="L6763">
        <v>8.2358350898742305</v>
      </c>
      <c r="M6763">
        <v>8.1271320634214792</v>
      </c>
      <c r="N6763">
        <v>8.2665297976276104</v>
      </c>
      <c r="O6763">
        <v>8.2364798243520294</v>
      </c>
      <c r="P6763">
        <v>8.3214149767362393</v>
      </c>
      <c r="Q6763">
        <v>7.6950435514148801</v>
      </c>
    </row>
    <row r="6764" spans="1:17">
      <c r="A6764" t="s">
        <v>12026</v>
      </c>
      <c r="B6764" s="16" t="s">
        <v>12027</v>
      </c>
      <c r="C6764">
        <v>4.8324495657597604</v>
      </c>
      <c r="D6764">
        <v>4.8302002317971402</v>
      </c>
      <c r="E6764">
        <v>4.2015349465393896</v>
      </c>
      <c r="F6764">
        <v>4.5644600677645304</v>
      </c>
      <c r="G6764">
        <v>5.4468377703358204</v>
      </c>
      <c r="H6764">
        <v>3.65660975244205</v>
      </c>
      <c r="I6764">
        <v>4.2360017113942803</v>
      </c>
      <c r="J6764">
        <v>4.0085972383706396</v>
      </c>
      <c r="K6764">
        <v>4.7193737720337401</v>
      </c>
      <c r="L6764">
        <v>4.5555022990765597</v>
      </c>
      <c r="M6764">
        <v>4.5395912486649097</v>
      </c>
      <c r="N6764">
        <v>4.9442341107279502</v>
      </c>
      <c r="O6764">
        <v>4.6215116313316003</v>
      </c>
      <c r="P6764">
        <v>4.6013142303928598</v>
      </c>
      <c r="Q6764">
        <v>2.8218677180984102</v>
      </c>
    </row>
    <row r="6765" spans="1:17">
      <c r="A6765" t="s">
        <v>12028</v>
      </c>
      <c r="B6765" s="16" t="s">
        <v>12029</v>
      </c>
      <c r="C6765">
        <v>7.6431258257207002</v>
      </c>
      <c r="D6765">
        <v>7.7332212181927797</v>
      </c>
      <c r="E6765">
        <v>7.4925789249254002</v>
      </c>
      <c r="F6765">
        <v>7.4291807619964398</v>
      </c>
      <c r="G6765">
        <v>7.3113596650854804</v>
      </c>
      <c r="H6765">
        <v>7.6474009537327596</v>
      </c>
      <c r="I6765">
        <v>7.6804239359659299</v>
      </c>
      <c r="J6765">
        <v>7.55322075045129</v>
      </c>
      <c r="K6765">
        <v>7.5654434096948204</v>
      </c>
      <c r="L6765">
        <v>7.4562816023873397</v>
      </c>
      <c r="M6765">
        <v>7.6357224685661302</v>
      </c>
      <c r="N6765">
        <v>6.9659792970402998</v>
      </c>
      <c r="O6765">
        <v>7.6454464935103701</v>
      </c>
      <c r="P6765">
        <v>7.7374697295705301</v>
      </c>
      <c r="Q6765">
        <v>5.81282804418474</v>
      </c>
    </row>
    <row r="6766" spans="1:17">
      <c r="A6766" t="s">
        <v>12030</v>
      </c>
      <c r="B6766" s="16" t="s">
        <v>12031</v>
      </c>
      <c r="C6766">
        <v>9.2714176662059504</v>
      </c>
      <c r="D6766">
        <v>9.3571466688685998</v>
      </c>
      <c r="E6766">
        <v>9.1302917177743996</v>
      </c>
      <c r="F6766">
        <v>9.4017513934860304</v>
      </c>
      <c r="G6766">
        <v>9.2210589239274494</v>
      </c>
      <c r="H6766">
        <v>9.5396389189548607</v>
      </c>
      <c r="I6766">
        <v>9.4523639701751296</v>
      </c>
      <c r="J6766">
        <v>9.3009965626620996</v>
      </c>
      <c r="K6766">
        <v>9.3504636477314005</v>
      </c>
      <c r="L6766">
        <v>9.2096906560645309</v>
      </c>
      <c r="M6766">
        <v>9.5854281230382892</v>
      </c>
      <c r="N6766">
        <v>9.3354082547676907</v>
      </c>
      <c r="O6766">
        <v>9.6108441588282005</v>
      </c>
      <c r="P6766">
        <v>9.5740320201181106</v>
      </c>
      <c r="Q6766">
        <v>8.7216113394761106</v>
      </c>
    </row>
    <row r="6767" spans="1:17">
      <c r="A6767" t="s">
        <v>12032</v>
      </c>
      <c r="B6767" s="16" t="s">
        <v>12033</v>
      </c>
      <c r="C6767">
        <v>8.1523961586017109</v>
      </c>
      <c r="D6767">
        <v>8.2725409010124107</v>
      </c>
      <c r="E6767">
        <v>8.1597400129956696</v>
      </c>
      <c r="F6767">
        <v>8.2551433213110403</v>
      </c>
      <c r="G6767">
        <v>8.4583860340578791</v>
      </c>
      <c r="H6767">
        <v>8.5540129695411995</v>
      </c>
      <c r="I6767">
        <v>8.2090809726477598</v>
      </c>
      <c r="J6767">
        <v>8.3784583486323001</v>
      </c>
      <c r="K6767">
        <v>8.1920025429823298</v>
      </c>
      <c r="L6767">
        <v>8.1873059842096403</v>
      </c>
      <c r="M6767">
        <v>8.3585515334555591</v>
      </c>
      <c r="N6767">
        <v>8.1947050631580094</v>
      </c>
      <c r="O6767">
        <v>8.3597375372697602</v>
      </c>
      <c r="P6767">
        <v>7.9203680110028296</v>
      </c>
      <c r="Q6767">
        <v>8.1958182219819093</v>
      </c>
    </row>
    <row r="6768" spans="1:17">
      <c r="A6768" t="s">
        <v>12034</v>
      </c>
      <c r="B6768" s="16" t="s">
        <v>12035</v>
      </c>
      <c r="C6768">
        <v>5.44603397655621</v>
      </c>
      <c r="D6768">
        <v>5.9060888777783198</v>
      </c>
      <c r="E6768">
        <v>5.2175717649130604</v>
      </c>
      <c r="F6768">
        <v>6.03844460263067</v>
      </c>
      <c r="G6768">
        <v>5.5066995363042803</v>
      </c>
      <c r="H6768">
        <v>6.4359856847759502</v>
      </c>
      <c r="I6768">
        <v>5.2218518540004704</v>
      </c>
      <c r="J6768">
        <v>5.9551429248600698</v>
      </c>
      <c r="K6768">
        <v>5.2559835824799102</v>
      </c>
      <c r="L6768">
        <v>5.6865671756845</v>
      </c>
      <c r="M6768">
        <v>6.3312493870184303</v>
      </c>
      <c r="N6768">
        <v>6.55705140501294</v>
      </c>
      <c r="O6768">
        <v>6.3295390887967304</v>
      </c>
      <c r="P6768">
        <v>5.6679384115998896</v>
      </c>
      <c r="Q6768">
        <v>5.09416193408443</v>
      </c>
    </row>
    <row r="6769" spans="1:17">
      <c r="A6769" t="s">
        <v>12036</v>
      </c>
      <c r="B6769" s="16" t="s">
        <v>12037</v>
      </c>
      <c r="C6769">
        <v>8.3682632423587595</v>
      </c>
      <c r="D6769">
        <v>8.40871813394177</v>
      </c>
      <c r="E6769">
        <v>8.1597400129956696</v>
      </c>
      <c r="F6769">
        <v>8.7207476219732598</v>
      </c>
      <c r="G6769">
        <v>8.34702151232052</v>
      </c>
      <c r="H6769">
        <v>8.4134175153610506</v>
      </c>
      <c r="I6769">
        <v>8.2979728862773996</v>
      </c>
      <c r="J6769">
        <v>8.2463929438936301</v>
      </c>
      <c r="K6769">
        <v>8.1989456767347306</v>
      </c>
      <c r="L6769">
        <v>8.1252431872722806</v>
      </c>
      <c r="M6769">
        <v>8.2247750329386893</v>
      </c>
      <c r="N6769">
        <v>8.0797738056356394</v>
      </c>
      <c r="O6769">
        <v>8.1245061552532505</v>
      </c>
      <c r="P6769">
        <v>7.8318209036303701</v>
      </c>
      <c r="Q6769">
        <v>8.0859864702427604</v>
      </c>
    </row>
    <row r="6770" spans="1:17">
      <c r="A6770" t="s">
        <v>12038</v>
      </c>
      <c r="B6770" s="16" t="s">
        <v>12039</v>
      </c>
      <c r="C6770">
        <v>9.13754782828115</v>
      </c>
      <c r="D6770">
        <v>9.3402191483750006</v>
      </c>
      <c r="E6770">
        <v>9.5234423874748604</v>
      </c>
      <c r="F6770">
        <v>9.1181692061047492</v>
      </c>
      <c r="G6770">
        <v>9.2723967721928702</v>
      </c>
      <c r="H6770">
        <v>9.4454028696647008</v>
      </c>
      <c r="I6770">
        <v>9.5261849858308505</v>
      </c>
      <c r="J6770">
        <v>9.3961740139047301</v>
      </c>
      <c r="K6770">
        <v>9.5817642473748705</v>
      </c>
      <c r="L6770">
        <v>9.3211046604005201</v>
      </c>
      <c r="M6770">
        <v>9.0971422964471493</v>
      </c>
      <c r="N6770">
        <v>8.5643802064289591</v>
      </c>
      <c r="O6770">
        <v>9.2672311608076203</v>
      </c>
      <c r="P6770">
        <v>9.7157927314236296</v>
      </c>
      <c r="Q6770">
        <v>8.3931679398307004</v>
      </c>
    </row>
    <row r="6771" spans="1:17">
      <c r="A6771" t="s">
        <v>12040</v>
      </c>
      <c r="B6771" s="16" t="s">
        <v>12041</v>
      </c>
      <c r="C6771">
        <v>9.6668715963858602</v>
      </c>
      <c r="D6771">
        <v>9.49659211133004</v>
      </c>
      <c r="E6771">
        <v>9.7853146872542798</v>
      </c>
      <c r="F6771">
        <v>9.9520379677371302</v>
      </c>
      <c r="G6771">
        <v>9.7157617072601195</v>
      </c>
      <c r="H6771">
        <v>9.0050835062276597</v>
      </c>
      <c r="I6771">
        <v>9.4165770773435398</v>
      </c>
      <c r="J6771">
        <v>9.5623112845212503</v>
      </c>
      <c r="K6771">
        <v>9.6300597081405908</v>
      </c>
      <c r="L6771">
        <v>9.4657824081872803</v>
      </c>
      <c r="M6771">
        <v>9.5064742157994804</v>
      </c>
      <c r="N6771">
        <v>9.5375608571742507</v>
      </c>
      <c r="O6771">
        <v>9.5166887017864408</v>
      </c>
      <c r="P6771">
        <v>8.8266792100215401</v>
      </c>
      <c r="Q6771">
        <v>10.607972895164099</v>
      </c>
    </row>
    <row r="6772" spans="1:17">
      <c r="A6772" t="s">
        <v>12042</v>
      </c>
      <c r="B6772" s="16" t="s">
        <v>12043</v>
      </c>
      <c r="C6772">
        <v>9.12719610242128</v>
      </c>
      <c r="D6772">
        <v>9.0958846090209509</v>
      </c>
      <c r="E6772">
        <v>9.6053914509678204</v>
      </c>
      <c r="F6772">
        <v>9.4595124260089296</v>
      </c>
      <c r="G6772">
        <v>9.3738185873505397</v>
      </c>
      <c r="H6772">
        <v>9.1807678061181903</v>
      </c>
      <c r="I6772">
        <v>8.8539437661380802</v>
      </c>
      <c r="J6772">
        <v>9.0434736082957201</v>
      </c>
      <c r="K6772">
        <v>8.9933646067273596</v>
      </c>
      <c r="L6772">
        <v>8.8365089115000703</v>
      </c>
      <c r="M6772">
        <v>8.9230175026054201</v>
      </c>
      <c r="N6772">
        <v>9.2533647377943797</v>
      </c>
      <c r="O6772">
        <v>9.0168305906437904</v>
      </c>
      <c r="P6772">
        <v>8.9253769651163601</v>
      </c>
      <c r="Q6772">
        <v>9.9376776092220709</v>
      </c>
    </row>
    <row r="6773" spans="1:17">
      <c r="A6773" t="s">
        <v>12044</v>
      </c>
      <c r="B6773" s="16" t="s">
        <v>12045</v>
      </c>
      <c r="C6773">
        <v>8.7384493978877007</v>
      </c>
      <c r="D6773">
        <v>8.5420456879647997</v>
      </c>
      <c r="E6773">
        <v>8.7409534762686292</v>
      </c>
      <c r="F6773">
        <v>8.3800961344493707</v>
      </c>
      <c r="G6773">
        <v>8.7903170100558707</v>
      </c>
      <c r="H6773">
        <v>7.1244863762234703</v>
      </c>
      <c r="I6773">
        <v>8.2599960301661906</v>
      </c>
      <c r="J6773">
        <v>7.7612456747915202</v>
      </c>
      <c r="K6773">
        <v>9.0443495209280407</v>
      </c>
      <c r="L6773">
        <v>8.6563051252874192</v>
      </c>
      <c r="M6773">
        <v>8.2132859262027402</v>
      </c>
      <c r="N6773">
        <v>8.1741015893052396</v>
      </c>
      <c r="O6773">
        <v>8.2979928672582002</v>
      </c>
      <c r="P6773">
        <v>7.27218074483838</v>
      </c>
      <c r="Q6773">
        <v>10.587978282891401</v>
      </c>
    </row>
    <row r="6774" spans="1:17">
      <c r="A6774" t="s">
        <v>12046</v>
      </c>
      <c r="B6774" s="16" t="s">
        <v>12047</v>
      </c>
      <c r="C6774">
        <v>7.5406434908319904</v>
      </c>
      <c r="D6774">
        <v>7.4906236661468704</v>
      </c>
      <c r="E6774">
        <v>6.9288042288224601</v>
      </c>
      <c r="F6774">
        <v>7.1471983190353301</v>
      </c>
      <c r="G6774">
        <v>7.3517712000585602</v>
      </c>
      <c r="H6774">
        <v>7.42672744422166</v>
      </c>
      <c r="I6774">
        <v>7.2627113445187401</v>
      </c>
      <c r="J6774">
        <v>7.1059607573180203</v>
      </c>
      <c r="K6774">
        <v>7.17915749788353</v>
      </c>
      <c r="L6774">
        <v>6.9010889605168897</v>
      </c>
      <c r="M6774">
        <v>7.1115472855627004</v>
      </c>
      <c r="N6774">
        <v>7.1963970770845798</v>
      </c>
      <c r="O6774">
        <v>7.4266236741621698</v>
      </c>
      <c r="P6774">
        <v>7.3528040126010596</v>
      </c>
      <c r="Q6774">
        <v>5.81282804418474</v>
      </c>
    </row>
    <row r="6775" spans="1:17">
      <c r="A6775" t="s">
        <v>12048</v>
      </c>
      <c r="B6775" s="16" t="s">
        <v>768</v>
      </c>
      <c r="C6775">
        <v>9.3921826909563002</v>
      </c>
      <c r="D6775">
        <v>9.2775804043192007</v>
      </c>
      <c r="E6775">
        <v>8.9282090506560294</v>
      </c>
      <c r="F6775">
        <v>9.0662749226305195</v>
      </c>
      <c r="G6775">
        <v>9.4667395381904509</v>
      </c>
      <c r="H6775">
        <v>8.8913484567626</v>
      </c>
      <c r="I6775">
        <v>9.1849841937139196</v>
      </c>
      <c r="J6775">
        <v>8.4688396277480305</v>
      </c>
      <c r="K6775">
        <v>9.2736584254015</v>
      </c>
      <c r="L6775">
        <v>9.1210852890541307</v>
      </c>
      <c r="M6775">
        <v>9.4707508179212496</v>
      </c>
      <c r="N6775">
        <v>9.3464939701842802</v>
      </c>
      <c r="O6775">
        <v>9.5934328672506002</v>
      </c>
      <c r="P6775">
        <v>8.8887305774980394</v>
      </c>
      <c r="Q6775">
        <v>10.2743564196501</v>
      </c>
    </row>
    <row r="6776" spans="1:17">
      <c r="A6776" t="s">
        <v>12049</v>
      </c>
      <c r="B6776" s="16" t="s">
        <v>12050</v>
      </c>
      <c r="C6776">
        <v>8.3290456513687392</v>
      </c>
      <c r="D6776">
        <v>8.2363866757181903</v>
      </c>
      <c r="E6776">
        <v>8.9073999731092304</v>
      </c>
      <c r="F6776">
        <v>9.2720182189317804</v>
      </c>
      <c r="G6776">
        <v>9.0841010347828508</v>
      </c>
      <c r="H6776">
        <v>8.2841513115076992</v>
      </c>
      <c r="I6776">
        <v>8.3922700524540303</v>
      </c>
      <c r="J6776">
        <v>8.4893068517173393</v>
      </c>
      <c r="K6776">
        <v>8.9487694079820592</v>
      </c>
      <c r="L6776">
        <v>8.8628859224818406</v>
      </c>
      <c r="M6776">
        <v>9.0543357447170703</v>
      </c>
      <c r="N6776">
        <v>9.0513825628502609</v>
      </c>
      <c r="O6776">
        <v>8.8232610820060593</v>
      </c>
      <c r="P6776">
        <v>7.6445215638579098</v>
      </c>
      <c r="Q6776">
        <v>10.4618161310557</v>
      </c>
    </row>
    <row r="6777" spans="1:17">
      <c r="A6777" t="s">
        <v>12051</v>
      </c>
      <c r="B6777" s="16" t="e">
        <v>#N/A</v>
      </c>
      <c r="C6777">
        <v>8.7357261552119798</v>
      </c>
      <c r="D6777">
        <v>8.6310498011158696</v>
      </c>
      <c r="E6777">
        <v>8.3205871723192999</v>
      </c>
      <c r="F6777">
        <v>9.0225649935742407</v>
      </c>
      <c r="G6777">
        <v>8.8840760252300797</v>
      </c>
      <c r="H6777">
        <v>9.6087342943264495</v>
      </c>
      <c r="I6777">
        <v>8.7834311713858106</v>
      </c>
      <c r="J6777">
        <v>8.76584420423168</v>
      </c>
      <c r="K6777">
        <v>8.5093148706896908</v>
      </c>
      <c r="L6777">
        <v>8.5332920452184293</v>
      </c>
      <c r="M6777">
        <v>8.7726752070566398</v>
      </c>
      <c r="N6777">
        <v>9.2013937765799607</v>
      </c>
      <c r="O6777">
        <v>8.8371377255911607</v>
      </c>
      <c r="P6777">
        <v>8.8751702946502196</v>
      </c>
      <c r="Q6777">
        <v>5.09416193408443</v>
      </c>
    </row>
    <row r="6778" spans="1:17">
      <c r="A6778" t="s">
        <v>12052</v>
      </c>
      <c r="B6778" s="16" t="s">
        <v>12053</v>
      </c>
      <c r="C6778">
        <v>8.1067399022232305</v>
      </c>
      <c r="D6778">
        <v>8.3216798865819701</v>
      </c>
      <c r="E6778">
        <v>8.7092413296994202</v>
      </c>
      <c r="F6778">
        <v>8.4296308333307497</v>
      </c>
      <c r="G6778">
        <v>8.1134934158929504</v>
      </c>
      <c r="H6778">
        <v>9.1787492547088494</v>
      </c>
      <c r="I6778">
        <v>8.7564148114621894</v>
      </c>
      <c r="J6778">
        <v>8.8010589858237491</v>
      </c>
      <c r="K6778">
        <v>8.5204410050493902</v>
      </c>
      <c r="L6778">
        <v>8.3723260861006903</v>
      </c>
      <c r="M6778">
        <v>8.4122896926939106</v>
      </c>
      <c r="N6778">
        <v>8.3570459374004393</v>
      </c>
      <c r="O6778">
        <v>8.5133455550428305</v>
      </c>
      <c r="P6778">
        <v>8.77284866222214</v>
      </c>
      <c r="Q6778">
        <v>7.8374797051227896</v>
      </c>
    </row>
    <row r="6779" spans="1:17">
      <c r="A6779" t="s">
        <v>12054</v>
      </c>
      <c r="B6779" s="16" t="s">
        <v>12055</v>
      </c>
      <c r="C6779">
        <v>9.4712420604380192</v>
      </c>
      <c r="D6779">
        <v>9.4405159367713996</v>
      </c>
      <c r="E6779">
        <v>10.0846098555852</v>
      </c>
      <c r="F6779">
        <v>9.9068596250023706</v>
      </c>
      <c r="G6779">
        <v>10.1444161517301</v>
      </c>
      <c r="H6779">
        <v>9.6875038261131596</v>
      </c>
      <c r="I6779">
        <v>9.8740549432262803</v>
      </c>
      <c r="J6779">
        <v>10.165989049523301</v>
      </c>
      <c r="K6779">
        <v>10.125935502089201</v>
      </c>
      <c r="L6779">
        <v>9.8873417039931208</v>
      </c>
      <c r="M6779">
        <v>9.5820837282412192</v>
      </c>
      <c r="N6779">
        <v>9.6961786718407996</v>
      </c>
      <c r="O6779">
        <v>9.6473003760266902</v>
      </c>
      <c r="P6779">
        <v>9.7271577782844094</v>
      </c>
      <c r="Q6779">
        <v>10.170622283119799</v>
      </c>
    </row>
    <row r="6780" spans="1:17">
      <c r="A6780" t="s">
        <v>12056</v>
      </c>
      <c r="B6780" s="16" t="s">
        <v>12057</v>
      </c>
      <c r="C6780">
        <v>4.6948835100102002</v>
      </c>
      <c r="D6780">
        <v>4.2618677800425697</v>
      </c>
      <c r="E6780">
        <v>5.30798454985728</v>
      </c>
      <c r="F6780">
        <v>4.0118215330109104</v>
      </c>
      <c r="G6780">
        <v>4.6840610634984499</v>
      </c>
      <c r="H6780">
        <v>3.9869852489372102</v>
      </c>
      <c r="I6780">
        <v>4.7071247246580201</v>
      </c>
      <c r="J6780">
        <v>5.20241513226006</v>
      </c>
      <c r="K6780">
        <v>3.99457577781329</v>
      </c>
      <c r="L6780">
        <v>4.2633743974944602</v>
      </c>
      <c r="M6780">
        <v>3.7404257728686199</v>
      </c>
      <c r="N6780">
        <v>4.1706164353931596</v>
      </c>
      <c r="O6780">
        <v>4.0021176285150997</v>
      </c>
      <c r="P6780">
        <v>4.2713440848041202</v>
      </c>
      <c r="Q6780">
        <v>2.8218677180984102</v>
      </c>
    </row>
    <row r="6781" spans="1:17">
      <c r="A6781" t="s">
        <v>12058</v>
      </c>
      <c r="B6781" s="16" t="s">
        <v>12059</v>
      </c>
      <c r="C6781">
        <v>6.7316197386997496</v>
      </c>
      <c r="D6781">
        <v>6.5053514820953504</v>
      </c>
      <c r="E6781">
        <v>6.5153438410764704</v>
      </c>
      <c r="F6781">
        <v>7.0473688157521996</v>
      </c>
      <c r="G6781">
        <v>7.1556738547792804</v>
      </c>
      <c r="H6781">
        <v>6.7950364846316802</v>
      </c>
      <c r="I6781">
        <v>6.5996967915826801</v>
      </c>
      <c r="J6781">
        <v>6.5730889028718602</v>
      </c>
      <c r="K6781">
        <v>6.7849177277433901</v>
      </c>
      <c r="L6781">
        <v>6.8538875383047699</v>
      </c>
      <c r="M6781">
        <v>7.2754684141296702</v>
      </c>
      <c r="N6781">
        <v>7.31423950705243</v>
      </c>
      <c r="O6781">
        <v>7.1933376774379498</v>
      </c>
      <c r="P6781">
        <v>6.5961905188862699</v>
      </c>
      <c r="Q6781">
        <v>7.8374797051227896</v>
      </c>
    </row>
    <row r="6782" spans="1:17">
      <c r="A6782" t="s">
        <v>12060</v>
      </c>
      <c r="B6782" s="16" t="s">
        <v>12061</v>
      </c>
      <c r="C6782">
        <v>7.4962268819158604</v>
      </c>
      <c r="D6782">
        <v>7.6085614680799303</v>
      </c>
      <c r="E6782">
        <v>7.7325473351494098</v>
      </c>
      <c r="F6782">
        <v>7.5405812384578796</v>
      </c>
      <c r="G6782">
        <v>7.3676229354819496</v>
      </c>
      <c r="H6782">
        <v>7.6297575578743002</v>
      </c>
      <c r="I6782">
        <v>7.5288520054046</v>
      </c>
      <c r="J6782">
        <v>7.8823286339680196</v>
      </c>
      <c r="K6782">
        <v>7.5973487835831897</v>
      </c>
      <c r="L6782">
        <v>8.0603862963412496</v>
      </c>
      <c r="M6782">
        <v>7.6400225463492104</v>
      </c>
      <c r="N6782">
        <v>7.4914217726060297</v>
      </c>
      <c r="O6782">
        <v>7.5426165392670503</v>
      </c>
      <c r="P6782">
        <v>7.6039486052672203</v>
      </c>
      <c r="Q6782">
        <v>7.5369478347710803</v>
      </c>
    </row>
    <row r="6783" spans="1:17">
      <c r="A6783" t="s">
        <v>12062</v>
      </c>
      <c r="B6783" s="16" t="s">
        <v>12063</v>
      </c>
      <c r="C6783">
        <v>10.003184254936301</v>
      </c>
      <c r="D6783">
        <v>10.031642854959101</v>
      </c>
      <c r="E6783">
        <v>9.6309999691854102</v>
      </c>
      <c r="F6783">
        <v>9.7451472997905704</v>
      </c>
      <c r="G6783">
        <v>9.5712192730250703</v>
      </c>
      <c r="H6783">
        <v>9.2913917362048597</v>
      </c>
      <c r="I6783">
        <v>9.7287609207617205</v>
      </c>
      <c r="J6783">
        <v>9.2761874234949904</v>
      </c>
      <c r="K6783">
        <v>9.8565003752054405</v>
      </c>
      <c r="L6783">
        <v>9.8313796317788498</v>
      </c>
      <c r="M6783">
        <v>9.6336087332735296</v>
      </c>
      <c r="N6783">
        <v>9.2650966845551697</v>
      </c>
      <c r="O6783">
        <v>9.6143013387465697</v>
      </c>
      <c r="P6783">
        <v>9.5400666785836599</v>
      </c>
      <c r="Q6783">
        <v>8.6462459446333604</v>
      </c>
    </row>
    <row r="6784" spans="1:17">
      <c r="A6784" t="s">
        <v>12064</v>
      </c>
      <c r="B6784" s="16" t="s">
        <v>12065</v>
      </c>
      <c r="C6784">
        <v>5.1742671949623604</v>
      </c>
      <c r="D6784">
        <v>5.3929301417275104</v>
      </c>
      <c r="E6784">
        <v>4.96044362242744</v>
      </c>
      <c r="F6784">
        <v>5.2866768958500598</v>
      </c>
      <c r="G6784">
        <v>4.975741795846</v>
      </c>
      <c r="H6784">
        <v>5.1476173494898996</v>
      </c>
      <c r="I6784">
        <v>5.3469430634237698</v>
      </c>
      <c r="J6784">
        <v>5.3940013956727002</v>
      </c>
      <c r="K6784">
        <v>5.3619579291262198</v>
      </c>
      <c r="L6784">
        <v>4.6061367415952201</v>
      </c>
      <c r="M6784">
        <v>5.1397006687878797</v>
      </c>
      <c r="N6784">
        <v>5.1350388086703704</v>
      </c>
      <c r="O6784">
        <v>5.4891879906168004</v>
      </c>
      <c r="P6784">
        <v>5.5682221171507997</v>
      </c>
      <c r="Q6784">
        <v>2.8218677180984102</v>
      </c>
    </row>
    <row r="6785" spans="1:17">
      <c r="A6785" t="s">
        <v>12066</v>
      </c>
      <c r="B6785" s="16" t="e">
        <v>#N/A</v>
      </c>
      <c r="C6785">
        <v>4.3623517865106702</v>
      </c>
      <c r="D6785">
        <v>4.60434225742737</v>
      </c>
      <c r="E6785">
        <v>3.9618875914207199</v>
      </c>
      <c r="F6785">
        <v>4.1611154638698196</v>
      </c>
      <c r="G6785">
        <v>7.3833017638975598</v>
      </c>
      <c r="H6785">
        <v>7.1244863762234703</v>
      </c>
      <c r="I6785">
        <v>4.4354937019020104</v>
      </c>
      <c r="J6785">
        <v>3.6724961835054399</v>
      </c>
      <c r="K6785">
        <v>7.2343608793428498</v>
      </c>
      <c r="L6785">
        <v>7.2015926752933197</v>
      </c>
      <c r="M6785">
        <v>7.1300325981917103</v>
      </c>
      <c r="N6785">
        <v>3.31389066967124</v>
      </c>
      <c r="O6785">
        <v>7.1366311506881104</v>
      </c>
      <c r="P6785">
        <v>7.0959398759079004</v>
      </c>
      <c r="Q6785">
        <v>2.8218677180984102</v>
      </c>
    </row>
    <row r="6786" spans="1:17">
      <c r="A6786" t="s">
        <v>12067</v>
      </c>
      <c r="B6786" s="16" t="s">
        <v>12068</v>
      </c>
      <c r="C6786">
        <v>10.4635033866178</v>
      </c>
      <c r="D6786">
        <v>10.466215770547</v>
      </c>
      <c r="E6786">
        <v>11.018961991745501</v>
      </c>
      <c r="F6786">
        <v>10.8418555838155</v>
      </c>
      <c r="G6786">
        <v>10.4551385375921</v>
      </c>
      <c r="H6786">
        <v>11.7421657106767</v>
      </c>
      <c r="I6786">
        <v>10.6345993977114</v>
      </c>
      <c r="J6786">
        <v>11.2481012500427</v>
      </c>
      <c r="K6786">
        <v>10.3813732264189</v>
      </c>
      <c r="L6786">
        <v>10.589875234585</v>
      </c>
      <c r="M6786">
        <v>11.356290089011599</v>
      </c>
      <c r="N6786">
        <v>11.177434007179601</v>
      </c>
      <c r="O6786">
        <v>11.173342923715801</v>
      </c>
      <c r="P6786">
        <v>10.071303771027701</v>
      </c>
      <c r="Q6786">
        <v>11.432337664970801</v>
      </c>
    </row>
    <row r="6787" spans="1:17">
      <c r="A6787" t="s">
        <v>12069</v>
      </c>
      <c r="B6787" s="16" t="s">
        <v>12070</v>
      </c>
      <c r="C6787">
        <v>8.6428459259925692</v>
      </c>
      <c r="D6787">
        <v>8.6910383824781192</v>
      </c>
      <c r="E6787">
        <v>8.2002403612657702</v>
      </c>
      <c r="F6787">
        <v>8.1702516828420695</v>
      </c>
      <c r="G6787">
        <v>8.4322821637567404</v>
      </c>
      <c r="H6787">
        <v>7.7651961808521097</v>
      </c>
      <c r="I6787">
        <v>8.1849609166438402</v>
      </c>
      <c r="J6787">
        <v>8.1043146912120303</v>
      </c>
      <c r="K6787">
        <v>8.3624682412332696</v>
      </c>
      <c r="L6787">
        <v>8.0395047964500801</v>
      </c>
      <c r="M6787">
        <v>7.9857095708883197</v>
      </c>
      <c r="N6787">
        <v>7.9500324336625701</v>
      </c>
      <c r="O6787">
        <v>8.1212680954031295</v>
      </c>
      <c r="P6787">
        <v>8.4866134419292205</v>
      </c>
      <c r="Q6787">
        <v>8.48255560796823</v>
      </c>
    </row>
    <row r="6788" spans="1:17">
      <c r="A6788" t="s">
        <v>12071</v>
      </c>
      <c r="B6788" s="16" t="s">
        <v>12072</v>
      </c>
      <c r="C6788">
        <v>4.0706176854441196</v>
      </c>
      <c r="D6788">
        <v>3.9548310731697001</v>
      </c>
      <c r="E6788">
        <v>5.1699772735735099</v>
      </c>
      <c r="F6788">
        <v>4.9030240476511198</v>
      </c>
      <c r="G6788">
        <v>4.3009286659846602</v>
      </c>
      <c r="H6788">
        <v>3.7814594184883799</v>
      </c>
      <c r="I6788">
        <v>4.4354937019020104</v>
      </c>
      <c r="J6788">
        <v>5.1499325625975896</v>
      </c>
      <c r="K6788">
        <v>4.2710437260841099</v>
      </c>
      <c r="L6788">
        <v>4.3892426656840904</v>
      </c>
      <c r="M6788">
        <v>3.90178223458659</v>
      </c>
      <c r="N6788">
        <v>3.9019995236038798</v>
      </c>
      <c r="O6788">
        <v>3.5569664057961599</v>
      </c>
      <c r="P6788">
        <v>3.6194497939779602</v>
      </c>
      <c r="Q6788">
        <v>5.81282804418474</v>
      </c>
    </row>
    <row r="6789" spans="1:17">
      <c r="A6789" t="s">
        <v>12073</v>
      </c>
      <c r="B6789" s="16" t="s">
        <v>12074</v>
      </c>
      <c r="C6789">
        <v>8.2006065859915793</v>
      </c>
      <c r="D6789">
        <v>8.0194878927270903</v>
      </c>
      <c r="E6789">
        <v>7.8680552245339497</v>
      </c>
      <c r="F6789">
        <v>8.3123860396137506</v>
      </c>
      <c r="G6789">
        <v>7.9808089029511597</v>
      </c>
      <c r="H6789">
        <v>8.5633286495879908</v>
      </c>
      <c r="I6789">
        <v>8.0310916104997503</v>
      </c>
      <c r="J6789">
        <v>8.3310496663556197</v>
      </c>
      <c r="K6789">
        <v>7.8432955415329202</v>
      </c>
      <c r="L6789">
        <v>7.9028113043902399</v>
      </c>
      <c r="M6789">
        <v>8.2502954391957797</v>
      </c>
      <c r="N6789">
        <v>8.1104622847137993</v>
      </c>
      <c r="O6789">
        <v>8.1722235974383093</v>
      </c>
      <c r="P6789">
        <v>8.1176207427749301</v>
      </c>
      <c r="Q6789">
        <v>6.9204191934356096</v>
      </c>
    </row>
    <row r="6790" spans="1:17">
      <c r="A6790" t="s">
        <v>12075</v>
      </c>
      <c r="B6790" s="16" t="s">
        <v>12076</v>
      </c>
      <c r="C6790">
        <v>9.1230345180616101</v>
      </c>
      <c r="D6790">
        <v>9.0445556254822197</v>
      </c>
      <c r="E6790">
        <v>9.1802968902326096</v>
      </c>
      <c r="F6790">
        <v>8.9266525252957898</v>
      </c>
      <c r="G6790">
        <v>8.8506829170582204</v>
      </c>
      <c r="H6790">
        <v>8.7434915719627497</v>
      </c>
      <c r="I6790">
        <v>9.1122720232505507</v>
      </c>
      <c r="J6790">
        <v>9.2052898473468598</v>
      </c>
      <c r="K6790">
        <v>8.9833497453213091</v>
      </c>
      <c r="L6790">
        <v>8.6145751407081104</v>
      </c>
      <c r="M6790">
        <v>8.7086744292305998</v>
      </c>
      <c r="N6790">
        <v>8.3859973630069096</v>
      </c>
      <c r="O6790">
        <v>8.7434041578760695</v>
      </c>
      <c r="P6790">
        <v>9.3175410566999908</v>
      </c>
      <c r="Q6790">
        <v>7.5369478347710803</v>
      </c>
    </row>
    <row r="6791" spans="1:17">
      <c r="A6791" t="s">
        <v>12077</v>
      </c>
      <c r="B6791" s="16" t="s">
        <v>12078</v>
      </c>
      <c r="C6791">
        <v>7.2886065420614097</v>
      </c>
      <c r="D6791">
        <v>7.5270311972210298</v>
      </c>
      <c r="E6791">
        <v>7.70866871839912</v>
      </c>
      <c r="F6791">
        <v>7.7839570818880404</v>
      </c>
      <c r="G6791">
        <v>7.4885121241192598</v>
      </c>
      <c r="H6791">
        <v>7.7705720525869797</v>
      </c>
      <c r="I6791">
        <v>7.74787261872335</v>
      </c>
      <c r="J6791">
        <v>7.4885365035253102</v>
      </c>
      <c r="K6791">
        <v>7.7844810546957897</v>
      </c>
      <c r="L6791">
        <v>7.97498035067294</v>
      </c>
      <c r="M6791">
        <v>7.4075253990957197</v>
      </c>
      <c r="N6791">
        <v>7.6491503760657302</v>
      </c>
      <c r="O6791">
        <v>7.40546013863755</v>
      </c>
      <c r="P6791">
        <v>8.0100059982029492</v>
      </c>
      <c r="Q6791">
        <v>6.9204191934356096</v>
      </c>
    </row>
    <row r="6792" spans="1:17">
      <c r="A6792" t="s">
        <v>12079</v>
      </c>
      <c r="B6792" s="16" t="s">
        <v>12080</v>
      </c>
      <c r="C6792">
        <v>8.4896258214463796</v>
      </c>
      <c r="D6792">
        <v>8.3456350742750907</v>
      </c>
      <c r="E6792">
        <v>8.5027560619880909</v>
      </c>
      <c r="F6792">
        <v>8.5295590110989306</v>
      </c>
      <c r="G6792">
        <v>8.4546857263421007</v>
      </c>
      <c r="H6792">
        <v>8.8206095561124993</v>
      </c>
      <c r="I6792">
        <v>8.48736350454719</v>
      </c>
      <c r="J6792">
        <v>8.6569887156938297</v>
      </c>
      <c r="K6792">
        <v>8.5093148706896908</v>
      </c>
      <c r="L6792">
        <v>8.3178841027114405</v>
      </c>
      <c r="M6792">
        <v>8.0645643170309498</v>
      </c>
      <c r="N6792">
        <v>7.9596973360802199</v>
      </c>
      <c r="O6792">
        <v>8.19396225663343</v>
      </c>
      <c r="P6792">
        <v>8.7691874877215596</v>
      </c>
      <c r="Q6792">
        <v>5.09416193408443</v>
      </c>
    </row>
    <row r="6793" spans="1:17">
      <c r="A6793" t="s">
        <v>12081</v>
      </c>
      <c r="B6793" s="16" t="s">
        <v>12082</v>
      </c>
      <c r="C6793">
        <v>8.19268269455495</v>
      </c>
      <c r="D6793">
        <v>8.3591470919304207</v>
      </c>
      <c r="E6793">
        <v>8.2561920980110806</v>
      </c>
      <c r="F6793">
        <v>8.3320585234538402</v>
      </c>
      <c r="G6793">
        <v>8.0802496710528793</v>
      </c>
      <c r="H6793">
        <v>8.9587789711670993</v>
      </c>
      <c r="I6793">
        <v>8.5134193985769908</v>
      </c>
      <c r="J6793">
        <v>8.4662606708600201</v>
      </c>
      <c r="K6793">
        <v>8.5037194357803294</v>
      </c>
      <c r="L6793">
        <v>8.3922231081107999</v>
      </c>
      <c r="M6793">
        <v>8.4421210292157305</v>
      </c>
      <c r="N6793">
        <v>8.1864989905390608</v>
      </c>
      <c r="O6793">
        <v>8.6158097282199098</v>
      </c>
      <c r="P6793">
        <v>8.9897107023029594</v>
      </c>
      <c r="Q6793">
        <v>6.9204191934356096</v>
      </c>
    </row>
    <row r="6794" spans="1:17">
      <c r="A6794" t="s">
        <v>12083</v>
      </c>
      <c r="B6794" s="16" t="s">
        <v>12084</v>
      </c>
      <c r="C6794">
        <v>9.6129957576762006</v>
      </c>
      <c r="D6794">
        <v>9.3520892394966193</v>
      </c>
      <c r="E6794">
        <v>8.9282090506560294</v>
      </c>
      <c r="F6794">
        <v>10.000971780686299</v>
      </c>
      <c r="G6794">
        <v>9.7478544744376006</v>
      </c>
      <c r="H6794">
        <v>8.7434915719627497</v>
      </c>
      <c r="I6794">
        <v>8.5703783458132001</v>
      </c>
      <c r="J6794">
        <v>8.5293896390898603</v>
      </c>
      <c r="K6794">
        <v>9.9029242280935392</v>
      </c>
      <c r="L6794">
        <v>9.8446730702736005</v>
      </c>
      <c r="M6794">
        <v>10.002229576742801</v>
      </c>
      <c r="N6794">
        <v>10.5392460870597</v>
      </c>
      <c r="O6794">
        <v>9.5969319793286108</v>
      </c>
      <c r="P6794">
        <v>7.9530256707027496</v>
      </c>
      <c r="Q6794">
        <v>11.106638155152799</v>
      </c>
    </row>
    <row r="6795" spans="1:17">
      <c r="A6795" t="s">
        <v>12085</v>
      </c>
      <c r="B6795" s="16" t="s">
        <v>12086</v>
      </c>
      <c r="C6795">
        <v>8.2775375653111194</v>
      </c>
      <c r="D6795">
        <v>8.4022063348354106</v>
      </c>
      <c r="E6795">
        <v>8.3822277666055296</v>
      </c>
      <c r="F6795">
        <v>8.7207476219732598</v>
      </c>
      <c r="G6795">
        <v>8.34702151232052</v>
      </c>
      <c r="H6795">
        <v>8.5969802099643307</v>
      </c>
      <c r="I6795">
        <v>8.1185942902055501</v>
      </c>
      <c r="J6795">
        <v>8.5293896390898603</v>
      </c>
      <c r="K6795">
        <v>8.2862881700986204</v>
      </c>
      <c r="L6795">
        <v>8.4118492112948093</v>
      </c>
      <c r="M6795">
        <v>8.5692119416906802</v>
      </c>
      <c r="N6795">
        <v>8.3570459374004393</v>
      </c>
      <c r="O6795">
        <v>8.6721971043790305</v>
      </c>
      <c r="P6795">
        <v>8.16298521398787</v>
      </c>
      <c r="Q6795">
        <v>8.7216113394761106</v>
      </c>
    </row>
    <row r="6796" spans="1:17">
      <c r="A6796" t="s">
        <v>12087</v>
      </c>
      <c r="B6796" s="16" t="s">
        <v>12088</v>
      </c>
      <c r="C6796">
        <v>8.4602295850260596</v>
      </c>
      <c r="D6796">
        <v>8.5181562232590409</v>
      </c>
      <c r="E6796">
        <v>8.5437921814222193</v>
      </c>
      <c r="F6796">
        <v>8.3123860396137506</v>
      </c>
      <c r="G6796">
        <v>8.4803906059092196</v>
      </c>
      <c r="H6796">
        <v>9.0186898323311695</v>
      </c>
      <c r="I6796">
        <v>8.7121073181998092</v>
      </c>
      <c r="J6796">
        <v>8.6660060593725508</v>
      </c>
      <c r="K6796">
        <v>8.3717137562975008</v>
      </c>
      <c r="L6796">
        <v>8.6032400967790501</v>
      </c>
      <c r="M6796">
        <v>8.6839222761089694</v>
      </c>
      <c r="N6796">
        <v>8.4762645416124602</v>
      </c>
      <c r="O6796">
        <v>8.7971304370755501</v>
      </c>
      <c r="P6796">
        <v>8.97389432191064</v>
      </c>
      <c r="Q6796">
        <v>9.0486929182374407</v>
      </c>
    </row>
    <row r="6797" spans="1:17">
      <c r="A6797" t="s">
        <v>12089</v>
      </c>
      <c r="B6797" s="16" t="s">
        <v>12090</v>
      </c>
      <c r="C6797">
        <v>9.7528696606273098</v>
      </c>
      <c r="D6797">
        <v>9.7508607150672901</v>
      </c>
      <c r="E6797">
        <v>10.191735847844001</v>
      </c>
      <c r="F6797">
        <v>9.4110267420867899</v>
      </c>
      <c r="G6797">
        <v>9.6493513068657908</v>
      </c>
      <c r="H6797">
        <v>8.4134175153610506</v>
      </c>
      <c r="I6797">
        <v>9.3202568755579698</v>
      </c>
      <c r="J6797">
        <v>9.5019151148994005</v>
      </c>
      <c r="K6797">
        <v>9.8119315131568694</v>
      </c>
      <c r="L6797">
        <v>9.3228329719920495</v>
      </c>
      <c r="M6797">
        <v>9.1996373206638697</v>
      </c>
      <c r="N6797">
        <v>8.9890781161395399</v>
      </c>
      <c r="O6797">
        <v>9.2525150017948903</v>
      </c>
      <c r="P6797">
        <v>9.3812767668486305</v>
      </c>
      <c r="Q6797">
        <v>10.943121619767799</v>
      </c>
    </row>
    <row r="6798" spans="1:17">
      <c r="A6798" t="s">
        <v>12091</v>
      </c>
      <c r="B6798" s="16" t="s">
        <v>12092</v>
      </c>
      <c r="C6798">
        <v>5.1403854814574004</v>
      </c>
      <c r="D6798">
        <v>5.2505809539486403</v>
      </c>
      <c r="E6798">
        <v>5.0160351149716202</v>
      </c>
      <c r="F6798">
        <v>5.53949510715674</v>
      </c>
      <c r="G6798">
        <v>6.2580314604422798</v>
      </c>
      <c r="H6798">
        <v>5.3093855619154802</v>
      </c>
      <c r="I6798">
        <v>5.66533222304981</v>
      </c>
      <c r="J6798">
        <v>5.3714827538142504</v>
      </c>
      <c r="K6798">
        <v>5.31000747676672</v>
      </c>
      <c r="L6798">
        <v>5.9635854897431999</v>
      </c>
      <c r="M6798">
        <v>5.5874545404788796</v>
      </c>
      <c r="N6798">
        <v>6.0003540804802604</v>
      </c>
      <c r="O6798">
        <v>5.4042348522540298</v>
      </c>
      <c r="P6798">
        <v>5.69964444990008</v>
      </c>
      <c r="Q6798">
        <v>5.09416193408443</v>
      </c>
    </row>
    <row r="6799" spans="1:17">
      <c r="A6799" t="s">
        <v>12093</v>
      </c>
      <c r="B6799" s="16" t="s">
        <v>12094</v>
      </c>
      <c r="C6799">
        <v>9.5570293210577795</v>
      </c>
      <c r="D6799">
        <v>9.6251352983656506</v>
      </c>
      <c r="E6799">
        <v>10.3284445674645</v>
      </c>
      <c r="F6799">
        <v>10.098915037552199</v>
      </c>
      <c r="G6799">
        <v>9.9765845137824094</v>
      </c>
      <c r="H6799">
        <v>11.042277575777099</v>
      </c>
      <c r="I6799">
        <v>10.2608004937348</v>
      </c>
      <c r="J6799">
        <v>10.806467080377899</v>
      </c>
      <c r="K6799">
        <v>9.6428396594815595</v>
      </c>
      <c r="L6799">
        <v>10.0578743534994</v>
      </c>
      <c r="M6799">
        <v>10.372433299558001</v>
      </c>
      <c r="N6799">
        <v>10.6365283452001</v>
      </c>
      <c r="O6799">
        <v>10.542047273481</v>
      </c>
      <c r="P6799">
        <v>10.260474122083799</v>
      </c>
      <c r="Q6799">
        <v>9.1612412986063401</v>
      </c>
    </row>
    <row r="6800" spans="1:17">
      <c r="A6800" t="s">
        <v>12095</v>
      </c>
      <c r="B6800" s="16" t="s">
        <v>12096</v>
      </c>
      <c r="C6800">
        <v>7.2736378812628697</v>
      </c>
      <c r="D6800">
        <v>7.1449278423562896</v>
      </c>
      <c r="E6800">
        <v>7.5564261120797998</v>
      </c>
      <c r="F6800">
        <v>7.6544346110104096</v>
      </c>
      <c r="G6800">
        <v>7.4217666447414699</v>
      </c>
      <c r="H6800">
        <v>8.1990400086598108</v>
      </c>
      <c r="I6800">
        <v>7.48338462554117</v>
      </c>
      <c r="J6800">
        <v>7.5677436944261496</v>
      </c>
      <c r="K6800">
        <v>7.1290497562884898</v>
      </c>
      <c r="L6800">
        <v>7.4874814079013499</v>
      </c>
      <c r="M6800">
        <v>7.7554870718705198</v>
      </c>
      <c r="N6800">
        <v>7.8339579376500996</v>
      </c>
      <c r="O6800">
        <v>8.0718031023560606</v>
      </c>
      <c r="P6800">
        <v>7.42914401366719</v>
      </c>
      <c r="Q6800">
        <v>6.2843132996066204</v>
      </c>
    </row>
    <row r="6801" spans="1:17">
      <c r="A6801" t="s">
        <v>12097</v>
      </c>
      <c r="B6801" s="16" t="s">
        <v>12098</v>
      </c>
      <c r="C6801">
        <v>7.0977815649052802</v>
      </c>
      <c r="D6801">
        <v>6.7721034966050304</v>
      </c>
      <c r="E6801">
        <v>7.2270040238899798</v>
      </c>
      <c r="F6801">
        <v>7.5349282698155902</v>
      </c>
      <c r="G6801">
        <v>7.1186589192248002</v>
      </c>
      <c r="H6801">
        <v>7.4670430406045698</v>
      </c>
      <c r="I6801">
        <v>7.2472401679243204</v>
      </c>
      <c r="J6801">
        <v>7.4628622513126999</v>
      </c>
      <c r="K6801">
        <v>6.8483229266356602</v>
      </c>
      <c r="L6801">
        <v>7.2091042822887399</v>
      </c>
      <c r="M6801">
        <v>7.1177355475778201</v>
      </c>
      <c r="N6801">
        <v>6.9755609170048603</v>
      </c>
      <c r="O6801">
        <v>6.9589755286674002</v>
      </c>
      <c r="P6801">
        <v>7.0603427857534999</v>
      </c>
      <c r="Q6801">
        <v>7.1565710053807701</v>
      </c>
    </row>
    <row r="6802" spans="1:17">
      <c r="A6802" t="s">
        <v>12099</v>
      </c>
      <c r="B6802" s="16" t="s">
        <v>12100</v>
      </c>
      <c r="C6802">
        <v>8.0287606324945706</v>
      </c>
      <c r="D6802">
        <v>8.1803955696941006</v>
      </c>
      <c r="E6802">
        <v>7.2157407540923399</v>
      </c>
      <c r="F6802">
        <v>8.0683602647193293</v>
      </c>
      <c r="G6802">
        <v>8.6485321391509409</v>
      </c>
      <c r="H6802">
        <v>8.4706512881774305</v>
      </c>
      <c r="I6802">
        <v>7.9899120044474898</v>
      </c>
      <c r="J6802">
        <v>7.5963570465695698</v>
      </c>
      <c r="K6802">
        <v>7.82095798536605</v>
      </c>
      <c r="L6802">
        <v>7.7872872960004802</v>
      </c>
      <c r="M6802">
        <v>8.7628604428835395</v>
      </c>
      <c r="N6802">
        <v>8.7896033525001194</v>
      </c>
      <c r="O6802">
        <v>8.8741433372997598</v>
      </c>
      <c r="P6802">
        <v>8.3412817087973004</v>
      </c>
      <c r="Q6802">
        <v>7.6950435514148801</v>
      </c>
    </row>
    <row r="6803" spans="1:17">
      <c r="A6803" t="s">
        <v>12101</v>
      </c>
      <c r="B6803" s="16" t="s">
        <v>12102</v>
      </c>
      <c r="C6803">
        <v>7.6945638722829601</v>
      </c>
      <c r="D6803">
        <v>7.8237674693952703</v>
      </c>
      <c r="E6803">
        <v>7.7246317272255904</v>
      </c>
      <c r="F6803">
        <v>7.9713141637722202</v>
      </c>
      <c r="G6803">
        <v>7.47394521252407</v>
      </c>
      <c r="H6803">
        <v>8.3538169414056203</v>
      </c>
      <c r="I6803">
        <v>7.9331080494405901</v>
      </c>
      <c r="J6803">
        <v>8.1628374995026896</v>
      </c>
      <c r="K6803">
        <v>8.1567760156711895</v>
      </c>
      <c r="L6803">
        <v>8.1212740510008494</v>
      </c>
      <c r="M6803">
        <v>8.1148339938095404</v>
      </c>
      <c r="N6803">
        <v>7.7019505713410101</v>
      </c>
      <c r="O6803">
        <v>7.9960367760567204</v>
      </c>
      <c r="P6803">
        <v>8.5773475272140196</v>
      </c>
      <c r="Q6803">
        <v>7.3593062614465703</v>
      </c>
    </row>
    <row r="6804" spans="1:17">
      <c r="A6804" t="s">
        <v>12103</v>
      </c>
      <c r="B6804" s="16" t="s">
        <v>12104</v>
      </c>
      <c r="C6804">
        <v>5.8874000292282904</v>
      </c>
      <c r="D6804">
        <v>5.7689580566473797</v>
      </c>
      <c r="E6804">
        <v>5.8734011200307696</v>
      </c>
      <c r="F6804">
        <v>5.9380809475840204</v>
      </c>
      <c r="G6804">
        <v>6.3249249403227497</v>
      </c>
      <c r="H6804">
        <v>5.8138286615387997</v>
      </c>
      <c r="I6804">
        <v>6.0733389419943604</v>
      </c>
      <c r="J6804">
        <v>5.9401608635355601</v>
      </c>
      <c r="K6804">
        <v>6.1108697077640501</v>
      </c>
      <c r="L6804">
        <v>6.0673853986592201</v>
      </c>
      <c r="M6804">
        <v>6.0736776114072404</v>
      </c>
      <c r="N6804">
        <v>6.2111450879834704</v>
      </c>
      <c r="O6804">
        <v>6.0697440603835204</v>
      </c>
      <c r="P6804">
        <v>6.5454517148896398</v>
      </c>
      <c r="Q6804">
        <v>5.81282804418474</v>
      </c>
    </row>
    <row r="6805" spans="1:17">
      <c r="A6805" t="s">
        <v>12105</v>
      </c>
      <c r="B6805" s="16" t="s">
        <v>12106</v>
      </c>
      <c r="C6805">
        <v>11.213249795171199</v>
      </c>
      <c r="D6805">
        <v>11.277104953102</v>
      </c>
      <c r="E6805">
        <v>11.2860144818868</v>
      </c>
      <c r="F6805">
        <v>11.645190102268099</v>
      </c>
      <c r="G6805">
        <v>11.2933775323263</v>
      </c>
      <c r="H6805">
        <v>11.6365743788148</v>
      </c>
      <c r="I6805">
        <v>11.1852286007634</v>
      </c>
      <c r="J6805">
        <v>11.6382284618839</v>
      </c>
      <c r="K6805">
        <v>11.2622137038713</v>
      </c>
      <c r="L6805">
        <v>11.324577508736899</v>
      </c>
      <c r="M6805">
        <v>11.2925865919758</v>
      </c>
      <c r="N6805">
        <v>10.9625205089991</v>
      </c>
      <c r="O6805">
        <v>11.2888937421958</v>
      </c>
      <c r="P6805">
        <v>11.285221637861801</v>
      </c>
      <c r="Q6805">
        <v>11.1481947941479</v>
      </c>
    </row>
    <row r="6806" spans="1:17">
      <c r="A6806" t="s">
        <v>12107</v>
      </c>
      <c r="B6806" s="16" t="s">
        <v>12108</v>
      </c>
      <c r="C6806">
        <v>5.9266634316532896</v>
      </c>
      <c r="D6806">
        <v>6.0138206961500202</v>
      </c>
      <c r="E6806">
        <v>6.2964799255411696</v>
      </c>
      <c r="F6806">
        <v>6.2619685895580499</v>
      </c>
      <c r="G6806">
        <v>6.3249249403227497</v>
      </c>
      <c r="H6806">
        <v>5.7265924446016498</v>
      </c>
      <c r="I6806">
        <v>6.1591987869246898</v>
      </c>
      <c r="J6806">
        <v>5.50134261607041</v>
      </c>
      <c r="K6806">
        <v>6.1108697077640501</v>
      </c>
      <c r="L6806">
        <v>5.9272113840861103</v>
      </c>
      <c r="M6806">
        <v>5.2134656239442299</v>
      </c>
      <c r="N6806">
        <v>5.2701073739484503</v>
      </c>
      <c r="O6806">
        <v>5.35969092477659</v>
      </c>
      <c r="P6806">
        <v>5.4607337398470897</v>
      </c>
      <c r="Q6806">
        <v>6.2843132996066204</v>
      </c>
    </row>
    <row r="6807" spans="1:17">
      <c r="A6807" t="s">
        <v>12109</v>
      </c>
      <c r="B6807" s="16" t="s">
        <v>12110</v>
      </c>
      <c r="C6807">
        <v>6.7316197386997496</v>
      </c>
      <c r="D6807">
        <v>6.6669401380282602</v>
      </c>
      <c r="E6807">
        <v>6.0375917107677903</v>
      </c>
      <c r="F6807">
        <v>6.4307340740566703</v>
      </c>
      <c r="G6807">
        <v>7.2182388467665897</v>
      </c>
      <c r="H6807">
        <v>6.4359856847759502</v>
      </c>
      <c r="I6807">
        <v>6.6239335844977303</v>
      </c>
      <c r="J6807">
        <v>6.4206616755516501</v>
      </c>
      <c r="K6807">
        <v>6.2251059939957996</v>
      </c>
      <c r="L6807">
        <v>6.5679948358929003</v>
      </c>
      <c r="M6807">
        <v>7.0153703993069296</v>
      </c>
      <c r="N6807">
        <v>6.9945341586853802</v>
      </c>
      <c r="O6807">
        <v>6.62455111994002</v>
      </c>
      <c r="P6807">
        <v>6.6290412099549298</v>
      </c>
      <c r="Q6807">
        <v>7.6950435514148801</v>
      </c>
    </row>
    <row r="6808" spans="1:17">
      <c r="A6808" t="s">
        <v>12111</v>
      </c>
      <c r="B6808" s="16" t="s">
        <v>12112</v>
      </c>
      <c r="C6808">
        <v>10.0178259790744</v>
      </c>
      <c r="D6808">
        <v>10.0844353653964</v>
      </c>
      <c r="E6808">
        <v>10.8069202410678</v>
      </c>
      <c r="F6808">
        <v>10.547434174657701</v>
      </c>
      <c r="G6808">
        <v>10.2696975530119</v>
      </c>
      <c r="H6808">
        <v>10.315213925108299</v>
      </c>
      <c r="I6808">
        <v>10.355638266976101</v>
      </c>
      <c r="J6808">
        <v>10.331651273993399</v>
      </c>
      <c r="K6808">
        <v>10.584469107765999</v>
      </c>
      <c r="L6808">
        <v>11.0037690559649</v>
      </c>
      <c r="M6808">
        <v>10.8250897151794</v>
      </c>
      <c r="N6808">
        <v>10.948038943901601</v>
      </c>
      <c r="O6808">
        <v>10.454754824956201</v>
      </c>
      <c r="P6808">
        <v>9.3788767699583602</v>
      </c>
      <c r="Q6808">
        <v>10.607972895164099</v>
      </c>
    </row>
    <row r="6809" spans="1:17">
      <c r="A6809" t="s">
        <v>12113</v>
      </c>
      <c r="B6809" s="16" t="s">
        <v>12114</v>
      </c>
      <c r="C6809">
        <v>2.8218677180984102</v>
      </c>
      <c r="D6809">
        <v>3.6330127529723502</v>
      </c>
      <c r="E6809">
        <v>3.4028894668404299</v>
      </c>
      <c r="F6809">
        <v>4.0118215330109104</v>
      </c>
      <c r="G6809">
        <v>4.4429501088137897</v>
      </c>
      <c r="H6809">
        <v>3.7814594184883799</v>
      </c>
      <c r="I6809">
        <v>3.9910282299290798</v>
      </c>
      <c r="J6809">
        <v>3.4276433730071201</v>
      </c>
      <c r="K6809">
        <v>3.8204461843508501</v>
      </c>
      <c r="L6809">
        <v>4.6061367415952201</v>
      </c>
      <c r="M6809">
        <v>4.4113157068760698</v>
      </c>
      <c r="N6809">
        <v>4.6704332416218497</v>
      </c>
      <c r="O6809">
        <v>3.8507909364900099</v>
      </c>
      <c r="P6809">
        <v>3.3893867502571098</v>
      </c>
      <c r="Q6809">
        <v>5.81282804418474</v>
      </c>
    </row>
    <row r="6810" spans="1:17">
      <c r="A6810" t="s">
        <v>12115</v>
      </c>
      <c r="B6810" s="16" t="s">
        <v>12116</v>
      </c>
      <c r="C6810">
        <v>9.4646797719909692</v>
      </c>
      <c r="D6810">
        <v>9.4796878460774394</v>
      </c>
      <c r="E6810">
        <v>9.4888463401078695</v>
      </c>
      <c r="F6810">
        <v>9.1863805982221791</v>
      </c>
      <c r="G6810">
        <v>9.2533585755842296</v>
      </c>
      <c r="H6810">
        <v>9.2763680834207598</v>
      </c>
      <c r="I6810">
        <v>9.4657668750416608</v>
      </c>
      <c r="J6810">
        <v>9.1339789018979296</v>
      </c>
      <c r="K6810">
        <v>9.3812967682354191</v>
      </c>
      <c r="L6810">
        <v>9.1984374960318007</v>
      </c>
      <c r="M6810">
        <v>9.1387148396767799</v>
      </c>
      <c r="N6810">
        <v>8.9867180419652399</v>
      </c>
      <c r="O6810">
        <v>9.1719090536392098</v>
      </c>
      <c r="P6810">
        <v>9.4446117044516509</v>
      </c>
      <c r="Q6810">
        <v>8.2978683598244807</v>
      </c>
    </row>
    <row r="6811" spans="1:17">
      <c r="A6811" t="s">
        <v>12117</v>
      </c>
      <c r="B6811" s="16" t="s">
        <v>12118</v>
      </c>
      <c r="C6811">
        <v>9.6582705245070599</v>
      </c>
      <c r="D6811">
        <v>9.5431924109936297</v>
      </c>
      <c r="E6811">
        <v>8.5482804739031195</v>
      </c>
      <c r="F6811">
        <v>8.8873136396375401</v>
      </c>
      <c r="G6811">
        <v>8.8591039688551092</v>
      </c>
      <c r="H6811">
        <v>8.9278635873621308</v>
      </c>
      <c r="I6811">
        <v>9.9439549552452302</v>
      </c>
      <c r="J6811">
        <v>8.2463929438936301</v>
      </c>
      <c r="K6811">
        <v>10.156556915758999</v>
      </c>
      <c r="L6811">
        <v>10.2787342754125</v>
      </c>
      <c r="M6811">
        <v>8.9918522306416406</v>
      </c>
      <c r="N6811">
        <v>9.3186182692847908</v>
      </c>
      <c r="O6811">
        <v>8.4057010987683807</v>
      </c>
      <c r="P6811">
        <v>9.2297043143044704</v>
      </c>
      <c r="Q6811">
        <v>9.4093039143768298</v>
      </c>
    </row>
    <row r="6812" spans="1:17">
      <c r="A6812" t="s">
        <v>12119</v>
      </c>
      <c r="B6812" s="16" t="s">
        <v>12120</v>
      </c>
      <c r="C6812">
        <v>8.9316759941821608</v>
      </c>
      <c r="D6812">
        <v>8.9848112842611005</v>
      </c>
      <c r="E6812">
        <v>8.3310454149945095</v>
      </c>
      <c r="F6812">
        <v>8.8005639347813496</v>
      </c>
      <c r="G6812">
        <v>9.0378719435144408</v>
      </c>
      <c r="H6812">
        <v>9.6559299632309408</v>
      </c>
      <c r="I6812">
        <v>9.3939699284834006</v>
      </c>
      <c r="J6812">
        <v>9.0793480482714308</v>
      </c>
      <c r="K6812">
        <v>8.8508154777167203</v>
      </c>
      <c r="L6812">
        <v>8.9923362976177508</v>
      </c>
      <c r="M6812">
        <v>9.2184289562735895</v>
      </c>
      <c r="N6812">
        <v>9.8153297077982309</v>
      </c>
      <c r="O6812">
        <v>9.1209664607994902</v>
      </c>
      <c r="P6812">
        <v>9.7176931350183597</v>
      </c>
      <c r="Q6812">
        <v>7.5369478347710803</v>
      </c>
    </row>
    <row r="6813" spans="1:17">
      <c r="A6813" t="s">
        <v>12121</v>
      </c>
      <c r="B6813" s="16" t="s">
        <v>12122</v>
      </c>
      <c r="C6813">
        <v>9.8212428213769307</v>
      </c>
      <c r="D6813">
        <v>9.8688637238020203</v>
      </c>
      <c r="E6813">
        <v>10.238296953071499</v>
      </c>
      <c r="F6813">
        <v>10.2287174187272</v>
      </c>
      <c r="G6813">
        <v>10.0677907349806</v>
      </c>
      <c r="H6813">
        <v>11.189868486436399</v>
      </c>
      <c r="I6813">
        <v>10.468953192915301</v>
      </c>
      <c r="J6813">
        <v>10.6663759537965</v>
      </c>
      <c r="K6813">
        <v>10.115887769173799</v>
      </c>
      <c r="L6813">
        <v>10.276952445668</v>
      </c>
      <c r="M6813">
        <v>10.7873514037497</v>
      </c>
      <c r="N6813">
        <v>10.465751634116801</v>
      </c>
      <c r="O6813">
        <v>10.7611067173788</v>
      </c>
      <c r="P6813">
        <v>10.582742924513299</v>
      </c>
      <c r="Q6813">
        <v>9.58099084698482</v>
      </c>
    </row>
    <row r="6814" spans="1:17">
      <c r="A6814" t="s">
        <v>12123</v>
      </c>
      <c r="B6814" s="16" t="s">
        <v>12124</v>
      </c>
      <c r="C6814">
        <v>7.0977815649052802</v>
      </c>
      <c r="D6814">
        <v>7.1053021002472896</v>
      </c>
      <c r="E6814">
        <v>7.2043884532365698</v>
      </c>
      <c r="F6814">
        <v>7.0233102594783396</v>
      </c>
      <c r="G6814">
        <v>7.0806640379668</v>
      </c>
      <c r="H6814">
        <v>7.2531073813858704</v>
      </c>
      <c r="I6814">
        <v>7.0826050305748796</v>
      </c>
      <c r="J6814">
        <v>7.2084821961656802</v>
      </c>
      <c r="K6814">
        <v>7.1363159804442198</v>
      </c>
      <c r="L6814">
        <v>7.1788191819805096</v>
      </c>
      <c r="M6814">
        <v>7.1663040353360197</v>
      </c>
      <c r="N6814">
        <v>7.0769379687653897</v>
      </c>
      <c r="O6814">
        <v>7.2238997717542102</v>
      </c>
      <c r="P6814">
        <v>7.0482780763639896</v>
      </c>
      <c r="Q6814">
        <v>5.81282804418474</v>
      </c>
    </row>
    <row r="6815" spans="1:17">
      <c r="A6815" t="s">
        <v>12125</v>
      </c>
      <c r="B6815" s="16" t="s">
        <v>12126</v>
      </c>
      <c r="C6815">
        <v>10.013336640931101</v>
      </c>
      <c r="D6815">
        <v>9.9844904007154707</v>
      </c>
      <c r="E6815">
        <v>9.7603926588283993</v>
      </c>
      <c r="F6815">
        <v>9.6724512014722208</v>
      </c>
      <c r="G6815">
        <v>9.5882012161433003</v>
      </c>
      <c r="H6815">
        <v>9.8485229113233999</v>
      </c>
      <c r="I6815">
        <v>9.7712098128421996</v>
      </c>
      <c r="J6815">
        <v>9.7058205543739309</v>
      </c>
      <c r="K6815">
        <v>10.009390380623101</v>
      </c>
      <c r="L6815">
        <v>9.6979129072914905</v>
      </c>
      <c r="M6815">
        <v>9.5607205674408604</v>
      </c>
      <c r="N6815">
        <v>9.4494794462306295</v>
      </c>
      <c r="O6815">
        <v>9.6740503421954998</v>
      </c>
      <c r="P6815">
        <v>9.8944266404820702</v>
      </c>
      <c r="Q6815">
        <v>9.4977003000167599</v>
      </c>
    </row>
    <row r="6816" spans="1:17">
      <c r="A6816" t="s">
        <v>12127</v>
      </c>
      <c r="B6816" s="16" t="s">
        <v>12128</v>
      </c>
      <c r="C6816">
        <v>8.3434303597549597</v>
      </c>
      <c r="D6816">
        <v>8.2436904457044093</v>
      </c>
      <c r="E6816">
        <v>7.9449959594491801</v>
      </c>
      <c r="F6816">
        <v>8.0644445512109293</v>
      </c>
      <c r="G6816">
        <v>8.5234170318117997</v>
      </c>
      <c r="H6816">
        <v>8.88640915880028</v>
      </c>
      <c r="I6816">
        <v>8.1521596650516592</v>
      </c>
      <c r="J6816">
        <v>8.0433137557899208</v>
      </c>
      <c r="K6816">
        <v>8.2432785203474008</v>
      </c>
      <c r="L6816">
        <v>8.2247802405913699</v>
      </c>
      <c r="M6816">
        <v>8.6157606465731806</v>
      </c>
      <c r="N6816">
        <v>8.6740688351917008</v>
      </c>
      <c r="O6816">
        <v>8.6875982723529699</v>
      </c>
      <c r="P6816">
        <v>8.5087404455715294</v>
      </c>
      <c r="Q6816">
        <v>7.9670857749043096</v>
      </c>
    </row>
    <row r="6817" spans="1:17">
      <c r="A6817" t="s">
        <v>12129</v>
      </c>
      <c r="B6817" s="16" t="s">
        <v>12130</v>
      </c>
      <c r="C6817">
        <v>7.4702162237328196</v>
      </c>
      <c r="D6817">
        <v>7.4019073443896799</v>
      </c>
      <c r="E6817">
        <v>7.9244164502804502</v>
      </c>
      <c r="F6817">
        <v>7.9115297356907801</v>
      </c>
      <c r="G6817">
        <v>7.6526966043696403</v>
      </c>
      <c r="H6817">
        <v>8.7075356907082799</v>
      </c>
      <c r="I6817">
        <v>8.85903228500697</v>
      </c>
      <c r="J6817">
        <v>8.8334346903065004</v>
      </c>
      <c r="K6817">
        <v>7.3261386574122698</v>
      </c>
      <c r="L6817">
        <v>8.7492203191115792</v>
      </c>
      <c r="M6817">
        <v>8.6113916258974292</v>
      </c>
      <c r="N6817">
        <v>8.7787305540148495</v>
      </c>
      <c r="O6817">
        <v>8.3291958162369593</v>
      </c>
      <c r="P6817">
        <v>9.0452550655281598</v>
      </c>
      <c r="Q6817">
        <v>6.2843132996066204</v>
      </c>
    </row>
    <row r="6818" spans="1:17">
      <c r="A6818" t="s">
        <v>12131</v>
      </c>
      <c r="B6818" s="16" t="s">
        <v>12132</v>
      </c>
      <c r="C6818">
        <v>8.8357558971956696</v>
      </c>
      <c r="D6818">
        <v>8.8597196960834204</v>
      </c>
      <c r="E6818">
        <v>8.9178420457237895</v>
      </c>
      <c r="F6818">
        <v>8.9480524885755894</v>
      </c>
      <c r="G6818">
        <v>8.7844338551725905</v>
      </c>
      <c r="H6818">
        <v>9.240046912935</v>
      </c>
      <c r="I6818">
        <v>9.0424235185179604</v>
      </c>
      <c r="J6818">
        <v>9.1290970944898806</v>
      </c>
      <c r="K6818">
        <v>8.7072918496430596</v>
      </c>
      <c r="L6818">
        <v>8.7440691438204805</v>
      </c>
      <c r="M6818">
        <v>8.8036409203660497</v>
      </c>
      <c r="N6818">
        <v>8.5675425437041195</v>
      </c>
      <c r="O6818">
        <v>8.89134628604622</v>
      </c>
      <c r="P6818">
        <v>9.2742912359126706</v>
      </c>
      <c r="Q6818">
        <v>6.6375058506955904</v>
      </c>
    </row>
    <row r="6819" spans="1:17">
      <c r="A6819" t="s">
        <v>12133</v>
      </c>
      <c r="B6819" s="16" t="s">
        <v>12134</v>
      </c>
      <c r="C6819">
        <v>8.4335866489667399</v>
      </c>
      <c r="D6819">
        <v>8.6366076235360598</v>
      </c>
      <c r="E6819">
        <v>8.3310454149945095</v>
      </c>
      <c r="F6819">
        <v>8.5066620378228794</v>
      </c>
      <c r="G6819">
        <v>8.4694303058166494</v>
      </c>
      <c r="H6819">
        <v>9.0388616116946192</v>
      </c>
      <c r="I6819">
        <v>8.7509502618351096</v>
      </c>
      <c r="J6819">
        <v>8.7318963499508104</v>
      </c>
      <c r="K6819">
        <v>8.7024155634779099</v>
      </c>
      <c r="L6819">
        <v>8.7797468048073899</v>
      </c>
      <c r="M6819">
        <v>8.9422769208049697</v>
      </c>
      <c r="N6819">
        <v>9.0892738279113203</v>
      </c>
      <c r="O6819">
        <v>9.0220463585647703</v>
      </c>
      <c r="P6819">
        <v>8.7837767384524899</v>
      </c>
      <c r="Q6819">
        <v>8.8614637697687808</v>
      </c>
    </row>
    <row r="6820" spans="1:17">
      <c r="A6820" t="s">
        <v>12135</v>
      </c>
      <c r="B6820" s="16" t="s">
        <v>12136</v>
      </c>
      <c r="C6820">
        <v>8.65730906602918</v>
      </c>
      <c r="D6820">
        <v>8.6963701277109493</v>
      </c>
      <c r="E6820">
        <v>8.6768159994387997</v>
      </c>
      <c r="F6820">
        <v>9.1238216420657601</v>
      </c>
      <c r="G6820">
        <v>8.6322459021977007</v>
      </c>
      <c r="H6820">
        <v>9.6339991227394393</v>
      </c>
      <c r="I6820">
        <v>8.8792086796186904</v>
      </c>
      <c r="J6820">
        <v>9.2922890409694094</v>
      </c>
      <c r="K6820">
        <v>8.7072918496430596</v>
      </c>
      <c r="L6820">
        <v>8.8096404105370905</v>
      </c>
      <c r="M6820">
        <v>8.7785321581190896</v>
      </c>
      <c r="N6820">
        <v>8.7868928292538406</v>
      </c>
      <c r="O6820">
        <v>8.7643056818906206</v>
      </c>
      <c r="P6820">
        <v>9.0899618528610908</v>
      </c>
      <c r="Q6820">
        <v>5.81282804418474</v>
      </c>
    </row>
    <row r="6821" spans="1:17">
      <c r="A6821" t="s">
        <v>12137</v>
      </c>
      <c r="B6821" s="16" t="s">
        <v>12138</v>
      </c>
      <c r="C6821">
        <v>6.1906908419129296</v>
      </c>
      <c r="D6821">
        <v>6.0310005479080901</v>
      </c>
      <c r="E6821">
        <v>6.1611648559293304</v>
      </c>
      <c r="F6821">
        <v>5.6923218518529799</v>
      </c>
      <c r="G6821">
        <v>6.3084947633379898</v>
      </c>
      <c r="H6821">
        <v>5.9545116595939298</v>
      </c>
      <c r="I6821">
        <v>6.2401443386609898</v>
      </c>
      <c r="J6821">
        <v>5.86275399486005</v>
      </c>
      <c r="K6821">
        <v>5.3872068501715296</v>
      </c>
      <c r="L6821">
        <v>5.1595357015461403</v>
      </c>
      <c r="M6821">
        <v>5.56915099370043</v>
      </c>
      <c r="N6821">
        <v>6.1096777107491604</v>
      </c>
      <c r="O6821">
        <v>6.62455111994002</v>
      </c>
      <c r="P6821">
        <v>5.3440870543648904</v>
      </c>
      <c r="Q6821">
        <v>2.8218677180984102</v>
      </c>
    </row>
    <row r="6822" spans="1:17">
      <c r="A6822" t="s">
        <v>12139</v>
      </c>
      <c r="B6822" s="16" t="s">
        <v>12140</v>
      </c>
      <c r="C6822">
        <v>7.2355193283311996</v>
      </c>
      <c r="D6822">
        <v>7.3688478284412797</v>
      </c>
      <c r="E6822">
        <v>7.3453999532458001</v>
      </c>
      <c r="F6822">
        <v>7.5518209668476501</v>
      </c>
      <c r="G6822">
        <v>7.3357426868416997</v>
      </c>
      <c r="H6822">
        <v>7.3059489655156602</v>
      </c>
      <c r="I6822">
        <v>8.0037697506551204</v>
      </c>
      <c r="J6822">
        <v>7.1191835615399102</v>
      </c>
      <c r="K6822">
        <v>7.5273035422224002</v>
      </c>
      <c r="L6822">
        <v>7.2091042822887399</v>
      </c>
      <c r="M6822">
        <v>7.3665724435608801</v>
      </c>
      <c r="N6822">
        <v>7.7528822428856801</v>
      </c>
      <c r="O6822">
        <v>7.5522743953364202</v>
      </c>
      <c r="P6822">
        <v>7.1420694029121403</v>
      </c>
      <c r="Q6822">
        <v>8.0859864702427604</v>
      </c>
    </row>
    <row r="6823" spans="1:17">
      <c r="A6823" t="s">
        <v>12141</v>
      </c>
      <c r="B6823" s="16" t="s">
        <v>12142</v>
      </c>
      <c r="C6823">
        <v>8.7866082468575293</v>
      </c>
      <c r="D6823">
        <v>8.7201219645888308</v>
      </c>
      <c r="E6823">
        <v>8.5119766785177706</v>
      </c>
      <c r="F6823">
        <v>8.4979810372905096</v>
      </c>
      <c r="G6823">
        <v>8.4803906059092196</v>
      </c>
      <c r="H6823">
        <v>8.1338226350291993</v>
      </c>
      <c r="I6823">
        <v>8.4774698344197095</v>
      </c>
      <c r="J6823">
        <v>8.2820283802889705</v>
      </c>
      <c r="K6823">
        <v>8.4465370864046498</v>
      </c>
      <c r="L6823">
        <v>8.3922231081107999</v>
      </c>
      <c r="M6823">
        <v>8.3081422645750607</v>
      </c>
      <c r="N6823">
        <v>8.1823783632403302</v>
      </c>
      <c r="O6823">
        <v>8.5785289485749594</v>
      </c>
      <c r="P6823">
        <v>8.3214149767362393</v>
      </c>
      <c r="Q6823">
        <v>9.2143845326617093</v>
      </c>
    </row>
    <row r="6824" spans="1:17">
      <c r="A6824" t="s">
        <v>12143</v>
      </c>
      <c r="B6824" s="16" t="s">
        <v>12144</v>
      </c>
      <c r="C6824">
        <v>9.1842315228679592</v>
      </c>
      <c r="D6824">
        <v>9.2829054632374799</v>
      </c>
      <c r="E6824">
        <v>9.3233027666484602</v>
      </c>
      <c r="F6824">
        <v>9.4263543290135203</v>
      </c>
      <c r="G6824">
        <v>9.1242440988420306</v>
      </c>
      <c r="H6824">
        <v>10.1354165651332</v>
      </c>
      <c r="I6824">
        <v>9.2130727639266805</v>
      </c>
      <c r="J6824">
        <v>9.5416427561846202</v>
      </c>
      <c r="K6824">
        <v>9.1194288894387903</v>
      </c>
      <c r="L6824">
        <v>9.2190016811013606</v>
      </c>
      <c r="M6824">
        <v>9.3605491722339895</v>
      </c>
      <c r="N6824">
        <v>9.2514001018343208</v>
      </c>
      <c r="O6824">
        <v>9.3119197910647706</v>
      </c>
      <c r="P6824">
        <v>9.6536188794418205</v>
      </c>
      <c r="Q6824">
        <v>7.5369478347710803</v>
      </c>
    </row>
    <row r="6825" spans="1:17">
      <c r="A6825" t="s">
        <v>12145</v>
      </c>
      <c r="B6825" s="16" t="s">
        <v>12146</v>
      </c>
      <c r="C6825">
        <v>8.4064419853282395</v>
      </c>
      <c r="D6825">
        <v>8.4022063348354106</v>
      </c>
      <c r="E6825">
        <v>8.1772368720469597</v>
      </c>
      <c r="F6825">
        <v>8.2619969672402593</v>
      </c>
      <c r="G6825">
        <v>8.2263264276980692</v>
      </c>
      <c r="H6825">
        <v>8.2499383488068094</v>
      </c>
      <c r="I6825">
        <v>8.5358382785525304</v>
      </c>
      <c r="J6825">
        <v>8.0707446288144897</v>
      </c>
      <c r="K6825">
        <v>8.2764761803879505</v>
      </c>
      <c r="L6825">
        <v>8.2684997567532399</v>
      </c>
      <c r="M6825">
        <v>8.2474820540102805</v>
      </c>
      <c r="N6825">
        <v>8.1362562651189805</v>
      </c>
      <c r="O6825">
        <v>8.2123378885142593</v>
      </c>
      <c r="P6825">
        <v>7.9912618876300598</v>
      </c>
      <c r="Q6825">
        <v>8.48255560796823</v>
      </c>
    </row>
    <row r="6826" spans="1:17">
      <c r="A6826" t="s">
        <v>12147</v>
      </c>
      <c r="B6826" s="16" t="s">
        <v>12148</v>
      </c>
      <c r="C6826">
        <v>6.9734988154558204</v>
      </c>
      <c r="D6826">
        <v>6.9617487649123797</v>
      </c>
      <c r="E6826">
        <v>6.65574536447828</v>
      </c>
      <c r="F6826">
        <v>7.4947229481945996</v>
      </c>
      <c r="G6826">
        <v>6.96024046177752</v>
      </c>
      <c r="H6826">
        <v>7.7489470586558404</v>
      </c>
      <c r="I6826">
        <v>7.03831642557099</v>
      </c>
      <c r="J6826">
        <v>7.0926149872956099</v>
      </c>
      <c r="K6826">
        <v>6.6181099741906699</v>
      </c>
      <c r="L6826">
        <v>6.6697798190484097</v>
      </c>
      <c r="M6826">
        <v>7.2587740087615797</v>
      </c>
      <c r="N6826">
        <v>7.3217623800089804</v>
      </c>
      <c r="O6826">
        <v>7.2831396490110496</v>
      </c>
      <c r="P6826">
        <v>7.0482780763639896</v>
      </c>
      <c r="Q6826">
        <v>6.2843132996066204</v>
      </c>
    </row>
    <row r="6827" spans="1:17">
      <c r="A6827" t="s">
        <v>12149</v>
      </c>
      <c r="B6827" s="16" t="s">
        <v>12150</v>
      </c>
      <c r="C6827">
        <v>5.62538561552046</v>
      </c>
      <c r="D6827">
        <v>5.2202186721532398</v>
      </c>
      <c r="E6827">
        <v>5.2175717649130604</v>
      </c>
      <c r="F6827">
        <v>5.0098915733122702</v>
      </c>
      <c r="G6827">
        <v>5.6978436807120003</v>
      </c>
      <c r="H6827">
        <v>5.9735057093571502</v>
      </c>
      <c r="I6827">
        <v>5.5671653310128599</v>
      </c>
      <c r="J6827">
        <v>5.2774779789829704</v>
      </c>
      <c r="K6827">
        <v>4.8383826859307302</v>
      </c>
      <c r="L6827">
        <v>5.31160411377655</v>
      </c>
      <c r="M6827">
        <v>5.2833846298884</v>
      </c>
      <c r="N6827">
        <v>6.1947310572146197</v>
      </c>
      <c r="O6827">
        <v>5.73387004536246</v>
      </c>
      <c r="P6827">
        <v>5.69964444990008</v>
      </c>
      <c r="Q6827">
        <v>6.6375058506955904</v>
      </c>
    </row>
    <row r="6828" spans="1:17">
      <c r="A6828" t="s">
        <v>12151</v>
      </c>
      <c r="B6828" s="16" t="s">
        <v>12152</v>
      </c>
      <c r="C6828">
        <v>6.9263654869163496</v>
      </c>
      <c r="D6828">
        <v>7.1292085763975397</v>
      </c>
      <c r="E6828">
        <v>6.99624750440314</v>
      </c>
      <c r="F6828">
        <v>7.0943083087080998</v>
      </c>
      <c r="G6828">
        <v>7.07100601612012</v>
      </c>
      <c r="H6828">
        <v>7.6648306599170599</v>
      </c>
      <c r="I6828">
        <v>7.0292922252327301</v>
      </c>
      <c r="J6828">
        <v>6.7453768311093798</v>
      </c>
      <c r="K6828">
        <v>6.9342926729257197</v>
      </c>
      <c r="L6828">
        <v>6.8634530912736</v>
      </c>
      <c r="M6828">
        <v>7.3028684494029497</v>
      </c>
      <c r="N6828">
        <v>7.5629610835179397</v>
      </c>
      <c r="O6828">
        <v>7.2238997717542102</v>
      </c>
      <c r="P6828">
        <v>7.2617771611034998</v>
      </c>
      <c r="Q6828">
        <v>5.09416193408443</v>
      </c>
    </row>
    <row r="6829" spans="1:17">
      <c r="A6829" t="s">
        <v>12153</v>
      </c>
      <c r="B6829" s="16" t="s">
        <v>12154</v>
      </c>
      <c r="C6829">
        <v>10.407297375481599</v>
      </c>
      <c r="D6829">
        <v>10.3331045883586</v>
      </c>
      <c r="E6829">
        <v>10.8674187509795</v>
      </c>
      <c r="F6829">
        <v>10.287809068106601</v>
      </c>
      <c r="G6829">
        <v>10.5042757106051</v>
      </c>
      <c r="H6829">
        <v>9.4654115565416799</v>
      </c>
      <c r="I6829">
        <v>10.484673325077701</v>
      </c>
      <c r="J6829">
        <v>10.2782716609647</v>
      </c>
      <c r="K6829">
        <v>10.615919205315199</v>
      </c>
      <c r="L6829">
        <v>10.3759921012047</v>
      </c>
      <c r="M6829">
        <v>10.208602836950901</v>
      </c>
      <c r="N6829">
        <v>10.0661434929295</v>
      </c>
      <c r="O6829">
        <v>10.2170144642071</v>
      </c>
      <c r="P6829">
        <v>10.1675978950696</v>
      </c>
      <c r="Q6829">
        <v>11.734719262158899</v>
      </c>
    </row>
    <row r="6830" spans="1:17">
      <c r="A6830" t="s">
        <v>12155</v>
      </c>
      <c r="B6830" s="16" t="s">
        <v>12156</v>
      </c>
      <c r="C6830">
        <v>9.3447256336611595</v>
      </c>
      <c r="D6830">
        <v>9.2065037873622995</v>
      </c>
      <c r="E6830">
        <v>9.2089216660624107</v>
      </c>
      <c r="F6830">
        <v>9.1257008751479205</v>
      </c>
      <c r="G6830">
        <v>9.0983971071131897</v>
      </c>
      <c r="H6830">
        <v>8.1212588064915892</v>
      </c>
      <c r="I6830">
        <v>8.8256313426883306</v>
      </c>
      <c r="J6830">
        <v>8.6456371456709</v>
      </c>
      <c r="K6830">
        <v>9.0935933554778501</v>
      </c>
      <c r="L6830">
        <v>8.9279279387656896</v>
      </c>
      <c r="M6830">
        <v>8.6963514666055506</v>
      </c>
      <c r="N6830">
        <v>8.3715943384144005</v>
      </c>
      <c r="O6830">
        <v>8.5926224527872392</v>
      </c>
      <c r="P6830">
        <v>8.5434520656129394</v>
      </c>
      <c r="Q6830">
        <v>9.65973340900055</v>
      </c>
    </row>
    <row r="6831" spans="1:17">
      <c r="A6831" t="s">
        <v>12157</v>
      </c>
      <c r="B6831" s="16" t="s">
        <v>12158</v>
      </c>
      <c r="C6831">
        <v>6.3136371876294097</v>
      </c>
      <c r="D6831">
        <v>6.2518558839937999</v>
      </c>
      <c r="E6831">
        <v>6.5872704820978099</v>
      </c>
      <c r="F6831">
        <v>6.2057286057546701</v>
      </c>
      <c r="G6831">
        <v>5.6978436807120003</v>
      </c>
      <c r="H6831">
        <v>5.6335213647889502</v>
      </c>
      <c r="I6831">
        <v>6.0909334620645401</v>
      </c>
      <c r="J6831">
        <v>6.7791452400924399</v>
      </c>
      <c r="K6831">
        <v>6.0959187970261004</v>
      </c>
      <c r="L6831">
        <v>6.3936395210192902</v>
      </c>
      <c r="M6831">
        <v>6.1116854662528404</v>
      </c>
      <c r="N6831">
        <v>5.6587966909913696</v>
      </c>
      <c r="O6831">
        <v>6.3630523466685602</v>
      </c>
      <c r="P6831">
        <v>5.6354911062640802</v>
      </c>
      <c r="Q6831">
        <v>6.6375058506955904</v>
      </c>
    </row>
    <row r="6832" spans="1:17">
      <c r="A6832" t="s">
        <v>12159</v>
      </c>
      <c r="B6832" s="16" t="s">
        <v>12160</v>
      </c>
      <c r="C6832">
        <v>10.3883535900744</v>
      </c>
      <c r="D6832">
        <v>10.4306775620009</v>
      </c>
      <c r="E6832">
        <v>10.0149990851867</v>
      </c>
      <c r="F6832">
        <v>10.640396313855801</v>
      </c>
      <c r="G6832">
        <v>10.118934412845199</v>
      </c>
      <c r="H6832">
        <v>10.644044534943101</v>
      </c>
      <c r="I6832">
        <v>10.1797622812137</v>
      </c>
      <c r="J6832">
        <v>10.478955841796299</v>
      </c>
      <c r="K6832">
        <v>10.1865418231045</v>
      </c>
      <c r="L6832">
        <v>10.110848429810201</v>
      </c>
      <c r="M6832">
        <v>9.9752890527517604</v>
      </c>
      <c r="N6832">
        <v>9.9105237082095492</v>
      </c>
      <c r="O6832">
        <v>9.8728341563888709</v>
      </c>
      <c r="P6832">
        <v>10.2643796835664</v>
      </c>
      <c r="Q6832">
        <v>9.3629875558906797</v>
      </c>
    </row>
    <row r="6833" spans="1:17">
      <c r="A6833" t="s">
        <v>12161</v>
      </c>
      <c r="B6833" s="16" t="s">
        <v>12162</v>
      </c>
      <c r="C6833">
        <v>6.8973229715324003</v>
      </c>
      <c r="D6833">
        <v>7.0562601159318801</v>
      </c>
      <c r="E6833">
        <v>7.3961522183172299</v>
      </c>
      <c r="F6833">
        <v>7.2124563554963999</v>
      </c>
      <c r="G6833">
        <v>7.3833017638975598</v>
      </c>
      <c r="H6833">
        <v>7.3640517828905097</v>
      </c>
      <c r="I6833">
        <v>7.2237164074504898</v>
      </c>
      <c r="J6833">
        <v>7.2983725051375004</v>
      </c>
      <c r="K6833">
        <v>7.1507390064367904</v>
      </c>
      <c r="L6833">
        <v>7.0591951028470596</v>
      </c>
      <c r="M6833">
        <v>7.00204543743902</v>
      </c>
      <c r="N6833">
        <v>6.7705787629087899</v>
      </c>
      <c r="O6833">
        <v>7.0437114125072204</v>
      </c>
      <c r="P6833">
        <v>7.2617771611034998</v>
      </c>
      <c r="Q6833">
        <v>7.3593062614465703</v>
      </c>
    </row>
    <row r="6834" spans="1:17">
      <c r="A6834" t="s">
        <v>12163</v>
      </c>
      <c r="B6834" s="16" t="s">
        <v>12164</v>
      </c>
      <c r="C6834">
        <v>7.81822816598791</v>
      </c>
      <c r="D6834">
        <v>7.7175606130823198</v>
      </c>
      <c r="E6834">
        <v>7.4832220655235302</v>
      </c>
      <c r="F6834">
        <v>7.7305744261176699</v>
      </c>
      <c r="G6834">
        <v>7.8346504813997297</v>
      </c>
      <c r="H6834">
        <v>8.2614331513210306</v>
      </c>
      <c r="I6834">
        <v>7.8434668651217896</v>
      </c>
      <c r="J6834">
        <v>7.8430881910552896</v>
      </c>
      <c r="K6834">
        <v>7.5600563749814604</v>
      </c>
      <c r="L6834">
        <v>7.6172488658561104</v>
      </c>
      <c r="M6834">
        <v>7.7790689267418101</v>
      </c>
      <c r="N6834">
        <v>7.8286926376864203</v>
      </c>
      <c r="O6834">
        <v>8.0101121828147193</v>
      </c>
      <c r="P6834">
        <v>8.1348002259419907</v>
      </c>
      <c r="Q6834">
        <v>6.9204191934356096</v>
      </c>
    </row>
    <row r="6835" spans="1:17">
      <c r="A6835" t="s">
        <v>12165</v>
      </c>
      <c r="B6835" s="16" t="s">
        <v>12166</v>
      </c>
      <c r="C6835">
        <v>10.8228732360992</v>
      </c>
      <c r="D6835">
        <v>10.786675790999199</v>
      </c>
      <c r="E6835">
        <v>10.3440119837975</v>
      </c>
      <c r="F6835">
        <v>10.7995205335289</v>
      </c>
      <c r="G6835">
        <v>10.591916033434799</v>
      </c>
      <c r="H6835">
        <v>10.5705193856913</v>
      </c>
      <c r="I6835">
        <v>10.603108503765</v>
      </c>
      <c r="J6835">
        <v>10.3167026565466</v>
      </c>
      <c r="K6835">
        <v>11.064590783343601</v>
      </c>
      <c r="L6835">
        <v>11.0782978313825</v>
      </c>
      <c r="M6835">
        <v>11.2115836177039</v>
      </c>
      <c r="N6835">
        <v>10.998100928085501</v>
      </c>
      <c r="O6835">
        <v>10.8449102579469</v>
      </c>
      <c r="P6835">
        <v>9.8843102811641703</v>
      </c>
      <c r="Q6835">
        <v>11.8056899963272</v>
      </c>
    </row>
    <row r="6836" spans="1:17">
      <c r="A6836" t="s">
        <v>12167</v>
      </c>
      <c r="B6836" s="16" t="s">
        <v>12168</v>
      </c>
      <c r="C6836">
        <v>8.6687760178724407</v>
      </c>
      <c r="D6836">
        <v>8.73574190386935</v>
      </c>
      <c r="E6836">
        <v>8.7330905863563402</v>
      </c>
      <c r="F6836">
        <v>8.7768403114384004</v>
      </c>
      <c r="G6836">
        <v>8.7636517051296199</v>
      </c>
      <c r="H6836">
        <v>9.0119027157144593</v>
      </c>
      <c r="I6836">
        <v>8.6518075112994808</v>
      </c>
      <c r="J6836">
        <v>8.9579606378239909</v>
      </c>
      <c r="K6836">
        <v>8.4668099347800396</v>
      </c>
      <c r="L6836">
        <v>8.4877858710372092</v>
      </c>
      <c r="M6836">
        <v>8.6417003381172304</v>
      </c>
      <c r="N6836">
        <v>8.3824100769673304</v>
      </c>
      <c r="O6836">
        <v>8.6521507552195107</v>
      </c>
      <c r="P6836">
        <v>8.7245125843651508</v>
      </c>
      <c r="Q6836">
        <v>7.6950435514148801</v>
      </c>
    </row>
    <row r="6837" spans="1:17">
      <c r="A6837" t="s">
        <v>12169</v>
      </c>
      <c r="B6837" s="16" t="s">
        <v>12170</v>
      </c>
      <c r="C6837">
        <v>7.5343816153612604</v>
      </c>
      <c r="D6837">
        <v>7.22104175143473</v>
      </c>
      <c r="E6837">
        <v>7.8894499985839701</v>
      </c>
      <c r="F6837">
        <v>7.9115297356907801</v>
      </c>
      <c r="G6837">
        <v>7.92304149322044</v>
      </c>
      <c r="H6837">
        <v>7.7434896700071896</v>
      </c>
      <c r="I6837">
        <v>7.4088983623328302</v>
      </c>
      <c r="J6837">
        <v>7.4047115721353602</v>
      </c>
      <c r="K6837">
        <v>7.8998017486258796</v>
      </c>
      <c r="L6837">
        <v>7.6833893383256999</v>
      </c>
      <c r="M6837">
        <v>7.5741318338561996</v>
      </c>
      <c r="N6837">
        <v>7.9156852216043596</v>
      </c>
      <c r="O6837">
        <v>7.76236314720368</v>
      </c>
      <c r="P6837">
        <v>6.9479225253106502</v>
      </c>
      <c r="Q6837">
        <v>9.3629875558906797</v>
      </c>
    </row>
    <row r="6838" spans="1:17">
      <c r="A6838" t="s">
        <v>12171</v>
      </c>
      <c r="B6838" s="16" t="s">
        <v>12172</v>
      </c>
      <c r="C6838">
        <v>8.0018004899953805</v>
      </c>
      <c r="D6838">
        <v>7.7332212181927797</v>
      </c>
      <c r="E6838">
        <v>8.1240957126821698</v>
      </c>
      <c r="F6838">
        <v>8.0125473925336106</v>
      </c>
      <c r="G6838">
        <v>7.6397078758824399</v>
      </c>
      <c r="H6838">
        <v>8.67066019680483</v>
      </c>
      <c r="I6838">
        <v>8.2406256097820094</v>
      </c>
      <c r="J6838">
        <v>8.2583695956585199</v>
      </c>
      <c r="K6838">
        <v>8.2331682455353992</v>
      </c>
      <c r="L6838">
        <v>8.18350439687873</v>
      </c>
      <c r="M6838">
        <v>7.98908282340083</v>
      </c>
      <c r="N6838">
        <v>8.1906078682137409</v>
      </c>
      <c r="O6838">
        <v>8.2304821506377799</v>
      </c>
      <c r="P6838">
        <v>8.4367044382192304</v>
      </c>
      <c r="Q6838">
        <v>5.81282804418474</v>
      </c>
    </row>
    <row r="6839" spans="1:17">
      <c r="A6839" t="s">
        <v>12173</v>
      </c>
      <c r="B6839" s="16" t="s">
        <v>12174</v>
      </c>
      <c r="C6839">
        <v>7.50265670451319</v>
      </c>
      <c r="D6839">
        <v>7.5799709817517096</v>
      </c>
      <c r="E6839">
        <v>7.7714853696760704</v>
      </c>
      <c r="F6839">
        <v>7.5349282698155902</v>
      </c>
      <c r="G6839">
        <v>7.6526966043696403</v>
      </c>
      <c r="H6839">
        <v>8.1990400086598108</v>
      </c>
      <c r="I6839">
        <v>8.1480065053183797</v>
      </c>
      <c r="J6839">
        <v>8.0536616362742102</v>
      </c>
      <c r="K6839">
        <v>7.8028350331901102</v>
      </c>
      <c r="L6839">
        <v>7.7153536091611201</v>
      </c>
      <c r="M6839">
        <v>7.7907165685691702</v>
      </c>
      <c r="N6839">
        <v>6.7258089642514101</v>
      </c>
      <c r="O6839">
        <v>7.6227129446624904</v>
      </c>
      <c r="P6839">
        <v>8.1461404644699105</v>
      </c>
      <c r="Q6839">
        <v>7.1565710053807701</v>
      </c>
    </row>
    <row r="6840" spans="1:17">
      <c r="A6840" t="s">
        <v>12175</v>
      </c>
      <c r="B6840" s="16" t="s">
        <v>12176</v>
      </c>
      <c r="C6840">
        <v>8.4733686396913992</v>
      </c>
      <c r="D6840">
        <v>8.6142466183309896</v>
      </c>
      <c r="E6840">
        <v>8.4652722640614595</v>
      </c>
      <c r="F6840">
        <v>8.8514214263953601</v>
      </c>
      <c r="G6840">
        <v>8.5923915363751906</v>
      </c>
      <c r="H6840">
        <v>9.3499687035357404</v>
      </c>
      <c r="I6840">
        <v>8.5262728453395393</v>
      </c>
      <c r="J6840">
        <v>9.0208099547446494</v>
      </c>
      <c r="K6840">
        <v>8.3531630384711093</v>
      </c>
      <c r="L6840">
        <v>8.6617789707806203</v>
      </c>
      <c r="M6840">
        <v>8.90170965521272</v>
      </c>
      <c r="N6840">
        <v>8.6828437453422396</v>
      </c>
      <c r="O6840">
        <v>8.9581765018404305</v>
      </c>
      <c r="P6840">
        <v>8.6823078748033407</v>
      </c>
      <c r="Q6840">
        <v>8.1958182219819093</v>
      </c>
    </row>
    <row r="6841" spans="1:17">
      <c r="A6841" t="s">
        <v>12177</v>
      </c>
      <c r="B6841" s="16" t="e">
        <v>#N/A</v>
      </c>
      <c r="C6841">
        <v>8.7519889931166492</v>
      </c>
      <c r="D6841">
        <v>8.8260666936727308</v>
      </c>
      <c r="E6841">
        <v>8.8394508053582701</v>
      </c>
      <c r="F6841">
        <v>8.9373922021572607</v>
      </c>
      <c r="G6841">
        <v>8.8078238130432496</v>
      </c>
      <c r="H6841">
        <v>9.1020044366743598</v>
      </c>
      <c r="I6841">
        <v>8.9015747205327393</v>
      </c>
      <c r="J6841">
        <v>8.8670555799883406</v>
      </c>
      <c r="K6841">
        <v>8.8791791779213103</v>
      </c>
      <c r="L6841">
        <v>8.9256548261097404</v>
      </c>
      <c r="M6841">
        <v>8.8302009475020302</v>
      </c>
      <c r="N6841">
        <v>8.9140577320842294</v>
      </c>
      <c r="O6841">
        <v>8.8252516541981905</v>
      </c>
      <c r="P6841">
        <v>8.8819663752726807</v>
      </c>
      <c r="Q6841">
        <v>6.9204191934356096</v>
      </c>
    </row>
    <row r="6842" spans="1:17">
      <c r="A6842" t="s">
        <v>12178</v>
      </c>
      <c r="B6842" s="16" t="s">
        <v>12179</v>
      </c>
      <c r="C6842">
        <v>7.2277727119103501</v>
      </c>
      <c r="D6842">
        <v>7.1053021002472896</v>
      </c>
      <c r="E6842">
        <v>7.3034669724419903</v>
      </c>
      <c r="F6842">
        <v>6.9571080415096196</v>
      </c>
      <c r="G6842">
        <v>7.1280025223572601</v>
      </c>
      <c r="H6842">
        <v>7.4537297034133703</v>
      </c>
      <c r="I6842">
        <v>7.1754804263673897</v>
      </c>
      <c r="J6842">
        <v>6.9518483583870996</v>
      </c>
      <c r="K6842">
        <v>6.9090390786620297</v>
      </c>
      <c r="L6842">
        <v>6.9997633454405896</v>
      </c>
      <c r="M6842">
        <v>6.9193851434874203</v>
      </c>
      <c r="N6842">
        <v>7.2447001625440102</v>
      </c>
      <c r="O6842">
        <v>7.1621109532215401</v>
      </c>
      <c r="P6842">
        <v>7.5016343753046</v>
      </c>
      <c r="Q6842">
        <v>6.2843132996066204</v>
      </c>
    </row>
    <row r="6843" spans="1:17">
      <c r="A6843" t="s">
        <v>12180</v>
      </c>
      <c r="B6843" s="16" t="s">
        <v>12181</v>
      </c>
      <c r="C6843">
        <v>8.5404500271647006</v>
      </c>
      <c r="D6843">
        <v>8.7511944460556208</v>
      </c>
      <c r="E6843">
        <v>8.9213060014699597</v>
      </c>
      <c r="F6843">
        <v>8.7107656664020592</v>
      </c>
      <c r="G6843">
        <v>8.8020117965751794</v>
      </c>
      <c r="H6843">
        <v>8.8589364007238096</v>
      </c>
      <c r="I6843">
        <v>8.6459309331462393</v>
      </c>
      <c r="J6843">
        <v>8.8611791554716302</v>
      </c>
      <c r="K6843">
        <v>8.8037849430893491</v>
      </c>
      <c r="L6843">
        <v>8.6060822233561698</v>
      </c>
      <c r="M6843">
        <v>8.3996754263494608</v>
      </c>
      <c r="N6843">
        <v>8.3533857763247905</v>
      </c>
      <c r="O6843">
        <v>8.4189454921787199</v>
      </c>
      <c r="P6843">
        <v>8.7245125843651508</v>
      </c>
      <c r="Q6843">
        <v>8.7932323857913595</v>
      </c>
    </row>
    <row r="6844" spans="1:17">
      <c r="A6844" t="s">
        <v>12182</v>
      </c>
      <c r="B6844" s="16" t="s">
        <v>12183</v>
      </c>
      <c r="C6844">
        <v>8.4536148740213708</v>
      </c>
      <c r="D6844">
        <v>8.50302174502926</v>
      </c>
      <c r="E6844">
        <v>8.5211386942140201</v>
      </c>
      <c r="F6844">
        <v>9.2821634512932096</v>
      </c>
      <c r="G6844">
        <v>8.4583860340578791</v>
      </c>
      <c r="H6844">
        <v>7.8488904955482699</v>
      </c>
      <c r="I6844">
        <v>8.1438413401934309</v>
      </c>
      <c r="J6844">
        <v>8.2702475359423904</v>
      </c>
      <c r="K6844">
        <v>8.5065198679936902</v>
      </c>
      <c r="L6844">
        <v>8.3622736206807993</v>
      </c>
      <c r="M6844">
        <v>8.2642805664748806</v>
      </c>
      <c r="N6844">
        <v>8.5863722704926904</v>
      </c>
      <c r="O6844">
        <v>7.8666303507571396</v>
      </c>
      <c r="P6844">
        <v>7.5956949036652004</v>
      </c>
      <c r="Q6844">
        <v>9.2143845326617093</v>
      </c>
    </row>
    <row r="6845" spans="1:17">
      <c r="A6845" t="s">
        <v>12184</v>
      </c>
      <c r="B6845" s="16" t="s">
        <v>12185</v>
      </c>
      <c r="C6845">
        <v>2.8218677180984102</v>
      </c>
      <c r="D6845">
        <v>3.8603343823973102</v>
      </c>
      <c r="E6845">
        <v>3.8152982058547602</v>
      </c>
      <c r="F6845">
        <v>4.4629136307985604</v>
      </c>
      <c r="G6845">
        <v>3.8309652426265099</v>
      </c>
      <c r="H6845">
        <v>2.8218677180984102</v>
      </c>
      <c r="I6845">
        <v>2.8218677180984102</v>
      </c>
      <c r="J6845">
        <v>2.8218677180984102</v>
      </c>
      <c r="K6845">
        <v>3.7184612093777498</v>
      </c>
      <c r="L6845">
        <v>3.4877558895723499</v>
      </c>
      <c r="M6845">
        <v>3.5380814202985702</v>
      </c>
      <c r="N6845">
        <v>3.79229116939824</v>
      </c>
      <c r="O6845">
        <v>4.0696565081197198</v>
      </c>
      <c r="P6845">
        <v>2.8218677180984102</v>
      </c>
      <c r="Q6845">
        <v>2.8218677180984102</v>
      </c>
    </row>
    <row r="6846" spans="1:17">
      <c r="A6846" t="s">
        <v>12186</v>
      </c>
      <c r="B6846" s="16" t="s">
        <v>12187</v>
      </c>
      <c r="C6846">
        <v>8.3926755248955995</v>
      </c>
      <c r="D6846">
        <v>8.5090946159718399</v>
      </c>
      <c r="E6846">
        <v>8.3100524875584103</v>
      </c>
      <c r="F6846">
        <v>8.3156834904239894</v>
      </c>
      <c r="G6846">
        <v>8.2478703011938208</v>
      </c>
      <c r="H6846">
        <v>8.8488151002442894</v>
      </c>
      <c r="I6846">
        <v>8.5390127042161694</v>
      </c>
      <c r="J6846">
        <v>8.5269168517492293</v>
      </c>
      <c r="K6846">
        <v>8.3343704489501906</v>
      </c>
      <c r="L6846">
        <v>8.5628505750509607</v>
      </c>
      <c r="M6846">
        <v>8.3663521673357799</v>
      </c>
      <c r="N6846">
        <v>8.2028646695847307</v>
      </c>
      <c r="O6846">
        <v>8.5879399092557893</v>
      </c>
      <c r="P6846">
        <v>8.53053295311555</v>
      </c>
      <c r="Q6846">
        <v>7.5369478347710803</v>
      </c>
    </row>
    <row r="6847" spans="1:17">
      <c r="A6847" t="s">
        <v>12188</v>
      </c>
      <c r="B6847" s="16" t="s">
        <v>12189</v>
      </c>
      <c r="C6847">
        <v>4.2263167103073602</v>
      </c>
      <c r="D6847">
        <v>5.0219292506328799</v>
      </c>
      <c r="E6847">
        <v>4.2015349465393896</v>
      </c>
      <c r="F6847">
        <v>3.8353454241230298</v>
      </c>
      <c r="G6847">
        <v>5.2845830866371397</v>
      </c>
      <c r="H6847">
        <v>4.5459386428609303</v>
      </c>
      <c r="I6847">
        <v>3.8937805799913501</v>
      </c>
      <c r="J6847">
        <v>4.94790803410966</v>
      </c>
      <c r="K6847">
        <v>3.8204461843508501</v>
      </c>
      <c r="L6847">
        <v>3.8614614459532302</v>
      </c>
      <c r="M6847">
        <v>4.5794486673888004</v>
      </c>
      <c r="N6847">
        <v>3.99991931403749</v>
      </c>
      <c r="O6847">
        <v>4.0021176285150997</v>
      </c>
      <c r="P6847">
        <v>4.4479700090536403</v>
      </c>
      <c r="Q6847">
        <v>2.8218677180984102</v>
      </c>
    </row>
    <row r="6848" spans="1:17">
      <c r="A6848" t="s">
        <v>12190</v>
      </c>
      <c r="B6848" s="16" t="s">
        <v>12191</v>
      </c>
      <c r="C6848">
        <v>7.2508883405074904</v>
      </c>
      <c r="D6848">
        <v>7.2357921293189102</v>
      </c>
      <c r="E6848">
        <v>6.9009124338700998</v>
      </c>
      <c r="F6848">
        <v>5.8485946735515197</v>
      </c>
      <c r="G6848">
        <v>6.4941367909898702</v>
      </c>
      <c r="H6848">
        <v>6.2156121062574901</v>
      </c>
      <c r="I6848">
        <v>6.6595345132719403</v>
      </c>
      <c r="J6848">
        <v>5.6756860853158804</v>
      </c>
      <c r="K6848">
        <v>6.9835028813780502</v>
      </c>
      <c r="L6848">
        <v>6.4068267027450601</v>
      </c>
      <c r="M6848">
        <v>5.95309087267698</v>
      </c>
      <c r="N6848">
        <v>6.1947310572146197</v>
      </c>
      <c r="O6848">
        <v>6.5967134003158696</v>
      </c>
      <c r="P6848">
        <v>7.1533738093482704</v>
      </c>
      <c r="Q6848">
        <v>7.1565710053807701</v>
      </c>
    </row>
    <row r="6849" spans="1:17">
      <c r="A6849" t="s">
        <v>12192</v>
      </c>
      <c r="B6849" s="16" t="s">
        <v>12193</v>
      </c>
      <c r="C6849">
        <v>8.0982810618137204</v>
      </c>
      <c r="D6849">
        <v>8.1102015415907793</v>
      </c>
      <c r="E6849">
        <v>7.82428779508641</v>
      </c>
      <c r="F6849">
        <v>8.0367324427647908</v>
      </c>
      <c r="G6849">
        <v>8.3106344530160108</v>
      </c>
      <c r="H6849">
        <v>8.7705524145982405</v>
      </c>
      <c r="I6849">
        <v>8.4906463627135107</v>
      </c>
      <c r="J6849">
        <v>8.1660201079883805</v>
      </c>
      <c r="K6849">
        <v>8.2533183599327202</v>
      </c>
      <c r="L6849">
        <v>8.4150944050062293</v>
      </c>
      <c r="M6849">
        <v>8.5211100064466798</v>
      </c>
      <c r="N6849">
        <v>8.3570459374004393</v>
      </c>
      <c r="O6849">
        <v>8.3896454991135094</v>
      </c>
      <c r="P6849">
        <v>8.3608783234042701</v>
      </c>
      <c r="Q6849">
        <v>8.1958182219819093</v>
      </c>
    </row>
    <row r="6850" spans="1:17">
      <c r="A6850" t="s">
        <v>12194</v>
      </c>
      <c r="B6850" s="16" t="s">
        <v>12195</v>
      </c>
      <c r="C6850">
        <v>7.3253598602789296</v>
      </c>
      <c r="D6850">
        <v>7.1986281877788398</v>
      </c>
      <c r="E6850">
        <v>6.8867602326164601</v>
      </c>
      <c r="F6850">
        <v>5.34113232674183</v>
      </c>
      <c r="G6850">
        <v>6.64536989626367</v>
      </c>
      <c r="H6850">
        <v>5.7039026048571104</v>
      </c>
      <c r="I6850">
        <v>6.67120701638986</v>
      </c>
      <c r="J6850">
        <v>6.0135244304895803</v>
      </c>
      <c r="K6850">
        <v>6.4644097944759897</v>
      </c>
      <c r="L6850">
        <v>7.0839309273197903</v>
      </c>
      <c r="M6850">
        <v>6.0991295039876796</v>
      </c>
      <c r="N6850">
        <v>5.6095571535837596</v>
      </c>
      <c r="O6850">
        <v>6.3295390887967304</v>
      </c>
      <c r="P6850">
        <v>6.4382133371337602</v>
      </c>
      <c r="Q6850">
        <v>8.3931679398307004</v>
      </c>
    </row>
    <row r="6851" spans="1:17">
      <c r="A6851" t="s">
        <v>12196</v>
      </c>
      <c r="B6851" s="16" t="s">
        <v>12197</v>
      </c>
      <c r="C6851">
        <v>6.6756381474204201</v>
      </c>
      <c r="D6851">
        <v>6.8700629365066499</v>
      </c>
      <c r="E6851">
        <v>7.1580599070866304</v>
      </c>
      <c r="F6851">
        <v>6.7864141712276496</v>
      </c>
      <c r="G6851">
        <v>6.6839789347614902</v>
      </c>
      <c r="H6851">
        <v>7.6415438236790099</v>
      </c>
      <c r="I6851">
        <v>9.1438842944889895</v>
      </c>
      <c r="J6851">
        <v>7.9129688664490203</v>
      </c>
      <c r="K6851">
        <v>6.8659346212111299</v>
      </c>
      <c r="L6851">
        <v>8.9414918812751107</v>
      </c>
      <c r="M6851">
        <v>8.2891168098378696</v>
      </c>
      <c r="N6851">
        <v>8.3011429256005798</v>
      </c>
      <c r="O6851">
        <v>7.1746832552608204</v>
      </c>
      <c r="P6851">
        <v>9.3716527253342896</v>
      </c>
      <c r="Q6851">
        <v>5.09416193408443</v>
      </c>
    </row>
    <row r="6852" spans="1:17">
      <c r="A6852" t="s">
        <v>12198</v>
      </c>
      <c r="B6852" s="16" t="s">
        <v>12199</v>
      </c>
      <c r="C6852">
        <v>6.5812385223602199</v>
      </c>
      <c r="D6852">
        <v>6.55341663957745</v>
      </c>
      <c r="E6852">
        <v>6.3595865741919599</v>
      </c>
      <c r="F6852">
        <v>6.8607791046404802</v>
      </c>
      <c r="G6852">
        <v>6.79391800205281</v>
      </c>
      <c r="H6852">
        <v>6.3945603718070796</v>
      </c>
      <c r="I6852">
        <v>6.5874223162907901</v>
      </c>
      <c r="J6852">
        <v>6.9444338147454996</v>
      </c>
      <c r="K6852">
        <v>6.3560578544694497</v>
      </c>
      <c r="L6852">
        <v>6.3118397299493596</v>
      </c>
      <c r="M6852">
        <v>6.8165052695216302</v>
      </c>
      <c r="N6852">
        <v>6.9368440474839899</v>
      </c>
      <c r="O6852">
        <v>6.8296501465849602</v>
      </c>
      <c r="P6852">
        <v>6.4195282390462101</v>
      </c>
      <c r="Q6852">
        <v>5.81282804418474</v>
      </c>
    </row>
    <row r="6853" spans="1:17">
      <c r="A6853" t="s">
        <v>12200</v>
      </c>
      <c r="B6853" s="16" t="s">
        <v>12201</v>
      </c>
      <c r="C6853">
        <v>8.1523961586017109</v>
      </c>
      <c r="D6853">
        <v>8.0194878927270903</v>
      </c>
      <c r="E6853">
        <v>7.5653201361319704</v>
      </c>
      <c r="F6853">
        <v>8.5210152066158908</v>
      </c>
      <c r="G6853">
        <v>7.9600696456283799</v>
      </c>
      <c r="H6853">
        <v>8.8128204106618107</v>
      </c>
      <c r="I6853">
        <v>8.1185942902055501</v>
      </c>
      <c r="J6853">
        <v>8.2129344976767307</v>
      </c>
      <c r="K6853">
        <v>7.7844810546957897</v>
      </c>
      <c r="L6853">
        <v>8.4053368231857206</v>
      </c>
      <c r="M6853">
        <v>8.5373229687563406</v>
      </c>
      <c r="N6853">
        <v>8.6857568879679796</v>
      </c>
      <c r="O6853">
        <v>8.5808874541819797</v>
      </c>
      <c r="P6853">
        <v>8.2123692572012192</v>
      </c>
      <c r="Q6853">
        <v>6.2843132996066204</v>
      </c>
    </row>
    <row r="6854" spans="1:17">
      <c r="A6854" t="s">
        <v>12202</v>
      </c>
      <c r="B6854" s="16" t="s">
        <v>12203</v>
      </c>
      <c r="C6854">
        <v>6.9734988154558204</v>
      </c>
      <c r="D6854">
        <v>7.22104175143473</v>
      </c>
      <c r="E6854">
        <v>6.8434447610936902</v>
      </c>
      <c r="F6854">
        <v>7.0313746998931297</v>
      </c>
      <c r="G6854">
        <v>6.9177415899492303</v>
      </c>
      <c r="H6854">
        <v>7.1412083773946096</v>
      </c>
      <c r="I6854">
        <v>6.9644808980353901</v>
      </c>
      <c r="J6854">
        <v>6.5634187552084402</v>
      </c>
      <c r="K6854">
        <v>7.1070277298164202</v>
      </c>
      <c r="L6854">
        <v>6.9286808814702896</v>
      </c>
      <c r="M6854">
        <v>6.9474715740207804</v>
      </c>
      <c r="N6854">
        <v>6.7258089642514101</v>
      </c>
      <c r="O6854">
        <v>7.2117528687813603</v>
      </c>
      <c r="P6854">
        <v>7.5104440579032898</v>
      </c>
      <c r="Q6854">
        <v>6.6375058506955904</v>
      </c>
    </row>
    <row r="6855" spans="1:17">
      <c r="A6855" t="s">
        <v>12204</v>
      </c>
      <c r="B6855" s="16" t="s">
        <v>12205</v>
      </c>
      <c r="C6855">
        <v>7.1062601366847904</v>
      </c>
      <c r="D6855">
        <v>7.1910785819618299</v>
      </c>
      <c r="E6855">
        <v>6.99624750440314</v>
      </c>
      <c r="F6855">
        <v>7.7404287607638702</v>
      </c>
      <c r="G6855">
        <v>7.5453478201358104</v>
      </c>
      <c r="H6855">
        <v>6.5905983471623104</v>
      </c>
      <c r="I6855">
        <v>6.5114715433644497</v>
      </c>
      <c r="J6855">
        <v>7.01690807350779</v>
      </c>
      <c r="K6855">
        <v>6.7756261029337699</v>
      </c>
      <c r="L6855">
        <v>6.7647934956056499</v>
      </c>
      <c r="M6855">
        <v>7.2247916331918702</v>
      </c>
      <c r="N6855">
        <v>7.4090932684121098</v>
      </c>
      <c r="O6855">
        <v>7.1933376774379498</v>
      </c>
      <c r="P6855">
        <v>6.1959331872939396</v>
      </c>
      <c r="Q6855">
        <v>7.5369478347710803</v>
      </c>
    </row>
    <row r="6856" spans="1:17">
      <c r="A6856" t="s">
        <v>12206</v>
      </c>
      <c r="B6856" s="16" t="s">
        <v>12207</v>
      </c>
      <c r="C6856">
        <v>4.2263167103073602</v>
      </c>
      <c r="D6856">
        <v>4.1197647330598102</v>
      </c>
      <c r="E6856">
        <v>3.4028894668404299</v>
      </c>
      <c r="F6856">
        <v>3.6131889974304401</v>
      </c>
      <c r="G6856">
        <v>5.2138164621762604</v>
      </c>
      <c r="H6856">
        <v>2.8218677180984102</v>
      </c>
      <c r="I6856">
        <v>3.8937805799913501</v>
      </c>
      <c r="J6856">
        <v>4.4114342089532403</v>
      </c>
      <c r="K6856">
        <v>3.99457577781329</v>
      </c>
      <c r="L6856">
        <v>3.9560512465587201</v>
      </c>
      <c r="M6856">
        <v>4.1590575299716699</v>
      </c>
      <c r="N6856">
        <v>3.6661147186140499</v>
      </c>
      <c r="O6856">
        <v>4.3540657995344203</v>
      </c>
      <c r="P6856">
        <v>4.0606668341819496</v>
      </c>
      <c r="Q6856">
        <v>2.8218677180984102</v>
      </c>
    </row>
    <row r="6857" spans="1:17">
      <c r="A6857" t="s">
        <v>12208</v>
      </c>
      <c r="B6857" s="16" t="s">
        <v>12209</v>
      </c>
      <c r="C6857">
        <v>7.34696895994397</v>
      </c>
      <c r="D6857">
        <v>7.6695297604548198</v>
      </c>
      <c r="E6857">
        <v>7.3659163892137602</v>
      </c>
      <c r="F6857">
        <v>7.6596378448912503</v>
      </c>
      <c r="G6857">
        <v>7.52429672556746</v>
      </c>
      <c r="H6857">
        <v>8.2383511238704408</v>
      </c>
      <c r="I6857">
        <v>7.6688686781211901</v>
      </c>
      <c r="J6857">
        <v>7.5773448449579499</v>
      </c>
      <c r="K6857">
        <v>7.4064122197954996</v>
      </c>
      <c r="L6857">
        <v>7.5887671861693198</v>
      </c>
      <c r="M6857">
        <v>7.5097861683678904</v>
      </c>
      <c r="N6857">
        <v>7.8181039222588602</v>
      </c>
      <c r="O6857">
        <v>7.758198071442</v>
      </c>
      <c r="P6857">
        <v>7.5956949036652004</v>
      </c>
      <c r="Q6857">
        <v>6.9204191934356096</v>
      </c>
    </row>
    <row r="6858" spans="1:17">
      <c r="A6858" t="s">
        <v>12210</v>
      </c>
      <c r="B6858" s="16" t="s">
        <v>12211</v>
      </c>
      <c r="C6858">
        <v>9.83911041536245</v>
      </c>
      <c r="D6858">
        <v>9.8700435063205294</v>
      </c>
      <c r="E6858">
        <v>10.1613039614097</v>
      </c>
      <c r="F6858">
        <v>10.3242648363118</v>
      </c>
      <c r="G6858">
        <v>9.9688252258370795</v>
      </c>
      <c r="H6858">
        <v>9.3409714127258905</v>
      </c>
      <c r="I6858">
        <v>9.4707610293721007</v>
      </c>
      <c r="J6858">
        <v>9.9615176570748005</v>
      </c>
      <c r="K6858">
        <v>10.022162700124101</v>
      </c>
      <c r="L6858">
        <v>9.8494768352206705</v>
      </c>
      <c r="M6858">
        <v>9.3888989288806908</v>
      </c>
      <c r="N6858">
        <v>9.4182981385747393</v>
      </c>
      <c r="O6858">
        <v>9.2180869194326505</v>
      </c>
      <c r="P6858">
        <v>9.3423892024654105</v>
      </c>
      <c r="Q6858">
        <v>9.3151344269335699</v>
      </c>
    </row>
    <row r="6859" spans="1:17">
      <c r="A6859" t="s">
        <v>12212</v>
      </c>
      <c r="B6859" s="16" t="s">
        <v>12213</v>
      </c>
      <c r="C6859">
        <v>5.5257755444735697</v>
      </c>
      <c r="D6859">
        <v>5.2802736384566202</v>
      </c>
      <c r="E6859">
        <v>5.8734011200307696</v>
      </c>
      <c r="F6859">
        <v>5.1400511332488898</v>
      </c>
      <c r="G6859">
        <v>5.2138164621762604</v>
      </c>
      <c r="H6859">
        <v>5.9352574320134996</v>
      </c>
      <c r="I6859">
        <v>5.0470377433929201</v>
      </c>
      <c r="J6859">
        <v>5.76383742325923</v>
      </c>
      <c r="K6859">
        <v>5.2832656349479699</v>
      </c>
      <c r="L6859">
        <v>5.1269350135493204</v>
      </c>
      <c r="M6859">
        <v>5.1647442944921202</v>
      </c>
      <c r="N6859">
        <v>5.0990232116612804</v>
      </c>
      <c r="O6859">
        <v>5.3368598019304798</v>
      </c>
      <c r="P6859">
        <v>5.7609673977777103</v>
      </c>
      <c r="Q6859">
        <v>5.09416193408443</v>
      </c>
    </row>
    <row r="6860" spans="1:17">
      <c r="A6860" t="s">
        <v>12214</v>
      </c>
      <c r="B6860" s="16" t="s">
        <v>12215</v>
      </c>
      <c r="C6860">
        <v>7.3398019669746004</v>
      </c>
      <c r="D6860">
        <v>7.4084289871033597</v>
      </c>
      <c r="E6860">
        <v>7.1101863203044502</v>
      </c>
      <c r="F6860">
        <v>7.1619585846034699</v>
      </c>
      <c r="G6860">
        <v>7.1465092171480196</v>
      </c>
      <c r="H6860">
        <v>7.8335639012519396</v>
      </c>
      <c r="I6860">
        <v>7.1590348358018003</v>
      </c>
      <c r="J6860">
        <v>7.01690807350779</v>
      </c>
      <c r="K6860">
        <v>6.7849177277433901</v>
      </c>
      <c r="L6860">
        <v>6.8917722925088398</v>
      </c>
      <c r="M6860">
        <v>7.39230442976364</v>
      </c>
      <c r="N6860">
        <v>7.3066770438682598</v>
      </c>
      <c r="O6860">
        <v>7.1494275816468704</v>
      </c>
      <c r="P6860">
        <v>7.7147893187189904</v>
      </c>
      <c r="Q6860">
        <v>5.09416193408443</v>
      </c>
    </row>
    <row r="6861" spans="1:17">
      <c r="A6861" t="s">
        <v>12216</v>
      </c>
      <c r="B6861" s="16" t="s">
        <v>12217</v>
      </c>
      <c r="C6861">
        <v>8.2998382386102101</v>
      </c>
      <c r="D6861">
        <v>7.8764226685238103</v>
      </c>
      <c r="E6861">
        <v>8.0373273240711303</v>
      </c>
      <c r="F6861">
        <v>7.8491557081204197</v>
      </c>
      <c r="G6861">
        <v>7.8572620497112897</v>
      </c>
      <c r="H6861">
        <v>7.4604017786458403</v>
      </c>
      <c r="I6861">
        <v>8.7149167841094197</v>
      </c>
      <c r="J6861">
        <v>8.0502205947457703</v>
      </c>
      <c r="K6861">
        <v>9.0823777175061799</v>
      </c>
      <c r="L6861">
        <v>9.3468143685848997</v>
      </c>
      <c r="M6861">
        <v>8.0867734251620202</v>
      </c>
      <c r="N6861">
        <v>8.4073355940838095</v>
      </c>
      <c r="O6861">
        <v>7.9818224758641101</v>
      </c>
      <c r="P6861">
        <v>7.8034427306452399</v>
      </c>
      <c r="Q6861">
        <v>9.6975493141544398</v>
      </c>
    </row>
    <row r="6862" spans="1:17">
      <c r="A6862" t="s">
        <v>12218</v>
      </c>
      <c r="B6862" s="16" t="s">
        <v>12219</v>
      </c>
      <c r="C6862">
        <v>7.7550342632277598</v>
      </c>
      <c r="D6862">
        <v>7.88111539084478</v>
      </c>
      <c r="E6862">
        <v>7.9984790942667399</v>
      </c>
      <c r="F6862">
        <v>8.1702516828420695</v>
      </c>
      <c r="G6862">
        <v>7.70973747676614</v>
      </c>
      <c r="H6862">
        <v>9.0998724991739905</v>
      </c>
      <c r="I6862">
        <v>9.2347648928419996</v>
      </c>
      <c r="J6862">
        <v>9.2554310012405399</v>
      </c>
      <c r="K6862">
        <v>7.8477217694945702</v>
      </c>
      <c r="L6862">
        <v>8.9748538686125308</v>
      </c>
      <c r="M6862">
        <v>8.7450237383406098</v>
      </c>
      <c r="N6862">
        <v>8.5956957065825605</v>
      </c>
      <c r="O6862">
        <v>8.5879399092557893</v>
      </c>
      <c r="P6862">
        <v>9.70816598085616</v>
      </c>
      <c r="Q6862">
        <v>7.5369478347710803</v>
      </c>
    </row>
    <row r="6863" spans="1:17">
      <c r="A6863" t="s">
        <v>12220</v>
      </c>
      <c r="B6863" s="16" t="s">
        <v>12221</v>
      </c>
      <c r="C6863">
        <v>10.9433985196788</v>
      </c>
      <c r="D6863">
        <v>10.952888203303599</v>
      </c>
      <c r="E6863">
        <v>11.104468420411999</v>
      </c>
      <c r="F6863">
        <v>11.2669471129398</v>
      </c>
      <c r="G6863">
        <v>11.2140990328908</v>
      </c>
      <c r="H6863">
        <v>10.229090124857199</v>
      </c>
      <c r="I6863">
        <v>10.738320373914499</v>
      </c>
      <c r="J6863">
        <v>10.7797237202786</v>
      </c>
      <c r="K6863">
        <v>11.4462404464151</v>
      </c>
      <c r="L6863">
        <v>11.419292495634201</v>
      </c>
      <c r="M6863">
        <v>11.514063435051501</v>
      </c>
      <c r="N6863">
        <v>11.7701373087683</v>
      </c>
      <c r="O6863">
        <v>11.431907611367199</v>
      </c>
      <c r="P6863">
        <v>10.053357243853499</v>
      </c>
      <c r="Q6863">
        <v>12.8706147797215</v>
      </c>
    </row>
    <row r="6864" spans="1:17">
      <c r="A6864" t="s">
        <v>12222</v>
      </c>
      <c r="B6864" s="16" t="s">
        <v>12223</v>
      </c>
      <c r="C6864">
        <v>3.8862082974622001</v>
      </c>
      <c r="D6864">
        <v>3.8603343823973102</v>
      </c>
      <c r="E6864">
        <v>2.8218677180984102</v>
      </c>
      <c r="F6864">
        <v>3.7319397910766599</v>
      </c>
      <c r="G6864">
        <v>4.0460446887748596</v>
      </c>
      <c r="H6864">
        <v>4.1560374762891303</v>
      </c>
      <c r="I6864">
        <v>4.30650913402902</v>
      </c>
      <c r="J6864">
        <v>4.0764652066995799</v>
      </c>
      <c r="K6864">
        <v>3.99457577781329</v>
      </c>
      <c r="L6864">
        <v>4.0420260041176004</v>
      </c>
      <c r="M6864">
        <v>4.21436379980989</v>
      </c>
      <c r="N6864">
        <v>4.5070424063834196</v>
      </c>
      <c r="O6864">
        <v>3.6677309644704801</v>
      </c>
      <c r="P6864">
        <v>3.9363215208704698</v>
      </c>
      <c r="Q6864">
        <v>2.8218677180984102</v>
      </c>
    </row>
    <row r="6865" spans="1:17">
      <c r="A6865" t="s">
        <v>12224</v>
      </c>
      <c r="B6865" s="16" t="s">
        <v>12225</v>
      </c>
      <c r="C6865">
        <v>9.7146653881977691</v>
      </c>
      <c r="D6865">
        <v>9.6404267181832708</v>
      </c>
      <c r="E6865">
        <v>9.5393075636446696</v>
      </c>
      <c r="F6865">
        <v>9.4079415817928904</v>
      </c>
      <c r="G6865">
        <v>9.3698957333166</v>
      </c>
      <c r="H6865">
        <v>9.0609486816967593</v>
      </c>
      <c r="I6865">
        <v>9.6190801764288096</v>
      </c>
      <c r="J6865">
        <v>9.2879154872981999</v>
      </c>
      <c r="K6865">
        <v>9.6903963452857997</v>
      </c>
      <c r="L6865">
        <v>9.4099657020371303</v>
      </c>
      <c r="M6865">
        <v>9.1157670783351303</v>
      </c>
      <c r="N6865">
        <v>8.7650232406320008</v>
      </c>
      <c r="O6865">
        <v>9.1921012393873607</v>
      </c>
      <c r="P6865">
        <v>9.5292863717088494</v>
      </c>
      <c r="Q6865">
        <v>8.48255560796823</v>
      </c>
    </row>
    <row r="6866" spans="1:17">
      <c r="A6866" t="s">
        <v>12226</v>
      </c>
      <c r="B6866" s="16" t="s">
        <v>12227</v>
      </c>
      <c r="C6866">
        <v>10.9422181591562</v>
      </c>
      <c r="D6866">
        <v>10.885652600107701</v>
      </c>
      <c r="E6866">
        <v>10.644594725469601</v>
      </c>
      <c r="F6866">
        <v>10.2666776057559</v>
      </c>
      <c r="G6866">
        <v>10.607823994917</v>
      </c>
      <c r="H6866">
        <v>9.4802380059212297</v>
      </c>
      <c r="I6866">
        <v>10.347516538749399</v>
      </c>
      <c r="J6866">
        <v>10.0180588867967</v>
      </c>
      <c r="K6866">
        <v>10.913536586457299</v>
      </c>
      <c r="L6866">
        <v>10.4934301989635</v>
      </c>
      <c r="M6866">
        <v>10.141271943217999</v>
      </c>
      <c r="N6866">
        <v>9.9594786830543391</v>
      </c>
      <c r="O6866">
        <v>10.3285516684399</v>
      </c>
      <c r="P6866">
        <v>10.0043787737843</v>
      </c>
      <c r="Q6866">
        <v>11.6696201561524</v>
      </c>
    </row>
    <row r="6867" spans="1:17">
      <c r="A6867" t="s">
        <v>12228</v>
      </c>
      <c r="B6867" s="16" t="s">
        <v>12229</v>
      </c>
      <c r="C6867">
        <v>8.0682777934507293</v>
      </c>
      <c r="D6867">
        <v>8.0696746781631301</v>
      </c>
      <c r="E6867">
        <v>8.1240957126821698</v>
      </c>
      <c r="F6867">
        <v>7.7695933794598799</v>
      </c>
      <c r="G6867">
        <v>7.8058773585549703</v>
      </c>
      <c r="H6867">
        <v>7.0378223940395603</v>
      </c>
      <c r="I6867">
        <v>7.8889848124735602</v>
      </c>
      <c r="J6867">
        <v>7.3497254155245901</v>
      </c>
      <c r="K6867">
        <v>7.8869572597015596</v>
      </c>
      <c r="L6867">
        <v>7.6616785142278898</v>
      </c>
      <c r="M6867">
        <v>7.39230442976364</v>
      </c>
      <c r="N6867">
        <v>7.2045612545858004</v>
      </c>
      <c r="O6867">
        <v>7.6363961245384901</v>
      </c>
      <c r="P6867">
        <v>7.5956949036652004</v>
      </c>
      <c r="Q6867">
        <v>7.8374797051227896</v>
      </c>
    </row>
    <row r="6868" spans="1:17">
      <c r="A6868" t="s">
        <v>12230</v>
      </c>
      <c r="B6868" s="16" t="s">
        <v>12231</v>
      </c>
      <c r="C6868">
        <v>9.2138830411218606</v>
      </c>
      <c r="D6868">
        <v>9.0382715533186904</v>
      </c>
      <c r="E6868">
        <v>8.40715315127248</v>
      </c>
      <c r="F6868">
        <v>8.7232323506580602</v>
      </c>
      <c r="G6868">
        <v>8.7990969799471106</v>
      </c>
      <c r="H6868">
        <v>8.6328167826664899</v>
      </c>
      <c r="I6868">
        <v>8.6191858318957895</v>
      </c>
      <c r="J6868">
        <v>8.6387830553075595</v>
      </c>
      <c r="K6868">
        <v>8.7900610145159703</v>
      </c>
      <c r="L6868">
        <v>8.6258217635826107</v>
      </c>
      <c r="M6868">
        <v>8.8093736828570695</v>
      </c>
      <c r="N6868">
        <v>8.3162636808702501</v>
      </c>
      <c r="O6868">
        <v>8.5378325110937805</v>
      </c>
      <c r="P6868">
        <v>8.8580386323664708</v>
      </c>
      <c r="Q6868">
        <v>8.2978683598244807</v>
      </c>
    </row>
    <row r="6869" spans="1:17">
      <c r="A6869" t="s">
        <v>12232</v>
      </c>
      <c r="B6869" s="16" t="s">
        <v>12233</v>
      </c>
      <c r="C6869">
        <v>7.4099128563250902</v>
      </c>
      <c r="D6869">
        <v>7.3212486542093096</v>
      </c>
      <c r="E6869">
        <v>7.5018753045837103</v>
      </c>
      <c r="F6869">
        <v>7.7791850861198899</v>
      </c>
      <c r="G6869">
        <v>7.5797625763280001</v>
      </c>
      <c r="H6869">
        <v>7.8386909133567402</v>
      </c>
      <c r="I6869">
        <v>7.54158301079321</v>
      </c>
      <c r="J6869">
        <v>7.6744684748994603</v>
      </c>
      <c r="K6869">
        <v>7.4361311627057196</v>
      </c>
      <c r="L6869">
        <v>7.4308250270779599</v>
      </c>
      <c r="M6869">
        <v>7.6400225463492104</v>
      </c>
      <c r="N6869">
        <v>7.4370631219760002</v>
      </c>
      <c r="O6869">
        <v>7.8510725175134199</v>
      </c>
      <c r="P6869">
        <v>7.6364979725720197</v>
      </c>
      <c r="Q6869">
        <v>6.9204191934356096</v>
      </c>
    </row>
    <row r="6870" spans="1:17">
      <c r="A6870" t="s">
        <v>12234</v>
      </c>
      <c r="B6870" s="16" t="s">
        <v>12235</v>
      </c>
      <c r="C6870">
        <v>11.373327478423199</v>
      </c>
      <c r="D6870">
        <v>11.2753251856827</v>
      </c>
      <c r="E6870">
        <v>11.537458268169599</v>
      </c>
      <c r="F6870">
        <v>11.136508745315799</v>
      </c>
      <c r="G6870">
        <v>11.5682995133965</v>
      </c>
      <c r="H6870">
        <v>10.497909578561501</v>
      </c>
      <c r="I6870">
        <v>11.176595007826201</v>
      </c>
      <c r="J6870">
        <v>10.3520432098135</v>
      </c>
      <c r="K6870">
        <v>11.7839728476989</v>
      </c>
      <c r="L6870">
        <v>11.536744076232599</v>
      </c>
      <c r="M6870">
        <v>10.974130459505201</v>
      </c>
      <c r="N6870">
        <v>11.4905431788277</v>
      </c>
      <c r="O6870">
        <v>11.0162767630357</v>
      </c>
      <c r="P6870">
        <v>10.85033937321</v>
      </c>
      <c r="Q6870">
        <v>13.266221196327701</v>
      </c>
    </row>
    <row r="6871" spans="1:17">
      <c r="A6871" t="s">
        <v>12236</v>
      </c>
      <c r="B6871" s="16" t="s">
        <v>12237</v>
      </c>
      <c r="C6871">
        <v>7.9321062790672396</v>
      </c>
      <c r="D6871">
        <v>7.8951024998865504</v>
      </c>
      <c r="E6871">
        <v>7.9035386163103496</v>
      </c>
      <c r="F6871">
        <v>8.1775201521346208</v>
      </c>
      <c r="G6871">
        <v>7.9808089029511597</v>
      </c>
      <c r="H6871">
        <v>8.5351990548442505</v>
      </c>
      <c r="I6871">
        <v>8.0490224856030004</v>
      </c>
      <c r="J6871">
        <v>8.0876274325406392</v>
      </c>
      <c r="K6871">
        <v>7.8739971787165404</v>
      </c>
      <c r="L6871">
        <v>8.0686548807674594</v>
      </c>
      <c r="M6871">
        <v>8.2276330542981508</v>
      </c>
      <c r="N6871">
        <v>8.3859973630069096</v>
      </c>
      <c r="O6871">
        <v>8.2922463045226795</v>
      </c>
      <c r="P6871">
        <v>7.9335200664992298</v>
      </c>
      <c r="Q6871">
        <v>6.2843132996066204</v>
      </c>
    </row>
    <row r="6872" spans="1:17">
      <c r="A6872" t="s">
        <v>12238</v>
      </c>
      <c r="B6872" s="16" t="s">
        <v>12239</v>
      </c>
      <c r="C6872">
        <v>8.2124113206036906</v>
      </c>
      <c r="D6872">
        <v>8.2867523994167307</v>
      </c>
      <c r="E6872">
        <v>7.9517909669453397</v>
      </c>
      <c r="F6872">
        <v>8.2722167084349696</v>
      </c>
      <c r="G6872">
        <v>8.0850459987098091</v>
      </c>
      <c r="H6872">
        <v>9.2516158743273404</v>
      </c>
      <c r="I6872">
        <v>8.8564902700753105</v>
      </c>
      <c r="J6872">
        <v>8.6547255402590206</v>
      </c>
      <c r="K6872">
        <v>8.4725501940294503</v>
      </c>
      <c r="L6872">
        <v>8.7337112550852805</v>
      </c>
      <c r="M6872">
        <v>8.6395564333949402</v>
      </c>
      <c r="N6872">
        <v>8.8531727646456808</v>
      </c>
      <c r="O6872">
        <v>8.5256410230445194</v>
      </c>
      <c r="P6872">
        <v>8.8785723385380706</v>
      </c>
      <c r="Q6872">
        <v>2.8218677180984102</v>
      </c>
    </row>
    <row r="6873" spans="1:17">
      <c r="A6873" t="s">
        <v>12240</v>
      </c>
      <c r="B6873" s="16" t="s">
        <v>12241</v>
      </c>
      <c r="C6873">
        <v>11.276432905813801</v>
      </c>
      <c r="D6873">
        <v>11.323055427398</v>
      </c>
      <c r="E6873">
        <v>11.4681161343936</v>
      </c>
      <c r="F6873">
        <v>11.0276707405864</v>
      </c>
      <c r="G6873">
        <v>11.2428005744194</v>
      </c>
      <c r="H6873">
        <v>11.3378385369786</v>
      </c>
      <c r="I6873">
        <v>12.671616657927</v>
      </c>
      <c r="J6873">
        <v>12.379388665587401</v>
      </c>
      <c r="K6873">
        <v>10.839424539082399</v>
      </c>
      <c r="L6873">
        <v>12.703477564904</v>
      </c>
      <c r="M6873">
        <v>12.1837605871579</v>
      </c>
      <c r="N6873">
        <v>12.6727678210452</v>
      </c>
      <c r="O6873">
        <v>11.4118518595214</v>
      </c>
      <c r="P6873">
        <v>12.7252945913358</v>
      </c>
      <c r="Q6873">
        <v>11.1344751587799</v>
      </c>
    </row>
    <row r="6874" spans="1:17">
      <c r="A6874" t="s">
        <v>12242</v>
      </c>
      <c r="B6874" s="16" t="s">
        <v>12243</v>
      </c>
      <c r="C6874">
        <v>10.184828407226201</v>
      </c>
      <c r="D6874">
        <v>10.304593365075</v>
      </c>
      <c r="E6874">
        <v>9.8684027706210902</v>
      </c>
      <c r="F6874">
        <v>10.264120902753699</v>
      </c>
      <c r="G6874">
        <v>10.1962845938979</v>
      </c>
      <c r="H6874">
        <v>10.669421080586799</v>
      </c>
      <c r="I6874">
        <v>10.3384384424691</v>
      </c>
      <c r="J6874">
        <v>10.113410325543599</v>
      </c>
      <c r="K6874">
        <v>10.4900326815673</v>
      </c>
      <c r="L6874">
        <v>10.2662150009364</v>
      </c>
      <c r="M6874">
        <v>10.546101043065001</v>
      </c>
      <c r="N6874">
        <v>10.325274842671201</v>
      </c>
      <c r="O6874">
        <v>10.559487242689499</v>
      </c>
      <c r="P6874">
        <v>10.2486935926408</v>
      </c>
      <c r="Q6874">
        <v>9.3151344269335699</v>
      </c>
    </row>
    <row r="6875" spans="1:17">
      <c r="A6875" t="s">
        <v>12244</v>
      </c>
      <c r="B6875" s="16" t="s">
        <v>12245</v>
      </c>
      <c r="C6875">
        <v>9.86051339507633</v>
      </c>
      <c r="D6875">
        <v>9.7367018390983198</v>
      </c>
      <c r="E6875">
        <v>9.7872140497535494</v>
      </c>
      <c r="F6875">
        <v>9.4171773361355005</v>
      </c>
      <c r="G6875">
        <v>9.6116449858006394</v>
      </c>
      <c r="H6875">
        <v>9.7554382652487206</v>
      </c>
      <c r="I6875">
        <v>9.9606174555643197</v>
      </c>
      <c r="J6875">
        <v>9.4752362902310505</v>
      </c>
      <c r="K6875">
        <v>9.9271556193907102</v>
      </c>
      <c r="L6875">
        <v>9.8410597192702607</v>
      </c>
      <c r="M6875">
        <v>9.5482062502132692</v>
      </c>
      <c r="N6875">
        <v>9.3846364457369305</v>
      </c>
      <c r="O6875">
        <v>9.5435325705790106</v>
      </c>
      <c r="P6875">
        <v>10.0136898029864</v>
      </c>
      <c r="Q6875">
        <v>9.7343991185863192</v>
      </c>
    </row>
    <row r="6876" spans="1:17">
      <c r="A6876" t="s">
        <v>12246</v>
      </c>
      <c r="B6876" s="16" t="s">
        <v>12247</v>
      </c>
      <c r="C6876">
        <v>9.5195300666984899</v>
      </c>
      <c r="D6876">
        <v>9.4293544379949896</v>
      </c>
      <c r="E6876">
        <v>9.1272955393849493</v>
      </c>
      <c r="F6876">
        <v>9.2341962990832194</v>
      </c>
      <c r="G6876">
        <v>9.7998049981765902</v>
      </c>
      <c r="H6876">
        <v>9.4010743933372201</v>
      </c>
      <c r="I6876">
        <v>9.3276165204702206</v>
      </c>
      <c r="J6876">
        <v>9.5318129541016106</v>
      </c>
      <c r="K6876">
        <v>9.3535767895226201</v>
      </c>
      <c r="L6876">
        <v>9.3968985177812492</v>
      </c>
      <c r="M6876">
        <v>9.9304083711508806</v>
      </c>
      <c r="N6876">
        <v>10.2613114615567</v>
      </c>
      <c r="O6876">
        <v>10.074536101468301</v>
      </c>
      <c r="P6876">
        <v>9.6674502476195592</v>
      </c>
      <c r="Q6876">
        <v>10.170622283119799</v>
      </c>
    </row>
    <row r="6877" spans="1:17">
      <c r="A6877" t="s">
        <v>12248</v>
      </c>
      <c r="B6877" s="16" t="s">
        <v>12249</v>
      </c>
      <c r="C6877">
        <v>7.5958066555574204</v>
      </c>
      <c r="D6877">
        <v>7.6803426543331597</v>
      </c>
      <c r="E6877">
        <v>8.3922497014058894</v>
      </c>
      <c r="F6877">
        <v>7.4888864773400599</v>
      </c>
      <c r="G6877">
        <v>7.3910775129397202</v>
      </c>
      <c r="H6877">
        <v>7.9612701709314404</v>
      </c>
      <c r="I6877">
        <v>7.2472401679243204</v>
      </c>
      <c r="J6877">
        <v>8.1943516220584804</v>
      </c>
      <c r="K6877">
        <v>6.8033219097639099</v>
      </c>
      <c r="L6877">
        <v>7.4308250270779599</v>
      </c>
      <c r="M6877">
        <v>7.2305114874921399</v>
      </c>
      <c r="N6877">
        <v>7.0858084553801799</v>
      </c>
      <c r="O6877">
        <v>7.37855994466205</v>
      </c>
      <c r="P6877">
        <v>7.40098942313909</v>
      </c>
      <c r="Q6877">
        <v>5.09416193408443</v>
      </c>
    </row>
    <row r="6878" spans="1:17">
      <c r="A6878" t="s">
        <v>12250</v>
      </c>
      <c r="B6878" s="16" t="s">
        <v>12251</v>
      </c>
      <c r="C6878">
        <v>6.5689872807264997</v>
      </c>
      <c r="D6878">
        <v>6.3641441853182199</v>
      </c>
      <c r="E6878">
        <v>6.43959429717279</v>
      </c>
      <c r="F6878">
        <v>6.28927369624365</v>
      </c>
      <c r="G6878">
        <v>6.8056277865875003</v>
      </c>
      <c r="H6878">
        <v>6.6620436828093199</v>
      </c>
      <c r="I6878">
        <v>6.2865816137221397</v>
      </c>
      <c r="J6878">
        <v>6.2499257068907896</v>
      </c>
      <c r="K6878">
        <v>6.5212232845498299</v>
      </c>
      <c r="L6878">
        <v>6.5562240086410197</v>
      </c>
      <c r="M6878">
        <v>6.9681809941995603</v>
      </c>
      <c r="N6878">
        <v>7.3514661522358002</v>
      </c>
      <c r="O6878">
        <v>6.90712985101651</v>
      </c>
      <c r="P6878">
        <v>6.1282934919178196</v>
      </c>
      <c r="Q6878">
        <v>8.0859864702427604</v>
      </c>
    </row>
    <row r="6879" spans="1:17">
      <c r="A6879" t="s">
        <v>12252</v>
      </c>
      <c r="B6879" s="16" t="s">
        <v>12253</v>
      </c>
      <c r="C6879">
        <v>8.9784971423399096</v>
      </c>
      <c r="D6879">
        <v>8.9472922441022593</v>
      </c>
      <c r="E6879">
        <v>8.82472842888839</v>
      </c>
      <c r="F6879">
        <v>8.7380514710881698</v>
      </c>
      <c r="G6879">
        <v>8.8450414373073496</v>
      </c>
      <c r="H6879">
        <v>8.1085844592016603</v>
      </c>
      <c r="I6879">
        <v>8.7591393398351904</v>
      </c>
      <c r="J6879">
        <v>8.8254086559961795</v>
      </c>
      <c r="K6879">
        <v>8.7551686212473196</v>
      </c>
      <c r="L6879">
        <v>9.0848756631285692</v>
      </c>
      <c r="M6879">
        <v>8.9318036822471392</v>
      </c>
      <c r="N6879">
        <v>8.7117136536440807</v>
      </c>
      <c r="O6879">
        <v>8.9417570511423694</v>
      </c>
      <c r="P6879">
        <v>8.2069649777715199</v>
      </c>
      <c r="Q6879">
        <v>8.7216113394761106</v>
      </c>
    </row>
    <row r="6880" spans="1:17">
      <c r="A6880" t="s">
        <v>12254</v>
      </c>
      <c r="B6880" s="16" t="s">
        <v>12255</v>
      </c>
      <c r="C6880">
        <v>5.9458908722802599</v>
      </c>
      <c r="D6880">
        <v>6.37757613081736</v>
      </c>
      <c r="E6880">
        <v>5.8440669982677802</v>
      </c>
      <c r="F6880">
        <v>5.9029685313311697</v>
      </c>
      <c r="G6880">
        <v>5.7963037841217497</v>
      </c>
      <c r="H6880">
        <v>5.9157356088873199</v>
      </c>
      <c r="I6880">
        <v>5.9240666568416502</v>
      </c>
      <c r="J6880">
        <v>5.8141705221960898</v>
      </c>
      <c r="K6880">
        <v>6.3180248202158298</v>
      </c>
      <c r="L6880">
        <v>6.1325703953714701</v>
      </c>
      <c r="M6880">
        <v>6.0346177080543404</v>
      </c>
      <c r="N6880">
        <v>5.7747602614263602</v>
      </c>
      <c r="O6880">
        <v>5.8965587445327001</v>
      </c>
      <c r="P6880">
        <v>6.1282934919178196</v>
      </c>
      <c r="Q6880">
        <v>6.2843132996066204</v>
      </c>
    </row>
    <row r="6881" spans="1:17">
      <c r="A6881" t="s">
        <v>12256</v>
      </c>
      <c r="B6881" s="16" t="s">
        <v>12257</v>
      </c>
      <c r="C6881">
        <v>8.6630539416815608</v>
      </c>
      <c r="D6881">
        <v>8.5538435905807404</v>
      </c>
      <c r="E6881">
        <v>8.4219040861585892</v>
      </c>
      <c r="F6881">
        <v>8.7306609487740197</v>
      </c>
      <c r="G6881">
        <v>8.7056848358701906</v>
      </c>
      <c r="H6881">
        <v>8.2803897336385006</v>
      </c>
      <c r="I6881">
        <v>8.0755071653388306</v>
      </c>
      <c r="J6881">
        <v>8.4558984558309298</v>
      </c>
      <c r="K6881">
        <v>8.4170721702364393</v>
      </c>
      <c r="L6881">
        <v>8.0768762799684897</v>
      </c>
      <c r="M6881">
        <v>8.7249429097069697</v>
      </c>
      <c r="N6881">
        <v>8.2973378189464597</v>
      </c>
      <c r="O6881">
        <v>8.6065795195962007</v>
      </c>
      <c r="P6881">
        <v>8.4821469917618106</v>
      </c>
      <c r="Q6881">
        <v>7.3593062614465703</v>
      </c>
    </row>
    <row r="6882" spans="1:17">
      <c r="A6882" t="s">
        <v>12258</v>
      </c>
      <c r="B6882" s="16" t="s">
        <v>12259</v>
      </c>
      <c r="C6882">
        <v>8.7600521418365105</v>
      </c>
      <c r="D6882">
        <v>8.7891164738549605</v>
      </c>
      <c r="E6882">
        <v>8.3517369601033504</v>
      </c>
      <c r="F6882">
        <v>7.9027828604366599</v>
      </c>
      <c r="G6882">
        <v>8.3825125401054308</v>
      </c>
      <c r="H6882">
        <v>8.2422238931819507</v>
      </c>
      <c r="I6882">
        <v>8.7344312462654994</v>
      </c>
      <c r="J6882">
        <v>8.1142350564911094</v>
      </c>
      <c r="K6882">
        <v>9.0786197049877906</v>
      </c>
      <c r="L6882">
        <v>8.5031147578457507</v>
      </c>
      <c r="M6882">
        <v>8.1634087460071605</v>
      </c>
      <c r="N6882">
        <v>7.8548286932646798</v>
      </c>
      <c r="O6882">
        <v>8.4030375540667706</v>
      </c>
      <c r="P6882">
        <v>8.96111512365575</v>
      </c>
      <c r="Q6882">
        <v>8.2978683598244807</v>
      </c>
    </row>
    <row r="6883" spans="1:17">
      <c r="A6883" t="s">
        <v>12260</v>
      </c>
      <c r="B6883" s="16" t="s">
        <v>12261</v>
      </c>
      <c r="C6883">
        <v>10.7579407660299</v>
      </c>
      <c r="D6883">
        <v>10.691791623493501</v>
      </c>
      <c r="E6883">
        <v>10.6715789942348</v>
      </c>
      <c r="F6883">
        <v>11.206534359979701</v>
      </c>
      <c r="G6883">
        <v>11.0854646602131</v>
      </c>
      <c r="H6883">
        <v>10.243645004312</v>
      </c>
      <c r="I6883">
        <v>10.231677743814</v>
      </c>
      <c r="J6883">
        <v>9.9715509878133695</v>
      </c>
      <c r="K6883">
        <v>10.8421973730551</v>
      </c>
      <c r="L6883">
        <v>10.551330496664701</v>
      </c>
      <c r="M6883">
        <v>11.355637402036599</v>
      </c>
      <c r="N6883">
        <v>11.396794827834</v>
      </c>
      <c r="O6883">
        <v>11.4520103971153</v>
      </c>
      <c r="P6883">
        <v>9.9455933852722698</v>
      </c>
      <c r="Q6883">
        <v>12.531681275910699</v>
      </c>
    </row>
    <row r="6884" spans="1:17">
      <c r="A6884" t="s">
        <v>12262</v>
      </c>
      <c r="B6884" s="16" t="s">
        <v>12263</v>
      </c>
      <c r="C6884">
        <v>10.225180446010899</v>
      </c>
      <c r="D6884">
        <v>10.1529178394987</v>
      </c>
      <c r="E6884">
        <v>10.3140253400557</v>
      </c>
      <c r="F6884">
        <v>10.472634950561201</v>
      </c>
      <c r="G6884">
        <v>10.2452824867218</v>
      </c>
      <c r="H6884">
        <v>9.8497919990422904</v>
      </c>
      <c r="I6884">
        <v>9.7913096396519705</v>
      </c>
      <c r="J6884">
        <v>9.9430945056007296</v>
      </c>
      <c r="K6884">
        <v>10.2819437124388</v>
      </c>
      <c r="L6884">
        <v>9.9501862145753304</v>
      </c>
      <c r="M6884">
        <v>10.0360277588956</v>
      </c>
      <c r="N6884">
        <v>10.1872044669459</v>
      </c>
      <c r="O6884">
        <v>10.0803804653886</v>
      </c>
      <c r="P6884">
        <v>9.7496227219900096</v>
      </c>
      <c r="Q6884">
        <v>11.0638488631648</v>
      </c>
    </row>
    <row r="6885" spans="1:17">
      <c r="A6885" t="s">
        <v>12264</v>
      </c>
      <c r="B6885" s="16" t="s">
        <v>12265</v>
      </c>
      <c r="C6885">
        <v>6.61737362056245</v>
      </c>
      <c r="D6885">
        <v>6.7413585445714101</v>
      </c>
      <c r="E6885">
        <v>6.5336684091712298</v>
      </c>
      <c r="F6885">
        <v>6.5368512302362403</v>
      </c>
      <c r="G6885">
        <v>6.5369974430488398</v>
      </c>
      <c r="H6885">
        <v>6.5024570733982996</v>
      </c>
      <c r="I6885">
        <v>6.5625520315167796</v>
      </c>
      <c r="J6885">
        <v>6.1366608105989204</v>
      </c>
      <c r="K6885">
        <v>6.8659346212111299</v>
      </c>
      <c r="L6885">
        <v>6.4068267027450601</v>
      </c>
      <c r="M6885">
        <v>7.1300325981917103</v>
      </c>
      <c r="N6885">
        <v>6.85612319490345</v>
      </c>
      <c r="O6885">
        <v>6.87663908315574</v>
      </c>
      <c r="P6885">
        <v>6.1050083310752497</v>
      </c>
      <c r="Q6885">
        <v>8.1958182219819093</v>
      </c>
    </row>
    <row r="6886" spans="1:17">
      <c r="A6886" t="s">
        <v>12266</v>
      </c>
      <c r="B6886" s="16" t="s">
        <v>12267</v>
      </c>
      <c r="C6886">
        <v>9.2119251263219599</v>
      </c>
      <c r="D6886">
        <v>9.3179121229886199</v>
      </c>
      <c r="E6886">
        <v>9.4771274394101095</v>
      </c>
      <c r="F6886">
        <v>9.4846224951090097</v>
      </c>
      <c r="G6886">
        <v>9.1835563057997902</v>
      </c>
      <c r="H6886">
        <v>9.2342274463495304</v>
      </c>
      <c r="I6886">
        <v>9.29982205124786</v>
      </c>
      <c r="J6886">
        <v>9.4203510267988495</v>
      </c>
      <c r="K6886">
        <v>9.3566832264718993</v>
      </c>
      <c r="L6886">
        <v>9.27006093390251</v>
      </c>
      <c r="M6886">
        <v>8.9918522306416406</v>
      </c>
      <c r="N6886">
        <v>8.5580346457561998</v>
      </c>
      <c r="O6886">
        <v>9.0341436230391992</v>
      </c>
      <c r="P6886">
        <v>9.6010518290992302</v>
      </c>
      <c r="Q6886">
        <v>8.7216113394761106</v>
      </c>
    </row>
    <row r="6887" spans="1:17">
      <c r="A6887" t="s">
        <v>12268</v>
      </c>
      <c r="B6887" s="16" t="s">
        <v>12269</v>
      </c>
      <c r="C6887">
        <v>7.9368589542794101</v>
      </c>
      <c r="D6887">
        <v>7.9850315972664498</v>
      </c>
      <c r="E6887">
        <v>7.1580599070866304</v>
      </c>
      <c r="F6887">
        <v>7.6904682901396999</v>
      </c>
      <c r="G6887">
        <v>7.78833338063935</v>
      </c>
      <c r="H6887">
        <v>7.7865802642857398</v>
      </c>
      <c r="I6887">
        <v>7.8638748898436504</v>
      </c>
      <c r="J6887">
        <v>7.5483470056341702</v>
      </c>
      <c r="K6887">
        <v>7.8477217694945702</v>
      </c>
      <c r="L6887">
        <v>7.5714035667808099</v>
      </c>
      <c r="M6887">
        <v>7.7071318379341101</v>
      </c>
      <c r="N6887">
        <v>7.8754012744497004</v>
      </c>
      <c r="O6887">
        <v>7.9566048506796401</v>
      </c>
      <c r="P6887">
        <v>8.0162002240067007</v>
      </c>
      <c r="Q6887">
        <v>5.81282804418474</v>
      </c>
    </row>
    <row r="6888" spans="1:17">
      <c r="A6888" t="s">
        <v>12270</v>
      </c>
      <c r="B6888" s="16" t="s">
        <v>12271</v>
      </c>
      <c r="C6888">
        <v>9.7887753269072704</v>
      </c>
      <c r="D6888">
        <v>9.8036785425030804</v>
      </c>
      <c r="E6888">
        <v>9.7776921289847696</v>
      </c>
      <c r="F6888">
        <v>9.9188294857051407</v>
      </c>
      <c r="G6888">
        <v>10.218267143364301</v>
      </c>
      <c r="H6888">
        <v>9.4487569850186102</v>
      </c>
      <c r="I6888">
        <v>9.4268928260667497</v>
      </c>
      <c r="J6888">
        <v>10.3073705193903</v>
      </c>
      <c r="K6888">
        <v>9.8663413931554498</v>
      </c>
      <c r="L6888">
        <v>9.3124319005702105</v>
      </c>
      <c r="M6888">
        <v>9.9330359465695803</v>
      </c>
      <c r="N6888">
        <v>10.2227299349859</v>
      </c>
      <c r="O6888">
        <v>10.0653039933343</v>
      </c>
      <c r="P6888">
        <v>9.7252698111483706</v>
      </c>
      <c r="Q6888">
        <v>10.1972634697877</v>
      </c>
    </row>
    <row r="6889" spans="1:17">
      <c r="A6889" t="s">
        <v>12272</v>
      </c>
      <c r="B6889" s="16" t="s">
        <v>12273</v>
      </c>
      <c r="C6889">
        <v>6.3571282477373696</v>
      </c>
      <c r="D6889">
        <v>6.1457356279954896</v>
      </c>
      <c r="E6889">
        <v>6.0115232870691901</v>
      </c>
      <c r="F6889">
        <v>6.5593971610881399</v>
      </c>
      <c r="G6889">
        <v>6.6190383231045704</v>
      </c>
      <c r="H6889">
        <v>6.3518923622338201</v>
      </c>
      <c r="I6889">
        <v>5.98191456634164</v>
      </c>
      <c r="J6889">
        <v>6.1234974359590799</v>
      </c>
      <c r="K6889">
        <v>5.7384832894897801</v>
      </c>
      <c r="L6889">
        <v>5.7507270721102604</v>
      </c>
      <c r="M6889">
        <v>6.6890927020608997</v>
      </c>
      <c r="N6889">
        <v>6.7258089642514101</v>
      </c>
      <c r="O6889">
        <v>6.9589755286674002</v>
      </c>
      <c r="P6889">
        <v>6.1050083310752497</v>
      </c>
      <c r="Q6889">
        <v>5.09416193408443</v>
      </c>
    </row>
    <row r="6890" spans="1:17">
      <c r="A6890" t="s">
        <v>12274</v>
      </c>
      <c r="B6890" s="16" t="s">
        <v>12275</v>
      </c>
      <c r="C6890">
        <v>9.6654416411985107</v>
      </c>
      <c r="D6890">
        <v>9.6040186306747799</v>
      </c>
      <c r="E6890">
        <v>9.4653125478295603</v>
      </c>
      <c r="F6890">
        <v>9.56160245613321</v>
      </c>
      <c r="G6890">
        <v>9.4630617450405801</v>
      </c>
      <c r="H6890">
        <v>10.5628017353798</v>
      </c>
      <c r="I6890">
        <v>9.9968420668873303</v>
      </c>
      <c r="J6890">
        <v>9.9112248350807093</v>
      </c>
      <c r="K6890">
        <v>9.5830910170256391</v>
      </c>
      <c r="L6890">
        <v>9.9389617017306797</v>
      </c>
      <c r="M6890">
        <v>9.8768260375711705</v>
      </c>
      <c r="N6890">
        <v>9.8866749617073495</v>
      </c>
      <c r="O6890">
        <v>9.9098783337296297</v>
      </c>
      <c r="P6890">
        <v>10.2850326274417</v>
      </c>
      <c r="Q6890">
        <v>8.3931679398307004</v>
      </c>
    </row>
    <row r="6891" spans="1:17">
      <c r="A6891" t="s">
        <v>12276</v>
      </c>
      <c r="B6891" s="16" t="s">
        <v>12277</v>
      </c>
      <c r="C6891">
        <v>5.5513602268050501</v>
      </c>
      <c r="D6891">
        <v>5.3377706331943697</v>
      </c>
      <c r="E6891">
        <v>5.4725199049354796</v>
      </c>
      <c r="F6891">
        <v>5.6070690647998402</v>
      </c>
      <c r="G6891">
        <v>5.9320947005070197</v>
      </c>
      <c r="H6891">
        <v>6.0289964067317099</v>
      </c>
      <c r="I6891">
        <v>5.5671653310128599</v>
      </c>
      <c r="J6891">
        <v>5.8467461768600897</v>
      </c>
      <c r="K6891">
        <v>5.3619579291262198</v>
      </c>
      <c r="L6891">
        <v>5.7507270721102604</v>
      </c>
      <c r="M6891">
        <v>6.0607774565504204</v>
      </c>
      <c r="N6891">
        <v>6.1613208557558696</v>
      </c>
      <c r="O6891">
        <v>6.1617422448561596</v>
      </c>
      <c r="P6891">
        <v>5.1241087123202096</v>
      </c>
      <c r="Q6891">
        <v>5.09416193408443</v>
      </c>
    </row>
    <row r="6892" spans="1:17">
      <c r="A6892" t="s">
        <v>12278</v>
      </c>
      <c r="B6892" s="16" t="s">
        <v>12279</v>
      </c>
      <c r="C6892">
        <v>10.293420893340199</v>
      </c>
      <c r="D6892">
        <v>10.309819311961901</v>
      </c>
      <c r="E6892">
        <v>10.3153421507043</v>
      </c>
      <c r="F6892">
        <v>10.625865970537401</v>
      </c>
      <c r="G6892">
        <v>10.233458016655799</v>
      </c>
      <c r="H6892">
        <v>10.089959251860501</v>
      </c>
      <c r="I6892">
        <v>10.124852917805899</v>
      </c>
      <c r="J6892">
        <v>10.584351612356199</v>
      </c>
      <c r="K6892">
        <v>10.2159161493016</v>
      </c>
      <c r="L6892">
        <v>10.1972322543819</v>
      </c>
      <c r="M6892">
        <v>9.9659108126871594</v>
      </c>
      <c r="N6892">
        <v>9.5975587381773</v>
      </c>
      <c r="O6892">
        <v>9.8544364486805396</v>
      </c>
      <c r="P6892">
        <v>10.295249268487799</v>
      </c>
      <c r="Q6892">
        <v>9.4541791636288703</v>
      </c>
    </row>
    <row r="6893" spans="1:17">
      <c r="A6893" t="s">
        <v>12280</v>
      </c>
      <c r="B6893" s="16" t="e">
        <v>#N/A</v>
      </c>
      <c r="C6893">
        <v>6.7748786480461201</v>
      </c>
      <c r="D6893">
        <v>6.9881484913982899</v>
      </c>
      <c r="E6893">
        <v>6.8434447610936902</v>
      </c>
      <c r="F6893">
        <v>7.1910315324497596</v>
      </c>
      <c r="G6893">
        <v>6.34116723841632</v>
      </c>
      <c r="H6893">
        <v>7.8840306402628304</v>
      </c>
      <c r="I6893">
        <v>7.0738560106302701</v>
      </c>
      <c r="J6893">
        <v>7.6244124621112102</v>
      </c>
      <c r="K6893">
        <v>6.7756261029337699</v>
      </c>
      <c r="L6893">
        <v>6.6588220656313899</v>
      </c>
      <c r="M6893">
        <v>6.83166271777106</v>
      </c>
      <c r="N6893">
        <v>6.6795919659621896</v>
      </c>
      <c r="O6893">
        <v>6.62455111994002</v>
      </c>
      <c r="P6893">
        <v>7.6284293940590304</v>
      </c>
      <c r="Q6893">
        <v>5.81282804418474</v>
      </c>
    </row>
    <row r="6894" spans="1:17">
      <c r="A6894" t="s">
        <v>12281</v>
      </c>
      <c r="B6894" s="16" t="s">
        <v>12282</v>
      </c>
      <c r="C6894">
        <v>10.335387465898799</v>
      </c>
      <c r="D6894">
        <v>10.476321461777699</v>
      </c>
      <c r="E6894">
        <v>10.585793168129699</v>
      </c>
      <c r="F6894">
        <v>10.4718965662128</v>
      </c>
      <c r="G6894">
        <v>10.218267143364301</v>
      </c>
      <c r="H6894">
        <v>11.772928000168999</v>
      </c>
      <c r="I6894">
        <v>11.1529711074618</v>
      </c>
      <c r="J6894">
        <v>11.224650220637701</v>
      </c>
      <c r="K6894">
        <v>10.624320256996301</v>
      </c>
      <c r="L6894">
        <v>11.1718743121058</v>
      </c>
      <c r="M6894">
        <v>11.178750394269001</v>
      </c>
      <c r="N6894">
        <v>10.831245460376801</v>
      </c>
      <c r="O6894">
        <v>11.2099806186132</v>
      </c>
      <c r="P6894">
        <v>11.350974449439001</v>
      </c>
      <c r="Q6894">
        <v>9.9376776092220709</v>
      </c>
    </row>
    <row r="6895" spans="1:17">
      <c r="A6895" t="s">
        <v>12283</v>
      </c>
      <c r="B6895" s="16" t="s">
        <v>12284</v>
      </c>
      <c r="C6895">
        <v>7.7057491255831003</v>
      </c>
      <c r="D6895">
        <v>7.940768803269</v>
      </c>
      <c r="E6895">
        <v>7.8316753745371797</v>
      </c>
      <c r="F6895">
        <v>8.0877807673353193</v>
      </c>
      <c r="G6895">
        <v>7.9068761537441397</v>
      </c>
      <c r="H6895">
        <v>8.3212367886538505</v>
      </c>
      <c r="I6895">
        <v>8.0220417789613894</v>
      </c>
      <c r="J6895">
        <v>8.2251912734293793</v>
      </c>
      <c r="K6895">
        <v>7.8388556660498798</v>
      </c>
      <c r="L6895">
        <v>7.8365533820545501</v>
      </c>
      <c r="M6895">
        <v>7.9235998238720402</v>
      </c>
      <c r="N6895">
        <v>7.8444311275022196</v>
      </c>
      <c r="O6895">
        <v>7.9010328456929404</v>
      </c>
      <c r="P6895">
        <v>8.3214149767362393</v>
      </c>
      <c r="Q6895">
        <v>6.2843132996066204</v>
      </c>
    </row>
    <row r="6896" spans="1:17">
      <c r="A6896" t="s">
        <v>12285</v>
      </c>
      <c r="B6896" s="16" t="s">
        <v>12286</v>
      </c>
      <c r="C6896">
        <v>8.9599506988272495</v>
      </c>
      <c r="D6896">
        <v>8.8620936945481699</v>
      </c>
      <c r="E6896">
        <v>8.9003963470750094</v>
      </c>
      <c r="F6896">
        <v>9.2184332136595994</v>
      </c>
      <c r="G6896">
        <v>8.7961762593275292</v>
      </c>
      <c r="H6896">
        <v>10.0737589382745</v>
      </c>
      <c r="I6896">
        <v>9.1727767326121104</v>
      </c>
      <c r="J6896">
        <v>9.3479703714848004</v>
      </c>
      <c r="K6896">
        <v>8.6038750940489201</v>
      </c>
      <c r="L6896">
        <v>9.1889923237065201</v>
      </c>
      <c r="M6896">
        <v>9.8088306664898308</v>
      </c>
      <c r="N6896">
        <v>9.6236126157177004</v>
      </c>
      <c r="O6896">
        <v>9.4447216246677907</v>
      </c>
      <c r="P6896">
        <v>8.7544491156318394</v>
      </c>
      <c r="Q6896">
        <v>6.6375058506955904</v>
      </c>
    </row>
    <row r="6897" spans="1:17">
      <c r="A6897" t="s">
        <v>12287</v>
      </c>
      <c r="B6897" s="16" t="e">
        <v>#N/A</v>
      </c>
      <c r="C6897">
        <v>7.6776213045769799</v>
      </c>
      <c r="D6897">
        <v>7.5389651014236199</v>
      </c>
      <c r="E6897">
        <v>7.0732031344058202</v>
      </c>
      <c r="F6897">
        <v>7.57404036287409</v>
      </c>
      <c r="G6897">
        <v>7.8058773585549703</v>
      </c>
      <c r="H6897">
        <v>8.1043347790570408</v>
      </c>
      <c r="I6897">
        <v>8.2010857285135703</v>
      </c>
      <c r="J6897">
        <v>7.7228419198398397</v>
      </c>
      <c r="K6897">
        <v>7.6130400252879902</v>
      </c>
      <c r="L6897">
        <v>8.2504441982796397</v>
      </c>
      <c r="M6897">
        <v>8.2361732662704394</v>
      </c>
      <c r="N6897">
        <v>8.3386514711424304</v>
      </c>
      <c r="O6897">
        <v>8.0515315784510708</v>
      </c>
      <c r="P6897">
        <v>8.5262007262389794</v>
      </c>
      <c r="Q6897">
        <v>7.5369478347710803</v>
      </c>
    </row>
    <row r="6898" spans="1:17">
      <c r="A6898" t="s">
        <v>12288</v>
      </c>
      <c r="B6898" s="16" t="s">
        <v>12289</v>
      </c>
      <c r="C6898">
        <v>12.535610678709</v>
      </c>
      <c r="D6898">
        <v>12.4739390126314</v>
      </c>
      <c r="E6898">
        <v>13.103244782563801</v>
      </c>
      <c r="F6898">
        <v>12.8293411886564</v>
      </c>
      <c r="G6898">
        <v>12.6685653545526</v>
      </c>
      <c r="H6898">
        <v>13.451888419214599</v>
      </c>
      <c r="I6898">
        <v>12.7780117526809</v>
      </c>
      <c r="J6898">
        <v>13.0970545223683</v>
      </c>
      <c r="K6898">
        <v>12.643361802091199</v>
      </c>
      <c r="L6898">
        <v>12.991568644607501</v>
      </c>
      <c r="M6898">
        <v>13.137824284308399</v>
      </c>
      <c r="N6898">
        <v>13.407639154883899</v>
      </c>
      <c r="O6898">
        <v>13.202657910302699</v>
      </c>
      <c r="P6898">
        <v>12.5938644093542</v>
      </c>
      <c r="Q6898">
        <v>13.4765848003907</v>
      </c>
    </row>
    <row r="6899" spans="1:17">
      <c r="A6899" t="s">
        <v>12290</v>
      </c>
      <c r="B6899" s="16" t="s">
        <v>12291</v>
      </c>
      <c r="C6899">
        <v>12.6628762977988</v>
      </c>
      <c r="D6899">
        <v>12.6625907346957</v>
      </c>
      <c r="E6899">
        <v>12.7844175888428</v>
      </c>
      <c r="F6899">
        <v>12.6042663820926</v>
      </c>
      <c r="G6899">
        <v>12.3992377852597</v>
      </c>
      <c r="H6899">
        <v>12.6176280117209</v>
      </c>
      <c r="I6899">
        <v>12.419717562808399</v>
      </c>
      <c r="J6899">
        <v>12.4505662240755</v>
      </c>
      <c r="K6899">
        <v>12.4145440726231</v>
      </c>
      <c r="L6899">
        <v>12.487439272771599</v>
      </c>
      <c r="M6899">
        <v>11.994442447922401</v>
      </c>
      <c r="N6899">
        <v>12.4467934129675</v>
      </c>
      <c r="O6899">
        <v>12.128603955776001</v>
      </c>
      <c r="P6899">
        <v>11.9576612158454</v>
      </c>
      <c r="Q6899">
        <v>13.0494053034455</v>
      </c>
    </row>
    <row r="6900" spans="1:17">
      <c r="A6900" t="s">
        <v>12292</v>
      </c>
      <c r="B6900" s="16" t="s">
        <v>12293</v>
      </c>
      <c r="C6900">
        <v>10.642770298837601</v>
      </c>
      <c r="D6900">
        <v>10.688451909432001</v>
      </c>
      <c r="E6900">
        <v>9.3259185658939607</v>
      </c>
      <c r="F6900">
        <v>9.5877396919501301</v>
      </c>
      <c r="G6900">
        <v>10.176209758506401</v>
      </c>
      <c r="H6900">
        <v>10.288321985111001</v>
      </c>
      <c r="I6900">
        <v>11.623339588153</v>
      </c>
      <c r="J6900">
        <v>10.2470726757403</v>
      </c>
      <c r="K6900">
        <v>11.160132061118199</v>
      </c>
      <c r="L6900">
        <v>11.9909468448477</v>
      </c>
      <c r="M6900">
        <v>10.207879757220001</v>
      </c>
      <c r="N6900">
        <v>10.8239939433108</v>
      </c>
      <c r="O6900">
        <v>10.095300999955001</v>
      </c>
      <c r="P6900">
        <v>11.387841180096499</v>
      </c>
      <c r="Q6900">
        <v>9.1060647157263492</v>
      </c>
    </row>
    <row r="6901" spans="1:17">
      <c r="A6901" t="s">
        <v>12294</v>
      </c>
      <c r="B6901" s="16" t="s">
        <v>12295</v>
      </c>
      <c r="C6901">
        <v>8.1605440771373594</v>
      </c>
      <c r="D6901">
        <v>8.0364118281461305</v>
      </c>
      <c r="E6901">
        <v>8.1887845183136605</v>
      </c>
      <c r="F6901">
        <v>8.49507571472477</v>
      </c>
      <c r="G6901">
        <v>8.1181805203670496</v>
      </c>
      <c r="H6901">
        <v>9.1336109993361205</v>
      </c>
      <c r="I6901">
        <v>8.51664352004439</v>
      </c>
      <c r="J6901">
        <v>8.6341954925762092</v>
      </c>
      <c r="K6901">
        <v>8.0494610824960908</v>
      </c>
      <c r="L6901">
        <v>8.6117497234116698</v>
      </c>
      <c r="M6901">
        <v>8.8599680609446096</v>
      </c>
      <c r="N6901">
        <v>8.7977044850543606</v>
      </c>
      <c r="O6901">
        <v>8.7869527401638905</v>
      </c>
      <c r="P6901">
        <v>8.4181185696057703</v>
      </c>
      <c r="Q6901">
        <v>6.2843132996066204</v>
      </c>
    </row>
    <row r="6902" spans="1:17">
      <c r="A6902" t="s">
        <v>12296</v>
      </c>
      <c r="B6902" s="16" t="s">
        <v>12297</v>
      </c>
      <c r="C6902">
        <v>8.8609655772125908</v>
      </c>
      <c r="D6902">
        <v>9.0064337787914699</v>
      </c>
      <c r="E6902">
        <v>8.9039024118664702</v>
      </c>
      <c r="F6902">
        <v>9.1425046850430096</v>
      </c>
      <c r="G6902">
        <v>8.9772758969648301</v>
      </c>
      <c r="H6902">
        <v>9.8649345977829004</v>
      </c>
      <c r="I6902">
        <v>9.0886412148634292</v>
      </c>
      <c r="J6902">
        <v>9.1740305490197702</v>
      </c>
      <c r="K6902">
        <v>8.85960234002604</v>
      </c>
      <c r="L6902">
        <v>9.1030941120442197</v>
      </c>
      <c r="M6902">
        <v>9.2636682871793603</v>
      </c>
      <c r="N6902">
        <v>9.7472585375295999</v>
      </c>
      <c r="O6902">
        <v>9.2451002296236808</v>
      </c>
      <c r="P6902">
        <v>8.9959890021431104</v>
      </c>
      <c r="Q6902">
        <v>8.7216113394761106</v>
      </c>
    </row>
    <row r="6903" spans="1:17">
      <c r="A6903" t="s">
        <v>12298</v>
      </c>
      <c r="B6903" s="16" t="s">
        <v>12299</v>
      </c>
      <c r="C6903">
        <v>8.0552254772540994</v>
      </c>
      <c r="D6903">
        <v>7.91354313914296</v>
      </c>
      <c r="E6903">
        <v>7.8894499985839701</v>
      </c>
      <c r="F6903">
        <v>8.3642608221263597</v>
      </c>
      <c r="G6903">
        <v>8.0850459987098091</v>
      </c>
      <c r="H6903">
        <v>8.4270901562708005</v>
      </c>
      <c r="I6903">
        <v>8.0885691376079798</v>
      </c>
      <c r="J6903">
        <v>8.2251912734293793</v>
      </c>
      <c r="K6903">
        <v>7.94594176370844</v>
      </c>
      <c r="L6903">
        <v>8.09317965841913</v>
      </c>
      <c r="M6903">
        <v>8.3108398001400605</v>
      </c>
      <c r="N6903">
        <v>8.2109783336780495</v>
      </c>
      <c r="O6903">
        <v>8.1341769005479296</v>
      </c>
      <c r="P6903">
        <v>7.9849592548471104</v>
      </c>
      <c r="Q6903">
        <v>6.2843132996066204</v>
      </c>
    </row>
    <row r="6904" spans="1:17">
      <c r="A6904" t="s">
        <v>12300</v>
      </c>
      <c r="B6904" s="16" t="e">
        <v>#N/A</v>
      </c>
      <c r="C6904">
        <v>6.1906908419129296</v>
      </c>
      <c r="D6904">
        <v>6.0647445775560298</v>
      </c>
      <c r="E6904">
        <v>7.5111119836653399</v>
      </c>
      <c r="F6904">
        <v>6.36817302555548</v>
      </c>
      <c r="G6904">
        <v>6.9913076005737196</v>
      </c>
      <c r="H6904">
        <v>4.5998748125578501</v>
      </c>
      <c r="I6904">
        <v>5.6414352460325601</v>
      </c>
      <c r="J6904">
        <v>6.4206616755516501</v>
      </c>
      <c r="K6904">
        <v>6.4987689503714599</v>
      </c>
      <c r="L6904">
        <v>6.6027357039898096</v>
      </c>
      <c r="M6904">
        <v>6.5307070889644896</v>
      </c>
      <c r="N6904">
        <v>6.6678003653061104</v>
      </c>
      <c r="O6904">
        <v>6.3740501040455104</v>
      </c>
      <c r="P6904">
        <v>4.5271021320563003</v>
      </c>
      <c r="Q6904">
        <v>7.3593062614465703</v>
      </c>
    </row>
    <row r="6905" spans="1:17">
      <c r="A6905" t="s">
        <v>12301</v>
      </c>
      <c r="B6905" s="16" t="s">
        <v>12302</v>
      </c>
      <c r="C6905">
        <v>6.45371507644911</v>
      </c>
      <c r="D6905">
        <v>6.6338206543565796</v>
      </c>
      <c r="E6905">
        <v>6.8580293081962402</v>
      </c>
      <c r="F6905">
        <v>6.4429228717264504</v>
      </c>
      <c r="G6905">
        <v>6.64536989626367</v>
      </c>
      <c r="H6905">
        <v>7.0555790375985197</v>
      </c>
      <c r="I6905">
        <v>6.5114715433644497</v>
      </c>
      <c r="J6905">
        <v>6.9518483583870996</v>
      </c>
      <c r="K6905">
        <v>6.4874077146131803</v>
      </c>
      <c r="L6905">
        <v>6.4068267027450601</v>
      </c>
      <c r="M6905">
        <v>6.4737476800511802</v>
      </c>
      <c r="N6905">
        <v>6.5312281746119796</v>
      </c>
      <c r="O6905">
        <v>6.5490755236306599</v>
      </c>
      <c r="P6905">
        <v>7.0482780763639896</v>
      </c>
      <c r="Q6905">
        <v>5.09416193408443</v>
      </c>
    </row>
    <row r="6906" spans="1:17">
      <c r="A6906" t="s">
        <v>12303</v>
      </c>
      <c r="B6906" s="16" t="s">
        <v>12304</v>
      </c>
      <c r="C6906">
        <v>10.492822911414599</v>
      </c>
      <c r="D6906">
        <v>10.5213164444467</v>
      </c>
      <c r="E6906">
        <v>10.438886297086899</v>
      </c>
      <c r="F6906">
        <v>10.8367028415927</v>
      </c>
      <c r="G6906">
        <v>10.672944792718599</v>
      </c>
      <c r="H6906">
        <v>10.738873847517601</v>
      </c>
      <c r="I6906">
        <v>10.4164308019896</v>
      </c>
      <c r="J6906">
        <v>10.6958337896885</v>
      </c>
      <c r="K6906">
        <v>10.334091687623699</v>
      </c>
      <c r="L6906">
        <v>10.418636043955599</v>
      </c>
      <c r="M6906">
        <v>10.579466310475899</v>
      </c>
      <c r="N6906">
        <v>10.4340605358381</v>
      </c>
      <c r="O6906">
        <v>10.5767188959981</v>
      </c>
      <c r="P6906">
        <v>10.474519671307499</v>
      </c>
      <c r="Q6906">
        <v>10.587978282891401</v>
      </c>
    </row>
    <row r="6907" spans="1:17">
      <c r="A6907" t="s">
        <v>12305</v>
      </c>
      <c r="B6907" s="16" t="s">
        <v>12306</v>
      </c>
      <c r="C6907">
        <v>5.69565330414353</v>
      </c>
      <c r="D6907">
        <v>5.6396332121204704</v>
      </c>
      <c r="E6907">
        <v>6.7050299623338301</v>
      </c>
      <c r="F6907">
        <v>7.5292529987613301</v>
      </c>
      <c r="G6907">
        <v>6.4648297334768499</v>
      </c>
      <c r="H6907">
        <v>6.7300856779471898</v>
      </c>
      <c r="I6907">
        <v>6.6827849385407099</v>
      </c>
      <c r="J6907">
        <v>7.5483470056341702</v>
      </c>
      <c r="K6907">
        <v>6.4172688586391198</v>
      </c>
      <c r="L6907">
        <v>6.5679948358929003</v>
      </c>
      <c r="M6907">
        <v>7.0738466325359601</v>
      </c>
      <c r="N6907">
        <v>7.4161369070952396</v>
      </c>
      <c r="O6907">
        <v>7.3621748411575298</v>
      </c>
      <c r="P6907">
        <v>5.3840883141759397</v>
      </c>
      <c r="Q6907">
        <v>6.9204191934356096</v>
      </c>
    </row>
    <row r="6908" spans="1:17">
      <c r="A6908" t="s">
        <v>12307</v>
      </c>
      <c r="B6908" s="16" t="s">
        <v>12308</v>
      </c>
      <c r="C6908">
        <v>6.72059742475225</v>
      </c>
      <c r="D6908">
        <v>6.7099380949169003</v>
      </c>
      <c r="E6908">
        <v>7.04800723539954</v>
      </c>
      <c r="F6908">
        <v>6.8240794826410198</v>
      </c>
      <c r="G6908">
        <v>6.79391800205281</v>
      </c>
      <c r="H6908">
        <v>7.0378223940395603</v>
      </c>
      <c r="I6908">
        <v>6.8765996201399204</v>
      </c>
      <c r="J6908">
        <v>6.8836944678545198</v>
      </c>
      <c r="K6908">
        <v>6.6792307050940201</v>
      </c>
      <c r="L6908">
        <v>6.6366511350477397</v>
      </c>
      <c r="M6908">
        <v>6.6208583416950297</v>
      </c>
      <c r="N6908">
        <v>6.7595169993836901</v>
      </c>
      <c r="O6908">
        <v>6.7222181891453801</v>
      </c>
      <c r="P6908">
        <v>7.1757190377558198</v>
      </c>
      <c r="Q6908">
        <v>2.8218677180984102</v>
      </c>
    </row>
    <row r="6909" spans="1:17">
      <c r="A6909" t="s">
        <v>12309</v>
      </c>
      <c r="B6909" s="16" t="s">
        <v>12310</v>
      </c>
      <c r="C6909">
        <v>5.9071690580714504</v>
      </c>
      <c r="D6909">
        <v>6.0310005479080901</v>
      </c>
      <c r="E6909">
        <v>5.72015689123982</v>
      </c>
      <c r="F6909">
        <v>6.0703706090842502</v>
      </c>
      <c r="G6909">
        <v>5.97458653714276</v>
      </c>
      <c r="H6909">
        <v>6.4359856847759502</v>
      </c>
      <c r="I6909">
        <v>5.5153350959386502</v>
      </c>
      <c r="J6909">
        <v>6.0277492141178799</v>
      </c>
      <c r="K6909">
        <v>5.31000747676672</v>
      </c>
      <c r="L6909">
        <v>5.4220334780197001</v>
      </c>
      <c r="M6909">
        <v>6.2987629377921204</v>
      </c>
      <c r="N6909">
        <v>6.45082718387882</v>
      </c>
      <c r="O6909">
        <v>6.4997914439306701</v>
      </c>
      <c r="P6909">
        <v>6.0078251400104499</v>
      </c>
      <c r="Q6909">
        <v>5.09416193408443</v>
      </c>
    </row>
    <row r="6910" spans="1:17">
      <c r="A6910" t="s">
        <v>12311</v>
      </c>
      <c r="B6910" s="16" t="s">
        <v>12312</v>
      </c>
      <c r="C6910">
        <v>9.5585708309860404</v>
      </c>
      <c r="D6910">
        <v>9.6651045757263692</v>
      </c>
      <c r="E6910">
        <v>9.4747721905518905</v>
      </c>
      <c r="F6910">
        <v>9.4875480872009295</v>
      </c>
      <c r="G6910">
        <v>9.4295326772126202</v>
      </c>
      <c r="H6910">
        <v>9.4900383100360308</v>
      </c>
      <c r="I6910">
        <v>9.4823472476103206</v>
      </c>
      <c r="J6910">
        <v>9.4362467915078305</v>
      </c>
      <c r="K6910">
        <v>9.5152105914428091</v>
      </c>
      <c r="L6910">
        <v>9.4115908076855295</v>
      </c>
      <c r="M6910">
        <v>9.2939671294316906</v>
      </c>
      <c r="N6910">
        <v>8.9961352530517509</v>
      </c>
      <c r="O6910">
        <v>9.4563262905625791</v>
      </c>
      <c r="P6910">
        <v>9.5206037382743993</v>
      </c>
      <c r="Q6910">
        <v>9.4541791636288703</v>
      </c>
    </row>
    <row r="6911" spans="1:17">
      <c r="A6911" t="s">
        <v>12313</v>
      </c>
      <c r="B6911" s="16" t="s">
        <v>12314</v>
      </c>
      <c r="C6911">
        <v>8.4436355451446499</v>
      </c>
      <c r="D6911">
        <v>8.6000928023955705</v>
      </c>
      <c r="E6911">
        <v>8.6809092688620506</v>
      </c>
      <c r="F6911">
        <v>8.6309691865580298</v>
      </c>
      <c r="G6911">
        <v>8.3349942738843694</v>
      </c>
      <c r="H6911">
        <v>9.1377733537530794</v>
      </c>
      <c r="I6911">
        <v>8.8641029109942497</v>
      </c>
      <c r="J6911">
        <v>8.9282911379201302</v>
      </c>
      <c r="K6911">
        <v>8.6246449621615699</v>
      </c>
      <c r="L6911">
        <v>8.8747178105291091</v>
      </c>
      <c r="M6911">
        <v>8.7589157548567993</v>
      </c>
      <c r="N6911">
        <v>8.6172187442112698</v>
      </c>
      <c r="O6911">
        <v>8.7725821888159103</v>
      </c>
      <c r="P6911">
        <v>9.0022400881166593</v>
      </c>
      <c r="Q6911">
        <v>8.1958182219819093</v>
      </c>
    </row>
    <row r="6912" spans="1:17">
      <c r="A6912" t="s">
        <v>12315</v>
      </c>
      <c r="B6912" s="16" t="s">
        <v>12316</v>
      </c>
      <c r="C6912">
        <v>10.063053702220801</v>
      </c>
      <c r="D6912">
        <v>10.0732110261893</v>
      </c>
      <c r="E6912">
        <v>9.8575970030327493</v>
      </c>
      <c r="F6912">
        <v>9.7004585641504999</v>
      </c>
      <c r="G6912">
        <v>9.8428917859097105</v>
      </c>
      <c r="H6912">
        <v>9.3409714127258905</v>
      </c>
      <c r="I6912">
        <v>9.6339972970636492</v>
      </c>
      <c r="J6912">
        <v>9.8303333518429508</v>
      </c>
      <c r="K6912">
        <v>9.9824963271183407</v>
      </c>
      <c r="L6912">
        <v>9.6255435495719208</v>
      </c>
      <c r="M6912">
        <v>9.6140925960809795</v>
      </c>
      <c r="N6912">
        <v>9.5504010444689094</v>
      </c>
      <c r="O6912">
        <v>9.7722287317715804</v>
      </c>
      <c r="P6912">
        <v>9.7403048094358997</v>
      </c>
      <c r="Q6912">
        <v>10.1972634697877</v>
      </c>
    </row>
    <row r="6913" spans="1:17">
      <c r="A6913" t="s">
        <v>12317</v>
      </c>
      <c r="B6913" s="16" t="s">
        <v>12318</v>
      </c>
      <c r="C6913">
        <v>5.9648587736005902</v>
      </c>
      <c r="D6913">
        <v>5.80952916847931</v>
      </c>
      <c r="E6913">
        <v>6.0375917107677903</v>
      </c>
      <c r="F6913">
        <v>6.3160633938475401</v>
      </c>
      <c r="G6913">
        <v>6.2750527402873404</v>
      </c>
      <c r="H6913">
        <v>6.7189678865396303</v>
      </c>
      <c r="I6913">
        <v>6.2557929678699198</v>
      </c>
      <c r="J6913">
        <v>6.2857544786652202</v>
      </c>
      <c r="K6913">
        <v>5.7384832894897801</v>
      </c>
      <c r="L6913">
        <v>6.1325703953714701</v>
      </c>
      <c r="M6913">
        <v>6.3205029293216501</v>
      </c>
      <c r="N6913">
        <v>5.7747602614263602</v>
      </c>
      <c r="O6913">
        <v>6.4172099053306297</v>
      </c>
      <c r="P6913">
        <v>5.4975049655279902</v>
      </c>
      <c r="Q6913">
        <v>6.6375058506955904</v>
      </c>
    </row>
    <row r="6914" spans="1:17">
      <c r="A6914" t="s">
        <v>12319</v>
      </c>
      <c r="B6914" s="16" t="s">
        <v>12320</v>
      </c>
      <c r="C6914">
        <v>10.287855874630999</v>
      </c>
      <c r="D6914">
        <v>10.2284502665749</v>
      </c>
      <c r="E6914">
        <v>9.7584576260516194</v>
      </c>
      <c r="F6914">
        <v>10.4375157427249</v>
      </c>
      <c r="G6914">
        <v>10.4477144917717</v>
      </c>
      <c r="H6914">
        <v>10.348812208382901</v>
      </c>
      <c r="I6914">
        <v>10.117441945340699</v>
      </c>
      <c r="J6914">
        <v>10.0673730755392</v>
      </c>
      <c r="K6914">
        <v>10.0853177172937</v>
      </c>
      <c r="L6914">
        <v>10.215022307692401</v>
      </c>
      <c r="M6914">
        <v>10.551240806209</v>
      </c>
      <c r="N6914">
        <v>10.432327508715399</v>
      </c>
      <c r="O6914">
        <v>10.539018957372701</v>
      </c>
      <c r="P6914">
        <v>10.334169134370301</v>
      </c>
      <c r="Q6914">
        <v>10.143479824404199</v>
      </c>
    </row>
    <row r="6915" spans="1:17">
      <c r="A6915" t="s">
        <v>12321</v>
      </c>
      <c r="B6915" s="16" t="s">
        <v>12322</v>
      </c>
      <c r="C6915">
        <v>9.4679646481344708</v>
      </c>
      <c r="D6915">
        <v>9.5148099579506304</v>
      </c>
      <c r="E6915">
        <v>9.5727279181543494</v>
      </c>
      <c r="F6915">
        <v>9.6320398432822891</v>
      </c>
      <c r="G6915">
        <v>9.4143769752051494</v>
      </c>
      <c r="H6915">
        <v>9.8861181081676097</v>
      </c>
      <c r="I6915">
        <v>9.3422241005797009</v>
      </c>
      <c r="J6915">
        <v>9.7978932241796404</v>
      </c>
      <c r="K6915">
        <v>9.1626693078092796</v>
      </c>
      <c r="L6915">
        <v>9.27006093390251</v>
      </c>
      <c r="M6915">
        <v>9.1776459863421902</v>
      </c>
      <c r="N6915">
        <v>9.4665154929306201</v>
      </c>
      <c r="O6915">
        <v>9.1290458153279097</v>
      </c>
      <c r="P6915">
        <v>9.4964534391323596</v>
      </c>
      <c r="Q6915">
        <v>6.9204191934356096</v>
      </c>
    </row>
    <row r="6916" spans="1:17">
      <c r="A6916" t="s">
        <v>12323</v>
      </c>
      <c r="B6916" s="16" t="s">
        <v>12324</v>
      </c>
      <c r="C6916">
        <v>9.6025727237778806</v>
      </c>
      <c r="D6916">
        <v>9.5897671314337902</v>
      </c>
      <c r="E6916">
        <v>9.5097033802382303</v>
      </c>
      <c r="F6916">
        <v>9.6425774532915192</v>
      </c>
      <c r="G6916">
        <v>9.5401386736431402</v>
      </c>
      <c r="H6916">
        <v>9.9620159756534807</v>
      </c>
      <c r="I6916">
        <v>9.5181667625832294</v>
      </c>
      <c r="J6916">
        <v>9.6027805453706403</v>
      </c>
      <c r="K6916">
        <v>9.3221388036024493</v>
      </c>
      <c r="L6916">
        <v>9.5986895690312402</v>
      </c>
      <c r="M6916">
        <v>9.4427508949516792</v>
      </c>
      <c r="N6916">
        <v>9.4783221255154402</v>
      </c>
      <c r="O6916">
        <v>9.4053509157316206</v>
      </c>
      <c r="P6916">
        <v>9.5357642192464294</v>
      </c>
      <c r="Q6916">
        <v>8.0859864702427604</v>
      </c>
    </row>
    <row r="6917" spans="1:17">
      <c r="A6917" t="s">
        <v>12325</v>
      </c>
      <c r="B6917" s="16" t="s">
        <v>12326</v>
      </c>
      <c r="C6917">
        <v>8.4928553723729507</v>
      </c>
      <c r="D6917">
        <v>8.4999756890989797</v>
      </c>
      <c r="E6917">
        <v>8.4219040861585892</v>
      </c>
      <c r="F6917">
        <v>8.76724048508955</v>
      </c>
      <c r="G6917">
        <v>8.4095249008544606</v>
      </c>
      <c r="H6917">
        <v>9.1210513706471605</v>
      </c>
      <c r="I6917">
        <v>8.5827359931207301</v>
      </c>
      <c r="J6917">
        <v>8.7297478351779692</v>
      </c>
      <c r="K6917">
        <v>8.4668099347800396</v>
      </c>
      <c r="L6917">
        <v>8.4503175105207795</v>
      </c>
      <c r="M6917">
        <v>8.6287888283107499</v>
      </c>
      <c r="N6917">
        <v>8.9484219279933193</v>
      </c>
      <c r="O6917">
        <v>8.6588638876642907</v>
      </c>
      <c r="P6917">
        <v>8.5262007262389794</v>
      </c>
      <c r="Q6917">
        <v>8.2978683598244807</v>
      </c>
    </row>
    <row r="6918" spans="1:17">
      <c r="A6918" t="s">
        <v>12327</v>
      </c>
      <c r="B6918" s="16" t="s">
        <v>12328</v>
      </c>
      <c r="C6918">
        <v>9.2562981117832006</v>
      </c>
      <c r="D6918">
        <v>9.4750430006804596</v>
      </c>
      <c r="E6918">
        <v>9.1422145724256403</v>
      </c>
      <c r="F6918">
        <v>9.2307082492579902</v>
      </c>
      <c r="G6918">
        <v>9.0002988143794695</v>
      </c>
      <c r="H6918">
        <v>9.9443039232070198</v>
      </c>
      <c r="I6918">
        <v>9.5373361407262802</v>
      </c>
      <c r="J6918">
        <v>9.4956076264620695</v>
      </c>
      <c r="K6918">
        <v>9.2948669515416604</v>
      </c>
      <c r="L6918">
        <v>9.4132140844198808</v>
      </c>
      <c r="M6918">
        <v>9.1234569733386</v>
      </c>
      <c r="N6918">
        <v>9.3186182692847908</v>
      </c>
      <c r="O6918">
        <v>9.2962205443513799</v>
      </c>
      <c r="P6918">
        <v>9.7863038938009499</v>
      </c>
      <c r="Q6918">
        <v>6.9204191934356096</v>
      </c>
    </row>
    <row r="6919" spans="1:17">
      <c r="A6919" t="s">
        <v>12329</v>
      </c>
      <c r="B6919" s="16" t="s">
        <v>12330</v>
      </c>
      <c r="C6919">
        <v>11.976778638749099</v>
      </c>
      <c r="D6919">
        <v>11.844403740194601</v>
      </c>
      <c r="E6919">
        <v>11.895804612959299</v>
      </c>
      <c r="F6919">
        <v>12.021023008177201</v>
      </c>
      <c r="G6919">
        <v>12.6179940510007</v>
      </c>
      <c r="H6919">
        <v>12.339331166273899</v>
      </c>
      <c r="I6919">
        <v>12.0993637322768</v>
      </c>
      <c r="J6919">
        <v>12.7167401018097</v>
      </c>
      <c r="K6919">
        <v>12.190257346838299</v>
      </c>
      <c r="L6919">
        <v>12.0625077965271</v>
      </c>
      <c r="M6919">
        <v>12.4998368333755</v>
      </c>
      <c r="N6919">
        <v>12.752883505935801</v>
      </c>
      <c r="O6919">
        <v>12.5502446429379</v>
      </c>
      <c r="P6919">
        <v>12.2489765568343</v>
      </c>
      <c r="Q6919">
        <v>11.969197585773999</v>
      </c>
    </row>
    <row r="6920" spans="1:17">
      <c r="A6920" t="s">
        <v>12331</v>
      </c>
      <c r="B6920" s="16" t="s">
        <v>12332</v>
      </c>
      <c r="C6920">
        <v>7.4167394892705403</v>
      </c>
      <c r="D6920">
        <v>7.63659492500196</v>
      </c>
      <c r="E6920">
        <v>7.3961522183172299</v>
      </c>
      <c r="F6920">
        <v>7.7006000739431499</v>
      </c>
      <c r="G6920">
        <v>7.3988114298928798</v>
      </c>
      <c r="H6920">
        <v>8.3466402850306807</v>
      </c>
      <c r="I6920">
        <v>7.7750694607444899</v>
      </c>
      <c r="J6920">
        <v>7.7696424796746699</v>
      </c>
      <c r="K6920">
        <v>7.4594718310895898</v>
      </c>
      <c r="L6920">
        <v>7.4114323954884904</v>
      </c>
      <c r="M6920">
        <v>7.55148020756479</v>
      </c>
      <c r="N6920">
        <v>7.6610522893425399</v>
      </c>
      <c r="O6920">
        <v>7.6898638089583899</v>
      </c>
      <c r="P6920">
        <v>7.7671649027854004</v>
      </c>
      <c r="Q6920">
        <v>7.8374797051227896</v>
      </c>
    </row>
    <row r="6921" spans="1:17">
      <c r="A6921" t="s">
        <v>12333</v>
      </c>
      <c r="B6921" s="16" t="s">
        <v>12334</v>
      </c>
      <c r="C6921">
        <v>10.1758175109614</v>
      </c>
      <c r="D6921">
        <v>10.221072523432699</v>
      </c>
      <c r="E6921">
        <v>10.261709011887399</v>
      </c>
      <c r="F6921">
        <v>10.1680135270761</v>
      </c>
      <c r="G6921">
        <v>10.1154244929673</v>
      </c>
      <c r="H6921">
        <v>10.307845389448801</v>
      </c>
      <c r="I6921">
        <v>9.9665220112983093</v>
      </c>
      <c r="J6921">
        <v>10.1817890005042</v>
      </c>
      <c r="K6921">
        <v>9.9683513360527503</v>
      </c>
      <c r="L6921">
        <v>10.007186084933499</v>
      </c>
      <c r="M6921">
        <v>9.8240104355034106</v>
      </c>
      <c r="N6921">
        <v>9.9880735584079208</v>
      </c>
      <c r="O6921">
        <v>9.9560203589516103</v>
      </c>
      <c r="P6921">
        <v>9.8431201045541599</v>
      </c>
      <c r="Q6921">
        <v>10.4836243230958</v>
      </c>
    </row>
    <row r="6922" spans="1:17">
      <c r="A6922" t="s">
        <v>12335</v>
      </c>
      <c r="B6922" s="16" t="s">
        <v>12336</v>
      </c>
      <c r="C6922">
        <v>10.077103090209199</v>
      </c>
      <c r="D6922">
        <v>10.0577629886373</v>
      </c>
      <c r="E6922">
        <v>10.1773245095186</v>
      </c>
      <c r="F6922">
        <v>9.9188294857051407</v>
      </c>
      <c r="G6922">
        <v>9.7523814206338599</v>
      </c>
      <c r="H6922">
        <v>10.3746096662908</v>
      </c>
      <c r="I6922">
        <v>10.0600596329887</v>
      </c>
      <c r="J6922">
        <v>10.090156797026999</v>
      </c>
      <c r="K6922">
        <v>9.8696068696921202</v>
      </c>
      <c r="L6922">
        <v>10.0422247489744</v>
      </c>
      <c r="M6922">
        <v>10.0253967505712</v>
      </c>
      <c r="N6922">
        <v>9.8494966729750502</v>
      </c>
      <c r="O6922">
        <v>10.082045943920701</v>
      </c>
      <c r="P6922">
        <v>10.130989303990701</v>
      </c>
      <c r="Q6922">
        <v>9.2656390107680107</v>
      </c>
    </row>
    <row r="6923" spans="1:17">
      <c r="A6923" t="s">
        <v>12337</v>
      </c>
      <c r="B6923" s="16" t="s">
        <v>12338</v>
      </c>
      <c r="C6923">
        <v>10.650741071053099</v>
      </c>
      <c r="D6923">
        <v>10.739045462622199</v>
      </c>
      <c r="E6923">
        <v>10.561584629587699</v>
      </c>
      <c r="F6923">
        <v>10.7109306304285</v>
      </c>
      <c r="G6923">
        <v>10.837497401946701</v>
      </c>
      <c r="H6923">
        <v>11.3292210278551</v>
      </c>
      <c r="I6923">
        <v>11.378743400263099</v>
      </c>
      <c r="J6923">
        <v>11.3054739900395</v>
      </c>
      <c r="K6923">
        <v>10.8288388955092</v>
      </c>
      <c r="L6923">
        <v>11.226439439930401</v>
      </c>
      <c r="M6923">
        <v>11.2778485916698</v>
      </c>
      <c r="N6923">
        <v>11.490959482440701</v>
      </c>
      <c r="O6923">
        <v>11.0062247412717</v>
      </c>
      <c r="P6923">
        <v>11.421459226592701</v>
      </c>
      <c r="Q6923">
        <v>10.9742637136371</v>
      </c>
    </row>
    <row r="6924" spans="1:17">
      <c r="A6924" t="s">
        <v>12339</v>
      </c>
      <c r="B6924" s="16" t="s">
        <v>12340</v>
      </c>
      <c r="C6924">
        <v>8.3926755248955995</v>
      </c>
      <c r="D6924">
        <v>8.2436904457044093</v>
      </c>
      <c r="E6924">
        <v>7.9035386163103496</v>
      </c>
      <c r="F6924">
        <v>7.3346991491430797</v>
      </c>
      <c r="G6924">
        <v>8.4133428158245902</v>
      </c>
      <c r="H6924">
        <v>7.4402919562666199</v>
      </c>
      <c r="I6924">
        <v>8.1521596650516592</v>
      </c>
      <c r="J6924">
        <v>7.7443036943194103</v>
      </c>
      <c r="K6924">
        <v>8.1780151007615007</v>
      </c>
      <c r="L6924">
        <v>7.4750825912029004</v>
      </c>
      <c r="M6924">
        <v>7.9721370059727104</v>
      </c>
      <c r="N6924">
        <v>7.3292460766937699</v>
      </c>
      <c r="O6924">
        <v>7.9493179725137102</v>
      </c>
      <c r="P6924">
        <v>8.5898556515362507</v>
      </c>
      <c r="Q6924">
        <v>8.48255560796823</v>
      </c>
    </row>
    <row r="6925" spans="1:17">
      <c r="A6925" t="s">
        <v>12341</v>
      </c>
      <c r="B6925" s="16" t="s">
        <v>12342</v>
      </c>
      <c r="C6925">
        <v>9.1104772261399596</v>
      </c>
      <c r="D6925">
        <v>9.0298499680477402</v>
      </c>
      <c r="E6925">
        <v>9.1540396698409694</v>
      </c>
      <c r="F6925">
        <v>9.0505332554740896</v>
      </c>
      <c r="G6925">
        <v>9.0179548280217006</v>
      </c>
      <c r="H6925">
        <v>9.7377243452876492</v>
      </c>
      <c r="I6925">
        <v>9.1727767326121104</v>
      </c>
      <c r="J6925">
        <v>9.3961740139047301</v>
      </c>
      <c r="K6925">
        <v>8.8984938013055306</v>
      </c>
      <c r="L6925">
        <v>9.1544681892182798</v>
      </c>
      <c r="M6925">
        <v>9.3408952841683792</v>
      </c>
      <c r="N6925">
        <v>9.5882497308765604</v>
      </c>
      <c r="O6925">
        <v>9.4421300816570994</v>
      </c>
      <c r="P6925">
        <v>8.6226896425081208</v>
      </c>
      <c r="Q6925">
        <v>8.6462459446333604</v>
      </c>
    </row>
    <row r="6926" spans="1:17">
      <c r="A6926" t="s">
        <v>12343</v>
      </c>
      <c r="B6926" s="16" t="s">
        <v>12344</v>
      </c>
      <c r="C6926">
        <v>7.9415959982077302</v>
      </c>
      <c r="D6926">
        <v>7.8717146042891102</v>
      </c>
      <c r="E6926">
        <v>7.4925789249254002</v>
      </c>
      <c r="F6926">
        <v>7.9459955053765299</v>
      </c>
      <c r="G6926">
        <v>7.9390274049864802</v>
      </c>
      <c r="H6926">
        <v>8.3609580412514006</v>
      </c>
      <c r="I6926">
        <v>7.6746579037287397</v>
      </c>
      <c r="J6926">
        <v>7.7185108985042596</v>
      </c>
      <c r="K6926">
        <v>7.6439183356257399</v>
      </c>
      <c r="L6926">
        <v>7.9257550000096799</v>
      </c>
      <c r="M6926">
        <v>7.9235998238720402</v>
      </c>
      <c r="N6926">
        <v>7.7694667478064598</v>
      </c>
      <c r="O6926">
        <v>8.1753492709388809</v>
      </c>
      <c r="P6926">
        <v>7.7890411059862004</v>
      </c>
      <c r="Q6926">
        <v>7.8374797051227896</v>
      </c>
    </row>
    <row r="6927" spans="1:17">
      <c r="A6927" t="s">
        <v>12345</v>
      </c>
      <c r="B6927" s="16" t="e">
        <v>#N/A</v>
      </c>
      <c r="C6927">
        <v>4.5939331348939696</v>
      </c>
      <c r="D6927">
        <v>4.0407231514856203</v>
      </c>
      <c r="E6927">
        <v>5.0693649437607</v>
      </c>
      <c r="F6927">
        <v>3.7319397910766599</v>
      </c>
      <c r="G6927">
        <v>5.0185235057095401</v>
      </c>
      <c r="H6927">
        <v>3.50653555504317</v>
      </c>
      <c r="I6927">
        <v>5.1546550765941603</v>
      </c>
      <c r="J6927">
        <v>4.9787429435777097</v>
      </c>
      <c r="K6927">
        <v>5.14095204503435</v>
      </c>
      <c r="L6927">
        <v>5.7082842090885597</v>
      </c>
      <c r="M6927">
        <v>5.0881524599701597</v>
      </c>
      <c r="N6927">
        <v>5.5054798817117598</v>
      </c>
      <c r="O6927">
        <v>4.4030955001336496</v>
      </c>
      <c r="P6927">
        <v>4.1712528320562896</v>
      </c>
      <c r="Q6927">
        <v>7.9670857749043096</v>
      </c>
    </row>
    <row r="6928" spans="1:17">
      <c r="A6928" t="s">
        <v>12346</v>
      </c>
      <c r="B6928" s="16" t="s">
        <v>1005</v>
      </c>
      <c r="C6928">
        <v>7.7974702032345302</v>
      </c>
      <c r="D6928">
        <v>7.4720683673797401</v>
      </c>
      <c r="E6928">
        <v>7.04800723539954</v>
      </c>
      <c r="F6928">
        <v>7.7256218456342802</v>
      </c>
      <c r="G6928">
        <v>8.2176178815576009</v>
      </c>
      <c r="H6928">
        <v>8.2344679190453398</v>
      </c>
      <c r="I6928">
        <v>7.6572198933248998</v>
      </c>
      <c r="J6928">
        <v>7.6428167248235699</v>
      </c>
      <c r="K6928">
        <v>7.3575458620325502</v>
      </c>
      <c r="L6928">
        <v>7.2749973962356496</v>
      </c>
      <c r="M6928">
        <v>8.1024300500325008</v>
      </c>
      <c r="N6928">
        <v>8.4695180873299094</v>
      </c>
      <c r="O6928">
        <v>8.1469710812969698</v>
      </c>
      <c r="P6928">
        <v>7.9658841845297497</v>
      </c>
      <c r="Q6928">
        <v>7.6950435514148801</v>
      </c>
    </row>
    <row r="6929" spans="1:17">
      <c r="A6929" t="s">
        <v>12347</v>
      </c>
      <c r="B6929" s="16" t="s">
        <v>12348</v>
      </c>
      <c r="C6929">
        <v>9.3589504920527595</v>
      </c>
      <c r="D6929">
        <v>9.4452731226260696</v>
      </c>
      <c r="E6929">
        <v>9.6644524387243607</v>
      </c>
      <c r="F6929">
        <v>9.1809685514691601</v>
      </c>
      <c r="G6929">
        <v>9.2786874000031805</v>
      </c>
      <c r="H6929">
        <v>9.7581442794151805</v>
      </c>
      <c r="I6929">
        <v>9.4574046653637307</v>
      </c>
      <c r="J6929">
        <v>9.4015818138863203</v>
      </c>
      <c r="K6929">
        <v>9.2404085218176792</v>
      </c>
      <c r="L6929">
        <v>9.2592708059267199</v>
      </c>
      <c r="M6929">
        <v>9.1568137303721606</v>
      </c>
      <c r="N6929">
        <v>9.3702246608029593</v>
      </c>
      <c r="O6929">
        <v>9.2716168874788298</v>
      </c>
      <c r="P6929">
        <v>9.1503107662963306</v>
      </c>
      <c r="Q6929">
        <v>10.371129057699999</v>
      </c>
    </row>
    <row r="6930" spans="1:17">
      <c r="A6930" t="s">
        <v>12349</v>
      </c>
      <c r="B6930" s="16" t="s">
        <v>1090</v>
      </c>
      <c r="C6930">
        <v>12.496541717834701</v>
      </c>
      <c r="D6930">
        <v>12.3649850794885</v>
      </c>
      <c r="E6930">
        <v>12.7614150755865</v>
      </c>
      <c r="F6930">
        <v>12.473157045038301</v>
      </c>
      <c r="G6930">
        <v>12.1960279677971</v>
      </c>
      <c r="H6930">
        <v>11.8652345297655</v>
      </c>
      <c r="I6930">
        <v>11.975133592905101</v>
      </c>
      <c r="J6930">
        <v>11.5651212175624</v>
      </c>
      <c r="K6930">
        <v>12.151883356631499</v>
      </c>
      <c r="L6930">
        <v>12.3315879836147</v>
      </c>
      <c r="M6930">
        <v>12.393044555655599</v>
      </c>
      <c r="N6930">
        <v>12.681183249168299</v>
      </c>
      <c r="O6930">
        <v>12.401956390701599</v>
      </c>
      <c r="P6930">
        <v>11.4724324891887</v>
      </c>
      <c r="Q6930">
        <v>13.357627524614101</v>
      </c>
    </row>
    <row r="6931" spans="1:17">
      <c r="A6931" t="s">
        <v>12350</v>
      </c>
      <c r="B6931" s="16" t="s">
        <v>12351</v>
      </c>
      <c r="C6931">
        <v>4.8324495657597604</v>
      </c>
      <c r="D6931">
        <v>4.6529177314580599</v>
      </c>
      <c r="E6931">
        <v>3.9618875914207199</v>
      </c>
      <c r="F6931">
        <v>4.6121840845566204</v>
      </c>
      <c r="G6931">
        <v>4.6281296811809298</v>
      </c>
      <c r="H6931">
        <v>5.8959384425791503</v>
      </c>
      <c r="I6931">
        <v>5.5923678450183596</v>
      </c>
      <c r="J6931">
        <v>5.7975935847914002</v>
      </c>
      <c r="K6931">
        <v>5.0794887154244499</v>
      </c>
      <c r="L6931">
        <v>5.2528230808998897</v>
      </c>
      <c r="M6931">
        <v>5.6409547048498796</v>
      </c>
      <c r="N6931">
        <v>4.9024877034329704</v>
      </c>
      <c r="O6931">
        <v>5.0843574666703004</v>
      </c>
      <c r="P6931">
        <v>4.86023234540618</v>
      </c>
      <c r="Q6931">
        <v>2.8218677180984102</v>
      </c>
    </row>
    <row r="6932" spans="1:17">
      <c r="A6932" t="s">
        <v>12352</v>
      </c>
      <c r="B6932" s="16" t="s">
        <v>716</v>
      </c>
      <c r="C6932">
        <v>11.7687984520313</v>
      </c>
      <c r="D6932">
        <v>11.764189689189299</v>
      </c>
      <c r="E6932">
        <v>11.3113123553535</v>
      </c>
      <c r="F6932">
        <v>11.863862643696001</v>
      </c>
      <c r="G6932">
        <v>11.617513374950599</v>
      </c>
      <c r="H6932">
        <v>11.445839107584799</v>
      </c>
      <c r="I6932">
        <v>11.169957809571301</v>
      </c>
      <c r="J6932">
        <v>11.2909791339746</v>
      </c>
      <c r="K6932">
        <v>11.4761811186322</v>
      </c>
      <c r="L6932">
        <v>11.434557556305601</v>
      </c>
      <c r="M6932">
        <v>11.6178668355911</v>
      </c>
      <c r="N6932">
        <v>11.3811592617072</v>
      </c>
      <c r="O6932">
        <v>11.6005781971855</v>
      </c>
      <c r="P6932">
        <v>11.292252257143801</v>
      </c>
      <c r="Q6932">
        <v>11.214901564222499</v>
      </c>
    </row>
    <row r="6933" spans="1:17">
      <c r="A6933" t="s">
        <v>12353</v>
      </c>
      <c r="B6933" s="16" t="s">
        <v>12354</v>
      </c>
      <c r="C6933">
        <v>6.4131208425870598</v>
      </c>
      <c r="D6933">
        <v>6.4806971696611804</v>
      </c>
      <c r="E6933">
        <v>6.8724668132343201</v>
      </c>
      <c r="F6933">
        <v>6.51394311452185</v>
      </c>
      <c r="G6933">
        <v>6.3084947633379898</v>
      </c>
      <c r="H6933">
        <v>6.7737121995988696</v>
      </c>
      <c r="I6933">
        <v>6.8664937667428996</v>
      </c>
      <c r="J6933">
        <v>6.8759177338312698</v>
      </c>
      <c r="K6933">
        <v>6.6284801273500698</v>
      </c>
      <c r="L6933">
        <v>6.5203172163094196</v>
      </c>
      <c r="M6933">
        <v>6.5944058642986496</v>
      </c>
      <c r="N6933">
        <v>6.3945887170643596</v>
      </c>
      <c r="O6933">
        <v>6.5683219506101604</v>
      </c>
      <c r="P6933">
        <v>7.2825095327770901</v>
      </c>
      <c r="Q6933">
        <v>2.8218677180984102</v>
      </c>
    </row>
    <row r="6934" spans="1:17">
      <c r="A6934" t="s">
        <v>12355</v>
      </c>
      <c r="B6934" s="16" t="s">
        <v>12356</v>
      </c>
      <c r="C6934">
        <v>6.7094894782855796</v>
      </c>
      <c r="D6934">
        <v>7.1370897267693696</v>
      </c>
      <c r="E6934">
        <v>7.0223608587950404</v>
      </c>
      <c r="F6934">
        <v>6.9314721879311696</v>
      </c>
      <c r="G6934">
        <v>6.7582024653551098</v>
      </c>
      <c r="H6934">
        <v>7.6590441808504401</v>
      </c>
      <c r="I6934">
        <v>7.1917397819167199</v>
      </c>
      <c r="J6934">
        <v>7.0239580261777501</v>
      </c>
      <c r="K6934">
        <v>6.8304919114760203</v>
      </c>
      <c r="L6934">
        <v>7.1162623791641204</v>
      </c>
      <c r="M6934">
        <v>6.9953362343408001</v>
      </c>
      <c r="N6934">
        <v>6.9563332013543997</v>
      </c>
      <c r="O6934">
        <v>7.1684108656329801</v>
      </c>
      <c r="P6934">
        <v>7.6683273741469904</v>
      </c>
      <c r="Q6934">
        <v>5.81282804418474</v>
      </c>
    </row>
    <row r="6935" spans="1:17">
      <c r="A6935" t="s">
        <v>12357</v>
      </c>
      <c r="B6935" s="16" t="s">
        <v>12358</v>
      </c>
      <c r="C6935">
        <v>5.9266634316532896</v>
      </c>
      <c r="D6935">
        <v>5.9964287144494701</v>
      </c>
      <c r="E6935">
        <v>5.5841231653957797</v>
      </c>
      <c r="F6935">
        <v>6.0057787532757798</v>
      </c>
      <c r="G6935">
        <v>5.91035690204746</v>
      </c>
      <c r="H6935">
        <v>6.6850861414992098</v>
      </c>
      <c r="I6935">
        <v>6.0374776942977704</v>
      </c>
      <c r="J6935">
        <v>5.7975935847914002</v>
      </c>
      <c r="K6935">
        <v>5.9702391863381203</v>
      </c>
      <c r="L6935">
        <v>5.8120628640760099</v>
      </c>
      <c r="M6935">
        <v>6.7138633158657202</v>
      </c>
      <c r="N6935">
        <v>7.0225314405784802</v>
      </c>
      <c r="O6935">
        <v>6.6962367914737397</v>
      </c>
      <c r="P6935">
        <v>6.4928410672808097</v>
      </c>
      <c r="Q6935">
        <v>5.09416193408443</v>
      </c>
    </row>
    <row r="6936" spans="1:17">
      <c r="A6936" t="s">
        <v>12359</v>
      </c>
      <c r="B6936" s="16" t="s">
        <v>12360</v>
      </c>
      <c r="C6936">
        <v>7.3611966142172296</v>
      </c>
      <c r="D6936">
        <v>7.6964111900943601</v>
      </c>
      <c r="E6936">
        <v>7.42576520772925</v>
      </c>
      <c r="F6936">
        <v>7.0710305154404098</v>
      </c>
      <c r="G6936">
        <v>7.2442399160463804</v>
      </c>
      <c r="H6936">
        <v>7.1902365178252401</v>
      </c>
      <c r="I6936">
        <v>7.4088983623328302</v>
      </c>
      <c r="J6936">
        <v>6.9067745175236803</v>
      </c>
      <c r="K6936">
        <v>7.4302363131994102</v>
      </c>
      <c r="L6936">
        <v>7.1321590078153996</v>
      </c>
      <c r="M6936">
        <v>6.8088659286293201</v>
      </c>
      <c r="N6936">
        <v>6.6795919659621896</v>
      </c>
      <c r="O6936">
        <v>6.8454850755211298</v>
      </c>
      <c r="P6936">
        <v>7.6683273741469904</v>
      </c>
      <c r="Q6936">
        <v>7.3593062614465703</v>
      </c>
    </row>
    <row r="6937" spans="1:17">
      <c r="A6937" t="s">
        <v>12361</v>
      </c>
      <c r="B6937" s="16" t="e">
        <v>#N/A</v>
      </c>
      <c r="C6937">
        <v>5.1742671949623604</v>
      </c>
      <c r="D6937">
        <v>5.1891537613714398</v>
      </c>
      <c r="E6937">
        <v>3.9618875914207199</v>
      </c>
      <c r="F6937">
        <v>4.4629136307985604</v>
      </c>
      <c r="G6937">
        <v>6.1139565568328003</v>
      </c>
      <c r="H6937">
        <v>3.9869852489372102</v>
      </c>
      <c r="I6937">
        <v>3.7848446501428201</v>
      </c>
      <c r="J6937">
        <v>4.3107162608919598</v>
      </c>
      <c r="K6937">
        <v>5.1105762950505103</v>
      </c>
      <c r="L6937">
        <v>4.1946255460110002</v>
      </c>
      <c r="M6937">
        <v>5.3280626239297098</v>
      </c>
      <c r="N6937">
        <v>6.0920352636291799</v>
      </c>
      <c r="O6937">
        <v>5.16522943914973</v>
      </c>
      <c r="P6937">
        <v>4.6712581716948103</v>
      </c>
      <c r="Q6937">
        <v>5.09416193408443</v>
      </c>
    </row>
    <row r="6938" spans="1:17">
      <c r="A6938" t="s">
        <v>12362</v>
      </c>
      <c r="B6938" s="16" t="s">
        <v>12363</v>
      </c>
      <c r="C6938">
        <v>8.1193357706863605</v>
      </c>
      <c r="D6938">
        <v>8.1300453564393393</v>
      </c>
      <c r="E6938">
        <v>7.6345597848515201</v>
      </c>
      <c r="F6938">
        <v>8.0447047320042202</v>
      </c>
      <c r="G6938">
        <v>7.5172106731635502</v>
      </c>
      <c r="H6938">
        <v>8.2460862829780304</v>
      </c>
      <c r="I6938">
        <v>7.8939546827882099</v>
      </c>
      <c r="J6938">
        <v>7.9392545499825102</v>
      </c>
      <c r="K6938">
        <v>7.5814845344670303</v>
      </c>
      <c r="L6938">
        <v>7.7922904582819097</v>
      </c>
      <c r="M6938">
        <v>7.6823311010555697</v>
      </c>
      <c r="N6938">
        <v>8.0574462195142402</v>
      </c>
      <c r="O6938">
        <v>7.8432301106807998</v>
      </c>
      <c r="P6938">
        <v>7.9912618876300598</v>
      </c>
      <c r="Q6938">
        <v>7.3593062614465703</v>
      </c>
    </row>
    <row r="6939" spans="1:17">
      <c r="A6939" t="s">
        <v>12364</v>
      </c>
      <c r="B6939" s="16" t="s">
        <v>12365</v>
      </c>
      <c r="C6939">
        <v>9.4646797719909692</v>
      </c>
      <c r="D6939">
        <v>9.3057562025189107</v>
      </c>
      <c r="E6939">
        <v>9.5505339383440706</v>
      </c>
      <c r="F6939">
        <v>9.8680991444243507</v>
      </c>
      <c r="G6939">
        <v>9.6066532975624703</v>
      </c>
      <c r="H6939">
        <v>11.0260916303535</v>
      </c>
      <c r="I6939">
        <v>10.2099410892209</v>
      </c>
      <c r="J6939">
        <v>9.9624326671853005</v>
      </c>
      <c r="K6939">
        <v>9.4657190614773992</v>
      </c>
      <c r="L6939">
        <v>9.7412052076251694</v>
      </c>
      <c r="M6939">
        <v>10.0360277588956</v>
      </c>
      <c r="N6939">
        <v>9.8285667918259492</v>
      </c>
      <c r="O6939">
        <v>10.204836422955299</v>
      </c>
      <c r="P6939">
        <v>9.9094693887384508</v>
      </c>
      <c r="Q6939">
        <v>9.0486929182374407</v>
      </c>
    </row>
    <row r="6940" spans="1:17">
      <c r="A6940" t="s">
        <v>12366</v>
      </c>
      <c r="B6940" s="16" t="s">
        <v>12367</v>
      </c>
      <c r="C6940">
        <v>9.3765365260934104</v>
      </c>
      <c r="D6940">
        <v>9.3005149957718096</v>
      </c>
      <c r="E6940">
        <v>8.6644660026078899</v>
      </c>
      <c r="F6940">
        <v>7.7743972206855902</v>
      </c>
      <c r="G6940">
        <v>9.4519717635429892</v>
      </c>
      <c r="H6940">
        <v>8.9982318988100705</v>
      </c>
      <c r="I6940">
        <v>9.6428740798729304</v>
      </c>
      <c r="J6940">
        <v>9.2524412625657693</v>
      </c>
      <c r="K6940">
        <v>9.7268640599019598</v>
      </c>
      <c r="L6940">
        <v>9.00960933054834</v>
      </c>
      <c r="M6940">
        <v>8.9834254384108103</v>
      </c>
      <c r="N6940">
        <v>9.5131730199404601</v>
      </c>
      <c r="O6940">
        <v>8.9636083693798092</v>
      </c>
      <c r="P6940">
        <v>10.319227683057701</v>
      </c>
      <c r="Q6940">
        <v>6.6375058506955904</v>
      </c>
    </row>
    <row r="6941" spans="1:17">
      <c r="A6941" t="s">
        <v>12368</v>
      </c>
      <c r="B6941" s="16" t="s">
        <v>12369</v>
      </c>
      <c r="C6941">
        <v>8.1193357706863605</v>
      </c>
      <c r="D6941">
        <v>7.8139834357057696</v>
      </c>
      <c r="E6941">
        <v>7.6925266921822599</v>
      </c>
      <c r="F6941">
        <v>7.9713141637722202</v>
      </c>
      <c r="G6941">
        <v>7.97565201582551</v>
      </c>
      <c r="H6941">
        <v>7.9470997620420496</v>
      </c>
      <c r="I6941">
        <v>7.54158301079321</v>
      </c>
      <c r="J6941">
        <v>7.6609885873191601</v>
      </c>
      <c r="K6941">
        <v>7.62856200198007</v>
      </c>
      <c r="L6941">
        <v>7.6451777240224201</v>
      </c>
      <c r="M6941">
        <v>8.4689344786996301</v>
      </c>
      <c r="N6941">
        <v>7.63111088443606</v>
      </c>
      <c r="O6941">
        <v>7.8743466868911698</v>
      </c>
      <c r="P6941">
        <v>7.2085980835333796</v>
      </c>
      <c r="Q6941">
        <v>9.1612412986063401</v>
      </c>
    </row>
    <row r="6942" spans="1:17">
      <c r="A6942" t="s">
        <v>12370</v>
      </c>
      <c r="B6942" s="16" t="s">
        <v>12371</v>
      </c>
      <c r="C6942">
        <v>5.0332205246179997</v>
      </c>
      <c r="D6942">
        <v>4.8708919623886802</v>
      </c>
      <c r="E6942">
        <v>5.12062362366449</v>
      </c>
      <c r="F6942">
        <v>3.9277704709105601</v>
      </c>
      <c r="G6942">
        <v>5.6191353861103099</v>
      </c>
      <c r="H6942">
        <v>4.8389910929935898</v>
      </c>
      <c r="I6942">
        <v>6.4174232226032499</v>
      </c>
      <c r="J6942">
        <v>5.3940013956727002</v>
      </c>
      <c r="K6942">
        <v>5.4837765726009904</v>
      </c>
      <c r="L6942">
        <v>5.5725684340267403</v>
      </c>
      <c r="M6942">
        <v>5.6755071082188104</v>
      </c>
      <c r="N6942">
        <v>6.0377449489308699</v>
      </c>
      <c r="O6942">
        <v>5.2165415310043803</v>
      </c>
      <c r="P6942">
        <v>6.9736775772595898</v>
      </c>
      <c r="Q6942">
        <v>2.8218677180984102</v>
      </c>
    </row>
    <row r="6943" spans="1:17">
      <c r="A6943" t="s">
        <v>12372</v>
      </c>
      <c r="B6943" s="16" t="s">
        <v>12373</v>
      </c>
      <c r="C6943">
        <v>6.5812385223602199</v>
      </c>
      <c r="D6943">
        <v>6.9881484913982899</v>
      </c>
      <c r="E6943">
        <v>6.8867602326164601</v>
      </c>
      <c r="F6943">
        <v>7.0233102594783396</v>
      </c>
      <c r="G6943">
        <v>7.0806640379668</v>
      </c>
      <c r="H6943">
        <v>8.2879030971680798</v>
      </c>
      <c r="I6943">
        <v>8.3710502888009497</v>
      </c>
      <c r="J6943">
        <v>7.8784523587356903</v>
      </c>
      <c r="K6943">
        <v>6.6792307050940201</v>
      </c>
      <c r="L6943">
        <v>8.4053368231857206</v>
      </c>
      <c r="M6943">
        <v>8.0354972531732596</v>
      </c>
      <c r="N6943">
        <v>7.9107109210076096</v>
      </c>
      <c r="O6943">
        <v>7.6042639244842496</v>
      </c>
      <c r="P6943">
        <v>8.6939413081895207</v>
      </c>
      <c r="Q6943">
        <v>5.81282804418474</v>
      </c>
    </row>
    <row r="6944" spans="1:17">
      <c r="A6944" t="s">
        <v>12374</v>
      </c>
      <c r="B6944" s="16" t="s">
        <v>12375</v>
      </c>
      <c r="C6944">
        <v>8.2318734976501897</v>
      </c>
      <c r="D6944">
        <v>8.3112902277618392</v>
      </c>
      <c r="E6944">
        <v>8.4170038611204898</v>
      </c>
      <c r="F6944">
        <v>8.62566615946802</v>
      </c>
      <c r="G6944">
        <v>8.2900152901646003</v>
      </c>
      <c r="H6944">
        <v>8.62096995660918</v>
      </c>
      <c r="I6944">
        <v>8.4574764274916099</v>
      </c>
      <c r="J6944">
        <v>8.3921104005443308</v>
      </c>
      <c r="K6944">
        <v>8.1096550157549796</v>
      </c>
      <c r="L6944">
        <v>8.5061610722303698</v>
      </c>
      <c r="M6944">
        <v>8.6309487921692298</v>
      </c>
      <c r="N6944">
        <v>8.6354147359956208</v>
      </c>
      <c r="O6944">
        <v>8.4681927713459295</v>
      </c>
      <c r="P6944">
        <v>8.2390907658991104</v>
      </c>
      <c r="Q6944">
        <v>8.3931679398307004</v>
      </c>
    </row>
    <row r="6945" spans="1:17">
      <c r="A6945" t="s">
        <v>12376</v>
      </c>
      <c r="B6945" s="16" t="s">
        <v>12377</v>
      </c>
      <c r="C6945">
        <v>7.9032560916541499</v>
      </c>
      <c r="D6945">
        <v>7.8764226685238103</v>
      </c>
      <c r="E6945">
        <v>7.5111119836653399</v>
      </c>
      <c r="F6945">
        <v>7.42307154574923</v>
      </c>
      <c r="G6945">
        <v>7.52429672556746</v>
      </c>
      <c r="H6945">
        <v>7.2759921553830402</v>
      </c>
      <c r="I6945">
        <v>7.5352315919544104</v>
      </c>
      <c r="J6945">
        <v>7.4314355749538601</v>
      </c>
      <c r="K6945">
        <v>7.5492214094535903</v>
      </c>
      <c r="L6945">
        <v>7.4372315461415699</v>
      </c>
      <c r="M6945">
        <v>7.1543150960569202</v>
      </c>
      <c r="N6945">
        <v>7.1033865969873</v>
      </c>
      <c r="O6945">
        <v>7.4832667340853298</v>
      </c>
      <c r="P6945">
        <v>7.4658459042266303</v>
      </c>
      <c r="Q6945">
        <v>6.9204191934356096</v>
      </c>
    </row>
    <row r="6946" spans="1:17">
      <c r="A6946" t="s">
        <v>12378</v>
      </c>
      <c r="B6946" s="16" t="s">
        <v>12379</v>
      </c>
      <c r="C6946">
        <v>7.9368589542794101</v>
      </c>
      <c r="D6946">
        <v>7.8717146042891102</v>
      </c>
      <c r="E6946">
        <v>7.9244164502804502</v>
      </c>
      <c r="F6946">
        <v>8.2133225248781496</v>
      </c>
      <c r="G6946">
        <v>8.2858558209635493</v>
      </c>
      <c r="H6946">
        <v>8.2652444679287207</v>
      </c>
      <c r="I6946">
        <v>7.4158315563692403</v>
      </c>
      <c r="J6946">
        <v>7.8706683659027403</v>
      </c>
      <c r="K6946">
        <v>7.5492214094535903</v>
      </c>
      <c r="L6946">
        <v>7.7620073152935802</v>
      </c>
      <c r="M6946">
        <v>8.4173046518108308</v>
      </c>
      <c r="N6946">
        <v>8.8190876020984401</v>
      </c>
      <c r="O6946">
        <v>8.3207526954773599</v>
      </c>
      <c r="P6946">
        <v>7.5451529460525402</v>
      </c>
      <c r="Q6946">
        <v>8.2978683598244807</v>
      </c>
    </row>
    <row r="6947" spans="1:17">
      <c r="A6947" t="s">
        <v>12380</v>
      </c>
      <c r="B6947" s="16" t="s">
        <v>12381</v>
      </c>
      <c r="C6947">
        <v>3.6535616636188299</v>
      </c>
      <c r="D6947">
        <v>4.2618677800425697</v>
      </c>
      <c r="E6947">
        <v>5.12062362366449</v>
      </c>
      <c r="F6947">
        <v>4.7864910140196502</v>
      </c>
      <c r="G6947">
        <v>4.2225520177193703</v>
      </c>
      <c r="H6947">
        <v>3.9869852489372102</v>
      </c>
      <c r="I6947">
        <v>4.5515847967793803</v>
      </c>
      <c r="J6947">
        <v>4.2567562628296498</v>
      </c>
      <c r="K6947">
        <v>4.4401758200780401</v>
      </c>
      <c r="L6947">
        <v>4.6547502153815303</v>
      </c>
      <c r="M6947">
        <v>4.5395912486649097</v>
      </c>
      <c r="N6947">
        <v>4.6704332416218497</v>
      </c>
      <c r="O6947">
        <v>4.5388813471664999</v>
      </c>
      <c r="P6947">
        <v>4.1712528320562896</v>
      </c>
      <c r="Q6947">
        <v>5.09416193408443</v>
      </c>
    </row>
    <row r="6948" spans="1:17">
      <c r="A6948" t="s">
        <v>12382</v>
      </c>
      <c r="B6948" s="16" t="s">
        <v>12383</v>
      </c>
      <c r="C6948">
        <v>8.1523961586017109</v>
      </c>
      <c r="D6948">
        <v>8.2400431877618807</v>
      </c>
      <c r="E6948">
        <v>8.1240957126821698</v>
      </c>
      <c r="F6948">
        <v>8.2343846224439403</v>
      </c>
      <c r="G6948">
        <v>8.2563984735309806</v>
      </c>
      <c r="H6948">
        <v>8.7705524145982405</v>
      </c>
      <c r="I6948">
        <v>8.2829020162843197</v>
      </c>
      <c r="J6948">
        <v>8.4558984558309298</v>
      </c>
      <c r="K6948">
        <v>8.0985585523616592</v>
      </c>
      <c r="L6948">
        <v>8.3282498484760499</v>
      </c>
      <c r="M6948">
        <v>8.3971392720148206</v>
      </c>
      <c r="N6948">
        <v>8.1782459188470593</v>
      </c>
      <c r="O6948">
        <v>8.2806839793910996</v>
      </c>
      <c r="P6948">
        <v>8.6145509800764994</v>
      </c>
      <c r="Q6948">
        <v>5.81282804418474</v>
      </c>
    </row>
    <row r="6949" spans="1:17">
      <c r="A6949" t="s">
        <v>12384</v>
      </c>
      <c r="B6949" s="16" t="s">
        <v>12385</v>
      </c>
      <c r="C6949">
        <v>10.747842486688</v>
      </c>
      <c r="D6949">
        <v>10.8382189053939</v>
      </c>
      <c r="E6949">
        <v>10.803170830465</v>
      </c>
      <c r="F6949">
        <v>11.212734951816699</v>
      </c>
      <c r="G6949">
        <v>10.961924629269101</v>
      </c>
      <c r="H6949">
        <v>11.275462125911099</v>
      </c>
      <c r="I6949">
        <v>10.6991415046607</v>
      </c>
      <c r="J6949">
        <v>11.2693298266888</v>
      </c>
      <c r="K6949">
        <v>10.4743893960959</v>
      </c>
      <c r="L6949">
        <v>10.816529407140701</v>
      </c>
      <c r="M6949">
        <v>10.9855661337655</v>
      </c>
      <c r="N6949">
        <v>10.898061775776</v>
      </c>
      <c r="O6949">
        <v>10.972053284688</v>
      </c>
      <c r="P6949">
        <v>10.8072630305515</v>
      </c>
      <c r="Q6949">
        <v>9.1612412986063401</v>
      </c>
    </row>
    <row r="6950" spans="1:17">
      <c r="A6950" t="s">
        <v>12386</v>
      </c>
      <c r="B6950" s="16" t="s">
        <v>12387</v>
      </c>
      <c r="C6950">
        <v>2.8218677180984102</v>
      </c>
      <c r="D6950">
        <v>2.8218677180984102</v>
      </c>
      <c r="E6950">
        <v>2.8218677180984102</v>
      </c>
      <c r="F6950">
        <v>7.3411948445234598</v>
      </c>
      <c r="G6950">
        <v>7.8739907276269099</v>
      </c>
      <c r="H6950">
        <v>4.4894640760069198</v>
      </c>
      <c r="I6950">
        <v>7.27038489660531</v>
      </c>
      <c r="J6950">
        <v>7.3608922044083904</v>
      </c>
      <c r="K6950">
        <v>2.8218677180984102</v>
      </c>
      <c r="L6950">
        <v>7.5119629138153297</v>
      </c>
      <c r="M6950">
        <v>7.5696299503145497</v>
      </c>
      <c r="N6950">
        <v>7.4576891541212902</v>
      </c>
      <c r="O6950">
        <v>5.5297694049106996</v>
      </c>
      <c r="P6950">
        <v>2.8218677180984102</v>
      </c>
      <c r="Q6950">
        <v>6.6375058506955904</v>
      </c>
    </row>
    <row r="6951" spans="1:17">
      <c r="A6951" t="s">
        <v>12388</v>
      </c>
      <c r="B6951" s="16" t="s">
        <v>12389</v>
      </c>
      <c r="C6951">
        <v>8.1276722546102995</v>
      </c>
      <c r="D6951">
        <v>8.1379069867990292</v>
      </c>
      <c r="E6951">
        <v>8.1655959374263993</v>
      </c>
      <c r="F6951">
        <v>8.2688181739810798</v>
      </c>
      <c r="G6951">
        <v>8.1134934158929504</v>
      </c>
      <c r="H6951">
        <v>8.2576117285337194</v>
      </c>
      <c r="I6951">
        <v>8.2209912756215999</v>
      </c>
      <c r="J6951">
        <v>7.9205281414617303</v>
      </c>
      <c r="K6951">
        <v>8.5506023838728407</v>
      </c>
      <c r="L6951">
        <v>8.0686548807674594</v>
      </c>
      <c r="M6951">
        <v>8.03875604054479</v>
      </c>
      <c r="N6951">
        <v>7.9883089262039002</v>
      </c>
      <c r="O6951">
        <v>8.3459351124062007</v>
      </c>
      <c r="P6951">
        <v>8.0648179503677699</v>
      </c>
      <c r="Q6951">
        <v>7.8374797051227896</v>
      </c>
    </row>
    <row r="6952" spans="1:17">
      <c r="A6952" t="s">
        <v>12390</v>
      </c>
      <c r="B6952" s="16" t="s">
        <v>12391</v>
      </c>
      <c r="C6952">
        <v>3.8862082974622001</v>
      </c>
      <c r="D6952">
        <v>4.0407231514856203</v>
      </c>
      <c r="E6952">
        <v>3.9618875914207199</v>
      </c>
      <c r="F6952">
        <v>3.6131889974304401</v>
      </c>
      <c r="G6952">
        <v>4.5695203052827997</v>
      </c>
      <c r="H6952">
        <v>3.8900437060628099</v>
      </c>
      <c r="I6952">
        <v>4.0793606969786396</v>
      </c>
      <c r="J6952">
        <v>4.3107162608919598</v>
      </c>
      <c r="K6952">
        <v>3.91162951239331</v>
      </c>
      <c r="L6952">
        <v>4.3280695513255196</v>
      </c>
      <c r="M6952">
        <v>4.1590575299716699</v>
      </c>
      <c r="N6952">
        <v>4.3174573962368399</v>
      </c>
      <c r="O6952">
        <v>4.2491040476565001</v>
      </c>
      <c r="P6952">
        <v>4.3630835021106398</v>
      </c>
      <c r="Q6952">
        <v>2.8218677180984102</v>
      </c>
    </row>
    <row r="6953" spans="1:17">
      <c r="A6953" t="s">
        <v>12392</v>
      </c>
      <c r="B6953" s="16" t="s">
        <v>12393</v>
      </c>
      <c r="C6953">
        <v>10.4081525741021</v>
      </c>
      <c r="D6953">
        <v>10.5605728440047</v>
      </c>
      <c r="E6953">
        <v>10.5901514057088</v>
      </c>
      <c r="F6953">
        <v>10.9613550390018</v>
      </c>
      <c r="G6953">
        <v>10.586010702618699</v>
      </c>
      <c r="H6953">
        <v>10.9676742557627</v>
      </c>
      <c r="I6953">
        <v>10.3265508622169</v>
      </c>
      <c r="J6953">
        <v>11.062155740838399</v>
      </c>
      <c r="K6953">
        <v>10.4542312384746</v>
      </c>
      <c r="L6953">
        <v>10.5041318477993</v>
      </c>
      <c r="M6953">
        <v>10.6514321832951</v>
      </c>
      <c r="N6953">
        <v>10.563990704975</v>
      </c>
      <c r="O6953">
        <v>10.6621472110736</v>
      </c>
      <c r="P6953">
        <v>10.502346081650099</v>
      </c>
      <c r="Q6953">
        <v>9.8396161242928208</v>
      </c>
    </row>
    <row r="6954" spans="1:17">
      <c r="A6954" t="s">
        <v>12394</v>
      </c>
      <c r="B6954" s="16" t="s">
        <v>12395</v>
      </c>
      <c r="C6954">
        <v>7.89839103550299</v>
      </c>
      <c r="D6954">
        <v>8.0279747131112202</v>
      </c>
      <c r="E6954">
        <v>8.0373273240711303</v>
      </c>
      <c r="F6954">
        <v>8.1955325253200293</v>
      </c>
      <c r="G6954">
        <v>8.0609030714784904</v>
      </c>
      <c r="H6954">
        <v>7.7158880014506703</v>
      </c>
      <c r="I6954">
        <v>7.7257390387627796</v>
      </c>
      <c r="J6954">
        <v>8.0363736435135191</v>
      </c>
      <c r="K6954">
        <v>7.5492214094535903</v>
      </c>
      <c r="L6954">
        <v>7.7258525509220997</v>
      </c>
      <c r="M6954">
        <v>8.1362872168511</v>
      </c>
      <c r="N6954">
        <v>8.0619395049394207</v>
      </c>
      <c r="O6954">
        <v>8.0950982544288497</v>
      </c>
      <c r="P6954">
        <v>7.4927704004486699</v>
      </c>
      <c r="Q6954">
        <v>7.8374797051227896</v>
      </c>
    </row>
    <row r="6955" spans="1:17">
      <c r="A6955" t="s">
        <v>12396</v>
      </c>
      <c r="B6955" s="16" t="s">
        <v>12397</v>
      </c>
      <c r="C6955">
        <v>6.3854000850352497</v>
      </c>
      <c r="D6955">
        <v>6.3641441853182199</v>
      </c>
      <c r="E6955">
        <v>6.3800143454863703</v>
      </c>
      <c r="F6955">
        <v>5.3141782898249303</v>
      </c>
      <c r="G6955">
        <v>5.6978436807120003</v>
      </c>
      <c r="H6955">
        <v>5.3093855619154802</v>
      </c>
      <c r="I6955">
        <v>6.1591987869246898</v>
      </c>
      <c r="J6955">
        <v>5.7292439018102801</v>
      </c>
      <c r="K6955">
        <v>6.4292012437918196</v>
      </c>
      <c r="L6955">
        <v>6.0506077336552</v>
      </c>
      <c r="M6955">
        <v>5.72577556549476</v>
      </c>
      <c r="N6955">
        <v>4.8146980941494002</v>
      </c>
      <c r="O6955">
        <v>5.6989257412374803</v>
      </c>
      <c r="P6955">
        <v>7.0238399023873797</v>
      </c>
      <c r="Q6955">
        <v>5.81282804418474</v>
      </c>
    </row>
    <row r="6956" spans="1:17">
      <c r="A6956" t="s">
        <v>12398</v>
      </c>
      <c r="B6956" s="16" t="s">
        <v>12399</v>
      </c>
      <c r="C6956">
        <v>6.15821198786825</v>
      </c>
      <c r="D6956">
        <v>5.9609864132494002</v>
      </c>
      <c r="E6956">
        <v>6.0631867916998399</v>
      </c>
      <c r="F6956">
        <v>5.2866768958500598</v>
      </c>
      <c r="G6956">
        <v>5.6978436807120003</v>
      </c>
      <c r="H6956">
        <v>5.6808363808980902</v>
      </c>
      <c r="I6956">
        <v>5.8637325437795704</v>
      </c>
      <c r="J6956">
        <v>6.1497027593076004</v>
      </c>
      <c r="K6956">
        <v>6.3434929552864503</v>
      </c>
      <c r="L6956">
        <v>6.0506077336552</v>
      </c>
      <c r="M6956">
        <v>5.6583384812313096</v>
      </c>
      <c r="N6956">
        <v>4.6183712388410303</v>
      </c>
      <c r="O6956">
        <v>5.8012345763558297</v>
      </c>
      <c r="P6956">
        <v>6.6611531636970698</v>
      </c>
      <c r="Q6956">
        <v>5.09416193408443</v>
      </c>
    </row>
    <row r="6957" spans="1:17">
      <c r="A6957" t="s">
        <v>12400</v>
      </c>
      <c r="B6957" s="16" t="s">
        <v>12401</v>
      </c>
      <c r="C6957">
        <v>9.0978096380836195</v>
      </c>
      <c r="D6957">
        <v>8.6449043917285504</v>
      </c>
      <c r="E6957">
        <v>7.6345597848515201</v>
      </c>
      <c r="F6957">
        <v>7.5405812384578796</v>
      </c>
      <c r="G6957">
        <v>8.0462206957731297</v>
      </c>
      <c r="H6957">
        <v>5.7708923211985397</v>
      </c>
      <c r="I6957">
        <v>8.4235252308595108</v>
      </c>
      <c r="J6957">
        <v>5.3714827538142504</v>
      </c>
      <c r="K6957">
        <v>10.356763129316199</v>
      </c>
      <c r="L6957">
        <v>9.3919676412455804</v>
      </c>
      <c r="M6957">
        <v>8.2361732662704394</v>
      </c>
      <c r="N6957">
        <v>7.7694667478064598</v>
      </c>
      <c r="O6957">
        <v>7.4422943721941399</v>
      </c>
      <c r="P6957">
        <v>6.9989780827264001</v>
      </c>
      <c r="Q6957">
        <v>12.7179944122507</v>
      </c>
    </row>
    <row r="6958" spans="1:17">
      <c r="A6958" t="s">
        <v>12402</v>
      </c>
      <c r="B6958" s="16" t="s">
        <v>12403</v>
      </c>
      <c r="C6958">
        <v>7.7869779048302803</v>
      </c>
      <c r="D6958">
        <v>8.0321994473285105</v>
      </c>
      <c r="E6958">
        <v>7.7482491570996297</v>
      </c>
      <c r="F6958">
        <v>7.6699882148714096</v>
      </c>
      <c r="G6958">
        <v>7.6000230969137403</v>
      </c>
      <c r="H6958">
        <v>7.99380219173913</v>
      </c>
      <c r="I6958">
        <v>7.8070416876015098</v>
      </c>
      <c r="J6958">
        <v>7.9868334988797196</v>
      </c>
      <c r="K6958">
        <v>7.7231612180153597</v>
      </c>
      <c r="L6958">
        <v>7.7670989483961197</v>
      </c>
      <c r="M6958">
        <v>7.7790689267418101</v>
      </c>
      <c r="N6958">
        <v>7.3733479364817498</v>
      </c>
      <c r="O6958">
        <v>7.7747865585926998</v>
      </c>
      <c r="P6958">
        <v>8.2443761201780408</v>
      </c>
      <c r="Q6958">
        <v>7.1565710053807701</v>
      </c>
    </row>
    <row r="6959" spans="1:17">
      <c r="A6959" t="s">
        <v>12404</v>
      </c>
      <c r="B6959" s="16" t="s">
        <v>12405</v>
      </c>
      <c r="C6959">
        <v>8.9968080952132397</v>
      </c>
      <c r="D6959">
        <v>9.0235013480826005</v>
      </c>
      <c r="E6959">
        <v>8.9453234765776308</v>
      </c>
      <c r="F6959">
        <v>8.6096390321928808</v>
      </c>
      <c r="G6959">
        <v>8.6582163028486701</v>
      </c>
      <c r="H6959">
        <v>9.0477370725291806</v>
      </c>
      <c r="I6959">
        <v>9.0084798622125106</v>
      </c>
      <c r="J6959">
        <v>8.9432021883941708</v>
      </c>
      <c r="K6959">
        <v>8.9590264535957491</v>
      </c>
      <c r="L6959">
        <v>8.9988379533415799</v>
      </c>
      <c r="M6959">
        <v>8.8470204917064397</v>
      </c>
      <c r="N6959">
        <v>8.49299382450282</v>
      </c>
      <c r="O6959">
        <v>8.7349579690053201</v>
      </c>
      <c r="P6959">
        <v>9.0603118401983203</v>
      </c>
      <c r="Q6959">
        <v>7.6950435514148801</v>
      </c>
    </row>
    <row r="6960" spans="1:17">
      <c r="A6960" t="s">
        <v>12406</v>
      </c>
      <c r="B6960" s="16" t="s">
        <v>12407</v>
      </c>
      <c r="C6960">
        <v>8.6340978850184502</v>
      </c>
      <c r="D6960">
        <v>8.6421441037863005</v>
      </c>
      <c r="E6960">
        <v>9.7231756817890194</v>
      </c>
      <c r="F6960">
        <v>9.1517562246681408</v>
      </c>
      <c r="G6960">
        <v>9.6734218073786007</v>
      </c>
      <c r="H6960">
        <v>8.2652444679287207</v>
      </c>
      <c r="I6960">
        <v>8.2445205786100395</v>
      </c>
      <c r="J6960">
        <v>10.195862495475501</v>
      </c>
      <c r="K6960">
        <v>8.5176675113513607</v>
      </c>
      <c r="L6960">
        <v>8.1093006133597694</v>
      </c>
      <c r="M6960">
        <v>8.4347208723887892</v>
      </c>
      <c r="N6960">
        <v>8.5291288302193102</v>
      </c>
      <c r="O6960">
        <v>8.8818144395323095</v>
      </c>
      <c r="P6960">
        <v>8.9991179321044594</v>
      </c>
      <c r="Q6960">
        <v>9.0486929182374407</v>
      </c>
    </row>
    <row r="6961" spans="1:17">
      <c r="A6961" t="s">
        <v>12408</v>
      </c>
      <c r="B6961" s="16" t="s">
        <v>12409</v>
      </c>
      <c r="C6961">
        <v>12.0089853333892</v>
      </c>
      <c r="D6961">
        <v>12.0538143226806</v>
      </c>
      <c r="E6961">
        <v>11.934879211792</v>
      </c>
      <c r="F6961">
        <v>12.344140780905301</v>
      </c>
      <c r="G6961">
        <v>12.0894466731588</v>
      </c>
      <c r="H6961">
        <v>9.3836555297887401</v>
      </c>
      <c r="I6961">
        <v>10.0478586046867</v>
      </c>
      <c r="J6961">
        <v>9.9923069419304404</v>
      </c>
      <c r="K6961">
        <v>10.3182459969116</v>
      </c>
      <c r="L6961">
        <v>11.6932295948725</v>
      </c>
      <c r="M6961">
        <v>10.1991744119529</v>
      </c>
      <c r="N6961">
        <v>11.1290411826231</v>
      </c>
      <c r="O6961">
        <v>9.8466192940831299</v>
      </c>
      <c r="P6961">
        <v>9.0987392802027305</v>
      </c>
      <c r="Q6961">
        <v>10.2743564196501</v>
      </c>
    </row>
    <row r="6962" spans="1:17">
      <c r="A6962" t="s">
        <v>12410</v>
      </c>
      <c r="B6962" s="16" t="s">
        <v>12411</v>
      </c>
      <c r="C6962">
        <v>9.3817707950688494</v>
      </c>
      <c r="D6962">
        <v>9.5372633922492493</v>
      </c>
      <c r="E6962">
        <v>9.7291162597531695</v>
      </c>
      <c r="F6962">
        <v>9.5335681236416594</v>
      </c>
      <c r="G6962">
        <v>9.3796829360681002</v>
      </c>
      <c r="H6962">
        <v>10.1925474105878</v>
      </c>
      <c r="I6962">
        <v>9.6907433272594297</v>
      </c>
      <c r="J6962">
        <v>9.8009656664142604</v>
      </c>
      <c r="K6962">
        <v>9.5068460262947294</v>
      </c>
      <c r="L6962">
        <v>9.8179625483470492</v>
      </c>
      <c r="M6962">
        <v>9.7424728641659808</v>
      </c>
      <c r="N6962">
        <v>9.4833526759474402</v>
      </c>
      <c r="O6962">
        <v>9.7419962604816899</v>
      </c>
      <c r="P6962">
        <v>10.0473251079619</v>
      </c>
      <c r="Q6962">
        <v>9.9376776092220709</v>
      </c>
    </row>
    <row r="6963" spans="1:17">
      <c r="A6963" t="s">
        <v>12412</v>
      </c>
      <c r="B6963" s="16" t="s">
        <v>12413</v>
      </c>
      <c r="C6963">
        <v>5.3319193517173096</v>
      </c>
      <c r="D6963">
        <v>5.3929301417275104</v>
      </c>
      <c r="E6963">
        <v>5.12062362366449</v>
      </c>
      <c r="F6963">
        <v>5.9553133736970096</v>
      </c>
      <c r="G6963">
        <v>5.4770951667621199</v>
      </c>
      <c r="H6963">
        <v>4.5998748125578501</v>
      </c>
      <c r="I6963">
        <v>5.2218518540004704</v>
      </c>
      <c r="J6963">
        <v>4.7816009704995297</v>
      </c>
      <c r="K6963">
        <v>5.31000747676672</v>
      </c>
      <c r="L6963">
        <v>5.4993619211439997</v>
      </c>
      <c r="M6963">
        <v>5.56915099370043</v>
      </c>
      <c r="N6963">
        <v>6.0920352636291799</v>
      </c>
      <c r="O6963">
        <v>5.3821449728984998</v>
      </c>
      <c r="P6963">
        <v>4.6712581716948103</v>
      </c>
      <c r="Q6963">
        <v>5.09416193408443</v>
      </c>
    </row>
    <row r="6964" spans="1:17">
      <c r="A6964" t="s">
        <v>12414</v>
      </c>
      <c r="B6964" s="16" t="s">
        <v>12415</v>
      </c>
      <c r="C6964">
        <v>8.1276722546102995</v>
      </c>
      <c r="D6964">
        <v>7.9850315972664498</v>
      </c>
      <c r="E6964">
        <v>7.5384713863363499</v>
      </c>
      <c r="F6964">
        <v>7.89398253654453</v>
      </c>
      <c r="G6964">
        <v>7.8116781654464402</v>
      </c>
      <c r="H6964">
        <v>7.5998624959900498</v>
      </c>
      <c r="I6964">
        <v>7.7964629710800297</v>
      </c>
      <c r="J6964">
        <v>7.8977302347119096</v>
      </c>
      <c r="K6964">
        <v>8.0105213211056299</v>
      </c>
      <c r="L6964">
        <v>7.6887662553908198</v>
      </c>
      <c r="M6964">
        <v>7.7829619535531096</v>
      </c>
      <c r="N6964">
        <v>7.7804178880947603</v>
      </c>
      <c r="O6964">
        <v>7.6722610362056702</v>
      </c>
      <c r="P6964">
        <v>7.8733663028696599</v>
      </c>
      <c r="Q6964">
        <v>6.2843132996066204</v>
      </c>
    </row>
    <row r="6965" spans="1:17">
      <c r="A6965" t="s">
        <v>12416</v>
      </c>
      <c r="B6965" s="16" t="s">
        <v>12417</v>
      </c>
      <c r="C6965">
        <v>8.4030126765703894</v>
      </c>
      <c r="D6965">
        <v>8.4660372676745599</v>
      </c>
      <c r="E6965">
        <v>8.6182555003072494</v>
      </c>
      <c r="F6965">
        <v>8.6545943526763107</v>
      </c>
      <c r="G6965">
        <v>8.1087910140625894</v>
      </c>
      <c r="H6965">
        <v>9.2496941468189604</v>
      </c>
      <c r="I6965">
        <v>8.4807752748287299</v>
      </c>
      <c r="J6965">
        <v>8.7700320353086596</v>
      </c>
      <c r="K6965">
        <v>8.5801456611683609</v>
      </c>
      <c r="L6965">
        <v>8.4970027488273097</v>
      </c>
      <c r="M6965">
        <v>8.6502442192783793</v>
      </c>
      <c r="N6965">
        <v>8.4002578903774392</v>
      </c>
      <c r="O6965">
        <v>8.5034331135576195</v>
      </c>
      <c r="P6965">
        <v>8.9384753615668</v>
      </c>
      <c r="Q6965">
        <v>7.1565710053807701</v>
      </c>
    </row>
    <row r="6966" spans="1:17">
      <c r="A6966" t="s">
        <v>12418</v>
      </c>
      <c r="B6966" s="16" t="s">
        <v>12419</v>
      </c>
      <c r="C6966">
        <v>7.1884001909805804</v>
      </c>
      <c r="D6966">
        <v>7.0395330447340898</v>
      </c>
      <c r="E6966">
        <v>5.6538073608653301</v>
      </c>
      <c r="F6966">
        <v>6.8698089019466204</v>
      </c>
      <c r="G6966">
        <v>7.8572620497112897</v>
      </c>
      <c r="H6966">
        <v>6.9550790148528003</v>
      </c>
      <c r="I6966">
        <v>6.9549782519563799</v>
      </c>
      <c r="J6966">
        <v>6.3091474297642502</v>
      </c>
      <c r="K6966">
        <v>7.0153956343780397</v>
      </c>
      <c r="L6966">
        <v>6.1325703953714701</v>
      </c>
      <c r="M6966">
        <v>6.8241040553657699</v>
      </c>
      <c r="N6966">
        <v>7.3366910045794702</v>
      </c>
      <c r="O6966">
        <v>6.8216665140526498</v>
      </c>
      <c r="P6966">
        <v>7.3130577291766397</v>
      </c>
      <c r="Q6966">
        <v>6.2843132996066204</v>
      </c>
    </row>
    <row r="6967" spans="1:17">
      <c r="A6967" t="s">
        <v>12420</v>
      </c>
      <c r="B6967" s="16" t="s">
        <v>12421</v>
      </c>
      <c r="C6967">
        <v>6.8168678752759702</v>
      </c>
      <c r="D6967">
        <v>7.1986281877788398</v>
      </c>
      <c r="E6967">
        <v>7.54747676036735</v>
      </c>
      <c r="F6967">
        <v>7.1397608819965903</v>
      </c>
      <c r="G6967">
        <v>6.9913076005737196</v>
      </c>
      <c r="H6967">
        <v>7.3782177587165396</v>
      </c>
      <c r="I6967">
        <v>7.2856101270774296</v>
      </c>
      <c r="J6967">
        <v>7.5037238996309803</v>
      </c>
      <c r="K6967">
        <v>7.06955630629776</v>
      </c>
      <c r="L6967">
        <v>7.2387638932443101</v>
      </c>
      <c r="M6967">
        <v>7.1115472855627004</v>
      </c>
      <c r="N6967">
        <v>7.06801230014318</v>
      </c>
      <c r="O6967">
        <v>7.2656227724002003</v>
      </c>
      <c r="P6967">
        <v>7.08417203296443</v>
      </c>
      <c r="Q6967">
        <v>5.81282804418474</v>
      </c>
    </row>
    <row r="6968" spans="1:17">
      <c r="A6968" t="s">
        <v>12422</v>
      </c>
      <c r="B6968" s="16" t="s">
        <v>12423</v>
      </c>
      <c r="C6968">
        <v>7.9603898990703099</v>
      </c>
      <c r="D6968">
        <v>7.7280199243218703</v>
      </c>
      <c r="E6968">
        <v>7.7637815616834702</v>
      </c>
      <c r="F6968">
        <v>8.0166065363382408</v>
      </c>
      <c r="G6968">
        <v>7.8850361846766903</v>
      </c>
      <c r="H6968">
        <v>7.9659628290774602</v>
      </c>
      <c r="I6968">
        <v>7.8689320229409301</v>
      </c>
      <c r="J6968">
        <v>7.9904291401275298</v>
      </c>
      <c r="K6968">
        <v>7.7423085630853601</v>
      </c>
      <c r="L6968">
        <v>7.8121310418628704</v>
      </c>
      <c r="M6968">
        <v>8.1179183660344201</v>
      </c>
      <c r="N6968">
        <v>7.8754012744497004</v>
      </c>
      <c r="O6968">
        <v>7.8781894052357098</v>
      </c>
      <c r="P6968">
        <v>7.9137466690607399</v>
      </c>
      <c r="Q6968">
        <v>7.3593062614465703</v>
      </c>
    </row>
    <row r="6969" spans="1:17">
      <c r="A6969" t="s">
        <v>12424</v>
      </c>
      <c r="B6969" s="16" t="s">
        <v>12425</v>
      </c>
      <c r="C6969">
        <v>6.5061011689220098</v>
      </c>
      <c r="D6969">
        <v>6.5295865794184396</v>
      </c>
      <c r="E6969">
        <v>5.9578922475209</v>
      </c>
      <c r="F6969">
        <v>6.8607791046404802</v>
      </c>
      <c r="G6969">
        <v>6.79391800205281</v>
      </c>
      <c r="H6969">
        <v>7.1902365178252401</v>
      </c>
      <c r="I6969">
        <v>6.4852281731725103</v>
      </c>
      <c r="J6969">
        <v>6.4836022346058</v>
      </c>
      <c r="K6969">
        <v>6.3560578544694497</v>
      </c>
      <c r="L6969">
        <v>6.1640690053138298</v>
      </c>
      <c r="M6969">
        <v>7.1781936897969896</v>
      </c>
      <c r="N6969">
        <v>7.09462444174304</v>
      </c>
      <c r="O6969">
        <v>7.1494275816468704</v>
      </c>
      <c r="P6969">
        <v>6.6769424514664104</v>
      </c>
      <c r="Q6969">
        <v>6.2843132996066204</v>
      </c>
    </row>
    <row r="6970" spans="1:17">
      <c r="A6970" t="s">
        <v>12426</v>
      </c>
      <c r="B6970" s="16" t="s">
        <v>12427</v>
      </c>
      <c r="C6970">
        <v>8.7220322545155895</v>
      </c>
      <c r="D6970">
        <v>8.9087709411296796</v>
      </c>
      <c r="E6970">
        <v>8.9655962379996801</v>
      </c>
      <c r="F6970">
        <v>8.8262168795910796</v>
      </c>
      <c r="G6970">
        <v>8.5686240070536801</v>
      </c>
      <c r="H6970">
        <v>9.5062256161352892</v>
      </c>
      <c r="I6970">
        <v>8.8513927573053195</v>
      </c>
      <c r="J6970">
        <v>9.1629277437483001</v>
      </c>
      <c r="K6970">
        <v>8.6272202831858706</v>
      </c>
      <c r="L6970">
        <v>8.67266470932441</v>
      </c>
      <c r="M6970">
        <v>8.7004708339988603</v>
      </c>
      <c r="N6970">
        <v>8.8635004554940906</v>
      </c>
      <c r="O6970">
        <v>8.8989266582264896</v>
      </c>
      <c r="P6970">
        <v>9.0899618528610908</v>
      </c>
      <c r="Q6970">
        <v>6.2843132996066204</v>
      </c>
    </row>
    <row r="6971" spans="1:17">
      <c r="A6971" t="s">
        <v>12428</v>
      </c>
      <c r="B6971" s="16" t="s">
        <v>12429</v>
      </c>
      <c r="C6971">
        <v>8.4335866489667399</v>
      </c>
      <c r="D6971">
        <v>8.6963701277109493</v>
      </c>
      <c r="E6971">
        <v>8.4981235430322606</v>
      </c>
      <c r="F6971">
        <v>8.4656958289697393</v>
      </c>
      <c r="G6971">
        <v>8.34702151232052</v>
      </c>
      <c r="H6971">
        <v>9.0696896583096205</v>
      </c>
      <c r="I6971">
        <v>8.9713704583473106</v>
      </c>
      <c r="J6971">
        <v>9.1094029233341303</v>
      </c>
      <c r="K6971">
        <v>8.7877609401959198</v>
      </c>
      <c r="L6971">
        <v>8.7897803567654798</v>
      </c>
      <c r="M6971">
        <v>8.5915655170399692</v>
      </c>
      <c r="N6971">
        <v>8.1017606448184107</v>
      </c>
      <c r="O6971">
        <v>8.4057010987683807</v>
      </c>
      <c r="P6971">
        <v>9.5030800862739309</v>
      </c>
      <c r="Q6971">
        <v>6.9204191934356096</v>
      </c>
    </row>
    <row r="6972" spans="1:17">
      <c r="A6972" t="s">
        <v>12430</v>
      </c>
      <c r="B6972" s="16" t="s">
        <v>12431</v>
      </c>
      <c r="C6972">
        <v>7.38923628390895</v>
      </c>
      <c r="D6972">
        <v>7.1758592373276899</v>
      </c>
      <c r="E6972">
        <v>7.5018753045837103</v>
      </c>
      <c r="F6972">
        <v>7.3150340240146603</v>
      </c>
      <c r="G6972">
        <v>7.4443611185871497</v>
      </c>
      <c r="H6972">
        <v>6.4629476099795902</v>
      </c>
      <c r="I6972">
        <v>7.5791136832599504</v>
      </c>
      <c r="J6972">
        <v>6.8363877221636002</v>
      </c>
      <c r="K6972">
        <v>7.3760659567651699</v>
      </c>
      <c r="L6972">
        <v>7.6616785142278898</v>
      </c>
      <c r="M6972">
        <v>7.1238972423552296</v>
      </c>
      <c r="N6972">
        <v>7.3440975647907196</v>
      </c>
      <c r="O6972">
        <v>6.8611467958757499</v>
      </c>
      <c r="P6972">
        <v>6.7384110805200397</v>
      </c>
      <c r="Q6972">
        <v>8.0859864702427604</v>
      </c>
    </row>
    <row r="6973" spans="1:17">
      <c r="A6973" t="s">
        <v>12432</v>
      </c>
      <c r="B6973" s="16" t="s">
        <v>12433</v>
      </c>
      <c r="C6973">
        <v>10.259704136307599</v>
      </c>
      <c r="D6973">
        <v>10.2467312191355</v>
      </c>
      <c r="E6973">
        <v>10.509614734459999</v>
      </c>
      <c r="F6973">
        <v>10.7631662624211</v>
      </c>
      <c r="G6973">
        <v>10.803002840599399</v>
      </c>
      <c r="H6973">
        <v>10.6418484885005</v>
      </c>
      <c r="I6973">
        <v>10.269423895507799</v>
      </c>
      <c r="J6973">
        <v>11.2726533354944</v>
      </c>
      <c r="K6973">
        <v>10.3054429230015</v>
      </c>
      <c r="L6973">
        <v>10.5855630186034</v>
      </c>
      <c r="M6973">
        <v>10.7634381515734</v>
      </c>
      <c r="N6973">
        <v>10.7241259335112</v>
      </c>
      <c r="O6973">
        <v>10.611153599008301</v>
      </c>
      <c r="P6973">
        <v>10.6075516307515</v>
      </c>
      <c r="Q6973">
        <v>10.8454464916336</v>
      </c>
    </row>
    <row r="6974" spans="1:17">
      <c r="A6974" t="s">
        <v>12434</v>
      </c>
      <c r="B6974" s="16" t="s">
        <v>12435</v>
      </c>
      <c r="C6974">
        <v>9.2099645500215601</v>
      </c>
      <c r="D6974">
        <v>9.4889329043936108</v>
      </c>
      <c r="E6974">
        <v>9.4365555922059094</v>
      </c>
      <c r="F6974">
        <v>9.3924160126986003</v>
      </c>
      <c r="G6974">
        <v>9.2932597058449797</v>
      </c>
      <c r="H6974">
        <v>9.7594953852798891</v>
      </c>
      <c r="I6974">
        <v>9.5887750090702504</v>
      </c>
      <c r="J6974">
        <v>9.7751597710110598</v>
      </c>
      <c r="K6974">
        <v>9.5617148514003105</v>
      </c>
      <c r="L6974">
        <v>9.6422499395300196</v>
      </c>
      <c r="M6974">
        <v>9.3696301344796193</v>
      </c>
      <c r="N6974">
        <v>9.5065993506172894</v>
      </c>
      <c r="O6974">
        <v>9.4119877820001907</v>
      </c>
      <c r="P6974">
        <v>9.6985754844568994</v>
      </c>
      <c r="Q6974">
        <v>10.3943408570348</v>
      </c>
    </row>
    <row r="6975" spans="1:17">
      <c r="A6975" t="s">
        <v>12436</v>
      </c>
      <c r="B6975" s="16" t="s">
        <v>12437</v>
      </c>
      <c r="C6975">
        <v>8.3254269299273105</v>
      </c>
      <c r="D6975">
        <v>8.4248700825524008</v>
      </c>
      <c r="E6975">
        <v>8.5793132591852306</v>
      </c>
      <c r="F6975">
        <v>8.9180028226500596</v>
      </c>
      <c r="G6975">
        <v>8.4171506451643392</v>
      </c>
      <c r="H6975">
        <v>9.2458429931738895</v>
      </c>
      <c r="I6975">
        <v>8.4641717546339503</v>
      </c>
      <c r="J6975">
        <v>8.7928501913144306</v>
      </c>
      <c r="K6975">
        <v>8.1815247106802396</v>
      </c>
      <c r="L6975">
        <v>8.4722922322482805</v>
      </c>
      <c r="M6975">
        <v>8.4761615001381294</v>
      </c>
      <c r="N6975">
        <v>8.6202674017952905</v>
      </c>
      <c r="O6975">
        <v>8.5083978539819896</v>
      </c>
      <c r="P6975">
        <v>8.6022561904341206</v>
      </c>
      <c r="Q6975">
        <v>7.1565710053807701</v>
      </c>
    </row>
    <row r="6976" spans="1:17">
      <c r="A6976" t="s">
        <v>12438</v>
      </c>
      <c r="B6976" s="16" t="s">
        <v>12439</v>
      </c>
      <c r="C6976">
        <v>7.65471643132829</v>
      </c>
      <c r="D6976">
        <v>7.3073542175866697</v>
      </c>
      <c r="E6976">
        <v>7.2711941447598996</v>
      </c>
      <c r="F6976">
        <v>7.0233102594783396</v>
      </c>
      <c r="G6976">
        <v>7.7705729812209103</v>
      </c>
      <c r="H6976">
        <v>7.0288609564987201</v>
      </c>
      <c r="I6976">
        <v>7.0110716758331302</v>
      </c>
      <c r="J6976">
        <v>6.45247967185911</v>
      </c>
      <c r="K6976">
        <v>7.8955329683749396</v>
      </c>
      <c r="L6976">
        <v>7.4372315461415699</v>
      </c>
      <c r="M6976">
        <v>7.4813032053431501</v>
      </c>
      <c r="N6976">
        <v>7.7912863572855402</v>
      </c>
      <c r="O6976">
        <v>7.5082940900497404</v>
      </c>
      <c r="P6976">
        <v>7.0114628697230597</v>
      </c>
      <c r="Q6976">
        <v>8.2978683598244807</v>
      </c>
    </row>
    <row r="6977" spans="1:17">
      <c r="A6977" t="s">
        <v>12440</v>
      </c>
      <c r="B6977" s="16" t="s">
        <v>12441</v>
      </c>
      <c r="C6977">
        <v>6.9263654869163496</v>
      </c>
      <c r="D6977">
        <v>7.0054820607305501</v>
      </c>
      <c r="E6977">
        <v>6.78357369797342</v>
      </c>
      <c r="F6977">
        <v>7.2612386704193499</v>
      </c>
      <c r="G6977">
        <v>7.2269582735026701</v>
      </c>
      <c r="H6977">
        <v>7.2759921553830402</v>
      </c>
      <c r="I6977">
        <v>6.8253416930992303</v>
      </c>
      <c r="J6977">
        <v>7.2269159130683001</v>
      </c>
      <c r="K6977">
        <v>6.6284801273500698</v>
      </c>
      <c r="L6977">
        <v>6.9010889605168897</v>
      </c>
      <c r="M6977">
        <v>7.3820668422772098</v>
      </c>
      <c r="N6977">
        <v>7.2447001625440102</v>
      </c>
      <c r="O6977">
        <v>7.4933299967308296</v>
      </c>
      <c r="P6977">
        <v>6.7080071231198604</v>
      </c>
      <c r="Q6977">
        <v>6.6375058506955904</v>
      </c>
    </row>
    <row r="6978" spans="1:17">
      <c r="A6978" t="s">
        <v>12442</v>
      </c>
      <c r="B6978" s="16" t="s">
        <v>12443</v>
      </c>
      <c r="C6978">
        <v>6.6756381474204201</v>
      </c>
      <c r="D6978">
        <v>6.7721034966050304</v>
      </c>
      <c r="E6978">
        <v>5.8734011200307696</v>
      </c>
      <c r="F6978">
        <v>7.0393940505603299</v>
      </c>
      <c r="G6978">
        <v>6.8960099479567596</v>
      </c>
      <c r="H6978">
        <v>7.3852487373829199</v>
      </c>
      <c r="I6978">
        <v>6.9260863447237799</v>
      </c>
      <c r="J6978">
        <v>7.0098232928722899</v>
      </c>
      <c r="K6978">
        <v>6.4644097944759897</v>
      </c>
      <c r="L6978">
        <v>6.8823946340692599</v>
      </c>
      <c r="M6978">
        <v>7.2074941090782501</v>
      </c>
      <c r="N6978">
        <v>7.2045612545858004</v>
      </c>
      <c r="O6978">
        <v>6.9662312937754596</v>
      </c>
      <c r="P6978">
        <v>7.1867625795696704</v>
      </c>
      <c r="Q6978">
        <v>5.09416193408443</v>
      </c>
    </row>
    <row r="6979" spans="1:17">
      <c r="A6979" t="s">
        <v>12444</v>
      </c>
      <c r="B6979" s="16" t="s">
        <v>12445</v>
      </c>
      <c r="C6979">
        <v>12.711143585515901</v>
      </c>
      <c r="D6979">
        <v>12.7888097868772</v>
      </c>
      <c r="E6979">
        <v>12.468369829403199</v>
      </c>
      <c r="F6979">
        <v>12.765547731725199</v>
      </c>
      <c r="G6979">
        <v>12.792603859256801</v>
      </c>
      <c r="H6979">
        <v>13.5013779168456</v>
      </c>
      <c r="I6979">
        <v>13.085420822888</v>
      </c>
      <c r="J6979">
        <v>13.116091619604401</v>
      </c>
      <c r="K6979">
        <v>13.1042794904538</v>
      </c>
      <c r="L6979">
        <v>12.9401441679024</v>
      </c>
      <c r="M6979">
        <v>12.8079697766581</v>
      </c>
      <c r="N6979">
        <v>13.1535733584564</v>
      </c>
      <c r="O6979">
        <v>12.9164666350704</v>
      </c>
      <c r="P6979">
        <v>13.5133182752651</v>
      </c>
      <c r="Q6979">
        <v>11.9536559408029</v>
      </c>
    </row>
    <row r="6980" spans="1:17">
      <c r="A6980" t="s">
        <v>12446</v>
      </c>
      <c r="B6980" s="16" t="s">
        <v>12447</v>
      </c>
      <c r="C6980">
        <v>8.1359607826231297</v>
      </c>
      <c r="D6980">
        <v>7.8574973468194802</v>
      </c>
      <c r="E6980">
        <v>7.8018948752367301</v>
      </c>
      <c r="F6980">
        <v>7.5235552481020997</v>
      </c>
      <c r="G6980">
        <v>7.6972556520707203</v>
      </c>
      <c r="H6980">
        <v>7.3992083643783904</v>
      </c>
      <c r="I6980">
        <v>7.9991652987053898</v>
      </c>
      <c r="J6980">
        <v>7.6336440153544798</v>
      </c>
      <c r="K6980">
        <v>8.2432785203474008</v>
      </c>
      <c r="L6980">
        <v>7.6506990356972198</v>
      </c>
      <c r="M6980">
        <v>7.5191565098678703</v>
      </c>
      <c r="N6980">
        <v>7.1293565844791704</v>
      </c>
      <c r="O6980">
        <v>7.5855752806785803</v>
      </c>
      <c r="P6980">
        <v>8.1960952337861599</v>
      </c>
      <c r="Q6980">
        <v>6.9204191934356096</v>
      </c>
    </row>
    <row r="6981" spans="1:17">
      <c r="A6981" t="s">
        <v>12448</v>
      </c>
      <c r="B6981" s="16" t="s">
        <v>12449</v>
      </c>
      <c r="C6981">
        <v>7.1723438599157401</v>
      </c>
      <c r="D6981">
        <v>7.0972439534988903</v>
      </c>
      <c r="E6981">
        <v>6.6389320012258004</v>
      </c>
      <c r="F6981">
        <v>7.6174754894820902</v>
      </c>
      <c r="G6981">
        <v>7.07100601612012</v>
      </c>
      <c r="H6981">
        <v>8.1586263392076095</v>
      </c>
      <c r="I6981">
        <v>7.3006757095922703</v>
      </c>
      <c r="J6981">
        <v>7.4936168087532602</v>
      </c>
      <c r="K6981">
        <v>6.9672864669719798</v>
      </c>
      <c r="L6981">
        <v>7.0591951028470596</v>
      </c>
      <c r="M6981">
        <v>7.6570955096628603</v>
      </c>
      <c r="N6981">
        <v>7.666966537545</v>
      </c>
      <c r="O6981">
        <v>7.5902702479409303</v>
      </c>
      <c r="P6981">
        <v>7.1757190377558198</v>
      </c>
      <c r="Q6981">
        <v>6.2843132996066204</v>
      </c>
    </row>
    <row r="6982" spans="1:17">
      <c r="A6982" t="s">
        <v>12450</v>
      </c>
      <c r="B6982" s="16" t="s">
        <v>12451</v>
      </c>
      <c r="C6982">
        <v>11.8233507025639</v>
      </c>
      <c r="D6982">
        <v>11.7752510515953</v>
      </c>
      <c r="E6982">
        <v>11.9267177982225</v>
      </c>
      <c r="F6982">
        <v>12.344745860042</v>
      </c>
      <c r="G6982">
        <v>11.97274337302</v>
      </c>
      <c r="H6982">
        <v>11.107918371653</v>
      </c>
      <c r="I6982">
        <v>11.457578587045701</v>
      </c>
      <c r="J6982">
        <v>11.979080778641899</v>
      </c>
      <c r="K6982">
        <v>11.8573528986193</v>
      </c>
      <c r="L6982">
        <v>11.796958513713101</v>
      </c>
      <c r="M6982">
        <v>11.803527564979801</v>
      </c>
      <c r="N6982">
        <v>11.415775113251099</v>
      </c>
      <c r="O6982">
        <v>11.564101216199401</v>
      </c>
      <c r="P6982">
        <v>11.1754313120541</v>
      </c>
      <c r="Q6982">
        <v>12.022311564718301</v>
      </c>
    </row>
    <row r="6983" spans="1:17">
      <c r="A6983" t="s">
        <v>12452</v>
      </c>
      <c r="B6983" s="16" t="s">
        <v>12453</v>
      </c>
      <c r="C6983">
        <v>9.6010775516247495</v>
      </c>
      <c r="D6983">
        <v>9.4100171732164402</v>
      </c>
      <c r="E6983">
        <v>9.5188772433095608</v>
      </c>
      <c r="F6983">
        <v>9.3088736247604196</v>
      </c>
      <c r="G6983">
        <v>9.3580627472441602</v>
      </c>
      <c r="H6983">
        <v>8.3065169101252803</v>
      </c>
      <c r="I6983">
        <v>9.2249452597188402</v>
      </c>
      <c r="J6983">
        <v>9.2021942294432506</v>
      </c>
      <c r="K6983">
        <v>9.2571292862118</v>
      </c>
      <c r="L6983">
        <v>9.1927778184162996</v>
      </c>
      <c r="M6983">
        <v>8.7628604428835395</v>
      </c>
      <c r="N6983">
        <v>8.5675425437041195</v>
      </c>
      <c r="O6983">
        <v>9.2074435734378302</v>
      </c>
      <c r="P6983">
        <v>9.0662908090813303</v>
      </c>
      <c r="Q6983">
        <v>9.2143845326617093</v>
      </c>
    </row>
    <row r="6984" spans="1:17">
      <c r="A6984" t="s">
        <v>12454</v>
      </c>
      <c r="B6984" s="16" t="s">
        <v>12455</v>
      </c>
      <c r="C6984">
        <v>8.3857426744062291</v>
      </c>
      <c r="D6984">
        <v>8.4999756890989797</v>
      </c>
      <c r="E6984">
        <v>8.3721356619421101</v>
      </c>
      <c r="F6984">
        <v>8.6388873334432095</v>
      </c>
      <c r="G6984">
        <v>7.9704766000327201</v>
      </c>
      <c r="H6984">
        <v>8.6849549052405504</v>
      </c>
      <c r="I6984">
        <v>8.0755071653388306</v>
      </c>
      <c r="J6984">
        <v>8.6927245766391295</v>
      </c>
      <c r="K6984">
        <v>8.2895440444846908</v>
      </c>
      <c r="L6984">
        <v>7.8268340971717798</v>
      </c>
      <c r="M6984">
        <v>7.7274776138695396</v>
      </c>
      <c r="N6984">
        <v>7.5178495561431902</v>
      </c>
      <c r="O6984">
        <v>7.6272884764387499</v>
      </c>
      <c r="P6984">
        <v>8.6468335565035499</v>
      </c>
      <c r="Q6984">
        <v>9.1060647157263492</v>
      </c>
    </row>
    <row r="6985" spans="1:17">
      <c r="A6985" t="s">
        <v>12456</v>
      </c>
      <c r="B6985" s="16" t="s">
        <v>12457</v>
      </c>
      <c r="C6985">
        <v>4.99547094075474</v>
      </c>
      <c r="D6985">
        <v>5.2802736384566202</v>
      </c>
      <c r="E6985">
        <v>6.3178285212373604</v>
      </c>
      <c r="F6985">
        <v>5.6714948256673399</v>
      </c>
      <c r="G6985">
        <v>6.18782596009234</v>
      </c>
      <c r="H6985">
        <v>4.7946750266686298</v>
      </c>
      <c r="I6985">
        <v>4.8453589192974098</v>
      </c>
      <c r="J6985">
        <v>6.8121350092444999</v>
      </c>
      <c r="K6985">
        <v>5.3362313090937699</v>
      </c>
      <c r="L6985">
        <v>5.0240271819925297</v>
      </c>
      <c r="M6985">
        <v>5.4934049956682998</v>
      </c>
      <c r="N6985">
        <v>5.5842645045438202</v>
      </c>
      <c r="O6985">
        <v>5.1118655635160302</v>
      </c>
      <c r="P6985">
        <v>6.05725356091083</v>
      </c>
      <c r="Q6985">
        <v>2.8218677180984102</v>
      </c>
    </row>
    <row r="6986" spans="1:17">
      <c r="A6986" t="s">
        <v>12458</v>
      </c>
      <c r="B6986" s="16" t="s">
        <v>12459</v>
      </c>
      <c r="C6986">
        <v>8.5743804790730707</v>
      </c>
      <c r="D6986">
        <v>8.6310498011158696</v>
      </c>
      <c r="E6986">
        <v>8.5347734576661196</v>
      </c>
      <c r="F6986">
        <v>8.7132676412589003</v>
      </c>
      <c r="G6986">
        <v>8.5583167394662496</v>
      </c>
      <c r="H6986">
        <v>8.8462736360713805</v>
      </c>
      <c r="I6986">
        <v>8.6922862689719107</v>
      </c>
      <c r="J6986">
        <v>8.6456371456709</v>
      </c>
      <c r="K6986">
        <v>8.6950700729528894</v>
      </c>
      <c r="L6986">
        <v>8.7127695506909699</v>
      </c>
      <c r="M6986">
        <v>8.6963514666055506</v>
      </c>
      <c r="N6986">
        <v>8.7088525366678304</v>
      </c>
      <c r="O6986">
        <v>8.8351635049899606</v>
      </c>
      <c r="P6986">
        <v>8.6307826205836609</v>
      </c>
      <c r="Q6986">
        <v>7.8374797051227896</v>
      </c>
    </row>
    <row r="6987" spans="1:17">
      <c r="A6987" t="s">
        <v>12460</v>
      </c>
      <c r="B6987" s="16" t="s">
        <v>12461</v>
      </c>
      <c r="C6987">
        <v>8.5865234826024004</v>
      </c>
      <c r="D6987">
        <v>8.6449043917285504</v>
      </c>
      <c r="E6987">
        <v>8.7172349926859294</v>
      </c>
      <c r="F6987">
        <v>8.9522946357813105</v>
      </c>
      <c r="G6987">
        <v>8.6223851175600892</v>
      </c>
      <c r="H6987">
        <v>9.0050835062276597</v>
      </c>
      <c r="I6987">
        <v>8.3458924898333908</v>
      </c>
      <c r="J6987">
        <v>8.8979983722255405</v>
      </c>
      <c r="K6987">
        <v>8.4523584796657705</v>
      </c>
      <c r="L6987">
        <v>8.4785096847082908</v>
      </c>
      <c r="M6987">
        <v>8.6135777911916893</v>
      </c>
      <c r="N6987">
        <v>8.4353039221832997</v>
      </c>
      <c r="O6987">
        <v>8.5133455550428305</v>
      </c>
      <c r="P6987">
        <v>8.6939413081895207</v>
      </c>
      <c r="Q6987">
        <v>8.3931679398307004</v>
      </c>
    </row>
    <row r="6988" spans="1:17">
      <c r="A6988" t="s">
        <v>12462</v>
      </c>
      <c r="B6988" s="16" t="s">
        <v>12463</v>
      </c>
      <c r="C6988">
        <v>5.60114838253069</v>
      </c>
      <c r="D6988">
        <v>5.5218051423872696</v>
      </c>
      <c r="E6988">
        <v>6.5336684091712298</v>
      </c>
      <c r="F6988">
        <v>6.0703706090842502</v>
      </c>
      <c r="G6988">
        <v>6.5228532534945796</v>
      </c>
      <c r="H6988">
        <v>5.7265924446016498</v>
      </c>
      <c r="I6988">
        <v>6.27127081030204</v>
      </c>
      <c r="J6988">
        <v>6.3990475039817403</v>
      </c>
      <c r="K6988">
        <v>6.0500919107865396</v>
      </c>
      <c r="L6988">
        <v>5.6420869460872103</v>
      </c>
      <c r="M6988">
        <v>6.1847657049973597</v>
      </c>
      <c r="N6988">
        <v>5.4503318971003596</v>
      </c>
      <c r="O6988">
        <v>5.9566877393092801</v>
      </c>
      <c r="P6988">
        <v>5.8197066879617596</v>
      </c>
      <c r="Q6988">
        <v>6.6375058506955904</v>
      </c>
    </row>
    <row r="6989" spans="1:17">
      <c r="A6989" t="s">
        <v>12464</v>
      </c>
      <c r="B6989" s="16" t="s">
        <v>12465</v>
      </c>
      <c r="C6989">
        <v>7.8738161322913598</v>
      </c>
      <c r="D6989">
        <v>8.0655585796696396</v>
      </c>
      <c r="E6989">
        <v>7.7325473351494098</v>
      </c>
      <c r="F6989">
        <v>8.2448013488338496</v>
      </c>
      <c r="G6989">
        <v>7.8116781654464402</v>
      </c>
      <c r="H6989">
        <v>8.8739863864483404</v>
      </c>
      <c r="I6989">
        <v>8.3567282164050702</v>
      </c>
      <c r="J6989">
        <v>8.2190759164924092</v>
      </c>
      <c r="K6989">
        <v>7.9866419913923199</v>
      </c>
      <c r="L6989">
        <v>8.1449264998912696</v>
      </c>
      <c r="M6989">
        <v>8.5234373371886907</v>
      </c>
      <c r="N6989">
        <v>8.2742937637034792</v>
      </c>
      <c r="O6989">
        <v>8.4834013825232102</v>
      </c>
      <c r="P6989">
        <v>8.2015403546064007</v>
      </c>
      <c r="Q6989">
        <v>5.09416193408443</v>
      </c>
    </row>
    <row r="6990" spans="1:17">
      <c r="A6990" t="s">
        <v>12466</v>
      </c>
      <c r="B6990" s="16" t="s">
        <v>12467</v>
      </c>
      <c r="C6990">
        <v>11.0966103435672</v>
      </c>
      <c r="D6990">
        <v>11.0898133751353</v>
      </c>
      <c r="E6990">
        <v>10.8245980647499</v>
      </c>
      <c r="F6990">
        <v>10.798931888258201</v>
      </c>
      <c r="G6990">
        <v>10.922968779703099</v>
      </c>
      <c r="H6990">
        <v>10.2475016315177</v>
      </c>
      <c r="I6990">
        <v>10.9281815263782</v>
      </c>
      <c r="J6990">
        <v>10.3824424989464</v>
      </c>
      <c r="K6990">
        <v>11.434161513172</v>
      </c>
      <c r="L6990">
        <v>11.034676946626499</v>
      </c>
      <c r="M6990">
        <v>10.7280695315184</v>
      </c>
      <c r="N6990">
        <v>10.647773370011301</v>
      </c>
      <c r="O6990">
        <v>10.7985610849283</v>
      </c>
      <c r="P6990">
        <v>10.6339548591314</v>
      </c>
      <c r="Q6990">
        <v>11.120623797141301</v>
      </c>
    </row>
    <row r="6991" spans="1:17">
      <c r="A6991" t="s">
        <v>12468</v>
      </c>
      <c r="B6991" s="16" t="s">
        <v>12469</v>
      </c>
      <c r="C6991">
        <v>8.9922521073346307</v>
      </c>
      <c r="D6991">
        <v>9.1099353080784997</v>
      </c>
      <c r="E6991">
        <v>8.8467560081831405</v>
      </c>
      <c r="F6991">
        <v>9.0505332554740896</v>
      </c>
      <c r="G6991">
        <v>8.9167133277223893</v>
      </c>
      <c r="H6991">
        <v>9.6325251430125594</v>
      </c>
      <c r="I6991">
        <v>9.2308450585837498</v>
      </c>
      <c r="J6991">
        <v>9.3619080056534099</v>
      </c>
      <c r="K6991">
        <v>9.0424215325529502</v>
      </c>
      <c r="L6991">
        <v>9.1737501984600396</v>
      </c>
      <c r="M6991">
        <v>9.1598082531577596</v>
      </c>
      <c r="N6991">
        <v>9.0648699173184593</v>
      </c>
      <c r="O6991">
        <v>9.2089688686237299</v>
      </c>
      <c r="P6991">
        <v>9.4786320851152297</v>
      </c>
      <c r="Q6991">
        <v>7.9670857749043096</v>
      </c>
    </row>
    <row r="6992" spans="1:17">
      <c r="A6992" t="s">
        <v>12470</v>
      </c>
      <c r="B6992" s="16" t="s">
        <v>12471</v>
      </c>
      <c r="C6992">
        <v>10.479051806471199</v>
      </c>
      <c r="D6992">
        <v>10.338228446647101</v>
      </c>
      <c r="E6992">
        <v>10.172972883878</v>
      </c>
      <c r="F6992">
        <v>9.76698299353043</v>
      </c>
      <c r="G6992">
        <v>10.355511587344999</v>
      </c>
      <c r="H6992">
        <v>9.9443039232070198</v>
      </c>
      <c r="I6992">
        <v>10.2472830066739</v>
      </c>
      <c r="J6992">
        <v>9.4662325545798698</v>
      </c>
      <c r="K6992">
        <v>10.8405343122928</v>
      </c>
      <c r="L6992">
        <v>10.352496934102801</v>
      </c>
      <c r="M6992">
        <v>10.1121982565158</v>
      </c>
      <c r="N6992">
        <v>10.5197931569194</v>
      </c>
      <c r="O6992">
        <v>10.108435370346699</v>
      </c>
      <c r="P6992">
        <v>10.240786119005501</v>
      </c>
      <c r="Q6992">
        <v>11.814320797911799</v>
      </c>
    </row>
    <row r="6993" spans="1:17">
      <c r="A6993" t="s">
        <v>12472</v>
      </c>
      <c r="B6993" s="16" t="s">
        <v>12473</v>
      </c>
      <c r="C6993">
        <v>8.3505692338177795</v>
      </c>
      <c r="D6993">
        <v>8.6198694667045892</v>
      </c>
      <c r="E6993">
        <v>8.64364464799303</v>
      </c>
      <c r="F6993">
        <v>8.4050762542667705</v>
      </c>
      <c r="G6993">
        <v>8.4095249008544606</v>
      </c>
      <c r="H6993">
        <v>9.3319176449644008</v>
      </c>
      <c r="I6993">
        <v>8.58887532102354</v>
      </c>
      <c r="J6993">
        <v>8.8354342382356901</v>
      </c>
      <c r="K6993">
        <v>8.3593731769771704</v>
      </c>
      <c r="L6993">
        <v>8.5061610722303698</v>
      </c>
      <c r="M6993">
        <v>8.7687573144227695</v>
      </c>
      <c r="N6993">
        <v>8.4796259655997694</v>
      </c>
      <c r="O6993">
        <v>8.8875411046673598</v>
      </c>
      <c r="P6993">
        <v>8.9352118991527103</v>
      </c>
      <c r="Q6993">
        <v>7.8374797051227896</v>
      </c>
    </row>
    <row r="6994" spans="1:17">
      <c r="A6994" t="s">
        <v>12474</v>
      </c>
      <c r="B6994" s="16" t="s">
        <v>12475</v>
      </c>
      <c r="C6994">
        <v>6.2066550544559398</v>
      </c>
      <c r="D6994">
        <v>6.0310005479080901</v>
      </c>
      <c r="E6994">
        <v>6.3388609491737098</v>
      </c>
      <c r="F6994">
        <v>6.1620331155546904</v>
      </c>
      <c r="G6994">
        <v>6.18782596009234</v>
      </c>
      <c r="H6994">
        <v>5.2146805303532302</v>
      </c>
      <c r="I6994">
        <v>5.5153350959386502</v>
      </c>
      <c r="J6994">
        <v>5.5619359506392598</v>
      </c>
      <c r="K6994">
        <v>5.9029236462359096</v>
      </c>
      <c r="L6994">
        <v>5.7507270721102604</v>
      </c>
      <c r="M6994">
        <v>5.305907987925</v>
      </c>
      <c r="N6994">
        <v>5.53224518406659</v>
      </c>
      <c r="O6994">
        <v>5.6262843524796304</v>
      </c>
      <c r="P6994">
        <v>5.8760773296446898</v>
      </c>
      <c r="Q6994">
        <v>5.81282804418474</v>
      </c>
    </row>
    <row r="6995" spans="1:17">
      <c r="A6995" t="s">
        <v>12476</v>
      </c>
      <c r="B6995" s="16" t="s">
        <v>12477</v>
      </c>
      <c r="C6995">
        <v>10.1878195747662</v>
      </c>
      <c r="D6995">
        <v>10.1334002005479</v>
      </c>
      <c r="E6995">
        <v>10.4169734275859</v>
      </c>
      <c r="F6995">
        <v>10.262413913268499</v>
      </c>
      <c r="G6995">
        <v>10.272851878761299</v>
      </c>
      <c r="H6995">
        <v>10.4197426082864</v>
      </c>
      <c r="I6995">
        <v>10.0884947149396</v>
      </c>
      <c r="J6995">
        <v>9.8541934902063293</v>
      </c>
      <c r="K6995">
        <v>9.9855094354927196</v>
      </c>
      <c r="L6995">
        <v>10.444265381521101</v>
      </c>
      <c r="M6995">
        <v>10.2006289558206</v>
      </c>
      <c r="N6995">
        <v>10.543265973345401</v>
      </c>
      <c r="O6995">
        <v>10.4934403184718</v>
      </c>
      <c r="P6995">
        <v>10.355074740205101</v>
      </c>
      <c r="Q6995">
        <v>10.0294952513164</v>
      </c>
    </row>
    <row r="6996" spans="1:17">
      <c r="A6996" t="s">
        <v>12478</v>
      </c>
      <c r="B6996" s="16" t="s">
        <v>12479</v>
      </c>
      <c r="C6996">
        <v>7.7168481299159897</v>
      </c>
      <c r="D6996">
        <v>7.7691133912590304</v>
      </c>
      <c r="E6996">
        <v>7.70866871839912</v>
      </c>
      <c r="F6996">
        <v>7.9879493569872304</v>
      </c>
      <c r="G6996">
        <v>7.6591472706832002</v>
      </c>
      <c r="H6996">
        <v>8.2537801457712092</v>
      </c>
      <c r="I6996">
        <v>7.7858059522040897</v>
      </c>
      <c r="J6996">
        <v>8.1338731980013002</v>
      </c>
      <c r="K6996">
        <v>7.6336990091517096</v>
      </c>
      <c r="L6996">
        <v>7.50588149204372</v>
      </c>
      <c r="M6996">
        <v>7.4813032053431501</v>
      </c>
      <c r="N6996">
        <v>7.5629610835179397</v>
      </c>
      <c r="O6996">
        <v>7.40546013863755</v>
      </c>
      <c r="P6996">
        <v>7.6525006680345902</v>
      </c>
      <c r="Q6996">
        <v>5.81282804418474</v>
      </c>
    </row>
    <row r="6997" spans="1:17">
      <c r="A6997" t="s">
        <v>12480</v>
      </c>
      <c r="B6997" s="16" t="s">
        <v>12481</v>
      </c>
      <c r="C6997">
        <v>4.8324495657597604</v>
      </c>
      <c r="D6997">
        <v>5.1573505347490602</v>
      </c>
      <c r="E6997">
        <v>4.3969712788901898</v>
      </c>
      <c r="F6997">
        <v>4.4086599646307301</v>
      </c>
      <c r="G6997">
        <v>4.37414671474383</v>
      </c>
      <c r="H6997">
        <v>4.8818202206169596</v>
      </c>
      <c r="I6997">
        <v>4.7549066861635803</v>
      </c>
      <c r="J6997">
        <v>4.9163232079064798</v>
      </c>
      <c r="K6997">
        <v>4.4914502970878702</v>
      </c>
      <c r="L6997">
        <v>4.5026429490879796</v>
      </c>
      <c r="M6997">
        <v>4.5395912486649097</v>
      </c>
      <c r="N6997">
        <v>4.1706164353931596</v>
      </c>
      <c r="O6997">
        <v>4.4953341022564199</v>
      </c>
      <c r="P6997">
        <v>5.6022656228975496</v>
      </c>
      <c r="Q6997">
        <v>2.8218677180984102</v>
      </c>
    </row>
    <row r="6998" spans="1:17">
      <c r="A6998" t="s">
        <v>12482</v>
      </c>
      <c r="B6998" s="16" t="s">
        <v>12483</v>
      </c>
      <c r="C6998">
        <v>4.3623517865106702</v>
      </c>
      <c r="D6998">
        <v>4.1197647330598102</v>
      </c>
      <c r="E6998">
        <v>4.6393553598667303</v>
      </c>
      <c r="F6998">
        <v>3.9277704709105601</v>
      </c>
      <c r="G6998">
        <v>4.2225520177193703</v>
      </c>
      <c r="H6998">
        <v>3.8900437060628099</v>
      </c>
      <c r="I6998">
        <v>4.49496154099739</v>
      </c>
      <c r="J6998">
        <v>4.2567562628296498</v>
      </c>
      <c r="K6998">
        <v>4.2084442324483602</v>
      </c>
      <c r="L6998">
        <v>4.7465905673729498</v>
      </c>
      <c r="M6998">
        <v>4.6554405993468704</v>
      </c>
      <c r="N6998">
        <v>5.1350388086703704</v>
      </c>
      <c r="O6998">
        <v>4.4953341022564199</v>
      </c>
      <c r="P6998">
        <v>3.7927642367557501</v>
      </c>
      <c r="Q6998">
        <v>6.2843132996066204</v>
      </c>
    </row>
    <row r="6999" spans="1:17">
      <c r="A6999" t="s">
        <v>12484</v>
      </c>
      <c r="B6999" s="16" t="s">
        <v>12485</v>
      </c>
      <c r="C6999">
        <v>8.7054260326227197</v>
      </c>
      <c r="D6999">
        <v>8.80647780247733</v>
      </c>
      <c r="E6999">
        <v>8.9247616565462309</v>
      </c>
      <c r="F6999">
        <v>8.4686609095588405</v>
      </c>
      <c r="G6999">
        <v>8.6223851175600892</v>
      </c>
      <c r="H6999">
        <v>8.4607149224595499</v>
      </c>
      <c r="I6999">
        <v>8.7564148114621894</v>
      </c>
      <c r="J6999">
        <v>8.4714139790657796</v>
      </c>
      <c r="K6999">
        <v>8.8530172179661903</v>
      </c>
      <c r="L6999">
        <v>8.5061610722303698</v>
      </c>
      <c r="M6999">
        <v>8.4396585289605497</v>
      </c>
      <c r="N6999">
        <v>8.2429837393201506</v>
      </c>
      <c r="O6999">
        <v>8.5595207028525095</v>
      </c>
      <c r="P6999">
        <v>8.8018081448474508</v>
      </c>
      <c r="Q6999">
        <v>8.9889439006726093</v>
      </c>
    </row>
    <row r="7000" spans="1:17">
      <c r="A7000" t="s">
        <v>12486</v>
      </c>
      <c r="B7000" s="16" t="s">
        <v>12487</v>
      </c>
      <c r="C7000">
        <v>9.5052126400348094</v>
      </c>
      <c r="D7000">
        <v>9.4594512602593301</v>
      </c>
      <c r="E7000">
        <v>9.6331136314464896</v>
      </c>
      <c r="F7000">
        <v>9.6788644301260494</v>
      </c>
      <c r="G7000">
        <v>9.4777169852487493</v>
      </c>
      <c r="H7000">
        <v>9.6132250701378794</v>
      </c>
      <c r="I7000">
        <v>9.3035590729927407</v>
      </c>
      <c r="J7000">
        <v>9.5169414964131693</v>
      </c>
      <c r="K7000">
        <v>9.3705799888706895</v>
      </c>
      <c r="L7000">
        <v>9.1832953867627793</v>
      </c>
      <c r="M7000">
        <v>9.4863397002348204</v>
      </c>
      <c r="N7000">
        <v>9.5229776905019801</v>
      </c>
      <c r="O7000">
        <v>9.5252842432916207</v>
      </c>
      <c r="P7000">
        <v>9.4026989071244405</v>
      </c>
      <c r="Q7000">
        <v>9.3629875558906797</v>
      </c>
    </row>
    <row r="7001" spans="1:17">
      <c r="A7001" t="s">
        <v>12488</v>
      </c>
      <c r="B7001" s="16" t="s">
        <v>12489</v>
      </c>
      <c r="C7001">
        <v>10.4659695686722</v>
      </c>
      <c r="D7001">
        <v>9.9658514955588</v>
      </c>
      <c r="E7001">
        <v>5.8734011200307696</v>
      </c>
      <c r="F7001">
        <v>6.0057787532757798</v>
      </c>
      <c r="G7001">
        <v>6.2580314604422798</v>
      </c>
      <c r="H7001">
        <v>6.2778020360148901</v>
      </c>
      <c r="I7001">
        <v>10.0060445405053</v>
      </c>
      <c r="J7001">
        <v>4.7816009704995297</v>
      </c>
      <c r="K7001">
        <v>12.699180600444</v>
      </c>
      <c r="L7001">
        <v>12.089151991463501</v>
      </c>
      <c r="M7001">
        <v>7.5003543822553702</v>
      </c>
      <c r="N7001">
        <v>7.8234080134378496</v>
      </c>
      <c r="O7001">
        <v>6.00015432402967</v>
      </c>
      <c r="P7001">
        <v>6.3814054639084601</v>
      </c>
      <c r="Q7001">
        <v>12.5211758201553</v>
      </c>
    </row>
    <row r="7002" spans="1:17">
      <c r="A7002" t="s">
        <v>12490</v>
      </c>
      <c r="B7002" s="16" t="s">
        <v>12491</v>
      </c>
      <c r="C7002">
        <v>7.9321062790672396</v>
      </c>
      <c r="D7002">
        <v>8.1141922287318593</v>
      </c>
      <c r="E7002">
        <v>8.1772368720469597</v>
      </c>
      <c r="F7002">
        <v>8.0877807673353193</v>
      </c>
      <c r="G7002">
        <v>8.0012537917190603</v>
      </c>
      <c r="H7002">
        <v>8.1668002578767798</v>
      </c>
      <c r="I7002">
        <v>8.0490224856030004</v>
      </c>
      <c r="J7002">
        <v>8.15645111622994</v>
      </c>
      <c r="K7002">
        <v>8.0532977887413804</v>
      </c>
      <c r="L7002">
        <v>7.8317019401073997</v>
      </c>
      <c r="M7002">
        <v>7.8175334624456996</v>
      </c>
      <c r="N7002">
        <v>7.4712772951754198</v>
      </c>
      <c r="O7002">
        <v>7.72443639558771</v>
      </c>
      <c r="P7002">
        <v>8.3657361276807904</v>
      </c>
      <c r="Q7002">
        <v>7.3593062614465703</v>
      </c>
    </row>
    <row r="7003" spans="1:17">
      <c r="A7003" t="s">
        <v>12492</v>
      </c>
      <c r="B7003" s="16" t="s">
        <v>12493</v>
      </c>
      <c r="C7003">
        <v>11.129131951014401</v>
      </c>
      <c r="D7003">
        <v>11.1872064388937</v>
      </c>
      <c r="E7003">
        <v>11.3329273267509</v>
      </c>
      <c r="F7003">
        <v>11.547650836863401</v>
      </c>
      <c r="G7003">
        <v>11.458539782841701</v>
      </c>
      <c r="H7003">
        <v>11.7865764456863</v>
      </c>
      <c r="I7003">
        <v>11.289238346625099</v>
      </c>
      <c r="J7003">
        <v>11.4524096694857</v>
      </c>
      <c r="K7003">
        <v>11.007437123048801</v>
      </c>
      <c r="L7003">
        <v>10.9539003814265</v>
      </c>
      <c r="M7003">
        <v>11.3738019367809</v>
      </c>
      <c r="N7003">
        <v>11.68318876108</v>
      </c>
      <c r="O7003">
        <v>11.6262021337881</v>
      </c>
      <c r="P7003">
        <v>11.358910674041001</v>
      </c>
      <c r="Q7003">
        <v>10.323554046550599</v>
      </c>
    </row>
    <row r="7004" spans="1:17">
      <c r="A7004" t="s">
        <v>12494</v>
      </c>
      <c r="B7004" s="16" t="s">
        <v>12495</v>
      </c>
      <c r="C7004">
        <v>3.3064422771203601</v>
      </c>
      <c r="D7004">
        <v>2.8218677180984102</v>
      </c>
      <c r="E7004">
        <v>3.6381873987360902</v>
      </c>
      <c r="F7004">
        <v>3.2825265482838799</v>
      </c>
      <c r="G7004">
        <v>3.5425260543824399</v>
      </c>
      <c r="H7004">
        <v>3.9869852489372102</v>
      </c>
      <c r="I7004">
        <v>3.6595800418069002</v>
      </c>
      <c r="J7004">
        <v>3.2517770676889399</v>
      </c>
      <c r="K7004">
        <v>3.6013796825057902</v>
      </c>
      <c r="L7004">
        <v>2.8218677180984102</v>
      </c>
      <c r="M7004">
        <v>3.23818724324593</v>
      </c>
      <c r="N7004">
        <v>3.31389066967124</v>
      </c>
      <c r="O7004">
        <v>3.24931794675887</v>
      </c>
      <c r="P7004">
        <v>3.9363215208704698</v>
      </c>
      <c r="Q7004">
        <v>2.8218677180984102</v>
      </c>
    </row>
    <row r="7005" spans="1:17">
      <c r="A7005" t="s">
        <v>12496</v>
      </c>
      <c r="B7005" s="16" t="s">
        <v>12497</v>
      </c>
      <c r="C7005">
        <v>7.4099128563250902</v>
      </c>
      <c r="D7005">
        <v>7.5389651014236199</v>
      </c>
      <c r="E7005">
        <v>7.6345597848515201</v>
      </c>
      <c r="F7005">
        <v>7.7056393462478701</v>
      </c>
      <c r="G7005">
        <v>7.2182388467665897</v>
      </c>
      <c r="H7005">
        <v>8.4030772478005407</v>
      </c>
      <c r="I7005">
        <v>7.4227314773209603</v>
      </c>
      <c r="J7005">
        <v>7.6473812472211504</v>
      </c>
      <c r="K7005">
        <v>7.3943504749769904</v>
      </c>
      <c r="L7005">
        <v>7.4499595836554002</v>
      </c>
      <c r="M7005">
        <v>7.4571287640772104</v>
      </c>
      <c r="N7005">
        <v>7.5178495561431902</v>
      </c>
      <c r="O7005">
        <v>7.7158707854648396</v>
      </c>
      <c r="P7005">
        <v>7.4748768595717596</v>
      </c>
      <c r="Q7005">
        <v>5.81282804418474</v>
      </c>
    </row>
    <row r="7006" spans="1:17">
      <c r="A7006" t="s">
        <v>12498</v>
      </c>
      <c r="B7006" s="16" t="s">
        <v>12499</v>
      </c>
      <c r="C7006">
        <v>5.4997062244710797</v>
      </c>
      <c r="D7006">
        <v>5.8873020194211696</v>
      </c>
      <c r="E7006">
        <v>6.0883257756658304</v>
      </c>
      <c r="F7006">
        <v>5.1706883695566601</v>
      </c>
      <c r="G7006">
        <v>5.8658439972155101</v>
      </c>
      <c r="H7006">
        <v>5.5593717733825097</v>
      </c>
      <c r="I7006">
        <v>7.3594065656072098</v>
      </c>
      <c r="J7006">
        <v>7.0586971906764298</v>
      </c>
      <c r="K7006">
        <v>5.5956556821788501</v>
      </c>
      <c r="L7006">
        <v>7.4049096193962303</v>
      </c>
      <c r="M7006">
        <v>6.9818229059285004</v>
      </c>
      <c r="N7006">
        <v>7.3660909581450102</v>
      </c>
      <c r="O7006">
        <v>5.7510187021614403</v>
      </c>
      <c r="P7006">
        <v>7.8733663028696599</v>
      </c>
      <c r="Q7006">
        <v>6.6375058506955904</v>
      </c>
    </row>
    <row r="7007" spans="1:17">
      <c r="A7007" t="s">
        <v>12500</v>
      </c>
      <c r="B7007" s="16" t="s">
        <v>12501</v>
      </c>
      <c r="C7007">
        <v>7.1803944689150896</v>
      </c>
      <c r="D7007">
        <v>7.0310957889452697</v>
      </c>
      <c r="E7007">
        <v>6.7526718515306996</v>
      </c>
      <c r="F7007">
        <v>6.9053693654613397</v>
      </c>
      <c r="G7007">
        <v>6.7821116076966099</v>
      </c>
      <c r="H7007">
        <v>7.5062591777923702</v>
      </c>
      <c r="I7007">
        <v>7.63363558443098</v>
      </c>
      <c r="J7007">
        <v>7.1387921266640602</v>
      </c>
      <c r="K7007">
        <v>7.2545271174181103</v>
      </c>
      <c r="L7007">
        <v>7.6002275995382602</v>
      </c>
      <c r="M7007">
        <v>7.2587740087615797</v>
      </c>
      <c r="N7007">
        <v>7.0858084553801799</v>
      </c>
      <c r="O7007">
        <v>7.1933376774379498</v>
      </c>
      <c r="P7007">
        <v>7.75239388175721</v>
      </c>
      <c r="Q7007">
        <v>7.3593062614465703</v>
      </c>
    </row>
    <row r="7008" spans="1:17">
      <c r="A7008" t="s">
        <v>12502</v>
      </c>
      <c r="B7008" s="16" t="s">
        <v>12503</v>
      </c>
      <c r="C7008">
        <v>8.8659550550050596</v>
      </c>
      <c r="D7008">
        <v>8.8429913649735497</v>
      </c>
      <c r="E7008">
        <v>8.7796373496800904</v>
      </c>
      <c r="F7008">
        <v>9.1200558139650401</v>
      </c>
      <c r="G7008">
        <v>8.8646908064693104</v>
      </c>
      <c r="H7008">
        <v>9.1706466788322807</v>
      </c>
      <c r="I7008">
        <v>9.0130521091287097</v>
      </c>
      <c r="J7008">
        <v>8.98703201276569</v>
      </c>
      <c r="K7008">
        <v>8.9133394509505894</v>
      </c>
      <c r="L7008">
        <v>8.8652600792882108</v>
      </c>
      <c r="M7008">
        <v>8.6331055249702402</v>
      </c>
      <c r="N7008">
        <v>8.4896634631825307</v>
      </c>
      <c r="O7008">
        <v>8.7767026954849907</v>
      </c>
      <c r="P7008">
        <v>8.97389432191064</v>
      </c>
      <c r="Q7008">
        <v>7.6950435514148801</v>
      </c>
    </row>
    <row r="7009" spans="1:17">
      <c r="A7009" t="s">
        <v>12504</v>
      </c>
      <c r="B7009" s="16" t="s">
        <v>12505</v>
      </c>
      <c r="C7009">
        <v>10.094208893896299</v>
      </c>
      <c r="D7009">
        <v>10.037954955347899</v>
      </c>
      <c r="E7009">
        <v>10.263074430451001</v>
      </c>
      <c r="F7009">
        <v>10.4352447964796</v>
      </c>
      <c r="G7009">
        <v>10.2812298497649</v>
      </c>
      <c r="H7009">
        <v>10.382522871270201</v>
      </c>
      <c r="I7009">
        <v>10.0743472347127</v>
      </c>
      <c r="J7009">
        <v>10.4980121050764</v>
      </c>
      <c r="K7009">
        <v>10.075924699589599</v>
      </c>
      <c r="L7009">
        <v>10.1178332719628</v>
      </c>
      <c r="M7009">
        <v>10.191879611998401</v>
      </c>
      <c r="N7009">
        <v>10.232721428230899</v>
      </c>
      <c r="O7009">
        <v>10.1367565704805</v>
      </c>
      <c r="P7009">
        <v>9.9111311631494097</v>
      </c>
      <c r="Q7009">
        <v>9.4093039143768298</v>
      </c>
    </row>
    <row r="7010" spans="1:17">
      <c r="A7010" t="s">
        <v>12506</v>
      </c>
      <c r="B7010" s="16" t="s">
        <v>12507</v>
      </c>
      <c r="C7010">
        <v>11.159413669482401</v>
      </c>
      <c r="D7010">
        <v>11.131236708371899</v>
      </c>
      <c r="E7010">
        <v>11.243070522383</v>
      </c>
      <c r="F7010">
        <v>11.6402694789841</v>
      </c>
      <c r="G7010">
        <v>11.2550804683042</v>
      </c>
      <c r="H7010">
        <v>10.982212578951099</v>
      </c>
      <c r="I7010">
        <v>10.742455689487899</v>
      </c>
      <c r="J7010">
        <v>11.523569448572101</v>
      </c>
      <c r="K7010">
        <v>10.810266650095601</v>
      </c>
      <c r="L7010">
        <v>11.071118662492699</v>
      </c>
      <c r="M7010">
        <v>11.360200022002701</v>
      </c>
      <c r="N7010">
        <v>10.867607520776399</v>
      </c>
      <c r="O7010">
        <v>11.277673676990601</v>
      </c>
      <c r="P7010">
        <v>10.5670180020497</v>
      </c>
      <c r="Q7010">
        <v>11.432337664970801</v>
      </c>
    </row>
    <row r="7011" spans="1:17">
      <c r="A7011" t="s">
        <v>12508</v>
      </c>
      <c r="B7011" s="16" t="s">
        <v>12509</v>
      </c>
      <c r="C7011">
        <v>7.9510236018136196</v>
      </c>
      <c r="D7011">
        <v>7.9586374733301701</v>
      </c>
      <c r="E7011">
        <v>7.9517909669453397</v>
      </c>
      <c r="F7011">
        <v>7.9671251728199097</v>
      </c>
      <c r="G7011">
        <v>7.52429672556746</v>
      </c>
      <c r="H7011">
        <v>8.2879030971680798</v>
      </c>
      <c r="I7011">
        <v>7.9852629709249596</v>
      </c>
      <c r="J7011">
        <v>7.8628420694029399</v>
      </c>
      <c r="K7011">
        <v>7.7844810546957897</v>
      </c>
      <c r="L7011">
        <v>7.6172488658561104</v>
      </c>
      <c r="M7011">
        <v>7.5605837004189196</v>
      </c>
      <c r="N7011">
        <v>7.6431623029643498</v>
      </c>
      <c r="O7011">
        <v>7.6722610362056702</v>
      </c>
      <c r="P7011">
        <v>8.1960952337861599</v>
      </c>
      <c r="Q7011">
        <v>6.6375058506955904</v>
      </c>
    </row>
    <row r="7012" spans="1:17">
      <c r="A7012" t="s">
        <v>12510</v>
      </c>
      <c r="B7012" s="16" t="s">
        <v>12511</v>
      </c>
      <c r="C7012">
        <v>7.7869779048302803</v>
      </c>
      <c r="D7012">
        <v>7.9043523343970303</v>
      </c>
      <c r="E7012">
        <v>7.7943525013611197</v>
      </c>
      <c r="F7012">
        <v>7.89838942043591</v>
      </c>
      <c r="G7012">
        <v>7.5172106731635502</v>
      </c>
      <c r="H7012">
        <v>8.38217148498142</v>
      </c>
      <c r="I7012">
        <v>7.9038432654238502</v>
      </c>
      <c r="J7012">
        <v>8.1076290748476403</v>
      </c>
      <c r="K7012">
        <v>7.62856200198007</v>
      </c>
      <c r="L7012">
        <v>7.9211954083323901</v>
      </c>
      <c r="M7012">
        <v>7.6357224685661302</v>
      </c>
      <c r="N7012">
        <v>7.5046963614255704</v>
      </c>
      <c r="O7012">
        <v>7.5713977500087601</v>
      </c>
      <c r="P7012">
        <v>7.9530256707027496</v>
      </c>
      <c r="Q7012">
        <v>7.1565710053807701</v>
      </c>
    </row>
    <row r="7013" spans="1:17">
      <c r="A7013" t="s">
        <v>12512</v>
      </c>
      <c r="B7013" s="16" t="s">
        <v>12513</v>
      </c>
      <c r="C7013">
        <v>6.3427786386298202</v>
      </c>
      <c r="D7013">
        <v>6.1613914259344904</v>
      </c>
      <c r="E7013">
        <v>6.0883257756658304</v>
      </c>
      <c r="F7013">
        <v>6.87878212378223</v>
      </c>
      <c r="G7013">
        <v>6.8056277865875003</v>
      </c>
      <c r="H7013">
        <v>7.0288609564987201</v>
      </c>
      <c r="I7013">
        <v>6.6358994312039501</v>
      </c>
      <c r="J7013">
        <v>6.5438795617378203</v>
      </c>
      <c r="K7013">
        <v>6.1403051534520099</v>
      </c>
      <c r="L7013">
        <v>6.3533280364099998</v>
      </c>
      <c r="M7013">
        <v>6.5213705179323602</v>
      </c>
      <c r="N7013">
        <v>6.7258089642514101</v>
      </c>
      <c r="O7013">
        <v>6.6874703143804703</v>
      </c>
      <c r="P7013">
        <v>6.4928410672808097</v>
      </c>
      <c r="Q7013">
        <v>2.8218677180984102</v>
      </c>
    </row>
    <row r="7014" spans="1:17">
      <c r="A7014" t="s">
        <v>12514</v>
      </c>
      <c r="B7014" s="16" t="s">
        <v>12515</v>
      </c>
      <c r="C7014">
        <v>10.143315081130099</v>
      </c>
      <c r="D7014">
        <v>10.1363447338646</v>
      </c>
      <c r="E7014">
        <v>9.9503588623607193</v>
      </c>
      <c r="F7014">
        <v>10.394523802398201</v>
      </c>
      <c r="G7014">
        <v>10.3071017433502</v>
      </c>
      <c r="H7014">
        <v>10.278931434397199</v>
      </c>
      <c r="I7014">
        <v>10.100358234995801</v>
      </c>
      <c r="J7014">
        <v>10.1699552902229</v>
      </c>
      <c r="K7014">
        <v>9.9571392875400697</v>
      </c>
      <c r="L7014">
        <v>9.9105122620714994</v>
      </c>
      <c r="M7014">
        <v>10.225134417694401</v>
      </c>
      <c r="N7014">
        <v>10.3954445762996</v>
      </c>
      <c r="O7014">
        <v>10.225327628816601</v>
      </c>
      <c r="P7014">
        <v>10.113774509004299</v>
      </c>
      <c r="Q7014">
        <v>8.9889439006726093</v>
      </c>
    </row>
    <row r="7015" spans="1:17">
      <c r="A7015" t="s">
        <v>12516</v>
      </c>
      <c r="B7015" s="16" t="s">
        <v>12517</v>
      </c>
      <c r="C7015">
        <v>8.4569260236216994</v>
      </c>
      <c r="D7015">
        <v>8.5151420118250201</v>
      </c>
      <c r="E7015">
        <v>9.3671387686547707</v>
      </c>
      <c r="F7015">
        <v>8.9180028226500596</v>
      </c>
      <c r="G7015">
        <v>9.1172407334525296</v>
      </c>
      <c r="H7015">
        <v>7.9565621743846702</v>
      </c>
      <c r="I7015">
        <v>8.2090809726477598</v>
      </c>
      <c r="J7015">
        <v>8.6410713743905596</v>
      </c>
      <c r="K7015">
        <v>8.1674346899007801</v>
      </c>
      <c r="L7015">
        <v>8.7258937154936795</v>
      </c>
      <c r="M7015">
        <v>8.7921065647055308</v>
      </c>
      <c r="N7015">
        <v>8.8401582585177199</v>
      </c>
      <c r="O7015">
        <v>8.7538927920892196</v>
      </c>
      <c r="P7015">
        <v>7.72238923081082</v>
      </c>
      <c r="Q7015">
        <v>9.7703309644362406</v>
      </c>
    </row>
    <row r="7016" spans="1:17">
      <c r="A7016" t="s">
        <v>12518</v>
      </c>
      <c r="B7016" s="16" t="s">
        <v>12519</v>
      </c>
      <c r="C7016">
        <v>6.8475706957064801</v>
      </c>
      <c r="D7016">
        <v>6.6669401380282602</v>
      </c>
      <c r="E7016">
        <v>7.0606604978116003</v>
      </c>
      <c r="F7016">
        <v>7.4352641307915803</v>
      </c>
      <c r="G7016">
        <v>7.9859473938127197</v>
      </c>
      <c r="H7016">
        <v>6.9360245443211097</v>
      </c>
      <c r="I7016">
        <v>6.3462251697709</v>
      </c>
      <c r="J7016">
        <v>6.8759177338312698</v>
      </c>
      <c r="K7016">
        <v>6.8214924250388096</v>
      </c>
      <c r="L7016">
        <v>6.6697798190484097</v>
      </c>
      <c r="M7016">
        <v>7.8251045805827903</v>
      </c>
      <c r="N7016">
        <v>7.7639597802696203</v>
      </c>
      <c r="O7016">
        <v>7.8353447580649496</v>
      </c>
      <c r="P7016">
        <v>6.6290412099549298</v>
      </c>
      <c r="Q7016">
        <v>8.48255560796823</v>
      </c>
    </row>
    <row r="7017" spans="1:17">
      <c r="A7017" t="s">
        <v>12520</v>
      </c>
      <c r="B7017" s="16" t="s">
        <v>12521</v>
      </c>
      <c r="C7017">
        <v>6.0020440008562996</v>
      </c>
      <c r="D7017">
        <v>5.9429245670536996</v>
      </c>
      <c r="E7017">
        <v>6.3595865741919599</v>
      </c>
      <c r="F7017">
        <v>5.8669547222798002</v>
      </c>
      <c r="G7017">
        <v>5.6721004826633701</v>
      </c>
      <c r="H7017">
        <v>7.0198431745350502</v>
      </c>
      <c r="I7017">
        <v>6.5499524026940898</v>
      </c>
      <c r="J7017">
        <v>6.2619694608709597</v>
      </c>
      <c r="K7017">
        <v>6.3808592862911402</v>
      </c>
      <c r="L7017">
        <v>6.6141305942154798</v>
      </c>
      <c r="M7017">
        <v>6.3940755381791998</v>
      </c>
      <c r="N7017">
        <v>5.5585000893321901</v>
      </c>
      <c r="O7017">
        <v>5.98581415080033</v>
      </c>
      <c r="P7017">
        <v>6.8814340296577301</v>
      </c>
      <c r="Q7017">
        <v>5.09416193408443</v>
      </c>
    </row>
    <row r="7018" spans="1:17">
      <c r="A7018" t="s">
        <v>12522</v>
      </c>
      <c r="B7018" s="16" t="s">
        <v>12523</v>
      </c>
      <c r="C7018">
        <v>9.4414737589822995</v>
      </c>
      <c r="D7018">
        <v>9.5811481518285806</v>
      </c>
      <c r="E7018">
        <v>9.5482956424454901</v>
      </c>
      <c r="F7018">
        <v>9.7573190242984698</v>
      </c>
      <c r="G7018">
        <v>9.63471381794918</v>
      </c>
      <c r="H7018">
        <v>10.044131855984901</v>
      </c>
      <c r="I7018">
        <v>9.3781086364654698</v>
      </c>
      <c r="J7018">
        <v>9.93565885589536</v>
      </c>
      <c r="K7018">
        <v>9.2387257342398996</v>
      </c>
      <c r="L7018">
        <v>9.2152844811170702</v>
      </c>
      <c r="M7018">
        <v>9.6750090902648402</v>
      </c>
      <c r="N7018">
        <v>9.8572677440267693</v>
      </c>
      <c r="O7018">
        <v>9.8524861278559897</v>
      </c>
      <c r="P7018">
        <v>9.4897962078023905</v>
      </c>
      <c r="Q7018">
        <v>8.2978683598244807</v>
      </c>
    </row>
    <row r="7019" spans="1:17">
      <c r="A7019" t="s">
        <v>12524</v>
      </c>
      <c r="B7019" s="16" t="s">
        <v>12525</v>
      </c>
      <c r="C7019">
        <v>9.0634751399490803</v>
      </c>
      <c r="D7019">
        <v>8.9869881808790399</v>
      </c>
      <c r="E7019">
        <v>8.9247616565462309</v>
      </c>
      <c r="F7019">
        <v>9.1682609006271303</v>
      </c>
      <c r="G7019">
        <v>8.9004870069150499</v>
      </c>
      <c r="H7019">
        <v>9.9631890824714997</v>
      </c>
      <c r="I7019">
        <v>9.4823472476103206</v>
      </c>
      <c r="J7019">
        <v>9.7435706728238998</v>
      </c>
      <c r="K7019">
        <v>8.9549323856111904</v>
      </c>
      <c r="L7019">
        <v>9.2171442786485898</v>
      </c>
      <c r="M7019">
        <v>9.3978036920296297</v>
      </c>
      <c r="N7019">
        <v>9.0423204049763601</v>
      </c>
      <c r="O7019">
        <v>9.4080093279628692</v>
      </c>
      <c r="P7019">
        <v>9.5314488882214405</v>
      </c>
      <c r="Q7019">
        <v>7.6950435514148801</v>
      </c>
    </row>
    <row r="7020" spans="1:17">
      <c r="A7020" t="s">
        <v>12526</v>
      </c>
      <c r="B7020" s="16" t="s">
        <v>12527</v>
      </c>
      <c r="C7020">
        <v>7.30342086559512</v>
      </c>
      <c r="D7020">
        <v>7.2791556688502101</v>
      </c>
      <c r="E7020">
        <v>6.65574536447828</v>
      </c>
      <c r="F7020">
        <v>6.0057787532757798</v>
      </c>
      <c r="G7020">
        <v>6.8739435564952496</v>
      </c>
      <c r="H7020">
        <v>5.5593717733825097</v>
      </c>
      <c r="I7020">
        <v>7.1998009364913598</v>
      </c>
      <c r="J7020">
        <v>6.1102103066007496</v>
      </c>
      <c r="K7020">
        <v>7.5546490926383596</v>
      </c>
      <c r="L7020">
        <v>6.8917722925088398</v>
      </c>
      <c r="M7020">
        <v>7.3028684494029497</v>
      </c>
      <c r="N7020">
        <v>6.9563332013543997</v>
      </c>
      <c r="O7020">
        <v>6.6962367914737397</v>
      </c>
      <c r="P7020">
        <v>6.6611531636970698</v>
      </c>
      <c r="Q7020">
        <v>9.58099084698482</v>
      </c>
    </row>
    <row r="7021" spans="1:17">
      <c r="A7021" t="s">
        <v>12528</v>
      </c>
      <c r="B7021" s="16" t="s">
        <v>12529</v>
      </c>
      <c r="C7021">
        <v>7.4437264406291996</v>
      </c>
      <c r="D7021">
        <v>7.6028886384786203</v>
      </c>
      <c r="E7021">
        <v>7.5202897263322503</v>
      </c>
      <c r="F7021">
        <v>6.8333429567598296</v>
      </c>
      <c r="G7021">
        <v>7.1280025223572601</v>
      </c>
      <c r="H7021">
        <v>6.5282010284564196</v>
      </c>
      <c r="I7021">
        <v>7.4295984440956202</v>
      </c>
      <c r="J7021">
        <v>7.01690807350779</v>
      </c>
      <c r="K7021">
        <v>7.6439183356257399</v>
      </c>
      <c r="L7021">
        <v>7.38516182149103</v>
      </c>
      <c r="M7021">
        <v>6.9474715740207804</v>
      </c>
      <c r="N7021">
        <v>6.5312281746119796</v>
      </c>
      <c r="O7021">
        <v>6.8136381049729797</v>
      </c>
      <c r="P7021">
        <v>7.8458029754857996</v>
      </c>
      <c r="Q7021">
        <v>7.1565710053807701</v>
      </c>
    </row>
    <row r="7022" spans="1:17">
      <c r="A7022" t="s">
        <v>12530</v>
      </c>
      <c r="B7022" s="16" t="e">
        <v>#N/A</v>
      </c>
      <c r="C7022">
        <v>6.3282826399822101</v>
      </c>
      <c r="D7022">
        <v>5.80952916847931</v>
      </c>
      <c r="E7022">
        <v>7.1462403613457903</v>
      </c>
      <c r="F7022">
        <v>6.3553236597965803</v>
      </c>
      <c r="G7022">
        <v>7.30313917801982</v>
      </c>
      <c r="H7022">
        <v>5.5337430520980799</v>
      </c>
      <c r="I7022">
        <v>7.6804239359659299</v>
      </c>
      <c r="J7022">
        <v>6.8283490522353496</v>
      </c>
      <c r="K7022">
        <v>6.6489972230150904</v>
      </c>
      <c r="L7022">
        <v>7.6887662553908198</v>
      </c>
      <c r="M7022">
        <v>7.4765007170621303</v>
      </c>
      <c r="N7022">
        <v>8.6263454454071198</v>
      </c>
      <c r="O7022">
        <v>6.4795905805206404</v>
      </c>
      <c r="P7022">
        <v>6.9479225253106502</v>
      </c>
      <c r="Q7022">
        <v>9.3629875558906797</v>
      </c>
    </row>
    <row r="7023" spans="1:17">
      <c r="A7023" t="s">
        <v>12531</v>
      </c>
      <c r="B7023" s="16" t="s">
        <v>12532</v>
      </c>
      <c r="C7023">
        <v>9.9653353251568806</v>
      </c>
      <c r="D7023">
        <v>10.194949172238999</v>
      </c>
      <c r="E7023">
        <v>9.5302631270867195</v>
      </c>
      <c r="F7023">
        <v>10.083529473454901</v>
      </c>
      <c r="G7023">
        <v>9.3816324324442402</v>
      </c>
      <c r="H7023">
        <v>10.3207157322515</v>
      </c>
      <c r="I7023">
        <v>9.5229830431825793</v>
      </c>
      <c r="J7023">
        <v>9.8747521974384593</v>
      </c>
      <c r="K7023">
        <v>9.5817642473748705</v>
      </c>
      <c r="L7023">
        <v>8.9482263086493496</v>
      </c>
      <c r="M7023">
        <v>8.8339556146985796</v>
      </c>
      <c r="N7023">
        <v>9.0031580238905597</v>
      </c>
      <c r="O7023">
        <v>8.9417570511423694</v>
      </c>
      <c r="P7023">
        <v>9.7662447729399702</v>
      </c>
      <c r="Q7023">
        <v>11.4210803304171</v>
      </c>
    </row>
    <row r="7024" spans="1:17">
      <c r="A7024" t="s">
        <v>12533</v>
      </c>
      <c r="B7024" s="16" t="s">
        <v>12534</v>
      </c>
      <c r="C7024">
        <v>8.6105069053927696</v>
      </c>
      <c r="D7024">
        <v>8.7409111731872802</v>
      </c>
      <c r="E7024">
        <v>9.0279754290710699</v>
      </c>
      <c r="F7024">
        <v>9.1331934163417099</v>
      </c>
      <c r="G7024">
        <v>8.7844338551725905</v>
      </c>
      <c r="H7024">
        <v>9.3624713604760501</v>
      </c>
      <c r="I7024">
        <v>8.5262728453395393</v>
      </c>
      <c r="J7024">
        <v>9.3852972059635604</v>
      </c>
      <c r="K7024">
        <v>8.6552493056823803</v>
      </c>
      <c r="L7024">
        <v>8.5061610722303698</v>
      </c>
      <c r="M7024">
        <v>8.8377005309256695</v>
      </c>
      <c r="N7024">
        <v>8.4143787149558609</v>
      </c>
      <c r="O7024">
        <v>9.0045866021038101</v>
      </c>
      <c r="P7024">
        <v>9.2136327788169705</v>
      </c>
      <c r="Q7024">
        <v>8.2978683598244807</v>
      </c>
    </row>
    <row r="7025" spans="1:17">
      <c r="A7025" t="s">
        <v>12535</v>
      </c>
      <c r="B7025" s="16" t="s">
        <v>12536</v>
      </c>
      <c r="C7025">
        <v>8.9646097185978295</v>
      </c>
      <c r="D7025">
        <v>8.9760706879800605</v>
      </c>
      <c r="E7025">
        <v>9.5234423874748604</v>
      </c>
      <c r="F7025">
        <v>9.2635090033624596</v>
      </c>
      <c r="G7025">
        <v>9.1700837701265705</v>
      </c>
      <c r="H7025">
        <v>8.3891738166108105</v>
      </c>
      <c r="I7025">
        <v>9.2386741027577894</v>
      </c>
      <c r="J7025">
        <v>8.5538869966632198</v>
      </c>
      <c r="K7025">
        <v>9.0898644922941294</v>
      </c>
      <c r="L7025">
        <v>8.8194687971248804</v>
      </c>
      <c r="M7025">
        <v>8.9387942857933407</v>
      </c>
      <c r="N7025">
        <v>8.6049592367658896</v>
      </c>
      <c r="O7025">
        <v>9.2788969261479597</v>
      </c>
      <c r="P7025">
        <v>8.8476610822785897</v>
      </c>
      <c r="Q7025">
        <v>9.7703309644362406</v>
      </c>
    </row>
    <row r="7026" spans="1:17">
      <c r="A7026" t="s">
        <v>12537</v>
      </c>
      <c r="B7026" s="16" t="s">
        <v>12538</v>
      </c>
      <c r="C7026">
        <v>7.8588673413397396</v>
      </c>
      <c r="D7026">
        <v>7.8857928710934697</v>
      </c>
      <c r="E7026">
        <v>7.8390252449847297</v>
      </c>
      <c r="F7026">
        <v>7.7934538836603604</v>
      </c>
      <c r="G7026">
        <v>7.7586098137260304</v>
      </c>
      <c r="H7026">
        <v>6.61481283471461</v>
      </c>
      <c r="I7026">
        <v>7.6216968849561404</v>
      </c>
      <c r="J7026">
        <v>7.4576719362751902</v>
      </c>
      <c r="K7026">
        <v>7.6840850681121804</v>
      </c>
      <c r="L7026">
        <v>7.5714035667808099</v>
      </c>
      <c r="M7026">
        <v>7.3136838194373404</v>
      </c>
      <c r="N7026">
        <v>7.4370631219760002</v>
      </c>
      <c r="O7026">
        <v>7.2478896704664404</v>
      </c>
      <c r="P7026">
        <v>7.3330682704280097</v>
      </c>
      <c r="Q7026">
        <v>10.087613053174801</v>
      </c>
    </row>
    <row r="7027" spans="1:17">
      <c r="A7027" t="s">
        <v>12539</v>
      </c>
      <c r="B7027" s="16" t="s">
        <v>12540</v>
      </c>
      <c r="C7027">
        <v>9.9132739736998605</v>
      </c>
      <c r="D7027">
        <v>9.8522446465488596</v>
      </c>
      <c r="E7027">
        <v>10.072200646689099</v>
      </c>
      <c r="F7027">
        <v>9.9583780450746602</v>
      </c>
      <c r="G7027">
        <v>10.177332386282901</v>
      </c>
      <c r="H7027">
        <v>10.285511232691301</v>
      </c>
      <c r="I7027">
        <v>10.414704278640199</v>
      </c>
      <c r="J7027">
        <v>10.8145970538806</v>
      </c>
      <c r="K7027">
        <v>10.0626708694728</v>
      </c>
      <c r="L7027">
        <v>10.5170208771868</v>
      </c>
      <c r="M7027">
        <v>10.536342354453399</v>
      </c>
      <c r="N7027">
        <v>10.3657887585829</v>
      </c>
      <c r="O7027">
        <v>10.3522087135217</v>
      </c>
      <c r="P7027">
        <v>10.5910599868304</v>
      </c>
      <c r="Q7027">
        <v>9.8053894822166399</v>
      </c>
    </row>
    <row r="7028" spans="1:17">
      <c r="A7028" t="s">
        <v>12541</v>
      </c>
      <c r="B7028" s="16" t="s">
        <v>12542</v>
      </c>
      <c r="C7028">
        <v>9.6796778014044307</v>
      </c>
      <c r="D7028">
        <v>9.6582918569892708</v>
      </c>
      <c r="E7028">
        <v>9.6394360984899095</v>
      </c>
      <c r="F7028">
        <v>9.4156421446804703</v>
      </c>
      <c r="G7028">
        <v>9.6606342098108104</v>
      </c>
      <c r="H7028">
        <v>9.5206404819127499</v>
      </c>
      <c r="I7028">
        <v>9.5656208475661604</v>
      </c>
      <c r="J7028">
        <v>9.1975383088701701</v>
      </c>
      <c r="K7028">
        <v>9.4366565803443301</v>
      </c>
      <c r="L7028">
        <v>9.5843524975861403</v>
      </c>
      <c r="M7028">
        <v>9.6464743250025204</v>
      </c>
      <c r="N7028">
        <v>9.4614257726948701</v>
      </c>
      <c r="O7028">
        <v>9.5555711152538194</v>
      </c>
      <c r="P7028">
        <v>9.8361392588145495</v>
      </c>
      <c r="Q7028">
        <v>9.7703309644362406</v>
      </c>
    </row>
    <row r="7029" spans="1:17">
      <c r="A7029" t="s">
        <v>12543</v>
      </c>
      <c r="B7029" s="16" t="s">
        <v>12544</v>
      </c>
      <c r="C7029">
        <v>7.4030536541110497</v>
      </c>
      <c r="D7029">
        <v>7.4532705275772102</v>
      </c>
      <c r="E7029">
        <v>7.2711941447598996</v>
      </c>
      <c r="F7029">
        <v>7.5574080706483402</v>
      </c>
      <c r="G7029">
        <v>7.0612825398533596</v>
      </c>
      <c r="H7029">
        <v>7.55069959745998</v>
      </c>
      <c r="I7029">
        <v>7.2780176798967702</v>
      </c>
      <c r="J7029">
        <v>7.2808387888992003</v>
      </c>
      <c r="K7029">
        <v>7.3513190868800704</v>
      </c>
      <c r="L7029">
        <v>7.23140621275585</v>
      </c>
      <c r="M7029">
        <v>7.1361418404393699</v>
      </c>
      <c r="N7029">
        <v>6.9368440474839899</v>
      </c>
      <c r="O7029">
        <v>6.9146522131890604</v>
      </c>
      <c r="P7029">
        <v>7.3914806888363103</v>
      </c>
      <c r="Q7029">
        <v>6.2843132996066204</v>
      </c>
    </row>
    <row r="7030" spans="1:17">
      <c r="A7030" t="s">
        <v>12545</v>
      </c>
      <c r="B7030" s="16" t="s">
        <v>12546</v>
      </c>
      <c r="C7030">
        <v>7.6137341878680003</v>
      </c>
      <c r="D7030">
        <v>7.7691133912590304</v>
      </c>
      <c r="E7030">
        <v>7.8093979443190804</v>
      </c>
      <c r="F7030">
        <v>7.86725422750939</v>
      </c>
      <c r="G7030">
        <v>7.6000230969137403</v>
      </c>
      <c r="H7030">
        <v>8.61500983850366</v>
      </c>
      <c r="I7030">
        <v>8.1354747143769792</v>
      </c>
      <c r="J7030">
        <v>8.3702046172402707</v>
      </c>
      <c r="K7030">
        <v>8.0026054467006897</v>
      </c>
      <c r="L7030">
        <v>8.0437053802131295</v>
      </c>
      <c r="M7030">
        <v>8.0677580847933292</v>
      </c>
      <c r="N7030">
        <v>7.9596973360802199</v>
      </c>
      <c r="O7030">
        <v>8.1147700624015204</v>
      </c>
      <c r="P7030">
        <v>8.3897825627459106</v>
      </c>
      <c r="Q7030">
        <v>7.9670857749043096</v>
      </c>
    </row>
    <row r="7031" spans="1:17">
      <c r="A7031" t="s">
        <v>12547</v>
      </c>
      <c r="B7031" s="16" t="s">
        <v>12548</v>
      </c>
      <c r="C7031">
        <v>10.195765832242101</v>
      </c>
      <c r="D7031">
        <v>10.187397637513399</v>
      </c>
      <c r="E7031">
        <v>10.198887886115299</v>
      </c>
      <c r="F7031">
        <v>9.7463691043432199</v>
      </c>
      <c r="G7031">
        <v>10.026027406674499</v>
      </c>
      <c r="H7031">
        <v>9.1294365974248795</v>
      </c>
      <c r="I7031">
        <v>10.114254122263</v>
      </c>
      <c r="J7031">
        <v>9.8679317987980699</v>
      </c>
      <c r="K7031">
        <v>10.388219838816401</v>
      </c>
      <c r="L7031">
        <v>9.9931458714645807</v>
      </c>
      <c r="M7031">
        <v>9.5263315420567398</v>
      </c>
      <c r="N7031">
        <v>9.2395557534243604</v>
      </c>
      <c r="O7031">
        <v>9.6872415722826197</v>
      </c>
      <c r="P7031">
        <v>10.0919630445909</v>
      </c>
      <c r="Q7031">
        <v>10.9742637136371</v>
      </c>
    </row>
    <row r="7032" spans="1:17">
      <c r="A7032" t="s">
        <v>12549</v>
      </c>
      <c r="B7032" s="16" t="s">
        <v>12550</v>
      </c>
      <c r="C7032">
        <v>8.4166812301774208</v>
      </c>
      <c r="D7032">
        <v>8.3923831436875709</v>
      </c>
      <c r="E7032">
        <v>8.5073737422066706</v>
      </c>
      <c r="F7032">
        <v>8.3832424271354498</v>
      </c>
      <c r="G7032">
        <v>8.0945910163541193</v>
      </c>
      <c r="H7032">
        <v>9.2649967468735408</v>
      </c>
      <c r="I7032">
        <v>8.6341054283206908</v>
      </c>
      <c r="J7032">
        <v>8.5969598211321792</v>
      </c>
      <c r="K7032">
        <v>8.5828016344495008</v>
      </c>
      <c r="L7032">
        <v>8.5831867699617703</v>
      </c>
      <c r="M7032">
        <v>8.5187789124361508</v>
      </c>
      <c r="N7032">
        <v>8.5029389929290993</v>
      </c>
      <c r="O7032">
        <v>8.3403769199584801</v>
      </c>
      <c r="P7032">
        <v>9.0208323976611702</v>
      </c>
      <c r="Q7032">
        <v>7.5369478347710803</v>
      </c>
    </row>
    <row r="7033" spans="1:17">
      <c r="A7033" t="s">
        <v>12551</v>
      </c>
      <c r="B7033" s="16" t="s">
        <v>12552</v>
      </c>
      <c r="C7033">
        <v>9.2020954844139293</v>
      </c>
      <c r="D7033">
        <v>9.1952512240250996</v>
      </c>
      <c r="E7033">
        <v>9.8098134439191096</v>
      </c>
      <c r="F7033">
        <v>9.9865685347811706</v>
      </c>
      <c r="G7033">
        <v>9.6314407722878297</v>
      </c>
      <c r="H7033">
        <v>9.7648871891935496</v>
      </c>
      <c r="I7033">
        <v>8.9089536388954205</v>
      </c>
      <c r="J7033">
        <v>10.265724669467</v>
      </c>
      <c r="K7033">
        <v>8.7504518499313004</v>
      </c>
      <c r="L7033">
        <v>8.9233781247615394</v>
      </c>
      <c r="M7033">
        <v>9.5005814186763793</v>
      </c>
      <c r="N7033">
        <v>9.48502563484994</v>
      </c>
      <c r="O7033">
        <v>9.6246234393788708</v>
      </c>
      <c r="P7033">
        <v>9.5052822206366105</v>
      </c>
      <c r="Q7033">
        <v>8.5667227177791094</v>
      </c>
    </row>
    <row r="7034" spans="1:17">
      <c r="A7034" t="s">
        <v>12553</v>
      </c>
      <c r="B7034" s="16" t="s">
        <v>12554</v>
      </c>
      <c r="C7034">
        <v>8.1686461813222593</v>
      </c>
      <c r="D7034">
        <v>8.1765843272433596</v>
      </c>
      <c r="E7034">
        <v>8.1714281600028293</v>
      </c>
      <c r="F7034">
        <v>8.1220913273772499</v>
      </c>
      <c r="G7034">
        <v>8.3106344530160108</v>
      </c>
      <c r="H7034">
        <v>8.0655128239763094</v>
      </c>
      <c r="I7034">
        <v>8.3639070413570504</v>
      </c>
      <c r="J7034">
        <v>8.0398478788700896</v>
      </c>
      <c r="K7034">
        <v>8.0609406832578703</v>
      </c>
      <c r="L7034">
        <v>8.2684997567532399</v>
      </c>
      <c r="M7034">
        <v>8.0741244584145395</v>
      </c>
      <c r="N7034">
        <v>8.0209863198566005</v>
      </c>
      <c r="O7034">
        <v>8.2092915093210692</v>
      </c>
      <c r="P7034">
        <v>8.2231173919131209</v>
      </c>
      <c r="Q7034">
        <v>7.6950435514148801</v>
      </c>
    </row>
    <row r="7035" spans="1:17">
      <c r="A7035" t="s">
        <v>12555</v>
      </c>
      <c r="B7035" s="16" t="s">
        <v>12556</v>
      </c>
      <c r="C7035">
        <v>10.123664486229799</v>
      </c>
      <c r="D7035">
        <v>10.2155143488314</v>
      </c>
      <c r="E7035">
        <v>10.3695900864419</v>
      </c>
      <c r="F7035">
        <v>10.415412058084501</v>
      </c>
      <c r="G7035">
        <v>10.0677907349806</v>
      </c>
      <c r="H7035">
        <v>10.2542260190825</v>
      </c>
      <c r="I7035">
        <v>10.0830697835992</v>
      </c>
      <c r="J7035">
        <v>10.2151840083162</v>
      </c>
      <c r="K7035">
        <v>9.9334104766768903</v>
      </c>
      <c r="L7035">
        <v>10.0609840042044</v>
      </c>
      <c r="M7035">
        <v>10.0441524758533</v>
      </c>
      <c r="N7035">
        <v>10.115577544875901</v>
      </c>
      <c r="O7035">
        <v>10.104343711092801</v>
      </c>
      <c r="P7035">
        <v>9.8149917075558406</v>
      </c>
      <c r="Q7035">
        <v>10.7764508804262</v>
      </c>
    </row>
    <row r="7036" spans="1:17">
      <c r="A7036" t="s">
        <v>12557</v>
      </c>
      <c r="B7036" s="16" t="s">
        <v>12558</v>
      </c>
      <c r="C7036">
        <v>7.38923628390895</v>
      </c>
      <c r="D7036">
        <v>7.3821630066689501</v>
      </c>
      <c r="E7036">
        <v>6.8434447610936902</v>
      </c>
      <c r="F7036">
        <v>7.7355100257273204</v>
      </c>
      <c r="G7036">
        <v>7.6972556520707203</v>
      </c>
      <c r="H7036">
        <v>8.1000725271974403</v>
      </c>
      <c r="I7036">
        <v>7.2780176798967702</v>
      </c>
      <c r="J7036">
        <v>7.5137604632619501</v>
      </c>
      <c r="K7036">
        <v>7.2001082262505802</v>
      </c>
      <c r="L7036">
        <v>6.9823204241520296</v>
      </c>
      <c r="M7036">
        <v>7.8137329219259701</v>
      </c>
      <c r="N7036">
        <v>8.0393316103284906</v>
      </c>
      <c r="O7036">
        <v>7.6042639244842496</v>
      </c>
      <c r="P7036">
        <v>7.6839819288491702</v>
      </c>
      <c r="Q7036">
        <v>7.1565710053807701</v>
      </c>
    </row>
    <row r="7037" spans="1:17">
      <c r="A7037" t="s">
        <v>12559</v>
      </c>
      <c r="B7037" s="16" t="s">
        <v>12560</v>
      </c>
      <c r="C7037">
        <v>10.749867805372499</v>
      </c>
      <c r="D7037">
        <v>10.620681807520601</v>
      </c>
      <c r="E7037">
        <v>11.6668796872559</v>
      </c>
      <c r="F7037">
        <v>10.9380200856417</v>
      </c>
      <c r="G7037">
        <v>11.4116135657921</v>
      </c>
      <c r="H7037">
        <v>10.071585085023401</v>
      </c>
      <c r="I7037">
        <v>10.603866331144999</v>
      </c>
      <c r="J7037">
        <v>11.3403828056714</v>
      </c>
      <c r="K7037">
        <v>10.9693900793017</v>
      </c>
      <c r="L7037">
        <v>11.010754489744301</v>
      </c>
      <c r="M7037">
        <v>10.7897693916008</v>
      </c>
      <c r="N7037">
        <v>11.5643982601249</v>
      </c>
      <c r="O7037">
        <v>10.859063864744799</v>
      </c>
      <c r="P7037">
        <v>10.491279842151499</v>
      </c>
      <c r="Q7037">
        <v>12.7721597763377</v>
      </c>
    </row>
    <row r="7038" spans="1:17">
      <c r="A7038" t="s">
        <v>12561</v>
      </c>
      <c r="B7038" s="16" t="s">
        <v>12562</v>
      </c>
      <c r="C7038">
        <v>10.285996087538599</v>
      </c>
      <c r="D7038">
        <v>10.4552529618725</v>
      </c>
      <c r="E7038">
        <v>10.3695900864419</v>
      </c>
      <c r="F7038">
        <v>10.996178293178501</v>
      </c>
      <c r="G7038">
        <v>10.4907935279602</v>
      </c>
      <c r="H7038">
        <v>10.130203836219501</v>
      </c>
      <c r="I7038">
        <v>9.8940203482570794</v>
      </c>
      <c r="J7038">
        <v>10.5700156574659</v>
      </c>
      <c r="K7038">
        <v>10.240506581278201</v>
      </c>
      <c r="L7038">
        <v>10.2778436356437</v>
      </c>
      <c r="M7038">
        <v>10.1904162149911</v>
      </c>
      <c r="N7038">
        <v>10.0728333984898</v>
      </c>
      <c r="O7038">
        <v>9.9395787432520297</v>
      </c>
      <c r="P7038">
        <v>9.6516320985929696</v>
      </c>
      <c r="Q7038">
        <v>10.722448563414501</v>
      </c>
    </row>
    <row r="7039" spans="1:17">
      <c r="A7039" t="s">
        <v>12563</v>
      </c>
      <c r="B7039" s="16" t="s">
        <v>12564</v>
      </c>
      <c r="C7039">
        <v>8.0018004899953805</v>
      </c>
      <c r="D7039">
        <v>8.2617895486712403</v>
      </c>
      <c r="E7039">
        <v>8.3414283180129196</v>
      </c>
      <c r="F7039">
        <v>8.4656958289697393</v>
      </c>
      <c r="G7039">
        <v>8.13215103816378</v>
      </c>
      <c r="H7039">
        <v>9.1543036747738906</v>
      </c>
      <c r="I7039">
        <v>8.2942199176089595</v>
      </c>
      <c r="J7039">
        <v>8.8394250352808008</v>
      </c>
      <c r="K7039">
        <v>8.1603376745686695</v>
      </c>
      <c r="L7039">
        <v>8.3922231081107999</v>
      </c>
      <c r="M7039">
        <v>8.5871224431408208</v>
      </c>
      <c r="N7039">
        <v>8.3124983382195392</v>
      </c>
      <c r="O7039">
        <v>8.7050004953108697</v>
      </c>
      <c r="P7039">
        <v>8.7245125843651508</v>
      </c>
      <c r="Q7039">
        <v>6.9204191934356096</v>
      </c>
    </row>
    <row r="7040" spans="1:17">
      <c r="A7040" t="s">
        <v>12565</v>
      </c>
      <c r="B7040" s="16" t="e">
        <v>#N/A</v>
      </c>
      <c r="C7040">
        <v>12.071318844096</v>
      </c>
      <c r="D7040">
        <v>11.8942488034183</v>
      </c>
      <c r="E7040">
        <v>12.3905506163147</v>
      </c>
      <c r="F7040">
        <v>11.531796515632401</v>
      </c>
      <c r="G7040">
        <v>11.8943577768396</v>
      </c>
      <c r="H7040">
        <v>9.9263716901903294</v>
      </c>
      <c r="I7040">
        <v>10.067770536326901</v>
      </c>
      <c r="J7040">
        <v>11.345301532755601</v>
      </c>
      <c r="K7040">
        <v>11.6848907009083</v>
      </c>
      <c r="L7040">
        <v>11.642238532377799</v>
      </c>
      <c r="M7040">
        <v>11.571402745993501</v>
      </c>
      <c r="N7040">
        <v>12.2532592392648</v>
      </c>
      <c r="O7040">
        <v>11.5536361635325</v>
      </c>
      <c r="P7040">
        <v>9.05430798072085</v>
      </c>
      <c r="Q7040">
        <v>14.774402100993299</v>
      </c>
    </row>
    <row r="7041" spans="1:17">
      <c r="A7041" t="s">
        <v>12566</v>
      </c>
      <c r="B7041" s="16" t="s">
        <v>12567</v>
      </c>
      <c r="C7041">
        <v>6.2224413490422297</v>
      </c>
      <c r="D7041">
        <v>6.2518558839937999</v>
      </c>
      <c r="E7041">
        <v>5.8734011200307696</v>
      </c>
      <c r="F7041">
        <v>6.1767486539667296</v>
      </c>
      <c r="G7041">
        <v>6.2580314604422798</v>
      </c>
      <c r="H7041">
        <v>6.1168867254643997</v>
      </c>
      <c r="I7041">
        <v>5.7570104949229499</v>
      </c>
      <c r="J7041">
        <v>6.2007006023616098</v>
      </c>
      <c r="K7041">
        <v>6.0027256129859996</v>
      </c>
      <c r="L7041">
        <v>5.98142559332394</v>
      </c>
      <c r="M7041">
        <v>5.6924660375362501</v>
      </c>
      <c r="N7041">
        <v>6.1096777107491604</v>
      </c>
      <c r="O7041">
        <v>6.1744094418023296</v>
      </c>
      <c r="P7041">
        <v>6.1282934919178196</v>
      </c>
      <c r="Q7041">
        <v>2.8218677180984102</v>
      </c>
    </row>
    <row r="7042" spans="1:17">
      <c r="A7042" t="s">
        <v>12568</v>
      </c>
      <c r="B7042" s="16" t="s">
        <v>12569</v>
      </c>
      <c r="C7042">
        <v>7.7333378051528001</v>
      </c>
      <c r="D7042">
        <v>7.8188837629571299</v>
      </c>
      <c r="E7042">
        <v>7.7482491570996297</v>
      </c>
      <c r="F7042">
        <v>7.6121172640846497</v>
      </c>
      <c r="G7042">
        <v>7.5522969472107997</v>
      </c>
      <c r="H7042">
        <v>8.0345777041296191</v>
      </c>
      <c r="I7042">
        <v>7.6572198933248998</v>
      </c>
      <c r="J7042">
        <v>7.7485579182734501</v>
      </c>
      <c r="K7042">
        <v>7.3821866733767498</v>
      </c>
      <c r="L7042">
        <v>7.4499595836554002</v>
      </c>
      <c r="M7042">
        <v>7.7153046899153699</v>
      </c>
      <c r="N7042">
        <v>7.7304681170873897</v>
      </c>
      <c r="O7042">
        <v>7.5132477236580497</v>
      </c>
      <c r="P7042">
        <v>7.6917458145921502</v>
      </c>
      <c r="Q7042">
        <v>7.8374797051227896</v>
      </c>
    </row>
    <row r="7043" spans="1:17">
      <c r="A7043" t="s">
        <v>12570</v>
      </c>
      <c r="B7043" s="16" t="s">
        <v>12571</v>
      </c>
      <c r="C7043">
        <v>9.2956538403751008</v>
      </c>
      <c r="D7043">
        <v>9.16480798029475</v>
      </c>
      <c r="E7043">
        <v>10.247983271558301</v>
      </c>
      <c r="F7043">
        <v>9.6174237759276906</v>
      </c>
      <c r="G7043">
        <v>9.4238679342443508</v>
      </c>
      <c r="H7043">
        <v>6.5282010284564196</v>
      </c>
      <c r="I7043">
        <v>9.8306881092361902</v>
      </c>
      <c r="J7043">
        <v>9.8659771757774006</v>
      </c>
      <c r="K7043">
        <v>10.3277742819579</v>
      </c>
      <c r="L7043">
        <v>10.454548619475799</v>
      </c>
      <c r="M7043">
        <v>7.2074941090782501</v>
      </c>
      <c r="N7043">
        <v>7.4231462068533096</v>
      </c>
      <c r="O7043">
        <v>7.1746832552608204</v>
      </c>
      <c r="P7043">
        <v>8.8649157398439193</v>
      </c>
      <c r="Q7043">
        <v>12.2365316146065</v>
      </c>
    </row>
    <row r="7044" spans="1:17">
      <c r="A7044" t="s">
        <v>12572</v>
      </c>
      <c r="B7044" s="16" t="s">
        <v>12573</v>
      </c>
      <c r="C7044">
        <v>9.0371769711355991</v>
      </c>
      <c r="D7044">
        <v>9.0361707629514108</v>
      </c>
      <c r="E7044">
        <v>8.5967509068450791</v>
      </c>
      <c r="F7044">
        <v>8.4716199038631395</v>
      </c>
      <c r="G7044">
        <v>9.0002988143794695</v>
      </c>
      <c r="H7044">
        <v>7.9279863754087803</v>
      </c>
      <c r="I7044">
        <v>8.3816992190066699</v>
      </c>
      <c r="J7044">
        <v>8.4029397018848098</v>
      </c>
      <c r="K7044">
        <v>9.0229985478493298</v>
      </c>
      <c r="L7044">
        <v>8.4785096847082908</v>
      </c>
      <c r="M7044">
        <v>8.6734821389404608</v>
      </c>
      <c r="N7044">
        <v>8.3312274464092102</v>
      </c>
      <c r="O7044">
        <v>8.6963256377830902</v>
      </c>
      <c r="P7044">
        <v>8.4274414585850295</v>
      </c>
      <c r="Q7044">
        <v>10.143479824404199</v>
      </c>
    </row>
    <row r="7045" spans="1:17">
      <c r="A7045" t="s">
        <v>12574</v>
      </c>
      <c r="B7045" s="16" t="s">
        <v>12575</v>
      </c>
      <c r="C7045">
        <v>8.5528809655184901</v>
      </c>
      <c r="D7045">
        <v>8.5420456879647997</v>
      </c>
      <c r="E7045">
        <v>8.0813646268332704</v>
      </c>
      <c r="F7045">
        <v>8.3957593672928805</v>
      </c>
      <c r="G7045">
        <v>8.3747008225382498</v>
      </c>
      <c r="H7045">
        <v>9.0299311908694797</v>
      </c>
      <c r="I7045">
        <v>8.9807377153642793</v>
      </c>
      <c r="J7045">
        <v>8.5635705607513408</v>
      </c>
      <c r="K7045">
        <v>8.3869923705427798</v>
      </c>
      <c r="L7045">
        <v>8.9571569022144093</v>
      </c>
      <c r="M7045">
        <v>8.8673148093033305</v>
      </c>
      <c r="N7045">
        <v>8.7202630975810607</v>
      </c>
      <c r="O7045">
        <v>9.0045866021038101</v>
      </c>
      <c r="P7045">
        <v>8.5940010267859304</v>
      </c>
      <c r="Q7045">
        <v>7.9670857749043096</v>
      </c>
    </row>
    <row r="7046" spans="1:17">
      <c r="A7046" t="s">
        <v>12576</v>
      </c>
      <c r="B7046" s="16" t="s">
        <v>12577</v>
      </c>
      <c r="C7046">
        <v>8.1646008237611394</v>
      </c>
      <c r="D7046">
        <v>8.2179636416449799</v>
      </c>
      <c r="E7046">
        <v>7.7404196544680097</v>
      </c>
      <c r="F7046">
        <v>7.6492124965412103</v>
      </c>
      <c r="G7046">
        <v>7.9337184578607696</v>
      </c>
      <c r="H7046">
        <v>6.9738835018687801</v>
      </c>
      <c r="I7046">
        <v>7.6216968849561404</v>
      </c>
      <c r="J7046">
        <v>6.7281888773298499</v>
      </c>
      <c r="K7046">
        <v>8.0985585523616592</v>
      </c>
      <c r="L7046">
        <v>7.8605684008362697</v>
      </c>
      <c r="M7046">
        <v>7.8251045805827903</v>
      </c>
      <c r="N7046">
        <v>7.4508466303633201</v>
      </c>
      <c r="O7046">
        <v>7.6318495057727302</v>
      </c>
      <c r="P7046">
        <v>7.7962599250743203</v>
      </c>
      <c r="Q7046">
        <v>8.7932323857913595</v>
      </c>
    </row>
    <row r="7047" spans="1:17">
      <c r="A7047" t="s">
        <v>12578</v>
      </c>
      <c r="B7047" s="16" t="s">
        <v>12579</v>
      </c>
      <c r="C7047">
        <v>9.2410183802981294</v>
      </c>
      <c r="D7047">
        <v>9.2415685413160595</v>
      </c>
      <c r="E7047">
        <v>9.3797821829134307</v>
      </c>
      <c r="F7047">
        <v>9.3236835400636906</v>
      </c>
      <c r="G7047">
        <v>9.1745886131865095</v>
      </c>
      <c r="H7047">
        <v>9.8910575781135304</v>
      </c>
      <c r="I7047">
        <v>9.3367635800832094</v>
      </c>
      <c r="J7047">
        <v>9.6871220825026203</v>
      </c>
      <c r="K7047">
        <v>9.2487931345290804</v>
      </c>
      <c r="L7047">
        <v>9.2115576760476401</v>
      </c>
      <c r="M7047">
        <v>9.3102293689309494</v>
      </c>
      <c r="N7047">
        <v>9.2296106150701398</v>
      </c>
      <c r="O7047">
        <v>9.1466626679642307</v>
      </c>
      <c r="P7047">
        <v>9.4537625501615992</v>
      </c>
      <c r="Q7047">
        <v>8.5667227177791094</v>
      </c>
    </row>
    <row r="7048" spans="1:17">
      <c r="A7048" t="s">
        <v>12580</v>
      </c>
      <c r="B7048" s="16" t="s">
        <v>12581</v>
      </c>
      <c r="C7048">
        <v>7.7278622081861696</v>
      </c>
      <c r="D7048">
        <v>7.8286346676050602</v>
      </c>
      <c r="E7048">
        <v>7.7404196544680097</v>
      </c>
      <c r="F7048">
        <v>7.5235552481020997</v>
      </c>
      <c r="G7048">
        <v>7.6067136979865699</v>
      </c>
      <c r="H7048">
        <v>8.0872095909659993</v>
      </c>
      <c r="I7048">
        <v>7.7145433049505403</v>
      </c>
      <c r="J7048">
        <v>7.93179317872006</v>
      </c>
      <c r="K7048">
        <v>7.6130400252879902</v>
      </c>
      <c r="L7048">
        <v>7.7670989483961197</v>
      </c>
      <c r="M7048">
        <v>7.5741318338561996</v>
      </c>
      <c r="N7048">
        <v>7.6903834514050899</v>
      </c>
      <c r="O7048">
        <v>7.4680385681900097</v>
      </c>
      <c r="P7048">
        <v>7.7374697295705301</v>
      </c>
      <c r="Q7048">
        <v>8.0859864702427604</v>
      </c>
    </row>
    <row r="7049" spans="1:17">
      <c r="A7049" t="s">
        <v>12582</v>
      </c>
      <c r="B7049" s="16" t="s">
        <v>12583</v>
      </c>
      <c r="C7049">
        <v>4.9165290931058498</v>
      </c>
      <c r="D7049">
        <v>4.9486052131722396</v>
      </c>
      <c r="E7049">
        <v>4.7777046060070401</v>
      </c>
      <c r="F7049">
        <v>5.2586040200005799</v>
      </c>
      <c r="G7049">
        <v>4.975741795846</v>
      </c>
      <c r="H7049">
        <v>5.0023896186610397</v>
      </c>
      <c r="I7049">
        <v>4.7549066861635803</v>
      </c>
      <c r="J7049">
        <v>4.8507352198443803</v>
      </c>
      <c r="K7049">
        <v>4.7999439876117602</v>
      </c>
      <c r="L7049">
        <v>4.7465905673729498</v>
      </c>
      <c r="M7049">
        <v>5.1141768100933502</v>
      </c>
      <c r="N7049">
        <v>4.8593448344507699</v>
      </c>
      <c r="O7049">
        <v>4.9681956947275898</v>
      </c>
      <c r="P7049">
        <v>4.9722592042386102</v>
      </c>
      <c r="Q7049">
        <v>2.8218677180984102</v>
      </c>
    </row>
    <row r="7050" spans="1:17">
      <c r="A7050" t="s">
        <v>12584</v>
      </c>
      <c r="B7050" s="16" t="s">
        <v>12585</v>
      </c>
      <c r="C7050">
        <v>8.2662564772975298</v>
      </c>
      <c r="D7050">
        <v>8.1379069867990292</v>
      </c>
      <c r="E7050">
        <v>8.0500473658796601</v>
      </c>
      <c r="F7050">
        <v>8.0486743931903693</v>
      </c>
      <c r="G7050">
        <v>7.9808089029511597</v>
      </c>
      <c r="H7050">
        <v>8.2305742222536207</v>
      </c>
      <c r="I7050">
        <v>8.2522790768096801</v>
      </c>
      <c r="J7050">
        <v>8.1881036931947904</v>
      </c>
      <c r="K7050">
        <v>8.0609406832578703</v>
      </c>
      <c r="L7050">
        <v>7.9793730729810397</v>
      </c>
      <c r="M7050">
        <v>7.9235998238720402</v>
      </c>
      <c r="N7050">
        <v>7.7361044516620296</v>
      </c>
      <c r="O7050">
        <v>8.1722235974383093</v>
      </c>
      <c r="P7050">
        <v>8.3608783234042701</v>
      </c>
      <c r="Q7050">
        <v>7.3593062614465703</v>
      </c>
    </row>
    <row r="7051" spans="1:17">
      <c r="A7051" t="s">
        <v>12586</v>
      </c>
      <c r="B7051" s="16" t="s">
        <v>12587</v>
      </c>
      <c r="C7051">
        <v>7.3961615692763401</v>
      </c>
      <c r="D7051">
        <v>7.4342237009027397</v>
      </c>
      <c r="E7051">
        <v>6.9696497428925097</v>
      </c>
      <c r="F7051">
        <v>6.8698089019466204</v>
      </c>
      <c r="G7051">
        <v>6.5228532534945796</v>
      </c>
      <c r="H7051">
        <v>7.2607762164977201</v>
      </c>
      <c r="I7051">
        <v>7.3521951262123997</v>
      </c>
      <c r="J7051">
        <v>7.0926149872956099</v>
      </c>
      <c r="K7051">
        <v>7.26781569471183</v>
      </c>
      <c r="L7051">
        <v>6.8823946340692599</v>
      </c>
      <c r="M7051">
        <v>6.6295680343027197</v>
      </c>
      <c r="N7051">
        <v>6.2749637290068296</v>
      </c>
      <c r="O7051">
        <v>6.55873119492583</v>
      </c>
      <c r="P7051">
        <v>7.6039486052672203</v>
      </c>
      <c r="Q7051">
        <v>6.6375058506955904</v>
      </c>
    </row>
    <row r="7052" spans="1:17">
      <c r="A7052" t="s">
        <v>12588</v>
      </c>
      <c r="B7052" s="16" t="s">
        <v>12589</v>
      </c>
      <c r="C7052">
        <v>7.50265670451319</v>
      </c>
      <c r="D7052">
        <v>7.6085614680799303</v>
      </c>
      <c r="E7052">
        <v>7.5916769976640897</v>
      </c>
      <c r="F7052">
        <v>7.6067390113762396</v>
      </c>
      <c r="G7052">
        <v>7.6266008455933401</v>
      </c>
      <c r="H7052">
        <v>7.3992083643783904</v>
      </c>
      <c r="I7052">
        <v>7.73684836790276</v>
      </c>
      <c r="J7052">
        <v>7.6966581363717204</v>
      </c>
      <c r="K7052">
        <v>7.7612045704359804</v>
      </c>
      <c r="L7052">
        <v>7.3173048171528698</v>
      </c>
      <c r="M7052">
        <v>7.2362086538328496</v>
      </c>
      <c r="N7052">
        <v>7.0039274521764501</v>
      </c>
      <c r="O7052">
        <v>7.4370897593392602</v>
      </c>
      <c r="P7052">
        <v>7.8318209036303701</v>
      </c>
      <c r="Q7052">
        <v>6.9204191934356096</v>
      </c>
    </row>
    <row r="7053" spans="1:17">
      <c r="A7053" t="s">
        <v>12590</v>
      </c>
      <c r="B7053" s="16" t="s">
        <v>12591</v>
      </c>
      <c r="C7053">
        <v>9.7007720217499394</v>
      </c>
      <c r="D7053">
        <v>9.5840268710928704</v>
      </c>
      <c r="E7053">
        <v>9.28079163175682</v>
      </c>
      <c r="F7053">
        <v>8.5576781148695904</v>
      </c>
      <c r="G7053">
        <v>9.4351752598884904</v>
      </c>
      <c r="H7053">
        <v>7.3280137127293603</v>
      </c>
      <c r="I7053">
        <v>8.8666315534123399</v>
      </c>
      <c r="J7053">
        <v>8.0909803821412201</v>
      </c>
      <c r="K7053">
        <v>9.8085326731795792</v>
      </c>
      <c r="L7053">
        <v>9.08283711133525</v>
      </c>
      <c r="M7053">
        <v>8.2161668016386802</v>
      </c>
      <c r="N7053">
        <v>8.5516610315451391</v>
      </c>
      <c r="O7053">
        <v>8.4030375540667706</v>
      </c>
      <c r="P7053">
        <v>8.1118484258331307</v>
      </c>
      <c r="Q7053">
        <v>11.1885878166892</v>
      </c>
    </row>
    <row r="7054" spans="1:17">
      <c r="A7054" t="s">
        <v>12592</v>
      </c>
      <c r="B7054" s="16" t="s">
        <v>12593</v>
      </c>
      <c r="C7054">
        <v>7.5958066555574204</v>
      </c>
      <c r="D7054">
        <v>7.5799709817517096</v>
      </c>
      <c r="E7054">
        <v>7.6596891654395396</v>
      </c>
      <c r="F7054">
        <v>7.5518209668476501</v>
      </c>
      <c r="G7054">
        <v>7.7035100941681796</v>
      </c>
      <c r="H7054">
        <v>7.6648306599170599</v>
      </c>
      <c r="I7054">
        <v>7.5604707282268997</v>
      </c>
      <c r="J7054">
        <v>7.5868823488295698</v>
      </c>
      <c r="K7054">
        <v>7.7086316935620696</v>
      </c>
      <c r="L7054">
        <v>7.51801873160551</v>
      </c>
      <c r="M7054">
        <v>7.7315124865225799</v>
      </c>
      <c r="N7054">
        <v>7.4161369070952396</v>
      </c>
      <c r="O7054">
        <v>7.6985851168347903</v>
      </c>
      <c r="P7054">
        <v>8.0707814057643095</v>
      </c>
      <c r="Q7054">
        <v>5.09416193408443</v>
      </c>
    </row>
    <row r="7055" spans="1:17">
      <c r="A7055" t="s">
        <v>12594</v>
      </c>
      <c r="B7055" s="16" t="s">
        <v>12595</v>
      </c>
      <c r="C7055">
        <v>9.5131843043748905</v>
      </c>
      <c r="D7055">
        <v>9.6040186306747799</v>
      </c>
      <c r="E7055">
        <v>9.7928971777819296</v>
      </c>
      <c r="F7055">
        <v>9.81085548160749</v>
      </c>
      <c r="G7055">
        <v>9.6750123156304504</v>
      </c>
      <c r="H7055">
        <v>10.740927156931701</v>
      </c>
      <c r="I7055">
        <v>9.9427573794179391</v>
      </c>
      <c r="J7055">
        <v>10.0485387665984</v>
      </c>
      <c r="K7055">
        <v>9.6780326454169607</v>
      </c>
      <c r="L7055">
        <v>9.9321848309188798</v>
      </c>
      <c r="M7055">
        <v>10.2336849673227</v>
      </c>
      <c r="N7055">
        <v>10.3909902705468</v>
      </c>
      <c r="O7055">
        <v>10.3700411984923</v>
      </c>
      <c r="P7055">
        <v>10.0757557331046</v>
      </c>
      <c r="Q7055">
        <v>8.8614637697687808</v>
      </c>
    </row>
    <row r="7056" spans="1:17">
      <c r="A7056" t="s">
        <v>12596</v>
      </c>
      <c r="B7056" s="16" t="s">
        <v>12597</v>
      </c>
      <c r="C7056">
        <v>7.8538497262402798</v>
      </c>
      <c r="D7056">
        <v>7.65315655529779</v>
      </c>
      <c r="E7056">
        <v>7.8680552245339497</v>
      </c>
      <c r="F7056">
        <v>7.8262079075912698</v>
      </c>
      <c r="G7056">
        <v>7.5522969472107997</v>
      </c>
      <c r="H7056">
        <v>7.9518387386748897</v>
      </c>
      <c r="I7056">
        <v>7.7257390387627796</v>
      </c>
      <c r="J7056">
        <v>7.6564670877053302</v>
      </c>
      <c r="K7056">
        <v>7.7423085630853601</v>
      </c>
      <c r="L7056">
        <v>7.8317019401073997</v>
      </c>
      <c r="M7056">
        <v>7.7594443035988698</v>
      </c>
      <c r="N7056">
        <v>7.5629610835179397</v>
      </c>
      <c r="O7056">
        <v>7.8781894052357098</v>
      </c>
      <c r="P7056">
        <v>7.53655392200218</v>
      </c>
      <c r="Q7056">
        <v>7.1565710053807701</v>
      </c>
    </row>
    <row r="7057" spans="1:17">
      <c r="A7057" t="s">
        <v>12598</v>
      </c>
      <c r="B7057" s="16" t="s">
        <v>12599</v>
      </c>
      <c r="C7057">
        <v>8.5184345784072004</v>
      </c>
      <c r="D7057">
        <v>8.6449043917285504</v>
      </c>
      <c r="E7057">
        <v>8.6809092688620506</v>
      </c>
      <c r="F7057">
        <v>8.4265842880602904</v>
      </c>
      <c r="G7057">
        <v>8.2606437091398508</v>
      </c>
      <c r="H7057">
        <v>8.6562223459209893</v>
      </c>
      <c r="I7057">
        <v>8.5037035431784904</v>
      </c>
      <c r="J7057">
        <v>8.4765489306353707</v>
      </c>
      <c r="K7057">
        <v>8.6194804785925108</v>
      </c>
      <c r="L7057">
        <v>8.5092009628920096</v>
      </c>
      <c r="M7057">
        <v>8.2075068397129094</v>
      </c>
      <c r="N7057">
        <v>7.9451755533421604</v>
      </c>
      <c r="O7057">
        <v>8.2394693265756906</v>
      </c>
      <c r="P7057">
        <v>8.6468335565035499</v>
      </c>
      <c r="Q7057">
        <v>6.2843132996066204</v>
      </c>
    </row>
    <row r="7058" spans="1:17">
      <c r="A7058" t="s">
        <v>12600</v>
      </c>
      <c r="B7058" s="16" t="s">
        <v>12601</v>
      </c>
      <c r="C7058">
        <v>8.7109827176404</v>
      </c>
      <c r="D7058">
        <v>8.9428133712005504</v>
      </c>
      <c r="E7058">
        <v>8.9655962379996801</v>
      </c>
      <c r="F7058">
        <v>8.6230073134792509</v>
      </c>
      <c r="G7058">
        <v>8.8730306870186997</v>
      </c>
      <c r="H7058">
        <v>7.7812639465712303</v>
      </c>
      <c r="I7058">
        <v>8.5262728453395393</v>
      </c>
      <c r="J7058">
        <v>8.5219585161028792</v>
      </c>
      <c r="K7058">
        <v>8.7072918496430596</v>
      </c>
      <c r="L7058">
        <v>8.7048373265800407</v>
      </c>
      <c r="M7058">
        <v>8.7066279020414594</v>
      </c>
      <c r="N7058">
        <v>8.1362562651189805</v>
      </c>
      <c r="O7058">
        <v>8.5402584854621004</v>
      </c>
      <c r="P7058">
        <v>7.9203680110028296</v>
      </c>
      <c r="Q7058">
        <v>8.9889439006726093</v>
      </c>
    </row>
    <row r="7059" spans="1:17">
      <c r="A7059" t="s">
        <v>12602</v>
      </c>
      <c r="B7059" s="16" t="s">
        <v>12603</v>
      </c>
      <c r="C7059">
        <v>7.2199840874685703</v>
      </c>
      <c r="D7059">
        <v>7.1527233928964904</v>
      </c>
      <c r="E7059">
        <v>6.8724668132343201</v>
      </c>
      <c r="F7059">
        <v>7.1619585846034699</v>
      </c>
      <c r="G7059">
        <v>6.8850192437688102</v>
      </c>
      <c r="H7059">
        <v>7.8590183406468102</v>
      </c>
      <c r="I7059">
        <v>7.3303411333840103</v>
      </c>
      <c r="J7059">
        <v>7.1191835615399102</v>
      </c>
      <c r="K7059">
        <v>7.1290497562884898</v>
      </c>
      <c r="L7059">
        <v>7.1001877040378298</v>
      </c>
      <c r="M7059">
        <v>7.1053322250166104</v>
      </c>
      <c r="N7059">
        <v>7.0039274521764501</v>
      </c>
      <c r="O7059">
        <v>7.2359448050440296</v>
      </c>
      <c r="P7059">
        <v>7.77449396691933</v>
      </c>
      <c r="Q7059">
        <v>6.2843132996066204</v>
      </c>
    </row>
    <row r="7060" spans="1:17">
      <c r="A7060" t="s">
        <v>12604</v>
      </c>
      <c r="B7060" s="16" t="s">
        <v>12605</v>
      </c>
      <c r="C7060">
        <v>11.5896691925727</v>
      </c>
      <c r="D7060">
        <v>11.594718613997999</v>
      </c>
      <c r="E7060">
        <v>11.637176816241499</v>
      </c>
      <c r="F7060">
        <v>11.6701884362217</v>
      </c>
      <c r="G7060">
        <v>11.409704393136099</v>
      </c>
      <c r="H7060">
        <v>12.220262093034099</v>
      </c>
      <c r="I7060">
        <v>11.5283419559088</v>
      </c>
      <c r="J7060">
        <v>11.6971300705631</v>
      </c>
      <c r="K7060">
        <v>11.2568204472612</v>
      </c>
      <c r="L7060">
        <v>11.510826040784799</v>
      </c>
      <c r="M7060">
        <v>11.468304962569199</v>
      </c>
      <c r="N7060">
        <v>11.779709738974701</v>
      </c>
      <c r="O7060">
        <v>11.549729727706501</v>
      </c>
      <c r="P7060">
        <v>11.2839396541764</v>
      </c>
      <c r="Q7060">
        <v>11.1885878166892</v>
      </c>
    </row>
    <row r="7061" spans="1:17">
      <c r="A7061" t="s">
        <v>12606</v>
      </c>
      <c r="B7061" s="16" t="s">
        <v>12607</v>
      </c>
      <c r="C7061">
        <v>7.37528481659107</v>
      </c>
      <c r="D7061">
        <v>7.16818863952646</v>
      </c>
      <c r="E7061">
        <v>6.65574536447828</v>
      </c>
      <c r="F7061">
        <v>7.0943083087080998</v>
      </c>
      <c r="G7061">
        <v>6.7702069828436704</v>
      </c>
      <c r="H7061">
        <v>6.9645120930522904</v>
      </c>
      <c r="I7061">
        <v>6.8460655677403999</v>
      </c>
      <c r="J7061">
        <v>6.3321612259970097</v>
      </c>
      <c r="K7061">
        <v>6.9995379250834802</v>
      </c>
      <c r="L7061">
        <v>7.0255362286023502</v>
      </c>
      <c r="M7061">
        <v>7.1841017988793396</v>
      </c>
      <c r="N7061">
        <v>6.9945341586853802</v>
      </c>
      <c r="O7061">
        <v>7.0160187592410503</v>
      </c>
      <c r="P7061">
        <v>5.9034342564919404</v>
      </c>
      <c r="Q7061">
        <v>6.9204191934356096</v>
      </c>
    </row>
    <row r="7062" spans="1:17">
      <c r="A7062" t="s">
        <v>12608</v>
      </c>
      <c r="B7062" s="16" t="s">
        <v>12609</v>
      </c>
      <c r="C7062">
        <v>7.7657610893078903</v>
      </c>
      <c r="D7062">
        <v>7.63659492500196</v>
      </c>
      <c r="E7062">
        <v>6.6219183496940897</v>
      </c>
      <c r="F7062">
        <v>7.6904682901396999</v>
      </c>
      <c r="G7062">
        <v>8.1134934158929504</v>
      </c>
      <c r="H7062">
        <v>7.9706402486002004</v>
      </c>
      <c r="I7062">
        <v>6.4984102644921702</v>
      </c>
      <c r="J7062">
        <v>6.8914292082080797</v>
      </c>
      <c r="K7062">
        <v>7.1435456076211903</v>
      </c>
      <c r="L7062">
        <v>7.5538278256418403</v>
      </c>
      <c r="M7062">
        <v>8.2973013483822804</v>
      </c>
      <c r="N7062">
        <v>8.21904657047752</v>
      </c>
      <c r="O7062">
        <v>8.3431586954379302</v>
      </c>
      <c r="P7062">
        <v>8.0285093400315208</v>
      </c>
      <c r="Q7062">
        <v>5.09416193408443</v>
      </c>
    </row>
    <row r="7063" spans="1:17">
      <c r="A7063" t="s">
        <v>12610</v>
      </c>
      <c r="B7063" s="16" t="s">
        <v>12611</v>
      </c>
      <c r="C7063">
        <v>8.1887043491586695</v>
      </c>
      <c r="D7063">
        <v>8.3422371844573604</v>
      </c>
      <c r="E7063">
        <v>8.0115452561885405</v>
      </c>
      <c r="F7063">
        <v>8.5037741754335006</v>
      </c>
      <c r="G7063">
        <v>8.0850459987098091</v>
      </c>
      <c r="H7063">
        <v>8.1586263392076095</v>
      </c>
      <c r="I7063">
        <v>7.9712251578376598</v>
      </c>
      <c r="J7063">
        <v>8.1273568456294196</v>
      </c>
      <c r="K7063">
        <v>8.0340112540614204</v>
      </c>
      <c r="L7063">
        <v>7.8841894867152504</v>
      </c>
      <c r="M7063">
        <v>8.1332419579425999</v>
      </c>
      <c r="N7063">
        <v>7.80743676056181</v>
      </c>
      <c r="O7063">
        <v>8.1628056892654204</v>
      </c>
      <c r="P7063">
        <v>8.42278755119907</v>
      </c>
      <c r="Q7063">
        <v>6.2843132996066204</v>
      </c>
    </row>
    <row r="7064" spans="1:17">
      <c r="A7064" t="s">
        <v>12612</v>
      </c>
      <c r="B7064" s="16" t="s">
        <v>12613</v>
      </c>
      <c r="C7064">
        <v>7.9696956834284798</v>
      </c>
      <c r="D7064">
        <v>7.9362667822467703</v>
      </c>
      <c r="E7064">
        <v>7.9035386163103496</v>
      </c>
      <c r="F7064">
        <v>7.86275087789266</v>
      </c>
      <c r="G7064">
        <v>7.61337333307862</v>
      </c>
      <c r="H7064">
        <v>8.0390378854465592</v>
      </c>
      <c r="I7064">
        <v>7.8383193441648604</v>
      </c>
      <c r="J7064">
        <v>7.9242929523772796</v>
      </c>
      <c r="K7064">
        <v>7.7798557666686099</v>
      </c>
      <c r="L7064">
        <v>7.9793730729810397</v>
      </c>
      <c r="M7064">
        <v>7.8770162411928304</v>
      </c>
      <c r="N7064">
        <v>7.6005332363814002</v>
      </c>
      <c r="O7064">
        <v>7.8154403595846702</v>
      </c>
      <c r="P7064">
        <v>8.1796353197039107</v>
      </c>
      <c r="Q7064">
        <v>7.3593062614465703</v>
      </c>
    </row>
    <row r="7065" spans="1:17">
      <c r="A7065" t="s">
        <v>12614</v>
      </c>
      <c r="B7065" s="16" t="s">
        <v>12615</v>
      </c>
      <c r="C7065">
        <v>8.8281062433691506</v>
      </c>
      <c r="D7065">
        <v>8.8620936945481699</v>
      </c>
      <c r="E7065">
        <v>11.309991890190499</v>
      </c>
      <c r="F7065">
        <v>10.265825874791</v>
      </c>
      <c r="G7065">
        <v>10.404268505835701</v>
      </c>
      <c r="H7065">
        <v>6.9360245443211097</v>
      </c>
      <c r="I7065">
        <v>9.1080042120052802</v>
      </c>
      <c r="J7065">
        <v>10.6363040461371</v>
      </c>
      <c r="K7065">
        <v>9.2251922812338503</v>
      </c>
      <c r="L7065">
        <v>9.1832953867627793</v>
      </c>
      <c r="M7065">
        <v>8.54421595069382</v>
      </c>
      <c r="N7065">
        <v>8.4896634631825307</v>
      </c>
      <c r="O7065">
        <v>8.8450076898805499</v>
      </c>
      <c r="P7065">
        <v>8.4087349906230404</v>
      </c>
      <c r="Q7065">
        <v>11.1344751587799</v>
      </c>
    </row>
    <row r="7066" spans="1:17">
      <c r="A7066" t="s">
        <v>12616</v>
      </c>
      <c r="B7066" s="16" t="s">
        <v>12617</v>
      </c>
      <c r="C7066">
        <v>8.4132762236909997</v>
      </c>
      <c r="D7066">
        <v>8.4784711547024596</v>
      </c>
      <c r="E7066">
        <v>7.5916769976640897</v>
      </c>
      <c r="F7066">
        <v>8.2448013488338496</v>
      </c>
      <c r="G7066">
        <v>7.5383649616635902</v>
      </c>
      <c r="H7066">
        <v>7.7651961808521097</v>
      </c>
      <c r="I7066">
        <v>7.4634498114554697</v>
      </c>
      <c r="J7066">
        <v>7.9129688664490203</v>
      </c>
      <c r="K7066">
        <v>7.3760659567651699</v>
      </c>
      <c r="L7066">
        <v>7.7362754720663904</v>
      </c>
      <c r="M7066">
        <v>7.6739683059716297</v>
      </c>
      <c r="N7066">
        <v>7.63111088443606</v>
      </c>
      <c r="O7066">
        <v>7.5280070821620004</v>
      </c>
      <c r="P7066">
        <v>7.3230978289847197</v>
      </c>
      <c r="Q7066">
        <v>7.5369478347710803</v>
      </c>
    </row>
    <row r="7067" spans="1:17">
      <c r="A7067" t="s">
        <v>12618</v>
      </c>
      <c r="B7067" s="16" t="s">
        <v>12619</v>
      </c>
      <c r="C7067">
        <v>7.5468782268362498</v>
      </c>
      <c r="D7067">
        <v>7.5566823580389499</v>
      </c>
      <c r="E7067">
        <v>7.4159618262881102</v>
      </c>
      <c r="F7067">
        <v>7.6596378448912503</v>
      </c>
      <c r="G7067">
        <v>7.5592126681217202</v>
      </c>
      <c r="H7067">
        <v>8.5320393926451104</v>
      </c>
      <c r="I7067">
        <v>8.0667329254783198</v>
      </c>
      <c r="J7067">
        <v>8.0259003806331499</v>
      </c>
      <c r="K7067">
        <v>7.5600563749814604</v>
      </c>
      <c r="L7067">
        <v>7.6284855381918701</v>
      </c>
      <c r="M7067">
        <v>7.9653024616096699</v>
      </c>
      <c r="N7067">
        <v>8.0117253156414492</v>
      </c>
      <c r="O7067">
        <v>8.01360964961661</v>
      </c>
      <c r="P7067">
        <v>8.2231173919131209</v>
      </c>
      <c r="Q7067">
        <v>6.6375058506955904</v>
      </c>
    </row>
    <row r="7068" spans="1:17">
      <c r="A7068" t="s">
        <v>12620</v>
      </c>
      <c r="B7068" s="16" t="s">
        <v>12621</v>
      </c>
      <c r="C7068">
        <v>9.0914338739719405</v>
      </c>
      <c r="D7068">
        <v>9.2305872818265797</v>
      </c>
      <c r="E7068">
        <v>9.0566074308602005</v>
      </c>
      <c r="F7068">
        <v>9.1010777504161204</v>
      </c>
      <c r="G7068">
        <v>9.0477282924366307</v>
      </c>
      <c r="H7068">
        <v>8.9867397152630009</v>
      </c>
      <c r="I7068">
        <v>9.1910493948254199</v>
      </c>
      <c r="J7068">
        <v>9.2820633760198703</v>
      </c>
      <c r="K7068">
        <v>9.1501908760105195</v>
      </c>
      <c r="L7068">
        <v>8.9256548261097404</v>
      </c>
      <c r="M7068">
        <v>8.97664837119647</v>
      </c>
      <c r="N7068">
        <v>8.7650232406320008</v>
      </c>
      <c r="O7068">
        <v>8.9454220080150399</v>
      </c>
      <c r="P7068">
        <v>9.4942377741934703</v>
      </c>
      <c r="Q7068">
        <v>9.2656390107680107</v>
      </c>
    </row>
    <row r="7069" spans="1:17">
      <c r="A7069" t="s">
        <v>12622</v>
      </c>
      <c r="B7069" s="16" t="s">
        <v>12623</v>
      </c>
      <c r="C7069">
        <v>8.4700950861579098</v>
      </c>
      <c r="D7069">
        <v>8.6776221185329501</v>
      </c>
      <c r="E7069">
        <v>8.5211386942140201</v>
      </c>
      <c r="F7069">
        <v>8.3255308183413206</v>
      </c>
      <c r="G7069">
        <v>8.3106344530160108</v>
      </c>
      <c r="H7069">
        <v>9.0934577121287603</v>
      </c>
      <c r="I7069">
        <v>8.8073205415321798</v>
      </c>
      <c r="J7069">
        <v>8.5946003492621408</v>
      </c>
      <c r="K7069">
        <v>8.3839495763288205</v>
      </c>
      <c r="L7069">
        <v>8.4970027488273097</v>
      </c>
      <c r="M7069">
        <v>8.3689430252487504</v>
      </c>
      <c r="N7069">
        <v>8.2069272120287309</v>
      </c>
      <c r="O7069">
        <v>8.3624822321399996</v>
      </c>
      <c r="P7069">
        <v>8.8125197424645805</v>
      </c>
      <c r="Q7069">
        <v>6.9204191934356096</v>
      </c>
    </row>
    <row r="7070" spans="1:17">
      <c r="A7070" t="s">
        <v>12624</v>
      </c>
      <c r="B7070" s="16" t="s">
        <v>12625</v>
      </c>
      <c r="C7070">
        <v>8.3181621153450909</v>
      </c>
      <c r="D7070">
        <v>8.4969231832933794</v>
      </c>
      <c r="E7070">
        <v>8.1360753872999894</v>
      </c>
      <c r="F7070">
        <v>8.1702516828420695</v>
      </c>
      <c r="G7070">
        <v>8.5822533925003395</v>
      </c>
      <c r="H7070">
        <v>7.7918770233954904</v>
      </c>
      <c r="I7070">
        <v>7.7964629710800297</v>
      </c>
      <c r="J7070">
        <v>8.6341954925762092</v>
      </c>
      <c r="K7070">
        <v>7.5867920766811396</v>
      </c>
      <c r="L7070">
        <v>7.8888675638502903</v>
      </c>
      <c r="M7070">
        <v>8.2161668016386802</v>
      </c>
      <c r="N7070">
        <v>8.1615966003528495</v>
      </c>
      <c r="O7070">
        <v>8.5305299971344102</v>
      </c>
      <c r="P7070">
        <v>8.0467780289509605</v>
      </c>
      <c r="Q7070">
        <v>7.8374797051227896</v>
      </c>
    </row>
    <row r="7071" spans="1:17">
      <c r="A7071" t="s">
        <v>12626</v>
      </c>
      <c r="B7071" s="16" t="s">
        <v>12627</v>
      </c>
      <c r="C7071">
        <v>8.9738828444589593</v>
      </c>
      <c r="D7071">
        <v>9.1762996319852697</v>
      </c>
      <c r="E7071">
        <v>9.1481392404634398</v>
      </c>
      <c r="F7071">
        <v>9.4171773361355005</v>
      </c>
      <c r="G7071">
        <v>9.1054923504108594</v>
      </c>
      <c r="H7071">
        <v>9.7981368990321904</v>
      </c>
      <c r="I7071">
        <v>9.0755865995195695</v>
      </c>
      <c r="J7071">
        <v>9.4283208063042494</v>
      </c>
      <c r="K7071">
        <v>8.8856461724670908</v>
      </c>
      <c r="L7071">
        <v>9.1622119548008207</v>
      </c>
      <c r="M7071">
        <v>9.4501077858604905</v>
      </c>
      <c r="N7071">
        <v>9.3647828990321393</v>
      </c>
      <c r="O7071">
        <v>9.4172753747302096</v>
      </c>
      <c r="P7071">
        <v>9.3250405511193808</v>
      </c>
      <c r="Q7071">
        <v>9.1060647157263492</v>
      </c>
    </row>
    <row r="7072" spans="1:17">
      <c r="A7072" t="s">
        <v>12628</v>
      </c>
      <c r="B7072" s="16" t="s">
        <v>12629</v>
      </c>
      <c r="C7072">
        <v>7.7001673639437902</v>
      </c>
      <c r="D7072">
        <v>7.8527268965981198</v>
      </c>
      <c r="E7072">
        <v>7.5384713863363499</v>
      </c>
      <c r="F7072">
        <v>7.9879493569872304</v>
      </c>
      <c r="G7072">
        <v>7.6462168938968302</v>
      </c>
      <c r="H7072">
        <v>7.9612701709314404</v>
      </c>
      <c r="I7072">
        <v>7.8789933209065302</v>
      </c>
      <c r="J7072">
        <v>7.8190201706815401</v>
      </c>
      <c r="K7072">
        <v>7.7279719839518499</v>
      </c>
      <c r="L7072">
        <v>7.9257550000096799</v>
      </c>
      <c r="M7072">
        <v>8.1453845665332505</v>
      </c>
      <c r="N7072">
        <v>7.6189576860498001</v>
      </c>
      <c r="O7072">
        <v>7.9529660197328198</v>
      </c>
      <c r="P7072">
        <v>8.2496421611562294</v>
      </c>
      <c r="Q7072">
        <v>6.6375058506955904</v>
      </c>
    </row>
    <row r="7073" spans="1:17">
      <c r="A7073" t="s">
        <v>12630</v>
      </c>
      <c r="B7073" s="16" t="s">
        <v>12631</v>
      </c>
      <c r="C7073">
        <v>6.6756381474204201</v>
      </c>
      <c r="D7073">
        <v>6.7721034966050304</v>
      </c>
      <c r="E7073">
        <v>6.3388609491737098</v>
      </c>
      <c r="F7073">
        <v>7.3411948445234598</v>
      </c>
      <c r="G7073">
        <v>7.4885121241192598</v>
      </c>
      <c r="H7073">
        <v>7.3497448055988004</v>
      </c>
      <c r="I7073">
        <v>6.8866346683841799</v>
      </c>
      <c r="J7073">
        <v>7.01690807350779</v>
      </c>
      <c r="K7073">
        <v>6.7185720740311599</v>
      </c>
      <c r="L7073">
        <v>6.3533280364099998</v>
      </c>
      <c r="M7073">
        <v>7.1300325981917103</v>
      </c>
      <c r="N7073">
        <v>7.2837478732022003</v>
      </c>
      <c r="O7073">
        <v>7.0708795500031796</v>
      </c>
      <c r="P7073">
        <v>7.40098942313909</v>
      </c>
      <c r="Q7073">
        <v>2.8218677180984102</v>
      </c>
    </row>
    <row r="7074" spans="1:17">
      <c r="A7074" t="s">
        <v>12632</v>
      </c>
      <c r="B7074" s="16" t="s">
        <v>12633</v>
      </c>
      <c r="C7074">
        <v>7.0369858748898499</v>
      </c>
      <c r="D7074">
        <v>7.16818863952646</v>
      </c>
      <c r="E7074">
        <v>7.7006203336366701</v>
      </c>
      <c r="F7074">
        <v>6.7079714790222598</v>
      </c>
      <c r="G7074">
        <v>7.2094661594368903</v>
      </c>
      <c r="H7074">
        <v>5.9545116595939298</v>
      </c>
      <c r="I7074">
        <v>6.8253416930992303</v>
      </c>
      <c r="J7074">
        <v>6.8991224091414898</v>
      </c>
      <c r="K7074">
        <v>7.5973487835831897</v>
      </c>
      <c r="L7074">
        <v>7.3983571144579301</v>
      </c>
      <c r="M7074">
        <v>6.9681809941995603</v>
      </c>
      <c r="N7074">
        <v>7.0858084553801799</v>
      </c>
      <c r="O7074">
        <v>6.9369852176038096</v>
      </c>
      <c r="P7074">
        <v>6.5281296503970099</v>
      </c>
      <c r="Q7074">
        <v>8.7932323857913595</v>
      </c>
    </row>
    <row r="7075" spans="1:17">
      <c r="A7075" t="s">
        <v>12634</v>
      </c>
      <c r="B7075" s="16" t="s">
        <v>12635</v>
      </c>
      <c r="C7075">
        <v>3.6535616636188299</v>
      </c>
      <c r="D7075">
        <v>3.4870161193063098</v>
      </c>
      <c r="E7075">
        <v>3.4028894668404299</v>
      </c>
      <c r="F7075">
        <v>4.6121840845566204</v>
      </c>
      <c r="G7075">
        <v>4.2225520177193703</v>
      </c>
      <c r="H7075">
        <v>3.50653555504317</v>
      </c>
      <c r="I7075">
        <v>2.8218677180984102</v>
      </c>
      <c r="J7075">
        <v>3.6724961835054399</v>
      </c>
      <c r="K7075">
        <v>2.8218677180984102</v>
      </c>
      <c r="L7075">
        <v>4.0420260041176004</v>
      </c>
      <c r="M7075">
        <v>3.23818724324593</v>
      </c>
      <c r="N7075">
        <v>3.5144020463037902</v>
      </c>
      <c r="O7075">
        <v>3.7643275486974099</v>
      </c>
      <c r="P7075">
        <v>2.8218677180984102</v>
      </c>
      <c r="Q7075">
        <v>5.09416193408443</v>
      </c>
    </row>
    <row r="7076" spans="1:17">
      <c r="A7076" t="s">
        <v>12636</v>
      </c>
      <c r="B7076" s="16" t="s">
        <v>12637</v>
      </c>
      <c r="C7076">
        <v>7.30342086559512</v>
      </c>
      <c r="D7076">
        <v>7.2061383105772503</v>
      </c>
      <c r="E7076">
        <v>7.0223608587950404</v>
      </c>
      <c r="F7076">
        <v>7.9629239637863698</v>
      </c>
      <c r="G7076">
        <v>7.6067136979865699</v>
      </c>
      <c r="H7076">
        <v>7.8488904955482699</v>
      </c>
      <c r="I7076">
        <v>7.3155849706311598</v>
      </c>
      <c r="J7076">
        <v>7.55322075045129</v>
      </c>
      <c r="K7076">
        <v>7.2809824809489498</v>
      </c>
      <c r="L7076">
        <v>7.0674878530048497</v>
      </c>
      <c r="M7076">
        <v>7.8438600201623601</v>
      </c>
      <c r="N7076">
        <v>8.0797738056356394</v>
      </c>
      <c r="O7076">
        <v>8.0030916710025295</v>
      </c>
      <c r="P7076">
        <v>7.6761759354796002</v>
      </c>
      <c r="Q7076">
        <v>7.1565710053807701</v>
      </c>
    </row>
    <row r="7077" spans="1:17">
      <c r="A7077" t="s">
        <v>12638</v>
      </c>
      <c r="B7077" s="16" t="s">
        <v>12639</v>
      </c>
      <c r="C7077">
        <v>7.9415959982077302</v>
      </c>
      <c r="D7077">
        <v>8.0279747131112202</v>
      </c>
      <c r="E7077">
        <v>8.1714281600028293</v>
      </c>
      <c r="F7077">
        <v>8.1031308635279</v>
      </c>
      <c r="G7077">
        <v>7.97565201582551</v>
      </c>
      <c r="H7077">
        <v>8.46403466020395</v>
      </c>
      <c r="I7077">
        <v>8.1930458768902401</v>
      </c>
      <c r="J7077">
        <v>8.3975352211270504</v>
      </c>
      <c r="K7077">
        <v>8.0183939344252408</v>
      </c>
      <c r="L7077">
        <v>8.1370854117518796</v>
      </c>
      <c r="M7077">
        <v>8.1929569068586598</v>
      </c>
      <c r="N7077">
        <v>8.1615966003528495</v>
      </c>
      <c r="O7077">
        <v>8.0240513882552307</v>
      </c>
      <c r="P7077">
        <v>8.3705776148277202</v>
      </c>
      <c r="Q7077">
        <v>7.5369478347710803</v>
      </c>
    </row>
    <row r="7078" spans="1:17">
      <c r="A7078" t="s">
        <v>12640</v>
      </c>
      <c r="B7078" s="16" t="s">
        <v>12641</v>
      </c>
      <c r="C7078">
        <v>9.2099645500215601</v>
      </c>
      <c r="D7078">
        <v>9.2524668240807397</v>
      </c>
      <c r="E7078">
        <v>9.1510924725790908</v>
      </c>
      <c r="F7078">
        <v>9.61207190772841</v>
      </c>
      <c r="G7078">
        <v>9.0623876523432507</v>
      </c>
      <c r="H7078">
        <v>10.027405587052099</v>
      </c>
      <c r="I7078">
        <v>9.0424235185179604</v>
      </c>
      <c r="J7078">
        <v>9.7403733801432804</v>
      </c>
      <c r="K7078">
        <v>9.1249053723972295</v>
      </c>
      <c r="L7078">
        <v>9.2574645770837591</v>
      </c>
      <c r="M7078">
        <v>9.4779666274016598</v>
      </c>
      <c r="N7078">
        <v>9.4042204243644303</v>
      </c>
      <c r="O7078">
        <v>9.2465862366928206</v>
      </c>
      <c r="P7078">
        <v>9.1474935536501292</v>
      </c>
      <c r="Q7078">
        <v>8.6462459446333604</v>
      </c>
    </row>
    <row r="7079" spans="1:17">
      <c r="A7079" t="s">
        <v>12642</v>
      </c>
      <c r="B7079" s="16" t="s">
        <v>12643</v>
      </c>
      <c r="C7079">
        <v>11.514627140284</v>
      </c>
      <c r="D7079">
        <v>11.6096268524004</v>
      </c>
      <c r="E7079">
        <v>11.3580616574665</v>
      </c>
      <c r="F7079">
        <v>11.451300267178</v>
      </c>
      <c r="G7079">
        <v>11.2497542226075</v>
      </c>
      <c r="H7079">
        <v>12.418006273881501</v>
      </c>
      <c r="I7079">
        <v>11.678696967412099</v>
      </c>
      <c r="J7079">
        <v>11.5803996876898</v>
      </c>
      <c r="K7079">
        <v>11.4889766934209</v>
      </c>
      <c r="L7079">
        <v>11.7048725928138</v>
      </c>
      <c r="M7079">
        <v>11.515525045274901</v>
      </c>
      <c r="N7079">
        <v>11.786847609310099</v>
      </c>
      <c r="O7079">
        <v>11.5388563730819</v>
      </c>
      <c r="P7079">
        <v>12.025584001937199</v>
      </c>
      <c r="Q7079">
        <v>9.6975493141544398</v>
      </c>
    </row>
    <row r="7080" spans="1:17">
      <c r="A7080" t="s">
        <v>12644</v>
      </c>
      <c r="B7080" s="16" t="s">
        <v>12645</v>
      </c>
      <c r="C7080">
        <v>8.9715701471280909</v>
      </c>
      <c r="D7080">
        <v>8.9694802987679694</v>
      </c>
      <c r="E7080">
        <v>8.9453234765776308</v>
      </c>
      <c r="F7080">
        <v>9.1881801102073606</v>
      </c>
      <c r="G7080">
        <v>9.0575177367086503</v>
      </c>
      <c r="H7080">
        <v>9.0344033138047699</v>
      </c>
      <c r="I7080">
        <v>9.0198834139199509</v>
      </c>
      <c r="J7080">
        <v>9.0606680101092394</v>
      </c>
      <c r="K7080">
        <v>8.7854571911502592</v>
      </c>
      <c r="L7080">
        <v>8.9392400653178896</v>
      </c>
      <c r="M7080">
        <v>8.8963331332209297</v>
      </c>
      <c r="N7080">
        <v>9.2767339717758706</v>
      </c>
      <c r="O7080">
        <v>8.7663792665658207</v>
      </c>
      <c r="P7080">
        <v>8.9482216701847008</v>
      </c>
      <c r="Q7080">
        <v>8.3931679398307004</v>
      </c>
    </row>
    <row r="7081" spans="1:17">
      <c r="A7081" t="s">
        <v>12646</v>
      </c>
      <c r="B7081" s="16" t="s">
        <v>12647</v>
      </c>
      <c r="C7081">
        <v>4.3623517865106702</v>
      </c>
      <c r="D7081">
        <v>4.3876263279161201</v>
      </c>
      <c r="E7081">
        <v>5.30798454985728</v>
      </c>
      <c r="F7081">
        <v>4.6581111746450903</v>
      </c>
      <c r="G7081">
        <v>4.8382239915511303</v>
      </c>
      <c r="H7081">
        <v>5.5337430520980799</v>
      </c>
      <c r="I7081">
        <v>4.8009391025067796</v>
      </c>
      <c r="J7081">
        <v>4.8839472618639803</v>
      </c>
      <c r="K7081">
        <v>4.0709644767565303</v>
      </c>
      <c r="L7081">
        <v>4.7465905673729498</v>
      </c>
      <c r="M7081">
        <v>5.1397006687878797</v>
      </c>
      <c r="N7081">
        <v>5.53224518406659</v>
      </c>
      <c r="O7081">
        <v>5.7679589310462198</v>
      </c>
      <c r="P7081">
        <v>4.0606668341819496</v>
      </c>
      <c r="Q7081">
        <v>2.8218677180984102</v>
      </c>
    </row>
    <row r="7082" spans="1:17">
      <c r="A7082" t="s">
        <v>12648</v>
      </c>
      <c r="B7082" s="16" t="s">
        <v>12649</v>
      </c>
      <c r="C7082">
        <v>8.7492912259387392</v>
      </c>
      <c r="D7082">
        <v>8.81875200855937</v>
      </c>
      <c r="E7082">
        <v>8.8576448878332794</v>
      </c>
      <c r="F7082">
        <v>8.9266525252957898</v>
      </c>
      <c r="G7082">
        <v>8.7785265987083996</v>
      </c>
      <c r="H7082">
        <v>8.9890454900097598</v>
      </c>
      <c r="I7082">
        <v>8.8488372276025107</v>
      </c>
      <c r="J7082">
        <v>8.9357659353489094</v>
      </c>
      <c r="K7082">
        <v>8.4896350872864605</v>
      </c>
      <c r="L7082">
        <v>8.6590446457163495</v>
      </c>
      <c r="M7082">
        <v>8.5737104700094697</v>
      </c>
      <c r="N7082">
        <v>8.7595036207703991</v>
      </c>
      <c r="O7082">
        <v>8.6318217539436297</v>
      </c>
      <c r="P7082">
        <v>8.5520009345341101</v>
      </c>
      <c r="Q7082">
        <v>9.65973340900055</v>
      </c>
    </row>
    <row r="7083" spans="1:17">
      <c r="A7083" t="s">
        <v>12650</v>
      </c>
      <c r="B7083" s="16" t="s">
        <v>12651</v>
      </c>
      <c r="C7083">
        <v>7.6077831273983101</v>
      </c>
      <c r="D7083">
        <v>7.4844651280120704</v>
      </c>
      <c r="E7083">
        <v>7.6260848552768703</v>
      </c>
      <c r="F7083">
        <v>7.3858608538148998</v>
      </c>
      <c r="G7083">
        <v>7.5660953034075797</v>
      </c>
      <c r="H7083">
        <v>6.8672647865190601</v>
      </c>
      <c r="I7083">
        <v>7.2931626639522102</v>
      </c>
      <c r="J7083">
        <v>7.3441093173726104</v>
      </c>
      <c r="K7083">
        <v>7.2343608793428498</v>
      </c>
      <c r="L7083">
        <v>7.4243898353233204</v>
      </c>
      <c r="M7083">
        <v>7.5741318338561996</v>
      </c>
      <c r="N7083">
        <v>7.2126792806103603</v>
      </c>
      <c r="O7083">
        <v>7.5231041036696498</v>
      </c>
      <c r="P7083">
        <v>7.1533738093482704</v>
      </c>
      <c r="Q7083">
        <v>7.3593062614465703</v>
      </c>
    </row>
    <row r="7084" spans="1:17">
      <c r="A7084" t="s">
        <v>12652</v>
      </c>
      <c r="B7084" s="16" t="s">
        <v>12653</v>
      </c>
      <c r="C7084">
        <v>5.3901707160280399</v>
      </c>
      <c r="D7084">
        <v>5.3377706331943697</v>
      </c>
      <c r="E7084">
        <v>7.1814110226186303</v>
      </c>
      <c r="F7084">
        <v>7.0710305154404098</v>
      </c>
      <c r="G7084">
        <v>6.0559046863048698</v>
      </c>
      <c r="H7084">
        <v>4.9232684487670202</v>
      </c>
      <c r="I7084">
        <v>4.8453589192974098</v>
      </c>
      <c r="J7084">
        <v>7.17722356262587</v>
      </c>
      <c r="K7084">
        <v>4.3302743077434496</v>
      </c>
      <c r="L7084">
        <v>4.6547502153815303</v>
      </c>
      <c r="M7084">
        <v>5.8515834476412998</v>
      </c>
      <c r="N7084">
        <v>5.4219024728581404</v>
      </c>
      <c r="O7084">
        <v>6.0284038541843801</v>
      </c>
      <c r="P7084">
        <v>5.4975049655279902</v>
      </c>
      <c r="Q7084">
        <v>5.09416193408443</v>
      </c>
    </row>
    <row r="7085" spans="1:17">
      <c r="A7085" t="s">
        <v>12654</v>
      </c>
      <c r="B7085" s="16" t="s">
        <v>12655</v>
      </c>
      <c r="C7085">
        <v>9.7406997126628596</v>
      </c>
      <c r="D7085">
        <v>9.7636129220685106</v>
      </c>
      <c r="E7085">
        <v>9.8172685748996003</v>
      </c>
      <c r="F7085">
        <v>10.0922040352677</v>
      </c>
      <c r="G7085">
        <v>10.3771679140179</v>
      </c>
      <c r="H7085">
        <v>10.528344839502299</v>
      </c>
      <c r="I7085">
        <v>9.8989688195817003</v>
      </c>
      <c r="J7085">
        <v>10.734912087930599</v>
      </c>
      <c r="K7085">
        <v>10.052171040815001</v>
      </c>
      <c r="L7085">
        <v>10.0028805556497</v>
      </c>
      <c r="M7085">
        <v>10.8213127257289</v>
      </c>
      <c r="N7085">
        <v>9.9142535172518507</v>
      </c>
      <c r="O7085">
        <v>10.5151773540967</v>
      </c>
      <c r="P7085">
        <v>9.9839963102629703</v>
      </c>
      <c r="Q7085">
        <v>10.299164948392599</v>
      </c>
    </row>
    <row r="7086" spans="1:17">
      <c r="A7086" t="s">
        <v>12656</v>
      </c>
      <c r="B7086" s="16" t="s">
        <v>12657</v>
      </c>
      <c r="C7086">
        <v>9.1600634212866598</v>
      </c>
      <c r="D7086">
        <v>9.2542752251841893</v>
      </c>
      <c r="E7086">
        <v>8.8791790401335096</v>
      </c>
      <c r="F7086">
        <v>8.84687142788251</v>
      </c>
      <c r="G7086">
        <v>8.6742134183600292</v>
      </c>
      <c r="H7086">
        <v>8.75437692716695</v>
      </c>
      <c r="I7086">
        <v>8.7780682422195806</v>
      </c>
      <c r="J7086">
        <v>8.6479146207758806</v>
      </c>
      <c r="K7086">
        <v>8.8984938013055306</v>
      </c>
      <c r="L7086">
        <v>8.7388995001377996</v>
      </c>
      <c r="M7086">
        <v>8.4072572250972506</v>
      </c>
      <c r="N7086">
        <v>8.4073355940838095</v>
      </c>
      <c r="O7086">
        <v>8.7221951890615301</v>
      </c>
      <c r="P7086">
        <v>8.77284866222214</v>
      </c>
      <c r="Q7086">
        <v>8.7932323857913595</v>
      </c>
    </row>
    <row r="7087" spans="1:17">
      <c r="A7087" t="s">
        <v>12658</v>
      </c>
      <c r="B7087" s="16" t="s">
        <v>12659</v>
      </c>
      <c r="C7087">
        <v>3.7779852140208301</v>
      </c>
      <c r="D7087">
        <v>2.8218677180984102</v>
      </c>
      <c r="E7087">
        <v>2.8218677180984102</v>
      </c>
      <c r="F7087">
        <v>3.6131889974304401</v>
      </c>
      <c r="G7087">
        <v>3.5425260543824399</v>
      </c>
      <c r="H7087">
        <v>2.8218677180984102</v>
      </c>
      <c r="I7087">
        <v>2.8218677180984102</v>
      </c>
      <c r="J7087">
        <v>2.8218677180984102</v>
      </c>
      <c r="K7087">
        <v>3.6013796825057902</v>
      </c>
      <c r="L7087">
        <v>3.29479214013883</v>
      </c>
      <c r="M7087">
        <v>3.4086250003018401</v>
      </c>
      <c r="N7087">
        <v>3.9019995236038798</v>
      </c>
      <c r="O7087">
        <v>3.8507909364900099</v>
      </c>
      <c r="P7087">
        <v>2.8218677180984102</v>
      </c>
      <c r="Q7087">
        <v>2.8218677180984102</v>
      </c>
    </row>
    <row r="7088" spans="1:17">
      <c r="A7088" t="s">
        <v>12660</v>
      </c>
      <c r="B7088" s="16" t="s">
        <v>12661</v>
      </c>
      <c r="C7088">
        <v>8.3822637043856894</v>
      </c>
      <c r="D7088">
        <v>8.2105279715083395</v>
      </c>
      <c r="E7088">
        <v>8.5482804739031195</v>
      </c>
      <c r="F7088">
        <v>8.2857312665949507</v>
      </c>
      <c r="G7088">
        <v>8.3106344530160108</v>
      </c>
      <c r="H7088">
        <v>8.9230479953134907</v>
      </c>
      <c r="I7088">
        <v>8.7036459251872103</v>
      </c>
      <c r="J7088">
        <v>8.6341954925762092</v>
      </c>
      <c r="K7088">
        <v>8.2466329110774801</v>
      </c>
      <c r="L7088">
        <v>8.3955127386756505</v>
      </c>
      <c r="M7088">
        <v>8.3215797360326906</v>
      </c>
      <c r="N7088">
        <v>8.2508752477387208</v>
      </c>
      <c r="O7088">
        <v>8.5426803843284809</v>
      </c>
      <c r="P7088">
        <v>8.9055035591812093</v>
      </c>
      <c r="Q7088">
        <v>7.5369478347710803</v>
      </c>
    </row>
    <row r="7089" spans="1:17">
      <c r="A7089" t="s">
        <v>12662</v>
      </c>
      <c r="B7089" s="16" t="s">
        <v>12663</v>
      </c>
      <c r="C7089">
        <v>9.4263560078670601</v>
      </c>
      <c r="D7089">
        <v>9.4341485172186808</v>
      </c>
      <c r="E7089">
        <v>9.5257195528773408</v>
      </c>
      <c r="F7089">
        <v>9.9927589721024006</v>
      </c>
      <c r="G7089">
        <v>9.4351752598884904</v>
      </c>
      <c r="H7089">
        <v>10.047453962509801</v>
      </c>
      <c r="I7089">
        <v>9.1970891966743196</v>
      </c>
      <c r="J7089">
        <v>9.9651742203149407</v>
      </c>
      <c r="K7089">
        <v>9.3268984077512798</v>
      </c>
      <c r="L7089">
        <v>9.4921333515620603</v>
      </c>
      <c r="M7089">
        <v>9.9268974756047808</v>
      </c>
      <c r="N7089">
        <v>9.9750378944118605</v>
      </c>
      <c r="O7089">
        <v>9.7814838316032606</v>
      </c>
      <c r="P7089">
        <v>9.2270381308128702</v>
      </c>
      <c r="Q7089">
        <v>10.1158168662335</v>
      </c>
    </row>
    <row r="7090" spans="1:17">
      <c r="A7090" t="s">
        <v>12664</v>
      </c>
      <c r="B7090" s="16" t="s">
        <v>12665</v>
      </c>
      <c r="C7090">
        <v>8.2006065859915793</v>
      </c>
      <c r="D7090">
        <v>8.1379069867990292</v>
      </c>
      <c r="E7090">
        <v>7.8894499985839701</v>
      </c>
      <c r="F7090">
        <v>8.2308955806663402</v>
      </c>
      <c r="G7090">
        <v>8.0898264120100301</v>
      </c>
      <c r="H7090">
        <v>7.4402919562666199</v>
      </c>
      <c r="I7090">
        <v>8.1015137519620399</v>
      </c>
      <c r="J7090">
        <v>8.1273568456294196</v>
      </c>
      <c r="K7090">
        <v>7.2139074714105504</v>
      </c>
      <c r="L7090">
        <v>8.3521505539197296</v>
      </c>
      <c r="M7090">
        <v>8.5826656342951697</v>
      </c>
      <c r="N7090">
        <v>8.9724759087343209</v>
      </c>
      <c r="O7090">
        <v>8.0917933474708494</v>
      </c>
      <c r="P7090">
        <v>7.9465531089579002</v>
      </c>
      <c r="Q7090">
        <v>7.6950435514148801</v>
      </c>
    </row>
    <row r="7091" spans="1:17">
      <c r="A7091" t="s">
        <v>12666</v>
      </c>
      <c r="B7091" s="16" t="s">
        <v>12667</v>
      </c>
      <c r="C7091">
        <v>8.1067399022232305</v>
      </c>
      <c r="D7091">
        <v>7.9980494828353201</v>
      </c>
      <c r="E7091">
        <v>8.2451741909304204</v>
      </c>
      <c r="F7091">
        <v>8.2133225248781496</v>
      </c>
      <c r="G7091">
        <v>8.1505701495510099</v>
      </c>
      <c r="H7091">
        <v>8.5161363628839002</v>
      </c>
      <c r="I7091">
        <v>8.2561427187371699</v>
      </c>
      <c r="J7091">
        <v>8.23734468089331</v>
      </c>
      <c r="K7091">
        <v>8.1709701325213295</v>
      </c>
      <c r="L7091">
        <v>7.9483389199415599</v>
      </c>
      <c r="M7091">
        <v>7.8586904454314901</v>
      </c>
      <c r="N7091">
        <v>7.9255825764837597</v>
      </c>
      <c r="O7091">
        <v>8.0818328953902405</v>
      </c>
      <c r="P7091">
        <v>8.1741066335508208</v>
      </c>
      <c r="Q7091">
        <v>8.0859864702427604</v>
      </c>
    </row>
    <row r="7092" spans="1:17">
      <c r="A7092" t="s">
        <v>12668</v>
      </c>
      <c r="B7092" s="16" t="s">
        <v>12669</v>
      </c>
      <c r="C7092">
        <v>7.9881288110009603</v>
      </c>
      <c r="D7092">
        <v>8.1612377458494407</v>
      </c>
      <c r="E7092">
        <v>8.2561920980110806</v>
      </c>
      <c r="F7092">
        <v>8.8895275156153204</v>
      </c>
      <c r="G7092">
        <v>8.3065341519188003</v>
      </c>
      <c r="H7092">
        <v>8.4236841350598102</v>
      </c>
      <c r="I7092">
        <v>8.1354747143769792</v>
      </c>
      <c r="J7092">
        <v>8.3168039100286002</v>
      </c>
      <c r="K7092">
        <v>8.1744969220400705</v>
      </c>
      <c r="L7092">
        <v>8.2284746209632704</v>
      </c>
      <c r="M7092">
        <v>8.1514177123307405</v>
      </c>
      <c r="N7092">
        <v>8.5323693576442299</v>
      </c>
      <c r="O7092">
        <v>8.08516070314103</v>
      </c>
      <c r="P7092">
        <v>7.8733663028696599</v>
      </c>
      <c r="Q7092">
        <v>8.1958182219819093</v>
      </c>
    </row>
    <row r="7093" spans="1:17">
      <c r="A7093" t="s">
        <v>12670</v>
      </c>
      <c r="B7093" s="16" t="s">
        <v>12671</v>
      </c>
      <c r="C7093">
        <v>6.6526167310478499</v>
      </c>
      <c r="D7093">
        <v>6.7619284265220703</v>
      </c>
      <c r="E7093">
        <v>7.6175597172309102</v>
      </c>
      <c r="F7093">
        <v>7.0788318150758602</v>
      </c>
      <c r="G7093">
        <v>7.2006395538590997</v>
      </c>
      <c r="H7093">
        <v>7.8740777915302997</v>
      </c>
      <c r="I7093">
        <v>7.2316005452623404</v>
      </c>
      <c r="J7093">
        <v>7.5677436944261496</v>
      </c>
      <c r="K7093">
        <v>6.8033219097639099</v>
      </c>
      <c r="L7093">
        <v>7.3448332383636297</v>
      </c>
      <c r="M7093">
        <v>7.2974300839194104</v>
      </c>
      <c r="N7093">
        <v>7.3514661522358002</v>
      </c>
      <c r="O7093">
        <v>7.5377631874422901</v>
      </c>
      <c r="P7093">
        <v>6.8949808635361203</v>
      </c>
      <c r="Q7093">
        <v>6.6375058506955904</v>
      </c>
    </row>
    <row r="7094" spans="1:17">
      <c r="A7094" t="s">
        <v>12672</v>
      </c>
      <c r="B7094" s="16" t="s">
        <v>12673</v>
      </c>
      <c r="C7094">
        <v>11.548763564908899</v>
      </c>
      <c r="D7094">
        <v>11.5215336451813</v>
      </c>
      <c r="E7094">
        <v>11.455631032967</v>
      </c>
      <c r="F7094">
        <v>11.496291310393699</v>
      </c>
      <c r="G7094">
        <v>11.5605768961507</v>
      </c>
      <c r="H7094">
        <v>11.3788524881373</v>
      </c>
      <c r="I7094">
        <v>11.1867468270286</v>
      </c>
      <c r="J7094">
        <v>11.1934267611145</v>
      </c>
      <c r="K7094">
        <v>11.2852184274184</v>
      </c>
      <c r="L7094">
        <v>11.230127557855599</v>
      </c>
      <c r="M7094">
        <v>11.35204233588</v>
      </c>
      <c r="N7094">
        <v>11.655231478547201</v>
      </c>
      <c r="O7094">
        <v>11.441994018913</v>
      </c>
      <c r="P7094">
        <v>10.7554798592816</v>
      </c>
      <c r="Q7094">
        <v>12.382964378666699</v>
      </c>
    </row>
    <row r="7095" spans="1:17">
      <c r="A7095" t="s">
        <v>12674</v>
      </c>
      <c r="B7095" s="16" t="s">
        <v>12675</v>
      </c>
      <c r="C7095">
        <v>7.9177534237750704</v>
      </c>
      <c r="D7095">
        <v>8.0237375527181207</v>
      </c>
      <c r="E7095">
        <v>8.2284877598905108</v>
      </c>
      <c r="F7095">
        <v>8.1296061977141303</v>
      </c>
      <c r="G7095">
        <v>8.1732677952203208</v>
      </c>
      <c r="H7095">
        <v>8.4134175153610506</v>
      </c>
      <c r="I7095">
        <v>9.0153328080578294</v>
      </c>
      <c r="J7095">
        <v>9.03131437635456</v>
      </c>
      <c r="K7095">
        <v>8.2665969302074505</v>
      </c>
      <c r="L7095">
        <v>8.4183323091301396</v>
      </c>
      <c r="M7095">
        <v>8.4297662443054708</v>
      </c>
      <c r="N7095">
        <v>7.58186980175243</v>
      </c>
      <c r="O7095">
        <v>8.2364798243520294</v>
      </c>
      <c r="P7095">
        <v>8.6587555712540691</v>
      </c>
      <c r="Q7095">
        <v>8.8614637697687808</v>
      </c>
    </row>
    <row r="7096" spans="1:17">
      <c r="A7096" t="s">
        <v>12676</v>
      </c>
      <c r="B7096" s="16" t="s">
        <v>12677</v>
      </c>
      <c r="C7096">
        <v>7.7442269088090496</v>
      </c>
      <c r="D7096">
        <v>7.88111539084478</v>
      </c>
      <c r="E7096">
        <v>7.9244164502804502</v>
      </c>
      <c r="F7096">
        <v>7.9544846044562698</v>
      </c>
      <c r="G7096">
        <v>7.8232101362540103</v>
      </c>
      <c r="H7096">
        <v>7.9706402486002004</v>
      </c>
      <c r="I7096">
        <v>7.63363558443098</v>
      </c>
      <c r="J7096">
        <v>7.9687194154310497</v>
      </c>
      <c r="K7096">
        <v>7.7752155713070898</v>
      </c>
      <c r="L7096">
        <v>7.7517697047894201</v>
      </c>
      <c r="M7096">
        <v>7.7274776138695396</v>
      </c>
      <c r="N7096">
        <v>7.5178495561431902</v>
      </c>
      <c r="O7096">
        <v>7.9309378388704204</v>
      </c>
      <c r="P7096">
        <v>7.8318209036303701</v>
      </c>
      <c r="Q7096">
        <v>7.1565710053807701</v>
      </c>
    </row>
    <row r="7097" spans="1:17">
      <c r="A7097" t="s">
        <v>12678</v>
      </c>
      <c r="B7097" s="16" t="s">
        <v>12679</v>
      </c>
      <c r="C7097">
        <v>9.6040663477212007</v>
      </c>
      <c r="D7097">
        <v>9.5102770219791299</v>
      </c>
      <c r="E7097">
        <v>9.4911787381829402</v>
      </c>
      <c r="F7097">
        <v>9.2480647506272007</v>
      </c>
      <c r="G7097">
        <v>9.5030107336579306</v>
      </c>
      <c r="H7097">
        <v>9.4818760210201294</v>
      </c>
      <c r="I7097">
        <v>9.6893158429580399</v>
      </c>
      <c r="J7097">
        <v>9.5330453489877502</v>
      </c>
      <c r="K7097">
        <v>9.7026549743466397</v>
      </c>
      <c r="L7097">
        <v>9.5843524975861403</v>
      </c>
      <c r="M7097">
        <v>9.5482062502132692</v>
      </c>
      <c r="N7097">
        <v>8.9629024078805006</v>
      </c>
      <c r="O7097">
        <v>9.5758088402996808</v>
      </c>
      <c r="P7097">
        <v>9.6092648083605905</v>
      </c>
      <c r="Q7097">
        <v>9.65973340900055</v>
      </c>
    </row>
    <row r="7098" spans="1:17">
      <c r="A7098" t="s">
        <v>12680</v>
      </c>
      <c r="B7098" s="16" t="s">
        <v>12681</v>
      </c>
      <c r="C7098">
        <v>8.7707333449616893</v>
      </c>
      <c r="D7098">
        <v>8.7965826534300309</v>
      </c>
      <c r="E7098">
        <v>8.8098541889865096</v>
      </c>
      <c r="F7098">
        <v>8.94166577772347</v>
      </c>
      <c r="G7098">
        <v>8.6485321391509409</v>
      </c>
      <c r="H7098">
        <v>8.7407573444844608</v>
      </c>
      <c r="I7098">
        <v>8.5390127042161694</v>
      </c>
      <c r="J7098">
        <v>8.7969604299182294</v>
      </c>
      <c r="K7098">
        <v>8.59074032240372</v>
      </c>
      <c r="L7098">
        <v>8.5212968268482001</v>
      </c>
      <c r="M7098">
        <v>8.4568083399254999</v>
      </c>
      <c r="N7098">
        <v>8.36433849331498</v>
      </c>
      <c r="O7098">
        <v>8.4656423297235506</v>
      </c>
      <c r="P7098">
        <v>8.3754028941943997</v>
      </c>
      <c r="Q7098">
        <v>7.5369478347710803</v>
      </c>
    </row>
    <row r="7099" spans="1:17">
      <c r="A7099" t="s">
        <v>12682</v>
      </c>
      <c r="B7099" s="16" t="s">
        <v>12683</v>
      </c>
      <c r="C7099">
        <v>7.6018073521894403</v>
      </c>
      <c r="D7099">
        <v>7.52102691116957</v>
      </c>
      <c r="E7099">
        <v>7.04800723539954</v>
      </c>
      <c r="F7099">
        <v>7.0943083087080998</v>
      </c>
      <c r="G7099">
        <v>7.3754837261365198</v>
      </c>
      <c r="H7099">
        <v>6.5534884052218203</v>
      </c>
      <c r="I7099">
        <v>7.4227314773209603</v>
      </c>
      <c r="J7099">
        <v>6.8363877221636002</v>
      </c>
      <c r="K7099">
        <v>7.4183736119783301</v>
      </c>
      <c r="L7099">
        <v>6.9103454317520701</v>
      </c>
      <c r="M7099">
        <v>6.90513275325974</v>
      </c>
      <c r="N7099">
        <v>6.6439211301738199</v>
      </c>
      <c r="O7099">
        <v>6.9734505181101696</v>
      </c>
      <c r="P7099">
        <v>7.27218074483838</v>
      </c>
      <c r="Q7099">
        <v>5.09416193408443</v>
      </c>
    </row>
    <row r="7100" spans="1:17">
      <c r="A7100" t="s">
        <v>12684</v>
      </c>
      <c r="B7100" s="16" t="s">
        <v>12685</v>
      </c>
      <c r="C7100">
        <v>7.3107711430327997</v>
      </c>
      <c r="D7100">
        <v>7.3621436993521101</v>
      </c>
      <c r="E7100">
        <v>7.5653201361319704</v>
      </c>
      <c r="F7100">
        <v>7.2543703812947102</v>
      </c>
      <c r="G7100">
        <v>7.0514927108982999</v>
      </c>
      <c r="H7100">
        <v>7.7325124302369899</v>
      </c>
      <c r="I7100">
        <v>7.5667119272377104</v>
      </c>
      <c r="J7100">
        <v>7.5037238996309803</v>
      </c>
      <c r="K7100">
        <v>7.1070277298164202</v>
      </c>
      <c r="L7100">
        <v>6.8729551756282499</v>
      </c>
      <c r="M7100">
        <v>6.9544080127968604</v>
      </c>
      <c r="N7100">
        <v>6.8457055562953402</v>
      </c>
      <c r="O7100">
        <v>6.7222181891453801</v>
      </c>
      <c r="P7100">
        <v>8.0767202785064196</v>
      </c>
      <c r="Q7100">
        <v>2.8218677180984102</v>
      </c>
    </row>
    <row r="7101" spans="1:17">
      <c r="A7101" t="s">
        <v>12686</v>
      </c>
      <c r="B7101" s="16" t="s">
        <v>12687</v>
      </c>
      <c r="C7101">
        <v>9.4297292278517499</v>
      </c>
      <c r="D7101">
        <v>9.5253317376145592</v>
      </c>
      <c r="E7101">
        <v>9.7152166620167506</v>
      </c>
      <c r="F7101">
        <v>9.9761917373878504</v>
      </c>
      <c r="G7101">
        <v>9.6314407722878297</v>
      </c>
      <c r="H7101">
        <v>10.0650438008108</v>
      </c>
      <c r="I7101">
        <v>9.74945673304431</v>
      </c>
      <c r="J7101">
        <v>10.173120450012499</v>
      </c>
      <c r="K7101">
        <v>9.7038751269340402</v>
      </c>
      <c r="L7101">
        <v>9.5814679034461996</v>
      </c>
      <c r="M7101">
        <v>9.9921857482479197</v>
      </c>
      <c r="N7101">
        <v>9.9154946469539702</v>
      </c>
      <c r="O7101">
        <v>10.073699256112199</v>
      </c>
      <c r="P7101">
        <v>10.060862115230201</v>
      </c>
      <c r="Q7101">
        <v>8.48255560796823</v>
      </c>
    </row>
    <row r="7102" spans="1:17">
      <c r="A7102" t="s">
        <v>12688</v>
      </c>
      <c r="B7102" s="16" t="s">
        <v>12689</v>
      </c>
      <c r="C7102">
        <v>8.43022138913852</v>
      </c>
      <c r="D7102">
        <v>8.4344750863727302</v>
      </c>
      <c r="E7102">
        <v>8.4365055986030093</v>
      </c>
      <c r="F7102">
        <v>8.7380514710881698</v>
      </c>
      <c r="G7102">
        <v>8.4620768676511808</v>
      </c>
      <c r="H7102">
        <v>9.4403570269355903</v>
      </c>
      <c r="I7102">
        <v>8.85903228500697</v>
      </c>
      <c r="J7102">
        <v>9.22066905102478</v>
      </c>
      <c r="K7102">
        <v>8.5451652239421705</v>
      </c>
      <c r="L7102">
        <v>8.73630771115001</v>
      </c>
      <c r="M7102">
        <v>8.8728004112198402</v>
      </c>
      <c r="N7102">
        <v>8.5769881481138395</v>
      </c>
      <c r="O7102">
        <v>8.7971304370755501</v>
      </c>
      <c r="P7102">
        <v>9.1754210676119499</v>
      </c>
      <c r="Q7102">
        <v>5.09416193408443</v>
      </c>
    </row>
    <row r="7103" spans="1:17">
      <c r="A7103" t="s">
        <v>12690</v>
      </c>
      <c r="B7103" s="16" t="s">
        <v>12691</v>
      </c>
      <c r="C7103">
        <v>9.1041573401324598</v>
      </c>
      <c r="D7103">
        <v>9.1356717606646605</v>
      </c>
      <c r="E7103">
        <v>8.8023591343452292</v>
      </c>
      <c r="F7103">
        <v>9.5629899715848001</v>
      </c>
      <c r="G7103">
        <v>9.20793376942982</v>
      </c>
      <c r="H7103">
        <v>9.8459813814575199</v>
      </c>
      <c r="I7103">
        <v>9.0951244752220504</v>
      </c>
      <c r="J7103">
        <v>9.5453117301461301</v>
      </c>
      <c r="K7103">
        <v>9.0151555127252596</v>
      </c>
      <c r="L7103">
        <v>9.1329559200141404</v>
      </c>
      <c r="M7103">
        <v>9.5965204331840503</v>
      </c>
      <c r="N7103">
        <v>9.6266470680819793</v>
      </c>
      <c r="O7103">
        <v>9.4304101701049596</v>
      </c>
      <c r="P7103">
        <v>9.50087458478664</v>
      </c>
      <c r="Q7103">
        <v>8.0859864702427604</v>
      </c>
    </row>
    <row r="7104" spans="1:17">
      <c r="A7104" t="s">
        <v>12692</v>
      </c>
      <c r="B7104" s="16" t="s">
        <v>12693</v>
      </c>
      <c r="C7104">
        <v>9.8160968794604795</v>
      </c>
      <c r="D7104">
        <v>9.8293794998139106</v>
      </c>
      <c r="E7104">
        <v>9.9090908653137895</v>
      </c>
      <c r="F7104">
        <v>9.4787534489232605</v>
      </c>
      <c r="G7104">
        <v>9.5982952376426294</v>
      </c>
      <c r="H7104">
        <v>9.1584068202848208</v>
      </c>
      <c r="I7104">
        <v>9.5964111997070205</v>
      </c>
      <c r="J7104">
        <v>9.5623112845212503</v>
      </c>
      <c r="K7104">
        <v>9.9261105013204798</v>
      </c>
      <c r="L7104">
        <v>9.7579092793289508</v>
      </c>
      <c r="M7104">
        <v>9.4743632348886901</v>
      </c>
      <c r="N7104">
        <v>9.0760138212565806</v>
      </c>
      <c r="O7104">
        <v>9.4741944395482793</v>
      </c>
      <c r="P7104">
        <v>9.6336268443113706</v>
      </c>
      <c r="Q7104">
        <v>9.58099084698482</v>
      </c>
    </row>
    <row r="7105" spans="1:17">
      <c r="A7105" t="s">
        <v>12694</v>
      </c>
      <c r="B7105" s="16" t="s">
        <v>12695</v>
      </c>
      <c r="C7105">
        <v>7.1230684743721202</v>
      </c>
      <c r="D7105">
        <v>7.6254469917223702</v>
      </c>
      <c r="E7105">
        <v>7.0856370732265797</v>
      </c>
      <c r="F7105">
        <v>7.5850226882281602</v>
      </c>
      <c r="G7105">
        <v>6.9497333056202697</v>
      </c>
      <c r="H7105">
        <v>7.4130337446045003</v>
      </c>
      <c r="I7105">
        <v>6.8148661573379004</v>
      </c>
      <c r="J7105">
        <v>7.5629189843524403</v>
      </c>
      <c r="K7105">
        <v>6.8571558487748501</v>
      </c>
      <c r="L7105">
        <v>6.4068267027450601</v>
      </c>
      <c r="M7105">
        <v>6.5025119104691198</v>
      </c>
      <c r="N7105">
        <v>6.2749637290068296</v>
      </c>
      <c r="O7105">
        <v>6.3849634497755998</v>
      </c>
      <c r="P7105">
        <v>7.6364979725720197</v>
      </c>
      <c r="Q7105">
        <v>6.2843132996066204</v>
      </c>
    </row>
    <row r="7106" spans="1:17">
      <c r="A7106" t="s">
        <v>12696</v>
      </c>
      <c r="B7106" s="16" t="s">
        <v>12697</v>
      </c>
      <c r="C7106">
        <v>14.341742394263701</v>
      </c>
      <c r="D7106">
        <v>14.229630996682699</v>
      </c>
      <c r="E7106">
        <v>13.838405803875499</v>
      </c>
      <c r="F7106">
        <v>13.646068192186799</v>
      </c>
      <c r="G7106">
        <v>14.2420812787004</v>
      </c>
      <c r="H7106">
        <v>13.3315843680379</v>
      </c>
      <c r="I7106">
        <v>13.9269799579378</v>
      </c>
      <c r="J7106">
        <v>12.9153825779666</v>
      </c>
      <c r="K7106">
        <v>15.0387359816483</v>
      </c>
      <c r="L7106">
        <v>14.6086783248837</v>
      </c>
      <c r="M7106">
        <v>13.9278094169641</v>
      </c>
      <c r="N7106">
        <v>14.116415678847201</v>
      </c>
      <c r="O7106">
        <v>13.958857334548</v>
      </c>
      <c r="P7106">
        <v>13.4973672369909</v>
      </c>
      <c r="Q7106">
        <v>16.038578016875299</v>
      </c>
    </row>
    <row r="7107" spans="1:17">
      <c r="A7107" t="s">
        <v>12698</v>
      </c>
      <c r="B7107" s="16" t="s">
        <v>12699</v>
      </c>
      <c r="C7107">
        <v>7.6431258257207002</v>
      </c>
      <c r="D7107">
        <v>7.4532705275772102</v>
      </c>
      <c r="E7107">
        <v>7.4060911410733103</v>
      </c>
      <c r="F7107">
        <v>7.7934538836603604</v>
      </c>
      <c r="G7107">
        <v>8.8730306870186997</v>
      </c>
      <c r="H7107">
        <v>7.3425375554330703</v>
      </c>
      <c r="I7107">
        <v>7.1836331182777702</v>
      </c>
      <c r="J7107">
        <v>6.7368086767564197</v>
      </c>
      <c r="K7107">
        <v>7.5973487835831897</v>
      </c>
      <c r="L7107">
        <v>7.4874814079013499</v>
      </c>
      <c r="M7107">
        <v>8.4147993531882594</v>
      </c>
      <c r="N7107">
        <v>8.7259346934950095</v>
      </c>
      <c r="O7107">
        <v>8.2922463045226795</v>
      </c>
      <c r="P7107">
        <v>7.1645898956467198</v>
      </c>
      <c r="Q7107">
        <v>9.0486929182374407</v>
      </c>
    </row>
    <row r="7108" spans="1:17">
      <c r="A7108" t="s">
        <v>12700</v>
      </c>
      <c r="B7108" s="16" t="s">
        <v>12701</v>
      </c>
      <c r="C7108">
        <v>7.8787647763181496</v>
      </c>
      <c r="D7108">
        <v>7.7691133912590304</v>
      </c>
      <c r="E7108">
        <v>7.7404196544680097</v>
      </c>
      <c r="F7108">
        <v>7.6648223345485098</v>
      </c>
      <c r="G7108">
        <v>7.6331692833361604</v>
      </c>
      <c r="H7108">
        <v>7.5569376217120503</v>
      </c>
      <c r="I7108">
        <v>7.8434668651217896</v>
      </c>
      <c r="J7108">
        <v>7.6609885873191601</v>
      </c>
      <c r="K7108">
        <v>7.5654434096948204</v>
      </c>
      <c r="L7108">
        <v>7.66713700139832</v>
      </c>
      <c r="M7108">
        <v>7.6906455855048899</v>
      </c>
      <c r="N7108">
        <v>7.2760227749472</v>
      </c>
      <c r="O7108">
        <v>7.6766819537985302</v>
      </c>
      <c r="P7108">
        <v>7.5192001112531797</v>
      </c>
      <c r="Q7108">
        <v>5.81282804418474</v>
      </c>
    </row>
    <row r="7109" spans="1:17">
      <c r="A7109" t="s">
        <v>12702</v>
      </c>
      <c r="B7109" s="16" t="s">
        <v>12703</v>
      </c>
      <c r="C7109">
        <v>8.7707333449616893</v>
      </c>
      <c r="D7109">
        <v>8.6586271160339301</v>
      </c>
      <c r="E7109">
        <v>9.6644524387243607</v>
      </c>
      <c r="F7109">
        <v>9.3814478165458404</v>
      </c>
      <c r="G7109">
        <v>8.4730930061390506</v>
      </c>
      <c r="H7109">
        <v>5.5337430520980799</v>
      </c>
      <c r="I7109">
        <v>9.6190801764288096</v>
      </c>
      <c r="J7109">
        <v>9.0347989161115301</v>
      </c>
      <c r="K7109">
        <v>9.2183776343080197</v>
      </c>
      <c r="L7109">
        <v>10.260816159061999</v>
      </c>
      <c r="M7109">
        <v>6.7382120474956997</v>
      </c>
      <c r="N7109">
        <v>7.7304681170873897</v>
      </c>
      <c r="O7109">
        <v>7.1366311506881104</v>
      </c>
      <c r="P7109">
        <v>7.2193925819425804</v>
      </c>
      <c r="Q7109">
        <v>10.170622283119799</v>
      </c>
    </row>
    <row r="7110" spans="1:17">
      <c r="A7110" t="s">
        <v>12704</v>
      </c>
      <c r="B7110" s="16" t="s">
        <v>12705</v>
      </c>
      <c r="C7110">
        <v>12.0022048520827</v>
      </c>
      <c r="D7110">
        <v>12.0225925092845</v>
      </c>
      <c r="E7110">
        <v>12.059155079167301</v>
      </c>
      <c r="F7110">
        <v>11.480226322399901</v>
      </c>
      <c r="G7110">
        <v>12.035373551223101</v>
      </c>
      <c r="H7110">
        <v>10.389520575308399</v>
      </c>
      <c r="I7110">
        <v>11.5560165178813</v>
      </c>
      <c r="J7110">
        <v>11.173415108049999</v>
      </c>
      <c r="K7110">
        <v>12.1268591408787</v>
      </c>
      <c r="L7110">
        <v>11.6446586369072</v>
      </c>
      <c r="M7110">
        <v>11.275435067864599</v>
      </c>
      <c r="N7110">
        <v>10.9321847799756</v>
      </c>
      <c r="O7110">
        <v>11.4721544687297</v>
      </c>
      <c r="P7110">
        <v>11.5112956417692</v>
      </c>
      <c r="Q7110">
        <v>12.749837487177</v>
      </c>
    </row>
    <row r="7111" spans="1:17">
      <c r="A7111" t="s">
        <v>12706</v>
      </c>
      <c r="B7111" s="16" t="s">
        <v>12707</v>
      </c>
      <c r="C7111">
        <v>6.5933854812389701</v>
      </c>
      <c r="D7111">
        <v>6.3230695120548104</v>
      </c>
      <c r="E7111">
        <v>6.60469953054863</v>
      </c>
      <c r="F7111">
        <v>6.6670749181327098</v>
      </c>
      <c r="G7111">
        <v>6.5922120161147504</v>
      </c>
      <c r="H7111">
        <v>6.8469972577830296</v>
      </c>
      <c r="I7111">
        <v>6.7056631409512804</v>
      </c>
      <c r="J7111">
        <v>6.7538939608274298</v>
      </c>
      <c r="K7111">
        <v>6.9672864669719798</v>
      </c>
      <c r="L7111">
        <v>6.6914464111632599</v>
      </c>
      <c r="M7111">
        <v>6.4542437231635699</v>
      </c>
      <c r="N7111">
        <v>6.7028872416280896</v>
      </c>
      <c r="O7111">
        <v>6.6428125903268098</v>
      </c>
      <c r="P7111">
        <v>6.7384110805200397</v>
      </c>
      <c r="Q7111">
        <v>6.9204191934356096</v>
      </c>
    </row>
    <row r="7112" spans="1:17">
      <c r="A7112" t="s">
        <v>12708</v>
      </c>
      <c r="B7112" s="16" t="s">
        <v>12709</v>
      </c>
      <c r="C7112">
        <v>8.28873103510983</v>
      </c>
      <c r="D7112">
        <v>8.1955405296384107</v>
      </c>
      <c r="E7112">
        <v>8.2506936738005692</v>
      </c>
      <c r="F7112">
        <v>8.5770401700080807</v>
      </c>
      <c r="G7112">
        <v>8.2690968480106708</v>
      </c>
      <c r="H7112">
        <v>8.0872095909659993</v>
      </c>
      <c r="I7112">
        <v>8.0083595317666898</v>
      </c>
      <c r="J7112">
        <v>8.3423457528882707</v>
      </c>
      <c r="K7112">
        <v>8.1170054626422292</v>
      </c>
      <c r="L7112">
        <v>8.2613046555829595</v>
      </c>
      <c r="M7112">
        <v>8.1484042970690602</v>
      </c>
      <c r="N7112">
        <v>7.96450557611786</v>
      </c>
      <c r="O7112">
        <v>8.2951224500131993</v>
      </c>
      <c r="P7112">
        <v>7.7374697295705301</v>
      </c>
      <c r="Q7112">
        <v>7.6950435514148801</v>
      </c>
    </row>
    <row r="7113" spans="1:17">
      <c r="A7113" t="s">
        <v>12710</v>
      </c>
      <c r="B7113" s="16" t="s">
        <v>12711</v>
      </c>
      <c r="C7113">
        <v>7.8588673413397396</v>
      </c>
      <c r="D7113">
        <v>8.0066631710940506</v>
      </c>
      <c r="E7113">
        <v>7.9035386163103496</v>
      </c>
      <c r="F7113">
        <v>8.1220913273772499</v>
      </c>
      <c r="G7113">
        <v>8.2606437091398508</v>
      </c>
      <c r="H7113">
        <v>8.1421380682365498</v>
      </c>
      <c r="I7113">
        <v>8.1312731124589508</v>
      </c>
      <c r="J7113">
        <v>8.23734468089331</v>
      </c>
      <c r="K7113">
        <v>7.7470558684661102</v>
      </c>
      <c r="L7113">
        <v>7.9572742606337297</v>
      </c>
      <c r="M7113">
        <v>7.8175334624456996</v>
      </c>
      <c r="N7113">
        <v>8.3200192121652208</v>
      </c>
      <c r="O7113">
        <v>7.7993163246180197</v>
      </c>
      <c r="P7113">
        <v>8.0346246802844803</v>
      </c>
      <c r="Q7113">
        <v>8.0859864702427604</v>
      </c>
    </row>
    <row r="7114" spans="1:17">
      <c r="A7114" t="s">
        <v>12712</v>
      </c>
      <c r="B7114" s="16" t="s">
        <v>12713</v>
      </c>
      <c r="C7114">
        <v>8.3961294856282596</v>
      </c>
      <c r="D7114">
        <v>8.4054659115678305</v>
      </c>
      <c r="E7114">
        <v>8.0500473658796601</v>
      </c>
      <c r="F7114">
        <v>8.1069429698175295</v>
      </c>
      <c r="G7114">
        <v>7.9859473938127197</v>
      </c>
      <c r="H7114">
        <v>8.5477689054540296</v>
      </c>
      <c r="I7114">
        <v>8.4473747659926808</v>
      </c>
      <c r="J7114">
        <v>8.1468181529618793</v>
      </c>
      <c r="K7114">
        <v>8.6876869693401702</v>
      </c>
      <c r="L7114">
        <v>8.7872785064756709</v>
      </c>
      <c r="M7114">
        <v>8.2361732662704394</v>
      </c>
      <c r="N7114">
        <v>8.2310648549784293</v>
      </c>
      <c r="O7114">
        <v>8.0983955977643696</v>
      </c>
      <c r="P7114">
        <v>8.5689480794334703</v>
      </c>
      <c r="Q7114">
        <v>7.3593062614465703</v>
      </c>
    </row>
    <row r="7115" spans="1:17">
      <c r="A7115" t="s">
        <v>12714</v>
      </c>
      <c r="B7115" s="16" t="s">
        <v>12715</v>
      </c>
      <c r="C7115">
        <v>8.2395853647937596</v>
      </c>
      <c r="D7115">
        <v>8.2179636416449799</v>
      </c>
      <c r="E7115">
        <v>7.9585540685743199</v>
      </c>
      <c r="F7115">
        <v>7.9713141637722202</v>
      </c>
      <c r="G7115">
        <v>7.8684360662305703</v>
      </c>
      <c r="H7115">
        <v>8.4030772478005407</v>
      </c>
      <c r="I7115">
        <v>8.0842282916086692</v>
      </c>
      <c r="J7115">
        <v>8.2312807889916098</v>
      </c>
      <c r="K7115">
        <v>8.0948406581744301</v>
      </c>
      <c r="L7115">
        <v>8.18350439687873</v>
      </c>
      <c r="M7115">
        <v>7.9618729898122096</v>
      </c>
      <c r="N7115">
        <v>7.6961786310614997</v>
      </c>
      <c r="O7115">
        <v>8.08516070314103</v>
      </c>
      <c r="P7115">
        <v>8.3363406391990509</v>
      </c>
      <c r="Q7115">
        <v>6.6375058506955904</v>
      </c>
    </row>
    <row r="7116" spans="1:17">
      <c r="A7116" t="s">
        <v>12716</v>
      </c>
      <c r="B7116" s="16" t="s">
        <v>12717</v>
      </c>
      <c r="C7116">
        <v>5.9648587736005902</v>
      </c>
      <c r="D7116">
        <v>5.3929301417275104</v>
      </c>
      <c r="E7116">
        <v>6.0115232870691901</v>
      </c>
      <c r="F7116">
        <v>5.51621391430335</v>
      </c>
      <c r="G7116">
        <v>5.9320947005070197</v>
      </c>
      <c r="H7116">
        <v>5.2785502994810098</v>
      </c>
      <c r="I7116">
        <v>5.3167384601450198</v>
      </c>
      <c r="J7116">
        <v>5.3940013956727002</v>
      </c>
      <c r="K7116">
        <v>4.9472302900396103</v>
      </c>
      <c r="L7116">
        <v>5.6193000299912201</v>
      </c>
      <c r="M7116">
        <v>5.1647442944921202</v>
      </c>
      <c r="N7116">
        <v>5.1350388086703704</v>
      </c>
      <c r="O7116">
        <v>5.2659635633928499</v>
      </c>
      <c r="P7116">
        <v>4.8003293124776603</v>
      </c>
      <c r="Q7116">
        <v>7.1565710053807701</v>
      </c>
    </row>
    <row r="7117" spans="1:17">
      <c r="A7117" t="s">
        <v>12718</v>
      </c>
      <c r="B7117" s="16" t="s">
        <v>12719</v>
      </c>
      <c r="C7117">
        <v>9.29380390965974</v>
      </c>
      <c r="D7117">
        <v>9.2506561527117697</v>
      </c>
      <c r="E7117">
        <v>9.1481392404634398</v>
      </c>
      <c r="F7117">
        <v>9.2821634512932096</v>
      </c>
      <c r="G7117">
        <v>9.0599547500879805</v>
      </c>
      <c r="H7117">
        <v>9.6544782351107106</v>
      </c>
      <c r="I7117">
        <v>9.3869419899848996</v>
      </c>
      <c r="J7117">
        <v>9.6659328850543105</v>
      </c>
      <c r="K7117">
        <v>9.1175987641308591</v>
      </c>
      <c r="L7117">
        <v>9.3434127702926304</v>
      </c>
      <c r="M7117">
        <v>9.1791225534882699</v>
      </c>
      <c r="N7117">
        <v>8.8711979712925793</v>
      </c>
      <c r="O7117">
        <v>9.3147559309689303</v>
      </c>
      <c r="P7117">
        <v>9.6295949711250408</v>
      </c>
      <c r="Q7117">
        <v>8.0859864702427604</v>
      </c>
    </row>
    <row r="7118" spans="1:17">
      <c r="A7118" t="s">
        <v>12720</v>
      </c>
      <c r="B7118" s="16" t="s">
        <v>12721</v>
      </c>
      <c r="C7118">
        <v>8.2124113206036906</v>
      </c>
      <c r="D7118">
        <v>8.1457259556737203</v>
      </c>
      <c r="E7118">
        <v>8.3258257794522592</v>
      </c>
      <c r="F7118">
        <v>8.3123860396137506</v>
      </c>
      <c r="G7118">
        <v>8.0754373225795995</v>
      </c>
      <c r="H7118">
        <v>8.9844302479952507</v>
      </c>
      <c r="I7118">
        <v>8.3567282164050702</v>
      </c>
      <c r="J7118">
        <v>8.5244398156324195</v>
      </c>
      <c r="K7118">
        <v>8.1243186010665394</v>
      </c>
      <c r="L7118">
        <v>8.3756613884938993</v>
      </c>
      <c r="M7118">
        <v>8.2781312851820505</v>
      </c>
      <c r="N7118">
        <v>8.4318374141485002</v>
      </c>
      <c r="O7118">
        <v>8.54992176437311</v>
      </c>
      <c r="P7118">
        <v>8.3511133204930292</v>
      </c>
      <c r="Q7118">
        <v>7.3593062614465703</v>
      </c>
    </row>
    <row r="7119" spans="1:17">
      <c r="A7119" t="s">
        <v>12722</v>
      </c>
      <c r="B7119" s="16" t="s">
        <v>12723</v>
      </c>
      <c r="C7119">
        <v>7.1803944689150896</v>
      </c>
      <c r="D7119">
        <v>6.91663908632923</v>
      </c>
      <c r="E7119">
        <v>7.2927897048973698</v>
      </c>
      <c r="F7119">
        <v>7.1982087148309599</v>
      </c>
      <c r="G7119">
        <v>6.9497333056202697</v>
      </c>
      <c r="H7119">
        <v>7.8284185686050796</v>
      </c>
      <c r="I7119">
        <v>6.9549782519563799</v>
      </c>
      <c r="J7119">
        <v>7.4154608532188897</v>
      </c>
      <c r="K7119">
        <v>6.7378440855087396</v>
      </c>
      <c r="L7119">
        <v>6.6914464111632599</v>
      </c>
      <c r="M7119">
        <v>6.5854783059082802</v>
      </c>
      <c r="N7119">
        <v>6.7143940400426896</v>
      </c>
      <c r="O7119">
        <v>6.4997914439306701</v>
      </c>
      <c r="P7119">
        <v>7.3819086412154196</v>
      </c>
      <c r="Q7119">
        <v>2.8218677180984102</v>
      </c>
    </row>
    <row r="7120" spans="1:17">
      <c r="A7120" t="s">
        <v>12724</v>
      </c>
      <c r="B7120" s="16" t="s">
        <v>12725</v>
      </c>
      <c r="C7120">
        <v>12.781140635287001</v>
      </c>
      <c r="D7120">
        <v>12.5334109032858</v>
      </c>
      <c r="E7120">
        <v>12.4333239752757</v>
      </c>
      <c r="F7120">
        <v>12.5318999937182</v>
      </c>
      <c r="G7120">
        <v>12.839095945022599</v>
      </c>
      <c r="H7120">
        <v>10.8162143409847</v>
      </c>
      <c r="I7120">
        <v>11.7075392463365</v>
      </c>
      <c r="J7120">
        <v>10.7252413038147</v>
      </c>
      <c r="K7120">
        <v>13.216135792069601</v>
      </c>
      <c r="L7120">
        <v>12.8909017700884</v>
      </c>
      <c r="M7120">
        <v>12.3507650812327</v>
      </c>
      <c r="N7120">
        <v>12.805877653999501</v>
      </c>
      <c r="O7120">
        <v>12.2916727508068</v>
      </c>
      <c r="P7120">
        <v>10.2073636485683</v>
      </c>
      <c r="Q7120">
        <v>14.8104397325602</v>
      </c>
    </row>
    <row r="7121" spans="1:17">
      <c r="A7121" t="s">
        <v>12726</v>
      </c>
      <c r="B7121" s="16" t="s">
        <v>12727</v>
      </c>
      <c r="C7121">
        <v>7.7333378051528001</v>
      </c>
      <c r="D7121">
        <v>7.7589494710816602</v>
      </c>
      <c r="E7121">
        <v>7.82428779508641</v>
      </c>
      <c r="F7121">
        <v>7.7256218456342802</v>
      </c>
      <c r="G7121">
        <v>7.7343810404293203</v>
      </c>
      <c r="H7121">
        <v>8.9374467959210602</v>
      </c>
      <c r="I7121">
        <v>8.1396640999812906</v>
      </c>
      <c r="J7121">
        <v>8.16919570256219</v>
      </c>
      <c r="K7121">
        <v>7.7890915310614997</v>
      </c>
      <c r="L7121">
        <v>7.7721726373851698</v>
      </c>
      <c r="M7121">
        <v>7.8915108002558298</v>
      </c>
      <c r="N7121">
        <v>7.7694667478064598</v>
      </c>
      <c r="O7121">
        <v>8.0275152162073304</v>
      </c>
      <c r="P7121">
        <v>8.4866134419292205</v>
      </c>
      <c r="Q7121">
        <v>5.81282804418474</v>
      </c>
    </row>
    <row r="7122" spans="1:17">
      <c r="A7122" t="s">
        <v>12728</v>
      </c>
      <c r="B7122" s="16" t="s">
        <v>12729</v>
      </c>
      <c r="C7122">
        <v>10.721251284500299</v>
      </c>
      <c r="D7122">
        <v>10.7254222477697</v>
      </c>
      <c r="E7122">
        <v>10.3388414881807</v>
      </c>
      <c r="F7122">
        <v>10.547434174657701</v>
      </c>
      <c r="G7122">
        <v>10.4889863459937</v>
      </c>
      <c r="H7122">
        <v>10.329839037772899</v>
      </c>
      <c r="I7122">
        <v>10.754790985595699</v>
      </c>
      <c r="J7122">
        <v>10.1872783526824</v>
      </c>
      <c r="K7122">
        <v>10.971417768802301</v>
      </c>
      <c r="L7122">
        <v>10.722780873729899</v>
      </c>
      <c r="M7122">
        <v>10.4721527220137</v>
      </c>
      <c r="N7122">
        <v>10.429724058213701</v>
      </c>
      <c r="O7122">
        <v>10.5708001679058</v>
      </c>
      <c r="P7122">
        <v>10.6167459973615</v>
      </c>
      <c r="Q7122">
        <v>10.4836243230958</v>
      </c>
    </row>
    <row r="7123" spans="1:17">
      <c r="A7123" t="s">
        <v>12730</v>
      </c>
      <c r="B7123" s="16" t="s">
        <v>12731</v>
      </c>
      <c r="C7123">
        <v>6.8576603815595298</v>
      </c>
      <c r="D7123">
        <v>7.0226086067609099</v>
      </c>
      <c r="E7123">
        <v>6.9149261991920596</v>
      </c>
      <c r="F7123">
        <v>6.9228239744450697</v>
      </c>
      <c r="G7123">
        <v>6.9177415899492303</v>
      </c>
      <c r="H7123">
        <v>7.16593171982817</v>
      </c>
      <c r="I7123">
        <v>6.8043133897654204</v>
      </c>
      <c r="J7123">
        <v>7.0858952673795201</v>
      </c>
      <c r="K7123">
        <v>6.63877551665722</v>
      </c>
      <c r="L7123">
        <v>6.9286808814702896</v>
      </c>
      <c r="M7123">
        <v>6.90513275325974</v>
      </c>
      <c r="N7123">
        <v>7.0769379687653897</v>
      </c>
      <c r="O7123">
        <v>6.9877808128597696</v>
      </c>
      <c r="P7123">
        <v>6.9479225253106502</v>
      </c>
      <c r="Q7123">
        <v>5.09416193408443</v>
      </c>
    </row>
    <row r="7124" spans="1:17">
      <c r="A7124" t="s">
        <v>12732</v>
      </c>
      <c r="B7124" s="16" t="s">
        <v>12733</v>
      </c>
      <c r="C7124">
        <v>4.99547094075474</v>
      </c>
      <c r="D7124">
        <v>4.9103330586210001</v>
      </c>
      <c r="E7124">
        <v>4.3969712788901898</v>
      </c>
      <c r="F7124">
        <v>4.9396319138350204</v>
      </c>
      <c r="G7124">
        <v>5.3842376496302498</v>
      </c>
      <c r="H7124">
        <v>4.43015569855271</v>
      </c>
      <c r="I7124">
        <v>4.8882864984054599</v>
      </c>
      <c r="J7124">
        <v>4.8166378297689096</v>
      </c>
      <c r="K7124">
        <v>5.0794887154244499</v>
      </c>
      <c r="L7124">
        <v>4.7901010708768101</v>
      </c>
      <c r="M7124">
        <v>4.6554405993468704</v>
      </c>
      <c r="N7124">
        <v>5.1350388086703704</v>
      </c>
      <c r="O7124">
        <v>4.2491040476565001</v>
      </c>
      <c r="P7124">
        <v>4.8003293124776603</v>
      </c>
      <c r="Q7124">
        <v>6.2843132996066204</v>
      </c>
    </row>
    <row r="7125" spans="1:17">
      <c r="A7125" t="s">
        <v>12734</v>
      </c>
      <c r="B7125" s="16" t="s">
        <v>12735</v>
      </c>
      <c r="C7125">
        <v>5.8470053502229398</v>
      </c>
      <c r="D7125">
        <v>5.4969810266401202</v>
      </c>
      <c r="E7125">
        <v>5.2635360024135203</v>
      </c>
      <c r="F7125">
        <v>5.8111357960990899</v>
      </c>
      <c r="G7125">
        <v>5.7723329839865896</v>
      </c>
      <c r="H7125">
        <v>6.51538716343868</v>
      </c>
      <c r="I7125">
        <v>6.0191991148044197</v>
      </c>
      <c r="J7125">
        <v>5.8141705221960898</v>
      </c>
      <c r="K7125">
        <v>5.81396477862459</v>
      </c>
      <c r="L7125">
        <v>5.7714733083332499</v>
      </c>
      <c r="M7125">
        <v>6.3734404495726498</v>
      </c>
      <c r="N7125">
        <v>6.3058276490510803</v>
      </c>
      <c r="O7125">
        <v>6.5683219506101604</v>
      </c>
      <c r="P7125">
        <v>6.1959331872939396</v>
      </c>
      <c r="Q7125">
        <v>5.09416193408443</v>
      </c>
    </row>
    <row r="7126" spans="1:17">
      <c r="A7126" t="s">
        <v>12736</v>
      </c>
      <c r="B7126" s="16" t="e">
        <v>#N/A</v>
      </c>
      <c r="C7126">
        <v>6.6756381474204201</v>
      </c>
      <c r="D7126">
        <v>6.7099380949169003</v>
      </c>
      <c r="E7126">
        <v>11.677158487418099</v>
      </c>
      <c r="F7126">
        <v>10.101781651611599</v>
      </c>
      <c r="G7126">
        <v>6.7460963501903599</v>
      </c>
      <c r="H7126">
        <v>5.6808363808980902</v>
      </c>
      <c r="I7126">
        <v>6.0006802574656097</v>
      </c>
      <c r="J7126">
        <v>6.6017122748532602</v>
      </c>
      <c r="K7126">
        <v>5.7767343290393898</v>
      </c>
      <c r="L7126">
        <v>9.6114722138579101</v>
      </c>
      <c r="M7126">
        <v>6.3630095136639202</v>
      </c>
      <c r="N7126">
        <v>10.793943143290999</v>
      </c>
      <c r="O7126">
        <v>6.00015432402967</v>
      </c>
      <c r="P7126">
        <v>4.8003293124776603</v>
      </c>
      <c r="Q7126">
        <v>8.0859864702427604</v>
      </c>
    </row>
    <row r="7127" spans="1:17">
      <c r="A7127" t="s">
        <v>12737</v>
      </c>
      <c r="B7127" s="16" t="s">
        <v>12738</v>
      </c>
      <c r="C7127">
        <v>7.3541003915390402</v>
      </c>
      <c r="D7127">
        <v>7.3688478284412797</v>
      </c>
      <c r="E7127">
        <v>7.82428779508641</v>
      </c>
      <c r="F7127">
        <v>6.8240794826410198</v>
      </c>
      <c r="G7127">
        <v>7.0806640379668</v>
      </c>
      <c r="H7127">
        <v>6.3373802611413304</v>
      </c>
      <c r="I7127">
        <v>7.4567429891659804</v>
      </c>
      <c r="J7127">
        <v>7.1059607573180203</v>
      </c>
      <c r="K7127">
        <v>7.3637457781898901</v>
      </c>
      <c r="L7127">
        <v>7.3103395206829997</v>
      </c>
      <c r="M7127">
        <v>6.1241308252630597</v>
      </c>
      <c r="N7127">
        <v>6.5441982334212296</v>
      </c>
      <c r="O7127">
        <v>6.6608435268053103</v>
      </c>
      <c r="P7127">
        <v>7.3625711812439798</v>
      </c>
      <c r="Q7127">
        <v>7.5369478347710803</v>
      </c>
    </row>
    <row r="7128" spans="1:17">
      <c r="A7128" t="s">
        <v>12739</v>
      </c>
      <c r="B7128" s="16" t="s">
        <v>12740</v>
      </c>
      <c r="C7128">
        <v>6.6641738070979804</v>
      </c>
      <c r="D7128">
        <v>6.7204884818686503</v>
      </c>
      <c r="E7128">
        <v>6.7682062103183904</v>
      </c>
      <c r="F7128">
        <v>6.8333429567598296</v>
      </c>
      <c r="G7128">
        <v>6.8850192437688102</v>
      </c>
      <c r="H7128">
        <v>7.3711522214359002</v>
      </c>
      <c r="I7128">
        <v>6.9832992760965604</v>
      </c>
      <c r="J7128">
        <v>7.3214228590503296</v>
      </c>
      <c r="K7128">
        <v>6.7662737405155697</v>
      </c>
      <c r="L7128">
        <v>6.8917722925088398</v>
      </c>
      <c r="M7128">
        <v>7.3769205774306199</v>
      </c>
      <c r="N7128">
        <v>7.5373565448664799</v>
      </c>
      <c r="O7128">
        <v>7.5618678470322704</v>
      </c>
      <c r="P7128">
        <v>7.2085980835333796</v>
      </c>
      <c r="Q7128">
        <v>6.6375058506955904</v>
      </c>
    </row>
    <row r="7129" spans="1:17">
      <c r="A7129" t="s">
        <v>12741</v>
      </c>
      <c r="B7129" s="16" t="s">
        <v>12742</v>
      </c>
      <c r="C7129">
        <v>8.5279109677462692</v>
      </c>
      <c r="D7129">
        <v>8.4597798738528205</v>
      </c>
      <c r="E7129">
        <v>8.1180683160718399</v>
      </c>
      <c r="F7129">
        <v>8.4296308333307497</v>
      </c>
      <c r="G7129">
        <v>8.4657582755512504</v>
      </c>
      <c r="H7129">
        <v>8.1749280706501004</v>
      </c>
      <c r="I7129">
        <v>8.3781583099535393</v>
      </c>
      <c r="J7129">
        <v>8.1076290748476403</v>
      </c>
      <c r="K7129">
        <v>8.71457549664159</v>
      </c>
      <c r="L7129">
        <v>8.3385415763736308</v>
      </c>
      <c r="M7129">
        <v>8.4713475138279897</v>
      </c>
      <c r="N7129">
        <v>7.9692978188490899</v>
      </c>
      <c r="O7129">
        <v>8.53296828078415</v>
      </c>
      <c r="P7129">
        <v>8.5520009345341101</v>
      </c>
      <c r="Q7129">
        <v>8.48255560796823</v>
      </c>
    </row>
    <row r="7130" spans="1:17">
      <c r="A7130" t="s">
        <v>12743</v>
      </c>
      <c r="B7130" s="16" t="s">
        <v>12744</v>
      </c>
      <c r="C7130">
        <v>8.4402936906391695</v>
      </c>
      <c r="D7130">
        <v>8.3456350742750907</v>
      </c>
      <c r="E7130">
        <v>7.2927897048973698</v>
      </c>
      <c r="F7130">
        <v>8.0761599077559403</v>
      </c>
      <c r="G7130">
        <v>8.62896646175823</v>
      </c>
      <c r="H7130">
        <v>8.5414976797251594</v>
      </c>
      <c r="I7130">
        <v>8.2328039478341104</v>
      </c>
      <c r="J7130">
        <v>7.9540623257370999</v>
      </c>
      <c r="K7130">
        <v>7.8388556660498798</v>
      </c>
      <c r="L7130">
        <v>7.5945088031631904</v>
      </c>
      <c r="M7130">
        <v>8.3480845796002896</v>
      </c>
      <c r="N7130">
        <v>8.4829795696808308</v>
      </c>
      <c r="O7130">
        <v>8.3950172611237992</v>
      </c>
      <c r="P7130">
        <v>8.8196168558639805</v>
      </c>
      <c r="Q7130">
        <v>8.0859864702427604</v>
      </c>
    </row>
    <row r="7131" spans="1:17">
      <c r="A7131" t="s">
        <v>12745</v>
      </c>
      <c r="B7131" s="16" t="s">
        <v>12746</v>
      </c>
      <c r="C7131">
        <v>8.0552254772540994</v>
      </c>
      <c r="D7131">
        <v>8.1727629776636093</v>
      </c>
      <c r="E7131">
        <v>7.6925266921822599</v>
      </c>
      <c r="F7131">
        <v>8.4296308333307497</v>
      </c>
      <c r="G7131">
        <v>8.0898264120100301</v>
      </c>
      <c r="H7131">
        <v>8.8589364007238096</v>
      </c>
      <c r="I7131">
        <v>8.3495134574444094</v>
      </c>
      <c r="J7131">
        <v>8.6272866623650994</v>
      </c>
      <c r="K7131">
        <v>7.9664356279317303</v>
      </c>
      <c r="L7131">
        <v>8.3109319553621894</v>
      </c>
      <c r="M7131">
        <v>8.4568083399254999</v>
      </c>
      <c r="N7131">
        <v>8.3049380126458292</v>
      </c>
      <c r="O7131">
        <v>8.5083978539819896</v>
      </c>
      <c r="P7131">
        <v>8.7395585405741496</v>
      </c>
      <c r="Q7131">
        <v>6.2843132996066204</v>
      </c>
    </row>
    <row r="7132" spans="1:17">
      <c r="A7132" t="s">
        <v>12747</v>
      </c>
      <c r="B7132" s="16" t="s">
        <v>12748</v>
      </c>
      <c r="C7132">
        <v>6.3854000850352497</v>
      </c>
      <c r="D7132">
        <v>6.4300702959458897</v>
      </c>
      <c r="E7132">
        <v>6.4200101908932998</v>
      </c>
      <c r="F7132">
        <v>6.3809072983689399</v>
      </c>
      <c r="G7132">
        <v>6.1513734454629896</v>
      </c>
      <c r="H7132">
        <v>5.7925255003189697</v>
      </c>
      <c r="I7132">
        <v>5.9042422523301203</v>
      </c>
      <c r="J7132">
        <v>5.8467461768600897</v>
      </c>
      <c r="K7132">
        <v>6.0500919107865396</v>
      </c>
      <c r="L7132">
        <v>5.9455161281204401</v>
      </c>
      <c r="M7132">
        <v>6.1728448451490898</v>
      </c>
      <c r="N7132">
        <v>5.9022837325360298</v>
      </c>
      <c r="O7132">
        <v>6.3849634497755998</v>
      </c>
      <c r="P7132">
        <v>5.6354911062640802</v>
      </c>
      <c r="Q7132">
        <v>7.3593062614465703</v>
      </c>
    </row>
    <row r="7133" spans="1:17">
      <c r="A7133" t="s">
        <v>12749</v>
      </c>
      <c r="B7133" s="16" t="s">
        <v>12750</v>
      </c>
      <c r="C7133">
        <v>9.9792137432332702</v>
      </c>
      <c r="D7133">
        <v>9.9232961689603805</v>
      </c>
      <c r="E7133">
        <v>10.099972745684701</v>
      </c>
      <c r="F7133">
        <v>9.8522985572083996</v>
      </c>
      <c r="G7133">
        <v>9.7851519176837893</v>
      </c>
      <c r="H7133">
        <v>10.2590100347286</v>
      </c>
      <c r="I7133">
        <v>10.223811348775101</v>
      </c>
      <c r="J7133">
        <v>10.0851247542852</v>
      </c>
      <c r="K7133">
        <v>10.132293267393001</v>
      </c>
      <c r="L7133">
        <v>9.9833450489344902</v>
      </c>
      <c r="M7133">
        <v>9.9400195052647593</v>
      </c>
      <c r="N7133">
        <v>9.6536736552529305</v>
      </c>
      <c r="O7133">
        <v>10.084540561956301</v>
      </c>
      <c r="P7133">
        <v>10.573328554382099</v>
      </c>
      <c r="Q7133">
        <v>9.2143845326617093</v>
      </c>
    </row>
    <row r="7134" spans="1:17">
      <c r="A7134" t="s">
        <v>12751</v>
      </c>
      <c r="B7134" s="16" t="s">
        <v>12752</v>
      </c>
      <c r="C7134">
        <v>8.9576155323192292</v>
      </c>
      <c r="D7134">
        <v>8.9539845788906796</v>
      </c>
      <c r="E7134">
        <v>8.40715315127248</v>
      </c>
      <c r="F7134">
        <v>9.20605281022873</v>
      </c>
      <c r="G7134">
        <v>8.5127802169495297</v>
      </c>
      <c r="H7134">
        <v>8.6387038908163696</v>
      </c>
      <c r="I7134">
        <v>8.2942199176089595</v>
      </c>
      <c r="J7134">
        <v>8.9689311946836003</v>
      </c>
      <c r="K7134">
        <v>8.4811179509747792</v>
      </c>
      <c r="L7134">
        <v>7.6725748643403202</v>
      </c>
      <c r="M7134">
        <v>7.7153046899153699</v>
      </c>
      <c r="N7134">
        <v>7.2682559144452803</v>
      </c>
      <c r="O7134">
        <v>7.9272334968273901</v>
      </c>
      <c r="P7134">
        <v>8.6900739169594203</v>
      </c>
      <c r="Q7134">
        <v>8.48255560796823</v>
      </c>
    </row>
    <row r="7135" spans="1:17">
      <c r="A7135" t="s">
        <v>12753</v>
      </c>
      <c r="B7135" s="16" t="s">
        <v>12754</v>
      </c>
      <c r="C7135">
        <v>7.9696956834284798</v>
      </c>
      <c r="D7135">
        <v>8.0696746781631301</v>
      </c>
      <c r="E7135">
        <v>8.1830222625708409</v>
      </c>
      <c r="F7135">
        <v>7.8308268179911398</v>
      </c>
      <c r="G7135">
        <v>7.8572620497112897</v>
      </c>
      <c r="H7135">
        <v>8.6849549052405504</v>
      </c>
      <c r="I7135">
        <v>8.2010857285135703</v>
      </c>
      <c r="J7135">
        <v>8.4002399944384702</v>
      </c>
      <c r="K7135">
        <v>8.2566494900727605</v>
      </c>
      <c r="L7135">
        <v>8.1643445487002406</v>
      </c>
      <c r="M7135">
        <v>7.8099223231624002</v>
      </c>
      <c r="N7135">
        <v>7.8020733967153699</v>
      </c>
      <c r="O7135">
        <v>7.9085675096873898</v>
      </c>
      <c r="P7135">
        <v>8.6307826205836609</v>
      </c>
      <c r="Q7135">
        <v>7.3593062614465703</v>
      </c>
    </row>
    <row r="7136" spans="1:17">
      <c r="A7136" t="s">
        <v>12755</v>
      </c>
      <c r="B7136" s="16" t="s">
        <v>12756</v>
      </c>
      <c r="C7136">
        <v>3.98283533271713</v>
      </c>
      <c r="D7136">
        <v>3.6330127529723502</v>
      </c>
      <c r="E7136">
        <v>3.6381873987360902</v>
      </c>
      <c r="F7136">
        <v>3.8353454241230298</v>
      </c>
      <c r="G7136">
        <v>4.37414671474383</v>
      </c>
      <c r="H7136">
        <v>3.30825032505737</v>
      </c>
      <c r="I7136">
        <v>3.5089935751222501</v>
      </c>
      <c r="J7136">
        <v>3.4276433730071201</v>
      </c>
      <c r="K7136">
        <v>4.1419680287536398</v>
      </c>
      <c r="L7136">
        <v>3.29479214013883</v>
      </c>
      <c r="M7136">
        <v>3.9727288000471899</v>
      </c>
      <c r="N7136">
        <v>3.6661147186140499</v>
      </c>
      <c r="O7136">
        <v>4.1329497517715001</v>
      </c>
      <c r="P7136">
        <v>3.6194497939779602</v>
      </c>
      <c r="Q7136">
        <v>5.09416193408443</v>
      </c>
    </row>
    <row r="7137" spans="1:17">
      <c r="A7137" t="s">
        <v>12757</v>
      </c>
      <c r="B7137" s="16" t="s">
        <v>12758</v>
      </c>
      <c r="C7137">
        <v>9.3011894386756904</v>
      </c>
      <c r="D7137">
        <v>9.4002504472964894</v>
      </c>
      <c r="E7137">
        <v>9.5550001372247699</v>
      </c>
      <c r="F7137">
        <v>9.5490543879889795</v>
      </c>
      <c r="G7137">
        <v>9.2576110562959109</v>
      </c>
      <c r="H7137">
        <v>9.5661321044727092</v>
      </c>
      <c r="I7137">
        <v>9.1768573776460194</v>
      </c>
      <c r="J7137">
        <v>9.5707365181626702</v>
      </c>
      <c r="K7137">
        <v>9.1820627139200504</v>
      </c>
      <c r="L7137">
        <v>9.3670571944044703</v>
      </c>
      <c r="M7137">
        <v>9.4827571904169101</v>
      </c>
      <c r="N7137">
        <v>9.2296106150701398</v>
      </c>
      <c r="O7137">
        <v>9.4893357739971407</v>
      </c>
      <c r="P7137">
        <v>9.07521304159736</v>
      </c>
      <c r="Q7137">
        <v>9.2143845326617093</v>
      </c>
    </row>
    <row r="7138" spans="1:17">
      <c r="A7138" t="s">
        <v>12759</v>
      </c>
      <c r="B7138" s="16" t="s">
        <v>12760</v>
      </c>
      <c r="C7138">
        <v>9.3176698919268901</v>
      </c>
      <c r="D7138">
        <v>9.3920606846928898</v>
      </c>
      <c r="E7138">
        <v>9.3645967317136307</v>
      </c>
      <c r="F7138">
        <v>8.8761929888320896</v>
      </c>
      <c r="G7138">
        <v>8.8977647800462893</v>
      </c>
      <c r="H7138">
        <v>8.4573875219703307</v>
      </c>
      <c r="I7138">
        <v>9.4354332820502798</v>
      </c>
      <c r="J7138">
        <v>8.8941666389123295</v>
      </c>
      <c r="K7138">
        <v>9.3812967682354191</v>
      </c>
      <c r="L7138">
        <v>9.1641414170461104</v>
      </c>
      <c r="M7138">
        <v>8.4396585289605497</v>
      </c>
      <c r="N7138">
        <v>8.0484173864103496</v>
      </c>
      <c r="O7138">
        <v>8.5305299971344102</v>
      </c>
      <c r="P7138">
        <v>9.6516320985929696</v>
      </c>
      <c r="Q7138">
        <v>7.3593062614465703</v>
      </c>
    </row>
    <row r="7139" spans="1:17">
      <c r="A7139" t="s">
        <v>12761</v>
      </c>
      <c r="B7139" s="16" t="s">
        <v>12762</v>
      </c>
      <c r="C7139">
        <v>8.4098631548425509</v>
      </c>
      <c r="D7139">
        <v>8.3824925483620607</v>
      </c>
      <c r="E7139">
        <v>7.9719857448739999</v>
      </c>
      <c r="F7139">
        <v>8.2688181739810798</v>
      </c>
      <c r="G7139">
        <v>8.0802496710528793</v>
      </c>
      <c r="H7139">
        <v>8.4837941256282203</v>
      </c>
      <c r="I7139">
        <v>8.4166379679994598</v>
      </c>
      <c r="J7139">
        <v>8.1175267240239908</v>
      </c>
      <c r="K7139">
        <v>8.2698975439675699</v>
      </c>
      <c r="L7139">
        <v>8.1720390860348306</v>
      </c>
      <c r="M7139">
        <v>8.4147993531882594</v>
      </c>
      <c r="N7139">
        <v>8.2587237784821692</v>
      </c>
      <c r="O7139">
        <v>8.4681927713459295</v>
      </c>
      <c r="P7139">
        <v>8.3608783234042701</v>
      </c>
      <c r="Q7139">
        <v>6.2843132996066204</v>
      </c>
    </row>
    <row r="7140" spans="1:17">
      <c r="A7140" t="s">
        <v>12763</v>
      </c>
      <c r="B7140" s="16" t="s">
        <v>12764</v>
      </c>
      <c r="C7140">
        <v>8.6164409372617996</v>
      </c>
      <c r="D7140">
        <v>8.6613560571303907</v>
      </c>
      <c r="E7140">
        <v>8.2616696238133507</v>
      </c>
      <c r="F7140">
        <v>8.0644445512109293</v>
      </c>
      <c r="G7140">
        <v>8.0993399160976498</v>
      </c>
      <c r="H7140">
        <v>7.3992083643783904</v>
      </c>
      <c r="I7140">
        <v>8.1438413401934309</v>
      </c>
      <c r="J7140">
        <v>7.8351101334248003</v>
      </c>
      <c r="K7140">
        <v>8.3469260273422101</v>
      </c>
      <c r="L7140">
        <v>8.2284746209632704</v>
      </c>
      <c r="M7140">
        <v>7.9618729898122096</v>
      </c>
      <c r="N7140">
        <v>7.6189576860498001</v>
      </c>
      <c r="O7140">
        <v>7.9309378388704204</v>
      </c>
      <c r="P7140">
        <v>8.0648179503677699</v>
      </c>
      <c r="Q7140">
        <v>9.5399466711043193</v>
      </c>
    </row>
    <row r="7141" spans="1:17">
      <c r="A7141" t="s">
        <v>12765</v>
      </c>
      <c r="B7141" s="16" t="s">
        <v>12766</v>
      </c>
      <c r="C7141">
        <v>5.8054102324735597</v>
      </c>
      <c r="D7141">
        <v>5.9429245670536996</v>
      </c>
      <c r="E7141">
        <v>5.98496325541152</v>
      </c>
      <c r="F7141">
        <v>6.1620331155546904</v>
      </c>
      <c r="G7141">
        <v>5.5066995363042803</v>
      </c>
      <c r="H7141">
        <v>6.6386234868921701</v>
      </c>
      <c r="I7141">
        <v>6.5499524026940898</v>
      </c>
      <c r="J7141">
        <v>6.5140594732174302</v>
      </c>
      <c r="K7141">
        <v>6.01869195546446</v>
      </c>
      <c r="L7141">
        <v>5.9455161281204401</v>
      </c>
      <c r="M7141">
        <v>6.0991295039876796</v>
      </c>
      <c r="N7141">
        <v>6.0920352636291799</v>
      </c>
      <c r="O7141">
        <v>5.7846958986268602</v>
      </c>
      <c r="P7141">
        <v>6.69255918292128</v>
      </c>
      <c r="Q7141">
        <v>5.81282804418474</v>
      </c>
    </row>
    <row r="7142" spans="1:17">
      <c r="A7142" t="s">
        <v>12767</v>
      </c>
      <c r="B7142" s="16" t="s">
        <v>12768</v>
      </c>
      <c r="C7142">
        <v>3.5040133865677898</v>
      </c>
      <c r="D7142">
        <v>2.8218677180984102</v>
      </c>
      <c r="E7142">
        <v>3.8152982058547602</v>
      </c>
      <c r="F7142">
        <v>2.8218677180984102</v>
      </c>
      <c r="G7142">
        <v>3.33407035458014</v>
      </c>
      <c r="H7142">
        <v>3.30825032505737</v>
      </c>
      <c r="I7142">
        <v>3.3100125595866299</v>
      </c>
      <c r="J7142">
        <v>3.2517770676889399</v>
      </c>
      <c r="K7142">
        <v>2.8218677180984102</v>
      </c>
      <c r="L7142">
        <v>2.8218677180984102</v>
      </c>
      <c r="M7142">
        <v>2.8218677180984102</v>
      </c>
      <c r="N7142">
        <v>3.31389066967124</v>
      </c>
      <c r="O7142">
        <v>2.8218677180984102</v>
      </c>
      <c r="P7142">
        <v>3.3893867502571098</v>
      </c>
      <c r="Q7142">
        <v>2.8218677180984102</v>
      </c>
    </row>
    <row r="7143" spans="1:17">
      <c r="A7143" t="s">
        <v>12769</v>
      </c>
      <c r="B7143" s="16" t="s">
        <v>12770</v>
      </c>
      <c r="C7143">
        <v>4.2964146619915802</v>
      </c>
      <c r="D7143">
        <v>3.9548310731697001</v>
      </c>
      <c r="E7143">
        <v>4.4833795521924502</v>
      </c>
      <c r="F7143">
        <v>3.6131889974304401</v>
      </c>
      <c r="G7143">
        <v>4.88571169002517</v>
      </c>
      <c r="H7143">
        <v>5.2785502994810098</v>
      </c>
      <c r="I7143">
        <v>3.6595800418069002</v>
      </c>
      <c r="J7143">
        <v>5.3015977798976204</v>
      </c>
      <c r="K7143">
        <v>3.99457577781329</v>
      </c>
      <c r="L7143">
        <v>4.0420260041176004</v>
      </c>
      <c r="M7143">
        <v>4.72701506955603</v>
      </c>
      <c r="N7143">
        <v>4.5639913292833096</v>
      </c>
      <c r="O7143">
        <v>4.9059949059252101</v>
      </c>
      <c r="P7143">
        <v>3.9363215208704698</v>
      </c>
      <c r="Q7143">
        <v>2.8218677180984102</v>
      </c>
    </row>
    <row r="7144" spans="1:17">
      <c r="A7144" t="s">
        <v>12771</v>
      </c>
      <c r="B7144" s="16" t="s">
        <v>12772</v>
      </c>
      <c r="C7144">
        <v>6.7748786480461201</v>
      </c>
      <c r="D7144">
        <v>6.9617487649123797</v>
      </c>
      <c r="E7144">
        <v>6.9288042288224601</v>
      </c>
      <c r="F7144">
        <v>7.2335662504588596</v>
      </c>
      <c r="G7144">
        <v>6.8960099479567596</v>
      </c>
      <c r="H7144">
        <v>8.1950492662208507</v>
      </c>
      <c r="I7144">
        <v>7.6804239359659299</v>
      </c>
      <c r="J7144">
        <v>7.85102228996878</v>
      </c>
      <c r="K7144">
        <v>7.2744141714431603</v>
      </c>
      <c r="L7144">
        <v>7.6994602018801004</v>
      </c>
      <c r="M7144">
        <v>7.6989123155716799</v>
      </c>
      <c r="N7144">
        <v>6.9466217506702197</v>
      </c>
      <c r="O7144">
        <v>7.7789039860009099</v>
      </c>
      <c r="P7144">
        <v>8.0346246802844803</v>
      </c>
      <c r="Q7144">
        <v>2.8218677180984102</v>
      </c>
    </row>
    <row r="7145" spans="1:17">
      <c r="A7145" t="s">
        <v>12773</v>
      </c>
      <c r="B7145" s="16" t="s">
        <v>12774</v>
      </c>
      <c r="C7145">
        <v>3.7779852140208301</v>
      </c>
      <c r="D7145">
        <v>4.0407231514856203</v>
      </c>
      <c r="E7145">
        <v>4.5638886729124497</v>
      </c>
      <c r="F7145">
        <v>4.2284225029819602</v>
      </c>
      <c r="G7145">
        <v>4.6281296811809298</v>
      </c>
      <c r="H7145">
        <v>2.8218677180984102</v>
      </c>
      <c r="I7145">
        <v>3.5089935751222501</v>
      </c>
      <c r="J7145">
        <v>3.4276433730071201</v>
      </c>
      <c r="K7145">
        <v>4.2710437260841099</v>
      </c>
      <c r="L7145">
        <v>3.9560512465587201</v>
      </c>
      <c r="M7145">
        <v>3.82485868955618</v>
      </c>
      <c r="N7145">
        <v>4.0888472785647796</v>
      </c>
      <c r="O7145">
        <v>4.0021176285150997</v>
      </c>
      <c r="P7145">
        <v>3.6194497939779602</v>
      </c>
      <c r="Q7145">
        <v>6.2843132996066204</v>
      </c>
    </row>
    <row r="7146" spans="1:17">
      <c r="A7146" t="s">
        <v>12775</v>
      </c>
      <c r="B7146" s="16" t="s">
        <v>12776</v>
      </c>
      <c r="C7146">
        <v>9.5799807615070307</v>
      </c>
      <c r="D7146">
        <v>9.7482966895776197</v>
      </c>
      <c r="E7146">
        <v>9.6267633303839801</v>
      </c>
      <c r="F7146">
        <v>9.5657610048575297</v>
      </c>
      <c r="G7146">
        <v>9.6813568691578205</v>
      </c>
      <c r="H7146">
        <v>9.2838994710513205</v>
      </c>
      <c r="I7146">
        <v>9.6878869446160607</v>
      </c>
      <c r="J7146">
        <v>9.5293450009974592</v>
      </c>
      <c r="K7146">
        <v>9.6002288801058295</v>
      </c>
      <c r="L7146">
        <v>9.3820550283915196</v>
      </c>
      <c r="M7146">
        <v>9.2184289562735895</v>
      </c>
      <c r="N7146">
        <v>9.0240234480243604</v>
      </c>
      <c r="O7146">
        <v>9.3784937843847196</v>
      </c>
      <c r="P7146">
        <v>9.4583162942294905</v>
      </c>
      <c r="Q7146">
        <v>8.2978683598244807</v>
      </c>
    </row>
    <row r="7147" spans="1:17">
      <c r="A7147" t="s">
        <v>12777</v>
      </c>
      <c r="B7147" s="16" t="s">
        <v>12778</v>
      </c>
      <c r="C7147">
        <v>9.8592631485828104</v>
      </c>
      <c r="D7147">
        <v>9.6907033757331593</v>
      </c>
      <c r="E7147">
        <v>9.8612079268563892</v>
      </c>
      <c r="F7147">
        <v>9.5809072581181098</v>
      </c>
      <c r="G7147">
        <v>9.9688252258370795</v>
      </c>
      <c r="H7147">
        <v>9.8848805934081394</v>
      </c>
      <c r="I7147">
        <v>10.636822660726001</v>
      </c>
      <c r="J7147">
        <v>10.3926611878251</v>
      </c>
      <c r="K7147">
        <v>10.1485142928304</v>
      </c>
      <c r="L7147">
        <v>10.6020236428757</v>
      </c>
      <c r="M7147">
        <v>10.048197738713901</v>
      </c>
      <c r="N7147">
        <v>10.348433508843501</v>
      </c>
      <c r="O7147">
        <v>9.9856850775000296</v>
      </c>
      <c r="P7147">
        <v>10.985816930758901</v>
      </c>
      <c r="Q7147">
        <v>9.3629875558906797</v>
      </c>
    </row>
    <row r="7148" spans="1:17">
      <c r="A7148" t="s">
        <v>12779</v>
      </c>
      <c r="B7148" s="16" t="s">
        <v>12780</v>
      </c>
      <c r="C7148">
        <v>8.5057017079816593</v>
      </c>
      <c r="D7148">
        <v>8.61142694929684</v>
      </c>
      <c r="E7148">
        <v>8.5482804739031195</v>
      </c>
      <c r="F7148">
        <v>8.6880503507023494</v>
      </c>
      <c r="G7148">
        <v>8.0802496710528793</v>
      </c>
      <c r="H7148">
        <v>9.3427753664421207</v>
      </c>
      <c r="I7148">
        <v>8.5980355708659708</v>
      </c>
      <c r="J7148">
        <v>9.3139600661637303</v>
      </c>
      <c r="K7148">
        <v>8.2927925800805795</v>
      </c>
      <c r="L7148">
        <v>7.9793730729810397</v>
      </c>
      <c r="M7148">
        <v>8.2781312851820505</v>
      </c>
      <c r="N7148">
        <v>8.2781601181064097</v>
      </c>
      <c r="O7148">
        <v>8.5231903044703294</v>
      </c>
      <c r="P7148">
        <v>8.7837767384524899</v>
      </c>
      <c r="Q7148">
        <v>8.5667227177791094</v>
      </c>
    </row>
    <row r="7149" spans="1:17">
      <c r="A7149" t="s">
        <v>12781</v>
      </c>
      <c r="B7149" s="16" t="e">
        <v>#N/A</v>
      </c>
      <c r="C7149">
        <v>6.7534127248899498</v>
      </c>
      <c r="D7149">
        <v>6.7619284265220703</v>
      </c>
      <c r="E7149">
        <v>6.5517604823563804</v>
      </c>
      <c r="F7149">
        <v>6.9228239744450697</v>
      </c>
      <c r="G7149">
        <v>6.56487182254026</v>
      </c>
      <c r="H7149">
        <v>6.5905983471623104</v>
      </c>
      <c r="I7149">
        <v>6.4719229855418696</v>
      </c>
      <c r="J7149">
        <v>6.6297729632679196</v>
      </c>
      <c r="K7149">
        <v>6.6284801273500698</v>
      </c>
      <c r="L7149">
        <v>6.6477796151719897</v>
      </c>
      <c r="M7149">
        <v>6.8088659286293201</v>
      </c>
      <c r="N7149">
        <v>7.0132596144020196</v>
      </c>
      <c r="O7149">
        <v>6.6608435268053103</v>
      </c>
      <c r="P7149">
        <v>6.1050083310752497</v>
      </c>
      <c r="Q7149">
        <v>5.81282804418474</v>
      </c>
    </row>
    <row r="7150" spans="1:17">
      <c r="A7150" t="s">
        <v>12782</v>
      </c>
      <c r="B7150" s="16" t="s">
        <v>12783</v>
      </c>
      <c r="C7150">
        <v>7.50265670451319</v>
      </c>
      <c r="D7150">
        <v>7.50286219085078</v>
      </c>
      <c r="E7150">
        <v>7.7246317272255904</v>
      </c>
      <c r="F7150">
        <v>7.5850226882281602</v>
      </c>
      <c r="G7150">
        <v>7.4141555573024602</v>
      </c>
      <c r="H7150">
        <v>8.3609580412514006</v>
      </c>
      <c r="I7150">
        <v>7.6395679956081599</v>
      </c>
      <c r="J7150">
        <v>8.0082739376947991</v>
      </c>
      <c r="K7150">
        <v>7.5546490926383596</v>
      </c>
      <c r="L7150">
        <v>7.8268340971717798</v>
      </c>
      <c r="M7150">
        <v>7.7751653444856004</v>
      </c>
      <c r="N7150">
        <v>7.4231462068533096</v>
      </c>
      <c r="O7150">
        <v>7.86275662198954</v>
      </c>
      <c r="P7150">
        <v>7.8869526179151004</v>
      </c>
      <c r="Q7150">
        <v>6.9204191934356096</v>
      </c>
    </row>
    <row r="7151" spans="1:17">
      <c r="A7151" t="s">
        <v>12784</v>
      </c>
      <c r="B7151" s="16" t="s">
        <v>12785</v>
      </c>
      <c r="C7151">
        <v>9.1981447927490407</v>
      </c>
      <c r="D7151">
        <v>9.4164917757654205</v>
      </c>
      <c r="E7151">
        <v>9.1481392404634398</v>
      </c>
      <c r="F7151">
        <v>9.4278781672948497</v>
      </c>
      <c r="G7151">
        <v>9.0888821552467594</v>
      </c>
      <c r="H7151">
        <v>9.15635670668809</v>
      </c>
      <c r="I7151">
        <v>9.2269145420604506</v>
      </c>
      <c r="J7151">
        <v>9.4918098515673606</v>
      </c>
      <c r="K7151">
        <v>9.3597829874046194</v>
      </c>
      <c r="L7151">
        <v>9.4373465298585799</v>
      </c>
      <c r="M7151">
        <v>9.1776459863421902</v>
      </c>
      <c r="N7151">
        <v>8.7059857310641693</v>
      </c>
      <c r="O7151">
        <v>9.2104925524285992</v>
      </c>
      <c r="P7151">
        <v>9.3932172131081497</v>
      </c>
      <c r="Q7151">
        <v>8.48255560796823</v>
      </c>
    </row>
    <row r="7152" spans="1:17">
      <c r="A7152" t="s">
        <v>12786</v>
      </c>
      <c r="B7152" s="16" t="s">
        <v>12787</v>
      </c>
      <c r="C7152">
        <v>7.3325990548343798</v>
      </c>
      <c r="D7152">
        <v>7.3621436993521101</v>
      </c>
      <c r="E7152">
        <v>7.2157407540923399</v>
      </c>
      <c r="F7152">
        <v>7.4888864773400599</v>
      </c>
      <c r="G7152">
        <v>7.1280025223572601</v>
      </c>
      <c r="H7152">
        <v>8.3891738166108105</v>
      </c>
      <c r="I7152">
        <v>7.8689320229409301</v>
      </c>
      <c r="J7152">
        <v>7.9355286960168803</v>
      </c>
      <c r="K7152">
        <v>7.6791251050583504</v>
      </c>
      <c r="L7152">
        <v>7.5772147546866897</v>
      </c>
      <c r="M7152">
        <v>7.6989123155716799</v>
      </c>
      <c r="N7152">
        <v>7.5502157781120696</v>
      </c>
      <c r="O7152">
        <v>7.7201599618271999</v>
      </c>
      <c r="P7152">
        <v>7.8034427306452399</v>
      </c>
      <c r="Q7152">
        <v>6.2843132996066204</v>
      </c>
    </row>
    <row r="7153" spans="1:17">
      <c r="A7153" t="s">
        <v>12788</v>
      </c>
      <c r="B7153" s="16" t="s">
        <v>12789</v>
      </c>
      <c r="C7153">
        <v>9.7782294687126896</v>
      </c>
      <c r="D7153">
        <v>9.8876254264183405</v>
      </c>
      <c r="E7153">
        <v>9.4911787381829402</v>
      </c>
      <c r="F7153">
        <v>9.4187108953599701</v>
      </c>
      <c r="G7153">
        <v>9.4276469004002408</v>
      </c>
      <c r="H7153">
        <v>9.7431979871805403</v>
      </c>
      <c r="I7153">
        <v>9.9864186244361903</v>
      </c>
      <c r="J7153">
        <v>9.6421453254796798</v>
      </c>
      <c r="K7153">
        <v>10.073094826371401</v>
      </c>
      <c r="L7153">
        <v>9.6142974837986799</v>
      </c>
      <c r="M7153">
        <v>9.4154499711571091</v>
      </c>
      <c r="N7153">
        <v>8.9604990693350803</v>
      </c>
      <c r="O7153">
        <v>9.4767290586992399</v>
      </c>
      <c r="P7153">
        <v>10.3672321088677</v>
      </c>
      <c r="Q7153">
        <v>7.3593062614465703</v>
      </c>
    </row>
    <row r="7154" spans="1:17">
      <c r="A7154" t="s">
        <v>12790</v>
      </c>
      <c r="B7154" s="16" t="s">
        <v>12791</v>
      </c>
      <c r="C7154">
        <v>8.03320534003395</v>
      </c>
      <c r="D7154">
        <v>8.1061997705033395</v>
      </c>
      <c r="E7154">
        <v>7.2820324993308896</v>
      </c>
      <c r="F7154">
        <v>7.9027828604366599</v>
      </c>
      <c r="G7154">
        <v>7.9910676193969099</v>
      </c>
      <c r="H7154">
        <v>7.6238280257956399</v>
      </c>
      <c r="I7154">
        <v>8.3239735460296806</v>
      </c>
      <c r="J7154">
        <v>7.7314650645078196</v>
      </c>
      <c r="K7154">
        <v>8.0417568795180703</v>
      </c>
      <c r="L7154">
        <v>7.7568976104303502</v>
      </c>
      <c r="M7154">
        <v>7.9271215347442103</v>
      </c>
      <c r="N7154">
        <v>7.4301215020004001</v>
      </c>
      <c r="O7154">
        <v>7.9085675096873898</v>
      </c>
      <c r="P7154">
        <v>8.5856983227477901</v>
      </c>
      <c r="Q7154">
        <v>6.9204191934356096</v>
      </c>
    </row>
    <row r="7155" spans="1:17">
      <c r="A7155" t="s">
        <v>12792</v>
      </c>
      <c r="B7155" s="16" t="s">
        <v>12793</v>
      </c>
      <c r="C7155">
        <v>8.5590564692707094</v>
      </c>
      <c r="D7155">
        <v>8.5211641455854199</v>
      </c>
      <c r="E7155">
        <v>8.6010775625510991</v>
      </c>
      <c r="F7155">
        <v>8.8215865244195104</v>
      </c>
      <c r="G7155">
        <v>8.5234170318117997</v>
      </c>
      <c r="H7155">
        <v>8.8764795171433608</v>
      </c>
      <c r="I7155">
        <v>8.2979728862773996</v>
      </c>
      <c r="J7155">
        <v>8.6749673576945394</v>
      </c>
      <c r="K7155">
        <v>8.3839495763288205</v>
      </c>
      <c r="L7155">
        <v>8.5686902464117907</v>
      </c>
      <c r="M7155">
        <v>8.5556315176086493</v>
      </c>
      <c r="N7155">
        <v>8.3237649831522695</v>
      </c>
      <c r="O7155">
        <v>8.4884354713569401</v>
      </c>
      <c r="P7155">
        <v>8.3313825724972794</v>
      </c>
      <c r="Q7155">
        <v>8.2978683598244807</v>
      </c>
    </row>
    <row r="7156" spans="1:17">
      <c r="A7156" t="s">
        <v>12794</v>
      </c>
      <c r="B7156" s="16" t="s">
        <v>12795</v>
      </c>
      <c r="C7156">
        <v>9.6909664270944305</v>
      </c>
      <c r="D7156">
        <v>9.7184780901143508</v>
      </c>
      <c r="E7156">
        <v>9.3048581241928296</v>
      </c>
      <c r="F7156">
        <v>9.7573190242984698</v>
      </c>
      <c r="G7156">
        <v>9.5712192730250703</v>
      </c>
      <c r="H7156">
        <v>9.9922109270526107</v>
      </c>
      <c r="I7156">
        <v>9.5826368162182405</v>
      </c>
      <c r="J7156">
        <v>9.6098057921304996</v>
      </c>
      <c r="K7156">
        <v>9.7196438996965693</v>
      </c>
      <c r="L7156">
        <v>9.5972622574774604</v>
      </c>
      <c r="M7156">
        <v>9.6432686688923095</v>
      </c>
      <c r="N7156">
        <v>9.6447209395509308</v>
      </c>
      <c r="O7156">
        <v>9.9248049746131706</v>
      </c>
      <c r="P7156">
        <v>9.95529038595358</v>
      </c>
      <c r="Q7156">
        <v>8.8614637697687808</v>
      </c>
    </row>
    <row r="7157" spans="1:17">
      <c r="A7157" t="s">
        <v>12796</v>
      </c>
      <c r="B7157" s="16" t="s">
        <v>12797</v>
      </c>
      <c r="C7157">
        <v>8.2737870056724603</v>
      </c>
      <c r="D7157">
        <v>8.3422371844573604</v>
      </c>
      <c r="E7157">
        <v>8.4316548432609402</v>
      </c>
      <c r="F7157">
        <v>8.6727055257444601</v>
      </c>
      <c r="G7157">
        <v>8.1459873984650901</v>
      </c>
      <c r="H7157">
        <v>8.8538846304249006</v>
      </c>
      <c r="I7157">
        <v>8.3165925252046797</v>
      </c>
      <c r="J7157">
        <v>8.8473736475225007</v>
      </c>
      <c r="K7157">
        <v>8.3960824022808307</v>
      </c>
      <c r="L7157">
        <v>8.2247802405913699</v>
      </c>
      <c r="M7157">
        <v>8.3920535370423295</v>
      </c>
      <c r="N7157">
        <v>8.1017606448184107</v>
      </c>
      <c r="O7157">
        <v>8.3597375372697602</v>
      </c>
      <c r="P7157">
        <v>8.7765005643214096</v>
      </c>
      <c r="Q7157">
        <v>6.2843132996066204</v>
      </c>
    </row>
    <row r="7158" spans="1:17">
      <c r="A7158" t="s">
        <v>12798</v>
      </c>
      <c r="B7158" s="16" t="s">
        <v>12799</v>
      </c>
      <c r="C7158">
        <v>7.8336025778864</v>
      </c>
      <c r="D7158">
        <v>7.9893839773392799</v>
      </c>
      <c r="E7158">
        <v>7.8608524105655997</v>
      </c>
      <c r="F7158">
        <v>8.0287157893436998</v>
      </c>
      <c r="G7158">
        <v>7.6783275857239097</v>
      </c>
      <c r="H7158">
        <v>8.5256992168395502</v>
      </c>
      <c r="I7158">
        <v>8.1058029072197897</v>
      </c>
      <c r="J7158">
        <v>8.0842666616494796</v>
      </c>
      <c r="K7158">
        <v>7.7705603720064502</v>
      </c>
      <c r="L7158">
        <v>7.8268340971717798</v>
      </c>
      <c r="M7158">
        <v>7.7234313996964099</v>
      </c>
      <c r="N7158">
        <v>7.8286926376864203</v>
      </c>
      <c r="O7158">
        <v>7.9493179725137102</v>
      </c>
      <c r="P7158">
        <v>8.1741066335508208</v>
      </c>
      <c r="Q7158">
        <v>6.9204191934356096</v>
      </c>
    </row>
    <row r="7159" spans="1:17">
      <c r="A7159" t="s">
        <v>12800</v>
      </c>
      <c r="B7159" s="16" t="s">
        <v>12801</v>
      </c>
      <c r="C7159">
        <v>8.4602295850260596</v>
      </c>
      <c r="D7159">
        <v>8.3857969599743605</v>
      </c>
      <c r="E7159">
        <v>8.7330905863563402</v>
      </c>
      <c r="F7159">
        <v>8.7107656664020592</v>
      </c>
      <c r="G7159">
        <v>8.4546857263421007</v>
      </c>
      <c r="H7159">
        <v>8.1830102953573807</v>
      </c>
      <c r="I7159">
        <v>8.5262728453395393</v>
      </c>
      <c r="J7159">
        <v>8.16919570256219</v>
      </c>
      <c r="K7159">
        <v>8.1603376745686695</v>
      </c>
      <c r="L7159">
        <v>8.6480551933178802</v>
      </c>
      <c r="M7159">
        <v>8.93355451262806</v>
      </c>
      <c r="N7159">
        <v>8.7456114185914693</v>
      </c>
      <c r="O7159">
        <v>9.1290458153279097</v>
      </c>
      <c r="P7159">
        <v>7.5279031862563199</v>
      </c>
      <c r="Q7159">
        <v>9.0486929182374407</v>
      </c>
    </row>
    <row r="7160" spans="1:17">
      <c r="A7160" t="s">
        <v>12802</v>
      </c>
      <c r="B7160" s="16" t="s">
        <v>12803</v>
      </c>
      <c r="C7160">
        <v>7.72236570332079</v>
      </c>
      <c r="D7160">
        <v>7.7691133912590304</v>
      </c>
      <c r="E7160">
        <v>7.5916769976640897</v>
      </c>
      <c r="F7160">
        <v>7.87174353807867</v>
      </c>
      <c r="G7160">
        <v>7.8795240458814702</v>
      </c>
      <c r="H7160">
        <v>7.7158880014506703</v>
      </c>
      <c r="I7160">
        <v>7.8383193441648604</v>
      </c>
      <c r="J7160">
        <v>7.60576976212199</v>
      </c>
      <c r="K7160">
        <v>7.7612045704359804</v>
      </c>
      <c r="L7160">
        <v>7.38516182149103</v>
      </c>
      <c r="M7160">
        <v>7.7315124865225799</v>
      </c>
      <c r="N7160">
        <v>8.1447526561078405</v>
      </c>
      <c r="O7160">
        <v>7.8743466868911698</v>
      </c>
      <c r="P7160">
        <v>7.9269590513014201</v>
      </c>
      <c r="Q7160">
        <v>5.09416193408443</v>
      </c>
    </row>
    <row r="7161" spans="1:17">
      <c r="A7161" t="s">
        <v>12804</v>
      </c>
      <c r="B7161" s="16" t="s">
        <v>12805</v>
      </c>
      <c r="C7161">
        <v>8.5590564692707094</v>
      </c>
      <c r="D7161">
        <v>8.4815629412033609</v>
      </c>
      <c r="E7161">
        <v>8.2616696238133507</v>
      </c>
      <c r="F7161">
        <v>8.6176748661300699</v>
      </c>
      <c r="G7161">
        <v>8.4694303058166494</v>
      </c>
      <c r="H7161">
        <v>9.0740403597824901</v>
      </c>
      <c r="I7161">
        <v>8.7807522000412899</v>
      </c>
      <c r="J7161">
        <v>8.5898697895973299</v>
      </c>
      <c r="K7161">
        <v>8.4377606781218208</v>
      </c>
      <c r="L7161">
        <v>8.4020695622647192</v>
      </c>
      <c r="M7161">
        <v>8.6222894531535008</v>
      </c>
      <c r="N7161">
        <v>8.4353039221832997</v>
      </c>
      <c r="O7161">
        <v>8.8272394823318496</v>
      </c>
      <c r="P7161">
        <v>8.8580386323664708</v>
      </c>
      <c r="Q7161">
        <v>7.3593062614465703</v>
      </c>
    </row>
    <row r="7162" spans="1:17">
      <c r="A7162" t="s">
        <v>12806</v>
      </c>
      <c r="B7162" s="16" t="s">
        <v>12807</v>
      </c>
      <c r="C7162">
        <v>6.6870112423050099</v>
      </c>
      <c r="D7162">
        <v>6.4806971696611804</v>
      </c>
      <c r="E7162">
        <v>5.54791781288802</v>
      </c>
      <c r="F7162">
        <v>6.49066084484285</v>
      </c>
      <c r="G7162">
        <v>6.3249249403227497</v>
      </c>
      <c r="H7162">
        <v>6.3945603718070796</v>
      </c>
      <c r="I7162">
        <v>6.9454121858673004</v>
      </c>
      <c r="J7162">
        <v>5.8942311513933401</v>
      </c>
      <c r="K7162">
        <v>6.9995379250834802</v>
      </c>
      <c r="L7162">
        <v>6.8050770150438096</v>
      </c>
      <c r="M7162">
        <v>7.1722611697927698</v>
      </c>
      <c r="N7162">
        <v>7.2287789541476197</v>
      </c>
      <c r="O7162">
        <v>6.5097855003520602</v>
      </c>
      <c r="P7162">
        <v>6.9216961844646496</v>
      </c>
      <c r="Q7162">
        <v>7.5369478347710803</v>
      </c>
    </row>
    <row r="7163" spans="1:17">
      <c r="A7163" t="s">
        <v>12808</v>
      </c>
      <c r="B7163" s="16" t="s">
        <v>12809</v>
      </c>
      <c r="C7163">
        <v>6.6054299362161997</v>
      </c>
      <c r="D7163">
        <v>6.9257753318330604</v>
      </c>
      <c r="E7163">
        <v>5.1699772735735099</v>
      </c>
      <c r="F7163">
        <v>5.8111357960990899</v>
      </c>
      <c r="G7163">
        <v>6.8515318643720802</v>
      </c>
      <c r="H7163">
        <v>6.3227184017824802</v>
      </c>
      <c r="I7163">
        <v>6.4584923515581396</v>
      </c>
      <c r="J7163">
        <v>5.6756860853158804</v>
      </c>
      <c r="K7163">
        <v>6.6489972230150904</v>
      </c>
      <c r="L7163">
        <v>5.6645052727704401</v>
      </c>
      <c r="M7163">
        <v>6.1364675511171898</v>
      </c>
      <c r="N7163">
        <v>6.7028872416280896</v>
      </c>
      <c r="O7163">
        <v>6.2239743948753601</v>
      </c>
      <c r="P7163">
        <v>7.6445215638579098</v>
      </c>
      <c r="Q7163">
        <v>2.8218677180984102</v>
      </c>
    </row>
    <row r="7164" spans="1:17">
      <c r="A7164" t="s">
        <v>12810</v>
      </c>
      <c r="B7164" s="16" t="s">
        <v>12811</v>
      </c>
      <c r="C7164">
        <v>5.7625387775367001</v>
      </c>
      <c r="D7164">
        <v>5.7482214031963599</v>
      </c>
      <c r="E7164">
        <v>5.8440669982677802</v>
      </c>
      <c r="F7164">
        <v>5.7330626009085002</v>
      </c>
      <c r="G7164">
        <v>5.7479431304763704</v>
      </c>
      <c r="H7164">
        <v>5.9157356088873199</v>
      </c>
      <c r="I7164">
        <v>5.3167384601450198</v>
      </c>
      <c r="J7164">
        <v>5.5420329423979799</v>
      </c>
      <c r="K7164">
        <v>4.8383826859307302</v>
      </c>
      <c r="L7164">
        <v>4.7015176725495298</v>
      </c>
      <c r="M7164">
        <v>5.3713152984476196</v>
      </c>
      <c r="N7164">
        <v>4.9846796155147501</v>
      </c>
      <c r="O7164">
        <v>5.4473703770443702</v>
      </c>
      <c r="P7164">
        <v>5.4607337398470897</v>
      </c>
      <c r="Q7164">
        <v>5.81282804418474</v>
      </c>
    </row>
    <row r="7165" spans="1:17">
      <c r="A7165" t="s">
        <v>12812</v>
      </c>
      <c r="B7165" s="16" t="s">
        <v>12813</v>
      </c>
      <c r="C7165">
        <v>9.9780622945317798</v>
      </c>
      <c r="D7165">
        <v>9.9964237926849506</v>
      </c>
      <c r="E7165">
        <v>10.051805200871801</v>
      </c>
      <c r="F7165">
        <v>10.1879339185326</v>
      </c>
      <c r="G7165">
        <v>9.8970469664885297</v>
      </c>
      <c r="H7165">
        <v>10.4962897969951</v>
      </c>
      <c r="I7165">
        <v>9.8865656664018395</v>
      </c>
      <c r="J7165">
        <v>10.154825208884199</v>
      </c>
      <c r="K7165">
        <v>9.7879697216104908</v>
      </c>
      <c r="L7165">
        <v>10.0422247489744</v>
      </c>
      <c r="M7165">
        <v>10.345730712211701</v>
      </c>
      <c r="N7165">
        <v>10.3045830697097</v>
      </c>
      <c r="O7165">
        <v>10.389002053773901</v>
      </c>
      <c r="P7165">
        <v>9.7233793697611794</v>
      </c>
      <c r="Q7165">
        <v>9.7343991185863192</v>
      </c>
    </row>
    <row r="7166" spans="1:17">
      <c r="A7166" t="s">
        <v>12814</v>
      </c>
      <c r="B7166" s="16" t="s">
        <v>12815</v>
      </c>
      <c r="C7166">
        <v>8.2700266600860495</v>
      </c>
      <c r="D7166">
        <v>8.3285649493628107</v>
      </c>
      <c r="E7166">
        <v>9.6747492105283897</v>
      </c>
      <c r="F7166">
        <v>8.4775197332826302</v>
      </c>
      <c r="G7166">
        <v>8.7180835499068294</v>
      </c>
      <c r="H7166">
        <v>8.3538169414056203</v>
      </c>
      <c r="I7166">
        <v>7.8889848124735602</v>
      </c>
      <c r="J7166">
        <v>8.5946003492621408</v>
      </c>
      <c r="K7166">
        <v>8.0836290622861693</v>
      </c>
      <c r="L7166">
        <v>8.8533500129541203</v>
      </c>
      <c r="M7166">
        <v>8.7066279020414594</v>
      </c>
      <c r="N7166">
        <v>9.0936668754236791</v>
      </c>
      <c r="O7166">
        <v>9.2584194957818902</v>
      </c>
      <c r="P7166">
        <v>6.9479225253106502</v>
      </c>
      <c r="Q7166">
        <v>9.6975493141544398</v>
      </c>
    </row>
    <row r="7167" spans="1:17">
      <c r="A7167" t="s">
        <v>12816</v>
      </c>
      <c r="B7167" s="16" t="s">
        <v>12817</v>
      </c>
      <c r="C7167">
        <v>7.9743261270216497</v>
      </c>
      <c r="D7167">
        <v>8.0900806023994694</v>
      </c>
      <c r="E7167">
        <v>7.9852933282812497</v>
      </c>
      <c r="F7167">
        <v>8.3800961344493707</v>
      </c>
      <c r="G7167">
        <v>8.2306610451235809</v>
      </c>
      <c r="H7167">
        <v>8.7131260612157693</v>
      </c>
      <c r="I7167">
        <v>8.2522790768096801</v>
      </c>
      <c r="J7167">
        <v>8.2403670852558992</v>
      </c>
      <c r="K7167">
        <v>7.6939540092276903</v>
      </c>
      <c r="L7167">
        <v>8.1410112895706508</v>
      </c>
      <c r="M7167">
        <v>8.4371918148377105</v>
      </c>
      <c r="N7167">
        <v>8.36433849331498</v>
      </c>
      <c r="O7167">
        <v>8.4553951985693896</v>
      </c>
      <c r="P7167">
        <v>8.4821469917618106</v>
      </c>
      <c r="Q7167">
        <v>7.1565710053807701</v>
      </c>
    </row>
    <row r="7168" spans="1:17">
      <c r="A7168" t="s">
        <v>12818</v>
      </c>
      <c r="B7168" s="16" t="s">
        <v>12819</v>
      </c>
      <c r="C7168">
        <v>8.3717761274872107</v>
      </c>
      <c r="D7168">
        <v>8.3557809442095898</v>
      </c>
      <c r="E7168">
        <v>8.3310454149945095</v>
      </c>
      <c r="F7168">
        <v>8.4112542236254502</v>
      </c>
      <c r="G7168">
        <v>8.3510083920980893</v>
      </c>
      <c r="H7168">
        <v>8.5225186418733792</v>
      </c>
      <c r="I7168">
        <v>8.3128877914545498</v>
      </c>
      <c r="J7168">
        <v>8.4243572430388198</v>
      </c>
      <c r="K7168">
        <v>8.4811179509747792</v>
      </c>
      <c r="L7168">
        <v>8.4691734210130107</v>
      </c>
      <c r="M7168">
        <v>8.4173046518108308</v>
      </c>
      <c r="N7168">
        <v>8.2028646695847307</v>
      </c>
      <c r="O7168">
        <v>8.3761278518482207</v>
      </c>
      <c r="P7168">
        <v>8.6104643553727005</v>
      </c>
      <c r="Q7168">
        <v>8.0859864702427604</v>
      </c>
    </row>
    <row r="7169" spans="1:17">
      <c r="A7169" t="s">
        <v>12820</v>
      </c>
      <c r="B7169" s="16" t="s">
        <v>12821</v>
      </c>
      <c r="C7169">
        <v>7.2432243894076596</v>
      </c>
      <c r="D7169">
        <v>7.5089426218584796</v>
      </c>
      <c r="E7169">
        <v>7.4738039318096003</v>
      </c>
      <c r="F7169">
        <v>7.3540988198108801</v>
      </c>
      <c r="G7169">
        <v>7.3113596650854804</v>
      </c>
      <c r="H7169">
        <v>6.9455834449407403</v>
      </c>
      <c r="I7169">
        <v>7.3229819917611101</v>
      </c>
      <c r="J7169">
        <v>7.2571225943095499</v>
      </c>
      <c r="K7169">
        <v>7.1931585586231996</v>
      </c>
      <c r="L7169">
        <v>7.3448332383636297</v>
      </c>
      <c r="M7169">
        <v>7.1781936897969896</v>
      </c>
      <c r="N7169">
        <v>7.04089718852775</v>
      </c>
      <c r="O7169">
        <v>7.3288334045878498</v>
      </c>
      <c r="P7169">
        <v>7.5192001112531797</v>
      </c>
      <c r="Q7169">
        <v>7.5369478347710803</v>
      </c>
    </row>
    <row r="7170" spans="1:17">
      <c r="A7170" t="s">
        <v>12822</v>
      </c>
      <c r="B7170" s="16" t="s">
        <v>12823</v>
      </c>
      <c r="C7170">
        <v>9.2177909150639294</v>
      </c>
      <c r="D7170">
        <v>9.2829054632374799</v>
      </c>
      <c r="E7170">
        <v>9.0439522218576993</v>
      </c>
      <c r="F7170">
        <v>9.2922378207184995</v>
      </c>
      <c r="G7170">
        <v>9.0575177367086503</v>
      </c>
      <c r="H7170">
        <v>9.3445770667678296</v>
      </c>
      <c r="I7170">
        <v>9.0908055415557101</v>
      </c>
      <c r="J7170">
        <v>9.3367224745278801</v>
      </c>
      <c r="K7170">
        <v>8.9217545620844394</v>
      </c>
      <c r="L7170">
        <v>8.9836215745710692</v>
      </c>
      <c r="M7170">
        <v>9.0397798127068203</v>
      </c>
      <c r="N7170">
        <v>8.8349193884290695</v>
      </c>
      <c r="O7170">
        <v>8.8932451180419605</v>
      </c>
      <c r="P7170">
        <v>9.1161354824043404</v>
      </c>
      <c r="Q7170">
        <v>7.6950435514148801</v>
      </c>
    </row>
    <row r="7171" spans="1:17">
      <c r="A7171" t="s">
        <v>12824</v>
      </c>
      <c r="B7171" s="16" t="s">
        <v>12825</v>
      </c>
      <c r="C7171">
        <v>7.6018073521894403</v>
      </c>
      <c r="D7171">
        <v>7.4720683673797401</v>
      </c>
      <c r="E7171">
        <v>7.8894499985839701</v>
      </c>
      <c r="F7171">
        <v>6.51394311452185</v>
      </c>
      <c r="G7171">
        <v>7.5172106731635502</v>
      </c>
      <c r="H7171">
        <v>6.8264387222609599</v>
      </c>
      <c r="I7171">
        <v>7.8070416876015098</v>
      </c>
      <c r="J7171">
        <v>7.2808387888992003</v>
      </c>
      <c r="K7171">
        <v>8.1638905515610194</v>
      </c>
      <c r="L7171">
        <v>6.8149731723956597</v>
      </c>
      <c r="M7171">
        <v>6.90513275325974</v>
      </c>
      <c r="N7171">
        <v>6.5049286515854696</v>
      </c>
      <c r="O7171">
        <v>7.0160187592410503</v>
      </c>
      <c r="P7171">
        <v>7.9849592548471104</v>
      </c>
      <c r="Q7171">
        <v>7.6950435514148801</v>
      </c>
    </row>
    <row r="7172" spans="1:17">
      <c r="A7172" t="s">
        <v>12826</v>
      </c>
      <c r="B7172" s="16" t="s">
        <v>12827</v>
      </c>
      <c r="C7172">
        <v>10.507262203956699</v>
      </c>
      <c r="D7172">
        <v>10.432275767849699</v>
      </c>
      <c r="E7172">
        <v>10.771860639704601</v>
      </c>
      <c r="F7172">
        <v>10.681852836601101</v>
      </c>
      <c r="G7172">
        <v>10.893899515332301</v>
      </c>
      <c r="H7172">
        <v>9.8408848486717204</v>
      </c>
      <c r="I7172">
        <v>10.115317512868</v>
      </c>
      <c r="J7172">
        <v>10.162808186773299</v>
      </c>
      <c r="K7172">
        <v>10.4772462759604</v>
      </c>
      <c r="L7172">
        <v>10.5740003588883</v>
      </c>
      <c r="M7172">
        <v>10.5380692797498</v>
      </c>
      <c r="N7172">
        <v>10.865040407149101</v>
      </c>
      <c r="O7172">
        <v>10.5040392201018</v>
      </c>
      <c r="P7172">
        <v>9.8483336580517697</v>
      </c>
      <c r="Q7172">
        <v>11.716417320166499</v>
      </c>
    </row>
    <row r="7173" spans="1:17">
      <c r="A7173" t="s">
        <v>12828</v>
      </c>
      <c r="B7173" s="16" t="s">
        <v>12829</v>
      </c>
      <c r="C7173">
        <v>8.6998478503161092</v>
      </c>
      <c r="D7173">
        <v>8.5915333327678205</v>
      </c>
      <c r="E7173">
        <v>8.2616696238133507</v>
      </c>
      <c r="F7173">
        <v>8.2133225248781496</v>
      </c>
      <c r="G7173">
        <v>8.0163992560602004</v>
      </c>
      <c r="H7173">
        <v>8.38217148498142</v>
      </c>
      <c r="I7173">
        <v>8.6488722162362404</v>
      </c>
      <c r="J7173">
        <v>8.0741370537006194</v>
      </c>
      <c r="K7173">
        <v>8.4782676862013506</v>
      </c>
      <c r="L7173">
        <v>8.5122344568852402</v>
      </c>
      <c r="M7173">
        <v>8.1179183660344201</v>
      </c>
      <c r="N7173">
        <v>8.1277094761903292</v>
      </c>
      <c r="O7173">
        <v>8.3319992344109703</v>
      </c>
      <c r="P7173">
        <v>8.8683420335961696</v>
      </c>
      <c r="Q7173">
        <v>7.3593062614465703</v>
      </c>
    </row>
    <row r="7174" spans="1:17">
      <c r="A7174" t="s">
        <v>12830</v>
      </c>
      <c r="B7174" s="16" t="s">
        <v>12831</v>
      </c>
      <c r="C7174">
        <v>8.8684433348895197</v>
      </c>
      <c r="D7174">
        <v>8.9018649469817106</v>
      </c>
      <c r="E7174">
        <v>9.1000460927445008</v>
      </c>
      <c r="F7174">
        <v>9.1845788381912303</v>
      </c>
      <c r="G7174">
        <v>9.1587597158584106</v>
      </c>
      <c r="H7174">
        <v>9.5966900878158992</v>
      </c>
      <c r="I7174">
        <v>9.3656503471365191</v>
      </c>
      <c r="J7174">
        <v>9.6648089951782001</v>
      </c>
      <c r="K7174">
        <v>9.0269041281297007</v>
      </c>
      <c r="L7174">
        <v>9.0643593053392699</v>
      </c>
      <c r="M7174">
        <v>9.4079136996585202</v>
      </c>
      <c r="N7174">
        <v>9.2728652994461793</v>
      </c>
      <c r="O7174">
        <v>9.5887541413873993</v>
      </c>
      <c r="P7174">
        <v>9.3300186381003396</v>
      </c>
      <c r="Q7174">
        <v>8.5667227177791094</v>
      </c>
    </row>
    <row r="7175" spans="1:17">
      <c r="A7175" t="s">
        <v>12832</v>
      </c>
      <c r="B7175" s="16" t="s">
        <v>92</v>
      </c>
      <c r="C7175">
        <v>9.9072372462192995</v>
      </c>
      <c r="D7175">
        <v>10.0061145803147</v>
      </c>
      <c r="E7175">
        <v>9.5325295584388705</v>
      </c>
      <c r="F7175">
        <v>9.3608543501726391</v>
      </c>
      <c r="G7175">
        <v>9.5966177983846208</v>
      </c>
      <c r="H7175">
        <v>9.3025576623224993</v>
      </c>
      <c r="I7175">
        <v>9.6175799446094903</v>
      </c>
      <c r="J7175">
        <v>9.3451666097803692</v>
      </c>
      <c r="K7175">
        <v>9.5427472634731494</v>
      </c>
      <c r="L7175">
        <v>9.3637030576639297</v>
      </c>
      <c r="M7175">
        <v>9.4634987289813104</v>
      </c>
      <c r="N7175">
        <v>8.9676971024948404</v>
      </c>
      <c r="O7175">
        <v>9.6506713763870895</v>
      </c>
      <c r="P7175">
        <v>9.8078730633475093</v>
      </c>
      <c r="Q7175">
        <v>9.5399466711043193</v>
      </c>
    </row>
    <row r="7176" spans="1:17">
      <c r="A7176" t="s">
        <v>12833</v>
      </c>
      <c r="B7176" s="16" t="s">
        <v>12834</v>
      </c>
      <c r="C7176">
        <v>9.6277563582603296</v>
      </c>
      <c r="D7176">
        <v>9.4116385505774698</v>
      </c>
      <c r="E7176">
        <v>9.7910052884694796</v>
      </c>
      <c r="F7176">
        <v>9.4171773361355005</v>
      </c>
      <c r="G7176">
        <v>9.4976278590484409</v>
      </c>
      <c r="H7176">
        <v>8.62096995660918</v>
      </c>
      <c r="I7176">
        <v>9.1809265097464507</v>
      </c>
      <c r="J7176">
        <v>9.2628783462910995</v>
      </c>
      <c r="K7176">
        <v>9.4024943689869396</v>
      </c>
      <c r="L7176">
        <v>9.4132140844198808</v>
      </c>
      <c r="M7176">
        <v>9.0955793197189898</v>
      </c>
      <c r="N7176">
        <v>9.0914720243481604</v>
      </c>
      <c r="O7176">
        <v>9.2120146282544706</v>
      </c>
      <c r="P7176">
        <v>8.7544491156318394</v>
      </c>
      <c r="Q7176">
        <v>9.8730494596890797</v>
      </c>
    </row>
    <row r="7177" spans="1:17">
      <c r="A7177" t="s">
        <v>12835</v>
      </c>
      <c r="B7177" s="16" t="s">
        <v>12836</v>
      </c>
      <c r="C7177">
        <v>9.9815138870339304</v>
      </c>
      <c r="D7177">
        <v>9.9757491429061904</v>
      </c>
      <c r="E7177">
        <v>9.99377255741196</v>
      </c>
      <c r="F7177">
        <v>9.6941408362255501</v>
      </c>
      <c r="G7177">
        <v>9.7613929144473595</v>
      </c>
      <c r="H7177">
        <v>9.5046150357655002</v>
      </c>
      <c r="I7177">
        <v>9.8828238290026604</v>
      </c>
      <c r="J7177">
        <v>9.8030103316586601</v>
      </c>
      <c r="K7177">
        <v>10.0202050734341</v>
      </c>
      <c r="L7177">
        <v>9.6255435495719208</v>
      </c>
      <c r="M7177">
        <v>9.4586436668946199</v>
      </c>
      <c r="N7177">
        <v>9.2514001018343208</v>
      </c>
      <c r="O7177">
        <v>9.5495644020453891</v>
      </c>
      <c r="P7177">
        <v>9.7625675010846305</v>
      </c>
      <c r="Q7177">
        <v>10.143479824404199</v>
      </c>
    </row>
    <row r="7178" spans="1:17">
      <c r="A7178" t="s">
        <v>12837</v>
      </c>
      <c r="B7178" s="16" t="s">
        <v>12838</v>
      </c>
      <c r="C7178">
        <v>7.6255629785324803</v>
      </c>
      <c r="D7178">
        <v>7.6857187898793402</v>
      </c>
      <c r="E7178">
        <v>7.8894499985839701</v>
      </c>
      <c r="F7178">
        <v>7.6439713636216799</v>
      </c>
      <c r="G7178">
        <v>7.6591472706832002</v>
      </c>
      <c r="H7178">
        <v>7.6648306599170599</v>
      </c>
      <c r="I7178">
        <v>8.2328039478341104</v>
      </c>
      <c r="J7178">
        <v>7.9832288597836598</v>
      </c>
      <c r="K7178">
        <v>8.0301227680356799</v>
      </c>
      <c r="L7178">
        <v>7.7414587681385996</v>
      </c>
      <c r="M7178">
        <v>7.5144789694681</v>
      </c>
      <c r="N7178">
        <v>6.8767338364790396</v>
      </c>
      <c r="O7178">
        <v>7.60889840261577</v>
      </c>
      <c r="P7178">
        <v>8.4504882485713804</v>
      </c>
      <c r="Q7178">
        <v>5.09416193408443</v>
      </c>
    </row>
    <row r="7179" spans="1:17">
      <c r="A7179" t="s">
        <v>12839</v>
      </c>
      <c r="B7179" s="16" t="s">
        <v>12840</v>
      </c>
      <c r="C7179">
        <v>8.2662564772975298</v>
      </c>
      <c r="D7179">
        <v>8.0981627286770799</v>
      </c>
      <c r="E7179">
        <v>7.7791481733822598</v>
      </c>
      <c r="F7179">
        <v>7.0473688157521996</v>
      </c>
      <c r="G7179">
        <v>8.5822533925003395</v>
      </c>
      <c r="H7179">
        <v>6.9167133088984798</v>
      </c>
      <c r="I7179">
        <v>8.0755071653388306</v>
      </c>
      <c r="J7179">
        <v>7.4628622513126999</v>
      </c>
      <c r="K7179">
        <v>8.2599729382814999</v>
      </c>
      <c r="L7179">
        <v>7.5830025652031896</v>
      </c>
      <c r="M7179">
        <v>7.9165304623469304</v>
      </c>
      <c r="N7179">
        <v>8.4796259655997694</v>
      </c>
      <c r="O7179">
        <v>7.8972506796085398</v>
      </c>
      <c r="P7179">
        <v>8.2548890296171304</v>
      </c>
      <c r="Q7179">
        <v>8.9266120302692595</v>
      </c>
    </row>
    <row r="7180" spans="1:17">
      <c r="A7180" t="s">
        <v>12841</v>
      </c>
      <c r="B7180" s="16" t="s">
        <v>12842</v>
      </c>
      <c r="C7180">
        <v>8.4469696701162</v>
      </c>
      <c r="D7180">
        <v>8.5771536449748993</v>
      </c>
      <c r="E7180">
        <v>9.0118196553845795</v>
      </c>
      <c r="F7180">
        <v>9.0245808141257999</v>
      </c>
      <c r="G7180">
        <v>8.9086229897197295</v>
      </c>
      <c r="H7180">
        <v>8.37513496983604</v>
      </c>
      <c r="I7180">
        <v>8.5980355708659708</v>
      </c>
      <c r="J7180">
        <v>10.6925289750779</v>
      </c>
      <c r="K7180">
        <v>8.2764761803879505</v>
      </c>
      <c r="L7180">
        <v>8.3922231081107999</v>
      </c>
      <c r="M7180">
        <v>8.6755762227859599</v>
      </c>
      <c r="N7180">
        <v>8.8583458558297004</v>
      </c>
      <c r="O7180">
        <v>8.6810179054699201</v>
      </c>
      <c r="P7180">
        <v>8.3113779670886903</v>
      </c>
      <c r="Q7180">
        <v>9.3151344269335699</v>
      </c>
    </row>
    <row r="7181" spans="1:17">
      <c r="A7181" t="s">
        <v>12843</v>
      </c>
      <c r="B7181" s="16" t="s">
        <v>12844</v>
      </c>
      <c r="C7181">
        <v>8.0854989491874107</v>
      </c>
      <c r="D7181">
        <v>8.1612377458494407</v>
      </c>
      <c r="E7181">
        <v>8.4365055986030093</v>
      </c>
      <c r="F7181">
        <v>8.4019773116726792</v>
      </c>
      <c r="G7181">
        <v>8.2176178815576009</v>
      </c>
      <c r="H7181">
        <v>8.6120205144128406</v>
      </c>
      <c r="I7181">
        <v>8.1058029072197897</v>
      </c>
      <c r="J7181">
        <v>8.2849586056890896</v>
      </c>
      <c r="K7181">
        <v>8.0911131451429803</v>
      </c>
      <c r="L7181">
        <v>8.3004404494499404</v>
      </c>
      <c r="M7181">
        <v>8.2918501569241005</v>
      </c>
      <c r="N7181">
        <v>8.5193633127537201</v>
      </c>
      <c r="O7181">
        <v>8.4242093626156596</v>
      </c>
      <c r="P7181">
        <v>7.78178590968332</v>
      </c>
      <c r="Q7181">
        <v>8.7932323857913595</v>
      </c>
    </row>
    <row r="7182" spans="1:17">
      <c r="A7182" t="s">
        <v>12845</v>
      </c>
      <c r="B7182" s="16" t="s">
        <v>12846</v>
      </c>
      <c r="C7182">
        <v>9.9288522497244198</v>
      </c>
      <c r="D7182">
        <v>9.8510502108558793</v>
      </c>
      <c r="E7182">
        <v>9.7719486599599907</v>
      </c>
      <c r="F7182">
        <v>9.50642115280613</v>
      </c>
      <c r="G7182">
        <v>9.8597724949187402</v>
      </c>
      <c r="H7182">
        <v>8.8180178464258496</v>
      </c>
      <c r="I7182">
        <v>9.8085057820078791</v>
      </c>
      <c r="J7182">
        <v>8.90181995113001</v>
      </c>
      <c r="K7182">
        <v>10.063621620585501</v>
      </c>
      <c r="L7182">
        <v>9.8179625483470492</v>
      </c>
      <c r="M7182">
        <v>9.2580903648362494</v>
      </c>
      <c r="N7182">
        <v>9.3647828990321393</v>
      </c>
      <c r="O7182">
        <v>9.4277927623280195</v>
      </c>
      <c r="P7182">
        <v>9.5613885563048004</v>
      </c>
      <c r="Q7182">
        <v>11.1344751587799</v>
      </c>
    </row>
    <row r="7183" spans="1:17">
      <c r="A7183" t="s">
        <v>12847</v>
      </c>
      <c r="B7183" s="16" t="s">
        <v>12848</v>
      </c>
      <c r="C7183">
        <v>7.89350948884357</v>
      </c>
      <c r="D7183">
        <v>7.8622520457696297</v>
      </c>
      <c r="E7183">
        <v>7.7560363072709002</v>
      </c>
      <c r="F7183">
        <v>8.0287157893436998</v>
      </c>
      <c r="G7183">
        <v>7.9961697092942901</v>
      </c>
      <c r="H7183">
        <v>8.4573875219703307</v>
      </c>
      <c r="I7183">
        <v>7.7911443219641701</v>
      </c>
      <c r="J7183">
        <v>7.7185108985042596</v>
      </c>
      <c r="K7183">
        <v>7.8955329683749396</v>
      </c>
      <c r="L7183">
        <v>7.8794961637283301</v>
      </c>
      <c r="M7183">
        <v>8.3027319994768405</v>
      </c>
      <c r="N7183">
        <v>8.3859973630069096</v>
      </c>
      <c r="O7183">
        <v>8.3431586954379302</v>
      </c>
      <c r="P7183">
        <v>7.9658841845297497</v>
      </c>
      <c r="Q7183">
        <v>6.9204191934356096</v>
      </c>
    </row>
    <row r="7184" spans="1:17">
      <c r="A7184" t="s">
        <v>12849</v>
      </c>
      <c r="B7184" s="16" t="s">
        <v>12850</v>
      </c>
      <c r="C7184">
        <v>9.1620929702219396</v>
      </c>
      <c r="D7184">
        <v>9.1139247785692792</v>
      </c>
      <c r="E7184">
        <v>9.4389740246452902</v>
      </c>
      <c r="F7184">
        <v>9.4846224951090097</v>
      </c>
      <c r="G7184">
        <v>9.1969041554746607</v>
      </c>
      <c r="H7184">
        <v>9.3007026672268793</v>
      </c>
      <c r="I7184">
        <v>9.1584028620625606</v>
      </c>
      <c r="J7184">
        <v>9.3507686935930305</v>
      </c>
      <c r="K7184">
        <v>9.0288529590988098</v>
      </c>
      <c r="L7184">
        <v>9.1349248941589192</v>
      </c>
      <c r="M7184">
        <v>9.1952657973884708</v>
      </c>
      <c r="N7184">
        <v>8.9459943150953993</v>
      </c>
      <c r="O7184">
        <v>9.3302557918580504</v>
      </c>
      <c r="P7184">
        <v>9.3225450497836295</v>
      </c>
      <c r="Q7184">
        <v>8.48255560796823</v>
      </c>
    </row>
    <row r="7185" spans="1:17">
      <c r="A7185" t="s">
        <v>12851</v>
      </c>
      <c r="B7185" s="16" t="s">
        <v>12852</v>
      </c>
      <c r="C7185">
        <v>6.9454052174376804</v>
      </c>
      <c r="D7185">
        <v>7.0727943958298898</v>
      </c>
      <c r="E7185">
        <v>6.7369669261823404</v>
      </c>
      <c r="F7185">
        <v>6.6670749181327098</v>
      </c>
      <c r="G7185">
        <v>6.5085673373313</v>
      </c>
      <c r="H7185">
        <v>6.6850861414992098</v>
      </c>
      <c r="I7185">
        <v>7.5729261680755497</v>
      </c>
      <c r="J7185">
        <v>6.9811288529443498</v>
      </c>
      <c r="K7185">
        <v>7.1650185657249503</v>
      </c>
      <c r="L7185">
        <v>7.1940415703855596</v>
      </c>
      <c r="M7185">
        <v>6.9122766699525497</v>
      </c>
      <c r="N7185">
        <v>6.3945887170643596</v>
      </c>
      <c r="O7185">
        <v>6.8995677846898396</v>
      </c>
      <c r="P7185">
        <v>7.5790440883133003</v>
      </c>
      <c r="Q7185">
        <v>6.2843132996066204</v>
      </c>
    </row>
    <row r="7186" spans="1:17">
      <c r="A7186" t="s">
        <v>12853</v>
      </c>
      <c r="B7186" s="16" t="s">
        <v>12854</v>
      </c>
      <c r="C7186">
        <v>4.7882403612659497</v>
      </c>
      <c r="D7186">
        <v>4.3876263279161201</v>
      </c>
      <c r="E7186">
        <v>4.96044362242744</v>
      </c>
      <c r="F7186">
        <v>4.7451440705926098</v>
      </c>
      <c r="G7186">
        <v>4.6281296811809298</v>
      </c>
      <c r="H7186">
        <v>4.3015284866045098</v>
      </c>
      <c r="I7186">
        <v>4.6056600831029897</v>
      </c>
      <c r="J7186">
        <v>5.1764314620679004</v>
      </c>
      <c r="K7186">
        <v>4.5405942945665601</v>
      </c>
      <c r="L7186">
        <v>4.3280695513255196</v>
      </c>
      <c r="M7186">
        <v>4.7613190738105597</v>
      </c>
      <c r="N7186">
        <v>4.3841781814921204</v>
      </c>
      <c r="O7186">
        <v>4.5388813471664999</v>
      </c>
      <c r="P7186">
        <v>3.7927642367557501</v>
      </c>
      <c r="Q7186">
        <v>5.09416193408443</v>
      </c>
    </row>
    <row r="7187" spans="1:17">
      <c r="A7187" t="s">
        <v>12855</v>
      </c>
      <c r="B7187" s="16" t="s">
        <v>12856</v>
      </c>
      <c r="C7187">
        <v>7.7922336118688396</v>
      </c>
      <c r="D7187">
        <v>7.8574973468194802</v>
      </c>
      <c r="E7187">
        <v>7.93130901064099</v>
      </c>
      <c r="F7187">
        <v>7.86725422750939</v>
      </c>
      <c r="G7187">
        <v>7.8403367479662602</v>
      </c>
      <c r="H7187">
        <v>8.5320393926451104</v>
      </c>
      <c r="I7187">
        <v>8.0885691376079798</v>
      </c>
      <c r="J7187">
        <v>8.1403602126750503</v>
      </c>
      <c r="K7187">
        <v>7.6025982331845201</v>
      </c>
      <c r="L7187">
        <v>7.8557973305008897</v>
      </c>
      <c r="M7187">
        <v>8.0804628233035896</v>
      </c>
      <c r="N7187">
        <v>7.9206424008775702</v>
      </c>
      <c r="O7187">
        <v>8.1049677316791993</v>
      </c>
      <c r="P7187">
        <v>8.4087349906230404</v>
      </c>
      <c r="Q7187">
        <v>2.8218677180984102</v>
      </c>
    </row>
    <row r="7188" spans="1:17">
      <c r="A7188" t="s">
        <v>12857</v>
      </c>
      <c r="B7188" s="16" t="s">
        <v>12858</v>
      </c>
      <c r="C7188">
        <v>5.3613569434115202</v>
      </c>
      <c r="D7188">
        <v>5.2202186721532398</v>
      </c>
      <c r="E7188">
        <v>5.12062362366449</v>
      </c>
      <c r="F7188">
        <v>4.8265290176055897</v>
      </c>
      <c r="G7188">
        <v>5.5356797135327902</v>
      </c>
      <c r="H7188">
        <v>5.8959384425791503</v>
      </c>
      <c r="I7188">
        <v>5.4054102752163304</v>
      </c>
      <c r="J7188">
        <v>5.3714827538142504</v>
      </c>
      <c r="K7188">
        <v>5.1997021944381299</v>
      </c>
      <c r="L7188">
        <v>3.9560512465587201</v>
      </c>
      <c r="M7188">
        <v>4.5794486673888004</v>
      </c>
      <c r="N7188">
        <v>4.6704332416218497</v>
      </c>
      <c r="O7188">
        <v>4.9681956947275898</v>
      </c>
      <c r="P7188">
        <v>6.4382133371337602</v>
      </c>
      <c r="Q7188">
        <v>2.8218677180984102</v>
      </c>
    </row>
    <row r="7189" spans="1:17">
      <c r="A7189" t="s">
        <v>12859</v>
      </c>
      <c r="B7189" s="16" t="s">
        <v>12860</v>
      </c>
      <c r="C7189">
        <v>6.9919266040793202</v>
      </c>
      <c r="D7189">
        <v>6.7822067112404403</v>
      </c>
      <c r="E7189">
        <v>6.6219183496940897</v>
      </c>
      <c r="F7189">
        <v>7.1619585846034699</v>
      </c>
      <c r="G7189">
        <v>7.2442399160463804</v>
      </c>
      <c r="H7189">
        <v>7.1075672566897001</v>
      </c>
      <c r="I7189">
        <v>6.8765996201399204</v>
      </c>
      <c r="J7189">
        <v>6.8283490522353496</v>
      </c>
      <c r="K7189">
        <v>6.8919526260035502</v>
      </c>
      <c r="L7189">
        <v>6.7233426545483299</v>
      </c>
      <c r="M7189">
        <v>7.4024696271077399</v>
      </c>
      <c r="N7189">
        <v>7.4780235210135499</v>
      </c>
      <c r="O7189">
        <v>7.5570791178491996</v>
      </c>
      <c r="P7189">
        <v>6.7828384161901099</v>
      </c>
      <c r="Q7189">
        <v>5.81282804418474</v>
      </c>
    </row>
    <row r="7190" spans="1:17">
      <c r="A7190" t="s">
        <v>12861</v>
      </c>
      <c r="B7190" s="16" t="s">
        <v>12862</v>
      </c>
      <c r="C7190">
        <v>7.1479175811950704</v>
      </c>
      <c r="D7190">
        <v>7.4342237009027397</v>
      </c>
      <c r="E7190">
        <v>7.1814110226186303</v>
      </c>
      <c r="F7190">
        <v>7.7599373397669797</v>
      </c>
      <c r="G7190">
        <v>7.5029329747582603</v>
      </c>
      <c r="H7190">
        <v>7.6474009537327596</v>
      </c>
      <c r="I7190">
        <v>7.7423710464033197</v>
      </c>
      <c r="J7190">
        <v>7.6833854332699003</v>
      </c>
      <c r="K7190">
        <v>7.4881248126097102</v>
      </c>
      <c r="L7190">
        <v>8.0011379661956106</v>
      </c>
      <c r="M7190">
        <v>7.9958057222793899</v>
      </c>
      <c r="N7190">
        <v>8.3570459374004393</v>
      </c>
      <c r="O7190">
        <v>7.8896564179482498</v>
      </c>
      <c r="P7190">
        <v>7.2825095327770901</v>
      </c>
      <c r="Q7190">
        <v>8.3931679398307004</v>
      </c>
    </row>
    <row r="7191" spans="1:17">
      <c r="A7191" t="s">
        <v>12863</v>
      </c>
      <c r="B7191" s="16" t="s">
        <v>12864</v>
      </c>
      <c r="C7191">
        <v>8.1276722546102995</v>
      </c>
      <c r="D7191">
        <v>8.1339815334176198</v>
      </c>
      <c r="E7191">
        <v>8.1420280799080693</v>
      </c>
      <c r="F7191">
        <v>7.9754910076152203</v>
      </c>
      <c r="G7191">
        <v>8.3668465378898702</v>
      </c>
      <c r="H7191">
        <v>7.8988321171281299</v>
      </c>
      <c r="I7191">
        <v>8.1563008884864097</v>
      </c>
      <c r="J7191">
        <v>8.0259003806331499</v>
      </c>
      <c r="K7191">
        <v>8.4811179509747792</v>
      </c>
      <c r="L7191">
        <v>8.2540734520914203</v>
      </c>
      <c r="M7191">
        <v>8.3027319994768405</v>
      </c>
      <c r="N7191">
        <v>8.0301881674029598</v>
      </c>
      <c r="O7191">
        <v>8.3263869346157708</v>
      </c>
      <c r="P7191">
        <v>8.0826347707077897</v>
      </c>
      <c r="Q7191">
        <v>9.4093039143768298</v>
      </c>
    </row>
    <row r="7192" spans="1:17">
      <c r="A7192" t="s">
        <v>12865</v>
      </c>
      <c r="B7192" s="16" t="s">
        <v>12866</v>
      </c>
      <c r="C7192">
        <v>8.0595894016577994</v>
      </c>
      <c r="D7192">
        <v>8.1102015415907793</v>
      </c>
      <c r="E7192">
        <v>7.9244164502804502</v>
      </c>
      <c r="F7192">
        <v>8.4716199038631395</v>
      </c>
      <c r="G7192">
        <v>8.1413900255043803</v>
      </c>
      <c r="H7192">
        <v>8.6445670584370102</v>
      </c>
      <c r="I7192">
        <v>8.2714945308013892</v>
      </c>
      <c r="J7192">
        <v>8.3253682492708396</v>
      </c>
      <c r="K7192">
        <v>8.1815247106802396</v>
      </c>
      <c r="L7192">
        <v>8.1410112895706508</v>
      </c>
      <c r="M7192">
        <v>8.2333321486563005</v>
      </c>
      <c r="N7192">
        <v>7.96450557611786</v>
      </c>
      <c r="O7192">
        <v>8.0481250850432602</v>
      </c>
      <c r="P7192">
        <v>8.2808406053416803</v>
      </c>
      <c r="Q7192">
        <v>5.81282804418474</v>
      </c>
    </row>
    <row r="7193" spans="1:17">
      <c r="A7193" t="s">
        <v>12867</v>
      </c>
      <c r="B7193" s="16" t="s">
        <v>12868</v>
      </c>
      <c r="C7193">
        <v>6.9827423167201097</v>
      </c>
      <c r="D7193">
        <v>6.91663908632923</v>
      </c>
      <c r="E7193">
        <v>6.9830103020752698</v>
      </c>
      <c r="F7193">
        <v>7.0631865646922503</v>
      </c>
      <c r="G7193">
        <v>6.4648297334768499</v>
      </c>
      <c r="H7193">
        <v>6.7629296773152898</v>
      </c>
      <c r="I7193">
        <v>6.4984102644921702</v>
      </c>
      <c r="J7193">
        <v>6.9369807134411303</v>
      </c>
      <c r="K7193">
        <v>6.7662737405155697</v>
      </c>
      <c r="L7193">
        <v>6.3118397299493596</v>
      </c>
      <c r="M7193">
        <v>6.0991295039876796</v>
      </c>
      <c r="N7193">
        <v>6.2904795804548401</v>
      </c>
      <c r="O7193">
        <v>6.3181900026850499</v>
      </c>
      <c r="P7193">
        <v>6.3422324803325996</v>
      </c>
      <c r="Q7193">
        <v>5.09416193408443</v>
      </c>
    </row>
    <row r="7194" spans="1:17">
      <c r="A7194" t="s">
        <v>12869</v>
      </c>
      <c r="B7194" s="16" t="s">
        <v>1027</v>
      </c>
      <c r="C7194">
        <v>6.2066550544559398</v>
      </c>
      <c r="D7194">
        <v>6.55341663957745</v>
      </c>
      <c r="E7194">
        <v>6.2748053550712104</v>
      </c>
      <c r="F7194">
        <v>6.7574999540373799</v>
      </c>
      <c r="G7194">
        <v>6.4349069561294803</v>
      </c>
      <c r="H7194">
        <v>6.6267677880296096</v>
      </c>
      <c r="I7194">
        <v>6.4449338523884396</v>
      </c>
      <c r="J7194">
        <v>6.5438795617378203</v>
      </c>
      <c r="K7194">
        <v>6.2113205295656702</v>
      </c>
      <c r="L7194">
        <v>6.28349182675138</v>
      </c>
      <c r="M7194">
        <v>6.1608227199956103</v>
      </c>
      <c r="N7194">
        <v>6.0560748478416198</v>
      </c>
      <c r="O7194">
        <v>6.0832592218723196</v>
      </c>
      <c r="P7194">
        <v>6.3019488648261204</v>
      </c>
      <c r="Q7194">
        <v>5.09416193408443</v>
      </c>
    </row>
    <row r="7195" spans="1:17">
      <c r="A7195" t="s">
        <v>12870</v>
      </c>
      <c r="B7195" s="16" t="s">
        <v>12871</v>
      </c>
      <c r="C7195">
        <v>7.5468782268362498</v>
      </c>
      <c r="D7195">
        <v>7.35540815463734</v>
      </c>
      <c r="E7195">
        <v>7.70866871839912</v>
      </c>
      <c r="F7195">
        <v>7.5795420043120503</v>
      </c>
      <c r="G7195">
        <v>7.4518143959800103</v>
      </c>
      <c r="H7195">
        <v>7.2910486313910097</v>
      </c>
      <c r="I7195">
        <v>7.1836331182777702</v>
      </c>
      <c r="J7195">
        <v>7.5580780396718401</v>
      </c>
      <c r="K7195">
        <v>7.3133810391736302</v>
      </c>
      <c r="L7195">
        <v>7.3651389610897997</v>
      </c>
      <c r="M7195">
        <v>7.00204543743902</v>
      </c>
      <c r="N7195">
        <v>7.3066770438682598</v>
      </c>
      <c r="O7195">
        <v>7.2947000324704296</v>
      </c>
      <c r="P7195">
        <v>7.2927645970803701</v>
      </c>
      <c r="Q7195">
        <v>6.6375058506955904</v>
      </c>
    </row>
    <row r="7196" spans="1:17">
      <c r="A7196" t="s">
        <v>12872</v>
      </c>
      <c r="B7196" s="16" t="s">
        <v>12873</v>
      </c>
      <c r="C7196">
        <v>6.9070693679184698</v>
      </c>
      <c r="D7196">
        <v>7.0727943958298898</v>
      </c>
      <c r="E7196">
        <v>6.2077204724516397</v>
      </c>
      <c r="F7196">
        <v>7.2543703812947102</v>
      </c>
      <c r="G7196">
        <v>7.5522969472107997</v>
      </c>
      <c r="H7196">
        <v>7.1244863762234703</v>
      </c>
      <c r="I7196">
        <v>6.9064962973994302</v>
      </c>
      <c r="J7196">
        <v>7.0379548135020604</v>
      </c>
      <c r="K7196">
        <v>6.8483229266356602</v>
      </c>
      <c r="L7196">
        <v>6.8917722925088398</v>
      </c>
      <c r="M7196">
        <v>7.5423187406121004</v>
      </c>
      <c r="N7196">
        <v>7.7248096267765103</v>
      </c>
      <c r="O7196">
        <v>7.4160808464778301</v>
      </c>
      <c r="P7196">
        <v>6.8949808635361203</v>
      </c>
      <c r="Q7196">
        <v>5.81282804418474</v>
      </c>
    </row>
    <row r="7197" spans="1:17">
      <c r="A7197" t="s">
        <v>12874</v>
      </c>
      <c r="B7197" s="16" t="s">
        <v>12875</v>
      </c>
      <c r="C7197">
        <v>7.9321062790672396</v>
      </c>
      <c r="D7197">
        <v>7.9089550682826602</v>
      </c>
      <c r="E7197">
        <v>8.0309249363679793</v>
      </c>
      <c r="F7197">
        <v>7.6387110728705698</v>
      </c>
      <c r="G7197">
        <v>7.89052730581591</v>
      </c>
      <c r="H7197">
        <v>7.0731185789130802</v>
      </c>
      <c r="I7197">
        <v>8.0220417789613894</v>
      </c>
      <c r="J7197">
        <v>7.2084821961656802</v>
      </c>
      <c r="K7197">
        <v>7.86965110272254</v>
      </c>
      <c r="L7197">
        <v>7.5479212032604899</v>
      </c>
      <c r="M7197">
        <v>7.33507338545569</v>
      </c>
      <c r="N7197">
        <v>6.7924489711304696</v>
      </c>
      <c r="O7197">
        <v>7.3947603874182901</v>
      </c>
      <c r="P7197">
        <v>7.9335200664992298</v>
      </c>
      <c r="Q7197">
        <v>8.0859864702427604</v>
      </c>
    </row>
    <row r="7198" spans="1:17">
      <c r="A7198" t="s">
        <v>12876</v>
      </c>
      <c r="B7198" s="16" t="s">
        <v>12877</v>
      </c>
      <c r="C7198">
        <v>9.8314799586785</v>
      </c>
      <c r="D7198">
        <v>9.8486583683303994</v>
      </c>
      <c r="E7198">
        <v>9.7251585940084304</v>
      </c>
      <c r="F7198">
        <v>9.6775840634116808</v>
      </c>
      <c r="G7198">
        <v>9.7613929144473595</v>
      </c>
      <c r="H7198">
        <v>9.7928681790756507</v>
      </c>
      <c r="I7198">
        <v>9.7425910680644492</v>
      </c>
      <c r="J7198">
        <v>9.7199576078124608</v>
      </c>
      <c r="K7198">
        <v>9.8728649708149607</v>
      </c>
      <c r="L7198">
        <v>9.7177524358929102</v>
      </c>
      <c r="M7198">
        <v>9.6507374813064892</v>
      </c>
      <c r="N7198">
        <v>9.6772794206546493</v>
      </c>
      <c r="O7198">
        <v>9.7472541676540096</v>
      </c>
      <c r="P7198">
        <v>9.8724174905034907</v>
      </c>
      <c r="Q7198">
        <v>10.1972634697877</v>
      </c>
    </row>
    <row r="7199" spans="1:17">
      <c r="A7199" t="s">
        <v>12878</v>
      </c>
      <c r="B7199" s="16" t="s">
        <v>12879</v>
      </c>
      <c r="C7199">
        <v>8.9101001078644693</v>
      </c>
      <c r="D7199">
        <v>8.9133566318264403</v>
      </c>
      <c r="E7199">
        <v>9.1182694755772395</v>
      </c>
      <c r="F7199">
        <v>8.9712313708417799</v>
      </c>
      <c r="G7199">
        <v>8.76065822358294</v>
      </c>
      <c r="H7199">
        <v>8.8938117759509296</v>
      </c>
      <c r="I7199">
        <v>8.7699862632949994</v>
      </c>
      <c r="J7199">
        <v>8.8592150136552998</v>
      </c>
      <c r="K7199">
        <v>8.7877609401959198</v>
      </c>
      <c r="L7199">
        <v>8.9233781247615394</v>
      </c>
      <c r="M7199">
        <v>8.9124029337111406</v>
      </c>
      <c r="N7199">
        <v>8.6233096264912596</v>
      </c>
      <c r="O7199">
        <v>8.9599893986014401</v>
      </c>
      <c r="P7199">
        <v>9.1218878970782207</v>
      </c>
      <c r="Q7199">
        <v>6.6375058506955904</v>
      </c>
    </row>
    <row r="7200" spans="1:17">
      <c r="A7200" t="s">
        <v>12880</v>
      </c>
      <c r="B7200" s="16" t="s">
        <v>12881</v>
      </c>
      <c r="C7200">
        <v>6.0020440008562996</v>
      </c>
      <c r="D7200">
        <v>6.0479734974183996</v>
      </c>
      <c r="E7200">
        <v>5.90213374864478</v>
      </c>
      <c r="F7200">
        <v>4.86534688307112</v>
      </c>
      <c r="G7200">
        <v>6.6190383231045704</v>
      </c>
      <c r="H7200">
        <v>5.3093855619154802</v>
      </c>
      <c r="I7200">
        <v>6.6239335844977303</v>
      </c>
      <c r="J7200">
        <v>5.5815558752487604</v>
      </c>
      <c r="K7200">
        <v>7.0310799115270903</v>
      </c>
      <c r="L7200">
        <v>7.1242327011839803</v>
      </c>
      <c r="M7200">
        <v>6.42447755612789</v>
      </c>
      <c r="N7200">
        <v>6.4781347167229599</v>
      </c>
      <c r="O7200">
        <v>6.0560981984445297</v>
      </c>
      <c r="P7200">
        <v>7.08417203296443</v>
      </c>
      <c r="Q7200">
        <v>6.6375058506955904</v>
      </c>
    </row>
    <row r="7201" spans="1:17">
      <c r="A7201" t="s">
        <v>12882</v>
      </c>
      <c r="B7201" s="16" t="s">
        <v>12883</v>
      </c>
      <c r="C7201">
        <v>7.7657610893078903</v>
      </c>
      <c r="D7201">
        <v>7.9718949903924301</v>
      </c>
      <c r="E7201">
        <v>7.7943525013611197</v>
      </c>
      <c r="F7201">
        <v>7.9879493569872304</v>
      </c>
      <c r="G7201">
        <v>7.92304149322044</v>
      </c>
      <c r="H7201">
        <v>7.87906281420456</v>
      </c>
      <c r="I7201">
        <v>7.8175432462888601</v>
      </c>
      <c r="J7201">
        <v>7.9650691019481696</v>
      </c>
      <c r="K7201">
        <v>7.9704996408749098</v>
      </c>
      <c r="L7201">
        <v>7.62287817002548</v>
      </c>
      <c r="M7201">
        <v>7.6183924999002102</v>
      </c>
      <c r="N7201">
        <v>7.2914316577410601</v>
      </c>
      <c r="O7201">
        <v>7.5377631874422901</v>
      </c>
      <c r="P7201">
        <v>8.0528164704780902</v>
      </c>
      <c r="Q7201">
        <v>5.09416193408443</v>
      </c>
    </row>
    <row r="7202" spans="1:17">
      <c r="A7202" t="s">
        <v>12884</v>
      </c>
      <c r="B7202" s="16" t="s">
        <v>12885</v>
      </c>
      <c r="C7202">
        <v>7.1396822498463504</v>
      </c>
      <c r="D7202">
        <v>7.3887746291273704</v>
      </c>
      <c r="E7202">
        <v>7.37606582637006</v>
      </c>
      <c r="F7202">
        <v>7.4291807619964398</v>
      </c>
      <c r="G7202">
        <v>7.4666060504256997</v>
      </c>
      <c r="H7202">
        <v>7.5693331069165399</v>
      </c>
      <c r="I7202">
        <v>7.0472842057842797</v>
      </c>
      <c r="J7202">
        <v>7.4100962587072301</v>
      </c>
      <c r="K7202">
        <v>7.1217465608534498</v>
      </c>
      <c r="L7202">
        <v>7.0424643899991004</v>
      </c>
      <c r="M7202">
        <v>7.2587740087615797</v>
      </c>
      <c r="N7202">
        <v>7.2287789541476197</v>
      </c>
      <c r="O7202">
        <v>7.3232005156447704</v>
      </c>
      <c r="P7202">
        <v>7.4384076816199602</v>
      </c>
      <c r="Q7202">
        <v>6.2843132996066204</v>
      </c>
    </row>
    <row r="7203" spans="1:17">
      <c r="A7203" t="s">
        <v>12886</v>
      </c>
      <c r="B7203" s="16" t="s">
        <v>12887</v>
      </c>
      <c r="C7203">
        <v>4.5401401503132401</v>
      </c>
      <c r="D7203">
        <v>4.1197647330598102</v>
      </c>
      <c r="E7203">
        <v>3.8152982058547602</v>
      </c>
      <c r="F7203">
        <v>4.0118215330109104</v>
      </c>
      <c r="G7203">
        <v>4.4429501088137897</v>
      </c>
      <c r="H7203">
        <v>4.4894640760069198</v>
      </c>
      <c r="I7203">
        <v>4.7549066861635803</v>
      </c>
      <c r="J7203">
        <v>4.6702235480772103</v>
      </c>
      <c r="K7203">
        <v>4.7193737720337401</v>
      </c>
      <c r="L7203">
        <v>4.3280695513255196</v>
      </c>
      <c r="M7203">
        <v>4.1590575299716699</v>
      </c>
      <c r="N7203">
        <v>3.99991931403749</v>
      </c>
      <c r="O7203">
        <v>4.1926070449996002</v>
      </c>
      <c r="P7203">
        <v>5.6354911062640802</v>
      </c>
      <c r="Q7203">
        <v>5.09416193408443</v>
      </c>
    </row>
    <row r="7204" spans="1:17">
      <c r="A7204" t="s">
        <v>12888</v>
      </c>
      <c r="B7204" s="16" t="s">
        <v>12889</v>
      </c>
      <c r="C7204">
        <v>7.81822816598791</v>
      </c>
      <c r="D7204">
        <v>7.7741685686080899</v>
      </c>
      <c r="E7204">
        <v>8.7291430036710604</v>
      </c>
      <c r="F7204">
        <v>8.2378652373452095</v>
      </c>
      <c r="G7204">
        <v>8.2982983874061507</v>
      </c>
      <c r="H7204">
        <v>6.7077629649987003</v>
      </c>
      <c r="I7204">
        <v>7.27038489660531</v>
      </c>
      <c r="J7204">
        <v>8.1849695405982796</v>
      </c>
      <c r="K7204">
        <v>7.4536720854595897</v>
      </c>
      <c r="L7204">
        <v>7.8462075032984497</v>
      </c>
      <c r="M7204">
        <v>8.1271320634214792</v>
      </c>
      <c r="N7204">
        <v>8.5706979596082302</v>
      </c>
      <c r="O7204">
        <v>8.3487061914870999</v>
      </c>
      <c r="P7204">
        <v>6.7828384161901099</v>
      </c>
      <c r="Q7204">
        <v>9.9995340544913205</v>
      </c>
    </row>
    <row r="7205" spans="1:17">
      <c r="A7205" t="s">
        <v>12890</v>
      </c>
      <c r="B7205" s="16" t="e">
        <v>#N/A</v>
      </c>
      <c r="C7205">
        <v>7.2585116198467396</v>
      </c>
      <c r="D7205">
        <v>7.4019073443896799</v>
      </c>
      <c r="E7205">
        <v>7.1814110226186303</v>
      </c>
      <c r="F7205">
        <v>7.5959218196393197</v>
      </c>
      <c r="G7205">
        <v>7.1917583600661201</v>
      </c>
      <c r="H7205">
        <v>7.7434896700071896</v>
      </c>
      <c r="I7205">
        <v>7.3229819917611101</v>
      </c>
      <c r="J7205">
        <v>7.6428167248235699</v>
      </c>
      <c r="K7205">
        <v>6.97541760318438</v>
      </c>
      <c r="L7205">
        <v>7.2387638932443101</v>
      </c>
      <c r="M7205">
        <v>7.6357224685661302</v>
      </c>
      <c r="N7205">
        <v>7.4644992735783298</v>
      </c>
      <c r="O7205">
        <v>7.4422943721941399</v>
      </c>
      <c r="P7205">
        <v>7.4658459042266303</v>
      </c>
      <c r="Q7205">
        <v>6.9204191934356096</v>
      </c>
    </row>
    <row r="7206" spans="1:17">
      <c r="A7206" t="s">
        <v>12891</v>
      </c>
      <c r="B7206" s="16" t="s">
        <v>12892</v>
      </c>
      <c r="C7206">
        <v>9.0393868943101001</v>
      </c>
      <c r="D7206">
        <v>8.9826310966544298</v>
      </c>
      <c r="E7206">
        <v>8.6053912728089301</v>
      </c>
      <c r="F7206">
        <v>8.9816453162332692</v>
      </c>
      <c r="G7206">
        <v>8.5269452675068802</v>
      </c>
      <c r="H7206">
        <v>8.5414976797251594</v>
      </c>
      <c r="I7206">
        <v>8.6041102292145197</v>
      </c>
      <c r="J7206">
        <v>8.3196643480210106</v>
      </c>
      <c r="K7206">
        <v>9.0249526600962096</v>
      </c>
      <c r="L7206">
        <v>8.8864534079042006</v>
      </c>
      <c r="M7206">
        <v>8.8169820844151001</v>
      </c>
      <c r="N7206">
        <v>9.02632330288756</v>
      </c>
      <c r="O7206">
        <v>8.6677663845522908</v>
      </c>
      <c r="P7206">
        <v>8.0346246802844803</v>
      </c>
      <c r="Q7206">
        <v>9.65973340900055</v>
      </c>
    </row>
    <row r="7207" spans="1:17">
      <c r="A7207" t="s">
        <v>12893</v>
      </c>
      <c r="B7207" s="16" t="s">
        <v>12894</v>
      </c>
      <c r="C7207">
        <v>8.4064419853282395</v>
      </c>
      <c r="D7207">
        <v>8.3791805439730993</v>
      </c>
      <c r="E7207">
        <v>8.6225181947664797</v>
      </c>
      <c r="F7207">
        <v>8.6467622320954103</v>
      </c>
      <c r="G7207">
        <v>8.3065341519188003</v>
      </c>
      <c r="H7207">
        <v>8.4805196327210997</v>
      </c>
      <c r="I7207">
        <v>8.2942199176089595</v>
      </c>
      <c r="J7207">
        <v>8.5827447186990895</v>
      </c>
      <c r="K7207">
        <v>8.3024944834403005</v>
      </c>
      <c r="L7207">
        <v>8.6145751407081104</v>
      </c>
      <c r="M7207">
        <v>8.4976276866028009</v>
      </c>
      <c r="N7207">
        <v>8.6973509550182193</v>
      </c>
      <c r="O7207">
        <v>8.3734090430531296</v>
      </c>
      <c r="P7207">
        <v>8.3214149767362393</v>
      </c>
      <c r="Q7207">
        <v>8.48255560796823</v>
      </c>
    </row>
    <row r="7208" spans="1:17">
      <c r="A7208" t="s">
        <v>12895</v>
      </c>
      <c r="B7208" s="16" t="s">
        <v>12896</v>
      </c>
      <c r="C7208">
        <v>5.9266634316532896</v>
      </c>
      <c r="D7208">
        <v>6.0138206961500202</v>
      </c>
      <c r="E7208">
        <v>6.0115232870691901</v>
      </c>
      <c r="F7208">
        <v>6.28927369624365</v>
      </c>
      <c r="G7208">
        <v>6.1139565568328003</v>
      </c>
      <c r="H7208">
        <v>6.2625083699042996</v>
      </c>
      <c r="I7208">
        <v>5.66533222304981</v>
      </c>
      <c r="J7208">
        <v>5.7808175510722997</v>
      </c>
      <c r="K7208">
        <v>5.92005741833845</v>
      </c>
      <c r="L7208">
        <v>6.0336280567968696</v>
      </c>
      <c r="M7208">
        <v>6.3205029293216501</v>
      </c>
      <c r="N7208">
        <v>6.4229857134930803</v>
      </c>
      <c r="O7208">
        <v>6.2481214444694197</v>
      </c>
      <c r="P7208">
        <v>5.5682221171507997</v>
      </c>
      <c r="Q7208">
        <v>5.09416193408443</v>
      </c>
    </row>
    <row r="7209" spans="1:17">
      <c r="A7209" t="s">
        <v>12897</v>
      </c>
      <c r="B7209" s="16" t="s">
        <v>12898</v>
      </c>
      <c r="C7209">
        <v>6.3854000850352497</v>
      </c>
      <c r="D7209">
        <v>6.1299045716837801</v>
      </c>
      <c r="E7209">
        <v>6.1611648559293304</v>
      </c>
      <c r="F7209">
        <v>6.3935285504750903</v>
      </c>
      <c r="G7209">
        <v>6.3084947633379898</v>
      </c>
      <c r="H7209">
        <v>7.09044629115437</v>
      </c>
      <c r="I7209">
        <v>6.6118666184956396</v>
      </c>
      <c r="J7209">
        <v>6.5826939551227603</v>
      </c>
      <c r="K7209">
        <v>6.2113205295656702</v>
      </c>
      <c r="L7209">
        <v>6.32580422898618</v>
      </c>
      <c r="M7209">
        <v>6.4737476800511802</v>
      </c>
      <c r="N7209">
        <v>6.2904795804548401</v>
      </c>
      <c r="O7209">
        <v>6.4487418246360999</v>
      </c>
      <c r="P7209">
        <v>6.7533740341081696</v>
      </c>
      <c r="Q7209">
        <v>2.8218677180984102</v>
      </c>
    </row>
    <row r="7210" spans="1:17">
      <c r="A7210" t="s">
        <v>12899</v>
      </c>
      <c r="B7210" s="16" t="s">
        <v>12900</v>
      </c>
      <c r="C7210">
        <v>7.5090579112095499</v>
      </c>
      <c r="D7210">
        <v>7.3212486542093096</v>
      </c>
      <c r="E7210">
        <v>7.1462403613457903</v>
      </c>
      <c r="F7210">
        <v>7.0631865646922503</v>
      </c>
      <c r="G7210">
        <v>7.2006395538590997</v>
      </c>
      <c r="H7210">
        <v>6.4629476099795902</v>
      </c>
      <c r="I7210">
        <v>7.2316005452623404</v>
      </c>
      <c r="J7210">
        <v>6.23777878266917</v>
      </c>
      <c r="K7210">
        <v>7.6988632198298799</v>
      </c>
      <c r="L7210">
        <v>7.7414587681385996</v>
      </c>
      <c r="M7210">
        <v>7.0285726910881596</v>
      </c>
      <c r="N7210">
        <v>7.06801230014318</v>
      </c>
      <c r="O7210">
        <v>6.76449820688351</v>
      </c>
      <c r="P7210">
        <v>6.6769424514664104</v>
      </c>
      <c r="Q7210">
        <v>9.1060647157263492</v>
      </c>
    </row>
    <row r="7211" spans="1:17">
      <c r="A7211" t="s">
        <v>12901</v>
      </c>
      <c r="B7211" s="16" t="s">
        <v>12902</v>
      </c>
      <c r="C7211">
        <v>8.3647417747855499</v>
      </c>
      <c r="D7211">
        <v>8.4216541393124196</v>
      </c>
      <c r="E7211">
        <v>8.0563655165468493</v>
      </c>
      <c r="F7211">
        <v>7.6853755270367996</v>
      </c>
      <c r="G7211">
        <v>8.0898264120100301</v>
      </c>
      <c r="H7211">
        <v>7.9086159245782204</v>
      </c>
      <c r="I7211">
        <v>8.3422624025839607</v>
      </c>
      <c r="J7211">
        <v>7.7945429940237503</v>
      </c>
      <c r="K7211">
        <v>8.5801456611683609</v>
      </c>
      <c r="L7211">
        <v>8.33511915930168</v>
      </c>
      <c r="M7211">
        <v>7.95498945225631</v>
      </c>
      <c r="N7211">
        <v>7.6903834514050899</v>
      </c>
      <c r="O7211">
        <v>8.2572772677931798</v>
      </c>
      <c r="P7211">
        <v>8.2496421611562294</v>
      </c>
      <c r="Q7211">
        <v>9.0486929182374407</v>
      </c>
    </row>
    <row r="7212" spans="1:17">
      <c r="A7212" t="s">
        <v>12903</v>
      </c>
      <c r="B7212" s="16" t="s">
        <v>12904</v>
      </c>
      <c r="C7212">
        <v>9.1681645371513696</v>
      </c>
      <c r="D7212">
        <v>9.1877004439692804</v>
      </c>
      <c r="E7212">
        <v>8.7910429965619397</v>
      </c>
      <c r="F7212">
        <v>9.0022502826580801</v>
      </c>
      <c r="G7212">
        <v>9.1857895435995793</v>
      </c>
      <c r="H7212">
        <v>9.1020044366743598</v>
      </c>
      <c r="I7212">
        <v>9.1228866233017794</v>
      </c>
      <c r="J7212">
        <v>8.9707515344173494</v>
      </c>
      <c r="K7212">
        <v>8.8963604628925594</v>
      </c>
      <c r="L7212">
        <v>8.9324634431492704</v>
      </c>
      <c r="M7212">
        <v>9.0971422964471493</v>
      </c>
      <c r="N7212">
        <v>8.9065862154050794</v>
      </c>
      <c r="O7212">
        <v>9.1030309390933901</v>
      </c>
      <c r="P7212">
        <v>9.2350219408090002</v>
      </c>
      <c r="Q7212">
        <v>8.6462459446333604</v>
      </c>
    </row>
    <row r="7213" spans="1:17">
      <c r="A7213" t="s">
        <v>12905</v>
      </c>
      <c r="B7213" s="16" t="s">
        <v>12906</v>
      </c>
      <c r="C7213">
        <v>9.1539575820373802</v>
      </c>
      <c r="D7213">
        <v>9.0021351375493293</v>
      </c>
      <c r="E7213">
        <v>9.3822976205097603</v>
      </c>
      <c r="F7213">
        <v>9.0386132106268509</v>
      </c>
      <c r="G7213">
        <v>8.93275909890286</v>
      </c>
      <c r="H7213">
        <v>9.0543580057229001</v>
      </c>
      <c r="I7213">
        <v>8.9187338282631803</v>
      </c>
      <c r="J7213">
        <v>9.2083788352461493</v>
      </c>
      <c r="K7213">
        <v>8.6400283358494399</v>
      </c>
      <c r="L7213">
        <v>9.0435468685333191</v>
      </c>
      <c r="M7213">
        <v>9.0495000727057793</v>
      </c>
      <c r="N7213">
        <v>8.6740688351917008</v>
      </c>
      <c r="O7213">
        <v>9.04272281768346</v>
      </c>
      <c r="P7213">
        <v>9.1103600319404006</v>
      </c>
      <c r="Q7213">
        <v>8.2978683598244807</v>
      </c>
    </row>
    <row r="7214" spans="1:17">
      <c r="A7214" t="s">
        <v>12907</v>
      </c>
      <c r="B7214" s="16" t="s">
        <v>12908</v>
      </c>
      <c r="C7214">
        <v>10.5574621964491</v>
      </c>
      <c r="D7214">
        <v>10.547359921978201</v>
      </c>
      <c r="E7214">
        <v>10.399696947553901</v>
      </c>
      <c r="F7214">
        <v>10.4322112965017</v>
      </c>
      <c r="G7214">
        <v>10.527350440333599</v>
      </c>
      <c r="H7214">
        <v>10.5972105914786</v>
      </c>
      <c r="I7214">
        <v>10.1110592390962</v>
      </c>
      <c r="J7214">
        <v>10.256801803830299</v>
      </c>
      <c r="K7214">
        <v>10.556376357457401</v>
      </c>
      <c r="L7214">
        <v>10.4202512865527</v>
      </c>
      <c r="M7214">
        <v>10.148072835199599</v>
      </c>
      <c r="N7214">
        <v>10.214686614166199</v>
      </c>
      <c r="O7214">
        <v>10.5256183242634</v>
      </c>
      <c r="P7214">
        <v>10.439252404470899</v>
      </c>
      <c r="Q7214">
        <v>10.5051077436532</v>
      </c>
    </row>
    <row r="7215" spans="1:17">
      <c r="A7215" t="s">
        <v>12909</v>
      </c>
      <c r="B7215" s="16" t="s">
        <v>12910</v>
      </c>
      <c r="C7215">
        <v>11.057354640565</v>
      </c>
      <c r="D7215">
        <v>11.268631434415299</v>
      </c>
      <c r="E7215">
        <v>11.0619564375474</v>
      </c>
      <c r="F7215">
        <v>10.7595404441506</v>
      </c>
      <c r="G7215">
        <v>10.754936613681</v>
      </c>
      <c r="H7215">
        <v>11.3145899531679</v>
      </c>
      <c r="I7215">
        <v>11.2471722550839</v>
      </c>
      <c r="J7215">
        <v>10.821673390339701</v>
      </c>
      <c r="K7215">
        <v>11.357159382308099</v>
      </c>
      <c r="L7215">
        <v>11.2790157799593</v>
      </c>
      <c r="M7215">
        <v>11.046285024255999</v>
      </c>
      <c r="N7215">
        <v>10.859892435053</v>
      </c>
      <c r="O7215">
        <v>10.997867742167101</v>
      </c>
      <c r="P7215">
        <v>11.139733419558199</v>
      </c>
      <c r="Q7215">
        <v>10.9742637136371</v>
      </c>
    </row>
    <row r="7216" spans="1:17">
      <c r="A7216" t="s">
        <v>12911</v>
      </c>
      <c r="B7216" s="16" t="s">
        <v>12912</v>
      </c>
      <c r="C7216">
        <v>9.5258480339408909</v>
      </c>
      <c r="D7216">
        <v>9.6390432682259206</v>
      </c>
      <c r="E7216">
        <v>9.4911787381829402</v>
      </c>
      <c r="F7216">
        <v>9.2855293991109598</v>
      </c>
      <c r="G7216">
        <v>9.2681877259910301</v>
      </c>
      <c r="H7216">
        <v>9.7581442794151805</v>
      </c>
      <c r="I7216">
        <v>9.6310261885429398</v>
      </c>
      <c r="J7216">
        <v>9.7845031644418494</v>
      </c>
      <c r="K7216">
        <v>9.6928564194367297</v>
      </c>
      <c r="L7216">
        <v>9.4001764288711502</v>
      </c>
      <c r="M7216">
        <v>9.4179533367552892</v>
      </c>
      <c r="N7216">
        <v>8.9040870826337404</v>
      </c>
      <c r="O7216">
        <v>9.5840601902456299</v>
      </c>
      <c r="P7216">
        <v>10.1295625580705</v>
      </c>
      <c r="Q7216">
        <v>8.0859864702427604</v>
      </c>
    </row>
    <row r="7217" spans="1:17">
      <c r="A7217" t="s">
        <v>12913</v>
      </c>
      <c r="B7217" s="16" t="s">
        <v>12914</v>
      </c>
      <c r="C7217">
        <v>8.03320534003395</v>
      </c>
      <c r="D7217">
        <v>8.0364118281461305</v>
      </c>
      <c r="E7217">
        <v>9.4072136273602194</v>
      </c>
      <c r="F7217">
        <v>8.5715346373041896</v>
      </c>
      <c r="G7217">
        <v>8.2563984735309806</v>
      </c>
      <c r="H7217">
        <v>6.1671102575993304</v>
      </c>
      <c r="I7217">
        <v>8.3313169602822192</v>
      </c>
      <c r="J7217">
        <v>9.7275128666959993</v>
      </c>
      <c r="K7217">
        <v>8.2764761803879505</v>
      </c>
      <c r="L7217">
        <v>8.3987948787054805</v>
      </c>
      <c r="M7217">
        <v>6.5944058642986496</v>
      </c>
      <c r="N7217">
        <v>5.6095571535837596</v>
      </c>
      <c r="O7217">
        <v>5.8654995265796703</v>
      </c>
      <c r="P7217">
        <v>8.3608783234042701</v>
      </c>
      <c r="Q7217">
        <v>9.1612412986063401</v>
      </c>
    </row>
    <row r="7218" spans="1:17">
      <c r="A7218" t="s">
        <v>12915</v>
      </c>
      <c r="B7218" s="16" t="s">
        <v>12916</v>
      </c>
      <c r="C7218">
        <v>3.8862082974622001</v>
      </c>
      <c r="D7218">
        <v>3.7545556144430101</v>
      </c>
      <c r="E7218">
        <v>2.8218677180984102</v>
      </c>
      <c r="F7218">
        <v>3.2825265482838799</v>
      </c>
      <c r="G7218">
        <v>2.8218677180984102</v>
      </c>
      <c r="H7218">
        <v>3.30825032505737</v>
      </c>
      <c r="I7218">
        <v>4.0793606969786396</v>
      </c>
      <c r="J7218">
        <v>3.2517770676889399</v>
      </c>
      <c r="K7218">
        <v>4.3302743077434496</v>
      </c>
      <c r="L7218">
        <v>4.0420260041176004</v>
      </c>
      <c r="M7218">
        <v>3.4086250003018401</v>
      </c>
      <c r="N7218">
        <v>3.6661147186140499</v>
      </c>
      <c r="O7218">
        <v>2.8218677180984102</v>
      </c>
      <c r="P7218">
        <v>4.0606668341819496</v>
      </c>
      <c r="Q7218">
        <v>2.8218677180984102</v>
      </c>
    </row>
    <row r="7219" spans="1:17">
      <c r="A7219" t="s">
        <v>12917</v>
      </c>
      <c r="B7219" s="16" t="s">
        <v>12918</v>
      </c>
      <c r="C7219">
        <v>8.4166812301774208</v>
      </c>
      <c r="D7219">
        <v>8.4597798738528205</v>
      </c>
      <c r="E7219">
        <v>8.40715315127248</v>
      </c>
      <c r="F7219">
        <v>7.9838085347804304</v>
      </c>
      <c r="G7219">
        <v>8.2306610451235809</v>
      </c>
      <c r="H7219">
        <v>7.3425375554330703</v>
      </c>
      <c r="I7219">
        <v>8.0579049202040895</v>
      </c>
      <c r="J7219">
        <v>7.7271599492129397</v>
      </c>
      <c r="K7219">
        <v>8.2533183599327202</v>
      </c>
      <c r="L7219">
        <v>8.0686548807674594</v>
      </c>
      <c r="M7219">
        <v>7.7673262831068302</v>
      </c>
      <c r="N7219">
        <v>7.5178495561431902</v>
      </c>
      <c r="O7219">
        <v>7.72443639558771</v>
      </c>
      <c r="P7219">
        <v>7.7597983365935903</v>
      </c>
      <c r="Q7219">
        <v>8.3931679398307004</v>
      </c>
    </row>
    <row r="7220" spans="1:17">
      <c r="A7220" t="s">
        <v>12919</v>
      </c>
      <c r="B7220" s="16" t="s">
        <v>12920</v>
      </c>
      <c r="C7220">
        <v>9.7105114106911703</v>
      </c>
      <c r="D7220">
        <v>9.7079602090409391</v>
      </c>
      <c r="E7220">
        <v>9.5279931289815405</v>
      </c>
      <c r="F7220">
        <v>10.327533765402899</v>
      </c>
      <c r="G7220">
        <v>9.6248723161051206</v>
      </c>
      <c r="H7220">
        <v>9.7445631584801795</v>
      </c>
      <c r="I7220">
        <v>9.0221533435158605</v>
      </c>
      <c r="J7220">
        <v>10.1540244760143</v>
      </c>
      <c r="K7220">
        <v>9.7447579164579992</v>
      </c>
      <c r="L7220">
        <v>9.4132140844198808</v>
      </c>
      <c r="M7220">
        <v>9.7544070837375898</v>
      </c>
      <c r="N7220">
        <v>9.92415278335368</v>
      </c>
      <c r="O7220">
        <v>9.5887541413873993</v>
      </c>
      <c r="P7220">
        <v>9.5140572914874504</v>
      </c>
      <c r="Q7220">
        <v>9.2656390107680107</v>
      </c>
    </row>
    <row r="7221" spans="1:17">
      <c r="A7221" t="s">
        <v>12921</v>
      </c>
      <c r="B7221" s="16" t="s">
        <v>12922</v>
      </c>
      <c r="C7221">
        <v>8.5152618885270694</v>
      </c>
      <c r="D7221">
        <v>8.41843100519778</v>
      </c>
      <c r="E7221">
        <v>8.8023591343452292</v>
      </c>
      <c r="F7221">
        <v>8.4265842880602904</v>
      </c>
      <c r="G7221">
        <v>8.6355179002159907</v>
      </c>
      <c r="H7221">
        <v>7.2759921553830402</v>
      </c>
      <c r="I7221">
        <v>8.4807752748287299</v>
      </c>
      <c r="J7221">
        <v>7.7986515299026102</v>
      </c>
      <c r="K7221">
        <v>8.9091134088319208</v>
      </c>
      <c r="L7221">
        <v>8.4877858710372092</v>
      </c>
      <c r="M7221">
        <v>8.0549403120859093</v>
      </c>
      <c r="N7221">
        <v>8.4178874122086906</v>
      </c>
      <c r="O7221">
        <v>8.1082425907237194</v>
      </c>
      <c r="P7221">
        <v>7.6525006680345902</v>
      </c>
      <c r="Q7221">
        <v>9.3629875558906797</v>
      </c>
    </row>
    <row r="7222" spans="1:17">
      <c r="A7222" t="s">
        <v>12923</v>
      </c>
      <c r="B7222" s="16" t="s">
        <v>12924</v>
      </c>
      <c r="C7222">
        <v>9.5662537663054401</v>
      </c>
      <c r="D7222">
        <v>9.6068521114715093</v>
      </c>
      <c r="E7222">
        <v>8.8648587280440196</v>
      </c>
      <c r="F7222">
        <v>9.0406067392103804</v>
      </c>
      <c r="G7222">
        <v>9.2533585755842296</v>
      </c>
      <c r="H7222">
        <v>9.1105008107102794</v>
      </c>
      <c r="I7222">
        <v>9.3128594848928401</v>
      </c>
      <c r="J7222">
        <v>8.7616441749356504</v>
      </c>
      <c r="K7222">
        <v>9.5249083371549492</v>
      </c>
      <c r="L7222">
        <v>9.24293273275247</v>
      </c>
      <c r="M7222">
        <v>9.2169921064289504</v>
      </c>
      <c r="N7222">
        <v>8.9867180419652399</v>
      </c>
      <c r="O7222">
        <v>9.2832473764880206</v>
      </c>
      <c r="P7222">
        <v>9.0177502770778108</v>
      </c>
      <c r="Q7222">
        <v>9.2656390107680107</v>
      </c>
    </row>
    <row r="7223" spans="1:17">
      <c r="A7223" t="s">
        <v>12925</v>
      </c>
      <c r="B7223" s="16" t="s">
        <v>12926</v>
      </c>
      <c r="C7223">
        <v>6.6982945460832397</v>
      </c>
      <c r="D7223">
        <v>6.6338206543565796</v>
      </c>
      <c r="E7223">
        <v>6.7210876136474598</v>
      </c>
      <c r="F7223">
        <v>6.9571080415096196</v>
      </c>
      <c r="G7223">
        <v>6.6583558505855196</v>
      </c>
      <c r="H7223">
        <v>7.6590441808504401</v>
      </c>
      <c r="I7223">
        <v>6.8148661573379004</v>
      </c>
      <c r="J7223">
        <v>6.7195168009068604</v>
      </c>
      <c r="K7223">
        <v>6.4644097944759897</v>
      </c>
      <c r="L7223">
        <v>6.8442576567715898</v>
      </c>
      <c r="M7223">
        <v>7.1238972423552296</v>
      </c>
      <c r="N7223">
        <v>7.0590307548147502</v>
      </c>
      <c r="O7223">
        <v>7.2056406723733204</v>
      </c>
      <c r="P7223">
        <v>6.6611531636970698</v>
      </c>
      <c r="Q7223">
        <v>6.2843132996066204</v>
      </c>
    </row>
    <row r="7224" spans="1:17">
      <c r="A7224" t="s">
        <v>12927</v>
      </c>
      <c r="B7224" s="16" t="s">
        <v>12928</v>
      </c>
      <c r="C7224">
        <v>7.72236570332079</v>
      </c>
      <c r="D7224">
        <v>7.8139834357057696</v>
      </c>
      <c r="E7224">
        <v>7.8316753745371797</v>
      </c>
      <c r="F7224">
        <v>7.8215741329266102</v>
      </c>
      <c r="G7224">
        <v>7.4065039640053101</v>
      </c>
      <c r="H7224">
        <v>8.74894452154739</v>
      </c>
      <c r="I7224">
        <v>7.7201520565501198</v>
      </c>
      <c r="J7224">
        <v>8.1403602126750503</v>
      </c>
      <c r="K7224">
        <v>7.5328143963100498</v>
      </c>
      <c r="L7224">
        <v>7.7872872960004802</v>
      </c>
      <c r="M7224">
        <v>7.5605837004189196</v>
      </c>
      <c r="N7224">
        <v>7.9403022398048799</v>
      </c>
      <c r="O7224">
        <v>7.8896564179482498</v>
      </c>
      <c r="P7224">
        <v>7.6445215638579098</v>
      </c>
      <c r="Q7224">
        <v>6.2843132996066204</v>
      </c>
    </row>
    <row r="7225" spans="1:17">
      <c r="A7225" t="s">
        <v>12929</v>
      </c>
      <c r="B7225" s="16" t="s">
        <v>12930</v>
      </c>
      <c r="C7225">
        <v>7.0892526012794601</v>
      </c>
      <c r="D7225">
        <v>7.0226086067609099</v>
      </c>
      <c r="E7225">
        <v>7.0856370732265797</v>
      </c>
      <c r="F7225">
        <v>7.1838182968242599</v>
      </c>
      <c r="G7225">
        <v>6.72157228308612</v>
      </c>
      <c r="H7225">
        <v>6.3804794852971796</v>
      </c>
      <c r="I7225">
        <v>6.9064962973994302</v>
      </c>
      <c r="J7225">
        <v>7.1581364398515204</v>
      </c>
      <c r="K7225">
        <v>6.8571558487748501</v>
      </c>
      <c r="L7225">
        <v>6.6914464111632599</v>
      </c>
      <c r="M7225">
        <v>6.2083104757069396</v>
      </c>
      <c r="N7225">
        <v>6.0191735598337202</v>
      </c>
      <c r="O7225">
        <v>6.5873122032958902</v>
      </c>
      <c r="P7225">
        <v>7.3029469869286503</v>
      </c>
      <c r="Q7225">
        <v>7.9670857749043096</v>
      </c>
    </row>
    <row r="7226" spans="1:17">
      <c r="A7226" t="s">
        <v>12931</v>
      </c>
      <c r="B7226" s="16" t="s">
        <v>12932</v>
      </c>
      <c r="C7226">
        <v>8.6858072426432607</v>
      </c>
      <c r="D7226">
        <v>8.7460619767396697</v>
      </c>
      <c r="E7226">
        <v>8.7251845837135296</v>
      </c>
      <c r="F7226">
        <v>8.4447677199023801</v>
      </c>
      <c r="G7226">
        <v>8.4694303058166494</v>
      </c>
      <c r="H7226">
        <v>8.3212367886538505</v>
      </c>
      <c r="I7226">
        <v>8.4166379679994598</v>
      </c>
      <c r="J7226">
        <v>8.5587369090813397</v>
      </c>
      <c r="K7226">
        <v>8.5774847859214702</v>
      </c>
      <c r="L7226">
        <v>8.6480551933178802</v>
      </c>
      <c r="M7226">
        <v>8.4809594639538002</v>
      </c>
      <c r="N7226">
        <v>8.1657769996016203</v>
      </c>
      <c r="O7226">
        <v>8.4189454921787199</v>
      </c>
      <c r="P7226">
        <v>8.3412817087973004</v>
      </c>
      <c r="Q7226">
        <v>9.58099084698482</v>
      </c>
    </row>
    <row r="7227" spans="1:17">
      <c r="A7227" t="s">
        <v>12933</v>
      </c>
      <c r="B7227" s="16" t="s">
        <v>12934</v>
      </c>
      <c r="C7227">
        <v>8.2700266600860495</v>
      </c>
      <c r="D7227">
        <v>8.2725409010124107</v>
      </c>
      <c r="E7227">
        <v>8.5119766785177706</v>
      </c>
      <c r="F7227">
        <v>8.3737828705194008</v>
      </c>
      <c r="G7227">
        <v>8.1867167276991193</v>
      </c>
      <c r="H7227">
        <v>8.1212588064915892</v>
      </c>
      <c r="I7227">
        <v>8.5390127042161694</v>
      </c>
      <c r="J7227">
        <v>8.1849695405982796</v>
      </c>
      <c r="K7227">
        <v>8.1638905515610194</v>
      </c>
      <c r="L7227">
        <v>8.09317965841913</v>
      </c>
      <c r="M7227">
        <v>8.2642805664748806</v>
      </c>
      <c r="N7227">
        <v>8.2508752477387208</v>
      </c>
      <c r="O7227">
        <v>8.6499060804496892</v>
      </c>
      <c r="P7227">
        <v>7.9137466690607399</v>
      </c>
      <c r="Q7227">
        <v>8.0859864702427604</v>
      </c>
    </row>
    <row r="7228" spans="1:17">
      <c r="A7228" t="s">
        <v>12935</v>
      </c>
      <c r="B7228" s="16" t="s">
        <v>12936</v>
      </c>
      <c r="C7228">
        <v>6.9454052174376804</v>
      </c>
      <c r="D7228">
        <v>6.7099380949169003</v>
      </c>
      <c r="E7228">
        <v>6.7369669261823404</v>
      </c>
      <c r="F7228">
        <v>6.9486136043350601</v>
      </c>
      <c r="G7228">
        <v>6.60568818255563</v>
      </c>
      <c r="H7228">
        <v>7.3922454950465104</v>
      </c>
      <c r="I7228">
        <v>7.2780176798967702</v>
      </c>
      <c r="J7228">
        <v>7.2390749184657004</v>
      </c>
      <c r="K7228">
        <v>6.7849177277433901</v>
      </c>
      <c r="L7228">
        <v>6.9557515520079001</v>
      </c>
      <c r="M7228">
        <v>6.8165052695216302</v>
      </c>
      <c r="N7228">
        <v>6.4369745097016899</v>
      </c>
      <c r="O7228">
        <v>7.00196929459113</v>
      </c>
      <c r="P7228">
        <v>7.8318209036303701</v>
      </c>
      <c r="Q7228">
        <v>5.09416193408443</v>
      </c>
    </row>
    <row r="7229" spans="1:17">
      <c r="A7229" t="s">
        <v>12937</v>
      </c>
      <c r="B7229" s="16" t="s">
        <v>12938</v>
      </c>
      <c r="C7229">
        <v>9.9883923945769393</v>
      </c>
      <c r="D7229">
        <v>10.2376197002844</v>
      </c>
      <c r="E7229">
        <v>9.8320642356695096</v>
      </c>
      <c r="F7229">
        <v>10.4238361304661</v>
      </c>
      <c r="G7229">
        <v>9.7983463700990008</v>
      </c>
      <c r="H7229">
        <v>9.8786770448281391</v>
      </c>
      <c r="I7229">
        <v>9.4922047525657494</v>
      </c>
      <c r="J7229">
        <v>10.195862495475501</v>
      </c>
      <c r="K7229">
        <v>9.65550737698827</v>
      </c>
      <c r="L7229">
        <v>8.8980942699239307</v>
      </c>
      <c r="M7229">
        <v>8.9800408857741907</v>
      </c>
      <c r="N7229">
        <v>8.1987906416951706</v>
      </c>
      <c r="O7229">
        <v>9.0375814276236408</v>
      </c>
      <c r="P7229">
        <v>9.9981378645499301</v>
      </c>
      <c r="Q7229">
        <v>8.1958182219819093</v>
      </c>
    </row>
    <row r="7230" spans="1:17">
      <c r="A7230" t="s">
        <v>12939</v>
      </c>
      <c r="B7230" s="16" t="s">
        <v>12940</v>
      </c>
      <c r="C7230">
        <v>10.028988578722</v>
      </c>
      <c r="D7230">
        <v>10.0210609207313</v>
      </c>
      <c r="E7230">
        <v>10.2341256807695</v>
      </c>
      <c r="F7230">
        <v>10.3796412224854</v>
      </c>
      <c r="G7230">
        <v>10.2665363150376</v>
      </c>
      <c r="H7230">
        <v>9.5645870791258591</v>
      </c>
      <c r="I7230">
        <v>9.8474238492609398</v>
      </c>
      <c r="J7230">
        <v>10.264241352589799</v>
      </c>
      <c r="K7230">
        <v>10.0626708694728</v>
      </c>
      <c r="L7230">
        <v>9.9036000890056695</v>
      </c>
      <c r="M7230">
        <v>10.0163396814102</v>
      </c>
      <c r="N7230">
        <v>9.6889390030247196</v>
      </c>
      <c r="O7230">
        <v>9.9331338290683107</v>
      </c>
      <c r="P7230">
        <v>9.7971287923191497</v>
      </c>
      <c r="Q7230">
        <v>9.6208993709487292</v>
      </c>
    </row>
    <row r="7231" spans="1:17">
      <c r="A7231" t="s">
        <v>12941</v>
      </c>
      <c r="B7231" s="16" t="s">
        <v>12942</v>
      </c>
      <c r="C7231">
        <v>7.5530860582734398</v>
      </c>
      <c r="D7231">
        <v>7.7435677630348598</v>
      </c>
      <c r="E7231">
        <v>7.3140654859356102</v>
      </c>
      <c r="F7231">
        <v>8.1955325253200293</v>
      </c>
      <c r="G7231">
        <v>7.70973747676614</v>
      </c>
      <c r="H7231">
        <v>8.5193310342854893</v>
      </c>
      <c r="I7231">
        <v>7.6216968849561404</v>
      </c>
      <c r="J7231">
        <v>8.0570944783562695</v>
      </c>
      <c r="K7231">
        <v>7.6641418250857498</v>
      </c>
      <c r="L7231">
        <v>7.8462075032984497</v>
      </c>
      <c r="M7231">
        <v>8.1604203295669997</v>
      </c>
      <c r="N7231">
        <v>8.0797738056356394</v>
      </c>
      <c r="O7231">
        <v>8.0412878378065304</v>
      </c>
      <c r="P7231">
        <v>7.7671649027854004</v>
      </c>
      <c r="Q7231">
        <v>8.1958182219819093</v>
      </c>
    </row>
    <row r="7232" spans="1:17">
      <c r="A7232" t="s">
        <v>12943</v>
      </c>
      <c r="B7232" s="16" t="s">
        <v>12944</v>
      </c>
      <c r="C7232">
        <v>8.8758825161607202</v>
      </c>
      <c r="D7232">
        <v>8.8644637911447095</v>
      </c>
      <c r="E7232">
        <v>9.1000460927445008</v>
      </c>
      <c r="F7232">
        <v>9.1591149637459299</v>
      </c>
      <c r="G7232">
        <v>9.1312136207113106</v>
      </c>
      <c r="H7232">
        <v>8.9751552158512293</v>
      </c>
      <c r="I7232">
        <v>8.6010760994278908</v>
      </c>
      <c r="J7232">
        <v>9.0225660136199792</v>
      </c>
      <c r="K7232">
        <v>8.7668934846695308</v>
      </c>
      <c r="L7232">
        <v>8.7466470317596006</v>
      </c>
      <c r="M7232">
        <v>9.0607581883767203</v>
      </c>
      <c r="N7232">
        <v>9.1326135119954497</v>
      </c>
      <c r="O7232">
        <v>9.20132621046411</v>
      </c>
      <c r="P7232">
        <v>8.4731723601406603</v>
      </c>
      <c r="Q7232">
        <v>9.4093039143768298</v>
      </c>
    </row>
    <row r="7233" spans="1:17">
      <c r="A7233" t="s">
        <v>12945</v>
      </c>
      <c r="B7233" s="16" t="s">
        <v>12946</v>
      </c>
      <c r="C7233">
        <v>8.98079876651944</v>
      </c>
      <c r="D7233">
        <v>9.0528920198440392</v>
      </c>
      <c r="E7233">
        <v>9.3233027666484602</v>
      </c>
      <c r="F7233">
        <v>8.8627340062572006</v>
      </c>
      <c r="G7233">
        <v>9.2765935710716203</v>
      </c>
      <c r="H7233">
        <v>8.1504057879285305</v>
      </c>
      <c r="I7233">
        <v>9.1101396962854295</v>
      </c>
      <c r="J7233">
        <v>9.0606680101092394</v>
      </c>
      <c r="K7233">
        <v>9.1732798432512404</v>
      </c>
      <c r="L7233">
        <v>8.8047009815887396</v>
      </c>
      <c r="M7233">
        <v>8.7726752070566398</v>
      </c>
      <c r="N7233">
        <v>8.1277094761903292</v>
      </c>
      <c r="O7233">
        <v>8.7725821888159103</v>
      </c>
      <c r="P7233">
        <v>8.5940010267859304</v>
      </c>
      <c r="Q7233">
        <v>10.249113780255</v>
      </c>
    </row>
    <row r="7234" spans="1:17">
      <c r="A7234" t="s">
        <v>12947</v>
      </c>
      <c r="B7234" s="16" t="s">
        <v>12948</v>
      </c>
      <c r="C7234">
        <v>8.2280020327804806</v>
      </c>
      <c r="D7234">
        <v>8.2030537350437793</v>
      </c>
      <c r="E7234">
        <v>7.8390252449847297</v>
      </c>
      <c r="F7234">
        <v>7.6904682901396999</v>
      </c>
      <c r="G7234">
        <v>7.6067136979865699</v>
      </c>
      <c r="H7234">
        <v>7.8840306402628304</v>
      </c>
      <c r="I7234">
        <v>8.1645477998622393</v>
      </c>
      <c r="J7234">
        <v>7.0518163365729496</v>
      </c>
      <c r="K7234">
        <v>8.7024155634779099</v>
      </c>
      <c r="L7234">
        <v>8.3789889909718003</v>
      </c>
      <c r="M7234">
        <v>7.98908282340083</v>
      </c>
      <c r="N7234">
        <v>7.5178495561431902</v>
      </c>
      <c r="O7234">
        <v>7.9960367760567204</v>
      </c>
      <c r="P7234">
        <v>7.3914806888363103</v>
      </c>
      <c r="Q7234">
        <v>9.3629875558906797</v>
      </c>
    </row>
    <row r="7235" spans="1:17">
      <c r="A7235" t="s">
        <v>12949</v>
      </c>
      <c r="B7235" s="16" t="s">
        <v>12950</v>
      </c>
      <c r="C7235">
        <v>10.886236684457399</v>
      </c>
      <c r="D7235">
        <v>10.922507701423401</v>
      </c>
      <c r="E7235">
        <v>11.116603919728</v>
      </c>
      <c r="F7235">
        <v>10.7431105372498</v>
      </c>
      <c r="G7235">
        <v>10.9985865436047</v>
      </c>
      <c r="H7235">
        <v>10.1530002597137</v>
      </c>
      <c r="I7235">
        <v>10.921510066797101</v>
      </c>
      <c r="J7235">
        <v>10.653402798198201</v>
      </c>
      <c r="K7235">
        <v>11.1961245162782</v>
      </c>
      <c r="L7235">
        <v>10.8724670552175</v>
      </c>
      <c r="M7235">
        <v>10.583931581063601</v>
      </c>
      <c r="N7235">
        <v>10.223732204142401</v>
      </c>
      <c r="O7235">
        <v>10.593163303963699</v>
      </c>
      <c r="P7235">
        <v>10.7217903188313</v>
      </c>
      <c r="Q7235">
        <v>12.0590874986781</v>
      </c>
    </row>
    <row r="7236" spans="1:17">
      <c r="A7236" t="s">
        <v>12951</v>
      </c>
      <c r="B7236" s="16" t="s">
        <v>12952</v>
      </c>
      <c r="C7236">
        <v>8.2006065859915793</v>
      </c>
      <c r="D7236">
        <v>8.1418217749280508</v>
      </c>
      <c r="E7236">
        <v>8.0309249363679793</v>
      </c>
      <c r="F7236">
        <v>7.42307154574923</v>
      </c>
      <c r="G7236">
        <v>7.70973747676614</v>
      </c>
      <c r="H7236">
        <v>7.5444344061339104</v>
      </c>
      <c r="I7236">
        <v>8.5004503186631908</v>
      </c>
      <c r="J7236">
        <v>7.8351101334248003</v>
      </c>
      <c r="K7236">
        <v>8.4318799122865098</v>
      </c>
      <c r="L7236">
        <v>8.2792255006641007</v>
      </c>
      <c r="M7236">
        <v>7.2699251396618996</v>
      </c>
      <c r="N7236">
        <v>7.0225314405784802</v>
      </c>
      <c r="O7236">
        <v>7.4107802996702796</v>
      </c>
      <c r="P7236">
        <v>8.4040201942323094</v>
      </c>
      <c r="Q7236">
        <v>7.3593062614465703</v>
      </c>
    </row>
    <row r="7237" spans="1:17">
      <c r="A7237" t="s">
        <v>12953</v>
      </c>
      <c r="B7237" s="16" t="s">
        <v>12954</v>
      </c>
      <c r="C7237">
        <v>11.501063825609201</v>
      </c>
      <c r="D7237">
        <v>11.289502224026201</v>
      </c>
      <c r="E7237">
        <v>11.349089376196201</v>
      </c>
      <c r="F7237">
        <v>11.267798161360499</v>
      </c>
      <c r="G7237">
        <v>11.322589547521201</v>
      </c>
      <c r="H7237">
        <v>10.3161323513377</v>
      </c>
      <c r="I7237">
        <v>11.213805181246</v>
      </c>
      <c r="J7237">
        <v>10.233492325914201</v>
      </c>
      <c r="K7237">
        <v>11.9206365334504</v>
      </c>
      <c r="L7237">
        <v>11.5680449766826</v>
      </c>
      <c r="M7237">
        <v>11.393649441852901</v>
      </c>
      <c r="N7237">
        <v>11.6076532397264</v>
      </c>
      <c r="O7237">
        <v>11.3181586723711</v>
      </c>
      <c r="P7237">
        <v>10.1869320520911</v>
      </c>
      <c r="Q7237">
        <v>13.6885863523793</v>
      </c>
    </row>
    <row r="7238" spans="1:17">
      <c r="A7238" t="s">
        <v>12955</v>
      </c>
      <c r="B7238" s="16" t="s">
        <v>12956</v>
      </c>
      <c r="C7238">
        <v>9.1354834185756104</v>
      </c>
      <c r="D7238">
        <v>9.2811326271609698</v>
      </c>
      <c r="E7238">
        <v>8.9622371735087398</v>
      </c>
      <c r="F7238">
        <v>9.2289610559227704</v>
      </c>
      <c r="G7238">
        <v>8.8591039688551092</v>
      </c>
      <c r="H7238">
        <v>9.3624713604760501</v>
      </c>
      <c r="I7238">
        <v>9.2425727457837201</v>
      </c>
      <c r="J7238">
        <v>9.2569235497667606</v>
      </c>
      <c r="K7238">
        <v>9.2387257342398996</v>
      </c>
      <c r="L7238">
        <v>9.0950254226063496</v>
      </c>
      <c r="M7238">
        <v>8.9159498115040297</v>
      </c>
      <c r="N7238">
        <v>8.5258810022951703</v>
      </c>
      <c r="O7238">
        <v>8.9490776743726403</v>
      </c>
      <c r="P7238">
        <v>9.3570951772819306</v>
      </c>
      <c r="Q7238">
        <v>5.09416193408443</v>
      </c>
    </row>
    <row r="7239" spans="1:17">
      <c r="A7239" t="s">
        <v>12957</v>
      </c>
      <c r="B7239" s="16" t="s">
        <v>12958</v>
      </c>
      <c r="C7239">
        <v>3.98283533271713</v>
      </c>
      <c r="D7239">
        <v>3.9548310731697001</v>
      </c>
      <c r="E7239">
        <v>4.3035359899866696</v>
      </c>
      <c r="F7239">
        <v>3.7319397910766599</v>
      </c>
      <c r="G7239">
        <v>4.4429501088137897</v>
      </c>
      <c r="H7239">
        <v>3.30825032505737</v>
      </c>
      <c r="I7239">
        <v>3.5089935751222501</v>
      </c>
      <c r="J7239">
        <v>3.6724961835054399</v>
      </c>
      <c r="K7239">
        <v>4.2084442324483602</v>
      </c>
      <c r="L7239">
        <v>4.0420260041176004</v>
      </c>
      <c r="M7239">
        <v>4.10067942601317</v>
      </c>
      <c r="N7239">
        <v>3.6661147186140499</v>
      </c>
      <c r="O7239">
        <v>2.8218677180984102</v>
      </c>
      <c r="P7239">
        <v>2.8218677180984102</v>
      </c>
      <c r="Q7239">
        <v>5.09416193408443</v>
      </c>
    </row>
    <row r="7240" spans="1:17">
      <c r="A7240" t="s">
        <v>12959</v>
      </c>
      <c r="B7240" s="16" t="s">
        <v>12960</v>
      </c>
      <c r="C7240">
        <v>9.0871676515543491</v>
      </c>
      <c r="D7240">
        <v>9.2195217720297293</v>
      </c>
      <c r="E7240">
        <v>8.6010775625510991</v>
      </c>
      <c r="F7240">
        <v>9.1143885704704708</v>
      </c>
      <c r="G7240">
        <v>9.3481272246843492</v>
      </c>
      <c r="H7240">
        <v>9.7058413465967099</v>
      </c>
      <c r="I7240">
        <v>9.1563377076819208</v>
      </c>
      <c r="J7240">
        <v>8.8592150136552998</v>
      </c>
      <c r="K7240">
        <v>9.3949595089615698</v>
      </c>
      <c r="L7240">
        <v>9.48751802773082</v>
      </c>
      <c r="M7240">
        <v>9.6729146532296895</v>
      </c>
      <c r="N7240">
        <v>9.3574951319558295</v>
      </c>
      <c r="O7240">
        <v>9.8602716396905095</v>
      </c>
      <c r="P7240">
        <v>9.2482308598746403</v>
      </c>
      <c r="Q7240">
        <v>8.7932323857913595</v>
      </c>
    </row>
    <row r="7241" spans="1:17">
      <c r="A7241" t="s">
        <v>12961</v>
      </c>
      <c r="B7241" s="16" t="s">
        <v>12962</v>
      </c>
      <c r="C7241">
        <v>8.7600521418365105</v>
      </c>
      <c r="D7241">
        <v>8.81875200855937</v>
      </c>
      <c r="E7241">
        <v>8.8684521602580109</v>
      </c>
      <c r="F7241">
        <v>8.9940435900789506</v>
      </c>
      <c r="G7241">
        <v>8.8646908064693104</v>
      </c>
      <c r="H7241">
        <v>9.2496941468189604</v>
      </c>
      <c r="I7241">
        <v>8.8842089755281108</v>
      </c>
      <c r="J7241">
        <v>9.0944537751745305</v>
      </c>
      <c r="K7241">
        <v>8.7218225351422891</v>
      </c>
      <c r="L7241">
        <v>8.9836215745710692</v>
      </c>
      <c r="M7241">
        <v>8.9422769208049697</v>
      </c>
      <c r="N7241">
        <v>8.7650232406320008</v>
      </c>
      <c r="O7241">
        <v>8.8644967155870305</v>
      </c>
      <c r="P7241">
        <v>9.0958194026424106</v>
      </c>
      <c r="Q7241">
        <v>7.6950435514148801</v>
      </c>
    </row>
    <row r="7242" spans="1:17">
      <c r="A7242" t="s">
        <v>12963</v>
      </c>
      <c r="B7242" s="16" t="s">
        <v>12964</v>
      </c>
      <c r="C7242">
        <v>6.9734988154558204</v>
      </c>
      <c r="D7242">
        <v>6.9794024872900398</v>
      </c>
      <c r="E7242">
        <v>7.3350308563673403</v>
      </c>
      <c r="F7242">
        <v>6.4669918415543304</v>
      </c>
      <c r="G7242">
        <v>6.7338868879057099</v>
      </c>
      <c r="H7242">
        <v>6.4359856847759502</v>
      </c>
      <c r="I7242">
        <v>6.3315474419567597</v>
      </c>
      <c r="J7242">
        <v>7.01690807350779</v>
      </c>
      <c r="K7242">
        <v>6.6489972230150904</v>
      </c>
      <c r="L7242">
        <v>6.9467846882146</v>
      </c>
      <c r="M7242">
        <v>6.1241308252630597</v>
      </c>
      <c r="N7242">
        <v>6.6912870643548601</v>
      </c>
      <c r="O7242">
        <v>6.5295658361340001</v>
      </c>
      <c r="P7242">
        <v>6.1282934919178196</v>
      </c>
      <c r="Q7242">
        <v>8.48255560796823</v>
      </c>
    </row>
    <row r="7243" spans="1:17">
      <c r="A7243" t="s">
        <v>12965</v>
      </c>
      <c r="B7243" s="16" t="s">
        <v>12966</v>
      </c>
      <c r="C7243">
        <v>9.7201854820708409</v>
      </c>
      <c r="D7243">
        <v>9.7674167042621995</v>
      </c>
      <c r="E7243">
        <v>10.8923376142455</v>
      </c>
      <c r="F7243">
        <v>11.478389384440099</v>
      </c>
      <c r="G7243">
        <v>11.1549239432167</v>
      </c>
      <c r="H7243">
        <v>10.7693707878474</v>
      </c>
      <c r="I7243">
        <v>10.3529361015375</v>
      </c>
      <c r="J7243">
        <v>10.6646904044733</v>
      </c>
      <c r="K7243">
        <v>10.022162700124101</v>
      </c>
      <c r="L7243">
        <v>10.2831792448744</v>
      </c>
      <c r="M7243">
        <v>10.9587405045036</v>
      </c>
      <c r="N7243">
        <v>10.7959661221057</v>
      </c>
      <c r="O7243">
        <v>11.109453070336</v>
      </c>
      <c r="P7243">
        <v>10.825000843898501</v>
      </c>
      <c r="Q7243">
        <v>9.4977003000167599</v>
      </c>
    </row>
    <row r="7244" spans="1:17">
      <c r="A7244" t="s">
        <v>12967</v>
      </c>
      <c r="B7244" s="16" t="s">
        <v>12968</v>
      </c>
      <c r="C7244">
        <v>10.2653786050957</v>
      </c>
      <c r="D7244">
        <v>10.301098853321299</v>
      </c>
      <c r="E7244">
        <v>10.3245263225068</v>
      </c>
      <c r="F7244">
        <v>10.465975846334899</v>
      </c>
      <c r="G7244">
        <v>10.354519441966101</v>
      </c>
      <c r="H7244">
        <v>9.9478637743561507</v>
      </c>
      <c r="I7244">
        <v>10.1311750175127</v>
      </c>
      <c r="J7244">
        <v>10.2258920777937</v>
      </c>
      <c r="K7244">
        <v>10.2312284510575</v>
      </c>
      <c r="L7244">
        <v>10.1522590137556</v>
      </c>
      <c r="M7244">
        <v>10.154091273193</v>
      </c>
      <c r="N7244">
        <v>9.8980208984865605</v>
      </c>
      <c r="O7244">
        <v>10.001612345733401</v>
      </c>
      <c r="P7244">
        <v>9.8149917075558406</v>
      </c>
      <c r="Q7244">
        <v>10.3475376618719</v>
      </c>
    </row>
    <row r="7245" spans="1:17">
      <c r="A7245" t="s">
        <v>12969</v>
      </c>
      <c r="B7245" s="16" t="s">
        <v>12970</v>
      </c>
      <c r="C7245">
        <v>9.6218702308759791</v>
      </c>
      <c r="D7245">
        <v>9.6096800372523496</v>
      </c>
      <c r="E7245">
        <v>9.4653125478295603</v>
      </c>
      <c r="F7245">
        <v>9.6698779049959391</v>
      </c>
      <c r="G7245">
        <v>9.3952056241545492</v>
      </c>
      <c r="H7245">
        <v>9.18881387882805</v>
      </c>
      <c r="I7245">
        <v>9.1748184983172703</v>
      </c>
      <c r="J7245">
        <v>9.5081951416809805</v>
      </c>
      <c r="K7245">
        <v>9.3736500595052306</v>
      </c>
      <c r="L7245">
        <v>9.2245595794948905</v>
      </c>
      <c r="M7245">
        <v>9.2126729482806695</v>
      </c>
      <c r="N7245">
        <v>9.0286194959551107</v>
      </c>
      <c r="O7245">
        <v>9.1418793732341204</v>
      </c>
      <c r="P7245">
        <v>9.07521304159736</v>
      </c>
      <c r="Q7245">
        <v>9.3629875558906797</v>
      </c>
    </row>
    <row r="7246" spans="1:17">
      <c r="A7246" t="s">
        <v>12971</v>
      </c>
      <c r="B7246" s="16" t="s">
        <v>12972</v>
      </c>
      <c r="C7246">
        <v>4.1513583524311999</v>
      </c>
      <c r="D7246">
        <v>3.8603343823973102</v>
      </c>
      <c r="E7246">
        <v>3.6381873987360902</v>
      </c>
      <c r="F7246">
        <v>3.8353454241230298</v>
      </c>
      <c r="G7246">
        <v>4.1380367534927496</v>
      </c>
      <c r="H7246">
        <v>3.7814594184883799</v>
      </c>
      <c r="I7246">
        <v>3.3100125595866299</v>
      </c>
      <c r="J7246">
        <v>3.2517770676889399</v>
      </c>
      <c r="K7246">
        <v>3.6013796825057902</v>
      </c>
      <c r="L7246">
        <v>3.29479214013883</v>
      </c>
      <c r="M7246">
        <v>3.5380814202985702</v>
      </c>
      <c r="N7246">
        <v>3.5144020463037902</v>
      </c>
      <c r="O7246">
        <v>3.24931794675887</v>
      </c>
      <c r="P7246">
        <v>3.6194497939779602</v>
      </c>
      <c r="Q7246">
        <v>2.8218677180984102</v>
      </c>
    </row>
    <row r="7247" spans="1:17">
      <c r="A7247" t="s">
        <v>12973</v>
      </c>
      <c r="B7247" s="16" t="s">
        <v>12974</v>
      </c>
      <c r="C7247">
        <v>8.0287606324945706</v>
      </c>
      <c r="D7247">
        <v>8.0152256590624091</v>
      </c>
      <c r="E7247">
        <v>7.8680552245339497</v>
      </c>
      <c r="F7247">
        <v>7.7156652707773601</v>
      </c>
      <c r="G7247">
        <v>7.7525907425537204</v>
      </c>
      <c r="H7247">
        <v>7.9706402486002004</v>
      </c>
      <c r="I7247">
        <v>8.0220417789613894</v>
      </c>
      <c r="J7247">
        <v>7.4367212835018703</v>
      </c>
      <c r="K7247">
        <v>7.8739971787165404</v>
      </c>
      <c r="L7247">
        <v>7.7620073152935802</v>
      </c>
      <c r="M7247">
        <v>7.7315124865225799</v>
      </c>
      <c r="N7247">
        <v>7.8020733967153699</v>
      </c>
      <c r="O7247">
        <v>7.9529660197328198</v>
      </c>
      <c r="P7247">
        <v>7.8801754824985499</v>
      </c>
      <c r="Q7247">
        <v>7.1565710053807701</v>
      </c>
    </row>
    <row r="7248" spans="1:17">
      <c r="A7248" t="s">
        <v>12975</v>
      </c>
      <c r="B7248" s="16" t="s">
        <v>12976</v>
      </c>
      <c r="C7248">
        <v>7.81822816598791</v>
      </c>
      <c r="D7248">
        <v>7.6640926962257998</v>
      </c>
      <c r="E7248">
        <v>7.2820324993308896</v>
      </c>
      <c r="F7248">
        <v>7.8582334009838899</v>
      </c>
      <c r="G7248">
        <v>7.8516423575619001</v>
      </c>
      <c r="H7248">
        <v>8.1462778579825894</v>
      </c>
      <c r="I7248">
        <v>7.7964629710800297</v>
      </c>
      <c r="J7248">
        <v>7.5087509355960398</v>
      </c>
      <c r="K7248">
        <v>7.2940296973472796</v>
      </c>
      <c r="L7248">
        <v>7.5655688113487098</v>
      </c>
      <c r="M7248">
        <v>8.3715292344763395</v>
      </c>
      <c r="N7248">
        <v>8.2150180986386196</v>
      </c>
      <c r="O7248">
        <v>8.1753492709388809</v>
      </c>
      <c r="P7248">
        <v>7.7962599250743203</v>
      </c>
      <c r="Q7248">
        <v>7.8374797051227896</v>
      </c>
    </row>
    <row r="7249" spans="1:17">
      <c r="A7249" t="s">
        <v>12977</v>
      </c>
      <c r="B7249" s="16" t="s">
        <v>12978</v>
      </c>
      <c r="C7249">
        <v>7.2277727119103501</v>
      </c>
      <c r="D7249">
        <v>7.4149211802244901</v>
      </c>
      <c r="E7249">
        <v>7.54747676036735</v>
      </c>
      <c r="F7249">
        <v>7.3668879754565504</v>
      </c>
      <c r="G7249">
        <v>7.18282189546753</v>
      </c>
      <c r="H7249">
        <v>7.7598001595328396</v>
      </c>
      <c r="I7249">
        <v>7.6572198933248998</v>
      </c>
      <c r="J7249">
        <v>7.51875260452384</v>
      </c>
      <c r="K7249">
        <v>7.4064122197954996</v>
      </c>
      <c r="L7249">
        <v>7.4812953610360804</v>
      </c>
      <c r="M7249">
        <v>7.1899856980448904</v>
      </c>
      <c r="N7249">
        <v>6.9945341586853802</v>
      </c>
      <c r="O7249">
        <v>7.3118680639201301</v>
      </c>
      <c r="P7249">
        <v>7.6839819288491702</v>
      </c>
      <c r="Q7249">
        <v>5.81282804418474</v>
      </c>
    </row>
    <row r="7250" spans="1:17">
      <c r="A7250" t="s">
        <v>12979</v>
      </c>
      <c r="B7250" s="16" t="s">
        <v>12980</v>
      </c>
      <c r="C7250">
        <v>7.1561059378845204</v>
      </c>
      <c r="D7250">
        <v>7.1292085763975397</v>
      </c>
      <c r="E7250">
        <v>7.7325473351494098</v>
      </c>
      <c r="F7250">
        <v>7.4352641307915803</v>
      </c>
      <c r="G7250">
        <v>6.9706711592618902</v>
      </c>
      <c r="H7250">
        <v>6.9167133088984798</v>
      </c>
      <c r="I7250">
        <v>7.3594065656072098</v>
      </c>
      <c r="J7250">
        <v>7.4783217376342002</v>
      </c>
      <c r="K7250">
        <v>7.2809824809489498</v>
      </c>
      <c r="L7250">
        <v>7.4436096477299403</v>
      </c>
      <c r="M7250">
        <v>7.59643234898207</v>
      </c>
      <c r="N7250">
        <v>7.5629610835179397</v>
      </c>
      <c r="O7250">
        <v>7.4370897593392602</v>
      </c>
      <c r="P7250">
        <v>6.3222334835171203</v>
      </c>
      <c r="Q7250">
        <v>7.5369478347710803</v>
      </c>
    </row>
    <row r="7251" spans="1:17">
      <c r="A7251" t="s">
        <v>12981</v>
      </c>
      <c r="B7251" s="16" t="s">
        <v>12982</v>
      </c>
      <c r="C7251">
        <v>5.9266634316532896</v>
      </c>
      <c r="D7251">
        <v>5.7057984767895098</v>
      </c>
      <c r="E7251">
        <v>5.5841231653957797</v>
      </c>
      <c r="F7251">
        <v>5.8485946735515197</v>
      </c>
      <c r="G7251">
        <v>5.7231188017169998</v>
      </c>
      <c r="H7251">
        <v>6.5905983471623104</v>
      </c>
      <c r="I7251">
        <v>5.80068215508261</v>
      </c>
      <c r="J7251">
        <v>5.9551429248600698</v>
      </c>
      <c r="K7251">
        <v>5.6991521110608296</v>
      </c>
      <c r="L7251">
        <v>5.3679389808257501</v>
      </c>
      <c r="M7251">
        <v>5.6055187694871904</v>
      </c>
      <c r="N7251">
        <v>5.7295275834397899</v>
      </c>
      <c r="O7251">
        <v>5.7510187021614403</v>
      </c>
      <c r="P7251">
        <v>6.4382133371337602</v>
      </c>
      <c r="Q7251">
        <v>2.8218677180984102</v>
      </c>
    </row>
    <row r="7252" spans="1:17">
      <c r="A7252" t="s">
        <v>12983</v>
      </c>
      <c r="B7252" s="16" t="s">
        <v>12984</v>
      </c>
      <c r="C7252">
        <v>7.3611966142172296</v>
      </c>
      <c r="D7252">
        <v>7.3003562916549596</v>
      </c>
      <c r="E7252">
        <v>7.1697829372000497</v>
      </c>
      <c r="F7252">
        <v>7.4352641307915803</v>
      </c>
      <c r="G7252">
        <v>7.09025748544728</v>
      </c>
      <c r="H7252">
        <v>7.7434896700071896</v>
      </c>
      <c r="I7252">
        <v>7.37372180216357</v>
      </c>
      <c r="J7252">
        <v>7.63823767852017</v>
      </c>
      <c r="K7252">
        <v>7.2070244230751896</v>
      </c>
      <c r="L7252">
        <v>7.2821357100021897</v>
      </c>
      <c r="M7252">
        <v>7.3028684494029497</v>
      </c>
      <c r="N7252">
        <v>7.0769379687653897</v>
      </c>
      <c r="O7252">
        <v>7.3511467449476502</v>
      </c>
      <c r="P7252">
        <v>7.9070947450876101</v>
      </c>
      <c r="Q7252">
        <v>6.2843132996066204</v>
      </c>
    </row>
    <row r="7253" spans="1:17">
      <c r="A7253" t="s">
        <v>12985</v>
      </c>
      <c r="B7253" s="16" t="s">
        <v>12986</v>
      </c>
      <c r="C7253">
        <v>8.7839745371549807</v>
      </c>
      <c r="D7253">
        <v>8.73574190386935</v>
      </c>
      <c r="E7253">
        <v>8.7409534762686292</v>
      </c>
      <c r="F7253">
        <v>8.8672343056744491</v>
      </c>
      <c r="G7253">
        <v>8.7056848358701906</v>
      </c>
      <c r="H7253">
        <v>9.1294365974248795</v>
      </c>
      <c r="I7253">
        <v>8.9138520247496995</v>
      </c>
      <c r="J7253">
        <v>9.1094029233341303</v>
      </c>
      <c r="K7253">
        <v>9.0229985478493298</v>
      </c>
      <c r="L7253">
        <v>9.0519079194518799</v>
      </c>
      <c r="M7253">
        <v>8.8055543746863005</v>
      </c>
      <c r="N7253">
        <v>9.2631479751467207</v>
      </c>
      <c r="O7253">
        <v>8.6363641454376694</v>
      </c>
      <c r="P7253">
        <v>9.0452550655281598</v>
      </c>
      <c r="Q7253">
        <v>8.7216113394761106</v>
      </c>
    </row>
    <row r="7254" spans="1:17">
      <c r="A7254" t="s">
        <v>12987</v>
      </c>
      <c r="B7254" s="16" t="s">
        <v>12988</v>
      </c>
      <c r="C7254">
        <v>9.2001214912990594</v>
      </c>
      <c r="D7254">
        <v>9.2578852393228992</v>
      </c>
      <c r="E7254">
        <v>9.07227185962115</v>
      </c>
      <c r="F7254">
        <v>9.3576598643615192</v>
      </c>
      <c r="G7254">
        <v>9.1288941869485196</v>
      </c>
      <c r="H7254">
        <v>9.6559299632309408</v>
      </c>
      <c r="I7254">
        <v>9.0379435924123595</v>
      </c>
      <c r="J7254">
        <v>9.2864546840151601</v>
      </c>
      <c r="K7254">
        <v>9.1555520008402809</v>
      </c>
      <c r="L7254">
        <v>9.0869113375045192</v>
      </c>
      <c r="M7254">
        <v>9.1002631775109997</v>
      </c>
      <c r="N7254">
        <v>9.0423204049763601</v>
      </c>
      <c r="O7254">
        <v>9.0306976039282905</v>
      </c>
      <c r="P7254">
        <v>9.1615249073593699</v>
      </c>
      <c r="Q7254">
        <v>7.6950435514148801</v>
      </c>
    </row>
    <row r="7255" spans="1:17">
      <c r="A7255" t="s">
        <v>12989</v>
      </c>
      <c r="B7255" s="16" t="e">
        <v>#N/A</v>
      </c>
      <c r="C7255">
        <v>6.2066550544559398</v>
      </c>
      <c r="D7255">
        <v>6.37757613081736</v>
      </c>
      <c r="E7255">
        <v>6.1846340324636904</v>
      </c>
      <c r="F7255">
        <v>7.0070440488476997</v>
      </c>
      <c r="G7255">
        <v>6.4795586196785599</v>
      </c>
      <c r="H7255">
        <v>6.9069592085921299</v>
      </c>
      <c r="I7255">
        <v>6.6118666184956396</v>
      </c>
      <c r="J7255">
        <v>6.8602364298825496</v>
      </c>
      <c r="K7255">
        <v>6.4172688586391198</v>
      </c>
      <c r="L7255">
        <v>6.3118397299493596</v>
      </c>
      <c r="M7255">
        <v>6.8979530357267</v>
      </c>
      <c r="N7255">
        <v>6.85612319490345</v>
      </c>
      <c r="O7255">
        <v>6.8611467958757499</v>
      </c>
      <c r="P7255">
        <v>7.3722724284253296</v>
      </c>
      <c r="Q7255">
        <v>2.8218677180984102</v>
      </c>
    </row>
    <row r="7256" spans="1:17">
      <c r="A7256" t="s">
        <v>12990</v>
      </c>
      <c r="B7256" s="16" t="s">
        <v>12991</v>
      </c>
      <c r="C7256">
        <v>8.5804647653092392</v>
      </c>
      <c r="D7256">
        <v>8.7715435629139495</v>
      </c>
      <c r="E7256">
        <v>8.8720366601881597</v>
      </c>
      <c r="F7256">
        <v>8.9223341591474501</v>
      </c>
      <c r="G7256">
        <v>8.9059160925056897</v>
      </c>
      <c r="H7256">
        <v>8.5633286495879908</v>
      </c>
      <c r="I7256">
        <v>8.5858089249887097</v>
      </c>
      <c r="J7256">
        <v>8.7762910647230203</v>
      </c>
      <c r="K7256">
        <v>8.8574106389206495</v>
      </c>
      <c r="L7256">
        <v>8.9027244300753203</v>
      </c>
      <c r="M7256">
        <v>8.8283199413882496</v>
      </c>
      <c r="N7256">
        <v>8.2548048560111607</v>
      </c>
      <c r="O7256">
        <v>8.7071610792229706</v>
      </c>
      <c r="P7256">
        <v>8.77284866222214</v>
      </c>
      <c r="Q7256">
        <v>9.0486929182374407</v>
      </c>
    </row>
    <row r="7257" spans="1:17">
      <c r="A7257" t="s">
        <v>12992</v>
      </c>
      <c r="B7257" s="16" t="s">
        <v>12993</v>
      </c>
      <c r="C7257">
        <v>7.9368589542794101</v>
      </c>
      <c r="D7257">
        <v>8.0531392507551196</v>
      </c>
      <c r="E7257">
        <v>8.0500473658796601</v>
      </c>
      <c r="F7257">
        <v>8.1145370567023694</v>
      </c>
      <c r="G7257">
        <v>8.0898264120100301</v>
      </c>
      <c r="H7257">
        <v>7.7759279249737503</v>
      </c>
      <c r="I7257">
        <v>8.0129347353724292</v>
      </c>
      <c r="J7257">
        <v>7.7314650645078196</v>
      </c>
      <c r="K7257">
        <v>8.0798723913488502</v>
      </c>
      <c r="L7257">
        <v>7.9793730729810397</v>
      </c>
      <c r="M7257">
        <v>8.1301902492706208</v>
      </c>
      <c r="N7257">
        <v>8.0619395049394207</v>
      </c>
      <c r="O7257">
        <v>8.1501519543447607</v>
      </c>
      <c r="P7257">
        <v>7.82477862230669</v>
      </c>
      <c r="Q7257">
        <v>9.0486929182374407</v>
      </c>
    </row>
    <row r="7258" spans="1:17">
      <c r="A7258" t="s">
        <v>12994</v>
      </c>
      <c r="B7258" s="16" t="e">
        <v>#N/A</v>
      </c>
      <c r="C7258">
        <v>8.35412545506607</v>
      </c>
      <c r="D7258">
        <v>8.4722676169739906</v>
      </c>
      <c r="E7258">
        <v>8.2833738846968892</v>
      </c>
      <c r="F7258">
        <v>8.2789898287006292</v>
      </c>
      <c r="G7258">
        <v>8.4018585991338206</v>
      </c>
      <c r="H7258">
        <v>8.80760417363072</v>
      </c>
      <c r="I7258">
        <v>8.5919352089870706</v>
      </c>
      <c r="J7258">
        <v>8.3310496663556197</v>
      </c>
      <c r="K7258">
        <v>8.55871986754231</v>
      </c>
      <c r="L7258">
        <v>8.4816083838079397</v>
      </c>
      <c r="M7258">
        <v>8.3215797360326906</v>
      </c>
      <c r="N7258">
        <v>8.1489821376621201</v>
      </c>
      <c r="O7258">
        <v>8.50094431680097</v>
      </c>
      <c r="P7258">
        <v>8.7837767384524899</v>
      </c>
      <c r="Q7258">
        <v>7.5369478347710803</v>
      </c>
    </row>
    <row r="7259" spans="1:17">
      <c r="A7259" t="s">
        <v>12995</v>
      </c>
      <c r="B7259" s="16" t="s">
        <v>12996</v>
      </c>
      <c r="C7259">
        <v>10.9351156430152</v>
      </c>
      <c r="D7259">
        <v>10.9478690074362</v>
      </c>
      <c r="E7259">
        <v>11.3631637328621</v>
      </c>
      <c r="F7259">
        <v>11.501365608370399</v>
      </c>
      <c r="G7259">
        <v>11.125564199596001</v>
      </c>
      <c r="H7259">
        <v>11.6735928545473</v>
      </c>
      <c r="I7259">
        <v>11.1446625733423</v>
      </c>
      <c r="J7259">
        <v>11.829394443185899</v>
      </c>
      <c r="K7259">
        <v>10.9800037950996</v>
      </c>
      <c r="L7259">
        <v>11.080342477656099</v>
      </c>
      <c r="M7259">
        <v>11.285407772167501</v>
      </c>
      <c r="N7259">
        <v>11.330885793981</v>
      </c>
      <c r="O7259">
        <v>11.3447622077096</v>
      </c>
      <c r="P7259">
        <v>11.395577704260001</v>
      </c>
      <c r="Q7259">
        <v>9.9057254354815303</v>
      </c>
    </row>
    <row r="7260" spans="1:17">
      <c r="A7260" t="s">
        <v>12997</v>
      </c>
      <c r="B7260" s="16" t="s">
        <v>12998</v>
      </c>
      <c r="C7260">
        <v>8.43022138913852</v>
      </c>
      <c r="D7260">
        <v>8.3456350742750907</v>
      </c>
      <c r="E7260">
        <v>7.7714853696760704</v>
      </c>
      <c r="F7260">
        <v>7.7404287607638702</v>
      </c>
      <c r="G7260">
        <v>8.8107210601174</v>
      </c>
      <c r="H7260">
        <v>8.6821072787635405</v>
      </c>
      <c r="I7260">
        <v>8.2249396015961</v>
      </c>
      <c r="J7260">
        <v>8.3139377837614408</v>
      </c>
      <c r="K7260">
        <v>8.5204410050493902</v>
      </c>
      <c r="L7260">
        <v>8.1604818169018305</v>
      </c>
      <c r="M7260">
        <v>8.3741108116857799</v>
      </c>
      <c r="N7260">
        <v>8.6681890852670804</v>
      </c>
      <c r="O7260">
        <v>8.3291958162369593</v>
      </c>
      <c r="P7260">
        <v>8.9154744965630996</v>
      </c>
      <c r="Q7260">
        <v>5.81282804418474</v>
      </c>
    </row>
    <row r="7261" spans="1:17">
      <c r="A7261" t="s">
        <v>12999</v>
      </c>
      <c r="B7261" s="16" t="s">
        <v>13000</v>
      </c>
      <c r="C7261">
        <v>8.6716285626160001</v>
      </c>
      <c r="D7261">
        <v>8.7122480792857999</v>
      </c>
      <c r="E7261">
        <v>8.7872511295471902</v>
      </c>
      <c r="F7261">
        <v>8.5408725518176407</v>
      </c>
      <c r="G7261">
        <v>8.6387824895378102</v>
      </c>
      <c r="H7261">
        <v>8.0165975915160104</v>
      </c>
      <c r="I7261">
        <v>8.6131744940128296</v>
      </c>
      <c r="J7261">
        <v>8.3024159400773705</v>
      </c>
      <c r="K7261">
        <v>8.9752874782981493</v>
      </c>
      <c r="L7261">
        <v>8.5628505750509607</v>
      </c>
      <c r="M7261">
        <v>8.2559057861840994</v>
      </c>
      <c r="N7261">
        <v>8.1741015893052396</v>
      </c>
      <c r="O7261">
        <v>8.3569876058652603</v>
      </c>
      <c r="P7261">
        <v>8.5562564338051299</v>
      </c>
      <c r="Q7261">
        <v>9.3151344269335699</v>
      </c>
    </row>
    <row r="7262" spans="1:17">
      <c r="A7262" t="s">
        <v>13001</v>
      </c>
      <c r="B7262" s="16" t="s">
        <v>13002</v>
      </c>
      <c r="C7262">
        <v>7.8386911175119298</v>
      </c>
      <c r="D7262">
        <v>8.0489755684312794</v>
      </c>
      <c r="E7262">
        <v>7.9786549044894901</v>
      </c>
      <c r="F7262">
        <v>7.69554309695204</v>
      </c>
      <c r="G7262">
        <v>7.9337184578607696</v>
      </c>
      <c r="H7262">
        <v>7.99380219173913</v>
      </c>
      <c r="I7262">
        <v>7.6395679956081599</v>
      </c>
      <c r="J7262">
        <v>7.8549730060507796</v>
      </c>
      <c r="K7262">
        <v>7.7752155713070898</v>
      </c>
      <c r="L7262">
        <v>7.5479212032604899</v>
      </c>
      <c r="M7262">
        <v>7.4125634543830703</v>
      </c>
      <c r="N7262">
        <v>7.9692978188490899</v>
      </c>
      <c r="O7262">
        <v>7.4983353463061304</v>
      </c>
      <c r="P7262">
        <v>7.75239388175721</v>
      </c>
      <c r="Q7262">
        <v>8.9266120302692595</v>
      </c>
    </row>
    <row r="7263" spans="1:17">
      <c r="A7263" t="s">
        <v>13003</v>
      </c>
      <c r="B7263" s="16" t="s">
        <v>13004</v>
      </c>
      <c r="C7263">
        <v>6.7094894782855796</v>
      </c>
      <c r="D7263">
        <v>6.4300702959458897</v>
      </c>
      <c r="E7263">
        <v>6.2964799255411696</v>
      </c>
      <c r="F7263">
        <v>6.62497318038033</v>
      </c>
      <c r="G7263">
        <v>6.5786073959256797</v>
      </c>
      <c r="H7263">
        <v>6.8571668783692896</v>
      </c>
      <c r="I7263">
        <v>6.6595345132719403</v>
      </c>
      <c r="J7263">
        <v>6.4098956305042902</v>
      </c>
      <c r="K7263">
        <v>6.45277007558881</v>
      </c>
      <c r="L7263">
        <v>6.1165539736613903</v>
      </c>
      <c r="M7263">
        <v>6.3630095136639202</v>
      </c>
      <c r="N7263">
        <v>6.4915946587896398</v>
      </c>
      <c r="O7263">
        <v>6.1744094418023296</v>
      </c>
      <c r="P7263">
        <v>7.0723068801633202</v>
      </c>
      <c r="Q7263">
        <v>5.09416193408443</v>
      </c>
    </row>
    <row r="7264" spans="1:17">
      <c r="A7264" t="s">
        <v>13005</v>
      </c>
      <c r="B7264" s="16" t="s">
        <v>13006</v>
      </c>
      <c r="C7264">
        <v>7.4570323269832501</v>
      </c>
      <c r="D7264">
        <v>7.3486408973780701</v>
      </c>
      <c r="E7264">
        <v>7.4159618262881102</v>
      </c>
      <c r="F7264">
        <v>7.5685176025768204</v>
      </c>
      <c r="G7264">
        <v>7.3676229354819496</v>
      </c>
      <c r="H7264">
        <v>7.6648306599170599</v>
      </c>
      <c r="I7264">
        <v>7.3229819917611101</v>
      </c>
      <c r="J7264">
        <v>7.7696424796746699</v>
      </c>
      <c r="K7264">
        <v>7.2070244230751896</v>
      </c>
      <c r="L7264">
        <v>7.3651389610897997</v>
      </c>
      <c r="M7264">
        <v>7.1781936897969896</v>
      </c>
      <c r="N7264">
        <v>7.1120955779354196</v>
      </c>
      <c r="O7264">
        <v>7.3566713697986597</v>
      </c>
      <c r="P7264">
        <v>7.2617771611034998</v>
      </c>
      <c r="Q7264">
        <v>6.9204191934356096</v>
      </c>
    </row>
    <row r="7265" spans="1:17">
      <c r="A7265" t="s">
        <v>13007</v>
      </c>
      <c r="B7265" s="16" t="s">
        <v>13008</v>
      </c>
      <c r="C7265">
        <v>7.0892526012794601</v>
      </c>
      <c r="D7265">
        <v>6.9881484913982899</v>
      </c>
      <c r="E7265">
        <v>7.04800723539954</v>
      </c>
      <c r="F7265">
        <v>6.9988412260113</v>
      </c>
      <c r="G7265">
        <v>6.8287638097852401</v>
      </c>
      <c r="H7265">
        <v>6.44953046144993</v>
      </c>
      <c r="I7265">
        <v>6.6595345132719403</v>
      </c>
      <c r="J7265">
        <v>6.7195168009068604</v>
      </c>
      <c r="K7265">
        <v>7.0310799115270903</v>
      </c>
      <c r="L7265">
        <v>6.7850770131405502</v>
      </c>
      <c r="M7265">
        <v>6.8834847399009602</v>
      </c>
      <c r="N7265">
        <v>6.6073365936536996</v>
      </c>
      <c r="O7265">
        <v>6.9369852176038096</v>
      </c>
      <c r="P7265">
        <v>6.47486360288885</v>
      </c>
      <c r="Q7265">
        <v>7.8374797051227896</v>
      </c>
    </row>
    <row r="7266" spans="1:17">
      <c r="A7266" t="s">
        <v>13009</v>
      </c>
      <c r="B7266" s="16" t="s">
        <v>13010</v>
      </c>
      <c r="C7266">
        <v>2.8218677180984102</v>
      </c>
      <c r="D7266">
        <v>3.6330127529723502</v>
      </c>
      <c r="E7266">
        <v>3.9618875914207199</v>
      </c>
      <c r="F7266">
        <v>3.7319397910766599</v>
      </c>
      <c r="G7266">
        <v>4.5079198595814196</v>
      </c>
      <c r="H7266">
        <v>3.7814594184883799</v>
      </c>
      <c r="I7266">
        <v>3.8937805799913501</v>
      </c>
      <c r="J7266">
        <v>3.5611359966351301</v>
      </c>
      <c r="K7266">
        <v>3.8204461843508501</v>
      </c>
      <c r="L7266">
        <v>3.7555759297476698</v>
      </c>
      <c r="M7266">
        <v>4.0387673383778999</v>
      </c>
      <c r="N7266">
        <v>4.3841781814921204</v>
      </c>
      <c r="O7266">
        <v>4.2491040476565001</v>
      </c>
      <c r="P7266">
        <v>3.9363215208704698</v>
      </c>
      <c r="Q7266">
        <v>7.1565710053807701</v>
      </c>
    </row>
    <row r="7267" spans="1:17">
      <c r="A7267" t="s">
        <v>13011</v>
      </c>
      <c r="B7267" s="16" t="s">
        <v>13012</v>
      </c>
      <c r="C7267">
        <v>10.621542875316001</v>
      </c>
      <c r="D7267">
        <v>10.657358257400199</v>
      </c>
      <c r="E7267">
        <v>10.782373054751799</v>
      </c>
      <c r="F7267">
        <v>10.342960817219</v>
      </c>
      <c r="G7267">
        <v>10.5238244162238</v>
      </c>
      <c r="H7267">
        <v>10.222247263633101</v>
      </c>
      <c r="I7267">
        <v>10.606137427654</v>
      </c>
      <c r="J7267">
        <v>10.350646086052</v>
      </c>
      <c r="K7267">
        <v>10.811964950693</v>
      </c>
      <c r="L7267">
        <v>10.477227387138001</v>
      </c>
      <c r="M7267">
        <v>10.229416027602101</v>
      </c>
      <c r="N7267">
        <v>9.5788802565135907</v>
      </c>
      <c r="O7267">
        <v>10.1856000040158</v>
      </c>
      <c r="P7267">
        <v>10.706560886499499</v>
      </c>
      <c r="Q7267">
        <v>9.7703309644362406</v>
      </c>
    </row>
    <row r="7268" spans="1:17">
      <c r="A7268" t="s">
        <v>13013</v>
      </c>
      <c r="B7268" s="16" t="s">
        <v>13014</v>
      </c>
      <c r="C7268">
        <v>6.9359169713665203</v>
      </c>
      <c r="D7268">
        <v>7.2503925698015204</v>
      </c>
      <c r="E7268">
        <v>7.2711941447598996</v>
      </c>
      <c r="F7268">
        <v>7.0313746998931297</v>
      </c>
      <c r="G7268">
        <v>7.2442399160463804</v>
      </c>
      <c r="H7268">
        <v>7.3133415888800997</v>
      </c>
      <c r="I7268">
        <v>7.2157887515971799</v>
      </c>
      <c r="J7268">
        <v>7.2451160400621699</v>
      </c>
      <c r="K7268">
        <v>7.4824397036450003</v>
      </c>
      <c r="L7268">
        <v>7.0084058745800704</v>
      </c>
      <c r="M7268">
        <v>7.1361418404393699</v>
      </c>
      <c r="N7268">
        <v>6.9945341586853802</v>
      </c>
      <c r="O7268">
        <v>6.9369852176038096</v>
      </c>
      <c r="P7268">
        <v>7.8869526179151004</v>
      </c>
      <c r="Q7268">
        <v>2.8218677180984102</v>
      </c>
    </row>
    <row r="7269" spans="1:17">
      <c r="A7269" t="s">
        <v>13015</v>
      </c>
      <c r="B7269" s="16" t="s">
        <v>13016</v>
      </c>
      <c r="C7269">
        <v>8.4369440706477494</v>
      </c>
      <c r="D7269">
        <v>8.4280788669593107</v>
      </c>
      <c r="E7269">
        <v>8.4747349831820902</v>
      </c>
      <c r="F7269">
        <v>8.8029149706174792</v>
      </c>
      <c r="G7269">
        <v>8.2606437091398508</v>
      </c>
      <c r="H7269">
        <v>9.3642486401078493</v>
      </c>
      <c r="I7269">
        <v>8.6634892960074197</v>
      </c>
      <c r="J7269">
        <v>8.9561240703832592</v>
      </c>
      <c r="K7269">
        <v>8.3717137562975008</v>
      </c>
      <c r="L7269">
        <v>8.4816083838079397</v>
      </c>
      <c r="M7269">
        <v>8.6374093359896094</v>
      </c>
      <c r="N7269">
        <v>8.7259346934950095</v>
      </c>
      <c r="O7269">
        <v>8.93808275639282</v>
      </c>
      <c r="P7269">
        <v>9.1559287361594297</v>
      </c>
      <c r="Q7269">
        <v>6.2843132996066204</v>
      </c>
    </row>
    <row r="7270" spans="1:17">
      <c r="A7270" t="s">
        <v>13017</v>
      </c>
      <c r="B7270" s="16" t="s">
        <v>13018</v>
      </c>
      <c r="C7270">
        <v>7.1963615261964398</v>
      </c>
      <c r="D7270">
        <v>6.9881484913982899</v>
      </c>
      <c r="E7270">
        <v>7.2381796543296701</v>
      </c>
      <c r="F7270">
        <v>7.2124563554963999</v>
      </c>
      <c r="G7270">
        <v>7.4443611185871497</v>
      </c>
      <c r="H7270">
        <v>6.2314172070097102</v>
      </c>
      <c r="I7270">
        <v>6.9357818419438102</v>
      </c>
      <c r="J7270">
        <v>6.8914292082080797</v>
      </c>
      <c r="K7270">
        <v>6.8483229266356602</v>
      </c>
      <c r="L7270">
        <v>7.0424643899991004</v>
      </c>
      <c r="M7270">
        <v>6.7857001527871796</v>
      </c>
      <c r="N7270">
        <v>6.8869289896348196</v>
      </c>
      <c r="O7270">
        <v>7.0641355976147899</v>
      </c>
      <c r="P7270">
        <v>6.2813702146298303</v>
      </c>
      <c r="Q7270">
        <v>7.3593062614465703</v>
      </c>
    </row>
    <row r="7271" spans="1:17">
      <c r="A7271" t="s">
        <v>13019</v>
      </c>
      <c r="B7271" s="16" t="s">
        <v>13020</v>
      </c>
      <c r="C7271">
        <v>10.9609890077759</v>
      </c>
      <c r="D7271">
        <v>10.984821876743499</v>
      </c>
      <c r="E7271">
        <v>10.6466884528788</v>
      </c>
      <c r="F7271">
        <v>10.5752010649433</v>
      </c>
      <c r="G7271">
        <v>10.7059916469782</v>
      </c>
      <c r="H7271">
        <v>10.3334722657792</v>
      </c>
      <c r="I7271">
        <v>10.5848001841679</v>
      </c>
      <c r="J7271">
        <v>10.198971380721501</v>
      </c>
      <c r="K7271">
        <v>10.881007065881899</v>
      </c>
      <c r="L7271">
        <v>10.635782908659101</v>
      </c>
      <c r="M7271">
        <v>10.3840020456415</v>
      </c>
      <c r="N7271">
        <v>10.364880511075899</v>
      </c>
      <c r="O7271">
        <v>10.634040237028801</v>
      </c>
      <c r="P7271">
        <v>10.4790081235525</v>
      </c>
      <c r="Q7271">
        <v>11.120623797141301</v>
      </c>
    </row>
    <row r="7272" spans="1:17">
      <c r="A7272" t="s">
        <v>13021</v>
      </c>
      <c r="B7272" s="16" t="s">
        <v>13022</v>
      </c>
      <c r="C7272">
        <v>5.0699158884914599</v>
      </c>
      <c r="D7272">
        <v>4.7881665373273803</v>
      </c>
      <c r="E7272">
        <v>5.0693649437607</v>
      </c>
      <c r="F7272">
        <v>4.6121840845566204</v>
      </c>
      <c r="G7272">
        <v>5.2138164621762604</v>
      </c>
      <c r="H7272">
        <v>4.2312229394497098</v>
      </c>
      <c r="I7272">
        <v>4.4354937019020104</v>
      </c>
      <c r="J7272">
        <v>4.2567562628296498</v>
      </c>
      <c r="K7272">
        <v>5.3872068501715296</v>
      </c>
      <c r="L7272">
        <v>5.0592286016271197</v>
      </c>
      <c r="M7272">
        <v>4.6180354178513197</v>
      </c>
      <c r="N7272">
        <v>4.5070424063834196</v>
      </c>
      <c r="O7272">
        <v>4.7717654559956602</v>
      </c>
      <c r="P7272">
        <v>4.7374550361106396</v>
      </c>
      <c r="Q7272">
        <v>6.9204191934356096</v>
      </c>
    </row>
    <row r="7273" spans="1:17">
      <c r="A7273" t="s">
        <v>13023</v>
      </c>
      <c r="B7273" s="16" t="s">
        <v>13024</v>
      </c>
      <c r="C7273">
        <v>8.2163248402712306</v>
      </c>
      <c r="D7273">
        <v>8.2509573860280003</v>
      </c>
      <c r="E7273">
        <v>8.1420280799080693</v>
      </c>
      <c r="F7273">
        <v>8.3156834904239894</v>
      </c>
      <c r="G7273">
        <v>8.2088563885042003</v>
      </c>
      <c r="H7273">
        <v>8.1627190944882102</v>
      </c>
      <c r="I7273">
        <v>8.2090809726477598</v>
      </c>
      <c r="J7273">
        <v>8.1109358516465502</v>
      </c>
      <c r="K7273">
        <v>8.0985585523616592</v>
      </c>
      <c r="L7273">
        <v>8.1370854117518796</v>
      </c>
      <c r="M7273">
        <v>8.0613634534576892</v>
      </c>
      <c r="N7273">
        <v>7.9057193802032204</v>
      </c>
      <c r="O7273">
        <v>8.01360964961661</v>
      </c>
      <c r="P7273">
        <v>8.1002339481610708</v>
      </c>
      <c r="Q7273">
        <v>7.9670857749043096</v>
      </c>
    </row>
    <row r="7274" spans="1:17">
      <c r="A7274" t="s">
        <v>13025</v>
      </c>
      <c r="B7274" s="16" t="s">
        <v>13026</v>
      </c>
      <c r="C7274">
        <v>6.0020440008562996</v>
      </c>
      <c r="D7274">
        <v>5.9429245670536996</v>
      </c>
      <c r="E7274">
        <v>5.6538073608653301</v>
      </c>
      <c r="F7274">
        <v>5.6288788852098</v>
      </c>
      <c r="G7274">
        <v>6.4197063712653204</v>
      </c>
      <c r="H7274">
        <v>5.4261642208015903</v>
      </c>
      <c r="I7274">
        <v>6.5874223162907901</v>
      </c>
      <c r="J7274">
        <v>5.8305531747288999</v>
      </c>
      <c r="K7274">
        <v>6.1833404654740303</v>
      </c>
      <c r="L7274">
        <v>6.7545428627641799</v>
      </c>
      <c r="M7274">
        <v>6.27668483199077</v>
      </c>
      <c r="N7274">
        <v>6.8970520926005099</v>
      </c>
      <c r="O7274">
        <v>5.6630803592182</v>
      </c>
      <c r="P7274">
        <v>6.6611531636970698</v>
      </c>
      <c r="Q7274">
        <v>6.6375058506955904</v>
      </c>
    </row>
    <row r="7275" spans="1:17">
      <c r="A7275" t="s">
        <v>13027</v>
      </c>
      <c r="B7275" s="16" t="s">
        <v>13028</v>
      </c>
      <c r="C7275">
        <v>8.1767029841040202</v>
      </c>
      <c r="D7275">
        <v>8.1496195864347705</v>
      </c>
      <c r="E7275">
        <v>8.2616696238133507</v>
      </c>
      <c r="F7275">
        <v>7.6853755270367996</v>
      </c>
      <c r="G7275">
        <v>8.2132437936487594</v>
      </c>
      <c r="H7275">
        <v>7.7705720525869797</v>
      </c>
      <c r="I7275">
        <v>8.7092923674108107</v>
      </c>
      <c r="J7275">
        <v>7.9167534634674697</v>
      </c>
      <c r="K7275">
        <v>8.4725501940294503</v>
      </c>
      <c r="L7275">
        <v>9.1131169051639809</v>
      </c>
      <c r="M7275">
        <v>8.8169820844151001</v>
      </c>
      <c r="N7275">
        <v>8.7344004763171696</v>
      </c>
      <c r="O7275">
        <v>8.4057010987683807</v>
      </c>
      <c r="P7275">
        <v>8.6226896425081208</v>
      </c>
      <c r="Q7275">
        <v>10.666345908434501</v>
      </c>
    </row>
    <row r="7276" spans="1:17">
      <c r="A7276" t="s">
        <v>13029</v>
      </c>
      <c r="B7276" s="16" t="s">
        <v>13030</v>
      </c>
      <c r="C7276">
        <v>9.1478257834760797</v>
      </c>
      <c r="D7276">
        <v>9.3127149825196298</v>
      </c>
      <c r="E7276">
        <v>9.1715974898209307</v>
      </c>
      <c r="F7276">
        <v>10.2785493369764</v>
      </c>
      <c r="G7276">
        <v>9.4777169852487493</v>
      </c>
      <c r="H7276">
        <v>9.7769455628315907</v>
      </c>
      <c r="I7276">
        <v>8.7994013124825301</v>
      </c>
      <c r="J7276">
        <v>9.84727495710721</v>
      </c>
      <c r="K7276">
        <v>9.0112179418532996</v>
      </c>
      <c r="L7276">
        <v>9.1927778184162996</v>
      </c>
      <c r="M7276">
        <v>9.6020347643887298</v>
      </c>
      <c r="N7276">
        <v>9.5033012471985892</v>
      </c>
      <c r="O7276">
        <v>9.3635063851512292</v>
      </c>
      <c r="P7276">
        <v>8.8372083078511103</v>
      </c>
      <c r="Q7276">
        <v>8.8614637697687808</v>
      </c>
    </row>
    <row r="7277" spans="1:17">
      <c r="A7277" t="s">
        <v>13031</v>
      </c>
      <c r="B7277" s="16" t="s">
        <v>13032</v>
      </c>
      <c r="C7277">
        <v>8.0243021689939695</v>
      </c>
      <c r="D7277">
        <v>8.1102015415907793</v>
      </c>
      <c r="E7277">
        <v>8.0875472091364102</v>
      </c>
      <c r="F7277">
        <v>8.1811406841559897</v>
      </c>
      <c r="G7277">
        <v>8.0560255534584204</v>
      </c>
      <c r="H7277">
        <v>8.4772376849151296</v>
      </c>
      <c r="I7277">
        <v>7.9945460816845602</v>
      </c>
      <c r="J7277">
        <v>8.1912310438500295</v>
      </c>
      <c r="K7277">
        <v>7.8955329683749396</v>
      </c>
      <c r="L7277">
        <v>8.2284746209632704</v>
      </c>
      <c r="M7277">
        <v>8.1870955480708201</v>
      </c>
      <c r="N7277">
        <v>8.2742937637034792</v>
      </c>
      <c r="O7277">
        <v>8.2304821506377799</v>
      </c>
      <c r="P7277">
        <v>7.7147893187189904</v>
      </c>
      <c r="Q7277">
        <v>7.6950435514148801</v>
      </c>
    </row>
    <row r="7278" spans="1:17">
      <c r="A7278" t="s">
        <v>13033</v>
      </c>
      <c r="B7278" s="16" t="s">
        <v>13034</v>
      </c>
      <c r="C7278">
        <v>8.8484158267279405</v>
      </c>
      <c r="D7278">
        <v>8.8926052055012903</v>
      </c>
      <c r="E7278">
        <v>9.0691525554857293</v>
      </c>
      <c r="F7278">
        <v>9.3005797071951193</v>
      </c>
      <c r="G7278">
        <v>8.9486282958632302</v>
      </c>
      <c r="H7278">
        <v>9.7239486759824594</v>
      </c>
      <c r="I7278">
        <v>9.2190212281476693</v>
      </c>
      <c r="J7278">
        <v>9.3395426826826409</v>
      </c>
      <c r="K7278">
        <v>8.6975227300660798</v>
      </c>
      <c r="L7278">
        <v>9.2096906560645309</v>
      </c>
      <c r="M7278">
        <v>9.2383959860595599</v>
      </c>
      <c r="N7278">
        <v>9.2316051363217806</v>
      </c>
      <c r="O7278">
        <v>9.3246387320309605</v>
      </c>
      <c r="P7278">
        <v>9.2665224450892794</v>
      </c>
      <c r="Q7278">
        <v>6.6375058506955904</v>
      </c>
    </row>
    <row r="7279" spans="1:17">
      <c r="A7279" t="s">
        <v>13035</v>
      </c>
      <c r="B7279" s="16" t="s">
        <v>13036</v>
      </c>
      <c r="C7279">
        <v>9.0871676515543491</v>
      </c>
      <c r="D7279">
        <v>9.19901184155351</v>
      </c>
      <c r="E7279">
        <v>9.1030993587152498</v>
      </c>
      <c r="F7279">
        <v>9.2042754738796493</v>
      </c>
      <c r="G7279">
        <v>9.02794776880814</v>
      </c>
      <c r="H7279">
        <v>8.9890454900097598</v>
      </c>
      <c r="I7279">
        <v>9.0690147095089007</v>
      </c>
      <c r="J7279">
        <v>8.9432021883941708</v>
      </c>
      <c r="K7279">
        <v>9.1942695663695595</v>
      </c>
      <c r="L7279">
        <v>9.0684859922085899</v>
      </c>
      <c r="M7279">
        <v>8.8226621560556193</v>
      </c>
      <c r="N7279">
        <v>8.5643802064289591</v>
      </c>
      <c r="O7279">
        <v>8.97620372343596</v>
      </c>
      <c r="P7279">
        <v>9.3497609321889108</v>
      </c>
      <c r="Q7279">
        <v>8.5667227177791094</v>
      </c>
    </row>
    <row r="7280" spans="1:17">
      <c r="A7280" t="s">
        <v>13037</v>
      </c>
      <c r="B7280" s="16" t="s">
        <v>13038</v>
      </c>
      <c r="C7280">
        <v>8.9576155323192292</v>
      </c>
      <c r="D7280">
        <v>9.0042860598011192</v>
      </c>
      <c r="E7280">
        <v>8.8467560081831405</v>
      </c>
      <c r="F7280">
        <v>8.9288068687290707</v>
      </c>
      <c r="G7280">
        <v>8.6900349916987008</v>
      </c>
      <c r="H7280">
        <v>9.2535350447355196</v>
      </c>
      <c r="I7280">
        <v>8.89415785060765</v>
      </c>
      <c r="J7280">
        <v>8.9094328600925206</v>
      </c>
      <c r="K7280">
        <v>8.7528121642609094</v>
      </c>
      <c r="L7280">
        <v>8.7747037255395792</v>
      </c>
      <c r="M7280">
        <v>8.8764459202654695</v>
      </c>
      <c r="N7280">
        <v>8.7650232406320008</v>
      </c>
      <c r="O7280">
        <v>8.9509020383104403</v>
      </c>
      <c r="P7280">
        <v>8.8511285703123104</v>
      </c>
      <c r="Q7280">
        <v>8.7216113394761106</v>
      </c>
    </row>
    <row r="7281" spans="1:17">
      <c r="A7281" t="s">
        <v>13039</v>
      </c>
      <c r="B7281" s="16" t="s">
        <v>13040</v>
      </c>
      <c r="C7281">
        <v>6.4403118743285797</v>
      </c>
      <c r="D7281">
        <v>6.61130647324664</v>
      </c>
      <c r="E7281">
        <v>5.12062362366449</v>
      </c>
      <c r="F7281">
        <v>5.3934871370174804</v>
      </c>
      <c r="G7281">
        <v>6.8287638097852401</v>
      </c>
      <c r="H7281">
        <v>3.8900437060628099</v>
      </c>
      <c r="I7281">
        <v>4.9700790693176398</v>
      </c>
      <c r="J7281">
        <v>6.7538939608274298</v>
      </c>
      <c r="K7281">
        <v>6.1403051534520099</v>
      </c>
      <c r="L7281">
        <v>7.1556786543903099</v>
      </c>
      <c r="M7281">
        <v>4.5794486673888004</v>
      </c>
      <c r="N7281">
        <v>4.8146980941494002</v>
      </c>
      <c r="O7281">
        <v>5.2414794897208603</v>
      </c>
      <c r="P7281">
        <v>6.6127103465427499</v>
      </c>
      <c r="Q7281">
        <v>5.09416193408443</v>
      </c>
    </row>
    <row r="7282" spans="1:17">
      <c r="A7282" t="s">
        <v>13041</v>
      </c>
      <c r="B7282" s="16" t="s">
        <v>13042</v>
      </c>
      <c r="C7282">
        <v>7.9463175135047797</v>
      </c>
      <c r="D7282">
        <v>7.8717146042891102</v>
      </c>
      <c r="E7282">
        <v>7.9585540685743199</v>
      </c>
      <c r="F7282">
        <v>8.0877807673353193</v>
      </c>
      <c r="G7282">
        <v>8.0063199935284892</v>
      </c>
      <c r="H7282">
        <v>8.0165975915160104</v>
      </c>
      <c r="I7282">
        <v>8.0885691376079798</v>
      </c>
      <c r="J7282">
        <v>8.0467713144519699</v>
      </c>
      <c r="K7282">
        <v>7.8998017486258796</v>
      </c>
      <c r="L7282">
        <v>7.9837524400169499</v>
      </c>
      <c r="M7282">
        <v>8.1393260532359406</v>
      </c>
      <c r="N7282">
        <v>7.48473824893557</v>
      </c>
      <c r="O7282">
        <v>8.2244594109588807</v>
      </c>
      <c r="P7282">
        <v>8.3560040915374394</v>
      </c>
      <c r="Q7282">
        <v>7.9670857749043096</v>
      </c>
    </row>
    <row r="7283" spans="1:17">
      <c r="A7283" t="s">
        <v>13043</v>
      </c>
      <c r="B7283" s="16" t="s">
        <v>13044</v>
      </c>
      <c r="C7283">
        <v>6.9454052174376804</v>
      </c>
      <c r="D7283">
        <v>6.8981899443675996</v>
      </c>
      <c r="E7283">
        <v>7.1223052403704799</v>
      </c>
      <c r="F7283">
        <v>6.8333429567598296</v>
      </c>
      <c r="G7283">
        <v>6.9177415899492303</v>
      </c>
      <c r="H7283">
        <v>7.5631487141333897</v>
      </c>
      <c r="I7283">
        <v>8.1058029072197897</v>
      </c>
      <c r="J7283">
        <v>7.4936168087532602</v>
      </c>
      <c r="K7283">
        <v>6.97541760318438</v>
      </c>
      <c r="L7283">
        <v>8.2061649236105101</v>
      </c>
      <c r="M7283">
        <v>7.8061016126687397</v>
      </c>
      <c r="N7283">
        <v>7.3292460766937699</v>
      </c>
      <c r="O7283">
        <v>7.3061681473723104</v>
      </c>
      <c r="P7283">
        <v>8.6705798134941592</v>
      </c>
      <c r="Q7283">
        <v>5.09416193408443</v>
      </c>
    </row>
    <row r="7284" spans="1:17">
      <c r="A7284" t="s">
        <v>13045</v>
      </c>
      <c r="B7284" s="16" t="s">
        <v>13046</v>
      </c>
      <c r="C7284">
        <v>7.3541003915390402</v>
      </c>
      <c r="D7284">
        <v>7.4595638158295197</v>
      </c>
      <c r="E7284">
        <v>6.8287101228986797</v>
      </c>
      <c r="F7284">
        <v>6.1471629119605797</v>
      </c>
      <c r="G7284">
        <v>7.8000530865117303</v>
      </c>
      <c r="H7284">
        <v>7.1075672566897001</v>
      </c>
      <c r="I7284">
        <v>7.7642522999856904</v>
      </c>
      <c r="J7284">
        <v>6.9738646069234704</v>
      </c>
      <c r="K7284">
        <v>8.0301227680356799</v>
      </c>
      <c r="L7284">
        <v>7.6396351474334399</v>
      </c>
      <c r="M7284">
        <v>7.9341392276309701</v>
      </c>
      <c r="N7284">
        <v>8.1864989905390608</v>
      </c>
      <c r="O7284">
        <v>7.8033642931512999</v>
      </c>
      <c r="P7284">
        <v>7.6839819288491702</v>
      </c>
      <c r="Q7284">
        <v>8.1958182219819093</v>
      </c>
    </row>
    <row r="7285" spans="1:17">
      <c r="A7285" t="s">
        <v>13047</v>
      </c>
      <c r="B7285" s="16" t="s">
        <v>13048</v>
      </c>
      <c r="C7285">
        <v>9.5337067752524902</v>
      </c>
      <c r="D7285">
        <v>9.5520404928739193</v>
      </c>
      <c r="E7285">
        <v>9.5705238240850097</v>
      </c>
      <c r="F7285">
        <v>9.4816909570907093</v>
      </c>
      <c r="G7285">
        <v>9.3260251375514898</v>
      </c>
      <c r="H7285">
        <v>9.7225638457308197</v>
      </c>
      <c r="I7285">
        <v>9.3851796417493301</v>
      </c>
      <c r="J7285">
        <v>9.6535216704140296</v>
      </c>
      <c r="K7285">
        <v>9.1010222827857099</v>
      </c>
      <c r="L7285">
        <v>9.2227093253974495</v>
      </c>
      <c r="M7285">
        <v>9.6173636774688092</v>
      </c>
      <c r="N7285">
        <v>9.1642844403181307</v>
      </c>
      <c r="O7285">
        <v>9.63487220076175</v>
      </c>
      <c r="P7285">
        <v>9.6635119426354503</v>
      </c>
      <c r="Q7285">
        <v>9.0486929182374407</v>
      </c>
    </row>
    <row r="7286" spans="1:17">
      <c r="A7286" t="s">
        <v>13049</v>
      </c>
      <c r="B7286" s="16" t="s">
        <v>13050</v>
      </c>
      <c r="C7286">
        <v>9.2732965147592807</v>
      </c>
      <c r="D7286">
        <v>9.1839101779316206</v>
      </c>
      <c r="E7286">
        <v>9.3671387686547707</v>
      </c>
      <c r="F7286">
        <v>8.8377281330653492</v>
      </c>
      <c r="G7286">
        <v>9.3056341324547294</v>
      </c>
      <c r="H7286">
        <v>7.9279863754087803</v>
      </c>
      <c r="I7286">
        <v>9.2484010219388892</v>
      </c>
      <c r="J7286">
        <v>8.9037269494772495</v>
      </c>
      <c r="K7286">
        <v>9.5454722372198102</v>
      </c>
      <c r="L7286">
        <v>9.3787356274611309</v>
      </c>
      <c r="M7286">
        <v>9.0085595187119001</v>
      </c>
      <c r="N7286">
        <v>8.7400168431798395</v>
      </c>
      <c r="O7286">
        <v>9.2271476884746093</v>
      </c>
      <c r="P7286">
        <v>8.6508185249041496</v>
      </c>
      <c r="Q7286">
        <v>10.4396731967666</v>
      </c>
    </row>
    <row r="7287" spans="1:17">
      <c r="A7287" t="s">
        <v>13051</v>
      </c>
      <c r="B7287" s="16" t="s">
        <v>13052</v>
      </c>
      <c r="C7287">
        <v>5.62538561552046</v>
      </c>
      <c r="D7287">
        <v>5.3377706331943697</v>
      </c>
      <c r="E7287">
        <v>5.3510197543661198</v>
      </c>
      <c r="F7287">
        <v>5.8485946735515197</v>
      </c>
      <c r="G7287">
        <v>5.9535011800267901</v>
      </c>
      <c r="H7287">
        <v>6.3518923622338201</v>
      </c>
      <c r="I7287">
        <v>5.7790171390800298</v>
      </c>
      <c r="J7287">
        <v>5.76383742325923</v>
      </c>
      <c r="K7287">
        <v>5.3872068501715296</v>
      </c>
      <c r="L7287">
        <v>5.8319238793611898</v>
      </c>
      <c r="M7287">
        <v>6.1847657049973597</v>
      </c>
      <c r="N7287">
        <v>6.3656132514015002</v>
      </c>
      <c r="O7287">
        <v>5.9713263387717097</v>
      </c>
      <c r="P7287">
        <v>5.9565984970148804</v>
      </c>
      <c r="Q7287">
        <v>5.81282804418474</v>
      </c>
    </row>
    <row r="7288" spans="1:17">
      <c r="A7288" t="s">
        <v>13053</v>
      </c>
      <c r="B7288" s="16" t="s">
        <v>13054</v>
      </c>
      <c r="C7288">
        <v>6.5061011689220098</v>
      </c>
      <c r="D7288">
        <v>6.6338206543565796</v>
      </c>
      <c r="E7288">
        <v>6.4779724688708198</v>
      </c>
      <c r="F7288">
        <v>5.7128413575868704</v>
      </c>
      <c r="G7288">
        <v>5.9320947005070197</v>
      </c>
      <c r="H7288">
        <v>5.8348120214029704</v>
      </c>
      <c r="I7288">
        <v>6.1254782290571796</v>
      </c>
      <c r="J7288">
        <v>5.0671121988910901</v>
      </c>
      <c r="K7288">
        <v>6.7473835624775402</v>
      </c>
      <c r="L7288">
        <v>6.9910684097633</v>
      </c>
      <c r="M7288">
        <v>5.9248301634926097</v>
      </c>
      <c r="N7288">
        <v>6.3210115805117999</v>
      </c>
      <c r="O7288">
        <v>5.88111515790124</v>
      </c>
      <c r="P7288">
        <v>5.6022656228975496</v>
      </c>
      <c r="Q7288">
        <v>6.6375058506955904</v>
      </c>
    </row>
    <row r="7289" spans="1:17">
      <c r="A7289" t="s">
        <v>13055</v>
      </c>
      <c r="B7289" s="16" t="s">
        <v>13056</v>
      </c>
      <c r="C7289">
        <v>5.8470053502229398</v>
      </c>
      <c r="D7289">
        <v>5.9246275129003996</v>
      </c>
      <c r="E7289">
        <v>5.90213374864478</v>
      </c>
      <c r="F7289">
        <v>5.9380809475840204</v>
      </c>
      <c r="G7289">
        <v>5.9320947005070197</v>
      </c>
      <c r="H7289">
        <v>7.1412083773946096</v>
      </c>
      <c r="I7289">
        <v>6.3893702618785202</v>
      </c>
      <c r="J7289">
        <v>6.2499257068907896</v>
      </c>
      <c r="K7289">
        <v>5.7767343290393898</v>
      </c>
      <c r="L7289">
        <v>6.32580422898618</v>
      </c>
      <c r="M7289">
        <v>6.5944058642986496</v>
      </c>
      <c r="N7289">
        <v>6.6795919659621896</v>
      </c>
      <c r="O7289">
        <v>6.55873119492583</v>
      </c>
      <c r="P7289">
        <v>6.4195282390462101</v>
      </c>
      <c r="Q7289">
        <v>2.8218677180984102</v>
      </c>
    </row>
    <row r="7290" spans="1:17">
      <c r="A7290" t="s">
        <v>13057</v>
      </c>
      <c r="B7290" s="16" t="s">
        <v>13058</v>
      </c>
      <c r="C7290">
        <v>10.3182011820026</v>
      </c>
      <c r="D7290">
        <v>10.4536800234126</v>
      </c>
      <c r="E7290">
        <v>10.434045454296699</v>
      </c>
      <c r="F7290">
        <v>10.7473881427709</v>
      </c>
      <c r="G7290">
        <v>10.2323782432616</v>
      </c>
      <c r="H7290">
        <v>10.334379144839501</v>
      </c>
      <c r="I7290">
        <v>10.018602845072699</v>
      </c>
      <c r="J7290">
        <v>10.7122452473841</v>
      </c>
      <c r="K7290">
        <v>10.3744939651453</v>
      </c>
      <c r="L7290">
        <v>10.2937916229485</v>
      </c>
      <c r="M7290">
        <v>10.280515904123099</v>
      </c>
      <c r="N7290">
        <v>9.7091192100698205</v>
      </c>
      <c r="O7290">
        <v>10.0837095018416</v>
      </c>
      <c r="P7290">
        <v>10.462103931630599</v>
      </c>
      <c r="Q7290">
        <v>9.9689373561629306</v>
      </c>
    </row>
    <row r="7291" spans="1:17">
      <c r="A7291" t="s">
        <v>13059</v>
      </c>
      <c r="B7291" s="16" t="s">
        <v>13060</v>
      </c>
      <c r="C7291">
        <v>3.6535616636188299</v>
      </c>
      <c r="D7291">
        <v>3.8603343823973102</v>
      </c>
      <c r="E7291">
        <v>3.4028894668404299</v>
      </c>
      <c r="F7291">
        <v>4.0892058755412499</v>
      </c>
      <c r="G7291">
        <v>3.70007344211845</v>
      </c>
      <c r="H7291">
        <v>3.65660975244205</v>
      </c>
      <c r="I7291">
        <v>3.7848446501428201</v>
      </c>
      <c r="J7291">
        <v>3.93564812262216</v>
      </c>
      <c r="K7291">
        <v>3.6013796825057902</v>
      </c>
      <c r="L7291">
        <v>3.7555759297476698</v>
      </c>
      <c r="M7291">
        <v>3.82485868955618</v>
      </c>
      <c r="N7291">
        <v>4.0888472785647796</v>
      </c>
      <c r="O7291">
        <v>3.42420286852819</v>
      </c>
      <c r="P7291">
        <v>3.3893867502571098</v>
      </c>
      <c r="Q7291">
        <v>2.8218677180984102</v>
      </c>
    </row>
    <row r="7292" spans="1:17">
      <c r="A7292" t="s">
        <v>13061</v>
      </c>
      <c r="B7292" s="16" t="s">
        <v>13062</v>
      </c>
      <c r="C7292">
        <v>8.7813360082092196</v>
      </c>
      <c r="D7292">
        <v>8.8879529418959304</v>
      </c>
      <c r="E7292">
        <v>8.9888931331601007</v>
      </c>
      <c r="F7292">
        <v>8.7958503321355597</v>
      </c>
      <c r="G7292">
        <v>8.76065822358294</v>
      </c>
      <c r="H7292">
        <v>8.4372601967683298</v>
      </c>
      <c r="I7292">
        <v>8.9404997126653498</v>
      </c>
      <c r="J7292">
        <v>8.8533064851950307</v>
      </c>
      <c r="K7292">
        <v>9.0385578061750103</v>
      </c>
      <c r="L7292">
        <v>8.8170179735652905</v>
      </c>
      <c r="M7292">
        <v>8.5187789124361508</v>
      </c>
      <c r="N7292">
        <v>8.3312274464092102</v>
      </c>
      <c r="O7292">
        <v>8.7179157008475201</v>
      </c>
      <c r="P7292">
        <v>9.0603118401983203</v>
      </c>
      <c r="Q7292">
        <v>7.8374797051227896</v>
      </c>
    </row>
    <row r="7293" spans="1:17">
      <c r="A7293" t="s">
        <v>13063</v>
      </c>
      <c r="B7293" s="16" t="s">
        <v>13064</v>
      </c>
      <c r="C7293">
        <v>6.9263654869163496</v>
      </c>
      <c r="D7293">
        <v>6.9968414682087197</v>
      </c>
      <c r="E7293">
        <v>7.04800723539954</v>
      </c>
      <c r="F7293">
        <v>6.6876694774574998</v>
      </c>
      <c r="G7293">
        <v>6.56487182254026</v>
      </c>
      <c r="H7293">
        <v>6.9069592085921299</v>
      </c>
      <c r="I7293">
        <v>6.69426981432159</v>
      </c>
      <c r="J7293">
        <v>6.9738646069234704</v>
      </c>
      <c r="K7293">
        <v>6.7756261029337699</v>
      </c>
      <c r="L7293">
        <v>6.5796693472259404</v>
      </c>
      <c r="M7293">
        <v>6.8088659286293201</v>
      </c>
      <c r="N7293">
        <v>6.5697898004478699</v>
      </c>
      <c r="O7293">
        <v>6.5490755236306599</v>
      </c>
      <c r="P7293">
        <v>6.4195282390462101</v>
      </c>
      <c r="Q7293">
        <v>7.1565710053807701</v>
      </c>
    </row>
    <row r="7294" spans="1:17">
      <c r="A7294" t="s">
        <v>13065</v>
      </c>
      <c r="B7294" s="16" t="s">
        <v>13066</v>
      </c>
      <c r="C7294">
        <v>8.0198298639946692</v>
      </c>
      <c r="D7294">
        <v>8.0066631710940506</v>
      </c>
      <c r="E7294">
        <v>7.9585540685743199</v>
      </c>
      <c r="F7294">
        <v>7.6904682901396999</v>
      </c>
      <c r="G7294">
        <v>7.6067136979865699</v>
      </c>
      <c r="H7294">
        <v>7.2607762164977201</v>
      </c>
      <c r="I7294">
        <v>8.1185942902055501</v>
      </c>
      <c r="J7294">
        <v>7.8027483751390001</v>
      </c>
      <c r="K7294">
        <v>8.3312143899233497</v>
      </c>
      <c r="L7294">
        <v>7.8557973305008897</v>
      </c>
      <c r="M7294">
        <v>7.3190611315508098</v>
      </c>
      <c r="N7294">
        <v>6.85612319490345</v>
      </c>
      <c r="O7294">
        <v>7.5522743953364202</v>
      </c>
      <c r="P7294">
        <v>8.8407009916041996</v>
      </c>
      <c r="Q7294">
        <v>2.8218677180984102</v>
      </c>
    </row>
    <row r="7295" spans="1:17">
      <c r="A7295" t="s">
        <v>13067</v>
      </c>
      <c r="B7295" s="16" t="s">
        <v>13068</v>
      </c>
      <c r="C7295">
        <v>8.4992928496690308</v>
      </c>
      <c r="D7295">
        <v>8.7383288550248501</v>
      </c>
      <c r="E7295">
        <v>8.40715315127248</v>
      </c>
      <c r="F7295">
        <v>8.8146129933448503</v>
      </c>
      <c r="G7295">
        <v>8.7242431535982501</v>
      </c>
      <c r="H7295">
        <v>9.8459813814575199</v>
      </c>
      <c r="I7295">
        <v>8.9643048688857707</v>
      </c>
      <c r="J7295">
        <v>9.2937439500657604</v>
      </c>
      <c r="K7295">
        <v>8.4811179509747792</v>
      </c>
      <c r="L7295">
        <v>8.8071728110375798</v>
      </c>
      <c r="M7295">
        <v>9.3316310074158206</v>
      </c>
      <c r="N7295">
        <v>8.9140577320842294</v>
      </c>
      <c r="O7295">
        <v>9.3400333153323505</v>
      </c>
      <c r="P7295">
        <v>9.3275317422693202</v>
      </c>
      <c r="Q7295">
        <v>7.6950435514148801</v>
      </c>
    </row>
    <row r="7296" spans="1:17">
      <c r="A7296" t="s">
        <v>13069</v>
      </c>
      <c r="B7296" s="16" t="s">
        <v>13070</v>
      </c>
      <c r="C7296">
        <v>9.3624848941289898</v>
      </c>
      <c r="D7296">
        <v>9.3705470883244502</v>
      </c>
      <c r="E7296">
        <v>9.5661055064021596</v>
      </c>
      <c r="F7296">
        <v>9.7777781278981504</v>
      </c>
      <c r="G7296">
        <v>9.4722387046698202</v>
      </c>
      <c r="H7296">
        <v>9.8786770448281391</v>
      </c>
      <c r="I7296">
        <v>9.2960753218783605</v>
      </c>
      <c r="J7296">
        <v>9.7003461197500407</v>
      </c>
      <c r="K7296">
        <v>9.3949595089615698</v>
      </c>
      <c r="L7296">
        <v>9.5625761061091108</v>
      </c>
      <c r="M7296">
        <v>9.5641148038963806</v>
      </c>
      <c r="N7296">
        <v>9.3935712307008998</v>
      </c>
      <c r="O7296">
        <v>9.4767290586992399</v>
      </c>
      <c r="P7296">
        <v>9.3349796028896197</v>
      </c>
      <c r="Q7296">
        <v>8.5667227177791094</v>
      </c>
    </row>
    <row r="7297" spans="1:17">
      <c r="A7297" t="s">
        <v>13071</v>
      </c>
      <c r="B7297" s="16" t="s">
        <v>13072</v>
      </c>
      <c r="C7297">
        <v>9.5068105012810697</v>
      </c>
      <c r="D7297">
        <v>9.5087628722030004</v>
      </c>
      <c r="E7297">
        <v>9.5836981511484698</v>
      </c>
      <c r="F7297">
        <v>9.8647278435857704</v>
      </c>
      <c r="G7297">
        <v>9.4463946333154691</v>
      </c>
      <c r="H7297">
        <v>10.1155071835735</v>
      </c>
      <c r="I7297">
        <v>9.4027069688326694</v>
      </c>
      <c r="J7297">
        <v>9.9319266087303504</v>
      </c>
      <c r="K7297">
        <v>9.3858654101284404</v>
      </c>
      <c r="L7297">
        <v>9.6614992813904905</v>
      </c>
      <c r="M7297">
        <v>9.6108140799660493</v>
      </c>
      <c r="N7297">
        <v>9.6402236581735092</v>
      </c>
      <c r="O7297">
        <v>9.5698859859369492</v>
      </c>
      <c r="P7297">
        <v>9.4897962078023905</v>
      </c>
      <c r="Q7297">
        <v>7.6950435514148801</v>
      </c>
    </row>
    <row r="7298" spans="1:17">
      <c r="A7298" t="s">
        <v>13073</v>
      </c>
      <c r="B7298" s="16" t="s">
        <v>13074</v>
      </c>
      <c r="C7298">
        <v>7.5343816153612604</v>
      </c>
      <c r="D7298">
        <v>7.3821630066689501</v>
      </c>
      <c r="E7298">
        <v>6.6389320012258004</v>
      </c>
      <c r="F7298">
        <v>7.6228138365519698</v>
      </c>
      <c r="G7298">
        <v>7.7035100941681796</v>
      </c>
      <c r="H7298">
        <v>7.4802342575607401</v>
      </c>
      <c r="I7298">
        <v>7.1836331182777702</v>
      </c>
      <c r="J7298">
        <v>6.9883564776996501</v>
      </c>
      <c r="K7298">
        <v>7.1070277298164202</v>
      </c>
      <c r="L7298">
        <v>6.9823204241520296</v>
      </c>
      <c r="M7298">
        <v>7.8879008142986997</v>
      </c>
      <c r="N7298">
        <v>7.9107109210076096</v>
      </c>
      <c r="O7298">
        <v>7.8510725175134199</v>
      </c>
      <c r="P7298">
        <v>7.3914806888363103</v>
      </c>
      <c r="Q7298">
        <v>2.8218677180984102</v>
      </c>
    </row>
    <row r="7299" spans="1:17">
      <c r="A7299" t="s">
        <v>13075</v>
      </c>
      <c r="B7299" s="16" t="s">
        <v>13076</v>
      </c>
      <c r="C7299">
        <v>7.2355193283311996</v>
      </c>
      <c r="D7299">
        <v>7.31431822896469</v>
      </c>
      <c r="E7299">
        <v>6.7682062103183904</v>
      </c>
      <c r="F7299">
        <v>7.5904825741131798</v>
      </c>
      <c r="G7299">
        <v>7.0997872208927699</v>
      </c>
      <c r="H7299">
        <v>8.1990400086598108</v>
      </c>
      <c r="I7299">
        <v>7.3594065656072098</v>
      </c>
      <c r="J7299">
        <v>7.7054390932035197</v>
      </c>
      <c r="K7299">
        <v>6.9835028813780502</v>
      </c>
      <c r="L7299">
        <v>7.4372315461415699</v>
      </c>
      <c r="M7299">
        <v>8.0354972531732596</v>
      </c>
      <c r="N7299">
        <v>8.0753358847709098</v>
      </c>
      <c r="O7299">
        <v>7.8743466868911698</v>
      </c>
      <c r="P7299">
        <v>7.5192001112531797</v>
      </c>
      <c r="Q7299">
        <v>5.09416193408443</v>
      </c>
    </row>
    <row r="7300" spans="1:17">
      <c r="A7300" t="s">
        <v>13077</v>
      </c>
      <c r="B7300" s="16" t="s">
        <v>13078</v>
      </c>
      <c r="C7300">
        <v>9.1416678038558992</v>
      </c>
      <c r="D7300">
        <v>9.0445556254822197</v>
      </c>
      <c r="E7300">
        <v>8.7872511295471902</v>
      </c>
      <c r="F7300">
        <v>8.9586345501659999</v>
      </c>
      <c r="G7300">
        <v>8.93275909890286</v>
      </c>
      <c r="H7300">
        <v>8.9422146241254996</v>
      </c>
      <c r="I7300">
        <v>8.9853986255742502</v>
      </c>
      <c r="J7300">
        <v>8.7275961142038501</v>
      </c>
      <c r="K7300">
        <v>9.1047224455012898</v>
      </c>
      <c r="L7300">
        <v>8.9324634431492704</v>
      </c>
      <c r="M7300">
        <v>8.87462431773295</v>
      </c>
      <c r="N7300">
        <v>8.88900064485229</v>
      </c>
      <c r="O7300">
        <v>8.93808275639282</v>
      </c>
      <c r="P7300">
        <v>8.9352118991527103</v>
      </c>
      <c r="Q7300">
        <v>9.65973340900055</v>
      </c>
    </row>
    <row r="7301" spans="1:17">
      <c r="A7301" t="s">
        <v>13079</v>
      </c>
      <c r="B7301" s="16" t="s">
        <v>13080</v>
      </c>
      <c r="C7301">
        <v>8.0243021689939695</v>
      </c>
      <c r="D7301">
        <v>7.8527268965981198</v>
      </c>
      <c r="E7301">
        <v>7.8965115354674698</v>
      </c>
      <c r="F7301">
        <v>7.9879493569872304</v>
      </c>
      <c r="G7301">
        <v>7.5797625763280001</v>
      </c>
      <c r="H7301">
        <v>8.7103335853044896</v>
      </c>
      <c r="I7301">
        <v>8.1686536230394005</v>
      </c>
      <c r="J7301">
        <v>8.0536616362742102</v>
      </c>
      <c r="K7301">
        <v>8.4406920886794499</v>
      </c>
      <c r="L7301">
        <v>8.1948792029693909</v>
      </c>
      <c r="M7301">
        <v>8.1423584941645206</v>
      </c>
      <c r="N7301">
        <v>8.2508752477387208</v>
      </c>
      <c r="O7301">
        <v>8.4783496525784496</v>
      </c>
      <c r="P7301">
        <v>8.2859753107059504</v>
      </c>
      <c r="Q7301">
        <v>6.9204191934356096</v>
      </c>
    </row>
    <row r="7302" spans="1:17">
      <c r="A7302" t="s">
        <v>13081</v>
      </c>
      <c r="B7302" s="16" t="s">
        <v>13082</v>
      </c>
      <c r="C7302">
        <v>9.6467220646504597</v>
      </c>
      <c r="D7302">
        <v>9.7328160849631296</v>
      </c>
      <c r="E7302">
        <v>9.5165892416787496</v>
      </c>
      <c r="F7302">
        <v>9.5150492033671306</v>
      </c>
      <c r="G7302">
        <v>9.59493840615065</v>
      </c>
      <c r="H7302">
        <v>9.7459270390124306</v>
      </c>
      <c r="I7302">
        <v>9.9234597064804397</v>
      </c>
      <c r="J7302">
        <v>9.5574746778236594</v>
      </c>
      <c r="K7302">
        <v>9.6916269068006802</v>
      </c>
      <c r="L7302">
        <v>9.7782060941679507</v>
      </c>
      <c r="M7302">
        <v>9.8040540420293301</v>
      </c>
      <c r="N7302">
        <v>9.4443291474122599</v>
      </c>
      <c r="O7302">
        <v>9.9238765709135599</v>
      </c>
      <c r="P7302">
        <v>10.059364261195601</v>
      </c>
      <c r="Q7302">
        <v>8.7932323857913595</v>
      </c>
    </row>
    <row r="7303" spans="1:17">
      <c r="A7303" t="s">
        <v>13083</v>
      </c>
      <c r="B7303" s="16" t="s">
        <v>13084</v>
      </c>
      <c r="C7303">
        <v>7.4897681856301501</v>
      </c>
      <c r="D7303">
        <v>7.1527233928964904</v>
      </c>
      <c r="E7303">
        <v>10.3127073263241</v>
      </c>
      <c r="F7303">
        <v>9.1443597467100801</v>
      </c>
      <c r="G7303">
        <v>9.7326612190354993</v>
      </c>
      <c r="H7303">
        <v>7.3852487373829199</v>
      </c>
      <c r="I7303">
        <v>7.8537070305727701</v>
      </c>
      <c r="J7303">
        <v>10.2036221823207</v>
      </c>
      <c r="K7303">
        <v>7.34506521812781</v>
      </c>
      <c r="L7303">
        <v>7.5772147546866897</v>
      </c>
      <c r="M7303">
        <v>7.95498945225631</v>
      </c>
      <c r="N7303">
        <v>8.8915260370879405</v>
      </c>
      <c r="O7303">
        <v>8.8625596231588109</v>
      </c>
      <c r="P7303">
        <v>7.3029469869286503</v>
      </c>
      <c r="Q7303">
        <v>11.4765086217222</v>
      </c>
    </row>
    <row r="7304" spans="1:17">
      <c r="A7304" t="s">
        <v>13085</v>
      </c>
      <c r="B7304" s="16" t="s">
        <v>13086</v>
      </c>
      <c r="C7304">
        <v>4.0706176854441196</v>
      </c>
      <c r="D7304">
        <v>3.6330127529723502</v>
      </c>
      <c r="E7304">
        <v>3.4028894668404299</v>
      </c>
      <c r="F7304">
        <v>4.3517302712450299</v>
      </c>
      <c r="G7304">
        <v>4.1380367534927496</v>
      </c>
      <c r="H7304">
        <v>3.50653555504317</v>
      </c>
      <c r="I7304">
        <v>3.3100125595866299</v>
      </c>
      <c r="J7304">
        <v>3.5611359966351301</v>
      </c>
      <c r="K7304">
        <v>3.7184612093777498</v>
      </c>
      <c r="L7304">
        <v>4.1211419556762898</v>
      </c>
      <c r="M7304">
        <v>3.9727288000471899</v>
      </c>
      <c r="N7304">
        <v>4.3174573962368399</v>
      </c>
      <c r="O7304">
        <v>4.1926070449996002</v>
      </c>
      <c r="P7304">
        <v>3.3893867502571098</v>
      </c>
      <c r="Q7304">
        <v>2.8218677180984102</v>
      </c>
    </row>
    <row r="7305" spans="1:17">
      <c r="A7305" t="s">
        <v>13087</v>
      </c>
      <c r="B7305" s="16" t="s">
        <v>13088</v>
      </c>
      <c r="C7305">
        <v>8.1193357706863605</v>
      </c>
      <c r="D7305">
        <v>8.3388312652671797</v>
      </c>
      <c r="E7305">
        <v>8.0373273240711303</v>
      </c>
      <c r="F7305">
        <v>8.4656958289697393</v>
      </c>
      <c r="G7305">
        <v>8.4397887724796608</v>
      </c>
      <c r="H7305">
        <v>8.6387038908163696</v>
      </c>
      <c r="I7305">
        <v>8.6576602345853004</v>
      </c>
      <c r="J7305">
        <v>8.1208108886503307</v>
      </c>
      <c r="K7305">
        <v>8.4081139550811006</v>
      </c>
      <c r="L7305">
        <v>8.2468057817627791</v>
      </c>
      <c r="M7305">
        <v>8.4297662443054708</v>
      </c>
      <c r="N7305">
        <v>8.1782459188470593</v>
      </c>
      <c r="O7305">
        <v>8.5378325110937805</v>
      </c>
      <c r="P7305">
        <v>8.8545877403983102</v>
      </c>
      <c r="Q7305">
        <v>5.81282804418474</v>
      </c>
    </row>
    <row r="7306" spans="1:17">
      <c r="A7306" t="s">
        <v>13089</v>
      </c>
      <c r="B7306" s="16" t="s">
        <v>13090</v>
      </c>
      <c r="C7306">
        <v>8.7866082468575293</v>
      </c>
      <c r="D7306">
        <v>8.8405856826680793</v>
      </c>
      <c r="E7306">
        <v>8.6267683233831001</v>
      </c>
      <c r="F7306">
        <v>8.8582196182839006</v>
      </c>
      <c r="G7306">
        <v>8.8136124976706594</v>
      </c>
      <c r="H7306">
        <v>8.5065096507435598</v>
      </c>
      <c r="I7306">
        <v>8.3816992190066699</v>
      </c>
      <c r="J7306">
        <v>8.5683880604223699</v>
      </c>
      <c r="K7306">
        <v>8.4924629868550205</v>
      </c>
      <c r="L7306">
        <v>8.6672321134242001</v>
      </c>
      <c r="M7306">
        <v>8.2891168098378696</v>
      </c>
      <c r="N7306">
        <v>8.49299382450282</v>
      </c>
      <c r="O7306">
        <v>8.4294540807362495</v>
      </c>
      <c r="P7306">
        <v>8.4731723601406603</v>
      </c>
      <c r="Q7306">
        <v>9.3629875558906797</v>
      </c>
    </row>
    <row r="7307" spans="1:17">
      <c r="A7307" t="s">
        <v>13091</v>
      </c>
      <c r="B7307" s="16" t="s">
        <v>13092</v>
      </c>
      <c r="C7307">
        <v>6.6756381474204201</v>
      </c>
      <c r="D7307">
        <v>6.9794024872900398</v>
      </c>
      <c r="E7307">
        <v>6.7369669261823404</v>
      </c>
      <c r="F7307">
        <v>7.1692821971563703</v>
      </c>
      <c r="G7307">
        <v>6.60568818255563</v>
      </c>
      <c r="H7307">
        <v>7.91348301616567</v>
      </c>
      <c r="I7307">
        <v>7.3303411333840103</v>
      </c>
      <c r="J7307">
        <v>7.4154608532188897</v>
      </c>
      <c r="K7307">
        <v>6.9915428190875799</v>
      </c>
      <c r="L7307">
        <v>7.2015926752933197</v>
      </c>
      <c r="M7307">
        <v>7.2919710568065002</v>
      </c>
      <c r="N7307">
        <v>7.04089718852775</v>
      </c>
      <c r="O7307">
        <v>7.2831396490110496</v>
      </c>
      <c r="P7307">
        <v>7.4658459042266303</v>
      </c>
      <c r="Q7307">
        <v>2.8218677180984102</v>
      </c>
    </row>
    <row r="7308" spans="1:17">
      <c r="A7308" t="s">
        <v>13093</v>
      </c>
      <c r="B7308" s="16" t="s">
        <v>13094</v>
      </c>
      <c r="C7308">
        <v>9.5147733641252792</v>
      </c>
      <c r="D7308">
        <v>9.3621864270261703</v>
      </c>
      <c r="E7308">
        <v>9.7389631779260295</v>
      </c>
      <c r="F7308">
        <v>10.072855900633</v>
      </c>
      <c r="G7308">
        <v>9.7658776379354393</v>
      </c>
      <c r="H7308">
        <v>7.9891995022524496</v>
      </c>
      <c r="I7308">
        <v>8.8125759681697708</v>
      </c>
      <c r="J7308">
        <v>9.0776598257889791</v>
      </c>
      <c r="K7308">
        <v>9.3828212573152801</v>
      </c>
      <c r="L7308">
        <v>9.2115576760476401</v>
      </c>
      <c r="M7308">
        <v>9.2010915555879809</v>
      </c>
      <c r="N7308">
        <v>8.9459943150953993</v>
      </c>
      <c r="O7308">
        <v>8.9435906938447296</v>
      </c>
      <c r="P7308">
        <v>8.0943914095549303</v>
      </c>
      <c r="Q7308">
        <v>10.4396731967666</v>
      </c>
    </row>
    <row r="7309" spans="1:17">
      <c r="A7309" t="s">
        <v>13095</v>
      </c>
      <c r="B7309" s="16" t="s">
        <v>13096</v>
      </c>
      <c r="C7309">
        <v>8.3290456513687392</v>
      </c>
      <c r="D7309">
        <v>8.3591470919304207</v>
      </c>
      <c r="E7309">
        <v>8.1830222625708409</v>
      </c>
      <c r="F7309">
        <v>8.6829535328519007</v>
      </c>
      <c r="G7309">
        <v>8.3188002250974407</v>
      </c>
      <c r="H7309">
        <v>9.6236494940581299</v>
      </c>
      <c r="I7309">
        <v>8.6605777110582203</v>
      </c>
      <c r="J7309">
        <v>9.2160724843056006</v>
      </c>
      <c r="K7309">
        <v>8.4051154687488605</v>
      </c>
      <c r="L7309">
        <v>8.6480551933178802</v>
      </c>
      <c r="M7309">
        <v>8.8339556146985796</v>
      </c>
      <c r="N7309">
        <v>8.8505792431610999</v>
      </c>
      <c r="O7309">
        <v>8.5879399092557893</v>
      </c>
      <c r="P7309">
        <v>8.9707101230519601</v>
      </c>
      <c r="Q7309">
        <v>5.09416193408443</v>
      </c>
    </row>
    <row r="7310" spans="1:17">
      <c r="A7310" t="s">
        <v>13097</v>
      </c>
      <c r="B7310" s="16" t="s">
        <v>13098</v>
      </c>
      <c r="C7310">
        <v>4.0706176854441196</v>
      </c>
      <c r="D7310">
        <v>3.7545556144430101</v>
      </c>
      <c r="E7310">
        <v>2.8218677180984102</v>
      </c>
      <c r="F7310">
        <v>3.2825265482838799</v>
      </c>
      <c r="G7310">
        <v>3.8309652426265099</v>
      </c>
      <c r="H7310">
        <v>2.8218677180984102</v>
      </c>
      <c r="I7310">
        <v>3.5089935751222501</v>
      </c>
      <c r="J7310">
        <v>3.2517770676889399</v>
      </c>
      <c r="K7310">
        <v>3.7184612093777498</v>
      </c>
      <c r="L7310">
        <v>3.29479214013883</v>
      </c>
      <c r="M7310">
        <v>3.4086250003018401</v>
      </c>
      <c r="N7310">
        <v>2.8218677180984102</v>
      </c>
      <c r="O7310">
        <v>2.8218677180984102</v>
      </c>
      <c r="P7310">
        <v>3.3893867502571098</v>
      </c>
      <c r="Q7310">
        <v>2.8218677180984102</v>
      </c>
    </row>
    <row r="7311" spans="1:17">
      <c r="A7311" t="s">
        <v>13099</v>
      </c>
      <c r="B7311" s="16" t="s">
        <v>13100</v>
      </c>
      <c r="C7311">
        <v>7.6137341878680003</v>
      </c>
      <c r="D7311">
        <v>7.3821630066689501</v>
      </c>
      <c r="E7311">
        <v>7.54747676036735</v>
      </c>
      <c r="F7311">
        <v>7.3017728268393398</v>
      </c>
      <c r="G7311">
        <v>7.52429672556746</v>
      </c>
      <c r="H7311">
        <v>7.5754910292559803</v>
      </c>
      <c r="I7311">
        <v>7.4088983623328302</v>
      </c>
      <c r="J7311">
        <v>7.32712813606528</v>
      </c>
      <c r="K7311">
        <v>7.1931585586231996</v>
      </c>
      <c r="L7311">
        <v>7.2240106477403199</v>
      </c>
      <c r="M7311">
        <v>7.5560391547307804</v>
      </c>
      <c r="N7311">
        <v>7.31423950705243</v>
      </c>
      <c r="O7311">
        <v>7.5808649429346104</v>
      </c>
      <c r="P7311">
        <v>7.4838514579176696</v>
      </c>
      <c r="Q7311">
        <v>5.81282804418474</v>
      </c>
    </row>
    <row r="7312" spans="1:17">
      <c r="A7312" t="s">
        <v>13101</v>
      </c>
      <c r="B7312" s="16" t="s">
        <v>13102</v>
      </c>
      <c r="C7312">
        <v>8.6015598104808699</v>
      </c>
      <c r="D7312">
        <v>8.61142694929684</v>
      </c>
      <c r="E7312">
        <v>8.6890611104033901</v>
      </c>
      <c r="F7312">
        <v>8.8514214263953601</v>
      </c>
      <c r="G7312">
        <v>8.6517674263876199</v>
      </c>
      <c r="H7312">
        <v>9.7862551016756694</v>
      </c>
      <c r="I7312">
        <v>8.8842089755281108</v>
      </c>
      <c r="J7312">
        <v>9.1517388031142293</v>
      </c>
      <c r="K7312">
        <v>8.7598700135044893</v>
      </c>
      <c r="L7312">
        <v>8.8817706234437601</v>
      </c>
      <c r="M7312">
        <v>8.9561239606333292</v>
      </c>
      <c r="N7312">
        <v>9.0423204049763601</v>
      </c>
      <c r="O7312">
        <v>8.9027019538066394</v>
      </c>
      <c r="P7312">
        <v>9.3643923171168204</v>
      </c>
      <c r="Q7312">
        <v>5.09416193408443</v>
      </c>
    </row>
    <row r="7313" spans="1:17">
      <c r="A7313" t="s">
        <v>13103</v>
      </c>
      <c r="B7313" s="16" t="s">
        <v>13104</v>
      </c>
      <c r="C7313">
        <v>5.7405986380477696</v>
      </c>
      <c r="D7313">
        <v>5.7057984767895098</v>
      </c>
      <c r="E7313">
        <v>5.12062362366449</v>
      </c>
      <c r="F7313">
        <v>5.9206345092620696</v>
      </c>
      <c r="G7313">
        <v>5.9953604944039602</v>
      </c>
      <c r="H7313">
        <v>5.9157356088873199</v>
      </c>
      <c r="I7313">
        <v>5.5153350959386502</v>
      </c>
      <c r="J7313">
        <v>5.20241513226006</v>
      </c>
      <c r="K7313">
        <v>5.3872068501715296</v>
      </c>
      <c r="L7313">
        <v>5.28253338465999</v>
      </c>
      <c r="M7313">
        <v>6.5764945487984097</v>
      </c>
      <c r="N7313">
        <v>6.5049286515854696</v>
      </c>
      <c r="O7313">
        <v>6.4277983445854696</v>
      </c>
      <c r="P7313">
        <v>5.5333174813669999</v>
      </c>
      <c r="Q7313">
        <v>5.09416193408443</v>
      </c>
    </row>
    <row r="7314" spans="1:17">
      <c r="A7314" t="s">
        <v>13105</v>
      </c>
      <c r="B7314" s="16" t="s">
        <v>13106</v>
      </c>
      <c r="C7314">
        <v>6.4403118743285797</v>
      </c>
      <c r="D7314">
        <v>6.61130647324664</v>
      </c>
      <c r="E7314">
        <v>6.3800143454863703</v>
      </c>
      <c r="F7314">
        <v>6.8240794826410198</v>
      </c>
      <c r="G7314">
        <v>6.6966202244190196</v>
      </c>
      <c r="H7314">
        <v>7.2376457847852196</v>
      </c>
      <c r="I7314">
        <v>7.0110716758331302</v>
      </c>
      <c r="J7314">
        <v>6.8680985443436402</v>
      </c>
      <c r="K7314">
        <v>6.30511742862564</v>
      </c>
      <c r="L7314">
        <v>6.6366511350477397</v>
      </c>
      <c r="M7314">
        <v>6.6295680343027197</v>
      </c>
      <c r="N7314">
        <v>6.4369745097016899</v>
      </c>
      <c r="O7314">
        <v>6.7049498293490304</v>
      </c>
      <c r="P7314">
        <v>7.0114628697230597</v>
      </c>
      <c r="Q7314">
        <v>5.09416193408443</v>
      </c>
    </row>
    <row r="7315" spans="1:17">
      <c r="A7315" t="s">
        <v>13107</v>
      </c>
      <c r="B7315" s="16" t="s">
        <v>13108</v>
      </c>
      <c r="C7315">
        <v>9.5769415874564991</v>
      </c>
      <c r="D7315">
        <v>9.5911986343165996</v>
      </c>
      <c r="E7315">
        <v>8.4170038611204898</v>
      </c>
      <c r="F7315">
        <v>8.6069504368574101</v>
      </c>
      <c r="G7315">
        <v>8.2690968480106708</v>
      </c>
      <c r="H7315">
        <v>9.5094413918677407</v>
      </c>
      <c r="I7315">
        <v>9.4473055976988292</v>
      </c>
      <c r="J7315">
        <v>8.1596478460155506</v>
      </c>
      <c r="K7315">
        <v>9.6891647331007498</v>
      </c>
      <c r="L7315">
        <v>9.6831885124826798</v>
      </c>
      <c r="M7315">
        <v>9.0861657204711008</v>
      </c>
      <c r="N7315">
        <v>8.9090810246233101</v>
      </c>
      <c r="O7315">
        <v>8.9581765018404305</v>
      </c>
      <c r="P7315">
        <v>9.0482790224680496</v>
      </c>
      <c r="Q7315">
        <v>9.8730494596890797</v>
      </c>
    </row>
    <row r="7316" spans="1:17">
      <c r="A7316" t="s">
        <v>13109</v>
      </c>
      <c r="B7316" s="16" t="s">
        <v>13110</v>
      </c>
      <c r="C7316">
        <v>6.5441645960174801</v>
      </c>
      <c r="D7316">
        <v>6.8219210145429399</v>
      </c>
      <c r="E7316">
        <v>6.4001528211462198</v>
      </c>
      <c r="F7316">
        <v>5.8111357960990899</v>
      </c>
      <c r="G7316">
        <v>6.6190383231045704</v>
      </c>
      <c r="H7316">
        <v>6.2625083699042996</v>
      </c>
      <c r="I7316">
        <v>6.4449338523884396</v>
      </c>
      <c r="J7316">
        <v>6.2974991401326799</v>
      </c>
      <c r="K7316">
        <v>6.51004033141996</v>
      </c>
      <c r="L7316">
        <v>5.99904232200804</v>
      </c>
      <c r="M7316">
        <v>6.1608227199956103</v>
      </c>
      <c r="N7316">
        <v>5.9619430316236501</v>
      </c>
      <c r="O7316">
        <v>6.1230454572813002</v>
      </c>
      <c r="P7316">
        <v>7.82477862230669</v>
      </c>
      <c r="Q7316">
        <v>2.8218677180984102</v>
      </c>
    </row>
    <row r="7317" spans="1:17">
      <c r="A7317" t="s">
        <v>13111</v>
      </c>
      <c r="B7317" s="16" t="s">
        <v>13112</v>
      </c>
      <c r="C7317">
        <v>5.7841390782753797</v>
      </c>
      <c r="D7317">
        <v>5.7271715246175301</v>
      </c>
      <c r="E7317">
        <v>5.54791781288802</v>
      </c>
      <c r="F7317">
        <v>6.2199992020099701</v>
      </c>
      <c r="G7317">
        <v>5.5356797135327902</v>
      </c>
      <c r="H7317">
        <v>6.6267677880296096</v>
      </c>
      <c r="I7317">
        <v>5.0470377433929201</v>
      </c>
      <c r="J7317">
        <v>5.8141705221960898</v>
      </c>
      <c r="K7317">
        <v>5.5519879823209104</v>
      </c>
      <c r="L7317">
        <v>5.1913586396996196</v>
      </c>
      <c r="M7317">
        <v>6.0864609132140597</v>
      </c>
      <c r="N7317">
        <v>6.2434134649689499</v>
      </c>
      <c r="O7317">
        <v>5.9713263387717097</v>
      </c>
      <c r="P7317">
        <v>5.7906458868778401</v>
      </c>
      <c r="Q7317">
        <v>2.8218677180984102</v>
      </c>
    </row>
    <row r="7318" spans="1:17">
      <c r="A7318" t="s">
        <v>13113</v>
      </c>
      <c r="B7318" s="16" t="s">
        <v>13114</v>
      </c>
      <c r="C7318">
        <v>8.7220322545155895</v>
      </c>
      <c r="D7318">
        <v>8.7614049011091009</v>
      </c>
      <c r="E7318">
        <v>8.8357842788791707</v>
      </c>
      <c r="F7318">
        <v>9.1294520112922193</v>
      </c>
      <c r="G7318">
        <v>8.6517674263876199</v>
      </c>
      <c r="H7318">
        <v>9.1543036747738906</v>
      </c>
      <c r="I7318">
        <v>8.4303797432236909</v>
      </c>
      <c r="J7318">
        <v>9.0572454906298496</v>
      </c>
      <c r="K7318">
        <v>8.5451652239421705</v>
      </c>
      <c r="L7318">
        <v>8.8292306480776208</v>
      </c>
      <c r="M7318">
        <v>9.1095855036423306</v>
      </c>
      <c r="N7318">
        <v>9.0217199196634201</v>
      </c>
      <c r="O7318">
        <v>9.1193451444115095</v>
      </c>
      <c r="P7318">
        <v>8.2705159848330094</v>
      </c>
      <c r="Q7318">
        <v>8.7932323857913595</v>
      </c>
    </row>
    <row r="7319" spans="1:17">
      <c r="A7319" t="s">
        <v>13115</v>
      </c>
      <c r="B7319" s="16" t="s">
        <v>13116</v>
      </c>
      <c r="C7319">
        <v>11.0141951105491</v>
      </c>
      <c r="D7319">
        <v>11.0948676150543</v>
      </c>
      <c r="E7319">
        <v>11.465153276617301</v>
      </c>
      <c r="F7319">
        <v>11.0160681164135</v>
      </c>
      <c r="G7319">
        <v>10.833942459197999</v>
      </c>
      <c r="H7319">
        <v>12.0265444184191</v>
      </c>
      <c r="I7319">
        <v>11.413738008629601</v>
      </c>
      <c r="J7319">
        <v>11.8512941718175</v>
      </c>
      <c r="K7319">
        <v>10.9744539693672</v>
      </c>
      <c r="L7319">
        <v>11.4401410581796</v>
      </c>
      <c r="M7319">
        <v>11.540722845666201</v>
      </c>
      <c r="N7319">
        <v>11.554474578467699</v>
      </c>
      <c r="O7319">
        <v>11.7705494078734</v>
      </c>
      <c r="P7319">
        <v>10.672675172307899</v>
      </c>
      <c r="Q7319">
        <v>10.943121619767799</v>
      </c>
    </row>
    <row r="7320" spans="1:17">
      <c r="A7320" t="s">
        <v>13117</v>
      </c>
      <c r="B7320" s="16" t="s">
        <v>13118</v>
      </c>
      <c r="C7320">
        <v>8.7275254310130403</v>
      </c>
      <c r="D7320">
        <v>8.6990286250400999</v>
      </c>
      <c r="E7320">
        <v>8.9954808436971891</v>
      </c>
      <c r="F7320">
        <v>8.4686609095588405</v>
      </c>
      <c r="G7320">
        <v>8.4840255989390894</v>
      </c>
      <c r="H7320">
        <v>6.47623954306383</v>
      </c>
      <c r="I7320">
        <v>8.9524514097814691</v>
      </c>
      <c r="J7320">
        <v>8.6063592832469809</v>
      </c>
      <c r="K7320">
        <v>8.8397560665034902</v>
      </c>
      <c r="L7320">
        <v>8.94374018653515</v>
      </c>
      <c r="M7320">
        <v>6.6032779300687601</v>
      </c>
      <c r="N7320">
        <v>6.2434134649689499</v>
      </c>
      <c r="O7320">
        <v>6.7561416002305998</v>
      </c>
      <c r="P7320">
        <v>7.6284293940590304</v>
      </c>
      <c r="Q7320">
        <v>6.6375058506955904</v>
      </c>
    </row>
    <row r="7321" spans="1:17">
      <c r="A7321" t="s">
        <v>13119</v>
      </c>
      <c r="B7321" s="16" t="s">
        <v>13120</v>
      </c>
      <c r="C7321">
        <v>6.9919266040793202</v>
      </c>
      <c r="D7321">
        <v>7.0645510750897804</v>
      </c>
      <c r="E7321">
        <v>7.1580599070866304</v>
      </c>
      <c r="F7321">
        <v>7.6751356192948998</v>
      </c>
      <c r="G7321">
        <v>7.2948713916683197</v>
      </c>
      <c r="H7321">
        <v>7.4997969622653997</v>
      </c>
      <c r="I7321">
        <v>6.7056631409512804</v>
      </c>
      <c r="J7321">
        <v>7.3774813915333697</v>
      </c>
      <c r="K7321">
        <v>6.7282405473272702</v>
      </c>
      <c r="L7321">
        <v>6.9910684097633</v>
      </c>
      <c r="M7321">
        <v>7.1663040353360197</v>
      </c>
      <c r="N7321">
        <v>7.0225314405784802</v>
      </c>
      <c r="O7321">
        <v>7.3118680639201301</v>
      </c>
      <c r="P7321">
        <v>7.0603427857534999</v>
      </c>
      <c r="Q7321">
        <v>5.09416193408443</v>
      </c>
    </row>
    <row r="7322" spans="1:17">
      <c r="A7322" t="s">
        <v>13121</v>
      </c>
      <c r="B7322" s="16" t="s">
        <v>13122</v>
      </c>
      <c r="C7322">
        <v>4.4246742892055497</v>
      </c>
      <c r="D7322">
        <v>5.09137122556535</v>
      </c>
      <c r="E7322">
        <v>4.3969712788901898</v>
      </c>
      <c r="F7322">
        <v>4.6581111746450903</v>
      </c>
      <c r="G7322">
        <v>4.5695203052827997</v>
      </c>
      <c r="H7322">
        <v>4.7946750266686298</v>
      </c>
      <c r="I7322">
        <v>4.7071247246580201</v>
      </c>
      <c r="J7322">
        <v>4.9787429435777097</v>
      </c>
      <c r="K7322">
        <v>4.4914502970878702</v>
      </c>
      <c r="L7322">
        <v>4.6547502153815303</v>
      </c>
      <c r="M7322">
        <v>4.5794486673888004</v>
      </c>
      <c r="N7322">
        <v>4.8146980941494002</v>
      </c>
      <c r="O7322">
        <v>4.4953341022564199</v>
      </c>
      <c r="P7322">
        <v>5.3840883141759397</v>
      </c>
      <c r="Q7322">
        <v>5.81282804418474</v>
      </c>
    </row>
    <row r="7323" spans="1:17">
      <c r="A7323" t="s">
        <v>13123</v>
      </c>
      <c r="B7323" s="16" t="s">
        <v>13124</v>
      </c>
      <c r="C7323">
        <v>9.5799807615070307</v>
      </c>
      <c r="D7323">
        <v>9.7341124997261108</v>
      </c>
      <c r="E7323">
        <v>9.8079436253941292</v>
      </c>
      <c r="F7323">
        <v>9.7377946599951599</v>
      </c>
      <c r="G7323">
        <v>9.5505734618680194</v>
      </c>
      <c r="H7323">
        <v>10.0047978704727</v>
      </c>
      <c r="I7323">
        <v>9.5052441677447206</v>
      </c>
      <c r="J7323">
        <v>9.8050521028317004</v>
      </c>
      <c r="K7323">
        <v>9.2437682182852505</v>
      </c>
      <c r="L7323">
        <v>9.5165020627737906</v>
      </c>
      <c r="M7323">
        <v>9.4875318956002594</v>
      </c>
      <c r="N7323">
        <v>9.3520050395660093</v>
      </c>
      <c r="O7323">
        <v>9.4511801842305907</v>
      </c>
      <c r="P7323">
        <v>9.5740320201181106</v>
      </c>
      <c r="Q7323">
        <v>9.3151344269335699</v>
      </c>
    </row>
    <row r="7324" spans="1:17">
      <c r="A7324" t="s">
        <v>13125</v>
      </c>
      <c r="B7324" s="16" t="s">
        <v>13126</v>
      </c>
      <c r="C7324">
        <v>9.4531234336003305</v>
      </c>
      <c r="D7324">
        <v>9.4843177821731999</v>
      </c>
      <c r="E7324">
        <v>9.4771274394101095</v>
      </c>
      <c r="F7324">
        <v>9.8271140109652109</v>
      </c>
      <c r="G7324">
        <v>9.5712192730250703</v>
      </c>
      <c r="H7324">
        <v>9.6775323624660192</v>
      </c>
      <c r="I7324">
        <v>9.2561356007406292</v>
      </c>
      <c r="J7324">
        <v>9.77931986356114</v>
      </c>
      <c r="K7324">
        <v>9.3457812999495395</v>
      </c>
      <c r="L7324">
        <v>9.2736397792115799</v>
      </c>
      <c r="M7324">
        <v>9.4598589653285607</v>
      </c>
      <c r="N7324">
        <v>9.4200482311423208</v>
      </c>
      <c r="O7324">
        <v>9.3133385581215204</v>
      </c>
      <c r="P7324">
        <v>9.5030800862739309</v>
      </c>
      <c r="Q7324">
        <v>9.9376776092220709</v>
      </c>
    </row>
    <row r="7325" spans="1:17">
      <c r="A7325" t="s">
        <v>13127</v>
      </c>
      <c r="B7325" s="16" t="s">
        <v>13128</v>
      </c>
      <c r="C7325">
        <v>10.575084472508101</v>
      </c>
      <c r="D7325">
        <v>10.539966779607401</v>
      </c>
      <c r="E7325">
        <v>10.753520427898</v>
      </c>
      <c r="F7325">
        <v>11.211408495235901</v>
      </c>
      <c r="G7325">
        <v>11.0466777494737</v>
      </c>
      <c r="H7325">
        <v>11.5970704347303</v>
      </c>
      <c r="I7325">
        <v>10.851128008529701</v>
      </c>
      <c r="J7325">
        <v>11.063009082623701</v>
      </c>
      <c r="K7325">
        <v>10.1795424160415</v>
      </c>
      <c r="L7325">
        <v>10.219667664857401</v>
      </c>
      <c r="M7325">
        <v>11.2291502179043</v>
      </c>
      <c r="N7325">
        <v>11.5568624949353</v>
      </c>
      <c r="O7325">
        <v>11.513161901271999</v>
      </c>
      <c r="P7325">
        <v>10.693101960885199</v>
      </c>
      <c r="Q7325">
        <v>10.1972634697877</v>
      </c>
    </row>
    <row r="7326" spans="1:17">
      <c r="A7326" t="s">
        <v>13129</v>
      </c>
      <c r="B7326" s="16" t="s">
        <v>13130</v>
      </c>
      <c r="C7326">
        <v>7.8386911175119298</v>
      </c>
      <c r="D7326">
        <v>8.0279747131112202</v>
      </c>
      <c r="E7326">
        <v>7.9919012986878704</v>
      </c>
      <c r="F7326">
        <v>7.9158833325461702</v>
      </c>
      <c r="G7326">
        <v>7.09025748544728</v>
      </c>
      <c r="H7326">
        <v>8.4805196327210997</v>
      </c>
      <c r="I7326">
        <v>7.8839977317883498</v>
      </c>
      <c r="J7326">
        <v>8.1881036931947904</v>
      </c>
      <c r="K7326">
        <v>8.0494610824960908</v>
      </c>
      <c r="L7326">
        <v>8.0395047964500801</v>
      </c>
      <c r="M7326">
        <v>7.6989123155716799</v>
      </c>
      <c r="N7326">
        <v>7.6551136364300802</v>
      </c>
      <c r="O7326">
        <v>7.8074009128572897</v>
      </c>
      <c r="P7326">
        <v>8.2961901641221605</v>
      </c>
      <c r="Q7326">
        <v>6.6375058506955904</v>
      </c>
    </row>
    <row r="7327" spans="1:17">
      <c r="A7327" t="s">
        <v>13131</v>
      </c>
      <c r="B7327" s="16" t="s">
        <v>13132</v>
      </c>
      <c r="C7327">
        <v>7.0720410640917404</v>
      </c>
      <c r="D7327">
        <v>6.7822067112404403</v>
      </c>
      <c r="E7327">
        <v>6.43959429717279</v>
      </c>
      <c r="F7327">
        <v>6.8053707288430703</v>
      </c>
      <c r="G7327">
        <v>7.3357426868416997</v>
      </c>
      <c r="H7327">
        <v>7.3497448055988004</v>
      </c>
      <c r="I7327">
        <v>6.8866346683841799</v>
      </c>
      <c r="J7327">
        <v>6.6931804120656997</v>
      </c>
      <c r="K7327">
        <v>6.6076639520751996</v>
      </c>
      <c r="L7327">
        <v>6.6141305942154798</v>
      </c>
      <c r="M7327">
        <v>7.2699251396618996</v>
      </c>
      <c r="N7327">
        <v>7.2045612545858004</v>
      </c>
      <c r="O7327">
        <v>7.1995023503709197</v>
      </c>
      <c r="P7327">
        <v>7.4838514579176696</v>
      </c>
      <c r="Q7327">
        <v>5.09416193408443</v>
      </c>
    </row>
    <row r="7328" spans="1:17">
      <c r="A7328" t="s">
        <v>13133</v>
      </c>
      <c r="B7328" s="16" t="s">
        <v>13134</v>
      </c>
      <c r="C7328">
        <v>8.3254269299273105</v>
      </c>
      <c r="D7328">
        <v>8.4784711547024596</v>
      </c>
      <c r="E7328">
        <v>8.4841359915937993</v>
      </c>
      <c r="F7328">
        <v>8.4804606178484807</v>
      </c>
      <c r="G7328">
        <v>8.1642315954478892</v>
      </c>
      <c r="H7328">
        <v>9.3660237324705697</v>
      </c>
      <c r="I7328">
        <v>8.6341054283206908</v>
      </c>
      <c r="J7328">
        <v>8.6949289308481692</v>
      </c>
      <c r="K7328">
        <v>8.3869923705427798</v>
      </c>
      <c r="L7328">
        <v>8.4534773402030599</v>
      </c>
      <c r="M7328">
        <v>8.5211100064466798</v>
      </c>
      <c r="N7328">
        <v>8.3859973630069096</v>
      </c>
      <c r="O7328">
        <v>8.5059176210278409</v>
      </c>
      <c r="P7328">
        <v>8.6587555712540691</v>
      </c>
      <c r="Q7328">
        <v>6.6375058506955904</v>
      </c>
    </row>
    <row r="7329" spans="1:17">
      <c r="A7329" t="s">
        <v>13135</v>
      </c>
      <c r="B7329" s="16" t="s">
        <v>13136</v>
      </c>
      <c r="C7329">
        <v>7.0977815649052802</v>
      </c>
      <c r="D7329">
        <v>7.3212486542093096</v>
      </c>
      <c r="E7329">
        <v>6.9009124338700998</v>
      </c>
      <c r="F7329">
        <v>7.1838182968242599</v>
      </c>
      <c r="G7329">
        <v>7.2006395538590997</v>
      </c>
      <c r="H7329">
        <v>7.1244863762234703</v>
      </c>
      <c r="I7329">
        <v>7.1917397819167199</v>
      </c>
      <c r="J7329">
        <v>7.19606027589424</v>
      </c>
      <c r="K7329">
        <v>6.9995379250834802</v>
      </c>
      <c r="L7329">
        <v>7.1634336789776603</v>
      </c>
      <c r="M7329">
        <v>7.1300325981917103</v>
      </c>
      <c r="N7329">
        <v>6.9170861993747099</v>
      </c>
      <c r="O7329">
        <v>7.0505518350593297</v>
      </c>
      <c r="P7329">
        <v>7.1757190377558198</v>
      </c>
      <c r="Q7329">
        <v>6.2843132996066204</v>
      </c>
    </row>
    <row r="7330" spans="1:17">
      <c r="A7330" t="s">
        <v>13137</v>
      </c>
      <c r="B7330" s="16" t="s">
        <v>13138</v>
      </c>
      <c r="C7330">
        <v>7.8130666640351603</v>
      </c>
      <c r="D7330">
        <v>7.7589494710816602</v>
      </c>
      <c r="E7330">
        <v>7.8608524105655997</v>
      </c>
      <c r="F7330">
        <v>8.2482569258471408</v>
      </c>
      <c r="G7330">
        <v>8.0657641319644195</v>
      </c>
      <c r="H7330">
        <v>8.6445670584370102</v>
      </c>
      <c r="I7330">
        <v>8.1058029072197897</v>
      </c>
      <c r="J7330">
        <v>8.1273568456294196</v>
      </c>
      <c r="K7330">
        <v>8.0456141310685805</v>
      </c>
      <c r="L7330">
        <v>8.0395047964500801</v>
      </c>
      <c r="M7330">
        <v>8.55790382393422</v>
      </c>
      <c r="N7330">
        <v>8.2390217207285605</v>
      </c>
      <c r="O7330">
        <v>8.6454062197253201</v>
      </c>
      <c r="P7330">
        <v>8.4413137018814606</v>
      </c>
      <c r="Q7330">
        <v>5.81282804418474</v>
      </c>
    </row>
    <row r="7331" spans="1:17">
      <c r="A7331" t="s">
        <v>13139</v>
      </c>
      <c r="B7331" s="16" t="s">
        <v>13140</v>
      </c>
      <c r="C7331">
        <v>9.3607187756901808</v>
      </c>
      <c r="D7331">
        <v>9.4547406823746005</v>
      </c>
      <c r="E7331">
        <v>9.5027844892382696</v>
      </c>
      <c r="F7331">
        <v>9.2838474070899704</v>
      </c>
      <c r="G7331">
        <v>9.3097354608545793</v>
      </c>
      <c r="H7331">
        <v>9.7002238208270093</v>
      </c>
      <c r="I7331">
        <v>9.4131220341990307</v>
      </c>
      <c r="J7331">
        <v>9.5031733095230209</v>
      </c>
      <c r="K7331">
        <v>9.2538006049903192</v>
      </c>
      <c r="L7331">
        <v>9.2538453192883807</v>
      </c>
      <c r="M7331">
        <v>9.2227309371337096</v>
      </c>
      <c r="N7331">
        <v>8.9604990693350803</v>
      </c>
      <c r="O7331">
        <v>9.2933476855550801</v>
      </c>
      <c r="P7331">
        <v>9.6635119426354503</v>
      </c>
      <c r="Q7331">
        <v>8.48255560796823</v>
      </c>
    </row>
    <row r="7332" spans="1:17">
      <c r="A7332" t="s">
        <v>13141</v>
      </c>
      <c r="B7332" s="16" t="s">
        <v>13142</v>
      </c>
      <c r="C7332">
        <v>8.9576155323192292</v>
      </c>
      <c r="D7332">
        <v>8.8260666936727308</v>
      </c>
      <c r="E7332">
        <v>8.8756122721508905</v>
      </c>
      <c r="F7332">
        <v>8.6015581580368607</v>
      </c>
      <c r="G7332">
        <v>8.8785639313217395</v>
      </c>
      <c r="H7332">
        <v>8.5909198790265808</v>
      </c>
      <c r="I7332">
        <v>8.8125759681697708</v>
      </c>
      <c r="J7332">
        <v>8.5416903511870608</v>
      </c>
      <c r="K7332">
        <v>9.2883744041324405</v>
      </c>
      <c r="L7332">
        <v>9.0117539853968402</v>
      </c>
      <c r="M7332">
        <v>8.5510761321175295</v>
      </c>
      <c r="N7332">
        <v>8.9629024078805006</v>
      </c>
      <c r="O7332">
        <v>8.6204027670637409</v>
      </c>
      <c r="P7332">
        <v>8.9154744965630996</v>
      </c>
      <c r="Q7332">
        <v>10.5051077436532</v>
      </c>
    </row>
    <row r="7333" spans="1:17">
      <c r="A7333" t="s">
        <v>13143</v>
      </c>
      <c r="B7333" s="16" t="s">
        <v>13144</v>
      </c>
      <c r="C7333">
        <v>7.2886065420614097</v>
      </c>
      <c r="D7333">
        <v>7.4149211802244901</v>
      </c>
      <c r="E7333">
        <v>7.0979641920863799</v>
      </c>
      <c r="F7333">
        <v>7.4107746827052701</v>
      </c>
      <c r="G7333">
        <v>7.2528033882645397</v>
      </c>
      <c r="H7333">
        <v>8.1379863502603396</v>
      </c>
      <c r="I7333">
        <v>7.9475204335148701</v>
      </c>
      <c r="J7333">
        <v>7.4261303639528</v>
      </c>
      <c r="K7333">
        <v>7.3005091443963801</v>
      </c>
      <c r="L7333">
        <v>7.7100752816342597</v>
      </c>
      <c r="M7333">
        <v>7.2754684141296702</v>
      </c>
      <c r="N7333">
        <v>7.3514661522358002</v>
      </c>
      <c r="O7333">
        <v>7.4883071669573802</v>
      </c>
      <c r="P7333">
        <v>7.8869526179151004</v>
      </c>
      <c r="Q7333">
        <v>2.8218677180984102</v>
      </c>
    </row>
    <row r="7334" spans="1:17">
      <c r="A7334" t="s">
        <v>13145</v>
      </c>
      <c r="B7334" s="16" t="s">
        <v>13146</v>
      </c>
      <c r="C7334">
        <v>9.3887204033010292</v>
      </c>
      <c r="D7334">
        <v>9.4531670649240596</v>
      </c>
      <c r="E7334">
        <v>9.3747381088632498</v>
      </c>
      <c r="F7334">
        <v>9.7633665879137705</v>
      </c>
      <c r="G7334">
        <v>9.4162801696575205</v>
      </c>
      <c r="H7334">
        <v>9.5860682743233507</v>
      </c>
      <c r="I7334">
        <v>9.1666340352001203</v>
      </c>
      <c r="J7334">
        <v>9.6915435788208608</v>
      </c>
      <c r="K7334">
        <v>9.3253136175344107</v>
      </c>
      <c r="L7334">
        <v>9.3002017532226802</v>
      </c>
      <c r="M7334">
        <v>9.2198643761111096</v>
      </c>
      <c r="N7334">
        <v>8.7567358672684694</v>
      </c>
      <c r="O7334">
        <v>9.0306976039282905</v>
      </c>
      <c r="P7334">
        <v>9.5118685234167692</v>
      </c>
      <c r="Q7334">
        <v>7.9670857749043096</v>
      </c>
    </row>
    <row r="7335" spans="1:17">
      <c r="A7335" t="s">
        <v>13147</v>
      </c>
      <c r="B7335" s="16" t="s">
        <v>13148</v>
      </c>
      <c r="C7335">
        <v>7.0720410640917404</v>
      </c>
      <c r="D7335">
        <v>6.5768551256917096</v>
      </c>
      <c r="E7335">
        <v>6.5153438410764704</v>
      </c>
      <c r="F7335">
        <v>6.9988412260113</v>
      </c>
      <c r="G7335">
        <v>6.6322647967595501</v>
      </c>
      <c r="H7335">
        <v>7.1982475473954901</v>
      </c>
      <c r="I7335">
        <v>6.7393082626033101</v>
      </c>
      <c r="J7335">
        <v>6.7874642555568698</v>
      </c>
      <c r="K7335">
        <v>6.7849177277433901</v>
      </c>
      <c r="L7335">
        <v>6.9557515520079001</v>
      </c>
      <c r="M7335">
        <v>7.1841017988793396</v>
      </c>
      <c r="N7335">
        <v>7.0317437104172997</v>
      </c>
      <c r="O7335">
        <v>7.2117528687813603</v>
      </c>
      <c r="P7335">
        <v>7.1977218339206299</v>
      </c>
      <c r="Q7335">
        <v>5.09416193408443</v>
      </c>
    </row>
    <row r="7336" spans="1:17">
      <c r="A7336" t="s">
        <v>13149</v>
      </c>
      <c r="B7336" s="16" t="s">
        <v>13150</v>
      </c>
      <c r="C7336">
        <v>8.6428459259925692</v>
      </c>
      <c r="D7336">
        <v>8.4248700825524008</v>
      </c>
      <c r="E7336">
        <v>8.4170038611204898</v>
      </c>
      <c r="F7336">
        <v>8.1145370567023694</v>
      </c>
      <c r="G7336">
        <v>8.2900152901646003</v>
      </c>
      <c r="H7336">
        <v>7.7598001595328396</v>
      </c>
      <c r="I7336">
        <v>8.2638390662506502</v>
      </c>
      <c r="J7336">
        <v>8.2160084787111796</v>
      </c>
      <c r="K7336">
        <v>8.59074032240372</v>
      </c>
      <c r="L7336">
        <v>8.1331488080724892</v>
      </c>
      <c r="M7336">
        <v>8.3480845796002896</v>
      </c>
      <c r="N7336">
        <v>7.8956840961943104</v>
      </c>
      <c r="O7336">
        <v>8.3065699767892909</v>
      </c>
      <c r="P7336">
        <v>8.42278755119907</v>
      </c>
      <c r="Q7336">
        <v>8.0859864702427604</v>
      </c>
    </row>
    <row r="7337" spans="1:17">
      <c r="A7337" t="s">
        <v>13151</v>
      </c>
      <c r="B7337" s="16" t="s">
        <v>13152</v>
      </c>
      <c r="C7337">
        <v>6.6641738070979804</v>
      </c>
      <c r="D7337">
        <v>6.5651840145352196</v>
      </c>
      <c r="E7337">
        <v>6.5153438410764704</v>
      </c>
      <c r="F7337">
        <v>6.9739473769285203</v>
      </c>
      <c r="G7337">
        <v>6.7702069828436704</v>
      </c>
      <c r="H7337">
        <v>7.7046974154856498</v>
      </c>
      <c r="I7337">
        <v>6.8866346683841799</v>
      </c>
      <c r="J7337">
        <v>6.8523309130505803</v>
      </c>
      <c r="K7337">
        <v>6.5542553394185203</v>
      </c>
      <c r="L7337">
        <v>6.8634530912736</v>
      </c>
      <c r="M7337">
        <v>7.1422251915563102</v>
      </c>
      <c r="N7337">
        <v>7.17992813759657</v>
      </c>
      <c r="O7337">
        <v>7.0229922112836203</v>
      </c>
      <c r="P7337">
        <v>6.64518742594566</v>
      </c>
      <c r="Q7337">
        <v>2.8218677180984102</v>
      </c>
    </row>
    <row r="7338" spans="1:17">
      <c r="A7338" t="s">
        <v>13153</v>
      </c>
      <c r="B7338" s="16" t="s">
        <v>13154</v>
      </c>
      <c r="C7338">
        <v>8.0108433833323591</v>
      </c>
      <c r="D7338">
        <v>7.9452567959986897</v>
      </c>
      <c r="E7338">
        <v>7.8965115354674698</v>
      </c>
      <c r="F7338">
        <v>7.7453307463346599</v>
      </c>
      <c r="G7338">
        <v>7.9068761537441397</v>
      </c>
      <c r="H7338">
        <v>6.7077629649987003</v>
      </c>
      <c r="I7338">
        <v>7.8070416876015098</v>
      </c>
      <c r="J7338">
        <v>7.4261303639528</v>
      </c>
      <c r="K7338">
        <v>8.1059656821435304</v>
      </c>
      <c r="L7338">
        <v>7.9483389199415599</v>
      </c>
      <c r="M7338">
        <v>7.5605837004189196</v>
      </c>
      <c r="N7338">
        <v>7.4980743815892703</v>
      </c>
      <c r="O7338">
        <v>7.4160808464778301</v>
      </c>
      <c r="P7338">
        <v>7.1420694029121403</v>
      </c>
      <c r="Q7338">
        <v>7.5369478347710803</v>
      </c>
    </row>
    <row r="7339" spans="1:17">
      <c r="A7339" t="s">
        <v>13155</v>
      </c>
      <c r="B7339" s="16" t="s">
        <v>13156</v>
      </c>
      <c r="C7339">
        <v>8.0153436311576503</v>
      </c>
      <c r="D7339">
        <v>8.1765843272433596</v>
      </c>
      <c r="E7339">
        <v>7.93130901064099</v>
      </c>
      <c r="F7339">
        <v>8.0125473925336106</v>
      </c>
      <c r="G7339">
        <v>8.0993399160976498</v>
      </c>
      <c r="H7339">
        <v>7.9423451417150801</v>
      </c>
      <c r="I7339">
        <v>7.8331533557725299</v>
      </c>
      <c r="J7339">
        <v>8.0188756632992195</v>
      </c>
      <c r="K7339">
        <v>8.29603380992884</v>
      </c>
      <c r="L7339">
        <v>7.7772285085574904</v>
      </c>
      <c r="M7339">
        <v>7.5696299503145497</v>
      </c>
      <c r="N7339">
        <v>7.6005332363814002</v>
      </c>
      <c r="O7339">
        <v>7.5570791178491996</v>
      </c>
      <c r="P7339">
        <v>7.8936980098415299</v>
      </c>
      <c r="Q7339">
        <v>8.7932323857913595</v>
      </c>
    </row>
    <row r="7340" spans="1:17">
      <c r="A7340" t="s">
        <v>13157</v>
      </c>
      <c r="B7340" s="16" t="s">
        <v>13158</v>
      </c>
      <c r="C7340">
        <v>8.1726802136666006</v>
      </c>
      <c r="D7340">
        <v>8.3008251288201205</v>
      </c>
      <c r="E7340">
        <v>8.3047561282345796</v>
      </c>
      <c r="F7340">
        <v>8.5436871186585108</v>
      </c>
      <c r="G7340">
        <v>8.3024221523858994</v>
      </c>
      <c r="H7340">
        <v>9.1767278742359206</v>
      </c>
      <c r="I7340">
        <v>8.4741567973434009</v>
      </c>
      <c r="J7340">
        <v>8.6524588067780002</v>
      </c>
      <c r="K7340">
        <v>8.2229865391174908</v>
      </c>
      <c r="L7340">
        <v>8.29692624024932</v>
      </c>
      <c r="M7340">
        <v>8.5982045593920002</v>
      </c>
      <c r="N7340">
        <v>8.3895757433839293</v>
      </c>
      <c r="O7340">
        <v>8.7114725585954105</v>
      </c>
      <c r="P7340">
        <v>8.6939413081895207</v>
      </c>
      <c r="Q7340">
        <v>6.9204191934356096</v>
      </c>
    </row>
    <row r="7341" spans="1:17">
      <c r="A7341" t="s">
        <v>13159</v>
      </c>
      <c r="B7341" s="16" t="s">
        <v>13160</v>
      </c>
      <c r="C7341">
        <v>6.72059742475225</v>
      </c>
      <c r="D7341">
        <v>6.37757613081736</v>
      </c>
      <c r="E7341">
        <v>6.3178285212373604</v>
      </c>
      <c r="F7341">
        <v>6.1913127704974604</v>
      </c>
      <c r="G7341">
        <v>6.2233634368604598</v>
      </c>
      <c r="H7341">
        <v>6.3945603718070796</v>
      </c>
      <c r="I7341">
        <v>6.2557929678699198</v>
      </c>
      <c r="J7341">
        <v>6.3548081427592003</v>
      </c>
      <c r="K7341">
        <v>6.4874077146131803</v>
      </c>
      <c r="L7341">
        <v>6.3936395210192902</v>
      </c>
      <c r="M7341">
        <v>6.5491988163808497</v>
      </c>
      <c r="N7341">
        <v>6.4229857134930803</v>
      </c>
      <c r="O7341">
        <v>6.66977436690948</v>
      </c>
      <c r="P7341">
        <v>6.3814054639084601</v>
      </c>
      <c r="Q7341">
        <v>6.2843132996066204</v>
      </c>
    </row>
    <row r="7342" spans="1:17">
      <c r="A7342" t="s">
        <v>13161</v>
      </c>
      <c r="B7342" s="16" t="s">
        <v>13162</v>
      </c>
      <c r="C7342">
        <v>10.5286537256712</v>
      </c>
      <c r="D7342">
        <v>10.496322918656499</v>
      </c>
      <c r="E7342">
        <v>10.3166577604645</v>
      </c>
      <c r="F7342">
        <v>10.7046590379409</v>
      </c>
      <c r="G7342">
        <v>10.4532861048542</v>
      </c>
      <c r="H7342">
        <v>11.4230017164187</v>
      </c>
      <c r="I7342">
        <v>10.8318509824144</v>
      </c>
      <c r="J7342">
        <v>10.9531470606625</v>
      </c>
      <c r="K7342">
        <v>10.6649806656749</v>
      </c>
      <c r="L7342">
        <v>10.7050010498939</v>
      </c>
      <c r="M7342">
        <v>10.8255611443336</v>
      </c>
      <c r="N7342">
        <v>10.8384607097712</v>
      </c>
      <c r="O7342">
        <v>10.7995736705416</v>
      </c>
      <c r="P7342">
        <v>11.196706128941599</v>
      </c>
      <c r="Q7342">
        <v>8.9266120302692595</v>
      </c>
    </row>
    <row r="7343" spans="1:17">
      <c r="A7343" t="s">
        <v>13163</v>
      </c>
      <c r="B7343" s="16" t="s">
        <v>13164</v>
      </c>
      <c r="C7343">
        <v>9.3782833938059191</v>
      </c>
      <c r="D7343">
        <v>9.6307145883455902</v>
      </c>
      <c r="E7343">
        <v>9.3127918704350794</v>
      </c>
      <c r="F7343">
        <v>9.7561064631480807</v>
      </c>
      <c r="G7343">
        <v>9.1723379504914604</v>
      </c>
      <c r="H7343">
        <v>9.33735672252039</v>
      </c>
      <c r="I7343">
        <v>9.0491174222308999</v>
      </c>
      <c r="J7343">
        <v>9.7845031644418494</v>
      </c>
      <c r="K7343">
        <v>9.1065689730047392</v>
      </c>
      <c r="L7343">
        <v>8.6780769128274393</v>
      </c>
      <c r="M7343">
        <v>8.8728004112198402</v>
      </c>
      <c r="N7343">
        <v>8.0886088459516294</v>
      </c>
      <c r="O7343">
        <v>8.9307059619958693</v>
      </c>
      <c r="P7343">
        <v>9.6336268443113706</v>
      </c>
      <c r="Q7343">
        <v>10.2743564196501</v>
      </c>
    </row>
    <row r="7344" spans="1:17">
      <c r="A7344" t="s">
        <v>13165</v>
      </c>
      <c r="B7344" s="16" t="s">
        <v>13166</v>
      </c>
      <c r="C7344">
        <v>6.6756381474204201</v>
      </c>
      <c r="D7344">
        <v>6.6226079365118098</v>
      </c>
      <c r="E7344">
        <v>6.7210876136474598</v>
      </c>
      <c r="F7344">
        <v>6.6876694774574998</v>
      </c>
      <c r="G7344">
        <v>6.5228532534945796</v>
      </c>
      <c r="H7344">
        <v>6.7520652640349201</v>
      </c>
      <c r="I7344">
        <v>6.4034658849663</v>
      </c>
      <c r="J7344">
        <v>6.4206616755516501</v>
      </c>
      <c r="K7344">
        <v>6.8833323633832499</v>
      </c>
      <c r="L7344">
        <v>6.5323868826406404</v>
      </c>
      <c r="M7344">
        <v>6.7138633158657202</v>
      </c>
      <c r="N7344">
        <v>7.2287789541476197</v>
      </c>
      <c r="O7344">
        <v>6.7728062812292897</v>
      </c>
      <c r="P7344">
        <v>6.8539498093667603</v>
      </c>
      <c r="Q7344">
        <v>8.8614637697687808</v>
      </c>
    </row>
    <row r="7345" spans="1:17">
      <c r="A7345" t="s">
        <v>13167</v>
      </c>
      <c r="B7345" s="16" t="s">
        <v>13168</v>
      </c>
      <c r="C7345">
        <v>8.2812783898564302</v>
      </c>
      <c r="D7345">
        <v>8.3725336166029098</v>
      </c>
      <c r="E7345">
        <v>8.6478330432098698</v>
      </c>
      <c r="F7345">
        <v>8.1666036529910393</v>
      </c>
      <c r="G7345">
        <v>8.4694303058166494</v>
      </c>
      <c r="H7345">
        <v>8.4372601967683298</v>
      </c>
      <c r="I7345">
        <v>8.7092923674108107</v>
      </c>
      <c r="J7345">
        <v>8.6456371456709</v>
      </c>
      <c r="K7345">
        <v>8.3900287549864405</v>
      </c>
      <c r="L7345">
        <v>8.6888407513842303</v>
      </c>
      <c r="M7345">
        <v>8.6650752562982003</v>
      </c>
      <c r="N7345">
        <v>7.9354123812845101</v>
      </c>
      <c r="O7345">
        <v>8.4136623289140893</v>
      </c>
      <c r="P7345">
        <v>8.8649157398439193</v>
      </c>
      <c r="Q7345">
        <v>8.48255560796823</v>
      </c>
    </row>
    <row r="7346" spans="1:17">
      <c r="A7346" t="s">
        <v>13169</v>
      </c>
      <c r="B7346" s="16" t="s">
        <v>13170</v>
      </c>
      <c r="C7346">
        <v>7.9321062790672396</v>
      </c>
      <c r="D7346">
        <v>7.9497308477314199</v>
      </c>
      <c r="E7346">
        <v>6.67236314516198</v>
      </c>
      <c r="F7346">
        <v>6.2341275073237901</v>
      </c>
      <c r="G7346">
        <v>5.4770951667621199</v>
      </c>
      <c r="H7346">
        <v>8.6649023938588794</v>
      </c>
      <c r="I7346">
        <v>8.0310916104997503</v>
      </c>
      <c r="J7346">
        <v>6.4938271429004404</v>
      </c>
      <c r="K7346">
        <v>8.1388344560250996</v>
      </c>
      <c r="L7346">
        <v>8.7414866388056698</v>
      </c>
      <c r="M7346">
        <v>7.5469067670950398</v>
      </c>
      <c r="N7346">
        <v>7.4020149515182698</v>
      </c>
      <c r="O7346">
        <v>6.9589755286674002</v>
      </c>
      <c r="P7346">
        <v>7.53655392200218</v>
      </c>
      <c r="Q7346">
        <v>5.09416193408443</v>
      </c>
    </row>
    <row r="7347" spans="1:17">
      <c r="A7347" t="s">
        <v>13171</v>
      </c>
      <c r="B7347" s="16" t="s">
        <v>13172</v>
      </c>
      <c r="C7347">
        <v>8.7137530503499896</v>
      </c>
      <c r="D7347">
        <v>8.6142466183309896</v>
      </c>
      <c r="E7347">
        <v>8.7212152667835401</v>
      </c>
      <c r="F7347">
        <v>8.8895275156153204</v>
      </c>
      <c r="G7347">
        <v>8.6710281628732897</v>
      </c>
      <c r="H7347">
        <v>8.9728271070771903</v>
      </c>
      <c r="I7347">
        <v>8.7454649239687008</v>
      </c>
      <c r="J7347">
        <v>8.8883998808964293</v>
      </c>
      <c r="K7347">
        <v>8.5065198679936902</v>
      </c>
      <c r="L7347">
        <v>8.6060822233561698</v>
      </c>
      <c r="M7347">
        <v>8.90170965521272</v>
      </c>
      <c r="N7347">
        <v>9.1870756073350694</v>
      </c>
      <c r="O7347">
        <v>8.8371377255911607</v>
      </c>
      <c r="P7347">
        <v>8.5218554414206693</v>
      </c>
      <c r="Q7347">
        <v>8.9266120302692595</v>
      </c>
    </row>
    <row r="7348" spans="1:17">
      <c r="A7348" t="s">
        <v>13173</v>
      </c>
      <c r="B7348" s="16" t="s">
        <v>13174</v>
      </c>
      <c r="C7348">
        <v>9.7229376276026702</v>
      </c>
      <c r="D7348">
        <v>9.7508607150672901</v>
      </c>
      <c r="E7348">
        <v>9.7192016611807297</v>
      </c>
      <c r="F7348">
        <v>9.5518522961887005</v>
      </c>
      <c r="G7348">
        <v>9.6860970380862295</v>
      </c>
      <c r="H7348">
        <v>10.3479143600682</v>
      </c>
      <c r="I7348">
        <v>10.183822786485299</v>
      </c>
      <c r="J7348">
        <v>9.9669990320653099</v>
      </c>
      <c r="K7348">
        <v>9.7600883821115705</v>
      </c>
      <c r="L7348">
        <v>9.9287844192036108</v>
      </c>
      <c r="M7348">
        <v>9.7404741928903693</v>
      </c>
      <c r="N7348">
        <v>9.5391721452929392</v>
      </c>
      <c r="O7348">
        <v>9.9587425011101995</v>
      </c>
      <c r="P7348">
        <v>10.329205825469099</v>
      </c>
      <c r="Q7348">
        <v>8.5667227177791094</v>
      </c>
    </row>
    <row r="7349" spans="1:17">
      <c r="A7349" t="s">
        <v>13175</v>
      </c>
      <c r="B7349" s="16" t="s">
        <v>13176</v>
      </c>
      <c r="C7349">
        <v>10.194774940467701</v>
      </c>
      <c r="D7349">
        <v>9.9746527519224095</v>
      </c>
      <c r="E7349">
        <v>11.105990952193499</v>
      </c>
      <c r="F7349">
        <v>10.9853537115218</v>
      </c>
      <c r="G7349">
        <v>11.0187675346817</v>
      </c>
      <c r="H7349">
        <v>9.2668982064142007</v>
      </c>
      <c r="I7349">
        <v>10.0960555076172</v>
      </c>
      <c r="J7349">
        <v>10.826706749338801</v>
      </c>
      <c r="K7349">
        <v>10.0598148506845</v>
      </c>
      <c r="L7349">
        <v>10.402383362622301</v>
      </c>
      <c r="M7349">
        <v>10.9462225256806</v>
      </c>
      <c r="N7349">
        <v>11.0368221280439</v>
      </c>
      <c r="O7349">
        <v>10.9213235318117</v>
      </c>
      <c r="P7349">
        <v>9.4074164826126605</v>
      </c>
      <c r="Q7349">
        <v>12.2493182953472</v>
      </c>
    </row>
    <row r="7350" spans="1:17">
      <c r="A7350" t="s">
        <v>13177</v>
      </c>
      <c r="B7350" s="16" t="s">
        <v>13178</v>
      </c>
      <c r="C7350">
        <v>9.0525757880651199</v>
      </c>
      <c r="D7350">
        <v>8.9338136766419005</v>
      </c>
      <c r="E7350">
        <v>8.8023591343452292</v>
      </c>
      <c r="F7350">
        <v>9.2515111269842905</v>
      </c>
      <c r="G7350">
        <v>8.8251206158523399</v>
      </c>
      <c r="H7350">
        <v>9.65011426385216</v>
      </c>
      <c r="I7350">
        <v>8.9690191061496698</v>
      </c>
      <c r="J7350">
        <v>9.3465691719038393</v>
      </c>
      <c r="K7350">
        <v>8.7409717651242396</v>
      </c>
      <c r="L7350">
        <v>9.0581470500150996</v>
      </c>
      <c r="M7350">
        <v>9.2580903648362494</v>
      </c>
      <c r="N7350">
        <v>9.0309120388732396</v>
      </c>
      <c r="O7350">
        <v>9.1225859565931398</v>
      </c>
      <c r="P7350">
        <v>9.3175410566999908</v>
      </c>
      <c r="Q7350">
        <v>7.5369478347710803</v>
      </c>
    </row>
    <row r="7351" spans="1:17">
      <c r="A7351" t="s">
        <v>13179</v>
      </c>
      <c r="B7351" s="16" t="s">
        <v>13180</v>
      </c>
      <c r="C7351">
        <v>10.195765832242101</v>
      </c>
      <c r="D7351">
        <v>10.146116662667</v>
      </c>
      <c r="E7351">
        <v>10.254862466019601</v>
      </c>
      <c r="F7351">
        <v>10.4428007561795</v>
      </c>
      <c r="G7351">
        <v>10.2431397795538</v>
      </c>
      <c r="H7351">
        <v>10.649155680341799</v>
      </c>
      <c r="I7351">
        <v>10.1634049932005</v>
      </c>
      <c r="J7351">
        <v>10.400784340627901</v>
      </c>
      <c r="K7351">
        <v>10.273750958445699</v>
      </c>
      <c r="L7351">
        <v>10.3550326547031</v>
      </c>
      <c r="M7351">
        <v>10.5844887693498</v>
      </c>
      <c r="N7351">
        <v>10.5480750975675</v>
      </c>
      <c r="O7351">
        <v>10.5949141381509</v>
      </c>
      <c r="P7351">
        <v>9.8007191151746706</v>
      </c>
      <c r="Q7351">
        <v>10.249113780255</v>
      </c>
    </row>
    <row r="7352" spans="1:17">
      <c r="A7352" t="s">
        <v>13181</v>
      </c>
      <c r="B7352" s="16" t="s">
        <v>13182</v>
      </c>
      <c r="C7352">
        <v>7.8738161322913598</v>
      </c>
      <c r="D7352">
        <v>7.9893839773392799</v>
      </c>
      <c r="E7352">
        <v>7.4738039318096003</v>
      </c>
      <c r="F7352">
        <v>7.7404287607638702</v>
      </c>
      <c r="G7352">
        <v>7.9337184578607696</v>
      </c>
      <c r="H7352">
        <v>7.8988321171281299</v>
      </c>
      <c r="I7352">
        <v>7.7696710398786903</v>
      </c>
      <c r="J7352">
        <v>7.6336440153544798</v>
      </c>
      <c r="K7352">
        <v>7.6336990091517096</v>
      </c>
      <c r="L7352">
        <v>7.7100752816342597</v>
      </c>
      <c r="M7352">
        <v>7.7395484609045004</v>
      </c>
      <c r="N7352">
        <v>7.8392040544093096</v>
      </c>
      <c r="O7352">
        <v>7.7287001624033396</v>
      </c>
      <c r="P7352">
        <v>7.77449396691933</v>
      </c>
      <c r="Q7352">
        <v>6.9204191934356096</v>
      </c>
    </row>
    <row r="7353" spans="1:17">
      <c r="A7353" t="s">
        <v>13183</v>
      </c>
      <c r="B7353" s="16" t="s">
        <v>13184</v>
      </c>
      <c r="C7353">
        <v>11.0119466100238</v>
      </c>
      <c r="D7353">
        <v>10.988085372690801</v>
      </c>
      <c r="E7353">
        <v>11.1930899794949</v>
      </c>
      <c r="F7353">
        <v>11.098744506584699</v>
      </c>
      <c r="G7353">
        <v>11.0836696307951</v>
      </c>
      <c r="H7353">
        <v>11.5688366828052</v>
      </c>
      <c r="I7353">
        <v>11.9344436878394</v>
      </c>
      <c r="J7353">
        <v>11.7028900959144</v>
      </c>
      <c r="K7353">
        <v>11.047392848471301</v>
      </c>
      <c r="L7353">
        <v>12.0117193229602</v>
      </c>
      <c r="M7353">
        <v>11.896206079444701</v>
      </c>
      <c r="N7353">
        <v>12.0059912003588</v>
      </c>
      <c r="O7353">
        <v>11.489199737208301</v>
      </c>
      <c r="P7353">
        <v>11.868532499426401</v>
      </c>
      <c r="Q7353">
        <v>11.315604538875601</v>
      </c>
    </row>
    <row r="7354" spans="1:17">
      <c r="A7354" t="s">
        <v>13185</v>
      </c>
      <c r="B7354" s="16" t="s">
        <v>13186</v>
      </c>
      <c r="C7354">
        <v>10.173807422853599</v>
      </c>
      <c r="D7354">
        <v>10.249453490446299</v>
      </c>
      <c r="E7354">
        <v>10.045471221505</v>
      </c>
      <c r="F7354">
        <v>10.2589938628158</v>
      </c>
      <c r="G7354">
        <v>10.0272731552284</v>
      </c>
      <c r="H7354">
        <v>10.035235319819099</v>
      </c>
      <c r="I7354">
        <v>9.8371479306242406</v>
      </c>
      <c r="J7354">
        <v>9.9560153745861406</v>
      </c>
      <c r="K7354">
        <v>9.7902690228617004</v>
      </c>
      <c r="L7354">
        <v>9.7731586013854006</v>
      </c>
      <c r="M7354">
        <v>9.8967047403819706</v>
      </c>
      <c r="N7354">
        <v>9.5535933110888394</v>
      </c>
      <c r="O7354">
        <v>9.7773777830761297</v>
      </c>
      <c r="P7354">
        <v>9.4696381520069703</v>
      </c>
      <c r="Q7354">
        <v>9.4093039143768298</v>
      </c>
    </row>
    <row r="7355" spans="1:17">
      <c r="A7355" t="s">
        <v>13187</v>
      </c>
      <c r="B7355" s="16" t="s">
        <v>13188</v>
      </c>
      <c r="C7355">
        <v>3.6535616636188299</v>
      </c>
      <c r="D7355">
        <v>3.7545556144430101</v>
      </c>
      <c r="E7355">
        <v>3.6381873987360902</v>
      </c>
      <c r="F7355">
        <v>3.2825265482838799</v>
      </c>
      <c r="G7355">
        <v>2.8218677180984102</v>
      </c>
      <c r="H7355">
        <v>2.8218677180984102</v>
      </c>
      <c r="I7355">
        <v>2.8218677180984102</v>
      </c>
      <c r="J7355">
        <v>3.2517770676889399</v>
      </c>
      <c r="K7355">
        <v>3.27554212654834</v>
      </c>
      <c r="L7355">
        <v>3.8614614459532302</v>
      </c>
      <c r="M7355">
        <v>3.5380814202985702</v>
      </c>
      <c r="N7355">
        <v>3.5144020463037902</v>
      </c>
      <c r="O7355">
        <v>3.5569664057961599</v>
      </c>
      <c r="P7355">
        <v>3.3893867502571098</v>
      </c>
      <c r="Q7355">
        <v>5.09416193408443</v>
      </c>
    </row>
    <row r="7356" spans="1:17">
      <c r="A7356" t="s">
        <v>13189</v>
      </c>
      <c r="B7356" s="16" t="s">
        <v>13190</v>
      </c>
      <c r="C7356">
        <v>5.69565330414353</v>
      </c>
      <c r="D7356">
        <v>5.4459441552918904</v>
      </c>
      <c r="E7356">
        <v>5.0160351149716202</v>
      </c>
      <c r="F7356">
        <v>5.7920231273194096</v>
      </c>
      <c r="G7356">
        <v>5.6721004826633701</v>
      </c>
      <c r="H7356">
        <v>5.7489183951006302</v>
      </c>
      <c r="I7356">
        <v>5.3469430634237698</v>
      </c>
      <c r="J7356">
        <v>5.74664800722877</v>
      </c>
      <c r="K7356">
        <v>4.9815688211180698</v>
      </c>
      <c r="L7356">
        <v>5.28253338465999</v>
      </c>
      <c r="M7356">
        <v>5.89598894637244</v>
      </c>
      <c r="N7356">
        <v>5.8399741889468402</v>
      </c>
      <c r="O7356">
        <v>6.1744094418023296</v>
      </c>
      <c r="P7356">
        <v>5.7609673977777103</v>
      </c>
      <c r="Q7356">
        <v>2.8218677180984102</v>
      </c>
    </row>
    <row r="7357" spans="1:17">
      <c r="A7357" t="s">
        <v>13191</v>
      </c>
      <c r="B7357" s="16" t="s">
        <v>13192</v>
      </c>
      <c r="C7357">
        <v>9.2275145253659403</v>
      </c>
      <c r="D7357">
        <v>9.2102352167507497</v>
      </c>
      <c r="E7357">
        <v>8.5705147010623204</v>
      </c>
      <c r="F7357">
        <v>8.7911212707667499</v>
      </c>
      <c r="G7357">
        <v>8.8730306870186997</v>
      </c>
      <c r="H7357">
        <v>8.0390378854465592</v>
      </c>
      <c r="I7357">
        <v>8.3091735102649906</v>
      </c>
      <c r="J7357">
        <v>8.2878828855403395</v>
      </c>
      <c r="K7357">
        <v>8.6476589065180107</v>
      </c>
      <c r="L7357">
        <v>8.2684997567532399</v>
      </c>
      <c r="M7357">
        <v>8.3971392720148206</v>
      </c>
      <c r="N7357">
        <v>8.9748593865647006</v>
      </c>
      <c r="O7357">
        <v>8.6744073688983701</v>
      </c>
      <c r="P7357">
        <v>8.4040201942323094</v>
      </c>
      <c r="Q7357">
        <v>8.9889439006726093</v>
      </c>
    </row>
    <row r="7358" spans="1:17">
      <c r="A7358" t="s">
        <v>13193</v>
      </c>
      <c r="B7358" s="16" t="s">
        <v>13194</v>
      </c>
      <c r="C7358">
        <v>8.2434258776125304</v>
      </c>
      <c r="D7358">
        <v>8.1879879463342693</v>
      </c>
      <c r="E7358">
        <v>8.2671264096345496</v>
      </c>
      <c r="F7358">
        <v>8.1031308635279</v>
      </c>
      <c r="G7358">
        <v>7.8116781654464402</v>
      </c>
      <c r="H7358">
        <v>8.8334986900065893</v>
      </c>
      <c r="I7358">
        <v>8.3349746844328294</v>
      </c>
      <c r="J7358">
        <v>8.3168039100286002</v>
      </c>
      <c r="K7358">
        <v>8.2466329110774801</v>
      </c>
      <c r="L7358">
        <v>8.1292014196891298</v>
      </c>
      <c r="M7358">
        <v>8.1301902492706208</v>
      </c>
      <c r="N7358">
        <v>8.1104622847137993</v>
      </c>
      <c r="O7358">
        <v>8.2660993942148906</v>
      </c>
      <c r="P7358">
        <v>8.3802120740336399</v>
      </c>
      <c r="Q7358">
        <v>8.3931679398307004</v>
      </c>
    </row>
    <row r="7359" spans="1:17">
      <c r="A7359" t="s">
        <v>13195</v>
      </c>
      <c r="B7359" s="16" t="s">
        <v>13196</v>
      </c>
      <c r="C7359">
        <v>7.0546205441807199</v>
      </c>
      <c r="D7359">
        <v>6.9794024872900398</v>
      </c>
      <c r="E7359">
        <v>7.8536133879645904</v>
      </c>
      <c r="F7359">
        <v>7.7106610376853304</v>
      </c>
      <c r="G7359">
        <v>9.4994243835101493</v>
      </c>
      <c r="H7359">
        <v>7.4736537734860304</v>
      </c>
      <c r="I7359">
        <v>6.8765996201399204</v>
      </c>
      <c r="J7359">
        <v>8.6203445662629594</v>
      </c>
      <c r="K7359">
        <v>7.0846625010167097</v>
      </c>
      <c r="L7359">
        <v>6.6027357039898096</v>
      </c>
      <c r="M7359">
        <v>7.4125634543830703</v>
      </c>
      <c r="N7359">
        <v>7.6189576860498001</v>
      </c>
      <c r="O7359">
        <v>7.60889840261577</v>
      </c>
      <c r="P7359">
        <v>7.7597983365935903</v>
      </c>
      <c r="Q7359">
        <v>7.8374797051227896</v>
      </c>
    </row>
    <row r="7360" spans="1:17">
      <c r="A7360" t="s">
        <v>13197</v>
      </c>
      <c r="B7360" s="16" t="s">
        <v>13198</v>
      </c>
      <c r="C7360">
        <v>7.3822774754477596</v>
      </c>
      <c r="D7360">
        <v>7.4844651280120704</v>
      </c>
      <c r="E7360">
        <v>7.3659163892137602</v>
      </c>
      <c r="F7360">
        <v>7.5574080706483402</v>
      </c>
      <c r="G7360">
        <v>7.4592292414027597</v>
      </c>
      <c r="H7360">
        <v>7.6763342868275197</v>
      </c>
      <c r="I7360">
        <v>7.09130102690313</v>
      </c>
      <c r="J7360">
        <v>7.69224748741523</v>
      </c>
      <c r="K7360">
        <v>6.6489972230150904</v>
      </c>
      <c r="L7360">
        <v>7.0084058745800704</v>
      </c>
      <c r="M7360">
        <v>6.9193851434874203</v>
      </c>
      <c r="N7360">
        <v>7.2990745698786101</v>
      </c>
      <c r="O7360">
        <v>7.4883071669573802</v>
      </c>
      <c r="P7360">
        <v>7.1076120005007501</v>
      </c>
      <c r="Q7360">
        <v>6.2843132996066204</v>
      </c>
    </row>
    <row r="7361" spans="1:17">
      <c r="A7361" t="s">
        <v>13199</v>
      </c>
      <c r="B7361" s="16" t="s">
        <v>13200</v>
      </c>
      <c r="C7361">
        <v>3.6535616636188299</v>
      </c>
      <c r="D7361">
        <v>3.6330127529723502</v>
      </c>
      <c r="E7361">
        <v>3.8152982058547602</v>
      </c>
      <c r="F7361">
        <v>3.6131889974304401</v>
      </c>
      <c r="G7361">
        <v>4.3009286659846602</v>
      </c>
      <c r="H7361">
        <v>4.43015569855271</v>
      </c>
      <c r="I7361">
        <v>4.16059535596606</v>
      </c>
      <c r="J7361">
        <v>4.3621897727349799</v>
      </c>
      <c r="K7361">
        <v>3.4608708703561399</v>
      </c>
      <c r="L7361">
        <v>3.8614614459532302</v>
      </c>
      <c r="M7361">
        <v>4.1590575299716699</v>
      </c>
      <c r="N7361">
        <v>2.8218677180984102</v>
      </c>
      <c r="O7361">
        <v>3.42420286852819</v>
      </c>
      <c r="P7361">
        <v>4.2713440848041202</v>
      </c>
      <c r="Q7361">
        <v>2.8218677180984102</v>
      </c>
    </row>
    <row r="7362" spans="1:17">
      <c r="A7362" t="s">
        <v>13201</v>
      </c>
      <c r="B7362" s="16" t="s">
        <v>13202</v>
      </c>
      <c r="C7362">
        <v>6.5315893522846098</v>
      </c>
      <c r="D7362">
        <v>6.37757613081736</v>
      </c>
      <c r="E7362">
        <v>6.0375917107677903</v>
      </c>
      <c r="F7362">
        <v>6.4307340740566703</v>
      </c>
      <c r="G7362">
        <v>6.0755217755122297</v>
      </c>
      <c r="H7362">
        <v>6.6027569335949101</v>
      </c>
      <c r="I7362">
        <v>6.7613064719492897</v>
      </c>
      <c r="J7362">
        <v>6.4206616755516501</v>
      </c>
      <c r="K7362">
        <v>6.0655334946390003</v>
      </c>
      <c r="L7362">
        <v>6.1484073885055901</v>
      </c>
      <c r="M7362">
        <v>6.4640290864915997</v>
      </c>
      <c r="N7362">
        <v>6.6196358801292998</v>
      </c>
      <c r="O7362">
        <v>6.6428125903268098</v>
      </c>
      <c r="P7362">
        <v>6.4005945473111199</v>
      </c>
      <c r="Q7362">
        <v>5.09416193408443</v>
      </c>
    </row>
    <row r="7363" spans="1:17">
      <c r="A7363" t="s">
        <v>13203</v>
      </c>
      <c r="B7363" s="16" t="s">
        <v>13204</v>
      </c>
      <c r="C7363">
        <v>7.4302962784847004</v>
      </c>
      <c r="D7363">
        <v>6.8981899443675996</v>
      </c>
      <c r="E7363">
        <v>7.1101863203044502</v>
      </c>
      <c r="F7363">
        <v>6.62497318038033</v>
      </c>
      <c r="G7363">
        <v>7.7221119950953296</v>
      </c>
      <c r="H7363">
        <v>6.1996287017922898</v>
      </c>
      <c r="I7363">
        <v>6.8357411278970703</v>
      </c>
      <c r="J7363">
        <v>6.2131681188238099</v>
      </c>
      <c r="K7363">
        <v>7.5106431592993799</v>
      </c>
      <c r="L7363">
        <v>6.8248013790819604</v>
      </c>
      <c r="M7363">
        <v>7.0865238931933501</v>
      </c>
      <c r="N7363">
        <v>7.4161369070952396</v>
      </c>
      <c r="O7363">
        <v>7.2117528687813603</v>
      </c>
      <c r="P7363">
        <v>6.64518742594566</v>
      </c>
      <c r="Q7363">
        <v>9.6208993709487292</v>
      </c>
    </row>
    <row r="7364" spans="1:17">
      <c r="A7364" t="s">
        <v>13205</v>
      </c>
      <c r="B7364" s="16" t="s">
        <v>13206</v>
      </c>
      <c r="C7364">
        <v>7.4897681856301501</v>
      </c>
      <c r="D7364">
        <v>7.6198404709994101</v>
      </c>
      <c r="E7364">
        <v>7.4451736993824396</v>
      </c>
      <c r="F7364">
        <v>7.6596378448912503</v>
      </c>
      <c r="G7364">
        <v>7.2442399160463804</v>
      </c>
      <c r="H7364">
        <v>6.9167133088984798</v>
      </c>
      <c r="I7364">
        <v>7.1507408529965604</v>
      </c>
      <c r="J7364">
        <v>7.32712813606528</v>
      </c>
      <c r="K7364">
        <v>7.06955630629776</v>
      </c>
      <c r="L7364">
        <v>7.3380004094259004</v>
      </c>
      <c r="M7364">
        <v>7.3871947493988603</v>
      </c>
      <c r="N7364">
        <v>7.2914316577410601</v>
      </c>
      <c r="O7364">
        <v>7.3344443012811302</v>
      </c>
      <c r="P7364">
        <v>6.7681820790449301</v>
      </c>
      <c r="Q7364">
        <v>7.1565710053807701</v>
      </c>
    </row>
    <row r="7365" spans="1:17">
      <c r="A7365" t="s">
        <v>13207</v>
      </c>
      <c r="B7365" s="16" t="s">
        <v>13208</v>
      </c>
      <c r="C7365">
        <v>6.2687719600529501</v>
      </c>
      <c r="D7365">
        <v>6.2518558839937999</v>
      </c>
      <c r="E7365">
        <v>5.6538073608653301</v>
      </c>
      <c r="F7365">
        <v>6.49066084484285</v>
      </c>
      <c r="G7365">
        <v>6.5922120161147504</v>
      </c>
      <c r="H7365">
        <v>6.8367548911693801</v>
      </c>
      <c r="I7365">
        <v>6.7936822339404497</v>
      </c>
      <c r="J7365">
        <v>6.2739118111702199</v>
      </c>
      <c r="K7365">
        <v>6.2920916190738598</v>
      </c>
      <c r="L7365">
        <v>6.5679948358929003</v>
      </c>
      <c r="M7365">
        <v>6.4640290864915997</v>
      </c>
      <c r="N7365">
        <v>6.7143940400426896</v>
      </c>
      <c r="O7365">
        <v>6.7392804787759504</v>
      </c>
      <c r="P7365">
        <v>6.5794772553974399</v>
      </c>
      <c r="Q7365">
        <v>5.09416193408443</v>
      </c>
    </row>
    <row r="7366" spans="1:17">
      <c r="A7366" t="s">
        <v>13209</v>
      </c>
      <c r="B7366" s="16" t="s">
        <v>13210</v>
      </c>
      <c r="C7366">
        <v>8.3576729236840492</v>
      </c>
      <c r="D7366">
        <v>8.0696746781631301</v>
      </c>
      <c r="E7366">
        <v>7.9852933282812497</v>
      </c>
      <c r="F7366">
        <v>7.9245512432323704</v>
      </c>
      <c r="G7366">
        <v>8.6931785790484994</v>
      </c>
      <c r="H7366">
        <v>7.4470265267108804</v>
      </c>
      <c r="I7366">
        <v>8.1015137519620399</v>
      </c>
      <c r="J7366">
        <v>7.9503746294535702</v>
      </c>
      <c r="K7366">
        <v>8.2862881700986204</v>
      </c>
      <c r="L7366">
        <v>8.0352919286656004</v>
      </c>
      <c r="M7366">
        <v>7.7554870718705198</v>
      </c>
      <c r="N7366">
        <v>8.3859973630069096</v>
      </c>
      <c r="O7366">
        <v>7.9419940413778702</v>
      </c>
      <c r="P7366">
        <v>8.3214149767362393</v>
      </c>
      <c r="Q7366">
        <v>8.6462459446333604</v>
      </c>
    </row>
    <row r="7367" spans="1:17">
      <c r="A7367" t="s">
        <v>13211</v>
      </c>
      <c r="B7367" s="16" t="s">
        <v>13212</v>
      </c>
      <c r="C7367">
        <v>4.6454443926476303</v>
      </c>
      <c r="D7367">
        <v>4.7881665373273803</v>
      </c>
      <c r="E7367">
        <v>4.5638886729124497</v>
      </c>
      <c r="F7367">
        <v>4.6121840845566204</v>
      </c>
      <c r="G7367">
        <v>5.2496646871628903</v>
      </c>
      <c r="H7367">
        <v>5.0769980259574004</v>
      </c>
      <c r="I7367">
        <v>4.7071247246580201</v>
      </c>
      <c r="J7367">
        <v>5.0088657953609399</v>
      </c>
      <c r="K7367">
        <v>5.1706501337897404</v>
      </c>
      <c r="L7367">
        <v>5.4220334780197001</v>
      </c>
      <c r="M7367">
        <v>5.2134656239442299</v>
      </c>
      <c r="N7367">
        <v>3.79229116939824</v>
      </c>
      <c r="O7367">
        <v>5.1118655635160302</v>
      </c>
      <c r="P7367">
        <v>4.6013142303928598</v>
      </c>
      <c r="Q7367">
        <v>7.1565710053807701</v>
      </c>
    </row>
    <row r="7368" spans="1:17">
      <c r="A7368" t="s">
        <v>13213</v>
      </c>
      <c r="B7368" s="16" t="e">
        <v>#N/A</v>
      </c>
      <c r="C7368">
        <v>5.6726238351308904</v>
      </c>
      <c r="D7368">
        <v>5.4196943085789</v>
      </c>
      <c r="E7368">
        <v>6.7682062103183904</v>
      </c>
      <c r="F7368">
        <v>6.1169449946656096</v>
      </c>
      <c r="G7368">
        <v>6.4941367909898702</v>
      </c>
      <c r="H7368">
        <v>3.9869852489372102</v>
      </c>
      <c r="I7368">
        <v>4.92982830720526</v>
      </c>
      <c r="J7368">
        <v>4.8166378297689096</v>
      </c>
      <c r="K7368">
        <v>6.2920916190738598</v>
      </c>
      <c r="L7368">
        <v>6.7338185396413799</v>
      </c>
      <c r="M7368">
        <v>6.3940755381791998</v>
      </c>
      <c r="N7368">
        <v>6.7028872416280896</v>
      </c>
      <c r="O7368">
        <v>6.0832592218723196</v>
      </c>
      <c r="P7368">
        <v>4.3630835021106398</v>
      </c>
      <c r="Q7368">
        <v>8.5667227177791094</v>
      </c>
    </row>
    <row r="7369" spans="1:17">
      <c r="A7369" t="s">
        <v>13214</v>
      </c>
      <c r="B7369" s="16" t="s">
        <v>13215</v>
      </c>
      <c r="C7369">
        <v>4.99547094075474</v>
      </c>
      <c r="D7369">
        <v>4.9103330586210001</v>
      </c>
      <c r="E7369">
        <v>4.4833795521924502</v>
      </c>
      <c r="F7369">
        <v>4.9030240476511198</v>
      </c>
      <c r="G7369">
        <v>5.7231188017169998</v>
      </c>
      <c r="H7369">
        <v>4.3676565829540399</v>
      </c>
      <c r="I7369">
        <v>4.7071247246580201</v>
      </c>
      <c r="J7369">
        <v>4.4586654922886897</v>
      </c>
      <c r="K7369">
        <v>5.1997021944381299</v>
      </c>
      <c r="L7369">
        <v>4.7465905673729498</v>
      </c>
      <c r="M7369">
        <v>5.5127359097096198</v>
      </c>
      <c r="N7369">
        <v>5.3018559344781702</v>
      </c>
      <c r="O7369">
        <v>5.2659635633928499</v>
      </c>
      <c r="P7369">
        <v>4.5271021320563003</v>
      </c>
      <c r="Q7369">
        <v>6.2843132996066204</v>
      </c>
    </row>
    <row r="7370" spans="1:17">
      <c r="A7370" t="s">
        <v>13216</v>
      </c>
      <c r="B7370" s="16" t="s">
        <v>13217</v>
      </c>
      <c r="C7370">
        <v>5.62538561552046</v>
      </c>
      <c r="D7370">
        <v>5.7893909640066097</v>
      </c>
      <c r="E7370">
        <v>8.0437013839317597</v>
      </c>
      <c r="F7370">
        <v>7.3983717363247798</v>
      </c>
      <c r="G7370">
        <v>7.3910775129397202</v>
      </c>
      <c r="H7370">
        <v>7.0198431745350502</v>
      </c>
      <c r="I7370">
        <v>5.5923678450183596</v>
      </c>
      <c r="J7370">
        <v>8.5898697895973299</v>
      </c>
      <c r="K7370">
        <v>5.5068916728603101</v>
      </c>
      <c r="L7370">
        <v>5.7507270721102604</v>
      </c>
      <c r="M7370">
        <v>6.7857001527871796</v>
      </c>
      <c r="N7370">
        <v>6.7143940400426896</v>
      </c>
      <c r="O7370">
        <v>6.4065420915920201</v>
      </c>
      <c r="P7370">
        <v>7.1306752673032401</v>
      </c>
      <c r="Q7370">
        <v>5.81282804418474</v>
      </c>
    </row>
    <row r="7371" spans="1:17">
      <c r="A7371" t="s">
        <v>13218</v>
      </c>
      <c r="B7371" s="16" t="s">
        <v>13219</v>
      </c>
      <c r="C7371">
        <v>7.71130932546843</v>
      </c>
      <c r="D7371">
        <v>7.8139834357057696</v>
      </c>
      <c r="E7371">
        <v>9.2508210134253606</v>
      </c>
      <c r="F7371">
        <v>8.9565243407472508</v>
      </c>
      <c r="G7371">
        <v>8.5686240070536801</v>
      </c>
      <c r="H7371">
        <v>8.7759041701596594</v>
      </c>
      <c r="I7371">
        <v>8.6518075112994808</v>
      </c>
      <c r="J7371">
        <v>9.4700981824293393</v>
      </c>
      <c r="K7371">
        <v>8.3686385025988894</v>
      </c>
      <c r="L7371">
        <v>8.9073397713515607</v>
      </c>
      <c r="M7371">
        <v>8.8320795031456605</v>
      </c>
      <c r="N7371">
        <v>9.4966823303828392</v>
      </c>
      <c r="O7371">
        <v>8.8818144395323095</v>
      </c>
      <c r="P7371">
        <v>7.77449396691933</v>
      </c>
      <c r="Q7371">
        <v>8.9889439006726093</v>
      </c>
    </row>
    <row r="7372" spans="1:17">
      <c r="A7372" t="s">
        <v>13220</v>
      </c>
      <c r="B7372" s="16" t="s">
        <v>13221</v>
      </c>
      <c r="C7372">
        <v>7.9177534237750704</v>
      </c>
      <c r="D7372">
        <v>8.0237375527181207</v>
      </c>
      <c r="E7372">
        <v>7.8463377901623304</v>
      </c>
      <c r="F7372">
        <v>7.99619546137715</v>
      </c>
      <c r="G7372">
        <v>7.8058773585549703</v>
      </c>
      <c r="H7372">
        <v>8.4935732119791307</v>
      </c>
      <c r="I7372">
        <v>8.2561427187371699</v>
      </c>
      <c r="J7372">
        <v>7.9091742980489297</v>
      </c>
      <c r="K7372">
        <v>8.1096550157549796</v>
      </c>
      <c r="L7372">
        <v>7.8653237159359</v>
      </c>
      <c r="M7372">
        <v>7.6314095030644102</v>
      </c>
      <c r="N7372">
        <v>7.8651517212401503</v>
      </c>
      <c r="O7372">
        <v>8.2274739271463098</v>
      </c>
      <c r="P7372">
        <v>8.4087349906230404</v>
      </c>
      <c r="Q7372">
        <v>6.2843132996066204</v>
      </c>
    </row>
    <row r="7373" spans="1:17">
      <c r="A7373" t="s">
        <v>13222</v>
      </c>
      <c r="B7373" s="16" t="s">
        <v>13223</v>
      </c>
      <c r="C7373">
        <v>6.7534127248899498</v>
      </c>
      <c r="D7373">
        <v>6.6559854074570701</v>
      </c>
      <c r="E7373">
        <v>6.7210876136474598</v>
      </c>
      <c r="F7373">
        <v>6.7574999540373799</v>
      </c>
      <c r="G7373">
        <v>6.4648297334768499</v>
      </c>
      <c r="H7373">
        <v>6.6964695242667904</v>
      </c>
      <c r="I7373">
        <v>6.5114715433644497</v>
      </c>
      <c r="J7373">
        <v>6.5826939551227603</v>
      </c>
      <c r="K7373">
        <v>6.5433294448369299</v>
      </c>
      <c r="L7373">
        <v>6.6588220656313899</v>
      </c>
      <c r="M7373">
        <v>6.84666136432695</v>
      </c>
      <c r="N7373">
        <v>6.6678003653061104</v>
      </c>
      <c r="O7373">
        <v>6.8689138875479303</v>
      </c>
      <c r="P7373">
        <v>6.6611531636970698</v>
      </c>
      <c r="Q7373">
        <v>5.81282804418474</v>
      </c>
    </row>
    <row r="7374" spans="1:17">
      <c r="A7374" t="s">
        <v>13224</v>
      </c>
      <c r="B7374" s="16" t="s">
        <v>13225</v>
      </c>
      <c r="C7374">
        <v>8.9269091726341205</v>
      </c>
      <c r="D7374">
        <v>8.9517572496129407</v>
      </c>
      <c r="E7374">
        <v>8.9073999731092304</v>
      </c>
      <c r="F7374">
        <v>8.9373922021572607</v>
      </c>
      <c r="G7374">
        <v>8.7873784330074898</v>
      </c>
      <c r="H7374">
        <v>8.9302653664739093</v>
      </c>
      <c r="I7374">
        <v>8.9187338282631803</v>
      </c>
      <c r="J7374">
        <v>8.9301634726812509</v>
      </c>
      <c r="K7374">
        <v>8.8683359844784206</v>
      </c>
      <c r="L7374">
        <v>8.8219154622973601</v>
      </c>
      <c r="M7374">
        <v>8.6331055249702402</v>
      </c>
      <c r="N7374">
        <v>8.3237649831522695</v>
      </c>
      <c r="O7374">
        <v>8.6135077100699409</v>
      </c>
      <c r="P7374">
        <v>8.97389432191064</v>
      </c>
      <c r="Q7374">
        <v>6.2843132996066204</v>
      </c>
    </row>
    <row r="7375" spans="1:17">
      <c r="A7375" t="s">
        <v>13226</v>
      </c>
      <c r="B7375" s="16" t="s">
        <v>13227</v>
      </c>
      <c r="C7375">
        <v>5.0699158884914599</v>
      </c>
      <c r="D7375">
        <v>5.2802736384566202</v>
      </c>
      <c r="E7375">
        <v>4.8415581104649901</v>
      </c>
      <c r="F7375">
        <v>4.86534688307112</v>
      </c>
      <c r="G7375">
        <v>5.2845830866371397</v>
      </c>
      <c r="H7375">
        <v>5.2785502994810098</v>
      </c>
      <c r="I7375">
        <v>5.2542284300769104</v>
      </c>
      <c r="J7375">
        <v>5.1228960162245301</v>
      </c>
      <c r="K7375">
        <v>5.3872068501715296</v>
      </c>
      <c r="L7375">
        <v>5.0592286016271197</v>
      </c>
      <c r="M7375">
        <v>5.5127359097096198</v>
      </c>
      <c r="N7375">
        <v>5.1350388086703704</v>
      </c>
      <c r="O7375">
        <v>5.2165415310043803</v>
      </c>
      <c r="P7375">
        <v>5.8760773296446898</v>
      </c>
      <c r="Q7375">
        <v>5.09416193408443</v>
      </c>
    </row>
    <row r="7376" spans="1:17">
      <c r="A7376" t="s">
        <v>13228</v>
      </c>
      <c r="B7376" s="16" t="e">
        <v>#N/A</v>
      </c>
      <c r="C7376">
        <v>6.7854920253152002</v>
      </c>
      <c r="D7376">
        <v>6.7413585445714101</v>
      </c>
      <c r="E7376">
        <v>6.78357369797342</v>
      </c>
      <c r="F7376">
        <v>6.8333429567598296</v>
      </c>
      <c r="G7376">
        <v>6.79391800205281</v>
      </c>
      <c r="H7376">
        <v>7.2759921553830402</v>
      </c>
      <c r="I7376">
        <v>6.9064962973994302</v>
      </c>
      <c r="J7376">
        <v>7.0791439304957899</v>
      </c>
      <c r="K7376">
        <v>6.7662737405155697</v>
      </c>
      <c r="L7376">
        <v>6.8442576567715898</v>
      </c>
      <c r="M7376">
        <v>6.9193851434874203</v>
      </c>
      <c r="N7376">
        <v>6.7371334825218199</v>
      </c>
      <c r="O7376">
        <v>6.7392804787759504</v>
      </c>
      <c r="P7376">
        <v>6.69255918292128</v>
      </c>
      <c r="Q7376">
        <v>5.09416193408443</v>
      </c>
    </row>
    <row r="7377" spans="1:17">
      <c r="A7377" t="s">
        <v>13229</v>
      </c>
      <c r="B7377" s="16" t="s">
        <v>13230</v>
      </c>
      <c r="C7377">
        <v>8.1605440771373594</v>
      </c>
      <c r="D7377">
        <v>8.2725409010124107</v>
      </c>
      <c r="E7377">
        <v>8.2671264096345496</v>
      </c>
      <c r="F7377">
        <v>7.9754910076152203</v>
      </c>
      <c r="G7377">
        <v>8.0511314659306006</v>
      </c>
      <c r="H7377">
        <v>8.8309300634035797</v>
      </c>
      <c r="I7377">
        <v>8.5949886164645104</v>
      </c>
      <c r="J7377">
        <v>8.6433560673513199</v>
      </c>
      <c r="K7377">
        <v>8.2127323833976007</v>
      </c>
      <c r="L7377">
        <v>8.3889259527123698</v>
      </c>
      <c r="M7377">
        <v>8.0993123065330899</v>
      </c>
      <c r="N7377">
        <v>8.0117253156414492</v>
      </c>
      <c r="O7377">
        <v>8.1212680954031295</v>
      </c>
      <c r="P7377">
        <v>8.8407009916041996</v>
      </c>
      <c r="Q7377">
        <v>6.9204191934356096</v>
      </c>
    </row>
    <row r="7378" spans="1:17">
      <c r="A7378" t="s">
        <v>13231</v>
      </c>
      <c r="B7378" s="16" t="s">
        <v>13232</v>
      </c>
      <c r="C7378">
        <v>5.5257755444735697</v>
      </c>
      <c r="D7378">
        <v>5.47170002431064</v>
      </c>
      <c r="E7378">
        <v>5.12062362366449</v>
      </c>
      <c r="F7378">
        <v>5.34113232674183</v>
      </c>
      <c r="G7378">
        <v>5.7479431304763704</v>
      </c>
      <c r="H7378">
        <v>6.09974100485673</v>
      </c>
      <c r="I7378">
        <v>5.7346509072572998</v>
      </c>
      <c r="J7378">
        <v>5.8785809350245</v>
      </c>
      <c r="K7378">
        <v>5.1997021944381299</v>
      </c>
      <c r="L7378">
        <v>5.1595357015461403</v>
      </c>
      <c r="M7378">
        <v>5.3280626239297098</v>
      </c>
      <c r="N7378">
        <v>5.2042740237952296</v>
      </c>
      <c r="O7378">
        <v>5.3368598019304798</v>
      </c>
      <c r="P7378">
        <v>6.0813328860205003</v>
      </c>
      <c r="Q7378">
        <v>2.8218677180984102</v>
      </c>
    </row>
    <row r="7379" spans="1:17">
      <c r="A7379" t="s">
        <v>13233</v>
      </c>
      <c r="B7379" s="16" t="s">
        <v>13234</v>
      </c>
      <c r="C7379">
        <v>8.9458826417200292</v>
      </c>
      <c r="D7379">
        <v>8.9999810024630396</v>
      </c>
      <c r="E7379">
        <v>9.0566074308602005</v>
      </c>
      <c r="F7379">
        <v>8.7132676412589003</v>
      </c>
      <c r="G7379">
        <v>8.8534954019602008</v>
      </c>
      <c r="H7379">
        <v>8.2499383488068094</v>
      </c>
      <c r="I7379">
        <v>8.5421801553554904</v>
      </c>
      <c r="J7379">
        <v>8.3423457528882707</v>
      </c>
      <c r="K7379">
        <v>9.0210417842109294</v>
      </c>
      <c r="L7379">
        <v>8.6888407513842303</v>
      </c>
      <c r="M7379">
        <v>8.6438410596432202</v>
      </c>
      <c r="N7379">
        <v>8.8030800650097305</v>
      </c>
      <c r="O7379">
        <v>8.6919685582768906</v>
      </c>
      <c r="P7379">
        <v>8.1290964605998504</v>
      </c>
      <c r="Q7379">
        <v>9.8396161242928208</v>
      </c>
    </row>
    <row r="7380" spans="1:17">
      <c r="A7380" t="s">
        <v>13235</v>
      </c>
      <c r="B7380" s="16" t="s">
        <v>13236</v>
      </c>
      <c r="C7380">
        <v>8.2434258776125304</v>
      </c>
      <c r="D7380">
        <v>8.2363866757181903</v>
      </c>
      <c r="E7380">
        <v>8.2228824023874001</v>
      </c>
      <c r="F7380">
        <v>8.3926403076031697</v>
      </c>
      <c r="G7380">
        <v>8.2858558209635493</v>
      </c>
      <c r="H7380">
        <v>8.5351990548442505</v>
      </c>
      <c r="I7380">
        <v>8.3349746844328294</v>
      </c>
      <c r="J7380">
        <v>8.3225191202944799</v>
      </c>
      <c r="K7380">
        <v>8.3185205872021992</v>
      </c>
      <c r="L7380">
        <v>8.3889259527123698</v>
      </c>
      <c r="M7380">
        <v>8.54421595069382</v>
      </c>
      <c r="N7380">
        <v>8.3087231327633706</v>
      </c>
      <c r="O7380">
        <v>8.4884354713569401</v>
      </c>
      <c r="P7380">
        <v>8.4134344157517695</v>
      </c>
      <c r="Q7380">
        <v>8.3931679398307004</v>
      </c>
    </row>
    <row r="7381" spans="1:17">
      <c r="A7381" t="s">
        <v>13237</v>
      </c>
      <c r="B7381" s="16" t="s">
        <v>13238</v>
      </c>
      <c r="C7381">
        <v>8.7302641913793408</v>
      </c>
      <c r="D7381">
        <v>8.7460619767396697</v>
      </c>
      <c r="E7381">
        <v>8.6053912728089301</v>
      </c>
      <c r="F7381">
        <v>9.0022502826580801</v>
      </c>
      <c r="G7381">
        <v>8.7516403100005196</v>
      </c>
      <c r="H7381">
        <v>9.4736672804700408</v>
      </c>
      <c r="I7381">
        <v>8.8691557695509804</v>
      </c>
      <c r="J7381">
        <v>9.1469168421004792</v>
      </c>
      <c r="K7381">
        <v>8.6876869693401702</v>
      </c>
      <c r="L7381">
        <v>8.8557399086917101</v>
      </c>
      <c r="M7381">
        <v>8.8414357467232403</v>
      </c>
      <c r="N7381">
        <v>8.88900064485229</v>
      </c>
      <c r="O7381">
        <v>8.8212677581653196</v>
      </c>
      <c r="P7381">
        <v>9.1161354824043404</v>
      </c>
      <c r="Q7381">
        <v>7.6950435514148801</v>
      </c>
    </row>
    <row r="7382" spans="1:17">
      <c r="A7382" t="s">
        <v>13239</v>
      </c>
      <c r="B7382" s="16" t="s">
        <v>13240</v>
      </c>
      <c r="C7382">
        <v>10.1778248021272</v>
      </c>
      <c r="D7382">
        <v>10.2247661114229</v>
      </c>
      <c r="E7382">
        <v>10.341429052452201</v>
      </c>
      <c r="F7382">
        <v>9.8881631477692302</v>
      </c>
      <c r="G7382">
        <v>10.3234195250515</v>
      </c>
      <c r="H7382">
        <v>10.010483102552699</v>
      </c>
      <c r="I7382">
        <v>10.6870342837923</v>
      </c>
      <c r="J7382">
        <v>10.1419598396519</v>
      </c>
      <c r="K7382">
        <v>10.467222346041099</v>
      </c>
      <c r="L7382">
        <v>10.633695941888799</v>
      </c>
      <c r="M7382">
        <v>10.4355609296649</v>
      </c>
      <c r="N7382">
        <v>10.6053370642245</v>
      </c>
      <c r="O7382">
        <v>10.176274609317399</v>
      </c>
      <c r="P7382">
        <v>10.8743889875546</v>
      </c>
      <c r="Q7382">
        <v>10.9587766965595</v>
      </c>
    </row>
    <row r="7383" spans="1:17">
      <c r="A7383" t="s">
        <v>13241</v>
      </c>
      <c r="B7383" s="16" t="s">
        <v>13242</v>
      </c>
      <c r="C7383">
        <v>7.6889384803510499</v>
      </c>
      <c r="D7383">
        <v>7.7175606130823198</v>
      </c>
      <c r="E7383">
        <v>7.6679690530588296</v>
      </c>
      <c r="F7383">
        <v>7.8851281056233304</v>
      </c>
      <c r="G7383">
        <v>7.7035100941681796</v>
      </c>
      <c r="H7383">
        <v>8.3212367886538505</v>
      </c>
      <c r="I7383">
        <v>7.9712251578376598</v>
      </c>
      <c r="J7383">
        <v>8.1076290748476403</v>
      </c>
      <c r="K7383">
        <v>8.0144630057834298</v>
      </c>
      <c r="L7383">
        <v>8.0972268391185196</v>
      </c>
      <c r="M7383">
        <v>7.8623743089575804</v>
      </c>
      <c r="N7383">
        <v>7.6491503760657302</v>
      </c>
      <c r="O7383">
        <v>7.8392928320283604</v>
      </c>
      <c r="P7383">
        <v>8.1404815016067307</v>
      </c>
      <c r="Q7383">
        <v>8.48255560796823</v>
      </c>
    </row>
    <row r="7384" spans="1:17">
      <c r="A7384" t="s">
        <v>13243</v>
      </c>
      <c r="B7384" s="16" t="s">
        <v>13244</v>
      </c>
      <c r="C7384">
        <v>8.3326553099165395</v>
      </c>
      <c r="D7384">
        <v>8.2617895486712403</v>
      </c>
      <c r="E7384">
        <v>7.7560363072709002</v>
      </c>
      <c r="F7384">
        <v>8.0526331460793195</v>
      </c>
      <c r="G7384">
        <v>8.4730930061390506</v>
      </c>
      <c r="H7384">
        <v>7.5877283646995997</v>
      </c>
      <c r="I7384">
        <v>7.7696710398786903</v>
      </c>
      <c r="J7384">
        <v>7.3774813915333697</v>
      </c>
      <c r="K7384">
        <v>8.1567760156711895</v>
      </c>
      <c r="L7384">
        <v>8.2099072742393702</v>
      </c>
      <c r="M7384">
        <v>8.4833524707130401</v>
      </c>
      <c r="N7384">
        <v>8.0484173864103496</v>
      </c>
      <c r="O7384">
        <v>8.4909459388058099</v>
      </c>
      <c r="P7384">
        <v>7.6284293940590304</v>
      </c>
      <c r="Q7384">
        <v>9.1060647157263492</v>
      </c>
    </row>
    <row r="7385" spans="1:17">
      <c r="A7385" t="s">
        <v>13245</v>
      </c>
      <c r="B7385" s="16" t="s">
        <v>13246</v>
      </c>
      <c r="C7385">
        <v>7.8078865927447199</v>
      </c>
      <c r="D7385">
        <v>8.0237375527181207</v>
      </c>
      <c r="E7385">
        <v>7.8390252449847297</v>
      </c>
      <c r="F7385">
        <v>7.86275087789266</v>
      </c>
      <c r="G7385">
        <v>7.8572620497112897</v>
      </c>
      <c r="H7385">
        <v>8.8309300634035797</v>
      </c>
      <c r="I7385">
        <v>8.0220417789613894</v>
      </c>
      <c r="J7385">
        <v>8.1468181529618793</v>
      </c>
      <c r="K7385">
        <v>7.7936872905186796</v>
      </c>
      <c r="L7385">
        <v>8.1052872534355096</v>
      </c>
      <c r="M7385">
        <v>7.8475819702733904</v>
      </c>
      <c r="N7385">
        <v>7.9451755533421604</v>
      </c>
      <c r="O7385">
        <v>7.8972506796085398</v>
      </c>
      <c r="P7385">
        <v>8.4550537175740494</v>
      </c>
      <c r="Q7385">
        <v>6.9204191934356096</v>
      </c>
    </row>
    <row r="7386" spans="1:17">
      <c r="A7386" t="s">
        <v>13247</v>
      </c>
      <c r="B7386" s="16" t="e">
        <v>#N/A</v>
      </c>
      <c r="C7386">
        <v>8.03320534003395</v>
      </c>
      <c r="D7386">
        <v>8.0109507769869008</v>
      </c>
      <c r="E7386">
        <v>7.7943525013611197</v>
      </c>
      <c r="F7386">
        <v>7.8445953114530003</v>
      </c>
      <c r="G7386">
        <v>7.7343810404293203</v>
      </c>
      <c r="H7386">
        <v>7.8024124389170897</v>
      </c>
      <c r="I7386">
        <v>8.0083595317666898</v>
      </c>
      <c r="J7386">
        <v>8.0909803821412201</v>
      </c>
      <c r="K7386">
        <v>7.9704996408749098</v>
      </c>
      <c r="L7386">
        <v>7.9211954083323901</v>
      </c>
      <c r="M7386">
        <v>7.7554870718705198</v>
      </c>
      <c r="N7386">
        <v>7.6961786310614997</v>
      </c>
      <c r="O7386">
        <v>7.6898638089583899</v>
      </c>
      <c r="P7386">
        <v>8.0767202785064196</v>
      </c>
      <c r="Q7386">
        <v>7.1565710053807701</v>
      </c>
    </row>
    <row r="7387" spans="1:17">
      <c r="A7387" t="s">
        <v>13248</v>
      </c>
      <c r="B7387" s="16" t="s">
        <v>13249</v>
      </c>
      <c r="C7387">
        <v>7.2199840874685703</v>
      </c>
      <c r="D7387">
        <v>7.1449278423562896</v>
      </c>
      <c r="E7387">
        <v>7.4832220655235302</v>
      </c>
      <c r="F7387">
        <v>7.3411948445234598</v>
      </c>
      <c r="G7387">
        <v>7.18282189546753</v>
      </c>
      <c r="H7387">
        <v>7.3497448055988004</v>
      </c>
      <c r="I7387">
        <v>7.3665820046063004</v>
      </c>
      <c r="J7387">
        <v>7.2269159130683001</v>
      </c>
      <c r="K7387">
        <v>7.2139074714105504</v>
      </c>
      <c r="L7387">
        <v>7.1634336789776603</v>
      </c>
      <c r="M7387">
        <v>7.3973960129381897</v>
      </c>
      <c r="N7387">
        <v>6.9945341586853802</v>
      </c>
      <c r="O7387">
        <v>7.3893804998512502</v>
      </c>
      <c r="P7387">
        <v>7.2407411986024197</v>
      </c>
      <c r="Q7387">
        <v>7.5369478347710803</v>
      </c>
    </row>
    <row r="7388" spans="1:17">
      <c r="A7388" t="s">
        <v>13250</v>
      </c>
      <c r="B7388" s="16" t="s">
        <v>13251</v>
      </c>
      <c r="C7388">
        <v>8.7760444217774491</v>
      </c>
      <c r="D7388">
        <v>8.80153871579836</v>
      </c>
      <c r="E7388">
        <v>8.7719831540110995</v>
      </c>
      <c r="F7388">
        <v>8.9754059775218806</v>
      </c>
      <c r="G7388">
        <v>8.9695191826421308</v>
      </c>
      <c r="H7388">
        <v>9.0209451248948902</v>
      </c>
      <c r="I7388">
        <v>9.0266825122941494</v>
      </c>
      <c r="J7388">
        <v>8.9834299788601495</v>
      </c>
      <c r="K7388">
        <v>9.0443495209280407</v>
      </c>
      <c r="L7388">
        <v>8.9027244300753203</v>
      </c>
      <c r="M7388">
        <v>8.7959616105574803</v>
      </c>
      <c r="N7388">
        <v>8.6711319574190409</v>
      </c>
      <c r="O7388">
        <v>8.8760649419286093</v>
      </c>
      <c r="P7388">
        <v>9.1045613603878905</v>
      </c>
      <c r="Q7388">
        <v>8.9889439006726093</v>
      </c>
    </row>
    <row r="7389" spans="1:17">
      <c r="A7389" t="s">
        <v>13252</v>
      </c>
      <c r="B7389" s="16" t="s">
        <v>13253</v>
      </c>
      <c r="C7389">
        <v>7.8026878177541699</v>
      </c>
      <c r="D7389">
        <v>7.8237674693952703</v>
      </c>
      <c r="E7389">
        <v>8.0689192944245107</v>
      </c>
      <c r="F7389">
        <v>7.8762188970193696</v>
      </c>
      <c r="G7389">
        <v>7.5522969472107997</v>
      </c>
      <c r="H7389">
        <v>9.0164310073465792</v>
      </c>
      <c r="I7389">
        <v>8.0490224856030004</v>
      </c>
      <c r="J7389">
        <v>8.4816656559835906</v>
      </c>
      <c r="K7389">
        <v>7.7798557666686099</v>
      </c>
      <c r="L7389">
        <v>8.0225788963683797</v>
      </c>
      <c r="M7389">
        <v>8.1271320634214792</v>
      </c>
      <c r="N7389">
        <v>8.1017606448184107</v>
      </c>
      <c r="O7389">
        <v>8.1970411803943595</v>
      </c>
      <c r="P7389">
        <v>8.4134344157517695</v>
      </c>
      <c r="Q7389">
        <v>2.8218677180984102</v>
      </c>
    </row>
    <row r="7390" spans="1:17">
      <c r="A7390" t="s">
        <v>13254</v>
      </c>
      <c r="B7390" s="16" t="s">
        <v>13255</v>
      </c>
      <c r="C7390">
        <v>9.3465114319469098</v>
      </c>
      <c r="D7390">
        <v>9.0958846090209509</v>
      </c>
      <c r="E7390">
        <v>9.04712645026998</v>
      </c>
      <c r="F7390">
        <v>9.3121778837081894</v>
      </c>
      <c r="G7390">
        <v>9.1813196046457204</v>
      </c>
      <c r="H7390">
        <v>8.7019235610079804</v>
      </c>
      <c r="I7390">
        <v>9.0646167529726007</v>
      </c>
      <c r="J7390">
        <v>9.0810342968536908</v>
      </c>
      <c r="K7390">
        <v>8.8899414460533297</v>
      </c>
      <c r="L7390">
        <v>9.0309136959339895</v>
      </c>
      <c r="M7390">
        <v>9.28850538026831</v>
      </c>
      <c r="N7390">
        <v>9.2805922950871391</v>
      </c>
      <c r="O7390">
        <v>9.3119197910647706</v>
      </c>
      <c r="P7390">
        <v>8.5856983227477901</v>
      </c>
      <c r="Q7390">
        <v>10.722448563414501</v>
      </c>
    </row>
    <row r="7391" spans="1:17">
      <c r="A7391" t="s">
        <v>13256</v>
      </c>
      <c r="B7391" s="16" t="s">
        <v>13257</v>
      </c>
      <c r="C7391">
        <v>8.4166812301774208</v>
      </c>
      <c r="D7391">
        <v>8.6057710136140209</v>
      </c>
      <c r="E7391">
        <v>8.1772368720469597</v>
      </c>
      <c r="F7391">
        <v>8.6778386341382205</v>
      </c>
      <c r="G7391">
        <v>8.4583860340578791</v>
      </c>
      <c r="H7391">
        <v>8.7785726177082495</v>
      </c>
      <c r="I7391">
        <v>8.4840731533556806</v>
      </c>
      <c r="J7391">
        <v>8.4190326175965193</v>
      </c>
      <c r="K7391">
        <v>8.5342289965718994</v>
      </c>
      <c r="L7391">
        <v>8.5569871533811703</v>
      </c>
      <c r="M7391">
        <v>8.3454559212216797</v>
      </c>
      <c r="N7391">
        <v>8.2469348951680406</v>
      </c>
      <c r="O7391">
        <v>8.5133455550428305</v>
      </c>
      <c r="P7391">
        <v>8.8053875258058696</v>
      </c>
      <c r="Q7391">
        <v>5.81282804418474</v>
      </c>
    </row>
    <row r="7392" spans="1:17">
      <c r="A7392" t="s">
        <v>13258</v>
      </c>
      <c r="B7392" s="16" t="s">
        <v>13259</v>
      </c>
      <c r="C7392">
        <v>7.1884001909805804</v>
      </c>
      <c r="D7392">
        <v>7.4532705275772102</v>
      </c>
      <c r="E7392">
        <v>6.9696497428925097</v>
      </c>
      <c r="F7392">
        <v>7.4413218706507402</v>
      </c>
      <c r="G7392">
        <v>7.4293376543615803</v>
      </c>
      <c r="H7392">
        <v>7.3059489655156602</v>
      </c>
      <c r="I7392">
        <v>7.10853650596375</v>
      </c>
      <c r="J7392">
        <v>7.3328108528804901</v>
      </c>
      <c r="K7392">
        <v>7.0388581973165998</v>
      </c>
      <c r="L7392">
        <v>6.6806541770365504</v>
      </c>
      <c r="M7392">
        <v>7.2754684141296702</v>
      </c>
      <c r="N7392">
        <v>7.3805684620379504</v>
      </c>
      <c r="O7392">
        <v>7.2117528687813603</v>
      </c>
      <c r="P7392">
        <v>7.6917458145921502</v>
      </c>
      <c r="Q7392">
        <v>6.9204191934356096</v>
      </c>
    </row>
    <row r="7393" spans="1:17">
      <c r="A7393" t="s">
        <v>13260</v>
      </c>
      <c r="B7393" s="16" t="s">
        <v>13261</v>
      </c>
      <c r="C7393">
        <v>8.7970952434281795</v>
      </c>
      <c r="D7393">
        <v>8.7588590576130692</v>
      </c>
      <c r="E7393">
        <v>8.6478330432098698</v>
      </c>
      <c r="F7393">
        <v>9.1827748244890905</v>
      </c>
      <c r="G7393">
        <v>8.8506829170582204</v>
      </c>
      <c r="H7393">
        <v>9.85738316781371</v>
      </c>
      <c r="I7393">
        <v>8.9946754964638007</v>
      </c>
      <c r="J7393">
        <v>9.3465691719038393</v>
      </c>
      <c r="K7393">
        <v>8.6926132366562801</v>
      </c>
      <c r="L7393">
        <v>9.1111179111073994</v>
      </c>
      <c r="M7393">
        <v>9.2622758276427906</v>
      </c>
      <c r="N7393">
        <v>9.2592426397916707</v>
      </c>
      <c r="O7393">
        <v>9.1672088964878196</v>
      </c>
      <c r="P7393">
        <v>9.3643923171168204</v>
      </c>
      <c r="Q7393">
        <v>7.6950435514148801</v>
      </c>
    </row>
    <row r="7394" spans="1:17">
      <c r="A7394" t="s">
        <v>13262</v>
      </c>
      <c r="B7394" s="16" t="s">
        <v>13263</v>
      </c>
      <c r="C7394">
        <v>9.8096385291877102</v>
      </c>
      <c r="D7394">
        <v>9.9300994545658305</v>
      </c>
      <c r="E7394">
        <v>9.9195190713846593</v>
      </c>
      <c r="F7394">
        <v>9.5809072581181098</v>
      </c>
      <c r="G7394">
        <v>9.5660854577138501</v>
      </c>
      <c r="H7394">
        <v>10.339808479638201</v>
      </c>
      <c r="I7394">
        <v>9.8890548432581795</v>
      </c>
      <c r="J7394">
        <v>9.9291210727008696</v>
      </c>
      <c r="K7394">
        <v>9.7483102048289307</v>
      </c>
      <c r="L7394">
        <v>9.7098493381805593</v>
      </c>
      <c r="M7394">
        <v>9.4887231063974902</v>
      </c>
      <c r="N7394">
        <v>9.4200482311423208</v>
      </c>
      <c r="O7394">
        <v>9.6427934192513796</v>
      </c>
      <c r="P7394">
        <v>10.105089457225599</v>
      </c>
      <c r="Q7394">
        <v>9.3151344269335699</v>
      </c>
    </row>
    <row r="7395" spans="1:17">
      <c r="A7395" t="s">
        <v>13264</v>
      </c>
      <c r="B7395" s="16" t="s">
        <v>13265</v>
      </c>
      <c r="C7395">
        <v>5.62538561552046</v>
      </c>
      <c r="D7395">
        <v>5.4969810266401202</v>
      </c>
      <c r="E7395">
        <v>6.2077204724516397</v>
      </c>
      <c r="F7395">
        <v>5.1400511332488898</v>
      </c>
      <c r="G7395">
        <v>5.6978436807120003</v>
      </c>
      <c r="H7395">
        <v>4.4894640760069198</v>
      </c>
      <c r="I7395">
        <v>5.0470377433929201</v>
      </c>
      <c r="J7395">
        <v>5.7292439018102801</v>
      </c>
      <c r="K7395">
        <v>5.1706501337897404</v>
      </c>
      <c r="L7395">
        <v>5.4482976778856296</v>
      </c>
      <c r="M7395">
        <v>5.6583384812313096</v>
      </c>
      <c r="N7395">
        <v>5.9619430316236501</v>
      </c>
      <c r="O7395">
        <v>5.6075132046638902</v>
      </c>
      <c r="P7395">
        <v>4.5271021320563003</v>
      </c>
      <c r="Q7395">
        <v>6.9204191934356096</v>
      </c>
    </row>
    <row r="7396" spans="1:17">
      <c r="A7396" t="s">
        <v>13266</v>
      </c>
      <c r="B7396" s="16" t="s">
        <v>13267</v>
      </c>
      <c r="C7396">
        <v>8.0854989491874107</v>
      </c>
      <c r="D7396">
        <v>8.0778717630564305</v>
      </c>
      <c r="E7396">
        <v>8.2994402338828408</v>
      </c>
      <c r="F7396">
        <v>8.0839175529094902</v>
      </c>
      <c r="G7396">
        <v>8.2858558209635493</v>
      </c>
      <c r="H7396">
        <v>8.6735304986905994</v>
      </c>
      <c r="I7396">
        <v>9.5309746120816605</v>
      </c>
      <c r="J7396">
        <v>8.8806748209034296</v>
      </c>
      <c r="K7396">
        <v>8.6246449621615699</v>
      </c>
      <c r="L7396">
        <v>9.7334299075667907</v>
      </c>
      <c r="M7396">
        <v>9.0184917680891807</v>
      </c>
      <c r="N7396">
        <v>9.5567785284934992</v>
      </c>
      <c r="O7396">
        <v>8.4579638183596497</v>
      </c>
      <c r="P7396">
        <v>9.7514791034593404</v>
      </c>
      <c r="Q7396">
        <v>9.2143845326617093</v>
      </c>
    </row>
    <row r="7397" spans="1:17">
      <c r="A7397" t="s">
        <v>13268</v>
      </c>
      <c r="B7397" s="16" t="s">
        <v>13269</v>
      </c>
      <c r="C7397">
        <v>8.1483048562629197</v>
      </c>
      <c r="D7397">
        <v>8.1879879463342693</v>
      </c>
      <c r="E7397">
        <v>8.2616696238133507</v>
      </c>
      <c r="F7397">
        <v>7.5795420043120503</v>
      </c>
      <c r="G7397">
        <v>7.6719625067096704</v>
      </c>
      <c r="H7397">
        <v>8.1749280706501004</v>
      </c>
      <c r="I7397">
        <v>8.2714945308013892</v>
      </c>
      <c r="J7397">
        <v>7.7654501990484199</v>
      </c>
      <c r="K7397">
        <v>8.2797542716591703</v>
      </c>
      <c r="L7397">
        <v>8.2684997567532399</v>
      </c>
      <c r="M7397">
        <v>7.98908282340083</v>
      </c>
      <c r="N7397">
        <v>7.80743676056181</v>
      </c>
      <c r="O7397">
        <v>8.0818328953902405</v>
      </c>
      <c r="P7397">
        <v>7.5621983133254398</v>
      </c>
      <c r="Q7397">
        <v>8.5667227177791094</v>
      </c>
    </row>
    <row r="7398" spans="1:17">
      <c r="A7398" t="s">
        <v>13270</v>
      </c>
      <c r="B7398" s="16" t="s">
        <v>13271</v>
      </c>
      <c r="C7398">
        <v>8.1686461813222593</v>
      </c>
      <c r="D7398">
        <v>8.0237375527181207</v>
      </c>
      <c r="E7398">
        <v>7.4738039318096003</v>
      </c>
      <c r="F7398">
        <v>7.5629735602074097</v>
      </c>
      <c r="G7398">
        <v>7.9443168551943302</v>
      </c>
      <c r="H7398">
        <v>6.1996287017922898</v>
      </c>
      <c r="I7398">
        <v>7.2627113445187401</v>
      </c>
      <c r="J7398">
        <v>6.7791452400924399</v>
      </c>
      <c r="K7398">
        <v>8.1744969220400705</v>
      </c>
      <c r="L7398">
        <v>7.8317019401073997</v>
      </c>
      <c r="M7398">
        <v>7.3769205774306199</v>
      </c>
      <c r="N7398">
        <v>7.6431623029643498</v>
      </c>
      <c r="O7398">
        <v>7.2889314673888004</v>
      </c>
      <c r="P7398">
        <v>6.5625659221592398</v>
      </c>
      <c r="Q7398">
        <v>9.2656390107680107</v>
      </c>
    </row>
    <row r="7399" spans="1:17">
      <c r="A7399" t="s">
        <v>13272</v>
      </c>
      <c r="B7399" s="16" t="s">
        <v>13273</v>
      </c>
      <c r="C7399">
        <v>6.6756381474204201</v>
      </c>
      <c r="D7399">
        <v>6.7619284265220703</v>
      </c>
      <c r="E7399">
        <v>7.0606604978116003</v>
      </c>
      <c r="F7399">
        <v>6.7477305356992501</v>
      </c>
      <c r="G7399">
        <v>6.6583558505855196</v>
      </c>
      <c r="H7399">
        <v>6.8672647865190601</v>
      </c>
      <c r="I7399">
        <v>7.0202108861569501</v>
      </c>
      <c r="J7399">
        <v>7.0586971906764298</v>
      </c>
      <c r="K7399">
        <v>7.24783644590336</v>
      </c>
      <c r="L7399">
        <v>6.8442576567715898</v>
      </c>
      <c r="M7399">
        <v>6.6807395065339898</v>
      </c>
      <c r="N7399">
        <v>6.4645463931653504</v>
      </c>
      <c r="O7399">
        <v>6.9662312937754596</v>
      </c>
      <c r="P7399">
        <v>7.3029469869286503</v>
      </c>
      <c r="Q7399">
        <v>6.6375058506955904</v>
      </c>
    </row>
    <row r="7400" spans="1:17">
      <c r="A7400" t="s">
        <v>13274</v>
      </c>
      <c r="B7400" s="16" t="s">
        <v>13275</v>
      </c>
      <c r="C7400">
        <v>6.3713344368982199</v>
      </c>
      <c r="D7400">
        <v>6.3368934182824699</v>
      </c>
      <c r="E7400">
        <v>5.8141048855267101</v>
      </c>
      <c r="F7400">
        <v>5.5849098412756897</v>
      </c>
      <c r="G7400">
        <v>6.3888092340661196</v>
      </c>
      <c r="H7400">
        <v>5.8959384425791503</v>
      </c>
      <c r="I7400">
        <v>5.8637325437795704</v>
      </c>
      <c r="J7400">
        <v>6.4206616755516501</v>
      </c>
      <c r="K7400">
        <v>5.6169826633030304</v>
      </c>
      <c r="L7400">
        <v>5.8120628640760099</v>
      </c>
      <c r="M7400">
        <v>5.8515834476412998</v>
      </c>
      <c r="N7400">
        <v>5.7968381761637398</v>
      </c>
      <c r="O7400">
        <v>6.00015432402967</v>
      </c>
      <c r="P7400">
        <v>6.1282934919178196</v>
      </c>
      <c r="Q7400">
        <v>2.8218677180984102</v>
      </c>
    </row>
    <row r="7401" spans="1:17">
      <c r="A7401" t="s">
        <v>13276</v>
      </c>
      <c r="B7401" s="16" t="s">
        <v>13277</v>
      </c>
      <c r="C7401">
        <v>8.5404500271647006</v>
      </c>
      <c r="D7401">
        <v>8.7383288550248501</v>
      </c>
      <c r="E7401">
        <v>8.7642881109487103</v>
      </c>
      <c r="F7401">
        <v>8.9586345501659999</v>
      </c>
      <c r="G7401">
        <v>8.4767464238469099</v>
      </c>
      <c r="H7401">
        <v>8.8538846304249006</v>
      </c>
      <c r="I7401">
        <v>8.6663950131939398</v>
      </c>
      <c r="J7401">
        <v>8.8294272571690406</v>
      </c>
      <c r="K7401">
        <v>8.7362082466237698</v>
      </c>
      <c r="L7401">
        <v>8.7388995001377996</v>
      </c>
      <c r="M7401">
        <v>8.4568083399254999</v>
      </c>
      <c r="N7401">
        <v>8.2896973339865205</v>
      </c>
      <c r="O7401">
        <v>8.3065699767892909</v>
      </c>
      <c r="P7401">
        <v>8.8089580437431305</v>
      </c>
      <c r="Q7401">
        <v>7.9670857749043096</v>
      </c>
    </row>
    <row r="7402" spans="1:17">
      <c r="A7402" t="s">
        <v>13278</v>
      </c>
      <c r="B7402" s="16" t="s">
        <v>13279</v>
      </c>
      <c r="C7402">
        <v>7.68329101588514</v>
      </c>
      <c r="D7402">
        <v>7.7640404008328803</v>
      </c>
      <c r="E7402">
        <v>7.8823536654902204</v>
      </c>
      <c r="F7402">
        <v>7.5850226882281602</v>
      </c>
      <c r="G7402">
        <v>7.7646038238616901</v>
      </c>
      <c r="H7402">
        <v>7.3352939809483502</v>
      </c>
      <c r="I7402">
        <v>7.4965226275688401</v>
      </c>
      <c r="J7402">
        <v>7.7612456747915202</v>
      </c>
      <c r="K7402">
        <v>7.68902799721163</v>
      </c>
      <c r="L7402">
        <v>7.4812953610360804</v>
      </c>
      <c r="M7402">
        <v>6.9953362343408001</v>
      </c>
      <c r="N7402">
        <v>6.9563332013543997</v>
      </c>
      <c r="O7402">
        <v>7.2947000324704296</v>
      </c>
      <c r="P7402">
        <v>7.9912618876300598</v>
      </c>
      <c r="Q7402">
        <v>6.2843132996066204</v>
      </c>
    </row>
    <row r="7403" spans="1:17">
      <c r="A7403" t="s">
        <v>13280</v>
      </c>
      <c r="B7403" s="16" t="s">
        <v>13281</v>
      </c>
      <c r="C7403">
        <v>8.9197292655513607</v>
      </c>
      <c r="D7403">
        <v>8.82849669974396</v>
      </c>
      <c r="E7403">
        <v>8.7642881109487103</v>
      </c>
      <c r="F7403">
        <v>9.0972519849127504</v>
      </c>
      <c r="G7403">
        <v>8.8563024121316598</v>
      </c>
      <c r="H7403">
        <v>10.141647077600901</v>
      </c>
      <c r="I7403">
        <v>9.0266825122941494</v>
      </c>
      <c r="J7403">
        <v>9.4029306018340897</v>
      </c>
      <c r="K7403">
        <v>8.6901522069014092</v>
      </c>
      <c r="L7403">
        <v>8.7492203191115792</v>
      </c>
      <c r="M7403">
        <v>8.9212538245851594</v>
      </c>
      <c r="N7403">
        <v>9.2375722041989992</v>
      </c>
      <c r="O7403">
        <v>9.0981004730049904</v>
      </c>
      <c r="P7403">
        <v>9.3100023645332008</v>
      </c>
      <c r="Q7403">
        <v>6.2843132996066204</v>
      </c>
    </row>
    <row r="7404" spans="1:17">
      <c r="A7404" t="s">
        <v>13282</v>
      </c>
      <c r="B7404" s="16" t="s">
        <v>13283</v>
      </c>
      <c r="C7404">
        <v>10.930956302907401</v>
      </c>
      <c r="D7404">
        <v>10.977178219965699</v>
      </c>
      <c r="E7404">
        <v>10.2031621507903</v>
      </c>
      <c r="F7404">
        <v>11.0241493750221</v>
      </c>
      <c r="G7404">
        <v>11.318525125682299</v>
      </c>
      <c r="H7404">
        <v>11.2303799345435</v>
      </c>
      <c r="I7404">
        <v>10.557677028586699</v>
      </c>
      <c r="J7404">
        <v>10.870746496063999</v>
      </c>
      <c r="K7404">
        <v>10.5332269896679</v>
      </c>
      <c r="L7404">
        <v>10.363453010329099</v>
      </c>
      <c r="M7404">
        <v>10.9318445392384</v>
      </c>
      <c r="N7404">
        <v>11.397239077799799</v>
      </c>
      <c r="O7404">
        <v>10.936132234401001</v>
      </c>
      <c r="P7404">
        <v>10.9699604922698</v>
      </c>
      <c r="Q7404">
        <v>10.3943408570348</v>
      </c>
    </row>
    <row r="7405" spans="1:17">
      <c r="A7405" t="s">
        <v>13284</v>
      </c>
      <c r="B7405" s="16" t="s">
        <v>13285</v>
      </c>
      <c r="C7405">
        <v>7.0101205561847397</v>
      </c>
      <c r="D7405">
        <v>7.0809906254396298</v>
      </c>
      <c r="E7405">
        <v>6.8867602326164601</v>
      </c>
      <c r="F7405">
        <v>6.7864141712276496</v>
      </c>
      <c r="G7405">
        <v>6.8627815520295101</v>
      </c>
      <c r="H7405">
        <v>7.3497448055988004</v>
      </c>
      <c r="I7405">
        <v>7.1754804263673897</v>
      </c>
      <c r="J7405">
        <v>6.99554785082886</v>
      </c>
      <c r="K7405">
        <v>6.7473835624775402</v>
      </c>
      <c r="L7405">
        <v>6.9377613713991799</v>
      </c>
      <c r="M7405">
        <v>6.9193851434874203</v>
      </c>
      <c r="N7405">
        <v>6.8139899586284596</v>
      </c>
      <c r="O7405">
        <v>7.2656227724002003</v>
      </c>
      <c r="P7405">
        <v>7.3819086412154196</v>
      </c>
      <c r="Q7405">
        <v>5.81282804418474</v>
      </c>
    </row>
    <row r="7406" spans="1:17">
      <c r="A7406" t="s">
        <v>13286</v>
      </c>
      <c r="B7406" s="16" t="s">
        <v>13287</v>
      </c>
      <c r="C7406">
        <v>4.8751772763815904</v>
      </c>
      <c r="D7406">
        <v>3.9548310731697001</v>
      </c>
      <c r="E7406">
        <v>4.7777046060070401</v>
      </c>
      <c r="F7406">
        <v>4.0892058755412499</v>
      </c>
      <c r="G7406">
        <v>4.73757715912134</v>
      </c>
      <c r="H7406">
        <v>5.0769980259574004</v>
      </c>
      <c r="I7406">
        <v>4.92982830720526</v>
      </c>
      <c r="J7406">
        <v>6.0418318428819298</v>
      </c>
      <c r="K7406">
        <v>4.4401758200780401</v>
      </c>
      <c r="L7406">
        <v>4.9878555821396704</v>
      </c>
      <c r="M7406">
        <v>4.5395912486649097</v>
      </c>
      <c r="N7406">
        <v>4.9846796155147501</v>
      </c>
      <c r="O7406">
        <v>4.6608164090738198</v>
      </c>
      <c r="P7406">
        <v>4.7374550361106396</v>
      </c>
      <c r="Q7406">
        <v>5.09416193408443</v>
      </c>
    </row>
    <row r="7407" spans="1:17">
      <c r="A7407" t="s">
        <v>13288</v>
      </c>
      <c r="B7407" s="16" t="s">
        <v>13289</v>
      </c>
      <c r="C7407">
        <v>6.0735929489798099</v>
      </c>
      <c r="D7407">
        <v>6.1457356279954896</v>
      </c>
      <c r="E7407">
        <v>5.72015689123982</v>
      </c>
      <c r="F7407">
        <v>6.2341275073237901</v>
      </c>
      <c r="G7407">
        <v>6.7821116076966099</v>
      </c>
      <c r="H7407">
        <v>5.6808363808980902</v>
      </c>
      <c r="I7407">
        <v>5.8841337137463201</v>
      </c>
      <c r="J7407">
        <v>6.0832551209501702</v>
      </c>
      <c r="K7407">
        <v>5.7954736047312103</v>
      </c>
      <c r="L7407">
        <v>6.0673853986592201</v>
      </c>
      <c r="M7407">
        <v>5.9670109306586703</v>
      </c>
      <c r="N7407">
        <v>6.0191735598337202</v>
      </c>
      <c r="O7407">
        <v>5.5691886856815396</v>
      </c>
      <c r="P7407">
        <v>5.9824449333743104</v>
      </c>
      <c r="Q7407">
        <v>5.09416193408443</v>
      </c>
    </row>
    <row r="7408" spans="1:17">
      <c r="A7408" t="s">
        <v>13290</v>
      </c>
      <c r="B7408" s="16" t="s">
        <v>13291</v>
      </c>
      <c r="C7408">
        <v>9.8717171177869893</v>
      </c>
      <c r="D7408">
        <v>9.8759279887854508</v>
      </c>
      <c r="E7408">
        <v>9.7526369044007808</v>
      </c>
      <c r="F7408">
        <v>10.3582246384599</v>
      </c>
      <c r="G7408">
        <v>9.8171944515578708</v>
      </c>
      <c r="H7408">
        <v>10.2212670569425</v>
      </c>
      <c r="I7408">
        <v>9.4354332820502798</v>
      </c>
      <c r="J7408">
        <v>10.1484068663519</v>
      </c>
      <c r="K7408">
        <v>9.5372818235489607</v>
      </c>
      <c r="L7408">
        <v>9.6965805194946899</v>
      </c>
      <c r="M7408">
        <v>10.003063414401201</v>
      </c>
      <c r="N7408">
        <v>9.8073287573868999</v>
      </c>
      <c r="O7408">
        <v>9.8544364486805396</v>
      </c>
      <c r="P7408">
        <v>9.6416569386215496</v>
      </c>
      <c r="Q7408">
        <v>8.9266120302692595</v>
      </c>
    </row>
    <row r="7409" spans="1:17">
      <c r="A7409" t="s">
        <v>13292</v>
      </c>
      <c r="B7409" s="16" t="s">
        <v>13293</v>
      </c>
      <c r="C7409">
        <v>8.0287606324945706</v>
      </c>
      <c r="D7409">
        <v>8.0406119277018497</v>
      </c>
      <c r="E7409">
        <v>7.9035386163103496</v>
      </c>
      <c r="F7409">
        <v>8.1333489859375199</v>
      </c>
      <c r="G7409">
        <v>7.9961697092942901</v>
      </c>
      <c r="H7409">
        <v>8.4573875219703307</v>
      </c>
      <c r="I7409">
        <v>8.0265738012085404</v>
      </c>
      <c r="J7409">
        <v>8.1435928007986504</v>
      </c>
      <c r="K7409">
        <v>8.1460379101686105</v>
      </c>
      <c r="L7409">
        <v>7.9166213358087001</v>
      </c>
      <c r="M7409">
        <v>7.7673262831068302</v>
      </c>
      <c r="N7409">
        <v>7.9596973360802199</v>
      </c>
      <c r="O7409">
        <v>7.9160629597635896</v>
      </c>
      <c r="P7409">
        <v>8.3992899256062294</v>
      </c>
      <c r="Q7409">
        <v>7.9670857749043096</v>
      </c>
    </row>
    <row r="7410" spans="1:17">
      <c r="A7410" t="s">
        <v>13294</v>
      </c>
      <c r="B7410" s="16" t="s">
        <v>13295</v>
      </c>
      <c r="C7410">
        <v>8.8609655772125908</v>
      </c>
      <c r="D7410">
        <v>8.8739054141248701</v>
      </c>
      <c r="E7410">
        <v>8.8098541889865096</v>
      </c>
      <c r="F7410">
        <v>9.0083747991030894</v>
      </c>
      <c r="G7410">
        <v>8.8222521851404405</v>
      </c>
      <c r="H7410">
        <v>9.3409714127258905</v>
      </c>
      <c r="I7410">
        <v>8.7036459251872103</v>
      </c>
      <c r="J7410">
        <v>9.2464431285666002</v>
      </c>
      <c r="K7410">
        <v>8.9196553834686796</v>
      </c>
      <c r="L7410">
        <v>8.6888407513842303</v>
      </c>
      <c r="M7410">
        <v>8.8245505521073007</v>
      </c>
      <c r="N7410">
        <v>8.6799247049905492</v>
      </c>
      <c r="O7410">
        <v>8.6810179054699201</v>
      </c>
      <c r="P7410">
        <v>9.3619640367974206</v>
      </c>
      <c r="Q7410">
        <v>8.2978683598244807</v>
      </c>
    </row>
    <row r="7411" spans="1:17">
      <c r="A7411" t="s">
        <v>13296</v>
      </c>
      <c r="B7411" s="16" t="s">
        <v>1057</v>
      </c>
      <c r="C7411">
        <v>10.8831645001978</v>
      </c>
      <c r="D7411">
        <v>10.860350992763999</v>
      </c>
      <c r="E7411">
        <v>10.8411479920809</v>
      </c>
      <c r="F7411">
        <v>10.968177838885801</v>
      </c>
      <c r="G7411">
        <v>10.795711474986801</v>
      </c>
      <c r="H7411">
        <v>11.2574067059403</v>
      </c>
      <c r="I7411">
        <v>10.996141439877601</v>
      </c>
      <c r="J7411">
        <v>11.1483053274219</v>
      </c>
      <c r="K7411">
        <v>10.793745841778501</v>
      </c>
      <c r="L7411">
        <v>10.9455122070457</v>
      </c>
      <c r="M7411">
        <v>11.0583687371364</v>
      </c>
      <c r="N7411">
        <v>10.856665598914301</v>
      </c>
      <c r="O7411">
        <v>11.024528102926199</v>
      </c>
      <c r="P7411">
        <v>11.047555309829599</v>
      </c>
      <c r="Q7411">
        <v>9.8396161242928208</v>
      </c>
    </row>
    <row r="7412" spans="1:17">
      <c r="A7412" t="s">
        <v>13297</v>
      </c>
      <c r="B7412" s="16" t="s">
        <v>13298</v>
      </c>
      <c r="C7412">
        <v>6.7094894782855796</v>
      </c>
      <c r="D7412">
        <v>6.6559854074570701</v>
      </c>
      <c r="E7412">
        <v>8.2059343109124807</v>
      </c>
      <c r="F7412">
        <v>6.1913127704974604</v>
      </c>
      <c r="G7412">
        <v>6.9913076005737196</v>
      </c>
      <c r="H7412">
        <v>5.4538604947321296</v>
      </c>
      <c r="I7412">
        <v>6.3315474419567597</v>
      </c>
      <c r="J7412">
        <v>7.3829688472813801</v>
      </c>
      <c r="K7412">
        <v>6.4987689503714599</v>
      </c>
      <c r="L7412">
        <v>6.9103454317520701</v>
      </c>
      <c r="M7412">
        <v>6.6032779300687601</v>
      </c>
      <c r="N7412">
        <v>5.7295275834397899</v>
      </c>
      <c r="O7412">
        <v>5.88111515790124</v>
      </c>
      <c r="P7412">
        <v>6.4928410672808097</v>
      </c>
      <c r="Q7412">
        <v>5.81282804418474</v>
      </c>
    </row>
    <row r="7413" spans="1:17">
      <c r="A7413" t="s">
        <v>13299</v>
      </c>
      <c r="B7413" s="16" t="s">
        <v>13300</v>
      </c>
      <c r="C7413">
        <v>9.2826542195017296</v>
      </c>
      <c r="D7413">
        <v>9.2722356123642804</v>
      </c>
      <c r="E7413">
        <v>8.6561735078658799</v>
      </c>
      <c r="F7413">
        <v>8.8828756651111505</v>
      </c>
      <c r="G7413">
        <v>9.0864935762753305</v>
      </c>
      <c r="H7413">
        <v>9.0696896583096205</v>
      </c>
      <c r="I7413">
        <v>9.1768573776460194</v>
      </c>
      <c r="J7413">
        <v>8.9852321204179901</v>
      </c>
      <c r="K7413">
        <v>9.2997172543502398</v>
      </c>
      <c r="L7413">
        <v>9.0351370614492801</v>
      </c>
      <c r="M7413">
        <v>8.8855195760153407</v>
      </c>
      <c r="N7413">
        <v>8.9040870826337404</v>
      </c>
      <c r="O7413">
        <v>8.9797822827844804</v>
      </c>
      <c r="P7413">
        <v>9.3522098266585392</v>
      </c>
      <c r="Q7413">
        <v>7.3593062614465703</v>
      </c>
    </row>
    <row r="7414" spans="1:17">
      <c r="A7414" t="s">
        <v>13301</v>
      </c>
      <c r="B7414" s="16" t="s">
        <v>13302</v>
      </c>
      <c r="C7414">
        <v>9.2099645500215601</v>
      </c>
      <c r="D7414">
        <v>9.2488432053683898</v>
      </c>
      <c r="E7414">
        <v>9.3206822148325408</v>
      </c>
      <c r="F7414">
        <v>9.5629899715848001</v>
      </c>
      <c r="G7414">
        <v>9.1564841963036496</v>
      </c>
      <c r="H7414">
        <v>8.9634769048282195</v>
      </c>
      <c r="I7414">
        <v>8.8437125412622297</v>
      </c>
      <c r="J7414">
        <v>9.3688266408191208</v>
      </c>
      <c r="K7414">
        <v>8.8942239638088498</v>
      </c>
      <c r="L7414">
        <v>8.8887891100323095</v>
      </c>
      <c r="M7414">
        <v>8.8927376163797192</v>
      </c>
      <c r="N7414">
        <v>8.6474190574708292</v>
      </c>
      <c r="O7414">
        <v>8.7951006365018696</v>
      </c>
      <c r="P7414">
        <v>8.8545877403983102</v>
      </c>
      <c r="Q7414">
        <v>9.4977003000167599</v>
      </c>
    </row>
    <row r="7415" spans="1:17">
      <c r="A7415" t="s">
        <v>13303</v>
      </c>
      <c r="B7415" s="16" t="s">
        <v>13304</v>
      </c>
      <c r="C7415">
        <v>9.3939107231758996</v>
      </c>
      <c r="D7415">
        <v>9.3904171372078409</v>
      </c>
      <c r="E7415">
        <v>9.6415374442538209</v>
      </c>
      <c r="F7415">
        <v>8.4537741392366907</v>
      </c>
      <c r="G7415">
        <v>9.6314407722878297</v>
      </c>
      <c r="H7415">
        <v>8.5633286495879908</v>
      </c>
      <c r="I7415">
        <v>10.0523072912699</v>
      </c>
      <c r="J7415">
        <v>9.79378642829748</v>
      </c>
      <c r="K7415">
        <v>9.6829908491028593</v>
      </c>
      <c r="L7415">
        <v>9.8614167232044299</v>
      </c>
      <c r="M7415">
        <v>9.4353562880550701</v>
      </c>
      <c r="N7415">
        <v>10.0436170513715</v>
      </c>
      <c r="O7415">
        <v>9.2120146282544706</v>
      </c>
      <c r="P7415">
        <v>10.4564248952769</v>
      </c>
      <c r="Q7415">
        <v>10.143479824404199</v>
      </c>
    </row>
    <row r="7416" spans="1:17">
      <c r="A7416" t="s">
        <v>13305</v>
      </c>
      <c r="B7416" s="16" t="s">
        <v>13306</v>
      </c>
      <c r="C7416">
        <v>10.4012967477367</v>
      </c>
      <c r="D7416">
        <v>10.3966996237434</v>
      </c>
      <c r="E7416">
        <v>10.399696947553901</v>
      </c>
      <c r="F7416">
        <v>10.006081142995299</v>
      </c>
      <c r="G7416">
        <v>10.218267143364301</v>
      </c>
      <c r="H7416">
        <v>9.3783885847667907</v>
      </c>
      <c r="I7416">
        <v>10.0242752232204</v>
      </c>
      <c r="J7416">
        <v>10.028581840461699</v>
      </c>
      <c r="K7416">
        <v>10.167211135473901</v>
      </c>
      <c r="L7416">
        <v>9.9389617017306797</v>
      </c>
      <c r="M7416">
        <v>9.5470631828333108</v>
      </c>
      <c r="N7416">
        <v>9.1746887298320097</v>
      </c>
      <c r="O7416">
        <v>9.6651886909814806</v>
      </c>
      <c r="P7416">
        <v>10.0904971539691</v>
      </c>
      <c r="Q7416">
        <v>10.6276941706183</v>
      </c>
    </row>
    <row r="7417" spans="1:17">
      <c r="A7417" t="s">
        <v>13307</v>
      </c>
      <c r="B7417" s="16" t="s">
        <v>13308</v>
      </c>
      <c r="C7417">
        <v>10.155589468632</v>
      </c>
      <c r="D7417">
        <v>10.017871144349</v>
      </c>
      <c r="E7417">
        <v>10.024691583704501</v>
      </c>
      <c r="F7417">
        <v>9.70800349350956</v>
      </c>
      <c r="G7417">
        <v>10.013510392716301</v>
      </c>
      <c r="H7417">
        <v>9.1062588803884008</v>
      </c>
      <c r="I7417">
        <v>10.0094803893159</v>
      </c>
      <c r="J7417">
        <v>9.8423127529396801</v>
      </c>
      <c r="K7417">
        <v>10.1865418231045</v>
      </c>
      <c r="L7417">
        <v>9.9299187806267106</v>
      </c>
      <c r="M7417">
        <v>9.6802319167270294</v>
      </c>
      <c r="N7417">
        <v>8.9386868600017095</v>
      </c>
      <c r="O7417">
        <v>9.6685181931638091</v>
      </c>
      <c r="P7417">
        <v>9.7157927314236296</v>
      </c>
      <c r="Q7417">
        <v>9.8396161242928208</v>
      </c>
    </row>
    <row r="7418" spans="1:17">
      <c r="A7418" t="s">
        <v>13309</v>
      </c>
      <c r="B7418" s="16" t="s">
        <v>13310</v>
      </c>
      <c r="C7418">
        <v>7.8886113393050197</v>
      </c>
      <c r="D7418">
        <v>7.95419104494911</v>
      </c>
      <c r="E7418">
        <v>7.4547805836906704</v>
      </c>
      <c r="F7418">
        <v>7.86725422750939</v>
      </c>
      <c r="G7418">
        <v>7.78833338063935</v>
      </c>
      <c r="H7418">
        <v>8.2766183122580106</v>
      </c>
      <c r="I7418">
        <v>7.6276786157742302</v>
      </c>
      <c r="J7418">
        <v>7.83910468756042</v>
      </c>
      <c r="K7418">
        <v>7.5162180888053802</v>
      </c>
      <c r="L7418">
        <v>7.7772285085574904</v>
      </c>
      <c r="M7418">
        <v>7.8022707365301001</v>
      </c>
      <c r="N7418">
        <v>7.7191288054673999</v>
      </c>
      <c r="O7418">
        <v>7.7952569431346799</v>
      </c>
      <c r="P7418">
        <v>7.97227064984164</v>
      </c>
      <c r="Q7418">
        <v>6.6375058506955904</v>
      </c>
    </row>
    <row r="7419" spans="1:17">
      <c r="A7419" t="s">
        <v>13311</v>
      </c>
      <c r="B7419" s="16" t="s">
        <v>13312</v>
      </c>
      <c r="C7419">
        <v>7.8078865927447199</v>
      </c>
      <c r="D7419">
        <v>7.8188837629571299</v>
      </c>
      <c r="E7419">
        <v>7.4355022000648301</v>
      </c>
      <c r="F7419">
        <v>8.1333489859375199</v>
      </c>
      <c r="G7419">
        <v>8.0898264120100301</v>
      </c>
      <c r="H7419">
        <v>8.1586263392076095</v>
      </c>
      <c r="I7419">
        <v>7.8383193441648604</v>
      </c>
      <c r="J7419">
        <v>7.8068335962069497</v>
      </c>
      <c r="K7419">
        <v>7.62856200198007</v>
      </c>
      <c r="L7419">
        <v>7.8841894867152504</v>
      </c>
      <c r="M7419">
        <v>8.1148339938095404</v>
      </c>
      <c r="N7419">
        <v>8.4456537076516405</v>
      </c>
      <c r="O7419">
        <v>8.2062386764339408</v>
      </c>
      <c r="P7419">
        <v>7.9975370639367904</v>
      </c>
      <c r="Q7419">
        <v>7.5369478347710803</v>
      </c>
    </row>
    <row r="7420" spans="1:17">
      <c r="A7420" t="s">
        <v>13313</v>
      </c>
      <c r="B7420" s="16" t="s">
        <v>13314</v>
      </c>
      <c r="C7420">
        <v>10.006576328695401</v>
      </c>
      <c r="D7420">
        <v>10.1294647834531</v>
      </c>
      <c r="E7420">
        <v>9.9986987823778595</v>
      </c>
      <c r="F7420">
        <v>10.252989194737699</v>
      </c>
      <c r="G7420">
        <v>9.8471305187481502</v>
      </c>
      <c r="H7420">
        <v>10.523581754713</v>
      </c>
      <c r="I7420">
        <v>10.0083360154064</v>
      </c>
      <c r="J7420">
        <v>10.143574299493601</v>
      </c>
      <c r="K7420">
        <v>9.8922605399909607</v>
      </c>
      <c r="L7420">
        <v>9.9931458714645807</v>
      </c>
      <c r="M7420">
        <v>9.6379100264740494</v>
      </c>
      <c r="N7420">
        <v>9.6802031635613304</v>
      </c>
      <c r="O7420">
        <v>9.6257657932143506</v>
      </c>
      <c r="P7420">
        <v>9.8792253721037202</v>
      </c>
      <c r="Q7420">
        <v>9.6208993709487292</v>
      </c>
    </row>
    <row r="7421" spans="1:17">
      <c r="A7421" t="s">
        <v>13315</v>
      </c>
      <c r="B7421" s="16" t="s">
        <v>13316</v>
      </c>
      <c r="C7421">
        <v>9.6025727237778806</v>
      </c>
      <c r="D7421">
        <v>9.4765929449969093</v>
      </c>
      <c r="E7421">
        <v>9.3948094239993605</v>
      </c>
      <c r="F7421">
        <v>9.7896787272222507</v>
      </c>
      <c r="G7421">
        <v>9.6829386568506095</v>
      </c>
      <c r="H7421">
        <v>8.6962895019694102</v>
      </c>
      <c r="I7421">
        <v>8.9969854197908301</v>
      </c>
      <c r="J7421">
        <v>9.1436932216311</v>
      </c>
      <c r="K7421">
        <v>9.7232584972088496</v>
      </c>
      <c r="L7421">
        <v>9.7203772089146199</v>
      </c>
      <c r="M7421">
        <v>9.49584978597745</v>
      </c>
      <c r="N7421">
        <v>9.8854087757874307</v>
      </c>
      <c r="O7421">
        <v>9.1624933719639792</v>
      </c>
      <c r="P7421">
        <v>8.1960952337861599</v>
      </c>
      <c r="Q7421">
        <v>11.1481947941479</v>
      </c>
    </row>
    <row r="7422" spans="1:17">
      <c r="A7422" t="s">
        <v>13317</v>
      </c>
      <c r="B7422" s="16" t="s">
        <v>13318</v>
      </c>
      <c r="C7422">
        <v>6.6526167310478499</v>
      </c>
      <c r="D7422">
        <v>6.5415513815242896</v>
      </c>
      <c r="E7422">
        <v>6.8287101228986797</v>
      </c>
      <c r="F7422">
        <v>6.5368512302362403</v>
      </c>
      <c r="G7422">
        <v>6.5786073959256797</v>
      </c>
      <c r="H7422">
        <v>5.60924398810252</v>
      </c>
      <c r="I7422">
        <v>6.7281809559769803</v>
      </c>
      <c r="J7422">
        <v>5.9699669879476298</v>
      </c>
      <c r="K7422">
        <v>6.4172688586391198</v>
      </c>
      <c r="L7422">
        <v>6.6366511350477397</v>
      </c>
      <c r="M7422">
        <v>5.8057232550906601</v>
      </c>
      <c r="N7422">
        <v>5.8399741889468402</v>
      </c>
      <c r="O7422">
        <v>6.4997914439306701</v>
      </c>
      <c r="P7422">
        <v>6.6769424514664104</v>
      </c>
      <c r="Q7422">
        <v>5.09416193408443</v>
      </c>
    </row>
    <row r="7423" spans="1:17">
      <c r="A7423" t="s">
        <v>13319</v>
      </c>
      <c r="B7423" s="16" t="s">
        <v>13320</v>
      </c>
      <c r="C7423">
        <v>8.0897722658364195</v>
      </c>
      <c r="D7423">
        <v>8.1803955696941006</v>
      </c>
      <c r="E7423">
        <v>7.7867704078840099</v>
      </c>
      <c r="F7423">
        <v>8.1592797687752299</v>
      </c>
      <c r="G7423">
        <v>7.7404765708415004</v>
      </c>
      <c r="H7423">
        <v>8.3961422955397698</v>
      </c>
      <c r="I7423">
        <v>8.2328039478341104</v>
      </c>
      <c r="J7423">
        <v>8.1723643141081403</v>
      </c>
      <c r="K7423">
        <v>8.0948406581744301</v>
      </c>
      <c r="L7423">
        <v>7.7362754720663904</v>
      </c>
      <c r="M7423">
        <v>7.9991554419790001</v>
      </c>
      <c r="N7423">
        <v>7.7019505713410101</v>
      </c>
      <c r="O7423">
        <v>7.8114262473187699</v>
      </c>
      <c r="P7423">
        <v>8.3214149767362393</v>
      </c>
      <c r="Q7423">
        <v>6.6375058506955904</v>
      </c>
    </row>
    <row r="7424" spans="1:17">
      <c r="A7424" t="s">
        <v>13321</v>
      </c>
      <c r="B7424" s="16" t="s">
        <v>13322</v>
      </c>
      <c r="C7424">
        <v>11.5233359382445</v>
      </c>
      <c r="D7424">
        <v>11.471503245850201</v>
      </c>
      <c r="E7424">
        <v>11.4181270144271</v>
      </c>
      <c r="F7424">
        <v>12.3398981062698</v>
      </c>
      <c r="G7424">
        <v>11.721215144896201</v>
      </c>
      <c r="H7424">
        <v>11.647925902166801</v>
      </c>
      <c r="I7424">
        <v>11.253464309961499</v>
      </c>
      <c r="J7424">
        <v>12.109119502690699</v>
      </c>
      <c r="K7424">
        <v>11.5891017421858</v>
      </c>
      <c r="L7424">
        <v>11.5519269613603</v>
      </c>
      <c r="M7424">
        <v>11.9410570555599</v>
      </c>
      <c r="N7424">
        <v>11.845646410988801</v>
      </c>
      <c r="O7424">
        <v>11.7304943004942</v>
      </c>
      <c r="P7424">
        <v>11.2250385453238</v>
      </c>
      <c r="Q7424">
        <v>11.8056899963272</v>
      </c>
    </row>
    <row r="7425" spans="1:17">
      <c r="A7425" t="s">
        <v>13323</v>
      </c>
      <c r="B7425" s="16" t="s">
        <v>13324</v>
      </c>
      <c r="C7425">
        <v>9.1062670474170506</v>
      </c>
      <c r="D7425">
        <v>9.1415462836304293</v>
      </c>
      <c r="E7425">
        <v>9.5097033802382303</v>
      </c>
      <c r="F7425">
        <v>9.1480627272338193</v>
      </c>
      <c r="G7425">
        <v>9.3219699334657999</v>
      </c>
      <c r="H7425">
        <v>9.6903402008234298</v>
      </c>
      <c r="I7425">
        <v>9.3781086364654698</v>
      </c>
      <c r="J7425">
        <v>9.3921048166960208</v>
      </c>
      <c r="K7425">
        <v>9.3221388036024493</v>
      </c>
      <c r="L7425">
        <v>9.08283711133525</v>
      </c>
      <c r="M7425">
        <v>9.2552932933335494</v>
      </c>
      <c r="N7425">
        <v>9.0054913683298192</v>
      </c>
      <c r="O7425">
        <v>9.2376471416062493</v>
      </c>
      <c r="P7425">
        <v>9.5782219999181208</v>
      </c>
      <c r="Q7425">
        <v>7.1565710053807701</v>
      </c>
    </row>
    <row r="7426" spans="1:17">
      <c r="A7426" t="s">
        <v>13325</v>
      </c>
      <c r="B7426" s="16" t="s">
        <v>13326</v>
      </c>
      <c r="C7426">
        <v>9.0569454184210993</v>
      </c>
      <c r="D7426">
        <v>9.0064337787914699</v>
      </c>
      <c r="E7426">
        <v>8.2671264096345496</v>
      </c>
      <c r="F7426">
        <v>7.8308268179911398</v>
      </c>
      <c r="G7426">
        <v>8.7334335011761492</v>
      </c>
      <c r="H7426">
        <v>8.80760417363072</v>
      </c>
      <c r="I7426">
        <v>7.4567429891659804</v>
      </c>
      <c r="J7426">
        <v>8.7907906701398897</v>
      </c>
      <c r="K7426">
        <v>8.8770170521171803</v>
      </c>
      <c r="L7426">
        <v>7.4750825912029004</v>
      </c>
      <c r="M7426">
        <v>8.3689430252487504</v>
      </c>
      <c r="N7426">
        <v>8.5029389929290993</v>
      </c>
      <c r="O7426">
        <v>8.6984992500394895</v>
      </c>
      <c r="P7426">
        <v>8.8337071439197903</v>
      </c>
      <c r="Q7426">
        <v>7.1565710053807701</v>
      </c>
    </row>
    <row r="7427" spans="1:17">
      <c r="A7427" t="s">
        <v>13327</v>
      </c>
      <c r="B7427" s="16" t="s">
        <v>13328</v>
      </c>
      <c r="C7427">
        <v>4.5401401503132401</v>
      </c>
      <c r="D7427">
        <v>4.6529177314580599</v>
      </c>
      <c r="E7427">
        <v>4.2015349465393896</v>
      </c>
      <c r="F7427">
        <v>4.2284225029819602</v>
      </c>
      <c r="G7427">
        <v>4.9315086277172604</v>
      </c>
      <c r="H7427">
        <v>4.8389910929935898</v>
      </c>
      <c r="I7427">
        <v>4.30650913402902</v>
      </c>
      <c r="J7427">
        <v>4.7455649477942696</v>
      </c>
      <c r="K7427">
        <v>4.2710437260841099</v>
      </c>
      <c r="L7427">
        <v>4.0420260041176004</v>
      </c>
      <c r="M7427">
        <v>4.4556477038402296</v>
      </c>
      <c r="N7427">
        <v>4.3841781814921204</v>
      </c>
      <c r="O7427">
        <v>4.7717654559956602</v>
      </c>
      <c r="P7427">
        <v>4.86023234540618</v>
      </c>
      <c r="Q7427">
        <v>2.8218677180984102</v>
      </c>
    </row>
    <row r="7428" spans="1:17">
      <c r="A7428" t="s">
        <v>13329</v>
      </c>
      <c r="B7428" s="16" t="s">
        <v>13330</v>
      </c>
      <c r="C7428">
        <v>8.1109507719669498</v>
      </c>
      <c r="D7428">
        <v>8.2653822519913795</v>
      </c>
      <c r="E7428">
        <v>8.2396334872969206</v>
      </c>
      <c r="F7428">
        <v>7.8537017077023297</v>
      </c>
      <c r="G7428">
        <v>8.0802496710528793</v>
      </c>
      <c r="H7428">
        <v>7.5754910292559803</v>
      </c>
      <c r="I7428">
        <v>8.03559529583268</v>
      </c>
      <c r="J7428">
        <v>7.7054390932035197</v>
      </c>
      <c r="K7428">
        <v>8.0761058993351504</v>
      </c>
      <c r="L7428">
        <v>7.9837524400169499</v>
      </c>
      <c r="M7428">
        <v>7.8806535807340703</v>
      </c>
      <c r="N7428">
        <v>7.6128423779248298</v>
      </c>
      <c r="O7428">
        <v>7.8934585545863003</v>
      </c>
      <c r="P7428">
        <v>7.7147893187189904</v>
      </c>
      <c r="Q7428">
        <v>8.7932323857913595</v>
      </c>
    </row>
    <row r="7429" spans="1:17">
      <c r="A7429" t="s">
        <v>13331</v>
      </c>
      <c r="B7429" s="16" t="s">
        <v>13332</v>
      </c>
      <c r="C7429">
        <v>8.4502961012565301</v>
      </c>
      <c r="D7429">
        <v>8.5626290869313397</v>
      </c>
      <c r="E7429">
        <v>9.1657686005300096</v>
      </c>
      <c r="F7429">
        <v>8.5742900317011195</v>
      </c>
      <c r="G7429">
        <v>8.7696200888976108</v>
      </c>
      <c r="H7429">
        <v>9.1767278742359206</v>
      </c>
      <c r="I7429">
        <v>9.1144012022260696</v>
      </c>
      <c r="J7429">
        <v>9.11764153516995</v>
      </c>
      <c r="K7429">
        <v>8.8920842946708891</v>
      </c>
      <c r="L7429">
        <v>8.8887891100323095</v>
      </c>
      <c r="M7429">
        <v>8.7843654154220605</v>
      </c>
      <c r="N7429">
        <v>8.3200192121652208</v>
      </c>
      <c r="O7429">
        <v>9.0981004730049904</v>
      </c>
      <c r="P7429">
        <v>9.3497609321889108</v>
      </c>
      <c r="Q7429">
        <v>7.6950435514148801</v>
      </c>
    </row>
    <row r="7430" spans="1:17">
      <c r="A7430" t="s">
        <v>13333</v>
      </c>
      <c r="B7430" s="16" t="s">
        <v>13334</v>
      </c>
      <c r="C7430">
        <v>5.8470053502229398</v>
      </c>
      <c r="D7430">
        <v>5.8873020194211696</v>
      </c>
      <c r="E7430">
        <v>5.4725199049354796</v>
      </c>
      <c r="F7430">
        <v>5.6503505682580704</v>
      </c>
      <c r="G7430">
        <v>6.4499469432156404</v>
      </c>
      <c r="H7430">
        <v>5.58453293970123</v>
      </c>
      <c r="I7430">
        <v>5.9628952071699803</v>
      </c>
      <c r="J7430">
        <v>5.7116194873258799</v>
      </c>
      <c r="K7430">
        <v>6.0959187970261004</v>
      </c>
      <c r="L7430">
        <v>5.7296673572142103</v>
      </c>
      <c r="M7430">
        <v>5.7742918496395301</v>
      </c>
      <c r="N7430">
        <v>5.9812796302733897</v>
      </c>
      <c r="O7430">
        <v>5.6989257412374803</v>
      </c>
      <c r="P7430">
        <v>6.3019488648261204</v>
      </c>
      <c r="Q7430">
        <v>2.8218677180984102</v>
      </c>
    </row>
    <row r="7431" spans="1:17">
      <c r="A7431" t="s">
        <v>13335</v>
      </c>
      <c r="B7431" s="16" t="s">
        <v>13336</v>
      </c>
      <c r="C7431">
        <v>8.2510763347998299</v>
      </c>
      <c r="D7431">
        <v>8.1689314671409701</v>
      </c>
      <c r="E7431">
        <v>8.1059373480444403</v>
      </c>
      <c r="F7431">
        <v>8.8649859115346992</v>
      </c>
      <c r="G7431">
        <v>8.4694303058166494</v>
      </c>
      <c r="H7431">
        <v>9.6325251430125594</v>
      </c>
      <c r="I7431">
        <v>8.6010760994278908</v>
      </c>
      <c r="J7431">
        <v>8.8071850594068692</v>
      </c>
      <c r="K7431">
        <v>8.2566494900727605</v>
      </c>
      <c r="L7431">
        <v>8.5946799452037101</v>
      </c>
      <c r="M7431">
        <v>8.8873274760364094</v>
      </c>
      <c r="N7431">
        <v>9.0648699173184593</v>
      </c>
      <c r="O7431">
        <v>8.8547851269186797</v>
      </c>
      <c r="P7431">
        <v>8.7358117448320005</v>
      </c>
      <c r="Q7431">
        <v>7.1565710053807701</v>
      </c>
    </row>
    <row r="7432" spans="1:17">
      <c r="A7432" t="s">
        <v>13337</v>
      </c>
      <c r="B7432" s="16" t="s">
        <v>13338</v>
      </c>
      <c r="C7432">
        <v>4.1513583524311999</v>
      </c>
      <c r="D7432">
        <v>3.6330127529723502</v>
      </c>
      <c r="E7432">
        <v>4.2015349465393896</v>
      </c>
      <c r="F7432">
        <v>3.7319397910766599</v>
      </c>
      <c r="G7432">
        <v>3.8309652426265099</v>
      </c>
      <c r="H7432">
        <v>3.65660975244205</v>
      </c>
      <c r="I7432">
        <v>4.16059535596606</v>
      </c>
      <c r="J7432">
        <v>3.6724961835054399</v>
      </c>
      <c r="K7432">
        <v>4.1419680287536398</v>
      </c>
      <c r="L7432">
        <v>2.8218677180984102</v>
      </c>
      <c r="M7432">
        <v>4.10067942601317</v>
      </c>
      <c r="N7432">
        <v>3.6661147186140499</v>
      </c>
      <c r="O7432">
        <v>3.42420286852819</v>
      </c>
      <c r="P7432">
        <v>4.0606668341819496</v>
      </c>
      <c r="Q7432">
        <v>2.8218677180984102</v>
      </c>
    </row>
    <row r="7433" spans="1:17">
      <c r="A7433" t="s">
        <v>13339</v>
      </c>
      <c r="B7433" s="16" t="s">
        <v>13340</v>
      </c>
      <c r="C7433">
        <v>11.422404697937599</v>
      </c>
      <c r="D7433">
        <v>11.2961000549817</v>
      </c>
      <c r="E7433">
        <v>11.7471297747193</v>
      </c>
      <c r="F7433">
        <v>11.3318656853259</v>
      </c>
      <c r="G7433">
        <v>11.397714479522</v>
      </c>
      <c r="H7433">
        <v>10.182510008420101</v>
      </c>
      <c r="I7433">
        <v>11.0314943723751</v>
      </c>
      <c r="J7433">
        <v>11.2671098929442</v>
      </c>
      <c r="K7433">
        <v>11.282771108636901</v>
      </c>
      <c r="L7433">
        <v>11.2153181754347</v>
      </c>
      <c r="M7433">
        <v>11.187945940849801</v>
      </c>
      <c r="N7433">
        <v>11.216724984689399</v>
      </c>
      <c r="O7433">
        <v>11.1393541769117</v>
      </c>
      <c r="P7433">
        <v>10.421873032693799</v>
      </c>
      <c r="Q7433">
        <v>13.7905206954881</v>
      </c>
    </row>
    <row r="7434" spans="1:17">
      <c r="A7434" t="s">
        <v>13341</v>
      </c>
      <c r="B7434" s="16" t="s">
        <v>13342</v>
      </c>
      <c r="C7434">
        <v>9.5799807615070307</v>
      </c>
      <c r="D7434">
        <v>9.3953421719790509</v>
      </c>
      <c r="E7434">
        <v>7.9585540685743199</v>
      </c>
      <c r="F7434">
        <v>8.7863766488924107</v>
      </c>
      <c r="G7434">
        <v>8.2941627893903505</v>
      </c>
      <c r="H7434">
        <v>9.1827835363741599</v>
      </c>
      <c r="I7434">
        <v>9.4987391945803896</v>
      </c>
      <c r="J7434">
        <v>7.4261303639528</v>
      </c>
      <c r="K7434">
        <v>9.9219224406898991</v>
      </c>
      <c r="L7434">
        <v>10.118828351455999</v>
      </c>
      <c r="M7434">
        <v>9.3965349438866301</v>
      </c>
      <c r="N7434">
        <v>9.5082455787087206</v>
      </c>
      <c r="O7434">
        <v>9.16877731807236</v>
      </c>
      <c r="P7434">
        <v>8.7358117448320005</v>
      </c>
      <c r="Q7434">
        <v>11.175248744158701</v>
      </c>
    </row>
    <row r="7435" spans="1:17">
      <c r="A7435" t="s">
        <v>13343</v>
      </c>
      <c r="B7435" s="16" t="s">
        <v>13344</v>
      </c>
      <c r="C7435">
        <v>8.5057017079816593</v>
      </c>
      <c r="D7435">
        <v>8.5509031539788403</v>
      </c>
      <c r="E7435">
        <v>8.6096921149043997</v>
      </c>
      <c r="F7435">
        <v>9.0022502826580801</v>
      </c>
      <c r="G7435">
        <v>8.6420397036589893</v>
      </c>
      <c r="H7435">
        <v>8.9982318988100705</v>
      </c>
      <c r="I7435">
        <v>8.8691557695509804</v>
      </c>
      <c r="J7435">
        <v>9.2688086586314302</v>
      </c>
      <c r="K7435">
        <v>8.8984938013055306</v>
      </c>
      <c r="L7435">
        <v>9.0009986744993604</v>
      </c>
      <c r="M7435">
        <v>8.8055543746863005</v>
      </c>
      <c r="N7435">
        <v>8.4525125106070007</v>
      </c>
      <c r="O7435">
        <v>8.9599893986014401</v>
      </c>
      <c r="P7435">
        <v>8.8337071439197903</v>
      </c>
      <c r="Q7435">
        <v>10.0294952513164</v>
      </c>
    </row>
    <row r="7436" spans="1:17">
      <c r="A7436" t="s">
        <v>13345</v>
      </c>
      <c r="B7436" s="16" t="s">
        <v>13346</v>
      </c>
      <c r="C7436">
        <v>11.7597816339737</v>
      </c>
      <c r="D7436">
        <v>11.7896610460879</v>
      </c>
      <c r="E7436">
        <v>12.7040115899984</v>
      </c>
      <c r="F7436">
        <v>11.915280228519499</v>
      </c>
      <c r="G7436">
        <v>11.876152843608899</v>
      </c>
      <c r="H7436">
        <v>11.5738368437255</v>
      </c>
      <c r="I7436">
        <v>11.722270532151301</v>
      </c>
      <c r="J7436">
        <v>12.4225816674877</v>
      </c>
      <c r="K7436">
        <v>11.282771108636901</v>
      </c>
      <c r="L7436">
        <v>11.4209069715758</v>
      </c>
      <c r="M7436">
        <v>11.6014437727904</v>
      </c>
      <c r="N7436">
        <v>11.4996742225578</v>
      </c>
      <c r="O7436">
        <v>11.7437069262929</v>
      </c>
      <c r="P7436">
        <v>12.405416082673501</v>
      </c>
      <c r="Q7436">
        <v>10.9742637136371</v>
      </c>
    </row>
    <row r="7437" spans="1:17">
      <c r="A7437" t="s">
        <v>13347</v>
      </c>
      <c r="B7437" s="16" t="s">
        <v>13348</v>
      </c>
      <c r="C7437">
        <v>9.8225264436381607</v>
      </c>
      <c r="D7437">
        <v>9.9647475532531598</v>
      </c>
      <c r="E7437">
        <v>9.5550001372247699</v>
      </c>
      <c r="F7437">
        <v>10.344575161802601</v>
      </c>
      <c r="G7437">
        <v>9.94001200096797</v>
      </c>
      <c r="H7437">
        <v>9.8254863129552295</v>
      </c>
      <c r="I7437">
        <v>9.6428740798729304</v>
      </c>
      <c r="J7437">
        <v>10.022452783184701</v>
      </c>
      <c r="K7437">
        <v>9.8476960840797396</v>
      </c>
      <c r="L7437">
        <v>9.8289494259710395</v>
      </c>
      <c r="M7437">
        <v>9.6400558728573404</v>
      </c>
      <c r="N7437">
        <v>9.2997305942675208</v>
      </c>
      <c r="O7437">
        <v>9.57225804687166</v>
      </c>
      <c r="P7437">
        <v>9.7271577782844094</v>
      </c>
      <c r="Q7437">
        <v>9.0486929182374407</v>
      </c>
    </row>
    <row r="7438" spans="1:17">
      <c r="A7438" t="s">
        <v>13349</v>
      </c>
      <c r="B7438" s="16" t="s">
        <v>13350</v>
      </c>
      <c r="C7438">
        <v>8.3717761274872107</v>
      </c>
      <c r="D7438">
        <v>8.1765843272433596</v>
      </c>
      <c r="E7438">
        <v>8.40715315127248</v>
      </c>
      <c r="F7438">
        <v>8.3578776620644302</v>
      </c>
      <c r="G7438">
        <v>8.4472564929496894</v>
      </c>
      <c r="H7438">
        <v>7.2220159419317103</v>
      </c>
      <c r="I7438">
        <v>8.0220417789613894</v>
      </c>
      <c r="J7438">
        <v>7.8628420694029399</v>
      </c>
      <c r="K7438">
        <v>8.2229865391174908</v>
      </c>
      <c r="L7438">
        <v>8.0850510301505203</v>
      </c>
      <c r="M7438">
        <v>8.0091581167634605</v>
      </c>
      <c r="N7438">
        <v>7.9930227554210402</v>
      </c>
      <c r="O7438">
        <v>7.9529660197328198</v>
      </c>
      <c r="P7438">
        <v>7.5873935827351202</v>
      </c>
      <c r="Q7438">
        <v>10.299164948392599</v>
      </c>
    </row>
    <row r="7439" spans="1:17">
      <c r="A7439" t="s">
        <v>13351</v>
      </c>
      <c r="B7439" s="16" t="s">
        <v>13352</v>
      </c>
      <c r="C7439">
        <v>4.9565989702087299</v>
      </c>
      <c r="D7439">
        <v>4.1931807688815699</v>
      </c>
      <c r="E7439">
        <v>4.7104489803388701</v>
      </c>
      <c r="F7439">
        <v>4.7023883921396203</v>
      </c>
      <c r="G7439">
        <v>4.1380367534927496</v>
      </c>
      <c r="H7439">
        <v>5.3395340803022098</v>
      </c>
      <c r="I7439">
        <v>5.5414939407437602</v>
      </c>
      <c r="J7439">
        <v>5.4594104056423802</v>
      </c>
      <c r="K7439">
        <v>6.2522810730543403</v>
      </c>
      <c r="L7439">
        <v>5.8708197013116203</v>
      </c>
      <c r="M7439">
        <v>5.5317988361974697</v>
      </c>
      <c r="N7439">
        <v>5.6587966909913696</v>
      </c>
      <c r="O7439">
        <v>5.35969092477659</v>
      </c>
      <c r="P7439">
        <v>5.6022656228975496</v>
      </c>
      <c r="Q7439">
        <v>5.09416193408443</v>
      </c>
    </row>
    <row r="7440" spans="1:17">
      <c r="A7440" t="s">
        <v>13353</v>
      </c>
      <c r="B7440" s="16" t="s">
        <v>13354</v>
      </c>
      <c r="C7440">
        <v>5.6492058890955699</v>
      </c>
      <c r="D7440">
        <v>5.7057984767895098</v>
      </c>
      <c r="E7440">
        <v>3.9618875914207199</v>
      </c>
      <c r="F7440">
        <v>5.1086920998035801</v>
      </c>
      <c r="G7440">
        <v>6.34116723841632</v>
      </c>
      <c r="H7440">
        <v>4.7010860560449901</v>
      </c>
      <c r="I7440">
        <v>5.0470377433929201</v>
      </c>
      <c r="J7440">
        <v>5.1764314620679004</v>
      </c>
      <c r="K7440">
        <v>5.1706501337897404</v>
      </c>
      <c r="L7440">
        <v>4.3280695513255196</v>
      </c>
      <c r="M7440">
        <v>4.9785931197958098</v>
      </c>
      <c r="N7440">
        <v>5.3632034605234802</v>
      </c>
      <c r="O7440">
        <v>5.2900109819477699</v>
      </c>
      <c r="P7440">
        <v>5.2603607125134104</v>
      </c>
      <c r="Q7440">
        <v>5.81282804418474</v>
      </c>
    </row>
    <row r="7441" spans="1:17">
      <c r="A7441" t="s">
        <v>13355</v>
      </c>
      <c r="B7441" s="16" t="s">
        <v>13356</v>
      </c>
      <c r="C7441">
        <v>7.5343816153612604</v>
      </c>
      <c r="D7441">
        <v>7.5683737919101199</v>
      </c>
      <c r="E7441">
        <v>7.2043884532365698</v>
      </c>
      <c r="F7441">
        <v>7.7206521667665999</v>
      </c>
      <c r="G7441">
        <v>7.4957406231999801</v>
      </c>
      <c r="H7441">
        <v>8.0957976289217299</v>
      </c>
      <c r="I7441">
        <v>7.5095417055295197</v>
      </c>
      <c r="J7441">
        <v>7.7357573429090003</v>
      </c>
      <c r="K7441">
        <v>7.4710016187127</v>
      </c>
      <c r="L7441">
        <v>7.4372315461415699</v>
      </c>
      <c r="M7441">
        <v>7.9341392276309701</v>
      </c>
      <c r="N7441">
        <v>7.7804178880947603</v>
      </c>
      <c r="O7441">
        <v>7.8934585545863003</v>
      </c>
      <c r="P7441">
        <v>7.9400513293641701</v>
      </c>
      <c r="Q7441">
        <v>6.2843132996066204</v>
      </c>
    </row>
    <row r="7442" spans="1:17">
      <c r="A7442" t="s">
        <v>13357</v>
      </c>
      <c r="B7442" s="16" t="s">
        <v>13358</v>
      </c>
      <c r="C7442">
        <v>6.4267812888606501</v>
      </c>
      <c r="D7442">
        <v>6.3368934182824699</v>
      </c>
      <c r="E7442">
        <v>5.6873781601909403</v>
      </c>
      <c r="F7442">
        <v>6.2619685895580499</v>
      </c>
      <c r="G7442">
        <v>6.1327887893196404</v>
      </c>
      <c r="H7442">
        <v>6.4085032367581496</v>
      </c>
      <c r="I7442">
        <v>5.5671653310128599</v>
      </c>
      <c r="J7442">
        <v>5.6937689133072196</v>
      </c>
      <c r="K7442">
        <v>6.0959187970261004</v>
      </c>
      <c r="L7442">
        <v>6.2250380488551196</v>
      </c>
      <c r="M7442">
        <v>6.7382120474956997</v>
      </c>
      <c r="N7442">
        <v>7.0225314405784802</v>
      </c>
      <c r="O7442">
        <v>6.6337110433981001</v>
      </c>
      <c r="P7442">
        <v>6.4382133371337602</v>
      </c>
      <c r="Q7442">
        <v>5.09416193408443</v>
      </c>
    </row>
    <row r="7443" spans="1:17">
      <c r="A7443" t="s">
        <v>13359</v>
      </c>
      <c r="B7443" s="16" t="s">
        <v>13360</v>
      </c>
      <c r="C7443">
        <v>6.9167499097341398</v>
      </c>
      <c r="D7443">
        <v>6.84137245215212</v>
      </c>
      <c r="E7443">
        <v>6.9425491442524603</v>
      </c>
      <c r="F7443">
        <v>7.3795643441240202</v>
      </c>
      <c r="G7443">
        <v>7.4368690074305501</v>
      </c>
      <c r="H7443">
        <v>7.1328717276627396</v>
      </c>
      <c r="I7443">
        <v>6.8563160945267603</v>
      </c>
      <c r="J7443">
        <v>7.3829688472813801</v>
      </c>
      <c r="K7443">
        <v>6.9005213252828499</v>
      </c>
      <c r="L7443">
        <v>6.9010889605168897</v>
      </c>
      <c r="M7443">
        <v>7.1663040353360197</v>
      </c>
      <c r="N7443">
        <v>6.9071041636238304</v>
      </c>
      <c r="O7443">
        <v>6.90712985101651</v>
      </c>
      <c r="P7443">
        <v>6.8539498093667603</v>
      </c>
      <c r="Q7443">
        <v>5.09416193408443</v>
      </c>
    </row>
    <row r="7444" spans="1:17">
      <c r="A7444" t="s">
        <v>13361</v>
      </c>
      <c r="B7444" s="16" t="s">
        <v>13362</v>
      </c>
      <c r="C7444">
        <v>3.6535616636188299</v>
      </c>
      <c r="D7444">
        <v>3.4870161193063098</v>
      </c>
      <c r="E7444">
        <v>4.5638886729124497</v>
      </c>
      <c r="F7444">
        <v>4.1611154638698196</v>
      </c>
      <c r="G7444">
        <v>3.5425260543824399</v>
      </c>
      <c r="H7444">
        <v>4.5998748125578501</v>
      </c>
      <c r="I7444">
        <v>4.5515847967793803</v>
      </c>
      <c r="J7444">
        <v>5.0671121988910901</v>
      </c>
      <c r="K7444">
        <v>4.0709644767565303</v>
      </c>
      <c r="L7444">
        <v>4.7015176725495298</v>
      </c>
      <c r="M7444">
        <v>4.2669672077812901</v>
      </c>
      <c r="N7444">
        <v>4.4472252118161997</v>
      </c>
      <c r="O7444">
        <v>4.4501242258791596</v>
      </c>
      <c r="P7444">
        <v>4.0606668341819496</v>
      </c>
      <c r="Q7444">
        <v>2.8218677180984102</v>
      </c>
    </row>
    <row r="7445" spans="1:17">
      <c r="A7445" t="s">
        <v>13363</v>
      </c>
      <c r="B7445" s="16" t="s">
        <v>13364</v>
      </c>
      <c r="C7445">
        <v>5.7183074214133596</v>
      </c>
      <c r="D7445">
        <v>5.5701495124768599</v>
      </c>
      <c r="E7445">
        <v>4.4833795521924502</v>
      </c>
      <c r="F7445">
        <v>5.0098915733122702</v>
      </c>
      <c r="G7445">
        <v>5.3842376496302498</v>
      </c>
      <c r="H7445">
        <v>5.24699422619977</v>
      </c>
      <c r="I7445">
        <v>5.80068215508261</v>
      </c>
      <c r="J7445">
        <v>4.9163232079064798</v>
      </c>
      <c r="K7445">
        <v>5.5956556821788501</v>
      </c>
      <c r="L7445">
        <v>5.88986996217022</v>
      </c>
      <c r="M7445">
        <v>4.9201667747551001</v>
      </c>
      <c r="N7445">
        <v>5.3928688873847097</v>
      </c>
      <c r="O7445">
        <v>5.0275607712213803</v>
      </c>
      <c r="P7445">
        <v>5.2164652043888102</v>
      </c>
      <c r="Q7445">
        <v>5.81282804418474</v>
      </c>
    </row>
    <row r="7446" spans="1:17">
      <c r="A7446" t="s">
        <v>13365</v>
      </c>
      <c r="B7446" s="16" t="s">
        <v>13366</v>
      </c>
      <c r="C7446">
        <v>7.3682579752029502</v>
      </c>
      <c r="D7446">
        <v>7.3821630066689501</v>
      </c>
      <c r="E7446">
        <v>7.6925266921822599</v>
      </c>
      <c r="F7446">
        <v>7.3605076217664402</v>
      </c>
      <c r="G7446">
        <v>8.4018585991338206</v>
      </c>
      <c r="H7446">
        <v>6.7189678865396303</v>
      </c>
      <c r="I7446">
        <v>8.0174954539155401</v>
      </c>
      <c r="J7446">
        <v>7.4524628198859997</v>
      </c>
      <c r="K7446">
        <v>8.1709701325213295</v>
      </c>
      <c r="L7446">
        <v>8.0972268391185196</v>
      </c>
      <c r="M7446">
        <v>7.6270835721633201</v>
      </c>
      <c r="N7446">
        <v>7.8804988240086002</v>
      </c>
      <c r="O7446">
        <v>7.4782085739094901</v>
      </c>
      <c r="P7446">
        <v>7.5956949036652004</v>
      </c>
      <c r="Q7446">
        <v>9.8053894822166399</v>
      </c>
    </row>
    <row r="7447" spans="1:17">
      <c r="A7447" t="s">
        <v>13367</v>
      </c>
      <c r="B7447" s="16" t="s">
        <v>13368</v>
      </c>
      <c r="C7447">
        <v>10.9673854895284</v>
      </c>
      <c r="D7447">
        <v>10.882733249932899</v>
      </c>
      <c r="E7447">
        <v>10.768980272630801</v>
      </c>
      <c r="F7447">
        <v>11.1290345671952</v>
      </c>
      <c r="G7447">
        <v>10.674535737347799</v>
      </c>
      <c r="H7447">
        <v>10.7133064398193</v>
      </c>
      <c r="I7447">
        <v>10.644208889036699</v>
      </c>
      <c r="J7447">
        <v>10.9374114939947</v>
      </c>
      <c r="K7447">
        <v>10.793745841778501</v>
      </c>
      <c r="L7447">
        <v>10.791162669245001</v>
      </c>
      <c r="M7447">
        <v>10.5276765824918</v>
      </c>
      <c r="N7447">
        <v>10.2941248124888</v>
      </c>
      <c r="O7447">
        <v>10.3487539731334</v>
      </c>
      <c r="P7447">
        <v>10.332929907131501</v>
      </c>
      <c r="Q7447">
        <v>10.8454464916336</v>
      </c>
    </row>
    <row r="7448" spans="1:17">
      <c r="A7448" t="s">
        <v>13369</v>
      </c>
      <c r="B7448" s="16" t="s">
        <v>13370</v>
      </c>
      <c r="C7448">
        <v>10.803503518675701</v>
      </c>
      <c r="D7448">
        <v>10.8591633047989</v>
      </c>
      <c r="E7448">
        <v>10.8870339730849</v>
      </c>
      <c r="F7448">
        <v>10.4615193051839</v>
      </c>
      <c r="G7448">
        <v>10.5868558027351</v>
      </c>
      <c r="H7448">
        <v>10.033002586385001</v>
      </c>
      <c r="I7448">
        <v>11.110941505179399</v>
      </c>
      <c r="J7448">
        <v>10.3953739908522</v>
      </c>
      <c r="K7448">
        <v>10.973948379478401</v>
      </c>
      <c r="L7448">
        <v>10.6182985665257</v>
      </c>
      <c r="M7448">
        <v>10.288745335214699</v>
      </c>
      <c r="N7448">
        <v>9.9092782923927398</v>
      </c>
      <c r="O7448">
        <v>10.545069245973499</v>
      </c>
      <c r="P7448">
        <v>11.093648937931899</v>
      </c>
      <c r="Q7448">
        <v>10.8454464916336</v>
      </c>
    </row>
    <row r="7449" spans="1:17">
      <c r="A7449" t="s">
        <v>13371</v>
      </c>
      <c r="B7449" s="16" t="s">
        <v>13372</v>
      </c>
      <c r="C7449">
        <v>9.9442640890038199</v>
      </c>
      <c r="D7449">
        <v>9.9735555270088199</v>
      </c>
      <c r="E7449">
        <v>9.5550001372247699</v>
      </c>
      <c r="F7449">
        <v>9.7777781278981504</v>
      </c>
      <c r="G7449">
        <v>9.9307221366266791</v>
      </c>
      <c r="H7449">
        <v>9.8724467028866201</v>
      </c>
      <c r="I7449">
        <v>9.8345674723916598</v>
      </c>
      <c r="J7449">
        <v>9.6432870059607207</v>
      </c>
      <c r="K7449">
        <v>10.1865418231045</v>
      </c>
      <c r="L7449">
        <v>9.8896755795428497</v>
      </c>
      <c r="M7449">
        <v>10.076993507115599</v>
      </c>
      <c r="N7449">
        <v>9.9726550656211206</v>
      </c>
      <c r="O7449">
        <v>10.2573725279819</v>
      </c>
      <c r="P7449">
        <v>10.016780171947801</v>
      </c>
      <c r="Q7449">
        <v>10.143479824404199</v>
      </c>
    </row>
    <row r="7450" spans="1:17">
      <c r="A7450" t="s">
        <v>13373</v>
      </c>
      <c r="B7450" s="16" t="s">
        <v>13374</v>
      </c>
      <c r="C7450">
        <v>5.6492058890955699</v>
      </c>
      <c r="D7450">
        <v>5.8682600105642297</v>
      </c>
      <c r="E7450">
        <v>5.4332085476316498</v>
      </c>
      <c r="F7450">
        <v>5.7529944155534603</v>
      </c>
      <c r="G7450">
        <v>5.4468377703358204</v>
      </c>
      <c r="H7450">
        <v>6.0107414084998103</v>
      </c>
      <c r="I7450">
        <v>5.6888246486798497</v>
      </c>
      <c r="J7450">
        <v>5.9551429248600698</v>
      </c>
      <c r="K7450">
        <v>5.2281375793192604</v>
      </c>
      <c r="L7450">
        <v>5.28253338465999</v>
      </c>
      <c r="M7450">
        <v>5.7092205097854203</v>
      </c>
      <c r="N7450">
        <v>5.6095571535837596</v>
      </c>
      <c r="O7450">
        <v>6.0697440603835204</v>
      </c>
      <c r="P7450">
        <v>5.3840883141759397</v>
      </c>
      <c r="Q7450">
        <v>5.09416193408443</v>
      </c>
    </row>
    <row r="7451" spans="1:17">
      <c r="A7451" t="s">
        <v>13375</v>
      </c>
      <c r="B7451" s="16" t="s">
        <v>13376</v>
      </c>
      <c r="C7451">
        <v>7.1642478553587896</v>
      </c>
      <c r="D7451">
        <v>7.24311090015064</v>
      </c>
      <c r="E7451">
        <v>7.0979641920863799</v>
      </c>
      <c r="F7451">
        <v>7.3668879754565504</v>
      </c>
      <c r="G7451">
        <v>7.09025748544728</v>
      </c>
      <c r="H7451">
        <v>5.4810077289205497</v>
      </c>
      <c r="I7451">
        <v>6.8148661573379004</v>
      </c>
      <c r="J7451">
        <v>7.1898087872719803</v>
      </c>
      <c r="K7451">
        <v>6.97541760318438</v>
      </c>
      <c r="L7451">
        <v>7.0508541375607896</v>
      </c>
      <c r="M7451">
        <v>5.4337223318735699</v>
      </c>
      <c r="N7451">
        <v>6.0560748478416198</v>
      </c>
      <c r="O7451">
        <v>4.9681956947275898</v>
      </c>
      <c r="P7451">
        <v>6.9084007912347802</v>
      </c>
      <c r="Q7451">
        <v>5.81282804418474</v>
      </c>
    </row>
    <row r="7452" spans="1:17">
      <c r="A7452" t="s">
        <v>13377</v>
      </c>
      <c r="B7452" s="16" t="s">
        <v>13378</v>
      </c>
      <c r="C7452">
        <v>7.4370270394313298</v>
      </c>
      <c r="D7452">
        <v>7.5741840720156501</v>
      </c>
      <c r="E7452">
        <v>7.3350308563673403</v>
      </c>
      <c r="F7452">
        <v>7.4888864773400599</v>
      </c>
      <c r="G7452">
        <v>7.5172106731635502</v>
      </c>
      <c r="H7452">
        <v>8.0655128239763094</v>
      </c>
      <c r="I7452">
        <v>7.6630560713496596</v>
      </c>
      <c r="J7452">
        <v>7.5725522787176196</v>
      </c>
      <c r="K7452">
        <v>7.4710016187127</v>
      </c>
      <c r="L7452">
        <v>7.6561992454063201</v>
      </c>
      <c r="M7452">
        <v>7.98908282340083</v>
      </c>
      <c r="N7452">
        <v>7.8956840961943104</v>
      </c>
      <c r="O7452">
        <v>8.0917933474708494</v>
      </c>
      <c r="P7452">
        <v>7.9137466690607399</v>
      </c>
      <c r="Q7452">
        <v>6.9204191934356096</v>
      </c>
    </row>
    <row r="7453" spans="1:17">
      <c r="A7453" t="s">
        <v>13379</v>
      </c>
      <c r="B7453" s="16" t="s">
        <v>13380</v>
      </c>
      <c r="C7453">
        <v>9.6839213954532202</v>
      </c>
      <c r="D7453">
        <v>9.7431549253894705</v>
      </c>
      <c r="E7453">
        <v>9.6075429446504703</v>
      </c>
      <c r="F7453">
        <v>9.86360232347735</v>
      </c>
      <c r="G7453">
        <v>9.5643701174985107</v>
      </c>
      <c r="H7453">
        <v>9.8922898073772405</v>
      </c>
      <c r="I7453">
        <v>9.8085057820078791</v>
      </c>
      <c r="J7453">
        <v>9.9045751127862598</v>
      </c>
      <c r="K7453">
        <v>9.4337178643911592</v>
      </c>
      <c r="L7453">
        <v>9.3400031308152798</v>
      </c>
      <c r="M7453">
        <v>9.70196359967278</v>
      </c>
      <c r="N7453">
        <v>9.3261046247201307</v>
      </c>
      <c r="O7453">
        <v>9.6427934192513796</v>
      </c>
      <c r="P7453">
        <v>10.1480010892524</v>
      </c>
      <c r="Q7453">
        <v>5.81282804418474</v>
      </c>
    </row>
    <row r="7454" spans="1:17">
      <c r="A7454" t="s">
        <v>13381</v>
      </c>
      <c r="B7454" s="16" t="s">
        <v>13382</v>
      </c>
      <c r="C7454">
        <v>6.2066550544559398</v>
      </c>
      <c r="D7454">
        <v>6.1457356279954896</v>
      </c>
      <c r="E7454">
        <v>6.2077204724516397</v>
      </c>
      <c r="F7454">
        <v>6.3423570705164503</v>
      </c>
      <c r="G7454">
        <v>5.9535011800267901</v>
      </c>
      <c r="H7454">
        <v>6.9264014568771799</v>
      </c>
      <c r="I7454">
        <v>6.1757623283627199</v>
      </c>
      <c r="J7454">
        <v>6.5140594732174302</v>
      </c>
      <c r="K7454">
        <v>6.0959187970261004</v>
      </c>
      <c r="L7454">
        <v>6.1640690053138298</v>
      </c>
      <c r="M7454">
        <v>6.4640290864915997</v>
      </c>
      <c r="N7454">
        <v>6.5181390580775203</v>
      </c>
      <c r="O7454">
        <v>6.39579368777743</v>
      </c>
      <c r="P7454">
        <v>6.4382133371337602</v>
      </c>
      <c r="Q7454">
        <v>5.81282804418474</v>
      </c>
    </row>
    <row r="7455" spans="1:17">
      <c r="A7455" t="s">
        <v>13383</v>
      </c>
      <c r="B7455" s="16" t="s">
        <v>13384</v>
      </c>
      <c r="C7455">
        <v>6.3993279841007</v>
      </c>
      <c r="D7455">
        <v>6.1299045716837801</v>
      </c>
      <c r="E7455">
        <v>6.6887898835754704</v>
      </c>
      <c r="F7455">
        <v>6.0544979390529399</v>
      </c>
      <c r="G7455">
        <v>6.64536989626367</v>
      </c>
      <c r="H7455">
        <v>4.5998748125578501</v>
      </c>
      <c r="I7455">
        <v>5.7119264710440998</v>
      </c>
      <c r="J7455">
        <v>6.9219572081632101</v>
      </c>
      <c r="K7455">
        <v>6.7088377735554596</v>
      </c>
      <c r="L7455">
        <v>6.38032893751791</v>
      </c>
      <c r="M7455">
        <v>6.1847657049973597</v>
      </c>
      <c r="N7455">
        <v>5.7063481960642797</v>
      </c>
      <c r="O7455">
        <v>6.0560981984445297</v>
      </c>
      <c r="P7455">
        <v>5.9824449333743104</v>
      </c>
      <c r="Q7455">
        <v>9.2656390107680107</v>
      </c>
    </row>
    <row r="7456" spans="1:17">
      <c r="A7456" t="s">
        <v>13385</v>
      </c>
      <c r="B7456" s="16" t="s">
        <v>13386</v>
      </c>
      <c r="C7456">
        <v>10.081398594745099</v>
      </c>
      <c r="D7456">
        <v>10.0525766609111</v>
      </c>
      <c r="E7456">
        <v>10.0907746585887</v>
      </c>
      <c r="F7456">
        <v>10.8757447464814</v>
      </c>
      <c r="G7456">
        <v>10.3712938111998</v>
      </c>
      <c r="H7456">
        <v>10.597965988101899</v>
      </c>
      <c r="I7456">
        <v>9.7439668177539307</v>
      </c>
      <c r="J7456">
        <v>10.6958337896885</v>
      </c>
      <c r="K7456">
        <v>9.6940848849807306</v>
      </c>
      <c r="L7456">
        <v>9.9701728369130809</v>
      </c>
      <c r="M7456">
        <v>10.4490859286137</v>
      </c>
      <c r="N7456">
        <v>10.4435551490048</v>
      </c>
      <c r="O7456">
        <v>10.2901626664529</v>
      </c>
      <c r="P7456">
        <v>10.0427843951838</v>
      </c>
      <c r="Q7456">
        <v>8.5667227177791094</v>
      </c>
    </row>
    <row r="7457" spans="1:17">
      <c r="A7457" t="s">
        <v>13387</v>
      </c>
      <c r="B7457" s="16" t="s">
        <v>13388</v>
      </c>
      <c r="C7457">
        <v>6.3713344368982199</v>
      </c>
      <c r="D7457">
        <v>6.2807715480435</v>
      </c>
      <c r="E7457">
        <v>6.2077204724516397</v>
      </c>
      <c r="F7457">
        <v>6.3292710665610601</v>
      </c>
      <c r="G7457">
        <v>6.18782596009234</v>
      </c>
      <c r="H7457">
        <v>6.2314172070097102</v>
      </c>
      <c r="I7457">
        <v>6.4449338523884396</v>
      </c>
      <c r="J7457">
        <v>6.3881160171625204</v>
      </c>
      <c r="K7457">
        <v>6.40523557489675</v>
      </c>
      <c r="L7457">
        <v>5.4220334780197001</v>
      </c>
      <c r="M7457">
        <v>5.9807945513988896</v>
      </c>
      <c r="N7457">
        <v>5.7523273948856701</v>
      </c>
      <c r="O7457">
        <v>6.0966462151313001</v>
      </c>
      <c r="P7457">
        <v>6.47486360288885</v>
      </c>
      <c r="Q7457">
        <v>5.09416193408443</v>
      </c>
    </row>
    <row r="7458" spans="1:17">
      <c r="A7458" t="s">
        <v>13389</v>
      </c>
      <c r="B7458" s="16" t="s">
        <v>13390</v>
      </c>
      <c r="C7458">
        <v>8.0243021689939695</v>
      </c>
      <c r="D7458">
        <v>7.9850315972664498</v>
      </c>
      <c r="E7458">
        <v>8.4700113880945604</v>
      </c>
      <c r="F7458">
        <v>8.1919480179008595</v>
      </c>
      <c r="G7458">
        <v>8.0560255534584204</v>
      </c>
      <c r="H7458">
        <v>9.1419237300366003</v>
      </c>
      <c r="I7458">
        <v>8.1809013618629596</v>
      </c>
      <c r="J7458">
        <v>8.6249763423519603</v>
      </c>
      <c r="K7458">
        <v>7.9582730399138599</v>
      </c>
      <c r="L7458">
        <v>8.0645265205816106</v>
      </c>
      <c r="M7458">
        <v>8.3027319994768405</v>
      </c>
      <c r="N7458">
        <v>8.2469348951680406</v>
      </c>
      <c r="O7458">
        <v>8.4320693011685393</v>
      </c>
      <c r="P7458">
        <v>8.2910917872654792</v>
      </c>
      <c r="Q7458">
        <v>6.6375058506955904</v>
      </c>
    </row>
    <row r="7459" spans="1:17">
      <c r="A7459" t="s">
        <v>13391</v>
      </c>
      <c r="B7459" s="16" t="s">
        <v>13392</v>
      </c>
      <c r="C7459">
        <v>9.8816034531590304</v>
      </c>
      <c r="D7459">
        <v>9.7800240217415304</v>
      </c>
      <c r="E7459">
        <v>9.9503588623607193</v>
      </c>
      <c r="F7459">
        <v>9.8579615124716593</v>
      </c>
      <c r="G7459">
        <v>9.6509685635162992</v>
      </c>
      <c r="H7459">
        <v>10.463506276378601</v>
      </c>
      <c r="I7459">
        <v>9.7439668177539307</v>
      </c>
      <c r="J7459">
        <v>10.2672064627276</v>
      </c>
      <c r="K7459">
        <v>9.5193747543925102</v>
      </c>
      <c r="L7459">
        <v>9.5493507010623908</v>
      </c>
      <c r="M7459">
        <v>9.5686280638528505</v>
      </c>
      <c r="N7459">
        <v>9.9461808358516492</v>
      </c>
      <c r="O7459">
        <v>9.7271713371472099</v>
      </c>
      <c r="P7459">
        <v>9.9950072556691101</v>
      </c>
      <c r="Q7459">
        <v>7.1565710053807701</v>
      </c>
    </row>
    <row r="7460" spans="1:17">
      <c r="A7460" t="s">
        <v>13393</v>
      </c>
      <c r="B7460" s="16" t="s">
        <v>13394</v>
      </c>
      <c r="C7460">
        <v>8.7944806358409995</v>
      </c>
      <c r="D7460">
        <v>8.8089410162148507</v>
      </c>
      <c r="E7460">
        <v>8.9073999731092304</v>
      </c>
      <c r="F7460">
        <v>8.9027398682343506</v>
      </c>
      <c r="G7460">
        <v>8.8977647800462893</v>
      </c>
      <c r="H7460">
        <v>8.5032864079763293</v>
      </c>
      <c r="I7460">
        <v>8.8437125412622297</v>
      </c>
      <c r="J7460">
        <v>9.0347989161115301</v>
      </c>
      <c r="K7460">
        <v>8.97730727452495</v>
      </c>
      <c r="L7460">
        <v>8.8485583060552209</v>
      </c>
      <c r="M7460">
        <v>8.5510761321175295</v>
      </c>
      <c r="N7460">
        <v>8.6111020210831608</v>
      </c>
      <c r="O7460">
        <v>8.54992176437311</v>
      </c>
      <c r="P7460">
        <v>8.6468335565035499</v>
      </c>
      <c r="Q7460">
        <v>9.2143845326617093</v>
      </c>
    </row>
    <row r="7461" spans="1:17">
      <c r="A7461" t="s">
        <v>13395</v>
      </c>
      <c r="B7461" s="16" t="s">
        <v>13396</v>
      </c>
      <c r="C7461">
        <v>11.068216297685501</v>
      </c>
      <c r="D7461">
        <v>11.0689038509661</v>
      </c>
      <c r="E7461">
        <v>11.373946100628199</v>
      </c>
      <c r="F7461">
        <v>11.280925614232</v>
      </c>
      <c r="G7461">
        <v>10.9553955392979</v>
      </c>
      <c r="H7461">
        <v>12.1882665037114</v>
      </c>
      <c r="I7461">
        <v>11.0883758332663</v>
      </c>
      <c r="J7461">
        <v>11.612812516994801</v>
      </c>
      <c r="K7461">
        <v>10.683034257848901</v>
      </c>
      <c r="L7461">
        <v>10.9410184914586</v>
      </c>
      <c r="M7461">
        <v>11.556144348835</v>
      </c>
      <c r="N7461">
        <v>11.3364560826935</v>
      </c>
      <c r="O7461">
        <v>11.979766391363199</v>
      </c>
      <c r="P7461">
        <v>11.078200941173099</v>
      </c>
      <c r="Q7461">
        <v>9.8396161242928208</v>
      </c>
    </row>
    <row r="7462" spans="1:17">
      <c r="A7462" t="s">
        <v>13397</v>
      </c>
      <c r="B7462" s="16" t="s">
        <v>13398</v>
      </c>
      <c r="C7462">
        <v>7.1561059378845204</v>
      </c>
      <c r="D7462">
        <v>7.0645510750897804</v>
      </c>
      <c r="E7462">
        <v>7.2270040238899798</v>
      </c>
      <c r="F7462">
        <v>7.3858608538148998</v>
      </c>
      <c r="G7462">
        <v>7.2865557563512402</v>
      </c>
      <c r="H7462">
        <v>7.9706402486002004</v>
      </c>
      <c r="I7462">
        <v>7.3303411333840103</v>
      </c>
      <c r="J7462">
        <v>7.4524628198859997</v>
      </c>
      <c r="K7462">
        <v>7.1144060140374199</v>
      </c>
      <c r="L7462">
        <v>7.3584022107182898</v>
      </c>
      <c r="M7462">
        <v>7.3665724435608801</v>
      </c>
      <c r="N7462">
        <v>7.2837478732022003</v>
      </c>
      <c r="O7462">
        <v>7.7665162075693601</v>
      </c>
      <c r="P7462">
        <v>7.6203153196983902</v>
      </c>
      <c r="Q7462">
        <v>5.09416193408443</v>
      </c>
    </row>
    <row r="7463" spans="1:17">
      <c r="A7463" t="s">
        <v>13399</v>
      </c>
      <c r="B7463" s="16" t="s">
        <v>13400</v>
      </c>
      <c r="C7463">
        <v>7.34696895994397</v>
      </c>
      <c r="D7463">
        <v>7.1212839136442598</v>
      </c>
      <c r="E7463">
        <v>7.6003564048386103</v>
      </c>
      <c r="F7463">
        <v>7.42307154574923</v>
      </c>
      <c r="G7463">
        <v>7.8232101362540103</v>
      </c>
      <c r="H7463">
        <v>6.7844140662405801</v>
      </c>
      <c r="I7463">
        <v>6.9357818419438102</v>
      </c>
      <c r="J7463">
        <v>6.8039585878804196</v>
      </c>
      <c r="K7463">
        <v>7.3197740054052103</v>
      </c>
      <c r="L7463">
        <v>7.2533671460251501</v>
      </c>
      <c r="M7463">
        <v>7.4024696271077399</v>
      </c>
      <c r="N7463">
        <v>7.8702856166430299</v>
      </c>
      <c r="O7463">
        <v>7.5033233372972896</v>
      </c>
      <c r="P7463">
        <v>6.7973461474338004</v>
      </c>
      <c r="Q7463">
        <v>9.0486929182374407</v>
      </c>
    </row>
    <row r="7464" spans="1:17">
      <c r="A7464" t="s">
        <v>13401</v>
      </c>
      <c r="B7464" s="16" t="s">
        <v>13402</v>
      </c>
      <c r="C7464">
        <v>8.8484158267279405</v>
      </c>
      <c r="D7464">
        <v>8.8949257210748094</v>
      </c>
      <c r="E7464">
        <v>8.91436974931724</v>
      </c>
      <c r="F7464">
        <v>9.0306114247423306</v>
      </c>
      <c r="G7464">
        <v>8.7486217620192104</v>
      </c>
      <c r="H7464">
        <v>9.5396389189548607</v>
      </c>
      <c r="I7464">
        <v>8.7233124853893802</v>
      </c>
      <c r="J7464">
        <v>9.2449396893639406</v>
      </c>
      <c r="K7464">
        <v>8.6602874624698103</v>
      </c>
      <c r="L7464">
        <v>8.7154039576573705</v>
      </c>
      <c r="M7464">
        <v>8.8544333316510198</v>
      </c>
      <c r="N7464">
        <v>8.6202674017952905</v>
      </c>
      <c r="O7464">
        <v>8.8644967155870305</v>
      </c>
      <c r="P7464">
        <v>9.0146615554043805</v>
      </c>
      <c r="Q7464">
        <v>6.9204191934356096</v>
      </c>
    </row>
    <row r="7465" spans="1:17">
      <c r="A7465" t="s">
        <v>13403</v>
      </c>
      <c r="B7465" s="16" t="s">
        <v>13404</v>
      </c>
      <c r="C7465">
        <v>8.2586863930716792</v>
      </c>
      <c r="D7465">
        <v>8.1339815334176198</v>
      </c>
      <c r="E7465">
        <v>8.2116058507221101</v>
      </c>
      <c r="F7465">
        <v>8.46272463698668</v>
      </c>
      <c r="G7465">
        <v>8.3349942738843694</v>
      </c>
      <c r="H7465">
        <v>8.0434843005010599</v>
      </c>
      <c r="I7465">
        <v>8.1228329728690802</v>
      </c>
      <c r="J7465">
        <v>8.2790921850890893</v>
      </c>
      <c r="K7465">
        <v>8.2432785203474008</v>
      </c>
      <c r="L7465">
        <v>8.2756591146741503</v>
      </c>
      <c r="M7465">
        <v>8.3971392720148206</v>
      </c>
      <c r="N7465">
        <v>8.2935226395831201</v>
      </c>
      <c r="O7465">
        <v>8.2123378885142593</v>
      </c>
      <c r="P7465">
        <v>7.8177017289439403</v>
      </c>
      <c r="Q7465">
        <v>7.8374797051227896</v>
      </c>
    </row>
    <row r="7466" spans="1:17">
      <c r="A7466" t="s">
        <v>13405</v>
      </c>
      <c r="B7466" s="16" t="s">
        <v>13406</v>
      </c>
      <c r="C7466">
        <v>9.5399630852974706</v>
      </c>
      <c r="D7466">
        <v>9.6732375918928408</v>
      </c>
      <c r="E7466">
        <v>9.8503479252121107</v>
      </c>
      <c r="F7466">
        <v>9.1755361197172096</v>
      </c>
      <c r="G7466">
        <v>9.3401292338755599</v>
      </c>
      <c r="H7466">
        <v>9.2126862309137802</v>
      </c>
      <c r="I7466">
        <v>9.6531617530605107</v>
      </c>
      <c r="J7466">
        <v>9.5489713953982491</v>
      </c>
      <c r="K7466">
        <v>9.7304606328352694</v>
      </c>
      <c r="L7466">
        <v>9.0287973660831309</v>
      </c>
      <c r="M7466">
        <v>8.4857415116602404</v>
      </c>
      <c r="N7466">
        <v>8.5258810022951703</v>
      </c>
      <c r="O7466">
        <v>8.7684498735885708</v>
      </c>
      <c r="P7466">
        <v>10.2552502043883</v>
      </c>
      <c r="Q7466">
        <v>8.2978683598244807</v>
      </c>
    </row>
    <row r="7467" spans="1:17">
      <c r="A7467" t="s">
        <v>13407</v>
      </c>
      <c r="B7467" s="16" t="s">
        <v>13408</v>
      </c>
      <c r="C7467">
        <v>9.2900969148128496</v>
      </c>
      <c r="D7467">
        <v>9.4197182108195801</v>
      </c>
      <c r="E7467">
        <v>9.6991656554625205</v>
      </c>
      <c r="F7467">
        <v>9.3383429321315692</v>
      </c>
      <c r="G7467">
        <v>9.4009838323943704</v>
      </c>
      <c r="H7467">
        <v>9.3589102177923706</v>
      </c>
      <c r="I7467">
        <v>9.4200238641674101</v>
      </c>
      <c r="J7467">
        <v>9.4623565390622204</v>
      </c>
      <c r="K7467">
        <v>9.5249083371549492</v>
      </c>
      <c r="L7467">
        <v>9.1794848887094194</v>
      </c>
      <c r="M7467">
        <v>9.1776459863421902</v>
      </c>
      <c r="N7467">
        <v>9.1283376830890504</v>
      </c>
      <c r="O7467">
        <v>9.3946679977219691</v>
      </c>
      <c r="P7467">
        <v>9.7214864476282301</v>
      </c>
      <c r="Q7467">
        <v>7.5369478347710803</v>
      </c>
    </row>
    <row r="7468" spans="1:17">
      <c r="A7468" t="s">
        <v>13409</v>
      </c>
      <c r="B7468" s="16" t="s">
        <v>13410</v>
      </c>
      <c r="C7468">
        <v>8.2163248402712306</v>
      </c>
      <c r="D7468">
        <v>8.2689660213155491</v>
      </c>
      <c r="E7468">
        <v>8.1945238237780593</v>
      </c>
      <c r="F7468">
        <v>7.7106610376853304</v>
      </c>
      <c r="G7468">
        <v>7.7646038238616901</v>
      </c>
      <c r="H7468">
        <v>7.3133415888800997</v>
      </c>
      <c r="I7468">
        <v>8.1354747143769792</v>
      </c>
      <c r="J7468">
        <v>7.9650691019481696</v>
      </c>
      <c r="K7468">
        <v>8.1885183905571193</v>
      </c>
      <c r="L7468">
        <v>8.0520699811720196</v>
      </c>
      <c r="M7468">
        <v>7.4175839171271596</v>
      </c>
      <c r="N7468">
        <v>6.8352115657356096</v>
      </c>
      <c r="O7468">
        <v>7.5181843559832098</v>
      </c>
      <c r="P7468">
        <v>8.2910917872654792</v>
      </c>
      <c r="Q7468">
        <v>7.1565710053807701</v>
      </c>
    </row>
    <row r="7469" spans="1:17">
      <c r="A7469" t="s">
        <v>13411</v>
      </c>
      <c r="B7469" s="16" t="s">
        <v>13412</v>
      </c>
      <c r="C7469">
        <v>9.0999286445574104</v>
      </c>
      <c r="D7469">
        <v>9.2287489157316696</v>
      </c>
      <c r="E7469">
        <v>8.9003963470750094</v>
      </c>
      <c r="F7469">
        <v>9.4904677574421008</v>
      </c>
      <c r="G7469">
        <v>9.1813196046457204</v>
      </c>
      <c r="H7469">
        <v>9.3517614463285597</v>
      </c>
      <c r="I7469">
        <v>8.9284481348983107</v>
      </c>
      <c r="J7469">
        <v>9.0417428391056003</v>
      </c>
      <c r="K7469">
        <v>8.9342858664049594</v>
      </c>
      <c r="L7469">
        <v>9.0930011770993495</v>
      </c>
      <c r="M7469">
        <v>9.3369321639143408</v>
      </c>
      <c r="N7469">
        <v>9.6326968893414104</v>
      </c>
      <c r="O7469">
        <v>9.2904690931194498</v>
      </c>
      <c r="P7469">
        <v>8.8751702946502196</v>
      </c>
      <c r="Q7469">
        <v>8.6462459446333604</v>
      </c>
    </row>
    <row r="7470" spans="1:17">
      <c r="A7470" t="s">
        <v>13413</v>
      </c>
      <c r="B7470" s="16" t="s">
        <v>13414</v>
      </c>
      <c r="C7470">
        <v>11.055172461399801</v>
      </c>
      <c r="D7470">
        <v>11.1429961564997</v>
      </c>
      <c r="E7470">
        <v>10.1332060099357</v>
      </c>
      <c r="F7470">
        <v>10.304494162864399</v>
      </c>
      <c r="G7470">
        <v>10.2051178512032</v>
      </c>
      <c r="H7470">
        <v>10.058472720193301</v>
      </c>
      <c r="I7470">
        <v>10.6755456784774</v>
      </c>
      <c r="J7470">
        <v>9.4993954283635702</v>
      </c>
      <c r="K7470">
        <v>10.906665302208999</v>
      </c>
      <c r="L7470">
        <v>10.544681641361899</v>
      </c>
      <c r="M7470">
        <v>10.0809478419523</v>
      </c>
      <c r="N7470">
        <v>10.0728333984898</v>
      </c>
      <c r="O7470">
        <v>9.9785494497259695</v>
      </c>
      <c r="P7470">
        <v>10.3154680143171</v>
      </c>
      <c r="Q7470">
        <v>10.927294795663</v>
      </c>
    </row>
    <row r="7471" spans="1:17">
      <c r="A7471" t="s">
        <v>13415</v>
      </c>
      <c r="B7471" s="16" t="s">
        <v>13416</v>
      </c>
      <c r="C7471">
        <v>8.2124113206036906</v>
      </c>
      <c r="D7471">
        <v>8.4216541393124196</v>
      </c>
      <c r="E7471">
        <v>8.6809092688620506</v>
      </c>
      <c r="F7471">
        <v>8.5464962012963408</v>
      </c>
      <c r="G7471">
        <v>8.3629032873101696</v>
      </c>
      <c r="H7471">
        <v>8.7131260612157693</v>
      </c>
      <c r="I7471">
        <v>8.1563008884864097</v>
      </c>
      <c r="J7471">
        <v>8.4584960011113193</v>
      </c>
      <c r="K7471">
        <v>8.1170054626422292</v>
      </c>
      <c r="L7471">
        <v>7.9793730729810397</v>
      </c>
      <c r="M7471">
        <v>8.4097756550996099</v>
      </c>
      <c r="N7471">
        <v>8.1864989905390608</v>
      </c>
      <c r="O7471">
        <v>8.5855929219827107</v>
      </c>
      <c r="P7471">
        <v>8.1002339481610708</v>
      </c>
      <c r="Q7471">
        <v>8.3931679398307004</v>
      </c>
    </row>
    <row r="7472" spans="1:17">
      <c r="A7472" t="s">
        <v>13417</v>
      </c>
      <c r="B7472" s="16" t="s">
        <v>13418</v>
      </c>
      <c r="C7472">
        <v>10.695562431843999</v>
      </c>
      <c r="D7472">
        <v>10.605887729492901</v>
      </c>
      <c r="E7472">
        <v>11.083755407398399</v>
      </c>
      <c r="F7472">
        <v>10.4814662093039</v>
      </c>
      <c r="G7472">
        <v>10.827521403309801</v>
      </c>
      <c r="H7472">
        <v>9.6860835445613294</v>
      </c>
      <c r="I7472">
        <v>11.027546023181101</v>
      </c>
      <c r="J7472">
        <v>10.619000199190801</v>
      </c>
      <c r="K7472">
        <v>11.0440248657107</v>
      </c>
      <c r="L7472">
        <v>11.033622107501399</v>
      </c>
      <c r="M7472">
        <v>10.7026312547577</v>
      </c>
      <c r="N7472">
        <v>10.8325600108489</v>
      </c>
      <c r="O7472">
        <v>10.6973430863994</v>
      </c>
      <c r="P7472">
        <v>10.741538035334299</v>
      </c>
      <c r="Q7472">
        <v>12.588132431824</v>
      </c>
    </row>
    <row r="7473" spans="1:17">
      <c r="A7473" t="s">
        <v>13419</v>
      </c>
      <c r="B7473" s="16" t="s">
        <v>13420</v>
      </c>
      <c r="C7473">
        <v>3.7779852140208301</v>
      </c>
      <c r="D7473">
        <v>3.8603343823973102</v>
      </c>
      <c r="E7473">
        <v>3.6381873987360902</v>
      </c>
      <c r="F7473">
        <v>3.4706286095040801</v>
      </c>
      <c r="G7473">
        <v>2.8218677180984102</v>
      </c>
      <c r="H7473">
        <v>2.8218677180984102</v>
      </c>
      <c r="I7473">
        <v>3.3100125595866299</v>
      </c>
      <c r="J7473">
        <v>3.4276433730071201</v>
      </c>
      <c r="K7473">
        <v>3.8204461843508501</v>
      </c>
      <c r="L7473">
        <v>3.29479214013883</v>
      </c>
      <c r="M7473">
        <v>3.23818724324593</v>
      </c>
      <c r="N7473">
        <v>3.5144020463037902</v>
      </c>
      <c r="O7473">
        <v>2.8218677180984102</v>
      </c>
      <c r="P7473">
        <v>3.6194497939779602</v>
      </c>
      <c r="Q7473">
        <v>2.8218677180984102</v>
      </c>
    </row>
    <row r="7474" spans="1:17">
      <c r="A7474" t="s">
        <v>13421</v>
      </c>
      <c r="B7474" s="16" t="e">
        <v>#N/A</v>
      </c>
      <c r="C7474">
        <v>7.4832803543587101</v>
      </c>
      <c r="D7474">
        <v>7.2503925698015204</v>
      </c>
      <c r="E7474">
        <v>6.8724668132343201</v>
      </c>
      <c r="F7474">
        <v>7.1910315324497596</v>
      </c>
      <c r="G7474">
        <v>6.2057061458969898</v>
      </c>
      <c r="H7474">
        <v>8.3856769029464395</v>
      </c>
      <c r="I7474">
        <v>7.50304689693544</v>
      </c>
      <c r="J7474">
        <v>7.7612456747915202</v>
      </c>
      <c r="K7474">
        <v>7.4710016187127</v>
      </c>
      <c r="L7474">
        <v>8.4215629563697902</v>
      </c>
      <c r="M7474">
        <v>8.4616710428135793</v>
      </c>
      <c r="N7474">
        <v>7.6005332363814002</v>
      </c>
      <c r="O7474">
        <v>7.1106908780922096</v>
      </c>
      <c r="P7474">
        <v>7.7890411059862004</v>
      </c>
      <c r="Q7474">
        <v>6.2843132996066204</v>
      </c>
    </row>
    <row r="7475" spans="1:17">
      <c r="A7475" t="s">
        <v>13422</v>
      </c>
      <c r="B7475" s="16" t="s">
        <v>13423</v>
      </c>
      <c r="C7475">
        <v>3.5040133865677898</v>
      </c>
      <c r="D7475">
        <v>2.8218677180984102</v>
      </c>
      <c r="E7475">
        <v>5.1699772735735099</v>
      </c>
      <c r="F7475">
        <v>2.8218677180984102</v>
      </c>
      <c r="G7475">
        <v>2.8218677180984102</v>
      </c>
      <c r="H7475">
        <v>2.8218677180984102</v>
      </c>
      <c r="I7475">
        <v>2.8218677180984102</v>
      </c>
      <c r="J7475">
        <v>2.8218677180984102</v>
      </c>
      <c r="K7475">
        <v>3.27554212654834</v>
      </c>
      <c r="L7475">
        <v>2.8218677180984102</v>
      </c>
      <c r="M7475">
        <v>3.4086250003018401</v>
      </c>
      <c r="N7475">
        <v>3.5144020463037902</v>
      </c>
      <c r="O7475">
        <v>2.8218677180984102</v>
      </c>
      <c r="P7475">
        <v>2.8218677180984102</v>
      </c>
      <c r="Q7475">
        <v>2.8218677180984102</v>
      </c>
    </row>
    <row r="7476" spans="1:17">
      <c r="A7476" t="s">
        <v>13424</v>
      </c>
      <c r="B7476" s="16" t="s">
        <v>13425</v>
      </c>
      <c r="C7476">
        <v>6.6054299362161997</v>
      </c>
      <c r="D7476">
        <v>6.84137245215212</v>
      </c>
      <c r="E7476">
        <v>6.7987778901780498</v>
      </c>
      <c r="F7476">
        <v>6.9988412260113</v>
      </c>
      <c r="G7476">
        <v>6.5510027220463503</v>
      </c>
      <c r="H7476">
        <v>6.9924445199759599</v>
      </c>
      <c r="I7476">
        <v>6.67120701638986</v>
      </c>
      <c r="J7476">
        <v>7.1387921266640602</v>
      </c>
      <c r="K7476">
        <v>6.5971409309639002</v>
      </c>
      <c r="L7476">
        <v>6.29773653830798</v>
      </c>
      <c r="M7476">
        <v>6.5491988163808497</v>
      </c>
      <c r="N7476">
        <v>5.7968381761637398</v>
      </c>
      <c r="O7476">
        <v>6.4693817185352103</v>
      </c>
      <c r="P7476">
        <v>7.2512976857525899</v>
      </c>
      <c r="Q7476">
        <v>5.09416193408443</v>
      </c>
    </row>
    <row r="7477" spans="1:17">
      <c r="A7477" t="s">
        <v>13426</v>
      </c>
      <c r="B7477" s="16" t="s">
        <v>13427</v>
      </c>
      <c r="C7477">
        <v>8.2124113206036906</v>
      </c>
      <c r="D7477">
        <v>8.2725409010124107</v>
      </c>
      <c r="E7477">
        <v>8.4461584126447793</v>
      </c>
      <c r="F7477">
        <v>8.7132676412589003</v>
      </c>
      <c r="G7477">
        <v>8.3825125401054308</v>
      </c>
      <c r="H7477">
        <v>9.0565582459504395</v>
      </c>
      <c r="I7477">
        <v>8.2090809726477598</v>
      </c>
      <c r="J7477">
        <v>8.6547255402590206</v>
      </c>
      <c r="K7477">
        <v>7.8783301779305397</v>
      </c>
      <c r="L7477">
        <v>8.2247802405913699</v>
      </c>
      <c r="M7477">
        <v>8.4322456870807603</v>
      </c>
      <c r="N7477">
        <v>8.6323979734762393</v>
      </c>
      <c r="O7477">
        <v>8.3734090430531296</v>
      </c>
      <c r="P7477">
        <v>8.3412817087973004</v>
      </c>
      <c r="Q7477">
        <v>7.1565710053807701</v>
      </c>
    </row>
    <row r="7478" spans="1:17">
      <c r="A7478" t="s">
        <v>13428</v>
      </c>
      <c r="B7478" s="16" t="s">
        <v>13429</v>
      </c>
      <c r="C7478">
        <v>9.7848296595287394</v>
      </c>
      <c r="D7478">
        <v>9.9095925779221794</v>
      </c>
      <c r="E7478">
        <v>9.9143143915919101</v>
      </c>
      <c r="F7478">
        <v>9.3688097479262797</v>
      </c>
      <c r="G7478">
        <v>9.3600416653136502</v>
      </c>
      <c r="H7478">
        <v>9.9045545518048694</v>
      </c>
      <c r="I7478">
        <v>10.0622669572299</v>
      </c>
      <c r="J7478">
        <v>9.9660869147360795</v>
      </c>
      <c r="K7478">
        <v>9.9029242280935392</v>
      </c>
      <c r="L7478">
        <v>9.2152844811170702</v>
      </c>
      <c r="M7478">
        <v>9.1613031862228897</v>
      </c>
      <c r="N7478">
        <v>8.88900064485229</v>
      </c>
      <c r="O7478">
        <v>9.1874665325475302</v>
      </c>
      <c r="P7478">
        <v>10.7462002965375</v>
      </c>
      <c r="Q7478">
        <v>7.6950435514148801</v>
      </c>
    </row>
    <row r="7479" spans="1:17">
      <c r="A7479" t="s">
        <v>13430</v>
      </c>
      <c r="B7479" s="16" t="s">
        <v>869</v>
      </c>
      <c r="C7479">
        <v>6.7748786480461201</v>
      </c>
      <c r="D7479">
        <v>6.8120952747762598</v>
      </c>
      <c r="E7479">
        <v>5.98496325541152</v>
      </c>
      <c r="F7479">
        <v>6.49066084484285</v>
      </c>
      <c r="G7479">
        <v>7.0317103077074501</v>
      </c>
      <c r="H7479">
        <v>7.1328717276627396</v>
      </c>
      <c r="I7479">
        <v>6.6595345132719403</v>
      </c>
      <c r="J7479">
        <v>6.7538939608274298</v>
      </c>
      <c r="K7479">
        <v>6.3434929552864503</v>
      </c>
      <c r="L7479">
        <v>6.3396327776280996</v>
      </c>
      <c r="M7479">
        <v>6.7301417845111002</v>
      </c>
      <c r="N7479">
        <v>6.8767338364790396</v>
      </c>
      <c r="O7479">
        <v>6.90712985101651</v>
      </c>
      <c r="P7479">
        <v>7.2407411986024197</v>
      </c>
      <c r="Q7479">
        <v>2.8218677180984102</v>
      </c>
    </row>
    <row r="7480" spans="1:17">
      <c r="A7480" t="s">
        <v>13431</v>
      </c>
      <c r="B7480" s="16" t="s">
        <v>13432</v>
      </c>
      <c r="C7480">
        <v>9.1519165444438801</v>
      </c>
      <c r="D7480">
        <v>9.1952512240250996</v>
      </c>
      <c r="E7480">
        <v>9.0183036991623702</v>
      </c>
      <c r="F7480">
        <v>9.28888751011376</v>
      </c>
      <c r="G7480">
        <v>9.0550765982828505</v>
      </c>
      <c r="H7480">
        <v>10.0430227848478</v>
      </c>
      <c r="I7480">
        <v>9.5068658376204205</v>
      </c>
      <c r="J7480">
        <v>9.5069413217819001</v>
      </c>
      <c r="K7480">
        <v>9.1715168326843894</v>
      </c>
      <c r="L7480">
        <v>9.4099657020371303</v>
      </c>
      <c r="M7480">
        <v>9.4179533367552892</v>
      </c>
      <c r="N7480">
        <v>9.5391721452929392</v>
      </c>
      <c r="O7480">
        <v>9.5313927062245298</v>
      </c>
      <c r="P7480">
        <v>9.6516320985929696</v>
      </c>
      <c r="Q7480">
        <v>7.3593062614465703</v>
      </c>
    </row>
    <row r="7481" spans="1:17">
      <c r="A7481" t="s">
        <v>13433</v>
      </c>
      <c r="B7481" s="16" t="s">
        <v>13434</v>
      </c>
      <c r="C7481">
        <v>8.0153436311576503</v>
      </c>
      <c r="D7481">
        <v>7.7741685686080899</v>
      </c>
      <c r="E7481">
        <v>8.39723465898612</v>
      </c>
      <c r="F7481">
        <v>8.4863244491862595</v>
      </c>
      <c r="G7481">
        <v>8.3309627877181498</v>
      </c>
      <c r="H7481">
        <v>7.1244863762234703</v>
      </c>
      <c r="I7481">
        <v>8.1849609166438402</v>
      </c>
      <c r="J7481">
        <v>7.18352996326277</v>
      </c>
      <c r="K7481">
        <v>8.5478863671486494</v>
      </c>
      <c r="L7481">
        <v>8.6341995295715499</v>
      </c>
      <c r="M7481">
        <v>8.7086744292305998</v>
      </c>
      <c r="N7481">
        <v>9.1067662955999307</v>
      </c>
      <c r="O7481">
        <v>8.5785289485749594</v>
      </c>
      <c r="P7481">
        <v>7.6525006680345902</v>
      </c>
      <c r="Q7481">
        <v>10.7039890392549</v>
      </c>
    </row>
    <row r="7482" spans="1:17">
      <c r="A7482" t="s">
        <v>13435</v>
      </c>
      <c r="B7482" s="16" t="s">
        <v>13436</v>
      </c>
      <c r="C7482">
        <v>10.013336640931101</v>
      </c>
      <c r="D7482">
        <v>10.0546534300468</v>
      </c>
      <c r="E7482">
        <v>10.031117257751401</v>
      </c>
      <c r="F7482">
        <v>10.209356054041599</v>
      </c>
      <c r="G7482">
        <v>10.048287925156201</v>
      </c>
      <c r="H7482">
        <v>9.52700113823688</v>
      </c>
      <c r="I7482">
        <v>9.7859770109922604</v>
      </c>
      <c r="J7482">
        <v>9.7678506147571103</v>
      </c>
      <c r="K7482">
        <v>10.0425589670827</v>
      </c>
      <c r="L7482">
        <v>9.9591033622773892</v>
      </c>
      <c r="M7482">
        <v>10.0013952568249</v>
      </c>
      <c r="N7482">
        <v>9.9678775674565099</v>
      </c>
      <c r="O7482">
        <v>9.9623640518256096</v>
      </c>
      <c r="P7482">
        <v>9.2768715616601796</v>
      </c>
      <c r="Q7482">
        <v>11.1344751587799</v>
      </c>
    </row>
    <row r="7483" spans="1:17">
      <c r="A7483" t="s">
        <v>13437</v>
      </c>
      <c r="B7483" s="16" t="s">
        <v>13438</v>
      </c>
      <c r="C7483">
        <v>11.289022711190899</v>
      </c>
      <c r="D7483">
        <v>11.2483617911743</v>
      </c>
      <c r="E7483">
        <v>11.6239537922201</v>
      </c>
      <c r="F7483">
        <v>11.8522778775917</v>
      </c>
      <c r="G7483">
        <v>11.581503434179</v>
      </c>
      <c r="H7483">
        <v>11.106326505190401</v>
      </c>
      <c r="I7483">
        <v>10.919685210613</v>
      </c>
      <c r="J7483">
        <v>11.739913338936701</v>
      </c>
      <c r="K7483">
        <v>10.827160354834399</v>
      </c>
      <c r="L7483">
        <v>10.9983725344498</v>
      </c>
      <c r="M7483">
        <v>11.5005466837207</v>
      </c>
      <c r="N7483">
        <v>11.588718393655199</v>
      </c>
      <c r="O7483">
        <v>11.5336931065015</v>
      </c>
      <c r="P7483">
        <v>10.7820578920368</v>
      </c>
      <c r="Q7483">
        <v>11.4210803304171</v>
      </c>
    </row>
    <row r="7484" spans="1:17">
      <c r="A7484" t="s">
        <v>13439</v>
      </c>
      <c r="B7484" s="16" t="s">
        <v>13440</v>
      </c>
      <c r="C7484">
        <v>8.9028358086210293</v>
      </c>
      <c r="D7484">
        <v>8.9338136766419005</v>
      </c>
      <c r="E7484">
        <v>9.0118196553845795</v>
      </c>
      <c r="F7484">
        <v>9.0425975159288097</v>
      </c>
      <c r="G7484">
        <v>8.8591039688551092</v>
      </c>
      <c r="H7484">
        <v>8.91336829843749</v>
      </c>
      <c r="I7484">
        <v>8.8334082057340506</v>
      </c>
      <c r="J7484">
        <v>8.9245391597360904</v>
      </c>
      <c r="K7484">
        <v>8.9175531447069307</v>
      </c>
      <c r="L7484">
        <v>8.86763033371418</v>
      </c>
      <c r="M7484">
        <v>8.8673148093033305</v>
      </c>
      <c r="N7484">
        <v>8.6293748854797201</v>
      </c>
      <c r="O7484">
        <v>8.9343990760413305</v>
      </c>
      <c r="P7484">
        <v>8.9055035591812093</v>
      </c>
      <c r="Q7484">
        <v>8.48255560796823</v>
      </c>
    </row>
    <row r="7485" spans="1:17">
      <c r="A7485" t="s">
        <v>13441</v>
      </c>
      <c r="B7485" s="16" t="s">
        <v>13442</v>
      </c>
      <c r="C7485">
        <v>10.106906436032499</v>
      </c>
      <c r="D7485">
        <v>10.1470902247073</v>
      </c>
      <c r="E7485">
        <v>10.2060046410522</v>
      </c>
      <c r="F7485">
        <v>10.5745133666436</v>
      </c>
      <c r="G7485">
        <v>10.208416427839101</v>
      </c>
      <c r="H7485">
        <v>10.1693560959172</v>
      </c>
      <c r="I7485">
        <v>9.9852558012789192</v>
      </c>
      <c r="J7485">
        <v>10.718757909916899</v>
      </c>
      <c r="K7485">
        <v>10.228687661047999</v>
      </c>
      <c r="L7485">
        <v>10.298190509066799</v>
      </c>
      <c r="M7485">
        <v>10.328537627197299</v>
      </c>
      <c r="N7485">
        <v>9.8701272164138594</v>
      </c>
      <c r="O7485">
        <v>10.1182082606188</v>
      </c>
      <c r="P7485">
        <v>10.1295625580705</v>
      </c>
      <c r="Q7485">
        <v>10.740674867653601</v>
      </c>
    </row>
    <row r="7486" spans="1:17">
      <c r="A7486" t="s">
        <v>13443</v>
      </c>
      <c r="B7486" s="16" t="s">
        <v>13444</v>
      </c>
      <c r="C7486">
        <v>6.15821198786825</v>
      </c>
      <c r="D7486">
        <v>6.0977003449207299</v>
      </c>
      <c r="E7486">
        <v>6.0115232870691901</v>
      </c>
      <c r="F7486">
        <v>6.1169449946656096</v>
      </c>
      <c r="G7486">
        <v>6.4349069561294803</v>
      </c>
      <c r="H7486">
        <v>6.6267677880296096</v>
      </c>
      <c r="I7486">
        <v>6.2243210452346904</v>
      </c>
      <c r="J7486">
        <v>5.8785809350245</v>
      </c>
      <c r="K7486">
        <v>5.92005741833845</v>
      </c>
      <c r="L7486">
        <v>6.0506077336552</v>
      </c>
      <c r="M7486">
        <v>6.1608227199956103</v>
      </c>
      <c r="N7486">
        <v>6.6439211301738199</v>
      </c>
      <c r="O7486">
        <v>6.4065420915920201</v>
      </c>
      <c r="P7486">
        <v>6.1050083310752497</v>
      </c>
      <c r="Q7486">
        <v>2.8218677180984102</v>
      </c>
    </row>
    <row r="7487" spans="1:17">
      <c r="A7487" t="s">
        <v>13445</v>
      </c>
      <c r="B7487" s="16" t="s">
        <v>13446</v>
      </c>
      <c r="C7487">
        <v>8.5404500271647006</v>
      </c>
      <c r="D7487">
        <v>8.6558930000298595</v>
      </c>
      <c r="E7487">
        <v>8.8467560081831405</v>
      </c>
      <c r="F7487">
        <v>8.6069504368574101</v>
      </c>
      <c r="G7487">
        <v>8.3864025800609703</v>
      </c>
      <c r="H7487">
        <v>8.6239408015842898</v>
      </c>
      <c r="I7487">
        <v>8.7699862632949994</v>
      </c>
      <c r="J7487">
        <v>8.8394250352808008</v>
      </c>
      <c r="K7487">
        <v>8.4552603840983895</v>
      </c>
      <c r="L7487">
        <v>8.3689830480424501</v>
      </c>
      <c r="M7487">
        <v>8.2132859262027402</v>
      </c>
      <c r="N7487">
        <v>8.0438816611613593</v>
      </c>
      <c r="O7487">
        <v>8.3514719531855306</v>
      </c>
      <c r="P7487">
        <v>8.92866273471056</v>
      </c>
      <c r="Q7487">
        <v>8.0859864702427604</v>
      </c>
    </row>
    <row r="7488" spans="1:17">
      <c r="A7488" t="s">
        <v>13447</v>
      </c>
      <c r="B7488" s="16" t="s">
        <v>13448</v>
      </c>
      <c r="C7488">
        <v>8.5088954843781206</v>
      </c>
      <c r="D7488">
        <v>8.5479567077891208</v>
      </c>
      <c r="E7488">
        <v>8.1597400129956696</v>
      </c>
      <c r="F7488">
        <v>8.8445910335393201</v>
      </c>
      <c r="G7488">
        <v>8.4397887724796608</v>
      </c>
      <c r="H7488">
        <v>8.5288727901697197</v>
      </c>
      <c r="I7488">
        <v>8.3495134574444094</v>
      </c>
      <c r="J7488">
        <v>8.6727322492587398</v>
      </c>
      <c r="K7488">
        <v>8.4782676862013506</v>
      </c>
      <c r="L7488">
        <v>8.2827830830816094</v>
      </c>
      <c r="M7488">
        <v>8.3689430252487504</v>
      </c>
      <c r="N7488">
        <v>8.2820161278518807</v>
      </c>
      <c r="O7488">
        <v>8.3788415419643307</v>
      </c>
      <c r="P7488">
        <v>8.4087349906230404</v>
      </c>
      <c r="Q7488">
        <v>7.3593062614465703</v>
      </c>
    </row>
    <row r="7489" spans="1:17">
      <c r="A7489" t="s">
        <v>13449</v>
      </c>
      <c r="B7489" s="16" t="s">
        <v>13450</v>
      </c>
      <c r="C7489">
        <v>8.7970952434281795</v>
      </c>
      <c r="D7489">
        <v>8.9018649469817106</v>
      </c>
      <c r="E7489">
        <v>8.8503947783155397</v>
      </c>
      <c r="F7489">
        <v>9.0386132106268509</v>
      </c>
      <c r="G7489">
        <v>8.71189751995019</v>
      </c>
      <c r="H7489">
        <v>9.6457370500105402</v>
      </c>
      <c r="I7489">
        <v>9.1604650635879494</v>
      </c>
      <c r="J7489">
        <v>9.22372531049934</v>
      </c>
      <c r="K7489">
        <v>8.8441900144911099</v>
      </c>
      <c r="L7489">
        <v>9.0414490098323803</v>
      </c>
      <c r="M7489">
        <v>8.9800408857741907</v>
      </c>
      <c r="N7489">
        <v>8.9748593865647006</v>
      </c>
      <c r="O7489">
        <v>9.1177220033299502</v>
      </c>
      <c r="P7489">
        <v>9.1559287361594297</v>
      </c>
      <c r="Q7489">
        <v>6.6375058506955904</v>
      </c>
    </row>
    <row r="7490" spans="1:17">
      <c r="A7490" t="s">
        <v>13451</v>
      </c>
      <c r="B7490" s="16" t="s">
        <v>13452</v>
      </c>
      <c r="C7490">
        <v>5.1056188094586403</v>
      </c>
      <c r="D7490">
        <v>5.1247703439315302</v>
      </c>
      <c r="E7490">
        <v>5.6538073608653301</v>
      </c>
      <c r="F7490">
        <v>5.9380809475840204</v>
      </c>
      <c r="G7490">
        <v>6.1513734454629896</v>
      </c>
      <c r="H7490">
        <v>5.18156933842931</v>
      </c>
      <c r="I7490">
        <v>4.9700790693176398</v>
      </c>
      <c r="J7490">
        <v>4.94790803410966</v>
      </c>
      <c r="K7490">
        <v>5.1105762950505103</v>
      </c>
      <c r="L7490">
        <v>5.2528230808998897</v>
      </c>
      <c r="M7490">
        <v>6.1608227199956103</v>
      </c>
      <c r="N7490">
        <v>6.55705140501294</v>
      </c>
      <c r="O7490">
        <v>5.9713263387717097</v>
      </c>
      <c r="P7490">
        <v>4.9174589054378801</v>
      </c>
      <c r="Q7490">
        <v>6.6375058506955904</v>
      </c>
    </row>
    <row r="7491" spans="1:17">
      <c r="A7491" t="s">
        <v>13453</v>
      </c>
      <c r="B7491" s="16" t="s">
        <v>13454</v>
      </c>
      <c r="C7491">
        <v>9.9548381800521195</v>
      </c>
      <c r="D7491">
        <v>9.9379962799251693</v>
      </c>
      <c r="E7491">
        <v>10.280708258769</v>
      </c>
      <c r="F7491">
        <v>9.8991903999407391</v>
      </c>
      <c r="G7491">
        <v>10.010993903822699</v>
      </c>
      <c r="H7491">
        <v>9.9596668961597405</v>
      </c>
      <c r="I7491">
        <v>9.9487353411910107</v>
      </c>
      <c r="J7491">
        <v>10.1183448294989</v>
      </c>
      <c r="K7491">
        <v>9.7682762562805792</v>
      </c>
      <c r="L7491">
        <v>9.7668242967309098</v>
      </c>
      <c r="M7491">
        <v>9.8154914792711203</v>
      </c>
      <c r="N7491">
        <v>9.7680192796192706</v>
      </c>
      <c r="O7491">
        <v>9.9731744696204707</v>
      </c>
      <c r="P7491">
        <v>9.8149917075558406</v>
      </c>
      <c r="Q7491">
        <v>9.7703309644362406</v>
      </c>
    </row>
    <row r="7492" spans="1:17">
      <c r="A7492" t="s">
        <v>13455</v>
      </c>
      <c r="B7492" s="16" t="s">
        <v>13456</v>
      </c>
      <c r="C7492">
        <v>8.5120822008376393</v>
      </c>
      <c r="D7492">
        <v>8.5301504391917398</v>
      </c>
      <c r="E7492">
        <v>8.0875472091364102</v>
      </c>
      <c r="F7492">
        <v>7.9796557747032999</v>
      </c>
      <c r="G7492">
        <v>8.3510083920980893</v>
      </c>
      <c r="H7492">
        <v>7.8437997351681696</v>
      </c>
      <c r="I7492">
        <v>8.51664352004439</v>
      </c>
      <c r="J7492">
        <v>7.8549730060507796</v>
      </c>
      <c r="K7492">
        <v>8.8330794760554898</v>
      </c>
      <c r="L7492">
        <v>8.6941926865650103</v>
      </c>
      <c r="M7492">
        <v>8.3189022456004906</v>
      </c>
      <c r="N7492">
        <v>7.6189576860498001</v>
      </c>
      <c r="O7492">
        <v>8.3624822321399996</v>
      </c>
      <c r="P7492">
        <v>8.5218554414206693</v>
      </c>
      <c r="Q7492">
        <v>9.0486929182374407</v>
      </c>
    </row>
    <row r="7493" spans="1:17">
      <c r="A7493" t="s">
        <v>13457</v>
      </c>
      <c r="B7493" s="16" t="s">
        <v>13458</v>
      </c>
      <c r="C7493">
        <v>7.4767631232300502</v>
      </c>
      <c r="D7493">
        <v>7.8237674693952703</v>
      </c>
      <c r="E7493">
        <v>7.37606582637006</v>
      </c>
      <c r="F7493">
        <v>7.08659092741458</v>
      </c>
      <c r="G7493">
        <v>7.31953339309071</v>
      </c>
      <c r="H7493">
        <v>6.7629296773152898</v>
      </c>
      <c r="I7493">
        <v>7.4227314773209603</v>
      </c>
      <c r="J7493">
        <v>7.39930664190915</v>
      </c>
      <c r="K7493">
        <v>7.6791251050583504</v>
      </c>
      <c r="L7493">
        <v>7.2460840770395798</v>
      </c>
      <c r="M7493">
        <v>7.1482828711562396</v>
      </c>
      <c r="N7493">
        <v>6.8139899586284596</v>
      </c>
      <c r="O7493">
        <v>7.2478896704664404</v>
      </c>
      <c r="P7493">
        <v>7.5956949036652004</v>
      </c>
      <c r="Q7493">
        <v>8.5667227177791094</v>
      </c>
    </row>
    <row r="7494" spans="1:17">
      <c r="A7494" t="s">
        <v>13459</v>
      </c>
      <c r="B7494" s="16" t="s">
        <v>13460</v>
      </c>
      <c r="C7494">
        <v>7.8078865927447199</v>
      </c>
      <c r="D7494">
        <v>7.8669910973132202</v>
      </c>
      <c r="E7494">
        <v>7.3961522183172299</v>
      </c>
      <c r="F7494">
        <v>8.0084767785204498</v>
      </c>
      <c r="G7494">
        <v>7.6783275857239097</v>
      </c>
      <c r="H7494">
        <v>8.5288727901697197</v>
      </c>
      <c r="I7494">
        <v>7.7750694607444899</v>
      </c>
      <c r="J7494">
        <v>8.1076290748476403</v>
      </c>
      <c r="K7494">
        <v>7.4536720854595897</v>
      </c>
      <c r="L7494">
        <v>7.6616785142278898</v>
      </c>
      <c r="M7494">
        <v>8.1240673728060901</v>
      </c>
      <c r="N7494">
        <v>8.1405107231340992</v>
      </c>
      <c r="O7494">
        <v>7.9924963291784303</v>
      </c>
      <c r="P7494">
        <v>8.3313825724972794</v>
      </c>
      <c r="Q7494">
        <v>6.6375058506955904</v>
      </c>
    </row>
    <row r="7495" spans="1:17">
      <c r="A7495" t="s">
        <v>13461</v>
      </c>
      <c r="B7495" s="16" t="s">
        <v>13462</v>
      </c>
      <c r="C7495">
        <v>6.8973229715324003</v>
      </c>
      <c r="D7495">
        <v>6.7516804628441003</v>
      </c>
      <c r="E7495">
        <v>9.07227185962115</v>
      </c>
      <c r="F7495">
        <v>7.9374560757847297</v>
      </c>
      <c r="G7495">
        <v>7.62000228824704</v>
      </c>
      <c r="H7495">
        <v>9.4900383100360308</v>
      </c>
      <c r="I7495">
        <v>7.95229269076051</v>
      </c>
      <c r="J7495">
        <v>9.6915435788208608</v>
      </c>
      <c r="K7495">
        <v>7.0074886995701204</v>
      </c>
      <c r="L7495">
        <v>7.9617212299810101</v>
      </c>
      <c r="M7495">
        <v>9.4066538172710406</v>
      </c>
      <c r="N7495">
        <v>8.8217383333632799</v>
      </c>
      <c r="O7495">
        <v>9.3147559309689303</v>
      </c>
      <c r="P7495">
        <v>7.6994680456008098</v>
      </c>
      <c r="Q7495">
        <v>6.9204191934356096</v>
      </c>
    </row>
    <row r="7496" spans="1:17">
      <c r="A7496" t="s">
        <v>13463</v>
      </c>
      <c r="B7496" s="16" t="s">
        <v>13464</v>
      </c>
      <c r="C7496">
        <v>8.6457501840296995</v>
      </c>
      <c r="D7496">
        <v>8.5331334655479392</v>
      </c>
      <c r="E7496">
        <v>8.5836924836464004</v>
      </c>
      <c r="F7496">
        <v>8.8514214263953601</v>
      </c>
      <c r="G7496">
        <v>8.6190831451887995</v>
      </c>
      <c r="H7496">
        <v>8.8462736360713805</v>
      </c>
      <c r="I7496">
        <v>8.3054496322504399</v>
      </c>
      <c r="J7496">
        <v>8.7254411774396594</v>
      </c>
      <c r="K7496">
        <v>8.55871986754231</v>
      </c>
      <c r="L7496">
        <v>8.5918152295030001</v>
      </c>
      <c r="M7496">
        <v>8.3996754263494608</v>
      </c>
      <c r="N7496">
        <v>8.2665297976276104</v>
      </c>
      <c r="O7496">
        <v>8.4707387085895203</v>
      </c>
      <c r="P7496">
        <v>8.6307826205836609</v>
      </c>
      <c r="Q7496">
        <v>6.2843132996066204</v>
      </c>
    </row>
    <row r="7497" spans="1:17">
      <c r="A7497" t="s">
        <v>13465</v>
      </c>
      <c r="B7497" s="16" t="s">
        <v>13466</v>
      </c>
      <c r="C7497">
        <v>8.2998382386102101</v>
      </c>
      <c r="D7497">
        <v>8.2689660213155491</v>
      </c>
      <c r="E7497">
        <v>8.5572153554240291</v>
      </c>
      <c r="F7497">
        <v>8.8285264934256595</v>
      </c>
      <c r="G7497">
        <v>8.8049207330443906</v>
      </c>
      <c r="H7497">
        <v>8.5446367025664607</v>
      </c>
      <c r="I7497">
        <v>8.6370709099959804</v>
      </c>
      <c r="J7497">
        <v>8.2583695956585199</v>
      </c>
      <c r="K7497">
        <v>8.5960085993095703</v>
      </c>
      <c r="L7497">
        <v>8.4754043104696404</v>
      </c>
      <c r="M7497">
        <v>8.9698393056988692</v>
      </c>
      <c r="N7497">
        <v>8.7705218123161295</v>
      </c>
      <c r="O7497">
        <v>9.0664765552994595</v>
      </c>
      <c r="P7497">
        <v>8.5647299330228694</v>
      </c>
      <c r="Q7497">
        <v>8.8614637697687808</v>
      </c>
    </row>
    <row r="7498" spans="1:17">
      <c r="A7498" t="s">
        <v>13467</v>
      </c>
      <c r="B7498" s="16" t="s">
        <v>13468</v>
      </c>
      <c r="C7498">
        <v>10.033429544900301</v>
      </c>
      <c r="D7498">
        <v>10.1056241240708</v>
      </c>
      <c r="E7498">
        <v>10.214498660410401</v>
      </c>
      <c r="F7498">
        <v>10.239169652954001</v>
      </c>
      <c r="G7498">
        <v>10.349548454073499</v>
      </c>
      <c r="H7498">
        <v>10.379011249011601</v>
      </c>
      <c r="I7498">
        <v>10.1110592390962</v>
      </c>
      <c r="J7498">
        <v>10.1911865691372</v>
      </c>
      <c r="K7498">
        <v>10.2396655763905</v>
      </c>
      <c r="L7498">
        <v>10.360932060228199</v>
      </c>
      <c r="M7498">
        <v>10.297607892599901</v>
      </c>
      <c r="N7498">
        <v>10.406079129082499</v>
      </c>
      <c r="O7498">
        <v>10.3341530347309</v>
      </c>
      <c r="P7498">
        <v>10.2565579583299</v>
      </c>
      <c r="Q7498">
        <v>10.4836243230958</v>
      </c>
    </row>
    <row r="7499" spans="1:17">
      <c r="A7499" t="s">
        <v>13469</v>
      </c>
      <c r="B7499" s="16" t="s">
        <v>13470</v>
      </c>
      <c r="C7499">
        <v>8.9853910240068</v>
      </c>
      <c r="D7499">
        <v>9.1099353080784997</v>
      </c>
      <c r="E7499">
        <v>9.3127918704350794</v>
      </c>
      <c r="F7499">
        <v>9.3560599643968096</v>
      </c>
      <c r="G7499">
        <v>8.9901117556696892</v>
      </c>
      <c r="H7499">
        <v>9.7390947041845202</v>
      </c>
      <c r="I7499">
        <v>9.5277832956850705</v>
      </c>
      <c r="J7499">
        <v>9.2922890409694094</v>
      </c>
      <c r="K7499">
        <v>8.55871986754231</v>
      </c>
      <c r="L7499">
        <v>9.3670571944044703</v>
      </c>
      <c r="M7499">
        <v>9.6009335833076701</v>
      </c>
      <c r="N7499">
        <v>9.1175923193545607</v>
      </c>
      <c r="O7499">
        <v>9.6839550567097508</v>
      </c>
      <c r="P7499">
        <v>9.2871469486720901</v>
      </c>
      <c r="Q7499">
        <v>6.6375058506955904</v>
      </c>
    </row>
    <row r="7500" spans="1:17">
      <c r="A7500" t="s">
        <v>13471</v>
      </c>
      <c r="B7500" s="16" t="s">
        <v>13472</v>
      </c>
      <c r="C7500">
        <v>8.8509345295639292</v>
      </c>
      <c r="D7500">
        <v>8.7537538460941207</v>
      </c>
      <c r="E7500">
        <v>8.4981235430322606</v>
      </c>
      <c r="F7500">
        <v>8.7478469425154106</v>
      </c>
      <c r="G7500">
        <v>8.6614299566204593</v>
      </c>
      <c r="H7500">
        <v>8.8538846304249006</v>
      </c>
      <c r="I7500">
        <v>8.7121073181998092</v>
      </c>
      <c r="J7500">
        <v>8.6110361337784607</v>
      </c>
      <c r="K7500">
        <v>8.7266337372345308</v>
      </c>
      <c r="L7500">
        <v>8.6995248296530008</v>
      </c>
      <c r="M7500">
        <v>8.6438410596432202</v>
      </c>
      <c r="N7500">
        <v>8.4728952611359798</v>
      </c>
      <c r="O7500">
        <v>8.6088926175881202</v>
      </c>
      <c r="P7500">
        <v>8.5477328367605203</v>
      </c>
      <c r="Q7500">
        <v>7.6950435514148801</v>
      </c>
    </row>
    <row r="7501" spans="1:17">
      <c r="A7501" t="s">
        <v>13473</v>
      </c>
      <c r="B7501" s="16" t="s">
        <v>13474</v>
      </c>
      <c r="C7501">
        <v>10.6303645512437</v>
      </c>
      <c r="D7501">
        <v>10.6641749872506</v>
      </c>
      <c r="E7501">
        <v>10.254862466019601</v>
      </c>
      <c r="F7501">
        <v>10.1933193493202</v>
      </c>
      <c r="G7501">
        <v>10.3683477659507</v>
      </c>
      <c r="H7501">
        <v>10.030766391871399</v>
      </c>
      <c r="I7501">
        <v>10.4904220423669</v>
      </c>
      <c r="J7501">
        <v>9.9055269519175493</v>
      </c>
      <c r="K7501">
        <v>10.737665918773899</v>
      </c>
      <c r="L7501">
        <v>10.399110737722101</v>
      </c>
      <c r="M7501">
        <v>10.369849819438</v>
      </c>
      <c r="N7501">
        <v>10.0861208498055</v>
      </c>
      <c r="O7501">
        <v>10.29304159528</v>
      </c>
      <c r="P7501">
        <v>10.3732725874998</v>
      </c>
      <c r="Q7501">
        <v>11.175248744158701</v>
      </c>
    </row>
    <row r="7502" spans="1:17">
      <c r="A7502" t="s">
        <v>13475</v>
      </c>
      <c r="B7502" s="16" t="s">
        <v>13476</v>
      </c>
      <c r="C7502">
        <v>6.9827423167201097</v>
      </c>
      <c r="D7502">
        <v>6.8509999593391502</v>
      </c>
      <c r="E7502">
        <v>6.5153438410764704</v>
      </c>
      <c r="F7502">
        <v>6.7672031021763797</v>
      </c>
      <c r="G7502">
        <v>6.9284850452367301</v>
      </c>
      <c r="H7502">
        <v>7.1244863762234703</v>
      </c>
      <c r="I7502">
        <v>6.7613064719492897</v>
      </c>
      <c r="J7502">
        <v>6.7453768311093798</v>
      </c>
      <c r="K7502">
        <v>6.7282405473272702</v>
      </c>
      <c r="L7502">
        <v>6.7850770131405502</v>
      </c>
      <c r="M7502">
        <v>7.1053322250166104</v>
      </c>
      <c r="N7502">
        <v>7.1464124809704996</v>
      </c>
      <c r="O7502">
        <v>7.0708795500031796</v>
      </c>
      <c r="P7502">
        <v>7.2085980835333796</v>
      </c>
      <c r="Q7502">
        <v>6.2843132996066204</v>
      </c>
    </row>
    <row r="7503" spans="1:17">
      <c r="A7503" t="s">
        <v>13477</v>
      </c>
      <c r="B7503" s="16" t="s">
        <v>13478</v>
      </c>
      <c r="C7503">
        <v>5.8874000292282904</v>
      </c>
      <c r="D7503">
        <v>5.8489556220091004</v>
      </c>
      <c r="E7503">
        <v>6.0375917107677903</v>
      </c>
      <c r="F7503">
        <v>5.2866768958500598</v>
      </c>
      <c r="G7503">
        <v>6.1139565568328003</v>
      </c>
      <c r="H7503">
        <v>5.6808363808980902</v>
      </c>
      <c r="I7503">
        <v>6.1757623283627199</v>
      </c>
      <c r="J7503">
        <v>6.0418318428819298</v>
      </c>
      <c r="K7503">
        <v>6.2113205295656702</v>
      </c>
      <c r="L7503">
        <v>6.1484073885055901</v>
      </c>
      <c r="M7503">
        <v>5.4934049956682998</v>
      </c>
      <c r="N7503">
        <v>5.1701050316186601</v>
      </c>
      <c r="O7503">
        <v>5.8965587445327001</v>
      </c>
      <c r="P7503">
        <v>6.1282934919178196</v>
      </c>
      <c r="Q7503">
        <v>5.09416193408443</v>
      </c>
    </row>
    <row r="7504" spans="1:17">
      <c r="A7504" t="s">
        <v>13479</v>
      </c>
      <c r="B7504" s="16" t="s">
        <v>13480</v>
      </c>
      <c r="C7504">
        <v>9.29380390965974</v>
      </c>
      <c r="D7504">
        <v>9.38382415520846</v>
      </c>
      <c r="E7504">
        <v>9.4146052667655908</v>
      </c>
      <c r="F7504">
        <v>9.0425975159288097</v>
      </c>
      <c r="G7504">
        <v>9.2232348840598597</v>
      </c>
      <c r="H7504">
        <v>8.5571248893482501</v>
      </c>
      <c r="I7504">
        <v>9.3727825405393101</v>
      </c>
      <c r="J7504">
        <v>8.8434048181573406</v>
      </c>
      <c r="K7504">
        <v>9.4970256631135204</v>
      </c>
      <c r="L7504">
        <v>9.1030941120442197</v>
      </c>
      <c r="M7504">
        <v>8.6157606465731806</v>
      </c>
      <c r="N7504">
        <v>8.1906078682137409</v>
      </c>
      <c r="O7504">
        <v>8.8430442218376299</v>
      </c>
      <c r="P7504">
        <v>9.5292863717088494</v>
      </c>
      <c r="Q7504">
        <v>7.1565710053807701</v>
      </c>
    </row>
    <row r="7505" spans="1:17">
      <c r="A7505" t="s">
        <v>13481</v>
      </c>
      <c r="B7505" s="16" t="s">
        <v>13482</v>
      </c>
      <c r="C7505">
        <v>6.2224413490422297</v>
      </c>
      <c r="D7505">
        <v>5.9964287144494701</v>
      </c>
      <c r="E7505">
        <v>6.4967806523124096</v>
      </c>
      <c r="F7505">
        <v>5.77264523713907</v>
      </c>
      <c r="G7505">
        <v>6.1139565568328003</v>
      </c>
      <c r="H7505">
        <v>4.43015569855271</v>
      </c>
      <c r="I7505">
        <v>6.0909334620645401</v>
      </c>
      <c r="J7505">
        <v>4.7455649477942696</v>
      </c>
      <c r="K7505">
        <v>6.3685126514067996</v>
      </c>
      <c r="L7505">
        <v>5.98142559332394</v>
      </c>
      <c r="M7505">
        <v>5.4337223318735699</v>
      </c>
      <c r="N7505">
        <v>5.9423367922347801</v>
      </c>
      <c r="O7505">
        <v>5.71650758824752</v>
      </c>
      <c r="P7505">
        <v>5.4607337398470897</v>
      </c>
      <c r="Q7505">
        <v>7.8374797051227896</v>
      </c>
    </row>
    <row r="7506" spans="1:17">
      <c r="A7506" t="s">
        <v>13483</v>
      </c>
      <c r="B7506" s="16" t="s">
        <v>13484</v>
      </c>
      <c r="C7506">
        <v>3.8862082974622001</v>
      </c>
      <c r="D7506">
        <v>4.1197647330598102</v>
      </c>
      <c r="E7506">
        <v>4.6393553598667303</v>
      </c>
      <c r="F7506">
        <v>4.0118215330109104</v>
      </c>
      <c r="G7506">
        <v>3.5425260543824399</v>
      </c>
      <c r="H7506">
        <v>2.8218677180984102</v>
      </c>
      <c r="I7506">
        <v>3.6595800418069002</v>
      </c>
      <c r="J7506">
        <v>5.76383742325923</v>
      </c>
      <c r="K7506">
        <v>3.4608708703561399</v>
      </c>
      <c r="L7506">
        <v>3.6339073669181099</v>
      </c>
      <c r="M7506">
        <v>3.5380814202985702</v>
      </c>
      <c r="N7506">
        <v>4.0888472785647796</v>
      </c>
      <c r="O7506">
        <v>4.1329497517715001</v>
      </c>
      <c r="P7506">
        <v>3.6194497939779602</v>
      </c>
      <c r="Q7506">
        <v>6.2843132996066204</v>
      </c>
    </row>
    <row r="7507" spans="1:17">
      <c r="A7507" t="s">
        <v>13485</v>
      </c>
      <c r="B7507" s="16" t="s">
        <v>13486</v>
      </c>
      <c r="C7507">
        <v>5.7841390782753797</v>
      </c>
      <c r="D7507">
        <v>5.9246275129003996</v>
      </c>
      <c r="E7507">
        <v>6.4001528211462198</v>
      </c>
      <c r="F7507">
        <v>5.8299906224742504</v>
      </c>
      <c r="G7507">
        <v>5.5066995363042803</v>
      </c>
      <c r="H7507">
        <v>6.2778020360148901</v>
      </c>
      <c r="I7507">
        <v>6.0733389419943604</v>
      </c>
      <c r="J7507">
        <v>6.4098956305042902</v>
      </c>
      <c r="K7507">
        <v>5.7767343290393898</v>
      </c>
      <c r="L7507">
        <v>5.7714733083332499</v>
      </c>
      <c r="M7507">
        <v>5.7583066502886897</v>
      </c>
      <c r="N7507">
        <v>5.8185725375441404</v>
      </c>
      <c r="O7507">
        <v>5.5691886856815396</v>
      </c>
      <c r="P7507">
        <v>6.3222334835171203</v>
      </c>
      <c r="Q7507">
        <v>2.8218677180984102</v>
      </c>
    </row>
    <row r="7508" spans="1:17">
      <c r="A7508" t="s">
        <v>13487</v>
      </c>
      <c r="B7508" s="16" t="s">
        <v>13488</v>
      </c>
      <c r="C7508">
        <v>7.8588673413397396</v>
      </c>
      <c r="D7508">
        <v>8.1379069867990292</v>
      </c>
      <c r="E7508">
        <v>8.1597400129956696</v>
      </c>
      <c r="F7508">
        <v>7.9245512432323704</v>
      </c>
      <c r="G7508">
        <v>7.9014471331161502</v>
      </c>
      <c r="H7508">
        <v>8.2422238931819507</v>
      </c>
      <c r="I7508">
        <v>8.1396640999812906</v>
      </c>
      <c r="J7508">
        <v>8.2908012439459693</v>
      </c>
      <c r="K7508">
        <v>8.1243186010665394</v>
      </c>
      <c r="L7508">
        <v>7.9211954083323901</v>
      </c>
      <c r="M7508">
        <v>8.11174300467815</v>
      </c>
      <c r="N7508">
        <v>7.6845648440380003</v>
      </c>
      <c r="O7508">
        <v>7.7329513372578296</v>
      </c>
      <c r="P7508">
        <v>8.4181185696057703</v>
      </c>
      <c r="Q7508">
        <v>8.48255560796823</v>
      </c>
    </row>
    <row r="7509" spans="1:17">
      <c r="A7509" t="s">
        <v>13489</v>
      </c>
      <c r="B7509" s="16" t="s">
        <v>13490</v>
      </c>
      <c r="C7509">
        <v>11.682719155377301</v>
      </c>
      <c r="D7509">
        <v>11.7180937888209</v>
      </c>
      <c r="E7509">
        <v>11.3771021092667</v>
      </c>
      <c r="F7509">
        <v>11.8314182253238</v>
      </c>
      <c r="G7509">
        <v>11.4718676875372</v>
      </c>
      <c r="H7509">
        <v>11.346854330756999</v>
      </c>
      <c r="I7509">
        <v>11.4788026580552</v>
      </c>
      <c r="J7509">
        <v>11.2173866320732</v>
      </c>
      <c r="K7509">
        <v>11.8720799111495</v>
      </c>
      <c r="L7509">
        <v>11.475528060104001</v>
      </c>
      <c r="M7509">
        <v>11.444255893133001</v>
      </c>
      <c r="N7509">
        <v>11.279279080656501</v>
      </c>
      <c r="O7509">
        <v>11.3444153272513</v>
      </c>
      <c r="P7509">
        <v>11.309995285849601</v>
      </c>
      <c r="Q7509">
        <v>12.6081245351658</v>
      </c>
    </row>
    <row r="7510" spans="1:17">
      <c r="A7510" t="s">
        <v>13491</v>
      </c>
      <c r="B7510" s="16" t="s">
        <v>13492</v>
      </c>
      <c r="C7510">
        <v>6.8676794743352501</v>
      </c>
      <c r="D7510">
        <v>6.9617487649123797</v>
      </c>
      <c r="E7510">
        <v>6.9696497428925097</v>
      </c>
      <c r="F7510">
        <v>7.2474690956782997</v>
      </c>
      <c r="G7510">
        <v>6.8960099479567596</v>
      </c>
      <c r="H7510">
        <v>7.7214508378578897</v>
      </c>
      <c r="I7510">
        <v>7.0738560106302701</v>
      </c>
      <c r="J7510">
        <v>7.2867071673945603</v>
      </c>
      <c r="K7510">
        <v>6.8833323633832499</v>
      </c>
      <c r="L7510">
        <v>6.9103454317520701</v>
      </c>
      <c r="M7510">
        <v>6.9264585261776999</v>
      </c>
      <c r="N7510">
        <v>6.8032599918705801</v>
      </c>
      <c r="O7510">
        <v>7.1494275816468704</v>
      </c>
      <c r="P7510">
        <v>7.6839819288491702</v>
      </c>
      <c r="Q7510">
        <v>2.8218677180984102</v>
      </c>
    </row>
    <row r="7511" spans="1:17">
      <c r="A7511" t="s">
        <v>13493</v>
      </c>
      <c r="B7511" s="16" t="s">
        <v>13494</v>
      </c>
      <c r="C7511">
        <v>11.0773848422086</v>
      </c>
      <c r="D7511">
        <v>11.031434910633701</v>
      </c>
      <c r="E7511">
        <v>10.645641969007199</v>
      </c>
      <c r="F7511">
        <v>10.385926295359299</v>
      </c>
      <c r="G7511">
        <v>10.7684083893918</v>
      </c>
      <c r="H7511">
        <v>10.8278523652152</v>
      </c>
      <c r="I7511">
        <v>10.739700129947099</v>
      </c>
      <c r="J7511">
        <v>10.0485387665984</v>
      </c>
      <c r="K7511">
        <v>11.291318622596799</v>
      </c>
      <c r="L7511">
        <v>11.1918698103404</v>
      </c>
      <c r="M7511">
        <v>10.704170266275099</v>
      </c>
      <c r="N7511">
        <v>10.806038682384701</v>
      </c>
      <c r="O7511">
        <v>10.8121713854623</v>
      </c>
      <c r="P7511">
        <v>10.068328144975</v>
      </c>
      <c r="Q7511">
        <v>12.1299410909201</v>
      </c>
    </row>
    <row r="7512" spans="1:17">
      <c r="A7512" t="s">
        <v>13495</v>
      </c>
      <c r="B7512" s="16" t="s">
        <v>13496</v>
      </c>
      <c r="C7512">
        <v>9.0807445616896807</v>
      </c>
      <c r="D7512">
        <v>9.2102352167507497</v>
      </c>
      <c r="E7512">
        <v>9.2425379539924197</v>
      </c>
      <c r="F7512">
        <v>9.1809685514691601</v>
      </c>
      <c r="G7512">
        <v>9.1031311456664792</v>
      </c>
      <c r="H7512">
        <v>9.6295726573027398</v>
      </c>
      <c r="I7512">
        <v>9.2695721036879295</v>
      </c>
      <c r="J7512">
        <v>9.4401935111702002</v>
      </c>
      <c r="K7512">
        <v>8.9112279779602392</v>
      </c>
      <c r="L7512">
        <v>9.2574645770837591</v>
      </c>
      <c r="M7512">
        <v>9.3540275874920198</v>
      </c>
      <c r="N7512">
        <v>9.3354082547676907</v>
      </c>
      <c r="O7512">
        <v>9.4093366989678309</v>
      </c>
      <c r="P7512">
        <v>9.2055293508731193</v>
      </c>
      <c r="Q7512">
        <v>8.2978683598244807</v>
      </c>
    </row>
    <row r="7513" spans="1:17">
      <c r="A7513" t="s">
        <v>13497</v>
      </c>
      <c r="B7513" s="16" t="s">
        <v>13498</v>
      </c>
      <c r="C7513">
        <v>6.8374094073843299</v>
      </c>
      <c r="D7513">
        <v>7.0226086067609099</v>
      </c>
      <c r="E7513">
        <v>6.7210876136474598</v>
      </c>
      <c r="F7513">
        <v>7.1838182968242599</v>
      </c>
      <c r="G7513">
        <v>6.6839789347614902</v>
      </c>
      <c r="H7513">
        <v>6.8971382455771399</v>
      </c>
      <c r="I7513">
        <v>6.37513354646594</v>
      </c>
      <c r="J7513">
        <v>6.8680985443436402</v>
      </c>
      <c r="K7513">
        <v>6.2920916190738598</v>
      </c>
      <c r="L7513">
        <v>6.7442182392012002</v>
      </c>
      <c r="M7513">
        <v>6.7382120474956997</v>
      </c>
      <c r="N7513">
        <v>6.5181390580775203</v>
      </c>
      <c r="O7513">
        <v>6.8136381049729797</v>
      </c>
      <c r="P7513">
        <v>6.3619539041930198</v>
      </c>
      <c r="Q7513">
        <v>5.81282804418474</v>
      </c>
    </row>
    <row r="7514" spans="1:17">
      <c r="A7514" t="s">
        <v>13499</v>
      </c>
      <c r="B7514" s="16" t="s">
        <v>13500</v>
      </c>
      <c r="C7514">
        <v>9.2060353838985698</v>
      </c>
      <c r="D7514">
        <v>9.0611805033487105</v>
      </c>
      <c r="E7514">
        <v>9.5967532413521699</v>
      </c>
      <c r="F7514">
        <v>9.1554402874750505</v>
      </c>
      <c r="G7514">
        <v>9.1790794293753901</v>
      </c>
      <c r="H7514">
        <v>9.4336016607054205</v>
      </c>
      <c r="I7514">
        <v>9.2190212281476693</v>
      </c>
      <c r="J7514">
        <v>9.4002317634888399</v>
      </c>
      <c r="K7514">
        <v>8.9631089316719201</v>
      </c>
      <c r="L7514">
        <v>9.3603411028751609</v>
      </c>
      <c r="M7514">
        <v>9.2994082742778499</v>
      </c>
      <c r="N7514">
        <v>9.3574951319558295</v>
      </c>
      <c r="O7514">
        <v>9.4146340013152408</v>
      </c>
      <c r="P7514">
        <v>8.92866273471056</v>
      </c>
      <c r="Q7514">
        <v>9.6975493141544398</v>
      </c>
    </row>
    <row r="7515" spans="1:17">
      <c r="A7515" t="s">
        <v>13501</v>
      </c>
      <c r="B7515" s="16" t="s">
        <v>13502</v>
      </c>
      <c r="C7515">
        <v>8.2280020327804806</v>
      </c>
      <c r="D7515">
        <v>8.2067956990831892</v>
      </c>
      <c r="E7515">
        <v>8.4316548432609402</v>
      </c>
      <c r="F7515">
        <v>8.3706158386625908</v>
      </c>
      <c r="G7515">
        <v>8.0657641319644195</v>
      </c>
      <c r="H7515">
        <v>8.1545219259165407</v>
      </c>
      <c r="I7515">
        <v>8.1686536230394005</v>
      </c>
      <c r="J7515">
        <v>8.51199038846209</v>
      </c>
      <c r="K7515">
        <v>8.0985585523616592</v>
      </c>
      <c r="L7515">
        <v>8.0768762799684897</v>
      </c>
      <c r="M7515">
        <v>8.0613634534576892</v>
      </c>
      <c r="N7515">
        <v>7.6491503760657302</v>
      </c>
      <c r="O7515">
        <v>8.0784973832545308</v>
      </c>
      <c r="P7515">
        <v>8.4910660963626103</v>
      </c>
      <c r="Q7515">
        <v>6.9204191934356096</v>
      </c>
    </row>
    <row r="7516" spans="1:17">
      <c r="A7516" t="s">
        <v>13503</v>
      </c>
      <c r="B7516" s="16" t="s">
        <v>13504</v>
      </c>
      <c r="C7516">
        <v>9.3249345246715407</v>
      </c>
      <c r="D7516">
        <v>9.2213719293090897</v>
      </c>
      <c r="E7516">
        <v>9.1392430864973999</v>
      </c>
      <c r="F7516">
        <v>9.6504304482498906</v>
      </c>
      <c r="G7516">
        <v>9.2210589239274494</v>
      </c>
      <c r="H7516">
        <v>10.4205968600156</v>
      </c>
      <c r="I7516">
        <v>9.3816484721699602</v>
      </c>
      <c r="J7516">
        <v>9.7456982709488607</v>
      </c>
      <c r="K7516">
        <v>9.27858045348807</v>
      </c>
      <c r="L7516">
        <v>9.4735827826055505</v>
      </c>
      <c r="M7516">
        <v>9.5809672046079708</v>
      </c>
      <c r="N7516">
        <v>9.8624252974620692</v>
      </c>
      <c r="O7516">
        <v>9.6166015306403292</v>
      </c>
      <c r="P7516">
        <v>9.3979658512736997</v>
      </c>
      <c r="Q7516">
        <v>9.0486929182374407</v>
      </c>
    </row>
    <row r="7517" spans="1:17">
      <c r="A7517" t="s">
        <v>13505</v>
      </c>
      <c r="B7517" s="16" t="s">
        <v>13506</v>
      </c>
      <c r="C7517">
        <v>9.1902107951738294</v>
      </c>
      <c r="D7517">
        <v>9.19901184155351</v>
      </c>
      <c r="E7517">
        <v>9.5415598393905103</v>
      </c>
      <c r="F7517">
        <v>9.6608350433473102</v>
      </c>
      <c r="G7517">
        <v>9.7954246817032207</v>
      </c>
      <c r="H7517">
        <v>9.9549572300524591</v>
      </c>
      <c r="I7517">
        <v>9.4217441737743801</v>
      </c>
      <c r="J7517">
        <v>8.0570944783562695</v>
      </c>
      <c r="K7517">
        <v>9.2753009684489491</v>
      </c>
      <c r="L7517">
        <v>8.8437506235908305</v>
      </c>
      <c r="M7517">
        <v>9.3799388488445103</v>
      </c>
      <c r="N7517">
        <v>8.9890781161395399</v>
      </c>
      <c r="O7517">
        <v>9.60158429731597</v>
      </c>
      <c r="P7517">
        <v>9.3150325348294896</v>
      </c>
      <c r="Q7517">
        <v>10.087613053174801</v>
      </c>
    </row>
    <row r="7518" spans="1:17">
      <c r="A7518" t="s">
        <v>13507</v>
      </c>
      <c r="B7518" s="16" t="s">
        <v>13508</v>
      </c>
      <c r="C7518">
        <v>9.9466205944746999</v>
      </c>
      <c r="D7518">
        <v>9.9899269105638204</v>
      </c>
      <c r="E7518">
        <v>9.5550001372247699</v>
      </c>
      <c r="F7518">
        <v>9.9414088540840506</v>
      </c>
      <c r="G7518">
        <v>9.8681393448394203</v>
      </c>
      <c r="H7518">
        <v>10.467645190878001</v>
      </c>
      <c r="I7518">
        <v>10.5794161954177</v>
      </c>
      <c r="J7518">
        <v>10.0571303117562</v>
      </c>
      <c r="K7518">
        <v>10.372193568797799</v>
      </c>
      <c r="L7518">
        <v>10.6350875884677</v>
      </c>
      <c r="M7518">
        <v>10.5125314854017</v>
      </c>
      <c r="N7518">
        <v>10.354851865252099</v>
      </c>
      <c r="O7518">
        <v>10.434038203758</v>
      </c>
      <c r="P7518">
        <v>11.125489521817499</v>
      </c>
      <c r="Q7518">
        <v>9.3629875558906797</v>
      </c>
    </row>
    <row r="7519" spans="1:17">
      <c r="A7519" t="s">
        <v>13509</v>
      </c>
      <c r="B7519" s="16" t="s">
        <v>13510</v>
      </c>
      <c r="C7519">
        <v>9.9548381800521195</v>
      </c>
      <c r="D7519">
        <v>10.0210609207313</v>
      </c>
      <c r="E7519">
        <v>9.9970585758676602</v>
      </c>
      <c r="F7519">
        <v>10.0453250006159</v>
      </c>
      <c r="G7519">
        <v>9.9958020793076692</v>
      </c>
      <c r="H7519">
        <v>9.8112251174531693</v>
      </c>
      <c r="I7519">
        <v>9.9582488495255692</v>
      </c>
      <c r="J7519">
        <v>10.038160910061199</v>
      </c>
      <c r="K7519">
        <v>9.9561156759303895</v>
      </c>
      <c r="L7519">
        <v>9.8931693281514406</v>
      </c>
      <c r="M7519">
        <v>9.6906211784822798</v>
      </c>
      <c r="N7519">
        <v>9.6728826647470196</v>
      </c>
      <c r="O7519">
        <v>9.7356613689952507</v>
      </c>
      <c r="P7519">
        <v>9.9569002342310107</v>
      </c>
      <c r="Q7519">
        <v>9.9376776092220709</v>
      </c>
    </row>
    <row r="7520" spans="1:17">
      <c r="A7520" t="s">
        <v>13511</v>
      </c>
      <c r="B7520" s="16" t="s">
        <v>13512</v>
      </c>
      <c r="C7520">
        <v>9.12719610242128</v>
      </c>
      <c r="D7520">
        <v>9.3196403499710705</v>
      </c>
      <c r="E7520">
        <v>9.0020385983197109</v>
      </c>
      <c r="F7520">
        <v>9.0265938209452194</v>
      </c>
      <c r="G7520">
        <v>9.0353972949039107</v>
      </c>
      <c r="H7520">
        <v>9.15635670668809</v>
      </c>
      <c r="I7520">
        <v>9.2110844781265797</v>
      </c>
      <c r="J7520">
        <v>9.0725832685764605</v>
      </c>
      <c r="K7520">
        <v>9.3828212573152801</v>
      </c>
      <c r="L7520">
        <v>9.1210852890541307</v>
      </c>
      <c r="M7520">
        <v>8.9629979381995106</v>
      </c>
      <c r="N7520">
        <v>8.6769997429700592</v>
      </c>
      <c r="O7520">
        <v>8.98869002300213</v>
      </c>
      <c r="P7520">
        <v>9.4026989071244405</v>
      </c>
      <c r="Q7520">
        <v>7.8374797051227896</v>
      </c>
    </row>
    <row r="7521" spans="1:17">
      <c r="A7521" t="s">
        <v>13513</v>
      </c>
      <c r="B7521" s="16" t="s">
        <v>13514</v>
      </c>
      <c r="C7521">
        <v>8.3326553099165395</v>
      </c>
      <c r="D7521">
        <v>8.2473284963198203</v>
      </c>
      <c r="E7521">
        <v>8.36706298721613</v>
      </c>
      <c r="F7521">
        <v>8.5181559824435507</v>
      </c>
      <c r="G7521">
        <v>8.3668465378898702</v>
      </c>
      <c r="H7521">
        <v>8.3538169414056203</v>
      </c>
      <c r="I7521">
        <v>8.1058029072197897</v>
      </c>
      <c r="J7521">
        <v>8.2790921850890893</v>
      </c>
      <c r="K7521">
        <v>8.1603376745686695</v>
      </c>
      <c r="L7521">
        <v>8.2395012745264999</v>
      </c>
      <c r="M7521">
        <v>8.2219113321599</v>
      </c>
      <c r="N7521">
        <v>8.2109783336780495</v>
      </c>
      <c r="O7521">
        <v>8.18468581607201</v>
      </c>
      <c r="P7521">
        <v>8.0467780289509605</v>
      </c>
      <c r="Q7521">
        <v>7.1565710053807701</v>
      </c>
    </row>
    <row r="7522" spans="1:17">
      <c r="A7522" t="s">
        <v>13515</v>
      </c>
      <c r="B7522" s="16" t="s">
        <v>13516</v>
      </c>
      <c r="C7522">
        <v>8.1442019039950608</v>
      </c>
      <c r="D7522">
        <v>8.1496195864347705</v>
      </c>
      <c r="E7522">
        <v>8.2561920980110806</v>
      </c>
      <c r="F7522">
        <v>8.6176748661300699</v>
      </c>
      <c r="G7522">
        <v>8.3629032873101696</v>
      </c>
      <c r="H7522">
        <v>9.1726765942915396</v>
      </c>
      <c r="I7522">
        <v>8.0928969443129102</v>
      </c>
      <c r="J7522">
        <v>8.7574318761136301</v>
      </c>
      <c r="K7522">
        <v>7.8299346334044699</v>
      </c>
      <c r="L7522">
        <v>8.2934034413054292</v>
      </c>
      <c r="M7522">
        <v>8.5781950052634297</v>
      </c>
      <c r="N7522">
        <v>8.6563571598969506</v>
      </c>
      <c r="O7522">
        <v>8.5523274973466492</v>
      </c>
      <c r="P7522">
        <v>8.3850052615163406</v>
      </c>
      <c r="Q7522">
        <v>6.2843132996066204</v>
      </c>
    </row>
    <row r="7523" spans="1:17">
      <c r="A7523" t="s">
        <v>13517</v>
      </c>
      <c r="B7523" s="16" t="s">
        <v>13518</v>
      </c>
      <c r="C7523">
        <v>7.7817029417599199</v>
      </c>
      <c r="D7523">
        <v>7.8090663738983803</v>
      </c>
      <c r="E7523">
        <v>7.7714853696760704</v>
      </c>
      <c r="F7523">
        <v>7.9838085347804304</v>
      </c>
      <c r="G7523">
        <v>7.7282595891436099</v>
      </c>
      <c r="H7523">
        <v>8.0479170341314692</v>
      </c>
      <c r="I7523">
        <v>7.8175432462888601</v>
      </c>
      <c r="J7523">
        <v>7.9466774673300398</v>
      </c>
      <c r="K7523">
        <v>7.6490009132579502</v>
      </c>
      <c r="L7523">
        <v>7.9572742606337297</v>
      </c>
      <c r="M7523">
        <v>7.7153046899153699</v>
      </c>
      <c r="N7523">
        <v>7.7191288054673999</v>
      </c>
      <c r="O7523">
        <v>7.8510725175134199</v>
      </c>
      <c r="P7523">
        <v>7.53655392200218</v>
      </c>
      <c r="Q7523">
        <v>8.1958182219819093</v>
      </c>
    </row>
    <row r="7524" spans="1:17">
      <c r="A7524" t="s">
        <v>13519</v>
      </c>
      <c r="B7524" s="16" t="s">
        <v>13520</v>
      </c>
      <c r="C7524">
        <v>8.6998478503161092</v>
      </c>
      <c r="D7524">
        <v>8.6029347034149204</v>
      </c>
      <c r="E7524">
        <v>8.5392898719725991</v>
      </c>
      <c r="F7524">
        <v>8.80760557384599</v>
      </c>
      <c r="G7524">
        <v>8.7873784330074898</v>
      </c>
      <c r="H7524">
        <v>9.0299311908694797</v>
      </c>
      <c r="I7524">
        <v>8.7482102013177805</v>
      </c>
      <c r="J7524">
        <v>8.84141629968728</v>
      </c>
      <c r="K7524">
        <v>8.3089263249377101</v>
      </c>
      <c r="L7524">
        <v>8.4312116805307404</v>
      </c>
      <c r="M7524">
        <v>8.7147966398310608</v>
      </c>
      <c r="N7524">
        <v>8.6263454454071198</v>
      </c>
      <c r="O7524">
        <v>8.7285907000497005</v>
      </c>
      <c r="P7524">
        <v>8.8819663752726807</v>
      </c>
      <c r="Q7524">
        <v>7.5369478347710803</v>
      </c>
    </row>
    <row r="7525" spans="1:17">
      <c r="A7525" t="s">
        <v>13521</v>
      </c>
      <c r="B7525" s="16" t="s">
        <v>13522</v>
      </c>
      <c r="C7525">
        <v>5.44603397655621</v>
      </c>
      <c r="D7525">
        <v>5.4969810266401202</v>
      </c>
      <c r="E7525">
        <v>5.3927334818754904</v>
      </c>
      <c r="F7525">
        <v>5.2006385452395101</v>
      </c>
      <c r="G7525">
        <v>5.4158963756298002</v>
      </c>
      <c r="H7525">
        <v>4.7487521450918901</v>
      </c>
      <c r="I7525">
        <v>5.5414939407437602</v>
      </c>
      <c r="J7525">
        <v>4.8507352198443803</v>
      </c>
      <c r="K7525">
        <v>5.0794887154244499</v>
      </c>
      <c r="L7525">
        <v>5.0592286016271197</v>
      </c>
      <c r="M7525">
        <v>5.1141768100933502</v>
      </c>
      <c r="N7525">
        <v>4.9846796155147501</v>
      </c>
      <c r="O7525">
        <v>4.8406433623781604</v>
      </c>
      <c r="P7525">
        <v>5.69964444990008</v>
      </c>
      <c r="Q7525">
        <v>2.8218677180984102</v>
      </c>
    </row>
    <row r="7526" spans="1:17">
      <c r="A7526" t="s">
        <v>13523</v>
      </c>
      <c r="B7526" s="16" t="s">
        <v>13524</v>
      </c>
      <c r="C7526">
        <v>12.0648257314121</v>
      </c>
      <c r="D7526">
        <v>12.1261988471749</v>
      </c>
      <c r="E7526">
        <v>12.100603044917801</v>
      </c>
      <c r="F7526">
        <v>12.4969420109148</v>
      </c>
      <c r="G7526">
        <v>12.071445287803</v>
      </c>
      <c r="H7526">
        <v>12.847810486307001</v>
      </c>
      <c r="I7526">
        <v>12.195002073869301</v>
      </c>
      <c r="J7526">
        <v>12.565976599847399</v>
      </c>
      <c r="K7526">
        <v>12.1863346257595</v>
      </c>
      <c r="L7526">
        <v>12.264835667554101</v>
      </c>
      <c r="M7526">
        <v>12.2984057298201</v>
      </c>
      <c r="N7526">
        <v>12.0902807569109</v>
      </c>
      <c r="O7526">
        <v>12.136038388967901</v>
      </c>
      <c r="P7526">
        <v>12.343691824978199</v>
      </c>
      <c r="Q7526">
        <v>10.794011593546401</v>
      </c>
    </row>
    <row r="7527" spans="1:17">
      <c r="A7527" t="s">
        <v>13525</v>
      </c>
      <c r="B7527" s="16" t="s">
        <v>13526</v>
      </c>
      <c r="C7527">
        <v>7.1062601366847904</v>
      </c>
      <c r="D7527">
        <v>7.28625735805202</v>
      </c>
      <c r="E7527">
        <v>7.1101863203044502</v>
      </c>
      <c r="F7527">
        <v>7.3540988198108801</v>
      </c>
      <c r="G7527">
        <v>6.8960099479567596</v>
      </c>
      <c r="H7527">
        <v>7.6178739592621803</v>
      </c>
      <c r="I7527">
        <v>7.09130102690313</v>
      </c>
      <c r="J7527">
        <v>7.6336440153544798</v>
      </c>
      <c r="K7527">
        <v>7.3005091443963801</v>
      </c>
      <c r="L7527">
        <v>7.2749973962356496</v>
      </c>
      <c r="M7527">
        <v>7.04165456373683</v>
      </c>
      <c r="N7527">
        <v>7.1716222872846798</v>
      </c>
      <c r="O7527">
        <v>7.0229922112836203</v>
      </c>
      <c r="P7527">
        <v>7.4476120505710899</v>
      </c>
      <c r="Q7527">
        <v>6.6375058506955904</v>
      </c>
    </row>
    <row r="7528" spans="1:17">
      <c r="A7528" t="s">
        <v>13527</v>
      </c>
      <c r="B7528" s="16" t="s">
        <v>13528</v>
      </c>
      <c r="C7528">
        <v>8.3892132678172207</v>
      </c>
      <c r="D7528">
        <v>8.0321994473285105</v>
      </c>
      <c r="E7528">
        <v>9.1061461743842003</v>
      </c>
      <c r="F7528">
        <v>8.1592797687752299</v>
      </c>
      <c r="G7528">
        <v>8.7516403100005196</v>
      </c>
      <c r="H7528">
        <v>4.9634301213382797</v>
      </c>
      <c r="I7528">
        <v>7.5975181553448996</v>
      </c>
      <c r="J7528">
        <v>6.9369807134411303</v>
      </c>
      <c r="K7528">
        <v>8.87485167966239</v>
      </c>
      <c r="L7528">
        <v>8.6286197647236609</v>
      </c>
      <c r="M7528">
        <v>6.6208583416950297</v>
      </c>
      <c r="N7528">
        <v>7.74731134438428</v>
      </c>
      <c r="O7528">
        <v>6.83758950304978</v>
      </c>
      <c r="P7528">
        <v>5.93026793058488</v>
      </c>
      <c r="Q7528">
        <v>10.758673771778099</v>
      </c>
    </row>
    <row r="7529" spans="1:17">
      <c r="A7529" t="s">
        <v>13529</v>
      </c>
      <c r="B7529" s="16" t="s">
        <v>13530</v>
      </c>
      <c r="C7529">
        <v>9.1762204033999506</v>
      </c>
      <c r="D7529">
        <v>9.0611805033487105</v>
      </c>
      <c r="E7529">
        <v>9.2117531437659892</v>
      </c>
      <c r="F7529">
        <v>9.2201931992816402</v>
      </c>
      <c r="G7529">
        <v>9.3521096502365708</v>
      </c>
      <c r="H7529">
        <v>8.6591215053193995</v>
      </c>
      <c r="I7529">
        <v>9.2288811392438905</v>
      </c>
      <c r="J7529">
        <v>8.5538869966632198</v>
      </c>
      <c r="K7529">
        <v>8.9259437744388102</v>
      </c>
      <c r="L7529">
        <v>9.1466826210887096</v>
      </c>
      <c r="M7529">
        <v>9.2953293412166698</v>
      </c>
      <c r="N7529">
        <v>9.3016305309173308</v>
      </c>
      <c r="O7529">
        <v>9.6073786730844102</v>
      </c>
      <c r="P7529">
        <v>8.7245125843651508</v>
      </c>
      <c r="Q7529">
        <v>8.8614637697687808</v>
      </c>
    </row>
    <row r="7530" spans="1:17">
      <c r="A7530" t="s">
        <v>13531</v>
      </c>
      <c r="B7530" s="16" t="s">
        <v>13532</v>
      </c>
      <c r="C7530">
        <v>10.093145703174701</v>
      </c>
      <c r="D7530">
        <v>10.097588870538701</v>
      </c>
      <c r="E7530">
        <v>10.222942959402401</v>
      </c>
      <c r="F7530">
        <v>10.1671014858718</v>
      </c>
      <c r="G7530">
        <v>10.1294132218976</v>
      </c>
      <c r="H7530">
        <v>10.847042838740199</v>
      </c>
      <c r="I7530">
        <v>10.2247969971781</v>
      </c>
      <c r="J7530">
        <v>10.480872835614599</v>
      </c>
      <c r="K7530">
        <v>9.7244613530765793</v>
      </c>
      <c r="L7530">
        <v>10.2131599682771</v>
      </c>
      <c r="M7530">
        <v>10.428129860866299</v>
      </c>
      <c r="N7530">
        <v>10.406961813277199</v>
      </c>
      <c r="O7530">
        <v>10.474544282289999</v>
      </c>
      <c r="P7530">
        <v>10.4767656430508</v>
      </c>
      <c r="Q7530">
        <v>9.0486929182374407</v>
      </c>
    </row>
    <row r="7531" spans="1:17">
      <c r="A7531" t="s">
        <v>13533</v>
      </c>
      <c r="B7531" s="16" t="s">
        <v>13534</v>
      </c>
      <c r="C7531">
        <v>8.7519889931166492</v>
      </c>
      <c r="D7531">
        <v>8.7816114345523406</v>
      </c>
      <c r="E7531">
        <v>9.09392010020904</v>
      </c>
      <c r="F7531">
        <v>8.7575763183615205</v>
      </c>
      <c r="G7531">
        <v>8.9824239581835901</v>
      </c>
      <c r="H7531">
        <v>8.7785726177082495</v>
      </c>
      <c r="I7531">
        <v>8.7994013124825301</v>
      </c>
      <c r="J7531">
        <v>8.5441379490571006</v>
      </c>
      <c r="K7531">
        <v>8.6476589065180107</v>
      </c>
      <c r="L7531">
        <v>8.6032400967790501</v>
      </c>
      <c r="M7531">
        <v>8.6860012626461902</v>
      </c>
      <c r="N7531">
        <v>8.8349193884290695</v>
      </c>
      <c r="O7531">
        <v>8.8032027512809297</v>
      </c>
      <c r="P7531">
        <v>8.7016451093595695</v>
      </c>
      <c r="Q7531">
        <v>9.3629875558906797</v>
      </c>
    </row>
    <row r="7532" spans="1:17">
      <c r="A7532" t="s">
        <v>13535</v>
      </c>
      <c r="B7532" s="16" t="s">
        <v>13536</v>
      </c>
      <c r="C7532">
        <v>5.1056188094586403</v>
      </c>
      <c r="D7532">
        <v>5.2505809539486403</v>
      </c>
      <c r="E7532">
        <v>3.9618875914207199</v>
      </c>
      <c r="F7532">
        <v>4.5147692553613297</v>
      </c>
      <c r="G7532">
        <v>4.2225520177193703</v>
      </c>
      <c r="H7532">
        <v>4.07504641393726</v>
      </c>
      <c r="I7532">
        <v>4.6574362853065301</v>
      </c>
      <c r="J7532">
        <v>4.0764652066995799</v>
      </c>
      <c r="K7532">
        <v>5.3362313090937699</v>
      </c>
      <c r="L7532">
        <v>4.9878555821396704</v>
      </c>
      <c r="M7532">
        <v>4.5395912486649097</v>
      </c>
      <c r="N7532">
        <v>4.0888472785647796</v>
      </c>
      <c r="O7532">
        <v>4.2491040476565001</v>
      </c>
      <c r="P7532">
        <v>4.6013142303928598</v>
      </c>
      <c r="Q7532">
        <v>6.6375058506955904</v>
      </c>
    </row>
    <row r="7533" spans="1:17">
      <c r="A7533" t="s">
        <v>13537</v>
      </c>
      <c r="B7533" s="16" t="s">
        <v>13538</v>
      </c>
      <c r="C7533">
        <v>5.5513602268050501</v>
      </c>
      <c r="D7533">
        <v>5.2505809539486403</v>
      </c>
      <c r="E7533">
        <v>5.7521813055947497</v>
      </c>
      <c r="F7533">
        <v>5.2006385452395101</v>
      </c>
      <c r="G7533">
        <v>5.8198701234814401</v>
      </c>
      <c r="H7533">
        <v>4.9634301213382797</v>
      </c>
      <c r="I7533">
        <v>5.66533222304981</v>
      </c>
      <c r="J7533">
        <v>5.1499325625975896</v>
      </c>
      <c r="K7533">
        <v>6.2920916190738598</v>
      </c>
      <c r="L7533">
        <v>6.6366511350477397</v>
      </c>
      <c r="M7533">
        <v>5.83646315568744</v>
      </c>
      <c r="N7533">
        <v>6.4369745097016899</v>
      </c>
      <c r="O7533">
        <v>5.8175797504700597</v>
      </c>
      <c r="P7533">
        <v>5.3840883141759397</v>
      </c>
      <c r="Q7533">
        <v>7.6950435514148801</v>
      </c>
    </row>
    <row r="7534" spans="1:17">
      <c r="A7534" t="s">
        <v>13539</v>
      </c>
      <c r="B7534" s="16" t="s">
        <v>13540</v>
      </c>
      <c r="C7534">
        <v>9.3011894386756904</v>
      </c>
      <c r="D7534">
        <v>9.3805163286422193</v>
      </c>
      <c r="E7534">
        <v>9.3180568931409091</v>
      </c>
      <c r="F7534">
        <v>9.2497889681910106</v>
      </c>
      <c r="G7534">
        <v>9.0817045175957993</v>
      </c>
      <c r="H7534">
        <v>9.2067550841170007</v>
      </c>
      <c r="I7534">
        <v>9.1748184983172703</v>
      </c>
      <c r="J7534">
        <v>9.1975383088701701</v>
      </c>
      <c r="K7534">
        <v>9.3379434490559099</v>
      </c>
      <c r="L7534">
        <v>9.1602799078457604</v>
      </c>
      <c r="M7534">
        <v>8.9851147406673899</v>
      </c>
      <c r="N7534">
        <v>8.7456114185914693</v>
      </c>
      <c r="O7534">
        <v>9.1095787830701607</v>
      </c>
      <c r="P7534">
        <v>9.5927918193013895</v>
      </c>
      <c r="Q7534">
        <v>8.5667227177791094</v>
      </c>
    </row>
    <row r="7535" spans="1:17">
      <c r="A7535" t="s">
        <v>13541</v>
      </c>
      <c r="B7535" s="16" t="s">
        <v>13542</v>
      </c>
      <c r="C7535">
        <v>6.9641953269213799</v>
      </c>
      <c r="D7535">
        <v>6.8605631676592598</v>
      </c>
      <c r="E7535">
        <v>7.3140654859356102</v>
      </c>
      <c r="F7535">
        <v>7.8075826569701103</v>
      </c>
      <c r="G7535">
        <v>7.2697786914859499</v>
      </c>
      <c r="H7535">
        <v>7.3640517828905097</v>
      </c>
      <c r="I7535">
        <v>7.1998009364913598</v>
      </c>
      <c r="J7535">
        <v>7.63823767852017</v>
      </c>
      <c r="K7535">
        <v>7.24783644590336</v>
      </c>
      <c r="L7535">
        <v>7.2165768042887199</v>
      </c>
      <c r="M7535">
        <v>7.3613703054094701</v>
      </c>
      <c r="N7535">
        <v>7.2914316577410601</v>
      </c>
      <c r="O7535">
        <v>7.4213619236459403</v>
      </c>
      <c r="P7535">
        <v>6.9736775772595898</v>
      </c>
      <c r="Q7535">
        <v>6.2843132996066204</v>
      </c>
    </row>
    <row r="7536" spans="1:17">
      <c r="A7536" t="s">
        <v>13543</v>
      </c>
      <c r="B7536" s="16" t="s">
        <v>13544</v>
      </c>
      <c r="C7536">
        <v>7.8638675337260704</v>
      </c>
      <c r="D7536">
        <v>8.0655585796696396</v>
      </c>
      <c r="E7536">
        <v>7.9852933282812497</v>
      </c>
      <c r="F7536">
        <v>7.86725422750939</v>
      </c>
      <c r="G7536">
        <v>7.7765174914733102</v>
      </c>
      <c r="H7536">
        <v>8.2766183122580106</v>
      </c>
      <c r="I7536">
        <v>7.8123020411255197</v>
      </c>
      <c r="J7536">
        <v>8.0293999353103107</v>
      </c>
      <c r="K7536">
        <v>7.9906494709789797</v>
      </c>
      <c r="L7536">
        <v>7.8219497417635404</v>
      </c>
      <c r="M7536">
        <v>7.8475819702733904</v>
      </c>
      <c r="N7536">
        <v>7.5438005299872897</v>
      </c>
      <c r="O7536">
        <v>7.6942310684692004</v>
      </c>
      <c r="P7536">
        <v>8.1118484258331307</v>
      </c>
      <c r="Q7536">
        <v>7.5369478347710803</v>
      </c>
    </row>
    <row r="7537" spans="1:17">
      <c r="A7537" t="s">
        <v>13545</v>
      </c>
      <c r="B7537" s="16" t="s">
        <v>13546</v>
      </c>
      <c r="C7537">
        <v>10.6303645512437</v>
      </c>
      <c r="D7537">
        <v>10.5945133351621</v>
      </c>
      <c r="E7537">
        <v>10.934936011380101</v>
      </c>
      <c r="F7537">
        <v>10.688224141833301</v>
      </c>
      <c r="G7537">
        <v>10.651293530860601</v>
      </c>
      <c r="H7537">
        <v>10.6851465596213</v>
      </c>
      <c r="I7537">
        <v>10.799138907751701</v>
      </c>
      <c r="J7537">
        <v>10.6881107458918</v>
      </c>
      <c r="K7537">
        <v>10.789729554166</v>
      </c>
      <c r="L7537">
        <v>10.7455073951303</v>
      </c>
      <c r="M7537">
        <v>10.558632728846099</v>
      </c>
      <c r="N7537">
        <v>10.2475801012598</v>
      </c>
      <c r="O7537">
        <v>10.626641831454799</v>
      </c>
      <c r="P7537">
        <v>10.4890563711003</v>
      </c>
      <c r="Q7537">
        <v>10.8113611162458</v>
      </c>
    </row>
    <row r="7538" spans="1:17">
      <c r="A7538" t="s">
        <v>13547</v>
      </c>
      <c r="B7538" s="16" t="s">
        <v>13548</v>
      </c>
      <c r="C7538">
        <v>8.3857426744062291</v>
      </c>
      <c r="D7538">
        <v>8.3251265292147192</v>
      </c>
      <c r="E7538">
        <v>8.4461584126447793</v>
      </c>
      <c r="F7538">
        <v>8.42353129031153</v>
      </c>
      <c r="G7538">
        <v>8.1867167276991193</v>
      </c>
      <c r="H7538">
        <v>8.8538846304249006</v>
      </c>
      <c r="I7538">
        <v>8.54534066257267</v>
      </c>
      <c r="J7538">
        <v>8.6749673576945394</v>
      </c>
      <c r="K7538">
        <v>8.2365462243477499</v>
      </c>
      <c r="L7538">
        <v>8.0972268391185196</v>
      </c>
      <c r="M7538">
        <v>8.3480845796002896</v>
      </c>
      <c r="N7538">
        <v>8.0301881674029598</v>
      </c>
      <c r="O7538">
        <v>8.3597375372697602</v>
      </c>
      <c r="P7538">
        <v>9.1503107662963306</v>
      </c>
      <c r="Q7538">
        <v>6.2843132996066204</v>
      </c>
    </row>
    <row r="7539" spans="1:17">
      <c r="A7539" t="s">
        <v>13549</v>
      </c>
      <c r="B7539" s="16" t="s">
        <v>13550</v>
      </c>
      <c r="C7539">
        <v>7.5837296581913201</v>
      </c>
      <c r="D7539">
        <v>7.7435677630348598</v>
      </c>
      <c r="E7539">
        <v>7.5653201361319704</v>
      </c>
      <c r="F7539">
        <v>8.1811406841559897</v>
      </c>
      <c r="G7539">
        <v>7.9859473938127197</v>
      </c>
      <c r="H7539">
        <v>9.0675093758361207</v>
      </c>
      <c r="I7539">
        <v>8.1058029072197897</v>
      </c>
      <c r="J7539">
        <v>8.4402141162104201</v>
      </c>
      <c r="K7539">
        <v>7.7612045704359804</v>
      </c>
      <c r="L7539">
        <v>8.2061649236105101</v>
      </c>
      <c r="M7539">
        <v>8.5419219500313908</v>
      </c>
      <c r="N7539">
        <v>8.2350487794338996</v>
      </c>
      <c r="O7539">
        <v>8.38155013265634</v>
      </c>
      <c r="P7539">
        <v>8.6468335565035499</v>
      </c>
      <c r="Q7539">
        <v>6.6375058506955904</v>
      </c>
    </row>
    <row r="7540" spans="1:17">
      <c r="A7540" t="s">
        <v>13551</v>
      </c>
      <c r="B7540" s="16" t="s">
        <v>13552</v>
      </c>
      <c r="C7540">
        <v>6.6054299362161997</v>
      </c>
      <c r="D7540">
        <v>6.7099380949169003</v>
      </c>
      <c r="E7540">
        <v>6.3178285212373604</v>
      </c>
      <c r="F7540">
        <v>6.58159230490757</v>
      </c>
      <c r="G7540">
        <v>6.4648297334768499</v>
      </c>
      <c r="H7540">
        <v>7.0555790375985197</v>
      </c>
      <c r="I7540">
        <v>6.6118666184956396</v>
      </c>
      <c r="J7540">
        <v>6.6297729632679196</v>
      </c>
      <c r="K7540">
        <v>6.5758592423056603</v>
      </c>
      <c r="L7540">
        <v>6.7233426545483299</v>
      </c>
      <c r="M7540">
        <v>6.4640290864915997</v>
      </c>
      <c r="N7540">
        <v>6.6795919659621896</v>
      </c>
      <c r="O7540">
        <v>6.60605308271432</v>
      </c>
      <c r="P7540">
        <v>6.7681820790449301</v>
      </c>
      <c r="Q7540">
        <v>5.09416193408443</v>
      </c>
    </row>
    <row r="7541" spans="1:17">
      <c r="A7541" t="s">
        <v>13553</v>
      </c>
      <c r="B7541" s="16" t="s">
        <v>13554</v>
      </c>
      <c r="C7541">
        <v>8.4268482544490908</v>
      </c>
      <c r="D7541">
        <v>8.5271612275875395</v>
      </c>
      <c r="E7541">
        <v>8.6394440500735605</v>
      </c>
      <c r="F7541">
        <v>8.7575763183615205</v>
      </c>
      <c r="G7541">
        <v>8.3269199934069196</v>
      </c>
      <c r="H7541">
        <v>8.8938117759509296</v>
      </c>
      <c r="I7541">
        <v>8.6191858318957895</v>
      </c>
      <c r="J7541">
        <v>8.8294272571690406</v>
      </c>
      <c r="K7541">
        <v>8.2599729382814999</v>
      </c>
      <c r="L7541">
        <v>8.4471507392166991</v>
      </c>
      <c r="M7541">
        <v>8.4713475138279897</v>
      </c>
      <c r="N7541">
        <v>8.3011429256005798</v>
      </c>
      <c r="O7541">
        <v>8.6588638876642907</v>
      </c>
      <c r="P7541">
        <v>8.7320551876325592</v>
      </c>
      <c r="Q7541">
        <v>6.2843132996066204</v>
      </c>
    </row>
    <row r="7542" spans="1:17">
      <c r="A7542" t="s">
        <v>13555</v>
      </c>
      <c r="B7542" s="16" t="s">
        <v>13556</v>
      </c>
      <c r="C7542">
        <v>8.1359607826231297</v>
      </c>
      <c r="D7542">
        <v>8.2216671384541105</v>
      </c>
      <c r="E7542">
        <v>7.5111119836653399</v>
      </c>
      <c r="F7542">
        <v>7.8895621260874602</v>
      </c>
      <c r="G7542">
        <v>8.0657641319644195</v>
      </c>
      <c r="H7542">
        <v>8.3065169101252803</v>
      </c>
      <c r="I7542">
        <v>7.8739714587440099</v>
      </c>
      <c r="J7542">
        <v>7.7271599492129397</v>
      </c>
      <c r="K7542">
        <v>8.0340112540614204</v>
      </c>
      <c r="L7542">
        <v>8.0268290517479706</v>
      </c>
      <c r="M7542">
        <v>8.1634087460071605</v>
      </c>
      <c r="N7542">
        <v>8.2230638122290305</v>
      </c>
      <c r="O7542">
        <v>8.2031793624193092</v>
      </c>
      <c r="P7542">
        <v>7.9530256707027496</v>
      </c>
      <c r="Q7542">
        <v>8.1958182219819093</v>
      </c>
    </row>
    <row r="7543" spans="1:17">
      <c r="A7543" t="s">
        <v>13557</v>
      </c>
      <c r="B7543" s="16" t="s">
        <v>13558</v>
      </c>
      <c r="C7543">
        <v>7.7974702032345302</v>
      </c>
      <c r="D7543">
        <v>7.9089550682826602</v>
      </c>
      <c r="E7543">
        <v>7.7791481733822598</v>
      </c>
      <c r="F7543">
        <v>7.6174754894820902</v>
      </c>
      <c r="G7543">
        <v>7.6909739137373903</v>
      </c>
      <c r="H7543">
        <v>7.9423451417150801</v>
      </c>
      <c r="I7543">
        <v>8.6251722099142807</v>
      </c>
      <c r="J7543">
        <v>8.3535539967535293</v>
      </c>
      <c r="K7543">
        <v>7.5708103482661402</v>
      </c>
      <c r="L7543">
        <v>8.4183323091301396</v>
      </c>
      <c r="M7543">
        <v>8.3533275577869901</v>
      </c>
      <c r="N7543">
        <v>8.6049592367658896</v>
      </c>
      <c r="O7543">
        <v>7.8588724446852698</v>
      </c>
      <c r="P7543">
        <v>9.0840804155215604</v>
      </c>
      <c r="Q7543">
        <v>8.0859864702427604</v>
      </c>
    </row>
    <row r="7544" spans="1:17">
      <c r="A7544" t="s">
        <v>13559</v>
      </c>
      <c r="B7544" s="16" t="s">
        <v>13560</v>
      </c>
      <c r="C7544">
        <v>3.98283533271713</v>
      </c>
      <c r="D7544">
        <v>4.1931807688815699</v>
      </c>
      <c r="E7544">
        <v>4.0887687455453801</v>
      </c>
      <c r="F7544">
        <v>3.8353454241230298</v>
      </c>
      <c r="G7544">
        <v>4.5079198595814196</v>
      </c>
      <c r="H7544">
        <v>3.30825032505737</v>
      </c>
      <c r="I7544">
        <v>3.7848446501428201</v>
      </c>
      <c r="J7544">
        <v>3.5611359966351301</v>
      </c>
      <c r="K7544">
        <v>4.4401758200780401</v>
      </c>
      <c r="L7544">
        <v>4.0420260041176004</v>
      </c>
      <c r="M7544">
        <v>3.9727288000471899</v>
      </c>
      <c r="N7544">
        <v>3.79229116939824</v>
      </c>
      <c r="O7544">
        <v>2.8218677180984102</v>
      </c>
      <c r="P7544">
        <v>3.7927642367557501</v>
      </c>
      <c r="Q7544">
        <v>5.81282804418474</v>
      </c>
    </row>
    <row r="7545" spans="1:17">
      <c r="A7545" t="s">
        <v>13561</v>
      </c>
      <c r="B7545" s="16" t="s">
        <v>13562</v>
      </c>
      <c r="C7545">
        <v>8.03320534003395</v>
      </c>
      <c r="D7545">
        <v>7.78422598243161</v>
      </c>
      <c r="E7545">
        <v>7.9449959594491801</v>
      </c>
      <c r="F7545">
        <v>7.6228138365519698</v>
      </c>
      <c r="G7545">
        <v>7.9443168551943302</v>
      </c>
      <c r="H7545">
        <v>6.7077629649987003</v>
      </c>
      <c r="I7545">
        <v>7.7313044202968397</v>
      </c>
      <c r="J7545">
        <v>6.0695820509065701</v>
      </c>
      <c r="K7545">
        <v>9.1977383461909401</v>
      </c>
      <c r="L7545">
        <v>8.7074862528963095</v>
      </c>
      <c r="M7545">
        <v>8.1271320634214792</v>
      </c>
      <c r="N7545">
        <v>8.6652401942009902</v>
      </c>
      <c r="O7545">
        <v>7.5666406893008702</v>
      </c>
      <c r="P7545">
        <v>6.7973461474338004</v>
      </c>
      <c r="Q7545">
        <v>12.037134622658</v>
      </c>
    </row>
    <row r="7546" spans="1:17">
      <c r="A7546" t="s">
        <v>13563</v>
      </c>
      <c r="B7546" s="16" t="s">
        <v>13564</v>
      </c>
      <c r="C7546">
        <v>7.2736378812628697</v>
      </c>
      <c r="D7546">
        <v>7.4149211802244901</v>
      </c>
      <c r="E7546">
        <v>7.4643237134036697</v>
      </c>
      <c r="F7546">
        <v>7.4413218706507402</v>
      </c>
      <c r="G7546">
        <v>7.2269582735026701</v>
      </c>
      <c r="H7546">
        <v>7.8232547837607704</v>
      </c>
      <c r="I7546">
        <v>7.1590348358018003</v>
      </c>
      <c r="J7546">
        <v>7.5137604632619501</v>
      </c>
      <c r="K7546">
        <v>7.0388581973165998</v>
      </c>
      <c r="L7546">
        <v>7.3311349400453301</v>
      </c>
      <c r="M7546">
        <v>7.3613703054094701</v>
      </c>
      <c r="N7546">
        <v>7.17992813759657</v>
      </c>
      <c r="O7546">
        <v>7.6042639244842496</v>
      </c>
      <c r="P7546">
        <v>7.8034427306452399</v>
      </c>
      <c r="Q7546">
        <v>6.2843132996066204</v>
      </c>
    </row>
    <row r="7547" spans="1:17">
      <c r="A7547" t="s">
        <v>13565</v>
      </c>
      <c r="B7547" s="16" t="s">
        <v>13566</v>
      </c>
      <c r="C7547">
        <v>8.9004062208661097</v>
      </c>
      <c r="D7547">
        <v>9.0213789156292901</v>
      </c>
      <c r="E7547">
        <v>8.8061115313560805</v>
      </c>
      <c r="F7547">
        <v>9.1200558139650401</v>
      </c>
      <c r="G7547">
        <v>8.9407155258398703</v>
      </c>
      <c r="H7547">
        <v>10.0262835765636</v>
      </c>
      <c r="I7547">
        <v>9.3638617746262494</v>
      </c>
      <c r="J7547">
        <v>9.4362467915078305</v>
      </c>
      <c r="K7547">
        <v>8.9953592602419903</v>
      </c>
      <c r="L7547">
        <v>9.1368911838838205</v>
      </c>
      <c r="M7547">
        <v>9.5539080390237494</v>
      </c>
      <c r="N7547">
        <v>9.2355859233028994</v>
      </c>
      <c r="O7547">
        <v>9.5447409564224905</v>
      </c>
      <c r="P7547">
        <v>9.8927454996614301</v>
      </c>
      <c r="Q7547">
        <v>5.09416193408443</v>
      </c>
    </row>
    <row r="7548" spans="1:17">
      <c r="A7548" t="s">
        <v>13567</v>
      </c>
      <c r="B7548" s="16" t="s">
        <v>13568</v>
      </c>
      <c r="C7548">
        <v>7.8538497262402798</v>
      </c>
      <c r="D7548">
        <v>7.8237674693952703</v>
      </c>
      <c r="E7548">
        <v>7.5384713863363499</v>
      </c>
      <c r="F7548">
        <v>7.8075826569701103</v>
      </c>
      <c r="G7548">
        <v>8.0657641319644195</v>
      </c>
      <c r="H7548">
        <v>8.1212588064915892</v>
      </c>
      <c r="I7548">
        <v>8.0928969443129102</v>
      </c>
      <c r="J7548">
        <v>7.7228419198398397</v>
      </c>
      <c r="K7548">
        <v>7.5867920766811396</v>
      </c>
      <c r="L7548">
        <v>7.5300544138344296</v>
      </c>
      <c r="M7548">
        <v>8.3027319994768405</v>
      </c>
      <c r="N7548">
        <v>7.9548729914017997</v>
      </c>
      <c r="O7548">
        <v>8.4553951985693896</v>
      </c>
      <c r="P7548">
        <v>8.5262007262389794</v>
      </c>
      <c r="Q7548">
        <v>2.8218677180984102</v>
      </c>
    </row>
    <row r="7549" spans="1:17">
      <c r="A7549" t="s">
        <v>13569</v>
      </c>
      <c r="B7549" s="16" t="s">
        <v>13570</v>
      </c>
      <c r="C7549">
        <v>10.7039441765581</v>
      </c>
      <c r="D7549">
        <v>10.6185776336131</v>
      </c>
      <c r="E7549">
        <v>10.1583719226795</v>
      </c>
      <c r="F7549">
        <v>10.1852336450533</v>
      </c>
      <c r="G7549">
        <v>9.9253866579267491</v>
      </c>
      <c r="H7549">
        <v>9.6602764018720499</v>
      </c>
      <c r="I7549">
        <v>10.035553500875</v>
      </c>
      <c r="J7549">
        <v>9.8863698045556596</v>
      </c>
      <c r="K7549">
        <v>10.221038330154601</v>
      </c>
      <c r="L7549">
        <v>9.9490676853717304</v>
      </c>
      <c r="M7549">
        <v>10.1615791823445</v>
      </c>
      <c r="N7549">
        <v>10.1284787883587</v>
      </c>
      <c r="O7549">
        <v>10.4017278693692</v>
      </c>
      <c r="P7549">
        <v>9.7588808310601003</v>
      </c>
      <c r="Q7549">
        <v>10.4836243230958</v>
      </c>
    </row>
    <row r="7550" spans="1:17">
      <c r="A7550" t="s">
        <v>13571</v>
      </c>
      <c r="B7550" s="16" t="s">
        <v>13572</v>
      </c>
      <c r="C7550">
        <v>8.4863890191497902</v>
      </c>
      <c r="D7550">
        <v>8.3725336166029098</v>
      </c>
      <c r="E7550">
        <v>7.9381687431180303</v>
      </c>
      <c r="F7550">
        <v>7.7056393462478701</v>
      </c>
      <c r="G7550">
        <v>7.47394521252407</v>
      </c>
      <c r="H7550">
        <v>8.7785726177082495</v>
      </c>
      <c r="I7550">
        <v>8.4507498580408704</v>
      </c>
      <c r="J7550">
        <v>8.07752150924183</v>
      </c>
      <c r="K7550">
        <v>8.5641062417371092</v>
      </c>
      <c r="L7550">
        <v>8.7947710724887198</v>
      </c>
      <c r="M7550">
        <v>8.1987945209373194</v>
      </c>
      <c r="N7550">
        <v>8.1319892077847893</v>
      </c>
      <c r="O7550">
        <v>8.2364798243520294</v>
      </c>
      <c r="P7550">
        <v>8.1851428746972594</v>
      </c>
      <c r="Q7550">
        <v>8.5667227177791094</v>
      </c>
    </row>
    <row r="7551" spans="1:17">
      <c r="A7551" t="s">
        <v>13573</v>
      </c>
      <c r="B7551" s="16" t="s">
        <v>13574</v>
      </c>
      <c r="C7551">
        <v>8.3682632423587595</v>
      </c>
      <c r="D7551">
        <v>8.6029347034149204</v>
      </c>
      <c r="E7551">
        <v>8.6644660026078899</v>
      </c>
      <c r="F7551">
        <v>8.6519883702285405</v>
      </c>
      <c r="G7551">
        <v>8.4018585991338206</v>
      </c>
      <c r="H7551">
        <v>8.86898715661248</v>
      </c>
      <c r="I7551">
        <v>9.0929666251058805</v>
      </c>
      <c r="J7551">
        <v>9.0640824266902094</v>
      </c>
      <c r="K7551">
        <v>8.7785237777087701</v>
      </c>
      <c r="L7551">
        <v>9.0372441152301803</v>
      </c>
      <c r="M7551">
        <v>8.8226621560556193</v>
      </c>
      <c r="N7551">
        <v>8.36433849331498</v>
      </c>
      <c r="O7551">
        <v>8.6744073688983701</v>
      </c>
      <c r="P7551">
        <v>9.4583162942294905</v>
      </c>
      <c r="Q7551">
        <v>6.9204191934356096</v>
      </c>
    </row>
    <row r="7552" spans="1:17">
      <c r="A7552" t="s">
        <v>13575</v>
      </c>
      <c r="B7552" s="16" t="s">
        <v>13576</v>
      </c>
      <c r="C7552">
        <v>9.5368383222321906</v>
      </c>
      <c r="D7552">
        <v>9.4904680028563693</v>
      </c>
      <c r="E7552">
        <v>9.5142976050130095</v>
      </c>
      <c r="F7552">
        <v>9.6320398432822891</v>
      </c>
      <c r="G7552">
        <v>9.4143769752051494</v>
      </c>
      <c r="H7552">
        <v>9.5860682743233507</v>
      </c>
      <c r="I7552">
        <v>9.3798796402416595</v>
      </c>
      <c r="J7552">
        <v>9.6329792048946903</v>
      </c>
      <c r="K7552">
        <v>9.3379434490559099</v>
      </c>
      <c r="L7552">
        <v>9.5165020627737906</v>
      </c>
      <c r="M7552">
        <v>9.5123430367145207</v>
      </c>
      <c r="N7552">
        <v>9.6536736552529305</v>
      </c>
      <c r="O7552">
        <v>9.5781711892003205</v>
      </c>
      <c r="P7552">
        <v>8.9770715055718195</v>
      </c>
      <c r="Q7552">
        <v>10.4171850831034</v>
      </c>
    </row>
    <row r="7553" spans="1:17">
      <c r="A7553" t="s">
        <v>13577</v>
      </c>
      <c r="B7553" s="16" t="s">
        <v>13578</v>
      </c>
      <c r="C7553">
        <v>8.4166812301774208</v>
      </c>
      <c r="D7553">
        <v>8.4597798738528205</v>
      </c>
      <c r="E7553">
        <v>8.2616696238133507</v>
      </c>
      <c r="F7553">
        <v>8.7207476219732598</v>
      </c>
      <c r="G7553">
        <v>8.3390145150496995</v>
      </c>
      <c r="H7553">
        <v>9.2477698553852896</v>
      </c>
      <c r="I7553">
        <v>8.4906463627135107</v>
      </c>
      <c r="J7553">
        <v>8.58512365698747</v>
      </c>
      <c r="K7553">
        <v>8.0456141310685805</v>
      </c>
      <c r="L7553">
        <v>8.2504441982796397</v>
      </c>
      <c r="M7553">
        <v>8.6374093359896094</v>
      </c>
      <c r="N7553">
        <v>8.5863722704926904</v>
      </c>
      <c r="O7553">
        <v>8.5714301931514303</v>
      </c>
      <c r="P7553">
        <v>8.8649157398439193</v>
      </c>
      <c r="Q7553">
        <v>7.1565710053807701</v>
      </c>
    </row>
    <row r="7554" spans="1:17">
      <c r="A7554" t="s">
        <v>13579</v>
      </c>
      <c r="B7554" s="16" t="s">
        <v>13580</v>
      </c>
      <c r="C7554">
        <v>7.9835425963281299</v>
      </c>
      <c r="D7554">
        <v>8.2105279715083395</v>
      </c>
      <c r="E7554">
        <v>8.1945238237780593</v>
      </c>
      <c r="F7554">
        <v>8.2343846224439403</v>
      </c>
      <c r="G7554">
        <v>7.9548378349425004</v>
      </c>
      <c r="H7554">
        <v>9.0141686388541196</v>
      </c>
      <c r="I7554">
        <v>8.1727477804035704</v>
      </c>
      <c r="J7554">
        <v>8.4867642841392996</v>
      </c>
      <c r="K7554">
        <v>7.9826233315090196</v>
      </c>
      <c r="L7554">
        <v>8.3856212379454504</v>
      </c>
      <c r="M7554">
        <v>8.4297662443054708</v>
      </c>
      <c r="N7554">
        <v>8.5706979596082302</v>
      </c>
      <c r="O7554">
        <v>8.4579638183596497</v>
      </c>
      <c r="P7554">
        <v>8.2284615464917206</v>
      </c>
      <c r="Q7554">
        <v>7.5369478347710803</v>
      </c>
    </row>
    <row r="7555" spans="1:17">
      <c r="A7555" t="s">
        <v>13581</v>
      </c>
      <c r="B7555" s="16" t="s">
        <v>13582</v>
      </c>
      <c r="C7555">
        <v>8.2241201392696706</v>
      </c>
      <c r="D7555">
        <v>8.0572909341316699</v>
      </c>
      <c r="E7555">
        <v>7.7404196544680097</v>
      </c>
      <c r="F7555">
        <v>8.1258536618510497</v>
      </c>
      <c r="G7555">
        <v>8.0113684402420606</v>
      </c>
      <c r="H7555">
        <v>8.9326631521063007</v>
      </c>
      <c r="I7555">
        <v>8.3239735460296806</v>
      </c>
      <c r="J7555">
        <v>8.4136882505715107</v>
      </c>
      <c r="K7555">
        <v>8.0144630057834298</v>
      </c>
      <c r="L7555">
        <v>7.8219497417635404</v>
      </c>
      <c r="M7555">
        <v>7.98908282340083</v>
      </c>
      <c r="N7555">
        <v>8.4353039221832997</v>
      </c>
      <c r="O7555">
        <v>8.0030916710025295</v>
      </c>
      <c r="P7555">
        <v>8.8407009916041996</v>
      </c>
      <c r="Q7555">
        <v>6.6375058506955904</v>
      </c>
    </row>
    <row r="7556" spans="1:17">
      <c r="A7556" t="s">
        <v>13583</v>
      </c>
      <c r="B7556" s="16" t="s">
        <v>13584</v>
      </c>
      <c r="C7556">
        <v>7.84376173833859</v>
      </c>
      <c r="D7556">
        <v>7.9674893623379104</v>
      </c>
      <c r="E7556">
        <v>8.0689192944245107</v>
      </c>
      <c r="F7556">
        <v>7.99619546137715</v>
      </c>
      <c r="G7556">
        <v>7.8058773585549703</v>
      </c>
      <c r="H7556">
        <v>8.8589364007238096</v>
      </c>
      <c r="I7556">
        <v>8.4097176399098501</v>
      </c>
      <c r="J7556">
        <v>8.6816519689081293</v>
      </c>
      <c r="K7556">
        <v>8.1424406846305502</v>
      </c>
      <c r="L7556">
        <v>8.4215629563697902</v>
      </c>
      <c r="M7556">
        <v>8.2698368378772695</v>
      </c>
      <c r="N7556">
        <v>8.0619395049394207</v>
      </c>
      <c r="O7556">
        <v>8.3150963446248802</v>
      </c>
      <c r="P7556">
        <v>8.7618371322300508</v>
      </c>
      <c r="Q7556">
        <v>7.6950435514148801</v>
      </c>
    </row>
    <row r="7557" spans="1:17">
      <c r="A7557" t="s">
        <v>13585</v>
      </c>
      <c r="B7557" s="16" t="s">
        <v>13586</v>
      </c>
      <c r="C7557">
        <v>8.8126841064189403</v>
      </c>
      <c r="D7557">
        <v>8.8879529418959304</v>
      </c>
      <c r="E7557">
        <v>8.8648587280440196</v>
      </c>
      <c r="F7557">
        <v>9.0721340302223794</v>
      </c>
      <c r="G7557">
        <v>8.8136124976706594</v>
      </c>
      <c r="H7557">
        <v>8.9011765867104007</v>
      </c>
      <c r="I7557">
        <v>8.8020458908837593</v>
      </c>
      <c r="J7557">
        <v>8.9282911379201302</v>
      </c>
      <c r="K7557">
        <v>8.7668934846695308</v>
      </c>
      <c r="L7557">
        <v>8.5774056404687098</v>
      </c>
      <c r="M7557">
        <v>8.7726752070566398</v>
      </c>
      <c r="N7557">
        <v>8.3162636808702501</v>
      </c>
      <c r="O7557">
        <v>8.7200570326353102</v>
      </c>
      <c r="P7557">
        <v>8.7910163808620396</v>
      </c>
      <c r="Q7557">
        <v>8.9889439006726093</v>
      </c>
    </row>
    <row r="7558" spans="1:17">
      <c r="A7558" t="s">
        <v>13587</v>
      </c>
      <c r="B7558" s="16" t="e">
        <v>#N/A</v>
      </c>
      <c r="C7558">
        <v>8.4335866489667399</v>
      </c>
      <c r="D7558">
        <v>8.4376625844006501</v>
      </c>
      <c r="E7558">
        <v>8.3362462159928299</v>
      </c>
      <c r="F7558">
        <v>8.5492998210768203</v>
      </c>
      <c r="G7558">
        <v>8.1777647339694806</v>
      </c>
      <c r="H7558">
        <v>8.6821072787635405</v>
      </c>
      <c r="I7558">
        <v>8.4406007820754798</v>
      </c>
      <c r="J7558">
        <v>8.6749673576945394</v>
      </c>
      <c r="K7558">
        <v>8.2764761803879505</v>
      </c>
      <c r="L7558">
        <v>8.3074432656332799</v>
      </c>
      <c r="M7558">
        <v>7.8660487725433699</v>
      </c>
      <c r="N7558">
        <v>8.1104622847137993</v>
      </c>
      <c r="O7558">
        <v>8.0309707354584798</v>
      </c>
      <c r="P7558">
        <v>8.8887305774980394</v>
      </c>
      <c r="Q7558">
        <v>6.6375058506955904</v>
      </c>
    </row>
    <row r="7559" spans="1:17">
      <c r="A7559" t="s">
        <v>13588</v>
      </c>
      <c r="B7559" s="16" t="s">
        <v>13589</v>
      </c>
      <c r="C7559">
        <v>10.867704670957799</v>
      </c>
      <c r="D7559">
        <v>10.8692276218282</v>
      </c>
      <c r="E7559">
        <v>10.903762382465001</v>
      </c>
      <c r="F7559">
        <v>11.5654109295878</v>
      </c>
      <c r="G7559">
        <v>11.041755233408599</v>
      </c>
      <c r="H7559">
        <v>10.417176813808499</v>
      </c>
      <c r="I7559">
        <v>10.3154900809875</v>
      </c>
      <c r="J7559">
        <v>11.373435311505601</v>
      </c>
      <c r="K7559">
        <v>10.7577778061281</v>
      </c>
      <c r="L7559">
        <v>10.8305666369801</v>
      </c>
      <c r="M7559">
        <v>10.9804947997063</v>
      </c>
      <c r="N7559">
        <v>10.406961813277199</v>
      </c>
      <c r="O7559">
        <v>10.6076890706846</v>
      </c>
      <c r="P7559">
        <v>10.084618650069499</v>
      </c>
      <c r="Q7559">
        <v>10.587978282891401</v>
      </c>
    </row>
    <row r="7560" spans="1:17">
      <c r="A7560" t="s">
        <v>13590</v>
      </c>
      <c r="B7560" s="16" t="s">
        <v>13591</v>
      </c>
      <c r="C7560">
        <v>7.7710946782910399</v>
      </c>
      <c r="D7560">
        <v>7.5914754388868602</v>
      </c>
      <c r="E7560">
        <v>7.5384713863363499</v>
      </c>
      <c r="F7560">
        <v>7.7981788966902403</v>
      </c>
      <c r="G7560">
        <v>7.7824375577407503</v>
      </c>
      <c r="H7560">
        <v>8.3680639354816595</v>
      </c>
      <c r="I7560">
        <v>7.7642522999856904</v>
      </c>
      <c r="J7560">
        <v>7.9904291401275298</v>
      </c>
      <c r="K7560">
        <v>7.7798557666686099</v>
      </c>
      <c r="L7560">
        <v>7.73107344505057</v>
      </c>
      <c r="M7560">
        <v>7.90228677918945</v>
      </c>
      <c r="N7560">
        <v>7.8020733967153699</v>
      </c>
      <c r="O7560">
        <v>7.9889471590135299</v>
      </c>
      <c r="P7560">
        <v>7.97227064984164</v>
      </c>
      <c r="Q7560">
        <v>6.2843132996066204</v>
      </c>
    </row>
    <row r="7561" spans="1:17">
      <c r="A7561" t="s">
        <v>13592</v>
      </c>
      <c r="B7561" s="16" t="s">
        <v>13593</v>
      </c>
      <c r="C7561">
        <v>6.7960272589149602</v>
      </c>
      <c r="D7561">
        <v>7.27201870183272</v>
      </c>
      <c r="E7561">
        <v>7.3861441046154104</v>
      </c>
      <c r="F7561">
        <v>7.3216190108341204</v>
      </c>
      <c r="G7561">
        <v>7.0217158411928002</v>
      </c>
      <c r="H7561">
        <v>8.3786575212136096</v>
      </c>
      <c r="I7561">
        <v>7.4767703430194601</v>
      </c>
      <c r="J7561">
        <v>7.7904227004554203</v>
      </c>
      <c r="K7561">
        <v>6.6284801273500698</v>
      </c>
      <c r="L7561">
        <v>7.1162623791641204</v>
      </c>
      <c r="M7561">
        <v>7.2190489086972498</v>
      </c>
      <c r="N7561">
        <v>7.1379098648342296</v>
      </c>
      <c r="O7561">
        <v>7.4001202171717102</v>
      </c>
      <c r="P7561">
        <v>7.75239388175721</v>
      </c>
      <c r="Q7561">
        <v>5.09416193408443</v>
      </c>
    </row>
    <row r="7562" spans="1:17">
      <c r="A7562" t="s">
        <v>13594</v>
      </c>
      <c r="B7562" s="16" t="s">
        <v>159</v>
      </c>
      <c r="C7562">
        <v>5.9648587736005902</v>
      </c>
      <c r="D7562">
        <v>5.7482214031963599</v>
      </c>
      <c r="E7562">
        <v>5.2175717649130604</v>
      </c>
      <c r="F7562">
        <v>5.9206345092620696</v>
      </c>
      <c r="G7562">
        <v>5.9535011800267901</v>
      </c>
      <c r="H7562">
        <v>6.0470179562401398</v>
      </c>
      <c r="I7562">
        <v>6.0006802574656097</v>
      </c>
      <c r="J7562">
        <v>5.7808175510722997</v>
      </c>
      <c r="K7562">
        <v>5.31000747676672</v>
      </c>
      <c r="L7562">
        <v>5.8120628640760099</v>
      </c>
      <c r="M7562">
        <v>6.5119724006223398</v>
      </c>
      <c r="N7562">
        <v>6.0920352636291799</v>
      </c>
      <c r="O7562">
        <v>6.2481214444694197</v>
      </c>
      <c r="P7562">
        <v>5.5682221171507997</v>
      </c>
      <c r="Q7562">
        <v>5.09416193408443</v>
      </c>
    </row>
    <row r="7563" spans="1:17">
      <c r="A7563" t="s">
        <v>13595</v>
      </c>
      <c r="B7563" s="16" t="s">
        <v>13596</v>
      </c>
      <c r="C7563">
        <v>6.61737362056245</v>
      </c>
      <c r="D7563">
        <v>6.6559854074570701</v>
      </c>
      <c r="E7563">
        <v>6.2964799255411696</v>
      </c>
      <c r="F7563">
        <v>6.3160633938475401</v>
      </c>
      <c r="G7563">
        <v>6.9284850452367301</v>
      </c>
      <c r="H7563">
        <v>7.0731185789130802</v>
      </c>
      <c r="I7563">
        <v>6.6827849385407099</v>
      </c>
      <c r="J7563">
        <v>6.5922347918025697</v>
      </c>
      <c r="K7563">
        <v>6.6076639520751996</v>
      </c>
      <c r="L7563">
        <v>6.1003539262734003</v>
      </c>
      <c r="M7563">
        <v>6.7542172238404303</v>
      </c>
      <c r="N7563">
        <v>6.7483690279094501</v>
      </c>
      <c r="O7563">
        <v>6.6518565073704199</v>
      </c>
      <c r="P7563">
        <v>7.7374697295705301</v>
      </c>
      <c r="Q7563">
        <v>2.8218677180984102</v>
      </c>
    </row>
    <row r="7564" spans="1:17">
      <c r="A7564" t="s">
        <v>13597</v>
      </c>
      <c r="B7564" s="16" t="s">
        <v>13598</v>
      </c>
      <c r="C7564">
        <v>8.5025008402734805</v>
      </c>
      <c r="D7564">
        <v>8.4534951995057206</v>
      </c>
      <c r="E7564">
        <v>8.6394440500735605</v>
      </c>
      <c r="F7564">
        <v>8.2517042368415598</v>
      </c>
      <c r="G7564">
        <v>8.4620768676511808</v>
      </c>
      <c r="H7564">
        <v>7.8024124389170897</v>
      </c>
      <c r="I7564">
        <v>8.2753070673893205</v>
      </c>
      <c r="J7564">
        <v>7.9904291401275298</v>
      </c>
      <c r="K7564">
        <v>8.0836290622861693</v>
      </c>
      <c r="L7564">
        <v>8.1643445487002406</v>
      </c>
      <c r="M7564">
        <v>8.0452515833755207</v>
      </c>
      <c r="N7564">
        <v>7.8548286932646798</v>
      </c>
      <c r="O7564">
        <v>8.15649271189152</v>
      </c>
      <c r="P7564">
        <v>8.2705159848330094</v>
      </c>
      <c r="Q7564">
        <v>9.1612412986063401</v>
      </c>
    </row>
    <row r="7565" spans="1:17">
      <c r="A7565" t="s">
        <v>13599</v>
      </c>
      <c r="B7565" s="16" t="s">
        <v>13600</v>
      </c>
      <c r="C7565">
        <v>7.4167394892705403</v>
      </c>
      <c r="D7565">
        <v>7.3887746291273704</v>
      </c>
      <c r="E7565">
        <v>7.1580599070866304</v>
      </c>
      <c r="F7565">
        <v>6.5368512302362403</v>
      </c>
      <c r="G7565">
        <v>7.6000230969137403</v>
      </c>
      <c r="H7565">
        <v>6.6267677880296096</v>
      </c>
      <c r="I7565">
        <v>8.51664352004439</v>
      </c>
      <c r="J7565">
        <v>7.3099439000617901</v>
      </c>
      <c r="K7565">
        <v>6.97541760318438</v>
      </c>
      <c r="L7565">
        <v>8.6480551933178802</v>
      </c>
      <c r="M7565">
        <v>7.7945782694875998</v>
      </c>
      <c r="N7565">
        <v>8.4108614562208093</v>
      </c>
      <c r="O7565">
        <v>7.4832667340853298</v>
      </c>
      <c r="P7565">
        <v>7.9530256707027496</v>
      </c>
      <c r="Q7565">
        <v>7.8374797051227896</v>
      </c>
    </row>
    <row r="7566" spans="1:17">
      <c r="A7566" t="s">
        <v>13601</v>
      </c>
      <c r="B7566" s="16" t="s">
        <v>13602</v>
      </c>
      <c r="C7566">
        <v>7.0369858748898499</v>
      </c>
      <c r="D7566">
        <v>7.22104175143473</v>
      </c>
      <c r="E7566">
        <v>7.0093636205731702</v>
      </c>
      <c r="F7566">
        <v>7.51783483851856</v>
      </c>
      <c r="G7566">
        <v>7.0015154957477703</v>
      </c>
      <c r="H7566">
        <v>8.4030772478005407</v>
      </c>
      <c r="I7566">
        <v>7.6395679956081599</v>
      </c>
      <c r="J7566">
        <v>7.7904227004554203</v>
      </c>
      <c r="K7566">
        <v>7.3575458620325502</v>
      </c>
      <c r="L7566">
        <v>7.51801873160551</v>
      </c>
      <c r="M7566">
        <v>7.7234313996964099</v>
      </c>
      <c r="N7566">
        <v>7.8339579376500996</v>
      </c>
      <c r="O7566">
        <v>7.9674665093783501</v>
      </c>
      <c r="P7566">
        <v>7.8388289104771802</v>
      </c>
      <c r="Q7566">
        <v>2.8218677180984102</v>
      </c>
    </row>
    <row r="7567" spans="1:17">
      <c r="A7567" t="s">
        <v>13603</v>
      </c>
      <c r="B7567" s="16" t="s">
        <v>13604</v>
      </c>
      <c r="C7567">
        <v>7.7657610893078903</v>
      </c>
      <c r="D7567">
        <v>7.7691133912590304</v>
      </c>
      <c r="E7567">
        <v>7.8608524105655997</v>
      </c>
      <c r="F7567">
        <v>7.7839570818880404</v>
      </c>
      <c r="G7567">
        <v>7.89599756925214</v>
      </c>
      <c r="H7567">
        <v>7.2985181127037899</v>
      </c>
      <c r="I7567">
        <v>7.9038432654238502</v>
      </c>
      <c r="J7567">
        <v>7.8109072590139697</v>
      </c>
      <c r="K7567">
        <v>8.1780151007615007</v>
      </c>
      <c r="L7567">
        <v>7.9528135191899096</v>
      </c>
      <c r="M7567">
        <v>7.8623743089575804</v>
      </c>
      <c r="N7567">
        <v>7.4914217726060297</v>
      </c>
      <c r="O7567">
        <v>7.7072538988913903</v>
      </c>
      <c r="P7567">
        <v>7.7071490674832202</v>
      </c>
      <c r="Q7567">
        <v>7.9670857749043096</v>
      </c>
    </row>
    <row r="7568" spans="1:17">
      <c r="A7568" t="s">
        <v>13605</v>
      </c>
      <c r="B7568" s="16" t="s">
        <v>13606</v>
      </c>
      <c r="C7568">
        <v>9.56778545492128</v>
      </c>
      <c r="D7568">
        <v>9.3436205827358005</v>
      </c>
      <c r="E7568">
        <v>9.1569808568704794</v>
      </c>
      <c r="F7568">
        <v>9.6080449351943198</v>
      </c>
      <c r="G7568">
        <v>9.3461318809158396</v>
      </c>
      <c r="H7568">
        <v>9.9251682447475407</v>
      </c>
      <c r="I7568">
        <v>9.8058735278058897</v>
      </c>
      <c r="J7568">
        <v>10.09099376692</v>
      </c>
      <c r="K7568">
        <v>9.74000788311678</v>
      </c>
      <c r="L7568">
        <v>9.7982212806452509</v>
      </c>
      <c r="M7568">
        <v>9.7324516992845993</v>
      </c>
      <c r="N7568">
        <v>9.8533874414614093</v>
      </c>
      <c r="O7568">
        <v>9.6326009828444192</v>
      </c>
      <c r="P7568">
        <v>9.9520652897016895</v>
      </c>
      <c r="Q7568">
        <v>8.7932323857913595</v>
      </c>
    </row>
    <row r="7569" spans="1:17">
      <c r="A7569" t="s">
        <v>13607</v>
      </c>
      <c r="B7569" s="16" t="s">
        <v>13608</v>
      </c>
      <c r="C7569">
        <v>3.6535616636188299</v>
      </c>
      <c r="D7569">
        <v>3.4870161193063098</v>
      </c>
      <c r="E7569">
        <v>3.8152982058547602</v>
      </c>
      <c r="F7569">
        <v>3.4706286095040801</v>
      </c>
      <c r="G7569">
        <v>3.8309652426265099</v>
      </c>
      <c r="H7569">
        <v>2.8218677180984102</v>
      </c>
      <c r="I7569">
        <v>2.8218677180984102</v>
      </c>
      <c r="J7569">
        <v>2.8218677180984102</v>
      </c>
      <c r="K7569">
        <v>3.4608708703561399</v>
      </c>
      <c r="L7569">
        <v>3.4877558895723499</v>
      </c>
      <c r="M7569">
        <v>3.4086250003018401</v>
      </c>
      <c r="N7569">
        <v>3.5144020463037902</v>
      </c>
      <c r="O7569">
        <v>3.7643275486974099</v>
      </c>
      <c r="P7569">
        <v>2.8218677180984102</v>
      </c>
      <c r="Q7569">
        <v>2.8218677180984102</v>
      </c>
    </row>
    <row r="7570" spans="1:17">
      <c r="A7570" t="s">
        <v>13609</v>
      </c>
      <c r="B7570" s="16" t="s">
        <v>13610</v>
      </c>
      <c r="C7570">
        <v>6.5689872807264997</v>
      </c>
      <c r="D7570">
        <v>6.4428967570973796</v>
      </c>
      <c r="E7570">
        <v>5.98496325541152</v>
      </c>
      <c r="F7570">
        <v>6.7378939278342802</v>
      </c>
      <c r="G7570">
        <v>6.9069169722644697</v>
      </c>
      <c r="H7570">
        <v>7.0467281908878103</v>
      </c>
      <c r="I7570">
        <v>6.1254782290571796</v>
      </c>
      <c r="J7570">
        <v>6.4836022346058</v>
      </c>
      <c r="K7570">
        <v>6.4172688586391198</v>
      </c>
      <c r="L7570">
        <v>6.3118397299493596</v>
      </c>
      <c r="M7570">
        <v>7.0285726910881596</v>
      </c>
      <c r="N7570">
        <v>6.9945341586853802</v>
      </c>
      <c r="O7570">
        <v>6.9443528735545703</v>
      </c>
      <c r="P7570">
        <v>6.1512012767569502</v>
      </c>
      <c r="Q7570">
        <v>6.2843132996066204</v>
      </c>
    </row>
    <row r="7571" spans="1:17">
      <c r="A7571" t="s">
        <v>13611</v>
      </c>
      <c r="B7571" s="16" t="s">
        <v>13612</v>
      </c>
      <c r="C7571">
        <v>5.8673482739251597</v>
      </c>
      <c r="D7571">
        <v>6.5175205291821898</v>
      </c>
      <c r="E7571">
        <v>6.2077204724516397</v>
      </c>
      <c r="F7571">
        <v>6.5593971610881399</v>
      </c>
      <c r="G7571">
        <v>6.34116723841632</v>
      </c>
      <c r="H7571">
        <v>6.9738835018687801</v>
      </c>
      <c r="I7571">
        <v>6.7829715070437899</v>
      </c>
      <c r="J7571">
        <v>6.8039585878804196</v>
      </c>
      <c r="K7571">
        <v>6.0027256129859996</v>
      </c>
      <c r="L7571">
        <v>6.32580422898618</v>
      </c>
      <c r="M7571">
        <v>6.6807395065339898</v>
      </c>
      <c r="N7571">
        <v>6.3945887170643596</v>
      </c>
      <c r="O7571">
        <v>6.87663908315574</v>
      </c>
      <c r="P7571">
        <v>6.7384110805200397</v>
      </c>
      <c r="Q7571">
        <v>2.8218677180984102</v>
      </c>
    </row>
    <row r="7572" spans="1:17">
      <c r="A7572" t="s">
        <v>13613</v>
      </c>
      <c r="B7572" s="16" t="s">
        <v>13614</v>
      </c>
      <c r="C7572">
        <v>7.9368589542794101</v>
      </c>
      <c r="D7572">
        <v>7.88111539084478</v>
      </c>
      <c r="E7572">
        <v>8.2887492593372603</v>
      </c>
      <c r="F7572">
        <v>7.7981788966902403</v>
      </c>
      <c r="G7572">
        <v>8.4056968466389108</v>
      </c>
      <c r="H7572">
        <v>8.2188296086204797</v>
      </c>
      <c r="I7572">
        <v>8.2406256097820094</v>
      </c>
      <c r="J7572">
        <v>8.2493964509038307</v>
      </c>
      <c r="K7572">
        <v>8.3778446498431691</v>
      </c>
      <c r="L7572">
        <v>8.8817706234437601</v>
      </c>
      <c r="M7572">
        <v>8.1484042970690602</v>
      </c>
      <c r="N7572">
        <v>8.6915655750892604</v>
      </c>
      <c r="O7572">
        <v>8.0583204955832208</v>
      </c>
      <c r="P7572">
        <v>7.7962599250743203</v>
      </c>
      <c r="Q7572">
        <v>9.6208993709487292</v>
      </c>
    </row>
    <row r="7573" spans="1:17">
      <c r="A7573" t="s">
        <v>13615</v>
      </c>
      <c r="B7573" s="16" t="s">
        <v>13616</v>
      </c>
      <c r="C7573">
        <v>7.5090579112095499</v>
      </c>
      <c r="D7573">
        <v>7.0140709002794299</v>
      </c>
      <c r="E7573">
        <v>7.2270040238899798</v>
      </c>
      <c r="F7573">
        <v>7.5574080706483402</v>
      </c>
      <c r="G7573">
        <v>7.2528033882645397</v>
      </c>
      <c r="H7573">
        <v>8.4573875219703307</v>
      </c>
      <c r="I7573">
        <v>7.8331533557725299</v>
      </c>
      <c r="J7573">
        <v>7.9796151776227697</v>
      </c>
      <c r="K7573">
        <v>7.2001082262505802</v>
      </c>
      <c r="L7573">
        <v>7.8510103999871497</v>
      </c>
      <c r="M7573">
        <v>7.97893927443726</v>
      </c>
      <c r="N7573">
        <v>8.0070723907748906</v>
      </c>
      <c r="O7573">
        <v>8.0101121828147193</v>
      </c>
      <c r="P7573">
        <v>7.7671649027854004</v>
      </c>
      <c r="Q7573">
        <v>2.8218677180984102</v>
      </c>
    </row>
    <row r="7574" spans="1:17">
      <c r="A7574" t="s">
        <v>13617</v>
      </c>
      <c r="B7574" s="16" t="s">
        <v>13618</v>
      </c>
      <c r="C7574">
        <v>8.7192777984982595</v>
      </c>
      <c r="D7574">
        <v>8.8949257210748094</v>
      </c>
      <c r="E7574">
        <v>8.7487737213568995</v>
      </c>
      <c r="F7574">
        <v>8.8604785788536198</v>
      </c>
      <c r="G7574">
        <v>8.6057991089769192</v>
      </c>
      <c r="H7574">
        <v>9.1377733537530794</v>
      </c>
      <c r="I7574">
        <v>8.7177207864845094</v>
      </c>
      <c r="J7574">
        <v>8.9707515344173494</v>
      </c>
      <c r="K7574">
        <v>8.6400283358494399</v>
      </c>
      <c r="L7574">
        <v>8.9256548261097404</v>
      </c>
      <c r="M7574">
        <v>8.6395564333949402</v>
      </c>
      <c r="N7574">
        <v>8.7059857310641693</v>
      </c>
      <c r="O7574">
        <v>8.7349579690053201</v>
      </c>
      <c r="P7574">
        <v>8.6939413081895207</v>
      </c>
      <c r="Q7574">
        <v>7.8374797051227896</v>
      </c>
    </row>
    <row r="7575" spans="1:17">
      <c r="A7575" t="s">
        <v>13619</v>
      </c>
      <c r="B7575" s="16" t="s">
        <v>13620</v>
      </c>
      <c r="C7575">
        <v>8.8734070507574891</v>
      </c>
      <c r="D7575">
        <v>8.8691923299139308</v>
      </c>
      <c r="E7575">
        <v>9.5705238240850097</v>
      </c>
      <c r="F7575">
        <v>9.1406472342604204</v>
      </c>
      <c r="G7575">
        <v>8.6355179002159907</v>
      </c>
      <c r="H7575">
        <v>11.0378305951622</v>
      </c>
      <c r="I7575">
        <v>9.7203987341848492</v>
      </c>
      <c r="J7575">
        <v>10.463527490277</v>
      </c>
      <c r="K7575">
        <v>8.7622149737785993</v>
      </c>
      <c r="L7575">
        <v>9.6560256312513708</v>
      </c>
      <c r="M7575">
        <v>10.461272308376699</v>
      </c>
      <c r="N7575">
        <v>9.6236126157177004</v>
      </c>
      <c r="O7575">
        <v>10.1335478611594</v>
      </c>
      <c r="P7575">
        <v>9.4786320851152297</v>
      </c>
      <c r="Q7575">
        <v>6.2843132996066204</v>
      </c>
    </row>
    <row r="7576" spans="1:17">
      <c r="A7576" t="s">
        <v>13621</v>
      </c>
      <c r="B7576" s="16" t="s">
        <v>13622</v>
      </c>
      <c r="C7576">
        <v>6.9454052174376804</v>
      </c>
      <c r="D7576">
        <v>6.9968414682087197</v>
      </c>
      <c r="E7576">
        <v>6.8287101228986797</v>
      </c>
      <c r="F7576">
        <v>6.99059120776786</v>
      </c>
      <c r="G7576">
        <v>6.6839789347614902</v>
      </c>
      <c r="H7576">
        <v>7.3133415888800997</v>
      </c>
      <c r="I7576">
        <v>6.9454121858673004</v>
      </c>
      <c r="J7576">
        <v>7.1452692377264304</v>
      </c>
      <c r="K7576">
        <v>6.9090390786620297</v>
      </c>
      <c r="L7576">
        <v>6.9467846882146</v>
      </c>
      <c r="M7576">
        <v>6.6638851872963896</v>
      </c>
      <c r="N7576">
        <v>6.6196358801292998</v>
      </c>
      <c r="O7576">
        <v>6.5197099732644697</v>
      </c>
      <c r="P7576">
        <v>7.2407411986024197</v>
      </c>
      <c r="Q7576">
        <v>2.8218677180984102</v>
      </c>
    </row>
    <row r="7577" spans="1:17">
      <c r="A7577" t="s">
        <v>13623</v>
      </c>
      <c r="B7577" s="16" t="s">
        <v>13624</v>
      </c>
      <c r="C7577">
        <v>8.4502961012565301</v>
      </c>
      <c r="D7577">
        <v>8.5567780420765907</v>
      </c>
      <c r="E7577">
        <v>8.8467560081831405</v>
      </c>
      <c r="F7577">
        <v>8.0486743931903693</v>
      </c>
      <c r="G7577">
        <v>8.6678358550008099</v>
      </c>
      <c r="H7577">
        <v>8.2460862829780304</v>
      </c>
      <c r="I7577">
        <v>8.7205193465454993</v>
      </c>
      <c r="J7577">
        <v>8.6456371456709</v>
      </c>
      <c r="K7577">
        <v>8.9280338258610605</v>
      </c>
      <c r="L7577">
        <v>8.6230183218854197</v>
      </c>
      <c r="M7577">
        <v>8.5871224431408208</v>
      </c>
      <c r="N7577">
        <v>6.85612319490345</v>
      </c>
      <c r="O7577">
        <v>8.6318217539436297</v>
      </c>
      <c r="P7577">
        <v>8.8683420335961696</v>
      </c>
      <c r="Q7577">
        <v>9.0486929182374407</v>
      </c>
    </row>
    <row r="7578" spans="1:17">
      <c r="A7578" t="s">
        <v>13625</v>
      </c>
      <c r="B7578" s="16" t="s">
        <v>13626</v>
      </c>
      <c r="C7578">
        <v>8.3470042166010998</v>
      </c>
      <c r="D7578">
        <v>8.3524069167452293</v>
      </c>
      <c r="E7578">
        <v>8.4652722640614595</v>
      </c>
      <c r="F7578">
        <v>8.7405065845641392</v>
      </c>
      <c r="G7578">
        <v>8.4056968466389108</v>
      </c>
      <c r="H7578">
        <v>7.2376457847852196</v>
      </c>
      <c r="I7578">
        <v>8.5858089249887097</v>
      </c>
      <c r="J7578">
        <v>7.9242929523772796</v>
      </c>
      <c r="K7578">
        <v>7.6641418250857498</v>
      </c>
      <c r="L7578">
        <v>7.6941231603234703</v>
      </c>
      <c r="M7578">
        <v>7.4765007170621303</v>
      </c>
      <c r="N7578">
        <v>7.4914217726060297</v>
      </c>
      <c r="O7578">
        <v>6.5967134003158696</v>
      </c>
      <c r="P7578">
        <v>8.4274414585850295</v>
      </c>
      <c r="Q7578">
        <v>2.8218677180984102</v>
      </c>
    </row>
    <row r="7579" spans="1:17">
      <c r="A7579" t="s">
        <v>13627</v>
      </c>
      <c r="B7579" s="16" t="s">
        <v>13628</v>
      </c>
      <c r="C7579">
        <v>7.34696895994397</v>
      </c>
      <c r="D7579">
        <v>7.4213841894291104</v>
      </c>
      <c r="E7579">
        <v>7.3140654859356102</v>
      </c>
      <c r="F7579">
        <v>7.5349282698155902</v>
      </c>
      <c r="G7579">
        <v>7.1092540893868801</v>
      </c>
      <c r="H7579">
        <v>7.7759279249737503</v>
      </c>
      <c r="I7579">
        <v>7.3808263118718802</v>
      </c>
      <c r="J7579">
        <v>7.6473812472211504</v>
      </c>
      <c r="K7579">
        <v>7.3513190868800704</v>
      </c>
      <c r="L7579">
        <v>7.0757329452945799</v>
      </c>
      <c r="M7579">
        <v>7.3613703054094701</v>
      </c>
      <c r="N7579">
        <v>7.3217623800089804</v>
      </c>
      <c r="O7579">
        <v>7.1933376774379498</v>
      </c>
      <c r="P7579">
        <v>7.9658841845297497</v>
      </c>
      <c r="Q7579">
        <v>5.09416193408443</v>
      </c>
    </row>
    <row r="7580" spans="1:17">
      <c r="A7580" t="s">
        <v>13629</v>
      </c>
      <c r="B7580" s="16" t="s">
        <v>13630</v>
      </c>
      <c r="C7580">
        <v>9.0148894649904996</v>
      </c>
      <c r="D7580">
        <v>9.2287489157316696</v>
      </c>
      <c r="E7580">
        <v>9.1302917177743996</v>
      </c>
      <c r="F7580">
        <v>9.4919253793523506</v>
      </c>
      <c r="G7580">
        <v>9.1633000125891009</v>
      </c>
      <c r="H7580">
        <v>9.8761881362059896</v>
      </c>
      <c r="I7580">
        <v>9.0886412148634292</v>
      </c>
      <c r="J7580">
        <v>9.6591763731459608</v>
      </c>
      <c r="K7580">
        <v>9.1537671725756908</v>
      </c>
      <c r="L7580">
        <v>9.07465396649242</v>
      </c>
      <c r="M7580">
        <v>9.1598082531577596</v>
      </c>
      <c r="N7580">
        <v>8.8111060460585602</v>
      </c>
      <c r="O7580">
        <v>9.0220463585647703</v>
      </c>
      <c r="P7580">
        <v>9.4628557071196404</v>
      </c>
      <c r="Q7580">
        <v>6.2843132996066204</v>
      </c>
    </row>
    <row r="7581" spans="1:17">
      <c r="A7581" t="s">
        <v>13631</v>
      </c>
      <c r="B7581" s="16" t="s">
        <v>13632</v>
      </c>
      <c r="C7581">
        <v>7.6431258257207002</v>
      </c>
      <c r="D7581">
        <v>7.6803426543331597</v>
      </c>
      <c r="E7581">
        <v>7.2157407540923399</v>
      </c>
      <c r="F7581">
        <v>7.7839570818880404</v>
      </c>
      <c r="G7581">
        <v>7.6719625067096704</v>
      </c>
      <c r="H7581">
        <v>8.5695058286149202</v>
      </c>
      <c r="I7581">
        <v>7.8434668651217896</v>
      </c>
      <c r="J7581">
        <v>7.7904227004554203</v>
      </c>
      <c r="K7581">
        <v>7.6939540092276903</v>
      </c>
      <c r="L7581">
        <v>7.8747874950120398</v>
      </c>
      <c r="M7581">
        <v>8.0581554624285108</v>
      </c>
      <c r="N7581">
        <v>7.8339579376500996</v>
      </c>
      <c r="O7581">
        <v>7.8820218970094302</v>
      </c>
      <c r="P7581">
        <v>8.0467780289509605</v>
      </c>
      <c r="Q7581">
        <v>5.81282804418474</v>
      </c>
    </row>
    <row r="7582" spans="1:17">
      <c r="A7582" t="s">
        <v>13633</v>
      </c>
      <c r="B7582" s="16" t="s">
        <v>13634</v>
      </c>
      <c r="C7582">
        <v>8.8906467280279102</v>
      </c>
      <c r="D7582">
        <v>8.8786031445161608</v>
      </c>
      <c r="E7582">
        <v>8.9888931331601007</v>
      </c>
      <c r="F7582">
        <v>9.2272117434728305</v>
      </c>
      <c r="G7582">
        <v>8.8193780371277093</v>
      </c>
      <c r="H7582">
        <v>9.2146578720191297</v>
      </c>
      <c r="I7582">
        <v>9.0015941963707107</v>
      </c>
      <c r="J7582">
        <v>9.1011169783837502</v>
      </c>
      <c r="K7582">
        <v>8.8015066731481895</v>
      </c>
      <c r="L7582">
        <v>8.7180335601664893</v>
      </c>
      <c r="M7582">
        <v>8.9800408857741907</v>
      </c>
      <c r="N7582">
        <v>8.6944611667501697</v>
      </c>
      <c r="O7582">
        <v>9.0731920921442608</v>
      </c>
      <c r="P7582">
        <v>9.4261339853429593</v>
      </c>
      <c r="Q7582">
        <v>5.81282804418474</v>
      </c>
    </row>
    <row r="7583" spans="1:17">
      <c r="A7583" t="s">
        <v>13635</v>
      </c>
      <c r="B7583" s="16" t="s">
        <v>13636</v>
      </c>
      <c r="C7583">
        <v>12.050656258058</v>
      </c>
      <c r="D7583">
        <v>12.088688143588101</v>
      </c>
      <c r="E7583">
        <v>11.878537983643801</v>
      </c>
      <c r="F7583">
        <v>12.3695363347674</v>
      </c>
      <c r="G7583">
        <v>12.046474402876999</v>
      </c>
      <c r="H7583">
        <v>11.903317293059301</v>
      </c>
      <c r="I7583">
        <v>11.9509171844162</v>
      </c>
      <c r="J7583">
        <v>11.977044932235501</v>
      </c>
      <c r="K7583">
        <v>12.1092414393502</v>
      </c>
      <c r="L7583">
        <v>12.0122549026856</v>
      </c>
      <c r="M7583">
        <v>11.823254014162099</v>
      </c>
      <c r="N7583">
        <v>11.6030390613529</v>
      </c>
      <c r="O7583">
        <v>11.689022071382899</v>
      </c>
      <c r="P7583">
        <v>11.7458651887437</v>
      </c>
      <c r="Q7583">
        <v>11.443507837205599</v>
      </c>
    </row>
    <row r="7584" spans="1:17">
      <c r="A7584" t="s">
        <v>13637</v>
      </c>
      <c r="B7584" s="16" t="s">
        <v>13638</v>
      </c>
      <c r="C7584">
        <v>9.07859715901788</v>
      </c>
      <c r="D7584">
        <v>9.1179032438579402</v>
      </c>
      <c r="E7584">
        <v>9.1332816846430802</v>
      </c>
      <c r="F7584">
        <v>8.8873136396375401</v>
      </c>
      <c r="G7584">
        <v>9.0403423531070199</v>
      </c>
      <c r="H7584">
        <v>9.5583903753372006</v>
      </c>
      <c r="I7584">
        <v>9.27338822513582</v>
      </c>
      <c r="J7584">
        <v>9.2267751073595399</v>
      </c>
      <c r="K7584">
        <v>9.2687195429645399</v>
      </c>
      <c r="L7584">
        <v>9.0203008528281092</v>
      </c>
      <c r="M7584">
        <v>9.0955793197189898</v>
      </c>
      <c r="N7584">
        <v>9.1993570059364398</v>
      </c>
      <c r="O7584">
        <v>9.2028579854112795</v>
      </c>
      <c r="P7584">
        <v>9.08113067795653</v>
      </c>
      <c r="Q7584">
        <v>9.3629875558906797</v>
      </c>
    </row>
    <row r="7585" spans="1:17">
      <c r="A7585" t="s">
        <v>13639</v>
      </c>
      <c r="B7585" s="16" t="s">
        <v>13640</v>
      </c>
      <c r="C7585">
        <v>5.6492058890955699</v>
      </c>
      <c r="D7585">
        <v>5.5701495124768599</v>
      </c>
      <c r="E7585">
        <v>5.2635360024135203</v>
      </c>
      <c r="F7585">
        <v>5.2006385452395101</v>
      </c>
      <c r="G7585">
        <v>5.5066995363042803</v>
      </c>
      <c r="H7585">
        <v>5.0023896186610397</v>
      </c>
      <c r="I7585">
        <v>5.6171189819053096</v>
      </c>
      <c r="J7585">
        <v>5.41615412543395</v>
      </c>
      <c r="K7585">
        <v>5.5519879823209104</v>
      </c>
      <c r="L7585">
        <v>5.6865671756845</v>
      </c>
      <c r="M7585">
        <v>4.9497083792204704</v>
      </c>
      <c r="N7585">
        <v>5.3018559344781702</v>
      </c>
      <c r="O7585">
        <v>4.9374682048982903</v>
      </c>
      <c r="P7585">
        <v>5.3028714561952901</v>
      </c>
      <c r="Q7585">
        <v>6.9204191934356096</v>
      </c>
    </row>
    <row r="7586" spans="1:17">
      <c r="A7586" t="s">
        <v>13641</v>
      </c>
      <c r="B7586" s="16" t="s">
        <v>13642</v>
      </c>
      <c r="C7586">
        <v>6.2066550544559398</v>
      </c>
      <c r="D7586">
        <v>5.9060888777783198</v>
      </c>
      <c r="E7586">
        <v>5.8734011200307696</v>
      </c>
      <c r="F7586">
        <v>5.8485946735515197</v>
      </c>
      <c r="G7586">
        <v>5.5356797135327902</v>
      </c>
      <c r="H7586">
        <v>6.4085032367581496</v>
      </c>
      <c r="I7586">
        <v>5.80068215508261</v>
      </c>
      <c r="J7586">
        <v>6.3548081427592003</v>
      </c>
      <c r="K7586">
        <v>5.92005741833845</v>
      </c>
      <c r="L7586">
        <v>5.8708197013116203</v>
      </c>
      <c r="M7586">
        <v>6.1116854662528404</v>
      </c>
      <c r="N7586">
        <v>6.0003540804802604</v>
      </c>
      <c r="O7586">
        <v>6.0423190264543898</v>
      </c>
      <c r="P7586">
        <v>6.4382133371337602</v>
      </c>
      <c r="Q7586">
        <v>2.8218677180984102</v>
      </c>
    </row>
    <row r="7587" spans="1:17">
      <c r="A7587" t="s">
        <v>13643</v>
      </c>
      <c r="B7587" s="16" t="s">
        <v>13644</v>
      </c>
      <c r="C7587">
        <v>8.1887043491586695</v>
      </c>
      <c r="D7587">
        <v>8.1260983970390104</v>
      </c>
      <c r="E7587">
        <v>8.2172551566003307</v>
      </c>
      <c r="F7587">
        <v>8.2203774830864695</v>
      </c>
      <c r="G7587">
        <v>7.89599756925214</v>
      </c>
      <c r="H7587">
        <v>8.2266699765823894</v>
      </c>
      <c r="I7587">
        <v>7.8434668651217896</v>
      </c>
      <c r="J7587">
        <v>7.9975936082540597</v>
      </c>
      <c r="K7587">
        <v>7.6691536034957499</v>
      </c>
      <c r="L7587">
        <v>7.7620073152935802</v>
      </c>
      <c r="M7587">
        <v>8.1423584941645206</v>
      </c>
      <c r="N7587">
        <v>7.9156852216043596</v>
      </c>
      <c r="O7587">
        <v>8.0309707354584798</v>
      </c>
      <c r="P7587">
        <v>7.7449511456680904</v>
      </c>
      <c r="Q7587">
        <v>8.1958182219819093</v>
      </c>
    </row>
    <row r="7588" spans="1:17">
      <c r="A7588" t="s">
        <v>13645</v>
      </c>
      <c r="B7588" s="16" t="s">
        <v>13646</v>
      </c>
      <c r="C7588">
        <v>7.4702162237328196</v>
      </c>
      <c r="D7588">
        <v>7.6310317535012704</v>
      </c>
      <c r="E7588">
        <v>7.9585540685743199</v>
      </c>
      <c r="F7588">
        <v>7.9027828604366599</v>
      </c>
      <c r="G7588">
        <v>7.6397078758824399</v>
      </c>
      <c r="H7588">
        <v>6.7411176955619103</v>
      </c>
      <c r="I7588">
        <v>7.5288520054046</v>
      </c>
      <c r="J7588">
        <v>7.62903564147254</v>
      </c>
      <c r="K7588">
        <v>7.4536720854595897</v>
      </c>
      <c r="L7588">
        <v>7.3033402976722401</v>
      </c>
      <c r="M7588">
        <v>7.7395484609045004</v>
      </c>
      <c r="N7588">
        <v>7.4439713914396801</v>
      </c>
      <c r="O7588">
        <v>7.9638550495037501</v>
      </c>
      <c r="P7588">
        <v>7.0482780763639896</v>
      </c>
      <c r="Q7588">
        <v>7.6950435514148801</v>
      </c>
    </row>
    <row r="7589" spans="1:17">
      <c r="A7589" t="s">
        <v>13647</v>
      </c>
      <c r="B7589" s="16" t="s">
        <v>13648</v>
      </c>
      <c r="C7589">
        <v>7.0633572454326403</v>
      </c>
      <c r="D7589">
        <v>7.2136093630525302</v>
      </c>
      <c r="E7589">
        <v>7.0352413670756002</v>
      </c>
      <c r="F7589">
        <v>7.2195275182138001</v>
      </c>
      <c r="G7589">
        <v>7.07100601612012</v>
      </c>
      <c r="H7589">
        <v>7.9706402486002004</v>
      </c>
      <c r="I7589">
        <v>7.8434668651217896</v>
      </c>
      <c r="J7589">
        <v>7.7527996072395498</v>
      </c>
      <c r="K7589">
        <v>7.4302363131994102</v>
      </c>
      <c r="L7589">
        <v>7.7670989483961197</v>
      </c>
      <c r="M7589">
        <v>7.7475398248133303</v>
      </c>
      <c r="N7589">
        <v>7.4090932684121098</v>
      </c>
      <c r="O7589">
        <v>7.7371899944695803</v>
      </c>
      <c r="P7589">
        <v>7.8936980098415299</v>
      </c>
      <c r="Q7589">
        <v>5.81282804418474</v>
      </c>
    </row>
    <row r="7590" spans="1:17">
      <c r="A7590" t="s">
        <v>13649</v>
      </c>
      <c r="B7590" s="16" t="s">
        <v>13650</v>
      </c>
      <c r="C7590">
        <v>10.2952711391699</v>
      </c>
      <c r="D7590">
        <v>10.233958917763401</v>
      </c>
      <c r="E7590">
        <v>10.1859885771114</v>
      </c>
      <c r="F7590">
        <v>10.592967114699199</v>
      </c>
      <c r="G7590">
        <v>10.2204470863916</v>
      </c>
      <c r="H7590">
        <v>9.9760306839385393</v>
      </c>
      <c r="I7590">
        <v>9.9475417290236301</v>
      </c>
      <c r="J7590">
        <v>10.205941972494999</v>
      </c>
      <c r="K7590">
        <v>10.1103775464069</v>
      </c>
      <c r="L7590">
        <v>10.2325956439386</v>
      </c>
      <c r="M7590">
        <v>10.203533651148501</v>
      </c>
      <c r="N7590">
        <v>10.1497277307282</v>
      </c>
      <c r="O7590">
        <v>9.9803366684487607</v>
      </c>
      <c r="P7590">
        <v>9.6133538283369706</v>
      </c>
      <c r="Q7590">
        <v>10.7039890392549</v>
      </c>
    </row>
    <row r="7591" spans="1:17">
      <c r="A7591" t="s">
        <v>13651</v>
      </c>
      <c r="B7591" s="16" t="s">
        <v>13652</v>
      </c>
      <c r="C7591">
        <v>4.9565989702087299</v>
      </c>
      <c r="D7591">
        <v>4.8302002317971402</v>
      </c>
      <c r="E7591">
        <v>5.8141048855267101</v>
      </c>
      <c r="F7591">
        <v>5.2006385452395101</v>
      </c>
      <c r="G7591">
        <v>5.5918733105197997</v>
      </c>
      <c r="H7591">
        <v>5.2146805303532302</v>
      </c>
      <c r="I7591">
        <v>5.6414352460325601</v>
      </c>
      <c r="J7591">
        <v>6.0277492141178799</v>
      </c>
      <c r="K7591">
        <v>5.1706501337897404</v>
      </c>
      <c r="L7591">
        <v>5.2528230808998897</v>
      </c>
      <c r="M7591">
        <v>5.4132354683515702</v>
      </c>
      <c r="N7591">
        <v>5.4219024728581404</v>
      </c>
      <c r="O7591">
        <v>5.3368598019304798</v>
      </c>
      <c r="P7591">
        <v>5.3028714561952901</v>
      </c>
      <c r="Q7591">
        <v>2.8218677180984102</v>
      </c>
    </row>
    <row r="7592" spans="1:17">
      <c r="A7592" t="s">
        <v>13653</v>
      </c>
      <c r="B7592" s="16" t="s">
        <v>13654</v>
      </c>
      <c r="C7592">
        <v>11.266092686496499</v>
      </c>
      <c r="D7592">
        <v>11.2943435816529</v>
      </c>
      <c r="E7592">
        <v>10.5504450046634</v>
      </c>
      <c r="F7592">
        <v>10.399191844711099</v>
      </c>
      <c r="G7592">
        <v>11.015005040020201</v>
      </c>
      <c r="H7592">
        <v>10.622674738476601</v>
      </c>
      <c r="I7592">
        <v>11.043833584477101</v>
      </c>
      <c r="J7592">
        <v>10.6032472685035</v>
      </c>
      <c r="K7592">
        <v>11.531514415612</v>
      </c>
      <c r="L7592">
        <v>10.944951257485</v>
      </c>
      <c r="M7592">
        <v>10.7260508949576</v>
      </c>
      <c r="N7592">
        <v>10.664109122233199</v>
      </c>
      <c r="O7592">
        <v>10.851760372200101</v>
      </c>
      <c r="P7592">
        <v>10.9873930311936</v>
      </c>
      <c r="Q7592">
        <v>11.889758956481399</v>
      </c>
    </row>
    <row r="7593" spans="1:17">
      <c r="A7593" t="s">
        <v>13655</v>
      </c>
      <c r="B7593" s="16" t="s">
        <v>13656</v>
      </c>
      <c r="C7593">
        <v>5.5513602268050501</v>
      </c>
      <c r="D7593">
        <v>5.6840918186943501</v>
      </c>
      <c r="E7593">
        <v>5.0693649437607</v>
      </c>
      <c r="F7593">
        <v>5.3934871370174804</v>
      </c>
      <c r="G7593">
        <v>6.4795586196785599</v>
      </c>
      <c r="H7593">
        <v>5.7039026048571104</v>
      </c>
      <c r="I7593">
        <v>5.5923678450183596</v>
      </c>
      <c r="J7593">
        <v>5.1228960162245301</v>
      </c>
      <c r="K7593">
        <v>5.4119964088208299</v>
      </c>
      <c r="L7593">
        <v>5.4482976778856296</v>
      </c>
      <c r="M7593">
        <v>5.9944444476198804</v>
      </c>
      <c r="N7593">
        <v>6.6196358801292998</v>
      </c>
      <c r="O7593">
        <v>6.00015432402967</v>
      </c>
      <c r="P7593">
        <v>6.05725356091083</v>
      </c>
      <c r="Q7593">
        <v>2.8218677180984102</v>
      </c>
    </row>
    <row r="7594" spans="1:17">
      <c r="A7594" t="s">
        <v>13657</v>
      </c>
      <c r="B7594" s="16" t="s">
        <v>13658</v>
      </c>
      <c r="C7594">
        <v>8.0854989491874107</v>
      </c>
      <c r="D7594">
        <v>8.2436904457044093</v>
      </c>
      <c r="E7594">
        <v>8.0689192944245107</v>
      </c>
      <c r="F7594">
        <v>8.7958503321355597</v>
      </c>
      <c r="G7594">
        <v>8.3747008225382498</v>
      </c>
      <c r="H7594">
        <v>8.7651807219784992</v>
      </c>
      <c r="I7594">
        <v>8.2010857285135703</v>
      </c>
      <c r="J7594">
        <v>8.6456371456709</v>
      </c>
      <c r="K7594">
        <v>8.3778446498431691</v>
      </c>
      <c r="L7594">
        <v>8.2576935892807199</v>
      </c>
      <c r="M7594">
        <v>8.3428224600140304</v>
      </c>
      <c r="N7594">
        <v>8.1823783632403302</v>
      </c>
      <c r="O7594">
        <v>8.2304821506377799</v>
      </c>
      <c r="P7594">
        <v>8.4040201942323094</v>
      </c>
      <c r="Q7594">
        <v>8.2978683598244807</v>
      </c>
    </row>
    <row r="7595" spans="1:17">
      <c r="A7595" t="s">
        <v>13659</v>
      </c>
      <c r="B7595" s="16" t="s">
        <v>13660</v>
      </c>
      <c r="C7595">
        <v>5.69565330414353</v>
      </c>
      <c r="D7595">
        <v>5.4459441552918904</v>
      </c>
      <c r="E7595">
        <v>5.6873781601909403</v>
      </c>
      <c r="F7595">
        <v>5.7920231273194096</v>
      </c>
      <c r="G7595">
        <v>5.4158963756298002</v>
      </c>
      <c r="H7595">
        <v>6.2625083699042996</v>
      </c>
      <c r="I7595">
        <v>5.7570104949229499</v>
      </c>
      <c r="J7595">
        <v>6.1626255445700204</v>
      </c>
      <c r="K7595">
        <v>5.81396477862459</v>
      </c>
      <c r="L7595">
        <v>5.4482976778856296</v>
      </c>
      <c r="M7595">
        <v>5.4539067964059598</v>
      </c>
      <c r="N7595">
        <v>5.5054798817117598</v>
      </c>
      <c r="O7595">
        <v>5.3821449728984998</v>
      </c>
      <c r="P7595">
        <v>5.8760773296446898</v>
      </c>
      <c r="Q7595">
        <v>2.8218677180984102</v>
      </c>
    </row>
    <row r="7596" spans="1:17">
      <c r="A7596" t="s">
        <v>13661</v>
      </c>
      <c r="B7596" s="16" t="s">
        <v>13662</v>
      </c>
      <c r="C7596">
        <v>9.4347743124605294</v>
      </c>
      <c r="D7596">
        <v>9.4843177821731999</v>
      </c>
      <c r="E7596">
        <v>9.4462050871548602</v>
      </c>
      <c r="F7596">
        <v>8.89834918734533</v>
      </c>
      <c r="G7596">
        <v>9.2765935710716203</v>
      </c>
      <c r="H7596">
        <v>8.6298641896015198</v>
      </c>
      <c r="I7596">
        <v>9.1950787383964006</v>
      </c>
      <c r="J7596">
        <v>9.03131437635456</v>
      </c>
      <c r="K7596">
        <v>9.5152105914428091</v>
      </c>
      <c r="L7596">
        <v>9.1368911838838205</v>
      </c>
      <c r="M7596">
        <v>8.7921065647055308</v>
      </c>
      <c r="N7596">
        <v>8.7400168431798395</v>
      </c>
      <c r="O7596">
        <v>8.9307059619958693</v>
      </c>
      <c r="P7596">
        <v>9.2665224450892794</v>
      </c>
      <c r="Q7596">
        <v>10.2234215656334</v>
      </c>
    </row>
    <row r="7597" spans="1:17">
      <c r="A7597" t="s">
        <v>13663</v>
      </c>
      <c r="B7597" s="16" t="e">
        <v>#N/A</v>
      </c>
      <c r="C7597">
        <v>6.0909271146733497</v>
      </c>
      <c r="D7597">
        <v>6.1613914259344904</v>
      </c>
      <c r="E7597">
        <v>6.2077204724516397</v>
      </c>
      <c r="F7597">
        <v>6.3160633938475401</v>
      </c>
      <c r="G7597">
        <v>5.91035690204746</v>
      </c>
      <c r="H7597">
        <v>6.7189678865396303</v>
      </c>
      <c r="I7597">
        <v>6.5499524026940898</v>
      </c>
      <c r="J7597">
        <v>6.7791452400924399</v>
      </c>
      <c r="K7597">
        <v>6.1403051534520099</v>
      </c>
      <c r="L7597">
        <v>6.29773653830798</v>
      </c>
      <c r="M7597">
        <v>6.5764945487984097</v>
      </c>
      <c r="N7597">
        <v>6.0741695914303397</v>
      </c>
      <c r="O7597">
        <v>6.5295658361340001</v>
      </c>
      <c r="P7597">
        <v>6.5105945574874102</v>
      </c>
      <c r="Q7597">
        <v>2.8218677180984102</v>
      </c>
    </row>
    <row r="7598" spans="1:17">
      <c r="A7598" t="s">
        <v>13664</v>
      </c>
      <c r="B7598" s="16" t="s">
        <v>13665</v>
      </c>
      <c r="C7598">
        <v>8.7733913286416705</v>
      </c>
      <c r="D7598">
        <v>8.8163055113916897</v>
      </c>
      <c r="E7598">
        <v>8.5572153554240291</v>
      </c>
      <c r="F7598">
        <v>9.1048933941631294</v>
      </c>
      <c r="G7598">
        <v>8.9746949583964302</v>
      </c>
      <c r="H7598">
        <v>8.9774795722781207</v>
      </c>
      <c r="I7598">
        <v>9.1101396962854295</v>
      </c>
      <c r="J7598">
        <v>8.8173376992138195</v>
      </c>
      <c r="K7598">
        <v>8.8683359844784206</v>
      </c>
      <c r="L7598">
        <v>8.7822617456857692</v>
      </c>
      <c r="M7598">
        <v>9.1142241668012005</v>
      </c>
      <c r="N7598">
        <v>8.9772389315925896</v>
      </c>
      <c r="O7598">
        <v>9.1482535806716996</v>
      </c>
      <c r="P7598">
        <v>9.3448506343229703</v>
      </c>
      <c r="Q7598">
        <v>7.3593062614465703</v>
      </c>
    </row>
    <row r="7599" spans="1:17">
      <c r="A7599" t="s">
        <v>13666</v>
      </c>
      <c r="B7599" s="16" t="s">
        <v>13667</v>
      </c>
      <c r="C7599">
        <v>8.8306606395857106</v>
      </c>
      <c r="D7599">
        <v>8.8381759802902593</v>
      </c>
      <c r="E7599">
        <v>8.7487737213568995</v>
      </c>
      <c r="F7599">
        <v>8.3417949810405094</v>
      </c>
      <c r="G7599">
        <v>8.3188002250974407</v>
      </c>
      <c r="H7599">
        <v>8.9704952338163295</v>
      </c>
      <c r="I7599">
        <v>8.8334082057340506</v>
      </c>
      <c r="J7599">
        <v>8.1628374995026896</v>
      </c>
      <c r="K7599">
        <v>8.9712393793891003</v>
      </c>
      <c r="L7599">
        <v>8.5657733674801904</v>
      </c>
      <c r="M7599">
        <v>8.5141053857536093</v>
      </c>
      <c r="N7599">
        <v>8.2626320731716092</v>
      </c>
      <c r="O7599">
        <v>8.7622291109820107</v>
      </c>
      <c r="P7599">
        <v>9.1474935536501292</v>
      </c>
      <c r="Q7599">
        <v>8.0859864702427604</v>
      </c>
    </row>
    <row r="7600" spans="1:17">
      <c r="A7600" t="s">
        <v>13668</v>
      </c>
      <c r="B7600" s="16" t="s">
        <v>13669</v>
      </c>
      <c r="C7600">
        <v>10.4251509374403</v>
      </c>
      <c r="D7600">
        <v>10.167384705624301</v>
      </c>
      <c r="E7600">
        <v>11.301379280326</v>
      </c>
      <c r="F7600">
        <v>10.775785340456601</v>
      </c>
      <c r="G7600">
        <v>10.9356290811655</v>
      </c>
      <c r="H7600">
        <v>8.9540656831322707</v>
      </c>
      <c r="I7600">
        <v>9.6070344044664004</v>
      </c>
      <c r="J7600">
        <v>10.396728481751101</v>
      </c>
      <c r="K7600">
        <v>10.283576694651099</v>
      </c>
      <c r="L7600">
        <v>10.5601482362532</v>
      </c>
      <c r="M7600">
        <v>10.8232024565158</v>
      </c>
      <c r="N7600">
        <v>10.9161544480122</v>
      </c>
      <c r="O7600">
        <v>10.861490168806901</v>
      </c>
      <c r="P7600">
        <v>9.0840804155215604</v>
      </c>
      <c r="Q7600">
        <v>11.5609893168039</v>
      </c>
    </row>
    <row r="7601" spans="1:17">
      <c r="A7601" t="s">
        <v>13670</v>
      </c>
      <c r="B7601" s="16" t="s">
        <v>13671</v>
      </c>
      <c r="C7601">
        <v>8.3822637043856894</v>
      </c>
      <c r="D7601">
        <v>8.4753727228429003</v>
      </c>
      <c r="E7601">
        <v>7.9105315763097002</v>
      </c>
      <c r="F7601">
        <v>8.7958503321355597</v>
      </c>
      <c r="G7601">
        <v>8.4095249008544606</v>
      </c>
      <c r="H7601">
        <v>9.1501888226661894</v>
      </c>
      <c r="I7601">
        <v>8.6922862689719107</v>
      </c>
      <c r="J7601">
        <v>8.8031039034921292</v>
      </c>
      <c r="K7601">
        <v>8.3839495763288205</v>
      </c>
      <c r="L7601">
        <v>8.5273069118661802</v>
      </c>
      <c r="M7601">
        <v>9.0332630505384106</v>
      </c>
      <c r="N7601">
        <v>8.5675425437041195</v>
      </c>
      <c r="O7601">
        <v>8.9904649874927003</v>
      </c>
      <c r="P7601">
        <v>9.0512966520546492</v>
      </c>
      <c r="Q7601">
        <v>7.5369478347710803</v>
      </c>
    </row>
    <row r="7602" spans="1:17">
      <c r="A7602" t="s">
        <v>13672</v>
      </c>
      <c r="B7602" s="16" t="s">
        <v>13673</v>
      </c>
      <c r="C7602">
        <v>7.7333378051528001</v>
      </c>
      <c r="D7602">
        <v>7.6476571620701899</v>
      </c>
      <c r="E7602">
        <v>8.36706298721613</v>
      </c>
      <c r="F7602">
        <v>7.7743972206855902</v>
      </c>
      <c r="G7602">
        <v>8.0754373225795995</v>
      </c>
      <c r="H7602">
        <v>7.6474009537327596</v>
      </c>
      <c r="I7602">
        <v>8.4541170662821195</v>
      </c>
      <c r="J7602">
        <v>8.9888296615127992</v>
      </c>
      <c r="K7602">
        <v>8.0417568795180703</v>
      </c>
      <c r="L7602">
        <v>8.1910975687190604</v>
      </c>
      <c r="M7602">
        <v>7.8733696912725399</v>
      </c>
      <c r="N7602">
        <v>8.4661329830938996</v>
      </c>
      <c r="O7602">
        <v>7.6898638089583899</v>
      </c>
      <c r="P7602">
        <v>8.4596047728611197</v>
      </c>
      <c r="Q7602">
        <v>8.48255560796823</v>
      </c>
    </row>
    <row r="7603" spans="1:17">
      <c r="A7603" t="s">
        <v>13674</v>
      </c>
      <c r="B7603" s="16" t="s">
        <v>13675</v>
      </c>
      <c r="C7603">
        <v>8.19268269455495</v>
      </c>
      <c r="D7603">
        <v>8.2617895486712403</v>
      </c>
      <c r="E7603">
        <v>8.0115452561885405</v>
      </c>
      <c r="F7603">
        <v>7.6439713636216799</v>
      </c>
      <c r="G7603">
        <v>8.1040732145649308</v>
      </c>
      <c r="H7603">
        <v>7.2684043305091297</v>
      </c>
      <c r="I7603">
        <v>7.8839977317883498</v>
      </c>
      <c r="J7603">
        <v>7.4367212835018703</v>
      </c>
      <c r="K7603">
        <v>8.0340112540614204</v>
      </c>
      <c r="L7603">
        <v>7.62287817002548</v>
      </c>
      <c r="M7603">
        <v>7.4668473592687601</v>
      </c>
      <c r="N7603">
        <v>7.4644992735783298</v>
      </c>
      <c r="O7603">
        <v>7.6363961245384901</v>
      </c>
      <c r="P7603">
        <v>7.9530256707027496</v>
      </c>
      <c r="Q7603">
        <v>7.8374797051227896</v>
      </c>
    </row>
    <row r="7604" spans="1:17">
      <c r="A7604" t="s">
        <v>13676</v>
      </c>
      <c r="B7604" s="16" t="s">
        <v>13677</v>
      </c>
      <c r="C7604">
        <v>6.6054299362161997</v>
      </c>
      <c r="D7604">
        <v>6.5053514820953504</v>
      </c>
      <c r="E7604">
        <v>7.42576520772925</v>
      </c>
      <c r="F7604">
        <v>6.2619685895580499</v>
      </c>
      <c r="G7604">
        <v>7.0997872208927699</v>
      </c>
      <c r="H7604">
        <v>6.4629476099795902</v>
      </c>
      <c r="I7604">
        <v>6.7613064719492897</v>
      </c>
      <c r="J7604">
        <v>8.2433831641058806</v>
      </c>
      <c r="K7604">
        <v>6.7941494051110496</v>
      </c>
      <c r="L7604">
        <v>6.6366511350477397</v>
      </c>
      <c r="M7604">
        <v>6.5307070889644896</v>
      </c>
      <c r="N7604">
        <v>6.9071041636238304</v>
      </c>
      <c r="O7604">
        <v>6.6874703143804703</v>
      </c>
      <c r="P7604">
        <v>7.1645898956467198</v>
      </c>
      <c r="Q7604">
        <v>5.81282804418474</v>
      </c>
    </row>
    <row r="7605" spans="1:17">
      <c r="A7605" t="s">
        <v>13678</v>
      </c>
      <c r="B7605" s="16" t="s">
        <v>979</v>
      </c>
      <c r="C7605">
        <v>7.8130666640351603</v>
      </c>
      <c r="D7605">
        <v>7.8904552081381496</v>
      </c>
      <c r="E7605">
        <v>7.8390252449847297</v>
      </c>
      <c r="F7605">
        <v>8.2273980710635595</v>
      </c>
      <c r="G7605">
        <v>7.9961697092942901</v>
      </c>
      <c r="H7605">
        <v>8.3175708889846405</v>
      </c>
      <c r="I7605">
        <v>7.7201520565501198</v>
      </c>
      <c r="J7605">
        <v>7.9280479477519297</v>
      </c>
      <c r="K7605">
        <v>7.62856200198007</v>
      </c>
      <c r="L7605">
        <v>7.9028113043902399</v>
      </c>
      <c r="M7605">
        <v>8.1929569068586598</v>
      </c>
      <c r="N7605">
        <v>8.3162636808702501</v>
      </c>
      <c r="O7605">
        <v>8.08516070314103</v>
      </c>
      <c r="P7605">
        <v>7.3914806888363103</v>
      </c>
      <c r="Q7605">
        <v>8.3931679398307004</v>
      </c>
    </row>
    <row r="7606" spans="1:17">
      <c r="A7606" t="s">
        <v>13679</v>
      </c>
      <c r="B7606" s="16" t="s">
        <v>13680</v>
      </c>
      <c r="C7606">
        <v>6.0382723697636704</v>
      </c>
      <c r="D7606">
        <v>6.0138206961500202</v>
      </c>
      <c r="E7606">
        <v>7.37606582637006</v>
      </c>
      <c r="F7606">
        <v>6.7959238383915404</v>
      </c>
      <c r="G7606">
        <v>6.8515318643720802</v>
      </c>
      <c r="H7606">
        <v>5.3395340803022098</v>
      </c>
      <c r="I7606">
        <v>7.2627113445187401</v>
      </c>
      <c r="J7606">
        <v>7.1059607573180203</v>
      </c>
      <c r="K7606">
        <v>6.9995379250834802</v>
      </c>
      <c r="L7606">
        <v>7.0424643899991004</v>
      </c>
      <c r="M7606">
        <v>5.305907987925</v>
      </c>
      <c r="N7606">
        <v>4.5639913292833096</v>
      </c>
      <c r="O7606">
        <v>5.1118655635160302</v>
      </c>
      <c r="P7606">
        <v>5.8760773296446898</v>
      </c>
      <c r="Q7606">
        <v>5.81282804418474</v>
      </c>
    </row>
    <row r="7607" spans="1:17">
      <c r="A7607" t="s">
        <v>13681</v>
      </c>
      <c r="B7607" s="16" t="s">
        <v>13682</v>
      </c>
      <c r="C7607">
        <v>7.1963615261964398</v>
      </c>
      <c r="D7607">
        <v>7.2061383105772503</v>
      </c>
      <c r="E7607">
        <v>7.0606604978116003</v>
      </c>
      <c r="F7607">
        <v>6.8965616658622801</v>
      </c>
      <c r="G7607">
        <v>7.1465092171480196</v>
      </c>
      <c r="H7607">
        <v>7.1160517477703298</v>
      </c>
      <c r="I7607">
        <v>7.2627113445187401</v>
      </c>
      <c r="J7607">
        <v>7.0586971906764298</v>
      </c>
      <c r="K7607">
        <v>6.9835028813780502</v>
      </c>
      <c r="L7607">
        <v>6.7951119533207596</v>
      </c>
      <c r="M7607">
        <v>6.7462370240257101</v>
      </c>
      <c r="N7607">
        <v>6.6318301267309199</v>
      </c>
      <c r="O7607">
        <v>6.7892790834488199</v>
      </c>
      <c r="P7607">
        <v>7.2512976857525899</v>
      </c>
      <c r="Q7607">
        <v>6.2843132996066204</v>
      </c>
    </row>
    <row r="7608" spans="1:17">
      <c r="A7608" t="s">
        <v>13683</v>
      </c>
      <c r="B7608" s="16" t="s">
        <v>13684</v>
      </c>
      <c r="C7608">
        <v>4.99547094075474</v>
      </c>
      <c r="D7608">
        <v>5.1891537613714398</v>
      </c>
      <c r="E7608">
        <v>5.12062362366449</v>
      </c>
      <c r="F7608">
        <v>5.34113232674183</v>
      </c>
      <c r="G7608">
        <v>5.5066995363042803</v>
      </c>
      <c r="H7608">
        <v>6.09974100485673</v>
      </c>
      <c r="I7608">
        <v>6.3017290020185603</v>
      </c>
      <c r="J7608">
        <v>5.4594104056423802</v>
      </c>
      <c r="K7608">
        <v>5.52962448084548</v>
      </c>
      <c r="L7608">
        <v>5.88986996217022</v>
      </c>
      <c r="M7608">
        <v>5.4132354683515702</v>
      </c>
      <c r="N7608">
        <v>5.7523273948856701</v>
      </c>
      <c r="O7608">
        <v>5.5691886856815396</v>
      </c>
      <c r="P7608">
        <v>6.4566563684026503</v>
      </c>
      <c r="Q7608">
        <v>2.8218677180984102</v>
      </c>
    </row>
    <row r="7609" spans="1:17">
      <c r="A7609" t="s">
        <v>13685</v>
      </c>
      <c r="B7609" s="16" t="s">
        <v>13686</v>
      </c>
      <c r="C7609">
        <v>6.0560432175631203</v>
      </c>
      <c r="D7609">
        <v>5.7893909640066097</v>
      </c>
      <c r="E7609">
        <v>5.2175717649130604</v>
      </c>
      <c r="F7609">
        <v>6.2057286057546701</v>
      </c>
      <c r="G7609">
        <v>6.18782596009234</v>
      </c>
      <c r="H7609">
        <v>6.2778020360148901</v>
      </c>
      <c r="I7609">
        <v>5.6888246486798497</v>
      </c>
      <c r="J7609">
        <v>5.5815558752487604</v>
      </c>
      <c r="K7609">
        <v>4.9119590476093702</v>
      </c>
      <c r="L7609">
        <v>6.29773653830798</v>
      </c>
      <c r="M7609">
        <v>6.8834847399009602</v>
      </c>
      <c r="N7609">
        <v>7.1881862179008804</v>
      </c>
      <c r="O7609">
        <v>6.4172099053306297</v>
      </c>
      <c r="P7609">
        <v>5.8197066879617596</v>
      </c>
      <c r="Q7609">
        <v>5.81282804418474</v>
      </c>
    </row>
    <row r="7610" spans="1:17">
      <c r="A7610" t="s">
        <v>13687</v>
      </c>
      <c r="B7610" s="16" t="s">
        <v>13688</v>
      </c>
      <c r="C7610">
        <v>8.8281062433691506</v>
      </c>
      <c r="D7610">
        <v>8.7563087112631592</v>
      </c>
      <c r="E7610">
        <v>7.9449959594491801</v>
      </c>
      <c r="F7610">
        <v>8.6493776690782802</v>
      </c>
      <c r="G7610">
        <v>9.1655648122697304</v>
      </c>
      <c r="H7610">
        <v>8.8128204106618107</v>
      </c>
      <c r="I7610">
        <v>8.4840731533556806</v>
      </c>
      <c r="J7610">
        <v>8.6318962256902303</v>
      </c>
      <c r="K7610">
        <v>8.5424389348504093</v>
      </c>
      <c r="L7610">
        <v>8.5061610722303698</v>
      </c>
      <c r="M7610">
        <v>9.2468693845931504</v>
      </c>
      <c r="N7610">
        <v>9.3720340285576196</v>
      </c>
      <c r="O7610">
        <v>8.8371377255911607</v>
      </c>
      <c r="P7610">
        <v>9.1276174590506898</v>
      </c>
      <c r="Q7610">
        <v>7.1565710053807701</v>
      </c>
    </row>
    <row r="7611" spans="1:17">
      <c r="A7611" t="s">
        <v>13689</v>
      </c>
      <c r="B7611" s="16" t="e">
        <v>#N/A</v>
      </c>
      <c r="C7611">
        <v>7.4503947738963197</v>
      </c>
      <c r="D7611">
        <v>7.5089426218584796</v>
      </c>
      <c r="E7611">
        <v>7.8536133879645904</v>
      </c>
      <c r="F7611">
        <v>7.2680742783998298</v>
      </c>
      <c r="G7611">
        <v>7.89599756925214</v>
      </c>
      <c r="H7611">
        <v>6.4223107959451697</v>
      </c>
      <c r="I7611">
        <v>7.1998009364913598</v>
      </c>
      <c r="J7611">
        <v>7.3938813147062703</v>
      </c>
      <c r="K7611">
        <v>7.4243171967247301</v>
      </c>
      <c r="L7611">
        <v>7.4114323954884904</v>
      </c>
      <c r="M7611">
        <v>7.1482828711562396</v>
      </c>
      <c r="N7611">
        <v>7.17992813759657</v>
      </c>
      <c r="O7611">
        <v>7.4318662394394703</v>
      </c>
      <c r="P7611">
        <v>6.5794772553974399</v>
      </c>
      <c r="Q7611">
        <v>8.1958182219819093</v>
      </c>
    </row>
    <row r="7612" spans="1:17">
      <c r="A7612" t="s">
        <v>13690</v>
      </c>
      <c r="B7612" s="16" t="s">
        <v>13691</v>
      </c>
      <c r="C7612">
        <v>7.6889384803510499</v>
      </c>
      <c r="D7612">
        <v>7.8857928710934697</v>
      </c>
      <c r="E7612">
        <v>8.0563655165468493</v>
      </c>
      <c r="F7612">
        <v>8.0839175529094902</v>
      </c>
      <c r="G7612">
        <v>7.8403367479662602</v>
      </c>
      <c r="H7612">
        <v>9.1041332273194193</v>
      </c>
      <c r="I7612">
        <v>8.4971897360425803</v>
      </c>
      <c r="J7612">
        <v>8.77837138493976</v>
      </c>
      <c r="K7612">
        <v>8.1315948083280603</v>
      </c>
      <c r="L7612">
        <v>8.4085966950708908</v>
      </c>
      <c r="M7612">
        <v>8.5601725543950007</v>
      </c>
      <c r="N7612">
        <v>8.2469348951680406</v>
      </c>
      <c r="O7612">
        <v>8.5426803843284809</v>
      </c>
      <c r="P7612">
        <v>8.7801432408921691</v>
      </c>
      <c r="Q7612">
        <v>6.6375058506955904</v>
      </c>
    </row>
    <row r="7613" spans="1:17">
      <c r="A7613" t="s">
        <v>13692</v>
      </c>
      <c r="B7613" s="16" t="s">
        <v>13693</v>
      </c>
      <c r="C7613">
        <v>6.7748786480461201</v>
      </c>
      <c r="D7613">
        <v>6.7619284265220703</v>
      </c>
      <c r="E7613">
        <v>7.5653201361319704</v>
      </c>
      <c r="F7613">
        <v>7.2405344936164298</v>
      </c>
      <c r="G7613">
        <v>7.0317103077074501</v>
      </c>
      <c r="H7613">
        <v>6.9645120930522904</v>
      </c>
      <c r="I7613">
        <v>7.3878958820696496</v>
      </c>
      <c r="J7613">
        <v>7.4314355749538601</v>
      </c>
      <c r="K7613">
        <v>7.5920801119716002</v>
      </c>
      <c r="L7613">
        <v>7.38516182149103</v>
      </c>
      <c r="M7613">
        <v>7.5003543822553702</v>
      </c>
      <c r="N7613">
        <v>7.1464124809704996</v>
      </c>
      <c r="O7613">
        <v>7.4422943721941399</v>
      </c>
      <c r="P7613">
        <v>7.0114628697230597</v>
      </c>
      <c r="Q7613">
        <v>9.6975493141544398</v>
      </c>
    </row>
    <row r="7614" spans="1:17">
      <c r="A7614" t="s">
        <v>13694</v>
      </c>
      <c r="B7614" s="16" t="s">
        <v>13695</v>
      </c>
      <c r="C7614">
        <v>8.3961294856282596</v>
      </c>
      <c r="D7614">
        <v>8.2761069351205805</v>
      </c>
      <c r="E7614">
        <v>8.2561920980110806</v>
      </c>
      <c r="F7614">
        <v>8.4716199038631395</v>
      </c>
      <c r="G7614">
        <v>8.2478703011938208</v>
      </c>
      <c r="H7614">
        <v>8.3645153673396706</v>
      </c>
      <c r="I7614">
        <v>8.2170321021124497</v>
      </c>
      <c r="J7614">
        <v>8.3811991228973799</v>
      </c>
      <c r="K7614">
        <v>8.6425763491698699</v>
      </c>
      <c r="L7614">
        <v>8.2649066963899607</v>
      </c>
      <c r="M7614">
        <v>7.89870373776336</v>
      </c>
      <c r="N7614">
        <v>8.3087231327633706</v>
      </c>
      <c r="O7614">
        <v>7.9818224758641101</v>
      </c>
      <c r="P7614">
        <v>8.4087349906230404</v>
      </c>
      <c r="Q7614">
        <v>7.8374797051227896</v>
      </c>
    </row>
    <row r="7615" spans="1:17">
      <c r="A7615" t="s">
        <v>13696</v>
      </c>
      <c r="B7615" s="16" t="s">
        <v>13697</v>
      </c>
      <c r="C7615">
        <v>9.1721980948528508</v>
      </c>
      <c r="D7615">
        <v>9.2379174034170006</v>
      </c>
      <c r="E7615">
        <v>8.7448689004696494</v>
      </c>
      <c r="F7615">
        <v>9.0205463514106707</v>
      </c>
      <c r="G7615">
        <v>8.5514040589944198</v>
      </c>
      <c r="H7615">
        <v>9.4369832986090199</v>
      </c>
      <c r="I7615">
        <v>9.2657458586468699</v>
      </c>
      <c r="J7615">
        <v>9.1241987065595094</v>
      </c>
      <c r="K7615">
        <v>9.3284814585762899</v>
      </c>
      <c r="L7615">
        <v>9.4982642341134298</v>
      </c>
      <c r="M7615">
        <v>9.0703385437221495</v>
      </c>
      <c r="N7615">
        <v>9.3261046247201307</v>
      </c>
      <c r="O7615">
        <v>9.0580379194454004</v>
      </c>
      <c r="P7615">
        <v>8.8476610822785897</v>
      </c>
      <c r="Q7615">
        <v>9.4093039143768298</v>
      </c>
    </row>
    <row r="7616" spans="1:17">
      <c r="A7616" t="s">
        <v>13698</v>
      </c>
      <c r="B7616" s="16" t="s">
        <v>13699</v>
      </c>
      <c r="C7616">
        <v>7.2960327960102003</v>
      </c>
      <c r="D7616">
        <v>7.1527233928964904</v>
      </c>
      <c r="E7616">
        <v>6.9149261991920596</v>
      </c>
      <c r="F7616">
        <v>7.3411948445234598</v>
      </c>
      <c r="G7616">
        <v>7.9283898693121699</v>
      </c>
      <c r="H7616">
        <v>7.3852487373829199</v>
      </c>
      <c r="I7616">
        <v>7.1998009364913598</v>
      </c>
      <c r="J7616">
        <v>6.7107918037929304</v>
      </c>
      <c r="K7616">
        <v>7.1435456076211903</v>
      </c>
      <c r="L7616">
        <v>7.2821357100021897</v>
      </c>
      <c r="M7616">
        <v>8.0223878819767105</v>
      </c>
      <c r="N7616">
        <v>7.9548729914017997</v>
      </c>
      <c r="O7616">
        <v>8.0617029947938494</v>
      </c>
      <c r="P7616">
        <v>7.2193925819425804</v>
      </c>
      <c r="Q7616">
        <v>7.1565710053807701</v>
      </c>
    </row>
    <row r="7617" spans="1:17">
      <c r="A7617" t="s">
        <v>13700</v>
      </c>
      <c r="B7617" s="16" t="s">
        <v>13701</v>
      </c>
      <c r="C7617">
        <v>8.4700950861579098</v>
      </c>
      <c r="D7617">
        <v>8.3923831436875709</v>
      </c>
      <c r="E7617">
        <v>8.8023591343452292</v>
      </c>
      <c r="F7617">
        <v>8.7082593425084909</v>
      </c>
      <c r="G7617">
        <v>8.5339759392679504</v>
      </c>
      <c r="H7617">
        <v>9.3642486401078493</v>
      </c>
      <c r="I7617">
        <v>8.7914383510798402</v>
      </c>
      <c r="J7617">
        <v>8.8374310173400694</v>
      </c>
      <c r="K7617">
        <v>8.2632887399455903</v>
      </c>
      <c r="L7617">
        <v>8.7074862528963095</v>
      </c>
      <c r="M7617">
        <v>8.8691456628766598</v>
      </c>
      <c r="N7617">
        <v>8.8940470144741202</v>
      </c>
      <c r="O7617">
        <v>8.8702924289759704</v>
      </c>
      <c r="P7617">
        <v>8.5689480794334703</v>
      </c>
      <c r="Q7617">
        <v>8.8614637697687808</v>
      </c>
    </row>
    <row r="7618" spans="1:17">
      <c r="A7618" t="s">
        <v>13702</v>
      </c>
      <c r="B7618" s="16" t="s">
        <v>13703</v>
      </c>
      <c r="C7618">
        <v>4.8751772763815904</v>
      </c>
      <c r="D7618">
        <v>5.0219292506328799</v>
      </c>
      <c r="E7618">
        <v>5.5841231653957797</v>
      </c>
      <c r="F7618">
        <v>5.2866768958500598</v>
      </c>
      <c r="G7618">
        <v>5.6191353861103099</v>
      </c>
      <c r="H7618">
        <v>4.8389910929935898</v>
      </c>
      <c r="I7618">
        <v>5.28584498120492</v>
      </c>
      <c r="J7618">
        <v>4.5040669171042298</v>
      </c>
      <c r="K7618">
        <v>5.1706501337897404</v>
      </c>
      <c r="L7618">
        <v>4.8321653561327897</v>
      </c>
      <c r="M7618">
        <v>5.3498610950685297</v>
      </c>
      <c r="N7618">
        <v>5.3018559344781702</v>
      </c>
      <c r="O7618">
        <v>5.0843574666703004</v>
      </c>
      <c r="P7618">
        <v>5.4975049655279902</v>
      </c>
      <c r="Q7618">
        <v>5.09416193408443</v>
      </c>
    </row>
    <row r="7619" spans="1:17">
      <c r="A7619" t="s">
        <v>13704</v>
      </c>
      <c r="B7619" s="16" t="s">
        <v>13705</v>
      </c>
      <c r="C7619">
        <v>10.767968850229799</v>
      </c>
      <c r="D7619">
        <v>10.7280270835331</v>
      </c>
      <c r="E7619">
        <v>10.860219297053</v>
      </c>
      <c r="F7619">
        <v>10.9022943162642</v>
      </c>
      <c r="G7619">
        <v>10.8677136139223</v>
      </c>
      <c r="H7619">
        <v>11.333762974829201</v>
      </c>
      <c r="I7619">
        <v>10.8318509824144</v>
      </c>
      <c r="J7619">
        <v>10.910165877179701</v>
      </c>
      <c r="K7619">
        <v>10.527725666538901</v>
      </c>
      <c r="L7619">
        <v>10.699690594843901</v>
      </c>
      <c r="M7619">
        <v>10.8232024565158</v>
      </c>
      <c r="N7619">
        <v>10.974478416720901</v>
      </c>
      <c r="O7619">
        <v>10.898348954375299</v>
      </c>
      <c r="P7619">
        <v>10.924612252009</v>
      </c>
      <c r="Q7619">
        <v>9.6975493141544398</v>
      </c>
    </row>
    <row r="7620" spans="1:17">
      <c r="A7620" t="s">
        <v>13706</v>
      </c>
      <c r="B7620" s="16" t="s">
        <v>13707</v>
      </c>
      <c r="C7620">
        <v>3.8862082974622001</v>
      </c>
      <c r="D7620">
        <v>4.1197647330598102</v>
      </c>
      <c r="E7620">
        <v>3.9618875914207199</v>
      </c>
      <c r="F7620">
        <v>3.8353454241230298</v>
      </c>
      <c r="G7620">
        <v>4.1380367534927496</v>
      </c>
      <c r="H7620">
        <v>3.50653555504317</v>
      </c>
      <c r="I7620">
        <v>3.9910282299290798</v>
      </c>
      <c r="J7620">
        <v>3.6724961835054399</v>
      </c>
      <c r="K7620">
        <v>3.99457577781329</v>
      </c>
      <c r="L7620">
        <v>3.9560512465587201</v>
      </c>
      <c r="M7620">
        <v>4.0387673383778999</v>
      </c>
      <c r="N7620">
        <v>4.0888472785647796</v>
      </c>
      <c r="O7620">
        <v>3.8507909364900099</v>
      </c>
      <c r="P7620">
        <v>4.0606668341819496</v>
      </c>
      <c r="Q7620">
        <v>5.09416193408443</v>
      </c>
    </row>
    <row r="7621" spans="1:17">
      <c r="A7621" t="s">
        <v>13708</v>
      </c>
      <c r="B7621" s="16" t="e">
        <v>#N/A</v>
      </c>
      <c r="C7621">
        <v>5.60114838253069</v>
      </c>
      <c r="D7621">
        <v>5.3377706331943697</v>
      </c>
      <c r="E7621">
        <v>6.60469953054863</v>
      </c>
      <c r="F7621">
        <v>6.2057286057546701</v>
      </c>
      <c r="G7621">
        <v>6.2580314604422798</v>
      </c>
      <c r="H7621">
        <v>6.5783352921885401</v>
      </c>
      <c r="I7621">
        <v>6.0006802574656097</v>
      </c>
      <c r="J7621">
        <v>7.32712813606528</v>
      </c>
      <c r="K7621">
        <v>6.2656757677686201</v>
      </c>
      <c r="L7621">
        <v>6.4958669251150596</v>
      </c>
      <c r="M7621">
        <v>7.0546182064712202</v>
      </c>
      <c r="N7621">
        <v>5.8818201747363998</v>
      </c>
      <c r="O7621">
        <v>6.39579368777743</v>
      </c>
      <c r="P7621">
        <v>6.1050083310752497</v>
      </c>
      <c r="Q7621">
        <v>8.0859864702427604</v>
      </c>
    </row>
    <row r="7622" spans="1:17">
      <c r="A7622" t="s">
        <v>13709</v>
      </c>
      <c r="B7622" s="16" t="s">
        <v>13710</v>
      </c>
      <c r="C7622">
        <v>8.0243021689939695</v>
      </c>
      <c r="D7622">
        <v>8.2796641673518891</v>
      </c>
      <c r="E7622">
        <v>8.3100524875584103</v>
      </c>
      <c r="F7622">
        <v>8.1811406841559897</v>
      </c>
      <c r="G7622">
        <v>8.0363486492452196</v>
      </c>
      <c r="H7622">
        <v>8.2879030971680798</v>
      </c>
      <c r="I7622">
        <v>8.5765704099456794</v>
      </c>
      <c r="J7622">
        <v>8.2878828855403395</v>
      </c>
      <c r="K7622">
        <v>8.1780151007615007</v>
      </c>
      <c r="L7622">
        <v>8.4053368231857206</v>
      </c>
      <c r="M7622">
        <v>8.3689430252487504</v>
      </c>
      <c r="N7622">
        <v>8.1823783632403302</v>
      </c>
      <c r="O7622">
        <v>8.3459351124062007</v>
      </c>
      <c r="P7622">
        <v>8.1796353197039107</v>
      </c>
      <c r="Q7622">
        <v>9.1060647157263492</v>
      </c>
    </row>
    <row r="7623" spans="1:17">
      <c r="A7623" t="s">
        <v>13711</v>
      </c>
      <c r="B7623" s="16" t="s">
        <v>13712</v>
      </c>
      <c r="C7623">
        <v>8.3822637043856894</v>
      </c>
      <c r="D7623">
        <v>8.3956649846038705</v>
      </c>
      <c r="E7623">
        <v>8.2994402338828408</v>
      </c>
      <c r="F7623">
        <v>8.4507782474499002</v>
      </c>
      <c r="G7623">
        <v>8.2435872149806695</v>
      </c>
      <c r="H7623">
        <v>9.15635670668809</v>
      </c>
      <c r="I7623">
        <v>8.6370709099959804</v>
      </c>
      <c r="J7623">
        <v>8.7189569758706806</v>
      </c>
      <c r="K7623">
        <v>8.3057139920821701</v>
      </c>
      <c r="L7623">
        <v>8.3955127386756505</v>
      </c>
      <c r="M7623">
        <v>8.1723369877690306</v>
      </c>
      <c r="N7623">
        <v>8.3967059634118595</v>
      </c>
      <c r="O7623">
        <v>8.2184113946843897</v>
      </c>
      <c r="P7623">
        <v>8.7982198567352103</v>
      </c>
      <c r="Q7623">
        <v>2.8218677180984102</v>
      </c>
    </row>
    <row r="7624" spans="1:17">
      <c r="A7624" t="s">
        <v>13713</v>
      </c>
      <c r="B7624" s="16" t="s">
        <v>13714</v>
      </c>
      <c r="C7624">
        <v>7.9273378688956697</v>
      </c>
      <c r="D7624">
        <v>7.88111539084478</v>
      </c>
      <c r="E7624">
        <v>7.9244164502804502</v>
      </c>
      <c r="F7624">
        <v>7.9544846044562698</v>
      </c>
      <c r="G7624">
        <v>7.7525907425537204</v>
      </c>
      <c r="H7624">
        <v>7.1328717276627396</v>
      </c>
      <c r="I7624">
        <v>7.4701254998641904</v>
      </c>
      <c r="J7624">
        <v>7.7986515299026102</v>
      </c>
      <c r="K7624">
        <v>7.6591125328839498</v>
      </c>
      <c r="L7624">
        <v>7.2749973962356496</v>
      </c>
      <c r="M7624">
        <v>7.4813032053431501</v>
      </c>
      <c r="N7624">
        <v>7.04089718852775</v>
      </c>
      <c r="O7624">
        <v>7.1871464252967501</v>
      </c>
      <c r="P7624">
        <v>7.5104440579032898</v>
      </c>
      <c r="Q7624">
        <v>7.1565710053807701</v>
      </c>
    </row>
    <row r="7625" spans="1:17">
      <c r="A7625" t="s">
        <v>13715</v>
      </c>
      <c r="B7625" s="16" t="e">
        <v>#N/A</v>
      </c>
      <c r="C7625">
        <v>8.5341941300966901</v>
      </c>
      <c r="D7625">
        <v>8.7434888749305308</v>
      </c>
      <c r="E7625">
        <v>8.6809092688620506</v>
      </c>
      <c r="F7625">
        <v>8.7527198365611394</v>
      </c>
      <c r="G7625">
        <v>8.2941627893903505</v>
      </c>
      <c r="H7625">
        <v>9.6428115106732495</v>
      </c>
      <c r="I7625">
        <v>8.76185872990464</v>
      </c>
      <c r="J7625">
        <v>9.1740305490197702</v>
      </c>
      <c r="K7625">
        <v>8.5424389348504093</v>
      </c>
      <c r="L7625">
        <v>8.5745063592254507</v>
      </c>
      <c r="M7625">
        <v>8.5759544813228707</v>
      </c>
      <c r="N7625">
        <v>8.7174189117568393</v>
      </c>
      <c r="O7625">
        <v>8.4502441871687708</v>
      </c>
      <c r="P7625">
        <v>9.1946534674138807</v>
      </c>
      <c r="Q7625">
        <v>6.2843132996066204</v>
      </c>
    </row>
    <row r="7626" spans="1:17">
      <c r="A7626" t="s">
        <v>13716</v>
      </c>
      <c r="B7626" s="16" t="s">
        <v>13717</v>
      </c>
      <c r="C7626">
        <v>11.1050734559483</v>
      </c>
      <c r="D7626">
        <v>11.131236708371899</v>
      </c>
      <c r="E7626">
        <v>11.725997419092</v>
      </c>
      <c r="F7626">
        <v>10.698991198599501</v>
      </c>
      <c r="G7626">
        <v>11.2025668761802</v>
      </c>
      <c r="H7626">
        <v>10.233958086202</v>
      </c>
      <c r="I7626">
        <v>11.224685090064201</v>
      </c>
      <c r="J7626">
        <v>11.1378137962209</v>
      </c>
      <c r="K7626">
        <v>11.273761919092401</v>
      </c>
      <c r="L7626">
        <v>10.7842803827411</v>
      </c>
      <c r="M7626">
        <v>10.3775864213383</v>
      </c>
      <c r="N7626">
        <v>9.85984882575546</v>
      </c>
      <c r="O7626">
        <v>10.7475284304406</v>
      </c>
      <c r="P7626">
        <v>11.4179571501531</v>
      </c>
      <c r="Q7626">
        <v>11.019751549349399</v>
      </c>
    </row>
    <row r="7627" spans="1:17">
      <c r="A7627" t="s">
        <v>13718</v>
      </c>
      <c r="B7627" s="16" t="s">
        <v>13719</v>
      </c>
      <c r="C7627">
        <v>3.3064422771203601</v>
      </c>
      <c r="D7627">
        <v>2.8218677180984102</v>
      </c>
      <c r="E7627">
        <v>2.8218677180984102</v>
      </c>
      <c r="F7627">
        <v>3.2825265482838799</v>
      </c>
      <c r="G7627">
        <v>2.8218677180984102</v>
      </c>
      <c r="H7627">
        <v>2.8218677180984102</v>
      </c>
      <c r="I7627">
        <v>3.3100125595866299</v>
      </c>
      <c r="J7627">
        <v>3.4276433730071201</v>
      </c>
      <c r="K7627">
        <v>2.8218677180984102</v>
      </c>
      <c r="L7627">
        <v>2.8218677180984102</v>
      </c>
      <c r="M7627">
        <v>3.4086250003018401</v>
      </c>
      <c r="N7627">
        <v>3.5144020463037902</v>
      </c>
      <c r="O7627">
        <v>2.8218677180984102</v>
      </c>
      <c r="P7627">
        <v>3.3893867502571098</v>
      </c>
      <c r="Q7627">
        <v>2.8218677180984102</v>
      </c>
    </row>
    <row r="7628" spans="1:17">
      <c r="A7628" t="s">
        <v>13720</v>
      </c>
      <c r="B7628" s="16" t="s">
        <v>13721</v>
      </c>
      <c r="C7628">
        <v>7.0280865665637702</v>
      </c>
      <c r="D7628">
        <v>6.5884315520733496</v>
      </c>
      <c r="E7628">
        <v>6.7210876136474598</v>
      </c>
      <c r="F7628">
        <v>6.5705378903197103</v>
      </c>
      <c r="G7628">
        <v>8.2349826637186894</v>
      </c>
      <c r="H7628">
        <v>5.7039026048571104</v>
      </c>
      <c r="I7628">
        <v>7.1423986731827496</v>
      </c>
      <c r="J7628">
        <v>5.9097086530010401</v>
      </c>
      <c r="K7628">
        <v>7.17915749788353</v>
      </c>
      <c r="L7628">
        <v>7.0674878530048497</v>
      </c>
      <c r="M7628">
        <v>7.6697686154396996</v>
      </c>
      <c r="N7628">
        <v>8.2548048560111607</v>
      </c>
      <c r="O7628">
        <v>7.2478896704664404</v>
      </c>
      <c r="P7628">
        <v>6.6127103465427499</v>
      </c>
      <c r="Q7628">
        <v>9.0486929182374407</v>
      </c>
    </row>
    <row r="7629" spans="1:17">
      <c r="A7629" t="s">
        <v>13722</v>
      </c>
      <c r="B7629" s="16" t="s">
        <v>13723</v>
      </c>
      <c r="C7629">
        <v>9.3465114319469098</v>
      </c>
      <c r="D7629">
        <v>9.3213665086542896</v>
      </c>
      <c r="E7629">
        <v>10.113660836711301</v>
      </c>
      <c r="F7629">
        <v>9.7304043505232407</v>
      </c>
      <c r="G7629">
        <v>9.8229446617669893</v>
      </c>
      <c r="H7629">
        <v>9.0005193867292697</v>
      </c>
      <c r="I7629">
        <v>9.5213794024980807</v>
      </c>
      <c r="J7629">
        <v>9.8363354876951608</v>
      </c>
      <c r="K7629">
        <v>9.6171655161065708</v>
      </c>
      <c r="L7629">
        <v>9.6100575010335305</v>
      </c>
      <c r="M7629">
        <v>9.3799388488445103</v>
      </c>
      <c r="N7629">
        <v>9.6357123114547392</v>
      </c>
      <c r="O7629">
        <v>9.6894284300709597</v>
      </c>
      <c r="P7629">
        <v>9.1418425654007702</v>
      </c>
      <c r="Q7629">
        <v>10.567702649957999</v>
      </c>
    </row>
    <row r="7630" spans="1:17">
      <c r="A7630" t="s">
        <v>13724</v>
      </c>
      <c r="B7630" s="16" t="s">
        <v>13725</v>
      </c>
      <c r="C7630">
        <v>8.3326553099165395</v>
      </c>
      <c r="D7630">
        <v>8.2725409010124107</v>
      </c>
      <c r="E7630">
        <v>8.2506936738005692</v>
      </c>
      <c r="F7630">
        <v>8.6309691865580298</v>
      </c>
      <c r="G7630">
        <v>8.4657582755512504</v>
      </c>
      <c r="H7630">
        <v>8.5633286495879908</v>
      </c>
      <c r="I7630">
        <v>8.2130620212323002</v>
      </c>
      <c r="J7630">
        <v>8.5169830678798899</v>
      </c>
      <c r="K7630">
        <v>8.2024047387496797</v>
      </c>
      <c r="L7630">
        <v>8.3419558861511405</v>
      </c>
      <c r="M7630">
        <v>8.3242522616886205</v>
      </c>
      <c r="N7630">
        <v>8.4559297128517308</v>
      </c>
      <c r="O7630">
        <v>8.2543245169052692</v>
      </c>
      <c r="P7630">
        <v>8.3313825724972794</v>
      </c>
      <c r="Q7630">
        <v>8.48255560796823</v>
      </c>
    </row>
    <row r="7631" spans="1:17">
      <c r="A7631" t="s">
        <v>13726</v>
      </c>
      <c r="B7631" s="16" t="s">
        <v>13727</v>
      </c>
      <c r="C7631">
        <v>8.8559587756568607</v>
      </c>
      <c r="D7631">
        <v>8.8715507975198502</v>
      </c>
      <c r="E7631">
        <v>9.2780926191995796</v>
      </c>
      <c r="F7631">
        <v>8.5152910761917404</v>
      </c>
      <c r="G7631">
        <v>8.5163345493011597</v>
      </c>
      <c r="H7631">
        <v>9.8007640601180199</v>
      </c>
      <c r="I7631">
        <v>9.0356983999119898</v>
      </c>
      <c r="J7631">
        <v>9.3852972059635604</v>
      </c>
      <c r="K7631">
        <v>9.4054973262323909</v>
      </c>
      <c r="L7631">
        <v>8.9142352045526092</v>
      </c>
      <c r="M7631">
        <v>9.54018569053809</v>
      </c>
      <c r="N7631">
        <v>9.2095122174029491</v>
      </c>
      <c r="O7631">
        <v>9.5531714307675095</v>
      </c>
      <c r="P7631">
        <v>8.5520009345341101</v>
      </c>
      <c r="Q7631">
        <v>9.3629875558906797</v>
      </c>
    </row>
    <row r="7632" spans="1:17">
      <c r="A7632" t="s">
        <v>13728</v>
      </c>
      <c r="B7632" s="16" t="s">
        <v>13729</v>
      </c>
      <c r="C7632">
        <v>7.6889384803510499</v>
      </c>
      <c r="D7632">
        <v>7.8479405902013397</v>
      </c>
      <c r="E7632">
        <v>7.9381687431180303</v>
      </c>
      <c r="F7632">
        <v>7.5685176025768204</v>
      </c>
      <c r="G7632">
        <v>7.4518143959800103</v>
      </c>
      <c r="H7632">
        <v>7.55069959745998</v>
      </c>
      <c r="I7632">
        <v>7.95229269076051</v>
      </c>
      <c r="J7632">
        <v>7.8784523587356903</v>
      </c>
      <c r="K7632">
        <v>7.6741479899609901</v>
      </c>
      <c r="L7632">
        <v>8.0727714447924992</v>
      </c>
      <c r="M7632">
        <v>7.9165304623469304</v>
      </c>
      <c r="N7632">
        <v>7.6845648440380003</v>
      </c>
      <c r="O7632">
        <v>7.82741598581429</v>
      </c>
      <c r="P7632">
        <v>7.8733663028696599</v>
      </c>
      <c r="Q7632">
        <v>8.0859864702427604</v>
      </c>
    </row>
    <row r="7633" spans="1:17">
      <c r="A7633" t="s">
        <v>13730</v>
      </c>
      <c r="B7633" s="16" t="s">
        <v>13731</v>
      </c>
      <c r="C7633">
        <v>8.6399358059866902</v>
      </c>
      <c r="D7633">
        <v>8.8040103738240507</v>
      </c>
      <c r="E7633">
        <v>8.7834492648820195</v>
      </c>
      <c r="F7633">
        <v>8.7696464400348706</v>
      </c>
      <c r="G7633">
        <v>8.7025684265198908</v>
      </c>
      <c r="H7633">
        <v>8.2690457317257806</v>
      </c>
      <c r="I7633">
        <v>8.6605777110582203</v>
      </c>
      <c r="J7633">
        <v>8.5069803579928003</v>
      </c>
      <c r="K7633">
        <v>8.6552493056823803</v>
      </c>
      <c r="L7633">
        <v>8.5716012357427598</v>
      </c>
      <c r="M7633">
        <v>8.4247945275417901</v>
      </c>
      <c r="N7633">
        <v>7.8444311275022196</v>
      </c>
      <c r="O7633">
        <v>8.38155013265634</v>
      </c>
      <c r="P7633">
        <v>8.5043421316078494</v>
      </c>
      <c r="Q7633">
        <v>8.1958182219819093</v>
      </c>
    </row>
    <row r="7634" spans="1:17">
      <c r="A7634" t="s">
        <v>13732</v>
      </c>
      <c r="B7634" s="16" t="s">
        <v>13733</v>
      </c>
      <c r="C7634">
        <v>9.3712831930665796</v>
      </c>
      <c r="D7634">
        <v>9.5253317376145592</v>
      </c>
      <c r="E7634">
        <v>9.3645967317136307</v>
      </c>
      <c r="F7634">
        <v>9.5035336288558199</v>
      </c>
      <c r="G7634">
        <v>9.4295326772126202</v>
      </c>
      <c r="H7634">
        <v>9.6761022240121193</v>
      </c>
      <c r="I7634">
        <v>9.5625053527528401</v>
      </c>
      <c r="J7634">
        <v>9.2702874346213502</v>
      </c>
      <c r="K7634">
        <v>9.4483519346594704</v>
      </c>
      <c r="L7634">
        <v>9.5058913728504901</v>
      </c>
      <c r="M7634">
        <v>9.0591552568006399</v>
      </c>
      <c r="N7634">
        <v>9.1197478063285597</v>
      </c>
      <c r="O7634">
        <v>9.2346550889823504</v>
      </c>
      <c r="P7634">
        <v>9.4964534391323596</v>
      </c>
      <c r="Q7634">
        <v>7.3593062614465703</v>
      </c>
    </row>
    <row r="7635" spans="1:17">
      <c r="A7635" t="s">
        <v>13734</v>
      </c>
      <c r="B7635" s="16" t="s">
        <v>13735</v>
      </c>
      <c r="C7635">
        <v>9.3695278215505091</v>
      </c>
      <c r="D7635">
        <v>9.3953421719790509</v>
      </c>
      <c r="E7635">
        <v>9.4557904567519593</v>
      </c>
      <c r="F7635">
        <v>9.5504540204790391</v>
      </c>
      <c r="G7635">
        <v>9.2702937844744699</v>
      </c>
      <c r="H7635">
        <v>10.0963887772698</v>
      </c>
      <c r="I7635">
        <v>9.3904602396637706</v>
      </c>
      <c r="J7635">
        <v>9.6659328850543105</v>
      </c>
      <c r="K7635">
        <v>9.1339868838560907</v>
      </c>
      <c r="L7635">
        <v>9.4164551675838002</v>
      </c>
      <c r="M7635">
        <v>9.4028675537756197</v>
      </c>
      <c r="N7635">
        <v>9.4112764562704303</v>
      </c>
      <c r="O7635">
        <v>9.3372464939796895</v>
      </c>
      <c r="P7635">
        <v>9.4191433548428094</v>
      </c>
      <c r="Q7635">
        <v>7.5369478347710803</v>
      </c>
    </row>
    <row r="7636" spans="1:17">
      <c r="A7636" t="s">
        <v>13736</v>
      </c>
      <c r="B7636" s="16" t="s">
        <v>13737</v>
      </c>
      <c r="C7636">
        <v>8.1483048562629197</v>
      </c>
      <c r="D7636">
        <v>7.63659492500196</v>
      </c>
      <c r="E7636">
        <v>8.9554954805701605</v>
      </c>
      <c r="F7636">
        <v>7.9713141637722202</v>
      </c>
      <c r="G7636">
        <v>8.7932496107385596</v>
      </c>
      <c r="H7636">
        <v>5.0023896186610397</v>
      </c>
      <c r="I7636">
        <v>7.3878958820696496</v>
      </c>
      <c r="J7636">
        <v>6.7957351857853503</v>
      </c>
      <c r="K7636">
        <v>8.8397560665034902</v>
      </c>
      <c r="L7636">
        <v>8.6508104190514103</v>
      </c>
      <c r="M7636">
        <v>8.0420074728878408</v>
      </c>
      <c r="N7636">
        <v>8.3606968274335305</v>
      </c>
      <c r="O7636">
        <v>8.4057010987683807</v>
      </c>
      <c r="P7636">
        <v>5.3440870543648904</v>
      </c>
      <c r="Q7636">
        <v>11.5193672609864</v>
      </c>
    </row>
    <row r="7637" spans="1:17">
      <c r="A7637" t="s">
        <v>13738</v>
      </c>
      <c r="B7637" s="16" t="s">
        <v>13739</v>
      </c>
      <c r="C7637">
        <v>10.0444725127963</v>
      </c>
      <c r="D7637">
        <v>10.0762808810519</v>
      </c>
      <c r="E7637">
        <v>10.2327325720779</v>
      </c>
      <c r="F7637">
        <v>10.385926295359299</v>
      </c>
      <c r="G7637">
        <v>10.2018117148745</v>
      </c>
      <c r="H7637">
        <v>10.693652388865299</v>
      </c>
      <c r="I7637">
        <v>10.5466833519757</v>
      </c>
      <c r="J7637">
        <v>10.8996952222021</v>
      </c>
      <c r="K7637">
        <v>9.8868989884819793</v>
      </c>
      <c r="L7637">
        <v>10.2178113166513</v>
      </c>
      <c r="M7637">
        <v>10.2996453891594</v>
      </c>
      <c r="N7637">
        <v>10.555258857610999</v>
      </c>
      <c r="O7637">
        <v>10.150314518531999</v>
      </c>
      <c r="P7637">
        <v>10.736860658034299</v>
      </c>
      <c r="Q7637">
        <v>8.7216113394761106</v>
      </c>
    </row>
    <row r="7638" spans="1:17">
      <c r="A7638" t="s">
        <v>13740</v>
      </c>
      <c r="B7638" s="16" t="s">
        <v>13741</v>
      </c>
      <c r="C7638">
        <v>6.4801488877760303</v>
      </c>
      <c r="D7638">
        <v>6.7516804628441003</v>
      </c>
      <c r="E7638">
        <v>6.67236314516198</v>
      </c>
      <c r="F7638">
        <v>6.7477305356992501</v>
      </c>
      <c r="G7638">
        <v>6.4499469432156404</v>
      </c>
      <c r="H7638">
        <v>7.6820518030327003</v>
      </c>
      <c r="I7638">
        <v>6.8357411278970703</v>
      </c>
      <c r="J7638">
        <v>7.0518163365729496</v>
      </c>
      <c r="K7638">
        <v>6.4987689503714599</v>
      </c>
      <c r="L7638">
        <v>6.8149731723956597</v>
      </c>
      <c r="M7638">
        <v>7.0738466325359601</v>
      </c>
      <c r="N7638">
        <v>7.04089718852775</v>
      </c>
      <c r="O7638">
        <v>7.1172200311726304</v>
      </c>
      <c r="P7638">
        <v>6.8949808635361203</v>
      </c>
      <c r="Q7638">
        <v>5.81282804418474</v>
      </c>
    </row>
    <row r="7639" spans="1:17">
      <c r="A7639" t="s">
        <v>13742</v>
      </c>
      <c r="B7639" s="16" t="s">
        <v>13743</v>
      </c>
      <c r="C7639">
        <v>9.2255750405895505</v>
      </c>
      <c r="D7639">
        <v>9.2433906500788598</v>
      </c>
      <c r="E7639">
        <v>8.5482804739031195</v>
      </c>
      <c r="F7639">
        <v>9.0818466216237308</v>
      </c>
      <c r="G7639">
        <v>8.9926652745186306</v>
      </c>
      <c r="H7639">
        <v>9.0455233228259804</v>
      </c>
      <c r="I7639">
        <v>9.1890304938031999</v>
      </c>
      <c r="J7639">
        <v>8.2312807889916098</v>
      </c>
      <c r="K7639">
        <v>9.4628390228533004</v>
      </c>
      <c r="L7639">
        <v>9.4468875798226897</v>
      </c>
      <c r="M7639">
        <v>9.0575505416508602</v>
      </c>
      <c r="N7639">
        <v>9.5115324091028501</v>
      </c>
      <c r="O7639">
        <v>9.3204115349071195</v>
      </c>
      <c r="P7639">
        <v>8.92866273471056</v>
      </c>
      <c r="Q7639">
        <v>9.9057254354815303</v>
      </c>
    </row>
    <row r="7640" spans="1:17">
      <c r="A7640" t="s">
        <v>13744</v>
      </c>
      <c r="B7640" s="16" t="s">
        <v>13745</v>
      </c>
      <c r="C7640">
        <v>8.25488638708776</v>
      </c>
      <c r="D7640">
        <v>8.1841967584028499</v>
      </c>
      <c r="E7640">
        <v>8.4413400854483704</v>
      </c>
      <c r="F7640">
        <v>8.94166577772347</v>
      </c>
      <c r="G7640">
        <v>8.4583860340578791</v>
      </c>
      <c r="H7640">
        <v>9.2342274463495304</v>
      </c>
      <c r="I7640">
        <v>8.3349746844328294</v>
      </c>
      <c r="J7640">
        <v>8.8233951479009392</v>
      </c>
      <c r="K7640">
        <v>8.1709701325213295</v>
      </c>
      <c r="L7640">
        <v>8.3213476412912701</v>
      </c>
      <c r="M7640">
        <v>8.7350182810454804</v>
      </c>
      <c r="N7640">
        <v>8.7923087901953192</v>
      </c>
      <c r="O7640">
        <v>8.5402584854621004</v>
      </c>
      <c r="P7640">
        <v>8.0648179503677699</v>
      </c>
      <c r="Q7640">
        <v>8.5667227177791094</v>
      </c>
    </row>
    <row r="7641" spans="1:17">
      <c r="A7641" t="s">
        <v>13746</v>
      </c>
      <c r="B7641" s="16" t="s">
        <v>13747</v>
      </c>
      <c r="C7641">
        <v>8.0508482938265207</v>
      </c>
      <c r="D7641">
        <v>8.0023627652999796</v>
      </c>
      <c r="E7641">
        <v>7.6596891654395396</v>
      </c>
      <c r="F7641">
        <v>7.9202238087330104</v>
      </c>
      <c r="G7641">
        <v>7.8232101362540103</v>
      </c>
      <c r="H7641">
        <v>8.1870344716278591</v>
      </c>
      <c r="I7641">
        <v>7.7804477147118902</v>
      </c>
      <c r="J7641">
        <v>7.9167534634674697</v>
      </c>
      <c r="K7641">
        <v>7.8028350331901102</v>
      </c>
      <c r="L7641">
        <v>7.73107344505057</v>
      </c>
      <c r="M7641">
        <v>7.9857095708883197</v>
      </c>
      <c r="N7641">
        <v>7.8548286932646798</v>
      </c>
      <c r="O7641">
        <v>7.8033642931512999</v>
      </c>
      <c r="P7641">
        <v>8.0648179503677699</v>
      </c>
      <c r="Q7641">
        <v>6.2843132996066204</v>
      </c>
    </row>
    <row r="7642" spans="1:17">
      <c r="A7642" t="s">
        <v>13748</v>
      </c>
      <c r="B7642" s="16" t="s">
        <v>13749</v>
      </c>
      <c r="C7642">
        <v>7.2042789662983404</v>
      </c>
      <c r="D7642">
        <v>7.0395330447340898</v>
      </c>
      <c r="E7642">
        <v>7.2711941447598996</v>
      </c>
      <c r="F7642">
        <v>7.0943083087080998</v>
      </c>
      <c r="G7642">
        <v>7.8739907276269099</v>
      </c>
      <c r="H7642">
        <v>7.5693331069165399</v>
      </c>
      <c r="I7642">
        <v>7.2780176798967702</v>
      </c>
      <c r="J7642">
        <v>6.9369807134411303</v>
      </c>
      <c r="K7642">
        <v>7.0921563747033201</v>
      </c>
      <c r="L7642">
        <v>7.1788191819805096</v>
      </c>
      <c r="M7642">
        <v>7.7153046899153699</v>
      </c>
      <c r="N7642">
        <v>7.8181039222588602</v>
      </c>
      <c r="O7642">
        <v>7.8074009128572897</v>
      </c>
      <c r="P7642">
        <v>7.3528040126010596</v>
      </c>
      <c r="Q7642">
        <v>7.5369478347710803</v>
      </c>
    </row>
    <row r="7643" spans="1:17">
      <c r="A7643" t="s">
        <v>13750</v>
      </c>
      <c r="B7643" s="16" t="s">
        <v>13751</v>
      </c>
      <c r="C7643">
        <v>8.1276722546102995</v>
      </c>
      <c r="D7643">
        <v>8.2067956990831892</v>
      </c>
      <c r="E7643">
        <v>8.0500473658796601</v>
      </c>
      <c r="F7643">
        <v>8.0839175529094902</v>
      </c>
      <c r="G7643">
        <v>7.8628598961016696</v>
      </c>
      <c r="H7643">
        <v>8.4805196327210997</v>
      </c>
      <c r="I7643">
        <v>8.2249396015961</v>
      </c>
      <c r="J7643">
        <v>8.1076290748476403</v>
      </c>
      <c r="K7643">
        <v>7.8609194024132698</v>
      </c>
      <c r="L7643">
        <v>8.1527251491148505</v>
      </c>
      <c r="M7643">
        <v>8.2502954391957797</v>
      </c>
      <c r="N7643">
        <v>8.3931452622457208</v>
      </c>
      <c r="O7643">
        <v>8.4030375540667706</v>
      </c>
      <c r="P7643">
        <v>8.4459082741881506</v>
      </c>
      <c r="Q7643">
        <v>7.5369478347710803</v>
      </c>
    </row>
    <row r="7644" spans="1:17">
      <c r="A7644" t="s">
        <v>13752</v>
      </c>
      <c r="B7644" s="16" t="s">
        <v>13753</v>
      </c>
      <c r="C7644">
        <v>6.9827423167201097</v>
      </c>
      <c r="D7644">
        <v>6.8605631676592598</v>
      </c>
      <c r="E7644">
        <v>7.2157407540923399</v>
      </c>
      <c r="F7644">
        <v>6.99059120776786</v>
      </c>
      <c r="G7644">
        <v>6.9497333056202697</v>
      </c>
      <c r="H7644">
        <v>7.6705939668127296</v>
      </c>
      <c r="I7644">
        <v>7.2780176798967702</v>
      </c>
      <c r="J7644">
        <v>7.2451160400621699</v>
      </c>
      <c r="K7644">
        <v>6.7282405473272702</v>
      </c>
      <c r="L7644">
        <v>6.9286808814702896</v>
      </c>
      <c r="M7644">
        <v>7.00204543743902</v>
      </c>
      <c r="N7644">
        <v>6.9170861993747099</v>
      </c>
      <c r="O7644">
        <v>7.1237196162699696</v>
      </c>
      <c r="P7644">
        <v>7.0959398759079004</v>
      </c>
      <c r="Q7644">
        <v>6.2843132996066204</v>
      </c>
    </row>
    <row r="7645" spans="1:17">
      <c r="A7645" t="s">
        <v>13754</v>
      </c>
      <c r="B7645" s="16" t="s">
        <v>13755</v>
      </c>
      <c r="C7645">
        <v>10.884394159092</v>
      </c>
      <c r="D7645">
        <v>11.0765888774374</v>
      </c>
      <c r="E7645">
        <v>10.636189296238401</v>
      </c>
      <c r="F7645">
        <v>10.7461672634587</v>
      </c>
      <c r="G7645">
        <v>10.2029146024223</v>
      </c>
      <c r="H7645">
        <v>10.3261966363235</v>
      </c>
      <c r="I7645">
        <v>10.292170757748501</v>
      </c>
      <c r="J7645">
        <v>10.325974812454101</v>
      </c>
      <c r="K7645">
        <v>10.264684861601401</v>
      </c>
      <c r="L7645">
        <v>9.7058814925144894</v>
      </c>
      <c r="M7645">
        <v>9.0924482755071292</v>
      </c>
      <c r="N7645">
        <v>9.5148117668707997</v>
      </c>
      <c r="O7645">
        <v>9.4434264351877193</v>
      </c>
      <c r="P7645">
        <v>10.0473251079619</v>
      </c>
      <c r="Q7645">
        <v>11.839907660217399</v>
      </c>
    </row>
    <row r="7646" spans="1:17">
      <c r="A7646" t="s">
        <v>13756</v>
      </c>
      <c r="B7646" s="16" t="s">
        <v>13757</v>
      </c>
      <c r="C7646">
        <v>9.2789184199197301</v>
      </c>
      <c r="D7646">
        <v>9.2811326271609698</v>
      </c>
      <c r="E7646">
        <v>9.1715974898209307</v>
      </c>
      <c r="F7646">
        <v>8.90711722131263</v>
      </c>
      <c r="G7646">
        <v>9.0888821552467594</v>
      </c>
      <c r="H7646">
        <v>8.61799297738267</v>
      </c>
      <c r="I7646">
        <v>9.0221533435158605</v>
      </c>
      <c r="J7646">
        <v>9.0944537751745305</v>
      </c>
      <c r="K7646">
        <v>8.9953592602419903</v>
      </c>
      <c r="L7646">
        <v>8.73630771115001</v>
      </c>
      <c r="M7646">
        <v>8.6963514666055506</v>
      </c>
      <c r="N7646">
        <v>8.4073355940838095</v>
      </c>
      <c r="O7646">
        <v>8.7684498735885708</v>
      </c>
      <c r="P7646">
        <v>9.0633044230541202</v>
      </c>
      <c r="Q7646">
        <v>8.7216113394761106</v>
      </c>
    </row>
    <row r="7647" spans="1:17">
      <c r="A7647" t="s">
        <v>13758</v>
      </c>
      <c r="B7647" s="16" t="s">
        <v>13759</v>
      </c>
      <c r="C7647">
        <v>7.6889384803510499</v>
      </c>
      <c r="D7647">
        <v>7.7123023189826299</v>
      </c>
      <c r="E7647">
        <v>7.7006203336366701</v>
      </c>
      <c r="F7647">
        <v>8.0327296924600002</v>
      </c>
      <c r="G7647">
        <v>7.8346504813997297</v>
      </c>
      <c r="H7647">
        <v>7.8488904955482699</v>
      </c>
      <c r="I7647">
        <v>7.5224439994532499</v>
      </c>
      <c r="J7647">
        <v>7.8470607049974301</v>
      </c>
      <c r="K7647">
        <v>7.5217714944303404</v>
      </c>
      <c r="L7647">
        <v>7.6725748643403202</v>
      </c>
      <c r="M7647">
        <v>7.4473440408504299</v>
      </c>
      <c r="N7647">
        <v>7.5566025451299499</v>
      </c>
      <c r="O7647">
        <v>7.6227129446624904</v>
      </c>
      <c r="P7647">
        <v>7.5104440579032898</v>
      </c>
      <c r="Q7647">
        <v>6.6375058506955904</v>
      </c>
    </row>
    <row r="7648" spans="1:17">
      <c r="A7648" t="s">
        <v>13760</v>
      </c>
      <c r="B7648" s="16" t="s">
        <v>13761</v>
      </c>
      <c r="C7648">
        <v>7.7974702032345302</v>
      </c>
      <c r="D7648">
        <v>7.9226756640482803</v>
      </c>
      <c r="E7648">
        <v>7.4643237134036697</v>
      </c>
      <c r="F7648">
        <v>7.8537017077023297</v>
      </c>
      <c r="G7648">
        <v>7.9014471331161502</v>
      </c>
      <c r="H7648">
        <v>8.2460862829780304</v>
      </c>
      <c r="I7648">
        <v>7.6975847167267899</v>
      </c>
      <c r="J7648">
        <v>7.5629189843524403</v>
      </c>
      <c r="K7648">
        <v>7.5437731704646698</v>
      </c>
      <c r="L7648">
        <v>7.6002275995382602</v>
      </c>
      <c r="M7648">
        <v>8.0836215793818607</v>
      </c>
      <c r="N7648">
        <v>8.3087231327633706</v>
      </c>
      <c r="O7648">
        <v>8.0549300360054197</v>
      </c>
      <c r="P7648">
        <v>7.78178590968332</v>
      </c>
      <c r="Q7648">
        <v>7.6950435514148801</v>
      </c>
    </row>
    <row r="7649" spans="1:17">
      <c r="A7649" t="s">
        <v>13762</v>
      </c>
      <c r="B7649" s="16" t="s">
        <v>13763</v>
      </c>
      <c r="C7649">
        <v>9.4514649438924891</v>
      </c>
      <c r="D7649">
        <v>9.3503994813079299</v>
      </c>
      <c r="E7649">
        <v>10.5222137027489</v>
      </c>
      <c r="F7649">
        <v>9.4669432250881904</v>
      </c>
      <c r="G7649">
        <v>9.7265388249947708</v>
      </c>
      <c r="H7649">
        <v>8.5097257028290105</v>
      </c>
      <c r="I7649">
        <v>9.1250002007750695</v>
      </c>
      <c r="J7649">
        <v>9.0623762288624992</v>
      </c>
      <c r="K7649">
        <v>9.5262884222496993</v>
      </c>
      <c r="L7649">
        <v>9.7932434595961109</v>
      </c>
      <c r="M7649">
        <v>9.7963783903870496</v>
      </c>
      <c r="N7649">
        <v>9.9204485148430201</v>
      </c>
      <c r="O7649">
        <v>9.7763494421349098</v>
      </c>
      <c r="P7649">
        <v>8.2756875406830996</v>
      </c>
      <c r="Q7649">
        <v>11.266131546133</v>
      </c>
    </row>
    <row r="7650" spans="1:17">
      <c r="A7650" t="s">
        <v>13764</v>
      </c>
      <c r="B7650" s="16" t="s">
        <v>13765</v>
      </c>
      <c r="C7650">
        <v>6.3854000850352497</v>
      </c>
      <c r="D7650">
        <v>6.4930776432046997</v>
      </c>
      <c r="E7650">
        <v>6.7987778901780498</v>
      </c>
      <c r="F7650">
        <v>6.0222063443531901</v>
      </c>
      <c r="G7650">
        <v>6.9913076005737196</v>
      </c>
      <c r="H7650">
        <v>5.9922466879641396</v>
      </c>
      <c r="I7650">
        <v>6.5750413576586197</v>
      </c>
      <c r="J7650">
        <v>7.19606027589424</v>
      </c>
      <c r="K7650">
        <v>6.6181099741906699</v>
      </c>
      <c r="L7650">
        <v>6.9646626692663203</v>
      </c>
      <c r="M7650">
        <v>6.1608227199956103</v>
      </c>
      <c r="N7650">
        <v>6.0560748478416198</v>
      </c>
      <c r="O7650">
        <v>6.4693817185352103</v>
      </c>
      <c r="P7650">
        <v>6.64518742594566</v>
      </c>
      <c r="Q7650">
        <v>7.3593062614465703</v>
      </c>
    </row>
    <row r="7651" spans="1:17">
      <c r="A7651" t="s">
        <v>13766</v>
      </c>
      <c r="B7651" s="16" t="s">
        <v>13767</v>
      </c>
      <c r="C7651">
        <v>9.4923656253135693</v>
      </c>
      <c r="D7651">
        <v>9.5622951214445902</v>
      </c>
      <c r="E7651">
        <v>9.5836981511484698</v>
      </c>
      <c r="F7651">
        <v>9.5193439518374401</v>
      </c>
      <c r="G7651">
        <v>9.4370512261857993</v>
      </c>
      <c r="H7651">
        <v>10.2637782378173</v>
      </c>
      <c r="I7651">
        <v>10.1395616141992</v>
      </c>
      <c r="J7651">
        <v>10.154825208884199</v>
      </c>
      <c r="K7651">
        <v>9.9612264860074706</v>
      </c>
      <c r="L7651">
        <v>9.9996429545201995</v>
      </c>
      <c r="M7651">
        <v>9.8399658104872607</v>
      </c>
      <c r="N7651">
        <v>9.5583685034572898</v>
      </c>
      <c r="O7651">
        <v>9.8928991478739192</v>
      </c>
      <c r="P7651">
        <v>10.6379743434508</v>
      </c>
      <c r="Q7651">
        <v>7.9670857749043096</v>
      </c>
    </row>
    <row r="7652" spans="1:17">
      <c r="A7652" t="s">
        <v>13768</v>
      </c>
      <c r="B7652" s="16" t="s">
        <v>13769</v>
      </c>
      <c r="C7652">
        <v>5.3319193517173096</v>
      </c>
      <c r="D7652">
        <v>5.3929301417275104</v>
      </c>
      <c r="E7652">
        <v>5.3927334818754904</v>
      </c>
      <c r="F7652">
        <v>5.0098915733122702</v>
      </c>
      <c r="G7652">
        <v>5.8882770820909203</v>
      </c>
      <c r="H7652">
        <v>5.4810077289205497</v>
      </c>
      <c r="I7652">
        <v>5.28584498120492</v>
      </c>
      <c r="J7652">
        <v>6.0557751925933898</v>
      </c>
      <c r="K7652">
        <v>4.9472302900396103</v>
      </c>
      <c r="L7652">
        <v>5.4482976778856296</v>
      </c>
      <c r="M7652">
        <v>5.2371779022953104</v>
      </c>
      <c r="N7652">
        <v>5.7063481960642797</v>
      </c>
      <c r="O7652">
        <v>5.4259727888002303</v>
      </c>
      <c r="P7652">
        <v>5.8197066879617596</v>
      </c>
      <c r="Q7652">
        <v>5.81282804418474</v>
      </c>
    </row>
    <row r="7653" spans="1:17">
      <c r="A7653" t="s">
        <v>13770</v>
      </c>
      <c r="B7653" s="16" t="s">
        <v>13771</v>
      </c>
      <c r="C7653">
        <v>8.1564758770629506</v>
      </c>
      <c r="D7653">
        <v>8.0981627286770799</v>
      </c>
      <c r="E7653">
        <v>8.0998333460772791</v>
      </c>
      <c r="F7653">
        <v>8.5632367155584692</v>
      </c>
      <c r="G7653">
        <v>8.1596921565314506</v>
      </c>
      <c r="H7653">
        <v>9.33735672252039</v>
      </c>
      <c r="I7653">
        <v>8.2979728862773996</v>
      </c>
      <c r="J7653">
        <v>8.7189569758706806</v>
      </c>
      <c r="K7653">
        <v>8.1674346899007801</v>
      </c>
      <c r="L7653">
        <v>8.5540464756126209</v>
      </c>
      <c r="M7653">
        <v>8.4857415116602404</v>
      </c>
      <c r="N7653">
        <v>8.5863722704926904</v>
      </c>
      <c r="O7653">
        <v>8.5523274973466492</v>
      </c>
      <c r="P7653">
        <v>8.7395585405741496</v>
      </c>
      <c r="Q7653">
        <v>2.8218677180984102</v>
      </c>
    </row>
    <row r="7654" spans="1:17">
      <c r="A7654" t="s">
        <v>13772</v>
      </c>
      <c r="B7654" s="16" t="s">
        <v>13773</v>
      </c>
      <c r="C7654">
        <v>8.35412545506607</v>
      </c>
      <c r="D7654">
        <v>8.2105279715083395</v>
      </c>
      <c r="E7654">
        <v>8.76042513487522</v>
      </c>
      <c r="F7654">
        <v>8.5380524793026105</v>
      </c>
      <c r="G7654">
        <v>9.1172407334525296</v>
      </c>
      <c r="H7654">
        <v>9.0521544036134305</v>
      </c>
      <c r="I7654">
        <v>8.6131744940128296</v>
      </c>
      <c r="J7654">
        <v>8.6180230862702292</v>
      </c>
      <c r="K7654">
        <v>8.5287296142295599</v>
      </c>
      <c r="L7654">
        <v>8.7337112550852805</v>
      </c>
      <c r="M7654">
        <v>9.1820711604520806</v>
      </c>
      <c r="N7654">
        <v>8.7977044850543606</v>
      </c>
      <c r="O7654">
        <v>9.2241337523288305</v>
      </c>
      <c r="P7654">
        <v>8.0648179503677699</v>
      </c>
      <c r="Q7654">
        <v>9.6975493141544398</v>
      </c>
    </row>
    <row r="7655" spans="1:17">
      <c r="A7655" t="s">
        <v>13774</v>
      </c>
      <c r="B7655" s="16" t="s">
        <v>13775</v>
      </c>
      <c r="C7655">
        <v>8.5985650642778495</v>
      </c>
      <c r="D7655">
        <v>8.6310498011158696</v>
      </c>
      <c r="E7655">
        <v>8.4934760895908692</v>
      </c>
      <c r="F7655">
        <v>8.4567638176214999</v>
      </c>
      <c r="G7655">
        <v>8.4171506451643392</v>
      </c>
      <c r="H7655">
        <v>8.8411772305795093</v>
      </c>
      <c r="I7655">
        <v>8.8488372276025107</v>
      </c>
      <c r="J7655">
        <v>8.8071850594068692</v>
      </c>
      <c r="K7655">
        <v>8.5148886715223906</v>
      </c>
      <c r="L7655">
        <v>8.6699509700296495</v>
      </c>
      <c r="M7655">
        <v>8.57146296044262</v>
      </c>
      <c r="N7655">
        <v>8.2270698864005301</v>
      </c>
      <c r="O7655">
        <v>8.5690561526180495</v>
      </c>
      <c r="P7655">
        <v>9.1333243492355791</v>
      </c>
      <c r="Q7655">
        <v>7.3593062614465703</v>
      </c>
    </row>
    <row r="7656" spans="1:17">
      <c r="A7656" t="s">
        <v>13776</v>
      </c>
      <c r="B7656" s="16" t="s">
        <v>13777</v>
      </c>
      <c r="C7656">
        <v>9.6754216863985505</v>
      </c>
      <c r="D7656">
        <v>9.5476232363205096</v>
      </c>
      <c r="E7656">
        <v>9.5165892416787496</v>
      </c>
      <c r="F7656">
        <v>9.6093885089004196</v>
      </c>
      <c r="G7656">
        <v>9.6622388727695903</v>
      </c>
      <c r="H7656">
        <v>9.3044102747597996</v>
      </c>
      <c r="I7656">
        <v>9.6354805595770205</v>
      </c>
      <c r="J7656">
        <v>9.5144479449413506</v>
      </c>
      <c r="K7656">
        <v>9.7856667495174605</v>
      </c>
      <c r="L7656">
        <v>9.6710284729681302</v>
      </c>
      <c r="M7656">
        <v>9.6464743250025204</v>
      </c>
      <c r="N7656">
        <v>9.7666444873479303</v>
      </c>
      <c r="O7656">
        <v>9.6718400279384404</v>
      </c>
      <c r="P7656">
        <v>9.4537625501615992</v>
      </c>
      <c r="Q7656">
        <v>10.3943408570348</v>
      </c>
    </row>
    <row r="7657" spans="1:17">
      <c r="A7657" t="s">
        <v>13778</v>
      </c>
      <c r="B7657" s="16" t="s">
        <v>13779</v>
      </c>
      <c r="C7657">
        <v>6.3571282477373696</v>
      </c>
      <c r="D7657">
        <v>6.7516804628441003</v>
      </c>
      <c r="E7657">
        <v>6.65574536447828</v>
      </c>
      <c r="F7657">
        <v>6.7477305356992501</v>
      </c>
      <c r="G7657">
        <v>6.18782596009234</v>
      </c>
      <c r="H7657">
        <v>6.8367548911693801</v>
      </c>
      <c r="I7657">
        <v>6.6827849385407099</v>
      </c>
      <c r="J7657">
        <v>6.7538939608274298</v>
      </c>
      <c r="K7657">
        <v>6.4292012437918196</v>
      </c>
      <c r="L7657">
        <v>6.5323868826406404</v>
      </c>
      <c r="M7657">
        <v>6.2199377007149002</v>
      </c>
      <c r="N7657">
        <v>6.4088580569182003</v>
      </c>
      <c r="O7657">
        <v>6.2835881349864096</v>
      </c>
      <c r="P7657">
        <v>6.7828384161901099</v>
      </c>
      <c r="Q7657">
        <v>6.2843132996066204</v>
      </c>
    </row>
    <row r="7658" spans="1:17">
      <c r="A7658" t="s">
        <v>13780</v>
      </c>
      <c r="B7658" s="16" t="s">
        <v>13781</v>
      </c>
      <c r="C7658">
        <v>7.4636393836486201</v>
      </c>
      <c r="D7658">
        <v>7.4720683673797401</v>
      </c>
      <c r="E7658">
        <v>7.54747676036735</v>
      </c>
      <c r="F7658">
        <v>7.6492124965412103</v>
      </c>
      <c r="G7658">
        <v>7.61337333307862</v>
      </c>
      <c r="H7658">
        <v>7.7918770233954904</v>
      </c>
      <c r="I7658">
        <v>7.7588130872051497</v>
      </c>
      <c r="J7658">
        <v>7.55322075045129</v>
      </c>
      <c r="K7658">
        <v>7.7375455503910802</v>
      </c>
      <c r="L7658">
        <v>7.5655688113487098</v>
      </c>
      <c r="M7658">
        <v>7.6052566679183498</v>
      </c>
      <c r="N7658">
        <v>7.5046963614255704</v>
      </c>
      <c r="O7658">
        <v>7.7789039860009099</v>
      </c>
      <c r="P7658">
        <v>7.8458029754857996</v>
      </c>
      <c r="Q7658">
        <v>7.5369478347710803</v>
      </c>
    </row>
    <row r="7659" spans="1:17">
      <c r="A7659" t="s">
        <v>13782</v>
      </c>
      <c r="B7659" s="16" t="s">
        <v>13783</v>
      </c>
      <c r="C7659">
        <v>4.0706176854441196</v>
      </c>
      <c r="D7659">
        <v>4.32650596693877</v>
      </c>
      <c r="E7659">
        <v>4.0887687455453801</v>
      </c>
      <c r="F7659">
        <v>4.4086599646307301</v>
      </c>
      <c r="G7659">
        <v>4.2225520177193703</v>
      </c>
      <c r="H7659">
        <v>4.4894640760069198</v>
      </c>
      <c r="I7659">
        <v>4.2360017113942803</v>
      </c>
      <c r="J7659">
        <v>4.0085972383706396</v>
      </c>
      <c r="K7659">
        <v>3.91162951239331</v>
      </c>
      <c r="L7659">
        <v>3.8614614459532302</v>
      </c>
      <c r="M7659">
        <v>4.10067942601317</v>
      </c>
      <c r="N7659">
        <v>3.99991931403749</v>
      </c>
      <c r="O7659">
        <v>4.0021176285150997</v>
      </c>
      <c r="P7659">
        <v>4.1712528320562896</v>
      </c>
      <c r="Q7659">
        <v>2.8218677180984102</v>
      </c>
    </row>
    <row r="7660" spans="1:17">
      <c r="A7660" t="s">
        <v>13784</v>
      </c>
      <c r="B7660" s="16" t="s">
        <v>13785</v>
      </c>
      <c r="C7660">
        <v>9.2505871651384304</v>
      </c>
      <c r="D7660">
        <v>9.2793576093142303</v>
      </c>
      <c r="E7660">
        <v>8.8898267152045207</v>
      </c>
      <c r="F7660">
        <v>9.20605281022873</v>
      </c>
      <c r="G7660">
        <v>8.9274303214547892</v>
      </c>
      <c r="H7660">
        <v>9.2611862909183102</v>
      </c>
      <c r="I7660">
        <v>8.8966343815315305</v>
      </c>
      <c r="J7660">
        <v>9.2358859942028992</v>
      </c>
      <c r="K7660">
        <v>8.9528809847939499</v>
      </c>
      <c r="L7660">
        <v>8.9726535878147899</v>
      </c>
      <c r="M7660">
        <v>9.1142241668012005</v>
      </c>
      <c r="N7660">
        <v>9.2054587092092497</v>
      </c>
      <c r="O7660">
        <v>9.0931530934087608</v>
      </c>
      <c r="P7660">
        <v>8.9121585051130907</v>
      </c>
      <c r="Q7660">
        <v>8.48255560796823</v>
      </c>
    </row>
    <row r="7661" spans="1:17">
      <c r="A7661" t="s">
        <v>13786</v>
      </c>
      <c r="B7661" s="16" t="s">
        <v>13787</v>
      </c>
      <c r="C7661">
        <v>8.98079876651944</v>
      </c>
      <c r="D7661">
        <v>9.0403692879494795</v>
      </c>
      <c r="E7661">
        <v>8.9487221229275402</v>
      </c>
      <c r="F7661">
        <v>8.89834918734533</v>
      </c>
      <c r="G7661">
        <v>8.8785639313217395</v>
      </c>
      <c r="H7661">
        <v>8.7785726177082495</v>
      </c>
      <c r="I7661">
        <v>8.7807522000412899</v>
      </c>
      <c r="J7661">
        <v>8.6040151564753806</v>
      </c>
      <c r="K7661">
        <v>9.0917301290166304</v>
      </c>
      <c r="L7661">
        <v>8.7947710724887198</v>
      </c>
      <c r="M7661">
        <v>9.1746883092406701</v>
      </c>
      <c r="N7661">
        <v>9.1197478063285597</v>
      </c>
      <c r="O7661">
        <v>9.1951827904016508</v>
      </c>
      <c r="P7661">
        <v>8.5262007262389794</v>
      </c>
      <c r="Q7661">
        <v>9.7703309644362406</v>
      </c>
    </row>
    <row r="7662" spans="1:17">
      <c r="A7662" t="s">
        <v>13788</v>
      </c>
      <c r="B7662" s="16" t="s">
        <v>13789</v>
      </c>
      <c r="C7662">
        <v>4.2964146619915802</v>
      </c>
      <c r="D7662">
        <v>4.1931807688815699</v>
      </c>
      <c r="E7662">
        <v>4.3969712788901898</v>
      </c>
      <c r="F7662">
        <v>4.0118215330109104</v>
      </c>
      <c r="G7662">
        <v>3.8309652426265099</v>
      </c>
      <c r="H7662">
        <v>3.50653555504317</v>
      </c>
      <c r="I7662">
        <v>3.7848446501428201</v>
      </c>
      <c r="J7662">
        <v>3.6724961835054399</v>
      </c>
      <c r="K7662">
        <v>3.4608708703561399</v>
      </c>
      <c r="L7662">
        <v>3.29479214013883</v>
      </c>
      <c r="M7662">
        <v>3.7404257728686199</v>
      </c>
      <c r="N7662">
        <v>3.9019995236038798</v>
      </c>
      <c r="O7662">
        <v>3.8507909364900099</v>
      </c>
      <c r="P7662">
        <v>3.7927642367557501</v>
      </c>
      <c r="Q7662">
        <v>2.8218677180984102</v>
      </c>
    </row>
    <row r="7663" spans="1:17">
      <c r="A7663" t="s">
        <v>13790</v>
      </c>
      <c r="B7663" s="16" t="s">
        <v>13791</v>
      </c>
      <c r="C7663">
        <v>5.60114838253069</v>
      </c>
      <c r="D7663">
        <v>5.7057984767895098</v>
      </c>
      <c r="E7663">
        <v>5.2175717649130604</v>
      </c>
      <c r="F7663">
        <v>5.6288788852098</v>
      </c>
      <c r="G7663">
        <v>5.35182564159728</v>
      </c>
      <c r="H7663">
        <v>5.5593717733825097</v>
      </c>
      <c r="I7663">
        <v>5.6171189819053096</v>
      </c>
      <c r="J7663">
        <v>5.1228960162245301</v>
      </c>
      <c r="K7663">
        <v>5.9369845976997899</v>
      </c>
      <c r="L7663">
        <v>5.98142559332394</v>
      </c>
      <c r="M7663">
        <v>5.8211776785550002</v>
      </c>
      <c r="N7663">
        <v>6.3210115805117999</v>
      </c>
      <c r="O7663">
        <v>5.6262843524796304</v>
      </c>
      <c r="P7663">
        <v>5.3028714561952901</v>
      </c>
      <c r="Q7663">
        <v>6.2843132996066204</v>
      </c>
    </row>
    <row r="7664" spans="1:17">
      <c r="A7664" t="s">
        <v>13792</v>
      </c>
      <c r="B7664" s="16" t="s">
        <v>13793</v>
      </c>
      <c r="C7664">
        <v>9.9324234705455208</v>
      </c>
      <c r="D7664">
        <v>9.7812787143693498</v>
      </c>
      <c r="E7664">
        <v>10.4485195218708</v>
      </c>
      <c r="F7664">
        <v>9.7316387011115992</v>
      </c>
      <c r="G7664">
        <v>10.1478563197489</v>
      </c>
      <c r="H7664">
        <v>8.2069884902560695</v>
      </c>
      <c r="I7664">
        <v>9.6487617314583698</v>
      </c>
      <c r="J7664">
        <v>9.27176469600718</v>
      </c>
      <c r="K7664">
        <v>10.437459405522</v>
      </c>
      <c r="L7664">
        <v>10.5469013330396</v>
      </c>
      <c r="M7664">
        <v>9.9065423005666897</v>
      </c>
      <c r="N7664">
        <v>9.9204485148430201</v>
      </c>
      <c r="O7664">
        <v>9.8397443603763595</v>
      </c>
      <c r="P7664">
        <v>9.0958194026424106</v>
      </c>
      <c r="Q7664">
        <v>12.4116862519578</v>
      </c>
    </row>
    <row r="7665" spans="1:17">
      <c r="A7665" t="s">
        <v>13794</v>
      </c>
      <c r="B7665" s="16" t="s">
        <v>13795</v>
      </c>
      <c r="C7665">
        <v>9.4564347031053995</v>
      </c>
      <c r="D7665">
        <v>9.6376584901482101</v>
      </c>
      <c r="E7665">
        <v>9.6561617709525702</v>
      </c>
      <c r="F7665">
        <v>9.3253197384371607</v>
      </c>
      <c r="G7665">
        <v>9.3600416653136502</v>
      </c>
      <c r="H7665">
        <v>9.0696896583096205</v>
      </c>
      <c r="I7665">
        <v>9.6706288400285594</v>
      </c>
      <c r="J7665">
        <v>9.4042781296915301</v>
      </c>
      <c r="K7665">
        <v>9.7075294043721794</v>
      </c>
      <c r="L7665">
        <v>9.3620230598032901</v>
      </c>
      <c r="M7665">
        <v>9.0655563212141796</v>
      </c>
      <c r="N7665">
        <v>8.5894867865940299</v>
      </c>
      <c r="O7665">
        <v>9.2539933929340901</v>
      </c>
      <c r="P7665">
        <v>9.7328068987504395</v>
      </c>
      <c r="Q7665">
        <v>8.9266120302692595</v>
      </c>
    </row>
    <row r="7666" spans="1:17">
      <c r="A7666" t="s">
        <v>13796</v>
      </c>
      <c r="B7666" s="16" t="s">
        <v>13797</v>
      </c>
      <c r="C7666">
        <v>8.4132762236909997</v>
      </c>
      <c r="D7666">
        <v>8.4753727228429003</v>
      </c>
      <c r="E7666">
        <v>8.5705147010623204</v>
      </c>
      <c r="F7666">
        <v>8.7624164981592791</v>
      </c>
      <c r="G7666">
        <v>8.0802496710528793</v>
      </c>
      <c r="H7666">
        <v>8.7838947437754502</v>
      </c>
      <c r="I7666">
        <v>8.4337948150978406</v>
      </c>
      <c r="J7666">
        <v>9.0049084534888308</v>
      </c>
      <c r="K7666">
        <v>8.4259750566415992</v>
      </c>
      <c r="L7666">
        <v>8.3282498484760499</v>
      </c>
      <c r="M7666">
        <v>8.5023548505775803</v>
      </c>
      <c r="N7666">
        <v>8.4490871884444907</v>
      </c>
      <c r="O7666">
        <v>8.1908767402407392</v>
      </c>
      <c r="P7666">
        <v>8.8476610822785897</v>
      </c>
      <c r="Q7666">
        <v>8.0859864702427604</v>
      </c>
    </row>
    <row r="7667" spans="1:17">
      <c r="A7667" t="s">
        <v>13798</v>
      </c>
      <c r="B7667" s="16" t="s">
        <v>13799</v>
      </c>
      <c r="C7667">
        <v>6.8973229715324003</v>
      </c>
      <c r="D7667">
        <v>6.8981899443675996</v>
      </c>
      <c r="E7667">
        <v>6.8724668132343201</v>
      </c>
      <c r="F7667">
        <v>6.8698089019466204</v>
      </c>
      <c r="G7667">
        <v>7.0806640379668</v>
      </c>
      <c r="H7667">
        <v>6.7844140662405801</v>
      </c>
      <c r="I7667">
        <v>7.1917397819167199</v>
      </c>
      <c r="J7667">
        <v>6.6663496163334601</v>
      </c>
      <c r="K7667">
        <v>7.0388581973165998</v>
      </c>
      <c r="L7667">
        <v>6.9997633454405896</v>
      </c>
      <c r="M7667">
        <v>6.5674538731629699</v>
      </c>
      <c r="N7667">
        <v>5.9812796302733897</v>
      </c>
      <c r="O7667">
        <v>6.8296501465849602</v>
      </c>
      <c r="P7667">
        <v>7.4384076816199602</v>
      </c>
      <c r="Q7667">
        <v>5.09416193408443</v>
      </c>
    </row>
    <row r="7668" spans="1:17">
      <c r="A7668" t="s">
        <v>13800</v>
      </c>
      <c r="B7668" s="16" t="s">
        <v>13801</v>
      </c>
      <c r="C7668">
        <v>6.8576603815595298</v>
      </c>
      <c r="D7668">
        <v>6.84137245215212</v>
      </c>
      <c r="E7668">
        <v>6.6887898835754704</v>
      </c>
      <c r="F7668">
        <v>6.4429228717264504</v>
      </c>
      <c r="G7668">
        <v>6.4043416746310999</v>
      </c>
      <c r="H7668">
        <v>6.5409007630838598</v>
      </c>
      <c r="I7668">
        <v>7.0738560106302701</v>
      </c>
      <c r="J7668">
        <v>6.9219572081632101</v>
      </c>
      <c r="K7668">
        <v>7.06955630629776</v>
      </c>
      <c r="L7668">
        <v>6.6366511350477397</v>
      </c>
      <c r="M7668">
        <v>6.4344689241199804</v>
      </c>
      <c r="N7668">
        <v>6.0741695914303397</v>
      </c>
      <c r="O7668">
        <v>6.4383085973051104</v>
      </c>
      <c r="P7668">
        <v>7.3230978289847197</v>
      </c>
      <c r="Q7668">
        <v>5.81282804418474</v>
      </c>
    </row>
    <row r="7669" spans="1:17">
      <c r="A7669" t="s">
        <v>13802</v>
      </c>
      <c r="B7669" s="16" t="s">
        <v>13803</v>
      </c>
      <c r="C7669">
        <v>8.0198298639946692</v>
      </c>
      <c r="D7669">
        <v>8.0321994473285105</v>
      </c>
      <c r="E7669">
        <v>7.8316753745371797</v>
      </c>
      <c r="F7669">
        <v>8.1220913273772499</v>
      </c>
      <c r="G7669">
        <v>7.9859473938127197</v>
      </c>
      <c r="H7669">
        <v>8.2991002079394001</v>
      </c>
      <c r="I7669">
        <v>7.8587999344864397</v>
      </c>
      <c r="J7669">
        <v>8.1306187056243608</v>
      </c>
      <c r="K7669">
        <v>7.9541743335574404</v>
      </c>
      <c r="L7669">
        <v>8.0140407812586503</v>
      </c>
      <c r="M7669">
        <v>8.0549403120859093</v>
      </c>
      <c r="N7669">
        <v>7.8855783932945203</v>
      </c>
      <c r="O7669">
        <v>8.08516070314103</v>
      </c>
      <c r="P7669">
        <v>7.7299492284321003</v>
      </c>
      <c r="Q7669">
        <v>8.2978683598244807</v>
      </c>
    </row>
    <row r="7670" spans="1:17">
      <c r="A7670" t="s">
        <v>13804</v>
      </c>
      <c r="B7670" s="16" t="s">
        <v>13805</v>
      </c>
      <c r="C7670">
        <v>7.3325990548343798</v>
      </c>
      <c r="D7670">
        <v>7.2503925698015204</v>
      </c>
      <c r="E7670">
        <v>7.3961522183172299</v>
      </c>
      <c r="F7670">
        <v>8.3546754500255904</v>
      </c>
      <c r="G7670">
        <v>7.7221119950953296</v>
      </c>
      <c r="H7670">
        <v>6.7520652640349201</v>
      </c>
      <c r="I7670">
        <v>7.4701254998641904</v>
      </c>
      <c r="J7670">
        <v>6.9219572081632101</v>
      </c>
      <c r="K7670">
        <v>7.8739971787165404</v>
      </c>
      <c r="L7670">
        <v>7.5538278256418403</v>
      </c>
      <c r="M7670">
        <v>7.1115472855627004</v>
      </c>
      <c r="N7670">
        <v>8.0209863198566005</v>
      </c>
      <c r="O7670">
        <v>6.4795905805206404</v>
      </c>
      <c r="P7670">
        <v>6.3814054639084601</v>
      </c>
      <c r="Q7670">
        <v>7.8374797051227896</v>
      </c>
    </row>
    <row r="7671" spans="1:17">
      <c r="A7671" t="s">
        <v>13806</v>
      </c>
      <c r="B7671" s="16" t="s">
        <v>13807</v>
      </c>
      <c r="C7671">
        <v>8.89553473065485</v>
      </c>
      <c r="D7671">
        <v>8.8972425085456095</v>
      </c>
      <c r="E7671">
        <v>8.7012031030830901</v>
      </c>
      <c r="F7671">
        <v>9.0104105382858695</v>
      </c>
      <c r="G7671">
        <v>8.9274303214547892</v>
      </c>
      <c r="H7671">
        <v>9.0587551345420003</v>
      </c>
      <c r="I7671">
        <v>8.8564902700753105</v>
      </c>
      <c r="J7671">
        <v>8.8826099690367304</v>
      </c>
      <c r="K7671">
        <v>8.8128621967073801</v>
      </c>
      <c r="L7671">
        <v>8.6173950318478205</v>
      </c>
      <c r="M7671">
        <v>8.6776672696432602</v>
      </c>
      <c r="N7671">
        <v>8.5258810022951703</v>
      </c>
      <c r="O7671">
        <v>8.7307162487006096</v>
      </c>
      <c r="P7671">
        <v>9.1781843048936</v>
      </c>
      <c r="Q7671">
        <v>7.9670857749043096</v>
      </c>
    </row>
    <row r="7672" spans="1:17">
      <c r="A7672" t="s">
        <v>13808</v>
      </c>
      <c r="B7672" s="16" t="s">
        <v>13809</v>
      </c>
      <c r="C7672">
        <v>7.5468782268362498</v>
      </c>
      <c r="D7672">
        <v>7.3418416264102397</v>
      </c>
      <c r="E7672">
        <v>7.7560363072709002</v>
      </c>
      <c r="F7672">
        <v>7.42307154574923</v>
      </c>
      <c r="G7672">
        <v>7.6397078758824399</v>
      </c>
      <c r="H7672">
        <v>7.5877283646995997</v>
      </c>
      <c r="I7672">
        <v>7.8017620450089202</v>
      </c>
      <c r="J7672">
        <v>7.3099439000617901</v>
      </c>
      <c r="K7672">
        <v>7.4183736119783301</v>
      </c>
      <c r="L7672">
        <v>7.6779922586903604</v>
      </c>
      <c r="M7672">
        <v>7.9165304623469304</v>
      </c>
      <c r="N7672">
        <v>8.2469348951680406</v>
      </c>
      <c r="O7672">
        <v>8.0583204955832208</v>
      </c>
      <c r="P7672">
        <v>6.7384110805200397</v>
      </c>
      <c r="Q7672">
        <v>8.2978683598244807</v>
      </c>
    </row>
    <row r="7673" spans="1:17">
      <c r="A7673" t="s">
        <v>13810</v>
      </c>
      <c r="B7673" s="16" t="s">
        <v>13811</v>
      </c>
      <c r="C7673">
        <v>8.5310559719384003</v>
      </c>
      <c r="D7673">
        <v>8.3989393703786508</v>
      </c>
      <c r="E7673">
        <v>8.7487737213568995</v>
      </c>
      <c r="F7673">
        <v>9.2905636381997603</v>
      </c>
      <c r="G7673">
        <v>8.6256795449419403</v>
      </c>
      <c r="H7673">
        <v>8.9326631521063007</v>
      </c>
      <c r="I7673">
        <v>8.3054496322504399</v>
      </c>
      <c r="J7673">
        <v>9.1060942557601994</v>
      </c>
      <c r="K7673">
        <v>8.2566494900727605</v>
      </c>
      <c r="L7673">
        <v>8.4247863792086406</v>
      </c>
      <c r="M7673">
        <v>8.7086744292305998</v>
      </c>
      <c r="N7673">
        <v>8.7059857310641693</v>
      </c>
      <c r="O7673">
        <v>8.4707387085895203</v>
      </c>
      <c r="P7673">
        <v>8.3608783234042701</v>
      </c>
      <c r="Q7673">
        <v>8.48255560796823</v>
      </c>
    </row>
    <row r="7674" spans="1:17">
      <c r="A7674" t="s">
        <v>13812</v>
      </c>
      <c r="B7674" s="16" t="s">
        <v>13813</v>
      </c>
      <c r="C7674">
        <v>8.6744754749616995</v>
      </c>
      <c r="D7674">
        <v>8.8211943619939994</v>
      </c>
      <c r="E7674">
        <v>8.8612563188973201</v>
      </c>
      <c r="F7674">
        <v>8.8850963596324206</v>
      </c>
      <c r="G7674">
        <v>8.8308404160855591</v>
      </c>
      <c r="H7674">
        <v>9.3819020175489705</v>
      </c>
      <c r="I7674">
        <v>8.6808364043386401</v>
      </c>
      <c r="J7674">
        <v>9.1549445105918608</v>
      </c>
      <c r="K7674">
        <v>8.5854527238050693</v>
      </c>
      <c r="L7674">
        <v>8.7972599678292802</v>
      </c>
      <c r="M7674">
        <v>8.9952092085034607</v>
      </c>
      <c r="N7674">
        <v>8.8453781644732405</v>
      </c>
      <c r="O7674">
        <v>9.0272433309257192</v>
      </c>
      <c r="P7674">
        <v>8.7245125843651508</v>
      </c>
      <c r="Q7674">
        <v>7.8374797051227896</v>
      </c>
    </row>
    <row r="7675" spans="1:17">
      <c r="A7675" t="s">
        <v>13814</v>
      </c>
      <c r="B7675" s="16" t="s">
        <v>13815</v>
      </c>
      <c r="C7675">
        <v>10.8608495065392</v>
      </c>
      <c r="D7675">
        <v>10.7254222477697</v>
      </c>
      <c r="E7675">
        <v>11.7693989544555</v>
      </c>
      <c r="F7675">
        <v>11.2337940495403</v>
      </c>
      <c r="G7675">
        <v>11.134261615337399</v>
      </c>
      <c r="H7675">
        <v>9.4916652398228099</v>
      </c>
      <c r="I7675">
        <v>10.6151862284947</v>
      </c>
      <c r="J7675">
        <v>9.7264359637363</v>
      </c>
      <c r="K7675">
        <v>10.8000346467576</v>
      </c>
      <c r="L7675">
        <v>11.288774564315901</v>
      </c>
      <c r="M7675">
        <v>11.0908902816237</v>
      </c>
      <c r="N7675">
        <v>11.369886332373801</v>
      </c>
      <c r="O7675">
        <v>10.887913614308101</v>
      </c>
      <c r="P7675">
        <v>9.2482308598746403</v>
      </c>
      <c r="Q7675">
        <v>12.6229388787381</v>
      </c>
    </row>
    <row r="7676" spans="1:17">
      <c r="A7676" t="s">
        <v>13816</v>
      </c>
      <c r="B7676" s="16" t="e">
        <v>#N/A</v>
      </c>
      <c r="C7676">
        <v>9.8429105609384404</v>
      </c>
      <c r="D7676">
        <v>9.7482966895776197</v>
      </c>
      <c r="E7676">
        <v>9.9738976869514708</v>
      </c>
      <c r="F7676">
        <v>9.9876021208875905</v>
      </c>
      <c r="G7676">
        <v>9.8583732896629694</v>
      </c>
      <c r="H7676">
        <v>9.6530250444757897</v>
      </c>
      <c r="I7676">
        <v>9.6749627621739904</v>
      </c>
      <c r="J7676">
        <v>9.8121756289427005</v>
      </c>
      <c r="K7676">
        <v>9.6529827176409206</v>
      </c>
      <c r="L7676">
        <v>9.64501562268069</v>
      </c>
      <c r="M7676">
        <v>9.3196316843448894</v>
      </c>
      <c r="N7676">
        <v>9.4816777744385305</v>
      </c>
      <c r="O7676">
        <v>9.2962205443513799</v>
      </c>
      <c r="P7676">
        <v>9.3908370185212409</v>
      </c>
      <c r="Q7676">
        <v>9.1060647157263492</v>
      </c>
    </row>
    <row r="7677" spans="1:17">
      <c r="A7677" t="s">
        <v>13817</v>
      </c>
      <c r="B7677" s="16" t="s">
        <v>13818</v>
      </c>
      <c r="C7677">
        <v>9.3231217938890101</v>
      </c>
      <c r="D7677">
        <v>9.1119314227793904</v>
      </c>
      <c r="E7677">
        <v>9.3440975227095304</v>
      </c>
      <c r="F7677">
        <v>9.0682306045092602</v>
      </c>
      <c r="G7677">
        <v>9.0793040114748003</v>
      </c>
      <c r="H7677">
        <v>9.3264579790432993</v>
      </c>
      <c r="I7677">
        <v>9.1459673451794092</v>
      </c>
      <c r="J7677">
        <v>8.9906250722478909</v>
      </c>
      <c r="K7677">
        <v>9.0404909632758095</v>
      </c>
      <c r="L7677">
        <v>8.9879855188909605</v>
      </c>
      <c r="M7677">
        <v>9.0639587166415296</v>
      </c>
      <c r="N7677">
        <v>9.0468586018356607</v>
      </c>
      <c r="O7677">
        <v>9.2890276396241394</v>
      </c>
      <c r="P7677">
        <v>9.0633044230541202</v>
      </c>
      <c r="Q7677">
        <v>8.9266120302692595</v>
      </c>
    </row>
    <row r="7678" spans="1:17">
      <c r="A7678" t="s">
        <v>13819</v>
      </c>
      <c r="B7678" s="16" t="s">
        <v>13820</v>
      </c>
      <c r="C7678">
        <v>8.7384493978877007</v>
      </c>
      <c r="D7678">
        <v>8.6856868480606906</v>
      </c>
      <c r="E7678">
        <v>8.1830222625708409</v>
      </c>
      <c r="F7678">
        <v>8.66497143480996</v>
      </c>
      <c r="G7678">
        <v>9.3320866459606204</v>
      </c>
      <c r="H7678">
        <v>7.61189515386988</v>
      </c>
      <c r="I7678">
        <v>8.7233124853893802</v>
      </c>
      <c r="J7678">
        <v>8.6682516109219794</v>
      </c>
      <c r="K7678">
        <v>8.2058555174980405</v>
      </c>
      <c r="L7678">
        <v>7.9705741912579802</v>
      </c>
      <c r="M7678">
        <v>8.0549403120859093</v>
      </c>
      <c r="N7678">
        <v>7.9354123812845101</v>
      </c>
      <c r="O7678">
        <v>8.3037166080548204</v>
      </c>
      <c r="P7678">
        <v>8.3608783234042701</v>
      </c>
      <c r="Q7678">
        <v>9.1060647157263492</v>
      </c>
    </row>
    <row r="7679" spans="1:17">
      <c r="A7679" t="s">
        <v>13821</v>
      </c>
      <c r="B7679" s="16" t="s">
        <v>13822</v>
      </c>
      <c r="C7679">
        <v>7.7657610893078903</v>
      </c>
      <c r="D7679">
        <v>7.8237674693952703</v>
      </c>
      <c r="E7679">
        <v>8.0751553989247302</v>
      </c>
      <c r="F7679">
        <v>7.8851281056233304</v>
      </c>
      <c r="G7679">
        <v>7.5865478323703401</v>
      </c>
      <c r="H7679">
        <v>7.7489470586558404</v>
      </c>
      <c r="I7679">
        <v>7.9991652987053898</v>
      </c>
      <c r="J7679">
        <v>7.7314650645078196</v>
      </c>
      <c r="K7679">
        <v>7.9376618677104398</v>
      </c>
      <c r="L7679">
        <v>7.8794961637283301</v>
      </c>
      <c r="M7679">
        <v>7.5560391547307804</v>
      </c>
      <c r="N7679">
        <v>7.3217623800089804</v>
      </c>
      <c r="O7679">
        <v>7.6589162149774896</v>
      </c>
      <c r="P7679">
        <v>8.1517772893263505</v>
      </c>
      <c r="Q7679">
        <v>5.09416193408443</v>
      </c>
    </row>
    <row r="7680" spans="1:17">
      <c r="A7680" t="s">
        <v>13823</v>
      </c>
      <c r="B7680" s="16" t="s">
        <v>13824</v>
      </c>
      <c r="C7680">
        <v>8.4831449328211903</v>
      </c>
      <c r="D7680">
        <v>8.5479567077891208</v>
      </c>
      <c r="E7680">
        <v>8.6096921149043997</v>
      </c>
      <c r="F7680">
        <v>8.3222558455870406</v>
      </c>
      <c r="G7680">
        <v>8.6355179002159907</v>
      </c>
      <c r="H7680">
        <v>8.1296468529167001</v>
      </c>
      <c r="I7680">
        <v>8.3746086809161504</v>
      </c>
      <c r="J7680">
        <v>8.4163629109346694</v>
      </c>
      <c r="K7680">
        <v>8.5369708408460596</v>
      </c>
      <c r="L7680">
        <v>8.4215629563697902</v>
      </c>
      <c r="M7680">
        <v>8.4494833902512205</v>
      </c>
      <c r="N7680">
        <v>8.1657769996016203</v>
      </c>
      <c r="O7680">
        <v>8.4163063309922297</v>
      </c>
      <c r="P7680">
        <v>8.5174970196470596</v>
      </c>
      <c r="Q7680">
        <v>8.0859864702427604</v>
      </c>
    </row>
    <row r="7681" spans="1:17">
      <c r="A7681" t="s">
        <v>13825</v>
      </c>
      <c r="B7681" s="16" t="s">
        <v>13826</v>
      </c>
      <c r="C7681">
        <v>7.3961615692763401</v>
      </c>
      <c r="D7681">
        <v>7.6142120206772397</v>
      </c>
      <c r="E7681">
        <v>7.5916769976640897</v>
      </c>
      <c r="F7681">
        <v>7.9202238087330104</v>
      </c>
      <c r="G7681">
        <v>7.6909739137373903</v>
      </c>
      <c r="H7681">
        <v>8.5571248893482501</v>
      </c>
      <c r="I7681">
        <v>7.8383193441648604</v>
      </c>
      <c r="J7681">
        <v>7.6833854332699003</v>
      </c>
      <c r="K7681">
        <v>7.3513190868800704</v>
      </c>
      <c r="L7681">
        <v>7.7362754720663904</v>
      </c>
      <c r="M7681">
        <v>8.1179183660344201</v>
      </c>
      <c r="N7681">
        <v>8.1319892077847893</v>
      </c>
      <c r="O7681">
        <v>8.3431586954379302</v>
      </c>
      <c r="P7681">
        <v>8.0285093400315208</v>
      </c>
      <c r="Q7681">
        <v>6.2843132996066204</v>
      </c>
    </row>
    <row r="7682" spans="1:17">
      <c r="A7682" t="s">
        <v>13827</v>
      </c>
      <c r="B7682" s="16" t="s">
        <v>13828</v>
      </c>
      <c r="C7682">
        <v>8.3326553099165395</v>
      </c>
      <c r="D7682">
        <v>8.4408430496420497</v>
      </c>
      <c r="E7682">
        <v>8.39723465898612</v>
      </c>
      <c r="F7682">
        <v>8.62566615946802</v>
      </c>
      <c r="G7682">
        <v>8.5651964325882606</v>
      </c>
      <c r="H7682">
        <v>9.3044102747597996</v>
      </c>
      <c r="I7682">
        <v>8.7536851253207502</v>
      </c>
      <c r="J7682">
        <v>9.0382750568931307</v>
      </c>
      <c r="K7682">
        <v>8.3057139920821701</v>
      </c>
      <c r="L7682">
        <v>8.6060822233561698</v>
      </c>
      <c r="M7682">
        <v>8.8226621560556193</v>
      </c>
      <c r="N7682">
        <v>8.9961352530517509</v>
      </c>
      <c r="O7682">
        <v>8.8722191686005196</v>
      </c>
      <c r="P7682">
        <v>8.7837767384524899</v>
      </c>
      <c r="Q7682">
        <v>7.5369478347710803</v>
      </c>
    </row>
    <row r="7683" spans="1:17">
      <c r="A7683" t="s">
        <v>13829</v>
      </c>
      <c r="B7683" s="16" t="s">
        <v>13830</v>
      </c>
      <c r="C7683">
        <v>6.61737362056245</v>
      </c>
      <c r="D7683">
        <v>6.4171272036765803</v>
      </c>
      <c r="E7683">
        <v>6.8434447610936902</v>
      </c>
      <c r="F7683">
        <v>6.0703706090842502</v>
      </c>
      <c r="G7683">
        <v>7.5100895396059402</v>
      </c>
      <c r="H7683">
        <v>5.3395340803022098</v>
      </c>
      <c r="I7683">
        <v>6.2243210452346904</v>
      </c>
      <c r="J7683">
        <v>5.9699669879476298</v>
      </c>
      <c r="K7683">
        <v>6.9005213252828499</v>
      </c>
      <c r="L7683">
        <v>6.1795591598913804</v>
      </c>
      <c r="M7683">
        <v>6.42447755612789</v>
      </c>
      <c r="N7683">
        <v>6.55705140501294</v>
      </c>
      <c r="O7683">
        <v>6.4383085973051104</v>
      </c>
      <c r="P7683">
        <v>5.9824449333743104</v>
      </c>
      <c r="Q7683">
        <v>8.1958182219819093</v>
      </c>
    </row>
    <row r="7684" spans="1:17">
      <c r="A7684" t="s">
        <v>13831</v>
      </c>
      <c r="B7684" s="16" t="s">
        <v>13832</v>
      </c>
      <c r="C7684">
        <v>7.2886065420614097</v>
      </c>
      <c r="D7684">
        <v>7.2648461032864997</v>
      </c>
      <c r="E7684">
        <v>7.2043884532365698</v>
      </c>
      <c r="F7684">
        <v>7.4593434605271902</v>
      </c>
      <c r="G7684">
        <v>7.1738294645290104</v>
      </c>
      <c r="H7684">
        <v>7.8024124389170897</v>
      </c>
      <c r="I7684">
        <v>7.1590348358018003</v>
      </c>
      <c r="J7684">
        <v>7.4834381893300002</v>
      </c>
      <c r="K7684">
        <v>7.1290497562884898</v>
      </c>
      <c r="L7684">
        <v>7.0920823372501003</v>
      </c>
      <c r="M7684">
        <v>7.2587740087615797</v>
      </c>
      <c r="N7684">
        <v>7.4439713914396801</v>
      </c>
      <c r="O7684">
        <v>7.1746832552608204</v>
      </c>
      <c r="P7684">
        <v>6.7828384161901099</v>
      </c>
      <c r="Q7684">
        <v>7.1565710053807701</v>
      </c>
    </row>
    <row r="7685" spans="1:17">
      <c r="A7685" t="s">
        <v>13833</v>
      </c>
      <c r="B7685" s="16" t="s">
        <v>13834</v>
      </c>
      <c r="C7685">
        <v>8.9505872591151299</v>
      </c>
      <c r="D7685">
        <v>9.0466442460280501</v>
      </c>
      <c r="E7685">
        <v>8.8576448878332794</v>
      </c>
      <c r="F7685">
        <v>8.7306609487740197</v>
      </c>
      <c r="G7685">
        <v>8.5548645424224699</v>
      </c>
      <c r="H7685">
        <v>8.9493369399872993</v>
      </c>
      <c r="I7685">
        <v>8.9500689813762193</v>
      </c>
      <c r="J7685">
        <v>9.0977892248748002</v>
      </c>
      <c r="K7685">
        <v>8.9549323856111904</v>
      </c>
      <c r="L7685">
        <v>8.9050339471393904</v>
      </c>
      <c r="M7685">
        <v>8.7045784659695506</v>
      </c>
      <c r="N7685">
        <v>8.1906078682137409</v>
      </c>
      <c r="O7685">
        <v>8.7349579690053201</v>
      </c>
      <c r="P7685">
        <v>9.3349796028896197</v>
      </c>
      <c r="Q7685">
        <v>9.4093039143768298</v>
      </c>
    </row>
    <row r="7686" spans="1:17">
      <c r="A7686" t="s">
        <v>13835</v>
      </c>
      <c r="B7686" s="16" t="s">
        <v>13836</v>
      </c>
      <c r="C7686">
        <v>8.6998478503161092</v>
      </c>
      <c r="D7686">
        <v>8.7069748326154901</v>
      </c>
      <c r="E7686">
        <v>8.3310454149945095</v>
      </c>
      <c r="F7686">
        <v>8.9607416762757008</v>
      </c>
      <c r="G7686">
        <v>8.7395280171016907</v>
      </c>
      <c r="H7686">
        <v>9.5707572758515909</v>
      </c>
      <c r="I7686">
        <v>8.89167705927375</v>
      </c>
      <c r="J7686">
        <v>9.1077495383682407</v>
      </c>
      <c r="K7686">
        <v>8.5748189905683994</v>
      </c>
      <c r="L7686">
        <v>8.7232784217255208</v>
      </c>
      <c r="M7686">
        <v>9.0639587166415296</v>
      </c>
      <c r="N7686">
        <v>9.2631479751467207</v>
      </c>
      <c r="O7686">
        <v>8.9869128712134199</v>
      </c>
      <c r="P7686">
        <v>8.92866273471056</v>
      </c>
      <c r="Q7686">
        <v>7.3593062614465703</v>
      </c>
    </row>
    <row r="7687" spans="1:17">
      <c r="A7687" t="s">
        <v>13837</v>
      </c>
      <c r="B7687" s="16" t="s">
        <v>13838</v>
      </c>
      <c r="C7687">
        <v>9.3607187756901808</v>
      </c>
      <c r="D7687">
        <v>9.4261495099625101</v>
      </c>
      <c r="E7687">
        <v>9.6331136314464896</v>
      </c>
      <c r="F7687">
        <v>9.7633665879137705</v>
      </c>
      <c r="G7687">
        <v>9.2362221528578594</v>
      </c>
      <c r="H7687">
        <v>9.8408848486717204</v>
      </c>
      <c r="I7687">
        <v>9.5826368162182405</v>
      </c>
      <c r="J7687">
        <v>9.7865712810377907</v>
      </c>
      <c r="K7687">
        <v>9.3379434490559099</v>
      </c>
      <c r="L7687">
        <v>9.6029630492470996</v>
      </c>
      <c r="M7687">
        <v>9.7091353429477696</v>
      </c>
      <c r="N7687">
        <v>9.8992760671581301</v>
      </c>
      <c r="O7687">
        <v>9.9032990439295006</v>
      </c>
      <c r="P7687">
        <v>9.2871469486720901</v>
      </c>
      <c r="Q7687">
        <v>10.323554046550599</v>
      </c>
    </row>
    <row r="7688" spans="1:17">
      <c r="A7688" t="s">
        <v>13839</v>
      </c>
      <c r="B7688" s="16" t="s">
        <v>13840</v>
      </c>
      <c r="C7688">
        <v>7.5406434908319904</v>
      </c>
      <c r="D7688">
        <v>7.4658296828705604</v>
      </c>
      <c r="E7688">
        <v>6.67236314516198</v>
      </c>
      <c r="F7688">
        <v>7.6121172640846497</v>
      </c>
      <c r="G7688">
        <v>7.7765174914733102</v>
      </c>
      <c r="H7688">
        <v>8.2069884902560695</v>
      </c>
      <c r="I7688">
        <v>7.54158301079321</v>
      </c>
      <c r="J7688">
        <v>7.4367212835018703</v>
      </c>
      <c r="K7688">
        <v>7.3943504749769904</v>
      </c>
      <c r="L7688">
        <v>6.8729551756282499</v>
      </c>
      <c r="M7688">
        <v>8.0804628233035896</v>
      </c>
      <c r="N7688">
        <v>8.1906078682137409</v>
      </c>
      <c r="O7688">
        <v>7.9383180626190599</v>
      </c>
      <c r="P7688">
        <v>8.2015403546064007</v>
      </c>
      <c r="Q7688">
        <v>6.2843132996066204</v>
      </c>
    </row>
    <row r="7689" spans="1:17">
      <c r="A7689" t="s">
        <v>13841</v>
      </c>
      <c r="B7689" s="16" t="s">
        <v>13842</v>
      </c>
      <c r="C7689">
        <v>7.1479175811950704</v>
      </c>
      <c r="D7689">
        <v>6.8888755076419601</v>
      </c>
      <c r="E7689">
        <v>7.2820324993308896</v>
      </c>
      <c r="F7689">
        <v>7.0070440488476997</v>
      </c>
      <c r="G7689">
        <v>7.0317103077074501</v>
      </c>
      <c r="H7689">
        <v>6.8160476714407796</v>
      </c>
      <c r="I7689">
        <v>7.0472842057842797</v>
      </c>
      <c r="J7689">
        <v>6.9219572081632101</v>
      </c>
      <c r="K7689">
        <v>6.9259241622594896</v>
      </c>
      <c r="L7689">
        <v>6.6254352606249798</v>
      </c>
      <c r="M7689">
        <v>6.4144155526236197</v>
      </c>
      <c r="N7689">
        <v>7.1033865969873</v>
      </c>
      <c r="O7689">
        <v>7.0299319203949597</v>
      </c>
      <c r="P7689">
        <v>6.7232899141601701</v>
      </c>
      <c r="Q7689">
        <v>8.1958182219819093</v>
      </c>
    </row>
    <row r="7690" spans="1:17">
      <c r="A7690" t="s">
        <v>13843</v>
      </c>
      <c r="B7690" s="16" t="s">
        <v>13844</v>
      </c>
      <c r="C7690">
        <v>7.71130932546843</v>
      </c>
      <c r="D7690">
        <v>7.6964111900943601</v>
      </c>
      <c r="E7690">
        <v>7.2927897048973698</v>
      </c>
      <c r="F7690">
        <v>8.2448013488338496</v>
      </c>
      <c r="G7690">
        <v>7.7282595891436099</v>
      </c>
      <c r="H7690">
        <v>8.6649023938588794</v>
      </c>
      <c r="I7690">
        <v>7.50304689693544</v>
      </c>
      <c r="J7690">
        <v>8.1306187056243608</v>
      </c>
      <c r="K7690">
        <v>7.3882814394824097</v>
      </c>
      <c r="L7690">
        <v>7.66713700139832</v>
      </c>
      <c r="M7690">
        <v>8.0804628233035896</v>
      </c>
      <c r="N7690">
        <v>7.8444311275022196</v>
      </c>
      <c r="O7690">
        <v>8.1784681790709008</v>
      </c>
      <c r="P7690">
        <v>7.5621983133254398</v>
      </c>
      <c r="Q7690">
        <v>6.2843132996066204</v>
      </c>
    </row>
    <row r="7691" spans="1:17">
      <c r="A7691" t="s">
        <v>13845</v>
      </c>
      <c r="B7691" s="16" t="s">
        <v>13846</v>
      </c>
      <c r="C7691">
        <v>5.8263624218194501</v>
      </c>
      <c r="D7691">
        <v>6.1613914259344904</v>
      </c>
      <c r="E7691">
        <v>6.6219183496940897</v>
      </c>
      <c r="F7691">
        <v>5.6288788852098</v>
      </c>
      <c r="G7691">
        <v>5.5640625942373703</v>
      </c>
      <c r="H7691">
        <v>5.3093855619154802</v>
      </c>
      <c r="I7691">
        <v>5.3469430634237698</v>
      </c>
      <c r="J7691">
        <v>6.32070094061618</v>
      </c>
      <c r="K7691">
        <v>4.9472302900396103</v>
      </c>
      <c r="L7691">
        <v>5.0240271819925297</v>
      </c>
      <c r="M7691">
        <v>4.7947131062850499</v>
      </c>
      <c r="N7691">
        <v>4.9024877034329704</v>
      </c>
      <c r="O7691">
        <v>4.9681956947275898</v>
      </c>
      <c r="P7691">
        <v>5.6679384115998896</v>
      </c>
      <c r="Q7691">
        <v>2.8218677180984102</v>
      </c>
    </row>
    <row r="7692" spans="1:17">
      <c r="A7692" t="s">
        <v>13847</v>
      </c>
      <c r="B7692" s="16" t="s">
        <v>13848</v>
      </c>
      <c r="C7692">
        <v>8.0682777934507293</v>
      </c>
      <c r="D7692">
        <v>8.2216671384541105</v>
      </c>
      <c r="E7692">
        <v>8.2172551566003307</v>
      </c>
      <c r="F7692">
        <v>8.0916336506484594</v>
      </c>
      <c r="G7692">
        <v>8.0113684402420606</v>
      </c>
      <c r="H7692">
        <v>8.3175708889846405</v>
      </c>
      <c r="I7692">
        <v>7.9991652987053898</v>
      </c>
      <c r="J7692">
        <v>8.1403602126750503</v>
      </c>
      <c r="K7692">
        <v>8.1170054626422292</v>
      </c>
      <c r="L7692">
        <v>8.2061649236105101</v>
      </c>
      <c r="M7692">
        <v>8.0124769661887303</v>
      </c>
      <c r="N7692">
        <v>7.7191288054673999</v>
      </c>
      <c r="O7692">
        <v>7.8194433121759603</v>
      </c>
      <c r="P7692">
        <v>7.9849592548471104</v>
      </c>
      <c r="Q7692">
        <v>7.8374797051227896</v>
      </c>
    </row>
    <row r="7693" spans="1:17">
      <c r="A7693" t="s">
        <v>13849</v>
      </c>
      <c r="B7693" s="16" t="s">
        <v>13850</v>
      </c>
      <c r="C7693">
        <v>10.390951528369699</v>
      </c>
      <c r="D7693">
        <v>10.474771340314</v>
      </c>
      <c r="E7693">
        <v>10.2860909707166</v>
      </c>
      <c r="F7693">
        <v>10.8447102859192</v>
      </c>
      <c r="G7693">
        <v>10.416679931352</v>
      </c>
      <c r="H7693">
        <v>10.1784754105527</v>
      </c>
      <c r="I7693">
        <v>10.1989486941539</v>
      </c>
      <c r="J7693">
        <v>10.147602561928601</v>
      </c>
      <c r="K7693">
        <v>10.433051886509</v>
      </c>
      <c r="L7693">
        <v>10.3668074389886</v>
      </c>
      <c r="M7693">
        <v>10.2534413373118</v>
      </c>
      <c r="N7693">
        <v>10.481758857198001</v>
      </c>
      <c r="O7693">
        <v>9.9936706931325006</v>
      </c>
      <c r="P7693">
        <v>9.6051641640450693</v>
      </c>
      <c r="Q7693">
        <v>11.4765086217222</v>
      </c>
    </row>
    <row r="7694" spans="1:17">
      <c r="A7694" t="s">
        <v>13851</v>
      </c>
      <c r="B7694" s="16" t="s">
        <v>13852</v>
      </c>
      <c r="C7694">
        <v>9.7528696606273098</v>
      </c>
      <c r="D7694">
        <v>9.7328160849631296</v>
      </c>
      <c r="E7694">
        <v>9.4121455933629807</v>
      </c>
      <c r="F7694">
        <v>9.2939100621825403</v>
      </c>
      <c r="G7694">
        <v>9.5383921796163094</v>
      </c>
      <c r="H7694">
        <v>9.3766286537985497</v>
      </c>
      <c r="I7694">
        <v>9.7119877888796893</v>
      </c>
      <c r="J7694">
        <v>9.27471468735801</v>
      </c>
      <c r="K7694">
        <v>9.6132746748696292</v>
      </c>
      <c r="L7694">
        <v>9.53600291214061</v>
      </c>
      <c r="M7694">
        <v>9.3514106747298502</v>
      </c>
      <c r="N7694">
        <v>9.1089380113405092</v>
      </c>
      <c r="O7694">
        <v>9.2861404036777309</v>
      </c>
      <c r="P7694">
        <v>9.5249515880684292</v>
      </c>
      <c r="Q7694">
        <v>7.8374797051227896</v>
      </c>
    </row>
    <row r="7695" spans="1:17">
      <c r="A7695" t="s">
        <v>13853</v>
      </c>
      <c r="B7695" s="16" t="s">
        <v>13854</v>
      </c>
      <c r="C7695">
        <v>11.358803647288999</v>
      </c>
      <c r="D7695">
        <v>11.1429961564997</v>
      </c>
      <c r="E7695">
        <v>11.471663550322701</v>
      </c>
      <c r="F7695">
        <v>10.7002526442259</v>
      </c>
      <c r="G7695">
        <v>10.723004435183</v>
      </c>
      <c r="H7695">
        <v>10.0059367107756</v>
      </c>
      <c r="I7695">
        <v>10.563142608879801</v>
      </c>
      <c r="J7695">
        <v>9.5586853507359706</v>
      </c>
      <c r="K7695">
        <v>11.4560485370347</v>
      </c>
      <c r="L7695">
        <v>11.638427289597701</v>
      </c>
      <c r="M7695">
        <v>10.371787863140799</v>
      </c>
      <c r="N7695">
        <v>10.778338669968299</v>
      </c>
      <c r="O7695">
        <v>10.4720060063062</v>
      </c>
      <c r="P7695">
        <v>9.8025109311228196</v>
      </c>
      <c r="Q7695">
        <v>12.2619926414999</v>
      </c>
    </row>
    <row r="7696" spans="1:17">
      <c r="A7696" t="s">
        <v>13855</v>
      </c>
      <c r="B7696" s="16" t="s">
        <v>13856</v>
      </c>
      <c r="C7696">
        <v>12.3834671416679</v>
      </c>
      <c r="D7696">
        <v>12.290945550986301</v>
      </c>
      <c r="E7696">
        <v>11.731926026467599</v>
      </c>
      <c r="F7696">
        <v>11.7545731326216</v>
      </c>
      <c r="G7696">
        <v>12.1242072907412</v>
      </c>
      <c r="H7696">
        <v>11.1742519031691</v>
      </c>
      <c r="I7696">
        <v>11.5797074942944</v>
      </c>
      <c r="J7696">
        <v>11.161512559835099</v>
      </c>
      <c r="K7696">
        <v>12.1641237512213</v>
      </c>
      <c r="L7696">
        <v>12.0500425200464</v>
      </c>
      <c r="M7696">
        <v>11.9351714398321</v>
      </c>
      <c r="N7696">
        <v>12.1212667192568</v>
      </c>
      <c r="O7696">
        <v>12.2504270611396</v>
      </c>
      <c r="P7696">
        <v>11.415617700678199</v>
      </c>
      <c r="Q7696">
        <v>12.754329661357099</v>
      </c>
    </row>
    <row r="7697" spans="1:17">
      <c r="A7697" t="s">
        <v>13857</v>
      </c>
      <c r="B7697" s="16" t="s">
        <v>13858</v>
      </c>
      <c r="C7697">
        <v>6.8374094073843299</v>
      </c>
      <c r="D7697">
        <v>7.1292085763975397</v>
      </c>
      <c r="E7697">
        <v>6.7210876136474598</v>
      </c>
      <c r="F7697">
        <v>7.2950960495096098</v>
      </c>
      <c r="G7697">
        <v>6.8172425418901597</v>
      </c>
      <c r="H7697">
        <v>7.9753025283051704</v>
      </c>
      <c r="I7697">
        <v>7.3949308559448603</v>
      </c>
      <c r="J7697">
        <v>7.6336440153544798</v>
      </c>
      <c r="K7697">
        <v>7.3575458620325502</v>
      </c>
      <c r="L7697">
        <v>7.0674878530048497</v>
      </c>
      <c r="M7697">
        <v>7.2754684141296702</v>
      </c>
      <c r="N7697">
        <v>7.1716222872846798</v>
      </c>
      <c r="O7697">
        <v>7.3288334045878498</v>
      </c>
      <c r="P7697">
        <v>7.97227064984164</v>
      </c>
      <c r="Q7697">
        <v>5.09416193408443</v>
      </c>
    </row>
    <row r="7698" spans="1:17">
      <c r="A7698" t="s">
        <v>13859</v>
      </c>
      <c r="B7698" s="16" t="s">
        <v>13860</v>
      </c>
      <c r="C7698">
        <v>9.0349636563719304</v>
      </c>
      <c r="D7698">
        <v>9.0171246569012204</v>
      </c>
      <c r="E7698">
        <v>9.0439522218576993</v>
      </c>
      <c r="F7698">
        <v>9.1275776627706193</v>
      </c>
      <c r="G7698">
        <v>9.1633000125891009</v>
      </c>
      <c r="H7698">
        <v>9.5568370309173005</v>
      </c>
      <c r="I7698">
        <v>9.1228866233017794</v>
      </c>
      <c r="J7698">
        <v>9.2328554221882602</v>
      </c>
      <c r="K7698">
        <v>9.0729642613625892</v>
      </c>
      <c r="L7698">
        <v>9.0767041097902208</v>
      </c>
      <c r="M7698">
        <v>9.1702403898350493</v>
      </c>
      <c r="N7698">
        <v>9.0936668754236791</v>
      </c>
      <c r="O7698">
        <v>9.2211135048134203</v>
      </c>
      <c r="P7698">
        <v>9.2948057323943303</v>
      </c>
      <c r="Q7698">
        <v>6.2843132996066204</v>
      </c>
    </row>
    <row r="7699" spans="1:17">
      <c r="A7699" t="s">
        <v>13861</v>
      </c>
      <c r="B7699" s="16" t="s">
        <v>13862</v>
      </c>
      <c r="C7699">
        <v>8.9692537350223898</v>
      </c>
      <c r="D7699">
        <v>8.9405687074962596</v>
      </c>
      <c r="E7699">
        <v>9.3285296297803093</v>
      </c>
      <c r="F7699">
        <v>9.1369251406699998</v>
      </c>
      <c r="G7699">
        <v>9.01293227113492</v>
      </c>
      <c r="H7699">
        <v>8.5540129695411995</v>
      </c>
      <c r="I7699">
        <v>9.0602053438579002</v>
      </c>
      <c r="J7699">
        <v>8.9357659353489094</v>
      </c>
      <c r="K7699">
        <v>9.1376035369947104</v>
      </c>
      <c r="L7699">
        <v>8.8121037945468093</v>
      </c>
      <c r="M7699">
        <v>9.0955793197189898</v>
      </c>
      <c r="N7699">
        <v>8.6828437453422396</v>
      </c>
      <c r="O7699">
        <v>9.2043881352607499</v>
      </c>
      <c r="P7699">
        <v>8.8580386323664708</v>
      </c>
      <c r="Q7699">
        <v>7.5369478347710803</v>
      </c>
    </row>
    <row r="7700" spans="1:17">
      <c r="A7700" t="s">
        <v>13863</v>
      </c>
      <c r="B7700" s="16" t="s">
        <v>13864</v>
      </c>
      <c r="C7700">
        <v>8.1523961586017109</v>
      </c>
      <c r="D7700">
        <v>8.0406119277018497</v>
      </c>
      <c r="E7700">
        <v>7.9786549044894901</v>
      </c>
      <c r="F7700">
        <v>8.3769429589795994</v>
      </c>
      <c r="G7700">
        <v>8.0802496710528793</v>
      </c>
      <c r="H7700">
        <v>7.2376457847852196</v>
      </c>
      <c r="I7700">
        <v>7.5224439994532499</v>
      </c>
      <c r="J7700">
        <v>7.7228419198398397</v>
      </c>
      <c r="K7700">
        <v>7.7705603720064502</v>
      </c>
      <c r="L7700">
        <v>8.2827830830816094</v>
      </c>
      <c r="M7700">
        <v>7.7193737799210398</v>
      </c>
      <c r="N7700">
        <v>7.9451755533421604</v>
      </c>
      <c r="O7700">
        <v>7.758198071442</v>
      </c>
      <c r="P7700">
        <v>7.4104356790652197</v>
      </c>
      <c r="Q7700">
        <v>8.2978683598244807</v>
      </c>
    </row>
    <row r="7701" spans="1:17">
      <c r="A7701" t="s">
        <v>13865</v>
      </c>
      <c r="B7701" s="16" t="s">
        <v>13866</v>
      </c>
      <c r="C7701">
        <v>8.2472561828895508</v>
      </c>
      <c r="D7701">
        <v>8.0941273327277905</v>
      </c>
      <c r="E7701">
        <v>7.9105315763097002</v>
      </c>
      <c r="F7701">
        <v>8.3222558455870406</v>
      </c>
      <c r="G7701">
        <v>8.1911719556340898</v>
      </c>
      <c r="H7701">
        <v>9.0955991462840107</v>
      </c>
      <c r="I7701">
        <v>8.2599960301661906</v>
      </c>
      <c r="J7701">
        <v>8.4110086180736108</v>
      </c>
      <c r="K7701">
        <v>8.0948406581744301</v>
      </c>
      <c r="L7701">
        <v>8.4785096847082908</v>
      </c>
      <c r="M7701">
        <v>8.7921065647055308</v>
      </c>
      <c r="N7701">
        <v>8.7705218123161295</v>
      </c>
      <c r="O7701">
        <v>8.7328386686183901</v>
      </c>
      <c r="P7701">
        <v>8.2601168648088095</v>
      </c>
      <c r="Q7701">
        <v>6.2843132996066204</v>
      </c>
    </row>
    <row r="7702" spans="1:17">
      <c r="A7702" t="s">
        <v>13867</v>
      </c>
      <c r="B7702" s="16" t="s">
        <v>13868</v>
      </c>
      <c r="C7702">
        <v>5.2073109135109101</v>
      </c>
      <c r="D7702">
        <v>5.3377706331943697</v>
      </c>
      <c r="E7702">
        <v>4.96044362242744</v>
      </c>
      <c r="F7702">
        <v>5.1086920998035801</v>
      </c>
      <c r="G7702">
        <v>5.2138164621762604</v>
      </c>
      <c r="H7702">
        <v>4.8389910929935898</v>
      </c>
      <c r="I7702">
        <v>5.2542284300769104</v>
      </c>
      <c r="J7702">
        <v>4.9163232079064798</v>
      </c>
      <c r="K7702">
        <v>5.1706501337897404</v>
      </c>
      <c r="L7702">
        <v>4.87288619379569</v>
      </c>
      <c r="M7702">
        <v>4.69174350335686</v>
      </c>
      <c r="N7702">
        <v>4.6704332416218497</v>
      </c>
      <c r="O7702">
        <v>4.7717654559956602</v>
      </c>
      <c r="P7702">
        <v>5.0248478020067502</v>
      </c>
      <c r="Q7702">
        <v>5.81282804418474</v>
      </c>
    </row>
    <row r="7703" spans="1:17">
      <c r="A7703" t="s">
        <v>13869</v>
      </c>
      <c r="B7703" s="16" t="s">
        <v>13870</v>
      </c>
      <c r="C7703">
        <v>6.55662993027242</v>
      </c>
      <c r="D7703">
        <v>6.7619284265220703</v>
      </c>
      <c r="E7703">
        <v>6.5696259509985699</v>
      </c>
      <c r="F7703">
        <v>6.3553236597965803</v>
      </c>
      <c r="G7703">
        <v>6.1139565568328003</v>
      </c>
      <c r="H7703">
        <v>6.6964695242667904</v>
      </c>
      <c r="I7703">
        <v>7.2472401679243204</v>
      </c>
      <c r="J7703">
        <v>7.2511318613654696</v>
      </c>
      <c r="K7703">
        <v>7.1507390064367904</v>
      </c>
      <c r="L7703">
        <v>7.4812953610360804</v>
      </c>
      <c r="M7703">
        <v>6.8391816814422404</v>
      </c>
      <c r="N7703">
        <v>6.8457055562953402</v>
      </c>
      <c r="O7703">
        <v>6.8689138875479303</v>
      </c>
      <c r="P7703">
        <v>7.2407411986024197</v>
      </c>
      <c r="Q7703">
        <v>5.09416193408443</v>
      </c>
    </row>
    <row r="7704" spans="1:17">
      <c r="A7704" t="s">
        <v>13871</v>
      </c>
      <c r="B7704" s="16" t="s">
        <v>13872</v>
      </c>
      <c r="C7704">
        <v>8.8178431671781592</v>
      </c>
      <c r="D7704">
        <v>8.8949257210748094</v>
      </c>
      <c r="E7704">
        <v>8.4700113880945604</v>
      </c>
      <c r="F7704">
        <v>8.9795685345936302</v>
      </c>
      <c r="G7704">
        <v>8.3864025800609703</v>
      </c>
      <c r="H7704">
        <v>9.1168404040087108</v>
      </c>
      <c r="I7704">
        <v>9.0491174222308999</v>
      </c>
      <c r="J7704">
        <v>8.6592483442417496</v>
      </c>
      <c r="K7704">
        <v>9.0327427382952301</v>
      </c>
      <c r="L7704">
        <v>9.2078212161120003</v>
      </c>
      <c r="M7704">
        <v>9.1657787106367898</v>
      </c>
      <c r="N7704">
        <v>8.8190876020984401</v>
      </c>
      <c r="O7704">
        <v>9.0832071265683396</v>
      </c>
      <c r="P7704">
        <v>8.3113779670886903</v>
      </c>
      <c r="Q7704">
        <v>8.48255560796823</v>
      </c>
    </row>
    <row r="7705" spans="1:17">
      <c r="A7705" t="s">
        <v>13873</v>
      </c>
      <c r="B7705" s="16" t="s">
        <v>13874</v>
      </c>
      <c r="C7705">
        <v>9.0171337792542694</v>
      </c>
      <c r="D7705">
        <v>9.1532240292264309</v>
      </c>
      <c r="E7705">
        <v>9.2117531437659892</v>
      </c>
      <c r="F7705">
        <v>9.28888751011376</v>
      </c>
      <c r="G7705">
        <v>8.9952142799786508</v>
      </c>
      <c r="H7705">
        <v>9.4981546703803499</v>
      </c>
      <c r="I7705">
        <v>8.9572044913620594</v>
      </c>
      <c r="J7705">
        <v>9.2908326627912299</v>
      </c>
      <c r="K7705">
        <v>8.8791791779213103</v>
      </c>
      <c r="L7705">
        <v>8.9748538686125308</v>
      </c>
      <c r="M7705">
        <v>8.8599680609446096</v>
      </c>
      <c r="N7705">
        <v>8.6293748854797201</v>
      </c>
      <c r="O7705">
        <v>8.8132667934055409</v>
      </c>
      <c r="P7705">
        <v>9.2350219408090002</v>
      </c>
      <c r="Q7705">
        <v>8.2978683598244807</v>
      </c>
    </row>
    <row r="7706" spans="1:17">
      <c r="A7706" t="s">
        <v>13875</v>
      </c>
      <c r="B7706" s="16" t="s">
        <v>13876</v>
      </c>
      <c r="C7706">
        <v>6.72059742475225</v>
      </c>
      <c r="D7706">
        <v>6.4556086972253803</v>
      </c>
      <c r="E7706">
        <v>6.43959429717279</v>
      </c>
      <c r="F7706">
        <v>6.7574999540373799</v>
      </c>
      <c r="G7706">
        <v>6.56487182254026</v>
      </c>
      <c r="H7706">
        <v>7.3711522214359002</v>
      </c>
      <c r="I7706">
        <v>6.2243210452346904</v>
      </c>
      <c r="J7706">
        <v>6.6931804120656997</v>
      </c>
      <c r="K7706">
        <v>6.2387586492256899</v>
      </c>
      <c r="L7706">
        <v>6.7749711994475996</v>
      </c>
      <c r="M7706">
        <v>6.8761954183910898</v>
      </c>
      <c r="N7706">
        <v>6.8457055562953402</v>
      </c>
      <c r="O7706">
        <v>6.8689138875479303</v>
      </c>
      <c r="P7706">
        <v>6.6127103465427499</v>
      </c>
      <c r="Q7706">
        <v>2.8218677180984102</v>
      </c>
    </row>
    <row r="7707" spans="1:17">
      <c r="A7707" t="s">
        <v>13877</v>
      </c>
      <c r="B7707" s="16" t="s">
        <v>13878</v>
      </c>
      <c r="C7707">
        <v>10.2300250950642</v>
      </c>
      <c r="D7707">
        <v>10.1996488860669</v>
      </c>
      <c r="E7707">
        <v>10.053384359757001</v>
      </c>
      <c r="F7707">
        <v>10.3486031373663</v>
      </c>
      <c r="G7707">
        <v>10.2323782432616</v>
      </c>
      <c r="H7707">
        <v>10.216356008136501</v>
      </c>
      <c r="I7707">
        <v>10.116380120176199</v>
      </c>
      <c r="J7707">
        <v>9.8950220178778991</v>
      </c>
      <c r="K7707">
        <v>10.214204706095099</v>
      </c>
      <c r="L7707">
        <v>10.3414570134948</v>
      </c>
      <c r="M7707">
        <v>10.5466730329809</v>
      </c>
      <c r="N7707">
        <v>10.809380634761601</v>
      </c>
      <c r="O7707">
        <v>10.504660266521601</v>
      </c>
      <c r="P7707">
        <v>9.8238408944201101</v>
      </c>
      <c r="Q7707">
        <v>10.4171850831034</v>
      </c>
    </row>
    <row r="7708" spans="1:17">
      <c r="A7708" t="s">
        <v>13879</v>
      </c>
      <c r="B7708" s="16" t="s">
        <v>13880</v>
      </c>
      <c r="C7708">
        <v>7.3180840145043398</v>
      </c>
      <c r="D7708">
        <v>7.4658296828705604</v>
      </c>
      <c r="E7708">
        <v>7.3245864031377002</v>
      </c>
      <c r="F7708">
        <v>7.1397608819965903</v>
      </c>
      <c r="G7708">
        <v>7.2865557563512402</v>
      </c>
      <c r="H7708">
        <v>7.7325124302369899</v>
      </c>
      <c r="I7708">
        <v>7.5667119272377104</v>
      </c>
      <c r="J7708">
        <v>7.5237274800045304</v>
      </c>
      <c r="K7708">
        <v>7.3882814394824097</v>
      </c>
      <c r="L7708">
        <v>7.50588149204372</v>
      </c>
      <c r="M7708">
        <v>7.4571287640772104</v>
      </c>
      <c r="N7708">
        <v>7.1379098648342296</v>
      </c>
      <c r="O7708">
        <v>7.3511467449476502</v>
      </c>
      <c r="P7708">
        <v>7.3819086412154196</v>
      </c>
      <c r="Q7708">
        <v>5.09416193408443</v>
      </c>
    </row>
    <row r="7709" spans="1:17">
      <c r="A7709" t="s">
        <v>13881</v>
      </c>
      <c r="B7709" s="16" t="s">
        <v>13882</v>
      </c>
      <c r="C7709">
        <v>8.1235100418395501</v>
      </c>
      <c r="D7709">
        <v>8.2067956990831892</v>
      </c>
      <c r="E7709">
        <v>8.0751553989247302</v>
      </c>
      <c r="F7709">
        <v>8.3482496037266607</v>
      </c>
      <c r="G7709">
        <v>7.9548378349425004</v>
      </c>
      <c r="H7709">
        <v>8.7865484585644502</v>
      </c>
      <c r="I7709">
        <v>8.4269565613585797</v>
      </c>
      <c r="J7709">
        <v>8.4402141162104201</v>
      </c>
      <c r="K7709">
        <v>8.1022668772854001</v>
      </c>
      <c r="L7709">
        <v>7.9661545121457999</v>
      </c>
      <c r="M7709">
        <v>8.3242522616886205</v>
      </c>
      <c r="N7709">
        <v>8.0619395049394207</v>
      </c>
      <c r="O7709">
        <v>8.3569876058652603</v>
      </c>
      <c r="P7709">
        <v>8.5520009345341101</v>
      </c>
      <c r="Q7709">
        <v>5.09416193408443</v>
      </c>
    </row>
    <row r="7710" spans="1:17">
      <c r="A7710" t="s">
        <v>13883</v>
      </c>
      <c r="B7710" s="16" t="s">
        <v>13884</v>
      </c>
      <c r="C7710">
        <v>6.5441645960174801</v>
      </c>
      <c r="D7710">
        <v>6.6449460234552697</v>
      </c>
      <c r="E7710">
        <v>6.4589126547399403</v>
      </c>
      <c r="F7710">
        <v>6.5925617462467496</v>
      </c>
      <c r="G7710">
        <v>6.4349069561294803</v>
      </c>
      <c r="H7710">
        <v>7.14949689066004</v>
      </c>
      <c r="I7710">
        <v>6.8357411278970703</v>
      </c>
      <c r="J7710">
        <v>6.7195168009068604</v>
      </c>
      <c r="K7710">
        <v>6.1973995995060003</v>
      </c>
      <c r="L7710">
        <v>6.3936395210192902</v>
      </c>
      <c r="M7710">
        <v>6.7382120474956997</v>
      </c>
      <c r="N7710">
        <v>6.85612319490345</v>
      </c>
      <c r="O7710">
        <v>6.7136100814351396</v>
      </c>
      <c r="P7710">
        <v>7.0361110355685303</v>
      </c>
      <c r="Q7710">
        <v>2.8218677180984102</v>
      </c>
    </row>
    <row r="7711" spans="1:17">
      <c r="A7711" t="s">
        <v>13885</v>
      </c>
      <c r="B7711" s="16" t="s">
        <v>13886</v>
      </c>
      <c r="C7711">
        <v>7.4503947738963197</v>
      </c>
      <c r="D7711">
        <v>7.5149974568881897</v>
      </c>
      <c r="E7711">
        <v>7.5564261120797998</v>
      </c>
      <c r="F7711">
        <v>7.2748775160660903</v>
      </c>
      <c r="G7711">
        <v>7.3988114298928798</v>
      </c>
      <c r="H7711">
        <v>6.3945603718070796</v>
      </c>
      <c r="I7711">
        <v>7.1170772384599603</v>
      </c>
      <c r="J7711">
        <v>6.7957351857853503</v>
      </c>
      <c r="K7711">
        <v>7.6641418250857498</v>
      </c>
      <c r="L7711">
        <v>7.38516182149103</v>
      </c>
      <c r="M7711">
        <v>7.4668473592687601</v>
      </c>
      <c r="N7711">
        <v>7.3587971557348997</v>
      </c>
      <c r="O7711">
        <v>7.5082940900497404</v>
      </c>
      <c r="P7711">
        <v>6.4382133371337602</v>
      </c>
      <c r="Q7711">
        <v>9.1060647157263492</v>
      </c>
    </row>
    <row r="7712" spans="1:17">
      <c r="A7712" t="s">
        <v>13887</v>
      </c>
      <c r="B7712" s="16" t="s">
        <v>13888</v>
      </c>
      <c r="C7712">
        <v>7.3398019669746004</v>
      </c>
      <c r="D7712">
        <v>7.4595638158295197</v>
      </c>
      <c r="E7712">
        <v>7.6175597172309102</v>
      </c>
      <c r="F7712">
        <v>6.9571080415096196</v>
      </c>
      <c r="G7712">
        <v>7.31953339309071</v>
      </c>
      <c r="H7712">
        <v>7.0990323068118402</v>
      </c>
      <c r="I7712">
        <v>7.5667119272377104</v>
      </c>
      <c r="J7712">
        <v>7.9205281414617303</v>
      </c>
      <c r="K7712">
        <v>7.3637457781898901</v>
      </c>
      <c r="L7712">
        <v>7.7258525509220997</v>
      </c>
      <c r="M7712">
        <v>7.7790689267418101</v>
      </c>
      <c r="N7712">
        <v>8.1362562651189805</v>
      </c>
      <c r="O7712">
        <v>7.6985851168347903</v>
      </c>
      <c r="P7712">
        <v>7.7147893187189904</v>
      </c>
      <c r="Q7712">
        <v>8.1958182219819093</v>
      </c>
    </row>
    <row r="7713" spans="1:17">
      <c r="A7713" t="s">
        <v>13889</v>
      </c>
      <c r="B7713" s="16" t="s">
        <v>13890</v>
      </c>
      <c r="C7713">
        <v>6.5933854812389701</v>
      </c>
      <c r="D7713">
        <v>6.6226079365118098</v>
      </c>
      <c r="E7713">
        <v>6.2304366762667698</v>
      </c>
      <c r="F7713">
        <v>7.2335662504588596</v>
      </c>
      <c r="G7713">
        <v>6.7821116076966099</v>
      </c>
      <c r="H7713">
        <v>7.61189515386988</v>
      </c>
      <c r="I7713">
        <v>6.36075284432009</v>
      </c>
      <c r="J7713">
        <v>6.8602364298825496</v>
      </c>
      <c r="K7713">
        <v>6.3930996477940596</v>
      </c>
      <c r="L7713">
        <v>6.6027357039898096</v>
      </c>
      <c r="M7713">
        <v>7.2247916331918702</v>
      </c>
      <c r="N7713">
        <v>7.0858084553801799</v>
      </c>
      <c r="O7713">
        <v>7.1301899013384098</v>
      </c>
      <c r="P7713">
        <v>6.9084007912347802</v>
      </c>
      <c r="Q7713">
        <v>2.8218677180984102</v>
      </c>
    </row>
    <row r="7714" spans="1:17">
      <c r="A7714" t="s">
        <v>13891</v>
      </c>
      <c r="B7714" s="16" t="s">
        <v>13892</v>
      </c>
      <c r="C7714">
        <v>7.3961615692763401</v>
      </c>
      <c r="D7714">
        <v>7.50286219085078</v>
      </c>
      <c r="E7714">
        <v>6.8138222480252697</v>
      </c>
      <c r="F7714">
        <v>7.5685176025768204</v>
      </c>
      <c r="G7714">
        <v>7.7824375577407503</v>
      </c>
      <c r="H7714">
        <v>7.9753025283051704</v>
      </c>
      <c r="I7714">
        <v>7.1590348358018003</v>
      </c>
      <c r="J7714">
        <v>7.3156948412919096</v>
      </c>
      <c r="K7714">
        <v>7.2275753886876002</v>
      </c>
      <c r="L7714">
        <v>7.1634336789776603</v>
      </c>
      <c r="M7714">
        <v>7.7395484609045004</v>
      </c>
      <c r="N7714">
        <v>7.8651517212401503</v>
      </c>
      <c r="O7714">
        <v>7.8858442165966398</v>
      </c>
      <c r="P7714">
        <v>7.7890411059862004</v>
      </c>
      <c r="Q7714">
        <v>6.2843132996066204</v>
      </c>
    </row>
    <row r="7715" spans="1:17">
      <c r="A7715" t="s">
        <v>13893</v>
      </c>
      <c r="B7715" s="16" t="s">
        <v>13894</v>
      </c>
      <c r="C7715">
        <v>7.0369858748898499</v>
      </c>
      <c r="D7715">
        <v>7.16818863952646</v>
      </c>
      <c r="E7715">
        <v>6.7987778901780498</v>
      </c>
      <c r="F7715">
        <v>7.6904682901396999</v>
      </c>
      <c r="G7715">
        <v>7.3910775129397202</v>
      </c>
      <c r="H7715">
        <v>8.8614556647365799</v>
      </c>
      <c r="I7715">
        <v>7.4701254998641904</v>
      </c>
      <c r="J7715">
        <v>7.51875260452384</v>
      </c>
      <c r="K7715">
        <v>7.0388581973165998</v>
      </c>
      <c r="L7715">
        <v>7.1400417849623699</v>
      </c>
      <c r="M7715">
        <v>7.8806535807340703</v>
      </c>
      <c r="N7715">
        <v>8.4762645416124602</v>
      </c>
      <c r="O7715">
        <v>8.2424526401078406</v>
      </c>
      <c r="P7715">
        <v>7.82477862230669</v>
      </c>
      <c r="Q7715">
        <v>5.81282804418474</v>
      </c>
    </row>
    <row r="7716" spans="1:17">
      <c r="A7716" t="s">
        <v>13895</v>
      </c>
      <c r="B7716" s="16" t="s">
        <v>13896</v>
      </c>
      <c r="C7716">
        <v>6.2838851673630796</v>
      </c>
      <c r="D7716">
        <v>6.7413585445714101</v>
      </c>
      <c r="E7716">
        <v>7.0223608587950404</v>
      </c>
      <c r="F7716">
        <v>7.5685176025768204</v>
      </c>
      <c r="G7716">
        <v>7.0997872208927699</v>
      </c>
      <c r="H7716">
        <v>7.5318215657091097</v>
      </c>
      <c r="I7716">
        <v>7.0472842057842797</v>
      </c>
      <c r="J7716">
        <v>7.6010711012585697</v>
      </c>
      <c r="K7716">
        <v>6.7282405473272702</v>
      </c>
      <c r="L7716">
        <v>6.8917722925088398</v>
      </c>
      <c r="M7716">
        <v>7.7475398248133303</v>
      </c>
      <c r="N7716">
        <v>7.6005332363814002</v>
      </c>
      <c r="O7716">
        <v>7.5761391334623696</v>
      </c>
      <c r="P7716">
        <v>7.1645898956467198</v>
      </c>
      <c r="Q7716">
        <v>7.3593062614465703</v>
      </c>
    </row>
    <row r="7717" spans="1:17">
      <c r="A7717" t="s">
        <v>13897</v>
      </c>
      <c r="B7717" s="16" t="s">
        <v>13898</v>
      </c>
      <c r="C7717">
        <v>8.6773167771215096</v>
      </c>
      <c r="D7717">
        <v>8.7434888749305308</v>
      </c>
      <c r="E7717">
        <v>9.2397663294334205</v>
      </c>
      <c r="F7717">
        <v>8.95017512203367</v>
      </c>
      <c r="G7717">
        <v>8.9977587879827006</v>
      </c>
      <c r="H7717">
        <v>9.5614920548434696</v>
      </c>
      <c r="I7717">
        <v>8.8966343815315305</v>
      </c>
      <c r="J7717">
        <v>9.3253861730924097</v>
      </c>
      <c r="K7717">
        <v>8.6297910123250396</v>
      </c>
      <c r="L7717">
        <v>8.7897803567654798</v>
      </c>
      <c r="M7717">
        <v>8.8691456628766598</v>
      </c>
      <c r="N7717">
        <v>8.8453781644732405</v>
      </c>
      <c r="O7717">
        <v>9.0063421206365692</v>
      </c>
      <c r="P7717">
        <v>9.1698786598627002</v>
      </c>
      <c r="Q7717">
        <v>5.81282804418474</v>
      </c>
    </row>
    <row r="7718" spans="1:17">
      <c r="A7718" t="s">
        <v>13899</v>
      </c>
      <c r="B7718" s="16" t="s">
        <v>13900</v>
      </c>
      <c r="C7718">
        <v>6.7316197386997496</v>
      </c>
      <c r="D7718">
        <v>6.5651840145352196</v>
      </c>
      <c r="E7718">
        <v>7.0856370732265797</v>
      </c>
      <c r="F7718">
        <v>6.9988412260113</v>
      </c>
      <c r="G7718">
        <v>6.5228532534945796</v>
      </c>
      <c r="H7718">
        <v>7.4802342575607401</v>
      </c>
      <c r="I7718">
        <v>7.1423986731827496</v>
      </c>
      <c r="J7718">
        <v>7.1898087872719803</v>
      </c>
      <c r="K7718">
        <v>7.1144060140374199</v>
      </c>
      <c r="L7718">
        <v>7.4179257121966504</v>
      </c>
      <c r="M7718">
        <v>7.5423187406121004</v>
      </c>
      <c r="N7718">
        <v>7.3733479364817498</v>
      </c>
      <c r="O7718">
        <v>7.4782085739094901</v>
      </c>
      <c r="P7718">
        <v>6.8949808635361203</v>
      </c>
      <c r="Q7718">
        <v>2.8218677180984102</v>
      </c>
    </row>
    <row r="7719" spans="1:17">
      <c r="A7719" t="s">
        <v>13901</v>
      </c>
      <c r="B7719" s="16" t="s">
        <v>13902</v>
      </c>
      <c r="C7719">
        <v>7.8130666640351603</v>
      </c>
      <c r="D7719">
        <v>7.4019073443896799</v>
      </c>
      <c r="E7719">
        <v>8.9453234765776308</v>
      </c>
      <c r="F7719">
        <v>7.7256218456342802</v>
      </c>
      <c r="G7719">
        <v>8.3430235738303598</v>
      </c>
      <c r="H7719">
        <v>5.6808363808980902</v>
      </c>
      <c r="I7719">
        <v>6.9454121858673004</v>
      </c>
      <c r="J7719">
        <v>6.5536826138874202</v>
      </c>
      <c r="K7719">
        <v>8.2466329110774801</v>
      </c>
      <c r="L7719">
        <v>8.2136399313016106</v>
      </c>
      <c r="M7719">
        <v>7.8401284247997198</v>
      </c>
      <c r="N7719">
        <v>8.0301881674029598</v>
      </c>
      <c r="O7719">
        <v>7.6985851168347903</v>
      </c>
      <c r="P7719">
        <v>5.1710851092644097</v>
      </c>
      <c r="Q7719">
        <v>10.740674867653601</v>
      </c>
    </row>
    <row r="7720" spans="1:17">
      <c r="A7720" t="s">
        <v>13903</v>
      </c>
      <c r="B7720" s="16" t="s">
        <v>13904</v>
      </c>
      <c r="C7720">
        <v>8.2700266600860495</v>
      </c>
      <c r="D7720">
        <v>8.4312805243608295</v>
      </c>
      <c r="E7720">
        <v>8.4794431508406305</v>
      </c>
      <c r="F7720">
        <v>8.3737828705194008</v>
      </c>
      <c r="G7720">
        <v>8.2219787329211993</v>
      </c>
      <c r="H7720">
        <v>8.8913484567626</v>
      </c>
      <c r="I7720">
        <v>10.497779748344801</v>
      </c>
      <c r="J7720">
        <v>10.273118461999999</v>
      </c>
      <c r="K7720">
        <v>8.8397560665034902</v>
      </c>
      <c r="L7720">
        <v>10.315653134360799</v>
      </c>
      <c r="M7720">
        <v>9.7925251941516507</v>
      </c>
      <c r="N7720">
        <v>10.020733259639799</v>
      </c>
      <c r="O7720">
        <v>9.2584194957818902</v>
      </c>
      <c r="P7720">
        <v>11.044530341478</v>
      </c>
      <c r="Q7720">
        <v>6.9204191934356096</v>
      </c>
    </row>
    <row r="7721" spans="1:17">
      <c r="A7721" t="s">
        <v>13905</v>
      </c>
      <c r="B7721" s="16" t="s">
        <v>13906</v>
      </c>
      <c r="C7721">
        <v>9.4498045450379191</v>
      </c>
      <c r="D7721">
        <v>9.4421034093309295</v>
      </c>
      <c r="E7721">
        <v>9.5967532413521699</v>
      </c>
      <c r="F7721">
        <v>9.2237067406176205</v>
      </c>
      <c r="G7721">
        <v>9.0623876523432507</v>
      </c>
      <c r="H7721">
        <v>10.1343755251466</v>
      </c>
      <c r="I7721">
        <v>9.6024911790055594</v>
      </c>
      <c r="J7721">
        <v>9.6826869917392901</v>
      </c>
      <c r="K7721">
        <v>9.1139315316907297</v>
      </c>
      <c r="L7721">
        <v>8.5451882802659291</v>
      </c>
      <c r="M7721">
        <v>8.4247945275417901</v>
      </c>
      <c r="N7721">
        <v>8.7539627908833904</v>
      </c>
      <c r="O7721">
        <v>8.5207354126673405</v>
      </c>
      <c r="P7721">
        <v>10.1717627984504</v>
      </c>
      <c r="Q7721">
        <v>6.2843132996066204</v>
      </c>
    </row>
    <row r="7722" spans="1:17">
      <c r="A7722" t="s">
        <v>13907</v>
      </c>
      <c r="B7722" s="16" t="s">
        <v>13908</v>
      </c>
      <c r="C7722">
        <v>7.0720410640917404</v>
      </c>
      <c r="D7722">
        <v>7.1527233928964904</v>
      </c>
      <c r="E7722">
        <v>6.6219183496940897</v>
      </c>
      <c r="F7722">
        <v>7.3150340240146603</v>
      </c>
      <c r="G7722">
        <v>7.1917583600661201</v>
      </c>
      <c r="H7722">
        <v>7.2141367709232602</v>
      </c>
      <c r="I7722">
        <v>7.03831642557099</v>
      </c>
      <c r="J7722">
        <v>6.9738646069234704</v>
      </c>
      <c r="K7722">
        <v>7.2940296973472796</v>
      </c>
      <c r="L7722">
        <v>7.3242365156678897</v>
      </c>
      <c r="M7722">
        <v>7.3820668422772098</v>
      </c>
      <c r="N7722">
        <v>8.0753358847709098</v>
      </c>
      <c r="O7722">
        <v>7.5474535720028504</v>
      </c>
      <c r="P7722">
        <v>6.8949808635361203</v>
      </c>
      <c r="Q7722">
        <v>8.1958182219819093</v>
      </c>
    </row>
    <row r="7723" spans="1:17">
      <c r="A7723" t="s">
        <v>13909</v>
      </c>
      <c r="B7723" s="16" t="s">
        <v>13910</v>
      </c>
      <c r="C7723">
        <v>8.5184345784072004</v>
      </c>
      <c r="D7723">
        <v>8.3285649493628107</v>
      </c>
      <c r="E7723">
        <v>8.5119766785177706</v>
      </c>
      <c r="F7723">
        <v>8.0206542744901395</v>
      </c>
      <c r="G7723">
        <v>8.0163992560602004</v>
      </c>
      <c r="H7723">
        <v>7.7214508378578897</v>
      </c>
      <c r="I7723">
        <v>8.3852314508517303</v>
      </c>
      <c r="J7723">
        <v>8.1142350564911094</v>
      </c>
      <c r="K7723">
        <v>8.4170721702364393</v>
      </c>
      <c r="L7723">
        <v>8.1252431872722806</v>
      </c>
      <c r="M7723">
        <v>7.9200694805716303</v>
      </c>
      <c r="N7723">
        <v>7.7804178880947603</v>
      </c>
      <c r="O7723">
        <v>8.0515315784510708</v>
      </c>
      <c r="P7723">
        <v>8.2069649777715199</v>
      </c>
      <c r="Q7723">
        <v>8.9266120302692595</v>
      </c>
    </row>
    <row r="7724" spans="1:17">
      <c r="A7724" t="s">
        <v>13911</v>
      </c>
      <c r="B7724" s="16" t="s">
        <v>13912</v>
      </c>
      <c r="C7724">
        <v>8.0243021689939695</v>
      </c>
      <c r="D7724">
        <v>8.0860224737559694</v>
      </c>
      <c r="E7724">
        <v>6.78357369797342</v>
      </c>
      <c r="F7724">
        <v>7.9459955053765299</v>
      </c>
      <c r="G7724">
        <v>8.2521406956856396</v>
      </c>
      <c r="H7724">
        <v>7.8590183406468102</v>
      </c>
      <c r="I7724">
        <v>7.5604707282268997</v>
      </c>
      <c r="J7724">
        <v>7.2983725051375004</v>
      </c>
      <c r="K7724">
        <v>7.5383042189317004</v>
      </c>
      <c r="L7724">
        <v>7.3516337369137501</v>
      </c>
      <c r="M7724">
        <v>7.6528462197776301</v>
      </c>
      <c r="N7724">
        <v>7.9977212093333803</v>
      </c>
      <c r="O7724">
        <v>8.1628056892654204</v>
      </c>
      <c r="P7724">
        <v>8.10605289022606</v>
      </c>
      <c r="Q7724">
        <v>7.3593062614465703</v>
      </c>
    </row>
    <row r="7725" spans="1:17">
      <c r="A7725" t="s">
        <v>13913</v>
      </c>
      <c r="B7725" s="16" t="s">
        <v>896</v>
      </c>
      <c r="C7725">
        <v>9.7515225034428692</v>
      </c>
      <c r="D7725">
        <v>9.8135234527386608</v>
      </c>
      <c r="E7725">
        <v>10.399696947553901</v>
      </c>
      <c r="F7725">
        <v>10.0313599786537</v>
      </c>
      <c r="G7725">
        <v>9.9970741932325407</v>
      </c>
      <c r="H7725">
        <v>10.189543516255499</v>
      </c>
      <c r="I7725">
        <v>9.9511196067011891</v>
      </c>
      <c r="J7725">
        <v>10.3415316506625</v>
      </c>
      <c r="K7725">
        <v>9.8543043350440698</v>
      </c>
      <c r="L7725">
        <v>9.7437876887516097</v>
      </c>
      <c r="M7725">
        <v>9.4970341500778108</v>
      </c>
      <c r="N7725">
        <v>9.6205717664377595</v>
      </c>
      <c r="O7725">
        <v>9.7335435410674904</v>
      </c>
      <c r="P7725">
        <v>10.2850326274417</v>
      </c>
      <c r="Q7725">
        <v>10.0294952513164</v>
      </c>
    </row>
    <row r="7726" spans="1:17">
      <c r="A7726" t="s">
        <v>13914</v>
      </c>
      <c r="B7726" s="16" t="s">
        <v>13915</v>
      </c>
      <c r="C7726">
        <v>8.1767029841040202</v>
      </c>
      <c r="D7726">
        <v>8.1141922287318593</v>
      </c>
      <c r="E7726">
        <v>8.2284877598905108</v>
      </c>
      <c r="F7726">
        <v>7.8762188970193696</v>
      </c>
      <c r="G7726">
        <v>7.9068761537441397</v>
      </c>
      <c r="H7726">
        <v>7.6763342868275197</v>
      </c>
      <c r="I7726">
        <v>8.0928969443129102</v>
      </c>
      <c r="J7726">
        <v>7.8068335962069497</v>
      </c>
      <c r="K7726">
        <v>8.0761058993351504</v>
      </c>
      <c r="L7726">
        <v>7.7922904582819097</v>
      </c>
      <c r="M7726">
        <v>7.6613322899318801</v>
      </c>
      <c r="N7726">
        <v>7.3587971557348997</v>
      </c>
      <c r="O7726">
        <v>7.7706573218086703</v>
      </c>
      <c r="P7726">
        <v>8.1851428746972594</v>
      </c>
      <c r="Q7726">
        <v>8.9889439006726093</v>
      </c>
    </row>
    <row r="7727" spans="1:17">
      <c r="A7727" t="s">
        <v>13916</v>
      </c>
      <c r="B7727" s="16" t="s">
        <v>13917</v>
      </c>
      <c r="C7727">
        <v>10.871430167245601</v>
      </c>
      <c r="D7727">
        <v>10.9162398625677</v>
      </c>
      <c r="E7727">
        <v>10.392228932092401</v>
      </c>
      <c r="F7727">
        <v>10.8984528033881</v>
      </c>
      <c r="G7727">
        <v>10.6019835558461</v>
      </c>
      <c r="H7727">
        <v>11.7023278503583</v>
      </c>
      <c r="I7727">
        <v>11.0671011625733</v>
      </c>
      <c r="J7727">
        <v>11.1965408094162</v>
      </c>
      <c r="K7727">
        <v>11.013353876648999</v>
      </c>
      <c r="L7727">
        <v>10.8987743085654</v>
      </c>
      <c r="M7727">
        <v>11.1530622789953</v>
      </c>
      <c r="N7727">
        <v>11.039101292560099</v>
      </c>
      <c r="O7727">
        <v>11.074742855777099</v>
      </c>
      <c r="P7727">
        <v>11.5298008576775</v>
      </c>
      <c r="Q7727">
        <v>8.8614637697687808</v>
      </c>
    </row>
    <row r="7728" spans="1:17">
      <c r="A7728" t="s">
        <v>13918</v>
      </c>
      <c r="B7728" s="16" t="s">
        <v>13919</v>
      </c>
      <c r="C7728">
        <v>8.5743804790730707</v>
      </c>
      <c r="D7728">
        <v>8.6282628350160699</v>
      </c>
      <c r="E7728">
        <v>8.7834492648820195</v>
      </c>
      <c r="F7728">
        <v>8.5492998210768203</v>
      </c>
      <c r="G7728">
        <v>8.7180835499068294</v>
      </c>
      <c r="H7728">
        <v>8.4304881484728593</v>
      </c>
      <c r="I7728">
        <v>8.7149167841094197</v>
      </c>
      <c r="J7728">
        <v>8.4110086180736108</v>
      </c>
      <c r="K7728">
        <v>8.9196553834686796</v>
      </c>
      <c r="L7728">
        <v>8.6060822233561698</v>
      </c>
      <c r="M7728">
        <v>8.3611564383332198</v>
      </c>
      <c r="N7728">
        <v>7.9156852216043596</v>
      </c>
      <c r="O7728">
        <v>8.5666781963015701</v>
      </c>
      <c r="P7728">
        <v>9.2055293508731193</v>
      </c>
      <c r="Q7728">
        <v>8.5667227177791094</v>
      </c>
    </row>
    <row r="7729" spans="1:17">
      <c r="A7729" t="s">
        <v>13920</v>
      </c>
      <c r="B7729" s="16" t="s">
        <v>13921</v>
      </c>
      <c r="C7729">
        <v>10.205637494511</v>
      </c>
      <c r="D7729">
        <v>10.236705375198101</v>
      </c>
      <c r="E7729">
        <v>10.302119640152799</v>
      </c>
      <c r="F7729">
        <v>10.4880543551967</v>
      </c>
      <c r="G7729">
        <v>10.176209758506401</v>
      </c>
      <c r="H7729">
        <v>10.128113459094999</v>
      </c>
      <c r="I7729">
        <v>10.003749419851101</v>
      </c>
      <c r="J7729">
        <v>10.5512849987227</v>
      </c>
      <c r="K7729">
        <v>10.3054429230015</v>
      </c>
      <c r="L7729">
        <v>9.9833450489344902</v>
      </c>
      <c r="M7729">
        <v>9.9347850083350995</v>
      </c>
      <c r="N7729">
        <v>9.4217962028427298</v>
      </c>
      <c r="O7729">
        <v>9.9004701363007701</v>
      </c>
      <c r="P7729">
        <v>10.208715520908299</v>
      </c>
      <c r="Q7729">
        <v>9.3151344269335699</v>
      </c>
    </row>
    <row r="7730" spans="1:17">
      <c r="A7730" t="s">
        <v>13922</v>
      </c>
      <c r="B7730" s="16" t="s">
        <v>13923</v>
      </c>
      <c r="C7730">
        <v>7.7168481299159897</v>
      </c>
      <c r="D7730">
        <v>7.4782801049240399</v>
      </c>
      <c r="E7730">
        <v>7.5202897263322503</v>
      </c>
      <c r="F7730">
        <v>7.7206521667665999</v>
      </c>
      <c r="G7730">
        <v>7.8000530865117303</v>
      </c>
      <c r="H7730">
        <v>7.51909715540177</v>
      </c>
      <c r="I7730">
        <v>7.6630560713496596</v>
      </c>
      <c r="J7730">
        <v>7.5137604632619501</v>
      </c>
      <c r="K7730">
        <v>7.5217714944303404</v>
      </c>
      <c r="L7730">
        <v>7.6340711410823099</v>
      </c>
      <c r="M7730">
        <v>7.6739683059716297</v>
      </c>
      <c r="N7730">
        <v>7.7804178880947603</v>
      </c>
      <c r="O7730">
        <v>7.5855752806785803</v>
      </c>
      <c r="P7730">
        <v>7.4658459042266303</v>
      </c>
      <c r="Q7730">
        <v>5.81282804418474</v>
      </c>
    </row>
    <row r="7731" spans="1:17">
      <c r="A7731" t="s">
        <v>13924</v>
      </c>
      <c r="B7731" s="16" t="s">
        <v>13925</v>
      </c>
      <c r="C7731">
        <v>9.4263560078670601</v>
      </c>
      <c r="D7731">
        <v>9.5011681894998592</v>
      </c>
      <c r="E7731">
        <v>9.4072136273602194</v>
      </c>
      <c r="F7731">
        <v>9.5179137893642807</v>
      </c>
      <c r="G7731">
        <v>9.3280484720851398</v>
      </c>
      <c r="H7731">
        <v>9.8959801922276203</v>
      </c>
      <c r="I7731">
        <v>9.5181667625832294</v>
      </c>
      <c r="J7731">
        <v>9.4309676435999297</v>
      </c>
      <c r="K7731">
        <v>9.2353542574825394</v>
      </c>
      <c r="L7731">
        <v>9.4309505866056007</v>
      </c>
      <c r="M7731">
        <v>9.5798498160632501</v>
      </c>
      <c r="N7731">
        <v>9.4095156816796699</v>
      </c>
      <c r="O7731">
        <v>9.8466192940831299</v>
      </c>
      <c r="P7731">
        <v>9.4605877864306898</v>
      </c>
      <c r="Q7731">
        <v>8.1958182219819093</v>
      </c>
    </row>
    <row r="7732" spans="1:17">
      <c r="A7732" t="s">
        <v>13926</v>
      </c>
      <c r="B7732" s="16" t="s">
        <v>13927</v>
      </c>
      <c r="C7732">
        <v>8.5834973066259703</v>
      </c>
      <c r="D7732">
        <v>8.5450042273791897</v>
      </c>
      <c r="E7732">
        <v>8.4888136049851592</v>
      </c>
      <c r="F7732">
        <v>8.8806515455363595</v>
      </c>
      <c r="G7732">
        <v>8.5788581065469494</v>
      </c>
      <c r="H7732">
        <v>9.0028032520484196</v>
      </c>
      <c r="I7732">
        <v>8.5516409666455893</v>
      </c>
      <c r="J7732">
        <v>8.7425911634182807</v>
      </c>
      <c r="K7732">
        <v>8.5451652239421705</v>
      </c>
      <c r="L7732">
        <v>8.5510997872880292</v>
      </c>
      <c r="M7732">
        <v>8.8636461138267801</v>
      </c>
      <c r="N7732">
        <v>8.66228525953494</v>
      </c>
      <c r="O7732">
        <v>8.7328386686183901</v>
      </c>
      <c r="P7732">
        <v>8.6744997765606904</v>
      </c>
      <c r="Q7732">
        <v>7.1565710053807701</v>
      </c>
    </row>
    <row r="7733" spans="1:17">
      <c r="A7733" t="s">
        <v>13928</v>
      </c>
      <c r="B7733" s="16" t="s">
        <v>13929</v>
      </c>
      <c r="C7733">
        <v>8.1318224785534898</v>
      </c>
      <c r="D7733">
        <v>8.0696746781631301</v>
      </c>
      <c r="E7733">
        <v>8.0563655165468493</v>
      </c>
      <c r="F7733">
        <v>8.3482496037266607</v>
      </c>
      <c r="G7733">
        <v>8.2733048968381997</v>
      </c>
      <c r="H7733">
        <v>8.7434915719627497</v>
      </c>
      <c r="I7733">
        <v>8.1930458768902401</v>
      </c>
      <c r="J7733">
        <v>8.4714139790657796</v>
      </c>
      <c r="K7733">
        <v>7.9826233315090196</v>
      </c>
      <c r="L7733">
        <v>8.1212740510008494</v>
      </c>
      <c r="M7733">
        <v>8.4272825293791307</v>
      </c>
      <c r="N7733">
        <v>8.4996315541671699</v>
      </c>
      <c r="O7733">
        <v>8.3950172611237992</v>
      </c>
      <c r="P7733">
        <v>8.0223679291288192</v>
      </c>
      <c r="Q7733">
        <v>5.09416193408443</v>
      </c>
    </row>
    <row r="7734" spans="1:17">
      <c r="A7734" t="s">
        <v>13930</v>
      </c>
      <c r="B7734" s="16" t="s">
        <v>13931</v>
      </c>
      <c r="C7734">
        <v>8.5057017079816593</v>
      </c>
      <c r="D7734">
        <v>8.7331503030573998</v>
      </c>
      <c r="E7734">
        <v>8.3100524875584103</v>
      </c>
      <c r="F7734">
        <v>8.0526331460793195</v>
      </c>
      <c r="G7734">
        <v>8.3430235738303598</v>
      </c>
      <c r="H7734">
        <v>7.8939151751009797</v>
      </c>
      <c r="I7734">
        <v>8.19707140976187</v>
      </c>
      <c r="J7734">
        <v>8.2613482711384201</v>
      </c>
      <c r="K7734">
        <v>8.4051154687488605</v>
      </c>
      <c r="L7734">
        <v>8.2468057817627791</v>
      </c>
      <c r="M7734">
        <v>7.7112240644992598</v>
      </c>
      <c r="N7734">
        <v>7.5308835633863698</v>
      </c>
      <c r="O7734">
        <v>8.0275152162073304</v>
      </c>
      <c r="P7734">
        <v>8.4134344157517695</v>
      </c>
      <c r="Q7734">
        <v>8.0859864702427604</v>
      </c>
    </row>
    <row r="7735" spans="1:17">
      <c r="A7735" t="s">
        <v>13932</v>
      </c>
      <c r="B7735" s="16" t="s">
        <v>13933</v>
      </c>
      <c r="C7735">
        <v>7.68329101588514</v>
      </c>
      <c r="D7735">
        <v>7.4844651280120704</v>
      </c>
      <c r="E7735">
        <v>7.3453999532458001</v>
      </c>
      <c r="F7735">
        <v>7.7791850861198899</v>
      </c>
      <c r="G7735">
        <v>7.7765174914733102</v>
      </c>
      <c r="H7735">
        <v>8.1545219259165407</v>
      </c>
      <c r="I7735">
        <v>7.5288520054046</v>
      </c>
      <c r="J7735">
        <v>7.6878232809812701</v>
      </c>
      <c r="K7735">
        <v>7.1363159804442198</v>
      </c>
      <c r="L7735">
        <v>7.6115974529348698</v>
      </c>
      <c r="M7735">
        <v>7.9306346553721703</v>
      </c>
      <c r="N7735">
        <v>7.6728565812781202</v>
      </c>
      <c r="O7735">
        <v>8.0784973832545308</v>
      </c>
      <c r="P7735">
        <v>7.7071490674832202</v>
      </c>
      <c r="Q7735">
        <v>7.3593062614465703</v>
      </c>
    </row>
    <row r="7736" spans="1:17">
      <c r="A7736" t="s">
        <v>13934</v>
      </c>
      <c r="B7736" s="16" t="s">
        <v>13935</v>
      </c>
      <c r="C7736">
        <v>7.7764085807440404</v>
      </c>
      <c r="D7736">
        <v>7.7175606130823198</v>
      </c>
      <c r="E7736">
        <v>7.6596891654395396</v>
      </c>
      <c r="F7736">
        <v>8.1775201521346208</v>
      </c>
      <c r="G7736">
        <v>7.8232101362540103</v>
      </c>
      <c r="H7736">
        <v>8.5225186418733792</v>
      </c>
      <c r="I7736">
        <v>7.7588130872051497</v>
      </c>
      <c r="J7736">
        <v>8.0673441969120603</v>
      </c>
      <c r="K7736">
        <v>7.5814845344670303</v>
      </c>
      <c r="L7736">
        <v>7.6059237564588296</v>
      </c>
      <c r="M7736">
        <v>7.9991554419790001</v>
      </c>
      <c r="N7736">
        <v>8.0163632599031303</v>
      </c>
      <c r="O7736">
        <v>8.1245061552532505</v>
      </c>
      <c r="P7736">
        <v>8.2231173919131209</v>
      </c>
      <c r="Q7736">
        <v>6.2843132996066204</v>
      </c>
    </row>
    <row r="7737" spans="1:17">
      <c r="A7737" t="s">
        <v>13936</v>
      </c>
      <c r="B7737" s="16" t="s">
        <v>13937</v>
      </c>
      <c r="C7737">
        <v>8.3145159298255802</v>
      </c>
      <c r="D7737">
        <v>8.4566409616158005</v>
      </c>
      <c r="E7737">
        <v>8.2833738846968892</v>
      </c>
      <c r="F7737">
        <v>8.2585742184668494</v>
      </c>
      <c r="G7737">
        <v>8.0462206957731297</v>
      </c>
      <c r="H7737">
        <v>8.4406343276571292</v>
      </c>
      <c r="I7737">
        <v>8.2249396015961</v>
      </c>
      <c r="J7737">
        <v>8.1943516220584804</v>
      </c>
      <c r="K7737">
        <v>8.2992677668491499</v>
      </c>
      <c r="L7737">
        <v>8.2024128288783107</v>
      </c>
      <c r="M7737">
        <v>8.1958786699426707</v>
      </c>
      <c r="N7737">
        <v>7.7749527305307096</v>
      </c>
      <c r="O7737">
        <v>8.2543245169052692</v>
      </c>
      <c r="P7737">
        <v>8.4040201942323094</v>
      </c>
      <c r="Q7737">
        <v>6.6375058506955904</v>
      </c>
    </row>
    <row r="7738" spans="1:17">
      <c r="A7738" t="s">
        <v>13938</v>
      </c>
      <c r="B7738" s="16" t="s">
        <v>13939</v>
      </c>
      <c r="C7738">
        <v>7.0720410640917404</v>
      </c>
      <c r="D7738">
        <v>7.1758592373276899</v>
      </c>
      <c r="E7738">
        <v>7.1697829372000497</v>
      </c>
      <c r="F7738">
        <v>7.4473541973216397</v>
      </c>
      <c r="G7738">
        <v>6.8739435564952496</v>
      </c>
      <c r="H7738">
        <v>7.6877466963161201</v>
      </c>
      <c r="I7738">
        <v>7.1170772384599603</v>
      </c>
      <c r="J7738">
        <v>7.1322856567136599</v>
      </c>
      <c r="K7738">
        <v>7.0846625010167097</v>
      </c>
      <c r="L7738">
        <v>7.2606134762558101</v>
      </c>
      <c r="M7738">
        <v>7.2362086538328496</v>
      </c>
      <c r="N7738">
        <v>7.1120955779354196</v>
      </c>
      <c r="O7738">
        <v>7.1557832742435403</v>
      </c>
      <c r="P7738">
        <v>7.6364979725720197</v>
      </c>
      <c r="Q7738">
        <v>6.6375058506955904</v>
      </c>
    </row>
    <row r="7739" spans="1:17">
      <c r="A7739" t="s">
        <v>13940</v>
      </c>
      <c r="B7739" s="16" t="s">
        <v>13941</v>
      </c>
      <c r="C7739">
        <v>7.5654219318715104</v>
      </c>
      <c r="D7739">
        <v>7.6910749189009904</v>
      </c>
      <c r="E7739">
        <v>7.8018948752367301</v>
      </c>
      <c r="F7739">
        <v>7.7404287607638702</v>
      </c>
      <c r="G7739">
        <v>7.4592292414027597</v>
      </c>
      <c r="H7739">
        <v>7.4670430406045698</v>
      </c>
      <c r="I7739">
        <v>7.7089126132669996</v>
      </c>
      <c r="J7739">
        <v>7.8628420694029399</v>
      </c>
      <c r="K7739">
        <v>7.4536720854595897</v>
      </c>
      <c r="L7739">
        <v>7.3584022107182898</v>
      </c>
      <c r="M7739">
        <v>7.0285726910881596</v>
      </c>
      <c r="N7739">
        <v>6.9945341586853802</v>
      </c>
      <c r="O7739">
        <v>7.2889314673888004</v>
      </c>
      <c r="P7739">
        <v>8.1741066335508208</v>
      </c>
      <c r="Q7739">
        <v>5.09416193408443</v>
      </c>
    </row>
    <row r="7740" spans="1:17">
      <c r="A7740" t="s">
        <v>13942</v>
      </c>
      <c r="B7740" s="16" t="e">
        <v>#N/A</v>
      </c>
      <c r="C7740">
        <v>6.1416886309143299</v>
      </c>
      <c r="D7740">
        <v>6.2807715480435</v>
      </c>
      <c r="E7740">
        <v>5.98496325541152</v>
      </c>
      <c r="F7740">
        <v>6.6774092984987004</v>
      </c>
      <c r="G7740">
        <v>6.4795586196785599</v>
      </c>
      <c r="H7740">
        <v>6.8971382455771399</v>
      </c>
      <c r="I7740">
        <v>6.5244142299625896</v>
      </c>
      <c r="J7740">
        <v>6.4938271429004404</v>
      </c>
      <c r="K7740">
        <v>6.4759551621252198</v>
      </c>
      <c r="L7740">
        <v>6.32580422898618</v>
      </c>
      <c r="M7740">
        <v>7.1958455858148103</v>
      </c>
      <c r="N7740">
        <v>6.8767338364790396</v>
      </c>
      <c r="O7740">
        <v>7.1172200311726304</v>
      </c>
      <c r="P7740">
        <v>6.9989780827264001</v>
      </c>
      <c r="Q7740">
        <v>2.8218677180984102</v>
      </c>
    </row>
    <row r="7741" spans="1:17">
      <c r="A7741" t="s">
        <v>13943</v>
      </c>
      <c r="B7741" s="16" t="s">
        <v>13944</v>
      </c>
      <c r="C7741">
        <v>8.6744754749616995</v>
      </c>
      <c r="D7741">
        <v>8.5626290869313397</v>
      </c>
      <c r="E7741">
        <v>8.2561920980110806</v>
      </c>
      <c r="F7741">
        <v>8.9816453162332692</v>
      </c>
      <c r="G7741">
        <v>8.2606437091398508</v>
      </c>
      <c r="H7741">
        <v>8.9774795722781207</v>
      </c>
      <c r="I7741">
        <v>8.3239735460296806</v>
      </c>
      <c r="J7741">
        <v>8.7211216179701392</v>
      </c>
      <c r="K7741">
        <v>8.3343704489501906</v>
      </c>
      <c r="L7741">
        <v>8.7747037255395792</v>
      </c>
      <c r="M7741">
        <v>8.4809594639538002</v>
      </c>
      <c r="N7741">
        <v>8.5863722704926904</v>
      </c>
      <c r="O7741">
        <v>8.3179272948679195</v>
      </c>
      <c r="P7741">
        <v>8.6022561904341206</v>
      </c>
      <c r="Q7741">
        <v>8.8614637697687808</v>
      </c>
    </row>
    <row r="7742" spans="1:17">
      <c r="A7742" t="s">
        <v>13945</v>
      </c>
      <c r="B7742" s="16" t="s">
        <v>13946</v>
      </c>
      <c r="C7742">
        <v>8.5865234826024004</v>
      </c>
      <c r="D7742">
        <v>8.3857969599743605</v>
      </c>
      <c r="E7742">
        <v>10.464037599892</v>
      </c>
      <c r="F7742">
        <v>9.1682609006271303</v>
      </c>
      <c r="G7742">
        <v>8.7364839791123501</v>
      </c>
      <c r="H7742">
        <v>8.6735304986905994</v>
      </c>
      <c r="I7742">
        <v>8.3276499299881905</v>
      </c>
      <c r="J7742">
        <v>9.5318129541016106</v>
      </c>
      <c r="K7742">
        <v>8.6425763491698699</v>
      </c>
      <c r="L7742">
        <v>9.0807956739758193</v>
      </c>
      <c r="M7742">
        <v>9.36833634928586</v>
      </c>
      <c r="N7742">
        <v>9.9142535172518507</v>
      </c>
      <c r="O7742">
        <v>9.6948811136911992</v>
      </c>
      <c r="P7742">
        <v>7.4567578773205998</v>
      </c>
      <c r="Q7742">
        <v>10.911292413923899</v>
      </c>
    </row>
    <row r="7743" spans="1:17">
      <c r="A7743" t="s">
        <v>13947</v>
      </c>
      <c r="B7743" s="16" t="s">
        <v>13948</v>
      </c>
      <c r="C7743">
        <v>10.4895944580904</v>
      </c>
      <c r="D7743">
        <v>10.463092031159199</v>
      </c>
      <c r="E7743">
        <v>10.9713093500343</v>
      </c>
      <c r="F7743">
        <v>10.501864638908099</v>
      </c>
      <c r="G7743">
        <v>10.376190556382999</v>
      </c>
      <c r="H7743">
        <v>10.8349185474185</v>
      </c>
      <c r="I7743">
        <v>10.4863181546196</v>
      </c>
      <c r="J7743">
        <v>10.749297787141501</v>
      </c>
      <c r="K7743">
        <v>10.272929118186701</v>
      </c>
      <c r="L7743">
        <v>10.895874858601401</v>
      </c>
      <c r="M7743">
        <v>10.9457889279188</v>
      </c>
      <c r="N7743">
        <v>10.995756007190399</v>
      </c>
      <c r="O7743">
        <v>11.0855760055329</v>
      </c>
      <c r="P7743">
        <v>9.5486332878027103</v>
      </c>
      <c r="Q7743">
        <v>11.1481947941479</v>
      </c>
    </row>
    <row r="7744" spans="1:17">
      <c r="A7744" t="s">
        <v>13949</v>
      </c>
      <c r="B7744" s="16" t="s">
        <v>13950</v>
      </c>
      <c r="C7744">
        <v>8.5895433199224094</v>
      </c>
      <c r="D7744">
        <v>8.6504091644831291</v>
      </c>
      <c r="E7744">
        <v>8.6809092688620506</v>
      </c>
      <c r="F7744">
        <v>8.5576781148695904</v>
      </c>
      <c r="G7744">
        <v>8.5651964325882606</v>
      </c>
      <c r="H7744">
        <v>8.88393315103961</v>
      </c>
      <c r="I7744">
        <v>8.5919352089870706</v>
      </c>
      <c r="J7744">
        <v>8.7340416680683095</v>
      </c>
      <c r="K7744">
        <v>8.3121315139548599</v>
      </c>
      <c r="L7744">
        <v>8.3074432656332799</v>
      </c>
      <c r="M7744">
        <v>8.4568083399254999</v>
      </c>
      <c r="N7744">
        <v>8.37881384078681</v>
      </c>
      <c r="O7744">
        <v>8.4758171334365002</v>
      </c>
      <c r="P7744">
        <v>8.8196168558639805</v>
      </c>
      <c r="Q7744">
        <v>8.3931679398307004</v>
      </c>
    </row>
    <row r="7745" spans="1:17">
      <c r="A7745" t="s">
        <v>13951</v>
      </c>
      <c r="B7745" s="16" t="s">
        <v>13952</v>
      </c>
      <c r="C7745">
        <v>7.6776213045769799</v>
      </c>
      <c r="D7745">
        <v>7.6476571620701899</v>
      </c>
      <c r="E7745">
        <v>7.6089837707041497</v>
      </c>
      <c r="F7745">
        <v>8.0722653644135605</v>
      </c>
      <c r="G7745">
        <v>7.9495869513978699</v>
      </c>
      <c r="H7745">
        <v>8.1749280706501004</v>
      </c>
      <c r="I7745">
        <v>7.5288520054046</v>
      </c>
      <c r="J7745">
        <v>7.8549730060507796</v>
      </c>
      <c r="K7745">
        <v>7.50504653791441</v>
      </c>
      <c r="L7745">
        <v>7.8219497417635404</v>
      </c>
      <c r="M7745">
        <v>8.1693670496081907</v>
      </c>
      <c r="N7745">
        <v>8.1104622847137993</v>
      </c>
      <c r="O7745">
        <v>8.0309707354584798</v>
      </c>
      <c r="P7745">
        <v>7.4198202750926399</v>
      </c>
      <c r="Q7745">
        <v>7.3593062614465703</v>
      </c>
    </row>
    <row r="7746" spans="1:17">
      <c r="A7746" t="s">
        <v>13953</v>
      </c>
      <c r="B7746" s="16" t="s">
        <v>805</v>
      </c>
      <c r="C7746">
        <v>7.7922336118688396</v>
      </c>
      <c r="D7746">
        <v>7.50286219085078</v>
      </c>
      <c r="E7746">
        <v>7.7637815616834702</v>
      </c>
      <c r="F7746">
        <v>8.0916336506484594</v>
      </c>
      <c r="G7746">
        <v>7.8850361846766903</v>
      </c>
      <c r="H7746">
        <v>8.1043347790570408</v>
      </c>
      <c r="I7746">
        <v>7.6156901847186598</v>
      </c>
      <c r="J7746">
        <v>7.9650691019481696</v>
      </c>
      <c r="K7746">
        <v>7.5546490926383596</v>
      </c>
      <c r="L7746">
        <v>7.6725748643403202</v>
      </c>
      <c r="M7746">
        <v>8.0484884049567107</v>
      </c>
      <c r="N7746">
        <v>8.0708842512470103</v>
      </c>
      <c r="O7746">
        <v>8.1341769005479296</v>
      </c>
      <c r="P7746">
        <v>7.4384076816199602</v>
      </c>
      <c r="Q7746">
        <v>7.8374797051227896</v>
      </c>
    </row>
    <row r="7747" spans="1:17">
      <c r="A7747" t="s">
        <v>13954</v>
      </c>
      <c r="B7747" s="16" t="s">
        <v>13955</v>
      </c>
      <c r="C7747">
        <v>4.99547094075474</v>
      </c>
      <c r="D7747">
        <v>5.1247703439315302</v>
      </c>
      <c r="E7747">
        <v>5.9578922475209</v>
      </c>
      <c r="F7747">
        <v>5.5849098412756897</v>
      </c>
      <c r="G7747">
        <v>5.3842376496302498</v>
      </c>
      <c r="H7747">
        <v>5.7039026048571104</v>
      </c>
      <c r="I7747">
        <v>5.3764905083530996</v>
      </c>
      <c r="J7747">
        <v>5.41615412543395</v>
      </c>
      <c r="K7747">
        <v>5.2281375793192604</v>
      </c>
      <c r="L7747">
        <v>5.6865671756845</v>
      </c>
      <c r="M7747">
        <v>5.5317988361974697</v>
      </c>
      <c r="N7747">
        <v>5.6587966909913696</v>
      </c>
      <c r="O7747">
        <v>5.6075132046638902</v>
      </c>
      <c r="P7747">
        <v>5.7306434872206502</v>
      </c>
      <c r="Q7747">
        <v>6.6375058506955904</v>
      </c>
    </row>
    <row r="7748" spans="1:17">
      <c r="A7748" t="s">
        <v>13956</v>
      </c>
      <c r="B7748" s="16" t="s">
        <v>13957</v>
      </c>
      <c r="C7748">
        <v>9.1862273691800205</v>
      </c>
      <c r="D7748">
        <v>9.2542752251841893</v>
      </c>
      <c r="E7748">
        <v>9.4268411079553793</v>
      </c>
      <c r="F7748">
        <v>9.5699075989915805</v>
      </c>
      <c r="G7748">
        <v>9.4445307875158004</v>
      </c>
      <c r="H7748">
        <v>9.7621938064270903</v>
      </c>
      <c r="I7748">
        <v>9.2790935423618599</v>
      </c>
      <c r="J7748">
        <v>9.4375635649951608</v>
      </c>
      <c r="K7748">
        <v>9.0823777175061799</v>
      </c>
      <c r="L7748">
        <v>9.3468143685848997</v>
      </c>
      <c r="M7748">
        <v>9.5447743269885699</v>
      </c>
      <c r="N7748">
        <v>9.66847246629548</v>
      </c>
      <c r="O7748">
        <v>9.6707335994342092</v>
      </c>
      <c r="P7748">
        <v>9.1218878970782207</v>
      </c>
      <c r="Q7748">
        <v>8.2978683598244807</v>
      </c>
    </row>
    <row r="7749" spans="1:17">
      <c r="A7749" t="s">
        <v>13958</v>
      </c>
      <c r="B7749" s="16" t="s">
        <v>13959</v>
      </c>
      <c r="C7749">
        <v>8.1726802136666006</v>
      </c>
      <c r="D7749">
        <v>8.1221405959054795</v>
      </c>
      <c r="E7749">
        <v>7.93130901064099</v>
      </c>
      <c r="F7749">
        <v>8.1592797687752299</v>
      </c>
      <c r="G7749">
        <v>7.9283898693121699</v>
      </c>
      <c r="H7749">
        <v>8.3358078513377105</v>
      </c>
      <c r="I7749">
        <v>8.1270592226818295</v>
      </c>
      <c r="J7749">
        <v>8.3591256029535792</v>
      </c>
      <c r="K7749">
        <v>8.1920025429823298</v>
      </c>
      <c r="L7749">
        <v>8.22107636491425</v>
      </c>
      <c r="M7749">
        <v>8.2333321486563005</v>
      </c>
      <c r="N7749">
        <v>7.9930227554210402</v>
      </c>
      <c r="O7749">
        <v>8.1405881914443992</v>
      </c>
      <c r="P7749">
        <v>8.4274414585850295</v>
      </c>
      <c r="Q7749">
        <v>8.1958182219819093</v>
      </c>
    </row>
    <row r="7750" spans="1:17">
      <c r="A7750" t="s">
        <v>13960</v>
      </c>
      <c r="B7750" s="16" t="s">
        <v>13961</v>
      </c>
      <c r="C7750">
        <v>6.2066550544559398</v>
      </c>
      <c r="D7750">
        <v>6.4806971696611804</v>
      </c>
      <c r="E7750">
        <v>8.9921907500196507</v>
      </c>
      <c r="F7750">
        <v>7.1982087148309599</v>
      </c>
      <c r="G7750">
        <v>7.9495869513978699</v>
      </c>
      <c r="H7750">
        <v>6.61481283471461</v>
      </c>
      <c r="I7750">
        <v>6.36075284432009</v>
      </c>
      <c r="J7750">
        <v>8.7762910647230203</v>
      </c>
      <c r="K7750">
        <v>6.6591463038335998</v>
      </c>
      <c r="L7750">
        <v>6.7233426545483299</v>
      </c>
      <c r="M7750">
        <v>7.4225869101804296</v>
      </c>
      <c r="N7750">
        <v>7.48473824893557</v>
      </c>
      <c r="O7750">
        <v>7.5181843559832098</v>
      </c>
      <c r="P7750">
        <v>6.3814054639084601</v>
      </c>
      <c r="Q7750">
        <v>10.3475376618719</v>
      </c>
    </row>
    <row r="7751" spans="1:17">
      <c r="A7751" t="s">
        <v>13962</v>
      </c>
      <c r="B7751" s="16" t="s">
        <v>13963</v>
      </c>
      <c r="C7751">
        <v>8.5804647653092392</v>
      </c>
      <c r="D7751">
        <v>8.64765940525049</v>
      </c>
      <c r="E7751">
        <v>8.8827370077974095</v>
      </c>
      <c r="F7751">
        <v>8.5961456357063302</v>
      </c>
      <c r="G7751">
        <v>8.71189751995019</v>
      </c>
      <c r="H7751">
        <v>9.1501888226661894</v>
      </c>
      <c r="I7751">
        <v>8.6721889386064799</v>
      </c>
      <c r="J7751">
        <v>9.0927831531083108</v>
      </c>
      <c r="K7751">
        <v>8.4377606781218208</v>
      </c>
      <c r="L7751">
        <v>8.6888407513842303</v>
      </c>
      <c r="M7751">
        <v>8.6092021406307602</v>
      </c>
      <c r="N7751">
        <v>8.6681890852670804</v>
      </c>
      <c r="O7751">
        <v>8.6476579055979901</v>
      </c>
      <c r="P7751">
        <v>9.0781748949283507</v>
      </c>
      <c r="Q7751">
        <v>7.3593062614465703</v>
      </c>
    </row>
    <row r="7752" spans="1:17">
      <c r="A7752" t="s">
        <v>13964</v>
      </c>
      <c r="B7752" s="16" t="s">
        <v>13965</v>
      </c>
      <c r="C7752">
        <v>8.0287606324945706</v>
      </c>
      <c r="D7752">
        <v>7.9893839773392799</v>
      </c>
      <c r="E7752">
        <v>9.2563167433050406</v>
      </c>
      <c r="F7752">
        <v>7.9671251728199097</v>
      </c>
      <c r="G7752">
        <v>7.8739907276269099</v>
      </c>
      <c r="H7752">
        <v>9.1315253086758599</v>
      </c>
      <c r="I7752">
        <v>8.1228329728690802</v>
      </c>
      <c r="J7752">
        <v>9.2343715041795296</v>
      </c>
      <c r="K7752">
        <v>7.6490009132579502</v>
      </c>
      <c r="L7752">
        <v>8.2358350898742305</v>
      </c>
      <c r="M7752">
        <v>8.6587377689042206</v>
      </c>
      <c r="N7752">
        <v>8.02559459087162</v>
      </c>
      <c r="O7752">
        <v>8.9654144547970702</v>
      </c>
      <c r="P7752">
        <v>7.8936980098415299</v>
      </c>
      <c r="Q7752">
        <v>8.3931679398307004</v>
      </c>
    </row>
    <row r="7753" spans="1:17">
      <c r="A7753" t="s">
        <v>13966</v>
      </c>
      <c r="B7753" s="16" t="s">
        <v>13967</v>
      </c>
      <c r="C7753">
        <v>7.9881288110009603</v>
      </c>
      <c r="D7753">
        <v>8.1021868536463106</v>
      </c>
      <c r="E7753">
        <v>8.4794431508406305</v>
      </c>
      <c r="F7753">
        <v>8.5008805163678502</v>
      </c>
      <c r="G7753">
        <v>8.2816843124235202</v>
      </c>
      <c r="H7753">
        <v>7.9891995022524496</v>
      </c>
      <c r="I7753">
        <v>7.74787261872335</v>
      </c>
      <c r="J7753">
        <v>7.9280479477519297</v>
      </c>
      <c r="K7753">
        <v>7.9125326927705899</v>
      </c>
      <c r="L7753">
        <v>8.0645265205816106</v>
      </c>
      <c r="M7753">
        <v>7.7829619535531096</v>
      </c>
      <c r="N7753">
        <v>8.3124983382195392</v>
      </c>
      <c r="O7753">
        <v>7.8896564179482498</v>
      </c>
      <c r="P7753">
        <v>7.1420694029121403</v>
      </c>
      <c r="Q7753">
        <v>9.4977003000167599</v>
      </c>
    </row>
    <row r="7754" spans="1:17">
      <c r="A7754" t="s">
        <v>13968</v>
      </c>
      <c r="B7754" s="16" t="s">
        <v>832</v>
      </c>
      <c r="C7754">
        <v>5.5513602268050501</v>
      </c>
      <c r="D7754">
        <v>5.8873020194211696</v>
      </c>
      <c r="E7754">
        <v>6.0883257756658304</v>
      </c>
      <c r="F7754">
        <v>5.9206345092620696</v>
      </c>
      <c r="G7754">
        <v>6.0158323298688998</v>
      </c>
      <c r="H7754">
        <v>5.0023896186610397</v>
      </c>
      <c r="I7754">
        <v>4.9700790693176398</v>
      </c>
      <c r="J7754">
        <v>5.1764314620679004</v>
      </c>
      <c r="K7754">
        <v>5.4602654674947297</v>
      </c>
      <c r="L7754">
        <v>5.8515068593680599</v>
      </c>
      <c r="M7754">
        <v>5.8813428890481303</v>
      </c>
      <c r="N7754">
        <v>6.1443152006371102</v>
      </c>
      <c r="O7754">
        <v>5.8337360312954001</v>
      </c>
      <c r="P7754">
        <v>4.6712581716948103</v>
      </c>
      <c r="Q7754">
        <v>7.1565710053807701</v>
      </c>
    </row>
    <row r="7755" spans="1:17">
      <c r="A7755" t="s">
        <v>13969</v>
      </c>
      <c r="B7755" s="16" t="s">
        <v>13970</v>
      </c>
      <c r="C7755">
        <v>6.7641859494663601</v>
      </c>
      <c r="D7755">
        <v>6.61130647324664</v>
      </c>
      <c r="E7755">
        <v>5.54791781288802</v>
      </c>
      <c r="F7755">
        <v>6.3553236597965803</v>
      </c>
      <c r="G7755">
        <v>6.8172425418901597</v>
      </c>
      <c r="H7755">
        <v>6.7189678865396303</v>
      </c>
      <c r="I7755">
        <v>6.4174232226032499</v>
      </c>
      <c r="J7755">
        <v>6.0695820509065701</v>
      </c>
      <c r="K7755">
        <v>6.1547962016134603</v>
      </c>
      <c r="L7755">
        <v>6.5796693472259404</v>
      </c>
      <c r="M7755">
        <v>7.2531658149708198</v>
      </c>
      <c r="N7755">
        <v>6.85612319490345</v>
      </c>
      <c r="O7755">
        <v>7.0505518350593297</v>
      </c>
      <c r="P7755">
        <v>6.8117082797650301</v>
      </c>
      <c r="Q7755">
        <v>6.2843132996066204</v>
      </c>
    </row>
    <row r="7756" spans="1:17">
      <c r="A7756" t="s">
        <v>13971</v>
      </c>
      <c r="B7756" s="16" t="s">
        <v>13972</v>
      </c>
      <c r="C7756">
        <v>6.2988391187184796</v>
      </c>
      <c r="D7756">
        <v>6.2223383051797301</v>
      </c>
      <c r="E7756">
        <v>5.6873781601909403</v>
      </c>
      <c r="F7756">
        <v>5.9206345092620696</v>
      </c>
      <c r="G7756">
        <v>5.8658439972155101</v>
      </c>
      <c r="H7756">
        <v>6.1505664765725898</v>
      </c>
      <c r="I7756">
        <v>6.0555222887526101</v>
      </c>
      <c r="J7756">
        <v>6.09679702477088</v>
      </c>
      <c r="K7756">
        <v>5.7189566481727701</v>
      </c>
      <c r="L7756">
        <v>5.9086648783778699</v>
      </c>
      <c r="M7756">
        <v>5.6409547048498796</v>
      </c>
      <c r="N7756">
        <v>5.7063481960642797</v>
      </c>
      <c r="O7756">
        <v>5.8497078619626199</v>
      </c>
      <c r="P7756">
        <v>5.9824449333743104</v>
      </c>
      <c r="Q7756">
        <v>5.09416193408443</v>
      </c>
    </row>
    <row r="7757" spans="1:17">
      <c r="A7757" t="s">
        <v>13973</v>
      </c>
      <c r="B7757" s="16" t="s">
        <v>13974</v>
      </c>
      <c r="C7757">
        <v>11.121330787762799</v>
      </c>
      <c r="D7757">
        <v>11.2766602170451</v>
      </c>
      <c r="E7757">
        <v>11.2987188690332</v>
      </c>
      <c r="F7757">
        <v>11.246801570556601</v>
      </c>
      <c r="G7757">
        <v>11.120904048680501</v>
      </c>
      <c r="H7757">
        <v>11.4736809039641</v>
      </c>
      <c r="I7757">
        <v>11.3093556666818</v>
      </c>
      <c r="J7757">
        <v>11.381324913382899</v>
      </c>
      <c r="K7757">
        <v>11.2835873429378</v>
      </c>
      <c r="L7757">
        <v>11.230127557855599</v>
      </c>
      <c r="M7757">
        <v>11.1447747528213</v>
      </c>
      <c r="N7757">
        <v>11.0368221280439</v>
      </c>
      <c r="O7757">
        <v>11.1264999490548</v>
      </c>
      <c r="P7757">
        <v>11.2645719273072</v>
      </c>
      <c r="Q7757">
        <v>11.734719262158899</v>
      </c>
    </row>
    <row r="7758" spans="1:17">
      <c r="A7758" t="s">
        <v>13975</v>
      </c>
      <c r="B7758" s="16" t="s">
        <v>13976</v>
      </c>
      <c r="C7758">
        <v>6.4669933015946297</v>
      </c>
      <c r="D7758">
        <v>6.2950113593511103</v>
      </c>
      <c r="E7758">
        <v>6.4779724688708198</v>
      </c>
      <c r="F7758">
        <v>5.8850772639156403</v>
      </c>
      <c r="G7758">
        <v>6.34116723841632</v>
      </c>
      <c r="H7758">
        <v>6.7189678865396303</v>
      </c>
      <c r="I7758">
        <v>6.5625520315167796</v>
      </c>
      <c r="J7758">
        <v>6.45247967185911</v>
      </c>
      <c r="K7758">
        <v>6.3930996477940596</v>
      </c>
      <c r="L7758">
        <v>6.6027357039898096</v>
      </c>
      <c r="M7758">
        <v>6.5213705179323602</v>
      </c>
      <c r="N7758">
        <v>6.22737111333391</v>
      </c>
      <c r="O7758">
        <v>6.6337110433981001</v>
      </c>
      <c r="P7758">
        <v>6.6290412099549298</v>
      </c>
      <c r="Q7758">
        <v>6.6375058506955904</v>
      </c>
    </row>
    <row r="7759" spans="1:17">
      <c r="A7759" t="s">
        <v>13977</v>
      </c>
      <c r="B7759" s="16" t="s">
        <v>13978</v>
      </c>
      <c r="C7759">
        <v>8.1067399022232305</v>
      </c>
      <c r="D7759">
        <v>8.1021868536463106</v>
      </c>
      <c r="E7759">
        <v>8.0937033738513993</v>
      </c>
      <c r="F7759">
        <v>8.4477761163597407</v>
      </c>
      <c r="G7759">
        <v>8.1275092336118995</v>
      </c>
      <c r="H7759">
        <v>9.2361698786802808</v>
      </c>
      <c r="I7759">
        <v>8.2050888955228807</v>
      </c>
      <c r="J7759">
        <v>8.5367826536936793</v>
      </c>
      <c r="K7759">
        <v>7.5973487835831897</v>
      </c>
      <c r="L7759">
        <v>7.7517697047894201</v>
      </c>
      <c r="M7759">
        <v>8.2781312851820505</v>
      </c>
      <c r="N7759">
        <v>8.5226258408790105</v>
      </c>
      <c r="O7759">
        <v>8.3869520922457692</v>
      </c>
      <c r="P7759">
        <v>8.4821469917618106</v>
      </c>
      <c r="Q7759">
        <v>7.1565710053807701</v>
      </c>
    </row>
    <row r="7760" spans="1:17">
      <c r="A7760" t="s">
        <v>13979</v>
      </c>
      <c r="B7760" s="16" t="s">
        <v>13980</v>
      </c>
      <c r="C7760">
        <v>8.7707333449616893</v>
      </c>
      <c r="D7760">
        <v>8.7965826534300309</v>
      </c>
      <c r="E7760">
        <v>7.9035386163103496</v>
      </c>
      <c r="F7760">
        <v>8.4477761163597407</v>
      </c>
      <c r="G7760">
        <v>9.0888821552467594</v>
      </c>
      <c r="H7760">
        <v>8.5477689054540296</v>
      </c>
      <c r="I7760">
        <v>8.3922700524540303</v>
      </c>
      <c r="J7760">
        <v>8.4816656559835906</v>
      </c>
      <c r="K7760">
        <v>8.7218225351422891</v>
      </c>
      <c r="L7760">
        <v>7.73107344505057</v>
      </c>
      <c r="M7760">
        <v>8.3428224600140304</v>
      </c>
      <c r="N7760">
        <v>8.8609254588319608</v>
      </c>
      <c r="O7760">
        <v>8.6065795195962007</v>
      </c>
      <c r="P7760">
        <v>9.0330954297120805</v>
      </c>
      <c r="Q7760">
        <v>8.1958182219819093</v>
      </c>
    </row>
    <row r="7761" spans="1:17">
      <c r="A7761" t="s">
        <v>13981</v>
      </c>
      <c r="B7761" s="16" t="s">
        <v>13982</v>
      </c>
      <c r="C7761">
        <v>5.9071690580714504</v>
      </c>
      <c r="D7761">
        <v>5.7482214031963599</v>
      </c>
      <c r="E7761">
        <v>5.90213374864478</v>
      </c>
      <c r="F7761">
        <v>6.3160633938475401</v>
      </c>
      <c r="G7761">
        <v>6.2057061458969898</v>
      </c>
      <c r="H7761">
        <v>6.61481283471461</v>
      </c>
      <c r="I7761">
        <v>5.9436150510419798</v>
      </c>
      <c r="J7761">
        <v>6.3770998606948002</v>
      </c>
      <c r="K7761">
        <v>5.7954736047312103</v>
      </c>
      <c r="L7761">
        <v>5.9086648783778699</v>
      </c>
      <c r="M7761">
        <v>6.4737476800511802</v>
      </c>
      <c r="N7761">
        <v>6.2749637290068296</v>
      </c>
      <c r="O7761">
        <v>6.2481214444694197</v>
      </c>
      <c r="P7761">
        <v>6.0327560215808402</v>
      </c>
      <c r="Q7761">
        <v>5.09416193408443</v>
      </c>
    </row>
    <row r="7762" spans="1:17">
      <c r="A7762" t="s">
        <v>13983</v>
      </c>
      <c r="B7762" s="16" t="e">
        <v>#N/A</v>
      </c>
      <c r="C7762">
        <v>6.4931841072364804</v>
      </c>
      <c r="D7762">
        <v>6.6449460234552697</v>
      </c>
      <c r="E7762">
        <v>6.6219183496940897</v>
      </c>
      <c r="F7762">
        <v>6.7959238383915404</v>
      </c>
      <c r="G7762">
        <v>6.5922120161147504</v>
      </c>
      <c r="H7762">
        <v>6.7411176955619103</v>
      </c>
      <c r="I7762">
        <v>6.4984102644921702</v>
      </c>
      <c r="J7762">
        <v>7.1898087872719803</v>
      </c>
      <c r="K7762">
        <v>6.5971409309639002</v>
      </c>
      <c r="L7762">
        <v>6.5679948358929003</v>
      </c>
      <c r="M7762">
        <v>6.5583555451284097</v>
      </c>
      <c r="N7762">
        <v>6.3801747828766198</v>
      </c>
      <c r="O7762">
        <v>6.55873119492583</v>
      </c>
      <c r="P7762">
        <v>6.9216961844646496</v>
      </c>
      <c r="Q7762">
        <v>5.81282804418474</v>
      </c>
    </row>
    <row r="7763" spans="1:17">
      <c r="A7763" t="s">
        <v>13984</v>
      </c>
      <c r="B7763" s="16" t="s">
        <v>13985</v>
      </c>
      <c r="C7763">
        <v>5.2395597656514097</v>
      </c>
      <c r="D7763">
        <v>5.9429245670536996</v>
      </c>
      <c r="E7763">
        <v>5.5841231653957797</v>
      </c>
      <c r="F7763">
        <v>5.9891572551494896</v>
      </c>
      <c r="G7763">
        <v>5.7231188017169998</v>
      </c>
      <c r="H7763">
        <v>6.7300856779471898</v>
      </c>
      <c r="I7763">
        <v>5.5153350959386502</v>
      </c>
      <c r="J7763">
        <v>5.7808175510722997</v>
      </c>
      <c r="K7763">
        <v>5.5068916728603101</v>
      </c>
      <c r="L7763">
        <v>5.6645052727704401</v>
      </c>
      <c r="M7763">
        <v>6.1486975607776104</v>
      </c>
      <c r="N7763">
        <v>6.65591064102943</v>
      </c>
      <c r="O7763">
        <v>6.0284038541843801</v>
      </c>
      <c r="P7763">
        <v>5.6354911062640802</v>
      </c>
      <c r="Q7763">
        <v>5.81282804418474</v>
      </c>
    </row>
    <row r="7764" spans="1:17">
      <c r="A7764" t="s">
        <v>13986</v>
      </c>
      <c r="B7764" s="16" t="s">
        <v>13987</v>
      </c>
      <c r="C7764">
        <v>9.0547622581678695</v>
      </c>
      <c r="D7764">
        <v>9.1179032438579402</v>
      </c>
      <c r="E7764">
        <v>9.07227185962115</v>
      </c>
      <c r="F7764">
        <v>9.1480627272338193</v>
      </c>
      <c r="G7764">
        <v>8.9875537074140492</v>
      </c>
      <c r="H7764">
        <v>9.3993419427021507</v>
      </c>
      <c r="I7764">
        <v>9.1101396962854295</v>
      </c>
      <c r="J7764">
        <v>9.3139600661637303</v>
      </c>
      <c r="K7764">
        <v>9.0710741744433605</v>
      </c>
      <c r="L7764">
        <v>8.9638187399488292</v>
      </c>
      <c r="M7764">
        <v>8.9526746455958399</v>
      </c>
      <c r="N7764">
        <v>8.6828437453422396</v>
      </c>
      <c r="O7764">
        <v>9.0865300758837204</v>
      </c>
      <c r="P7764">
        <v>9.4307756538385998</v>
      </c>
      <c r="Q7764">
        <v>7.8374797051227896</v>
      </c>
    </row>
    <row r="7765" spans="1:17">
      <c r="A7765" t="s">
        <v>13988</v>
      </c>
      <c r="B7765" s="16" t="s">
        <v>13989</v>
      </c>
      <c r="C7765">
        <v>8.9076827384252706</v>
      </c>
      <c r="D7765">
        <v>8.9869881808790399</v>
      </c>
      <c r="E7765">
        <v>9.5505339383440706</v>
      </c>
      <c r="F7765">
        <v>9.3318460338031795</v>
      </c>
      <c r="G7765">
        <v>9.0353972949039107</v>
      </c>
      <c r="H7765">
        <v>9.0186898323311695</v>
      </c>
      <c r="I7765">
        <v>9.2676602499733605</v>
      </c>
      <c r="J7765">
        <v>9.3921048166960208</v>
      </c>
      <c r="K7765">
        <v>8.5533132934081202</v>
      </c>
      <c r="L7765">
        <v>9.06642412478441</v>
      </c>
      <c r="M7765">
        <v>9.0511137656155594</v>
      </c>
      <c r="N7765">
        <v>10.007990701839301</v>
      </c>
      <c r="O7765">
        <v>8.9636083693798092</v>
      </c>
      <c r="P7765">
        <v>9.2820184056273405</v>
      </c>
      <c r="Q7765">
        <v>8.7932323857913595</v>
      </c>
    </row>
    <row r="7766" spans="1:17">
      <c r="A7766" t="s">
        <v>13990</v>
      </c>
      <c r="B7766" s="16" t="s">
        <v>13991</v>
      </c>
      <c r="C7766">
        <v>7.1963615261964398</v>
      </c>
      <c r="D7766">
        <v>7.1604768404420396</v>
      </c>
      <c r="E7766">
        <v>7.4643237134036697</v>
      </c>
      <c r="F7766">
        <v>7.5850226882281602</v>
      </c>
      <c r="G7766">
        <v>7.3276608930228999</v>
      </c>
      <c r="H7766">
        <v>7.6532343420678997</v>
      </c>
      <c r="I7766">
        <v>7.43643277102277</v>
      </c>
      <c r="J7766">
        <v>7.3156948412919096</v>
      </c>
      <c r="K7766">
        <v>7.0771292840706099</v>
      </c>
      <c r="L7766">
        <v>7.38516182149103</v>
      </c>
      <c r="M7766">
        <v>7.8061016126687397</v>
      </c>
      <c r="N7766">
        <v>7.6903834514050899</v>
      </c>
      <c r="O7766">
        <v>7.9456606621419299</v>
      </c>
      <c r="P7766">
        <v>7.6284293940590304</v>
      </c>
      <c r="Q7766">
        <v>6.6375058506955904</v>
      </c>
    </row>
    <row r="7767" spans="1:17">
      <c r="A7767" t="s">
        <v>13992</v>
      </c>
      <c r="B7767" s="16" t="s">
        <v>13993</v>
      </c>
      <c r="C7767">
        <v>8.8049107407909801</v>
      </c>
      <c r="D7767">
        <v>8.8549599419879499</v>
      </c>
      <c r="E7767">
        <v>8.7758153306340407</v>
      </c>
      <c r="F7767">
        <v>8.9544110389790799</v>
      </c>
      <c r="G7767">
        <v>8.9194000520782897</v>
      </c>
      <c r="H7767">
        <v>9.3766286537985497</v>
      </c>
      <c r="I7767">
        <v>9.0535628257497294</v>
      </c>
      <c r="J7767">
        <v>8.9671085542927003</v>
      </c>
      <c r="K7767">
        <v>8.7645561267170002</v>
      </c>
      <c r="L7767">
        <v>8.9301974740298302</v>
      </c>
      <c r="M7767">
        <v>9.0052335095640608</v>
      </c>
      <c r="N7767">
        <v>9.1326135119954497</v>
      </c>
      <c r="O7767">
        <v>8.8606199251145004</v>
      </c>
      <c r="P7767">
        <v>9.2190098803501002</v>
      </c>
      <c r="Q7767">
        <v>8.3931679398307004</v>
      </c>
    </row>
    <row r="7768" spans="1:17">
      <c r="A7768" t="s">
        <v>13994</v>
      </c>
      <c r="B7768" s="16" t="s">
        <v>13995</v>
      </c>
      <c r="C7768">
        <v>5.8470053502229398</v>
      </c>
      <c r="D7768">
        <v>5.9060888777783198</v>
      </c>
      <c r="E7768">
        <v>4.5638886729124497</v>
      </c>
      <c r="F7768">
        <v>4.9030240476511198</v>
      </c>
      <c r="G7768">
        <v>4.6281296811809298</v>
      </c>
      <c r="H7768">
        <v>6.09974100485673</v>
      </c>
      <c r="I7768">
        <v>5.3764905083530996</v>
      </c>
      <c r="J7768">
        <v>4.7455649477942696</v>
      </c>
      <c r="K7768">
        <v>5.4837765726009904</v>
      </c>
      <c r="L7768">
        <v>5.98142559332394</v>
      </c>
      <c r="M7768">
        <v>5.4737980869184701</v>
      </c>
      <c r="N7768">
        <v>5.7063481960642797</v>
      </c>
      <c r="O7768">
        <v>5.16522943914973</v>
      </c>
      <c r="P7768">
        <v>4.86023234540618</v>
      </c>
      <c r="Q7768">
        <v>5.81282804418474</v>
      </c>
    </row>
    <row r="7769" spans="1:17">
      <c r="A7769" t="s">
        <v>13996</v>
      </c>
      <c r="B7769" s="16" t="s">
        <v>13997</v>
      </c>
      <c r="C7769">
        <v>6.9263654869163496</v>
      </c>
      <c r="D7769">
        <v>6.8795001080397</v>
      </c>
      <c r="E7769">
        <v>6.2748053550712104</v>
      </c>
      <c r="F7769">
        <v>6.5254431797224397</v>
      </c>
      <c r="G7769">
        <v>7.3676229354819496</v>
      </c>
      <c r="H7769">
        <v>6.3373802611413304</v>
      </c>
      <c r="I7769">
        <v>6.5996967915826801</v>
      </c>
      <c r="J7769">
        <v>6.4098956305042902</v>
      </c>
      <c r="K7769">
        <v>6.9426125990962504</v>
      </c>
      <c r="L7769">
        <v>6.7647934956056499</v>
      </c>
      <c r="M7769">
        <v>6.9122766699525497</v>
      </c>
      <c r="N7769">
        <v>6.9071041636238304</v>
      </c>
      <c r="O7769">
        <v>6.7477358860571703</v>
      </c>
      <c r="P7769">
        <v>6.5625659221592398</v>
      </c>
      <c r="Q7769">
        <v>5.81282804418474</v>
      </c>
    </row>
    <row r="7770" spans="1:17">
      <c r="A7770" t="s">
        <v>13998</v>
      </c>
      <c r="B7770" s="16" t="s">
        <v>13999</v>
      </c>
      <c r="C7770">
        <v>8.9622820901896603</v>
      </c>
      <c r="D7770">
        <v>9.1317420763891395</v>
      </c>
      <c r="E7770">
        <v>9.0407709915634502</v>
      </c>
      <c r="F7770">
        <v>9.3656328522706893</v>
      </c>
      <c r="G7770">
        <v>8.8977647800462893</v>
      </c>
      <c r="H7770">
        <v>9.1356936781322506</v>
      </c>
      <c r="I7770">
        <v>8.6131744940128296</v>
      </c>
      <c r="J7770">
        <v>9.1834796812449095</v>
      </c>
      <c r="K7770">
        <v>8.8530172179661903</v>
      </c>
      <c r="L7770">
        <v>8.8581258501564797</v>
      </c>
      <c r="M7770">
        <v>8.7746301686050892</v>
      </c>
      <c r="N7770">
        <v>8.8003947800124909</v>
      </c>
      <c r="O7770">
        <v>8.8683631115436192</v>
      </c>
      <c r="P7770">
        <v>8.7169303177398998</v>
      </c>
      <c r="Q7770">
        <v>7.5369478347710803</v>
      </c>
    </row>
    <row r="7771" spans="1:17">
      <c r="A7771" t="s">
        <v>14000</v>
      </c>
      <c r="B7771" s="16" t="s">
        <v>14001</v>
      </c>
      <c r="C7771">
        <v>7.81822816598791</v>
      </c>
      <c r="D7771">
        <v>7.8334854690290996</v>
      </c>
      <c r="E7771">
        <v>8.00502698976495</v>
      </c>
      <c r="F7771">
        <v>7.8582334009838899</v>
      </c>
      <c r="G7771">
        <v>7.6655691526767002</v>
      </c>
      <c r="H7771">
        <v>8.1128216416716192</v>
      </c>
      <c r="I7771">
        <v>8.0310916104997503</v>
      </c>
      <c r="J7771">
        <v>7.8823286339680196</v>
      </c>
      <c r="K7771">
        <v>7.7231612180153597</v>
      </c>
      <c r="L7771">
        <v>7.8219497417635404</v>
      </c>
      <c r="M7771">
        <v>7.4571287640772104</v>
      </c>
      <c r="N7771">
        <v>7.3733479364817498</v>
      </c>
      <c r="O7771">
        <v>7.6227129446624904</v>
      </c>
      <c r="P7771">
        <v>8.3214149767362393</v>
      </c>
      <c r="Q7771">
        <v>6.2843132996066204</v>
      </c>
    </row>
    <row r="7772" spans="1:17">
      <c r="A7772" t="s">
        <v>14002</v>
      </c>
      <c r="B7772" s="16" t="s">
        <v>14003</v>
      </c>
      <c r="C7772">
        <v>8.3505692338177795</v>
      </c>
      <c r="D7772">
        <v>8.3758609118026293</v>
      </c>
      <c r="E7772">
        <v>8.1714281600028293</v>
      </c>
      <c r="F7772">
        <v>8.0993086442227895</v>
      </c>
      <c r="G7772">
        <v>8.0063199935284892</v>
      </c>
      <c r="H7772">
        <v>8.4540524232508005</v>
      </c>
      <c r="I7772">
        <v>8.3202877605202996</v>
      </c>
      <c r="J7772">
        <v>8.2878828855403395</v>
      </c>
      <c r="K7772">
        <v>8.4868016294119109</v>
      </c>
      <c r="L7772">
        <v>8.4150944050062293</v>
      </c>
      <c r="M7772">
        <v>8.3242522616886205</v>
      </c>
      <c r="N7772">
        <v>8.1906078682137409</v>
      </c>
      <c r="O7772">
        <v>8.4398866144422104</v>
      </c>
      <c r="P7772">
        <v>8.3462058975418891</v>
      </c>
      <c r="Q7772">
        <v>8.1958182219819093</v>
      </c>
    </row>
    <row r="7773" spans="1:17">
      <c r="A7773" t="s">
        <v>14004</v>
      </c>
      <c r="B7773" s="16" t="s">
        <v>14005</v>
      </c>
      <c r="C7773">
        <v>7.8130666640351603</v>
      </c>
      <c r="D7773">
        <v>8.04479981750249</v>
      </c>
      <c r="E7773">
        <v>7.5741595143062499</v>
      </c>
      <c r="F7773">
        <v>7.51783483851856</v>
      </c>
      <c r="G7773">
        <v>7.5313480417744403</v>
      </c>
      <c r="H7773">
        <v>7.9518387386748897</v>
      </c>
      <c r="I7773">
        <v>8.0928969443129102</v>
      </c>
      <c r="J7773">
        <v>7.9242929523772796</v>
      </c>
      <c r="K7773">
        <v>7.7890915310614997</v>
      </c>
      <c r="L7773">
        <v>7.8219497417635404</v>
      </c>
      <c r="M7773">
        <v>7.7868444819670897</v>
      </c>
      <c r="N7773">
        <v>7.6005332363814002</v>
      </c>
      <c r="O7773">
        <v>7.7706573218086703</v>
      </c>
      <c r="P7773">
        <v>8.2961901641221605</v>
      </c>
      <c r="Q7773">
        <v>6.2843132996066204</v>
      </c>
    </row>
    <row r="7774" spans="1:17">
      <c r="A7774" t="s">
        <v>14006</v>
      </c>
      <c r="B7774" s="16" t="s">
        <v>14007</v>
      </c>
      <c r="C7774">
        <v>6.9454052174376804</v>
      </c>
      <c r="D7774">
        <v>7.2648461032864997</v>
      </c>
      <c r="E7774">
        <v>7.0352413670756002</v>
      </c>
      <c r="F7774">
        <v>7.4169362607178204</v>
      </c>
      <c r="G7774">
        <v>6.9913076005737196</v>
      </c>
      <c r="H7774">
        <v>8.2148933701593592</v>
      </c>
      <c r="I7774">
        <v>7.3594065656072098</v>
      </c>
      <c r="J7774">
        <v>7.62903564147254</v>
      </c>
      <c r="K7774">
        <v>6.9995379250834802</v>
      </c>
      <c r="L7774">
        <v>7.2460840770395798</v>
      </c>
      <c r="M7774">
        <v>7.6528462197776301</v>
      </c>
      <c r="N7774">
        <v>7.4301215020004001</v>
      </c>
      <c r="O7774">
        <v>7.6363961245384901</v>
      </c>
      <c r="P7774">
        <v>7.8458029754857996</v>
      </c>
      <c r="Q7774">
        <v>6.6375058506955904</v>
      </c>
    </row>
    <row r="7775" spans="1:17">
      <c r="A7775" t="s">
        <v>14008</v>
      </c>
      <c r="B7775" s="16" t="s">
        <v>14009</v>
      </c>
      <c r="C7775">
        <v>8.3995751897148203</v>
      </c>
      <c r="D7775">
        <v>8.2545771608983198</v>
      </c>
      <c r="E7775">
        <v>8.2116058507221101</v>
      </c>
      <c r="F7775">
        <v>8.3737828705194008</v>
      </c>
      <c r="G7775">
        <v>8.2044555846925107</v>
      </c>
      <c r="H7775">
        <v>8.8513520931245502</v>
      </c>
      <c r="I7775">
        <v>8.2170321021124497</v>
      </c>
      <c r="J7775">
        <v>8.1500363015270505</v>
      </c>
      <c r="K7775">
        <v>8.2895440444846908</v>
      </c>
      <c r="L7775">
        <v>8.2934034413054292</v>
      </c>
      <c r="M7775">
        <v>8.2726069611284103</v>
      </c>
      <c r="N7775">
        <v>8.5095311925438999</v>
      </c>
      <c r="O7775">
        <v>8.1533258209309096</v>
      </c>
      <c r="P7775">
        <v>8.2496421611562294</v>
      </c>
      <c r="Q7775">
        <v>8.5667227177791094</v>
      </c>
    </row>
    <row r="7776" spans="1:17">
      <c r="A7776" t="s">
        <v>14010</v>
      </c>
      <c r="B7776" s="16" t="s">
        <v>14011</v>
      </c>
      <c r="C7776">
        <v>7.2432243894076596</v>
      </c>
      <c r="D7776">
        <v>7.2791556688502101</v>
      </c>
      <c r="E7776">
        <v>7.3034669724419903</v>
      </c>
      <c r="F7776">
        <v>7.3281739612715704</v>
      </c>
      <c r="G7776">
        <v>7.2948713916683197</v>
      </c>
      <c r="H7776">
        <v>8.2305742222536207</v>
      </c>
      <c r="I7776">
        <v>7.34494732199766</v>
      </c>
      <c r="J7776">
        <v>7.7485579182734501</v>
      </c>
      <c r="K7776">
        <v>7.0619431434112201</v>
      </c>
      <c r="L7776">
        <v>7.0591951028470596</v>
      </c>
      <c r="M7776">
        <v>7.5003543822553702</v>
      </c>
      <c r="N7776">
        <v>7.4161369070952396</v>
      </c>
      <c r="O7776">
        <v>7.5181843559832098</v>
      </c>
      <c r="P7776">
        <v>7.9849592548471104</v>
      </c>
      <c r="Q7776">
        <v>5.09416193408443</v>
      </c>
    </row>
    <row r="7777" spans="1:17">
      <c r="A7777" t="s">
        <v>14012</v>
      </c>
      <c r="B7777" s="16" t="s">
        <v>14013</v>
      </c>
      <c r="C7777">
        <v>10.006576328695401</v>
      </c>
      <c r="D7777">
        <v>9.9221591620514502</v>
      </c>
      <c r="E7777">
        <v>9.7132200264851694</v>
      </c>
      <c r="F7777">
        <v>9.3383429321315692</v>
      </c>
      <c r="G7777">
        <v>9.6797733450129506</v>
      </c>
      <c r="H7777">
        <v>8.7407573444844608</v>
      </c>
      <c r="I7777">
        <v>9.60552158537139</v>
      </c>
      <c r="J7777">
        <v>9.0417428391056003</v>
      </c>
      <c r="K7777">
        <v>9.9344503211991402</v>
      </c>
      <c r="L7777">
        <v>9.6587650526261601</v>
      </c>
      <c r="M7777">
        <v>9.4291650245079808</v>
      </c>
      <c r="N7777">
        <v>9.1726138676875699</v>
      </c>
      <c r="O7777">
        <v>9.4729254578158795</v>
      </c>
      <c r="P7777">
        <v>9.3668165161916299</v>
      </c>
      <c r="Q7777">
        <v>10.371129057699999</v>
      </c>
    </row>
    <row r="7778" spans="1:17">
      <c r="A7778" t="s">
        <v>14014</v>
      </c>
      <c r="B7778" s="16" t="s">
        <v>14015</v>
      </c>
      <c r="C7778">
        <v>8.35412545506607</v>
      </c>
      <c r="D7778">
        <v>8.29028348506891</v>
      </c>
      <c r="E7778">
        <v>8.7291430036710604</v>
      </c>
      <c r="F7778">
        <v>8.4050762542667705</v>
      </c>
      <c r="G7778">
        <v>8.5788581065469494</v>
      </c>
      <c r="H7778">
        <v>8.5571248893482501</v>
      </c>
      <c r="I7778">
        <v>8.5858089249887097</v>
      </c>
      <c r="J7778">
        <v>8.7637457188031096</v>
      </c>
      <c r="K7778">
        <v>8.2992677668491499</v>
      </c>
      <c r="L7778">
        <v>8.6032400967790501</v>
      </c>
      <c r="M7778">
        <v>8.3480845796002896</v>
      </c>
      <c r="N7778">
        <v>7.9930227554210402</v>
      </c>
      <c r="O7778">
        <v>8.4808777304199001</v>
      </c>
      <c r="P7778">
        <v>8.53053295311555</v>
      </c>
      <c r="Q7778">
        <v>8.2978683598244807</v>
      </c>
    </row>
    <row r="7779" spans="1:17">
      <c r="A7779" t="s">
        <v>14016</v>
      </c>
      <c r="B7779" s="16" t="e">
        <v>#N/A</v>
      </c>
      <c r="C7779">
        <v>3.3064422771203601</v>
      </c>
      <c r="D7779">
        <v>2.8218677180984102</v>
      </c>
      <c r="E7779">
        <v>3.4028894668404299</v>
      </c>
      <c r="F7779">
        <v>3.6131889974304401</v>
      </c>
      <c r="G7779">
        <v>3.5425260543824399</v>
      </c>
      <c r="H7779">
        <v>2.8218677180984102</v>
      </c>
      <c r="I7779">
        <v>2.8218677180984102</v>
      </c>
      <c r="J7779">
        <v>2.8218677180984102</v>
      </c>
      <c r="K7779">
        <v>3.27554212654834</v>
      </c>
      <c r="L7779">
        <v>3.29479214013883</v>
      </c>
      <c r="M7779">
        <v>2.8218677180984102</v>
      </c>
      <c r="N7779">
        <v>4.3174573962368399</v>
      </c>
      <c r="O7779">
        <v>3.9295289699043701</v>
      </c>
      <c r="P7779">
        <v>2.8218677180984102</v>
      </c>
      <c r="Q7779">
        <v>2.8218677180984102</v>
      </c>
    </row>
    <row r="7780" spans="1:17">
      <c r="A7780" t="s">
        <v>14017</v>
      </c>
      <c r="B7780" s="16" t="s">
        <v>14018</v>
      </c>
      <c r="C7780">
        <v>7.7657610893078903</v>
      </c>
      <c r="D7780">
        <v>7.8383199839831903</v>
      </c>
      <c r="E7780">
        <v>7.3350308563673403</v>
      </c>
      <c r="F7780">
        <v>7.2405344936164298</v>
      </c>
      <c r="G7780">
        <v>7.7343810404293203</v>
      </c>
      <c r="H7780">
        <v>7.6178739592621803</v>
      </c>
      <c r="I7780">
        <v>8.7261002239906205</v>
      </c>
      <c r="J7780">
        <v>7.5483470056341702</v>
      </c>
      <c r="K7780">
        <v>8.0065688212788402</v>
      </c>
      <c r="L7780">
        <v>8.4503175105207795</v>
      </c>
      <c r="M7780">
        <v>8.0517179703580304</v>
      </c>
      <c r="N7780">
        <v>8.2310648549784293</v>
      </c>
      <c r="O7780">
        <v>7.4370897593392602</v>
      </c>
      <c r="P7780">
        <v>8.7016451093595695</v>
      </c>
      <c r="Q7780">
        <v>6.2843132996066204</v>
      </c>
    </row>
    <row r="7781" spans="1:17">
      <c r="A7781" t="s">
        <v>14019</v>
      </c>
      <c r="B7781" s="16" t="s">
        <v>14020</v>
      </c>
      <c r="C7781">
        <v>7.5217754908744503</v>
      </c>
      <c r="D7781">
        <v>7.5799709817517096</v>
      </c>
      <c r="E7781">
        <v>7.4832220655235302</v>
      </c>
      <c r="F7781">
        <v>7.9671251728199097</v>
      </c>
      <c r="G7781">
        <v>7.3597189200466699</v>
      </c>
      <c r="H7781">
        <v>8.7186948407022609</v>
      </c>
      <c r="I7781">
        <v>7.9759196460540096</v>
      </c>
      <c r="J7781">
        <v>8.2160084787111796</v>
      </c>
      <c r="K7781">
        <v>7.6182326434521599</v>
      </c>
      <c r="L7781">
        <v>8.0645265205816106</v>
      </c>
      <c r="M7781">
        <v>8.1024300500325008</v>
      </c>
      <c r="N7781">
        <v>7.9500324336625701</v>
      </c>
      <c r="O7781">
        <v>7.9383180626190599</v>
      </c>
      <c r="P7781">
        <v>8.1906294596356197</v>
      </c>
      <c r="Q7781">
        <v>2.8218677180984102</v>
      </c>
    </row>
    <row r="7782" spans="1:17">
      <c r="A7782" t="s">
        <v>14021</v>
      </c>
      <c r="B7782" s="16" t="s">
        <v>14022</v>
      </c>
      <c r="C7782">
        <v>8.19268269455495</v>
      </c>
      <c r="D7782">
        <v>8.2290457004390394</v>
      </c>
      <c r="E7782">
        <v>7.9852933282812497</v>
      </c>
      <c r="F7782">
        <v>8.49507571472477</v>
      </c>
      <c r="G7782">
        <v>8.3309627877181498</v>
      </c>
      <c r="H7782">
        <v>8.7944804254802609</v>
      </c>
      <c r="I7782">
        <v>8.2676718817034995</v>
      </c>
      <c r="J7782">
        <v>8.4867642841392996</v>
      </c>
      <c r="K7782">
        <v>8.3686385025988894</v>
      </c>
      <c r="L7782">
        <v>8.1133028251193107</v>
      </c>
      <c r="M7782">
        <v>8.3869497945796407</v>
      </c>
      <c r="N7782">
        <v>8.21904657047752</v>
      </c>
      <c r="O7782">
        <v>8.1212680954031295</v>
      </c>
      <c r="P7782">
        <v>8.8580386323664708</v>
      </c>
      <c r="Q7782">
        <v>6.2843132996066204</v>
      </c>
    </row>
    <row r="7783" spans="1:17">
      <c r="A7783" t="s">
        <v>14023</v>
      </c>
      <c r="B7783" s="16" t="s">
        <v>14024</v>
      </c>
      <c r="C7783">
        <v>4.4838185959666896</v>
      </c>
      <c r="D7783">
        <v>4.6529177314580599</v>
      </c>
      <c r="E7783">
        <v>5.0160351149716202</v>
      </c>
      <c r="F7783">
        <v>4.5147692553613297</v>
      </c>
      <c r="G7783">
        <v>4.6840610634984499</v>
      </c>
      <c r="H7783">
        <v>3.7814594184883799</v>
      </c>
      <c r="I7783">
        <v>4.4354937019020104</v>
      </c>
      <c r="J7783">
        <v>4.2567562628296498</v>
      </c>
      <c r="K7783">
        <v>5.8322145301996997</v>
      </c>
      <c r="L7783">
        <v>5.6420869460872103</v>
      </c>
      <c r="M7783">
        <v>4.7613190738105597</v>
      </c>
      <c r="N7783">
        <v>4.3841781814921204</v>
      </c>
      <c r="O7783">
        <v>4.1926070449996002</v>
      </c>
      <c r="P7783">
        <v>3.9363215208704698</v>
      </c>
      <c r="Q7783">
        <v>7.3593062614465703</v>
      </c>
    </row>
    <row r="7784" spans="1:17">
      <c r="A7784" t="s">
        <v>14025</v>
      </c>
      <c r="B7784" s="16" t="s">
        <v>14026</v>
      </c>
      <c r="C7784">
        <v>7.9696956834284798</v>
      </c>
      <c r="D7784">
        <v>8.0941273327277905</v>
      </c>
      <c r="E7784">
        <v>8.0813646268332704</v>
      </c>
      <c r="F7784">
        <v>8.0993086442227895</v>
      </c>
      <c r="G7784">
        <v>7.8850361846766903</v>
      </c>
      <c r="H7784">
        <v>8.6792540171087804</v>
      </c>
      <c r="I7784">
        <v>7.8989074613176902</v>
      </c>
      <c r="J7784">
        <v>8.3784583486323001</v>
      </c>
      <c r="K7784">
        <v>7.7470558684661102</v>
      </c>
      <c r="L7784">
        <v>7.8841894867152504</v>
      </c>
      <c r="M7784">
        <v>7.9857095708883197</v>
      </c>
      <c r="N7784">
        <v>7.8651517212401503</v>
      </c>
      <c r="O7784">
        <v>7.8588724446852698</v>
      </c>
      <c r="P7784">
        <v>8.3113779670886903</v>
      </c>
      <c r="Q7784">
        <v>5.81282804418474</v>
      </c>
    </row>
    <row r="7785" spans="1:17">
      <c r="A7785" t="s">
        <v>14027</v>
      </c>
      <c r="B7785" s="16" t="s">
        <v>14028</v>
      </c>
      <c r="C7785">
        <v>10.527080000632401</v>
      </c>
      <c r="D7785">
        <v>10.466215770547</v>
      </c>
      <c r="E7785">
        <v>10.667460279241199</v>
      </c>
      <c r="F7785">
        <v>10.3804283556979</v>
      </c>
      <c r="G7785">
        <v>10.4634451743895</v>
      </c>
      <c r="H7785">
        <v>9.8711973988903807</v>
      </c>
      <c r="I7785">
        <v>10.541946008345301</v>
      </c>
      <c r="J7785">
        <v>10.214416096119299</v>
      </c>
      <c r="K7785">
        <v>10.504108133841299</v>
      </c>
      <c r="L7785">
        <v>10.4250861914715</v>
      </c>
      <c r="M7785">
        <v>10.148072835199599</v>
      </c>
      <c r="N7785">
        <v>9.8854087757874307</v>
      </c>
      <c r="O7785">
        <v>10.3271479219736</v>
      </c>
      <c r="P7785">
        <v>10.2194851335154</v>
      </c>
      <c r="Q7785">
        <v>11.120623797141301</v>
      </c>
    </row>
    <row r="7786" spans="1:17">
      <c r="A7786" t="s">
        <v>14029</v>
      </c>
      <c r="B7786" s="16" t="s">
        <v>14030</v>
      </c>
      <c r="C7786">
        <v>7.1146889116676002</v>
      </c>
      <c r="D7786">
        <v>7.1449278423562896</v>
      </c>
      <c r="E7786">
        <v>7.0979641920863799</v>
      </c>
      <c r="F7786">
        <v>7.1471983190353301</v>
      </c>
      <c r="G7786">
        <v>6.98102650971747</v>
      </c>
      <c r="H7786">
        <v>7.2684043305091297</v>
      </c>
      <c r="I7786">
        <v>6.9454121858673004</v>
      </c>
      <c r="J7786">
        <v>6.8991224091414898</v>
      </c>
      <c r="K7786">
        <v>6.8033219097639099</v>
      </c>
      <c r="L7786">
        <v>6.7442182392012002</v>
      </c>
      <c r="M7786">
        <v>6.9405014020759301</v>
      </c>
      <c r="N7786">
        <v>6.7924489711304696</v>
      </c>
      <c r="O7786">
        <v>7.00196929459113</v>
      </c>
      <c r="P7786">
        <v>7.0603427857534999</v>
      </c>
      <c r="Q7786">
        <v>6.2843132996066204</v>
      </c>
    </row>
    <row r="7787" spans="1:17">
      <c r="A7787" t="s">
        <v>14031</v>
      </c>
      <c r="B7787" s="16" t="s">
        <v>14032</v>
      </c>
      <c r="C7787">
        <v>10.158641816208201</v>
      </c>
      <c r="D7787">
        <v>10.164502915522799</v>
      </c>
      <c r="E7787">
        <v>10.072200646689099</v>
      </c>
      <c r="F7787">
        <v>10.6071585893375</v>
      </c>
      <c r="G7787">
        <v>10.3907818470783</v>
      </c>
      <c r="H7787">
        <v>10.620445894536401</v>
      </c>
      <c r="I7787">
        <v>11.3342283019607</v>
      </c>
      <c r="J7787">
        <v>11.0501556515147</v>
      </c>
      <c r="K7787">
        <v>10.687975055967501</v>
      </c>
      <c r="L7787">
        <v>11.294510242136401</v>
      </c>
      <c r="M7787">
        <v>11.1668939152829</v>
      </c>
      <c r="N7787">
        <v>11.068407353541</v>
      </c>
      <c r="O7787">
        <v>10.537198911676301</v>
      </c>
      <c r="P7787">
        <v>11.8295235448272</v>
      </c>
      <c r="Q7787">
        <v>10.170622283119799</v>
      </c>
    </row>
    <row r="7788" spans="1:17">
      <c r="A7788" t="s">
        <v>14033</v>
      </c>
      <c r="B7788" s="16" t="s">
        <v>14034</v>
      </c>
      <c r="C7788">
        <v>9.63945704257549</v>
      </c>
      <c r="D7788">
        <v>9.5666677429942606</v>
      </c>
      <c r="E7788">
        <v>9.3206822148325408</v>
      </c>
      <c r="F7788">
        <v>8.8122809684789996</v>
      </c>
      <c r="G7788">
        <v>8.9194000520782897</v>
      </c>
      <c r="H7788">
        <v>8.6533173452060002</v>
      </c>
      <c r="I7788">
        <v>9.2484010219388892</v>
      </c>
      <c r="J7788">
        <v>8.8650994313913998</v>
      </c>
      <c r="K7788">
        <v>9.5249083371549492</v>
      </c>
      <c r="L7788">
        <v>9.2628764918379094</v>
      </c>
      <c r="M7788">
        <v>8.7667943688675205</v>
      </c>
      <c r="N7788">
        <v>8.3606968274335305</v>
      </c>
      <c r="O7788">
        <v>8.9232912385974501</v>
      </c>
      <c r="P7788">
        <v>9.2028180590103101</v>
      </c>
      <c r="Q7788">
        <v>9.2143845326617093</v>
      </c>
    </row>
    <row r="7789" spans="1:17">
      <c r="A7789" t="s">
        <v>14035</v>
      </c>
      <c r="B7789" s="16" t="s">
        <v>14036</v>
      </c>
      <c r="C7789">
        <v>8.3647417747855499</v>
      </c>
      <c r="D7789">
        <v>8.0531392507551196</v>
      </c>
      <c r="E7789">
        <v>9.4462050871548602</v>
      </c>
      <c r="F7789">
        <v>8.1333489859375199</v>
      </c>
      <c r="G7789">
        <v>9.4238679342443508</v>
      </c>
      <c r="H7789">
        <v>8.7075356907082799</v>
      </c>
      <c r="I7789">
        <v>8.7591393398351904</v>
      </c>
      <c r="J7789">
        <v>8.5293896390898603</v>
      </c>
      <c r="K7789">
        <v>9.0804999352992493</v>
      </c>
      <c r="L7789">
        <v>9.7919963157162204</v>
      </c>
      <c r="M7789">
        <v>9.2398116806422603</v>
      </c>
      <c r="N7789">
        <v>9.1453654611298791</v>
      </c>
      <c r="O7789">
        <v>9.6200449556533005</v>
      </c>
      <c r="P7789">
        <v>7.1645898956467198</v>
      </c>
      <c r="Q7789">
        <v>10.911292413923899</v>
      </c>
    </row>
    <row r="7790" spans="1:17">
      <c r="A7790" t="s">
        <v>14037</v>
      </c>
      <c r="B7790" s="16" t="s">
        <v>14038</v>
      </c>
      <c r="C7790">
        <v>7.71130932546843</v>
      </c>
      <c r="D7790">
        <v>7.2576375141296099</v>
      </c>
      <c r="E7790">
        <v>7.5294092821253802</v>
      </c>
      <c r="F7790">
        <v>7.4947229481945996</v>
      </c>
      <c r="G7790">
        <v>7.6331692833361604</v>
      </c>
      <c r="H7790">
        <v>7.3569160952896802</v>
      </c>
      <c r="I7790">
        <v>7.44323476794135</v>
      </c>
      <c r="J7790">
        <v>7.5868823488295698</v>
      </c>
      <c r="K7790">
        <v>7.3760659567651699</v>
      </c>
      <c r="L7790">
        <v>7.3448332383636297</v>
      </c>
      <c r="M7790">
        <v>7.4813032053431501</v>
      </c>
      <c r="N7790">
        <v>7.2207516763421502</v>
      </c>
      <c r="O7790">
        <v>7.4370897593392602</v>
      </c>
      <c r="P7790">
        <v>7.7299492284321003</v>
      </c>
      <c r="Q7790">
        <v>7.5369478347710803</v>
      </c>
    </row>
    <row r="7791" spans="1:17">
      <c r="A7791" t="s">
        <v>14039</v>
      </c>
      <c r="B7791" s="16" t="s">
        <v>14040</v>
      </c>
      <c r="C7791">
        <v>9.0193746062982108</v>
      </c>
      <c r="D7791">
        <v>8.9110656092494391</v>
      </c>
      <c r="E7791">
        <v>8.5527548364839507</v>
      </c>
      <c r="F7791">
        <v>8.6230073134792509</v>
      </c>
      <c r="G7791">
        <v>8.5991109082575097</v>
      </c>
      <c r="H7791">
        <v>8.3716037887339301</v>
      </c>
      <c r="I7791">
        <v>8.7726852926107703</v>
      </c>
      <c r="J7791">
        <v>8.3975352211270504</v>
      </c>
      <c r="K7791">
        <v>8.7528121642609094</v>
      </c>
      <c r="L7791">
        <v>8.4629154824285298</v>
      </c>
      <c r="M7791">
        <v>8.3027319994768405</v>
      </c>
      <c r="N7791">
        <v>8.1782459188470593</v>
      </c>
      <c r="O7791">
        <v>8.2835832685683908</v>
      </c>
      <c r="P7791">
        <v>8.5348522003527201</v>
      </c>
      <c r="Q7791">
        <v>8.48255560796823</v>
      </c>
    </row>
    <row r="7792" spans="1:17">
      <c r="A7792" t="s">
        <v>14041</v>
      </c>
      <c r="B7792" s="16" t="s">
        <v>14042</v>
      </c>
      <c r="C7792">
        <v>10.025648859003701</v>
      </c>
      <c r="D7792">
        <v>10.092544013561399</v>
      </c>
      <c r="E7792">
        <v>10.0768666182353</v>
      </c>
      <c r="F7792">
        <v>10.072855900633</v>
      </c>
      <c r="G7792">
        <v>10.0531884021777</v>
      </c>
      <c r="H7792">
        <v>10.8077503262587</v>
      </c>
      <c r="I7792">
        <v>10.291230098401</v>
      </c>
      <c r="J7792">
        <v>10.414890716604701</v>
      </c>
      <c r="K7792">
        <v>9.8130626825187406</v>
      </c>
      <c r="L7792">
        <v>10.0464146049462</v>
      </c>
      <c r="M7792">
        <v>10.181604520620899</v>
      </c>
      <c r="N7792">
        <v>10.115577544875901</v>
      </c>
      <c r="O7792">
        <v>10.280766269995601</v>
      </c>
      <c r="P7792">
        <v>10.617763985828701</v>
      </c>
      <c r="Q7792">
        <v>9.0486929182374407</v>
      </c>
    </row>
    <row r="7793" spans="1:17">
      <c r="A7793" t="s">
        <v>14043</v>
      </c>
      <c r="B7793" s="16" t="s">
        <v>14044</v>
      </c>
      <c r="C7793">
        <v>5.9458908722802599</v>
      </c>
      <c r="D7793">
        <v>6.0977003449207299</v>
      </c>
      <c r="E7793">
        <v>5.72015689123982</v>
      </c>
      <c r="F7793">
        <v>6.03844460263067</v>
      </c>
      <c r="G7793">
        <v>5.9953604944039602</v>
      </c>
      <c r="H7793">
        <v>6.1168867254643997</v>
      </c>
      <c r="I7793">
        <v>6.1757623283627199</v>
      </c>
      <c r="J7793">
        <v>5.9097086530010401</v>
      </c>
      <c r="K7793">
        <v>5.8680151328658399</v>
      </c>
      <c r="L7793">
        <v>5.7714733083332499</v>
      </c>
      <c r="M7793">
        <v>5.8665421880889701</v>
      </c>
      <c r="N7793">
        <v>5.7968381761637398</v>
      </c>
      <c r="O7793">
        <v>5.71650758824752</v>
      </c>
      <c r="P7793">
        <v>5.8197066879617596</v>
      </c>
      <c r="Q7793">
        <v>7.1565710053807701</v>
      </c>
    </row>
    <row r="7794" spans="1:17">
      <c r="A7794" t="s">
        <v>14045</v>
      </c>
      <c r="B7794" s="16" t="s">
        <v>14046</v>
      </c>
      <c r="C7794">
        <v>4.6948835100102002</v>
      </c>
      <c r="D7794">
        <v>4.60434225742737</v>
      </c>
      <c r="E7794">
        <v>5.5841231653957797</v>
      </c>
      <c r="F7794">
        <v>5.2006385452395101</v>
      </c>
      <c r="G7794">
        <v>5.8658439972155101</v>
      </c>
      <c r="H7794">
        <v>4.3676565829540399</v>
      </c>
      <c r="I7794">
        <v>4.7549066861635803</v>
      </c>
      <c r="J7794">
        <v>4.0764652066995799</v>
      </c>
      <c r="K7794">
        <v>4.9815688211180698</v>
      </c>
      <c r="L7794">
        <v>4.9878555821396704</v>
      </c>
      <c r="M7794">
        <v>4.8899346368581904</v>
      </c>
      <c r="N7794">
        <v>4.9442341107279502</v>
      </c>
      <c r="O7794">
        <v>4.9681956947275898</v>
      </c>
      <c r="P7794">
        <v>4.1712528320562896</v>
      </c>
      <c r="Q7794">
        <v>6.9204191934356096</v>
      </c>
    </row>
    <row r="7795" spans="1:17">
      <c r="A7795" t="s">
        <v>14047</v>
      </c>
      <c r="B7795" s="16" t="s">
        <v>14048</v>
      </c>
      <c r="C7795">
        <v>8.0812129199333906</v>
      </c>
      <c r="D7795">
        <v>8.2105279715083395</v>
      </c>
      <c r="E7795">
        <v>8.5211386942140201</v>
      </c>
      <c r="F7795">
        <v>8.5323957307324498</v>
      </c>
      <c r="G7795">
        <v>8.1911719556340898</v>
      </c>
      <c r="H7795">
        <v>8.8664810274159507</v>
      </c>
      <c r="I7795">
        <v>8.1849609166438402</v>
      </c>
      <c r="J7795">
        <v>8.51199038846209</v>
      </c>
      <c r="K7795">
        <v>7.7037557435027599</v>
      </c>
      <c r="L7795">
        <v>7.7466234679642101</v>
      </c>
      <c r="M7795">
        <v>7.7945782694875998</v>
      </c>
      <c r="N7795">
        <v>7.7804178880947603</v>
      </c>
      <c r="O7795">
        <v>7.8820218970094302</v>
      </c>
      <c r="P7795">
        <v>7.9912618876300598</v>
      </c>
      <c r="Q7795">
        <v>7.6950435514148801</v>
      </c>
    </row>
    <row r="7796" spans="1:17">
      <c r="A7796" t="s">
        <v>14049</v>
      </c>
      <c r="B7796" s="16" t="s">
        <v>14050</v>
      </c>
      <c r="C7796">
        <v>9.3339641618242606</v>
      </c>
      <c r="D7796">
        <v>9.3248126408888208</v>
      </c>
      <c r="E7796">
        <v>9.0753844316245793</v>
      </c>
      <c r="F7796">
        <v>9.6698779049959391</v>
      </c>
      <c r="G7796">
        <v>9.2232348840598597</v>
      </c>
      <c r="H7796">
        <v>9.9841434908526008</v>
      </c>
      <c r="I7796">
        <v>9.3349388029683809</v>
      </c>
      <c r="J7796">
        <v>9.6156341404037509</v>
      </c>
      <c r="K7796">
        <v>9.3613303733219198</v>
      </c>
      <c r="L7796">
        <v>9.4421249437464496</v>
      </c>
      <c r="M7796">
        <v>9.5378858867098906</v>
      </c>
      <c r="N7796">
        <v>9.3167405931774496</v>
      </c>
      <c r="O7796">
        <v>9.6828578854286</v>
      </c>
      <c r="P7796">
        <v>9.5803124345407902</v>
      </c>
      <c r="Q7796">
        <v>6.9204191934356096</v>
      </c>
    </row>
    <row r="7797" spans="1:17">
      <c r="A7797" t="s">
        <v>14051</v>
      </c>
      <c r="B7797" s="16" t="s">
        <v>14052</v>
      </c>
      <c r="C7797">
        <v>8.3217990999242293</v>
      </c>
      <c r="D7797">
        <v>8.2761069351205805</v>
      </c>
      <c r="E7797">
        <v>8.2059343109124807</v>
      </c>
      <c r="F7797">
        <v>8.2619969672402593</v>
      </c>
      <c r="G7797">
        <v>8.2478703011938208</v>
      </c>
      <c r="H7797">
        <v>8.6792540171087804</v>
      </c>
      <c r="I7797">
        <v>8.2979728862773996</v>
      </c>
      <c r="J7797">
        <v>8.3866650863232302</v>
      </c>
      <c r="K7797">
        <v>8.2331682455353992</v>
      </c>
      <c r="L7797">
        <v>8.2504441982796397</v>
      </c>
      <c r="M7797">
        <v>8.3242522616886205</v>
      </c>
      <c r="N7797">
        <v>8.2665297976276104</v>
      </c>
      <c r="O7797">
        <v>8.1722235974383093</v>
      </c>
      <c r="P7797">
        <v>8.4087349906230404</v>
      </c>
      <c r="Q7797">
        <v>7.6950435514148801</v>
      </c>
    </row>
    <row r="7798" spans="1:17">
      <c r="A7798" t="s">
        <v>14053</v>
      </c>
      <c r="B7798" s="16" t="s">
        <v>14054</v>
      </c>
      <c r="C7798">
        <v>12.0280254250849</v>
      </c>
      <c r="D7798">
        <v>11.908671679975599</v>
      </c>
      <c r="E7798">
        <v>11.3244509563094</v>
      </c>
      <c r="F7798">
        <v>12.1387423346044</v>
      </c>
      <c r="G7798">
        <v>11.6290462113251</v>
      </c>
      <c r="H7798">
        <v>12.1642417005142</v>
      </c>
      <c r="I7798">
        <v>12.2512250195285</v>
      </c>
      <c r="J7798">
        <v>12.2976449357612</v>
      </c>
      <c r="K7798">
        <v>12.2927348831922</v>
      </c>
      <c r="L7798">
        <v>12.0911813069518</v>
      </c>
      <c r="M7798">
        <v>11.935389854321</v>
      </c>
      <c r="N7798">
        <v>11.720233756393901</v>
      </c>
      <c r="O7798">
        <v>11.551233455084599</v>
      </c>
      <c r="P7798">
        <v>12.306295980736801</v>
      </c>
      <c r="Q7798">
        <v>10.4836243230958</v>
      </c>
    </row>
    <row r="7799" spans="1:17">
      <c r="A7799" t="s">
        <v>14055</v>
      </c>
      <c r="B7799" s="16" t="s">
        <v>14056</v>
      </c>
      <c r="C7799">
        <v>8.03320534003395</v>
      </c>
      <c r="D7799">
        <v>7.9674893623379104</v>
      </c>
      <c r="E7799">
        <v>7.8894499985839701</v>
      </c>
      <c r="F7799">
        <v>8.3546754500255904</v>
      </c>
      <c r="G7799">
        <v>8.2435872149806695</v>
      </c>
      <c r="H7799">
        <v>8.6934641952305203</v>
      </c>
      <c r="I7799">
        <v>8.0755071653388306</v>
      </c>
      <c r="J7799">
        <v>8.2702475359423904</v>
      </c>
      <c r="K7799">
        <v>8.1460379101686105</v>
      </c>
      <c r="L7799">
        <v>8.2720838813875606</v>
      </c>
      <c r="M7799">
        <v>8.5848957608952308</v>
      </c>
      <c r="N7799">
        <v>8.6080339004545507</v>
      </c>
      <c r="O7799">
        <v>8.8212677581653196</v>
      </c>
      <c r="P7799">
        <v>8.2756875406830996</v>
      </c>
      <c r="Q7799">
        <v>6.9204191934356096</v>
      </c>
    </row>
    <row r="7800" spans="1:17">
      <c r="A7800" t="s">
        <v>14057</v>
      </c>
      <c r="B7800" s="16" t="s">
        <v>14058</v>
      </c>
      <c r="C7800">
        <v>8.2357345898230196</v>
      </c>
      <c r="D7800">
        <v>8.3182249820059404</v>
      </c>
      <c r="E7800">
        <v>8.4841359915937993</v>
      </c>
      <c r="F7800">
        <v>8.4050762542667705</v>
      </c>
      <c r="G7800">
        <v>8.0063199935284892</v>
      </c>
      <c r="H7800">
        <v>8.9254578014409507</v>
      </c>
      <c r="I7800">
        <v>8.7427144098744005</v>
      </c>
      <c r="J7800">
        <v>8.7489701815192795</v>
      </c>
      <c r="K7800">
        <v>8.8639757741458993</v>
      </c>
      <c r="L7800">
        <v>8.67266470932441</v>
      </c>
      <c r="M7800">
        <v>8.4737565164856097</v>
      </c>
      <c r="N7800">
        <v>8.2781601181064097</v>
      </c>
      <c r="O7800">
        <v>8.5666781963015701</v>
      </c>
      <c r="P7800">
        <v>9.0482790224680496</v>
      </c>
      <c r="Q7800">
        <v>7.8374797051227896</v>
      </c>
    </row>
    <row r="7801" spans="1:17">
      <c r="A7801" t="s">
        <v>14059</v>
      </c>
      <c r="B7801" s="16" t="s">
        <v>14060</v>
      </c>
      <c r="C7801">
        <v>8.5528809655184901</v>
      </c>
      <c r="D7801">
        <v>8.4280788669593107</v>
      </c>
      <c r="E7801">
        <v>8.3100524875584103</v>
      </c>
      <c r="F7801">
        <v>8.1666036529910393</v>
      </c>
      <c r="G7801">
        <v>8.2733048968381997</v>
      </c>
      <c r="H7801">
        <v>8.2344679190453398</v>
      </c>
      <c r="I7801">
        <v>8.5134193985769908</v>
      </c>
      <c r="J7801">
        <v>8.1109358516465502</v>
      </c>
      <c r="K7801">
        <v>8.5986355361842808</v>
      </c>
      <c r="L7801">
        <v>8.2358350898742305</v>
      </c>
      <c r="M7801">
        <v>8.03875604054479</v>
      </c>
      <c r="N7801">
        <v>7.7019505713410101</v>
      </c>
      <c r="O7801">
        <v>8.2364798243520294</v>
      </c>
      <c r="P7801">
        <v>8.4413137018814606</v>
      </c>
      <c r="Q7801">
        <v>8.0859864702427604</v>
      </c>
    </row>
    <row r="7802" spans="1:17">
      <c r="A7802" t="s">
        <v>14061</v>
      </c>
      <c r="B7802" s="16" t="s">
        <v>14062</v>
      </c>
      <c r="C7802">
        <v>5.7183074214133596</v>
      </c>
      <c r="D7802">
        <v>5.5701495124768599</v>
      </c>
      <c r="E7802">
        <v>6.0631867916998399</v>
      </c>
      <c r="F7802">
        <v>5.0765736551712601</v>
      </c>
      <c r="G7802">
        <v>5.5640625942373703</v>
      </c>
      <c r="H7802">
        <v>4.43015569855271</v>
      </c>
      <c r="I7802">
        <v>5.8637325437795704</v>
      </c>
      <c r="J7802">
        <v>4.94790803410966</v>
      </c>
      <c r="K7802">
        <v>5.9702391863381203</v>
      </c>
      <c r="L7802">
        <v>5.6420869460872103</v>
      </c>
      <c r="M7802">
        <v>5.2833846298884</v>
      </c>
      <c r="N7802">
        <v>5.7747602614263602</v>
      </c>
      <c r="O7802">
        <v>5.1388149344389698</v>
      </c>
      <c r="P7802">
        <v>4.5271021320563003</v>
      </c>
      <c r="Q7802">
        <v>8.0859864702427604</v>
      </c>
    </row>
    <row r="7803" spans="1:17">
      <c r="A7803" t="s">
        <v>14063</v>
      </c>
      <c r="B7803" s="16" t="s">
        <v>14064</v>
      </c>
      <c r="C7803">
        <v>10.9835406084624</v>
      </c>
      <c r="D7803">
        <v>10.9219390218301</v>
      </c>
      <c r="E7803">
        <v>10.508463898788399</v>
      </c>
      <c r="F7803">
        <v>10.391403361380799</v>
      </c>
      <c r="G7803">
        <v>10.680090267410399</v>
      </c>
      <c r="H7803">
        <v>10.3886477163569</v>
      </c>
      <c r="I7803">
        <v>10.8460126017806</v>
      </c>
      <c r="J7803">
        <v>10.2877933224255</v>
      </c>
      <c r="K7803">
        <v>11.2120755917983</v>
      </c>
      <c r="L7803">
        <v>10.806065565718001</v>
      </c>
      <c r="M7803">
        <v>10.297607892599901</v>
      </c>
      <c r="N7803">
        <v>10.070606875344</v>
      </c>
      <c r="O7803">
        <v>10.657686732255099</v>
      </c>
      <c r="P7803">
        <v>11.2645719273072</v>
      </c>
      <c r="Q7803">
        <v>9.1060647157263492</v>
      </c>
    </row>
    <row r="7804" spans="1:17">
      <c r="A7804" t="s">
        <v>14065</v>
      </c>
      <c r="B7804" s="16" t="s">
        <v>14066</v>
      </c>
      <c r="C7804">
        <v>7.0806726399707198</v>
      </c>
      <c r="D7804">
        <v>6.8795001080397</v>
      </c>
      <c r="E7804">
        <v>6.4779724688708198</v>
      </c>
      <c r="F7804">
        <v>7.4169362607178204</v>
      </c>
      <c r="G7804">
        <v>7.3113596650854804</v>
      </c>
      <c r="H7804">
        <v>7.6877466963161201</v>
      </c>
      <c r="I7804">
        <v>6.9260863447237799</v>
      </c>
      <c r="J7804">
        <v>7.0723606760814599</v>
      </c>
      <c r="K7804">
        <v>6.9259241622594896</v>
      </c>
      <c r="L7804">
        <v>6.8917722925088398</v>
      </c>
      <c r="M7804">
        <v>7.7234313996964099</v>
      </c>
      <c r="N7804">
        <v>7.4576891541212902</v>
      </c>
      <c r="O7804">
        <v>7.6589162149774896</v>
      </c>
      <c r="P7804">
        <v>7.2927645970803701</v>
      </c>
      <c r="Q7804">
        <v>5.81282804418474</v>
      </c>
    </row>
    <row r="7805" spans="1:17">
      <c r="A7805" t="s">
        <v>14067</v>
      </c>
      <c r="B7805" s="16" t="s">
        <v>14068</v>
      </c>
      <c r="C7805">
        <v>5.2395597656514097</v>
      </c>
      <c r="D7805">
        <v>5.1891537613714398</v>
      </c>
      <c r="E7805">
        <v>5.2635360024135203</v>
      </c>
      <c r="F7805">
        <v>5.2586040200005799</v>
      </c>
      <c r="G7805">
        <v>5.0185235057095401</v>
      </c>
      <c r="H7805">
        <v>5.18156933842931</v>
      </c>
      <c r="I7805">
        <v>6.8563160945267603</v>
      </c>
      <c r="J7805">
        <v>5.6756860853158804</v>
      </c>
      <c r="K7805">
        <v>5.0476523100685604</v>
      </c>
      <c r="L7805">
        <v>6.6806541770365504</v>
      </c>
      <c r="M7805">
        <v>6.65538287986063</v>
      </c>
      <c r="N7805">
        <v>6.65591064102943</v>
      </c>
      <c r="O7805">
        <v>5.3136379649428402</v>
      </c>
      <c r="P7805">
        <v>6.4382133371337602</v>
      </c>
      <c r="Q7805">
        <v>2.8218677180984102</v>
      </c>
    </row>
    <row r="7806" spans="1:17">
      <c r="A7806" t="s">
        <v>14069</v>
      </c>
      <c r="B7806" s="16" t="s">
        <v>14070</v>
      </c>
      <c r="C7806">
        <v>9.2863803678825096</v>
      </c>
      <c r="D7806">
        <v>9.3487077412014692</v>
      </c>
      <c r="E7806">
        <v>9.3671387686547707</v>
      </c>
      <c r="F7806">
        <v>9.4339574724239892</v>
      </c>
      <c r="G7806">
        <v>9.3738185873505397</v>
      </c>
      <c r="H7806">
        <v>10.2094523305576</v>
      </c>
      <c r="I7806">
        <v>9.3110041939671202</v>
      </c>
      <c r="J7806">
        <v>9.7834679931881698</v>
      </c>
      <c r="K7806">
        <v>9.1028735507880203</v>
      </c>
      <c r="L7806">
        <v>9.3737421586282998</v>
      </c>
      <c r="M7806">
        <v>9.6151837809580005</v>
      </c>
      <c r="N7806">
        <v>9.5407816355117507</v>
      </c>
      <c r="O7806">
        <v>9.6234801801433001</v>
      </c>
      <c r="P7806">
        <v>9.5206037382743993</v>
      </c>
      <c r="Q7806">
        <v>8.7216113394761106</v>
      </c>
    </row>
    <row r="7807" spans="1:17">
      <c r="A7807" t="s">
        <v>14071</v>
      </c>
      <c r="B7807" s="16" t="s">
        <v>14072</v>
      </c>
      <c r="C7807">
        <v>7.66621443377828</v>
      </c>
      <c r="D7807">
        <v>7.5566823580389499</v>
      </c>
      <c r="E7807">
        <v>6.65574536447828</v>
      </c>
      <c r="F7807">
        <v>8.1258536618510497</v>
      </c>
      <c r="G7807">
        <v>8.2941627893903505</v>
      </c>
      <c r="H7807">
        <v>7.9518387386748897</v>
      </c>
      <c r="I7807">
        <v>7.4965226275688401</v>
      </c>
      <c r="J7807">
        <v>7.4524628198859997</v>
      </c>
      <c r="K7807">
        <v>7.3324752458562799</v>
      </c>
      <c r="L7807">
        <v>7.6002275995382602</v>
      </c>
      <c r="M7807">
        <v>8.2446631657826401</v>
      </c>
      <c r="N7807">
        <v>8.2896973339865205</v>
      </c>
      <c r="O7807">
        <v>8.0983955977643696</v>
      </c>
      <c r="P7807">
        <v>8.0037850223126306</v>
      </c>
      <c r="Q7807">
        <v>8.2978683598244807</v>
      </c>
    </row>
    <row r="7808" spans="1:17">
      <c r="A7808" t="s">
        <v>14073</v>
      </c>
      <c r="B7808" s="16" t="s">
        <v>14074</v>
      </c>
      <c r="C7808">
        <v>6.6982945460832397</v>
      </c>
      <c r="D7808">
        <v>6.7619284265220703</v>
      </c>
      <c r="E7808">
        <v>6.7050299623338301</v>
      </c>
      <c r="F7808">
        <v>6.9822934445135401</v>
      </c>
      <c r="G7808">
        <v>6.4499469432156404</v>
      </c>
      <c r="H7808">
        <v>7.0990323068118402</v>
      </c>
      <c r="I7808">
        <v>6.2865816137221397</v>
      </c>
      <c r="J7808">
        <v>6.8121350092444999</v>
      </c>
      <c r="K7808">
        <v>6.1547962016134603</v>
      </c>
      <c r="L7808">
        <v>6.1003539262734003</v>
      </c>
      <c r="M7808">
        <v>6.2083104757069396</v>
      </c>
      <c r="N7808">
        <v>6.12710255390685</v>
      </c>
      <c r="O7808">
        <v>6.1230454572813002</v>
      </c>
      <c r="P7808">
        <v>6.8539498093667603</v>
      </c>
      <c r="Q7808">
        <v>6.6375058506955904</v>
      </c>
    </row>
    <row r="7809" spans="1:17">
      <c r="A7809" t="s">
        <v>14075</v>
      </c>
      <c r="B7809" s="16" t="s">
        <v>14076</v>
      </c>
      <c r="C7809">
        <v>7.0977815649052802</v>
      </c>
      <c r="D7809">
        <v>7.1292085763975397</v>
      </c>
      <c r="E7809">
        <v>7.3961522183172299</v>
      </c>
      <c r="F7809">
        <v>7.0788318150758602</v>
      </c>
      <c r="G7809">
        <v>7.3113596650854804</v>
      </c>
      <c r="H7809">
        <v>6.7411176955619103</v>
      </c>
      <c r="I7809">
        <v>7.0999446418427796</v>
      </c>
      <c r="J7809">
        <v>6.9369807134411303</v>
      </c>
      <c r="K7809">
        <v>7.2275753886876002</v>
      </c>
      <c r="L7809">
        <v>6.9103454317520701</v>
      </c>
      <c r="M7809">
        <v>6.8761954183910898</v>
      </c>
      <c r="N7809">
        <v>6.65591064102943</v>
      </c>
      <c r="O7809">
        <v>7.0090112325606002</v>
      </c>
      <c r="P7809">
        <v>7.2193925819425804</v>
      </c>
      <c r="Q7809">
        <v>5.81282804418474</v>
      </c>
    </row>
    <row r="7810" spans="1:17">
      <c r="A7810" t="s">
        <v>14077</v>
      </c>
      <c r="B7810" s="16" t="s">
        <v>14078</v>
      </c>
      <c r="C7810">
        <v>9.6336185642674792</v>
      </c>
      <c r="D7810">
        <v>9.7276187431260599</v>
      </c>
      <c r="E7810">
        <v>9.3747381088632498</v>
      </c>
      <c r="F7810">
        <v>9.4505446391657895</v>
      </c>
      <c r="G7810">
        <v>9.3952056241545492</v>
      </c>
      <c r="H7810">
        <v>9.3463765193269008</v>
      </c>
      <c r="I7810">
        <v>9.3939699284834006</v>
      </c>
      <c r="J7810">
        <v>9.6580472045886196</v>
      </c>
      <c r="K7810">
        <v>9.5427472634731494</v>
      </c>
      <c r="L7810">
        <v>9.1230705249621895</v>
      </c>
      <c r="M7810">
        <v>9.0655563212141796</v>
      </c>
      <c r="N7810">
        <v>8.7315840678829204</v>
      </c>
      <c r="O7810">
        <v>8.9288558522078905</v>
      </c>
      <c r="P7810">
        <v>9.6850407566197703</v>
      </c>
      <c r="Q7810">
        <v>8.6462459446333604</v>
      </c>
    </row>
    <row r="7811" spans="1:17">
      <c r="A7811" t="s">
        <v>14079</v>
      </c>
      <c r="B7811" s="16" t="s">
        <v>14080</v>
      </c>
      <c r="C7811">
        <v>7.6776213045769799</v>
      </c>
      <c r="D7811">
        <v>7.6421366729318496</v>
      </c>
      <c r="E7811">
        <v>7.7006203336366701</v>
      </c>
      <c r="F7811">
        <v>8.0877807673353193</v>
      </c>
      <c r="G7811">
        <v>7.3113596650854804</v>
      </c>
      <c r="H7811">
        <v>8.2841513115076992</v>
      </c>
      <c r="I7811">
        <v>7.8383193441648604</v>
      </c>
      <c r="J7811">
        <v>7.9242929523772796</v>
      </c>
      <c r="K7811">
        <v>7.3387840180723201</v>
      </c>
      <c r="L7811">
        <v>8.09317965841913</v>
      </c>
      <c r="M7811">
        <v>8.1514177123307405</v>
      </c>
      <c r="N7811">
        <v>7.8804988240086002</v>
      </c>
      <c r="O7811">
        <v>7.8074009128572897</v>
      </c>
      <c r="P7811">
        <v>6.8949808635361203</v>
      </c>
      <c r="Q7811">
        <v>8.3931679398307004</v>
      </c>
    </row>
    <row r="7812" spans="1:17">
      <c r="A7812" t="s">
        <v>14081</v>
      </c>
      <c r="B7812" s="16" t="s">
        <v>14082</v>
      </c>
      <c r="C7812">
        <v>5.3018286845624196</v>
      </c>
      <c r="D7812">
        <v>5.7057984767895098</v>
      </c>
      <c r="E7812">
        <v>5.8440669982677802</v>
      </c>
      <c r="F7812">
        <v>5.6503505682580704</v>
      </c>
      <c r="G7812">
        <v>5.1391075523385599</v>
      </c>
      <c r="H7812">
        <v>6.09974100485673</v>
      </c>
      <c r="I7812">
        <v>6.0191991148044197</v>
      </c>
      <c r="J7812">
        <v>6.3659976937039797</v>
      </c>
      <c r="K7812">
        <v>5.5519879823209104</v>
      </c>
      <c r="L7812">
        <v>5.6865671756845</v>
      </c>
      <c r="M7812">
        <v>5.6233501043871401</v>
      </c>
      <c r="N7812">
        <v>6.0377449489308699</v>
      </c>
      <c r="O7812">
        <v>5.98581415080033</v>
      </c>
      <c r="P7812">
        <v>5.5682221171507997</v>
      </c>
      <c r="Q7812">
        <v>6.9204191934356096</v>
      </c>
    </row>
    <row r="7813" spans="1:17">
      <c r="A7813" t="s">
        <v>14083</v>
      </c>
      <c r="B7813" s="16" t="s">
        <v>14084</v>
      </c>
      <c r="C7813">
        <v>9.1062670474170506</v>
      </c>
      <c r="D7813">
        <v>9.2027626790822108</v>
      </c>
      <c r="E7813">
        <v>8.7092413296994202</v>
      </c>
      <c r="F7813">
        <v>8.8331346528718804</v>
      </c>
      <c r="G7813">
        <v>8.8591039688551092</v>
      </c>
      <c r="H7813">
        <v>9.17470365675584</v>
      </c>
      <c r="I7813">
        <v>10.1848361294927</v>
      </c>
      <c r="J7813">
        <v>9.6926468385230606</v>
      </c>
      <c r="K7813">
        <v>8.6142974289983094</v>
      </c>
      <c r="L7813">
        <v>9.9887981689331404</v>
      </c>
      <c r="M7813">
        <v>9.5041199850588605</v>
      </c>
      <c r="N7813">
        <v>9.5835726011420306</v>
      </c>
      <c r="O7813">
        <v>8.9744111082433609</v>
      </c>
      <c r="P7813">
        <v>10.496823572876901</v>
      </c>
      <c r="Q7813">
        <v>7.3593062614465703</v>
      </c>
    </row>
    <row r="7814" spans="1:17">
      <c r="A7814" t="s">
        <v>14085</v>
      </c>
      <c r="B7814" s="16" t="s">
        <v>14086</v>
      </c>
      <c r="C7814">
        <v>4.2964146619915802</v>
      </c>
      <c r="D7814">
        <v>4.32650596693877</v>
      </c>
      <c r="E7814">
        <v>4.2015349465393896</v>
      </c>
      <c r="F7814">
        <v>2.8218677180984102</v>
      </c>
      <c r="G7814">
        <v>4.4429501088137897</v>
      </c>
      <c r="H7814">
        <v>3.8900437060628099</v>
      </c>
      <c r="I7814">
        <v>3.8937805799913501</v>
      </c>
      <c r="J7814">
        <v>3.5611359966351301</v>
      </c>
      <c r="K7814">
        <v>4.5878024687201</v>
      </c>
      <c r="L7814">
        <v>4.7465905673729498</v>
      </c>
      <c r="M7814">
        <v>4.3652147767139304</v>
      </c>
      <c r="N7814">
        <v>4.2465073090516299</v>
      </c>
      <c r="O7814">
        <v>4.0021176285150997</v>
      </c>
      <c r="P7814">
        <v>4.0606668341819496</v>
      </c>
      <c r="Q7814">
        <v>5.09416193408443</v>
      </c>
    </row>
    <row r="7815" spans="1:17">
      <c r="A7815" t="s">
        <v>14087</v>
      </c>
      <c r="B7815" s="16" t="s">
        <v>14088</v>
      </c>
      <c r="C7815">
        <v>8.5435678250181102</v>
      </c>
      <c r="D7815">
        <v>8.6421441037863005</v>
      </c>
      <c r="E7815">
        <v>8.6053912728089301</v>
      </c>
      <c r="F7815">
        <v>8.7863766488924107</v>
      </c>
      <c r="G7815">
        <v>8.3510083920980893</v>
      </c>
      <c r="H7815">
        <v>9.0321689858265604</v>
      </c>
      <c r="I7815">
        <v>8.8411433522474692</v>
      </c>
      <c r="J7815">
        <v>8.9094328600925206</v>
      </c>
      <c r="K7815">
        <v>8.6602874624698103</v>
      </c>
      <c r="L7815">
        <v>8.6672321134242001</v>
      </c>
      <c r="M7815">
        <v>8.6201164676081206</v>
      </c>
      <c r="N7815">
        <v>8.3349442388024109</v>
      </c>
      <c r="O7815">
        <v>8.7243301795349506</v>
      </c>
      <c r="P7815">
        <v>8.9928532687632998</v>
      </c>
      <c r="Q7815">
        <v>5.81282804418474</v>
      </c>
    </row>
    <row r="7816" spans="1:17">
      <c r="A7816" t="s">
        <v>14089</v>
      </c>
      <c r="B7816" s="16" t="s">
        <v>14090</v>
      </c>
      <c r="C7816">
        <v>8.7970952434281795</v>
      </c>
      <c r="D7816">
        <v>8.9292926796558802</v>
      </c>
      <c r="E7816">
        <v>8.7330905863563402</v>
      </c>
      <c r="F7816">
        <v>8.9180028226500596</v>
      </c>
      <c r="G7816">
        <v>8.9032041046346908</v>
      </c>
      <c r="H7816">
        <v>9.6251325666332992</v>
      </c>
      <c r="I7816">
        <v>8.5230702114717403</v>
      </c>
      <c r="J7816">
        <v>9.0520964340425607</v>
      </c>
      <c r="K7816">
        <v>8.6425763491698699</v>
      </c>
      <c r="L7816">
        <v>8.7822617456857692</v>
      </c>
      <c r="M7816">
        <v>9.2440504459627206</v>
      </c>
      <c r="N7816">
        <v>9.2882781151552507</v>
      </c>
      <c r="O7816">
        <v>9.0881886838255301</v>
      </c>
      <c r="P7816">
        <v>9.2691166942824399</v>
      </c>
      <c r="Q7816">
        <v>7.5369478347710803</v>
      </c>
    </row>
    <row r="7817" spans="1:17">
      <c r="A7817" t="s">
        <v>14091</v>
      </c>
      <c r="B7817" s="16" t="s">
        <v>14092</v>
      </c>
      <c r="C7817">
        <v>9.4547800185476092</v>
      </c>
      <c r="D7817">
        <v>9.4889329043936108</v>
      </c>
      <c r="E7817">
        <v>9.5004707974269191</v>
      </c>
      <c r="F7817">
        <v>9.6788644301260494</v>
      </c>
      <c r="G7817">
        <v>9.2932597058449797</v>
      </c>
      <c r="H7817">
        <v>9.9311754572414692</v>
      </c>
      <c r="I7817">
        <v>9.2866656946955697</v>
      </c>
      <c r="J7817">
        <v>9.67823822266487</v>
      </c>
      <c r="K7817">
        <v>9.2538006049903192</v>
      </c>
      <c r="L7817">
        <v>9.4180729821975007</v>
      </c>
      <c r="M7817">
        <v>9.4341201595288702</v>
      </c>
      <c r="N7817">
        <v>9.4800009258056406</v>
      </c>
      <c r="O7817">
        <v>9.4817849744333493</v>
      </c>
      <c r="P7817">
        <v>9.3908370185212409</v>
      </c>
      <c r="Q7817">
        <v>8.0859864702427604</v>
      </c>
    </row>
    <row r="7818" spans="1:17">
      <c r="A7818" t="s">
        <v>14093</v>
      </c>
      <c r="B7818" s="16" t="s">
        <v>14094</v>
      </c>
      <c r="C7818">
        <v>8.6801524911761803</v>
      </c>
      <c r="D7818">
        <v>8.6226726888336298</v>
      </c>
      <c r="E7818">
        <v>8.8756122721508905</v>
      </c>
      <c r="F7818">
        <v>9.0083747991030894</v>
      </c>
      <c r="G7818">
        <v>8.7334335011761492</v>
      </c>
      <c r="H7818">
        <v>9.0321689858265604</v>
      </c>
      <c r="I7818">
        <v>8.9015747205327393</v>
      </c>
      <c r="J7818">
        <v>9.0674887786630993</v>
      </c>
      <c r="K7818">
        <v>8.7645561267170002</v>
      </c>
      <c r="L7818">
        <v>8.6995248296530008</v>
      </c>
      <c r="M7818">
        <v>8.8432997326473597</v>
      </c>
      <c r="N7818">
        <v>8.7031132141541505</v>
      </c>
      <c r="O7818">
        <v>8.7028366689850092</v>
      </c>
      <c r="P7818">
        <v>9.0573130347342197</v>
      </c>
      <c r="Q7818">
        <v>8.2978683598244807</v>
      </c>
    </row>
    <row r="7819" spans="1:17">
      <c r="A7819" t="s">
        <v>14095</v>
      </c>
      <c r="B7819" s="16" t="s">
        <v>14096</v>
      </c>
      <c r="C7819">
        <v>10.3008076806675</v>
      </c>
      <c r="D7819">
        <v>10.3917796379409</v>
      </c>
      <c r="E7819">
        <v>10.5324407311969</v>
      </c>
      <c r="F7819">
        <v>10.6735278487442</v>
      </c>
      <c r="G7819">
        <v>10.433690582616499</v>
      </c>
      <c r="H7819">
        <v>10.923159001715799</v>
      </c>
      <c r="I7819">
        <v>10.606893666003099</v>
      </c>
      <c r="J7819">
        <v>10.7306219631354</v>
      </c>
      <c r="K7819">
        <v>10.4665036787858</v>
      </c>
      <c r="L7819">
        <v>10.640640788933901</v>
      </c>
      <c r="M7819">
        <v>10.7446163787739</v>
      </c>
      <c r="N7819">
        <v>10.9922314638203</v>
      </c>
      <c r="O7819">
        <v>10.686436332443501</v>
      </c>
      <c r="P7819">
        <v>10.193774787492</v>
      </c>
      <c r="Q7819">
        <v>11.601444150662299</v>
      </c>
    </row>
    <row r="7820" spans="1:17">
      <c r="A7820" t="s">
        <v>14097</v>
      </c>
      <c r="B7820" s="16" t="s">
        <v>14098</v>
      </c>
      <c r="C7820">
        <v>9.1498726143276592</v>
      </c>
      <c r="D7820">
        <v>9.2120973174903895</v>
      </c>
      <c r="E7820">
        <v>8.5572153554240291</v>
      </c>
      <c r="F7820">
        <v>9.3367214490393806</v>
      </c>
      <c r="G7820">
        <v>9.4445307875158004</v>
      </c>
      <c r="H7820">
        <v>9.1665782567161305</v>
      </c>
      <c r="I7820">
        <v>9.0424235185179604</v>
      </c>
      <c r="J7820">
        <v>8.9394888550485305</v>
      </c>
      <c r="K7820">
        <v>8.9363638710395303</v>
      </c>
      <c r="L7820">
        <v>8.9004112083067604</v>
      </c>
      <c r="M7820">
        <v>9.4922908476115708</v>
      </c>
      <c r="N7820">
        <v>9.4460479578178607</v>
      </c>
      <c r="O7820">
        <v>9.6143013387465697</v>
      </c>
      <c r="P7820">
        <v>9.3932172131081497</v>
      </c>
      <c r="Q7820">
        <v>8.5667227177791094</v>
      </c>
    </row>
    <row r="7821" spans="1:17">
      <c r="A7821" t="s">
        <v>14099</v>
      </c>
      <c r="B7821" s="16" t="s">
        <v>14100</v>
      </c>
      <c r="C7821">
        <v>8.1109507719669498</v>
      </c>
      <c r="D7821">
        <v>8.1955405296384107</v>
      </c>
      <c r="E7821">
        <v>8.0998333460772791</v>
      </c>
      <c r="F7821">
        <v>8.3957593672928805</v>
      </c>
      <c r="G7821">
        <v>8.0412931287000404</v>
      </c>
      <c r="H7821">
        <v>8.6962895019694102</v>
      </c>
      <c r="I7821">
        <v>7.9087622112617701</v>
      </c>
      <c r="J7821">
        <v>8.3866650863232302</v>
      </c>
      <c r="K7821">
        <v>8.0761058993351504</v>
      </c>
      <c r="L7821">
        <v>8.2136399313016106</v>
      </c>
      <c r="M7821">
        <v>8.2304854187460101</v>
      </c>
      <c r="N7821">
        <v>8.1657769996016203</v>
      </c>
      <c r="O7821">
        <v>8.2394693265756906</v>
      </c>
      <c r="P7821">
        <v>8.1741066335508208</v>
      </c>
      <c r="Q7821">
        <v>6.9204191934356096</v>
      </c>
    </row>
    <row r="7822" spans="1:17">
      <c r="A7822" t="s">
        <v>14101</v>
      </c>
      <c r="B7822" s="16" t="s">
        <v>14102</v>
      </c>
      <c r="C7822">
        <v>7.6018073521894403</v>
      </c>
      <c r="D7822">
        <v>7.3887746291273704</v>
      </c>
      <c r="E7822">
        <v>7.0856370732265797</v>
      </c>
      <c r="F7822">
        <v>7.7156652707773601</v>
      </c>
      <c r="G7822">
        <v>7.78833338063935</v>
      </c>
      <c r="H7822">
        <v>8.2652444679287207</v>
      </c>
      <c r="I7822">
        <v>7.5095417055295197</v>
      </c>
      <c r="J7822">
        <v>7.4885365035253102</v>
      </c>
      <c r="K7822">
        <v>7.6388177437481604</v>
      </c>
      <c r="L7822">
        <v>7.5830025652031896</v>
      </c>
      <c r="M7822">
        <v>8.3507084526529098</v>
      </c>
      <c r="N7822">
        <v>8.2069272120287309</v>
      </c>
      <c r="O7822">
        <v>8.2001135396681306</v>
      </c>
      <c r="P7822">
        <v>7.7962599250743203</v>
      </c>
      <c r="Q7822">
        <v>5.81282804418474</v>
      </c>
    </row>
    <row r="7823" spans="1:17">
      <c r="A7823" t="s">
        <v>14103</v>
      </c>
      <c r="B7823" s="16" t="s">
        <v>14104</v>
      </c>
      <c r="C7823">
        <v>9.8212428213769307</v>
      </c>
      <c r="D7823">
        <v>9.8293794998139106</v>
      </c>
      <c r="E7823">
        <v>10.042293772052799</v>
      </c>
      <c r="F7823">
        <v>9.9242376698523191</v>
      </c>
      <c r="G7823">
        <v>10.517633060172701</v>
      </c>
      <c r="H7823">
        <v>9.0299311908694797</v>
      </c>
      <c r="I7823">
        <v>9.7315375784541605</v>
      </c>
      <c r="J7823">
        <v>9.2849923997138504</v>
      </c>
      <c r="K7823">
        <v>10.9214245363861</v>
      </c>
      <c r="L7823">
        <v>10.2131599682771</v>
      </c>
      <c r="M7823">
        <v>10.0958762281501</v>
      </c>
      <c r="N7823">
        <v>10.657448656949899</v>
      </c>
      <c r="O7823">
        <v>9.8814676357376907</v>
      </c>
      <c r="P7823">
        <v>9.1809422582084199</v>
      </c>
      <c r="Q7823">
        <v>12.1020158235066</v>
      </c>
    </row>
    <row r="7824" spans="1:17">
      <c r="A7824" t="s">
        <v>14105</v>
      </c>
      <c r="B7824" s="16" t="s">
        <v>14106</v>
      </c>
      <c r="C7824">
        <v>4.8751772763815904</v>
      </c>
      <c r="D7824">
        <v>4.6529177314580599</v>
      </c>
      <c r="E7824">
        <v>4.8415581104649901</v>
      </c>
      <c r="F7824">
        <v>3.9277704709105601</v>
      </c>
      <c r="G7824">
        <v>5.1769839720448498</v>
      </c>
      <c r="H7824">
        <v>4.1560374762891303</v>
      </c>
      <c r="I7824">
        <v>4.6056600831029897</v>
      </c>
      <c r="J7824">
        <v>4.7816009704995297</v>
      </c>
      <c r="K7824">
        <v>5.0476523100685604</v>
      </c>
      <c r="L7824">
        <v>4.7465905673729498</v>
      </c>
      <c r="M7824">
        <v>4.7613190738105597</v>
      </c>
      <c r="N7824">
        <v>4.8146980941494002</v>
      </c>
      <c r="O7824">
        <v>4.8737348553695998</v>
      </c>
      <c r="P7824">
        <v>5.1710851092644097</v>
      </c>
      <c r="Q7824">
        <v>2.8218677180984102</v>
      </c>
    </row>
    <row r="7825" spans="1:17">
      <c r="A7825" t="s">
        <v>14107</v>
      </c>
      <c r="B7825" s="16" t="e">
        <v>#N/A</v>
      </c>
      <c r="C7825">
        <v>8.8584643494239899</v>
      </c>
      <c r="D7825">
        <v>8.9517572496129407</v>
      </c>
      <c r="E7825">
        <v>9.1422145724256403</v>
      </c>
      <c r="F7825">
        <v>9.17916001346358</v>
      </c>
      <c r="G7825">
        <v>8.9220817801322791</v>
      </c>
      <c r="H7825">
        <v>9.5997105806761898</v>
      </c>
      <c r="I7825">
        <v>8.7780682422195806</v>
      </c>
      <c r="J7825">
        <v>9.3646794434131593</v>
      </c>
      <c r="K7825">
        <v>8.95082666169791</v>
      </c>
      <c r="L7825">
        <v>9.1486329568073206</v>
      </c>
      <c r="M7825">
        <v>9.0591552568006399</v>
      </c>
      <c r="N7825">
        <v>8.9580917188460596</v>
      </c>
      <c r="O7825">
        <v>8.9904649874927003</v>
      </c>
      <c r="P7825">
        <v>9.0177502770778108</v>
      </c>
      <c r="Q7825">
        <v>8.8614637697687808</v>
      </c>
    </row>
    <row r="7826" spans="1:17">
      <c r="A7826" t="s">
        <v>14108</v>
      </c>
      <c r="B7826" s="16" t="s">
        <v>14109</v>
      </c>
      <c r="C7826">
        <v>8.9004062208661097</v>
      </c>
      <c r="D7826">
        <v>8.7891164738549605</v>
      </c>
      <c r="E7826">
        <v>8.4841359915937993</v>
      </c>
      <c r="F7826">
        <v>8.6123226231292094</v>
      </c>
      <c r="G7826">
        <v>8.6190831451887995</v>
      </c>
      <c r="H7826">
        <v>8.7944804254802609</v>
      </c>
      <c r="I7826">
        <v>8.6071379871193905</v>
      </c>
      <c r="J7826">
        <v>8.3784583486323001</v>
      </c>
      <c r="K7826">
        <v>8.7715568647166506</v>
      </c>
      <c r="L7826">
        <v>8.5599218450812398</v>
      </c>
      <c r="M7826">
        <v>8.56469933264788</v>
      </c>
      <c r="N7826">
        <v>8.5706979596082302</v>
      </c>
      <c r="O7826">
        <v>8.6499060804496892</v>
      </c>
      <c r="P7826">
        <v>8.4821469917618106</v>
      </c>
      <c r="Q7826">
        <v>8.48255560796823</v>
      </c>
    </row>
    <row r="7827" spans="1:17">
      <c r="A7827" t="s">
        <v>14110</v>
      </c>
      <c r="B7827" s="16" t="e">
        <v>#N/A</v>
      </c>
      <c r="C7827">
        <v>11.277369261098199</v>
      </c>
      <c r="D7827">
        <v>11.424501150806099</v>
      </c>
      <c r="E7827">
        <v>10.6767109069563</v>
      </c>
      <c r="F7827">
        <v>10.368576022464801</v>
      </c>
      <c r="G7827">
        <v>11.1803425272919</v>
      </c>
      <c r="H7827">
        <v>11.0148221525934</v>
      </c>
      <c r="I7827">
        <v>11.7107086381226</v>
      </c>
      <c r="J7827">
        <v>10.696933714321499</v>
      </c>
      <c r="K7827">
        <v>11.915379872132901</v>
      </c>
      <c r="L7827">
        <v>11.6408537905778</v>
      </c>
      <c r="M7827">
        <v>11.214466284369699</v>
      </c>
      <c r="N7827">
        <v>10.312141734546</v>
      </c>
      <c r="O7827">
        <v>11.2126437875029</v>
      </c>
      <c r="P7827">
        <v>12.233453757820699</v>
      </c>
      <c r="Q7827">
        <v>8.1958182219819093</v>
      </c>
    </row>
    <row r="7828" spans="1:17">
      <c r="A7828" t="s">
        <v>14111</v>
      </c>
      <c r="B7828" s="16" t="s">
        <v>14112</v>
      </c>
      <c r="C7828">
        <v>8.0508482938265207</v>
      </c>
      <c r="D7828">
        <v>8.1650897414300605</v>
      </c>
      <c r="E7828">
        <v>8.0813646268332704</v>
      </c>
      <c r="F7828">
        <v>8.0565810505414408</v>
      </c>
      <c r="G7828">
        <v>7.8232101362540103</v>
      </c>
      <c r="H7828">
        <v>7.9612701709314404</v>
      </c>
      <c r="I7828">
        <v>8.1686536230394005</v>
      </c>
      <c r="J7828">
        <v>7.8977302347119096</v>
      </c>
      <c r="K7828">
        <v>8.2599729382814999</v>
      </c>
      <c r="L7828">
        <v>7.9166213358087001</v>
      </c>
      <c r="M7828">
        <v>7.9235998238720402</v>
      </c>
      <c r="N7828">
        <v>7.8906401089279701</v>
      </c>
      <c r="O7828">
        <v>7.9638550495037501</v>
      </c>
      <c r="P7828">
        <v>7.8665247740047004</v>
      </c>
      <c r="Q7828">
        <v>8.48255560796823</v>
      </c>
    </row>
    <row r="7829" spans="1:17">
      <c r="A7829" t="s">
        <v>14113</v>
      </c>
      <c r="B7829" s="16" t="s">
        <v>14114</v>
      </c>
      <c r="C7829">
        <v>6.8271754852327504</v>
      </c>
      <c r="D7829">
        <v>6.7309615871707997</v>
      </c>
      <c r="E7829">
        <v>6.7050299623338301</v>
      </c>
      <c r="F7829">
        <v>7.0943083087080998</v>
      </c>
      <c r="G7829">
        <v>6.72157228308612</v>
      </c>
      <c r="H7829">
        <v>7.0198431745350502</v>
      </c>
      <c r="I7829">
        <v>7.1507408529965604</v>
      </c>
      <c r="J7829">
        <v>7.0858952673795201</v>
      </c>
      <c r="K7829">
        <v>7.0310799115270903</v>
      </c>
      <c r="L7829">
        <v>6.8729551756282499</v>
      </c>
      <c r="M7829">
        <v>7.1053322250166104</v>
      </c>
      <c r="N7829">
        <v>6.6073365936536996</v>
      </c>
      <c r="O7829">
        <v>7.1809283626765898</v>
      </c>
      <c r="P7829">
        <v>7.42914401366719</v>
      </c>
      <c r="Q7829">
        <v>5.09416193408443</v>
      </c>
    </row>
    <row r="7830" spans="1:17">
      <c r="A7830" t="s">
        <v>14115</v>
      </c>
      <c r="B7830" s="16" t="s">
        <v>14116</v>
      </c>
      <c r="C7830">
        <v>8.3290456513687392</v>
      </c>
      <c r="D7830">
        <v>8.1141922287318593</v>
      </c>
      <c r="E7830">
        <v>7.9035386163103496</v>
      </c>
      <c r="F7830">
        <v>8.4265842880602904</v>
      </c>
      <c r="G7830">
        <v>8.1505701495510099</v>
      </c>
      <c r="H7830">
        <v>7.8840306402628304</v>
      </c>
      <c r="I7830">
        <v>7.9852629709249596</v>
      </c>
      <c r="J7830">
        <v>7.8549730060507796</v>
      </c>
      <c r="K7830">
        <v>8.2024047387496797</v>
      </c>
      <c r="L7830">
        <v>8.2061649236105101</v>
      </c>
      <c r="M7830">
        <v>8.4519291781457309</v>
      </c>
      <c r="N7830">
        <v>8.4963165097208009</v>
      </c>
      <c r="O7830">
        <v>8.3842536430706094</v>
      </c>
      <c r="P7830">
        <v>7.4104356790652197</v>
      </c>
      <c r="Q7830">
        <v>9.0486929182374407</v>
      </c>
    </row>
    <row r="7831" spans="1:17">
      <c r="A7831" t="s">
        <v>14117</v>
      </c>
      <c r="B7831" s="16" t="s">
        <v>14118</v>
      </c>
      <c r="C7831">
        <v>8.3362559508957901</v>
      </c>
      <c r="D7831">
        <v>8.3422371844573604</v>
      </c>
      <c r="E7831">
        <v>8.0751553989247302</v>
      </c>
      <c r="F7831">
        <v>8.76724048508955</v>
      </c>
      <c r="G7831">
        <v>8.1956134515825596</v>
      </c>
      <c r="H7831">
        <v>8.5256992168395502</v>
      </c>
      <c r="I7831">
        <v>8.1849609166438402</v>
      </c>
      <c r="J7831">
        <v>8.6771990066570499</v>
      </c>
      <c r="K7831">
        <v>8.2092980526014401</v>
      </c>
      <c r="L7831">
        <v>8.2247802405913699</v>
      </c>
      <c r="M7831">
        <v>8.3081422645750607</v>
      </c>
      <c r="N7831">
        <v>8.0708842512470103</v>
      </c>
      <c r="O7831">
        <v>8.19396225663343</v>
      </c>
      <c r="P7831">
        <v>8.0707814057643095</v>
      </c>
      <c r="Q7831">
        <v>6.9204191934356096</v>
      </c>
    </row>
    <row r="7832" spans="1:17">
      <c r="A7832" t="s">
        <v>14119</v>
      </c>
      <c r="B7832" s="16" t="s">
        <v>14120</v>
      </c>
      <c r="C7832">
        <v>8.2775375653111194</v>
      </c>
      <c r="D7832">
        <v>8.3725336166029098</v>
      </c>
      <c r="E7832">
        <v>8.5211386942140201</v>
      </c>
      <c r="F7832">
        <v>8.4863244491862595</v>
      </c>
      <c r="G7832">
        <v>8.5754548056703008</v>
      </c>
      <c r="H7832">
        <v>7.7598001595328396</v>
      </c>
      <c r="I7832">
        <v>8.4708361285738594</v>
      </c>
      <c r="J7832">
        <v>8.4136882505715107</v>
      </c>
      <c r="K7832">
        <v>8.5259720361192706</v>
      </c>
      <c r="L7832">
        <v>8.2576935892807199</v>
      </c>
      <c r="M7832">
        <v>7.8438600201623601</v>
      </c>
      <c r="N7832">
        <v>7.8020733967153699</v>
      </c>
      <c r="O7832">
        <v>8.2214385756642496</v>
      </c>
      <c r="P7832">
        <v>8.5218554414206693</v>
      </c>
      <c r="Q7832">
        <v>6.9204191934356096</v>
      </c>
    </row>
    <row r="7833" spans="1:17">
      <c r="A7833" t="s">
        <v>14121</v>
      </c>
      <c r="B7833" s="16" t="s">
        <v>14122</v>
      </c>
      <c r="C7833">
        <v>4.5401401503132401</v>
      </c>
      <c r="D7833">
        <v>4.1931807688815699</v>
      </c>
      <c r="E7833">
        <v>4.5638886729124497</v>
      </c>
      <c r="F7833">
        <v>4.2284225029819602</v>
      </c>
      <c r="G7833">
        <v>5.0185235057095401</v>
      </c>
      <c r="H7833">
        <v>3.30825032505737</v>
      </c>
      <c r="I7833">
        <v>3.6595800418069002</v>
      </c>
      <c r="J7833">
        <v>3.4276433730071201</v>
      </c>
      <c r="K7833">
        <v>4.67705685303679</v>
      </c>
      <c r="L7833">
        <v>4.6061367415952201</v>
      </c>
      <c r="M7833">
        <v>4.8899346368581904</v>
      </c>
      <c r="N7833">
        <v>5.1701050316186601</v>
      </c>
      <c r="O7833">
        <v>4.5809011873356402</v>
      </c>
      <c r="P7833">
        <v>2.8218677180984102</v>
      </c>
      <c r="Q7833">
        <v>7.1565710053807701</v>
      </c>
    </row>
    <row r="7834" spans="1:17">
      <c r="A7834" t="s">
        <v>14123</v>
      </c>
      <c r="B7834" s="16" t="s">
        <v>14124</v>
      </c>
      <c r="C7834">
        <v>8.2775375653111194</v>
      </c>
      <c r="D7834">
        <v>8.4248700825524008</v>
      </c>
      <c r="E7834">
        <v>8.5660952034325408</v>
      </c>
      <c r="F7834">
        <v>8.5008805163678502</v>
      </c>
      <c r="G7834">
        <v>8.4285141492112103</v>
      </c>
      <c r="H7834">
        <v>8.8564127277753606</v>
      </c>
      <c r="I7834">
        <v>8.5641595721135495</v>
      </c>
      <c r="J7834">
        <v>8.7404585373108006</v>
      </c>
      <c r="K7834">
        <v>8.2466329110774801</v>
      </c>
      <c r="L7834">
        <v>8.4629154824285298</v>
      </c>
      <c r="M7834">
        <v>8.7978852754808496</v>
      </c>
      <c r="N7834">
        <v>8.3423491925290403</v>
      </c>
      <c r="O7834">
        <v>8.8779839893146395</v>
      </c>
      <c r="P7834">
        <v>8.8717602057218894</v>
      </c>
      <c r="Q7834">
        <v>7.8374797051227896</v>
      </c>
    </row>
    <row r="7835" spans="1:17">
      <c r="A7835" t="s">
        <v>14125</v>
      </c>
      <c r="B7835" s="16" t="s">
        <v>14126</v>
      </c>
      <c r="C7835">
        <v>9.94544282292971</v>
      </c>
      <c r="D7835">
        <v>9.9680568489530899</v>
      </c>
      <c r="E7835">
        <v>10.581421724286299</v>
      </c>
      <c r="F7835">
        <v>10.7418860309838</v>
      </c>
      <c r="G7835">
        <v>10.415728988152001</v>
      </c>
      <c r="H7835">
        <v>11.2946928333565</v>
      </c>
      <c r="I7835">
        <v>10.9740373663354</v>
      </c>
      <c r="J7835">
        <v>10.957742692303899</v>
      </c>
      <c r="K7835">
        <v>10.1020725461773</v>
      </c>
      <c r="L7835">
        <v>10.839044642905201</v>
      </c>
      <c r="M7835">
        <v>11.0853894650102</v>
      </c>
      <c r="N7835">
        <v>10.79529211098</v>
      </c>
      <c r="O7835">
        <v>10.870673087256201</v>
      </c>
      <c r="P7835">
        <v>10.32547210523</v>
      </c>
      <c r="Q7835">
        <v>8.9889439006726093</v>
      </c>
    </row>
    <row r="7836" spans="1:17">
      <c r="A7836" t="s">
        <v>14127</v>
      </c>
      <c r="B7836" s="16" t="s">
        <v>14128</v>
      </c>
      <c r="C7836">
        <v>7.72236570332079</v>
      </c>
      <c r="D7836">
        <v>7.8383199839831903</v>
      </c>
      <c r="E7836">
        <v>7.5829449158262197</v>
      </c>
      <c r="F7836">
        <v>7.7006000739431499</v>
      </c>
      <c r="G7836">
        <v>7.6000230969137403</v>
      </c>
      <c r="H7836">
        <v>7.2607762164977201</v>
      </c>
      <c r="I7836">
        <v>7.7642522999856904</v>
      </c>
      <c r="J7836">
        <v>7.4047115721353602</v>
      </c>
      <c r="K7836">
        <v>7.5217714944303404</v>
      </c>
      <c r="L7836">
        <v>7.5240491607406703</v>
      </c>
      <c r="M7836">
        <v>7.0546182064712202</v>
      </c>
      <c r="N7836">
        <v>7.1379098648342296</v>
      </c>
      <c r="O7836">
        <v>7.1684108656329801</v>
      </c>
      <c r="P7836">
        <v>7.6839819288491702</v>
      </c>
      <c r="Q7836">
        <v>6.2843132996066204</v>
      </c>
    </row>
    <row r="7837" spans="1:17">
      <c r="A7837" t="s">
        <v>14129</v>
      </c>
      <c r="B7837" s="16" t="s">
        <v>14130</v>
      </c>
      <c r="C7837">
        <v>8.0063290325464394</v>
      </c>
      <c r="D7837">
        <v>7.9586374733301701</v>
      </c>
      <c r="E7837">
        <v>7.9652855630424</v>
      </c>
      <c r="F7837">
        <v>7.8122616051964204</v>
      </c>
      <c r="G7837">
        <v>7.6846646393041702</v>
      </c>
      <c r="H7837">
        <v>8.2841513115076992</v>
      </c>
      <c r="I7837">
        <v>7.74787261872335</v>
      </c>
      <c r="J7837">
        <v>8.1532472786395793</v>
      </c>
      <c r="K7837">
        <v>7.86965110272254</v>
      </c>
      <c r="L7837">
        <v>7.62287817002548</v>
      </c>
      <c r="M7837">
        <v>7.7475398248133303</v>
      </c>
      <c r="N7837">
        <v>7.4020149515182698</v>
      </c>
      <c r="O7837">
        <v>7.66337825159468</v>
      </c>
      <c r="P7837">
        <v>8.2961901641221605</v>
      </c>
      <c r="Q7837">
        <v>6.2843132996066204</v>
      </c>
    </row>
    <row r="7838" spans="1:17">
      <c r="A7838" t="s">
        <v>14131</v>
      </c>
      <c r="B7838" s="16" t="s">
        <v>14132</v>
      </c>
      <c r="C7838">
        <v>5.0699158884914599</v>
      </c>
      <c r="D7838">
        <v>5.4459441552918904</v>
      </c>
      <c r="E7838">
        <v>5.12062362366449</v>
      </c>
      <c r="F7838">
        <v>5.2006385452395101</v>
      </c>
      <c r="G7838">
        <v>5.0185235057095401</v>
      </c>
      <c r="H7838">
        <v>5.6335213647889502</v>
      </c>
      <c r="I7838">
        <v>5.1886752257753797</v>
      </c>
      <c r="J7838">
        <v>5.4379532412242897</v>
      </c>
      <c r="K7838">
        <v>5.1997021944381299</v>
      </c>
      <c r="L7838">
        <v>5.0935145615262796</v>
      </c>
      <c r="M7838">
        <v>4.9785931197958098</v>
      </c>
      <c r="N7838">
        <v>4.8593448344507699</v>
      </c>
      <c r="O7838">
        <v>5.0275607712213803</v>
      </c>
      <c r="P7838">
        <v>5.6022656228975496</v>
      </c>
      <c r="Q7838">
        <v>2.8218677180984102</v>
      </c>
    </row>
    <row r="7839" spans="1:17">
      <c r="A7839" t="s">
        <v>14133</v>
      </c>
      <c r="B7839" s="16" t="s">
        <v>14134</v>
      </c>
      <c r="C7839">
        <v>6.4931841072364804</v>
      </c>
      <c r="D7839">
        <v>6.7619284265220703</v>
      </c>
      <c r="E7839">
        <v>5.0160351149716202</v>
      </c>
      <c r="F7839">
        <v>6.8698089019466204</v>
      </c>
      <c r="G7839">
        <v>5.97458653714276</v>
      </c>
      <c r="H7839">
        <v>6.2929326182514096</v>
      </c>
      <c r="I7839">
        <v>5.7570104949229499</v>
      </c>
      <c r="J7839">
        <v>5.6199791686857399</v>
      </c>
      <c r="K7839">
        <v>5.4119964088208299</v>
      </c>
      <c r="L7839">
        <v>5.7082842090885597</v>
      </c>
      <c r="M7839">
        <v>6.1116854662528404</v>
      </c>
      <c r="N7839">
        <v>6.2111450879834704</v>
      </c>
      <c r="O7839">
        <v>5.8965587445327001</v>
      </c>
      <c r="P7839">
        <v>5.2603607125134104</v>
      </c>
      <c r="Q7839">
        <v>6.2843132996066204</v>
      </c>
    </row>
    <row r="7840" spans="1:17">
      <c r="A7840" t="s">
        <v>14135</v>
      </c>
      <c r="B7840" s="16" t="s">
        <v>14136</v>
      </c>
      <c r="C7840">
        <v>7.3180840145043398</v>
      </c>
      <c r="D7840">
        <v>7.4595638158295197</v>
      </c>
      <c r="E7840">
        <v>7.3659163892137602</v>
      </c>
      <c r="F7840">
        <v>7.2543703812947102</v>
      </c>
      <c r="G7840">
        <v>7.4065039640053101</v>
      </c>
      <c r="H7840">
        <v>7.2684043305091297</v>
      </c>
      <c r="I7840">
        <v>7.3155849706311598</v>
      </c>
      <c r="J7840">
        <v>7.4472347649922996</v>
      </c>
      <c r="K7840">
        <v>7.0388581973165998</v>
      </c>
      <c r="L7840">
        <v>7.0169966288756003</v>
      </c>
      <c r="M7840">
        <v>6.8011855940232602</v>
      </c>
      <c r="N7840">
        <v>6.5949304227929604</v>
      </c>
      <c r="O7840">
        <v>6.87663908315574</v>
      </c>
      <c r="P7840">
        <v>7.3819086412154196</v>
      </c>
      <c r="Q7840">
        <v>5.09416193408443</v>
      </c>
    </row>
    <row r="7841" spans="1:17">
      <c r="A7841" t="s">
        <v>14137</v>
      </c>
      <c r="B7841" s="16" t="s">
        <v>14138</v>
      </c>
      <c r="C7841">
        <v>10.944577915238</v>
      </c>
      <c r="D7841">
        <v>10.8868186880597</v>
      </c>
      <c r="E7841">
        <v>11.018961991745501</v>
      </c>
      <c r="F7841">
        <v>10.2137792375449</v>
      </c>
      <c r="G7841">
        <v>10.335537864035</v>
      </c>
      <c r="H7841">
        <v>10.2153717889296</v>
      </c>
      <c r="I7841">
        <v>10.7697256156232</v>
      </c>
      <c r="J7841">
        <v>10.5036802416392</v>
      </c>
      <c r="K7841">
        <v>10.502706752485601</v>
      </c>
      <c r="L7841">
        <v>10.449811616323499</v>
      </c>
      <c r="M7841">
        <v>10.186751214557299</v>
      </c>
      <c r="N7841">
        <v>10.0605447743181</v>
      </c>
      <c r="O7841">
        <v>10.459887827521699</v>
      </c>
      <c r="P7841">
        <v>10.0742732718147</v>
      </c>
      <c r="Q7841">
        <v>12.0297421312646</v>
      </c>
    </row>
    <row r="7842" spans="1:17">
      <c r="A7842" t="s">
        <v>14139</v>
      </c>
      <c r="B7842" s="16" t="s">
        <v>14140</v>
      </c>
      <c r="C7842">
        <v>7.7001673639437902</v>
      </c>
      <c r="D7842">
        <v>7.7942136260056003</v>
      </c>
      <c r="E7842">
        <v>7.6175597172309102</v>
      </c>
      <c r="F7842">
        <v>8.0877807673353193</v>
      </c>
      <c r="G7842">
        <v>7.6655691526767002</v>
      </c>
      <c r="H7842">
        <v>8.0655128239763094</v>
      </c>
      <c r="I7842">
        <v>7.8070416876015098</v>
      </c>
      <c r="J7842">
        <v>7.9015550355876503</v>
      </c>
      <c r="K7842">
        <v>7.82095798536605</v>
      </c>
      <c r="L7842">
        <v>7.7517697047894201</v>
      </c>
      <c r="M7842">
        <v>7.8099223231624002</v>
      </c>
      <c r="N7842">
        <v>7.6787226183222996</v>
      </c>
      <c r="O7842">
        <v>7.8313858293162903</v>
      </c>
      <c r="P7842">
        <v>8.0767202785064196</v>
      </c>
      <c r="Q7842">
        <v>6.9204191934356096</v>
      </c>
    </row>
    <row r="7843" spans="1:17">
      <c r="A7843" t="s">
        <v>14141</v>
      </c>
      <c r="B7843" s="16" t="s">
        <v>14142</v>
      </c>
      <c r="C7843">
        <v>9.1146751501537508</v>
      </c>
      <c r="D7843">
        <v>9.2415685413160595</v>
      </c>
      <c r="E7843">
        <v>9.4557904567519593</v>
      </c>
      <c r="F7843">
        <v>9.3877255663555204</v>
      </c>
      <c r="G7843">
        <v>9.1610316508605791</v>
      </c>
      <c r="H7843">
        <v>9.7875801447504607</v>
      </c>
      <c r="I7843">
        <v>9.1438842944889895</v>
      </c>
      <c r="J7843">
        <v>9.4428186708442503</v>
      </c>
      <c r="K7843">
        <v>9.0501180694418597</v>
      </c>
      <c r="L7843">
        <v>9.4626504085779697</v>
      </c>
      <c r="M7843">
        <v>9.2312965941056007</v>
      </c>
      <c r="N7843">
        <v>9.3110928537016608</v>
      </c>
      <c r="O7843">
        <v>9.4106628495660907</v>
      </c>
      <c r="P7843">
        <v>9.0692710238997094</v>
      </c>
      <c r="Q7843">
        <v>9.2656390107680107</v>
      </c>
    </row>
    <row r="7844" spans="1:17">
      <c r="A7844" t="s">
        <v>14143</v>
      </c>
      <c r="B7844" s="16" t="s">
        <v>14144</v>
      </c>
      <c r="C7844">
        <v>8.9076827384252706</v>
      </c>
      <c r="D7844">
        <v>8.9270268549761802</v>
      </c>
      <c r="E7844">
        <v>9.1152481907744995</v>
      </c>
      <c r="F7844">
        <v>8.8169412528696292</v>
      </c>
      <c r="G7844">
        <v>8.8923048611106807</v>
      </c>
      <c r="H7844">
        <v>8.5633286495879908</v>
      </c>
      <c r="I7844">
        <v>8.9211685466677508</v>
      </c>
      <c r="J7844">
        <v>8.8493539734568305</v>
      </c>
      <c r="K7844">
        <v>8.9301208525050892</v>
      </c>
      <c r="L7844">
        <v>8.8864534079042006</v>
      </c>
      <c r="M7844">
        <v>8.6092021406307602</v>
      </c>
      <c r="N7844">
        <v>8.1405107231340992</v>
      </c>
      <c r="O7844">
        <v>8.7559813944874794</v>
      </c>
      <c r="P7844">
        <v>9.1946534674138807</v>
      </c>
      <c r="Q7844">
        <v>7.6950435514148801</v>
      </c>
    </row>
    <row r="7845" spans="1:17">
      <c r="A7845" t="s">
        <v>14145</v>
      </c>
      <c r="B7845" s="16" t="s">
        <v>14146</v>
      </c>
      <c r="C7845">
        <v>5.7183074214133596</v>
      </c>
      <c r="D7845">
        <v>5.6168575691991496</v>
      </c>
      <c r="E7845">
        <v>5.54791781288802</v>
      </c>
      <c r="F7845">
        <v>5.3141782898249303</v>
      </c>
      <c r="G7845">
        <v>5.35182564159728</v>
      </c>
      <c r="H7845">
        <v>5.36902745237989</v>
      </c>
      <c r="I7845">
        <v>5.4054102752163304</v>
      </c>
      <c r="J7845">
        <v>5.8785809350245</v>
      </c>
      <c r="K7845">
        <v>5.3619579291262198</v>
      </c>
      <c r="L7845">
        <v>4.9506536519942301</v>
      </c>
      <c r="M7845">
        <v>5.6055187694871904</v>
      </c>
      <c r="N7845">
        <v>4.5639913292833096</v>
      </c>
      <c r="O7845">
        <v>5.2414794897208603</v>
      </c>
      <c r="P7845">
        <v>5.9565984970148804</v>
      </c>
      <c r="Q7845">
        <v>5.09416193408443</v>
      </c>
    </row>
    <row r="7846" spans="1:17">
      <c r="A7846" t="s">
        <v>14147</v>
      </c>
      <c r="B7846" s="16" t="s">
        <v>14148</v>
      </c>
      <c r="C7846">
        <v>9.0956875136298301</v>
      </c>
      <c r="D7846">
        <v>8.9999810024630396</v>
      </c>
      <c r="E7846">
        <v>8.7719831540110995</v>
      </c>
      <c r="F7846">
        <v>8.9027398682343506</v>
      </c>
      <c r="G7846">
        <v>9.0599547500879805</v>
      </c>
      <c r="H7846">
        <v>8.7597889431215403</v>
      </c>
      <c r="I7846">
        <v>8.8256313426883306</v>
      </c>
      <c r="J7846">
        <v>8.6249763423519603</v>
      </c>
      <c r="K7846">
        <v>8.9069957344683495</v>
      </c>
      <c r="L7846">
        <v>8.7414866388056698</v>
      </c>
      <c r="M7846">
        <v>8.9159498115040297</v>
      </c>
      <c r="N7846">
        <v>8.6323979734762393</v>
      </c>
      <c r="O7846">
        <v>8.9195695311913692</v>
      </c>
      <c r="P7846">
        <v>8.83019745851065</v>
      </c>
      <c r="Q7846">
        <v>8.9266120302692595</v>
      </c>
    </row>
    <row r="7847" spans="1:17">
      <c r="A7847" t="s">
        <v>14149</v>
      </c>
      <c r="B7847" s="16" t="s">
        <v>14150</v>
      </c>
      <c r="C7847">
        <v>6.8576603815595298</v>
      </c>
      <c r="D7847">
        <v>6.7822067112404403</v>
      </c>
      <c r="E7847">
        <v>6.8867602326164601</v>
      </c>
      <c r="F7847">
        <v>7.2612386704193499</v>
      </c>
      <c r="G7847">
        <v>6.5510027220463503</v>
      </c>
      <c r="H7847">
        <v>7.3133415888800997</v>
      </c>
      <c r="I7847">
        <v>6.5996967915826801</v>
      </c>
      <c r="J7847">
        <v>7.19606027589424</v>
      </c>
      <c r="K7847">
        <v>6.7378440855087396</v>
      </c>
      <c r="L7847">
        <v>7.1082475476282703</v>
      </c>
      <c r="M7847">
        <v>6.8834847399009602</v>
      </c>
      <c r="N7847">
        <v>6.8139899586284596</v>
      </c>
      <c r="O7847">
        <v>6.6608435268053103</v>
      </c>
      <c r="P7847">
        <v>7.0238399023873797</v>
      </c>
      <c r="Q7847">
        <v>5.81282804418474</v>
      </c>
    </row>
    <row r="7848" spans="1:17">
      <c r="A7848" t="s">
        <v>14151</v>
      </c>
      <c r="B7848" s="16" t="s">
        <v>14152</v>
      </c>
      <c r="C7848">
        <v>4.8324495657597604</v>
      </c>
      <c r="D7848">
        <v>5.2505809539486403</v>
      </c>
      <c r="E7848">
        <v>5.0693649437607</v>
      </c>
      <c r="F7848">
        <v>4.86534688307112</v>
      </c>
      <c r="G7848">
        <v>6.1327887893196404</v>
      </c>
      <c r="H7848">
        <v>5.58453293970123</v>
      </c>
      <c r="I7848">
        <v>5.9240666568416502</v>
      </c>
      <c r="J7848">
        <v>5.1764314620679004</v>
      </c>
      <c r="K7848">
        <v>5.3362313090937699</v>
      </c>
      <c r="L7848">
        <v>5.9455161281204401</v>
      </c>
      <c r="M7848">
        <v>6.49298820394774</v>
      </c>
      <c r="N7848">
        <v>6.5949304227929604</v>
      </c>
      <c r="O7848">
        <v>5.7846958986268602</v>
      </c>
      <c r="P7848">
        <v>6.5454517148896398</v>
      </c>
      <c r="Q7848">
        <v>5.09416193408443</v>
      </c>
    </row>
    <row r="7849" spans="1:17">
      <c r="A7849" t="s">
        <v>14153</v>
      </c>
      <c r="B7849" s="16" t="s">
        <v>14154</v>
      </c>
      <c r="C7849">
        <v>9.5399630852974706</v>
      </c>
      <c r="D7849">
        <v>9.5387479332611402</v>
      </c>
      <c r="E7849">
        <v>9.5438086038255996</v>
      </c>
      <c r="F7849">
        <v>9.6852492718989396</v>
      </c>
      <c r="G7849">
        <v>9.4831745380079493</v>
      </c>
      <c r="H7849">
        <v>9.3677966429424906</v>
      </c>
      <c r="I7849">
        <v>9.4889263970490596</v>
      </c>
      <c r="J7849">
        <v>9.5281094391664407</v>
      </c>
      <c r="K7849">
        <v>9.2720140096581893</v>
      </c>
      <c r="L7849">
        <v>9.3019552792102207</v>
      </c>
      <c r="M7849">
        <v>9.2966902676712309</v>
      </c>
      <c r="N7849">
        <v>9.1952748153607207</v>
      </c>
      <c r="O7849">
        <v>9.4460156521863805</v>
      </c>
      <c r="P7849">
        <v>9.5052822206366105</v>
      </c>
      <c r="Q7849">
        <v>8.8614637697687808</v>
      </c>
    </row>
    <row r="7850" spans="1:17">
      <c r="A7850" t="s">
        <v>14155</v>
      </c>
      <c r="B7850" s="16" t="s">
        <v>14156</v>
      </c>
      <c r="C7850">
        <v>10.254007258801501</v>
      </c>
      <c r="D7850">
        <v>10.193064991267899</v>
      </c>
      <c r="E7850">
        <v>10.2060046410522</v>
      </c>
      <c r="F7850">
        <v>10.0902808577023</v>
      </c>
      <c r="G7850">
        <v>10.110731275800701</v>
      </c>
      <c r="H7850">
        <v>9.4736672804700408</v>
      </c>
      <c r="I7850">
        <v>10.1468601027891</v>
      </c>
      <c r="J7850">
        <v>10.007458607628701</v>
      </c>
      <c r="K7850">
        <v>10.3054429230015</v>
      </c>
      <c r="L7850">
        <v>9.9196772713085899</v>
      </c>
      <c r="M7850">
        <v>9.7384727484876308</v>
      </c>
      <c r="N7850">
        <v>9.3810469769000999</v>
      </c>
      <c r="O7850">
        <v>9.9061224147479301</v>
      </c>
      <c r="P7850">
        <v>10.022941119199601</v>
      </c>
      <c r="Q7850">
        <v>10.0294952513164</v>
      </c>
    </row>
    <row r="7851" spans="1:17">
      <c r="A7851" t="s">
        <v>14157</v>
      </c>
      <c r="B7851" s="16" t="s">
        <v>14158</v>
      </c>
      <c r="C7851">
        <v>6.8973229715324003</v>
      </c>
      <c r="D7851">
        <v>6.6559854074570701</v>
      </c>
      <c r="E7851">
        <v>6.95616349127571</v>
      </c>
      <c r="F7851">
        <v>7.4413218706507402</v>
      </c>
      <c r="G7851">
        <v>7.4885121241192598</v>
      </c>
      <c r="H7851">
        <v>7.0107683309039501</v>
      </c>
      <c r="I7851">
        <v>6.69426981432159</v>
      </c>
      <c r="J7851">
        <v>6.5240689583731397</v>
      </c>
      <c r="K7851">
        <v>7.0771292840706099</v>
      </c>
      <c r="L7851">
        <v>6.9195424843787503</v>
      </c>
      <c r="M7851">
        <v>7.2247916331918702</v>
      </c>
      <c r="N7851">
        <v>7.8702856166430299</v>
      </c>
      <c r="O7851">
        <v>7.5132477236580497</v>
      </c>
      <c r="P7851">
        <v>6.0327560215808402</v>
      </c>
      <c r="Q7851">
        <v>9.0486929182374407</v>
      </c>
    </row>
    <row r="7852" spans="1:17">
      <c r="A7852" t="s">
        <v>14159</v>
      </c>
      <c r="B7852" s="16" t="s">
        <v>14160</v>
      </c>
      <c r="C7852">
        <v>9.3536325966840899</v>
      </c>
      <c r="D7852">
        <v>9.38382415520846</v>
      </c>
      <c r="E7852">
        <v>9.2089216660624107</v>
      </c>
      <c r="F7852">
        <v>9.7192474052167306</v>
      </c>
      <c r="G7852">
        <v>9.4086522779629806</v>
      </c>
      <c r="H7852">
        <v>9.7267143544397499</v>
      </c>
      <c r="I7852">
        <v>9.4640983069401301</v>
      </c>
      <c r="J7852">
        <v>9.5342766918309092</v>
      </c>
      <c r="K7852">
        <v>9.5262884222496993</v>
      </c>
      <c r="L7852">
        <v>9.48751802773082</v>
      </c>
      <c r="M7852">
        <v>9.5321202836057406</v>
      </c>
      <c r="N7852">
        <v>9.5662921950854596</v>
      </c>
      <c r="O7852">
        <v>9.3133385581215204</v>
      </c>
      <c r="P7852">
        <v>9.3668165161916299</v>
      </c>
      <c r="Q7852">
        <v>8.1958182219819093</v>
      </c>
    </row>
    <row r="7853" spans="1:17">
      <c r="A7853" t="s">
        <v>14161</v>
      </c>
      <c r="B7853" s="16" t="s">
        <v>14162</v>
      </c>
      <c r="C7853">
        <v>7.2660946586427198</v>
      </c>
      <c r="D7853">
        <v>7.2648461032864997</v>
      </c>
      <c r="E7853">
        <v>7.0093636205731702</v>
      </c>
      <c r="F7853">
        <v>7.7981788966902403</v>
      </c>
      <c r="G7853">
        <v>7.3988114298928798</v>
      </c>
      <c r="H7853">
        <v>7.7046974154856498</v>
      </c>
      <c r="I7853">
        <v>7.4965226275688401</v>
      </c>
      <c r="J7853">
        <v>7.5336259098581699</v>
      </c>
      <c r="K7853">
        <v>7.2207576889162599</v>
      </c>
      <c r="L7853">
        <v>7.2165768042887199</v>
      </c>
      <c r="M7853">
        <v>7.1899856980448904</v>
      </c>
      <c r="N7853">
        <v>7.2760227749472</v>
      </c>
      <c r="O7853">
        <v>7.2947000324704296</v>
      </c>
      <c r="P7853">
        <v>7.8034427306452399</v>
      </c>
      <c r="Q7853">
        <v>6.2843132996066204</v>
      </c>
    </row>
    <row r="7854" spans="1:17">
      <c r="A7854" t="s">
        <v>14163</v>
      </c>
      <c r="B7854" s="16" t="s">
        <v>14164</v>
      </c>
      <c r="C7854">
        <v>8.4960777043720999</v>
      </c>
      <c r="D7854">
        <v>8.5479567077891208</v>
      </c>
      <c r="E7854">
        <v>8.5437921814222193</v>
      </c>
      <c r="F7854">
        <v>8.6096390321928808</v>
      </c>
      <c r="G7854">
        <v>8.5754548056703008</v>
      </c>
      <c r="H7854">
        <v>8.9821170763563298</v>
      </c>
      <c r="I7854">
        <v>8.7536851253207502</v>
      </c>
      <c r="J7854">
        <v>8.6816519689081293</v>
      </c>
      <c r="K7854">
        <v>8.5748189905683994</v>
      </c>
      <c r="L7854">
        <v>8.7517890222767196</v>
      </c>
      <c r="M7854">
        <v>8.8245505521073007</v>
      </c>
      <c r="N7854">
        <v>9.0936668754236791</v>
      </c>
      <c r="O7854">
        <v>8.9270033657936896</v>
      </c>
      <c r="P7854">
        <v>8.7169303177398998</v>
      </c>
      <c r="Q7854">
        <v>7.6950435514148801</v>
      </c>
    </row>
    <row r="7855" spans="1:17">
      <c r="A7855" t="s">
        <v>14165</v>
      </c>
      <c r="B7855" s="16" t="s">
        <v>14166</v>
      </c>
      <c r="C7855">
        <v>8.5247590875631101</v>
      </c>
      <c r="D7855">
        <v>8.6558930000298595</v>
      </c>
      <c r="E7855">
        <v>8.2340713989152992</v>
      </c>
      <c r="F7855">
        <v>8.4174058275497607</v>
      </c>
      <c r="G7855">
        <v>8.3510083920980893</v>
      </c>
      <c r="H7855">
        <v>8.8411772305795093</v>
      </c>
      <c r="I7855">
        <v>8.76185872990464</v>
      </c>
      <c r="J7855">
        <v>8.6816519689081293</v>
      </c>
      <c r="K7855">
        <v>8.6777836514749307</v>
      </c>
      <c r="L7855">
        <v>8.5243050013209505</v>
      </c>
      <c r="M7855">
        <v>8.24183875291906</v>
      </c>
      <c r="N7855">
        <v>8.2310648549784293</v>
      </c>
      <c r="O7855">
        <v>8.3597375372697602</v>
      </c>
      <c r="P7855">
        <v>9.0928936015588402</v>
      </c>
      <c r="Q7855">
        <v>7.1565710053807701</v>
      </c>
    </row>
    <row r="7856" spans="1:17">
      <c r="A7856" t="s">
        <v>14167</v>
      </c>
      <c r="B7856" s="16" t="s">
        <v>14168</v>
      </c>
      <c r="C7856">
        <v>8.3398476192920992</v>
      </c>
      <c r="D7856">
        <v>8.2725409010124107</v>
      </c>
      <c r="E7856">
        <v>7.8965115354674698</v>
      </c>
      <c r="F7856">
        <v>8.3895144839965106</v>
      </c>
      <c r="G7856">
        <v>8.2088563885042003</v>
      </c>
      <c r="H7856">
        <v>8.1254589336877796</v>
      </c>
      <c r="I7856">
        <v>7.8939546827882099</v>
      </c>
      <c r="J7856">
        <v>8.3110659465285792</v>
      </c>
      <c r="K7856">
        <v>8.1206666716959894</v>
      </c>
      <c r="L7856">
        <v>7.9924714318877301</v>
      </c>
      <c r="M7856">
        <v>8.2808855266118506</v>
      </c>
      <c r="N7856">
        <v>8.1147934763126006</v>
      </c>
      <c r="O7856">
        <v>8.3923338824994307</v>
      </c>
      <c r="P7856">
        <v>8.1685566532673395</v>
      </c>
      <c r="Q7856">
        <v>7.5369478347710803</v>
      </c>
    </row>
    <row r="7857" spans="1:17">
      <c r="A7857" t="s">
        <v>14169</v>
      </c>
      <c r="B7857" s="16" t="s">
        <v>14170</v>
      </c>
      <c r="C7857">
        <v>7.3541003915390402</v>
      </c>
      <c r="D7857">
        <v>7.4342237009027397</v>
      </c>
      <c r="E7857">
        <v>7.3556947774122898</v>
      </c>
      <c r="F7857">
        <v>7.7647734552471501</v>
      </c>
      <c r="G7857">
        <v>7.5029329747582603</v>
      </c>
      <c r="H7857">
        <v>7.8232547837607704</v>
      </c>
      <c r="I7857">
        <v>7.54158301079321</v>
      </c>
      <c r="J7857">
        <v>7.70105531087908</v>
      </c>
      <c r="K7857">
        <v>7.4243171967247301</v>
      </c>
      <c r="L7857">
        <v>7.2606134762558101</v>
      </c>
      <c r="M7857">
        <v>7.2919710568065002</v>
      </c>
      <c r="N7857">
        <v>7.3877529004993203</v>
      </c>
      <c r="O7857">
        <v>7.4883071669573802</v>
      </c>
      <c r="P7857">
        <v>7.6364979725720197</v>
      </c>
      <c r="Q7857">
        <v>2.8218677180984102</v>
      </c>
    </row>
    <row r="7858" spans="1:17">
      <c r="A7858" t="s">
        <v>14171</v>
      </c>
      <c r="B7858" s="16" t="s">
        <v>14172</v>
      </c>
      <c r="C7858">
        <v>7.81822816598791</v>
      </c>
      <c r="D7858">
        <v>7.940768803269</v>
      </c>
      <c r="E7858">
        <v>7.4355022000648301</v>
      </c>
      <c r="F7858">
        <v>8.2133225248781496</v>
      </c>
      <c r="G7858">
        <v>7.9859473938127197</v>
      </c>
      <c r="H7858">
        <v>9.4949136045875697</v>
      </c>
      <c r="I7858">
        <v>8.2090809726477598</v>
      </c>
      <c r="J7858">
        <v>8.5969598211321792</v>
      </c>
      <c r="K7858">
        <v>7.7375455503910802</v>
      </c>
      <c r="L7858">
        <v>8.1133028251193107</v>
      </c>
      <c r="M7858">
        <v>8.8055543746863005</v>
      </c>
      <c r="N7858">
        <v>8.6711319574190409</v>
      </c>
      <c r="O7858">
        <v>8.93808275639282</v>
      </c>
      <c r="P7858">
        <v>8.7544491156318394</v>
      </c>
      <c r="Q7858">
        <v>5.81282804418474</v>
      </c>
    </row>
    <row r="7859" spans="1:17">
      <c r="A7859" t="s">
        <v>14173</v>
      </c>
      <c r="B7859" s="16" t="s">
        <v>14174</v>
      </c>
      <c r="C7859">
        <v>7.4099128563250902</v>
      </c>
      <c r="D7859">
        <v>7.6198404709994101</v>
      </c>
      <c r="E7859">
        <v>7.1580599070866304</v>
      </c>
      <c r="F7859">
        <v>7.5795420043120503</v>
      </c>
      <c r="G7859">
        <v>7.5729451690033596</v>
      </c>
      <c r="H7859">
        <v>8.0479170341314692</v>
      </c>
      <c r="I7859">
        <v>7.7257390387627796</v>
      </c>
      <c r="J7859">
        <v>7.62903564147254</v>
      </c>
      <c r="K7859">
        <v>7.80738720141568</v>
      </c>
      <c r="L7859">
        <v>7.8022449253915802</v>
      </c>
      <c r="M7859">
        <v>7.8326360970623901</v>
      </c>
      <c r="N7859">
        <v>7.6067009694817296</v>
      </c>
      <c r="O7859">
        <v>7.9889471590135299</v>
      </c>
      <c r="P7859">
        <v>7.8869526179151004</v>
      </c>
      <c r="Q7859">
        <v>7.3593062614465703</v>
      </c>
    </row>
    <row r="7860" spans="1:17">
      <c r="A7860" t="s">
        <v>14175</v>
      </c>
      <c r="B7860" s="16" t="s">
        <v>14176</v>
      </c>
      <c r="C7860">
        <v>7.9368589542794101</v>
      </c>
      <c r="D7860">
        <v>8.1339815334176198</v>
      </c>
      <c r="E7860">
        <v>7.9585540685743199</v>
      </c>
      <c r="F7860">
        <v>8.1145370567023694</v>
      </c>
      <c r="G7860">
        <v>7.6591472706832002</v>
      </c>
      <c r="H7860">
        <v>8.2422238931819507</v>
      </c>
      <c r="I7860">
        <v>8.0623256847256393</v>
      </c>
      <c r="J7860">
        <v>8.0909803821412201</v>
      </c>
      <c r="K7860">
        <v>7.9376618677104398</v>
      </c>
      <c r="L7860">
        <v>7.9924714318877301</v>
      </c>
      <c r="M7860">
        <v>8.1544248387103995</v>
      </c>
      <c r="N7860">
        <v>7.7584316664209503</v>
      </c>
      <c r="O7860">
        <v>8.1180227421100692</v>
      </c>
      <c r="P7860">
        <v>8.4731723601406603</v>
      </c>
      <c r="Q7860">
        <v>6.9204191934356096</v>
      </c>
    </row>
    <row r="7861" spans="1:17">
      <c r="A7861" t="s">
        <v>14177</v>
      </c>
      <c r="B7861" s="16" t="s">
        <v>14178</v>
      </c>
      <c r="C7861">
        <v>4.2263167103073602</v>
      </c>
      <c r="D7861">
        <v>4.1197647330598102</v>
      </c>
      <c r="E7861">
        <v>2.8218677180984102</v>
      </c>
      <c r="F7861">
        <v>3.7319397910766599</v>
      </c>
      <c r="G7861">
        <v>3.5425260543824399</v>
      </c>
      <c r="H7861">
        <v>3.9869852489372102</v>
      </c>
      <c r="I7861">
        <v>3.6595800418069002</v>
      </c>
      <c r="J7861">
        <v>3.5611359966351301</v>
      </c>
      <c r="K7861">
        <v>3.91162951239331</v>
      </c>
      <c r="L7861">
        <v>2.8218677180984102</v>
      </c>
      <c r="M7861">
        <v>3.6461416973015899</v>
      </c>
      <c r="N7861">
        <v>2.8218677180984102</v>
      </c>
      <c r="O7861">
        <v>4.0021176285150997</v>
      </c>
      <c r="P7861">
        <v>3.3893867502571098</v>
      </c>
      <c r="Q7861">
        <v>2.8218677180984102</v>
      </c>
    </row>
    <row r="7862" spans="1:17">
      <c r="A7862" t="s">
        <v>14179</v>
      </c>
      <c r="B7862" s="16" t="s">
        <v>14180</v>
      </c>
      <c r="C7862">
        <v>9.5693155188080503</v>
      </c>
      <c r="D7862">
        <v>9.5042108627911492</v>
      </c>
      <c r="E7862">
        <v>9.3620502067471492</v>
      </c>
      <c r="F7862">
        <v>9.9166605220661008</v>
      </c>
      <c r="G7862">
        <v>9.4501151151395497</v>
      </c>
      <c r="H7862">
        <v>9.2820203078138501</v>
      </c>
      <c r="I7862">
        <v>9.2445181225396809</v>
      </c>
      <c r="J7862">
        <v>9.4532717910103994</v>
      </c>
      <c r="K7862">
        <v>9.5400171321043494</v>
      </c>
      <c r="L7862">
        <v>9.4782428391534506</v>
      </c>
      <c r="M7862">
        <v>9.4141966571806996</v>
      </c>
      <c r="N7862">
        <v>9.1368767017306407</v>
      </c>
      <c r="O7862">
        <v>9.1338717919624806</v>
      </c>
      <c r="P7862">
        <v>8.7395585405741496</v>
      </c>
      <c r="Q7862">
        <v>9.4977003000167599</v>
      </c>
    </row>
    <row r="7863" spans="1:17">
      <c r="A7863" t="s">
        <v>14181</v>
      </c>
      <c r="B7863" s="16" t="s">
        <v>14182</v>
      </c>
      <c r="C7863">
        <v>8.7760444217774491</v>
      </c>
      <c r="D7863">
        <v>8.8381759802902593</v>
      </c>
      <c r="E7863">
        <v>8.9003963470750094</v>
      </c>
      <c r="F7863">
        <v>8.9223341591474501</v>
      </c>
      <c r="G7863">
        <v>8.7903170100558707</v>
      </c>
      <c r="H7863">
        <v>8.2652444679287207</v>
      </c>
      <c r="I7863">
        <v>8.3276499299881905</v>
      </c>
      <c r="J7863">
        <v>8.5922370096537399</v>
      </c>
      <c r="K7863">
        <v>8.5397074803599509</v>
      </c>
      <c r="L7863">
        <v>8.7021835248290298</v>
      </c>
      <c r="M7863">
        <v>8.5187789124361508</v>
      </c>
      <c r="N7863">
        <v>8.7595036207703991</v>
      </c>
      <c r="O7863">
        <v>8.6272650061883898</v>
      </c>
      <c r="P7863">
        <v>7.9269590513014201</v>
      </c>
      <c r="Q7863">
        <v>9.5399466711043193</v>
      </c>
    </row>
    <row r="7864" spans="1:17">
      <c r="A7864" t="s">
        <v>14183</v>
      </c>
      <c r="B7864" s="16" t="s">
        <v>14184</v>
      </c>
      <c r="C7864">
        <v>8.3181621153450909</v>
      </c>
      <c r="D7864">
        <v>8.41843100519778</v>
      </c>
      <c r="E7864">
        <v>9.2117531437659892</v>
      </c>
      <c r="F7864">
        <v>8.4477761163597407</v>
      </c>
      <c r="G7864">
        <v>8.4620768676511808</v>
      </c>
      <c r="H7864">
        <v>8.6387038908163696</v>
      </c>
      <c r="I7864">
        <v>8.7780682422195806</v>
      </c>
      <c r="J7864">
        <v>8.8903246970595902</v>
      </c>
      <c r="K7864">
        <v>8.8683359844784206</v>
      </c>
      <c r="L7864">
        <v>8.9004112083067604</v>
      </c>
      <c r="M7864">
        <v>9.1432608998033693</v>
      </c>
      <c r="N7864">
        <v>8.7031132141541505</v>
      </c>
      <c r="O7864">
        <v>9.1765939432839101</v>
      </c>
      <c r="P7864">
        <v>8.2705159848330094</v>
      </c>
      <c r="Q7864">
        <v>8.9889439006726093</v>
      </c>
    </row>
    <row r="7865" spans="1:17">
      <c r="A7865" t="s">
        <v>14185</v>
      </c>
      <c r="B7865" s="16" t="s">
        <v>14186</v>
      </c>
      <c r="C7865">
        <v>3.3064422771203601</v>
      </c>
      <c r="D7865">
        <v>2.8218677180984102</v>
      </c>
      <c r="E7865">
        <v>2.8218677180984102</v>
      </c>
      <c r="F7865">
        <v>3.4706286095040801</v>
      </c>
      <c r="G7865">
        <v>3.33407035458014</v>
      </c>
      <c r="H7865">
        <v>3.50653555504317</v>
      </c>
      <c r="I7865">
        <v>3.3100125595866299</v>
      </c>
      <c r="J7865">
        <v>3.4276433730071201</v>
      </c>
      <c r="K7865">
        <v>3.27554212654834</v>
      </c>
      <c r="L7865">
        <v>3.4877558895723499</v>
      </c>
      <c r="M7865">
        <v>3.4086250003018401</v>
      </c>
      <c r="N7865">
        <v>3.5144020463037902</v>
      </c>
      <c r="O7865">
        <v>3.42420286852819</v>
      </c>
      <c r="P7865">
        <v>2.8218677180984102</v>
      </c>
      <c r="Q7865">
        <v>2.8218677180984102</v>
      </c>
    </row>
    <row r="7866" spans="1:17">
      <c r="A7866" t="s">
        <v>14187</v>
      </c>
      <c r="B7866" s="16" t="s">
        <v>14188</v>
      </c>
      <c r="C7866">
        <v>9.4498045450379191</v>
      </c>
      <c r="D7866">
        <v>9.4547406823746005</v>
      </c>
      <c r="E7866">
        <v>9.2286262606296994</v>
      </c>
      <c r="F7866">
        <v>9.7054928993643195</v>
      </c>
      <c r="G7866">
        <v>9.2911869402210208</v>
      </c>
      <c r="H7866">
        <v>10.465991049760801</v>
      </c>
      <c r="I7866">
        <v>10.161347229252</v>
      </c>
      <c r="J7866">
        <v>10.147602561928601</v>
      </c>
      <c r="K7866">
        <v>10.2762136737694</v>
      </c>
      <c r="L7866">
        <v>9.1889923237065201</v>
      </c>
      <c r="M7866">
        <v>9.6140925960809795</v>
      </c>
      <c r="N7866">
        <v>8.7896033525001194</v>
      </c>
      <c r="O7866">
        <v>9.5734426161461705</v>
      </c>
      <c r="P7866">
        <v>10.132414640219601</v>
      </c>
      <c r="Q7866">
        <v>9.2656390107680107</v>
      </c>
    </row>
    <row r="7867" spans="1:17">
      <c r="A7867" t="s">
        <v>14189</v>
      </c>
      <c r="B7867" s="16" t="s">
        <v>14190</v>
      </c>
      <c r="C7867">
        <v>7.1146889116676002</v>
      </c>
      <c r="D7867">
        <v>7.22104175143473</v>
      </c>
      <c r="E7867">
        <v>6.78357369797342</v>
      </c>
      <c r="F7867">
        <v>7.5850226882281602</v>
      </c>
      <c r="G7867">
        <v>7.1917583600661201</v>
      </c>
      <c r="H7867">
        <v>7.2607762164977201</v>
      </c>
      <c r="I7867">
        <v>7.2078170924335199</v>
      </c>
      <c r="J7867">
        <v>7.2022846672041601</v>
      </c>
      <c r="K7867">
        <v>7.1578965399402996</v>
      </c>
      <c r="L7867">
        <v>6.8634530912736</v>
      </c>
      <c r="M7867">
        <v>6.8088659286293201</v>
      </c>
      <c r="N7867">
        <v>6.33603490129736</v>
      </c>
      <c r="O7867">
        <v>6.6153320585583897</v>
      </c>
      <c r="P7867">
        <v>7.4198202750926399</v>
      </c>
      <c r="Q7867">
        <v>6.2843132996066204</v>
      </c>
    </row>
    <row r="7868" spans="1:17">
      <c r="A7868" t="s">
        <v>14191</v>
      </c>
      <c r="B7868" s="16" t="s">
        <v>14192</v>
      </c>
      <c r="C7868">
        <v>5.62538561552046</v>
      </c>
      <c r="D7868">
        <v>5.6840918186943501</v>
      </c>
      <c r="E7868">
        <v>5.5107356403890702</v>
      </c>
      <c r="F7868">
        <v>5.0098915733122702</v>
      </c>
      <c r="G7868">
        <v>5.7723329839865896</v>
      </c>
      <c r="H7868">
        <v>5.3093855619154802</v>
      </c>
      <c r="I7868">
        <v>5.80068215508261</v>
      </c>
      <c r="J7868">
        <v>5.5420329423979799</v>
      </c>
      <c r="K7868">
        <v>5.52962448084548</v>
      </c>
      <c r="L7868">
        <v>4.7901010708768101</v>
      </c>
      <c r="M7868">
        <v>5.4539067964059598</v>
      </c>
      <c r="N7868">
        <v>4.9024877034329704</v>
      </c>
      <c r="O7868">
        <v>5.1118655635160302</v>
      </c>
      <c r="P7868">
        <v>5.1710851092644097</v>
      </c>
      <c r="Q7868">
        <v>6.2843132996066204</v>
      </c>
    </row>
    <row r="7869" spans="1:17">
      <c r="A7869" t="s">
        <v>14193</v>
      </c>
      <c r="B7869" s="16" t="s">
        <v>14194</v>
      </c>
      <c r="C7869">
        <v>8.6970506455438699</v>
      </c>
      <c r="D7869">
        <v>8.5331334655479392</v>
      </c>
      <c r="E7869">
        <v>8.8503947783155397</v>
      </c>
      <c r="F7869">
        <v>8.4921645250514501</v>
      </c>
      <c r="G7869">
        <v>8.5720434519146202</v>
      </c>
      <c r="H7869">
        <v>7.7759279249737503</v>
      </c>
      <c r="I7869">
        <v>8.5547808237071692</v>
      </c>
      <c r="J7869">
        <v>8.1849695405982796</v>
      </c>
      <c r="K7869">
        <v>8.6012576953110607</v>
      </c>
      <c r="L7869">
        <v>8.6452946923650593</v>
      </c>
      <c r="M7869">
        <v>8.3585515334555591</v>
      </c>
      <c r="N7869">
        <v>8.4073355940838095</v>
      </c>
      <c r="O7869">
        <v>8.33479721037037</v>
      </c>
      <c r="P7869">
        <v>7.7671649027854004</v>
      </c>
      <c r="Q7869">
        <v>10.4171850831034</v>
      </c>
    </row>
    <row r="7870" spans="1:17">
      <c r="A7870" t="s">
        <v>14195</v>
      </c>
      <c r="B7870" s="16" t="s">
        <v>14196</v>
      </c>
      <c r="C7870">
        <v>6.61737362056245</v>
      </c>
      <c r="D7870">
        <v>6.6449460234552697</v>
      </c>
      <c r="E7870">
        <v>7.0352413670756002</v>
      </c>
      <c r="F7870">
        <v>6.6876694774574998</v>
      </c>
      <c r="G7870">
        <v>6.5228532534945796</v>
      </c>
      <c r="H7870">
        <v>7.2453973861965402</v>
      </c>
      <c r="I7870">
        <v>6.75034965873059</v>
      </c>
      <c r="J7870">
        <v>6.7957351857853503</v>
      </c>
      <c r="K7870">
        <v>6.45277007558881</v>
      </c>
      <c r="L7870">
        <v>6.7647934956056499</v>
      </c>
      <c r="M7870">
        <v>6.7301417845111002</v>
      </c>
      <c r="N7870">
        <v>6.6912870643548601</v>
      </c>
      <c r="O7870">
        <v>6.55873119492583</v>
      </c>
      <c r="P7870">
        <v>6.5961905188862699</v>
      </c>
      <c r="Q7870">
        <v>6.2843132996066204</v>
      </c>
    </row>
    <row r="7871" spans="1:17">
      <c r="A7871" t="s">
        <v>14197</v>
      </c>
      <c r="B7871" s="16" t="s">
        <v>14198</v>
      </c>
      <c r="C7871">
        <v>7.3180840145043398</v>
      </c>
      <c r="D7871">
        <v>7.5089426218584796</v>
      </c>
      <c r="E7871">
        <v>6.4589126547399403</v>
      </c>
      <c r="F7871">
        <v>7.3605076217664402</v>
      </c>
      <c r="G7871">
        <v>7.4666060504256997</v>
      </c>
      <c r="H7871">
        <v>7.0818085916578397</v>
      </c>
      <c r="I7871">
        <v>7.03831642557099</v>
      </c>
      <c r="J7871">
        <v>6.8914292082080797</v>
      </c>
      <c r="K7871">
        <v>7.0542893642586604</v>
      </c>
      <c r="L7871">
        <v>6.4583864173788603</v>
      </c>
      <c r="M7871">
        <v>6.7778941321205197</v>
      </c>
      <c r="N7871">
        <v>6.9563332013543997</v>
      </c>
      <c r="O7871">
        <v>6.7728062812292897</v>
      </c>
      <c r="P7871">
        <v>7.9400513293641701</v>
      </c>
      <c r="Q7871">
        <v>5.09416193408443</v>
      </c>
    </row>
    <row r="7872" spans="1:17">
      <c r="A7872" t="s">
        <v>14199</v>
      </c>
      <c r="B7872" s="16" t="s">
        <v>14200</v>
      </c>
      <c r="C7872">
        <v>9.7352577136728105</v>
      </c>
      <c r="D7872">
        <v>9.7534201911217604</v>
      </c>
      <c r="E7872">
        <v>9.1657686005300096</v>
      </c>
      <c r="F7872">
        <v>9.5476533960824792</v>
      </c>
      <c r="G7872">
        <v>9.5557626843317092</v>
      </c>
      <c r="H7872">
        <v>9.5206404819127499</v>
      </c>
      <c r="I7872">
        <v>9.8512585246662603</v>
      </c>
      <c r="J7872">
        <v>9.0657866083701304</v>
      </c>
      <c r="K7872">
        <v>9.6989883118124993</v>
      </c>
      <c r="L7872">
        <v>9.5986895690312402</v>
      </c>
      <c r="M7872">
        <v>9.5017619056065907</v>
      </c>
      <c r="N7872">
        <v>9.8311996946085696</v>
      </c>
      <c r="O7872">
        <v>9.2598918501691596</v>
      </c>
      <c r="P7872">
        <v>9.8500673303304396</v>
      </c>
      <c r="Q7872">
        <v>8.7216113394761106</v>
      </c>
    </row>
    <row r="7873" spans="1:17">
      <c r="A7873" t="s">
        <v>14201</v>
      </c>
      <c r="B7873" s="16" t="s">
        <v>14202</v>
      </c>
      <c r="C7873">
        <v>9.2001214912990594</v>
      </c>
      <c r="D7873">
        <v>9.1258274006085607</v>
      </c>
      <c r="E7873">
        <v>9.5257195528773408</v>
      </c>
      <c r="F7873">
        <v>9.31712012207492</v>
      </c>
      <c r="G7873">
        <v>9.1991168363748699</v>
      </c>
      <c r="H7873">
        <v>10.017275936703401</v>
      </c>
      <c r="I7873">
        <v>9.1990968563785191</v>
      </c>
      <c r="J7873">
        <v>9.4752362902310505</v>
      </c>
      <c r="K7873">
        <v>8.8419747447057802</v>
      </c>
      <c r="L7873">
        <v>9.06642412478441</v>
      </c>
      <c r="M7873">
        <v>8.8945364953980892</v>
      </c>
      <c r="N7873">
        <v>9.3242366755773904</v>
      </c>
      <c r="O7873">
        <v>9.1982577714394598</v>
      </c>
      <c r="P7873">
        <v>9.3125196425268904</v>
      </c>
      <c r="Q7873">
        <v>9.2143845326617093</v>
      </c>
    </row>
    <row r="7874" spans="1:17">
      <c r="A7874" t="s">
        <v>14203</v>
      </c>
      <c r="B7874" s="16" t="s">
        <v>14204</v>
      </c>
      <c r="C7874">
        <v>8.0063290325464394</v>
      </c>
      <c r="D7874">
        <v>8.1061997705033395</v>
      </c>
      <c r="E7874">
        <v>7.9035386163103496</v>
      </c>
      <c r="F7874">
        <v>8.0084767785204498</v>
      </c>
      <c r="G7874">
        <v>7.92304149322044</v>
      </c>
      <c r="H7874">
        <v>8.6269055375522008</v>
      </c>
      <c r="I7874">
        <v>8.2484050487840399</v>
      </c>
      <c r="J7874">
        <v>8.3081883755029402</v>
      </c>
      <c r="K7874">
        <v>7.9418077655172903</v>
      </c>
      <c r="L7874">
        <v>7.9074293776084597</v>
      </c>
      <c r="M7874">
        <v>8.1209961496585095</v>
      </c>
      <c r="N7874">
        <v>7.6903834514050899</v>
      </c>
      <c r="O7874">
        <v>7.97106893698232</v>
      </c>
      <c r="P7874">
        <v>8.6022561904341206</v>
      </c>
      <c r="Q7874">
        <v>5.09416193408443</v>
      </c>
    </row>
    <row r="7875" spans="1:17">
      <c r="A7875" t="s">
        <v>14205</v>
      </c>
      <c r="B7875" s="16" t="s">
        <v>14206</v>
      </c>
      <c r="C7875">
        <v>10.394408184400399</v>
      </c>
      <c r="D7875">
        <v>10.345032070581601</v>
      </c>
      <c r="E7875">
        <v>10.6372426570416</v>
      </c>
      <c r="F7875">
        <v>10.764372846267801</v>
      </c>
      <c r="G7875">
        <v>10.533500320734399</v>
      </c>
      <c r="H7875">
        <v>10.0694079509824</v>
      </c>
      <c r="I7875">
        <v>10.151014148635801</v>
      </c>
      <c r="J7875">
        <v>10.7176745058304</v>
      </c>
      <c r="K7875">
        <v>10.5421221363088</v>
      </c>
      <c r="L7875">
        <v>10.3600907636129</v>
      </c>
      <c r="M7875">
        <v>10.1896839594214</v>
      </c>
      <c r="N7875">
        <v>9.7583681041216703</v>
      </c>
      <c r="O7875">
        <v>10.069507731908001</v>
      </c>
      <c r="P7875">
        <v>10.0727892855028</v>
      </c>
      <c r="Q7875">
        <v>10.8113611162458</v>
      </c>
    </row>
    <row r="7876" spans="1:17">
      <c r="A7876" t="s">
        <v>14207</v>
      </c>
      <c r="B7876" s="16" t="s">
        <v>14208</v>
      </c>
      <c r="C7876">
        <v>3.5040133865677898</v>
      </c>
      <c r="D7876">
        <v>3.6330127529723502</v>
      </c>
      <c r="E7876">
        <v>3.4028894668404299</v>
      </c>
      <c r="F7876">
        <v>3.7319397910766599</v>
      </c>
      <c r="G7876">
        <v>4.0460446887748596</v>
      </c>
      <c r="H7876">
        <v>2.8218677180984102</v>
      </c>
      <c r="I7876">
        <v>3.3100125595866299</v>
      </c>
      <c r="J7876">
        <v>3.2517770676889399</v>
      </c>
      <c r="K7876">
        <v>3.4608708703561399</v>
      </c>
      <c r="L7876">
        <v>2.8218677180984102</v>
      </c>
      <c r="M7876">
        <v>3.4086250003018401</v>
      </c>
      <c r="N7876">
        <v>3.6661147186140499</v>
      </c>
      <c r="O7876">
        <v>3.7643275486974099</v>
      </c>
      <c r="P7876">
        <v>2.8218677180984102</v>
      </c>
      <c r="Q7876">
        <v>2.8218677180984102</v>
      </c>
    </row>
    <row r="7877" spans="1:17">
      <c r="A7877" t="s">
        <v>14209</v>
      </c>
      <c r="B7877" s="16" t="s">
        <v>14210</v>
      </c>
      <c r="C7877">
        <v>7.5776529308588696</v>
      </c>
      <c r="D7877">
        <v>7.5857347088760703</v>
      </c>
      <c r="E7877">
        <v>7.3556947774122898</v>
      </c>
      <c r="F7877">
        <v>8.0084767785204498</v>
      </c>
      <c r="G7877">
        <v>7.7465463994501196</v>
      </c>
      <c r="H7877">
        <v>8.0211137022702896</v>
      </c>
      <c r="I7877">
        <v>7.6975847167267899</v>
      </c>
      <c r="J7877">
        <v>7.7904227004554203</v>
      </c>
      <c r="K7877">
        <v>7.6234065909742501</v>
      </c>
      <c r="L7877">
        <v>7.62287817002548</v>
      </c>
      <c r="M7877">
        <v>7.5830935601484004</v>
      </c>
      <c r="N7877">
        <v>7.80743676056181</v>
      </c>
      <c r="O7877">
        <v>7.8510725175134199</v>
      </c>
      <c r="P7877">
        <v>7.6994680456008098</v>
      </c>
      <c r="Q7877">
        <v>6.9204191934356096</v>
      </c>
    </row>
    <row r="7878" spans="1:17">
      <c r="A7878" t="s">
        <v>14211</v>
      </c>
      <c r="B7878" s="16" t="s">
        <v>14212</v>
      </c>
      <c r="C7878">
        <v>8.3362559508957901</v>
      </c>
      <c r="D7878">
        <v>8.2290457004390394</v>
      </c>
      <c r="E7878">
        <v>8.4413400854483704</v>
      </c>
      <c r="F7878">
        <v>8.5408725518176407</v>
      </c>
      <c r="G7878">
        <v>8.0993399160976498</v>
      </c>
      <c r="H7878">
        <v>9.0805419015010305</v>
      </c>
      <c r="I7878">
        <v>8.3567282164050702</v>
      </c>
      <c r="J7878">
        <v>8.6949289308481692</v>
      </c>
      <c r="K7878">
        <v>8.0417568795180703</v>
      </c>
      <c r="L7878">
        <v>8.1292014196891298</v>
      </c>
      <c r="M7878">
        <v>8.5117629285046092</v>
      </c>
      <c r="N7878">
        <v>8.36433849331498</v>
      </c>
      <c r="O7878">
        <v>8.5972898372460893</v>
      </c>
      <c r="P7878">
        <v>8.4955050400880499</v>
      </c>
      <c r="Q7878">
        <v>5.09416193408443</v>
      </c>
    </row>
    <row r="7879" spans="1:17">
      <c r="A7879" t="s">
        <v>14213</v>
      </c>
      <c r="B7879" s="16" t="s">
        <v>14214</v>
      </c>
      <c r="C7879">
        <v>8.4700950861579098</v>
      </c>
      <c r="D7879">
        <v>8.61142694929684</v>
      </c>
      <c r="E7879">
        <v>8.45096068795036</v>
      </c>
      <c r="F7879">
        <v>8.7281889994068607</v>
      </c>
      <c r="G7879">
        <v>8.4767464238469099</v>
      </c>
      <c r="H7879">
        <v>8.8488151002442894</v>
      </c>
      <c r="I7879">
        <v>8.5037035431784904</v>
      </c>
      <c r="J7879">
        <v>8.7616441749356504</v>
      </c>
      <c r="K7879">
        <v>8.6901522069014092</v>
      </c>
      <c r="L7879">
        <v>8.4785096847082908</v>
      </c>
      <c r="M7879">
        <v>8.6048131697117007</v>
      </c>
      <c r="N7879">
        <v>8.3423491925290403</v>
      </c>
      <c r="O7879">
        <v>8.5182763333878899</v>
      </c>
      <c r="P7879">
        <v>8.5604994087829809</v>
      </c>
      <c r="Q7879">
        <v>7.5369478347710803</v>
      </c>
    </row>
    <row r="7880" spans="1:17">
      <c r="A7880" t="s">
        <v>14215</v>
      </c>
      <c r="B7880" s="16" t="s">
        <v>14216</v>
      </c>
      <c r="C7880">
        <v>7.6077831273983101</v>
      </c>
      <c r="D7880">
        <v>7.6964111900943601</v>
      </c>
      <c r="E7880">
        <v>7.6843872809925298</v>
      </c>
      <c r="F7880">
        <v>7.9115297356907801</v>
      </c>
      <c r="G7880">
        <v>7.61337333307862</v>
      </c>
      <c r="H7880">
        <v>7.9891995022524496</v>
      </c>
      <c r="I7880">
        <v>7.6688686781211901</v>
      </c>
      <c r="J7880">
        <v>7.9015550355876503</v>
      </c>
      <c r="K7880">
        <v>7.7375455503910802</v>
      </c>
      <c r="L7880">
        <v>7.7466234679642101</v>
      </c>
      <c r="M7880">
        <v>7.7274776138695396</v>
      </c>
      <c r="N7880">
        <v>7.6431623029643498</v>
      </c>
      <c r="O7880">
        <v>7.8972506796085398</v>
      </c>
      <c r="P7880">
        <v>7.8936980098415299</v>
      </c>
      <c r="Q7880">
        <v>7.1565710053807701</v>
      </c>
    </row>
    <row r="7881" spans="1:17">
      <c r="A7881" t="s">
        <v>14217</v>
      </c>
      <c r="B7881" s="16" t="s">
        <v>14218</v>
      </c>
      <c r="C7881">
        <v>8.4831449328211903</v>
      </c>
      <c r="D7881">
        <v>8.5361103322187599</v>
      </c>
      <c r="E7881">
        <v>8.6603257169431203</v>
      </c>
      <c r="F7881">
        <v>8.8192657591988901</v>
      </c>
      <c r="G7881">
        <v>8.5890200701234107</v>
      </c>
      <c r="H7881">
        <v>9.7608452268290993</v>
      </c>
      <c r="I7881">
        <v>9.1058655610431405</v>
      </c>
      <c r="J7881">
        <v>9.1803368440236195</v>
      </c>
      <c r="K7881">
        <v>8.9732648492397296</v>
      </c>
      <c r="L7881">
        <v>9.0990654100037993</v>
      </c>
      <c r="M7881">
        <v>9.0234323584382494</v>
      </c>
      <c r="N7881">
        <v>9.1663713113105008</v>
      </c>
      <c r="O7881">
        <v>8.8172728250195291</v>
      </c>
      <c r="P7881">
        <v>9.4261339853429593</v>
      </c>
      <c r="Q7881">
        <v>5.81282804418474</v>
      </c>
    </row>
    <row r="7882" spans="1:17">
      <c r="A7882" t="s">
        <v>14219</v>
      </c>
      <c r="B7882" s="16" t="s">
        <v>14220</v>
      </c>
      <c r="C7882">
        <v>4.4838185959666896</v>
      </c>
      <c r="D7882">
        <v>4.7446882369672698</v>
      </c>
      <c r="E7882">
        <v>4.0887687455453801</v>
      </c>
      <c r="F7882">
        <v>4.2284225029819602</v>
      </c>
      <c r="G7882">
        <v>4.1380367534927496</v>
      </c>
      <c r="H7882">
        <v>3.30825032505737</v>
      </c>
      <c r="I7882">
        <v>4.0793606969786396</v>
      </c>
      <c r="J7882">
        <v>3.6724961835054399</v>
      </c>
      <c r="K7882">
        <v>4.7603034491719001</v>
      </c>
      <c r="L7882">
        <v>4.3892426656840904</v>
      </c>
      <c r="M7882">
        <v>4.1590575299716699</v>
      </c>
      <c r="N7882">
        <v>3.79229116939824</v>
      </c>
      <c r="O7882">
        <v>4.1926070449996002</v>
      </c>
      <c r="P7882">
        <v>3.3893867502571098</v>
      </c>
      <c r="Q7882">
        <v>5.09416193408443</v>
      </c>
    </row>
    <row r="7883" spans="1:17">
      <c r="A7883" t="s">
        <v>14221</v>
      </c>
      <c r="B7883" s="16" t="s">
        <v>14222</v>
      </c>
      <c r="C7883">
        <v>11.929016799773599</v>
      </c>
      <c r="D7883">
        <v>11.9488634937795</v>
      </c>
      <c r="E7883">
        <v>11.9305894867822</v>
      </c>
      <c r="F7883">
        <v>12.560311372340401</v>
      </c>
      <c r="G7883">
        <v>12.047702574714</v>
      </c>
      <c r="H7883">
        <v>11.1471546589159</v>
      </c>
      <c r="I7883">
        <v>11.2098284188375</v>
      </c>
      <c r="J7883">
        <v>12.090408108061901</v>
      </c>
      <c r="K7883">
        <v>11.674348753586299</v>
      </c>
      <c r="L7883">
        <v>11.6992291572966</v>
      </c>
      <c r="M7883">
        <v>11.8503792712531</v>
      </c>
      <c r="N7883">
        <v>11.2783147061792</v>
      </c>
      <c r="O7883">
        <v>11.573307289982401</v>
      </c>
      <c r="P7883">
        <v>11.064826854040099</v>
      </c>
      <c r="Q7883">
        <v>11.969197585773999</v>
      </c>
    </row>
    <row r="7884" spans="1:17">
      <c r="A7884" t="s">
        <v>14223</v>
      </c>
      <c r="B7884" s="16" t="s">
        <v>14224</v>
      </c>
      <c r="C7884">
        <v>7.1146889116676002</v>
      </c>
      <c r="D7884">
        <v>7.1986281877788398</v>
      </c>
      <c r="E7884">
        <v>7.0223608587950404</v>
      </c>
      <c r="F7884">
        <v>7.5959218196393197</v>
      </c>
      <c r="G7884">
        <v>7.1186589192248002</v>
      </c>
      <c r="H7884">
        <v>7.7046974154856498</v>
      </c>
      <c r="I7884">
        <v>7.1255674474227</v>
      </c>
      <c r="J7884">
        <v>7.5385496992731502</v>
      </c>
      <c r="K7884">
        <v>7.2809824809489498</v>
      </c>
      <c r="L7884">
        <v>7.2821357100021897</v>
      </c>
      <c r="M7884">
        <v>7.3871947493988603</v>
      </c>
      <c r="N7884">
        <v>7.2367616177743299</v>
      </c>
      <c r="O7884">
        <v>7.3566713697986597</v>
      </c>
      <c r="P7884">
        <v>7.4838514579176696</v>
      </c>
      <c r="Q7884">
        <v>6.2843132996066204</v>
      </c>
    </row>
    <row r="7885" spans="1:17">
      <c r="A7885" t="s">
        <v>14225</v>
      </c>
      <c r="B7885" s="16" t="s">
        <v>14226</v>
      </c>
      <c r="C7885">
        <v>8.3326553099165395</v>
      </c>
      <c r="D7885">
        <v>8.50302174502926</v>
      </c>
      <c r="E7885">
        <v>8.2284877598905108</v>
      </c>
      <c r="F7885">
        <v>7.99207830986792</v>
      </c>
      <c r="G7885">
        <v>8.2306610451235809</v>
      </c>
      <c r="H7885">
        <v>8.1789748494891903</v>
      </c>
      <c r="I7885">
        <v>8.5004503186631908</v>
      </c>
      <c r="J7885">
        <v>8.1208108886503307</v>
      </c>
      <c r="K7885">
        <v>8.6090956793221203</v>
      </c>
      <c r="L7885">
        <v>8.1986509391093598</v>
      </c>
      <c r="M7885">
        <v>7.8586904454314901</v>
      </c>
      <c r="N7885">
        <v>7.3440975647907196</v>
      </c>
      <c r="O7885">
        <v>7.9566048506796401</v>
      </c>
      <c r="P7885">
        <v>8.9154744965630996</v>
      </c>
      <c r="Q7885">
        <v>8.6462459446333604</v>
      </c>
    </row>
    <row r="7886" spans="1:17">
      <c r="A7886" t="s">
        <v>14227</v>
      </c>
      <c r="B7886" s="16" t="s">
        <v>14228</v>
      </c>
      <c r="C7886">
        <v>8.5895433199224094</v>
      </c>
      <c r="D7886">
        <v>8.81875200855937</v>
      </c>
      <c r="E7886">
        <v>8.8720366601881597</v>
      </c>
      <c r="F7886">
        <v>8.9981527740083997</v>
      </c>
      <c r="G7886">
        <v>8.8450414373073496</v>
      </c>
      <c r="H7886">
        <v>9.5583903753372006</v>
      </c>
      <c r="I7886">
        <v>9.0401852950021997</v>
      </c>
      <c r="J7886">
        <v>9.3168250900313492</v>
      </c>
      <c r="K7886">
        <v>8.7266337372345308</v>
      </c>
      <c r="L7886">
        <v>9.1408157392920799</v>
      </c>
      <c r="M7886">
        <v>9.2636682871793603</v>
      </c>
      <c r="N7886">
        <v>9.4182981385747393</v>
      </c>
      <c r="O7886">
        <v>9.1812636643170702</v>
      </c>
      <c r="P7886">
        <v>8.9482216701847008</v>
      </c>
      <c r="Q7886">
        <v>8.2978683598244807</v>
      </c>
    </row>
    <row r="7887" spans="1:17">
      <c r="A7887" t="s">
        <v>14229</v>
      </c>
      <c r="B7887" s="16" t="s">
        <v>14230</v>
      </c>
      <c r="C7887">
        <v>11.2908785586196</v>
      </c>
      <c r="D7887">
        <v>11.329501917250401</v>
      </c>
      <c r="E7887">
        <v>11.5681593777845</v>
      </c>
      <c r="F7887">
        <v>12.082776646404</v>
      </c>
      <c r="G7887">
        <v>11.6940205659818</v>
      </c>
      <c r="H7887">
        <v>12.0471570805254</v>
      </c>
      <c r="I7887">
        <v>11.1658581504227</v>
      </c>
      <c r="J7887">
        <v>12.4187534876153</v>
      </c>
      <c r="K7887">
        <v>10.995530315672699</v>
      </c>
      <c r="L7887">
        <v>11.173311789306</v>
      </c>
      <c r="M7887">
        <v>11.8018514891995</v>
      </c>
      <c r="N7887">
        <v>11.6685419581221</v>
      </c>
      <c r="O7887">
        <v>11.833696328976201</v>
      </c>
      <c r="P7887">
        <v>11.675748949388501</v>
      </c>
      <c r="Q7887">
        <v>10.6276941706183</v>
      </c>
    </row>
    <row r="7888" spans="1:17">
      <c r="A7888" t="s">
        <v>14231</v>
      </c>
      <c r="B7888" s="16" t="s">
        <v>14232</v>
      </c>
      <c r="C7888">
        <v>8.1483048562629197</v>
      </c>
      <c r="D7888">
        <v>8.2545771608983198</v>
      </c>
      <c r="E7888">
        <v>8.0689192944245107</v>
      </c>
      <c r="F7888">
        <v>8.1666036529910393</v>
      </c>
      <c r="G7888">
        <v>8.2263264276980692</v>
      </c>
      <c r="H7888">
        <v>8.5288727901697197</v>
      </c>
      <c r="I7888">
        <v>8.6071379871193905</v>
      </c>
      <c r="J7888">
        <v>8.4816656559835906</v>
      </c>
      <c r="K7888">
        <v>8.4811179509747792</v>
      </c>
      <c r="L7888">
        <v>8.0097526713349705</v>
      </c>
      <c r="M7888">
        <v>8.0452515833755207</v>
      </c>
      <c r="N7888">
        <v>7.8548286932646798</v>
      </c>
      <c r="O7888">
        <v>8.3375897652241306</v>
      </c>
      <c r="P7888">
        <v>8.92866273471056</v>
      </c>
      <c r="Q7888">
        <v>7.8374797051227896</v>
      </c>
    </row>
    <row r="7889" spans="1:17">
      <c r="A7889" t="s">
        <v>14233</v>
      </c>
      <c r="B7889" s="16" t="s">
        <v>14234</v>
      </c>
      <c r="C7889">
        <v>9.0260762721007701</v>
      </c>
      <c r="D7889">
        <v>9.0042860598011192</v>
      </c>
      <c r="E7889">
        <v>9.1481392404634398</v>
      </c>
      <c r="F7889">
        <v>8.84687142788251</v>
      </c>
      <c r="G7889">
        <v>8.7364839791123501</v>
      </c>
      <c r="H7889">
        <v>9.0164310073465792</v>
      </c>
      <c r="I7889">
        <v>9.0401852950021997</v>
      </c>
      <c r="J7889">
        <v>8.9561240703832592</v>
      </c>
      <c r="K7889">
        <v>9.0767370201779993</v>
      </c>
      <c r="L7889">
        <v>8.7671058808035607</v>
      </c>
      <c r="M7889">
        <v>8.6860012626461902</v>
      </c>
      <c r="N7889">
        <v>8.6263454454071198</v>
      </c>
      <c r="O7889">
        <v>8.7951006365018696</v>
      </c>
      <c r="P7889">
        <v>9.1503107662963306</v>
      </c>
      <c r="Q7889">
        <v>7.8374797051227896</v>
      </c>
    </row>
    <row r="7890" spans="1:17">
      <c r="A7890" t="s">
        <v>14235</v>
      </c>
      <c r="B7890" s="16" t="s">
        <v>14236</v>
      </c>
      <c r="C7890">
        <v>7.30342086559512</v>
      </c>
      <c r="D7890">
        <v>7.0809906254396298</v>
      </c>
      <c r="E7890">
        <v>7.2492690045942503</v>
      </c>
      <c r="F7890">
        <v>7.5349282698155902</v>
      </c>
      <c r="G7890">
        <v>6.98102650971747</v>
      </c>
      <c r="H7890">
        <v>7.6877466963161201</v>
      </c>
      <c r="I7890">
        <v>7.43643277102277</v>
      </c>
      <c r="J7890">
        <v>7.4261303639528</v>
      </c>
      <c r="K7890">
        <v>7.2207576889162599</v>
      </c>
      <c r="L7890">
        <v>7.2678234380760598</v>
      </c>
      <c r="M7890">
        <v>7.2699251396618996</v>
      </c>
      <c r="N7890">
        <v>7.63111088443606</v>
      </c>
      <c r="O7890">
        <v>7.5426165392670503</v>
      </c>
      <c r="P7890">
        <v>7.6761759354796002</v>
      </c>
      <c r="Q7890">
        <v>6.9204191934356096</v>
      </c>
    </row>
    <row r="7891" spans="1:17">
      <c r="A7891" t="s">
        <v>14237</v>
      </c>
      <c r="B7891" s="16" t="s">
        <v>14238</v>
      </c>
      <c r="C7891">
        <v>10.598500683264501</v>
      </c>
      <c r="D7891">
        <v>10.6559910376582</v>
      </c>
      <c r="E7891">
        <v>10.254862466019601</v>
      </c>
      <c r="F7891">
        <v>9.8213284068876696</v>
      </c>
      <c r="G7891">
        <v>10.2749509373732</v>
      </c>
      <c r="H7891">
        <v>9.9584909203690994</v>
      </c>
      <c r="I7891">
        <v>10.6493568394623</v>
      </c>
      <c r="J7891">
        <v>9.84032308186808</v>
      </c>
      <c r="K7891">
        <v>10.849933074592601</v>
      </c>
      <c r="L7891">
        <v>10.7181922891067</v>
      </c>
      <c r="M7891">
        <v>10.1397562698796</v>
      </c>
      <c r="N7891">
        <v>10.016112615093</v>
      </c>
      <c r="O7891">
        <v>10.129526911868499</v>
      </c>
      <c r="P7891">
        <v>10.8606954810727</v>
      </c>
      <c r="Q7891">
        <v>11.1617851851396</v>
      </c>
    </row>
    <row r="7892" spans="1:17">
      <c r="A7892" t="s">
        <v>14239</v>
      </c>
      <c r="B7892" s="16" t="s">
        <v>14240</v>
      </c>
      <c r="C7892">
        <v>12.058575622035301</v>
      </c>
      <c r="D7892">
        <v>12.060805194869999</v>
      </c>
      <c r="E7892">
        <v>13.0652040319327</v>
      </c>
      <c r="F7892">
        <v>12.658324621709699</v>
      </c>
      <c r="G7892">
        <v>12.9496584172225</v>
      </c>
      <c r="H7892">
        <v>13.4532457173746</v>
      </c>
      <c r="I7892">
        <v>12.3233951045508</v>
      </c>
      <c r="J7892">
        <v>13.443593310695601</v>
      </c>
      <c r="K7892">
        <v>12.485961805735901</v>
      </c>
      <c r="L7892">
        <v>12.6207269114932</v>
      </c>
      <c r="M7892">
        <v>12.9768496329767</v>
      </c>
      <c r="N7892">
        <v>13.6762482702661</v>
      </c>
      <c r="O7892">
        <v>12.891278614513</v>
      </c>
      <c r="P7892">
        <v>12.476159859349201</v>
      </c>
      <c r="Q7892">
        <v>12.6130795713447</v>
      </c>
    </row>
    <row r="7893" spans="1:17">
      <c r="A7893" t="s">
        <v>14241</v>
      </c>
      <c r="B7893" s="16" t="s">
        <v>14242</v>
      </c>
      <c r="C7893">
        <v>6.2380537160109402</v>
      </c>
      <c r="D7893">
        <v>6.2371739228833798</v>
      </c>
      <c r="E7893">
        <v>6.2964799255411696</v>
      </c>
      <c r="F7893">
        <v>6.4060387979111102</v>
      </c>
      <c r="G7893">
        <v>6.0559046863048698</v>
      </c>
      <c r="H7893">
        <v>7.2062141342227797</v>
      </c>
      <c r="I7893">
        <v>6.67120701638986</v>
      </c>
      <c r="J7893">
        <v>6.4836022346058</v>
      </c>
      <c r="K7893">
        <v>6.2113205295656702</v>
      </c>
      <c r="L7893">
        <v>6.4198927805542398</v>
      </c>
      <c r="M7893">
        <v>6.4344689241199804</v>
      </c>
      <c r="N7893">
        <v>6.3509010238258501</v>
      </c>
      <c r="O7893">
        <v>6.4997914439306701</v>
      </c>
      <c r="P7893">
        <v>6.5281296503970099</v>
      </c>
      <c r="Q7893">
        <v>2.8218677180984102</v>
      </c>
    </row>
    <row r="7894" spans="1:17">
      <c r="A7894" t="s">
        <v>14243</v>
      </c>
      <c r="B7894" s="16" t="s">
        <v>14244</v>
      </c>
      <c r="C7894">
        <v>6.8475706957064801</v>
      </c>
      <c r="D7894">
        <v>6.8981899443675996</v>
      </c>
      <c r="E7894">
        <v>6.95616349127571</v>
      </c>
      <c r="F7894">
        <v>7.2612386704193499</v>
      </c>
      <c r="G7894">
        <v>7.1647803584414298</v>
      </c>
      <c r="H7894">
        <v>8.1085844592016603</v>
      </c>
      <c r="I7894">
        <v>7.2316005452623404</v>
      </c>
      <c r="J7894">
        <v>7.3328108528804901</v>
      </c>
      <c r="K7894">
        <v>6.4292012437918196</v>
      </c>
      <c r="L7894">
        <v>7.2091042822887399</v>
      </c>
      <c r="M7894">
        <v>7.6989123155716799</v>
      </c>
      <c r="N7894">
        <v>7.7584316664209503</v>
      </c>
      <c r="O7894">
        <v>7.6898638089583899</v>
      </c>
      <c r="P7894">
        <v>7.1757190377558198</v>
      </c>
      <c r="Q7894">
        <v>7.1565710053807701</v>
      </c>
    </row>
    <row r="7895" spans="1:17">
      <c r="A7895" t="s">
        <v>14245</v>
      </c>
      <c r="B7895" s="16" t="s">
        <v>14246</v>
      </c>
      <c r="C7895">
        <v>8.5590564692707094</v>
      </c>
      <c r="D7895">
        <v>8.6000928023955705</v>
      </c>
      <c r="E7895">
        <v>7.7943525013611197</v>
      </c>
      <c r="F7895">
        <v>7.9796557747032999</v>
      </c>
      <c r="G7895">
        <v>7.5522969472107997</v>
      </c>
      <c r="H7895">
        <v>7.3922454950465104</v>
      </c>
      <c r="I7895">
        <v>8.6191858318957895</v>
      </c>
      <c r="J7895">
        <v>6.6753493056421602</v>
      </c>
      <c r="K7895">
        <v>8.8151226098076307</v>
      </c>
      <c r="L7895">
        <v>8.9256548261097404</v>
      </c>
      <c r="M7895">
        <v>7.7395484609045004</v>
      </c>
      <c r="N7895">
        <v>7.58186980175243</v>
      </c>
      <c r="O7895">
        <v>8.3487061914870999</v>
      </c>
      <c r="P7895">
        <v>7.9530256707027496</v>
      </c>
      <c r="Q7895">
        <v>8.9889439006726093</v>
      </c>
    </row>
    <row r="7896" spans="1:17">
      <c r="A7896" t="s">
        <v>14247</v>
      </c>
      <c r="B7896" s="16" t="s">
        <v>14248</v>
      </c>
      <c r="C7896">
        <v>6.9919266040793202</v>
      </c>
      <c r="D7896">
        <v>6.7721034966050304</v>
      </c>
      <c r="E7896">
        <v>6.8138222480252697</v>
      </c>
      <c r="F7896">
        <v>6.99059120776786</v>
      </c>
      <c r="G7896">
        <v>6.9177415899492303</v>
      </c>
      <c r="H7896">
        <v>7.3059489655156602</v>
      </c>
      <c r="I7896">
        <v>6.8664937667428996</v>
      </c>
      <c r="J7896">
        <v>6.9883564776996501</v>
      </c>
      <c r="K7896">
        <v>6.6489972230150904</v>
      </c>
      <c r="L7896">
        <v>6.5912491228452401</v>
      </c>
      <c r="M7896">
        <v>7.0546182064712202</v>
      </c>
      <c r="N7896">
        <v>6.9071041636238304</v>
      </c>
      <c r="O7896">
        <v>7.08427309548349</v>
      </c>
      <c r="P7896">
        <v>6.7384110805200397</v>
      </c>
      <c r="Q7896">
        <v>6.6375058506955904</v>
      </c>
    </row>
    <row r="7897" spans="1:17">
      <c r="A7897" t="s">
        <v>14249</v>
      </c>
      <c r="B7897" s="16" t="s">
        <v>14250</v>
      </c>
      <c r="C7897">
        <v>8.0595894016577994</v>
      </c>
      <c r="D7897">
        <v>8.0194878927270903</v>
      </c>
      <c r="E7897">
        <v>8.1120155991633105</v>
      </c>
      <c r="F7897">
        <v>7.8169253978300501</v>
      </c>
      <c r="G7897">
        <v>7.96528252173289</v>
      </c>
      <c r="H7897">
        <v>8.1128216416716192</v>
      </c>
      <c r="I7897">
        <v>8.2484050487840399</v>
      </c>
      <c r="J7897">
        <v>8.4083239949043502</v>
      </c>
      <c r="K7897">
        <v>7.94594176370844</v>
      </c>
      <c r="L7897">
        <v>7.9211954083323901</v>
      </c>
      <c r="M7897">
        <v>8.2132859262027402</v>
      </c>
      <c r="N7897">
        <v>7.6728565812781202</v>
      </c>
      <c r="O7897">
        <v>8.1533258209309096</v>
      </c>
      <c r="P7897">
        <v>7.6604357769062297</v>
      </c>
      <c r="Q7897">
        <v>7.3593062614465703</v>
      </c>
    </row>
    <row r="7898" spans="1:17">
      <c r="A7898" t="s">
        <v>14251</v>
      </c>
      <c r="B7898" s="16" t="s">
        <v>14252</v>
      </c>
      <c r="C7898">
        <v>6.1745445797018697</v>
      </c>
      <c r="D7898">
        <v>6.4300702959458897</v>
      </c>
      <c r="E7898">
        <v>5.7521813055947497</v>
      </c>
      <c r="F7898">
        <v>6.0860667200617797</v>
      </c>
      <c r="G7898">
        <v>6.5510027220463503</v>
      </c>
      <c r="H7898">
        <v>6.5024570733982996</v>
      </c>
      <c r="I7898">
        <v>6.67120701638986</v>
      </c>
      <c r="J7898">
        <v>6.53400866212165</v>
      </c>
      <c r="K7898">
        <v>6.4644097944759897</v>
      </c>
      <c r="L7898">
        <v>6.1165539736613903</v>
      </c>
      <c r="M7898">
        <v>6.7542172238404303</v>
      </c>
      <c r="N7898">
        <v>5.9423367922347801</v>
      </c>
      <c r="O7898">
        <v>6.4590991617325901</v>
      </c>
      <c r="P7898">
        <v>7.5790440883133003</v>
      </c>
      <c r="Q7898">
        <v>2.8218677180984102</v>
      </c>
    </row>
    <row r="7899" spans="1:17">
      <c r="A7899" t="s">
        <v>14253</v>
      </c>
      <c r="B7899" s="16" t="s">
        <v>14254</v>
      </c>
      <c r="C7899">
        <v>8.0420538254307008</v>
      </c>
      <c r="D7899">
        <v>7.9893839773392799</v>
      </c>
      <c r="E7899">
        <v>7.9652855630424</v>
      </c>
      <c r="F7899">
        <v>7.6067390113762396</v>
      </c>
      <c r="G7899">
        <v>7.92304149322044</v>
      </c>
      <c r="H7899">
        <v>7.7918770233954904</v>
      </c>
      <c r="I7899">
        <v>7.9899120044474898</v>
      </c>
      <c r="J7899">
        <v>7.8977302347119096</v>
      </c>
      <c r="K7899">
        <v>8.1388344560250996</v>
      </c>
      <c r="L7899">
        <v>7.7047775271608696</v>
      </c>
      <c r="M7899">
        <v>7.6655566342016597</v>
      </c>
      <c r="N7899">
        <v>7.3292460766937699</v>
      </c>
      <c r="O7899">
        <v>7.6854832576985004</v>
      </c>
      <c r="P7899">
        <v>8.3214149767362393</v>
      </c>
      <c r="Q7899">
        <v>7.3593062614465703</v>
      </c>
    </row>
    <row r="7900" spans="1:17">
      <c r="A7900" t="s">
        <v>14255</v>
      </c>
      <c r="B7900" s="16" t="s">
        <v>14256</v>
      </c>
      <c r="C7900">
        <v>6.7854920253152002</v>
      </c>
      <c r="D7900">
        <v>6.7922390863801096</v>
      </c>
      <c r="E7900">
        <v>6.1611648559293304</v>
      </c>
      <c r="F7900">
        <v>6.8333429567598296</v>
      </c>
      <c r="G7900">
        <v>6.8627815520295101</v>
      </c>
      <c r="H7900">
        <v>7.14949689066004</v>
      </c>
      <c r="I7900">
        <v>6.7169663794845196</v>
      </c>
      <c r="J7900">
        <v>6.3091474297642502</v>
      </c>
      <c r="K7900">
        <v>6.5971409309639002</v>
      </c>
      <c r="L7900">
        <v>6.4834826596475601</v>
      </c>
      <c r="M7900">
        <v>7.1300325981917103</v>
      </c>
      <c r="N7900">
        <v>7.2682559144452803</v>
      </c>
      <c r="O7900">
        <v>6.9877808128597696</v>
      </c>
      <c r="P7900">
        <v>6.7384110805200397</v>
      </c>
      <c r="Q7900">
        <v>6.2843132996066204</v>
      </c>
    </row>
    <row r="7901" spans="1:17">
      <c r="A7901" t="s">
        <v>14257</v>
      </c>
      <c r="B7901" s="16" t="s">
        <v>14258</v>
      </c>
      <c r="C7901">
        <v>9.2255750405895505</v>
      </c>
      <c r="D7901">
        <v>9.19901184155351</v>
      </c>
      <c r="E7901">
        <v>8.9003963470750094</v>
      </c>
      <c r="F7901">
        <v>9.4445349889944197</v>
      </c>
      <c r="G7901">
        <v>9.1655648122697304</v>
      </c>
      <c r="H7901">
        <v>10.0262835765636</v>
      </c>
      <c r="I7901">
        <v>9.3440396897915807</v>
      </c>
      <c r="J7901">
        <v>9.5814971500211303</v>
      </c>
      <c r="K7901">
        <v>9.2504642237808294</v>
      </c>
      <c r="L7901">
        <v>9.3002017532226802</v>
      </c>
      <c r="M7901">
        <v>9.5447743269885699</v>
      </c>
      <c r="N7901">
        <v>9.3629644064762498</v>
      </c>
      <c r="O7901">
        <v>9.4408325619812405</v>
      </c>
      <c r="P7901">
        <v>9.6536188794418205</v>
      </c>
      <c r="Q7901">
        <v>7.1565710053807701</v>
      </c>
    </row>
    <row r="7902" spans="1:17">
      <c r="A7902" t="s">
        <v>14259</v>
      </c>
      <c r="B7902" s="16" t="s">
        <v>14260</v>
      </c>
      <c r="C7902">
        <v>6.3713344368982199</v>
      </c>
      <c r="D7902">
        <v>6.1138942084180101</v>
      </c>
      <c r="E7902">
        <v>6.2527945319371199</v>
      </c>
      <c r="F7902">
        <v>6.54816874345443</v>
      </c>
      <c r="G7902">
        <v>6.4043416746310999</v>
      </c>
      <c r="H7902">
        <v>6.4085032367581496</v>
      </c>
      <c r="I7902">
        <v>6.1757623283627199</v>
      </c>
      <c r="J7902">
        <v>6.3548081427592003</v>
      </c>
      <c r="K7902">
        <v>6.1108697077640501</v>
      </c>
      <c r="L7902">
        <v>6.4834826596475601</v>
      </c>
      <c r="M7902">
        <v>6.8761954183910898</v>
      </c>
      <c r="N7902">
        <v>7.2045612545858004</v>
      </c>
      <c r="O7902">
        <v>6.6874703143804703</v>
      </c>
      <c r="P7902">
        <v>5.8760773296446898</v>
      </c>
      <c r="Q7902">
        <v>6.6375058506955904</v>
      </c>
    </row>
    <row r="7903" spans="1:17">
      <c r="A7903" t="s">
        <v>14261</v>
      </c>
      <c r="B7903" s="16" t="s">
        <v>14262</v>
      </c>
      <c r="C7903">
        <v>9.2919516031761695</v>
      </c>
      <c r="D7903">
        <v>9.4421034093309295</v>
      </c>
      <c r="E7903">
        <v>9.4047413059220499</v>
      </c>
      <c r="F7903">
        <v>9.5643761536393193</v>
      </c>
      <c r="G7903">
        <v>9.4295326772126202</v>
      </c>
      <c r="H7903">
        <v>9.5254136017681592</v>
      </c>
      <c r="I7903">
        <v>9.6130698644720205</v>
      </c>
      <c r="J7903">
        <v>9.5945409443920795</v>
      </c>
      <c r="K7903">
        <v>9.2883744041324405</v>
      </c>
      <c r="L7903">
        <v>9.4689076217960508</v>
      </c>
      <c r="M7903">
        <v>9.5158529016322397</v>
      </c>
      <c r="N7903">
        <v>9.15169940237368</v>
      </c>
      <c r="O7903">
        <v>9.5579668141867398</v>
      </c>
      <c r="P7903">
        <v>9.6516320985929696</v>
      </c>
      <c r="Q7903">
        <v>8.1958182219819093</v>
      </c>
    </row>
    <row r="7904" spans="1:17">
      <c r="A7904" t="s">
        <v>14263</v>
      </c>
      <c r="B7904" s="16" t="s">
        <v>14264</v>
      </c>
      <c r="C7904">
        <v>6.2380537160109402</v>
      </c>
      <c r="D7904">
        <v>5.9788191698956696</v>
      </c>
      <c r="E7904">
        <v>5.8440669982677802</v>
      </c>
      <c r="F7904">
        <v>6.6461791626245601</v>
      </c>
      <c r="G7904">
        <v>5.6721004826633701</v>
      </c>
      <c r="H7904">
        <v>6.1834628497740596</v>
      </c>
      <c r="I7904">
        <v>5.9042422523301203</v>
      </c>
      <c r="J7904">
        <v>5.4379532412242897</v>
      </c>
      <c r="K7904">
        <v>6.1833404654740303</v>
      </c>
      <c r="L7904">
        <v>5.98142559332394</v>
      </c>
      <c r="M7904">
        <v>6.5025119104691198</v>
      </c>
      <c r="N7904">
        <v>6.8970520926005099</v>
      </c>
      <c r="O7904">
        <v>6.5490755236306599</v>
      </c>
      <c r="P7904">
        <v>5.4975049655279902</v>
      </c>
      <c r="Q7904">
        <v>7.1565710053807701</v>
      </c>
    </row>
    <row r="7905" spans="1:17">
      <c r="A7905" t="s">
        <v>14265</v>
      </c>
      <c r="B7905" s="16" t="s">
        <v>14266</v>
      </c>
      <c r="C7905">
        <v>9.2845184969738099</v>
      </c>
      <c r="D7905">
        <v>9.2829054632374799</v>
      </c>
      <c r="E7905">
        <v>9.07227185962115</v>
      </c>
      <c r="F7905">
        <v>8.9180028226500596</v>
      </c>
      <c r="G7905">
        <v>9.0477282924366307</v>
      </c>
      <c r="H7905">
        <v>9.3355459746772205</v>
      </c>
      <c r="I7905">
        <v>9.3548854917677993</v>
      </c>
      <c r="J7905">
        <v>9.2373988955990605</v>
      </c>
      <c r="K7905">
        <v>9.1820627139200504</v>
      </c>
      <c r="L7905">
        <v>8.9726535878147899</v>
      </c>
      <c r="M7905">
        <v>9.0462672599575598</v>
      </c>
      <c r="N7905">
        <v>8.7896033525001194</v>
      </c>
      <c r="O7905">
        <v>9.0495496160453293</v>
      </c>
      <c r="P7905">
        <v>9.9569002342310107</v>
      </c>
      <c r="Q7905">
        <v>6.9204191934356096</v>
      </c>
    </row>
    <row r="7906" spans="1:17">
      <c r="A7906" t="s">
        <v>14267</v>
      </c>
      <c r="B7906" s="16" t="s">
        <v>14268</v>
      </c>
      <c r="C7906">
        <v>7.21215299485897</v>
      </c>
      <c r="D7906">
        <v>7.35540815463734</v>
      </c>
      <c r="E7906">
        <v>7.2381796543296701</v>
      </c>
      <c r="F7906">
        <v>7.3605076217664402</v>
      </c>
      <c r="G7906">
        <v>6.98102650971747</v>
      </c>
      <c r="H7906">
        <v>7.7598001595328396</v>
      </c>
      <c r="I7906">
        <v>7.3155849706311598</v>
      </c>
      <c r="J7906">
        <v>7.4731870185194902</v>
      </c>
      <c r="K7906">
        <v>7.1861750931338202</v>
      </c>
      <c r="L7906">
        <v>7.4625759491112298</v>
      </c>
      <c r="M7906">
        <v>7.4024696271077399</v>
      </c>
      <c r="N7906">
        <v>7.4576891541212902</v>
      </c>
      <c r="O7906">
        <v>7.4983353463061304</v>
      </c>
      <c r="P7906">
        <v>7.2825095327770901</v>
      </c>
      <c r="Q7906">
        <v>6.2843132996066204</v>
      </c>
    </row>
    <row r="7907" spans="1:17">
      <c r="A7907" t="s">
        <v>14269</v>
      </c>
      <c r="B7907" s="16" t="s">
        <v>14270</v>
      </c>
      <c r="C7907">
        <v>8.3752804719410001</v>
      </c>
      <c r="D7907">
        <v>8.5771536449748993</v>
      </c>
      <c r="E7907">
        <v>8.5165649648443402</v>
      </c>
      <c r="F7907">
        <v>8.6675540774713795</v>
      </c>
      <c r="G7907">
        <v>8.5269452675068802</v>
      </c>
      <c r="H7907">
        <v>8.80760417363072</v>
      </c>
      <c r="I7907">
        <v>8.7861051747568393</v>
      </c>
      <c r="J7907">
        <v>8.74472063996628</v>
      </c>
      <c r="K7907">
        <v>8.7362082466237698</v>
      </c>
      <c r="L7907">
        <v>8.7747037255395792</v>
      </c>
      <c r="M7907">
        <v>8.7529784146233194</v>
      </c>
      <c r="N7907">
        <v>8.5643802064289591</v>
      </c>
      <c r="O7907">
        <v>8.8112595963592497</v>
      </c>
      <c r="P7907">
        <v>8.8476610822785897</v>
      </c>
      <c r="Q7907">
        <v>7.5369478347710803</v>
      </c>
    </row>
    <row r="7908" spans="1:17">
      <c r="A7908" t="s">
        <v>14271</v>
      </c>
      <c r="B7908" s="16" t="s">
        <v>14272</v>
      </c>
      <c r="C7908">
        <v>8.0682777934507293</v>
      </c>
      <c r="D7908">
        <v>7.9718949903924301</v>
      </c>
      <c r="E7908">
        <v>8.0563655165468493</v>
      </c>
      <c r="F7908">
        <v>8.2654116062852392</v>
      </c>
      <c r="G7908">
        <v>7.7035100941681796</v>
      </c>
      <c r="H7908">
        <v>9.24198152887028</v>
      </c>
      <c r="I7908">
        <v>8.2599960301661906</v>
      </c>
      <c r="J7908">
        <v>8.7510902649895304</v>
      </c>
      <c r="K7908">
        <v>7.8826501789622299</v>
      </c>
      <c r="L7908">
        <v>7.9924714318877301</v>
      </c>
      <c r="M7908">
        <v>8.5601725543950007</v>
      </c>
      <c r="N7908">
        <v>8.2742937637034792</v>
      </c>
      <c r="O7908">
        <v>8.3869520922457692</v>
      </c>
      <c r="P7908">
        <v>8.6388304246396892</v>
      </c>
      <c r="Q7908">
        <v>6.2843132996066204</v>
      </c>
    </row>
    <row r="7909" spans="1:17">
      <c r="A7909" t="s">
        <v>14273</v>
      </c>
      <c r="B7909" s="16" t="s">
        <v>14274</v>
      </c>
      <c r="C7909">
        <v>8.8204157923466706</v>
      </c>
      <c r="D7909">
        <v>8.8691923299139308</v>
      </c>
      <c r="E7909">
        <v>9.0815894950729898</v>
      </c>
      <c r="F7909">
        <v>8.9899226641196694</v>
      </c>
      <c r="G7909">
        <v>8.9433579429147905</v>
      </c>
      <c r="H7909">
        <v>9.9829873081126106</v>
      </c>
      <c r="I7909">
        <v>8.9380974408512195</v>
      </c>
      <c r="J7909">
        <v>9.5318129541016106</v>
      </c>
      <c r="K7909">
        <v>8.7194109005242595</v>
      </c>
      <c r="L7909">
        <v>8.83408690315831</v>
      </c>
      <c r="M7909">
        <v>9.0782738435464303</v>
      </c>
      <c r="N7909">
        <v>9.0958583913082105</v>
      </c>
      <c r="O7909">
        <v>9.0931530934087608</v>
      </c>
      <c r="P7909">
        <v>9.4763888539028596</v>
      </c>
      <c r="Q7909">
        <v>5.81282804418474</v>
      </c>
    </row>
    <row r="7910" spans="1:17">
      <c r="A7910" t="s">
        <v>14275</v>
      </c>
      <c r="B7910" s="16" t="s">
        <v>1074</v>
      </c>
      <c r="C7910">
        <v>8.7680704526648796</v>
      </c>
      <c r="D7910">
        <v>8.7434888749305308</v>
      </c>
      <c r="E7910">
        <v>8.6971671225079596</v>
      </c>
      <c r="F7910">
        <v>8.7816163637209694</v>
      </c>
      <c r="G7910">
        <v>8.6963153275284899</v>
      </c>
      <c r="H7910">
        <v>8.7891972985372107</v>
      </c>
      <c r="I7910">
        <v>8.4641717546339503</v>
      </c>
      <c r="J7910">
        <v>8.6063592832469809</v>
      </c>
      <c r="K7910">
        <v>8.4782676862013506</v>
      </c>
      <c r="L7910">
        <v>8.7414866388056698</v>
      </c>
      <c r="M7910">
        <v>8.6755762227859599</v>
      </c>
      <c r="N7910">
        <v>8.6828437453422396</v>
      </c>
      <c r="O7910">
        <v>8.7200570326353102</v>
      </c>
      <c r="P7910">
        <v>8.6226896425081208</v>
      </c>
      <c r="Q7910">
        <v>7.6950435514148801</v>
      </c>
    </row>
    <row r="7911" spans="1:17">
      <c r="A7911" t="s">
        <v>14276</v>
      </c>
      <c r="B7911" s="16" t="s">
        <v>14277</v>
      </c>
      <c r="C7911">
        <v>10.928574141929699</v>
      </c>
      <c r="D7911">
        <v>10.789795923243</v>
      </c>
      <c r="E7911">
        <v>11.2016599232897</v>
      </c>
      <c r="F7911">
        <v>10.536176026723499</v>
      </c>
      <c r="G7911">
        <v>11.029374954812701</v>
      </c>
      <c r="H7911">
        <v>11.0795334892303</v>
      </c>
      <c r="I7911">
        <v>11.0224536440364</v>
      </c>
      <c r="J7911">
        <v>10.350646086052</v>
      </c>
      <c r="K7911">
        <v>11.797179650015099</v>
      </c>
      <c r="L7911">
        <v>11.6518946869994</v>
      </c>
      <c r="M7911">
        <v>11.026738059683201</v>
      </c>
      <c r="N7911">
        <v>11.3489111482602</v>
      </c>
      <c r="O7911">
        <v>11.033163038847601</v>
      </c>
      <c r="P7911">
        <v>10.9975959258748</v>
      </c>
      <c r="Q7911">
        <v>13.7118689753275</v>
      </c>
    </row>
    <row r="7912" spans="1:17">
      <c r="A7912" t="s">
        <v>14278</v>
      </c>
      <c r="B7912" s="16" t="s">
        <v>14279</v>
      </c>
      <c r="C7912">
        <v>6.2838851673630796</v>
      </c>
      <c r="D7912">
        <v>6.0813186361123597</v>
      </c>
      <c r="E7912">
        <v>5.8440669982677802</v>
      </c>
      <c r="F7912">
        <v>6.0544979390529399</v>
      </c>
      <c r="G7912">
        <v>6.2408034171745701</v>
      </c>
      <c r="H7912">
        <v>6.4223107959451697</v>
      </c>
      <c r="I7912">
        <v>5.9628952071699803</v>
      </c>
      <c r="J7912">
        <v>6.1626255445700204</v>
      </c>
      <c r="K7912">
        <v>6.2522810730543403</v>
      </c>
      <c r="L7912">
        <v>5.8708197013116203</v>
      </c>
      <c r="M7912">
        <v>6.5491988163808497</v>
      </c>
      <c r="N7912">
        <v>6.2434134649689499</v>
      </c>
      <c r="O7912">
        <v>6.13606241069352</v>
      </c>
      <c r="P7912">
        <v>6.1282934919178196</v>
      </c>
      <c r="Q7912">
        <v>5.09416193408443</v>
      </c>
    </row>
    <row r="7913" spans="1:17">
      <c r="A7913" t="s">
        <v>14280</v>
      </c>
      <c r="B7913" s="16" t="s">
        <v>14281</v>
      </c>
      <c r="C7913">
        <v>9.6292241447852902</v>
      </c>
      <c r="D7913">
        <v>9.6664632668430297</v>
      </c>
      <c r="E7913">
        <v>9.7966735288625095</v>
      </c>
      <c r="F7913">
        <v>9.8936873108559507</v>
      </c>
      <c r="G7913">
        <v>9.6265172363735001</v>
      </c>
      <c r="H7913">
        <v>9.0455233228259804</v>
      </c>
      <c r="I7913">
        <v>9.2090934475568602</v>
      </c>
      <c r="J7913">
        <v>9.4467474736911505</v>
      </c>
      <c r="K7913">
        <v>9.4439772820490706</v>
      </c>
      <c r="L7913">
        <v>9.3704035493816598</v>
      </c>
      <c r="M7913">
        <v>9.1732071930641705</v>
      </c>
      <c r="N7913">
        <v>8.9843540991634896</v>
      </c>
      <c r="O7913">
        <v>9.0080955047870095</v>
      </c>
      <c r="P7913">
        <v>8.8988177591412505</v>
      </c>
      <c r="Q7913">
        <v>10.170622283119799</v>
      </c>
    </row>
    <row r="7914" spans="1:17">
      <c r="A7914" t="s">
        <v>14282</v>
      </c>
      <c r="B7914" s="16" t="s">
        <v>14283</v>
      </c>
      <c r="C7914">
        <v>6.6526167310478499</v>
      </c>
      <c r="D7914">
        <v>6.7822067112404403</v>
      </c>
      <c r="E7914">
        <v>7.6679690530588296</v>
      </c>
      <c r="F7914">
        <v>6.8698089019466204</v>
      </c>
      <c r="G7914">
        <v>6.8739435564952496</v>
      </c>
      <c r="H7914">
        <v>7.5318215657091097</v>
      </c>
      <c r="I7914">
        <v>6.8765996201399204</v>
      </c>
      <c r="J7914">
        <v>7.8861945035897199</v>
      </c>
      <c r="K7914">
        <v>6.7662737405155697</v>
      </c>
      <c r="L7914">
        <v>6.9735187332156601</v>
      </c>
      <c r="M7914">
        <v>7.1300325981917103</v>
      </c>
      <c r="N7914">
        <v>6.65591064102943</v>
      </c>
      <c r="O7914">
        <v>7.2947000324704296</v>
      </c>
      <c r="P7914">
        <v>6.3019488648261204</v>
      </c>
      <c r="Q7914">
        <v>5.09416193408443</v>
      </c>
    </row>
    <row r="7915" spans="1:17">
      <c r="A7915" t="s">
        <v>14284</v>
      </c>
      <c r="B7915" s="16" t="s">
        <v>14285</v>
      </c>
      <c r="C7915">
        <v>8.3822637043856894</v>
      </c>
      <c r="D7915">
        <v>8.3078102977405095</v>
      </c>
      <c r="E7915">
        <v>8.2116058507221101</v>
      </c>
      <c r="F7915">
        <v>8.5037741754335006</v>
      </c>
      <c r="G7915">
        <v>8.2044555846925107</v>
      </c>
      <c r="H7915">
        <v>8.9774795722781207</v>
      </c>
      <c r="I7915">
        <v>8.3957765062045393</v>
      </c>
      <c r="J7915">
        <v>8.4163629109346694</v>
      </c>
      <c r="K7915">
        <v>8.0948406581744301</v>
      </c>
      <c r="L7915">
        <v>8.2684997567532399</v>
      </c>
      <c r="M7915">
        <v>8.7208929654104708</v>
      </c>
      <c r="N7915">
        <v>8.8322927986551907</v>
      </c>
      <c r="O7915">
        <v>8.7391872477933106</v>
      </c>
      <c r="P7915">
        <v>8.4459082741881506</v>
      </c>
      <c r="Q7915">
        <v>6.2843132996066204</v>
      </c>
    </row>
    <row r="7916" spans="1:17">
      <c r="A7916" t="s">
        <v>14286</v>
      </c>
      <c r="B7916" s="16" t="s">
        <v>14287</v>
      </c>
      <c r="C7916">
        <v>8.8023102788415102</v>
      </c>
      <c r="D7916">
        <v>8.6338313903825394</v>
      </c>
      <c r="E7916">
        <v>8.5749206921932899</v>
      </c>
      <c r="F7916">
        <v>8.5436871186585108</v>
      </c>
      <c r="G7916">
        <v>8.2606437091398508</v>
      </c>
      <c r="H7916">
        <v>8.2690457317257806</v>
      </c>
      <c r="I7916">
        <v>8.5734777022180992</v>
      </c>
      <c r="J7916">
        <v>8.4558984558309298</v>
      </c>
      <c r="K7916">
        <v>8.4924629868550205</v>
      </c>
      <c r="L7916">
        <v>8.5510997872880292</v>
      </c>
      <c r="M7916">
        <v>8.4297662443054708</v>
      </c>
      <c r="N7916">
        <v>7.9596973360802199</v>
      </c>
      <c r="O7916">
        <v>8.25136570374125</v>
      </c>
      <c r="P7916">
        <v>8.5520009345341101</v>
      </c>
      <c r="Q7916">
        <v>8.7932323857913595</v>
      </c>
    </row>
    <row r="7917" spans="1:17">
      <c r="A7917" t="s">
        <v>14288</v>
      </c>
      <c r="B7917" s="16" t="s">
        <v>14289</v>
      </c>
      <c r="C7917">
        <v>6.3571282477373696</v>
      </c>
      <c r="D7917">
        <v>6.2518558839937999</v>
      </c>
      <c r="E7917">
        <v>6.7050299623338301</v>
      </c>
      <c r="F7917">
        <v>6.1015902381126503</v>
      </c>
      <c r="G7917">
        <v>6.3572259687739301</v>
      </c>
      <c r="H7917">
        <v>6.8160476714407796</v>
      </c>
      <c r="I7917">
        <v>6.9064962973994302</v>
      </c>
      <c r="J7917">
        <v>6.3659976937039797</v>
      </c>
      <c r="K7917">
        <v>6.45277007558881</v>
      </c>
      <c r="L7917">
        <v>6.3118397299493596</v>
      </c>
      <c r="M7917">
        <v>6.3630095136639202</v>
      </c>
      <c r="N7917">
        <v>6.3656132514015002</v>
      </c>
      <c r="O7917">
        <v>6.1230454572813002</v>
      </c>
      <c r="P7917">
        <v>6.9989780827264001</v>
      </c>
      <c r="Q7917">
        <v>5.81282804418474</v>
      </c>
    </row>
    <row r="7918" spans="1:17">
      <c r="A7918" t="s">
        <v>14290</v>
      </c>
      <c r="B7918" s="16" t="s">
        <v>14291</v>
      </c>
      <c r="C7918">
        <v>10.281336103108901</v>
      </c>
      <c r="D7918">
        <v>10.3619020593498</v>
      </c>
      <c r="E7918">
        <v>10.0068719569741</v>
      </c>
      <c r="F7918">
        <v>10.1588670629073</v>
      </c>
      <c r="G7918">
        <v>10.2570108231335</v>
      </c>
      <c r="H7918">
        <v>11.007449500090001</v>
      </c>
      <c r="I7918">
        <v>10.465621750389801</v>
      </c>
      <c r="J7918">
        <v>10.592057846242</v>
      </c>
      <c r="K7918">
        <v>10.314257228755601</v>
      </c>
      <c r="L7918">
        <v>10.153230635683901</v>
      </c>
      <c r="M7918">
        <v>10.2770730706136</v>
      </c>
      <c r="N7918">
        <v>10.5279304461293</v>
      </c>
      <c r="O7918">
        <v>10.2410664067182</v>
      </c>
      <c r="P7918">
        <v>10.930359352144601</v>
      </c>
      <c r="Q7918">
        <v>8.1958182219819093</v>
      </c>
    </row>
    <row r="7919" spans="1:17">
      <c r="A7919" t="s">
        <v>14292</v>
      </c>
      <c r="B7919" s="16" t="s">
        <v>14293</v>
      </c>
      <c r="C7919">
        <v>6.4801488877760303</v>
      </c>
      <c r="D7919">
        <v>6.0813186361123597</v>
      </c>
      <c r="E7919">
        <v>5.8141048855267101</v>
      </c>
      <c r="F7919">
        <v>5.7330626009085002</v>
      </c>
      <c r="G7919">
        <v>6.6322647967595501</v>
      </c>
      <c r="H7919">
        <v>5.58453293970123</v>
      </c>
      <c r="I7919">
        <v>6.1591987869246898</v>
      </c>
      <c r="J7919">
        <v>6.09679702477088</v>
      </c>
      <c r="K7919">
        <v>6.1256640567470697</v>
      </c>
      <c r="L7919">
        <v>5.9635854897431999</v>
      </c>
      <c r="M7919">
        <v>6.1116854662528404</v>
      </c>
      <c r="N7919">
        <v>6.2904795804548401</v>
      </c>
      <c r="O7919">
        <v>5.8965587445327001</v>
      </c>
      <c r="P7919">
        <v>6.8117082797650301</v>
      </c>
      <c r="Q7919">
        <v>7.1565710053807701</v>
      </c>
    </row>
    <row r="7920" spans="1:17">
      <c r="A7920" t="s">
        <v>14294</v>
      </c>
      <c r="B7920" s="16" t="s">
        <v>14295</v>
      </c>
      <c r="C7920">
        <v>10.4766079064294</v>
      </c>
      <c r="D7920">
        <v>10.6115414721399</v>
      </c>
      <c r="E7920">
        <v>10.7270502902659</v>
      </c>
      <c r="F7920">
        <v>11.190017626736299</v>
      </c>
      <c r="G7920">
        <v>10.761688226802001</v>
      </c>
      <c r="H7920">
        <v>11.387616345922</v>
      </c>
      <c r="I7920">
        <v>10.2550227876589</v>
      </c>
      <c r="J7920">
        <v>11.468278564868999</v>
      </c>
      <c r="K7920">
        <v>10.222741690129499</v>
      </c>
      <c r="L7920">
        <v>10.4363050165706</v>
      </c>
      <c r="M7920">
        <v>10.852181101412601</v>
      </c>
      <c r="N7920">
        <v>10.8733668789015</v>
      </c>
      <c r="O7920">
        <v>10.7626652506436</v>
      </c>
      <c r="P7920">
        <v>10.905566086628101</v>
      </c>
      <c r="Q7920">
        <v>10.1158168662335</v>
      </c>
    </row>
    <row r="7921" spans="1:17">
      <c r="A7921" t="s">
        <v>14296</v>
      </c>
      <c r="B7921" s="16" t="s">
        <v>14297</v>
      </c>
      <c r="C7921">
        <v>6.72059742475225</v>
      </c>
      <c r="D7921">
        <v>6.68860081159775</v>
      </c>
      <c r="E7921">
        <v>7.2711941447598996</v>
      </c>
      <c r="F7921">
        <v>6.7672031021763797</v>
      </c>
      <c r="G7921">
        <v>6.6966202244190196</v>
      </c>
      <c r="H7921">
        <v>6.7411176955619103</v>
      </c>
      <c r="I7921">
        <v>6.69426981432159</v>
      </c>
      <c r="J7921">
        <v>6.9883564776996501</v>
      </c>
      <c r="K7921">
        <v>6.6284801273500698</v>
      </c>
      <c r="L7921">
        <v>6.8149731723956597</v>
      </c>
      <c r="M7921">
        <v>6.9544080127968604</v>
      </c>
      <c r="N7921">
        <v>6.7595169993836901</v>
      </c>
      <c r="O7921">
        <v>6.90712985101651</v>
      </c>
      <c r="P7921">
        <v>6.8539498093667603</v>
      </c>
      <c r="Q7921">
        <v>5.09416193408443</v>
      </c>
    </row>
    <row r="7922" spans="1:17">
      <c r="A7922" t="s">
        <v>14298</v>
      </c>
      <c r="B7922" s="16" t="s">
        <v>14299</v>
      </c>
      <c r="C7922">
        <v>7.8488145663592901</v>
      </c>
      <c r="D7922">
        <v>7.9226756640482803</v>
      </c>
      <c r="E7922">
        <v>8.2059343109124807</v>
      </c>
      <c r="F7922">
        <v>8.0003008788867795</v>
      </c>
      <c r="G7922">
        <v>7.97565201582551</v>
      </c>
      <c r="H7922">
        <v>8.5161363628839002</v>
      </c>
      <c r="I7922">
        <v>8.1480065053183797</v>
      </c>
      <c r="J7922">
        <v>8.4610888741973707</v>
      </c>
      <c r="K7922">
        <v>8.1315948083280603</v>
      </c>
      <c r="L7922">
        <v>8.1370854117518796</v>
      </c>
      <c r="M7922">
        <v>8.4297662443054708</v>
      </c>
      <c r="N7922">
        <v>8.2587237784821692</v>
      </c>
      <c r="O7922">
        <v>8.4136623289140893</v>
      </c>
      <c r="P7922">
        <v>8.1517772893263505</v>
      </c>
      <c r="Q7922">
        <v>7.1565710053807701</v>
      </c>
    </row>
    <row r="7923" spans="1:17">
      <c r="A7923" t="s">
        <v>14300</v>
      </c>
      <c r="B7923" s="16" t="s">
        <v>14301</v>
      </c>
      <c r="C7923">
        <v>9.4008022235656199</v>
      </c>
      <c r="D7923">
        <v>9.5328005798726601</v>
      </c>
      <c r="E7923">
        <v>9.6032367434358008</v>
      </c>
      <c r="F7923">
        <v>9.5335681236416594</v>
      </c>
      <c r="G7923">
        <v>9.3580627472441602</v>
      </c>
      <c r="H7923">
        <v>9.9431153512907304</v>
      </c>
      <c r="I7923">
        <v>9.6648299471888794</v>
      </c>
      <c r="J7923">
        <v>9.6670558999455007</v>
      </c>
      <c r="K7923">
        <v>9.5791070413497508</v>
      </c>
      <c r="L7923">
        <v>9.3653811010164905</v>
      </c>
      <c r="M7923">
        <v>9.2843954526264998</v>
      </c>
      <c r="N7923">
        <v>9.0468586018356607</v>
      </c>
      <c r="O7923">
        <v>8.9833519841232192</v>
      </c>
      <c r="P7923">
        <v>9.8655773273701595</v>
      </c>
      <c r="Q7923">
        <v>5.09416193408443</v>
      </c>
    </row>
    <row r="7924" spans="1:17">
      <c r="A7924" t="s">
        <v>14302</v>
      </c>
      <c r="B7924" s="16" t="e">
        <v>#N/A</v>
      </c>
      <c r="C7924">
        <v>6.2534960108011504</v>
      </c>
      <c r="D7924">
        <v>6.0647445775560298</v>
      </c>
      <c r="E7924">
        <v>6.1611648559293304</v>
      </c>
      <c r="F7924">
        <v>6.1015902381126503</v>
      </c>
      <c r="G7924">
        <v>5.8658439972155101</v>
      </c>
      <c r="H7924">
        <v>6.5905983471623104</v>
      </c>
      <c r="I7924">
        <v>5.9436150510419798</v>
      </c>
      <c r="J7924">
        <v>6.3770998606948002</v>
      </c>
      <c r="K7924">
        <v>5.9865761413122698</v>
      </c>
      <c r="L7924">
        <v>5.9086648783778699</v>
      </c>
      <c r="M7924">
        <v>5.72577556549476</v>
      </c>
      <c r="N7924">
        <v>5.8818201747363998</v>
      </c>
      <c r="O7924">
        <v>5.6262843524796304</v>
      </c>
      <c r="P7924">
        <v>6.4195282390462101</v>
      </c>
      <c r="Q7924">
        <v>2.8218677180984102</v>
      </c>
    </row>
    <row r="7925" spans="1:17">
      <c r="A7925" t="s">
        <v>14303</v>
      </c>
      <c r="B7925" s="16" t="s">
        <v>14304</v>
      </c>
      <c r="C7925">
        <v>6.9359169713665203</v>
      </c>
      <c r="D7925">
        <v>6.7922390863801096</v>
      </c>
      <c r="E7925">
        <v>5.6538073608653301</v>
      </c>
      <c r="F7925">
        <v>6.9486136043350601</v>
      </c>
      <c r="G7925">
        <v>6.8515318643720802</v>
      </c>
      <c r="H7925">
        <v>6.1505664765725898</v>
      </c>
      <c r="I7925">
        <v>6.3315474419567597</v>
      </c>
      <c r="J7925">
        <v>6.5438795617378203</v>
      </c>
      <c r="K7925">
        <v>6.2920916190738598</v>
      </c>
      <c r="L7925">
        <v>5.79191555479931</v>
      </c>
      <c r="M7925">
        <v>6.3734404495726498</v>
      </c>
      <c r="N7925">
        <v>6.6318301267309199</v>
      </c>
      <c r="O7925">
        <v>6.5873122032958902</v>
      </c>
      <c r="P7925">
        <v>6.8117082797650301</v>
      </c>
      <c r="Q7925">
        <v>6.2843132996066204</v>
      </c>
    </row>
    <row r="7926" spans="1:17">
      <c r="A7926" t="s">
        <v>14305</v>
      </c>
      <c r="B7926" s="16" t="s">
        <v>14306</v>
      </c>
      <c r="C7926">
        <v>7.1803944689150896</v>
      </c>
      <c r="D7926">
        <v>7.2648461032864997</v>
      </c>
      <c r="E7926">
        <v>7.1929456960548803</v>
      </c>
      <c r="F7926">
        <v>7.0313746998931297</v>
      </c>
      <c r="G7926">
        <v>7.0612825398533596</v>
      </c>
      <c r="H7926">
        <v>6.6027569335949101</v>
      </c>
      <c r="I7926">
        <v>7.3081496764768303</v>
      </c>
      <c r="J7926">
        <v>7.0098232928722899</v>
      </c>
      <c r="K7926">
        <v>7.0996113161199501</v>
      </c>
      <c r="L7926">
        <v>7.2460840770395798</v>
      </c>
      <c r="M7926">
        <v>7.0087233952936803</v>
      </c>
      <c r="N7926">
        <v>6.6678003653061104</v>
      </c>
      <c r="O7926">
        <v>7.0368382134341498</v>
      </c>
      <c r="P7926">
        <v>6.69255918292128</v>
      </c>
      <c r="Q7926">
        <v>7.1565710053807701</v>
      </c>
    </row>
    <row r="7927" spans="1:17">
      <c r="A7927" t="s">
        <v>14307</v>
      </c>
      <c r="B7927" s="16" t="s">
        <v>14308</v>
      </c>
      <c r="C7927">
        <v>9.17421065134657</v>
      </c>
      <c r="D7927">
        <v>9.1415462836304293</v>
      </c>
      <c r="E7927">
        <v>9.6182525389411992</v>
      </c>
      <c r="F7927">
        <v>9.1219399571408903</v>
      </c>
      <c r="G7927">
        <v>9.1054923504108594</v>
      </c>
      <c r="H7927">
        <v>9.4285142919848699</v>
      </c>
      <c r="I7927">
        <v>9.5994543927588207</v>
      </c>
      <c r="J7927">
        <v>9.2951973930418301</v>
      </c>
      <c r="K7927">
        <v>9.2251922812338503</v>
      </c>
      <c r="L7927">
        <v>9.6353124429232206</v>
      </c>
      <c r="M7927">
        <v>9.2524907869245396</v>
      </c>
      <c r="N7927">
        <v>9.5975587381773</v>
      </c>
      <c r="O7927">
        <v>9.4330228368573508</v>
      </c>
      <c r="P7927">
        <v>9.3692366477207703</v>
      </c>
      <c r="Q7927">
        <v>9.8396161242928208</v>
      </c>
    </row>
    <row r="7928" spans="1:17">
      <c r="A7928" t="s">
        <v>14309</v>
      </c>
      <c r="B7928" s="16" t="s">
        <v>14310</v>
      </c>
      <c r="C7928">
        <v>6.2534960108011504</v>
      </c>
      <c r="D7928">
        <v>6.5768551256917096</v>
      </c>
      <c r="E7928">
        <v>6.2964799255411696</v>
      </c>
      <c r="F7928">
        <v>6.1913127704974604</v>
      </c>
      <c r="G7928">
        <v>6.3249249403227497</v>
      </c>
      <c r="H7928">
        <v>6.7520652640349201</v>
      </c>
      <c r="I7928">
        <v>6.27127081030204</v>
      </c>
      <c r="J7928">
        <v>6.2857544786652202</v>
      </c>
      <c r="K7928">
        <v>6.4172688586391198</v>
      </c>
      <c r="L7928">
        <v>6.5562240086410197</v>
      </c>
      <c r="M7928">
        <v>6.2199377007149002</v>
      </c>
      <c r="N7928">
        <v>6.2592763242158096</v>
      </c>
      <c r="O7928">
        <v>6.39579368777743</v>
      </c>
      <c r="P7928">
        <v>6.7384110805200397</v>
      </c>
      <c r="Q7928">
        <v>6.2843132996066204</v>
      </c>
    </row>
    <row r="7929" spans="1:17">
      <c r="A7929" t="s">
        <v>14311</v>
      </c>
      <c r="B7929" s="16" t="s">
        <v>14312</v>
      </c>
      <c r="C7929">
        <v>7.0191316944455302</v>
      </c>
      <c r="D7929">
        <v>7.1449278423562896</v>
      </c>
      <c r="E7929">
        <v>7.0732031344058202</v>
      </c>
      <c r="F7929">
        <v>8.0486743931903693</v>
      </c>
      <c r="G7929">
        <v>8.2088563885042003</v>
      </c>
      <c r="H7929">
        <v>8.3175708889846405</v>
      </c>
      <c r="I7929">
        <v>7.1998009364913598</v>
      </c>
      <c r="J7929">
        <v>7.7945429940237503</v>
      </c>
      <c r="K7929">
        <v>7.3005091443963801</v>
      </c>
      <c r="L7929">
        <v>7.4049096193962303</v>
      </c>
      <c r="M7929">
        <v>8.6818402875606093</v>
      </c>
      <c r="N7929">
        <v>8.9867180419652399</v>
      </c>
      <c r="O7929">
        <v>8.7136234733418991</v>
      </c>
      <c r="P7929">
        <v>7.6039486052672203</v>
      </c>
      <c r="Q7929">
        <v>6.6375058506955904</v>
      </c>
    </row>
    <row r="7930" spans="1:17">
      <c r="A7930" t="s">
        <v>14313</v>
      </c>
      <c r="B7930" s="16" t="s">
        <v>14314</v>
      </c>
      <c r="C7930">
        <v>10.286926280786901</v>
      </c>
      <c r="D7930">
        <v>10.3305358184179</v>
      </c>
      <c r="E7930">
        <v>10.7010931174711</v>
      </c>
      <c r="F7930">
        <v>10.5382936326164</v>
      </c>
      <c r="G7930">
        <v>10.295775232106701</v>
      </c>
      <c r="H7930">
        <v>10.779394832904099</v>
      </c>
      <c r="I7930">
        <v>10.455581012863099</v>
      </c>
      <c r="J7930">
        <v>10.4242189139436</v>
      </c>
      <c r="K7930">
        <v>10.0740387343926</v>
      </c>
      <c r="L7930">
        <v>10.5877207378135</v>
      </c>
      <c r="M7930">
        <v>10.708266288358301</v>
      </c>
      <c r="N7930">
        <v>10.7205802825923</v>
      </c>
      <c r="O7930">
        <v>10.719447414633001</v>
      </c>
      <c r="P7930">
        <v>10.3672321088677</v>
      </c>
      <c r="Q7930">
        <v>10.666345908434501</v>
      </c>
    </row>
    <row r="7931" spans="1:17">
      <c r="A7931" t="s">
        <v>14315</v>
      </c>
      <c r="B7931" s="16" t="s">
        <v>14316</v>
      </c>
      <c r="C7931">
        <v>6.5061011689220098</v>
      </c>
      <c r="D7931">
        <v>6.5651840145352196</v>
      </c>
      <c r="E7931">
        <v>6.1846340324636904</v>
      </c>
      <c r="F7931">
        <v>6.7959238383915404</v>
      </c>
      <c r="G7931">
        <v>6.56487182254026</v>
      </c>
      <c r="H7931">
        <v>7.4802342575607401</v>
      </c>
      <c r="I7931">
        <v>6.7829715070437899</v>
      </c>
      <c r="J7931">
        <v>6.8680985443436402</v>
      </c>
      <c r="K7931">
        <v>6.69903673516112</v>
      </c>
      <c r="L7931">
        <v>6.6027357039898096</v>
      </c>
      <c r="M7931">
        <v>6.8979530357267</v>
      </c>
      <c r="N7931">
        <v>6.9071041636238304</v>
      </c>
      <c r="O7931">
        <v>6.9948926036377204</v>
      </c>
      <c r="P7931">
        <v>7.3625711812439798</v>
      </c>
      <c r="Q7931">
        <v>5.09416193408443</v>
      </c>
    </row>
    <row r="7932" spans="1:17">
      <c r="A7932" t="s">
        <v>14317</v>
      </c>
      <c r="B7932" s="16" t="s">
        <v>14318</v>
      </c>
      <c r="C7932">
        <v>11.7647979331764</v>
      </c>
      <c r="D7932">
        <v>11.840196273328999</v>
      </c>
      <c r="E7932">
        <v>12.157507494177899</v>
      </c>
      <c r="F7932">
        <v>11.9646657626432</v>
      </c>
      <c r="G7932">
        <v>11.7342412417114</v>
      </c>
      <c r="H7932">
        <v>12.1123163425342</v>
      </c>
      <c r="I7932">
        <v>11.7285381821022</v>
      </c>
      <c r="J7932">
        <v>12.0072850282689</v>
      </c>
      <c r="K7932">
        <v>11.710306463373501</v>
      </c>
      <c r="L7932">
        <v>12.0398345729784</v>
      </c>
      <c r="M7932">
        <v>11.983077299040501</v>
      </c>
      <c r="N7932">
        <v>11.812388675011601</v>
      </c>
      <c r="O7932">
        <v>11.9959789205001</v>
      </c>
      <c r="P7932">
        <v>11.665940436543501</v>
      </c>
      <c r="Q7932">
        <v>10.86219186101</v>
      </c>
    </row>
    <row r="7933" spans="1:17">
      <c r="A7933" t="s">
        <v>14319</v>
      </c>
      <c r="B7933" s="16" t="s">
        <v>14320</v>
      </c>
      <c r="C7933">
        <v>8.89553473065485</v>
      </c>
      <c r="D7933">
        <v>8.8691923299139308</v>
      </c>
      <c r="E7933">
        <v>9.0053063270894995</v>
      </c>
      <c r="F7933">
        <v>8.8423070272748205</v>
      </c>
      <c r="G7933">
        <v>8.8840760252300797</v>
      </c>
      <c r="H7933">
        <v>9.2185930867620698</v>
      </c>
      <c r="I7933">
        <v>9.0733992952928908</v>
      </c>
      <c r="J7933">
        <v>8.7990111640539403</v>
      </c>
      <c r="K7933">
        <v>9.0151555127252596</v>
      </c>
      <c r="L7933">
        <v>9.1349248941589192</v>
      </c>
      <c r="M7933">
        <v>9.3395754536460895</v>
      </c>
      <c r="N7933">
        <v>8.8217383333632799</v>
      </c>
      <c r="O7933">
        <v>9.2301553395806408</v>
      </c>
      <c r="P7933">
        <v>8.6587555712540691</v>
      </c>
      <c r="Q7933">
        <v>9.4093039143768298</v>
      </c>
    </row>
    <row r="7934" spans="1:17">
      <c r="A7934" t="s">
        <v>14321</v>
      </c>
      <c r="B7934" s="16" t="s">
        <v>14322</v>
      </c>
      <c r="C7934">
        <v>8.9505872591151299</v>
      </c>
      <c r="D7934">
        <v>9.1159153830665201</v>
      </c>
      <c r="E7934">
        <v>9.1569808568704794</v>
      </c>
      <c r="F7934">
        <v>9.9144882923227193</v>
      </c>
      <c r="G7934">
        <v>9.0936474779941303</v>
      </c>
      <c r="H7934">
        <v>10.3675390801746</v>
      </c>
      <c r="I7934">
        <v>9.1313224119510394</v>
      </c>
      <c r="J7934">
        <v>9.8541934902063293</v>
      </c>
      <c r="K7934">
        <v>9.0501180694418597</v>
      </c>
      <c r="L7934">
        <v>9.2878670137409998</v>
      </c>
      <c r="M7934">
        <v>9.8446251775385996</v>
      </c>
      <c r="N7934">
        <v>9.7247793771249693</v>
      </c>
      <c r="O7934">
        <v>9.7608357039149194</v>
      </c>
      <c r="P7934">
        <v>9.2455987359522993</v>
      </c>
      <c r="Q7934">
        <v>8.1958182219819093</v>
      </c>
    </row>
    <row r="7935" spans="1:17">
      <c r="A7935" t="s">
        <v>14323</v>
      </c>
      <c r="B7935" s="16" t="s">
        <v>14324</v>
      </c>
      <c r="C7935">
        <v>4.5401401503132401</v>
      </c>
      <c r="D7935">
        <v>4.3876263279161201</v>
      </c>
      <c r="E7935">
        <v>4.7777046060070401</v>
      </c>
      <c r="F7935">
        <v>4.3517302712450299</v>
      </c>
      <c r="G7935">
        <v>4.9315086277172604</v>
      </c>
      <c r="H7935">
        <v>3.50653555504317</v>
      </c>
      <c r="I7935">
        <v>4.4354937019020104</v>
      </c>
      <c r="J7935">
        <v>3.6724961835054399</v>
      </c>
      <c r="K7935">
        <v>4.4914502970878702</v>
      </c>
      <c r="L7935">
        <v>3.8614614459532302</v>
      </c>
      <c r="M7935">
        <v>4.1590575299716699</v>
      </c>
      <c r="N7935">
        <v>4.2465073090516299</v>
      </c>
      <c r="O7935">
        <v>4.2491040476565001</v>
      </c>
      <c r="P7935">
        <v>4.0606668341819496</v>
      </c>
      <c r="Q7935">
        <v>6.6375058506955904</v>
      </c>
    </row>
    <row r="7936" spans="1:17">
      <c r="A7936" t="s">
        <v>14325</v>
      </c>
      <c r="B7936" s="16" t="s">
        <v>14326</v>
      </c>
      <c r="C7936">
        <v>10.014460285936901</v>
      </c>
      <c r="D7936">
        <v>10.031642854959101</v>
      </c>
      <c r="E7936">
        <v>9.6161169717384105</v>
      </c>
      <c r="F7936">
        <v>10.037361549644601</v>
      </c>
      <c r="G7936">
        <v>9.8215092566920603</v>
      </c>
      <c r="H7936">
        <v>10.212415095940701</v>
      </c>
      <c r="I7936">
        <v>9.9875805110130003</v>
      </c>
      <c r="J7936">
        <v>9.8630402663032406</v>
      </c>
      <c r="K7936">
        <v>9.8443805715966004</v>
      </c>
      <c r="L7936">
        <v>9.9116610776759302</v>
      </c>
      <c r="M7936">
        <v>9.9573319073611497</v>
      </c>
      <c r="N7936">
        <v>9.8351400601562702</v>
      </c>
      <c r="O7936">
        <v>10.0007320958645</v>
      </c>
      <c r="P7936">
        <v>9.9617190277518795</v>
      </c>
      <c r="Q7936">
        <v>8.6462459446333604</v>
      </c>
    </row>
    <row r="7937" spans="1:17">
      <c r="A7937" t="s">
        <v>14327</v>
      </c>
      <c r="B7937" s="16" t="s">
        <v>14328</v>
      </c>
      <c r="C7937">
        <v>8.5804647653092392</v>
      </c>
      <c r="D7937">
        <v>8.41843100519778</v>
      </c>
      <c r="E7937">
        <v>8.1945238237780593</v>
      </c>
      <c r="F7937">
        <v>8.4143333071825008</v>
      </c>
      <c r="G7937">
        <v>8.4247362592949404</v>
      </c>
      <c r="H7937">
        <v>8.8888809225310794</v>
      </c>
      <c r="I7937">
        <v>8.5765704099456794</v>
      </c>
      <c r="J7937">
        <v>8.4163629109346694</v>
      </c>
      <c r="K7937">
        <v>8.5614155701872896</v>
      </c>
      <c r="L7937">
        <v>8.4150944050062293</v>
      </c>
      <c r="M7937">
        <v>8.8245505521073007</v>
      </c>
      <c r="N7937">
        <v>8.4002578903774392</v>
      </c>
      <c r="O7937">
        <v>8.77051751150284</v>
      </c>
      <c r="P7937">
        <v>8.7618371322300508</v>
      </c>
      <c r="Q7937">
        <v>9.65973340900055</v>
      </c>
    </row>
    <row r="7938" spans="1:17">
      <c r="A7938" t="s">
        <v>14329</v>
      </c>
      <c r="B7938" s="16" t="s">
        <v>684</v>
      </c>
      <c r="C7938">
        <v>4.1513583524311999</v>
      </c>
      <c r="D7938">
        <v>4.5009317243298002</v>
      </c>
      <c r="E7938">
        <v>4.2015349465393896</v>
      </c>
      <c r="F7938">
        <v>4.0118215330109104</v>
      </c>
      <c r="G7938">
        <v>4.37414671474383</v>
      </c>
      <c r="H7938">
        <v>3.30825032505737</v>
      </c>
      <c r="I7938">
        <v>4.4354937019020104</v>
      </c>
      <c r="J7938">
        <v>3.6724961835054399</v>
      </c>
      <c r="K7938">
        <v>4.0709644767565303</v>
      </c>
      <c r="L7938">
        <v>3.8614614459532302</v>
      </c>
      <c r="M7938">
        <v>4.10067942601317</v>
      </c>
      <c r="N7938">
        <v>3.9019995236038798</v>
      </c>
      <c r="O7938">
        <v>3.8507909364900099</v>
      </c>
      <c r="P7938">
        <v>3.9363215208704698</v>
      </c>
      <c r="Q7938">
        <v>5.09416193408443</v>
      </c>
    </row>
    <row r="7939" spans="1:17">
      <c r="A7939" t="s">
        <v>14330</v>
      </c>
      <c r="B7939" s="16" t="s">
        <v>14331</v>
      </c>
      <c r="C7939">
        <v>6.9454052174376804</v>
      </c>
      <c r="D7939">
        <v>6.8509999593391502</v>
      </c>
      <c r="E7939">
        <v>7.3350308563673403</v>
      </c>
      <c r="F7939">
        <v>6.1321346925860896</v>
      </c>
      <c r="G7939">
        <v>6.7091506927065296</v>
      </c>
      <c r="H7939">
        <v>5.9735057093571502</v>
      </c>
      <c r="I7939">
        <v>7.1836331182777702</v>
      </c>
      <c r="J7939">
        <v>6.3659976937039797</v>
      </c>
      <c r="K7939">
        <v>6.8746599086086499</v>
      </c>
      <c r="L7939">
        <v>6.4198927805542398</v>
      </c>
      <c r="M7939">
        <v>5.95309087267698</v>
      </c>
      <c r="N7939">
        <v>5.7063481960642797</v>
      </c>
      <c r="O7939">
        <v>6.0284038541843801</v>
      </c>
      <c r="P7939">
        <v>7.08417203296443</v>
      </c>
      <c r="Q7939">
        <v>5.81282804418474</v>
      </c>
    </row>
    <row r="7940" spans="1:17">
      <c r="A7940" t="s">
        <v>14332</v>
      </c>
      <c r="B7940" s="16" t="s">
        <v>14333</v>
      </c>
      <c r="C7940">
        <v>7.7974702032345302</v>
      </c>
      <c r="D7940">
        <v>7.7017277505002504</v>
      </c>
      <c r="E7940">
        <v>7.6089837707041497</v>
      </c>
      <c r="F7940">
        <v>7.8445953114530003</v>
      </c>
      <c r="G7940">
        <v>7.62000228824704</v>
      </c>
      <c r="H7940">
        <v>8.0655128239763094</v>
      </c>
      <c r="I7940">
        <v>7.8789933209065302</v>
      </c>
      <c r="J7940">
        <v>7.8667605343826397</v>
      </c>
      <c r="K7940">
        <v>7.6939540092276903</v>
      </c>
      <c r="L7940">
        <v>7.8219497417635404</v>
      </c>
      <c r="M7940">
        <v>7.6357224685661302</v>
      </c>
      <c r="N7940">
        <v>7.4712772951754198</v>
      </c>
      <c r="O7940">
        <v>7.7789039860009099</v>
      </c>
      <c r="P7940">
        <v>7.9530256707027496</v>
      </c>
      <c r="Q7940">
        <v>7.1565710053807701</v>
      </c>
    </row>
    <row r="7941" spans="1:17">
      <c r="A7941" t="s">
        <v>14334</v>
      </c>
      <c r="B7941" s="16" t="s">
        <v>14335</v>
      </c>
      <c r="C7941">
        <v>8.4200782123343707</v>
      </c>
      <c r="D7941">
        <v>8.5301504391917398</v>
      </c>
      <c r="E7941">
        <v>8.8467560081831405</v>
      </c>
      <c r="F7941">
        <v>9.0165005705620604</v>
      </c>
      <c r="G7941">
        <v>8.6517674263876199</v>
      </c>
      <c r="H7941">
        <v>9.1041332273194193</v>
      </c>
      <c r="I7941">
        <v>8.3276499299881905</v>
      </c>
      <c r="J7941">
        <v>8.7637457188031096</v>
      </c>
      <c r="K7941">
        <v>8.1885183905571193</v>
      </c>
      <c r="L7941">
        <v>8.6003923564070099</v>
      </c>
      <c r="M7941">
        <v>8.9353032199192395</v>
      </c>
      <c r="N7941">
        <v>8.7539627908833904</v>
      </c>
      <c r="O7941">
        <v>8.9139688985874095</v>
      </c>
      <c r="P7941">
        <v>8.4686640046248804</v>
      </c>
      <c r="Q7941">
        <v>7.6950435514148801</v>
      </c>
    </row>
    <row r="7942" spans="1:17">
      <c r="A7942" t="s">
        <v>14336</v>
      </c>
      <c r="B7942" s="16" t="s">
        <v>14337</v>
      </c>
      <c r="C7942">
        <v>6.4931841072364804</v>
      </c>
      <c r="D7942">
        <v>6.2663873915801203</v>
      </c>
      <c r="E7942">
        <v>5.98496325541152</v>
      </c>
      <c r="F7942">
        <v>6.1471629119605797</v>
      </c>
      <c r="G7942">
        <v>5.91035690204746</v>
      </c>
      <c r="H7942">
        <v>6.5905983471623104</v>
      </c>
      <c r="I7942">
        <v>7.0292922252327301</v>
      </c>
      <c r="J7942">
        <v>6.3435298007965804</v>
      </c>
      <c r="K7942">
        <v>6.69903673516112</v>
      </c>
      <c r="L7942">
        <v>6.1325703953714701</v>
      </c>
      <c r="M7942">
        <v>6.2199377007149002</v>
      </c>
      <c r="N7942">
        <v>5.7295275834397899</v>
      </c>
      <c r="O7942">
        <v>6.3295390887967304</v>
      </c>
      <c r="P7942">
        <v>6.8814340296577301</v>
      </c>
      <c r="Q7942">
        <v>5.81282804418474</v>
      </c>
    </row>
    <row r="7943" spans="1:17">
      <c r="A7943" t="s">
        <v>14338</v>
      </c>
      <c r="B7943" s="16" t="s">
        <v>14339</v>
      </c>
      <c r="C7943">
        <v>5.69565330414353</v>
      </c>
      <c r="D7943">
        <v>5.7482214031963599</v>
      </c>
      <c r="E7943">
        <v>6.2527945319371199</v>
      </c>
      <c r="F7943">
        <v>5.6714948256673399</v>
      </c>
      <c r="G7943">
        <v>5.91035690204746</v>
      </c>
      <c r="H7943">
        <v>5.0402227714917602</v>
      </c>
      <c r="I7943">
        <v>5.8637325437795704</v>
      </c>
      <c r="J7943">
        <v>6.32070094061618</v>
      </c>
      <c r="K7943">
        <v>6.01869195546446</v>
      </c>
      <c r="L7943">
        <v>6.0164413304659004</v>
      </c>
      <c r="M7943">
        <v>5.6409547048498796</v>
      </c>
      <c r="N7943">
        <v>5.5585000893321901</v>
      </c>
      <c r="O7943">
        <v>6.0697440603835204</v>
      </c>
      <c r="P7943">
        <v>5.3440870543648904</v>
      </c>
      <c r="Q7943">
        <v>5.09416193408443</v>
      </c>
    </row>
    <row r="7944" spans="1:17">
      <c r="A7944" t="s">
        <v>14340</v>
      </c>
      <c r="B7944" s="16" t="s">
        <v>14341</v>
      </c>
      <c r="C7944">
        <v>8.3612116826899996</v>
      </c>
      <c r="D7944">
        <v>8.2725409010124107</v>
      </c>
      <c r="E7944">
        <v>8.3721356619421101</v>
      </c>
      <c r="F7944">
        <v>7.9027828604366599</v>
      </c>
      <c r="G7944">
        <v>8.34702151232052</v>
      </c>
      <c r="H7944">
        <v>8.88393315103961</v>
      </c>
      <c r="I7944">
        <v>8.7509502618351096</v>
      </c>
      <c r="J7944">
        <v>8.3674428370248606</v>
      </c>
      <c r="K7944">
        <v>8.3839495763288205</v>
      </c>
      <c r="L7944">
        <v>8.3856212379454504</v>
      </c>
      <c r="M7944">
        <v>7.96872378744066</v>
      </c>
      <c r="N7944">
        <v>7.9107109210076096</v>
      </c>
      <c r="O7944">
        <v>8.0170986455102593</v>
      </c>
      <c r="P7944">
        <v>8.9865612729055204</v>
      </c>
      <c r="Q7944">
        <v>6.6375058506955904</v>
      </c>
    </row>
    <row r="7945" spans="1:17">
      <c r="A7945" t="s">
        <v>14342</v>
      </c>
      <c r="B7945" s="16" t="s">
        <v>14343</v>
      </c>
      <c r="C7945">
        <v>11.168527030957501</v>
      </c>
      <c r="D7945">
        <v>11.172938373140999</v>
      </c>
      <c r="E7945">
        <v>11.411985614312499</v>
      </c>
      <c r="F7945">
        <v>11.4286479786316</v>
      </c>
      <c r="G7945">
        <v>11.0812727786771</v>
      </c>
      <c r="H7945">
        <v>11.1502479431841</v>
      </c>
      <c r="I7945">
        <v>11.157107499363899</v>
      </c>
      <c r="J7945">
        <v>10.1371055908361</v>
      </c>
      <c r="K7945">
        <v>11.0872070231389</v>
      </c>
      <c r="L7945">
        <v>11.457156503341301</v>
      </c>
      <c r="M7945">
        <v>11.3259566079864</v>
      </c>
      <c r="N7945">
        <v>11.6791756913425</v>
      </c>
      <c r="O7945">
        <v>11.4641944187969</v>
      </c>
      <c r="P7945">
        <v>10.724628025252899</v>
      </c>
      <c r="Q7945">
        <v>12.9666544934322</v>
      </c>
    </row>
    <row r="7946" spans="1:17">
      <c r="A7946" t="s">
        <v>14344</v>
      </c>
      <c r="B7946" s="16" t="s">
        <v>14345</v>
      </c>
      <c r="C7946">
        <v>6.0560432175631203</v>
      </c>
      <c r="D7946">
        <v>5.9964287144494701</v>
      </c>
      <c r="E7946">
        <v>6.4779724688708198</v>
      </c>
      <c r="F7946">
        <v>6.6034475243873398</v>
      </c>
      <c r="G7946">
        <v>6.0559046863048698</v>
      </c>
      <c r="H7946">
        <v>6.3945603718070796</v>
      </c>
      <c r="I7946">
        <v>6.1254782290571796</v>
      </c>
      <c r="J7946">
        <v>6.5634187552084402</v>
      </c>
      <c r="K7946">
        <v>6.30511742862564</v>
      </c>
      <c r="L7946">
        <v>6.2100400854538496</v>
      </c>
      <c r="M7946">
        <v>5.7092205097854203</v>
      </c>
      <c r="N7946">
        <v>6.1781245315310702</v>
      </c>
      <c r="O7946">
        <v>6.0143499073555899</v>
      </c>
      <c r="P7946">
        <v>6.47486360288885</v>
      </c>
      <c r="Q7946">
        <v>5.09416193408443</v>
      </c>
    </row>
    <row r="7947" spans="1:17">
      <c r="A7947" t="s">
        <v>14346</v>
      </c>
      <c r="B7947" s="16" t="s">
        <v>14347</v>
      </c>
      <c r="C7947">
        <v>8.25488638708776</v>
      </c>
      <c r="D7947">
        <v>8.2142506024486099</v>
      </c>
      <c r="E7947">
        <v>7.6843872809925298</v>
      </c>
      <c r="F7947">
        <v>7.7256218456342802</v>
      </c>
      <c r="G7947">
        <v>8.4435274685264705</v>
      </c>
      <c r="H7947">
        <v>6.9455834449407403</v>
      </c>
      <c r="I7947">
        <v>8.1228329728690802</v>
      </c>
      <c r="J7947">
        <v>7.6428167248235699</v>
      </c>
      <c r="K7947">
        <v>8.3747824627642107</v>
      </c>
      <c r="L7947">
        <v>7.7922904582819097</v>
      </c>
      <c r="M7947">
        <v>7.9857095708883197</v>
      </c>
      <c r="N7947">
        <v>7.7912863572855402</v>
      </c>
      <c r="O7947">
        <v>7.7871036820901196</v>
      </c>
      <c r="P7947">
        <v>7.9070947450876101</v>
      </c>
      <c r="Q7947">
        <v>9.2656390107680107</v>
      </c>
    </row>
    <row r="7948" spans="1:17">
      <c r="A7948" t="s">
        <v>14348</v>
      </c>
      <c r="B7948" s="16" t="s">
        <v>14349</v>
      </c>
      <c r="C7948">
        <v>11.169031644770399</v>
      </c>
      <c r="D7948">
        <v>11.225961614837001</v>
      </c>
      <c r="E7948">
        <v>11.304697910151001</v>
      </c>
      <c r="F7948">
        <v>11.2307420113926</v>
      </c>
      <c r="G7948">
        <v>11.141181991474401</v>
      </c>
      <c r="H7948">
        <v>11.4973563460289</v>
      </c>
      <c r="I7948">
        <v>11.4202060361579</v>
      </c>
      <c r="J7948">
        <v>11.057453317111801</v>
      </c>
      <c r="K7948">
        <v>11.537343478578499</v>
      </c>
      <c r="L7948">
        <v>11.491365452892101</v>
      </c>
      <c r="M7948">
        <v>11.041017151751801</v>
      </c>
      <c r="N7948">
        <v>11.0265210930395</v>
      </c>
      <c r="O7948">
        <v>11.2968037608512</v>
      </c>
      <c r="P7948">
        <v>11.325654957518299</v>
      </c>
      <c r="Q7948">
        <v>11.175248744158701</v>
      </c>
    </row>
    <row r="7949" spans="1:17">
      <c r="A7949" t="s">
        <v>14350</v>
      </c>
      <c r="B7949" s="16" t="s">
        <v>14351</v>
      </c>
      <c r="C7949">
        <v>8.3470042166010998</v>
      </c>
      <c r="D7949">
        <v>8.4846481108120493</v>
      </c>
      <c r="E7949">
        <v>8.36197239696968</v>
      </c>
      <c r="F7949">
        <v>8.5295590110989306</v>
      </c>
      <c r="G7949">
        <v>8.4056968466389108</v>
      </c>
      <c r="H7949">
        <v>8.6416384550094598</v>
      </c>
      <c r="I7949">
        <v>8.5547808237071692</v>
      </c>
      <c r="J7949">
        <v>8.5538869966632198</v>
      </c>
      <c r="K7949">
        <v>8.3717137562975008</v>
      </c>
      <c r="L7949">
        <v>8.5152615810939096</v>
      </c>
      <c r="M7949">
        <v>8.5419219500313908</v>
      </c>
      <c r="N7949">
        <v>8.3497162969568404</v>
      </c>
      <c r="O7949">
        <v>8.5108738271141693</v>
      </c>
      <c r="P7949">
        <v>8.6823078748033407</v>
      </c>
      <c r="Q7949">
        <v>7.5369478347710803</v>
      </c>
    </row>
    <row r="7950" spans="1:17">
      <c r="A7950" t="s">
        <v>14352</v>
      </c>
      <c r="B7950" s="16" t="s">
        <v>14353</v>
      </c>
      <c r="C7950">
        <v>7.5715504288151303</v>
      </c>
      <c r="D7950">
        <v>7.50286219085078</v>
      </c>
      <c r="E7950">
        <v>7.2820324993308896</v>
      </c>
      <c r="F7950">
        <v>7.1471983190353301</v>
      </c>
      <c r="G7950">
        <v>7.2948713916683197</v>
      </c>
      <c r="H7950">
        <v>6.4085032367581496</v>
      </c>
      <c r="I7950">
        <v>6.7829715070437899</v>
      </c>
      <c r="J7950">
        <v>6.6297729632679196</v>
      </c>
      <c r="K7950">
        <v>7.3324752458562799</v>
      </c>
      <c r="L7950">
        <v>6.6477796151719897</v>
      </c>
      <c r="M7950">
        <v>6.5944058642986496</v>
      </c>
      <c r="N7950">
        <v>6.6678003653061104</v>
      </c>
      <c r="O7950">
        <v>6.7974449120529101</v>
      </c>
      <c r="P7950">
        <v>6.8117082797650301</v>
      </c>
      <c r="Q7950">
        <v>7.5369478347710803</v>
      </c>
    </row>
    <row r="7951" spans="1:17">
      <c r="A7951" t="s">
        <v>14354</v>
      </c>
      <c r="B7951" s="16" t="s">
        <v>14355</v>
      </c>
      <c r="C7951">
        <v>9.0591252788339993</v>
      </c>
      <c r="D7951">
        <v>9.1762996319852697</v>
      </c>
      <c r="E7951">
        <v>9.1030993587152498</v>
      </c>
      <c r="F7951">
        <v>9.2821634512932096</v>
      </c>
      <c r="G7951">
        <v>8.9977587879827006</v>
      </c>
      <c r="H7951">
        <v>9.2439135533047594</v>
      </c>
      <c r="I7951">
        <v>8.7036459251872103</v>
      </c>
      <c r="J7951">
        <v>9.2628783462910995</v>
      </c>
      <c r="K7951">
        <v>8.8942239638088498</v>
      </c>
      <c r="L7951">
        <v>9.0224296786177707</v>
      </c>
      <c r="M7951">
        <v>8.9985583902256607</v>
      </c>
      <c r="N7951">
        <v>8.6652401942009902</v>
      </c>
      <c r="O7951">
        <v>8.7787585416736906</v>
      </c>
      <c r="P7951">
        <v>9.2028180590103101</v>
      </c>
      <c r="Q7951">
        <v>8.3931679398307004</v>
      </c>
    </row>
    <row r="7952" spans="1:17">
      <c r="A7952" t="s">
        <v>14356</v>
      </c>
      <c r="B7952" s="16" t="s">
        <v>14357</v>
      </c>
      <c r="C7952">
        <v>8.0726024190613099</v>
      </c>
      <c r="D7952">
        <v>8.0364118281461305</v>
      </c>
      <c r="E7952">
        <v>8.1120155991633105</v>
      </c>
      <c r="F7952">
        <v>8.1991081384552391</v>
      </c>
      <c r="G7952">
        <v>8.0609030714784904</v>
      </c>
      <c r="H7952">
        <v>9.0631388975673808</v>
      </c>
      <c r="I7952">
        <v>8.3422624025839607</v>
      </c>
      <c r="J7952">
        <v>8.6704936706008802</v>
      </c>
      <c r="K7952">
        <v>7.9664356279317303</v>
      </c>
      <c r="L7952">
        <v>8.0850510301505203</v>
      </c>
      <c r="M7952">
        <v>8.4396585289605497</v>
      </c>
      <c r="N7952">
        <v>8.4038010863162196</v>
      </c>
      <c r="O7952">
        <v>8.3514719531855306</v>
      </c>
      <c r="P7952">
        <v>8.6348121378026992</v>
      </c>
      <c r="Q7952">
        <v>6.6375058506955904</v>
      </c>
    </row>
    <row r="7953" spans="1:17">
      <c r="A7953" t="s">
        <v>14358</v>
      </c>
      <c r="B7953" s="16" t="s">
        <v>14359</v>
      </c>
      <c r="C7953">
        <v>8.0769141021080806</v>
      </c>
      <c r="D7953">
        <v>8.0066631710940506</v>
      </c>
      <c r="E7953">
        <v>8.0500473658796601</v>
      </c>
      <c r="F7953">
        <v>8.3957593672928805</v>
      </c>
      <c r="G7953">
        <v>7.9704766000327201</v>
      </c>
      <c r="H7953">
        <v>8.7785726177082495</v>
      </c>
      <c r="I7953">
        <v>8.2522790768096801</v>
      </c>
      <c r="J7953">
        <v>8.49184494276499</v>
      </c>
      <c r="K7953">
        <v>8.0144630057834298</v>
      </c>
      <c r="L7953">
        <v>8.1720390860348306</v>
      </c>
      <c r="M7953">
        <v>8.1958786699426707</v>
      </c>
      <c r="N7953">
        <v>7.9788347363882597</v>
      </c>
      <c r="O7953">
        <v>8.0884808420641292</v>
      </c>
      <c r="P7953">
        <v>8.4550537175740494</v>
      </c>
      <c r="Q7953">
        <v>2.8218677180984102</v>
      </c>
    </row>
    <row r="7954" spans="1:17">
      <c r="A7954" t="s">
        <v>14360</v>
      </c>
      <c r="B7954" s="16" t="s">
        <v>14361</v>
      </c>
      <c r="C7954">
        <v>6.4403118743285797</v>
      </c>
      <c r="D7954">
        <v>6.4171272036765803</v>
      </c>
      <c r="E7954">
        <v>5.8141048855267101</v>
      </c>
      <c r="F7954">
        <v>6.5925617462467496</v>
      </c>
      <c r="G7954">
        <v>6.5228532534945796</v>
      </c>
      <c r="H7954">
        <v>6.4223107959451697</v>
      </c>
      <c r="I7954">
        <v>6.4984102644921702</v>
      </c>
      <c r="J7954">
        <v>6.53400866212165</v>
      </c>
      <c r="K7954">
        <v>6.2251059939957996</v>
      </c>
      <c r="L7954">
        <v>6.6254352606249798</v>
      </c>
      <c r="M7954">
        <v>6.9681809941995603</v>
      </c>
      <c r="N7954">
        <v>6.9368440474839899</v>
      </c>
      <c r="O7954">
        <v>6.5683219506101604</v>
      </c>
      <c r="P7954">
        <v>6.64518742594566</v>
      </c>
      <c r="Q7954">
        <v>6.6375058506955904</v>
      </c>
    </row>
    <row r="7955" spans="1:17">
      <c r="A7955" t="s">
        <v>14362</v>
      </c>
      <c r="B7955" s="16" t="s">
        <v>14363</v>
      </c>
      <c r="C7955">
        <v>8.6399358059866902</v>
      </c>
      <c r="D7955">
        <v>8.5829227422538406</v>
      </c>
      <c r="E7955">
        <v>8.5165649648443402</v>
      </c>
      <c r="F7955">
        <v>8.8099451660674202</v>
      </c>
      <c r="G7955">
        <v>8.8534954019602008</v>
      </c>
      <c r="H7955">
        <v>8.88393315103961</v>
      </c>
      <c r="I7955">
        <v>8.6547368426829294</v>
      </c>
      <c r="J7955">
        <v>8.9151162828146795</v>
      </c>
      <c r="K7955">
        <v>8.3562714523078903</v>
      </c>
      <c r="L7955">
        <v>8.4908647159311492</v>
      </c>
      <c r="M7955">
        <v>8.7127587899274204</v>
      </c>
      <c r="N7955">
        <v>8.5388286418580499</v>
      </c>
      <c r="O7955">
        <v>8.7136234733418991</v>
      </c>
      <c r="P7955">
        <v>8.64283754355864</v>
      </c>
      <c r="Q7955">
        <v>7.1565710053807701</v>
      </c>
    </row>
    <row r="7956" spans="1:17">
      <c r="A7956" t="s">
        <v>14364</v>
      </c>
      <c r="B7956" s="16" t="s">
        <v>14365</v>
      </c>
      <c r="C7956">
        <v>6.6526167310478499</v>
      </c>
      <c r="D7956">
        <v>6.5884315520733496</v>
      </c>
      <c r="E7956">
        <v>7.4159618262881102</v>
      </c>
      <c r="F7956">
        <v>7.0788318150758602</v>
      </c>
      <c r="G7956">
        <v>7.0997872208927699</v>
      </c>
      <c r="H7956">
        <v>8.2305742222536207</v>
      </c>
      <c r="I7956">
        <v>7.2856101270774296</v>
      </c>
      <c r="J7956">
        <v>7.39930664190915</v>
      </c>
      <c r="K7956">
        <v>6.7849177277433901</v>
      </c>
      <c r="L7956">
        <v>7.1162623791641204</v>
      </c>
      <c r="M7956">
        <v>7.3769205774306199</v>
      </c>
      <c r="N7956">
        <v>7.5112879937056096</v>
      </c>
      <c r="O7956">
        <v>7.5280070821620004</v>
      </c>
      <c r="P7956">
        <v>7.2512976857525899</v>
      </c>
      <c r="Q7956">
        <v>7.5369478347710803</v>
      </c>
    </row>
    <row r="7957" spans="1:17">
      <c r="A7957" t="s">
        <v>14366</v>
      </c>
      <c r="B7957" s="16" t="s">
        <v>14367</v>
      </c>
      <c r="C7957">
        <v>10.317290944121501</v>
      </c>
      <c r="D7957">
        <v>10.374426335469501</v>
      </c>
      <c r="E7957">
        <v>10.029513520576099</v>
      </c>
      <c r="F7957">
        <v>10.168924992028</v>
      </c>
      <c r="G7957">
        <v>10.107201315592199</v>
      </c>
      <c r="H7957">
        <v>10.569749475931699</v>
      </c>
      <c r="I7957">
        <v>10.504288576232399</v>
      </c>
      <c r="J7957">
        <v>10.4202284986264</v>
      </c>
      <c r="K7957">
        <v>10.4359917282243</v>
      </c>
      <c r="L7957">
        <v>10.40074797818</v>
      </c>
      <c r="M7957">
        <v>10.0754087331189</v>
      </c>
      <c r="N7957">
        <v>10.025339151118899</v>
      </c>
      <c r="O7957">
        <v>10.1910121080899</v>
      </c>
      <c r="P7957">
        <v>10.781149512849799</v>
      </c>
      <c r="Q7957">
        <v>7.3593062614465703</v>
      </c>
    </row>
    <row r="7958" spans="1:17">
      <c r="A7958" t="s">
        <v>14368</v>
      </c>
      <c r="B7958" s="16" t="s">
        <v>14369</v>
      </c>
      <c r="C7958">
        <v>4.99547094075474</v>
      </c>
      <c r="D7958">
        <v>4.6529177314580599</v>
      </c>
      <c r="E7958">
        <v>4.2015349465393896</v>
      </c>
      <c r="F7958">
        <v>4.1611154638698196</v>
      </c>
      <c r="G7958">
        <v>4.3009286659846602</v>
      </c>
      <c r="H7958">
        <v>4.07504641393726</v>
      </c>
      <c r="I7958">
        <v>4.6056600831029897</v>
      </c>
      <c r="J7958">
        <v>4.1999986398891203</v>
      </c>
      <c r="K7958">
        <v>4.3302743077434496</v>
      </c>
      <c r="L7958">
        <v>4.3892426656840904</v>
      </c>
      <c r="M7958">
        <v>4.4556477038402296</v>
      </c>
      <c r="N7958">
        <v>4.5070424063834196</v>
      </c>
      <c r="O7958">
        <v>4.4501242258791596</v>
      </c>
      <c r="P7958">
        <v>4.4479700090536403</v>
      </c>
      <c r="Q7958">
        <v>2.8218677180984102</v>
      </c>
    </row>
    <row r="7959" spans="1:17">
      <c r="A7959" t="s">
        <v>14370</v>
      </c>
      <c r="B7959" s="16" t="s">
        <v>14371</v>
      </c>
      <c r="C7959">
        <v>6.5812385223602199</v>
      </c>
      <c r="D7959">
        <v>6.8605631676592598</v>
      </c>
      <c r="E7959">
        <v>6.6219183496940897</v>
      </c>
      <c r="F7959">
        <v>7.1838182968242599</v>
      </c>
      <c r="G7959">
        <v>7.1280025223572601</v>
      </c>
      <c r="H7959">
        <v>7.7543838366900504</v>
      </c>
      <c r="I7959">
        <v>7.1672811779998904</v>
      </c>
      <c r="J7959">
        <v>7.3384711878900699</v>
      </c>
      <c r="K7959">
        <v>6.8571558487748501</v>
      </c>
      <c r="L7959">
        <v>6.8538875383047699</v>
      </c>
      <c r="M7959">
        <v>7.9165304623469304</v>
      </c>
      <c r="N7959">
        <v>7.8599994574991801</v>
      </c>
      <c r="O7959">
        <v>8.0066062038094596</v>
      </c>
      <c r="P7959">
        <v>7.6445215638579098</v>
      </c>
      <c r="Q7959">
        <v>5.09416193408443</v>
      </c>
    </row>
    <row r="7960" spans="1:17">
      <c r="A7960" t="s">
        <v>14372</v>
      </c>
      <c r="B7960" s="16" t="s">
        <v>14373</v>
      </c>
      <c r="C7960">
        <v>7.2277727119103501</v>
      </c>
      <c r="D7960">
        <v>7.2933241178891697</v>
      </c>
      <c r="E7960">
        <v>7.2711941447598996</v>
      </c>
      <c r="F7960">
        <v>7.6281324526172201</v>
      </c>
      <c r="G7960">
        <v>7.3988114298928798</v>
      </c>
      <c r="H7960">
        <v>7.7759279249737503</v>
      </c>
      <c r="I7960">
        <v>7.5791136832599504</v>
      </c>
      <c r="J7960">
        <v>7.7738225879190397</v>
      </c>
      <c r="K7960">
        <v>7.2207576889162599</v>
      </c>
      <c r="L7960">
        <v>7.1001877040378298</v>
      </c>
      <c r="M7960">
        <v>6.7857001527871796</v>
      </c>
      <c r="N7960">
        <v>6.7371334825218199</v>
      </c>
      <c r="O7960">
        <v>6.6786497323202498</v>
      </c>
      <c r="P7960">
        <v>7.7671649027854004</v>
      </c>
      <c r="Q7960">
        <v>6.9204191934356096</v>
      </c>
    </row>
    <row r="7961" spans="1:17">
      <c r="A7961" t="s">
        <v>14374</v>
      </c>
      <c r="B7961" s="16" t="s">
        <v>14375</v>
      </c>
      <c r="C7961">
        <v>6.6982945460832397</v>
      </c>
      <c r="D7961">
        <v>6.9348536957886502</v>
      </c>
      <c r="E7961">
        <v>7.2820324993308896</v>
      </c>
      <c r="F7961">
        <v>6.8698089019466204</v>
      </c>
      <c r="G7961">
        <v>6.8739435564952496</v>
      </c>
      <c r="H7961">
        <v>7.2684043305091297</v>
      </c>
      <c r="I7961">
        <v>7.1836331182777702</v>
      </c>
      <c r="J7961">
        <v>7.2511318613654696</v>
      </c>
      <c r="K7961">
        <v>6.8659346212111299</v>
      </c>
      <c r="L7961">
        <v>7.0169966288756003</v>
      </c>
      <c r="M7961">
        <v>7.0219867367997404</v>
      </c>
      <c r="N7961">
        <v>6.6795919659621896</v>
      </c>
      <c r="O7961">
        <v>6.8533373478556303</v>
      </c>
      <c r="P7961">
        <v>7.1867625795696704</v>
      </c>
      <c r="Q7961">
        <v>5.81282804418474</v>
      </c>
    </row>
    <row r="7962" spans="1:17">
      <c r="A7962" t="s">
        <v>14376</v>
      </c>
      <c r="B7962" s="16" t="s">
        <v>14377</v>
      </c>
      <c r="C7962">
        <v>10.264434408980399</v>
      </c>
      <c r="D7962">
        <v>10.250359773835401</v>
      </c>
      <c r="E7962">
        <v>10.3695900864419</v>
      </c>
      <c r="F7962">
        <v>10.308635456992899</v>
      </c>
      <c r="G7962">
        <v>10.136357044647101</v>
      </c>
      <c r="H7962">
        <v>10.812314042268801</v>
      </c>
      <c r="I7962">
        <v>11.7713282211307</v>
      </c>
      <c r="J7962">
        <v>11.8137630084547</v>
      </c>
      <c r="K7962">
        <v>11.001496003231299</v>
      </c>
      <c r="L7962">
        <v>11.801923260792201</v>
      </c>
      <c r="M7962">
        <v>11.1769042304997</v>
      </c>
      <c r="N7962">
        <v>11.460249143870101</v>
      </c>
      <c r="O7962">
        <v>10.277862714625201</v>
      </c>
      <c r="P7962">
        <v>11.772161882467699</v>
      </c>
      <c r="Q7962">
        <v>11.432337664970801</v>
      </c>
    </row>
    <row r="7963" spans="1:17">
      <c r="A7963" t="s">
        <v>14378</v>
      </c>
      <c r="B7963" s="16" t="s">
        <v>14379</v>
      </c>
      <c r="C7963">
        <v>7.37528481659107</v>
      </c>
      <c r="D7963">
        <v>7.4019073443896799</v>
      </c>
      <c r="E7963">
        <v>7.1223052403704799</v>
      </c>
      <c r="F7963">
        <v>7.2543703812947102</v>
      </c>
      <c r="G7963">
        <v>6.98102650971747</v>
      </c>
      <c r="H7963">
        <v>7.6990693269590702</v>
      </c>
      <c r="I7963">
        <v>7.4767703430194601</v>
      </c>
      <c r="J7963">
        <v>7.4936168087532602</v>
      </c>
      <c r="K7963">
        <v>7.2744141714431603</v>
      </c>
      <c r="L7963">
        <v>7.4499595836554002</v>
      </c>
      <c r="M7963">
        <v>7.4765007170621303</v>
      </c>
      <c r="N7963">
        <v>7.09462444174304</v>
      </c>
      <c r="O7963">
        <v>7.2538250603927903</v>
      </c>
      <c r="P7963">
        <v>7.7147893187189904</v>
      </c>
      <c r="Q7963">
        <v>5.81282804418474</v>
      </c>
    </row>
    <row r="7964" spans="1:17">
      <c r="A7964" t="s">
        <v>14380</v>
      </c>
      <c r="B7964" s="16" t="s">
        <v>14381</v>
      </c>
      <c r="C7964">
        <v>9.6725772837332595</v>
      </c>
      <c r="D7964">
        <v>9.79003113777501</v>
      </c>
      <c r="E7964">
        <v>9.7231756817890194</v>
      </c>
      <c r="F7964">
        <v>9.5958961212949507</v>
      </c>
      <c r="G7964">
        <v>9.4332968505464994</v>
      </c>
      <c r="H7964">
        <v>10.347015952604799</v>
      </c>
      <c r="I7964">
        <v>9.5918343380524895</v>
      </c>
      <c r="J7964">
        <v>9.6398592500961993</v>
      </c>
      <c r="K7964">
        <v>9.5857409008305297</v>
      </c>
      <c r="L7964">
        <v>9.5523001770747804</v>
      </c>
      <c r="M7964">
        <v>9.3263102953265005</v>
      </c>
      <c r="N7964">
        <v>9.1726138676875699</v>
      </c>
      <c r="O7964">
        <v>9.2316568164268205</v>
      </c>
      <c r="P7964">
        <v>9.9585082879608802</v>
      </c>
      <c r="Q7964">
        <v>8.7932323857913595</v>
      </c>
    </row>
    <row r="7965" spans="1:17">
      <c r="A7965" t="s">
        <v>14382</v>
      </c>
      <c r="B7965" s="16" t="s">
        <v>14383</v>
      </c>
      <c r="C7965">
        <v>9.2216882292428792</v>
      </c>
      <c r="D7965">
        <v>9.3248126408888208</v>
      </c>
      <c r="E7965">
        <v>9.3363345800009103</v>
      </c>
      <c r="F7965">
        <v>9.5490543879889795</v>
      </c>
      <c r="G7965">
        <v>8.97985222474348</v>
      </c>
      <c r="H7965">
        <v>9.0565582459504395</v>
      </c>
      <c r="I7965">
        <v>8.9404997126653498</v>
      </c>
      <c r="J7965">
        <v>9.22066905102478</v>
      </c>
      <c r="K7965">
        <v>8.7194109005242595</v>
      </c>
      <c r="L7965">
        <v>8.18350439687873</v>
      </c>
      <c r="M7965">
        <v>8.3000192317860808</v>
      </c>
      <c r="N7965">
        <v>7.9156852216043596</v>
      </c>
      <c r="O7965">
        <v>8.5666781963015701</v>
      </c>
      <c r="P7965">
        <v>9.2871469486720901</v>
      </c>
      <c r="Q7965">
        <v>7.1565710053807701</v>
      </c>
    </row>
    <row r="7966" spans="1:17">
      <c r="A7966" t="s">
        <v>14384</v>
      </c>
      <c r="B7966" s="16" t="s">
        <v>14385</v>
      </c>
      <c r="C7966">
        <v>8.2395853647937596</v>
      </c>
      <c r="D7966">
        <v>8.4408430496420497</v>
      </c>
      <c r="E7966">
        <v>8.2002403612657702</v>
      </c>
      <c r="F7966">
        <v>8.0043946291925003</v>
      </c>
      <c r="G7966">
        <v>8.1087910140625894</v>
      </c>
      <c r="H7966">
        <v>7.8640556763311302</v>
      </c>
      <c r="I7966">
        <v>8.5827359931207301</v>
      </c>
      <c r="J7966">
        <v>8.1755259733064207</v>
      </c>
      <c r="K7966">
        <v>8.5065198679936902</v>
      </c>
      <c r="L7966">
        <v>8.1252431872722806</v>
      </c>
      <c r="M7966">
        <v>7.7112240644992598</v>
      </c>
      <c r="N7966">
        <v>7.5046963614255704</v>
      </c>
      <c r="O7966">
        <v>7.9123201108937904</v>
      </c>
      <c r="P7966">
        <v>8.5604994087829809</v>
      </c>
      <c r="Q7966">
        <v>8.2978683598244807</v>
      </c>
    </row>
    <row r="7967" spans="1:17">
      <c r="A7967" t="s">
        <v>14386</v>
      </c>
      <c r="B7967" s="16" t="s">
        <v>14387</v>
      </c>
      <c r="C7967">
        <v>5.4731326598032704</v>
      </c>
      <c r="D7967">
        <v>5.8293813043846097</v>
      </c>
      <c r="E7967">
        <v>5.3927334818754904</v>
      </c>
      <c r="F7967">
        <v>5.53949510715674</v>
      </c>
      <c r="G7967">
        <v>5.5066995363042803</v>
      </c>
      <c r="H7967">
        <v>5.2146805303532302</v>
      </c>
      <c r="I7967">
        <v>5.5671653310128599</v>
      </c>
      <c r="J7967">
        <v>5.3940013956727002</v>
      </c>
      <c r="K7967">
        <v>6.0655334946390003</v>
      </c>
      <c r="L7967">
        <v>5.7507270721102604</v>
      </c>
      <c r="M7967">
        <v>5.72577556549476</v>
      </c>
      <c r="N7967">
        <v>4.9442341107279502</v>
      </c>
      <c r="O7967">
        <v>5.0843574666703004</v>
      </c>
      <c r="P7967">
        <v>5.1241087123202096</v>
      </c>
      <c r="Q7967">
        <v>6.2843132996066204</v>
      </c>
    </row>
    <row r="7968" spans="1:17">
      <c r="A7968" t="s">
        <v>14388</v>
      </c>
      <c r="B7968" s="16" t="s">
        <v>14389</v>
      </c>
      <c r="C7968">
        <v>7.61966073771534</v>
      </c>
      <c r="D7968">
        <v>7.6640926962257998</v>
      </c>
      <c r="E7968">
        <v>7.6429850953719196</v>
      </c>
      <c r="F7968">
        <v>7.57404036287409</v>
      </c>
      <c r="G7968">
        <v>7.5592126681217202</v>
      </c>
      <c r="H7968">
        <v>7.7269922592491502</v>
      </c>
      <c r="I7968">
        <v>7.5667119272377104</v>
      </c>
      <c r="J7968">
        <v>7.5580780396718401</v>
      </c>
      <c r="K7968">
        <v>7.30695950466942</v>
      </c>
      <c r="L7968">
        <v>7.5360347008330999</v>
      </c>
      <c r="M7968">
        <v>7.4571287640772104</v>
      </c>
      <c r="N7968">
        <v>7.5692916424014101</v>
      </c>
      <c r="O7968">
        <v>7.6898638089583899</v>
      </c>
      <c r="P7968">
        <v>7.6203153196983902</v>
      </c>
      <c r="Q7968">
        <v>7.5369478347710803</v>
      </c>
    </row>
    <row r="7969" spans="1:17">
      <c r="A7969" t="s">
        <v>14390</v>
      </c>
      <c r="B7969" s="16" t="s">
        <v>14391</v>
      </c>
      <c r="C7969">
        <v>10.326367580880399</v>
      </c>
      <c r="D7969">
        <v>10.2719415016025</v>
      </c>
      <c r="E7969">
        <v>10.128719032278299</v>
      </c>
      <c r="F7969">
        <v>9.8980914603281391</v>
      </c>
      <c r="G7969">
        <v>10.278093809681399</v>
      </c>
      <c r="H7969">
        <v>9.9573139851329895</v>
      </c>
      <c r="I7969">
        <v>10.2579145332079</v>
      </c>
      <c r="J7969">
        <v>9.7978932241796404</v>
      </c>
      <c r="K7969">
        <v>10.5738315127227</v>
      </c>
      <c r="L7969">
        <v>9.9657552348734093</v>
      </c>
      <c r="M7969">
        <v>9.9744390004032297</v>
      </c>
      <c r="N7969">
        <v>9.6787420328695095</v>
      </c>
      <c r="O7969">
        <v>10.144747257290399</v>
      </c>
      <c r="P7969">
        <v>10.5133280789655</v>
      </c>
      <c r="Q7969">
        <v>9.6208993709487292</v>
      </c>
    </row>
    <row r="7970" spans="1:17">
      <c r="A7970" t="s">
        <v>14392</v>
      </c>
      <c r="B7970" s="16" t="s">
        <v>14393</v>
      </c>
      <c r="C7970">
        <v>6.8271754852327504</v>
      </c>
      <c r="D7970">
        <v>6.9706028008889103</v>
      </c>
      <c r="E7970">
        <v>6.5153438410764704</v>
      </c>
      <c r="F7970">
        <v>6.6774092984987004</v>
      </c>
      <c r="G7970">
        <v>6.8056277865875003</v>
      </c>
      <c r="H7970">
        <v>7.1328717276627396</v>
      </c>
      <c r="I7970">
        <v>6.7613064719492897</v>
      </c>
      <c r="J7970">
        <v>6.7195168009068604</v>
      </c>
      <c r="K7970">
        <v>6.6591463038335998</v>
      </c>
      <c r="L7970">
        <v>6.6914464111632599</v>
      </c>
      <c r="M7970">
        <v>6.84666136432695</v>
      </c>
      <c r="N7970">
        <v>6.6318301267309199</v>
      </c>
      <c r="O7970">
        <v>6.9221352887737302</v>
      </c>
      <c r="P7970">
        <v>7.1645898956467198</v>
      </c>
      <c r="Q7970">
        <v>7.1565710053807701</v>
      </c>
    </row>
    <row r="7971" spans="1:17">
      <c r="A7971" t="s">
        <v>14394</v>
      </c>
      <c r="B7971" s="16" t="s">
        <v>14395</v>
      </c>
      <c r="C7971">
        <v>6.7094894782855796</v>
      </c>
      <c r="D7971">
        <v>6.5053514820953504</v>
      </c>
      <c r="E7971">
        <v>6.0115232870691901</v>
      </c>
      <c r="F7971">
        <v>6.8516920086169799</v>
      </c>
      <c r="G7971">
        <v>6.7702069828436704</v>
      </c>
      <c r="H7971">
        <v>7.5318215657091097</v>
      </c>
      <c r="I7971">
        <v>6.4449338523884396</v>
      </c>
      <c r="J7971">
        <v>6.6481783606567504</v>
      </c>
      <c r="K7971">
        <v>6.45277007558881</v>
      </c>
      <c r="L7971">
        <v>6.4456704962526796</v>
      </c>
      <c r="M7971">
        <v>7.3244183972135</v>
      </c>
      <c r="N7971">
        <v>7.4090932684121098</v>
      </c>
      <c r="O7971">
        <v>7.3621748411575298</v>
      </c>
      <c r="P7971">
        <v>6.6611531636970698</v>
      </c>
      <c r="Q7971">
        <v>6.2843132996066204</v>
      </c>
    </row>
    <row r="7972" spans="1:17">
      <c r="A7972" t="s">
        <v>14396</v>
      </c>
      <c r="B7972" s="16" t="s">
        <v>14397</v>
      </c>
      <c r="C7972">
        <v>9.3921826909563002</v>
      </c>
      <c r="D7972">
        <v>9.4132581074018606</v>
      </c>
      <c r="E7972">
        <v>9.4365555922059094</v>
      </c>
      <c r="F7972">
        <v>9.5335681236416594</v>
      </c>
      <c r="G7972">
        <v>9.3461318809158396</v>
      </c>
      <c r="H7972">
        <v>10.175442039807301</v>
      </c>
      <c r="I7972">
        <v>9.8202918448387599</v>
      </c>
      <c r="J7972">
        <v>9.9159559390593106</v>
      </c>
      <c r="K7972">
        <v>9.4728940994396407</v>
      </c>
      <c r="L7972">
        <v>9.4921333515620603</v>
      </c>
      <c r="M7972">
        <v>9.6978493946005209</v>
      </c>
      <c r="N7972">
        <v>9.4563180290768791</v>
      </c>
      <c r="O7972">
        <v>9.7250409984203596</v>
      </c>
      <c r="P7972">
        <v>10.2591699150369</v>
      </c>
      <c r="Q7972">
        <v>6.6375058506955904</v>
      </c>
    </row>
    <row r="7973" spans="1:17">
      <c r="A7973" t="s">
        <v>14398</v>
      </c>
      <c r="B7973" s="16" t="s">
        <v>14399</v>
      </c>
      <c r="C7973">
        <v>7.7496407277196804</v>
      </c>
      <c r="D7973">
        <v>7.6421366729318496</v>
      </c>
      <c r="E7973">
        <v>7.8018948752367301</v>
      </c>
      <c r="F7973">
        <v>7.8028884541327104</v>
      </c>
      <c r="G7973">
        <v>7.5729451690033596</v>
      </c>
      <c r="H7973">
        <v>7.7918770233954904</v>
      </c>
      <c r="I7973">
        <v>7.8434668651217896</v>
      </c>
      <c r="J7973">
        <v>7.9975936082540597</v>
      </c>
      <c r="K7973">
        <v>7.7423085630853601</v>
      </c>
      <c r="L7973">
        <v>7.9028113043902399</v>
      </c>
      <c r="M7973">
        <v>7.6823311010555697</v>
      </c>
      <c r="N7973">
        <v>7.2525950755402402</v>
      </c>
      <c r="O7973">
        <v>7.5522743953364202</v>
      </c>
      <c r="P7973">
        <v>7.6039486052672203</v>
      </c>
      <c r="Q7973">
        <v>7.1565710053807701</v>
      </c>
    </row>
    <row r="7974" spans="1:17">
      <c r="A7974" t="s">
        <v>14400</v>
      </c>
      <c r="B7974" s="16" t="s">
        <v>14401</v>
      </c>
      <c r="C7974">
        <v>3.3064422771203601</v>
      </c>
      <c r="D7974">
        <v>3.6330127529723502</v>
      </c>
      <c r="E7974">
        <v>4.2015349465393896</v>
      </c>
      <c r="F7974">
        <v>3.2825265482838799</v>
      </c>
      <c r="G7974">
        <v>3.33407035458014</v>
      </c>
      <c r="H7974">
        <v>3.50653555504317</v>
      </c>
      <c r="I7974">
        <v>2.8218677180984102</v>
      </c>
      <c r="J7974">
        <v>4.3107162608919598</v>
      </c>
      <c r="K7974">
        <v>3.27554212654834</v>
      </c>
      <c r="L7974">
        <v>3.29479214013883</v>
      </c>
      <c r="M7974">
        <v>3.23818724324593</v>
      </c>
      <c r="N7974">
        <v>3.31389066967124</v>
      </c>
      <c r="O7974">
        <v>3.42420286852819</v>
      </c>
      <c r="P7974">
        <v>3.6194497939779602</v>
      </c>
      <c r="Q7974">
        <v>2.8218677180984102</v>
      </c>
    </row>
    <row r="7975" spans="1:17">
      <c r="A7975" t="s">
        <v>14402</v>
      </c>
      <c r="B7975" s="16" t="s">
        <v>14403</v>
      </c>
      <c r="C7975">
        <v>9.4414737589822995</v>
      </c>
      <c r="D7975">
        <v>9.5313099020833203</v>
      </c>
      <c r="E7975">
        <v>9.5945855818140195</v>
      </c>
      <c r="F7975">
        <v>9.4831574708511202</v>
      </c>
      <c r="G7975">
        <v>9.4370512261857993</v>
      </c>
      <c r="H7975">
        <v>9.6147188938777504</v>
      </c>
      <c r="I7975">
        <v>9.5003681901769195</v>
      </c>
      <c r="J7975">
        <v>9.6815760851053998</v>
      </c>
      <c r="K7975">
        <v>9.4248656209817607</v>
      </c>
      <c r="L7975">
        <v>9.4405338973665298</v>
      </c>
      <c r="M7975">
        <v>9.1908809837728391</v>
      </c>
      <c r="N7975">
        <v>9.0054913683298192</v>
      </c>
      <c r="O7975">
        <v>9.3232310424303204</v>
      </c>
      <c r="P7975">
        <v>9.8308813648660003</v>
      </c>
      <c r="Q7975">
        <v>8.2978683598244807</v>
      </c>
    </row>
    <row r="7976" spans="1:17">
      <c r="A7976" t="s">
        <v>14404</v>
      </c>
      <c r="B7976" s="16" t="s">
        <v>14405</v>
      </c>
      <c r="C7976">
        <v>4.2964146619915802</v>
      </c>
      <c r="D7976">
        <v>4.2618677800425697</v>
      </c>
      <c r="E7976">
        <v>4.3035359899866696</v>
      </c>
      <c r="F7976">
        <v>4.2917886290068799</v>
      </c>
      <c r="G7976">
        <v>4.2225520177193703</v>
      </c>
      <c r="H7976">
        <v>4.4894640760069198</v>
      </c>
      <c r="I7976">
        <v>4.8453589192974098</v>
      </c>
      <c r="J7976">
        <v>4.1400611729353196</v>
      </c>
      <c r="K7976">
        <v>3.91162951239331</v>
      </c>
      <c r="L7976">
        <v>4.4473184955329197</v>
      </c>
      <c r="M7976">
        <v>4.21436379980989</v>
      </c>
      <c r="N7976">
        <v>4.8146980941494002</v>
      </c>
      <c r="O7976">
        <v>4.2491040476565001</v>
      </c>
      <c r="P7976">
        <v>3.9363215208704698</v>
      </c>
      <c r="Q7976">
        <v>6.6375058506955904</v>
      </c>
    </row>
    <row r="7977" spans="1:17">
      <c r="A7977" t="s">
        <v>14406</v>
      </c>
      <c r="B7977" s="16" t="s">
        <v>14407</v>
      </c>
      <c r="C7977">
        <v>9.5860399666043001</v>
      </c>
      <c r="D7977">
        <v>9.5969104816445494</v>
      </c>
      <c r="E7977">
        <v>9.3569436291372003</v>
      </c>
      <c r="F7977">
        <v>9.1755361197172096</v>
      </c>
      <c r="G7977">
        <v>9.3441337729774698</v>
      </c>
      <c r="H7977">
        <v>8.8913484567626</v>
      </c>
      <c r="I7977">
        <v>9.5531182892037396</v>
      </c>
      <c r="J7977">
        <v>9.0776598257889791</v>
      </c>
      <c r="K7977">
        <v>9.7292627712854607</v>
      </c>
      <c r="L7977">
        <v>9.3936131404223495</v>
      </c>
      <c r="M7977">
        <v>9.1095855036423306</v>
      </c>
      <c r="N7977">
        <v>8.9239599165894905</v>
      </c>
      <c r="O7977">
        <v>9.1160970334416795</v>
      </c>
      <c r="P7977">
        <v>9.4168055953358891</v>
      </c>
      <c r="Q7977">
        <v>9.58099084698482</v>
      </c>
    </row>
    <row r="7978" spans="1:17">
      <c r="A7978" t="s">
        <v>14408</v>
      </c>
      <c r="B7978" s="16" t="s">
        <v>14409</v>
      </c>
      <c r="C7978">
        <v>6.3136371876294097</v>
      </c>
      <c r="D7978">
        <v>6.4682081689808504</v>
      </c>
      <c r="E7978">
        <v>7.1223052403704799</v>
      </c>
      <c r="F7978">
        <v>6.3809072983689399</v>
      </c>
      <c r="G7978">
        <v>6.4941367909898702</v>
      </c>
      <c r="H7978">
        <v>5.3093855619154802</v>
      </c>
      <c r="I7978">
        <v>5.9436150510419798</v>
      </c>
      <c r="J7978">
        <v>6.32070094061618</v>
      </c>
      <c r="K7978">
        <v>6.4759551621252198</v>
      </c>
      <c r="L7978">
        <v>5.8708197013116203</v>
      </c>
      <c r="M7978">
        <v>6.1241308252630597</v>
      </c>
      <c r="N7978">
        <v>6.2749637290068296</v>
      </c>
      <c r="O7978">
        <v>5.8497078619626199</v>
      </c>
      <c r="P7978">
        <v>6.0327560215808402</v>
      </c>
      <c r="Q7978">
        <v>7.1565710053807701</v>
      </c>
    </row>
    <row r="7979" spans="1:17">
      <c r="A7979" t="s">
        <v>14410</v>
      </c>
      <c r="B7979" s="16" t="s">
        <v>14411</v>
      </c>
      <c r="C7979">
        <v>7.6137341878680003</v>
      </c>
      <c r="D7979">
        <v>7.6803426543331597</v>
      </c>
      <c r="E7979">
        <v>7.5294092821253802</v>
      </c>
      <c r="F7979">
        <v>8.7380514710881698</v>
      </c>
      <c r="G7979">
        <v>7.3597189200466699</v>
      </c>
      <c r="H7979">
        <v>7.3640517828905097</v>
      </c>
      <c r="I7979">
        <v>7.8070416876015098</v>
      </c>
      <c r="J7979">
        <v>7.5087509355960398</v>
      </c>
      <c r="K7979">
        <v>7.7752155713070898</v>
      </c>
      <c r="L7979">
        <v>7.5945088031631904</v>
      </c>
      <c r="M7979">
        <v>7.3613703054094701</v>
      </c>
      <c r="N7979">
        <v>8.1531992407708707</v>
      </c>
      <c r="O7979">
        <v>7.40546013863755</v>
      </c>
      <c r="P7979">
        <v>7.6203153196983902</v>
      </c>
      <c r="Q7979">
        <v>7.5369478347710803</v>
      </c>
    </row>
    <row r="7980" spans="1:17">
      <c r="A7980" t="s">
        <v>14412</v>
      </c>
      <c r="B7980" s="16" t="s">
        <v>14413</v>
      </c>
      <c r="C7980">
        <v>7.0280865665637702</v>
      </c>
      <c r="D7980">
        <v>7.2061383105772503</v>
      </c>
      <c r="E7980">
        <v>6.6219183496940897</v>
      </c>
      <c r="F7980">
        <v>7.0070440488476997</v>
      </c>
      <c r="G7980">
        <v>6.9177415899492303</v>
      </c>
      <c r="H7980">
        <v>7.40613767320548</v>
      </c>
      <c r="I7980">
        <v>7.4767703430194601</v>
      </c>
      <c r="J7980">
        <v>7.1708893408977996</v>
      </c>
      <c r="K7980">
        <v>6.9995379250834802</v>
      </c>
      <c r="L7980">
        <v>7.1162623791641204</v>
      </c>
      <c r="M7980">
        <v>6.9818229059285004</v>
      </c>
      <c r="N7980">
        <v>6.8767338364790396</v>
      </c>
      <c r="O7980">
        <v>7.2117528687813603</v>
      </c>
      <c r="P7980">
        <v>7.6604357769062297</v>
      </c>
      <c r="Q7980">
        <v>5.81282804418474</v>
      </c>
    </row>
    <row r="7981" spans="1:17">
      <c r="A7981" t="s">
        <v>14414</v>
      </c>
      <c r="B7981" s="16" t="s">
        <v>14415</v>
      </c>
      <c r="C7981">
        <v>6.9734988154558204</v>
      </c>
      <c r="D7981">
        <v>7.1053021002472896</v>
      </c>
      <c r="E7981">
        <v>7.1580599070866304</v>
      </c>
      <c r="F7981">
        <v>7.2748775160660903</v>
      </c>
      <c r="G7981">
        <v>7.3910775129397202</v>
      </c>
      <c r="H7981">
        <v>7.6763342868275197</v>
      </c>
      <c r="I7981">
        <v>7.4767703430194601</v>
      </c>
      <c r="J7981">
        <v>7.2207975916696299</v>
      </c>
      <c r="K7981">
        <v>7.1363159804442198</v>
      </c>
      <c r="L7981">
        <v>7.3173048171528698</v>
      </c>
      <c r="M7981">
        <v>7.6227445974758696</v>
      </c>
      <c r="N7981">
        <v>7.4231462068533096</v>
      </c>
      <c r="O7981">
        <v>7.5666406893008702</v>
      </c>
      <c r="P7981">
        <v>7.4658459042266303</v>
      </c>
      <c r="Q7981">
        <v>6.2843132996066204</v>
      </c>
    </row>
    <row r="7982" spans="1:17">
      <c r="A7982" t="s">
        <v>14416</v>
      </c>
      <c r="B7982" s="16" t="s">
        <v>14417</v>
      </c>
      <c r="C7982">
        <v>9.3303590875965501</v>
      </c>
      <c r="D7982">
        <v>9.3738778303643304</v>
      </c>
      <c r="E7982">
        <v>9.7661822313491395</v>
      </c>
      <c r="F7982">
        <v>9.1554402874750505</v>
      </c>
      <c r="G7982">
        <v>9.2405253840832504</v>
      </c>
      <c r="H7982">
        <v>10.0138835179496</v>
      </c>
      <c r="I7982">
        <v>10.053417322596699</v>
      </c>
      <c r="J7982">
        <v>9.5318129541016106</v>
      </c>
      <c r="K7982">
        <v>9.6705632375883006</v>
      </c>
      <c r="L7982">
        <v>9.8044194979863502</v>
      </c>
      <c r="M7982">
        <v>8.9300507236128208</v>
      </c>
      <c r="N7982">
        <v>9.2844403246154794</v>
      </c>
      <c r="O7982">
        <v>9.2933476855550801</v>
      </c>
      <c r="P7982">
        <v>9.9407203306603797</v>
      </c>
      <c r="Q7982">
        <v>9.2143845326617093</v>
      </c>
    </row>
    <row r="7983" spans="1:17">
      <c r="A7983" t="s">
        <v>14418</v>
      </c>
      <c r="B7983" s="16" t="s">
        <v>14419</v>
      </c>
      <c r="C7983">
        <v>8.5466788947283892</v>
      </c>
      <c r="D7983">
        <v>8.5241658050131406</v>
      </c>
      <c r="E7983">
        <v>8.5705147010623204</v>
      </c>
      <c r="F7983">
        <v>8.39887169230078</v>
      </c>
      <c r="G7983">
        <v>8.3309627877181498</v>
      </c>
      <c r="H7983">
        <v>8.0567417925681699</v>
      </c>
      <c r="I7983">
        <v>8.5294683802272395</v>
      </c>
      <c r="J7983">
        <v>8.2908012439459693</v>
      </c>
      <c r="K7983">
        <v>8.7900610145159703</v>
      </c>
      <c r="L7983">
        <v>8.4970027488273097</v>
      </c>
      <c r="M7983">
        <v>8.1544248387103995</v>
      </c>
      <c r="N7983">
        <v>7.7019505713410101</v>
      </c>
      <c r="O7983">
        <v>8.1277369544106204</v>
      </c>
      <c r="P7983">
        <v>8.4866134419292205</v>
      </c>
      <c r="Q7983">
        <v>8.3931679398307004</v>
      </c>
    </row>
    <row r="7984" spans="1:17">
      <c r="A7984" t="s">
        <v>14420</v>
      </c>
      <c r="B7984" s="16" t="s">
        <v>14421</v>
      </c>
      <c r="C7984">
        <v>7.8588673413397396</v>
      </c>
      <c r="D7984">
        <v>8.04479981750249</v>
      </c>
      <c r="E7984">
        <v>7.8316753745371797</v>
      </c>
      <c r="F7984">
        <v>8.1183191429203507</v>
      </c>
      <c r="G7984">
        <v>8.0163992560602004</v>
      </c>
      <c r="H7984">
        <v>8.8962708944781497</v>
      </c>
      <c r="I7984">
        <v>8.2753070673893205</v>
      </c>
      <c r="J7984">
        <v>8.6682516109219794</v>
      </c>
      <c r="K7984">
        <v>8.1424406846305502</v>
      </c>
      <c r="L7984">
        <v>8.1873059842096403</v>
      </c>
      <c r="M7984">
        <v>8.3428224600140304</v>
      </c>
      <c r="N7984">
        <v>8.0841980981763797</v>
      </c>
      <c r="O7984">
        <v>8.4268341069935992</v>
      </c>
      <c r="P7984">
        <v>8.92866273471056</v>
      </c>
      <c r="Q7984">
        <v>6.2843132996066204</v>
      </c>
    </row>
    <row r="7985" spans="1:17">
      <c r="A7985" t="s">
        <v>14422</v>
      </c>
      <c r="B7985" s="16" t="s">
        <v>14423</v>
      </c>
      <c r="C7985">
        <v>6.9167499097341398</v>
      </c>
      <c r="D7985">
        <v>6.7516804628441003</v>
      </c>
      <c r="E7985">
        <v>6.7526718515306996</v>
      </c>
      <c r="F7985">
        <v>7.1471983190353301</v>
      </c>
      <c r="G7985">
        <v>6.6190383231045704</v>
      </c>
      <c r="H7985">
        <v>7.3711522214359002</v>
      </c>
      <c r="I7985">
        <v>6.6118666184956396</v>
      </c>
      <c r="J7985">
        <v>7.01690807350779</v>
      </c>
      <c r="K7985">
        <v>6.4874077146131803</v>
      </c>
      <c r="L7985">
        <v>6.6588220656313899</v>
      </c>
      <c r="M7985">
        <v>7.0674657490229604</v>
      </c>
      <c r="N7985">
        <v>7.1963970770845798</v>
      </c>
      <c r="O7985">
        <v>7.0708795500031796</v>
      </c>
      <c r="P7985">
        <v>6.6769424514664104</v>
      </c>
      <c r="Q7985">
        <v>6.2843132996066204</v>
      </c>
    </row>
    <row r="7986" spans="1:17">
      <c r="A7986" t="s">
        <v>14424</v>
      </c>
      <c r="B7986" s="16" t="s">
        <v>14425</v>
      </c>
      <c r="C7986">
        <v>8.1807145554144007</v>
      </c>
      <c r="D7986">
        <v>8.4376625844006501</v>
      </c>
      <c r="E7986">
        <v>8.3258257794522592</v>
      </c>
      <c r="F7986">
        <v>8.3287983664232108</v>
      </c>
      <c r="G7986">
        <v>8.2858558209635493</v>
      </c>
      <c r="H7986">
        <v>9.1665782567161305</v>
      </c>
      <c r="I7986">
        <v>8.9524514097814691</v>
      </c>
      <c r="J7986">
        <v>8.8806748209034296</v>
      </c>
      <c r="K7986">
        <v>8.5451652239421705</v>
      </c>
      <c r="L7986">
        <v>8.7947710724887198</v>
      </c>
      <c r="M7986">
        <v>8.5959949404455198</v>
      </c>
      <c r="N7986">
        <v>8.4963165097208009</v>
      </c>
      <c r="O7986">
        <v>8.8092496014547805</v>
      </c>
      <c r="P7986">
        <v>9.2820184056273405</v>
      </c>
      <c r="Q7986">
        <v>6.2843132996066204</v>
      </c>
    </row>
    <row r="7987" spans="1:17">
      <c r="A7987" t="s">
        <v>14426</v>
      </c>
      <c r="B7987" s="16" t="s">
        <v>14427</v>
      </c>
      <c r="C7987">
        <v>7.6889384803510499</v>
      </c>
      <c r="D7987">
        <v>7.7227997684877598</v>
      </c>
      <c r="E7987">
        <v>7.82428779508641</v>
      </c>
      <c r="F7987">
        <v>6.9053693654613397</v>
      </c>
      <c r="G7987">
        <v>7.0015154957477703</v>
      </c>
      <c r="H7987">
        <v>6.0289964067317099</v>
      </c>
      <c r="I7987">
        <v>6.8563160945267603</v>
      </c>
      <c r="J7987">
        <v>6.77077757235707</v>
      </c>
      <c r="K7987">
        <v>7.2411144651086801</v>
      </c>
      <c r="L7987">
        <v>6.2250380488551196</v>
      </c>
      <c r="M7987">
        <v>6.3525014727607196</v>
      </c>
      <c r="N7987">
        <v>5.8399741889468402</v>
      </c>
      <c r="O7987">
        <v>6.8216665140526498</v>
      </c>
      <c r="P7987">
        <v>7.1191899593250501</v>
      </c>
      <c r="Q7987">
        <v>7.6950435514148801</v>
      </c>
    </row>
    <row r="7988" spans="1:17">
      <c r="A7988" t="s">
        <v>14428</v>
      </c>
      <c r="B7988" s="16" t="s">
        <v>14429</v>
      </c>
      <c r="C7988">
        <v>5.9458908722802599</v>
      </c>
      <c r="D7988">
        <v>6.3368934182824699</v>
      </c>
      <c r="E7988">
        <v>5.90213374864478</v>
      </c>
      <c r="F7988">
        <v>7.0710305154404098</v>
      </c>
      <c r="G7988">
        <v>6.6712248272836403</v>
      </c>
      <c r="H7988">
        <v>7.22985212368242</v>
      </c>
      <c r="I7988">
        <v>6.5114715433644497</v>
      </c>
      <c r="J7988">
        <v>6.5240689583731397</v>
      </c>
      <c r="K7988">
        <v>5.8855780355688703</v>
      </c>
      <c r="L7988">
        <v>6.1325703953714701</v>
      </c>
      <c r="M7988">
        <v>7.3769205774306199</v>
      </c>
      <c r="N7988">
        <v>7.3066770438682598</v>
      </c>
      <c r="O7988">
        <v>7.1746832552608204</v>
      </c>
      <c r="P7988">
        <v>6.7973461474338004</v>
      </c>
      <c r="Q7988">
        <v>6.2843132996066204</v>
      </c>
    </row>
    <row r="7989" spans="1:17">
      <c r="A7989" t="s">
        <v>14430</v>
      </c>
      <c r="B7989" s="16" t="s">
        <v>14431</v>
      </c>
      <c r="C7989">
        <v>5.62538561552046</v>
      </c>
      <c r="D7989">
        <v>5.9788191698956696</v>
      </c>
      <c r="E7989">
        <v>5.6194037323530299</v>
      </c>
      <c r="F7989">
        <v>6.28927369624365</v>
      </c>
      <c r="G7989">
        <v>5.7231188017169998</v>
      </c>
      <c r="H7989">
        <v>6.5282010284564196</v>
      </c>
      <c r="I7989">
        <v>5.5153350959386502</v>
      </c>
      <c r="J7989">
        <v>5.9991545241956699</v>
      </c>
      <c r="K7989">
        <v>5.9369845976997899</v>
      </c>
      <c r="L7989">
        <v>5.9455161281204401</v>
      </c>
      <c r="M7989">
        <v>6.1608227199956103</v>
      </c>
      <c r="N7989">
        <v>6.1781245315310702</v>
      </c>
      <c r="O7989">
        <v>6.1099074980831301</v>
      </c>
      <c r="P7989">
        <v>5.8481757373421797</v>
      </c>
      <c r="Q7989">
        <v>5.81282804418474</v>
      </c>
    </row>
    <row r="7990" spans="1:17">
      <c r="A7990" t="s">
        <v>14432</v>
      </c>
      <c r="B7990" s="16" t="s">
        <v>14433</v>
      </c>
      <c r="C7990">
        <v>7.8836964733618498</v>
      </c>
      <c r="D7990">
        <v>7.8383199839831903</v>
      </c>
      <c r="E7990">
        <v>7.7404196544680097</v>
      </c>
      <c r="F7990">
        <v>7.9071629384648299</v>
      </c>
      <c r="G7990">
        <v>7.4217666447414699</v>
      </c>
      <c r="H7990">
        <v>8.3466402850306807</v>
      </c>
      <c r="I7990">
        <v>7.9475204335148701</v>
      </c>
      <c r="J7990">
        <v>8.1435928007986504</v>
      </c>
      <c r="K7990">
        <v>8.0301227680356799</v>
      </c>
      <c r="L7990">
        <v>8.0645265205816106</v>
      </c>
      <c r="M7990">
        <v>7.8770162411928304</v>
      </c>
      <c r="N7990">
        <v>7.4370631219760002</v>
      </c>
      <c r="O7990">
        <v>7.9889471590135299</v>
      </c>
      <c r="P7990">
        <v>8.5391585455500891</v>
      </c>
      <c r="Q7990">
        <v>6.9204191934356096</v>
      </c>
    </row>
    <row r="7991" spans="1:17">
      <c r="A7991" t="s">
        <v>14434</v>
      </c>
      <c r="B7991" s="16" t="s">
        <v>14435</v>
      </c>
      <c r="C7991">
        <v>7.4370270394313298</v>
      </c>
      <c r="D7991">
        <v>7.6421366729318496</v>
      </c>
      <c r="E7991">
        <v>6.4967806523124096</v>
      </c>
      <c r="F7991">
        <v>6.4669918415543304</v>
      </c>
      <c r="G7991">
        <v>7.6266008455933401</v>
      </c>
      <c r="H7991">
        <v>7.5444344061339104</v>
      </c>
      <c r="I7991">
        <v>7.8939546827882099</v>
      </c>
      <c r="J7991">
        <v>7.2390749184657004</v>
      </c>
      <c r="K7991">
        <v>7.5867920766811396</v>
      </c>
      <c r="L7991">
        <v>7.5945088031631904</v>
      </c>
      <c r="M7991">
        <v>7.4716821378814098</v>
      </c>
      <c r="N7991">
        <v>7.58186980175243</v>
      </c>
      <c r="O7991">
        <v>7.3893804998512502</v>
      </c>
      <c r="P7991">
        <v>8.3462058975418891</v>
      </c>
      <c r="Q7991">
        <v>7.3593062614465703</v>
      </c>
    </row>
    <row r="7992" spans="1:17">
      <c r="A7992" t="s">
        <v>14436</v>
      </c>
      <c r="B7992" s="16" t="e">
        <v>#N/A</v>
      </c>
      <c r="C7992">
        <v>5.7405986380477696</v>
      </c>
      <c r="D7992">
        <v>5.5701495124768599</v>
      </c>
      <c r="E7992">
        <v>6.0631867916998399</v>
      </c>
      <c r="F7992">
        <v>6.36817302555548</v>
      </c>
      <c r="G7992">
        <v>6.3572259687739301</v>
      </c>
      <c r="H7992">
        <v>6.2778020360148901</v>
      </c>
      <c r="I7992">
        <v>5.1197440703333399</v>
      </c>
      <c r="J7992">
        <v>6.0832551209501702</v>
      </c>
      <c r="K7992">
        <v>5.2559835824799102</v>
      </c>
      <c r="L7992">
        <v>5.7714733083332499</v>
      </c>
      <c r="M7992">
        <v>6.27668483199077</v>
      </c>
      <c r="N7992">
        <v>6.65591064102943</v>
      </c>
      <c r="O7992">
        <v>6.6874703143804703</v>
      </c>
      <c r="P7992">
        <v>5.3840883141759397</v>
      </c>
      <c r="Q7992">
        <v>6.9204191934356096</v>
      </c>
    </row>
    <row r="7993" spans="1:17">
      <c r="A7993" t="s">
        <v>14437</v>
      </c>
      <c r="B7993" s="16" t="s">
        <v>14438</v>
      </c>
      <c r="C7993">
        <v>9.1762204033999506</v>
      </c>
      <c r="D7993">
        <v>9.1278016555822195</v>
      </c>
      <c r="E7993">
        <v>8.7526679962355693</v>
      </c>
      <c r="F7993">
        <v>9.3656328522706893</v>
      </c>
      <c r="G7993">
        <v>9.0304352222419695</v>
      </c>
      <c r="H7993">
        <v>9.1020044366743598</v>
      </c>
      <c r="I7993">
        <v>9.0084798622125106</v>
      </c>
      <c r="J7993">
        <v>9.2584145553522301</v>
      </c>
      <c r="K7993">
        <v>9.0634889581735791</v>
      </c>
      <c r="L7993">
        <v>9.1091161424985092</v>
      </c>
      <c r="M7993">
        <v>9.0924482755071292</v>
      </c>
      <c r="N7993">
        <v>8.8531727646456808</v>
      </c>
      <c r="O7993">
        <v>8.9940083760782592</v>
      </c>
      <c r="P7993">
        <v>8.9675188779358592</v>
      </c>
      <c r="Q7993">
        <v>8.6462459446333604</v>
      </c>
    </row>
    <row r="7994" spans="1:17">
      <c r="A7994" t="s">
        <v>14439</v>
      </c>
      <c r="B7994" s="16" t="s">
        <v>14440</v>
      </c>
      <c r="C7994">
        <v>4.7424302842105197</v>
      </c>
      <c r="D7994">
        <v>5.0571074914141203</v>
      </c>
      <c r="E7994">
        <v>5.30798454985728</v>
      </c>
      <c r="F7994">
        <v>5.0098915733122702</v>
      </c>
      <c r="G7994">
        <v>5.6458708745746398</v>
      </c>
      <c r="H7994">
        <v>4.7487521450918901</v>
      </c>
      <c r="I7994">
        <v>5.4054102752163304</v>
      </c>
      <c r="J7994">
        <v>4.5040669171042298</v>
      </c>
      <c r="K7994">
        <v>5.14095204503435</v>
      </c>
      <c r="L7994">
        <v>4.7901010708768101</v>
      </c>
      <c r="M7994">
        <v>4.69174350335686</v>
      </c>
      <c r="N7994">
        <v>4.9442341107279502</v>
      </c>
      <c r="O7994">
        <v>4.3028205748149997</v>
      </c>
      <c r="P7994">
        <v>5.1710851092644097</v>
      </c>
      <c r="Q7994">
        <v>2.8218677180984102</v>
      </c>
    </row>
    <row r="7995" spans="1:17">
      <c r="A7995" t="s">
        <v>14441</v>
      </c>
      <c r="B7995" s="16" t="s">
        <v>14442</v>
      </c>
      <c r="C7995">
        <v>8.8178431671781592</v>
      </c>
      <c r="D7995">
        <v>8.8477907228896093</v>
      </c>
      <c r="E7995">
        <v>8.9888931331601007</v>
      </c>
      <c r="F7995">
        <v>8.9544110389790799</v>
      </c>
      <c r="G7995">
        <v>8.8107210601174</v>
      </c>
      <c r="H7995">
        <v>9.2592772812023192</v>
      </c>
      <c r="I7995">
        <v>8.9308665211358207</v>
      </c>
      <c r="J7995">
        <v>9.0295689441531</v>
      </c>
      <c r="K7995">
        <v>8.9405109188434704</v>
      </c>
      <c r="L7995">
        <v>8.8485583060552209</v>
      </c>
      <c r="M7995">
        <v>8.8302009475020302</v>
      </c>
      <c r="N7995">
        <v>8.7977044850543606</v>
      </c>
      <c r="O7995">
        <v>8.9045859016871294</v>
      </c>
      <c r="P7995">
        <v>8.97389432191064</v>
      </c>
      <c r="Q7995">
        <v>7.3593062614465703</v>
      </c>
    </row>
    <row r="7996" spans="1:17">
      <c r="A7996" t="s">
        <v>14443</v>
      </c>
      <c r="B7996" s="16" t="s">
        <v>14444</v>
      </c>
      <c r="C7996">
        <v>7.2277727119103501</v>
      </c>
      <c r="D7996">
        <v>7.3418416264102397</v>
      </c>
      <c r="E7996">
        <v>7.04800723539954</v>
      </c>
      <c r="F7996">
        <v>7.6853755270367996</v>
      </c>
      <c r="G7996">
        <v>7.0612825398533596</v>
      </c>
      <c r="H7996">
        <v>7.6877466963161201</v>
      </c>
      <c r="I7996">
        <v>7.10853650596375</v>
      </c>
      <c r="J7996">
        <v>7.4419876329300898</v>
      </c>
      <c r="K7996">
        <v>7.1217465608534498</v>
      </c>
      <c r="L7996">
        <v>7.4243898353233204</v>
      </c>
      <c r="M7996">
        <v>7.3244183972135</v>
      </c>
      <c r="N7996">
        <v>7.1207520294005899</v>
      </c>
      <c r="O7996">
        <v>7.1746832552608204</v>
      </c>
      <c r="P7996">
        <v>7.5790440883133003</v>
      </c>
      <c r="Q7996">
        <v>6.2843132996066204</v>
      </c>
    </row>
    <row r="7997" spans="1:17">
      <c r="A7997" t="s">
        <v>14445</v>
      </c>
      <c r="B7997" s="16" t="e">
        <v>#N/A</v>
      </c>
      <c r="C7997">
        <v>7.0806726399707198</v>
      </c>
      <c r="D7997">
        <v>7.1758592373276899</v>
      </c>
      <c r="E7997">
        <v>7.0093636205731702</v>
      </c>
      <c r="F7997">
        <v>7.3605076217664402</v>
      </c>
      <c r="G7997">
        <v>7.0317103077074501</v>
      </c>
      <c r="H7997">
        <v>7.5444344061339104</v>
      </c>
      <c r="I7997">
        <v>7.1423986731827496</v>
      </c>
      <c r="J7997">
        <v>7.55322075045129</v>
      </c>
      <c r="K7997">
        <v>7.1144060140374199</v>
      </c>
      <c r="L7997">
        <v>7.2015926752933197</v>
      </c>
      <c r="M7997">
        <v>7.1115472855627004</v>
      </c>
      <c r="N7997">
        <v>7.0858084553801799</v>
      </c>
      <c r="O7997">
        <v>7.0368382134341498</v>
      </c>
      <c r="P7997">
        <v>7.6284293940590304</v>
      </c>
      <c r="Q7997">
        <v>5.81282804418474</v>
      </c>
    </row>
    <row r="7998" spans="1:17">
      <c r="A7998" t="s">
        <v>14446</v>
      </c>
      <c r="B7998" s="16" t="s">
        <v>14447</v>
      </c>
      <c r="C7998">
        <v>6.6870112423050099</v>
      </c>
      <c r="D7998">
        <v>6.4930776432046997</v>
      </c>
      <c r="E7998">
        <v>6.0375917107677903</v>
      </c>
      <c r="F7998">
        <v>6.2619685895580499</v>
      </c>
      <c r="G7998">
        <v>7.2269582735026701</v>
      </c>
      <c r="H7998">
        <v>6.5409007630838598</v>
      </c>
      <c r="I7998">
        <v>6.9739209647643401</v>
      </c>
      <c r="J7998">
        <v>6.6753493056421602</v>
      </c>
      <c r="K7998">
        <v>7.4881248126097102</v>
      </c>
      <c r="L7998">
        <v>6.6477796151719897</v>
      </c>
      <c r="M7998">
        <v>6.5119724006223398</v>
      </c>
      <c r="N7998">
        <v>7.2990745698786101</v>
      </c>
      <c r="O7998">
        <v>6.9146522131890604</v>
      </c>
      <c r="P7998">
        <v>7.8596505864958797</v>
      </c>
      <c r="Q7998">
        <v>2.8218677180984102</v>
      </c>
    </row>
    <row r="7999" spans="1:17">
      <c r="A7999" t="s">
        <v>14448</v>
      </c>
      <c r="B7999" s="16" t="s">
        <v>14449</v>
      </c>
      <c r="C7999">
        <v>8.6252964409205592</v>
      </c>
      <c r="D7999">
        <v>8.50302174502926</v>
      </c>
      <c r="E7999">
        <v>8.6010775625510991</v>
      </c>
      <c r="F7999">
        <v>8.5380524793026105</v>
      </c>
      <c r="G7999">
        <v>8.62896646175823</v>
      </c>
      <c r="H7999">
        <v>7.6763342868275197</v>
      </c>
      <c r="I7999">
        <v>8.4235252308595108</v>
      </c>
      <c r="J7999">
        <v>8.2251912734293793</v>
      </c>
      <c r="K7999">
        <v>8.1567760156711895</v>
      </c>
      <c r="L7999">
        <v>8.0809694530319192</v>
      </c>
      <c r="M7999">
        <v>8.1544248387103995</v>
      </c>
      <c r="N7999">
        <v>7.8496392949471501</v>
      </c>
      <c r="O7999">
        <v>8.1115100230805304</v>
      </c>
      <c r="P7999">
        <v>8.5087404455715294</v>
      </c>
      <c r="Q7999">
        <v>8.6462459446333604</v>
      </c>
    </row>
    <row r="8000" spans="1:17">
      <c r="A8000" t="s">
        <v>14450</v>
      </c>
      <c r="B8000" s="16" t="s">
        <v>14451</v>
      </c>
      <c r="C8000">
        <v>4.0706176854441196</v>
      </c>
      <c r="D8000">
        <v>3.7545556144430101</v>
      </c>
      <c r="E8000">
        <v>3.9618875914207199</v>
      </c>
      <c r="F8000">
        <v>4.1611154638698196</v>
      </c>
      <c r="G8000">
        <v>4.0460446887748596</v>
      </c>
      <c r="H8000">
        <v>3.65660975244205</v>
      </c>
      <c r="I8000">
        <v>4.30650913402902</v>
      </c>
      <c r="J8000">
        <v>2.8218677180984102</v>
      </c>
      <c r="K8000">
        <v>4.0709644767565303</v>
      </c>
      <c r="L8000">
        <v>4.3280695513255196</v>
      </c>
      <c r="M8000">
        <v>3.6461416973015899</v>
      </c>
      <c r="N8000">
        <v>4.0888472785647796</v>
      </c>
      <c r="O8000">
        <v>3.42420286852819</v>
      </c>
      <c r="P8000">
        <v>3.6194497939779602</v>
      </c>
      <c r="Q8000">
        <v>2.8218677180984102</v>
      </c>
    </row>
    <row r="8001" spans="1:17">
      <c r="A8001" t="s">
        <v>14452</v>
      </c>
      <c r="B8001" s="16" t="s">
        <v>14453</v>
      </c>
      <c r="C8001">
        <v>6.5189022208360896</v>
      </c>
      <c r="D8001">
        <v>6.4682081689808504</v>
      </c>
      <c r="E8001">
        <v>5.8734011200307696</v>
      </c>
      <c r="F8001">
        <v>6.03844460263067</v>
      </c>
      <c r="G8001">
        <v>6.8850192437688102</v>
      </c>
      <c r="H8001">
        <v>7.5254734303798401</v>
      </c>
      <c r="I8001">
        <v>7.27038489660531</v>
      </c>
      <c r="J8001">
        <v>6.3770998606948002</v>
      </c>
      <c r="K8001">
        <v>6.8394351775703699</v>
      </c>
      <c r="L8001">
        <v>7.2606134762558101</v>
      </c>
      <c r="M8001">
        <v>6.7778941321205197</v>
      </c>
      <c r="N8001">
        <v>7.5629610835179397</v>
      </c>
      <c r="O8001">
        <v>6.7728062812292897</v>
      </c>
      <c r="P8001">
        <v>7.5621983133254398</v>
      </c>
      <c r="Q8001">
        <v>6.2843132996066204</v>
      </c>
    </row>
    <row r="8002" spans="1:17">
      <c r="A8002" t="s">
        <v>14454</v>
      </c>
      <c r="B8002" s="16" t="s">
        <v>14455</v>
      </c>
      <c r="C8002">
        <v>4.6948835100102002</v>
      </c>
      <c r="D8002">
        <v>5.09137122556535</v>
      </c>
      <c r="E8002">
        <v>4.4833795521924502</v>
      </c>
      <c r="F8002">
        <v>4.4629136307985604</v>
      </c>
      <c r="G8002">
        <v>5.2138164621762604</v>
      </c>
      <c r="H8002">
        <v>5.36902745237989</v>
      </c>
      <c r="I8002">
        <v>5.0838905074171503</v>
      </c>
      <c r="J8002">
        <v>5.2774779789829704</v>
      </c>
      <c r="K8002">
        <v>5.0476523100685604</v>
      </c>
      <c r="L8002">
        <v>4.9506536519942301</v>
      </c>
      <c r="M8002">
        <v>5.1141768100933502</v>
      </c>
      <c r="N8002">
        <v>5.4781829866836604</v>
      </c>
      <c r="O8002">
        <v>5.0562650436270502</v>
      </c>
      <c r="P8002">
        <v>4.9722592042386102</v>
      </c>
      <c r="Q8002">
        <v>2.8218677180984102</v>
      </c>
    </row>
    <row r="8003" spans="1:17">
      <c r="A8003" t="s">
        <v>14456</v>
      </c>
      <c r="B8003" s="16" t="s">
        <v>14457</v>
      </c>
      <c r="C8003">
        <v>5.5257755444735697</v>
      </c>
      <c r="D8003">
        <v>5.7689580566473797</v>
      </c>
      <c r="E8003">
        <v>5.6873781601909403</v>
      </c>
      <c r="F8003">
        <v>5.0765736551712601</v>
      </c>
      <c r="G8003">
        <v>5.3842376496302498</v>
      </c>
      <c r="H8003">
        <v>5.36902745237989</v>
      </c>
      <c r="I8003">
        <v>5.66533222304981</v>
      </c>
      <c r="J8003">
        <v>5.3485852173299202</v>
      </c>
      <c r="K8003">
        <v>5.92005741833845</v>
      </c>
      <c r="L8003">
        <v>5.9086648783778699</v>
      </c>
      <c r="M8003">
        <v>5.6924660375362501</v>
      </c>
      <c r="N8003">
        <v>5.2375935253419703</v>
      </c>
      <c r="O8003">
        <v>5.7846958986268602</v>
      </c>
      <c r="P8003">
        <v>5.6354911062640802</v>
      </c>
      <c r="Q8003">
        <v>2.8218677180984102</v>
      </c>
    </row>
    <row r="8004" spans="1:17">
      <c r="A8004" t="s">
        <v>14458</v>
      </c>
      <c r="B8004" s="16" t="s">
        <v>14459</v>
      </c>
      <c r="C8004">
        <v>6.2838851673630796</v>
      </c>
      <c r="D8004">
        <v>6.4806971696611804</v>
      </c>
      <c r="E8004">
        <v>6.4200101908932998</v>
      </c>
      <c r="F8004">
        <v>6.36817302555548</v>
      </c>
      <c r="G8004">
        <v>6.1139565568328003</v>
      </c>
      <c r="H8004">
        <v>6.6386234868921701</v>
      </c>
      <c r="I8004">
        <v>6.6118666184956396</v>
      </c>
      <c r="J8004">
        <v>6.7538939608274298</v>
      </c>
      <c r="K8004">
        <v>6.3808592862911402</v>
      </c>
      <c r="L8004">
        <v>6.32580422898618</v>
      </c>
      <c r="M8004">
        <v>5.3498610950685297</v>
      </c>
      <c r="N8004">
        <v>5.6587966909913696</v>
      </c>
      <c r="O8004">
        <v>5.71650758824752</v>
      </c>
      <c r="P8004">
        <v>7.3330682704280097</v>
      </c>
      <c r="Q8004">
        <v>2.8218677180984102</v>
      </c>
    </row>
    <row r="8005" spans="1:17">
      <c r="A8005" t="s">
        <v>14460</v>
      </c>
      <c r="B8005" s="16" t="s">
        <v>14461</v>
      </c>
      <c r="C8005">
        <v>4.0706176854441196</v>
      </c>
      <c r="D8005">
        <v>3.7545556144430101</v>
      </c>
      <c r="E8005">
        <v>4.8415581104649901</v>
      </c>
      <c r="F8005">
        <v>4.5147692553613297</v>
      </c>
      <c r="G8005">
        <v>3.8309652426265099</v>
      </c>
      <c r="H8005">
        <v>3.65660975244205</v>
      </c>
      <c r="I8005">
        <v>3.6595800418069002</v>
      </c>
      <c r="J8005">
        <v>3.6724961835054399</v>
      </c>
      <c r="K8005">
        <v>4.2084442324483602</v>
      </c>
      <c r="L8005">
        <v>4.5555022990765597</v>
      </c>
      <c r="M8005">
        <v>4.3171680614900998</v>
      </c>
      <c r="N8005">
        <v>4.2465073090516299</v>
      </c>
      <c r="O8005">
        <v>4.1926070449996002</v>
      </c>
      <c r="P8005">
        <v>3.9363215208704698</v>
      </c>
      <c r="Q8005">
        <v>5.09416193408443</v>
      </c>
    </row>
    <row r="8006" spans="1:17">
      <c r="A8006" t="s">
        <v>14462</v>
      </c>
      <c r="B8006" s="16" t="s">
        <v>14463</v>
      </c>
      <c r="C8006">
        <v>7.5154307563451699</v>
      </c>
      <c r="D8006">
        <v>7.5741840720156501</v>
      </c>
      <c r="E8006">
        <v>7.5829449158262197</v>
      </c>
      <c r="F8006">
        <v>7.7006000739431499</v>
      </c>
      <c r="G8006">
        <v>7.7646038238616901</v>
      </c>
      <c r="H8006">
        <v>8.1586263392076095</v>
      </c>
      <c r="I8006">
        <v>7.9665153195749303</v>
      </c>
      <c r="J8006">
        <v>7.9832288597836598</v>
      </c>
      <c r="K8006">
        <v>7.6939540092276903</v>
      </c>
      <c r="L8006">
        <v>7.6833893383256999</v>
      </c>
      <c r="M8006">
        <v>7.9376352930897198</v>
      </c>
      <c r="N8006">
        <v>7.1464124809704996</v>
      </c>
      <c r="O8006">
        <v>7.8972506796085398</v>
      </c>
      <c r="P8006">
        <v>8.1796353197039107</v>
      </c>
      <c r="Q8006">
        <v>5.81282804418474</v>
      </c>
    </row>
    <row r="8007" spans="1:17">
      <c r="A8007" t="s">
        <v>14464</v>
      </c>
      <c r="B8007" s="16" t="s">
        <v>14465</v>
      </c>
      <c r="C8007">
        <v>4.99547094075474</v>
      </c>
      <c r="D8007">
        <v>4.9103330586210001</v>
      </c>
      <c r="E8007">
        <v>4.0887687455453801</v>
      </c>
      <c r="F8007">
        <v>5.0765736551712601</v>
      </c>
      <c r="G8007">
        <v>5.0185235057095401</v>
      </c>
      <c r="H8007">
        <v>5.7039026048571104</v>
      </c>
      <c r="I8007">
        <v>5.3167384601450198</v>
      </c>
      <c r="J8007">
        <v>5.4594104056423802</v>
      </c>
      <c r="K8007">
        <v>5.31000747676672</v>
      </c>
      <c r="L8007">
        <v>4.8321653561327897</v>
      </c>
      <c r="M8007">
        <v>4.9785931197958098</v>
      </c>
      <c r="N8007">
        <v>5.6095571535837596</v>
      </c>
      <c r="O8007">
        <v>5.2900109819477699</v>
      </c>
      <c r="P8007">
        <v>5.8481757373421797</v>
      </c>
      <c r="Q8007">
        <v>2.8218677180984102</v>
      </c>
    </row>
    <row r="8008" spans="1:17">
      <c r="A8008" t="s">
        <v>14466</v>
      </c>
      <c r="B8008" s="16" t="s">
        <v>14467</v>
      </c>
      <c r="C8008">
        <v>8.7220322545155895</v>
      </c>
      <c r="D8008">
        <v>8.5509031539788403</v>
      </c>
      <c r="E8008">
        <v>7.7714853696760704</v>
      </c>
      <c r="F8008">
        <v>8.5770401700080807</v>
      </c>
      <c r="G8008">
        <v>8.8702560826016104</v>
      </c>
      <c r="H8008">
        <v>7.9753025283051704</v>
      </c>
      <c r="I8008">
        <v>8.0928969443129102</v>
      </c>
      <c r="J8008">
        <v>7.5286852090722904</v>
      </c>
      <c r="K8008">
        <v>8.4668099347800396</v>
      </c>
      <c r="L8008">
        <v>8.6941926865650103</v>
      </c>
      <c r="M8008">
        <v>9.1249900442997003</v>
      </c>
      <c r="N8008">
        <v>9.2395557534243604</v>
      </c>
      <c r="O8008">
        <v>8.9744111082433609</v>
      </c>
      <c r="P8008">
        <v>7.8596505864958797</v>
      </c>
      <c r="Q8008">
        <v>9.8730494596890797</v>
      </c>
    </row>
    <row r="8009" spans="1:17">
      <c r="A8009" t="s">
        <v>14468</v>
      </c>
      <c r="B8009" s="16" t="s">
        <v>14469</v>
      </c>
      <c r="C8009">
        <v>7.0369858748898499</v>
      </c>
      <c r="D8009">
        <v>6.8219210145429399</v>
      </c>
      <c r="E8009">
        <v>6.65574536447828</v>
      </c>
      <c r="F8009">
        <v>7.2883881017023899</v>
      </c>
      <c r="G8009">
        <v>7.2182388467665897</v>
      </c>
      <c r="H8009">
        <v>7.8128713237024003</v>
      </c>
      <c r="I8009">
        <v>7.1255674474227</v>
      </c>
      <c r="J8009">
        <v>7.1452692377264304</v>
      </c>
      <c r="K8009">
        <v>6.9995379250834802</v>
      </c>
      <c r="L8009">
        <v>7.2821357100021897</v>
      </c>
      <c r="M8009">
        <v>7.5605837004189196</v>
      </c>
      <c r="N8009">
        <v>7.9305058648688096</v>
      </c>
      <c r="O8009">
        <v>7.3511467449476502</v>
      </c>
      <c r="P8009">
        <v>6.9989780827264001</v>
      </c>
      <c r="Q8009">
        <v>7.3593062614465703</v>
      </c>
    </row>
    <row r="8010" spans="1:17">
      <c r="A8010" t="s">
        <v>14470</v>
      </c>
      <c r="B8010" s="16" t="s">
        <v>14471</v>
      </c>
      <c r="C8010">
        <v>8.2202277607191903</v>
      </c>
      <c r="D8010">
        <v>8.1612377458494407</v>
      </c>
      <c r="E8010">
        <v>7.7325473351494098</v>
      </c>
      <c r="F8010">
        <v>8.5548907568270103</v>
      </c>
      <c r="G8010">
        <v>8.1181805203670496</v>
      </c>
      <c r="H8010">
        <v>8.9445926400007494</v>
      </c>
      <c r="I8010">
        <v>8.1521596650516592</v>
      </c>
      <c r="J8010">
        <v>8.6615044370096506</v>
      </c>
      <c r="K8010">
        <v>8.3024944834403005</v>
      </c>
      <c r="L8010">
        <v>8.2173629449413692</v>
      </c>
      <c r="M8010">
        <v>8.3611564383332198</v>
      </c>
      <c r="N8010">
        <v>7.9596973360802199</v>
      </c>
      <c r="O8010">
        <v>8.2719509513996599</v>
      </c>
      <c r="P8010">
        <v>8.4776666600402901</v>
      </c>
      <c r="Q8010">
        <v>5.09416193408443</v>
      </c>
    </row>
    <row r="8011" spans="1:17">
      <c r="A8011" t="s">
        <v>14472</v>
      </c>
      <c r="B8011" s="16" t="s">
        <v>14473</v>
      </c>
      <c r="C8011">
        <v>7.96505030637449</v>
      </c>
      <c r="D8011">
        <v>8.0614306876164292</v>
      </c>
      <c r="E8011">
        <v>7.4738039318096003</v>
      </c>
      <c r="F8011">
        <v>7.9071629384648299</v>
      </c>
      <c r="G8011">
        <v>7.62000228824704</v>
      </c>
      <c r="H8011">
        <v>8.4739482481615003</v>
      </c>
      <c r="I8011">
        <v>7.9852629709249596</v>
      </c>
      <c r="J8011">
        <v>8.0433137557899208</v>
      </c>
      <c r="K8011">
        <v>7.8388556660498798</v>
      </c>
      <c r="L8011">
        <v>7.9257550000096799</v>
      </c>
      <c r="M8011">
        <v>7.8401284247997198</v>
      </c>
      <c r="N8011">
        <v>7.5881178842392698</v>
      </c>
      <c r="O8011">
        <v>7.6409284237376403</v>
      </c>
      <c r="P8011">
        <v>8.3705776148277202</v>
      </c>
      <c r="Q8011">
        <v>5.81282804418474</v>
      </c>
    </row>
    <row r="8012" spans="1:17">
      <c r="A8012" t="s">
        <v>14474</v>
      </c>
      <c r="B8012" s="16" t="s">
        <v>14475</v>
      </c>
      <c r="C8012">
        <v>6.5933854812389701</v>
      </c>
      <c r="D8012">
        <v>6.7309615871707997</v>
      </c>
      <c r="E8012">
        <v>6.3595865741919599</v>
      </c>
      <c r="F8012">
        <v>6.8516920086169799</v>
      </c>
      <c r="G8012">
        <v>6.6966202244190196</v>
      </c>
      <c r="H8012">
        <v>7.9706402486002004</v>
      </c>
      <c r="I8012">
        <v>6.7721799990636802</v>
      </c>
      <c r="J8012">
        <v>7.2867071673945603</v>
      </c>
      <c r="K8012">
        <v>6.4987689503714599</v>
      </c>
      <c r="L8012">
        <v>7.0839309273197903</v>
      </c>
      <c r="M8012">
        <v>7.0990901315969301</v>
      </c>
      <c r="N8012">
        <v>6.9269991755545401</v>
      </c>
      <c r="O8012">
        <v>7.1995023503709197</v>
      </c>
      <c r="P8012">
        <v>7.4476120505710899</v>
      </c>
      <c r="Q8012">
        <v>5.81282804418474</v>
      </c>
    </row>
    <row r="8013" spans="1:17">
      <c r="A8013" t="s">
        <v>14476</v>
      </c>
      <c r="B8013" s="16" t="s">
        <v>14477</v>
      </c>
      <c r="C8013">
        <v>8.5804647653092392</v>
      </c>
      <c r="D8013">
        <v>8.5943921393686207</v>
      </c>
      <c r="E8013">
        <v>8.3310454149945095</v>
      </c>
      <c r="F8013">
        <v>8.4567638176214999</v>
      </c>
      <c r="G8013">
        <v>8.2478703011938208</v>
      </c>
      <c r="H8013">
        <v>9.0543580057229001</v>
      </c>
      <c r="I8013">
        <v>9.0579945688071692</v>
      </c>
      <c r="J8013">
        <v>8.7616441749356504</v>
      </c>
      <c r="K8013">
        <v>8.8726830507874901</v>
      </c>
      <c r="L8013">
        <v>8.5392524333785094</v>
      </c>
      <c r="M8013">
        <v>8.4494833902512205</v>
      </c>
      <c r="N8013">
        <v>8.1947050631580094</v>
      </c>
      <c r="O8013">
        <v>8.3679559918587998</v>
      </c>
      <c r="P8013">
        <v>9.0330954297120805</v>
      </c>
      <c r="Q8013">
        <v>6.2843132996066204</v>
      </c>
    </row>
    <row r="8014" spans="1:17">
      <c r="A8014" t="s">
        <v>14478</v>
      </c>
      <c r="B8014" s="16" t="s">
        <v>14479</v>
      </c>
      <c r="C8014">
        <v>10.433575595028501</v>
      </c>
      <c r="D8014">
        <v>10.4218556398949</v>
      </c>
      <c r="E8014">
        <v>10.480564781504601</v>
      </c>
      <c r="F8014">
        <v>9.8096871157893393</v>
      </c>
      <c r="G8014">
        <v>10.6448154375579</v>
      </c>
      <c r="H8014">
        <v>10.187537439402201</v>
      </c>
      <c r="I8014">
        <v>11.635990759265599</v>
      </c>
      <c r="J8014">
        <v>11.2046833483589</v>
      </c>
      <c r="K8014">
        <v>10.5731640514008</v>
      </c>
      <c r="L8014">
        <v>11.3758369850236</v>
      </c>
      <c r="M8014">
        <v>10.976255027377199</v>
      </c>
      <c r="N8014">
        <v>11.4314757657542</v>
      </c>
      <c r="O8014">
        <v>10.689170761098699</v>
      </c>
      <c r="P8014">
        <v>11.797538692689599</v>
      </c>
      <c r="Q8014">
        <v>11.201804683747101</v>
      </c>
    </row>
    <row r="8015" spans="1:17">
      <c r="A8015" t="s">
        <v>14480</v>
      </c>
      <c r="B8015" s="16" t="s">
        <v>14481</v>
      </c>
      <c r="C8015">
        <v>8.5088954843781206</v>
      </c>
      <c r="D8015">
        <v>8.7639462576319893</v>
      </c>
      <c r="E8015">
        <v>8.3872474441453093</v>
      </c>
      <c r="F8015">
        <v>8.3800961344493707</v>
      </c>
      <c r="G8015">
        <v>8.2900152901646003</v>
      </c>
      <c r="H8015">
        <v>8.7997442665182994</v>
      </c>
      <c r="I8015">
        <v>8.6459309331462393</v>
      </c>
      <c r="J8015">
        <v>8.7425911634182807</v>
      </c>
      <c r="K8015">
        <v>8.6577705846949904</v>
      </c>
      <c r="L8015">
        <v>8.4280026099123493</v>
      </c>
      <c r="M8015">
        <v>8.4198056037103797</v>
      </c>
      <c r="N8015">
        <v>7.9788347363882597</v>
      </c>
      <c r="O8015">
        <v>8.2719509513996599</v>
      </c>
      <c r="P8015">
        <v>8.9121585051130907</v>
      </c>
      <c r="Q8015">
        <v>7.1565710053807701</v>
      </c>
    </row>
    <row r="8016" spans="1:17">
      <c r="A8016" t="s">
        <v>14482</v>
      </c>
      <c r="B8016" s="16" t="s">
        <v>14483</v>
      </c>
      <c r="C8016">
        <v>8.4536148740213708</v>
      </c>
      <c r="D8016">
        <v>8.2617895486712403</v>
      </c>
      <c r="E8016">
        <v>8.8357842788791707</v>
      </c>
      <c r="F8016">
        <v>9.1275776627706193</v>
      </c>
      <c r="G8016">
        <v>9.0428085381847207</v>
      </c>
      <c r="H8016">
        <v>8.8283568531527994</v>
      </c>
      <c r="I8016">
        <v>8.48736350454719</v>
      </c>
      <c r="J8016">
        <v>9.3948188899816092</v>
      </c>
      <c r="K8016">
        <v>8.55871986754231</v>
      </c>
      <c r="L8016">
        <v>8.5273069118661802</v>
      </c>
      <c r="M8016">
        <v>8.7529784146233194</v>
      </c>
      <c r="N8016">
        <v>9.4287669833988996</v>
      </c>
      <c r="O8016">
        <v>8.7559813944874794</v>
      </c>
      <c r="P8016">
        <v>8.2390907658991104</v>
      </c>
      <c r="Q8016">
        <v>9.0486929182374407</v>
      </c>
    </row>
    <row r="8017" spans="1:17">
      <c r="A8017" t="s">
        <v>14484</v>
      </c>
      <c r="B8017" s="16" t="e">
        <v>#N/A</v>
      </c>
      <c r="C8017">
        <v>6.7094894782855796</v>
      </c>
      <c r="D8017">
        <v>6.68860081159775</v>
      </c>
      <c r="E8017">
        <v>6.4589126547399403</v>
      </c>
      <c r="F8017">
        <v>6.4307340740566703</v>
      </c>
      <c r="G8017">
        <v>6.96024046177752</v>
      </c>
      <c r="H8017">
        <v>7.3352939809483502</v>
      </c>
      <c r="I8017">
        <v>7.8689320229409301</v>
      </c>
      <c r="J8017">
        <v>6.8363877221636002</v>
      </c>
      <c r="K8017">
        <v>7.1290497562884898</v>
      </c>
      <c r="L8017">
        <v>7.8794961637283301</v>
      </c>
      <c r="M8017">
        <v>7.7395484609045004</v>
      </c>
      <c r="N8017">
        <v>7.5243813226462599</v>
      </c>
      <c r="O8017">
        <v>7.2947000324704296</v>
      </c>
      <c r="P8017">
        <v>7.4384076816199602</v>
      </c>
      <c r="Q8017">
        <v>6.2843132996066204</v>
      </c>
    </row>
    <row r="8018" spans="1:17">
      <c r="A8018" t="s">
        <v>14485</v>
      </c>
      <c r="B8018" s="16" t="s">
        <v>14486</v>
      </c>
      <c r="C8018">
        <v>7.3541003915390402</v>
      </c>
      <c r="D8018">
        <v>7.4906236661468704</v>
      </c>
      <c r="E8018">
        <v>7.04800723539954</v>
      </c>
      <c r="F8018">
        <v>7.4947229481945996</v>
      </c>
      <c r="G8018">
        <v>7.52429672556746</v>
      </c>
      <c r="H8018">
        <v>8.3856769029464395</v>
      </c>
      <c r="I8018">
        <v>7.6746579037287397</v>
      </c>
      <c r="J8018">
        <v>7.5434566930248703</v>
      </c>
      <c r="K8018">
        <v>7.30695950466942</v>
      </c>
      <c r="L8018">
        <v>7.0169966288756003</v>
      </c>
      <c r="M8018">
        <v>7.8951117597084597</v>
      </c>
      <c r="N8018">
        <v>7.8754012744497004</v>
      </c>
      <c r="O8018">
        <v>7.9566048506796401</v>
      </c>
      <c r="P8018">
        <v>8.5262007262389794</v>
      </c>
      <c r="Q8018">
        <v>5.09416193408443</v>
      </c>
    </row>
    <row r="8019" spans="1:17">
      <c r="A8019" t="s">
        <v>14487</v>
      </c>
      <c r="B8019" s="16" t="s">
        <v>14488</v>
      </c>
      <c r="C8019">
        <v>8.4064419853282395</v>
      </c>
      <c r="D8019">
        <v>8.3824925483620607</v>
      </c>
      <c r="E8019">
        <v>9.1918150635864908</v>
      </c>
      <c r="F8019">
        <v>8.8099451660674202</v>
      </c>
      <c r="G8019">
        <v>8.62896646175823</v>
      </c>
      <c r="H8019">
        <v>9.5799633634498491</v>
      </c>
      <c r="I8019">
        <v>8.8462771609699704</v>
      </c>
      <c r="J8019">
        <v>9.0538148296882692</v>
      </c>
      <c r="K8019">
        <v>8.4896350872864605</v>
      </c>
      <c r="L8019">
        <v>8.8841139164815193</v>
      </c>
      <c r="M8019">
        <v>9.1326310495224305</v>
      </c>
      <c r="N8019">
        <v>9.69328716306247</v>
      </c>
      <c r="O8019">
        <v>9.3033777559685191</v>
      </c>
      <c r="P8019">
        <v>7.7962599250743203</v>
      </c>
      <c r="Q8019">
        <v>9.1060647157263492</v>
      </c>
    </row>
    <row r="8020" spans="1:17">
      <c r="A8020" t="s">
        <v>14489</v>
      </c>
      <c r="B8020" s="16" t="e">
        <v>#N/A</v>
      </c>
      <c r="C8020">
        <v>9.0893023402606108</v>
      </c>
      <c r="D8020">
        <v>9.0938661449301801</v>
      </c>
      <c r="E8020">
        <v>9.5302631270867195</v>
      </c>
      <c r="F8020">
        <v>8.90711722131263</v>
      </c>
      <c r="G8020">
        <v>9.2426721946010097</v>
      </c>
      <c r="H8020">
        <v>7.9799497660385299</v>
      </c>
      <c r="I8020">
        <v>9.3745600919850798</v>
      </c>
      <c r="J8020">
        <v>9.1159975735010708</v>
      </c>
      <c r="K8020">
        <v>9.1732798432512404</v>
      </c>
      <c r="L8020">
        <v>9.06642412478441</v>
      </c>
      <c r="M8020">
        <v>8.7107180557874493</v>
      </c>
      <c r="N8020">
        <v>9.1453654611298791</v>
      </c>
      <c r="O8020">
        <v>8.6655459083119197</v>
      </c>
      <c r="P8020">
        <v>8.4550537175740494</v>
      </c>
      <c r="Q8020">
        <v>9.1612412986063401</v>
      </c>
    </row>
    <row r="8021" spans="1:17">
      <c r="A8021" t="s">
        <v>14490</v>
      </c>
      <c r="B8021" s="16" t="s">
        <v>14491</v>
      </c>
      <c r="C8021">
        <v>9.8122253401231401</v>
      </c>
      <c r="D8021">
        <v>9.8735770755458496</v>
      </c>
      <c r="E8021">
        <v>9.9177862637786198</v>
      </c>
      <c r="F8021">
        <v>9.8201684962880602</v>
      </c>
      <c r="G8021">
        <v>9.97529419400386</v>
      </c>
      <c r="H8021">
        <v>10.330748202978301</v>
      </c>
      <c r="I8021">
        <v>11.1943140843167</v>
      </c>
      <c r="J8021">
        <v>10.314554438412999</v>
      </c>
      <c r="K8021">
        <v>10.4629049624341</v>
      </c>
      <c r="L8021">
        <v>11.207388418176899</v>
      </c>
      <c r="M8021">
        <v>10.8480104686136</v>
      </c>
      <c r="N8021">
        <v>11.013250708149201</v>
      </c>
      <c r="O8021">
        <v>10.4229102873926</v>
      </c>
      <c r="P8021">
        <v>11.584974940847999</v>
      </c>
      <c r="Q8021">
        <v>11.3634370744835</v>
      </c>
    </row>
    <row r="8022" spans="1:17">
      <c r="A8022" t="s">
        <v>14492</v>
      </c>
      <c r="B8022" s="16" t="s">
        <v>14493</v>
      </c>
      <c r="C8022">
        <v>7.37528481659107</v>
      </c>
      <c r="D8022">
        <v>7.4532705275772102</v>
      </c>
      <c r="E8022">
        <v>6.8580293081962402</v>
      </c>
      <c r="F8022">
        <v>6.1913127704974604</v>
      </c>
      <c r="G8022">
        <v>7.7586098137260304</v>
      </c>
      <c r="H8022">
        <v>6.5659659380906303</v>
      </c>
      <c r="I8022">
        <v>7.37372180216357</v>
      </c>
      <c r="J8022">
        <v>6.9067745175236803</v>
      </c>
      <c r="K8022">
        <v>7.8609194024132698</v>
      </c>
      <c r="L8022">
        <v>7.1400417849623699</v>
      </c>
      <c r="M8022">
        <v>7.3820668422772098</v>
      </c>
      <c r="N8022">
        <v>7.4161369070952396</v>
      </c>
      <c r="O8022">
        <v>7.0299319203949597</v>
      </c>
      <c r="P8022">
        <v>7.6917458145921502</v>
      </c>
      <c r="Q8022">
        <v>6.6375058506955904</v>
      </c>
    </row>
    <row r="8023" spans="1:17">
      <c r="A8023" t="s">
        <v>14494</v>
      </c>
      <c r="B8023" s="16" t="s">
        <v>14495</v>
      </c>
      <c r="C8023">
        <v>3.5040133865677898</v>
      </c>
      <c r="D8023">
        <v>3.2942621936663499</v>
      </c>
      <c r="E8023">
        <v>2.8218677180984102</v>
      </c>
      <c r="F8023">
        <v>3.4706286095040801</v>
      </c>
      <c r="G8023">
        <v>3.8309652426265099</v>
      </c>
      <c r="H8023">
        <v>2.8218677180984102</v>
      </c>
      <c r="I8023">
        <v>3.3100125595866299</v>
      </c>
      <c r="J8023">
        <v>2.8218677180984102</v>
      </c>
      <c r="K8023">
        <v>3.27554212654834</v>
      </c>
      <c r="L8023">
        <v>3.6339073669181099</v>
      </c>
      <c r="M8023">
        <v>3.23818724324593</v>
      </c>
      <c r="N8023">
        <v>2.8218677180984102</v>
      </c>
      <c r="O8023">
        <v>3.42420286852819</v>
      </c>
      <c r="P8023">
        <v>2.8218677180984102</v>
      </c>
      <c r="Q8023">
        <v>2.8218677180984102</v>
      </c>
    </row>
    <row r="8024" spans="1:17">
      <c r="A8024" t="s">
        <v>14496</v>
      </c>
      <c r="B8024" s="16" t="e">
        <v>#N/A</v>
      </c>
      <c r="C8024">
        <v>7.2736378812628697</v>
      </c>
      <c r="D8024">
        <v>7.0226086067609099</v>
      </c>
      <c r="E8024">
        <v>9.2003937269667109</v>
      </c>
      <c r="F8024">
        <v>8.3706158386625908</v>
      </c>
      <c r="G8024">
        <v>7.6972556520707203</v>
      </c>
      <c r="H8024">
        <v>5.7489183951006302</v>
      </c>
      <c r="I8024">
        <v>7.1836331182777702</v>
      </c>
      <c r="J8024">
        <v>10.806976548196101</v>
      </c>
      <c r="K8024">
        <v>7.28752089893944</v>
      </c>
      <c r="L8024">
        <v>8.24315815610756</v>
      </c>
      <c r="M8024">
        <v>7.0928207678574999</v>
      </c>
      <c r="N8024">
        <v>6.6439211301738199</v>
      </c>
      <c r="O8024">
        <v>6.4997914439306701</v>
      </c>
      <c r="P8024">
        <v>6.9084007912347802</v>
      </c>
      <c r="Q8024">
        <v>11.788271931040001</v>
      </c>
    </row>
    <row r="8025" spans="1:17">
      <c r="A8025" t="s">
        <v>14497</v>
      </c>
      <c r="B8025" s="16" t="s">
        <v>14498</v>
      </c>
      <c r="C8025">
        <v>9.3990824328891804</v>
      </c>
      <c r="D8025">
        <v>9.5342897187151596</v>
      </c>
      <c r="E8025">
        <v>9.4841701988497604</v>
      </c>
      <c r="F8025">
        <v>9.0779694307327592</v>
      </c>
      <c r="G8025">
        <v>9.2723967721928702</v>
      </c>
      <c r="H8025">
        <v>9.4045330645068805</v>
      </c>
      <c r="I8025">
        <v>9.8085057820078791</v>
      </c>
      <c r="J8025">
        <v>9.4283208063042494</v>
      </c>
      <c r="K8025">
        <v>9.7135993696721599</v>
      </c>
      <c r="L8025">
        <v>9.4828878887406791</v>
      </c>
      <c r="M8025">
        <v>9.0955793197189898</v>
      </c>
      <c r="N8025">
        <v>8.7428168442373195</v>
      </c>
      <c r="O8025">
        <v>9.3316566454851504</v>
      </c>
      <c r="P8025">
        <v>10.054861344870099</v>
      </c>
      <c r="Q8025">
        <v>8.5667227177791094</v>
      </c>
    </row>
    <row r="8026" spans="1:17">
      <c r="A8026" t="s">
        <v>14499</v>
      </c>
      <c r="B8026" s="16" t="s">
        <v>14500</v>
      </c>
      <c r="C8026">
        <v>7.68329101588514</v>
      </c>
      <c r="D8026">
        <v>7.65315655529779</v>
      </c>
      <c r="E8026">
        <v>7.6429850953719196</v>
      </c>
      <c r="F8026">
        <v>7.7981788966902403</v>
      </c>
      <c r="G8026">
        <v>7.4368690074305501</v>
      </c>
      <c r="H8026">
        <v>8.57258452121531</v>
      </c>
      <c r="I8026">
        <v>7.9136644137963001</v>
      </c>
      <c r="J8026">
        <v>8.0605191600297204</v>
      </c>
      <c r="K8026">
        <v>7.65406560375519</v>
      </c>
      <c r="L8026">
        <v>7.6172488658561104</v>
      </c>
      <c r="M8026">
        <v>7.8806535807340703</v>
      </c>
      <c r="N8026">
        <v>7.63111088443606</v>
      </c>
      <c r="O8026">
        <v>7.7329513372578296</v>
      </c>
      <c r="P8026">
        <v>8.1685566532673395</v>
      </c>
      <c r="Q8026">
        <v>5.09416193408443</v>
      </c>
    </row>
    <row r="8027" spans="1:17">
      <c r="A8027" t="s">
        <v>14501</v>
      </c>
      <c r="B8027" s="16" t="s">
        <v>14502</v>
      </c>
      <c r="C8027">
        <v>7.4503947738963197</v>
      </c>
      <c r="D8027">
        <v>7.5625399513807796</v>
      </c>
      <c r="E8027">
        <v>7.5829449158262197</v>
      </c>
      <c r="F8027">
        <v>7.8122616051964204</v>
      </c>
      <c r="G8027">
        <v>7.7705729812209103</v>
      </c>
      <c r="H8027">
        <v>7.9327885537582503</v>
      </c>
      <c r="I8027">
        <v>7.8739714587440099</v>
      </c>
      <c r="J8027">
        <v>7.6699891926952999</v>
      </c>
      <c r="K8027">
        <v>7.83440205846422</v>
      </c>
      <c r="L8027">
        <v>7.7047775271608696</v>
      </c>
      <c r="M8027">
        <v>7.7594443035988698</v>
      </c>
      <c r="N8027">
        <v>7.9977212093333803</v>
      </c>
      <c r="O8027">
        <v>7.9272334968273901</v>
      </c>
      <c r="P8027">
        <v>7.9137466690607399</v>
      </c>
      <c r="Q8027">
        <v>5.09416193408443</v>
      </c>
    </row>
    <row r="8028" spans="1:17">
      <c r="A8028" t="s">
        <v>14503</v>
      </c>
      <c r="B8028" s="16" t="s">
        <v>14504</v>
      </c>
      <c r="C8028">
        <v>7.2432243894076596</v>
      </c>
      <c r="D8028">
        <v>7.1834890738267099</v>
      </c>
      <c r="E8028">
        <v>6.8138222480252697</v>
      </c>
      <c r="F8028">
        <v>7.1982087148309599</v>
      </c>
      <c r="G8028">
        <v>7.0317103077074501</v>
      </c>
      <c r="H8028">
        <v>7.0378223940395603</v>
      </c>
      <c r="I8028">
        <v>7.4500047402851104</v>
      </c>
      <c r="J8028">
        <v>7.0309734936181796</v>
      </c>
      <c r="K8028">
        <v>7.2809824809489498</v>
      </c>
      <c r="L8028">
        <v>7.0920823372501003</v>
      </c>
      <c r="M8028">
        <v>6.8615045265998296</v>
      </c>
      <c r="N8028">
        <v>6.7028872416280896</v>
      </c>
      <c r="O8028">
        <v>7.1430436250513001</v>
      </c>
      <c r="P8028">
        <v>7.72238923081082</v>
      </c>
      <c r="Q8028">
        <v>6.2843132996066204</v>
      </c>
    </row>
    <row r="8029" spans="1:17">
      <c r="A8029" t="s">
        <v>14505</v>
      </c>
      <c r="B8029" s="16" t="s">
        <v>14506</v>
      </c>
      <c r="C8029">
        <v>7.2355193283311996</v>
      </c>
      <c r="D8029">
        <v>6.9881484913982899</v>
      </c>
      <c r="E8029">
        <v>7.1343226895372398</v>
      </c>
      <c r="F8029">
        <v>7.0152002163899203</v>
      </c>
      <c r="G8029">
        <v>6.9706711592618902</v>
      </c>
      <c r="H8029">
        <v>7.22985212368242</v>
      </c>
      <c r="I8029">
        <v>7.4295984440956202</v>
      </c>
      <c r="J8029">
        <v>7.17722356262587</v>
      </c>
      <c r="K8029">
        <v>7.2744141714431603</v>
      </c>
      <c r="L8029">
        <v>7.1478815104877</v>
      </c>
      <c r="M8029">
        <v>6.6382249284374799</v>
      </c>
      <c r="N8029">
        <v>6.5441982334212296</v>
      </c>
      <c r="O8029">
        <v>6.8296501465849602</v>
      </c>
      <c r="P8029">
        <v>7.2512976857525899</v>
      </c>
      <c r="Q8029">
        <v>7.1565710053807701</v>
      </c>
    </row>
    <row r="8030" spans="1:17">
      <c r="A8030" t="s">
        <v>14507</v>
      </c>
      <c r="B8030" s="16" t="s">
        <v>155</v>
      </c>
      <c r="C8030">
        <v>6.8973229715324003</v>
      </c>
      <c r="D8030">
        <v>7.22843587562339</v>
      </c>
      <c r="E8030">
        <v>8.0813646268332704</v>
      </c>
      <c r="F8030">
        <v>7.7256218456342802</v>
      </c>
      <c r="G8030">
        <v>7.92304149322044</v>
      </c>
      <c r="H8030">
        <v>7.9086159245782204</v>
      </c>
      <c r="I8030">
        <v>7.7642522999856904</v>
      </c>
      <c r="J8030">
        <v>7.9503746294535702</v>
      </c>
      <c r="K8030">
        <v>7.5761573404847704</v>
      </c>
      <c r="L8030">
        <v>7.7100752816342597</v>
      </c>
      <c r="M8030">
        <v>7.8915108002558298</v>
      </c>
      <c r="N8030">
        <v>7.6189576860498001</v>
      </c>
      <c r="O8030">
        <v>7.8858442165966398</v>
      </c>
      <c r="P8030">
        <v>7.4748768595717596</v>
      </c>
      <c r="Q8030">
        <v>8.9889439006726093</v>
      </c>
    </row>
    <row r="8031" spans="1:17">
      <c r="A8031" t="s">
        <v>14508</v>
      </c>
      <c r="B8031" s="16" t="s">
        <v>14509</v>
      </c>
      <c r="C8031">
        <v>6.2534960108011504</v>
      </c>
      <c r="D8031">
        <v>6.0479734974183996</v>
      </c>
      <c r="E8031">
        <v>5.72015689123982</v>
      </c>
      <c r="F8031">
        <v>6.49066084484285</v>
      </c>
      <c r="G8031">
        <v>6.4795586196785599</v>
      </c>
      <c r="H8031">
        <v>7.4130337446045003</v>
      </c>
      <c r="I8031">
        <v>5.8637325437795704</v>
      </c>
      <c r="J8031">
        <v>6.3881160171625204</v>
      </c>
      <c r="K8031">
        <v>5.2281375793192604</v>
      </c>
      <c r="L8031">
        <v>5.98142559332394</v>
      </c>
      <c r="M8031">
        <v>7.34564996012978</v>
      </c>
      <c r="N8031">
        <v>6.9659792970402998</v>
      </c>
      <c r="O8031">
        <v>7.4107802996702796</v>
      </c>
      <c r="P8031">
        <v>6.6127103465427499</v>
      </c>
      <c r="Q8031">
        <v>2.8218677180984102</v>
      </c>
    </row>
    <row r="8032" spans="1:17">
      <c r="A8032" t="s">
        <v>14510</v>
      </c>
      <c r="B8032" s="16" t="s">
        <v>14511</v>
      </c>
      <c r="C8032">
        <v>8.7492912259387392</v>
      </c>
      <c r="D8032">
        <v>8.7016822296594896</v>
      </c>
      <c r="E8032">
        <v>8.8173104875205599</v>
      </c>
      <c r="F8032">
        <v>8.6803983516218501</v>
      </c>
      <c r="G8032">
        <v>8.8107210601174</v>
      </c>
      <c r="H8032">
        <v>8.7047323563447101</v>
      </c>
      <c r="I8032">
        <v>8.7454649239687008</v>
      </c>
      <c r="J8032">
        <v>8.6615044370096506</v>
      </c>
      <c r="K8032">
        <v>8.7923574258208497</v>
      </c>
      <c r="L8032">
        <v>8.7180335601664893</v>
      </c>
      <c r="M8032">
        <v>8.7589157548567993</v>
      </c>
      <c r="N8032">
        <v>8.49299382450282</v>
      </c>
      <c r="O8032">
        <v>8.8469684880687804</v>
      </c>
      <c r="P8032">
        <v>8.7207264350412999</v>
      </c>
      <c r="Q8032">
        <v>9.2656390107680107</v>
      </c>
    </row>
    <row r="8033" spans="1:17">
      <c r="A8033" t="s">
        <v>14512</v>
      </c>
      <c r="B8033" s="16" t="s">
        <v>14513</v>
      </c>
      <c r="C8033">
        <v>8.92929455299792</v>
      </c>
      <c r="D8033">
        <v>8.9672767925338608</v>
      </c>
      <c r="E8033">
        <v>8.5027560619880909</v>
      </c>
      <c r="F8033">
        <v>9.0042946794569705</v>
      </c>
      <c r="G8033">
        <v>8.7242431535982501</v>
      </c>
      <c r="H8033">
        <v>9.3319176449644008</v>
      </c>
      <c r="I8033">
        <v>8.9500689813762193</v>
      </c>
      <c r="J8033">
        <v>9.0031307481428406</v>
      </c>
      <c r="K8033">
        <v>8.9112279779602392</v>
      </c>
      <c r="L8033">
        <v>8.7671058808035607</v>
      </c>
      <c r="M8033">
        <v>8.9935316963586693</v>
      </c>
      <c r="N8033">
        <v>8.4422120292381493</v>
      </c>
      <c r="O8033">
        <v>8.7349579690053201</v>
      </c>
      <c r="P8033">
        <v>9.0361449637501607</v>
      </c>
      <c r="Q8033">
        <v>7.9670857749043096</v>
      </c>
    </row>
    <row r="8034" spans="1:17">
      <c r="A8034" t="s">
        <v>14514</v>
      </c>
      <c r="B8034" s="16" t="e">
        <v>#N/A</v>
      </c>
      <c r="C8034">
        <v>8.8832835171801605</v>
      </c>
      <c r="D8034">
        <v>8.9650699142688097</v>
      </c>
      <c r="E8034">
        <v>8.7409534762686292</v>
      </c>
      <c r="F8034">
        <v>9.2219510398597198</v>
      </c>
      <c r="G8034">
        <v>8.6190831451887995</v>
      </c>
      <c r="H8034">
        <v>9.0141686388541196</v>
      </c>
      <c r="I8034">
        <v>8.8691557695509804</v>
      </c>
      <c r="J8034">
        <v>9.0486534879959795</v>
      </c>
      <c r="K8034">
        <v>8.7762052115252001</v>
      </c>
      <c r="L8034">
        <v>8.5031147578457507</v>
      </c>
      <c r="M8034">
        <v>8.0645643170309498</v>
      </c>
      <c r="N8034">
        <v>7.8804988240086002</v>
      </c>
      <c r="O8034">
        <v>8.0205792114905901</v>
      </c>
      <c r="P8034">
        <v>9.0928936015588402</v>
      </c>
      <c r="Q8034">
        <v>6.2843132996066204</v>
      </c>
    </row>
    <row r="8035" spans="1:17">
      <c r="A8035" t="s">
        <v>14515</v>
      </c>
      <c r="B8035" s="16" t="s">
        <v>14516</v>
      </c>
      <c r="C8035">
        <v>5.0332205246179997</v>
      </c>
      <c r="D8035">
        <v>5.2202186721532398</v>
      </c>
      <c r="E8035">
        <v>4.8415581104649901</v>
      </c>
      <c r="F8035">
        <v>4.6581111746450903</v>
      </c>
      <c r="G8035">
        <v>5.1001215892442602</v>
      </c>
      <c r="H8035">
        <v>6.2314172070097102</v>
      </c>
      <c r="I8035">
        <v>5.2542284300769104</v>
      </c>
      <c r="J8035">
        <v>4.9787429435777097</v>
      </c>
      <c r="K8035">
        <v>5.4837765726009904</v>
      </c>
      <c r="L8035">
        <v>4.9506536519942301</v>
      </c>
      <c r="M8035">
        <v>5.4337223318735699</v>
      </c>
      <c r="N8035">
        <v>5.3328764695189896</v>
      </c>
      <c r="O8035">
        <v>5.2900109819477699</v>
      </c>
      <c r="P8035">
        <v>5.2164652043888102</v>
      </c>
      <c r="Q8035">
        <v>2.8218677180984102</v>
      </c>
    </row>
    <row r="8036" spans="1:17">
      <c r="A8036" t="s">
        <v>14517</v>
      </c>
      <c r="B8036" s="16" t="e">
        <v>#N/A</v>
      </c>
      <c r="C8036">
        <v>2.8218677180984102</v>
      </c>
      <c r="D8036">
        <v>2.8218677180984102</v>
      </c>
      <c r="E8036">
        <v>4.4833795521924502</v>
      </c>
      <c r="F8036">
        <v>3.4706286095040801</v>
      </c>
      <c r="G8036">
        <v>2.8218677180984102</v>
      </c>
      <c r="H8036">
        <v>3.50653555504317</v>
      </c>
      <c r="I8036">
        <v>3.3100125595866299</v>
      </c>
      <c r="J8036">
        <v>4.4586654922886897</v>
      </c>
      <c r="K8036">
        <v>3.27554212654834</v>
      </c>
      <c r="L8036">
        <v>3.4877558895723499</v>
      </c>
      <c r="M8036">
        <v>3.23818724324593</v>
      </c>
      <c r="N8036">
        <v>2.8218677180984102</v>
      </c>
      <c r="O8036">
        <v>2.8218677180984102</v>
      </c>
      <c r="P8036">
        <v>3.6194497939779602</v>
      </c>
      <c r="Q8036">
        <v>2.8218677180984102</v>
      </c>
    </row>
    <row r="8037" spans="1:17">
      <c r="A8037" t="s">
        <v>14518</v>
      </c>
      <c r="B8037" s="16" t="s">
        <v>14519</v>
      </c>
      <c r="C8037">
        <v>7.81822816598791</v>
      </c>
      <c r="D8037">
        <v>7.65315655529779</v>
      </c>
      <c r="E8037">
        <v>8.4461584126447793</v>
      </c>
      <c r="F8037">
        <v>8.5464962012963408</v>
      </c>
      <c r="G8037">
        <v>8.2900152901646003</v>
      </c>
      <c r="H8037">
        <v>6.3373802611413304</v>
      </c>
      <c r="I8037">
        <v>7.0472842057842797</v>
      </c>
      <c r="J8037">
        <v>7.4314355749538601</v>
      </c>
      <c r="K8037">
        <v>7.5920801119716002</v>
      </c>
      <c r="L8037">
        <v>7.2533671460251501</v>
      </c>
      <c r="M8037">
        <v>7.6400225463492104</v>
      </c>
      <c r="N8037">
        <v>8.0529388761267597</v>
      </c>
      <c r="O8037">
        <v>7.2597360273663902</v>
      </c>
      <c r="P8037">
        <v>6.7384110805200397</v>
      </c>
      <c r="Q8037">
        <v>10.2743564196501</v>
      </c>
    </row>
    <row r="8038" spans="1:17">
      <c r="A8038" t="s">
        <v>14520</v>
      </c>
      <c r="B8038" s="16" t="s">
        <v>14521</v>
      </c>
      <c r="C8038">
        <v>5.3613569434115202</v>
      </c>
      <c r="D8038">
        <v>5.2202186721532398</v>
      </c>
      <c r="E8038">
        <v>4.3035359899866696</v>
      </c>
      <c r="F8038">
        <v>3.2825265482838799</v>
      </c>
      <c r="G8038">
        <v>4.0460446887748596</v>
      </c>
      <c r="H8038">
        <v>2.8218677180984102</v>
      </c>
      <c r="I8038">
        <v>3.9910282299290798</v>
      </c>
      <c r="J8038">
        <v>4.4586654922886897</v>
      </c>
      <c r="K8038">
        <v>3.4608708703561399</v>
      </c>
      <c r="L8038">
        <v>3.6339073669181099</v>
      </c>
      <c r="M8038">
        <v>2.8218677180984102</v>
      </c>
      <c r="N8038">
        <v>4.6183712388410303</v>
      </c>
      <c r="O8038">
        <v>2.8218677180984102</v>
      </c>
      <c r="P8038">
        <v>2.8218677180984102</v>
      </c>
      <c r="Q8038">
        <v>2.8218677180984102</v>
      </c>
    </row>
    <row r="8039" spans="1:17">
      <c r="A8039" t="s">
        <v>14522</v>
      </c>
      <c r="B8039" s="16" t="e">
        <v>#N/A</v>
      </c>
      <c r="C8039">
        <v>7.4099128563250902</v>
      </c>
      <c r="D8039">
        <v>7.3350100362429904</v>
      </c>
      <c r="E8039">
        <v>7.2043884532365698</v>
      </c>
      <c r="F8039">
        <v>7.2124563554963999</v>
      </c>
      <c r="G8039">
        <v>7.4518143959800103</v>
      </c>
      <c r="H8039">
        <v>7.1075672566897001</v>
      </c>
      <c r="I8039">
        <v>7.3376627829562704</v>
      </c>
      <c r="J8039">
        <v>7.7098095648584399</v>
      </c>
      <c r="K8039">
        <v>7.2744141714431603</v>
      </c>
      <c r="L8039">
        <v>6.8149731723956597</v>
      </c>
      <c r="M8039">
        <v>6.9264585261776999</v>
      </c>
      <c r="N8039">
        <v>6.7705787629087899</v>
      </c>
      <c r="O8039">
        <v>6.9295794887408402</v>
      </c>
      <c r="P8039">
        <v>7.9594692764471802</v>
      </c>
      <c r="Q8039">
        <v>7.3593062614465703</v>
      </c>
    </row>
    <row r="8040" spans="1:17">
      <c r="A8040" t="s">
        <v>14523</v>
      </c>
      <c r="B8040" s="16" t="s">
        <v>14524</v>
      </c>
      <c r="C8040">
        <v>9.0742927375118807</v>
      </c>
      <c r="D8040">
        <v>8.9315549498313107</v>
      </c>
      <c r="E8040">
        <v>8.9003963470750094</v>
      </c>
      <c r="F8040">
        <v>8.76724048508955</v>
      </c>
      <c r="G8040">
        <v>8.8702560826016104</v>
      </c>
      <c r="H8040">
        <v>8.6649023938588794</v>
      </c>
      <c r="I8040">
        <v>8.8615698267390801</v>
      </c>
      <c r="J8040">
        <v>8.5683880604223699</v>
      </c>
      <c r="K8040">
        <v>8.9405109188434704</v>
      </c>
      <c r="L8040">
        <v>8.6968612229618696</v>
      </c>
      <c r="M8040">
        <v>8.7004708339988603</v>
      </c>
      <c r="N8040">
        <v>8.4695180873299094</v>
      </c>
      <c r="O8040">
        <v>8.8072368008774102</v>
      </c>
      <c r="P8040">
        <v>8.9546828064212605</v>
      </c>
      <c r="Q8040">
        <v>6.9204191934356096</v>
      </c>
    </row>
    <row r="8041" spans="1:17">
      <c r="A8041" t="s">
        <v>14525</v>
      </c>
      <c r="B8041" s="16" t="s">
        <v>14526</v>
      </c>
      <c r="C8041">
        <v>10.2998863980891</v>
      </c>
      <c r="D8041">
        <v>10.182657775298599</v>
      </c>
      <c r="E8041">
        <v>9.6931001806715802</v>
      </c>
      <c r="F8041">
        <v>9.5490543879889795</v>
      </c>
      <c r="G8041">
        <v>9.7433132767503405</v>
      </c>
      <c r="H8041">
        <v>9.1847964533538295</v>
      </c>
      <c r="I8041">
        <v>9.8853194654110794</v>
      </c>
      <c r="J8041">
        <v>8.9506002926940997</v>
      </c>
      <c r="K8041">
        <v>10.3995591422307</v>
      </c>
      <c r="L8041">
        <v>10.315653134360799</v>
      </c>
      <c r="M8041">
        <v>9.8984983849593604</v>
      </c>
      <c r="N8041">
        <v>9.6006484379693493</v>
      </c>
      <c r="O8041">
        <v>9.7577128337948693</v>
      </c>
      <c r="P8041">
        <v>9.5528975887931207</v>
      </c>
      <c r="Q8041">
        <v>11.2910801018797</v>
      </c>
    </row>
    <row r="8042" spans="1:17">
      <c r="A8042" t="s">
        <v>14527</v>
      </c>
      <c r="B8042" s="16" t="s">
        <v>14528</v>
      </c>
      <c r="C8042">
        <v>6.3282826399822101</v>
      </c>
      <c r="D8042">
        <v>5.9964287144494701</v>
      </c>
      <c r="E8042">
        <v>6.3178285212373604</v>
      </c>
      <c r="F8042">
        <v>6.3935285504750903</v>
      </c>
      <c r="G8042">
        <v>6.3572259687739301</v>
      </c>
      <c r="H8042">
        <v>5.2785502994810098</v>
      </c>
      <c r="I8042">
        <v>6.0733389419943604</v>
      </c>
      <c r="J8042">
        <v>7.2808387888992003</v>
      </c>
      <c r="K8042">
        <v>6.1256640567470697</v>
      </c>
      <c r="L8042">
        <v>6.3936395210192902</v>
      </c>
      <c r="M8042">
        <v>6.0736776114072404</v>
      </c>
      <c r="N8042">
        <v>6.12710255390685</v>
      </c>
      <c r="O8042">
        <v>6.4590991617325901</v>
      </c>
      <c r="P8042">
        <v>5.3440870543648904</v>
      </c>
      <c r="Q8042">
        <v>6.9204191934356096</v>
      </c>
    </row>
    <row r="8043" spans="1:17">
      <c r="A8043" t="s">
        <v>14529</v>
      </c>
      <c r="B8043" s="16" t="s">
        <v>14530</v>
      </c>
      <c r="C8043">
        <v>4.6454443926476303</v>
      </c>
      <c r="D8043">
        <v>5.0571074914141203</v>
      </c>
      <c r="E8043">
        <v>4.3969712788901898</v>
      </c>
      <c r="F8043">
        <v>4.5147692553613297</v>
      </c>
      <c r="G8043">
        <v>5.4770951667621199</v>
      </c>
      <c r="H8043">
        <v>4.8818202206169596</v>
      </c>
      <c r="I8043">
        <v>4.7071247246580201</v>
      </c>
      <c r="J8043">
        <v>4.7455649477942696</v>
      </c>
      <c r="K8043">
        <v>5.0150269178089699</v>
      </c>
      <c r="L8043">
        <v>3.6339073669181099</v>
      </c>
      <c r="M8043">
        <v>4.8272493834176604</v>
      </c>
      <c r="N8043">
        <v>4.8593448344507699</v>
      </c>
      <c r="O8043">
        <v>5.1118655635160302</v>
      </c>
      <c r="P8043">
        <v>5.2603607125134104</v>
      </c>
      <c r="Q8043">
        <v>5.81282804418474</v>
      </c>
    </row>
    <row r="8044" spans="1:17">
      <c r="A8044" t="s">
        <v>14531</v>
      </c>
      <c r="B8044" s="16" t="s">
        <v>14532</v>
      </c>
      <c r="C8044">
        <v>4.5401401503132401</v>
      </c>
      <c r="D8044">
        <v>4.3876263279161201</v>
      </c>
      <c r="E8044">
        <v>4.2015349465393896</v>
      </c>
      <c r="F8044">
        <v>4.2917886290068799</v>
      </c>
      <c r="G8044">
        <v>3.8309652426265099</v>
      </c>
      <c r="H8044">
        <v>4.7010860560449901</v>
      </c>
      <c r="I8044">
        <v>4.3728229044696096</v>
      </c>
      <c r="J8044">
        <v>4.5040669171042298</v>
      </c>
      <c r="K8044">
        <v>4.2084442324483602</v>
      </c>
      <c r="L8044">
        <v>3.8614614459532302</v>
      </c>
      <c r="M8044">
        <v>4.21436379980989</v>
      </c>
      <c r="N8044">
        <v>4.6183712388410303</v>
      </c>
      <c r="O8044">
        <v>4.1926070449996002</v>
      </c>
      <c r="P8044">
        <v>4.3630835021106398</v>
      </c>
      <c r="Q8044">
        <v>2.8218677180984102</v>
      </c>
    </row>
    <row r="8045" spans="1:17">
      <c r="A8045" t="s">
        <v>14533</v>
      </c>
      <c r="B8045" s="16" t="s">
        <v>14534</v>
      </c>
      <c r="C8045">
        <v>8.1767029841040202</v>
      </c>
      <c r="D8045">
        <v>8.3625053966608007</v>
      </c>
      <c r="E8045">
        <v>8.40715315127248</v>
      </c>
      <c r="F8045">
        <v>8.1183191429203507</v>
      </c>
      <c r="G8045">
        <v>8.3024221523858994</v>
      </c>
      <c r="H8045">
        <v>8.1170463998542708</v>
      </c>
      <c r="I8045">
        <v>8.5516409666455893</v>
      </c>
      <c r="J8045">
        <v>8.3866650863232302</v>
      </c>
      <c r="K8045">
        <v>8.1388344560250996</v>
      </c>
      <c r="L8045">
        <v>8.1252431872722806</v>
      </c>
      <c r="M8045">
        <v>8.1484042970690602</v>
      </c>
      <c r="N8045">
        <v>7.6728565812781202</v>
      </c>
      <c r="O8045">
        <v>8.4003690784469995</v>
      </c>
      <c r="P8045">
        <v>8.6744997765606904</v>
      </c>
      <c r="Q8045">
        <v>6.9204191934356096</v>
      </c>
    </row>
    <row r="8046" spans="1:17">
      <c r="A8046" t="s">
        <v>14535</v>
      </c>
      <c r="B8046" s="16" t="s">
        <v>14536</v>
      </c>
      <c r="C8046">
        <v>6.5933854812389701</v>
      </c>
      <c r="D8046">
        <v>6.6226079365118098</v>
      </c>
      <c r="E8046">
        <v>6.43959429717279</v>
      </c>
      <c r="F8046">
        <v>6.6461791626245601</v>
      </c>
      <c r="G8046">
        <v>6.6190383231045704</v>
      </c>
      <c r="H8046">
        <v>7.22985212368242</v>
      </c>
      <c r="I8046">
        <v>6.5750413576586197</v>
      </c>
      <c r="J8046">
        <v>7.01690807350779</v>
      </c>
      <c r="K8046">
        <v>6.4410344304551499</v>
      </c>
      <c r="L8046">
        <v>6.5796693472259404</v>
      </c>
      <c r="M8046">
        <v>6.6468296666851296</v>
      </c>
      <c r="N8046">
        <v>6.3801747828766198</v>
      </c>
      <c r="O8046">
        <v>6.4065420915920201</v>
      </c>
      <c r="P8046">
        <v>6.6769424514664104</v>
      </c>
      <c r="Q8046">
        <v>2.8218677180984102</v>
      </c>
    </row>
    <row r="8047" spans="1:17">
      <c r="A8047" t="s">
        <v>14537</v>
      </c>
      <c r="B8047" s="16" t="s">
        <v>14538</v>
      </c>
      <c r="C8047">
        <v>8.6716285626160001</v>
      </c>
      <c r="D8047">
        <v>8.7069748326154901</v>
      </c>
      <c r="E8047">
        <v>8.5482804739031195</v>
      </c>
      <c r="F8047">
        <v>8.1955325253200293</v>
      </c>
      <c r="G8047">
        <v>8.3668465378898702</v>
      </c>
      <c r="H8047">
        <v>8.0915100088600909</v>
      </c>
      <c r="I8047">
        <v>8.7564148114621894</v>
      </c>
      <c r="J8047">
        <v>8.2005725781562795</v>
      </c>
      <c r="K8047">
        <v>8.8353084427611304</v>
      </c>
      <c r="L8047">
        <v>8.4503175105207795</v>
      </c>
      <c r="M8047">
        <v>8.0741244584145395</v>
      </c>
      <c r="N8047">
        <v>7.6551136364300802</v>
      </c>
      <c r="O8047">
        <v>8.3065699767892909</v>
      </c>
      <c r="P8047">
        <v>8.9417314554385392</v>
      </c>
      <c r="Q8047">
        <v>8.0859864702427604</v>
      </c>
    </row>
    <row r="8048" spans="1:17">
      <c r="A8048" t="s">
        <v>14539</v>
      </c>
      <c r="B8048" s="16" t="s">
        <v>14540</v>
      </c>
      <c r="C8048">
        <v>7.7333378051528001</v>
      </c>
      <c r="D8048">
        <v>7.6085614680799303</v>
      </c>
      <c r="E8048">
        <v>7.4355022000648301</v>
      </c>
      <c r="F8048">
        <v>8.0003008788867795</v>
      </c>
      <c r="G8048">
        <v>7.5522969472107997</v>
      </c>
      <c r="H8048">
        <v>8.5000559422758606</v>
      </c>
      <c r="I8048">
        <v>7.6688686781211901</v>
      </c>
      <c r="J8048">
        <v>8.2761499956897495</v>
      </c>
      <c r="K8048">
        <v>7.8299346334044699</v>
      </c>
      <c r="L8048">
        <v>7.9257550000096799</v>
      </c>
      <c r="M8048">
        <v>8.0024973903144492</v>
      </c>
      <c r="N8048">
        <v>7.79668997923301</v>
      </c>
      <c r="O8048">
        <v>7.8154403595846702</v>
      </c>
      <c r="P8048">
        <v>8.0407141706139793</v>
      </c>
      <c r="Q8048">
        <v>5.09416193408443</v>
      </c>
    </row>
    <row r="8049" spans="1:17">
      <c r="A8049" t="s">
        <v>14541</v>
      </c>
      <c r="B8049" s="16" t="e">
        <v>#N/A</v>
      </c>
      <c r="C8049">
        <v>7.1479175811950704</v>
      </c>
      <c r="D8049">
        <v>6.8605631676592598</v>
      </c>
      <c r="E8049">
        <v>6.8287101228986797</v>
      </c>
      <c r="F8049">
        <v>7.0552994912818203</v>
      </c>
      <c r="G8049">
        <v>6.72157228308612</v>
      </c>
      <c r="H8049">
        <v>7.5816227073997</v>
      </c>
      <c r="I8049">
        <v>6.9549782519563799</v>
      </c>
      <c r="J8049">
        <v>7.2808387888992003</v>
      </c>
      <c r="K8049">
        <v>6.6891680289055202</v>
      </c>
      <c r="L8049">
        <v>6.9557515520079001</v>
      </c>
      <c r="M8049">
        <v>7.0351285415578602</v>
      </c>
      <c r="N8049">
        <v>7.2525950755402402</v>
      </c>
      <c r="O8049">
        <v>7.0368382134341498</v>
      </c>
      <c r="P8049">
        <v>6.8814340296577301</v>
      </c>
      <c r="Q8049">
        <v>6.2843132996066204</v>
      </c>
    </row>
    <row r="8050" spans="1:17">
      <c r="A8050" t="s">
        <v>14542</v>
      </c>
      <c r="B8050" s="16" t="s">
        <v>14543</v>
      </c>
      <c r="C8050">
        <v>8.5652056327769195</v>
      </c>
      <c r="D8050">
        <v>8.5886688461582406</v>
      </c>
      <c r="E8050">
        <v>8.7948249183961007</v>
      </c>
      <c r="F8050">
        <v>8.2619969672402593</v>
      </c>
      <c r="G8050">
        <v>8.2690968480106708</v>
      </c>
      <c r="H8050">
        <v>8.4673467704439904</v>
      </c>
      <c r="I8050">
        <v>8.7726852926107703</v>
      </c>
      <c r="J8050">
        <v>8.6110361337784607</v>
      </c>
      <c r="K8050">
        <v>8.7242301429014208</v>
      </c>
      <c r="L8050">
        <v>8.5332920452184293</v>
      </c>
      <c r="M8050">
        <v>8.2781312851820505</v>
      </c>
      <c r="N8050">
        <v>7.8444311275022196</v>
      </c>
      <c r="O8050">
        <v>8.4579638183596497</v>
      </c>
      <c r="P8050">
        <v>9.2691166942824399</v>
      </c>
      <c r="Q8050">
        <v>6.2843132996066204</v>
      </c>
    </row>
    <row r="8051" spans="1:17">
      <c r="A8051" t="s">
        <v>14544</v>
      </c>
      <c r="B8051" s="16" t="s">
        <v>14545</v>
      </c>
      <c r="C8051">
        <v>2.8218677180984102</v>
      </c>
      <c r="D8051">
        <v>3.4870161193063098</v>
      </c>
      <c r="E8051">
        <v>2.8218677180984102</v>
      </c>
      <c r="F8051">
        <v>2.8218677180984102</v>
      </c>
      <c r="G8051">
        <v>3.33407035458014</v>
      </c>
      <c r="H8051">
        <v>2.8218677180984102</v>
      </c>
      <c r="I8051">
        <v>2.8218677180984102</v>
      </c>
      <c r="J8051">
        <v>2.8218677180984102</v>
      </c>
      <c r="K8051">
        <v>3.4608708703561399</v>
      </c>
      <c r="L8051">
        <v>3.29479214013883</v>
      </c>
      <c r="M8051">
        <v>3.23818724324593</v>
      </c>
      <c r="N8051">
        <v>3.31389066967124</v>
      </c>
      <c r="O8051">
        <v>3.24931794675887</v>
      </c>
      <c r="P8051">
        <v>2.8218677180984102</v>
      </c>
      <c r="Q8051">
        <v>5.09416193408443</v>
      </c>
    </row>
    <row r="8052" spans="1:17">
      <c r="A8052" t="s">
        <v>14546</v>
      </c>
      <c r="B8052" s="16" t="s">
        <v>14547</v>
      </c>
      <c r="C8052">
        <v>6.0735929489798099</v>
      </c>
      <c r="D8052">
        <v>6.3368934182824699</v>
      </c>
      <c r="E8052">
        <v>6.2964799255411696</v>
      </c>
      <c r="F8052">
        <v>6.6876694774574998</v>
      </c>
      <c r="G8052">
        <v>6.56487182254026</v>
      </c>
      <c r="H8052">
        <v>6.8367548911693801</v>
      </c>
      <c r="I8052">
        <v>6.5499524026940898</v>
      </c>
      <c r="J8052">
        <v>6.45247967185911</v>
      </c>
      <c r="K8052">
        <v>6.1833404654740303</v>
      </c>
      <c r="L8052">
        <v>6.1948816344875999</v>
      </c>
      <c r="M8052">
        <v>6.2199377007149002</v>
      </c>
      <c r="N8052">
        <v>6.12710255390685</v>
      </c>
      <c r="O8052">
        <v>6.6337110433981001</v>
      </c>
      <c r="P8052">
        <v>6.5105945574874102</v>
      </c>
      <c r="Q8052">
        <v>5.81282804418474</v>
      </c>
    </row>
    <row r="8053" spans="1:17">
      <c r="A8053" t="s">
        <v>14548</v>
      </c>
      <c r="B8053" s="16" t="s">
        <v>14549</v>
      </c>
      <c r="C8053">
        <v>7.6604769151482097</v>
      </c>
      <c r="D8053">
        <v>7.6695297604548198</v>
      </c>
      <c r="E8053">
        <v>7.2157407540923399</v>
      </c>
      <c r="F8053">
        <v>7.7647734552471501</v>
      </c>
      <c r="G8053">
        <v>7.27819171271162</v>
      </c>
      <c r="H8053">
        <v>7.51909715540177</v>
      </c>
      <c r="I8053">
        <v>7.0650533128930304</v>
      </c>
      <c r="J8053">
        <v>7.7485579182734501</v>
      </c>
      <c r="K8053">
        <v>7.2139074714105504</v>
      </c>
      <c r="L8053">
        <v>6.4958669251150596</v>
      </c>
      <c r="M8053">
        <v>6.7700452893327698</v>
      </c>
      <c r="N8053">
        <v>6.4369745097016899</v>
      </c>
      <c r="O8053">
        <v>7.0975427775379902</v>
      </c>
      <c r="P8053">
        <v>7.4198202750926399</v>
      </c>
      <c r="Q8053">
        <v>5.81282804418474</v>
      </c>
    </row>
    <row r="8054" spans="1:17">
      <c r="A8054" t="s">
        <v>14550</v>
      </c>
      <c r="B8054" s="16" t="s">
        <v>14551</v>
      </c>
      <c r="C8054">
        <v>7.2042789662983404</v>
      </c>
      <c r="D8054">
        <v>7.1910785819618299</v>
      </c>
      <c r="E8054">
        <v>7.0856370732265797</v>
      </c>
      <c r="F8054">
        <v>6.9988412260113</v>
      </c>
      <c r="G8054">
        <v>6.8627815520295101</v>
      </c>
      <c r="H8054">
        <v>8.2690457317257806</v>
      </c>
      <c r="I8054">
        <v>7.5604707282268997</v>
      </c>
      <c r="J8054">
        <v>7.7612456747915202</v>
      </c>
      <c r="K8054">
        <v>7.3261386574122698</v>
      </c>
      <c r="L8054">
        <v>7.6284855381918701</v>
      </c>
      <c r="M8054">
        <v>7.6906455855048899</v>
      </c>
      <c r="N8054">
        <v>7.2682559144452803</v>
      </c>
      <c r="O8054">
        <v>7.5181843559832098</v>
      </c>
      <c r="P8054">
        <v>8.0588297076758906</v>
      </c>
      <c r="Q8054">
        <v>2.8218677180984102</v>
      </c>
    </row>
    <row r="8055" spans="1:17">
      <c r="A8055" t="s">
        <v>14552</v>
      </c>
      <c r="B8055" s="16" t="e">
        <v>#N/A</v>
      </c>
      <c r="C8055">
        <v>9.1146751501537508</v>
      </c>
      <c r="D8055">
        <v>9.0591128439989408</v>
      </c>
      <c r="E8055">
        <v>9.2089216660624107</v>
      </c>
      <c r="F8055">
        <v>9.3624489438556502</v>
      </c>
      <c r="G8055">
        <v>9.5401386736431402</v>
      </c>
      <c r="H8055">
        <v>8.9681595838699302</v>
      </c>
      <c r="I8055">
        <v>8.8125759681697708</v>
      </c>
      <c r="J8055">
        <v>9.3196844341773506</v>
      </c>
      <c r="K8055">
        <v>8.6501934821454292</v>
      </c>
      <c r="L8055">
        <v>8.5451882802659291</v>
      </c>
      <c r="M8055">
        <v>8.9387942857933407</v>
      </c>
      <c r="N8055">
        <v>9.3223663041559508</v>
      </c>
      <c r="O8055">
        <v>9.1609180980822291</v>
      </c>
      <c r="P8055">
        <v>8.8954631991265707</v>
      </c>
      <c r="Q8055">
        <v>9.9689373561629306</v>
      </c>
    </row>
    <row r="8056" spans="1:17">
      <c r="A8056" t="s">
        <v>14553</v>
      </c>
      <c r="B8056" s="16" t="s">
        <v>14554</v>
      </c>
      <c r="C8056">
        <v>3.98283533271713</v>
      </c>
      <c r="D8056">
        <v>3.8603343823973102</v>
      </c>
      <c r="E8056">
        <v>4.5638886729124497</v>
      </c>
      <c r="F8056">
        <v>4.7451440705926098</v>
      </c>
      <c r="G8056">
        <v>4.6840610634984499</v>
      </c>
      <c r="H8056">
        <v>4.9232684487670202</v>
      </c>
      <c r="I8056">
        <v>4.4354937019020104</v>
      </c>
      <c r="J8056">
        <v>3.7696016503418699</v>
      </c>
      <c r="K8056">
        <v>3.8204461843508501</v>
      </c>
      <c r="L8056">
        <v>4.1946255460110002</v>
      </c>
      <c r="M8056">
        <v>4.5395912486649097</v>
      </c>
      <c r="N8056">
        <v>4.9442341107279502</v>
      </c>
      <c r="O8056">
        <v>4.8737348553695998</v>
      </c>
      <c r="P8056">
        <v>4.2713440848041202</v>
      </c>
      <c r="Q8056">
        <v>2.8218677180984102</v>
      </c>
    </row>
    <row r="8057" spans="1:17">
      <c r="A8057" t="s">
        <v>14555</v>
      </c>
      <c r="B8057" s="16" t="s">
        <v>480</v>
      </c>
      <c r="C8057">
        <v>8.8684433348895197</v>
      </c>
      <c r="D8057">
        <v>8.7043309595555005</v>
      </c>
      <c r="E8057">
        <v>9.0215348214483502</v>
      </c>
      <c r="F8057">
        <v>8.9136584376216703</v>
      </c>
      <c r="G8057">
        <v>8.7576585145587007</v>
      </c>
      <c r="H8057">
        <v>9.0321689858265604</v>
      </c>
      <c r="I8057">
        <v>8.7454649239687008</v>
      </c>
      <c r="J8057">
        <v>8.8979983722255405</v>
      </c>
      <c r="K8057">
        <v>8.6168912828931798</v>
      </c>
      <c r="L8057">
        <v>8.6672321134242001</v>
      </c>
      <c r="M8057">
        <v>8.6755762227859599</v>
      </c>
      <c r="N8057">
        <v>8.9115715252287107</v>
      </c>
      <c r="O8057">
        <v>8.7391872477933106</v>
      </c>
      <c r="P8057">
        <v>8.5815289712361196</v>
      </c>
      <c r="Q8057">
        <v>7.6950435514148801</v>
      </c>
    </row>
    <row r="8058" spans="1:17">
      <c r="A8058" t="s">
        <v>14556</v>
      </c>
      <c r="B8058" s="16" t="s">
        <v>14557</v>
      </c>
      <c r="C8058">
        <v>8.3612116826899996</v>
      </c>
      <c r="D8058">
        <v>8.5538435905807404</v>
      </c>
      <c r="E8058">
        <v>8.4170038611204898</v>
      </c>
      <c r="F8058">
        <v>8.7107656664020592</v>
      </c>
      <c r="G8058">
        <v>8.1596921565314506</v>
      </c>
      <c r="H8058">
        <v>9.2516158743273404</v>
      </c>
      <c r="I8058">
        <v>8.4507498580408704</v>
      </c>
      <c r="J8058">
        <v>9.0691889423131204</v>
      </c>
      <c r="K8058">
        <v>8.6425763491698699</v>
      </c>
      <c r="L8058">
        <v>8.6807754151884406</v>
      </c>
      <c r="M8058">
        <v>8.5781950052634297</v>
      </c>
      <c r="N8058">
        <v>8.4178874122086906</v>
      </c>
      <c r="O8058">
        <v>8.2864767369398091</v>
      </c>
      <c r="P8058">
        <v>8.86148128576116</v>
      </c>
      <c r="Q8058">
        <v>7.5369478347710803</v>
      </c>
    </row>
    <row r="8059" spans="1:17">
      <c r="A8059" t="s">
        <v>14558</v>
      </c>
      <c r="B8059" s="16" t="s">
        <v>14559</v>
      </c>
      <c r="C8059">
        <v>4.99547094075474</v>
      </c>
      <c r="D8059">
        <v>5.2202186721532398</v>
      </c>
      <c r="E8059">
        <v>5.90213374864478</v>
      </c>
      <c r="F8059">
        <v>5.0765736551712601</v>
      </c>
      <c r="G8059">
        <v>4.8382239915511303</v>
      </c>
      <c r="H8059">
        <v>4.3015284866045098</v>
      </c>
      <c r="I8059">
        <v>5.43372981984401</v>
      </c>
      <c r="J8059">
        <v>4.9787429435777097</v>
      </c>
      <c r="K8059">
        <v>5.31000747676672</v>
      </c>
      <c r="L8059">
        <v>5.4220334780197001</v>
      </c>
      <c r="M8059">
        <v>5.2833846298884</v>
      </c>
      <c r="N8059">
        <v>5.6343956717740804</v>
      </c>
      <c r="O8059">
        <v>5.1118655635160302</v>
      </c>
      <c r="P8059">
        <v>4.9722592042386102</v>
      </c>
      <c r="Q8059">
        <v>5.81282804418474</v>
      </c>
    </row>
    <row r="8060" spans="1:17">
      <c r="A8060" t="s">
        <v>14560</v>
      </c>
      <c r="B8060" s="16" t="s">
        <v>14561</v>
      </c>
      <c r="C8060">
        <v>4.9565989702087299</v>
      </c>
      <c r="D8060">
        <v>4.6529177314580599</v>
      </c>
      <c r="E8060">
        <v>4.96044362242744</v>
      </c>
      <c r="F8060">
        <v>4.4086599646307301</v>
      </c>
      <c r="G8060">
        <v>5.1769839720448498</v>
      </c>
      <c r="H8060">
        <v>5.3395340803022098</v>
      </c>
      <c r="I8060">
        <v>5.6888246486798497</v>
      </c>
      <c r="J8060">
        <v>5.0383114724192302</v>
      </c>
      <c r="K8060">
        <v>5.1997021944381299</v>
      </c>
      <c r="L8060">
        <v>4.9506536519942301</v>
      </c>
      <c r="M8060">
        <v>4.5395912486649097</v>
      </c>
      <c r="N8060">
        <v>5.3328764695189896</v>
      </c>
      <c r="O8060">
        <v>5.0275607712213803</v>
      </c>
      <c r="P8060">
        <v>5.2603607125134104</v>
      </c>
      <c r="Q8060">
        <v>2.8218677180984102</v>
      </c>
    </row>
    <row r="8061" spans="1:17">
      <c r="A8061" t="s">
        <v>14562</v>
      </c>
      <c r="B8061" s="16" t="s">
        <v>14563</v>
      </c>
      <c r="C8061">
        <v>8.1109507719669498</v>
      </c>
      <c r="D8061">
        <v>7.8669910973132202</v>
      </c>
      <c r="E8061">
        <v>8.2172551566003307</v>
      </c>
      <c r="F8061">
        <v>8.0722653644135605</v>
      </c>
      <c r="G8061">
        <v>8.1596921565314506</v>
      </c>
      <c r="H8061">
        <v>7.5444344061339104</v>
      </c>
      <c r="I8061">
        <v>7.6688686781211901</v>
      </c>
      <c r="J8061">
        <v>7.6564670877053302</v>
      </c>
      <c r="K8061">
        <v>7.9704996408749098</v>
      </c>
      <c r="L8061">
        <v>7.8841894867152504</v>
      </c>
      <c r="M8061">
        <v>7.5741318338561996</v>
      </c>
      <c r="N8061">
        <v>7.80743676056181</v>
      </c>
      <c r="O8061">
        <v>7.7830096715279096</v>
      </c>
      <c r="P8061">
        <v>7.2617771611034998</v>
      </c>
      <c r="Q8061">
        <v>8.5667227177791094</v>
      </c>
    </row>
    <row r="8062" spans="1:17">
      <c r="A8062" t="s">
        <v>14564</v>
      </c>
      <c r="B8062" s="16" t="s">
        <v>14565</v>
      </c>
      <c r="C8062">
        <v>3.5040133865677898</v>
      </c>
      <c r="D8062">
        <v>3.7545556144430101</v>
      </c>
      <c r="E8062">
        <v>3.6381873987360902</v>
      </c>
      <c r="F8062">
        <v>11.175125235226901</v>
      </c>
      <c r="G8062">
        <v>4.3009286659846602</v>
      </c>
      <c r="H8062">
        <v>4.8818202206169596</v>
      </c>
      <c r="I8062">
        <v>2.8218677180984102</v>
      </c>
      <c r="J8062">
        <v>5.0671121988910901</v>
      </c>
      <c r="K8062">
        <v>2.8218677180984102</v>
      </c>
      <c r="L8062">
        <v>3.7555759297476698</v>
      </c>
      <c r="M8062">
        <v>4.1590575299716699</v>
      </c>
      <c r="N8062">
        <v>8.0973900376133496</v>
      </c>
      <c r="O8062">
        <v>4.7717654559956602</v>
      </c>
      <c r="P8062">
        <v>3.7927642367557501</v>
      </c>
      <c r="Q8062">
        <v>2.8218677180984102</v>
      </c>
    </row>
    <row r="8063" spans="1:17">
      <c r="A8063" t="s">
        <v>14566</v>
      </c>
      <c r="B8063" s="16" t="s">
        <v>14567</v>
      </c>
      <c r="C8063">
        <v>6.9070693679184698</v>
      </c>
      <c r="D8063">
        <v>6.84137245215212</v>
      </c>
      <c r="E8063">
        <v>6.1372997866052899</v>
      </c>
      <c r="F8063">
        <v>6.24811637945347</v>
      </c>
      <c r="G8063">
        <v>6.8850192437688102</v>
      </c>
      <c r="H8063">
        <v>6.2314172070097102</v>
      </c>
      <c r="I8063">
        <v>6.75034965873059</v>
      </c>
      <c r="J8063">
        <v>5.9250173106924402</v>
      </c>
      <c r="K8063">
        <v>6.5971409309639002</v>
      </c>
      <c r="L8063">
        <v>6.3118397299493596</v>
      </c>
      <c r="M8063">
        <v>6.2877668157501896</v>
      </c>
      <c r="N8063">
        <v>7.0225314405784802</v>
      </c>
      <c r="O8063">
        <v>5.8965587445327001</v>
      </c>
      <c r="P8063">
        <v>6.7384110805200397</v>
      </c>
      <c r="Q8063">
        <v>7.1565710053807701</v>
      </c>
    </row>
    <row r="8064" spans="1:17">
      <c r="A8064" t="s">
        <v>14568</v>
      </c>
      <c r="B8064" s="16" t="s">
        <v>14569</v>
      </c>
      <c r="C8064">
        <v>10.735630498948201</v>
      </c>
      <c r="D8064">
        <v>10.821241662896201</v>
      </c>
      <c r="E8064">
        <v>11.127888979993701</v>
      </c>
      <c r="F8064">
        <v>11.289331983007299</v>
      </c>
      <c r="G8064">
        <v>10.9534310363243</v>
      </c>
      <c r="H8064">
        <v>11.4127345550491</v>
      </c>
      <c r="I8064">
        <v>10.7588794234498</v>
      </c>
      <c r="J8064">
        <v>11.5272843032906</v>
      </c>
      <c r="K8064">
        <v>10.66810951655</v>
      </c>
      <c r="L8064">
        <v>10.807300552435001</v>
      </c>
      <c r="M8064">
        <v>10.903098161106501</v>
      </c>
      <c r="N8064">
        <v>11.253502788812799</v>
      </c>
      <c r="O8064">
        <v>10.8716363187102</v>
      </c>
      <c r="P8064">
        <v>10.646977444428501</v>
      </c>
      <c r="Q8064">
        <v>10.526275924513399</v>
      </c>
    </row>
    <row r="8065" spans="1:17">
      <c r="A8065" t="s">
        <v>14570</v>
      </c>
      <c r="B8065" s="16" t="s">
        <v>14571</v>
      </c>
      <c r="C8065">
        <v>4.6948835100102002</v>
      </c>
      <c r="D8065">
        <v>4.8708919623886802</v>
      </c>
      <c r="E8065">
        <v>3.6381873987360902</v>
      </c>
      <c r="F8065">
        <v>4.5644600677645304</v>
      </c>
      <c r="G8065">
        <v>4.4429501088137897</v>
      </c>
      <c r="H8065">
        <v>4.3676565829540399</v>
      </c>
      <c r="I8065">
        <v>4.4354937019020104</v>
      </c>
      <c r="J8065">
        <v>4.0085972383706396</v>
      </c>
      <c r="K8065">
        <v>4.6332418030731697</v>
      </c>
      <c r="L8065">
        <v>4.6061367415952201</v>
      </c>
      <c r="M8065">
        <v>4.5395912486649097</v>
      </c>
      <c r="N8065">
        <v>4.5639913292833096</v>
      </c>
      <c r="O8065">
        <v>4.69890729297832</v>
      </c>
      <c r="P8065">
        <v>4.6712581716948103</v>
      </c>
      <c r="Q8065">
        <v>5.09416193408443</v>
      </c>
    </row>
    <row r="8066" spans="1:17">
      <c r="A8066" t="s">
        <v>14572</v>
      </c>
      <c r="B8066" s="16" t="s">
        <v>14573</v>
      </c>
      <c r="C8066">
        <v>8.4402936906391695</v>
      </c>
      <c r="D8066">
        <v>8.4691558082592007</v>
      </c>
      <c r="E8066">
        <v>8.3310454149945095</v>
      </c>
      <c r="F8066">
        <v>8.6545943526763107</v>
      </c>
      <c r="G8066">
        <v>8.4509758957000898</v>
      </c>
      <c r="H8066">
        <v>8.8462736360713805</v>
      </c>
      <c r="I8066">
        <v>8.5516409666455893</v>
      </c>
      <c r="J8066">
        <v>8.4110086180736108</v>
      </c>
      <c r="K8066">
        <v>8.4924629868550205</v>
      </c>
      <c r="L8066">
        <v>8.3004404494499404</v>
      </c>
      <c r="M8066">
        <v>8.6797552883137605</v>
      </c>
      <c r="N8066">
        <v>8.5643802064289591</v>
      </c>
      <c r="O8066">
        <v>8.7951006365018696</v>
      </c>
      <c r="P8066">
        <v>8.9154744965630996</v>
      </c>
      <c r="Q8066">
        <v>6.6375058506955904</v>
      </c>
    </row>
    <row r="8067" spans="1:17">
      <c r="A8067" t="s">
        <v>14574</v>
      </c>
      <c r="B8067" s="16" t="s">
        <v>14575</v>
      </c>
      <c r="C8067">
        <v>8.9149227237762201</v>
      </c>
      <c r="D8067">
        <v>9.0298499680477402</v>
      </c>
      <c r="E8067">
        <v>8.7172349926859294</v>
      </c>
      <c r="F8067">
        <v>8.9049302056886805</v>
      </c>
      <c r="G8067">
        <v>8.8785639313217395</v>
      </c>
      <c r="H8067">
        <v>9.4352934706721108</v>
      </c>
      <c r="I8067">
        <v>9.0755865995195695</v>
      </c>
      <c r="J8067">
        <v>9.2373988955990605</v>
      </c>
      <c r="K8067">
        <v>9.0033103998356605</v>
      </c>
      <c r="L8067">
        <v>9.0203008528281092</v>
      </c>
      <c r="M8067">
        <v>9.1157670783351303</v>
      </c>
      <c r="N8067">
        <v>8.6504045857981708</v>
      </c>
      <c r="O8067">
        <v>9.2525150017948903</v>
      </c>
      <c r="P8067">
        <v>9.5314488882214405</v>
      </c>
      <c r="Q8067">
        <v>6.6375058506955904</v>
      </c>
    </row>
    <row r="8068" spans="1:17">
      <c r="A8068" t="s">
        <v>14576</v>
      </c>
      <c r="B8068" s="16" t="s">
        <v>14577</v>
      </c>
      <c r="C8068">
        <v>5.4731326598032704</v>
      </c>
      <c r="D8068">
        <v>5.0219292506328799</v>
      </c>
      <c r="E8068">
        <v>5.4725199049354796</v>
      </c>
      <c r="F8068">
        <v>5.0098915733122702</v>
      </c>
      <c r="G8068">
        <v>5.2496646871628903</v>
      </c>
      <c r="H8068">
        <v>4.7010860560449901</v>
      </c>
      <c r="I8068">
        <v>5.0470377433929201</v>
      </c>
      <c r="J8068">
        <v>4.6307624373210201</v>
      </c>
      <c r="K8068">
        <v>5.1105762950505103</v>
      </c>
      <c r="L8068">
        <v>5.1595357015461403</v>
      </c>
      <c r="M8068">
        <v>4.9785931197958098</v>
      </c>
      <c r="N8068">
        <v>4.9846796155147501</v>
      </c>
      <c r="O8068">
        <v>4.8066714880220998</v>
      </c>
      <c r="P8068">
        <v>4.0606668341819496</v>
      </c>
      <c r="Q8068">
        <v>5.81282804418474</v>
      </c>
    </row>
    <row r="8069" spans="1:17">
      <c r="A8069" t="s">
        <v>14578</v>
      </c>
      <c r="B8069" s="16" t="s">
        <v>14579</v>
      </c>
      <c r="C8069">
        <v>10.345244632561799</v>
      </c>
      <c r="D8069">
        <v>10.251265488227499</v>
      </c>
      <c r="E8069">
        <v>10.183106332459399</v>
      </c>
      <c r="F8069">
        <v>10.1179190705155</v>
      </c>
      <c r="G8069">
        <v>10.689562844033601</v>
      </c>
      <c r="H8069">
        <v>9.3499687035357404</v>
      </c>
      <c r="I8069">
        <v>10.2089452345875</v>
      </c>
      <c r="J8069">
        <v>10.0673730755392</v>
      </c>
      <c r="K8069">
        <v>10.9277039901463</v>
      </c>
      <c r="L8069">
        <v>10.577623655259201</v>
      </c>
      <c r="M8069">
        <v>10.2407719136694</v>
      </c>
      <c r="N8069">
        <v>10.5472746893448</v>
      </c>
      <c r="O8069">
        <v>10.1598086916332</v>
      </c>
      <c r="P8069">
        <v>9.9061400858795796</v>
      </c>
      <c r="Q8069">
        <v>12.483792335898499</v>
      </c>
    </row>
    <row r="8070" spans="1:17">
      <c r="A8070" t="s">
        <v>14580</v>
      </c>
      <c r="B8070" s="16" t="s">
        <v>14581</v>
      </c>
      <c r="C8070">
        <v>8.7109827176404</v>
      </c>
      <c r="D8070">
        <v>8.8972425085456095</v>
      </c>
      <c r="E8070">
        <v>8.8968817372668596</v>
      </c>
      <c r="F8070">
        <v>8.6203435550990193</v>
      </c>
      <c r="G8070">
        <v>8.7087945240318305</v>
      </c>
      <c r="H8070">
        <v>9.4916652398228099</v>
      </c>
      <c r="I8070">
        <v>9.7508259534264301</v>
      </c>
      <c r="J8070">
        <v>9.3632943901830394</v>
      </c>
      <c r="K8070">
        <v>9.0501180694418597</v>
      </c>
      <c r="L8070">
        <v>9.8410597192702607</v>
      </c>
      <c r="M8070">
        <v>9.3605491722339895</v>
      </c>
      <c r="N8070">
        <v>9.2611966292740409</v>
      </c>
      <c r="O8070">
        <v>8.99930718806967</v>
      </c>
      <c r="P8070">
        <v>10.191041587011901</v>
      </c>
      <c r="Q8070">
        <v>8.9889439006726093</v>
      </c>
    </row>
    <row r="8071" spans="1:17">
      <c r="A8071" t="s">
        <v>14582</v>
      </c>
      <c r="B8071" s="16" t="s">
        <v>14583</v>
      </c>
      <c r="C8071">
        <v>4.99547094075474</v>
      </c>
      <c r="D8071">
        <v>4.9857818498749902</v>
      </c>
      <c r="E8071">
        <v>4.5638886729124497</v>
      </c>
      <c r="F8071">
        <v>5.4189288652495504</v>
      </c>
      <c r="G8071">
        <v>5.0599536599459096</v>
      </c>
      <c r="H8071">
        <v>5.3395340803022098</v>
      </c>
      <c r="I8071">
        <v>4.92982830720526</v>
      </c>
      <c r="J8071">
        <v>4.8166378297689096</v>
      </c>
      <c r="K8071">
        <v>4.8756976395011202</v>
      </c>
      <c r="L8071">
        <v>5.3679389808257501</v>
      </c>
      <c r="M8071">
        <v>6.0346177080543404</v>
      </c>
      <c r="N8071">
        <v>6.0377449489308699</v>
      </c>
      <c r="O8071">
        <v>6.1489606103488104</v>
      </c>
      <c r="P8071">
        <v>4.86023234540618</v>
      </c>
      <c r="Q8071">
        <v>6.2843132996066204</v>
      </c>
    </row>
    <row r="8072" spans="1:17">
      <c r="A8072" t="s">
        <v>14584</v>
      </c>
      <c r="B8072" s="16" t="s">
        <v>14585</v>
      </c>
      <c r="C8072">
        <v>7.3325990548343798</v>
      </c>
      <c r="D8072">
        <v>6.8795001080397</v>
      </c>
      <c r="E8072">
        <v>6.4200101908932998</v>
      </c>
      <c r="F8072">
        <v>6.3553236597965803</v>
      </c>
      <c r="G8072">
        <v>7.8058773585549703</v>
      </c>
      <c r="H8072">
        <v>5.24699422619977</v>
      </c>
      <c r="I8072">
        <v>6.4984102644921702</v>
      </c>
      <c r="J8072">
        <v>5.0952978149830299</v>
      </c>
      <c r="K8072">
        <v>7.2343608793428498</v>
      </c>
      <c r="L8072">
        <v>6.9997633454405896</v>
      </c>
      <c r="M8072">
        <v>7.2418833122699597</v>
      </c>
      <c r="N8072">
        <v>7.1293565844791704</v>
      </c>
      <c r="O8072">
        <v>7.1301899013384098</v>
      </c>
      <c r="P8072">
        <v>5.69964444990008</v>
      </c>
      <c r="Q8072">
        <v>8.9266120302692595</v>
      </c>
    </row>
    <row r="8073" spans="1:17">
      <c r="A8073" t="s">
        <v>14586</v>
      </c>
      <c r="B8073" s="16" t="s">
        <v>14587</v>
      </c>
      <c r="C8073">
        <v>9.0850297984964108</v>
      </c>
      <c r="D8073">
        <v>9.0549686108048508</v>
      </c>
      <c r="E8073">
        <v>8.8210242281574196</v>
      </c>
      <c r="F8073">
        <v>9.6556421268529995</v>
      </c>
      <c r="G8073">
        <v>9.1519223581527598</v>
      </c>
      <c r="H8073">
        <v>8.7785726177082495</v>
      </c>
      <c r="I8073">
        <v>8.5703783458132001</v>
      </c>
      <c r="J8073">
        <v>8.8233951479009392</v>
      </c>
      <c r="K8073">
        <v>9.0288529590988098</v>
      </c>
      <c r="L8073">
        <v>8.9549294332945593</v>
      </c>
      <c r="M8073">
        <v>9.1702403898350493</v>
      </c>
      <c r="N8073">
        <v>9.4391603927569605</v>
      </c>
      <c r="O8073">
        <v>8.8489266236566202</v>
      </c>
      <c r="P8073">
        <v>7.9975370639367904</v>
      </c>
      <c r="Q8073">
        <v>10.299164948392599</v>
      </c>
    </row>
    <row r="8074" spans="1:17">
      <c r="A8074" t="s">
        <v>14588</v>
      </c>
      <c r="B8074" s="16" t="s">
        <v>14589</v>
      </c>
      <c r="C8074">
        <v>4.99547094075474</v>
      </c>
      <c r="D8074">
        <v>4.5537481491643197</v>
      </c>
      <c r="E8074">
        <v>5.12062362366449</v>
      </c>
      <c r="F8074">
        <v>4.7864910140196502</v>
      </c>
      <c r="G8074">
        <v>4.975741795846</v>
      </c>
      <c r="H8074">
        <v>4.2312229394497098</v>
      </c>
      <c r="I8074">
        <v>4.5515847967793803</v>
      </c>
      <c r="J8074">
        <v>4.0085972383706396</v>
      </c>
      <c r="K8074">
        <v>4.9472302900396103</v>
      </c>
      <c r="L8074">
        <v>4.6061367415952201</v>
      </c>
      <c r="M8074">
        <v>4.3171680614900998</v>
      </c>
      <c r="N8074">
        <v>4.9442341107279502</v>
      </c>
      <c r="O8074">
        <v>4.2491040476565001</v>
      </c>
      <c r="P8074">
        <v>4.6013142303928598</v>
      </c>
      <c r="Q8074">
        <v>5.09416193408443</v>
      </c>
    </row>
    <row r="8075" spans="1:17">
      <c r="A8075" t="s">
        <v>14590</v>
      </c>
      <c r="B8075" s="16" t="s">
        <v>14591</v>
      </c>
      <c r="C8075">
        <v>8.8382967904125902</v>
      </c>
      <c r="D8075">
        <v>8.8163055113916897</v>
      </c>
      <c r="E8075">
        <v>9.1745031241674795</v>
      </c>
      <c r="F8075">
        <v>8.9288068687290707</v>
      </c>
      <c r="G8075">
        <v>8.8308404160855591</v>
      </c>
      <c r="H8075">
        <v>8.2499383488068094</v>
      </c>
      <c r="I8075">
        <v>9.0334497066139097</v>
      </c>
      <c r="J8075">
        <v>8.5755842601456003</v>
      </c>
      <c r="K8075">
        <v>9.0327427382952301</v>
      </c>
      <c r="L8075">
        <v>9.1388547965008193</v>
      </c>
      <c r="M8075">
        <v>8.7628604428835395</v>
      </c>
      <c r="N8075">
        <v>8.7814564493394993</v>
      </c>
      <c r="O8075">
        <v>8.7889940345883293</v>
      </c>
      <c r="P8075">
        <v>8.6939413081895207</v>
      </c>
      <c r="Q8075">
        <v>8.5667227177791094</v>
      </c>
    </row>
    <row r="8076" spans="1:17">
      <c r="A8076" t="s">
        <v>14592</v>
      </c>
      <c r="B8076" s="16" t="s">
        <v>14593</v>
      </c>
      <c r="C8076">
        <v>8.1276722546102995</v>
      </c>
      <c r="D8076">
        <v>8.2653822519913795</v>
      </c>
      <c r="E8076">
        <v>8.1240957126821698</v>
      </c>
      <c r="F8076">
        <v>8.4775197332826302</v>
      </c>
      <c r="G8076">
        <v>8.0850459987098091</v>
      </c>
      <c r="H8076">
        <v>8.3716037887339301</v>
      </c>
      <c r="I8076">
        <v>8.2676718817034995</v>
      </c>
      <c r="J8076">
        <v>8.4216973888881093</v>
      </c>
      <c r="K8076">
        <v>8.1059656821435304</v>
      </c>
      <c r="L8076">
        <v>8.1604818169018305</v>
      </c>
      <c r="M8076">
        <v>8.1393260532359406</v>
      </c>
      <c r="N8076">
        <v>7.8020733967153699</v>
      </c>
      <c r="O8076">
        <v>8.08516070314103</v>
      </c>
      <c r="P8076">
        <v>8.2015403546064007</v>
      </c>
      <c r="Q8076">
        <v>5.81282804418474</v>
      </c>
    </row>
    <row r="8077" spans="1:17">
      <c r="A8077" t="s">
        <v>14594</v>
      </c>
      <c r="B8077" s="16" t="s">
        <v>14595</v>
      </c>
      <c r="C8077">
        <v>9.2900969148128496</v>
      </c>
      <c r="D8077">
        <v>9.2232197162631895</v>
      </c>
      <c r="E8077">
        <v>9.3594991778762004</v>
      </c>
      <c r="F8077">
        <v>9.1181692061047492</v>
      </c>
      <c r="G8077">
        <v>9.1450524317139799</v>
      </c>
      <c r="H8077">
        <v>8.6328167826664899</v>
      </c>
      <c r="I8077">
        <v>9.1625243206928708</v>
      </c>
      <c r="J8077">
        <v>8.7232830152535108</v>
      </c>
      <c r="K8077">
        <v>9.5221441993303095</v>
      </c>
      <c r="L8077">
        <v>9.2931662525630294</v>
      </c>
      <c r="M8077">
        <v>8.8963331332209297</v>
      </c>
      <c r="N8077">
        <v>9.00082089806161</v>
      </c>
      <c r="O8077">
        <v>9.0185712767416408</v>
      </c>
      <c r="P8077">
        <v>8.7395585405741496</v>
      </c>
      <c r="Q8077">
        <v>11.120623797141301</v>
      </c>
    </row>
    <row r="8078" spans="1:17">
      <c r="A8078" t="s">
        <v>14596</v>
      </c>
      <c r="B8078" s="16" t="s">
        <v>14597</v>
      </c>
      <c r="C8078">
        <v>4.1513583524311999</v>
      </c>
      <c r="D8078">
        <v>4.0407231514856203</v>
      </c>
      <c r="E8078">
        <v>4.96044362242744</v>
      </c>
      <c r="F8078">
        <v>3.9277704709105601</v>
      </c>
      <c r="G8078">
        <v>3.5425260543824399</v>
      </c>
      <c r="H8078">
        <v>2.8218677180984102</v>
      </c>
      <c r="I8078">
        <v>3.8937805799913501</v>
      </c>
      <c r="J8078">
        <v>3.7696016503418699</v>
      </c>
      <c r="K8078">
        <v>4.0709644767565303</v>
      </c>
      <c r="L8078">
        <v>3.8614614459532302</v>
      </c>
      <c r="M8078">
        <v>3.90178223458659</v>
      </c>
      <c r="N8078">
        <v>3.9019995236038798</v>
      </c>
      <c r="O8078">
        <v>4.1329497517715001</v>
      </c>
      <c r="P8078">
        <v>3.9363215208704698</v>
      </c>
      <c r="Q8078">
        <v>2.8218677180984102</v>
      </c>
    </row>
    <row r="8079" spans="1:17">
      <c r="A8079" t="s">
        <v>14598</v>
      </c>
      <c r="B8079" s="16" t="e">
        <v>#N/A</v>
      </c>
      <c r="C8079">
        <v>6.1906908419129296</v>
      </c>
      <c r="D8079">
        <v>6.37757613081736</v>
      </c>
      <c r="E8079">
        <v>6.5517604823563804</v>
      </c>
      <c r="F8079">
        <v>5.7920231273194096</v>
      </c>
      <c r="G8079">
        <v>6.2057061458969898</v>
      </c>
      <c r="H8079">
        <v>5.6335213647889502</v>
      </c>
      <c r="I8079">
        <v>5.6171189819053096</v>
      </c>
      <c r="J8079">
        <v>4.8507352198443803</v>
      </c>
      <c r="K8079">
        <v>5.0794887154244499</v>
      </c>
      <c r="L8079">
        <v>4.8321653561327897</v>
      </c>
      <c r="M8079">
        <v>5.83646315568744</v>
      </c>
      <c r="N8079">
        <v>6.0377449489308699</v>
      </c>
      <c r="O8079">
        <v>6.2835881349864096</v>
      </c>
      <c r="P8079">
        <v>5.7609673977777103</v>
      </c>
      <c r="Q8079">
        <v>5.09416193408443</v>
      </c>
    </row>
    <row r="8080" spans="1:17">
      <c r="A8080" t="s">
        <v>14599</v>
      </c>
      <c r="B8080" s="16" t="s">
        <v>14600</v>
      </c>
      <c r="C8080">
        <v>5.3319193517173096</v>
      </c>
      <c r="D8080">
        <v>5.1247703439315302</v>
      </c>
      <c r="E8080">
        <v>5.2175717649130604</v>
      </c>
      <c r="F8080">
        <v>4.4629136307985604</v>
      </c>
      <c r="G8080">
        <v>5.91035690204746</v>
      </c>
      <c r="H8080">
        <v>5.18156933842931</v>
      </c>
      <c r="I8080">
        <v>5.6888246486798497</v>
      </c>
      <c r="J8080">
        <v>4.94790803410966</v>
      </c>
      <c r="K8080">
        <v>5.1105762950505103</v>
      </c>
      <c r="L8080">
        <v>5.6865671756845</v>
      </c>
      <c r="M8080">
        <v>5.4539067964059598</v>
      </c>
      <c r="N8080">
        <v>6.6073365936536996</v>
      </c>
      <c r="O8080">
        <v>5.5096284263065902</v>
      </c>
      <c r="P8080">
        <v>5.5333174813669999</v>
      </c>
      <c r="Q8080">
        <v>5.81282804418474</v>
      </c>
    </row>
    <row r="8081" spans="1:17">
      <c r="A8081" t="s">
        <v>14601</v>
      </c>
      <c r="B8081" s="16" t="s">
        <v>14602</v>
      </c>
      <c r="C8081">
        <v>3.5040133865677898</v>
      </c>
      <c r="D8081">
        <v>4.0407231514856203</v>
      </c>
      <c r="E8081">
        <v>4.0887687455453801</v>
      </c>
      <c r="F8081">
        <v>3.8353454241230298</v>
      </c>
      <c r="G8081">
        <v>4.1380367534927496</v>
      </c>
      <c r="H8081">
        <v>4.1560374762891303</v>
      </c>
      <c r="I8081">
        <v>3.9910282299290798</v>
      </c>
      <c r="J8081">
        <v>3.5611359966351301</v>
      </c>
      <c r="K8081">
        <v>3.7184612093777498</v>
      </c>
      <c r="L8081">
        <v>3.6339073669181099</v>
      </c>
      <c r="M8081">
        <v>3.90178223458659</v>
      </c>
      <c r="N8081">
        <v>4.2465073090516299</v>
      </c>
      <c r="O8081">
        <v>4.0696565081197198</v>
      </c>
      <c r="P8081">
        <v>3.6194497939779602</v>
      </c>
      <c r="Q8081">
        <v>2.8218677180984102</v>
      </c>
    </row>
    <row r="8082" spans="1:17">
      <c r="A8082" t="s">
        <v>14603</v>
      </c>
      <c r="B8082" s="16" t="s">
        <v>14604</v>
      </c>
      <c r="C8082">
        <v>6.1080510548675004</v>
      </c>
      <c r="D8082">
        <v>6.0647445775560298</v>
      </c>
      <c r="E8082">
        <v>6.4001528211462198</v>
      </c>
      <c r="F8082">
        <v>6.2199992020099701</v>
      </c>
      <c r="G8082">
        <v>5.9320947005070197</v>
      </c>
      <c r="H8082">
        <v>6.47623954306383</v>
      </c>
      <c r="I8082">
        <v>5.80068215508261</v>
      </c>
      <c r="J8082">
        <v>6.1881223582657396</v>
      </c>
      <c r="K8082">
        <v>6.01869195546446</v>
      </c>
      <c r="L8082">
        <v>6.0336280567968696</v>
      </c>
      <c r="M8082">
        <v>5.72577556549476</v>
      </c>
      <c r="N8082">
        <v>5.8185725375441404</v>
      </c>
      <c r="O8082">
        <v>5.6989257412374803</v>
      </c>
      <c r="P8082">
        <v>6.3422324803325996</v>
      </c>
      <c r="Q8082">
        <v>6.6375058506955904</v>
      </c>
    </row>
    <row r="8083" spans="1:17">
      <c r="A8083" t="s">
        <v>14605</v>
      </c>
      <c r="B8083" s="16" t="s">
        <v>14606</v>
      </c>
      <c r="C8083">
        <v>11.355703947131101</v>
      </c>
      <c r="D8083">
        <v>11.362986084046</v>
      </c>
      <c r="E8083">
        <v>11.4892709560983</v>
      </c>
      <c r="F8083">
        <v>12.0803565927132</v>
      </c>
      <c r="G8083">
        <v>11.6554686951512</v>
      </c>
      <c r="H8083">
        <v>10.7313199437374</v>
      </c>
      <c r="I8083">
        <v>10.747951068696899</v>
      </c>
      <c r="J8083">
        <v>11.739379631159901</v>
      </c>
      <c r="K8083">
        <v>11.252658025040301</v>
      </c>
      <c r="L8083">
        <v>11.2365591635293</v>
      </c>
      <c r="M8083">
        <v>11.4154214346202</v>
      </c>
      <c r="N8083">
        <v>10.9285012508634</v>
      </c>
      <c r="O8083">
        <v>11.2130238391953</v>
      </c>
      <c r="P8083">
        <v>10.4767656430508</v>
      </c>
      <c r="Q8083">
        <v>12.044489427116</v>
      </c>
    </row>
    <row r="8084" spans="1:17">
      <c r="A8084" t="s">
        <v>14607</v>
      </c>
      <c r="B8084" s="16" t="s">
        <v>14608</v>
      </c>
      <c r="C8084">
        <v>9.0126416526321798</v>
      </c>
      <c r="D8084">
        <v>8.9133566318264403</v>
      </c>
      <c r="E8084">
        <v>8.95211277842402</v>
      </c>
      <c r="F8084">
        <v>8.2823644893893391</v>
      </c>
      <c r="G8084">
        <v>8.9643247640882908</v>
      </c>
      <c r="H8084">
        <v>8.3961422955397698</v>
      </c>
      <c r="I8084">
        <v>9.1686845092923193</v>
      </c>
      <c r="J8084">
        <v>8.6318962256902303</v>
      </c>
      <c r="K8084">
        <v>9.4728940994396407</v>
      </c>
      <c r="L8084">
        <v>8.8389268586285699</v>
      </c>
      <c r="M8084">
        <v>8.24183875291906</v>
      </c>
      <c r="N8084">
        <v>7.8444311275022196</v>
      </c>
      <c r="O8084">
        <v>8.5280875825649307</v>
      </c>
      <c r="P8084">
        <v>9.3595316614651392</v>
      </c>
      <c r="Q8084">
        <v>7.8374797051227896</v>
      </c>
    </row>
    <row r="8085" spans="1:17">
      <c r="A8085" t="s">
        <v>14609</v>
      </c>
      <c r="B8085" s="16" t="s">
        <v>14610</v>
      </c>
      <c r="C8085">
        <v>5.5764787150916</v>
      </c>
      <c r="D8085">
        <v>5.7482214031963599</v>
      </c>
      <c r="E8085">
        <v>5.5841231653957797</v>
      </c>
      <c r="F8085">
        <v>6.0860667200617797</v>
      </c>
      <c r="G8085">
        <v>6.0360109043049102</v>
      </c>
      <c r="H8085">
        <v>5.9922466879641396</v>
      </c>
      <c r="I8085">
        <v>5.3469430634237698</v>
      </c>
      <c r="J8085">
        <v>5.9551429248600698</v>
      </c>
      <c r="K8085">
        <v>5.4602654674947297</v>
      </c>
      <c r="L8085">
        <v>5.2528230808998897</v>
      </c>
      <c r="M8085">
        <v>5.4934049956682998</v>
      </c>
      <c r="N8085">
        <v>5.7523273948856701</v>
      </c>
      <c r="O8085">
        <v>5.8654995265796703</v>
      </c>
      <c r="P8085">
        <v>5.4975049655279902</v>
      </c>
      <c r="Q8085">
        <v>2.8218677180984102</v>
      </c>
    </row>
    <row r="8086" spans="1:17">
      <c r="A8086" t="s">
        <v>14611</v>
      </c>
      <c r="B8086" s="16" t="s">
        <v>14612</v>
      </c>
      <c r="C8086">
        <v>8.1442019039950608</v>
      </c>
      <c r="D8086">
        <v>8.1917691860350601</v>
      </c>
      <c r="E8086">
        <v>8.1655959374263993</v>
      </c>
      <c r="F8086">
        <v>8.2654116062852392</v>
      </c>
      <c r="G8086">
        <v>7.97565201582551</v>
      </c>
      <c r="H8086">
        <v>9.0119027157144593</v>
      </c>
      <c r="I8086">
        <v>8.4303797432236909</v>
      </c>
      <c r="J8086">
        <v>8.6410713743905596</v>
      </c>
      <c r="K8086">
        <v>7.9335040014701397</v>
      </c>
      <c r="L8086">
        <v>8.2576935892807199</v>
      </c>
      <c r="M8086">
        <v>8.2642805664748806</v>
      </c>
      <c r="N8086">
        <v>8.1947050631580094</v>
      </c>
      <c r="O8086">
        <v>8.2922463045226795</v>
      </c>
      <c r="P8086">
        <v>8.6145509800764994</v>
      </c>
      <c r="Q8086">
        <v>5.81282804418474</v>
      </c>
    </row>
    <row r="8087" spans="1:17">
      <c r="A8087" t="s">
        <v>14613</v>
      </c>
      <c r="B8087" s="16" t="s">
        <v>14614</v>
      </c>
      <c r="C8087">
        <v>7.4437264406291996</v>
      </c>
      <c r="D8087">
        <v>7.4342237009027397</v>
      </c>
      <c r="E8087">
        <v>7.4643237134036697</v>
      </c>
      <c r="F8087">
        <v>7.5629735602074097</v>
      </c>
      <c r="G8087">
        <v>7.3833017638975598</v>
      </c>
      <c r="H8087">
        <v>8.3248933877842202</v>
      </c>
      <c r="I8087">
        <v>7.43643277102277</v>
      </c>
      <c r="J8087">
        <v>7.7185108985042596</v>
      </c>
      <c r="K8087">
        <v>7.3637457781898901</v>
      </c>
      <c r="L8087">
        <v>7.4625759491112298</v>
      </c>
      <c r="M8087">
        <v>7.33507338545569</v>
      </c>
      <c r="N8087">
        <v>7.3877529004993203</v>
      </c>
      <c r="O8087">
        <v>7.6898638089583899</v>
      </c>
      <c r="P8087">
        <v>7.5956949036652004</v>
      </c>
      <c r="Q8087">
        <v>5.09416193408443</v>
      </c>
    </row>
    <row r="8088" spans="1:17">
      <c r="A8088" t="s">
        <v>14615</v>
      </c>
      <c r="B8088" s="16" t="s">
        <v>14616</v>
      </c>
      <c r="C8088">
        <v>6.4669933015946297</v>
      </c>
      <c r="D8088">
        <v>6.1921927572866897</v>
      </c>
      <c r="E8088">
        <v>6.2527945319371199</v>
      </c>
      <c r="F8088">
        <v>6.4307340740566703</v>
      </c>
      <c r="G8088">
        <v>6.34116723841632</v>
      </c>
      <c r="H8088">
        <v>7.0555790375985197</v>
      </c>
      <c r="I8088">
        <v>6.7936822339404497</v>
      </c>
      <c r="J8088">
        <v>6.7195168009068604</v>
      </c>
      <c r="K8088">
        <v>6.0027256129859996</v>
      </c>
      <c r="L8088">
        <v>6.5796693472259404</v>
      </c>
      <c r="M8088">
        <v>6.7542172238404303</v>
      </c>
      <c r="N8088">
        <v>6.8457055562953402</v>
      </c>
      <c r="O8088">
        <v>6.5490755236306599</v>
      </c>
      <c r="P8088">
        <v>6.7973461474338004</v>
      </c>
      <c r="Q8088">
        <v>2.8218677180984102</v>
      </c>
    </row>
    <row r="8089" spans="1:17">
      <c r="A8089" t="s">
        <v>14617</v>
      </c>
      <c r="B8089" s="16" t="s">
        <v>14618</v>
      </c>
      <c r="C8089">
        <v>7.4897681856301501</v>
      </c>
      <c r="D8089">
        <v>7.6142120206772397</v>
      </c>
      <c r="E8089">
        <v>7.3961522183172299</v>
      </c>
      <c r="F8089">
        <v>7.42307154574923</v>
      </c>
      <c r="G8089">
        <v>7.1738294645290104</v>
      </c>
      <c r="H8089">
        <v>8.2069884902560695</v>
      </c>
      <c r="I8089">
        <v>7.7696710398786903</v>
      </c>
      <c r="J8089">
        <v>7.8823286339680196</v>
      </c>
      <c r="K8089">
        <v>7.5708103482661402</v>
      </c>
      <c r="L8089">
        <v>7.6172488658561104</v>
      </c>
      <c r="M8089">
        <v>7.6140271996109297</v>
      </c>
      <c r="N8089">
        <v>7.3587971557348997</v>
      </c>
      <c r="O8089">
        <v>7.6409284237376403</v>
      </c>
      <c r="P8089">
        <v>7.7071490674832202</v>
      </c>
      <c r="Q8089">
        <v>5.09416193408443</v>
      </c>
    </row>
    <row r="8090" spans="1:17">
      <c r="A8090" t="s">
        <v>14619</v>
      </c>
      <c r="B8090" s="16" t="s">
        <v>14620</v>
      </c>
      <c r="C8090">
        <v>2.8218677180984102</v>
      </c>
      <c r="D8090">
        <v>2.8218677180984102</v>
      </c>
      <c r="E8090">
        <v>3.4028894668404299</v>
      </c>
      <c r="F8090">
        <v>3.2825265482838799</v>
      </c>
      <c r="G8090">
        <v>2.8218677180984102</v>
      </c>
      <c r="H8090">
        <v>2.8218677180984102</v>
      </c>
      <c r="I8090">
        <v>2.8218677180984102</v>
      </c>
      <c r="J8090">
        <v>3.5611359966351301</v>
      </c>
      <c r="K8090">
        <v>3.27554212654834</v>
      </c>
      <c r="L8090">
        <v>2.8218677180984102</v>
      </c>
      <c r="M8090">
        <v>3.4086250003018401</v>
      </c>
      <c r="N8090">
        <v>3.31389066967124</v>
      </c>
      <c r="O8090">
        <v>3.42420286852819</v>
      </c>
      <c r="P8090">
        <v>3.3893867502571098</v>
      </c>
      <c r="Q8090">
        <v>2.8218677180984102</v>
      </c>
    </row>
    <row r="8091" spans="1:17">
      <c r="A8091" t="s">
        <v>14621</v>
      </c>
      <c r="B8091" s="16" t="s">
        <v>14622</v>
      </c>
      <c r="C8091">
        <v>3.5040133865677898</v>
      </c>
      <c r="D8091">
        <v>3.7545556144430101</v>
      </c>
      <c r="E8091">
        <v>3.6381873987360902</v>
      </c>
      <c r="F8091">
        <v>4.4629136307985604</v>
      </c>
      <c r="G8091">
        <v>3.8309652426265099</v>
      </c>
      <c r="H8091">
        <v>4.07504641393726</v>
      </c>
      <c r="I8091">
        <v>4.0793606969786396</v>
      </c>
      <c r="J8091">
        <v>4.1400611729353196</v>
      </c>
      <c r="K8091">
        <v>3.8204461843508501</v>
      </c>
      <c r="L8091">
        <v>3.8614614459532302</v>
      </c>
      <c r="M8091">
        <v>3.90178223458659</v>
      </c>
      <c r="N8091">
        <v>3.9019995236038798</v>
      </c>
      <c r="O8091">
        <v>4.1926070449996002</v>
      </c>
      <c r="P8091">
        <v>3.3893867502571098</v>
      </c>
      <c r="Q8091">
        <v>2.8218677180984102</v>
      </c>
    </row>
    <row r="8092" spans="1:17">
      <c r="A8092" t="s">
        <v>14623</v>
      </c>
      <c r="B8092" s="16" t="s">
        <v>14624</v>
      </c>
      <c r="C8092">
        <v>7.4962268819158604</v>
      </c>
      <c r="D8092">
        <v>7.5508008171231999</v>
      </c>
      <c r="E8092">
        <v>7.7943525013611197</v>
      </c>
      <c r="F8092">
        <v>7.1397608819965903</v>
      </c>
      <c r="G8092">
        <v>7.5313480417744403</v>
      </c>
      <c r="H8092">
        <v>6.5659659380906303</v>
      </c>
      <c r="I8092">
        <v>7.3521951262123997</v>
      </c>
      <c r="J8092">
        <v>7.3099439000617901</v>
      </c>
      <c r="K8092">
        <v>7.4003939969625296</v>
      </c>
      <c r="L8092">
        <v>7.1400417849623699</v>
      </c>
      <c r="M8092">
        <v>6.9264585261776999</v>
      </c>
      <c r="N8092">
        <v>6.5049286515854696</v>
      </c>
      <c r="O8092">
        <v>7.00196929459113</v>
      </c>
      <c r="P8092">
        <v>7.3330682704280097</v>
      </c>
      <c r="Q8092">
        <v>8.7216113394761106</v>
      </c>
    </row>
    <row r="8093" spans="1:17">
      <c r="A8093" t="s">
        <v>14625</v>
      </c>
      <c r="B8093" s="16" t="s">
        <v>14626</v>
      </c>
      <c r="C8093">
        <v>7.8886113393050197</v>
      </c>
      <c r="D8093">
        <v>7.8527268965981198</v>
      </c>
      <c r="E8093">
        <v>7.4832220655235302</v>
      </c>
      <c r="F8093">
        <v>8.1107450165354606</v>
      </c>
      <c r="G8093">
        <v>7.8850361846766903</v>
      </c>
      <c r="H8093">
        <v>7.7325124302369899</v>
      </c>
      <c r="I8093">
        <v>7.5667119272377104</v>
      </c>
      <c r="J8093">
        <v>7.9355286960168803</v>
      </c>
      <c r="K8093">
        <v>7.6691536034957499</v>
      </c>
      <c r="L8093">
        <v>7.8700633797023896</v>
      </c>
      <c r="M8093">
        <v>8.2132859262027402</v>
      </c>
      <c r="N8093">
        <v>8.1574040377676003</v>
      </c>
      <c r="O8093">
        <v>8.0718031023560606</v>
      </c>
      <c r="P8093">
        <v>7.2617771611034998</v>
      </c>
      <c r="Q8093">
        <v>8.1958182219819093</v>
      </c>
    </row>
    <row r="8094" spans="1:17">
      <c r="A8094" t="s">
        <v>14627</v>
      </c>
      <c r="B8094" s="16" t="s">
        <v>14628</v>
      </c>
      <c r="C8094">
        <v>7.2199840874685703</v>
      </c>
      <c r="D8094">
        <v>7.5683737919101199</v>
      </c>
      <c r="E8094">
        <v>7.7246317272255904</v>
      </c>
      <c r="F8094">
        <v>7.3668879754565504</v>
      </c>
      <c r="G8094">
        <v>7.4443611185871497</v>
      </c>
      <c r="H8094">
        <v>7.9706402486002004</v>
      </c>
      <c r="I8094">
        <v>7.5852747023070002</v>
      </c>
      <c r="J8094">
        <v>7.7696424796746699</v>
      </c>
      <c r="K8094">
        <v>7.4003939969625296</v>
      </c>
      <c r="L8094">
        <v>7.4688428657864696</v>
      </c>
      <c r="M8094">
        <v>7.6443098133966503</v>
      </c>
      <c r="N8094">
        <v>7.3949016120571596</v>
      </c>
      <c r="O8094">
        <v>7.6454464935103701</v>
      </c>
      <c r="P8094">
        <v>7.8936980098415299</v>
      </c>
      <c r="Q8094">
        <v>5.09416193408443</v>
      </c>
    </row>
    <row r="8095" spans="1:17">
      <c r="A8095" t="s">
        <v>14629</v>
      </c>
      <c r="B8095" s="16" t="s">
        <v>14630</v>
      </c>
      <c r="C8095">
        <v>7.7922336118688396</v>
      </c>
      <c r="D8095">
        <v>7.7175606130823198</v>
      </c>
      <c r="E8095">
        <v>7.7404196544680097</v>
      </c>
      <c r="F8095">
        <v>7.5850226882281602</v>
      </c>
      <c r="G8095">
        <v>7.34377928768322</v>
      </c>
      <c r="H8095">
        <v>8.7019235610079804</v>
      </c>
      <c r="I8095">
        <v>7.9087622112617701</v>
      </c>
      <c r="J8095">
        <v>7.9614095141140897</v>
      </c>
      <c r="K8095">
        <v>7.7231612180153597</v>
      </c>
      <c r="L8095">
        <v>7.8268340971717798</v>
      </c>
      <c r="M8095">
        <v>7.5605837004189196</v>
      </c>
      <c r="N8095">
        <v>7.8855783932945203</v>
      </c>
      <c r="O8095">
        <v>7.6544403010951898</v>
      </c>
      <c r="P8095">
        <v>8.0528164704780902</v>
      </c>
      <c r="Q8095">
        <v>7.3593062614465703</v>
      </c>
    </row>
    <row r="8096" spans="1:17">
      <c r="A8096" t="s">
        <v>14631</v>
      </c>
      <c r="B8096" s="16" t="s">
        <v>14632</v>
      </c>
      <c r="C8096">
        <v>6.0735929489798099</v>
      </c>
      <c r="D8096">
        <v>6.3908823849416097</v>
      </c>
      <c r="E8096">
        <v>6.0631867916998399</v>
      </c>
      <c r="F8096">
        <v>6.1169449946656096</v>
      </c>
      <c r="G8096">
        <v>5.6978436807120003</v>
      </c>
      <c r="H8096">
        <v>7.4130337446045003</v>
      </c>
      <c r="I8096">
        <v>6.37513354646594</v>
      </c>
      <c r="J8096">
        <v>6.5240689583731397</v>
      </c>
      <c r="K8096">
        <v>5.92005741833845</v>
      </c>
      <c r="L8096">
        <v>6.38032893751791</v>
      </c>
      <c r="M8096">
        <v>6.3837954197807099</v>
      </c>
      <c r="N8096">
        <v>6.1947310572146197</v>
      </c>
      <c r="O8096">
        <v>6.5097855003520602</v>
      </c>
      <c r="P8096">
        <v>6.7681820790449301</v>
      </c>
      <c r="Q8096">
        <v>5.81282804418474</v>
      </c>
    </row>
    <row r="8097" spans="1:17">
      <c r="A8097" t="s">
        <v>14633</v>
      </c>
      <c r="B8097" s="16" t="s">
        <v>14634</v>
      </c>
      <c r="C8097">
        <v>10.2606514324983</v>
      </c>
      <c r="D8097">
        <v>10.16161535707</v>
      </c>
      <c r="E8097">
        <v>9.8773461532637103</v>
      </c>
      <c r="F8097">
        <v>9.6865228559061798</v>
      </c>
      <c r="G8097">
        <v>9.9919789927934293</v>
      </c>
      <c r="H8097">
        <v>10.128113459094999</v>
      </c>
      <c r="I8097">
        <v>9.9688770830886106</v>
      </c>
      <c r="J8097">
        <v>9.9477223985246894</v>
      </c>
      <c r="K8097">
        <v>10.329356228851699</v>
      </c>
      <c r="L8097">
        <v>10.0754077280623</v>
      </c>
      <c r="M8097">
        <v>10.2694697900465</v>
      </c>
      <c r="N8097">
        <v>10.3657887585829</v>
      </c>
      <c r="O8097">
        <v>10.0878600229713</v>
      </c>
      <c r="P8097">
        <v>10.200585218448801</v>
      </c>
      <c r="Q8097">
        <v>10.6852902490437</v>
      </c>
    </row>
    <row r="8098" spans="1:17">
      <c r="A8098" t="s">
        <v>14635</v>
      </c>
      <c r="B8098" s="16" t="e">
        <v>#N/A</v>
      </c>
      <c r="C8098">
        <v>8.3926755248955995</v>
      </c>
      <c r="D8098">
        <v>8.6086017549615406</v>
      </c>
      <c r="E8098">
        <v>8.3047561282345796</v>
      </c>
      <c r="F8098">
        <v>8.3417949810405094</v>
      </c>
      <c r="G8098">
        <v>8.4171506451643392</v>
      </c>
      <c r="H8098">
        <v>9.1210513706471605</v>
      </c>
      <c r="I8098">
        <v>8.7564148114621894</v>
      </c>
      <c r="J8098">
        <v>8.8132852171192297</v>
      </c>
      <c r="K8098">
        <v>8.5721482568678091</v>
      </c>
      <c r="L8098">
        <v>8.4908647159311492</v>
      </c>
      <c r="M8098">
        <v>8.4494833902512205</v>
      </c>
      <c r="N8098">
        <v>8.4525125106070007</v>
      </c>
      <c r="O8098">
        <v>8.4579638183596497</v>
      </c>
      <c r="P8098">
        <v>9.1919216335903204</v>
      </c>
      <c r="Q8098">
        <v>5.81282804418474</v>
      </c>
    </row>
    <row r="8099" spans="1:17">
      <c r="A8099" t="s">
        <v>14636</v>
      </c>
      <c r="B8099" s="16" t="s">
        <v>14637</v>
      </c>
      <c r="C8099">
        <v>5.6492058890955699</v>
      </c>
      <c r="D8099">
        <v>5.7893909640066097</v>
      </c>
      <c r="E8099">
        <v>5.2175717649130604</v>
      </c>
      <c r="F8099">
        <v>5.8485946735515197</v>
      </c>
      <c r="G8099">
        <v>5.3842376496302498</v>
      </c>
      <c r="H8099">
        <v>6.2929326182514096</v>
      </c>
      <c r="I8099">
        <v>5.4886690454658904</v>
      </c>
      <c r="J8099">
        <v>5.9551429248600698</v>
      </c>
      <c r="K8099">
        <v>5.4837765726009904</v>
      </c>
      <c r="L8099">
        <v>5.3679389808257501</v>
      </c>
      <c r="M8099">
        <v>5.56915099370043</v>
      </c>
      <c r="N8099">
        <v>5.3018559344781702</v>
      </c>
      <c r="O8099">
        <v>5.5496199544433598</v>
      </c>
      <c r="P8099">
        <v>5.6354911062640802</v>
      </c>
      <c r="Q8099">
        <v>5.09416193408443</v>
      </c>
    </row>
    <row r="8100" spans="1:17">
      <c r="A8100" t="s">
        <v>14638</v>
      </c>
      <c r="B8100" s="16" t="s">
        <v>14639</v>
      </c>
      <c r="C8100">
        <v>5.9648587736005902</v>
      </c>
      <c r="D8100">
        <v>5.7689580566473797</v>
      </c>
      <c r="E8100">
        <v>6.6219183496940897</v>
      </c>
      <c r="F8100">
        <v>6.4669918415543304</v>
      </c>
      <c r="G8100">
        <v>6.09486992412522</v>
      </c>
      <c r="H8100">
        <v>6.2156121062574901</v>
      </c>
      <c r="I8100">
        <v>5.9436150510419798</v>
      </c>
      <c r="J8100">
        <v>6.2857544786652202</v>
      </c>
      <c r="K8100">
        <v>5.9537102331234397</v>
      </c>
      <c r="L8100">
        <v>6.1003539262734003</v>
      </c>
      <c r="M8100">
        <v>6.3940755381791998</v>
      </c>
      <c r="N8100">
        <v>6.22737111333391</v>
      </c>
      <c r="O8100">
        <v>6.4065420915920201</v>
      </c>
      <c r="P8100">
        <v>5.69964444990008</v>
      </c>
      <c r="Q8100">
        <v>6.9204191934356096</v>
      </c>
    </row>
    <row r="8101" spans="1:17">
      <c r="A8101" t="s">
        <v>14640</v>
      </c>
      <c r="B8101" s="16" t="s">
        <v>14641</v>
      </c>
      <c r="C8101">
        <v>7.0546205441807199</v>
      </c>
      <c r="D8101">
        <v>7.4658296828705604</v>
      </c>
      <c r="E8101">
        <v>6.99624750440314</v>
      </c>
      <c r="F8101">
        <v>7.4107746827052701</v>
      </c>
      <c r="G8101">
        <v>7.0806640379668</v>
      </c>
      <c r="H8101">
        <v>7.8539633219920502</v>
      </c>
      <c r="I8101">
        <v>7.3229819917611101</v>
      </c>
      <c r="J8101">
        <v>7.55322075045129</v>
      </c>
      <c r="K8101">
        <v>7.4361311627057196</v>
      </c>
      <c r="L8101">
        <v>7.4436096477299403</v>
      </c>
      <c r="M8101">
        <v>7.4024696271077399</v>
      </c>
      <c r="N8101">
        <v>7.0132596144020196</v>
      </c>
      <c r="O8101">
        <v>7.2299349147337102</v>
      </c>
      <c r="P8101">
        <v>7.72238923081082</v>
      </c>
      <c r="Q8101">
        <v>2.8218677180984102</v>
      </c>
    </row>
    <row r="8102" spans="1:17">
      <c r="A8102" t="s">
        <v>14642</v>
      </c>
      <c r="B8102" s="16" t="s">
        <v>14643</v>
      </c>
      <c r="C8102">
        <v>7.3682579752029502</v>
      </c>
      <c r="D8102">
        <v>7.5508008171231999</v>
      </c>
      <c r="E8102">
        <v>7.5111119836653399</v>
      </c>
      <c r="F8102">
        <v>7.28164868981656</v>
      </c>
      <c r="G8102">
        <v>7.4443611185871497</v>
      </c>
      <c r="H8102">
        <v>7.3992083643783904</v>
      </c>
      <c r="I8102">
        <v>7.4899686281158102</v>
      </c>
      <c r="J8102">
        <v>7.3938813147062703</v>
      </c>
      <c r="K8102">
        <v>7.4994280546720002</v>
      </c>
      <c r="L8102">
        <v>7.2533671460251501</v>
      </c>
      <c r="M8102">
        <v>7.30828630969018</v>
      </c>
      <c r="N8102">
        <v>7.17992813759657</v>
      </c>
      <c r="O8102">
        <v>7.6589162149774896</v>
      </c>
      <c r="P8102">
        <v>7.8177017289439403</v>
      </c>
      <c r="Q8102">
        <v>6.9204191934356096</v>
      </c>
    </row>
    <row r="8103" spans="1:17">
      <c r="A8103" t="s">
        <v>14644</v>
      </c>
      <c r="B8103" s="16" t="s">
        <v>14645</v>
      </c>
      <c r="C8103">
        <v>7.8688504241958297</v>
      </c>
      <c r="D8103">
        <v>8.0237375527181207</v>
      </c>
      <c r="E8103">
        <v>7.5202897263322503</v>
      </c>
      <c r="F8103">
        <v>8.2168543213050196</v>
      </c>
      <c r="G8103">
        <v>7.8628598961016696</v>
      </c>
      <c r="H8103">
        <v>8.7434915719627497</v>
      </c>
      <c r="I8103">
        <v>8.0265738012085404</v>
      </c>
      <c r="J8103">
        <v>8.2129344976767307</v>
      </c>
      <c r="K8103">
        <v>7.6791251050583504</v>
      </c>
      <c r="L8103">
        <v>8.0352919286656004</v>
      </c>
      <c r="M8103">
        <v>8.2918501569241005</v>
      </c>
      <c r="N8103">
        <v>8.4829795696808308</v>
      </c>
      <c r="O8103">
        <v>8.3459351124062007</v>
      </c>
      <c r="P8103">
        <v>8.1404815016067307</v>
      </c>
      <c r="Q8103">
        <v>6.2843132996066204</v>
      </c>
    </row>
    <row r="8104" spans="1:17">
      <c r="A8104" t="s">
        <v>14646</v>
      </c>
      <c r="B8104" s="16" t="s">
        <v>14647</v>
      </c>
      <c r="C8104">
        <v>9.0503859980580295</v>
      </c>
      <c r="D8104">
        <v>9.0938661449301801</v>
      </c>
      <c r="E8104">
        <v>8.8394508053582701</v>
      </c>
      <c r="F8104">
        <v>9.0603919144773393</v>
      </c>
      <c r="G8104">
        <v>9.0672411788196996</v>
      </c>
      <c r="H8104">
        <v>9.0827025851503205</v>
      </c>
      <c r="I8104">
        <v>9.1037237339903001</v>
      </c>
      <c r="J8104">
        <v>9.0031307481428406</v>
      </c>
      <c r="K8104">
        <v>8.9793242458472999</v>
      </c>
      <c r="L8104">
        <v>8.9027244300753203</v>
      </c>
      <c r="M8104">
        <v>9.0151886129439198</v>
      </c>
      <c r="N8104">
        <v>8.7923087901953192</v>
      </c>
      <c r="O8104">
        <v>8.9472509995622005</v>
      </c>
      <c r="P8104">
        <v>9.1446708272289108</v>
      </c>
      <c r="Q8104">
        <v>6.9204191934356096</v>
      </c>
    </row>
    <row r="8105" spans="1:17">
      <c r="A8105" t="s">
        <v>14648</v>
      </c>
      <c r="B8105" s="16" t="s">
        <v>14649</v>
      </c>
      <c r="C8105">
        <v>7.7817029417599199</v>
      </c>
      <c r="D8105">
        <v>7.940768803269</v>
      </c>
      <c r="E8105">
        <v>7.8680552245339497</v>
      </c>
      <c r="F8105">
        <v>7.8122616051964204</v>
      </c>
      <c r="G8105">
        <v>7.7824375577407503</v>
      </c>
      <c r="H8105">
        <v>8.4706512881774305</v>
      </c>
      <c r="I8105">
        <v>7.9427323117275401</v>
      </c>
      <c r="J8105">
        <v>8.2343159244005708</v>
      </c>
      <c r="K8105">
        <v>7.7936872905186796</v>
      </c>
      <c r="L8105">
        <v>8.0140407812586503</v>
      </c>
      <c r="M8105">
        <v>8.0190918138734002</v>
      </c>
      <c r="N8105">
        <v>7.5308835633863698</v>
      </c>
      <c r="O8105">
        <v>8.1016854120644801</v>
      </c>
      <c r="P8105">
        <v>8.4134344157517695</v>
      </c>
      <c r="Q8105">
        <v>6.2843132996066204</v>
      </c>
    </row>
    <row r="8106" spans="1:17">
      <c r="A8106" t="s">
        <v>14650</v>
      </c>
      <c r="B8106" s="16" t="s">
        <v>14651</v>
      </c>
      <c r="C8106">
        <v>7.0458303086313601</v>
      </c>
      <c r="D8106">
        <v>7.2933241178891697</v>
      </c>
      <c r="E8106">
        <v>6.7987778901780498</v>
      </c>
      <c r="F8106">
        <v>6.9822934445135401</v>
      </c>
      <c r="G8106">
        <v>6.9706711592618902</v>
      </c>
      <c r="H8106">
        <v>7.7489470586558404</v>
      </c>
      <c r="I8106">
        <v>6.9454121858673004</v>
      </c>
      <c r="J8106">
        <v>7.4628622513126999</v>
      </c>
      <c r="K8106">
        <v>6.7662737405155697</v>
      </c>
      <c r="L8106">
        <v>6.9103454317520701</v>
      </c>
      <c r="M8106">
        <v>6.9193851434874203</v>
      </c>
      <c r="N8106">
        <v>6.5441982334212296</v>
      </c>
      <c r="O8106">
        <v>7.0090112325606002</v>
      </c>
      <c r="P8106">
        <v>7.5451529460525402</v>
      </c>
      <c r="Q8106">
        <v>5.09416193408443</v>
      </c>
    </row>
    <row r="8107" spans="1:17">
      <c r="A8107" t="s">
        <v>14652</v>
      </c>
      <c r="B8107" s="16" t="s">
        <v>14653</v>
      </c>
      <c r="C8107">
        <v>5.62538561552046</v>
      </c>
      <c r="D8107">
        <v>5.9429245670536996</v>
      </c>
      <c r="E8107">
        <v>5.5841231653957797</v>
      </c>
      <c r="F8107">
        <v>5.7330626009085002</v>
      </c>
      <c r="G8107">
        <v>5.6978436807120003</v>
      </c>
      <c r="H8107">
        <v>6.0648120825138196</v>
      </c>
      <c r="I8107">
        <v>5.2218518540004704</v>
      </c>
      <c r="J8107">
        <v>5.3015977798976204</v>
      </c>
      <c r="K8107">
        <v>7.0771292840706099</v>
      </c>
      <c r="L8107">
        <v>5.8319238793611898</v>
      </c>
      <c r="M8107">
        <v>5.6924660375362501</v>
      </c>
      <c r="N8107">
        <v>5.7747602614263602</v>
      </c>
      <c r="O8107">
        <v>5.6811186853724998</v>
      </c>
      <c r="P8107">
        <v>5.3840883141759397</v>
      </c>
      <c r="Q8107">
        <v>8.6462459446333604</v>
      </c>
    </row>
    <row r="8108" spans="1:17">
      <c r="A8108" t="s">
        <v>14654</v>
      </c>
      <c r="B8108" s="16" t="s">
        <v>14655</v>
      </c>
      <c r="C8108">
        <v>9.4431437698964995</v>
      </c>
      <c r="D8108">
        <v>9.5387479332611402</v>
      </c>
      <c r="E8108">
        <v>9.5370517656035698</v>
      </c>
      <c r="F8108">
        <v>9.3415804399540097</v>
      </c>
      <c r="G8108">
        <v>9.4940280834752109</v>
      </c>
      <c r="H8108">
        <v>8.9913475840288992</v>
      </c>
      <c r="I8108">
        <v>9.4113914041247604</v>
      </c>
      <c r="J8108">
        <v>9.4096556871746202</v>
      </c>
      <c r="K8108">
        <v>9.7148103036668196</v>
      </c>
      <c r="L8108">
        <v>9.0970468309262493</v>
      </c>
      <c r="M8108">
        <v>9.1249900442997003</v>
      </c>
      <c r="N8108">
        <v>8.5738464843934405</v>
      </c>
      <c r="O8108">
        <v>9.1719090536392098</v>
      </c>
      <c r="P8108">
        <v>9.8025109311228196</v>
      </c>
      <c r="Q8108">
        <v>7.9670857749043096</v>
      </c>
    </row>
    <row r="8109" spans="1:17">
      <c r="A8109" t="s">
        <v>14656</v>
      </c>
      <c r="B8109" s="16" t="e">
        <v>#N/A</v>
      </c>
      <c r="C8109">
        <v>7.6604769151482097</v>
      </c>
      <c r="D8109">
        <v>7.7640404008328803</v>
      </c>
      <c r="E8109">
        <v>8.0115452561885405</v>
      </c>
      <c r="F8109">
        <v>7.7839570818880404</v>
      </c>
      <c r="G8109">
        <v>7.4217666447414699</v>
      </c>
      <c r="H8109">
        <v>8.0915100088600909</v>
      </c>
      <c r="I8109">
        <v>8.2866845341639195</v>
      </c>
      <c r="J8109">
        <v>8.3081883755029402</v>
      </c>
      <c r="K8109">
        <v>8.1780151007615007</v>
      </c>
      <c r="L8109">
        <v>7.9028113043902399</v>
      </c>
      <c r="M8109">
        <v>7.6823311010555697</v>
      </c>
      <c r="N8109">
        <v>7.1207520294005899</v>
      </c>
      <c r="O8109">
        <v>7.6985851168347903</v>
      </c>
      <c r="P8109">
        <v>8.6307826205836609</v>
      </c>
      <c r="Q8109">
        <v>6.9204191934356096</v>
      </c>
    </row>
    <row r="8110" spans="1:17">
      <c r="A8110" t="s">
        <v>14657</v>
      </c>
      <c r="B8110" s="16" t="s">
        <v>14658</v>
      </c>
      <c r="C8110">
        <v>3.7779852140208301</v>
      </c>
      <c r="D8110">
        <v>3.8603343823973102</v>
      </c>
      <c r="E8110">
        <v>4.0887687455453801</v>
      </c>
      <c r="F8110">
        <v>3.4706286095040801</v>
      </c>
      <c r="G8110">
        <v>3.70007344211845</v>
      </c>
      <c r="H8110">
        <v>3.9869852489372102</v>
      </c>
      <c r="I8110">
        <v>3.8937805799913501</v>
      </c>
      <c r="J8110">
        <v>3.6724961835054399</v>
      </c>
      <c r="K8110">
        <v>3.8204461843508501</v>
      </c>
      <c r="L8110">
        <v>3.8614614459532302</v>
      </c>
      <c r="M8110">
        <v>4.10067942601317</v>
      </c>
      <c r="N8110">
        <v>3.6661147186140499</v>
      </c>
      <c r="O8110">
        <v>3.6677309644704801</v>
      </c>
      <c r="P8110">
        <v>3.6194497939779602</v>
      </c>
      <c r="Q8110">
        <v>5.81282804418474</v>
      </c>
    </row>
    <row r="8111" spans="1:17">
      <c r="A8111" t="s">
        <v>14659</v>
      </c>
      <c r="B8111" s="16" t="s">
        <v>14660</v>
      </c>
      <c r="C8111">
        <v>4.0706176854441196</v>
      </c>
      <c r="D8111">
        <v>4.1931807688815699</v>
      </c>
      <c r="E8111">
        <v>5.4725199049354796</v>
      </c>
      <c r="F8111">
        <v>4.6581111746450903</v>
      </c>
      <c r="G8111">
        <v>5.0185235057095401</v>
      </c>
      <c r="H8111">
        <v>3.8900437060628099</v>
      </c>
      <c r="I8111">
        <v>4.8882864984054599</v>
      </c>
      <c r="J8111">
        <v>4.4586654922886897</v>
      </c>
      <c r="K8111">
        <v>4.5405942945665601</v>
      </c>
      <c r="L8111">
        <v>4.6547502153815303</v>
      </c>
      <c r="M8111">
        <v>4.4113157068760698</v>
      </c>
      <c r="N8111">
        <v>3.79229116939824</v>
      </c>
      <c r="O8111">
        <v>4.69890729297832</v>
      </c>
      <c r="P8111">
        <v>4.6712581716948103</v>
      </c>
      <c r="Q8111">
        <v>2.8218677180984102</v>
      </c>
    </row>
    <row r="8112" spans="1:17">
      <c r="A8112" t="s">
        <v>14661</v>
      </c>
      <c r="B8112" s="16" t="s">
        <v>14662</v>
      </c>
      <c r="C8112">
        <v>7.5090579112095499</v>
      </c>
      <c r="D8112">
        <v>7.1910785819618299</v>
      </c>
      <c r="E8112">
        <v>7.9719857448739999</v>
      </c>
      <c r="F8112">
        <v>7.2265640367659802</v>
      </c>
      <c r="G8112">
        <v>7.4217666447414699</v>
      </c>
      <c r="H8112">
        <v>7.5754910292559803</v>
      </c>
      <c r="I8112">
        <v>8.1890090669956805</v>
      </c>
      <c r="J8112">
        <v>8.2403670852558992</v>
      </c>
      <c r="K8112">
        <v>8.1388344560250996</v>
      </c>
      <c r="L8112">
        <v>8.3889259527123698</v>
      </c>
      <c r="M8112">
        <v>8.0772971265180296</v>
      </c>
      <c r="N8112">
        <v>8.0574462195142402</v>
      </c>
      <c r="O8112">
        <v>7.8033642931512999</v>
      </c>
      <c r="P8112">
        <v>8.3264073912359695</v>
      </c>
      <c r="Q8112">
        <v>8.8614637697687808</v>
      </c>
    </row>
    <row r="8113" spans="1:17">
      <c r="A8113" t="s">
        <v>14663</v>
      </c>
      <c r="B8113" s="16" t="e">
        <v>#N/A</v>
      </c>
      <c r="C8113">
        <v>6.1416886309143299</v>
      </c>
      <c r="D8113">
        <v>6.2950113593511103</v>
      </c>
      <c r="E8113">
        <v>6.7369669261823404</v>
      </c>
      <c r="F8113">
        <v>7.0233102594783396</v>
      </c>
      <c r="G8113">
        <v>6.5922120161147504</v>
      </c>
      <c r="H8113">
        <v>6.2156121062574901</v>
      </c>
      <c r="I8113">
        <v>6.2865816137221397</v>
      </c>
      <c r="J8113">
        <v>6.5922347918025697</v>
      </c>
      <c r="K8113">
        <v>6.2656757677686201</v>
      </c>
      <c r="L8113">
        <v>6.4583864173788603</v>
      </c>
      <c r="M8113">
        <v>5.8515834476412998</v>
      </c>
      <c r="N8113">
        <v>6.6318301267309199</v>
      </c>
      <c r="O8113">
        <v>6.2239743948753601</v>
      </c>
      <c r="P8113">
        <v>5.9565984970148804</v>
      </c>
      <c r="Q8113">
        <v>7.3593062614465703</v>
      </c>
    </row>
    <row r="8114" spans="1:17">
      <c r="A8114" t="s">
        <v>14664</v>
      </c>
      <c r="B8114" s="16" t="s">
        <v>14665</v>
      </c>
      <c r="C8114">
        <v>8.2318734976501897</v>
      </c>
      <c r="D8114">
        <v>8.3791805439730993</v>
      </c>
      <c r="E8114">
        <v>8.0626560793255209</v>
      </c>
      <c r="F8114">
        <v>8.0084767785204498</v>
      </c>
      <c r="G8114">
        <v>8.0898264120100301</v>
      </c>
      <c r="H8114">
        <v>8.88640915880028</v>
      </c>
      <c r="I8114">
        <v>8.4200857128064097</v>
      </c>
      <c r="J8114">
        <v>8.5731895157555602</v>
      </c>
      <c r="K8114">
        <v>8.1170054626422292</v>
      </c>
      <c r="L8114">
        <v>8.24315815610756</v>
      </c>
      <c r="M8114">
        <v>8.3585515334555591</v>
      </c>
      <c r="N8114">
        <v>8.0841980981763797</v>
      </c>
      <c r="O8114">
        <v>8.4834013825232102</v>
      </c>
      <c r="P8114">
        <v>8.7946226170058193</v>
      </c>
      <c r="Q8114">
        <v>6.2843132996066204</v>
      </c>
    </row>
    <row r="8115" spans="1:17">
      <c r="A8115" t="s">
        <v>14666</v>
      </c>
      <c r="B8115" s="16" t="s">
        <v>14667</v>
      </c>
      <c r="C8115">
        <v>8.9761918389152004</v>
      </c>
      <c r="D8115">
        <v>8.80153871579836</v>
      </c>
      <c r="E8115">
        <v>8.5836924836464004</v>
      </c>
      <c r="F8115">
        <v>7.9879493569872304</v>
      </c>
      <c r="G8115">
        <v>8.2000413000322094</v>
      </c>
      <c r="H8115">
        <v>7.4997969622653997</v>
      </c>
      <c r="I8115">
        <v>8.7887742285552601</v>
      </c>
      <c r="J8115">
        <v>7.2808387888992003</v>
      </c>
      <c r="K8115">
        <v>9.1977383461909401</v>
      </c>
      <c r="L8115">
        <v>9.1309842541074495</v>
      </c>
      <c r="M8115">
        <v>8.9968847716172906</v>
      </c>
      <c r="N8115">
        <v>8.9700884850748501</v>
      </c>
      <c r="O8115">
        <v>8.4984512159107997</v>
      </c>
      <c r="P8115">
        <v>8.8887305774980394</v>
      </c>
      <c r="Q8115">
        <v>11.240743943668701</v>
      </c>
    </row>
    <row r="8116" spans="1:17">
      <c r="A8116" t="s">
        <v>14668</v>
      </c>
      <c r="B8116" s="16" t="s">
        <v>14669</v>
      </c>
      <c r="C8116">
        <v>7.0191316944455302</v>
      </c>
      <c r="D8116">
        <v>6.9794024872900398</v>
      </c>
      <c r="E8116">
        <v>11.233351300094199</v>
      </c>
      <c r="F8116">
        <v>9.4460397505515203</v>
      </c>
      <c r="G8116">
        <v>7.1372856948198002</v>
      </c>
      <c r="H8116">
        <v>6.2778020360148901</v>
      </c>
      <c r="I8116">
        <v>7.1340077301057701</v>
      </c>
      <c r="J8116">
        <v>10.3080905232907</v>
      </c>
      <c r="K8116">
        <v>6.8483229266356602</v>
      </c>
      <c r="L8116">
        <v>6.2691026792577</v>
      </c>
      <c r="M8116">
        <v>6.0991295039876796</v>
      </c>
      <c r="N8116">
        <v>6.5949304227929604</v>
      </c>
      <c r="O8116">
        <v>6.2481214444694197</v>
      </c>
      <c r="P8116">
        <v>7.1076120005007501</v>
      </c>
      <c r="Q8116">
        <v>10.087613053174801</v>
      </c>
    </row>
    <row r="8117" spans="1:17">
      <c r="A8117" t="s">
        <v>14670</v>
      </c>
      <c r="B8117" s="16" t="s">
        <v>14671</v>
      </c>
      <c r="C8117">
        <v>3.7779852140208301</v>
      </c>
      <c r="D8117">
        <v>3.7545556144430101</v>
      </c>
      <c r="E8117">
        <v>3.8152982058547602</v>
      </c>
      <c r="F8117">
        <v>3.9277704709105601</v>
      </c>
      <c r="G8117">
        <v>3.33407035458014</v>
      </c>
      <c r="H8117">
        <v>4.43015569855271</v>
      </c>
      <c r="I8117">
        <v>4.49496154099739</v>
      </c>
      <c r="J8117">
        <v>3.5611359966351301</v>
      </c>
      <c r="K8117">
        <v>4.0709644767565303</v>
      </c>
      <c r="L8117">
        <v>4.3280695513255196</v>
      </c>
      <c r="M8117">
        <v>3.9727288000471899</v>
      </c>
      <c r="N8117">
        <v>4.3841781814921204</v>
      </c>
      <c r="O8117">
        <v>4.4501242258791596</v>
      </c>
      <c r="P8117">
        <v>4.1712528320562896</v>
      </c>
      <c r="Q8117">
        <v>2.8218677180984102</v>
      </c>
    </row>
    <row r="8118" spans="1:17">
      <c r="A8118" t="s">
        <v>14672</v>
      </c>
      <c r="B8118" s="16" t="s">
        <v>14673</v>
      </c>
      <c r="C8118">
        <v>6.4801488877760303</v>
      </c>
      <c r="D8118">
        <v>6.2807715480435</v>
      </c>
      <c r="E8118">
        <v>6.6219183496940897</v>
      </c>
      <c r="F8118">
        <v>6.1913127704974604</v>
      </c>
      <c r="G8118">
        <v>6.3249249403227497</v>
      </c>
      <c r="H8118">
        <v>5.2785502994810098</v>
      </c>
      <c r="I8118">
        <v>6.0374776942977704</v>
      </c>
      <c r="J8118">
        <v>5.9846364313983802</v>
      </c>
      <c r="K8118">
        <v>6.7378440855087396</v>
      </c>
      <c r="L8118">
        <v>6.2545660872875102</v>
      </c>
      <c r="M8118">
        <v>6.3940755381791998</v>
      </c>
      <c r="N8118">
        <v>6.4088580569182003</v>
      </c>
      <c r="O8118">
        <v>5.9269450576343701</v>
      </c>
      <c r="P8118">
        <v>5.6679384115998896</v>
      </c>
      <c r="Q8118">
        <v>8.2978683598244807</v>
      </c>
    </row>
    <row r="8119" spans="1:17">
      <c r="A8119" t="s">
        <v>14674</v>
      </c>
      <c r="B8119" s="16" t="s">
        <v>14675</v>
      </c>
      <c r="C8119">
        <v>3.3064422771203601</v>
      </c>
      <c r="D8119">
        <v>2.8218677180984102</v>
      </c>
      <c r="E8119">
        <v>3.9618875914207199</v>
      </c>
      <c r="F8119">
        <v>3.8353454241230298</v>
      </c>
      <c r="G8119">
        <v>3.5425260543824399</v>
      </c>
      <c r="H8119">
        <v>2.8218677180984102</v>
      </c>
      <c r="I8119">
        <v>3.6595800418069002</v>
      </c>
      <c r="J8119">
        <v>3.4276433730071201</v>
      </c>
      <c r="K8119">
        <v>3.7184612093777498</v>
      </c>
      <c r="L8119">
        <v>3.6339073669181099</v>
      </c>
      <c r="M8119">
        <v>3.7404257728686199</v>
      </c>
      <c r="N8119">
        <v>3.5144020463037902</v>
      </c>
      <c r="O8119">
        <v>3.6677309644704801</v>
      </c>
      <c r="P8119">
        <v>2.8218677180984102</v>
      </c>
      <c r="Q8119">
        <v>5.81282804418474</v>
      </c>
    </row>
    <row r="8120" spans="1:17">
      <c r="A8120" t="s">
        <v>14676</v>
      </c>
      <c r="B8120" s="16" t="s">
        <v>14677</v>
      </c>
      <c r="C8120">
        <v>4.4838185959666896</v>
      </c>
      <c r="D8120">
        <v>4.8708919623886802</v>
      </c>
      <c r="E8120">
        <v>4.0887687455453801</v>
      </c>
      <c r="F8120">
        <v>4.2284225029819602</v>
      </c>
      <c r="G8120">
        <v>4.1380367534927496</v>
      </c>
      <c r="H8120">
        <v>3.7814594184883799</v>
      </c>
      <c r="I8120">
        <v>4.8009391025067796</v>
      </c>
      <c r="J8120">
        <v>3.93564812262216</v>
      </c>
      <c r="K8120">
        <v>5.0476523100685604</v>
      </c>
      <c r="L8120">
        <v>4.6061367415952201</v>
      </c>
      <c r="M8120">
        <v>4.3171680614900998</v>
      </c>
      <c r="N8120">
        <v>4.0888472785647796</v>
      </c>
      <c r="O8120">
        <v>4.3028205748149997</v>
      </c>
      <c r="P8120">
        <v>5.6354911062640802</v>
      </c>
      <c r="Q8120">
        <v>2.8218677180984102</v>
      </c>
    </row>
    <row r="8121" spans="1:17">
      <c r="A8121" t="s">
        <v>14678</v>
      </c>
      <c r="B8121" s="16" t="s">
        <v>14679</v>
      </c>
      <c r="C8121">
        <v>6.8168678752759702</v>
      </c>
      <c r="D8121">
        <v>6.9074442113721899</v>
      </c>
      <c r="E8121">
        <v>6.0883257756658304</v>
      </c>
      <c r="F8121">
        <v>6.6566652448444597</v>
      </c>
      <c r="G8121">
        <v>7.3754837261365198</v>
      </c>
      <c r="H8121">
        <v>6.47623954306383</v>
      </c>
      <c r="I8121">
        <v>6.5874223162907901</v>
      </c>
      <c r="J8121">
        <v>6.6111272488042498</v>
      </c>
      <c r="K8121">
        <v>6.2656757677686201</v>
      </c>
      <c r="L8121">
        <v>5.8515068593680599</v>
      </c>
      <c r="M8121">
        <v>6.3940755381791998</v>
      </c>
      <c r="N8121">
        <v>6.3945887170643596</v>
      </c>
      <c r="O8121">
        <v>6.3295390887967304</v>
      </c>
      <c r="P8121">
        <v>7.1306752673032401</v>
      </c>
      <c r="Q8121">
        <v>5.09416193408443</v>
      </c>
    </row>
    <row r="8122" spans="1:17">
      <c r="A8122" t="s">
        <v>14680</v>
      </c>
      <c r="B8122" s="16" t="s">
        <v>14681</v>
      </c>
      <c r="C8122">
        <v>7.4832803543587101</v>
      </c>
      <c r="D8122">
        <v>7.6586350136260997</v>
      </c>
      <c r="E8122">
        <v>7.6596891654395396</v>
      </c>
      <c r="F8122">
        <v>7.6544346110104096</v>
      </c>
      <c r="G8122">
        <v>7.4885121241192598</v>
      </c>
      <c r="H8122">
        <v>7.0016356944961498</v>
      </c>
      <c r="I8122">
        <v>7.6513599516244</v>
      </c>
      <c r="J8122">
        <v>7.6244124621112102</v>
      </c>
      <c r="K8122">
        <v>7.5600563749814604</v>
      </c>
      <c r="L8122">
        <v>7.3448332383636297</v>
      </c>
      <c r="M8122">
        <v>7.6227445974758696</v>
      </c>
      <c r="N8122">
        <v>7.0317437104172997</v>
      </c>
      <c r="O8122">
        <v>7.758198071442</v>
      </c>
      <c r="P8122">
        <v>7.75239388175721</v>
      </c>
      <c r="Q8122">
        <v>6.2843132996066204</v>
      </c>
    </row>
    <row r="8123" spans="1:17">
      <c r="A8123" t="s">
        <v>14682</v>
      </c>
      <c r="B8123" s="16" t="s">
        <v>14683</v>
      </c>
      <c r="C8123">
        <v>10.515222021457999</v>
      </c>
      <c r="D8123">
        <v>10.437855586122099</v>
      </c>
      <c r="E8123">
        <v>9.9638566142727907</v>
      </c>
      <c r="F8123">
        <v>9.9188294857051407</v>
      </c>
      <c r="G8123">
        <v>10.3009346732017</v>
      </c>
      <c r="H8123">
        <v>10.101724911267301</v>
      </c>
      <c r="I8123">
        <v>10.3237936072524</v>
      </c>
      <c r="J8123">
        <v>9.7678506147571103</v>
      </c>
      <c r="K8123">
        <v>10.7718074926483</v>
      </c>
      <c r="L8123">
        <v>10.430706509680499</v>
      </c>
      <c r="M8123">
        <v>10.1214428788421</v>
      </c>
      <c r="N8123">
        <v>10.124191180890699</v>
      </c>
      <c r="O8123">
        <v>10.201009605305501</v>
      </c>
      <c r="P8123">
        <v>10.4357932394402</v>
      </c>
      <c r="Q8123">
        <v>10.526275924513399</v>
      </c>
    </row>
    <row r="8124" spans="1:17">
      <c r="A8124" t="s">
        <v>14684</v>
      </c>
      <c r="B8124" s="16" t="e">
        <v>#N/A</v>
      </c>
      <c r="C8124">
        <v>8.6914399034236993</v>
      </c>
      <c r="D8124">
        <v>8.6558930000298595</v>
      </c>
      <c r="E8124">
        <v>7.9585540685743199</v>
      </c>
      <c r="F8124">
        <v>8.3578776620644302</v>
      </c>
      <c r="G8124">
        <v>8.9901117556696892</v>
      </c>
      <c r="H8124">
        <v>8.1212588064915892</v>
      </c>
      <c r="I8124">
        <v>8.4303797432236909</v>
      </c>
      <c r="J8124">
        <v>8.1403602126750503</v>
      </c>
      <c r="K8124">
        <v>7.94594176370844</v>
      </c>
      <c r="L8124">
        <v>7.6115974529348698</v>
      </c>
      <c r="M8124">
        <v>8.0899183908535797</v>
      </c>
      <c r="N8124">
        <v>8.4796259655997694</v>
      </c>
      <c r="O8124">
        <v>8.18468581607201</v>
      </c>
      <c r="P8124">
        <v>8.8441852361789692</v>
      </c>
      <c r="Q8124">
        <v>7.5369478347710803</v>
      </c>
    </row>
    <row r="8125" spans="1:17">
      <c r="A8125" t="s">
        <v>14685</v>
      </c>
      <c r="B8125" s="16" t="s">
        <v>14686</v>
      </c>
      <c r="C8125">
        <v>8.6045483489613996</v>
      </c>
      <c r="D8125">
        <v>8.6449043917285504</v>
      </c>
      <c r="E8125">
        <v>9.0311849786597094</v>
      </c>
      <c r="F8125">
        <v>8.9005461988388994</v>
      </c>
      <c r="G8125">
        <v>8.5056451538273894</v>
      </c>
      <c r="H8125">
        <v>9.8523268298757802</v>
      </c>
      <c r="I8125">
        <v>8.8411433522474692</v>
      </c>
      <c r="J8125">
        <v>9.2267751073595399</v>
      </c>
      <c r="K8125">
        <v>8.6425763491698699</v>
      </c>
      <c r="L8125">
        <v>8.8219154622973601</v>
      </c>
      <c r="M8125">
        <v>8.6244591685704908</v>
      </c>
      <c r="N8125">
        <v>8.7344004763171696</v>
      </c>
      <c r="O8125">
        <v>8.8192716750542797</v>
      </c>
      <c r="P8125">
        <v>9.13900874640618</v>
      </c>
      <c r="Q8125">
        <v>5.81282804418474</v>
      </c>
    </row>
    <row r="8126" spans="1:17">
      <c r="A8126" t="s">
        <v>14687</v>
      </c>
      <c r="B8126" s="16" t="s">
        <v>14688</v>
      </c>
      <c r="C8126">
        <v>3.5040133865677898</v>
      </c>
      <c r="D8126">
        <v>3.2942621936663499</v>
      </c>
      <c r="E8126">
        <v>2.8218677180984102</v>
      </c>
      <c r="F8126">
        <v>2.8218677180984102</v>
      </c>
      <c r="G8126">
        <v>2.8218677180984102</v>
      </c>
      <c r="H8126">
        <v>2.8218677180984102</v>
      </c>
      <c r="I8126">
        <v>2.8218677180984102</v>
      </c>
      <c r="J8126">
        <v>2.8218677180984102</v>
      </c>
      <c r="K8126">
        <v>2.8218677180984102</v>
      </c>
      <c r="L8126">
        <v>3.29479214013883</v>
      </c>
      <c r="M8126">
        <v>3.5380814202985702</v>
      </c>
      <c r="N8126">
        <v>3.79229116939824</v>
      </c>
      <c r="O8126">
        <v>2.8218677180984102</v>
      </c>
      <c r="P8126">
        <v>2.8218677180984102</v>
      </c>
      <c r="Q8126">
        <v>2.8218677180984102</v>
      </c>
    </row>
    <row r="8127" spans="1:17">
      <c r="A8127" t="s">
        <v>14689</v>
      </c>
      <c r="B8127" s="16" t="s">
        <v>14690</v>
      </c>
      <c r="C8127">
        <v>10.072794756860301</v>
      </c>
      <c r="D8127">
        <v>9.9768447012269696</v>
      </c>
      <c r="E8127">
        <v>9.9125753169545998</v>
      </c>
      <c r="F8127">
        <v>9.7621591017986997</v>
      </c>
      <c r="G8127">
        <v>9.7718356623234008</v>
      </c>
      <c r="H8127">
        <v>8.7570854742766109</v>
      </c>
      <c r="I8127">
        <v>9.5948871921687502</v>
      </c>
      <c r="J8127">
        <v>9.3646794434131593</v>
      </c>
      <c r="K8127">
        <v>10.046411485611101</v>
      </c>
      <c r="L8127">
        <v>9.7437876887516097</v>
      </c>
      <c r="M8127">
        <v>9.4827571904169101</v>
      </c>
      <c r="N8127">
        <v>9.53109764505861</v>
      </c>
      <c r="O8127">
        <v>9.51175386802643</v>
      </c>
      <c r="P8127">
        <v>9.1132506481750806</v>
      </c>
      <c r="Q8127">
        <v>10.758673771778099</v>
      </c>
    </row>
    <row r="8128" spans="1:17">
      <c r="A8128" t="s">
        <v>14691</v>
      </c>
      <c r="B8128" s="16" t="s">
        <v>14692</v>
      </c>
      <c r="C8128">
        <v>6.8875098120992702</v>
      </c>
      <c r="D8128">
        <v>6.9794024872900398</v>
      </c>
      <c r="E8128">
        <v>7.7560363072709002</v>
      </c>
      <c r="F8128">
        <v>6.9141232489592603</v>
      </c>
      <c r="G8128">
        <v>7.6000230969137403</v>
      </c>
      <c r="H8128">
        <v>6.7950364846316802</v>
      </c>
      <c r="I8128">
        <v>7.1590348358018003</v>
      </c>
      <c r="J8128">
        <v>6.9219572081632101</v>
      </c>
      <c r="K8128">
        <v>7.1363159804442198</v>
      </c>
      <c r="L8128">
        <v>7.0255362286023502</v>
      </c>
      <c r="M8128">
        <v>7.1841017988793396</v>
      </c>
      <c r="N8128">
        <v>7.4439713914396801</v>
      </c>
      <c r="O8128">
        <v>7.4933299967308296</v>
      </c>
      <c r="P8128">
        <v>6.1050083310752497</v>
      </c>
      <c r="Q8128">
        <v>9.4093039143768298</v>
      </c>
    </row>
    <row r="8129" spans="1:17">
      <c r="A8129" t="s">
        <v>14693</v>
      </c>
      <c r="B8129" s="16" t="s">
        <v>14694</v>
      </c>
      <c r="C8129">
        <v>7.2585116198467396</v>
      </c>
      <c r="D8129">
        <v>7.5683737919101199</v>
      </c>
      <c r="E8129">
        <v>7.0979641920863799</v>
      </c>
      <c r="F8129">
        <v>7.3540988198108801</v>
      </c>
      <c r="G8129">
        <v>6.98102650971747</v>
      </c>
      <c r="H8129">
        <v>7.9470997620420496</v>
      </c>
      <c r="I8129">
        <v>7.6975847167267899</v>
      </c>
      <c r="J8129">
        <v>7.5483470056341702</v>
      </c>
      <c r="K8129">
        <v>7.3197740054052103</v>
      </c>
      <c r="L8129">
        <v>7.5772147546866897</v>
      </c>
      <c r="M8129">
        <v>7.3297557659107397</v>
      </c>
      <c r="N8129">
        <v>6.9563332013543997</v>
      </c>
      <c r="O8129">
        <v>7.3344443012811302</v>
      </c>
      <c r="P8129">
        <v>7.7890411059862004</v>
      </c>
      <c r="Q8129">
        <v>7.5369478347710803</v>
      </c>
    </row>
    <row r="8130" spans="1:17">
      <c r="A8130" t="s">
        <v>14695</v>
      </c>
      <c r="B8130" s="16" t="s">
        <v>14696</v>
      </c>
      <c r="C8130">
        <v>7.8284959921235204</v>
      </c>
      <c r="D8130">
        <v>7.9806660264229503</v>
      </c>
      <c r="E8130">
        <v>7.7246317272255904</v>
      </c>
      <c r="F8130">
        <v>8.0605181659548801</v>
      </c>
      <c r="G8130">
        <v>8.0945910163541193</v>
      </c>
      <c r="H8130">
        <v>8.2344679190453398</v>
      </c>
      <c r="I8130">
        <v>8.0490224856030004</v>
      </c>
      <c r="J8130">
        <v>8.0741370537006194</v>
      </c>
      <c r="K8130">
        <v>7.8652918706345103</v>
      </c>
      <c r="L8130">
        <v>7.8462075032984497</v>
      </c>
      <c r="M8130">
        <v>8.0709447881792702</v>
      </c>
      <c r="N8130">
        <v>7.9156852216043596</v>
      </c>
      <c r="O8130">
        <v>8.3896454991135094</v>
      </c>
      <c r="P8130">
        <v>8.5434520656129394</v>
      </c>
      <c r="Q8130">
        <v>6.2843132996066204</v>
      </c>
    </row>
    <row r="8131" spans="1:17">
      <c r="A8131" t="s">
        <v>14697</v>
      </c>
      <c r="B8131" s="16" t="s">
        <v>14698</v>
      </c>
      <c r="C8131">
        <v>10.185826152354</v>
      </c>
      <c r="D8131">
        <v>10.0732110261893</v>
      </c>
      <c r="E8131">
        <v>10.0327192139879</v>
      </c>
      <c r="F8131">
        <v>9.2686205545355698</v>
      </c>
      <c r="G8131">
        <v>10.102481225158201</v>
      </c>
      <c r="H8131">
        <v>8.5695058286149202</v>
      </c>
      <c r="I8131">
        <v>9.3548854917677993</v>
      </c>
      <c r="J8131">
        <v>9.3660631678987105</v>
      </c>
      <c r="K8131">
        <v>10.1020725461773</v>
      </c>
      <c r="L8131">
        <v>9.7450771976168902</v>
      </c>
      <c r="M8131">
        <v>9.4863397002348204</v>
      </c>
      <c r="N8131">
        <v>9.53109764505861</v>
      </c>
      <c r="O8131">
        <v>9.4093366989678309</v>
      </c>
      <c r="P8131">
        <v>9.1754210676119499</v>
      </c>
      <c r="Q8131">
        <v>11.550695837324101</v>
      </c>
    </row>
    <row r="8132" spans="1:17">
      <c r="A8132" t="s">
        <v>14699</v>
      </c>
      <c r="B8132" s="16" t="s">
        <v>14700</v>
      </c>
      <c r="C8132">
        <v>7.2355193283311996</v>
      </c>
      <c r="D8132">
        <v>7.2576375141296099</v>
      </c>
      <c r="E8132">
        <v>7.6175597172309102</v>
      </c>
      <c r="F8132">
        <v>7.60134058068786</v>
      </c>
      <c r="G8132">
        <v>7.0116512363212404</v>
      </c>
      <c r="H8132">
        <v>7.7103035834904796</v>
      </c>
      <c r="I8132">
        <v>7.1917397819167199</v>
      </c>
      <c r="J8132">
        <v>7.4680339006621503</v>
      </c>
      <c r="K8132">
        <v>6.51004033141996</v>
      </c>
      <c r="L8132">
        <v>7.7822666868784101</v>
      </c>
      <c r="M8132">
        <v>7.5875535772260401</v>
      </c>
      <c r="N8132">
        <v>7.2447001625440102</v>
      </c>
      <c r="O8132">
        <v>7.6678264969394201</v>
      </c>
      <c r="P8132">
        <v>6.7681820790449301</v>
      </c>
      <c r="Q8132">
        <v>6.2843132996066204</v>
      </c>
    </row>
    <row r="8133" spans="1:17">
      <c r="A8133" t="s">
        <v>14701</v>
      </c>
      <c r="B8133" s="16" t="s">
        <v>14702</v>
      </c>
      <c r="C8133">
        <v>4.8324495657597604</v>
      </c>
      <c r="D8133">
        <v>4.7446882369672698</v>
      </c>
      <c r="E8133">
        <v>4.0887687455453801</v>
      </c>
      <c r="F8133">
        <v>5.3934871370174804</v>
      </c>
      <c r="G8133">
        <v>5.7723329839865896</v>
      </c>
      <c r="H8133">
        <v>5.8554853168058498</v>
      </c>
      <c r="I8133">
        <v>4.8882864984054599</v>
      </c>
      <c r="J8133">
        <v>4.0085972383706396</v>
      </c>
      <c r="K8133">
        <v>4.7999439876117602</v>
      </c>
      <c r="L8133">
        <v>4.1946255460110002</v>
      </c>
      <c r="M8133">
        <v>6.0736776114072404</v>
      </c>
      <c r="N8133">
        <v>6.6795919659621896</v>
      </c>
      <c r="O8133">
        <v>6.1230454572813002</v>
      </c>
      <c r="P8133">
        <v>5.1241087123202096</v>
      </c>
      <c r="Q8133">
        <v>6.2843132996066204</v>
      </c>
    </row>
    <row r="8134" spans="1:17">
      <c r="A8134" t="s">
        <v>14703</v>
      </c>
      <c r="B8134" s="16" t="s">
        <v>14704</v>
      </c>
      <c r="C8134">
        <v>7.1479175811950704</v>
      </c>
      <c r="D8134">
        <v>7.0226086067609099</v>
      </c>
      <c r="E8134">
        <v>6.8138222480252697</v>
      </c>
      <c r="F8134">
        <v>7.0943083087080998</v>
      </c>
      <c r="G8134">
        <v>7.0116512363212404</v>
      </c>
      <c r="H8134">
        <v>7.5938082216608098</v>
      </c>
      <c r="I8134">
        <v>7.3949308559448603</v>
      </c>
      <c r="J8134">
        <v>7.3553196544931803</v>
      </c>
      <c r="K8134">
        <v>7.4064122197954996</v>
      </c>
      <c r="L8134">
        <v>6.9557515520079001</v>
      </c>
      <c r="M8134">
        <v>7.4374922805271604</v>
      </c>
      <c r="N8134">
        <v>7.0225314405784802</v>
      </c>
      <c r="O8134">
        <v>7.2359448050440296</v>
      </c>
      <c r="P8134">
        <v>7.9335200664992298</v>
      </c>
      <c r="Q8134">
        <v>5.81282804418474</v>
      </c>
    </row>
    <row r="8135" spans="1:17">
      <c r="A8135" t="s">
        <v>14705</v>
      </c>
      <c r="B8135" s="16" t="s">
        <v>14706</v>
      </c>
      <c r="C8135">
        <v>4.2964146619915802</v>
      </c>
      <c r="D8135">
        <v>4.0407231514856203</v>
      </c>
      <c r="E8135">
        <v>4.2015349465393896</v>
      </c>
      <c r="F8135">
        <v>3.8353454241230298</v>
      </c>
      <c r="G8135">
        <v>4.5079198595814196</v>
      </c>
      <c r="H8135">
        <v>2.8218677180984102</v>
      </c>
      <c r="I8135">
        <v>3.7848446501428201</v>
      </c>
      <c r="J8135">
        <v>4.1999986398891203</v>
      </c>
      <c r="K8135">
        <v>3.91162951239331</v>
      </c>
      <c r="L8135">
        <v>4.2633743974944602</v>
      </c>
      <c r="M8135">
        <v>3.82485868955618</v>
      </c>
      <c r="N8135">
        <v>4.5070424063834196</v>
      </c>
      <c r="O8135">
        <v>3.8507909364900099</v>
      </c>
      <c r="P8135">
        <v>3.3893867502571098</v>
      </c>
      <c r="Q8135">
        <v>2.8218677180984102</v>
      </c>
    </row>
    <row r="8136" spans="1:17">
      <c r="A8136" t="s">
        <v>14707</v>
      </c>
      <c r="B8136" s="16" t="s">
        <v>14708</v>
      </c>
      <c r="C8136">
        <v>4.8751772763815904</v>
      </c>
      <c r="D8136">
        <v>4.2618677800425697</v>
      </c>
      <c r="E8136">
        <v>3.8152982058547602</v>
      </c>
      <c r="F8136">
        <v>4.6121840845566204</v>
      </c>
      <c r="G8136">
        <v>4.3009286659846602</v>
      </c>
      <c r="H8136">
        <v>3.65660975244205</v>
      </c>
      <c r="I8136">
        <v>3.8937805799913501</v>
      </c>
      <c r="J8136">
        <v>4.0085972383706396</v>
      </c>
      <c r="K8136">
        <v>4.1419680287536398</v>
      </c>
      <c r="L8136">
        <v>3.6339073669181099</v>
      </c>
      <c r="M8136">
        <v>4.4556477038402296</v>
      </c>
      <c r="N8136">
        <v>3.5144020463037902</v>
      </c>
      <c r="O8136">
        <v>4.69890729297832</v>
      </c>
      <c r="P8136">
        <v>3.9363215208704698</v>
      </c>
      <c r="Q8136">
        <v>2.8218677180984102</v>
      </c>
    </row>
    <row r="8137" spans="1:17">
      <c r="A8137" t="s">
        <v>14709</v>
      </c>
      <c r="B8137" s="16" t="s">
        <v>14710</v>
      </c>
      <c r="C8137">
        <v>7.8688504241958297</v>
      </c>
      <c r="D8137">
        <v>7.8669910973132202</v>
      </c>
      <c r="E8137">
        <v>7.7325473351494098</v>
      </c>
      <c r="F8137">
        <v>7.9544846044562698</v>
      </c>
      <c r="G8137">
        <v>7.7282595891436099</v>
      </c>
      <c r="H8137">
        <v>8.46403466020395</v>
      </c>
      <c r="I8137">
        <v>8.1228329728690802</v>
      </c>
      <c r="J8137">
        <v>8.5779750333384097</v>
      </c>
      <c r="K8137">
        <v>7.9745522197021304</v>
      </c>
      <c r="L8137">
        <v>7.9528135191899096</v>
      </c>
      <c r="M8137">
        <v>8.4881265999285205</v>
      </c>
      <c r="N8137">
        <v>7.7019505713410101</v>
      </c>
      <c r="O8137">
        <v>8.4110134681374795</v>
      </c>
      <c r="P8137">
        <v>8.5604994087829809</v>
      </c>
      <c r="Q8137">
        <v>5.09416193408443</v>
      </c>
    </row>
    <row r="8138" spans="1:17">
      <c r="A8138" t="s">
        <v>14711</v>
      </c>
      <c r="B8138" s="16" t="s">
        <v>14712</v>
      </c>
      <c r="C8138">
        <v>8.1966500867603393</v>
      </c>
      <c r="D8138">
        <v>8.1221405959054795</v>
      </c>
      <c r="E8138">
        <v>8.4652722640614595</v>
      </c>
      <c r="F8138">
        <v>8.1702516828420695</v>
      </c>
      <c r="G8138">
        <v>8.02640848532719</v>
      </c>
      <c r="H8138">
        <v>8.91336829843749</v>
      </c>
      <c r="I8138">
        <v>8.5641595721135495</v>
      </c>
      <c r="J8138">
        <v>8.5755842601456003</v>
      </c>
      <c r="K8138">
        <v>8.3217045342703493</v>
      </c>
      <c r="L8138">
        <v>8.6060822233561698</v>
      </c>
      <c r="M8138">
        <v>8.2614943769858993</v>
      </c>
      <c r="N8138">
        <v>7.8956840961943104</v>
      </c>
      <c r="O8138">
        <v>8.1501519543447607</v>
      </c>
      <c r="P8138">
        <v>8.9897107023029594</v>
      </c>
      <c r="Q8138">
        <v>6.9204191934356096</v>
      </c>
    </row>
    <row r="8139" spans="1:17">
      <c r="A8139" t="s">
        <v>14713</v>
      </c>
      <c r="B8139" s="16" t="s">
        <v>14714</v>
      </c>
      <c r="C8139">
        <v>5.5257755444735697</v>
      </c>
      <c r="D8139">
        <v>5.4969810266401202</v>
      </c>
      <c r="E8139">
        <v>5.9302896994145904</v>
      </c>
      <c r="F8139">
        <v>4.9752349446537503</v>
      </c>
      <c r="G8139">
        <v>7.0217158411928002</v>
      </c>
      <c r="H8139">
        <v>5.2146805303532302</v>
      </c>
      <c r="I8139">
        <v>5.2542284300769104</v>
      </c>
      <c r="J8139">
        <v>4.8839472618639803</v>
      </c>
      <c r="K8139">
        <v>6.45277007558881</v>
      </c>
      <c r="L8139">
        <v>5.4740674480207696</v>
      </c>
      <c r="M8139">
        <v>5.9944444476198804</v>
      </c>
      <c r="N8139">
        <v>5.9224530860225002</v>
      </c>
      <c r="O8139">
        <v>5.8337360312954001</v>
      </c>
      <c r="P8139">
        <v>5.8197066879617596</v>
      </c>
      <c r="Q8139">
        <v>6.9204191934356096</v>
      </c>
    </row>
    <row r="8140" spans="1:17">
      <c r="A8140" t="s">
        <v>14715</v>
      </c>
      <c r="B8140" s="16" t="s">
        <v>14716</v>
      </c>
      <c r="C8140">
        <v>6.64096539181552</v>
      </c>
      <c r="D8140">
        <v>6.7204884818686503</v>
      </c>
      <c r="E8140">
        <v>7.2157407540923399</v>
      </c>
      <c r="F8140">
        <v>7.3411948445234598</v>
      </c>
      <c r="G8140">
        <v>6.9706711592618902</v>
      </c>
      <c r="H8140">
        <v>7.9753025283051704</v>
      </c>
      <c r="I8140">
        <v>8.1100793318269293</v>
      </c>
      <c r="J8140">
        <v>7.9280479477519297</v>
      </c>
      <c r="K8140">
        <v>7.3882814394824097</v>
      </c>
      <c r="L8140">
        <v>7.8794961637283301</v>
      </c>
      <c r="M8140">
        <v>7.6008512731656497</v>
      </c>
      <c r="N8140">
        <v>6.9071041636238304</v>
      </c>
      <c r="O8140">
        <v>7.4160808464778301</v>
      </c>
      <c r="P8140">
        <v>7.7671649027854004</v>
      </c>
      <c r="Q8140">
        <v>6.6375058506955904</v>
      </c>
    </row>
    <row r="8141" spans="1:17">
      <c r="A8141" t="s">
        <v>14717</v>
      </c>
      <c r="B8141" s="16" t="s">
        <v>14718</v>
      </c>
      <c r="C8141">
        <v>7.5776529308588696</v>
      </c>
      <c r="D8141">
        <v>7.4019073443896799</v>
      </c>
      <c r="E8141">
        <v>7.1462403613457903</v>
      </c>
      <c r="F8141">
        <v>7.6648223345485098</v>
      </c>
      <c r="G8141">
        <v>7.4065039640053101</v>
      </c>
      <c r="H8141">
        <v>8.31389564129754</v>
      </c>
      <c r="I8141">
        <v>7.4899686281158102</v>
      </c>
      <c r="J8141">
        <v>7.7527996072395498</v>
      </c>
      <c r="K8141">
        <v>7.0232592131508804</v>
      </c>
      <c r="L8141">
        <v>7.4874814079013499</v>
      </c>
      <c r="M8141">
        <v>7.9341392276309701</v>
      </c>
      <c r="N8141">
        <v>7.9451755533421604</v>
      </c>
      <c r="O8141">
        <v>7.9160629597635896</v>
      </c>
      <c r="P8141">
        <v>7.8596505864958797</v>
      </c>
      <c r="Q8141">
        <v>5.81282804418474</v>
      </c>
    </row>
    <row r="8142" spans="1:17">
      <c r="A8142" t="s">
        <v>14719</v>
      </c>
      <c r="B8142" s="16" t="s">
        <v>14720</v>
      </c>
      <c r="C8142">
        <v>7.3822774754477596</v>
      </c>
      <c r="D8142">
        <v>7.1910785819618299</v>
      </c>
      <c r="E8142">
        <v>8.0813646268332704</v>
      </c>
      <c r="F8142">
        <v>7.3281739612715704</v>
      </c>
      <c r="G8142">
        <v>7.4217666447414699</v>
      </c>
      <c r="H8142">
        <v>7.0288609564987201</v>
      </c>
      <c r="I8142">
        <v>7.7313044202968397</v>
      </c>
      <c r="J8142">
        <v>7.0858952673795201</v>
      </c>
      <c r="K8142">
        <v>7.6741479899609901</v>
      </c>
      <c r="L8142">
        <v>7.3718442850930197</v>
      </c>
      <c r="M8142">
        <v>7.1422251915563102</v>
      </c>
      <c r="N8142">
        <v>7.1379098648342296</v>
      </c>
      <c r="O8142">
        <v>7.2773243883325698</v>
      </c>
      <c r="P8142">
        <v>6.6769424514664104</v>
      </c>
      <c r="Q8142">
        <v>8.6462459446333604</v>
      </c>
    </row>
    <row r="8143" spans="1:17">
      <c r="A8143" t="s">
        <v>14721</v>
      </c>
      <c r="B8143" s="16" t="s">
        <v>14722</v>
      </c>
      <c r="C8143">
        <v>9.8754324381849798</v>
      </c>
      <c r="D8143">
        <v>9.84145895288896</v>
      </c>
      <c r="E8143">
        <v>9.3180568931409091</v>
      </c>
      <c r="F8143">
        <v>9.7042359617916905</v>
      </c>
      <c r="G8143">
        <v>9.8541675123140493</v>
      </c>
      <c r="H8143">
        <v>10.0184049724165</v>
      </c>
      <c r="I8143">
        <v>9.7091732065919505</v>
      </c>
      <c r="J8143">
        <v>9.4322892430853695</v>
      </c>
      <c r="K8143">
        <v>9.7352421565934009</v>
      </c>
      <c r="L8143">
        <v>9.5449151479101708</v>
      </c>
      <c r="M8143">
        <v>9.8097840962810992</v>
      </c>
      <c r="N8143">
        <v>9.8662813971696597</v>
      </c>
      <c r="O8143">
        <v>9.9061224147479301</v>
      </c>
      <c r="P8143">
        <v>9.7971287923191497</v>
      </c>
      <c r="Q8143">
        <v>9.4541791636288703</v>
      </c>
    </row>
    <row r="8144" spans="1:17">
      <c r="A8144" t="s">
        <v>14723</v>
      </c>
      <c r="B8144" s="16" t="s">
        <v>14724</v>
      </c>
      <c r="C8144">
        <v>8.2202277607191903</v>
      </c>
      <c r="D8144">
        <v>8.3112902277618392</v>
      </c>
      <c r="E8144">
        <v>8.1597400129956696</v>
      </c>
      <c r="F8144">
        <v>8.5520979992211394</v>
      </c>
      <c r="G8144">
        <v>8.4657582755512504</v>
      </c>
      <c r="H8144">
        <v>8.0872095909659993</v>
      </c>
      <c r="I8144">
        <v>7.9945460816845602</v>
      </c>
      <c r="J8144">
        <v>8.0047226191803205</v>
      </c>
      <c r="K8144">
        <v>8.2229865391174908</v>
      </c>
      <c r="L8144">
        <v>8.2934034413054292</v>
      </c>
      <c r="M8144">
        <v>8.4857415116602404</v>
      </c>
      <c r="N8144">
        <v>8.7677751474532108</v>
      </c>
      <c r="O8144">
        <v>8.4528219936431395</v>
      </c>
      <c r="P8144">
        <v>7.6994680456008098</v>
      </c>
      <c r="Q8144">
        <v>9.6975493141544398</v>
      </c>
    </row>
    <row r="8145" spans="1:17">
      <c r="A8145" t="s">
        <v>14725</v>
      </c>
      <c r="B8145" s="16" t="s">
        <v>14726</v>
      </c>
      <c r="C8145">
        <v>6.0909271146733497</v>
      </c>
      <c r="D8145">
        <v>6.1921927572866897</v>
      </c>
      <c r="E8145">
        <v>6.0115232870691901</v>
      </c>
      <c r="F8145">
        <v>5.6503505682580704</v>
      </c>
      <c r="G8145">
        <v>5.3186214901221902</v>
      </c>
      <c r="H8145">
        <v>6.8367548911693801</v>
      </c>
      <c r="I8145">
        <v>5.5923678450183596</v>
      </c>
      <c r="J8145">
        <v>6.6481783606567504</v>
      </c>
      <c r="K8145">
        <v>5.8322145301996997</v>
      </c>
      <c r="L8145">
        <v>5.2224425229396996</v>
      </c>
      <c r="M8145">
        <v>5.4132354683515702</v>
      </c>
      <c r="N8145">
        <v>5.53224518406659</v>
      </c>
      <c r="O8145">
        <v>5.3136379649428402</v>
      </c>
      <c r="P8145">
        <v>6.98638363708924</v>
      </c>
      <c r="Q8145">
        <v>5.09416193408443</v>
      </c>
    </row>
    <row r="8146" spans="1:17">
      <c r="A8146" t="s">
        <v>14727</v>
      </c>
      <c r="B8146" s="16" t="s">
        <v>14728</v>
      </c>
      <c r="C8146">
        <v>7.7442269088090496</v>
      </c>
      <c r="D8146">
        <v>7.7175606130823198</v>
      </c>
      <c r="E8146">
        <v>8.6139801654328298</v>
      </c>
      <c r="F8146">
        <v>8.3320585234538402</v>
      </c>
      <c r="G8146">
        <v>7.9808089029511597</v>
      </c>
      <c r="H8146">
        <v>8.0742307795017201</v>
      </c>
      <c r="I8146">
        <v>7.5791136832599504</v>
      </c>
      <c r="J8146">
        <v>8.9207773942802095</v>
      </c>
      <c r="K8146">
        <v>7.46524827983876</v>
      </c>
      <c r="L8146">
        <v>7.7568976104303502</v>
      </c>
      <c r="M8146">
        <v>8.1900292076341596</v>
      </c>
      <c r="N8146">
        <v>8.3049380126458292</v>
      </c>
      <c r="O8146">
        <v>8.4707387085895203</v>
      </c>
      <c r="P8146">
        <v>7.9269590513014201</v>
      </c>
      <c r="Q8146">
        <v>9.1612412986063401</v>
      </c>
    </row>
    <row r="8147" spans="1:17">
      <c r="A8147" t="s">
        <v>14729</v>
      </c>
      <c r="B8147" s="16" t="e">
        <v>#N/A</v>
      </c>
      <c r="C8147">
        <v>7.7442269088090496</v>
      </c>
      <c r="D8147">
        <v>7.7792060577972499</v>
      </c>
      <c r="E8147">
        <v>8.0937033738513993</v>
      </c>
      <c r="F8147">
        <v>7.9796557747032999</v>
      </c>
      <c r="G8147">
        <v>7.9337184578607696</v>
      </c>
      <c r="H8147">
        <v>8.0655128239763094</v>
      </c>
      <c r="I8147">
        <v>8.6488722162362404</v>
      </c>
      <c r="J8147">
        <v>8.4002399944384702</v>
      </c>
      <c r="K8147">
        <v>7.8521344337355501</v>
      </c>
      <c r="L8147">
        <v>8.6452946923650593</v>
      </c>
      <c r="M8147">
        <v>8.5692119416906802</v>
      </c>
      <c r="N8147">
        <v>8.8864708222701605</v>
      </c>
      <c r="O8147">
        <v>8.4605278693383106</v>
      </c>
      <c r="P8147">
        <v>8.3754028941943997</v>
      </c>
      <c r="Q8147">
        <v>9.1612412986063401</v>
      </c>
    </row>
    <row r="8148" spans="1:17">
      <c r="A8148" t="s">
        <v>14730</v>
      </c>
      <c r="B8148" s="16" t="s">
        <v>14731</v>
      </c>
      <c r="C8148">
        <v>9.5115934920923308</v>
      </c>
      <c r="D8148">
        <v>9.5298176821624292</v>
      </c>
      <c r="E8148">
        <v>9.3569436291372003</v>
      </c>
      <c r="F8148">
        <v>9.8859475455788903</v>
      </c>
      <c r="G8148">
        <v>9.4940280834752109</v>
      </c>
      <c r="H8148">
        <v>10.329839037772899</v>
      </c>
      <c r="I8148">
        <v>9.6250655490706603</v>
      </c>
      <c r="J8148">
        <v>9.9458730226052499</v>
      </c>
      <c r="K8148">
        <v>9.6655620577244807</v>
      </c>
      <c r="L8148">
        <v>9.5958335321972097</v>
      </c>
      <c r="M8148">
        <v>9.9504318589415099</v>
      </c>
      <c r="N8148">
        <v>9.7332501665294</v>
      </c>
      <c r="O8148">
        <v>9.8718716835474805</v>
      </c>
      <c r="P8148">
        <v>9.8758254474381406</v>
      </c>
      <c r="Q8148">
        <v>7.9670857749043096</v>
      </c>
    </row>
    <row r="8149" spans="1:17">
      <c r="A8149" t="s">
        <v>14732</v>
      </c>
      <c r="B8149" s="16" t="s">
        <v>14733</v>
      </c>
      <c r="C8149">
        <v>6.2687719600529501</v>
      </c>
      <c r="D8149">
        <v>6.5999148337760403</v>
      </c>
      <c r="E8149">
        <v>6.3178285212373604</v>
      </c>
      <c r="F8149">
        <v>6.62497318038033</v>
      </c>
      <c r="G8149">
        <v>6.09486992412522</v>
      </c>
      <c r="H8149">
        <v>6.4359856847759502</v>
      </c>
      <c r="I8149">
        <v>6.4852281731725103</v>
      </c>
      <c r="J8149">
        <v>5.8305531747288999</v>
      </c>
      <c r="K8149">
        <v>6.2251059939957996</v>
      </c>
      <c r="L8149">
        <v>5.6193000299912201</v>
      </c>
      <c r="M8149">
        <v>5.8813428890481303</v>
      </c>
      <c r="N8149">
        <v>6.5697898004478699</v>
      </c>
      <c r="O8149">
        <v>6.4065420915920201</v>
      </c>
      <c r="P8149">
        <v>6.8677578490009701</v>
      </c>
      <c r="Q8149">
        <v>5.81282804418474</v>
      </c>
    </row>
    <row r="8150" spans="1:17">
      <c r="A8150" t="s">
        <v>14734</v>
      </c>
      <c r="B8150" s="16" t="s">
        <v>14735</v>
      </c>
      <c r="C8150">
        <v>3.3064422771203601</v>
      </c>
      <c r="D8150">
        <v>3.6330127529723502</v>
      </c>
      <c r="E8150">
        <v>3.4028894668404299</v>
      </c>
      <c r="F8150">
        <v>2.8218677180984102</v>
      </c>
      <c r="G8150">
        <v>2.8218677180984102</v>
      </c>
      <c r="H8150">
        <v>3.30825032505737</v>
      </c>
      <c r="I8150">
        <v>3.8937805799913501</v>
      </c>
      <c r="J8150">
        <v>3.5611359966351301</v>
      </c>
      <c r="K8150">
        <v>3.7184612093777498</v>
      </c>
      <c r="L8150">
        <v>3.8614614459532302</v>
      </c>
      <c r="M8150">
        <v>3.5380814202985702</v>
      </c>
      <c r="N8150">
        <v>3.5144020463037902</v>
      </c>
      <c r="O8150">
        <v>3.42420286852819</v>
      </c>
      <c r="P8150">
        <v>2.8218677180984102</v>
      </c>
      <c r="Q8150">
        <v>2.8218677180984102</v>
      </c>
    </row>
    <row r="8151" spans="1:17">
      <c r="A8151" t="s">
        <v>14736</v>
      </c>
      <c r="B8151" s="16" t="s">
        <v>14737</v>
      </c>
      <c r="C8151">
        <v>8.7165180705200491</v>
      </c>
      <c r="D8151">
        <v>8.7279530853595109</v>
      </c>
      <c r="E8151">
        <v>8.6931198128873692</v>
      </c>
      <c r="F8151">
        <v>8.9266525252957898</v>
      </c>
      <c r="G8151">
        <v>9.0575177367086503</v>
      </c>
      <c r="H8151">
        <v>7.9565621743846702</v>
      </c>
      <c r="I8151">
        <v>9.2288811392438905</v>
      </c>
      <c r="J8151">
        <v>8.4349478493047894</v>
      </c>
      <c r="K8151">
        <v>9.3157681337761407</v>
      </c>
      <c r="L8151">
        <v>9.6710284729681302</v>
      </c>
      <c r="M8151">
        <v>8.7390287992077909</v>
      </c>
      <c r="N8151">
        <v>9.5049512415486301</v>
      </c>
      <c r="O8151">
        <v>8.3788415419643307</v>
      </c>
      <c r="P8151">
        <v>9.5528975887931207</v>
      </c>
      <c r="Q8151">
        <v>9.6208993709487292</v>
      </c>
    </row>
    <row r="8152" spans="1:17">
      <c r="A8152" t="s">
        <v>14738</v>
      </c>
      <c r="B8152" s="16" t="s">
        <v>14739</v>
      </c>
      <c r="C8152">
        <v>6.6292182235241102</v>
      </c>
      <c r="D8152">
        <v>6.37757613081736</v>
      </c>
      <c r="E8152">
        <v>6.5336684091712298</v>
      </c>
      <c r="F8152">
        <v>6.51394311452185</v>
      </c>
      <c r="G8152">
        <v>6.4349069561294803</v>
      </c>
      <c r="H8152">
        <v>7.1740791179621999</v>
      </c>
      <c r="I8152">
        <v>6.5750413576586197</v>
      </c>
      <c r="J8152">
        <v>6.7538939608274298</v>
      </c>
      <c r="K8152">
        <v>6.5650981829796002</v>
      </c>
      <c r="L8152">
        <v>6.6366511350477397</v>
      </c>
      <c r="M8152">
        <v>6.7857001527871796</v>
      </c>
      <c r="N8152">
        <v>7.0039274521764501</v>
      </c>
      <c r="O8152">
        <v>6.83758950304978</v>
      </c>
      <c r="P8152">
        <v>6.3422324803325996</v>
      </c>
      <c r="Q8152">
        <v>5.09416193408443</v>
      </c>
    </row>
    <row r="8153" spans="1:17">
      <c r="A8153" t="s">
        <v>14740</v>
      </c>
      <c r="B8153" s="16" t="s">
        <v>14741</v>
      </c>
      <c r="C8153">
        <v>8.6801524911761803</v>
      </c>
      <c r="D8153">
        <v>8.6749238198837109</v>
      </c>
      <c r="E8153">
        <v>8.6561735078658799</v>
      </c>
      <c r="F8153">
        <v>8.5604600942024405</v>
      </c>
      <c r="G8153">
        <v>8.5957551368728407</v>
      </c>
      <c r="H8153">
        <v>8.5909198790265808</v>
      </c>
      <c r="I8153">
        <v>8.1396640999812906</v>
      </c>
      <c r="J8153">
        <v>8.5683880604223699</v>
      </c>
      <c r="K8153">
        <v>8.7808386217585497</v>
      </c>
      <c r="L8153">
        <v>8.7721755562907493</v>
      </c>
      <c r="M8153">
        <v>8.7882411848540407</v>
      </c>
      <c r="N8153">
        <v>9.1850185014621495</v>
      </c>
      <c r="O8153">
        <v>8.7663792665658207</v>
      </c>
      <c r="P8153">
        <v>8.1233700265902193</v>
      </c>
      <c r="Q8153">
        <v>9.3151344269335699</v>
      </c>
    </row>
    <row r="8154" spans="1:17">
      <c r="A8154" t="s">
        <v>14742</v>
      </c>
      <c r="B8154" s="16" t="e">
        <v>#N/A</v>
      </c>
      <c r="C8154">
        <v>5.4997062244710797</v>
      </c>
      <c r="D8154">
        <v>5.30932736890502</v>
      </c>
      <c r="E8154">
        <v>5.4332085476316498</v>
      </c>
      <c r="F8154">
        <v>4.5644600677645304</v>
      </c>
      <c r="G8154">
        <v>5.7479431304763704</v>
      </c>
      <c r="H8154">
        <v>4.4894640760069198</v>
      </c>
      <c r="I8154">
        <v>5.5923678450183596</v>
      </c>
      <c r="J8154">
        <v>4.3107162608919598</v>
      </c>
      <c r="K8154">
        <v>5.5519879823209104</v>
      </c>
      <c r="L8154">
        <v>5.4482976778856296</v>
      </c>
      <c r="M8154">
        <v>5.0345141375896603</v>
      </c>
      <c r="N8154">
        <v>5.5585000893321901</v>
      </c>
      <c r="O8154">
        <v>4.8406433623781604</v>
      </c>
      <c r="P8154">
        <v>4.7374550361106396</v>
      </c>
      <c r="Q8154">
        <v>5.81282804418474</v>
      </c>
    </row>
    <row r="8155" spans="1:17">
      <c r="A8155" t="s">
        <v>14743</v>
      </c>
      <c r="B8155" s="16" t="s">
        <v>14744</v>
      </c>
      <c r="C8155">
        <v>6.0560432175631203</v>
      </c>
      <c r="D8155">
        <v>6.0813186361123597</v>
      </c>
      <c r="E8155">
        <v>4.8415581104649901</v>
      </c>
      <c r="F8155">
        <v>6.0860667200617797</v>
      </c>
      <c r="G8155">
        <v>5.1001215892442602</v>
      </c>
      <c r="H8155">
        <v>6.2929326182514096</v>
      </c>
      <c r="I8155">
        <v>5.8220163078348497</v>
      </c>
      <c r="J8155">
        <v>5.7292439018102801</v>
      </c>
      <c r="K8155">
        <v>5.2559835824799102</v>
      </c>
      <c r="L8155">
        <v>5.79191555479931</v>
      </c>
      <c r="M8155">
        <v>5.1893266725532401</v>
      </c>
      <c r="N8155">
        <v>5.6095571535837596</v>
      </c>
      <c r="O8155">
        <v>5.8175797504700597</v>
      </c>
      <c r="P8155">
        <v>5.9034342564919404</v>
      </c>
      <c r="Q8155">
        <v>2.8218677180984102</v>
      </c>
    </row>
    <row r="8156" spans="1:17">
      <c r="A8156" t="s">
        <v>14745</v>
      </c>
      <c r="B8156" s="16" t="s">
        <v>14746</v>
      </c>
      <c r="C8156">
        <v>3.3064422771203601</v>
      </c>
      <c r="D8156">
        <v>3.7545556144430101</v>
      </c>
      <c r="E8156">
        <v>3.6381873987360902</v>
      </c>
      <c r="F8156">
        <v>3.9277704709105601</v>
      </c>
      <c r="G8156">
        <v>4.4429501088137897</v>
      </c>
      <c r="H8156">
        <v>2.8218677180984102</v>
      </c>
      <c r="I8156">
        <v>3.3100125595866299</v>
      </c>
      <c r="J8156">
        <v>3.2517770676889399</v>
      </c>
      <c r="K8156">
        <v>3.6013796825057902</v>
      </c>
      <c r="L8156">
        <v>3.8614614459532302</v>
      </c>
      <c r="M8156">
        <v>3.9727288000471899</v>
      </c>
      <c r="N8156">
        <v>3.6661147186140499</v>
      </c>
      <c r="O8156">
        <v>3.5569664057961599</v>
      </c>
      <c r="P8156">
        <v>3.3893867502571098</v>
      </c>
      <c r="Q8156">
        <v>5.09416193408443</v>
      </c>
    </row>
    <row r="8157" spans="1:17">
      <c r="A8157" t="s">
        <v>14747</v>
      </c>
      <c r="B8157" s="16" t="e">
        <v>#N/A</v>
      </c>
      <c r="C8157">
        <v>6.4403118743285797</v>
      </c>
      <c r="D8157">
        <v>6.3641441853182199</v>
      </c>
      <c r="E8157">
        <v>6.4200101908932998</v>
      </c>
      <c r="F8157">
        <v>6.3809072983689399</v>
      </c>
      <c r="G8157">
        <v>7.0217158411928002</v>
      </c>
      <c r="H8157">
        <v>5.1476173494898996</v>
      </c>
      <c r="I8157">
        <v>5.9628952071699803</v>
      </c>
      <c r="J8157">
        <v>4.5040669171042298</v>
      </c>
      <c r="K8157">
        <v>7.30695950466942</v>
      </c>
      <c r="L8157">
        <v>7.0839309273197903</v>
      </c>
      <c r="M8157">
        <v>6.6807395065339898</v>
      </c>
      <c r="N8157">
        <v>7.06801230014318</v>
      </c>
      <c r="O8157">
        <v>6.7049498293490304</v>
      </c>
      <c r="P8157">
        <v>4.6013142303928598</v>
      </c>
      <c r="Q8157">
        <v>9.2656390107680107</v>
      </c>
    </row>
    <row r="8158" spans="1:17">
      <c r="A8158" t="s">
        <v>14748</v>
      </c>
      <c r="B8158" s="16" t="s">
        <v>985</v>
      </c>
      <c r="C8158">
        <v>7.89839103550299</v>
      </c>
      <c r="D8158">
        <v>7.9181166402653496</v>
      </c>
      <c r="E8158">
        <v>7.7006203336366701</v>
      </c>
      <c r="F8158">
        <v>7.7934538836603604</v>
      </c>
      <c r="G8158">
        <v>8.1040732145649308</v>
      </c>
      <c r="H8158">
        <v>6.1671102575993304</v>
      </c>
      <c r="I8158">
        <v>8.0623256847256393</v>
      </c>
      <c r="J8158">
        <v>7.4936168087532602</v>
      </c>
      <c r="K8158">
        <v>8.1170054626422292</v>
      </c>
      <c r="L8158">
        <v>8.0183161644592609</v>
      </c>
      <c r="M8158">
        <v>6.7462370240257101</v>
      </c>
      <c r="N8158">
        <v>6.7143940400426896</v>
      </c>
      <c r="O8158">
        <v>6.4065420915920201</v>
      </c>
      <c r="P8158">
        <v>7.78178590968332</v>
      </c>
      <c r="Q8158">
        <v>8.7932323857913595</v>
      </c>
    </row>
    <row r="8159" spans="1:17">
      <c r="A8159" t="s">
        <v>14749</v>
      </c>
      <c r="B8159" s="16" t="s">
        <v>14750</v>
      </c>
      <c r="C8159">
        <v>8.2700266600860495</v>
      </c>
      <c r="D8159">
        <v>8.3043219450637604</v>
      </c>
      <c r="E8159">
        <v>7.8536133879645904</v>
      </c>
      <c r="F8159">
        <v>7.7791850861198899</v>
      </c>
      <c r="G8159">
        <v>7.96528252173289</v>
      </c>
      <c r="H8159">
        <v>8.3394277159350096</v>
      </c>
      <c r="I8159">
        <v>8.3852314508517303</v>
      </c>
      <c r="J8159">
        <v>7.9650691019481696</v>
      </c>
      <c r="K8159">
        <v>8.1496261775359304</v>
      </c>
      <c r="L8159">
        <v>7.9211954083323901</v>
      </c>
      <c r="M8159">
        <v>7.9129827263867902</v>
      </c>
      <c r="N8159">
        <v>7.4980743815892703</v>
      </c>
      <c r="O8159">
        <v>8.0412878378065304</v>
      </c>
      <c r="P8159">
        <v>8.6468335565035499</v>
      </c>
      <c r="Q8159">
        <v>5.09416193408443</v>
      </c>
    </row>
    <row r="8160" spans="1:17">
      <c r="A8160" t="s">
        <v>14751</v>
      </c>
      <c r="B8160" s="16" t="s">
        <v>14752</v>
      </c>
      <c r="C8160">
        <v>6.3136371876294097</v>
      </c>
      <c r="D8160">
        <v>6.5768551256917096</v>
      </c>
      <c r="E8160">
        <v>6.0375917107677903</v>
      </c>
      <c r="F8160">
        <v>5.6714948256673399</v>
      </c>
      <c r="G8160">
        <v>6.34116723841632</v>
      </c>
      <c r="H8160">
        <v>5.8758578352273698</v>
      </c>
      <c r="I8160">
        <v>6.0191991148044197</v>
      </c>
      <c r="J8160">
        <v>5.8467461768600897</v>
      </c>
      <c r="K8160">
        <v>5.9702391863381203</v>
      </c>
      <c r="L8160">
        <v>5.7714733083332499</v>
      </c>
      <c r="M8160">
        <v>5.89598894637244</v>
      </c>
      <c r="N8160">
        <v>5.7747602614263602</v>
      </c>
      <c r="O8160">
        <v>5.9118341377025301</v>
      </c>
      <c r="P8160">
        <v>6.217780089303</v>
      </c>
      <c r="Q8160">
        <v>2.8218677180984102</v>
      </c>
    </row>
    <row r="8161" spans="1:17">
      <c r="A8161" t="s">
        <v>14753</v>
      </c>
      <c r="B8161" s="16" t="s">
        <v>14754</v>
      </c>
      <c r="C8161">
        <v>8.0198298639946692</v>
      </c>
      <c r="D8161">
        <v>8.3251265292147192</v>
      </c>
      <c r="E8161">
        <v>7.9174907457865897</v>
      </c>
      <c r="F8161">
        <v>8.0043946291925003</v>
      </c>
      <c r="G8161">
        <v>7.9390274049864802</v>
      </c>
      <c r="H8161">
        <v>8.5571248893482501</v>
      </c>
      <c r="I8161">
        <v>8.8991066666600496</v>
      </c>
      <c r="J8161">
        <v>8.6063592832469809</v>
      </c>
      <c r="K8161">
        <v>8.5369708408460596</v>
      </c>
      <c r="L8161">
        <v>8.8121037945468093</v>
      </c>
      <c r="M8161">
        <v>8.6135777911916893</v>
      </c>
      <c r="N8161">
        <v>7.8956840961943104</v>
      </c>
      <c r="O8161">
        <v>8.4984512159107997</v>
      </c>
      <c r="P8161">
        <v>9.3200452233178694</v>
      </c>
      <c r="Q8161">
        <v>6.6375058506955904</v>
      </c>
    </row>
    <row r="8162" spans="1:17">
      <c r="A8162" t="s">
        <v>14755</v>
      </c>
      <c r="B8162" s="16" t="s">
        <v>14756</v>
      </c>
      <c r="C8162">
        <v>9.2956538403751008</v>
      </c>
      <c r="D8162">
        <v>9.4812328099670804</v>
      </c>
      <c r="E8162">
        <v>9.1540396698409694</v>
      </c>
      <c r="F8162">
        <v>9.2635090033624596</v>
      </c>
      <c r="G8162">
        <v>9.1946880747539197</v>
      </c>
      <c r="H8162">
        <v>9.5174496045465098</v>
      </c>
      <c r="I8162">
        <v>9.7190003113147405</v>
      </c>
      <c r="J8162">
        <v>9.2820633760198703</v>
      </c>
      <c r="K8162">
        <v>9.7099604564242892</v>
      </c>
      <c r="L8162">
        <v>9.4196889842655107</v>
      </c>
      <c r="M8162">
        <v>9.3395754536460895</v>
      </c>
      <c r="N8162">
        <v>8.9700884850748501</v>
      </c>
      <c r="O8162">
        <v>9.3386405777214101</v>
      </c>
      <c r="P8162">
        <v>9.5571493203289108</v>
      </c>
      <c r="Q8162">
        <v>7.3593062614465703</v>
      </c>
    </row>
    <row r="8163" spans="1:17">
      <c r="A8163" t="s">
        <v>14757</v>
      </c>
      <c r="B8163" s="16" t="s">
        <v>14758</v>
      </c>
      <c r="C8163">
        <v>5.2710534670525604</v>
      </c>
      <c r="D8163">
        <v>4.9857818498749902</v>
      </c>
      <c r="E8163">
        <v>5.2175717649130604</v>
      </c>
      <c r="F8163">
        <v>5.53949510715674</v>
      </c>
      <c r="G8163">
        <v>6.0158323298688998</v>
      </c>
      <c r="H8163">
        <v>5.1476173494898996</v>
      </c>
      <c r="I8163">
        <v>5.0838905074171503</v>
      </c>
      <c r="J8163">
        <v>5.7975935847914002</v>
      </c>
      <c r="K8163">
        <v>5.3872068501715296</v>
      </c>
      <c r="L8163">
        <v>5.1913586396996196</v>
      </c>
      <c r="M8163">
        <v>5.6409547048498796</v>
      </c>
      <c r="N8163">
        <v>5.5842645045438202</v>
      </c>
      <c r="O8163">
        <v>5.6989257412374803</v>
      </c>
      <c r="P8163">
        <v>5.2603607125134104</v>
      </c>
      <c r="Q8163">
        <v>6.6375058506955904</v>
      </c>
    </row>
    <row r="8164" spans="1:17">
      <c r="A8164" t="s">
        <v>14759</v>
      </c>
      <c r="B8164" s="16" t="e">
        <v>#N/A</v>
      </c>
      <c r="C8164">
        <v>3.98283533271713</v>
      </c>
      <c r="D8164">
        <v>4.32650596693877</v>
      </c>
      <c r="E8164">
        <v>3.8152982058547602</v>
      </c>
      <c r="F8164">
        <v>4.4086599646307301</v>
      </c>
      <c r="G8164">
        <v>4.6281296811809298</v>
      </c>
      <c r="H8164">
        <v>3.65660975244205</v>
      </c>
      <c r="I8164">
        <v>3.8937805799913501</v>
      </c>
      <c r="J8164">
        <v>4.2567562628296498</v>
      </c>
      <c r="K8164">
        <v>3.99457577781329</v>
      </c>
      <c r="L8164">
        <v>3.7555759297476698</v>
      </c>
      <c r="M8164">
        <v>4.2669672077812901</v>
      </c>
      <c r="N8164">
        <v>4.1706164353931596</v>
      </c>
      <c r="O8164">
        <v>4.8066714880220998</v>
      </c>
      <c r="P8164">
        <v>3.7927642367557501</v>
      </c>
      <c r="Q8164">
        <v>2.8218677180984102</v>
      </c>
    </row>
    <row r="8165" spans="1:17">
      <c r="A8165" t="s">
        <v>14760</v>
      </c>
      <c r="B8165" s="16" t="s">
        <v>14761</v>
      </c>
      <c r="C8165">
        <v>12.0257984129509</v>
      </c>
      <c r="D8165">
        <v>12.0517364307095</v>
      </c>
      <c r="E8165">
        <v>11.284670646714</v>
      </c>
      <c r="F8165">
        <v>12.2044452069043</v>
      </c>
      <c r="G8165">
        <v>11.7181330123211</v>
      </c>
      <c r="H8165">
        <v>11.5776713632415</v>
      </c>
      <c r="I8165">
        <v>11.9452475817652</v>
      </c>
      <c r="J8165">
        <v>11.079549148150599</v>
      </c>
      <c r="K8165">
        <v>12.3277800562484</v>
      </c>
      <c r="L8165">
        <v>12.0523879781716</v>
      </c>
      <c r="M8165">
        <v>11.912939484503299</v>
      </c>
      <c r="N8165">
        <v>11.634655894979799</v>
      </c>
      <c r="O8165">
        <v>11.550030598597001</v>
      </c>
      <c r="P8165">
        <v>11.194660933146899</v>
      </c>
      <c r="Q8165">
        <v>12.2619926414999</v>
      </c>
    </row>
    <row r="8166" spans="1:17">
      <c r="A8166" t="s">
        <v>14762</v>
      </c>
      <c r="B8166" s="16" t="s">
        <v>14763</v>
      </c>
      <c r="C8166">
        <v>3.6535616636188299</v>
      </c>
      <c r="D8166">
        <v>2.8218677180984102</v>
      </c>
      <c r="E8166">
        <v>2.8218677180984102</v>
      </c>
      <c r="F8166">
        <v>2.8218677180984102</v>
      </c>
      <c r="G8166">
        <v>3.5425260543824399</v>
      </c>
      <c r="H8166">
        <v>3.9869852489372102</v>
      </c>
      <c r="I8166">
        <v>3.5089935751222501</v>
      </c>
      <c r="J8166">
        <v>3.2517770676889399</v>
      </c>
      <c r="K8166">
        <v>3.4608708703561399</v>
      </c>
      <c r="L8166">
        <v>2.8218677180984102</v>
      </c>
      <c r="M8166">
        <v>3.5380814202985702</v>
      </c>
      <c r="N8166">
        <v>3.31389066967124</v>
      </c>
      <c r="O8166">
        <v>2.8218677180984102</v>
      </c>
      <c r="P8166">
        <v>3.6194497939779602</v>
      </c>
      <c r="Q8166">
        <v>2.8218677180984102</v>
      </c>
    </row>
    <row r="8167" spans="1:17">
      <c r="A8167" t="s">
        <v>14764</v>
      </c>
      <c r="B8167" s="16" t="e">
        <v>#N/A</v>
      </c>
      <c r="C8167">
        <v>7.4030536541110497</v>
      </c>
      <c r="D8167">
        <v>7.52102691116957</v>
      </c>
      <c r="E8167">
        <v>7.6925266921822599</v>
      </c>
      <c r="F8167">
        <v>7.8262079075912698</v>
      </c>
      <c r="G8167">
        <v>7.5592126681217202</v>
      </c>
      <c r="H8167">
        <v>7.5254734303798401</v>
      </c>
      <c r="I8167">
        <v>7.5224439994532499</v>
      </c>
      <c r="J8167">
        <v>7.9759924068382499</v>
      </c>
      <c r="K8167">
        <v>7.4710016187127</v>
      </c>
      <c r="L8167">
        <v>7.5597102959179097</v>
      </c>
      <c r="M8167">
        <v>7.5377160345115701</v>
      </c>
      <c r="N8167">
        <v>7.2990745698786101</v>
      </c>
      <c r="O8167">
        <v>7.5082940900497404</v>
      </c>
      <c r="P8167">
        <v>7.6839819288491702</v>
      </c>
      <c r="Q8167">
        <v>8.0859864702427604</v>
      </c>
    </row>
    <row r="8168" spans="1:17">
      <c r="A8168" t="s">
        <v>14765</v>
      </c>
      <c r="B8168" s="16" t="s">
        <v>14766</v>
      </c>
      <c r="C8168">
        <v>7.5090579112095499</v>
      </c>
      <c r="D8168">
        <v>7.5914754388868602</v>
      </c>
      <c r="E8168">
        <v>7.6345597848515201</v>
      </c>
      <c r="F8168">
        <v>7.8582334009838899</v>
      </c>
      <c r="G8168">
        <v>7.3833017638975598</v>
      </c>
      <c r="H8168">
        <v>7.8024124389170897</v>
      </c>
      <c r="I8168">
        <v>7.1340077301057701</v>
      </c>
      <c r="J8168">
        <v>7.83910468756042</v>
      </c>
      <c r="K8168">
        <v>7.0153956343780397</v>
      </c>
      <c r="L8168">
        <v>7.2387638932443101</v>
      </c>
      <c r="M8168">
        <v>7.2418833122699597</v>
      </c>
      <c r="N8168">
        <v>7.3366910045794702</v>
      </c>
      <c r="O8168">
        <v>7.4629264675432703</v>
      </c>
      <c r="P8168">
        <v>7.4658459042266303</v>
      </c>
      <c r="Q8168">
        <v>6.2843132996066204</v>
      </c>
    </row>
    <row r="8169" spans="1:17">
      <c r="A8169" t="s">
        <v>14767</v>
      </c>
      <c r="B8169" s="16" t="s">
        <v>14768</v>
      </c>
      <c r="C8169">
        <v>8.5216003012345407</v>
      </c>
      <c r="D8169">
        <v>8.6366076235360598</v>
      </c>
      <c r="E8169">
        <v>8.6644660026078899</v>
      </c>
      <c r="F8169">
        <v>8.5907127171957001</v>
      </c>
      <c r="G8169">
        <v>8.4912682025961193</v>
      </c>
      <c r="H8169">
        <v>9.0696896583096205</v>
      </c>
      <c r="I8169">
        <v>8.6370709099959804</v>
      </c>
      <c r="J8169">
        <v>8.8979983722255405</v>
      </c>
      <c r="K8169">
        <v>8.59074032240372</v>
      </c>
      <c r="L8169">
        <v>8.3987948787054805</v>
      </c>
      <c r="M8169">
        <v>8.5601725543950007</v>
      </c>
      <c r="N8169">
        <v>8.4038010863162196</v>
      </c>
      <c r="O8169">
        <v>8.3896454991135094</v>
      </c>
      <c r="P8169">
        <v>8.5562564338051299</v>
      </c>
      <c r="Q8169">
        <v>8.9889439006726093</v>
      </c>
    </row>
    <row r="8170" spans="1:17">
      <c r="A8170" t="s">
        <v>14769</v>
      </c>
      <c r="B8170" s="16" t="s">
        <v>14770</v>
      </c>
      <c r="C8170">
        <v>10.7937202536831</v>
      </c>
      <c r="D8170">
        <v>10.933834470240001</v>
      </c>
      <c r="E8170">
        <v>11.060386691263201</v>
      </c>
      <c r="F8170">
        <v>11.289331983007299</v>
      </c>
      <c r="G8170">
        <v>10.6665634109991</v>
      </c>
      <c r="H8170">
        <v>11.435733760594401</v>
      </c>
      <c r="I8170">
        <v>10.515608836667299</v>
      </c>
      <c r="J8170">
        <v>11.5441893847429</v>
      </c>
      <c r="K8170">
        <v>10.7966077883961</v>
      </c>
      <c r="L8170">
        <v>10.9760332924523</v>
      </c>
      <c r="M8170">
        <v>11.1526866042915</v>
      </c>
      <c r="N8170">
        <v>11.192357802538099</v>
      </c>
      <c r="O8170">
        <v>11.0071016158539</v>
      </c>
      <c r="P8170">
        <v>10.9834495468646</v>
      </c>
      <c r="Q8170">
        <v>12.6081245351658</v>
      </c>
    </row>
    <row r="8171" spans="1:17">
      <c r="A8171" t="s">
        <v>14771</v>
      </c>
      <c r="B8171" s="16" t="s">
        <v>14772</v>
      </c>
      <c r="C8171">
        <v>6.2380537160109402</v>
      </c>
      <c r="D8171">
        <v>6.5884315520733496</v>
      </c>
      <c r="E8171">
        <v>6.6887898835754704</v>
      </c>
      <c r="F8171">
        <v>6.1913127704974604</v>
      </c>
      <c r="G8171">
        <v>6.0559046863048698</v>
      </c>
      <c r="H8171">
        <v>6.6620436828093199</v>
      </c>
      <c r="I8171">
        <v>6.4449338523884396</v>
      </c>
      <c r="J8171">
        <v>7.1322856567136599</v>
      </c>
      <c r="K8171">
        <v>6.1833404654740303</v>
      </c>
      <c r="L8171">
        <v>5.7082842090885597</v>
      </c>
      <c r="M8171">
        <v>5.55060142569896</v>
      </c>
      <c r="N8171">
        <v>5.6587966909913696</v>
      </c>
      <c r="O8171">
        <v>5.2900109819477699</v>
      </c>
      <c r="P8171">
        <v>6.9479225253106502</v>
      </c>
      <c r="Q8171">
        <v>6.2843132996066204</v>
      </c>
    </row>
    <row r="8172" spans="1:17">
      <c r="A8172" t="s">
        <v>14773</v>
      </c>
      <c r="B8172" s="16" t="s">
        <v>14774</v>
      </c>
      <c r="C8172">
        <v>7.9415959982077302</v>
      </c>
      <c r="D8172">
        <v>7.9893839773392799</v>
      </c>
      <c r="E8172">
        <v>7.9035386163103496</v>
      </c>
      <c r="F8172">
        <v>8.2097820513296504</v>
      </c>
      <c r="G8172">
        <v>7.6331692833361604</v>
      </c>
      <c r="H8172">
        <v>8.7019235610079804</v>
      </c>
      <c r="I8172">
        <v>8.1015137519620399</v>
      </c>
      <c r="J8172">
        <v>8.4714139790657796</v>
      </c>
      <c r="K8172">
        <v>7.4536720854595897</v>
      </c>
      <c r="L8172">
        <v>7.8700633797023896</v>
      </c>
      <c r="M8172">
        <v>7.8660487725433699</v>
      </c>
      <c r="N8172">
        <v>7.8181039222588602</v>
      </c>
      <c r="O8172">
        <v>7.91979610694084</v>
      </c>
      <c r="P8172">
        <v>7.9975370639367904</v>
      </c>
      <c r="Q8172">
        <v>5.09416193408443</v>
      </c>
    </row>
    <row r="8173" spans="1:17">
      <c r="A8173" t="s">
        <v>14775</v>
      </c>
      <c r="B8173" s="16" t="s">
        <v>14776</v>
      </c>
      <c r="C8173">
        <v>10.0088332880569</v>
      </c>
      <c r="D8173">
        <v>9.9015382836434895</v>
      </c>
      <c r="E8173">
        <v>9.6519984992405199</v>
      </c>
      <c r="F8173">
        <v>9.2078279590458791</v>
      </c>
      <c r="G8173">
        <v>9.54362533052816</v>
      </c>
      <c r="H8173">
        <v>8.8614556647365799</v>
      </c>
      <c r="I8173">
        <v>9.6691813008624692</v>
      </c>
      <c r="J8173">
        <v>9.3196844341773506</v>
      </c>
      <c r="K8173">
        <v>10.0202050734341</v>
      </c>
      <c r="L8173">
        <v>9.7321299398402203</v>
      </c>
      <c r="M8173">
        <v>9.3461625621481108</v>
      </c>
      <c r="N8173">
        <v>9.0332009432327105</v>
      </c>
      <c r="O8173">
        <v>9.4537555323880103</v>
      </c>
      <c r="P8173">
        <v>9.6792010556448904</v>
      </c>
      <c r="Q8173">
        <v>10.3475376618719</v>
      </c>
    </row>
    <row r="8174" spans="1:17">
      <c r="A8174" t="s">
        <v>14777</v>
      </c>
      <c r="B8174" s="16" t="s">
        <v>14778</v>
      </c>
      <c r="C8174">
        <v>8.0420538254307008</v>
      </c>
      <c r="D8174">
        <v>7.7538404744076503</v>
      </c>
      <c r="E8174">
        <v>8.0180341608702506</v>
      </c>
      <c r="F8174">
        <v>7.9071629384648299</v>
      </c>
      <c r="G8174">
        <v>7.9600696456283799</v>
      </c>
      <c r="H8174">
        <v>7.6415438236790099</v>
      </c>
      <c r="I8174">
        <v>7.9234190429605196</v>
      </c>
      <c r="J8174">
        <v>8.6905168471764505</v>
      </c>
      <c r="K8174">
        <v>7.9745522197021304</v>
      </c>
      <c r="L8174">
        <v>7.97498035067294</v>
      </c>
      <c r="M8174">
        <v>7.8951117597084597</v>
      </c>
      <c r="N8174">
        <v>7.8392040544093096</v>
      </c>
      <c r="O8174">
        <v>7.9235196026754799</v>
      </c>
      <c r="P8174">
        <v>7.6525006680345902</v>
      </c>
      <c r="Q8174">
        <v>7.9670857749043096</v>
      </c>
    </row>
    <row r="8175" spans="1:17">
      <c r="A8175" t="s">
        <v>14779</v>
      </c>
      <c r="B8175" s="16" t="s">
        <v>14780</v>
      </c>
      <c r="C8175">
        <v>3.5040133865677898</v>
      </c>
      <c r="D8175">
        <v>3.7545556144430101</v>
      </c>
      <c r="E8175">
        <v>2.8218677180984102</v>
      </c>
      <c r="F8175">
        <v>4.0892058755412499</v>
      </c>
      <c r="G8175">
        <v>3.8309652426265099</v>
      </c>
      <c r="H8175">
        <v>3.50653555504317</v>
      </c>
      <c r="I8175">
        <v>3.8937805799913501</v>
      </c>
      <c r="J8175">
        <v>3.8565114723405598</v>
      </c>
      <c r="K8175">
        <v>3.6013796825057902</v>
      </c>
      <c r="L8175">
        <v>3.4877558895723499</v>
      </c>
      <c r="M8175">
        <v>3.90178223458659</v>
      </c>
      <c r="N8175">
        <v>3.5144020463037902</v>
      </c>
      <c r="O8175">
        <v>3.6677309644704801</v>
      </c>
      <c r="P8175">
        <v>4.1712528320562896</v>
      </c>
      <c r="Q8175">
        <v>2.8218677180984102</v>
      </c>
    </row>
    <row r="8176" spans="1:17">
      <c r="A8176" t="s">
        <v>14781</v>
      </c>
      <c r="B8176" s="16" t="s">
        <v>14782</v>
      </c>
      <c r="C8176">
        <v>9.12719610242128</v>
      </c>
      <c r="D8176">
        <v>9.0424639757235994</v>
      </c>
      <c r="E8176">
        <v>8.8540243895281296</v>
      </c>
      <c r="F8176">
        <v>8.7257128049061308</v>
      </c>
      <c r="G8176">
        <v>8.8840760252300797</v>
      </c>
      <c r="H8176">
        <v>8.2109463504674505</v>
      </c>
      <c r="I8176">
        <v>8.9619419586208302</v>
      </c>
      <c r="J8176">
        <v>8.5269168517492293</v>
      </c>
      <c r="K8176">
        <v>9.3520210585411192</v>
      </c>
      <c r="L8176">
        <v>8.9279279387656896</v>
      </c>
      <c r="M8176">
        <v>8.6901502642491106</v>
      </c>
      <c r="N8176">
        <v>8.6233096264912596</v>
      </c>
      <c r="O8176">
        <v>8.7412972443971206</v>
      </c>
      <c r="P8176">
        <v>8.5348522003527201</v>
      </c>
      <c r="Q8176">
        <v>9.2656390107680107</v>
      </c>
    </row>
    <row r="8177" spans="1:17">
      <c r="A8177" t="s">
        <v>14783</v>
      </c>
      <c r="B8177" s="16" t="s">
        <v>14784</v>
      </c>
      <c r="C8177">
        <v>7.5530860582734398</v>
      </c>
      <c r="D8177">
        <v>7.5971933550587902</v>
      </c>
      <c r="E8177">
        <v>7.42576520772925</v>
      </c>
      <c r="F8177">
        <v>7.5795420043120503</v>
      </c>
      <c r="G8177">
        <v>7.4666060504256997</v>
      </c>
      <c r="H8177">
        <v>8.2576117285337194</v>
      </c>
      <c r="I8177">
        <v>7.6096583051839799</v>
      </c>
      <c r="J8177">
        <v>7.7141668066136297</v>
      </c>
      <c r="K8177">
        <v>7.30695950466942</v>
      </c>
      <c r="L8177">
        <v>7.5655688113487098</v>
      </c>
      <c r="M8177">
        <v>7.6008512731656497</v>
      </c>
      <c r="N8177">
        <v>7.7248096267765103</v>
      </c>
      <c r="O8177">
        <v>7.7201599618271999</v>
      </c>
      <c r="P8177">
        <v>7.8665247740047004</v>
      </c>
      <c r="Q8177">
        <v>5.81282804418474</v>
      </c>
    </row>
    <row r="8178" spans="1:17">
      <c r="A8178" t="s">
        <v>14785</v>
      </c>
      <c r="B8178" s="16" t="s">
        <v>14786</v>
      </c>
      <c r="C8178">
        <v>5.1056188094586403</v>
      </c>
      <c r="D8178">
        <v>4.60434225742737</v>
      </c>
      <c r="E8178">
        <v>5.2175717649130604</v>
      </c>
      <c r="F8178">
        <v>4.1611154638698196</v>
      </c>
      <c r="G8178">
        <v>4.6840610634984499</v>
      </c>
      <c r="H8178">
        <v>3.50653555504317</v>
      </c>
      <c r="I8178">
        <v>4.2360017113942803</v>
      </c>
      <c r="J8178">
        <v>3.7696016503418699</v>
      </c>
      <c r="K8178">
        <v>4.9472302900396103</v>
      </c>
      <c r="L8178">
        <v>4.7015176725495298</v>
      </c>
      <c r="M8178">
        <v>4.21436379980989</v>
      </c>
      <c r="N8178">
        <v>4.3841781814921204</v>
      </c>
      <c r="O8178">
        <v>4.5388813471664999</v>
      </c>
      <c r="P8178">
        <v>3.6194497939779602</v>
      </c>
      <c r="Q8178">
        <v>6.2843132996066204</v>
      </c>
    </row>
    <row r="8179" spans="1:17">
      <c r="A8179" t="s">
        <v>14787</v>
      </c>
      <c r="B8179" s="16" t="s">
        <v>14788</v>
      </c>
      <c r="C8179">
        <v>8.1605440771373594</v>
      </c>
      <c r="D8179">
        <v>8.0941273327277905</v>
      </c>
      <c r="E8179">
        <v>8.0813646268332704</v>
      </c>
      <c r="F8179">
        <v>7.9202238087330104</v>
      </c>
      <c r="G8179">
        <v>8.1040732145649308</v>
      </c>
      <c r="H8179">
        <v>7.1328717276627396</v>
      </c>
      <c r="I8179">
        <v>7.8123020411255197</v>
      </c>
      <c r="J8179">
        <v>7.2690296295856403</v>
      </c>
      <c r="K8179">
        <v>8.3500479065257203</v>
      </c>
      <c r="L8179">
        <v>7.97498035067294</v>
      </c>
      <c r="M8179">
        <v>7.6357224685661302</v>
      </c>
      <c r="N8179">
        <v>7.8496392949471501</v>
      </c>
      <c r="O8179">
        <v>7.8194433121759603</v>
      </c>
      <c r="P8179">
        <v>7.72238923081082</v>
      </c>
      <c r="Q8179">
        <v>9.2656390107680107</v>
      </c>
    </row>
    <row r="8180" spans="1:17">
      <c r="A8180" t="s">
        <v>14789</v>
      </c>
      <c r="B8180" s="16" t="e">
        <v>#N/A</v>
      </c>
      <c r="C8180">
        <v>6.55662993027242</v>
      </c>
      <c r="D8180">
        <v>6.5651840145352196</v>
      </c>
      <c r="E8180">
        <v>7.6003564048386103</v>
      </c>
      <c r="F8180">
        <v>6.7180153685159896</v>
      </c>
      <c r="G8180">
        <v>7.0997872208927699</v>
      </c>
      <c r="H8180">
        <v>5.1127774112395503</v>
      </c>
      <c r="I8180">
        <v>6.5114715433644497</v>
      </c>
      <c r="J8180">
        <v>6.6481783606567504</v>
      </c>
      <c r="K8180">
        <v>7.1578965399402996</v>
      </c>
      <c r="L8180">
        <v>6.6254352606249798</v>
      </c>
      <c r="M8180">
        <v>6.49298820394774</v>
      </c>
      <c r="N8180">
        <v>6.2749637290068296</v>
      </c>
      <c r="O8180">
        <v>6.66977436690948</v>
      </c>
      <c r="P8180">
        <v>5.7306434872206502</v>
      </c>
      <c r="Q8180">
        <v>9.4093039143768298</v>
      </c>
    </row>
    <row r="8181" spans="1:17">
      <c r="A8181" t="s">
        <v>14790</v>
      </c>
      <c r="B8181" s="16" t="s">
        <v>14791</v>
      </c>
      <c r="C8181">
        <v>7.4570323269832501</v>
      </c>
      <c r="D8181">
        <v>7.4782801049240399</v>
      </c>
      <c r="E8181">
        <v>7.1580599070866304</v>
      </c>
      <c r="F8181">
        <v>7.2405344936164298</v>
      </c>
      <c r="G8181">
        <v>7.4217666447414699</v>
      </c>
      <c r="H8181">
        <v>8.0567417925681699</v>
      </c>
      <c r="I8181">
        <v>7.6746579037287397</v>
      </c>
      <c r="J8181">
        <v>7.5087509355960398</v>
      </c>
      <c r="K8181">
        <v>7.2207576889162599</v>
      </c>
      <c r="L8181">
        <v>7.4750825912029004</v>
      </c>
      <c r="M8181">
        <v>7.7153046899153699</v>
      </c>
      <c r="N8181">
        <v>7.4712772951754198</v>
      </c>
      <c r="O8181">
        <v>7.6766819537985302</v>
      </c>
      <c r="P8181">
        <v>8.0100059982029492</v>
      </c>
      <c r="Q8181">
        <v>6.2843132996066204</v>
      </c>
    </row>
    <row r="8182" spans="1:17">
      <c r="A8182" t="s">
        <v>14792</v>
      </c>
      <c r="B8182" s="16" t="s">
        <v>14793</v>
      </c>
      <c r="C8182">
        <v>5.0332205246179997</v>
      </c>
      <c r="D8182">
        <v>4.7881665373273803</v>
      </c>
      <c r="E8182">
        <v>5.72015689123982</v>
      </c>
      <c r="F8182">
        <v>5.77264523713907</v>
      </c>
      <c r="G8182">
        <v>4.9315086277172604</v>
      </c>
      <c r="H8182">
        <v>3.30825032505737</v>
      </c>
      <c r="I8182">
        <v>6.1424390200639696</v>
      </c>
      <c r="J8182">
        <v>3.6724961835054399</v>
      </c>
      <c r="K8182">
        <v>3.4608708703561399</v>
      </c>
      <c r="L8182">
        <v>5.9086648783778699</v>
      </c>
      <c r="M8182">
        <v>5.6755071082188104</v>
      </c>
      <c r="N8182">
        <v>5.4219024728581404</v>
      </c>
      <c r="O8182">
        <v>5.4684386242281002</v>
      </c>
      <c r="P8182">
        <v>3.9363215208704698</v>
      </c>
      <c r="Q8182">
        <v>5.09416193408443</v>
      </c>
    </row>
    <row r="8183" spans="1:17">
      <c r="A8183" t="s">
        <v>14794</v>
      </c>
      <c r="B8183" s="16" t="s">
        <v>14795</v>
      </c>
      <c r="C8183">
        <v>3.8862082974622001</v>
      </c>
      <c r="D8183">
        <v>4.1931807688815699</v>
      </c>
      <c r="E8183">
        <v>4.3969712788901898</v>
      </c>
      <c r="F8183">
        <v>4.9030240476511198</v>
      </c>
      <c r="G8183">
        <v>4.6840610634984499</v>
      </c>
      <c r="H8183">
        <v>2.8218677180984102</v>
      </c>
      <c r="I8183">
        <v>3.3100125595866299</v>
      </c>
      <c r="J8183">
        <v>3.4276433730071201</v>
      </c>
      <c r="K8183">
        <v>4.6332418030731697</v>
      </c>
      <c r="L8183">
        <v>4.7901010708768101</v>
      </c>
      <c r="M8183">
        <v>5.4337223318735699</v>
      </c>
      <c r="N8183">
        <v>5.3328764695189896</v>
      </c>
      <c r="O8183">
        <v>4.9982149956393096</v>
      </c>
      <c r="P8183">
        <v>3.3893867502571098</v>
      </c>
      <c r="Q8183">
        <v>7.5369478347710803</v>
      </c>
    </row>
    <row r="8184" spans="1:17">
      <c r="A8184" t="s">
        <v>14796</v>
      </c>
      <c r="B8184" s="16" t="s">
        <v>14797</v>
      </c>
      <c r="C8184">
        <v>10.5781273623004</v>
      </c>
      <c r="D8184">
        <v>10.2201476468869</v>
      </c>
      <c r="E8184">
        <v>10.0953810331846</v>
      </c>
      <c r="F8184">
        <v>9.3383429321315692</v>
      </c>
      <c r="G8184">
        <v>9.3698957333166</v>
      </c>
      <c r="H8184">
        <v>8.4168478530787603</v>
      </c>
      <c r="I8184">
        <v>10.0254070271918</v>
      </c>
      <c r="J8184">
        <v>8.9506002926940997</v>
      </c>
      <c r="K8184">
        <v>10.9789963225852</v>
      </c>
      <c r="L8184">
        <v>10.902245973941699</v>
      </c>
      <c r="M8184">
        <v>9.3978036920296297</v>
      </c>
      <c r="N8184">
        <v>9.9678775674565099</v>
      </c>
      <c r="O8184">
        <v>8.9599893986014401</v>
      </c>
      <c r="P8184">
        <v>8.6186260540705</v>
      </c>
      <c r="Q8184">
        <v>12.6569253280009</v>
      </c>
    </row>
    <row r="8185" spans="1:17">
      <c r="A8185" t="s">
        <v>14798</v>
      </c>
      <c r="B8185" s="16" t="s">
        <v>14799</v>
      </c>
      <c r="C8185">
        <v>8.0198298639946692</v>
      </c>
      <c r="D8185">
        <v>8.0109507769869008</v>
      </c>
      <c r="E8185">
        <v>7.4738039318096003</v>
      </c>
      <c r="F8185">
        <v>7.60134058068786</v>
      </c>
      <c r="G8185">
        <v>7.5453478201358104</v>
      </c>
      <c r="H8185">
        <v>7.42672744422166</v>
      </c>
      <c r="I8185">
        <v>7.91854998681828</v>
      </c>
      <c r="J8185">
        <v>7.3553196544931803</v>
      </c>
      <c r="K8185">
        <v>7.7890915310614997</v>
      </c>
      <c r="L8185">
        <v>7.7822666868784101</v>
      </c>
      <c r="M8185">
        <v>7.8512943249587801</v>
      </c>
      <c r="N8185">
        <v>7.3514661522358002</v>
      </c>
      <c r="O8185">
        <v>7.5666406893008702</v>
      </c>
      <c r="P8185">
        <v>7.8801754824985499</v>
      </c>
      <c r="Q8185">
        <v>7.9670857749043096</v>
      </c>
    </row>
    <row r="8186" spans="1:17">
      <c r="A8186" t="s">
        <v>14800</v>
      </c>
      <c r="B8186" s="16" t="s">
        <v>14801</v>
      </c>
      <c r="C8186">
        <v>7.7496407277196804</v>
      </c>
      <c r="D8186">
        <v>7.5089426218584796</v>
      </c>
      <c r="E8186">
        <v>7.6175597172309102</v>
      </c>
      <c r="F8186">
        <v>7.6281324526172201</v>
      </c>
      <c r="G8186">
        <v>7.47394521252407</v>
      </c>
      <c r="H8186">
        <v>7.9706402486002004</v>
      </c>
      <c r="I8186">
        <v>7.5604707282268997</v>
      </c>
      <c r="J8186">
        <v>7.9355286960168803</v>
      </c>
      <c r="K8186">
        <v>7.4710016187127</v>
      </c>
      <c r="L8186">
        <v>7.5830025652031896</v>
      </c>
      <c r="M8186">
        <v>7.5469067670950398</v>
      </c>
      <c r="N8186">
        <v>7.6903834514050899</v>
      </c>
      <c r="O8186">
        <v>7.6544403010951898</v>
      </c>
      <c r="P8186">
        <v>7.6203153196983902</v>
      </c>
      <c r="Q8186">
        <v>7.8374797051227896</v>
      </c>
    </row>
    <row r="8187" spans="1:17">
      <c r="A8187" t="s">
        <v>14802</v>
      </c>
      <c r="B8187" s="16" t="e">
        <v>#N/A</v>
      </c>
      <c r="C8187">
        <v>8.3717761274872107</v>
      </c>
      <c r="D8187">
        <v>8.6695120260625895</v>
      </c>
      <c r="E8187">
        <v>8.5027560619880909</v>
      </c>
      <c r="F8187">
        <v>8.4174058275497607</v>
      </c>
      <c r="G8187">
        <v>7.9337184578607696</v>
      </c>
      <c r="H8187">
        <v>9.4504311223852397</v>
      </c>
      <c r="I8187">
        <v>8.3816992190066699</v>
      </c>
      <c r="J8187">
        <v>8.6364910985664594</v>
      </c>
      <c r="K8187">
        <v>7.7798557666686099</v>
      </c>
      <c r="L8187">
        <v>7.6396351474334399</v>
      </c>
      <c r="M8187">
        <v>7.5605837004189196</v>
      </c>
      <c r="N8187">
        <v>7.6845648440380003</v>
      </c>
      <c r="O8187">
        <v>7.7706573218086703</v>
      </c>
      <c r="P8187">
        <v>8.6666491639749506</v>
      </c>
      <c r="Q8187">
        <v>8.8614637697687808</v>
      </c>
    </row>
    <row r="8188" spans="1:17">
      <c r="A8188" t="s">
        <v>14803</v>
      </c>
      <c r="B8188" s="16" t="s">
        <v>14804</v>
      </c>
      <c r="C8188">
        <v>10.0211838378611</v>
      </c>
      <c r="D8188">
        <v>10.0358539892027</v>
      </c>
      <c r="E8188">
        <v>9.9315907908869008</v>
      </c>
      <c r="F8188">
        <v>9.8282683524215901</v>
      </c>
      <c r="G8188">
        <v>10.1001153757502</v>
      </c>
      <c r="H8188">
        <v>10.1364568543939</v>
      </c>
      <c r="I8188">
        <v>10.9324109934613</v>
      </c>
      <c r="J8188">
        <v>10.593830377166899</v>
      </c>
      <c r="K8188">
        <v>10.2116337282561</v>
      </c>
      <c r="L8188">
        <v>10.855255709809301</v>
      </c>
      <c r="M8188">
        <v>10.4787616906469</v>
      </c>
      <c r="N8188">
        <v>10.7666954673434</v>
      </c>
      <c r="O8188">
        <v>10.127915388733699</v>
      </c>
      <c r="P8188">
        <v>11.098761728349199</v>
      </c>
      <c r="Q8188">
        <v>9.8730494596890797</v>
      </c>
    </row>
    <row r="8189" spans="1:17">
      <c r="A8189" t="s">
        <v>14805</v>
      </c>
      <c r="B8189" s="16" t="e">
        <v>#N/A</v>
      </c>
      <c r="C8189">
        <v>8.5804647653092392</v>
      </c>
      <c r="D8189">
        <v>8.2142506024486099</v>
      </c>
      <c r="E8189">
        <v>8.5482804739031195</v>
      </c>
      <c r="F8189">
        <v>8.4567638176214999</v>
      </c>
      <c r="G8189">
        <v>8.3941513059058703</v>
      </c>
      <c r="H8189">
        <v>8.7997442665182994</v>
      </c>
      <c r="I8189">
        <v>9.0886412148634292</v>
      </c>
      <c r="J8189">
        <v>9.4480547001738504</v>
      </c>
      <c r="K8189">
        <v>8.5314819276876293</v>
      </c>
      <c r="L8189">
        <v>9.1775758577401803</v>
      </c>
      <c r="M8189">
        <v>8.4881265999285205</v>
      </c>
      <c r="N8189">
        <v>8.37881384078681</v>
      </c>
      <c r="O8189">
        <v>8.2748678445122597</v>
      </c>
      <c r="P8189">
        <v>8.9253769651163601</v>
      </c>
      <c r="Q8189">
        <v>7.5369478347710803</v>
      </c>
    </row>
    <row r="8190" spans="1:17">
      <c r="A8190" t="s">
        <v>14806</v>
      </c>
      <c r="B8190" s="16" t="s">
        <v>641</v>
      </c>
      <c r="C8190">
        <v>6.7960272589149602</v>
      </c>
      <c r="D8190">
        <v>6.7619284265220703</v>
      </c>
      <c r="E8190">
        <v>6.8434447610936902</v>
      </c>
      <c r="F8190">
        <v>6.8516920086169799</v>
      </c>
      <c r="G8190">
        <v>6.5510027220463503</v>
      </c>
      <c r="H8190">
        <v>7.8284185686050796</v>
      </c>
      <c r="I8190">
        <v>7.1590348358018003</v>
      </c>
      <c r="J8190">
        <v>6.99554785082886</v>
      </c>
      <c r="K8190">
        <v>6.7568598344663897</v>
      </c>
      <c r="L8190">
        <v>6.9997633454405896</v>
      </c>
      <c r="M8190">
        <v>7.2531658149708198</v>
      </c>
      <c r="N8190">
        <v>7.26044683579084</v>
      </c>
      <c r="O8190">
        <v>7.1172200311726304</v>
      </c>
      <c r="P8190">
        <v>7.0238399023873797</v>
      </c>
      <c r="Q8190">
        <v>5.09416193408443</v>
      </c>
    </row>
    <row r="8191" spans="1:17">
      <c r="A8191" t="s">
        <v>14807</v>
      </c>
      <c r="B8191" s="16" t="s">
        <v>14808</v>
      </c>
      <c r="C8191">
        <v>8.1523961586017109</v>
      </c>
      <c r="D8191">
        <v>8.2436904457044093</v>
      </c>
      <c r="E8191">
        <v>7.6843872809925298</v>
      </c>
      <c r="F8191">
        <v>7.9115297356907801</v>
      </c>
      <c r="G8191">
        <v>7.8000530865117303</v>
      </c>
      <c r="H8191">
        <v>8.1170463998542708</v>
      </c>
      <c r="I8191">
        <v>8.3054496322504399</v>
      </c>
      <c r="J8191">
        <v>8.2820283802889705</v>
      </c>
      <c r="K8191">
        <v>7.9866419913923199</v>
      </c>
      <c r="L8191">
        <v>8.29692624024932</v>
      </c>
      <c r="M8191">
        <v>8.0709447881792702</v>
      </c>
      <c r="N8191">
        <v>7.7912863572855402</v>
      </c>
      <c r="O8191">
        <v>8.0240513882552307</v>
      </c>
      <c r="P8191">
        <v>8.7946226170058193</v>
      </c>
      <c r="Q8191">
        <v>6.9204191934356096</v>
      </c>
    </row>
    <row r="8192" spans="1:17">
      <c r="A8192" t="s">
        <v>14809</v>
      </c>
      <c r="B8192" s="16" t="s">
        <v>14810</v>
      </c>
      <c r="C8192">
        <v>3.5040133865677898</v>
      </c>
      <c r="D8192">
        <v>4.32650596693877</v>
      </c>
      <c r="E8192">
        <v>4.0887687455453801</v>
      </c>
      <c r="F8192">
        <v>3.6131889974304401</v>
      </c>
      <c r="G8192">
        <v>3.9446609719593901</v>
      </c>
      <c r="H8192">
        <v>3.8900437060628099</v>
      </c>
      <c r="I8192">
        <v>4.0793606969786396</v>
      </c>
      <c r="J8192">
        <v>4.1999986398891203</v>
      </c>
      <c r="K8192">
        <v>4.0709644767565303</v>
      </c>
      <c r="L8192">
        <v>4.0420260041176004</v>
      </c>
      <c r="M8192">
        <v>3.82485868955618</v>
      </c>
      <c r="N8192">
        <v>3.31389066967124</v>
      </c>
      <c r="O8192">
        <v>3.42420286852819</v>
      </c>
      <c r="P8192">
        <v>3.6194497939779602</v>
      </c>
      <c r="Q8192">
        <v>2.8218677180984102</v>
      </c>
    </row>
    <row r="8193" spans="1:17">
      <c r="A8193" t="s">
        <v>14811</v>
      </c>
      <c r="B8193" s="16" t="e">
        <v>#N/A</v>
      </c>
      <c r="C8193">
        <v>10.4806787761216</v>
      </c>
      <c r="D8193">
        <v>10.569314703008599</v>
      </c>
      <c r="E8193">
        <v>10.655033107542099</v>
      </c>
      <c r="F8193">
        <v>11.0589821225721</v>
      </c>
      <c r="G8193">
        <v>10.609488358075801</v>
      </c>
      <c r="H8193">
        <v>10.5156081655366</v>
      </c>
      <c r="I8193">
        <v>10.293110804132199</v>
      </c>
      <c r="J8193">
        <v>10.929946710565201</v>
      </c>
      <c r="K8193">
        <v>10.5110946933354</v>
      </c>
      <c r="L8193">
        <v>10.4553366099661</v>
      </c>
      <c r="M8193">
        <v>10.292842512930999</v>
      </c>
      <c r="N8193">
        <v>10.069492323753099</v>
      </c>
      <c r="O8193">
        <v>10.122260838403699</v>
      </c>
      <c r="P8193">
        <v>10.182810776794099</v>
      </c>
      <c r="Q8193">
        <v>10.299164948392599</v>
      </c>
    </row>
    <row r="8194" spans="1:17">
      <c r="A8194" t="s">
        <v>14812</v>
      </c>
      <c r="B8194" s="16" t="s">
        <v>14813</v>
      </c>
      <c r="C8194">
        <v>7.5090579112095499</v>
      </c>
      <c r="D8194">
        <v>7.6198404709994101</v>
      </c>
      <c r="E8194">
        <v>6.8724668132343201</v>
      </c>
      <c r="F8194">
        <v>6.99059120776786</v>
      </c>
      <c r="G8194">
        <v>6.7702069828436704</v>
      </c>
      <c r="H8194">
        <v>6.9455834449407403</v>
      </c>
      <c r="I8194">
        <v>7.48338462554117</v>
      </c>
      <c r="J8194">
        <v>6.1881223582657396</v>
      </c>
      <c r="K8194">
        <v>7.7375455503910802</v>
      </c>
      <c r="L8194">
        <v>7.9572742606337297</v>
      </c>
      <c r="M8194">
        <v>7.4024696271077399</v>
      </c>
      <c r="N8194">
        <v>7.4090932684121098</v>
      </c>
      <c r="O8194">
        <v>7.0573597939647801</v>
      </c>
      <c r="P8194">
        <v>7.1191899593250501</v>
      </c>
      <c r="Q8194">
        <v>8.7932323857913595</v>
      </c>
    </row>
    <row r="8195" spans="1:17">
      <c r="A8195" t="s">
        <v>14814</v>
      </c>
      <c r="B8195" s="16" t="s">
        <v>14815</v>
      </c>
      <c r="C8195">
        <v>6.9167499097341398</v>
      </c>
      <c r="D8195">
        <v>7.1053021002472896</v>
      </c>
      <c r="E8195">
        <v>7.2820324993308896</v>
      </c>
      <c r="F8195">
        <v>7.4947229481945996</v>
      </c>
      <c r="G8195">
        <v>6.9284850452367301</v>
      </c>
      <c r="H8195">
        <v>7.9612701709314404</v>
      </c>
      <c r="I8195">
        <v>6.9163248006173097</v>
      </c>
      <c r="J8195">
        <v>7.4314355749538601</v>
      </c>
      <c r="K8195">
        <v>7.0619431434112201</v>
      </c>
      <c r="L8195">
        <v>7.2678234380760598</v>
      </c>
      <c r="M8195">
        <v>7.33507338545569</v>
      </c>
      <c r="N8195">
        <v>7.5112879937056096</v>
      </c>
      <c r="O8195">
        <v>7.2359448050440296</v>
      </c>
      <c r="P8195">
        <v>6.98638363708924</v>
      </c>
      <c r="Q8195">
        <v>6.9204191934356096</v>
      </c>
    </row>
    <row r="8196" spans="1:17">
      <c r="A8196" t="s">
        <v>14816</v>
      </c>
      <c r="B8196" s="16" t="s">
        <v>14817</v>
      </c>
      <c r="C8196">
        <v>2.8218677180984102</v>
      </c>
      <c r="D8196">
        <v>3.7545556144430101</v>
      </c>
      <c r="E8196">
        <v>2.8218677180984102</v>
      </c>
      <c r="F8196">
        <v>2.8218677180984102</v>
      </c>
      <c r="G8196">
        <v>3.5425260543824399</v>
      </c>
      <c r="H8196">
        <v>2.8218677180984102</v>
      </c>
      <c r="I8196">
        <v>3.5089935751222501</v>
      </c>
      <c r="J8196">
        <v>3.2517770676889399</v>
      </c>
      <c r="K8196">
        <v>3.27554212654834</v>
      </c>
      <c r="L8196">
        <v>3.6339073669181099</v>
      </c>
      <c r="M8196">
        <v>3.23818724324593</v>
      </c>
      <c r="N8196">
        <v>2.8218677180984102</v>
      </c>
      <c r="O8196">
        <v>3.42420286852819</v>
      </c>
      <c r="P8196">
        <v>3.3893867502571098</v>
      </c>
      <c r="Q8196">
        <v>2.8218677180984102</v>
      </c>
    </row>
    <row r="8197" spans="1:17">
      <c r="A8197" t="s">
        <v>14818</v>
      </c>
      <c r="B8197" s="16" t="s">
        <v>14819</v>
      </c>
      <c r="C8197">
        <v>8.5559720240314405</v>
      </c>
      <c r="D8197">
        <v>8.3216798865819701</v>
      </c>
      <c r="E8197">
        <v>7.9381687431180303</v>
      </c>
      <c r="F8197">
        <v>7.9115297356907801</v>
      </c>
      <c r="G8197">
        <v>8.5583167394662496</v>
      </c>
      <c r="H8197">
        <v>7.6763342868275197</v>
      </c>
      <c r="I8197">
        <v>8.4971897360425803</v>
      </c>
      <c r="J8197">
        <v>8.0118165226624498</v>
      </c>
      <c r="K8197">
        <v>8.6012576953110607</v>
      </c>
      <c r="L8197">
        <v>8.0891210769297501</v>
      </c>
      <c r="M8197">
        <v>7.9058609284211698</v>
      </c>
      <c r="N8197">
        <v>7.9883089262039002</v>
      </c>
      <c r="O8197">
        <v>8.1341769005479296</v>
      </c>
      <c r="P8197">
        <v>8.3214149767362393</v>
      </c>
      <c r="Q8197">
        <v>7.9670857749043096</v>
      </c>
    </row>
    <row r="8198" spans="1:17">
      <c r="A8198" t="s">
        <v>14820</v>
      </c>
      <c r="B8198" s="16" t="s">
        <v>14821</v>
      </c>
      <c r="C8198">
        <v>9.6409129771725102</v>
      </c>
      <c r="D8198">
        <v>9.7210956209766302</v>
      </c>
      <c r="E8198">
        <v>9.3997839135191494</v>
      </c>
      <c r="F8198">
        <v>9.4460397505515203</v>
      </c>
      <c r="G8198">
        <v>9.5172676250523391</v>
      </c>
      <c r="H8198">
        <v>9.1210513706471605</v>
      </c>
      <c r="I8198">
        <v>9.9343463947583199</v>
      </c>
      <c r="J8198">
        <v>9.5144479449413506</v>
      </c>
      <c r="K8198">
        <v>9.8232034879431396</v>
      </c>
      <c r="L8198">
        <v>9.5089309715835508</v>
      </c>
      <c r="M8198">
        <v>9.2524907869245396</v>
      </c>
      <c r="N8198">
        <v>8.4896634631825307</v>
      </c>
      <c r="O8198">
        <v>9.2686945519660302</v>
      </c>
      <c r="P8198">
        <v>10.030605484813201</v>
      </c>
      <c r="Q8198">
        <v>8.7216113394761106</v>
      </c>
    </row>
    <row r="8199" spans="1:17">
      <c r="A8199" t="s">
        <v>14822</v>
      </c>
      <c r="B8199" s="16" t="s">
        <v>14823</v>
      </c>
      <c r="C8199">
        <v>7.66621443377828</v>
      </c>
      <c r="D8199">
        <v>7.8090663738983803</v>
      </c>
      <c r="E8199">
        <v>7.5916769976640897</v>
      </c>
      <c r="F8199">
        <v>7.6699882148714096</v>
      </c>
      <c r="G8199">
        <v>7.4518143959800103</v>
      </c>
      <c r="H8199">
        <v>8.1085844592016603</v>
      </c>
      <c r="I8199">
        <v>7.5975181553448996</v>
      </c>
      <c r="J8199">
        <v>7.9392545499825102</v>
      </c>
      <c r="K8199">
        <v>7.4420019440648701</v>
      </c>
      <c r="L8199">
        <v>7.3103395206829997</v>
      </c>
      <c r="M8199">
        <v>7.7554870718705198</v>
      </c>
      <c r="N8199">
        <v>7.48473824893557</v>
      </c>
      <c r="O8199">
        <v>7.7029260339263796</v>
      </c>
      <c r="P8199">
        <v>7.8936980098415299</v>
      </c>
      <c r="Q8199">
        <v>5.09416193408443</v>
      </c>
    </row>
    <row r="8200" spans="1:17">
      <c r="A8200" t="s">
        <v>14824</v>
      </c>
      <c r="B8200" s="16" t="s">
        <v>14825</v>
      </c>
      <c r="C8200">
        <v>6.0202746330622601</v>
      </c>
      <c r="D8200">
        <v>6.2950113593511103</v>
      </c>
      <c r="E8200">
        <v>6.1611648559293304</v>
      </c>
      <c r="F8200">
        <v>5.4439053774776101</v>
      </c>
      <c r="G8200">
        <v>5.7479431304763704</v>
      </c>
      <c r="H8200">
        <v>6.1834628497740596</v>
      </c>
      <c r="I8200">
        <v>6.3017290020185603</v>
      </c>
      <c r="J8200">
        <v>6.4836022346058</v>
      </c>
      <c r="K8200">
        <v>6.3308159602273202</v>
      </c>
      <c r="L8200">
        <v>6.0506077336552</v>
      </c>
      <c r="M8200">
        <v>5.6233501043871401</v>
      </c>
      <c r="N8200">
        <v>6.1613208557558696</v>
      </c>
      <c r="O8200">
        <v>5.7510187021614403</v>
      </c>
      <c r="P8200">
        <v>6.217780089303</v>
      </c>
      <c r="Q8200">
        <v>6.6375058506955904</v>
      </c>
    </row>
    <row r="8201" spans="1:17">
      <c r="A8201" t="s">
        <v>14826</v>
      </c>
      <c r="B8201" s="16" t="s">
        <v>14827</v>
      </c>
      <c r="C8201">
        <v>7.4370270394313298</v>
      </c>
      <c r="D8201">
        <v>7.42781827680228</v>
      </c>
      <c r="E8201">
        <v>7.1462403613457903</v>
      </c>
      <c r="F8201">
        <v>7.6121172640846497</v>
      </c>
      <c r="G8201">
        <v>7.1556738547792804</v>
      </c>
      <c r="H8201">
        <v>7.6877466963161201</v>
      </c>
      <c r="I8201">
        <v>7.23944164228375</v>
      </c>
      <c r="J8201">
        <v>7.4261303639528</v>
      </c>
      <c r="K8201">
        <v>6.9426125990962504</v>
      </c>
      <c r="L8201">
        <v>7.2091042822887399</v>
      </c>
      <c r="M8201">
        <v>7.4668473592687601</v>
      </c>
      <c r="N8201">
        <v>7.4508466303633201</v>
      </c>
      <c r="O8201">
        <v>7.3731189693995001</v>
      </c>
      <c r="P8201">
        <v>7.0723068801633202</v>
      </c>
      <c r="Q8201">
        <v>6.9204191934356096</v>
      </c>
    </row>
    <row r="8202" spans="1:17">
      <c r="A8202" t="s">
        <v>14828</v>
      </c>
      <c r="B8202" s="16" t="s">
        <v>14829</v>
      </c>
      <c r="C8202">
        <v>7.9603898990703099</v>
      </c>
      <c r="D8202">
        <v>7.8237674693952703</v>
      </c>
      <c r="E8202">
        <v>7.5384713863363499</v>
      </c>
      <c r="F8202">
        <v>7.2883881017023899</v>
      </c>
      <c r="G8202">
        <v>7.7404765708415004</v>
      </c>
      <c r="H8202">
        <v>6.6736113589497297</v>
      </c>
      <c r="I8202">
        <v>7.2549965839237496</v>
      </c>
      <c r="J8202">
        <v>7.5137604632619501</v>
      </c>
      <c r="K8202">
        <v>8.1674346899007801</v>
      </c>
      <c r="L8202">
        <v>7.8219497417635404</v>
      </c>
      <c r="M8202">
        <v>7.2754684141296702</v>
      </c>
      <c r="N8202">
        <v>7.2760227749472</v>
      </c>
      <c r="O8202">
        <v>7.1871464252967501</v>
      </c>
      <c r="P8202">
        <v>7.0723068801633202</v>
      </c>
      <c r="Q8202">
        <v>9.5399466711043193</v>
      </c>
    </row>
    <row r="8203" spans="1:17">
      <c r="A8203" t="s">
        <v>14830</v>
      </c>
      <c r="B8203" s="16" t="e">
        <v>#N/A</v>
      </c>
      <c r="C8203">
        <v>3.5040133865677898</v>
      </c>
      <c r="D8203">
        <v>3.6330127529723502</v>
      </c>
      <c r="E8203">
        <v>3.9618875914207199</v>
      </c>
      <c r="F8203">
        <v>3.4706286095040801</v>
      </c>
      <c r="G8203">
        <v>3.70007344211845</v>
      </c>
      <c r="H8203">
        <v>3.7814594184883799</v>
      </c>
      <c r="I8203">
        <v>3.8937805799913501</v>
      </c>
      <c r="J8203">
        <v>4.1999986398891203</v>
      </c>
      <c r="K8203">
        <v>3.8204461843508501</v>
      </c>
      <c r="L8203">
        <v>3.6339073669181099</v>
      </c>
      <c r="M8203">
        <v>2.8218677180984102</v>
      </c>
      <c r="N8203">
        <v>3.9019995236038798</v>
      </c>
      <c r="O8203">
        <v>3.7643275486974099</v>
      </c>
      <c r="P8203">
        <v>4.4479700090536403</v>
      </c>
      <c r="Q8203">
        <v>2.8218677180984102</v>
      </c>
    </row>
    <row r="8204" spans="1:17">
      <c r="A8204" t="s">
        <v>14831</v>
      </c>
      <c r="B8204" s="16" t="s">
        <v>14832</v>
      </c>
      <c r="C8204">
        <v>8.0940329451709498</v>
      </c>
      <c r="D8204">
        <v>8.29028348506891</v>
      </c>
      <c r="E8204">
        <v>8.1538601930408205</v>
      </c>
      <c r="F8204">
        <v>8.3832424271354498</v>
      </c>
      <c r="G8204">
        <v>8.2478703011938208</v>
      </c>
      <c r="H8204">
        <v>8.4607149224595499</v>
      </c>
      <c r="I8204">
        <v>8.2753070673893205</v>
      </c>
      <c r="J8204">
        <v>8.37296111581189</v>
      </c>
      <c r="K8204">
        <v>8.2024047387496797</v>
      </c>
      <c r="L8204">
        <v>7.8841894867152504</v>
      </c>
      <c r="M8204">
        <v>8.1240673728060901</v>
      </c>
      <c r="N8204">
        <v>7.9451755533421604</v>
      </c>
      <c r="O8204">
        <v>7.9602345118790003</v>
      </c>
      <c r="P8204">
        <v>8.83019745851065</v>
      </c>
      <c r="Q8204">
        <v>2.8218677180984102</v>
      </c>
    </row>
    <row r="8205" spans="1:17">
      <c r="A8205" t="s">
        <v>14833</v>
      </c>
      <c r="B8205" s="16" t="s">
        <v>14834</v>
      </c>
      <c r="C8205">
        <v>9.9120686475083595</v>
      </c>
      <c r="D8205">
        <v>10.017871144349</v>
      </c>
      <c r="E8205">
        <v>10.1859885771114</v>
      </c>
      <c r="F8205">
        <v>9.7451472997905704</v>
      </c>
      <c r="G8205">
        <v>9.6066532975624703</v>
      </c>
      <c r="H8205">
        <v>9.8099216265354503</v>
      </c>
      <c r="I8205">
        <v>9.7021126300348097</v>
      </c>
      <c r="J8205">
        <v>9.8393272162533698</v>
      </c>
      <c r="K8205">
        <v>9.9520139505930398</v>
      </c>
      <c r="L8205">
        <v>9.8756153483160496</v>
      </c>
      <c r="M8205">
        <v>9.8474135909342309</v>
      </c>
      <c r="N8205">
        <v>10.1455029079206</v>
      </c>
      <c r="O8205">
        <v>10.143950177444401</v>
      </c>
      <c r="P8205">
        <v>9.2534807409813702</v>
      </c>
      <c r="Q8205">
        <v>9.9689373561629306</v>
      </c>
    </row>
    <row r="8206" spans="1:17">
      <c r="A8206" t="s">
        <v>14835</v>
      </c>
      <c r="B8206" s="16" t="s">
        <v>14836</v>
      </c>
      <c r="C8206">
        <v>7.0977815649052802</v>
      </c>
      <c r="D8206">
        <v>7.3003562916549596</v>
      </c>
      <c r="E8206">
        <v>6.7369669261823404</v>
      </c>
      <c r="F8206">
        <v>6.6670749181327098</v>
      </c>
      <c r="G8206">
        <v>6.60568818255563</v>
      </c>
      <c r="H8206">
        <v>7.3133415888800997</v>
      </c>
      <c r="I8206">
        <v>7.1423986731827496</v>
      </c>
      <c r="J8206">
        <v>6.8914292082080797</v>
      </c>
      <c r="K8206">
        <v>6.8919526260035502</v>
      </c>
      <c r="L8206">
        <v>7.1556786543903099</v>
      </c>
      <c r="M8206">
        <v>6.7542172238404303</v>
      </c>
      <c r="N8206">
        <v>6.8970520926005099</v>
      </c>
      <c r="O8206">
        <v>6.9948926036377204</v>
      </c>
      <c r="P8206">
        <v>7.5104440579032898</v>
      </c>
      <c r="Q8206">
        <v>2.8218677180984102</v>
      </c>
    </row>
    <row r="8207" spans="1:17">
      <c r="A8207" t="s">
        <v>14837</v>
      </c>
      <c r="B8207" s="16" t="s">
        <v>14838</v>
      </c>
      <c r="C8207">
        <v>7.0101205561847397</v>
      </c>
      <c r="D8207">
        <v>7.2503925698015204</v>
      </c>
      <c r="E8207">
        <v>7.3861441046154104</v>
      </c>
      <c r="F8207">
        <v>6.54816874345443</v>
      </c>
      <c r="G8207">
        <v>6.8850192437688102</v>
      </c>
      <c r="H8207">
        <v>7.1075672566897001</v>
      </c>
      <c r="I8207">
        <v>7.6216968849561404</v>
      </c>
      <c r="J8207">
        <v>6.7281888773298499</v>
      </c>
      <c r="K8207">
        <v>7.5273035422224002</v>
      </c>
      <c r="L8207">
        <v>7.0340252828918999</v>
      </c>
      <c r="M8207">
        <v>6.8615045265998296</v>
      </c>
      <c r="N8207">
        <v>6.0920352636291799</v>
      </c>
      <c r="O8207">
        <v>6.76449820688351</v>
      </c>
      <c r="P8207">
        <v>7.5621983133254398</v>
      </c>
      <c r="Q8207">
        <v>7.1565710053807701</v>
      </c>
    </row>
    <row r="8208" spans="1:17">
      <c r="A8208" t="s">
        <v>14839</v>
      </c>
      <c r="B8208" s="16" t="s">
        <v>14840</v>
      </c>
      <c r="C8208">
        <v>6.9454052174376804</v>
      </c>
      <c r="D8208">
        <v>7.0310957889452697</v>
      </c>
      <c r="E8208">
        <v>7.7006203336366701</v>
      </c>
      <c r="F8208">
        <v>6.6566652448444597</v>
      </c>
      <c r="G8208">
        <v>6.8960099479567596</v>
      </c>
      <c r="H8208">
        <v>7.0107683309039501</v>
      </c>
      <c r="I8208">
        <v>7.37372180216357</v>
      </c>
      <c r="J8208">
        <v>8.0363736435135191</v>
      </c>
      <c r="K8208">
        <v>6.8124360013922098</v>
      </c>
      <c r="L8208">
        <v>7.23140621275585</v>
      </c>
      <c r="M8208">
        <v>6.6208583416950297</v>
      </c>
      <c r="N8208">
        <v>6.7028872416280896</v>
      </c>
      <c r="O8208">
        <v>6.5778486671751004</v>
      </c>
      <c r="P8208">
        <v>7.4567578773205998</v>
      </c>
      <c r="Q8208">
        <v>8.1958182219819093</v>
      </c>
    </row>
    <row r="8209" spans="1:17">
      <c r="A8209" t="s">
        <v>14841</v>
      </c>
      <c r="B8209" s="16" t="s">
        <v>14842</v>
      </c>
      <c r="C8209">
        <v>10.6644058823106</v>
      </c>
      <c r="D8209">
        <v>10.5561819691577</v>
      </c>
      <c r="E8209">
        <v>10.9961537030229</v>
      </c>
      <c r="F8209">
        <v>11.0069222602393</v>
      </c>
      <c r="G8209">
        <v>11.1549239432167</v>
      </c>
      <c r="H8209">
        <v>9.5966900878158992</v>
      </c>
      <c r="I8209">
        <v>10.369964951437399</v>
      </c>
      <c r="J8209">
        <v>10.418229144123901</v>
      </c>
      <c r="K8209">
        <v>10.8204265936907</v>
      </c>
      <c r="L8209">
        <v>10.592026518529</v>
      </c>
      <c r="M8209">
        <v>10.168285229551699</v>
      </c>
      <c r="N8209">
        <v>10.7776563707486</v>
      </c>
      <c r="O8209">
        <v>10.391018871297501</v>
      </c>
      <c r="P8209">
        <v>9.6556029275737902</v>
      </c>
      <c r="Q8209">
        <v>11.992200568956299</v>
      </c>
    </row>
    <row r="8210" spans="1:17">
      <c r="A8210" t="s">
        <v>14843</v>
      </c>
      <c r="B8210" s="16" t="s">
        <v>14844</v>
      </c>
      <c r="C8210">
        <v>6.8271754852327504</v>
      </c>
      <c r="D8210">
        <v>6.9348536957886502</v>
      </c>
      <c r="E8210">
        <v>6.67236314516198</v>
      </c>
      <c r="F8210">
        <v>6.8607791046404802</v>
      </c>
      <c r="G8210">
        <v>6.8739435564952496</v>
      </c>
      <c r="H8210">
        <v>7.40613767320548</v>
      </c>
      <c r="I8210">
        <v>7.1170772384599603</v>
      </c>
      <c r="J8210">
        <v>6.7107918037929304</v>
      </c>
      <c r="K8210">
        <v>6.6284801273500698</v>
      </c>
      <c r="L8210">
        <v>6.9910684097633</v>
      </c>
      <c r="M8210">
        <v>7.0153703993069296</v>
      </c>
      <c r="N8210">
        <v>6.9071041636238304</v>
      </c>
      <c r="O8210">
        <v>6.98063357016657</v>
      </c>
      <c r="P8210">
        <v>7.3230978289847197</v>
      </c>
      <c r="Q8210">
        <v>5.09416193408443</v>
      </c>
    </row>
    <row r="8211" spans="1:17">
      <c r="A8211" t="s">
        <v>14845</v>
      </c>
      <c r="B8211" s="16" t="s">
        <v>14846</v>
      </c>
      <c r="C8211">
        <v>8.4700950861579098</v>
      </c>
      <c r="D8211">
        <v>8.1841967584028499</v>
      </c>
      <c r="E8211">
        <v>8.2116058507221101</v>
      </c>
      <c r="F8211">
        <v>7.3732401332408797</v>
      </c>
      <c r="G8211">
        <v>7.7035100941681796</v>
      </c>
      <c r="H8211">
        <v>5.8758578352273698</v>
      </c>
      <c r="I8211">
        <v>7.5288520054046</v>
      </c>
      <c r="J8211">
        <v>6.3321612259970097</v>
      </c>
      <c r="K8211">
        <v>9.3782429476951208</v>
      </c>
      <c r="L8211">
        <v>8.6425288959414495</v>
      </c>
      <c r="M8211">
        <v>8.0709447881792702</v>
      </c>
      <c r="N8211">
        <v>8.0438816611613593</v>
      </c>
      <c r="O8211">
        <v>7.758198071442</v>
      </c>
      <c r="P8211">
        <v>5.8197066879617596</v>
      </c>
      <c r="Q8211">
        <v>10.4396731967666</v>
      </c>
    </row>
    <row r="8212" spans="1:17">
      <c r="A8212" t="s">
        <v>14847</v>
      </c>
      <c r="B8212" s="16" t="e">
        <v>#N/A</v>
      </c>
      <c r="C8212">
        <v>4.6948835100102002</v>
      </c>
      <c r="D8212">
        <v>4.9486052131722396</v>
      </c>
      <c r="E8212">
        <v>5.0160351149716202</v>
      </c>
      <c r="F8212">
        <v>4.5147692553613297</v>
      </c>
      <c r="G8212">
        <v>4.4429501088137897</v>
      </c>
      <c r="H8212">
        <v>5.0402227714917602</v>
      </c>
      <c r="I8212">
        <v>4.8009391025067796</v>
      </c>
      <c r="J8212">
        <v>4.5477957058863296</v>
      </c>
      <c r="K8212">
        <v>4.9472302900396103</v>
      </c>
      <c r="L8212">
        <v>4.7901010708768101</v>
      </c>
      <c r="M8212">
        <v>4.21436379980989</v>
      </c>
      <c r="N8212">
        <v>3.9019995236038798</v>
      </c>
      <c r="O8212">
        <v>4.4953341022564199</v>
      </c>
      <c r="P8212">
        <v>5.2164652043888102</v>
      </c>
      <c r="Q8212">
        <v>2.8218677180984102</v>
      </c>
    </row>
    <row r="8213" spans="1:17">
      <c r="A8213" t="s">
        <v>14848</v>
      </c>
      <c r="B8213" s="16" t="s">
        <v>14849</v>
      </c>
      <c r="C8213">
        <v>5.3319193517173096</v>
      </c>
      <c r="D8213">
        <v>5.3377706331943697</v>
      </c>
      <c r="E8213">
        <v>5.2635360024135203</v>
      </c>
      <c r="F8213">
        <v>4.6121840845566204</v>
      </c>
      <c r="G8213">
        <v>5.1391075523385599</v>
      </c>
      <c r="H8213">
        <v>4.1560374762891303</v>
      </c>
      <c r="I8213">
        <v>4.8453589192974098</v>
      </c>
      <c r="J8213">
        <v>4.3107162608919598</v>
      </c>
      <c r="K8213">
        <v>5.1997021944381299</v>
      </c>
      <c r="L8213">
        <v>5.1269350135493204</v>
      </c>
      <c r="M8213">
        <v>4.4983624523483101</v>
      </c>
      <c r="N8213">
        <v>4.6704332416218497</v>
      </c>
      <c r="O8213">
        <v>4.9059949059252101</v>
      </c>
      <c r="P8213">
        <v>4.5271021320563003</v>
      </c>
      <c r="Q8213">
        <v>2.8218677180984102</v>
      </c>
    </row>
    <row r="8214" spans="1:17">
      <c r="A8214" t="s">
        <v>14850</v>
      </c>
      <c r="B8214" s="16" t="s">
        <v>14851</v>
      </c>
      <c r="C8214">
        <v>7.5343816153612604</v>
      </c>
      <c r="D8214">
        <v>7.50286219085078</v>
      </c>
      <c r="E8214">
        <v>7.9517909669453397</v>
      </c>
      <c r="F8214">
        <v>7.7355100257273204</v>
      </c>
      <c r="G8214">
        <v>7.8289416707684198</v>
      </c>
      <c r="H8214">
        <v>6.7950364846316802</v>
      </c>
      <c r="I8214">
        <v>7.5479065102732203</v>
      </c>
      <c r="J8214">
        <v>7.5037238996309803</v>
      </c>
      <c r="K8214">
        <v>7.7517875700135699</v>
      </c>
      <c r="L8214">
        <v>7.73107344505057</v>
      </c>
      <c r="M8214">
        <v>7.57861967460983</v>
      </c>
      <c r="N8214">
        <v>7.5943389513722197</v>
      </c>
      <c r="O8214">
        <v>7.7789039860009099</v>
      </c>
      <c r="P8214">
        <v>7.0723068801633202</v>
      </c>
      <c r="Q8214">
        <v>7.3593062614465703</v>
      </c>
    </row>
    <row r="8215" spans="1:17">
      <c r="A8215" t="s">
        <v>14852</v>
      </c>
      <c r="B8215" s="16" t="s">
        <v>14853</v>
      </c>
      <c r="C8215">
        <v>9.2275145253659403</v>
      </c>
      <c r="D8215">
        <v>9.5608346303669691</v>
      </c>
      <c r="E8215">
        <v>9.2089216660624107</v>
      </c>
      <c r="F8215">
        <v>9.5222000297950196</v>
      </c>
      <c r="G8215">
        <v>9.1358413276648793</v>
      </c>
      <c r="H8215">
        <v>9.7554382652487206</v>
      </c>
      <c r="I8215">
        <v>9.6633765741275202</v>
      </c>
      <c r="J8215">
        <v>8.9132242962822801</v>
      </c>
      <c r="K8215">
        <v>9.5804362562334298</v>
      </c>
      <c r="L8215">
        <v>9.7642827660693996</v>
      </c>
      <c r="M8215">
        <v>9.3329581242541195</v>
      </c>
      <c r="N8215">
        <v>9.2844403246154794</v>
      </c>
      <c r="O8215">
        <v>9.3648753294552591</v>
      </c>
      <c r="P8215">
        <v>9.6889207977819893</v>
      </c>
      <c r="Q8215">
        <v>8.1958182219819093</v>
      </c>
    </row>
    <row r="8216" spans="1:17">
      <c r="A8216" t="s">
        <v>14854</v>
      </c>
      <c r="B8216" s="16" t="e">
        <v>#N/A</v>
      </c>
      <c r="C8216">
        <v>10.0278761976931</v>
      </c>
      <c r="D8216">
        <v>10.092544013561399</v>
      </c>
      <c r="E8216">
        <v>8.91436974931724</v>
      </c>
      <c r="F8216">
        <v>8.7478469425154106</v>
      </c>
      <c r="G8216">
        <v>8.4435274685264705</v>
      </c>
      <c r="H8216">
        <v>10.6122438784999</v>
      </c>
      <c r="I8216">
        <v>10.041159745113999</v>
      </c>
      <c r="J8216">
        <v>8.6727322492587398</v>
      </c>
      <c r="K8216">
        <v>10.345081013007499</v>
      </c>
      <c r="L8216">
        <v>10.3550326547031</v>
      </c>
      <c r="M8216">
        <v>9.2054454832659793</v>
      </c>
      <c r="N8216">
        <v>9.2395557534243604</v>
      </c>
      <c r="O8216">
        <v>8.8932451180419605</v>
      </c>
      <c r="P8216">
        <v>9.3884528896647996</v>
      </c>
      <c r="Q8216">
        <v>9.1060647157263492</v>
      </c>
    </row>
    <row r="8217" spans="1:17">
      <c r="A8217" t="s">
        <v>14855</v>
      </c>
      <c r="B8217" s="16" t="s">
        <v>14856</v>
      </c>
      <c r="C8217">
        <v>8.4469696701162</v>
      </c>
      <c r="D8217">
        <v>8.6226726888336298</v>
      </c>
      <c r="E8217">
        <v>8.3922497014058894</v>
      </c>
      <c r="F8217">
        <v>8.7478469425154106</v>
      </c>
      <c r="G8217">
        <v>8.4018585991338206</v>
      </c>
      <c r="H8217">
        <v>10.002517489110501</v>
      </c>
      <c r="I8217">
        <v>9.0424235185179604</v>
      </c>
      <c r="J8217">
        <v>8.8611791554716302</v>
      </c>
      <c r="K8217">
        <v>8.3686385025988894</v>
      </c>
      <c r="L8217">
        <v>8.8509561498087894</v>
      </c>
      <c r="M8217">
        <v>9.2155538237242904</v>
      </c>
      <c r="N8217">
        <v>9.2650966845551697</v>
      </c>
      <c r="O8217">
        <v>9.1719090536392098</v>
      </c>
      <c r="P8217">
        <v>9.0330954297120805</v>
      </c>
      <c r="Q8217">
        <v>6.9204191934356096</v>
      </c>
    </row>
    <row r="8218" spans="1:17">
      <c r="A8218" t="s">
        <v>14857</v>
      </c>
      <c r="B8218" s="16" t="s">
        <v>14858</v>
      </c>
      <c r="C8218">
        <v>7.21215299485897</v>
      </c>
      <c r="D8218">
        <v>7.0395330447340898</v>
      </c>
      <c r="E8218">
        <v>7.3453999532458001</v>
      </c>
      <c r="F8218">
        <v>7.5405812384578796</v>
      </c>
      <c r="G8218">
        <v>7.1372856948198002</v>
      </c>
      <c r="H8218">
        <v>8.2803897336385006</v>
      </c>
      <c r="I8218">
        <v>7.5604707282268997</v>
      </c>
      <c r="J8218">
        <v>7.8109072590139697</v>
      </c>
      <c r="K8218">
        <v>7.2275753886876002</v>
      </c>
      <c r="L8218">
        <v>7.3173048171528698</v>
      </c>
      <c r="M8218">
        <v>7.4075253990957197</v>
      </c>
      <c r="N8218">
        <v>7.1963970770845798</v>
      </c>
      <c r="O8218">
        <v>7.5377631874422901</v>
      </c>
      <c r="P8218">
        <v>7.9004119547792602</v>
      </c>
      <c r="Q8218">
        <v>5.81282804418474</v>
      </c>
    </row>
    <row r="8219" spans="1:17">
      <c r="A8219" t="s">
        <v>14859</v>
      </c>
      <c r="B8219" s="16" t="s">
        <v>14860</v>
      </c>
      <c r="C8219">
        <v>3.3064422771203601</v>
      </c>
      <c r="D8219">
        <v>3.4870161193063098</v>
      </c>
      <c r="E8219">
        <v>3.4028894668404299</v>
      </c>
      <c r="F8219">
        <v>2.8218677180984102</v>
      </c>
      <c r="G8219">
        <v>3.5425260543824399</v>
      </c>
      <c r="H8219">
        <v>3.30825032505737</v>
      </c>
      <c r="I8219">
        <v>2.8218677180984102</v>
      </c>
      <c r="J8219">
        <v>2.8218677180984102</v>
      </c>
      <c r="K8219">
        <v>3.27554212654834</v>
      </c>
      <c r="L8219">
        <v>2.8218677180984102</v>
      </c>
      <c r="M8219">
        <v>2.8218677180984102</v>
      </c>
      <c r="N8219">
        <v>3.5144020463037902</v>
      </c>
      <c r="O8219">
        <v>2.8218677180984102</v>
      </c>
      <c r="P8219">
        <v>2.8218677180984102</v>
      </c>
      <c r="Q8219">
        <v>2.8218677180984102</v>
      </c>
    </row>
    <row r="8220" spans="1:17">
      <c r="A8220" t="s">
        <v>14861</v>
      </c>
      <c r="B8220" s="16" t="s">
        <v>14862</v>
      </c>
      <c r="C8220">
        <v>8.3505692338177795</v>
      </c>
      <c r="D8220">
        <v>8.5420456879647997</v>
      </c>
      <c r="E8220">
        <v>7.7006203336366701</v>
      </c>
      <c r="F8220">
        <v>8.1592797687752299</v>
      </c>
      <c r="G8220">
        <v>8.4472564929496894</v>
      </c>
      <c r="H8220">
        <v>9.0718666496502802</v>
      </c>
      <c r="I8220">
        <v>8.0842282916086692</v>
      </c>
      <c r="J8220">
        <v>8.2098539453822994</v>
      </c>
      <c r="K8220">
        <v>8.0761058993351504</v>
      </c>
      <c r="L8220">
        <v>7.8510103999871497</v>
      </c>
      <c r="M8220">
        <v>8.3996754263494608</v>
      </c>
      <c r="N8220">
        <v>8.5769881481138395</v>
      </c>
      <c r="O8220">
        <v>8.4476617626458204</v>
      </c>
      <c r="P8220">
        <v>8.86148128576116</v>
      </c>
      <c r="Q8220">
        <v>5.81282804418474</v>
      </c>
    </row>
    <row r="8221" spans="1:17">
      <c r="A8221" t="s">
        <v>14863</v>
      </c>
      <c r="B8221" s="16" t="s">
        <v>14864</v>
      </c>
      <c r="C8221">
        <v>9.4464780022679893</v>
      </c>
      <c r="D8221">
        <v>9.5072471313134805</v>
      </c>
      <c r="E8221">
        <v>8.9247616565462309</v>
      </c>
      <c r="F8221">
        <v>9.3798741005400199</v>
      </c>
      <c r="G8221">
        <v>9.3461318809158396</v>
      </c>
      <c r="H8221">
        <v>9.7941871642685197</v>
      </c>
      <c r="I8221">
        <v>9.5133343464722806</v>
      </c>
      <c r="J8221">
        <v>9.4752362902310505</v>
      </c>
      <c r="K8221">
        <v>9.4410534584909005</v>
      </c>
      <c r="L8221">
        <v>9.3535935927389104</v>
      </c>
      <c r="M8221">
        <v>9.7029903200556404</v>
      </c>
      <c r="N8221">
        <v>9.3035279681364091</v>
      </c>
      <c r="O8221">
        <v>9.7057250333586698</v>
      </c>
      <c r="P8221">
        <v>9.9028030813859491</v>
      </c>
      <c r="Q8221">
        <v>7.5369478347710803</v>
      </c>
    </row>
    <row r="8222" spans="1:17">
      <c r="A8222" t="s">
        <v>14865</v>
      </c>
      <c r="B8222" s="16" t="s">
        <v>14866</v>
      </c>
      <c r="C8222">
        <v>5.9071690580714504</v>
      </c>
      <c r="D8222">
        <v>6.1457356279954896</v>
      </c>
      <c r="E8222">
        <v>6.3595865741919599</v>
      </c>
      <c r="F8222">
        <v>7.1096196663252798</v>
      </c>
      <c r="G8222">
        <v>7.18282189546753</v>
      </c>
      <c r="H8222">
        <v>6.47623954306383</v>
      </c>
      <c r="I8222">
        <v>6.4174232226032499</v>
      </c>
      <c r="J8222">
        <v>6.6663496163334601</v>
      </c>
      <c r="K8222">
        <v>6.4759551621252198</v>
      </c>
      <c r="L8222">
        <v>6.3936395210192902</v>
      </c>
      <c r="M8222">
        <v>7.2809903829114004</v>
      </c>
      <c r="N8222">
        <v>7.74171880370272</v>
      </c>
      <c r="O8222">
        <v>7.0641355976147899</v>
      </c>
      <c r="P8222">
        <v>5.6679384115998896</v>
      </c>
      <c r="Q8222">
        <v>7.9670857749043096</v>
      </c>
    </row>
    <row r="8223" spans="1:17">
      <c r="A8223" t="s">
        <v>14867</v>
      </c>
      <c r="B8223" s="16" t="e">
        <v>#N/A</v>
      </c>
      <c r="C8223">
        <v>7.9927004701554596</v>
      </c>
      <c r="D8223">
        <v>7.8527268965981198</v>
      </c>
      <c r="E8223">
        <v>7.8608524105655997</v>
      </c>
      <c r="F8223">
        <v>8.1775201521346208</v>
      </c>
      <c r="G8223">
        <v>7.9704766000327201</v>
      </c>
      <c r="H8223">
        <v>8.7678690697052204</v>
      </c>
      <c r="I8223">
        <v>8.1143431012299008</v>
      </c>
      <c r="J8223">
        <v>8.4190326175965193</v>
      </c>
      <c r="K8223">
        <v>7.6840850681121804</v>
      </c>
      <c r="L8223">
        <v>7.6941231603234703</v>
      </c>
      <c r="M8223">
        <v>8.0961878018209905</v>
      </c>
      <c r="N8223">
        <v>7.9740741705371301</v>
      </c>
      <c r="O8223">
        <v>8.1180227421100692</v>
      </c>
      <c r="P8223">
        <v>8.4596047728611197</v>
      </c>
      <c r="Q8223">
        <v>5.81282804418474</v>
      </c>
    </row>
    <row r="8224" spans="1:17">
      <c r="A8224" t="s">
        <v>14868</v>
      </c>
      <c r="B8224" s="16" t="s">
        <v>14869</v>
      </c>
      <c r="C8224">
        <v>5.8263624218194501</v>
      </c>
      <c r="D8224">
        <v>5.8489556220091004</v>
      </c>
      <c r="E8224">
        <v>5.8734011200307696</v>
      </c>
      <c r="F8224">
        <v>6.24811637945347</v>
      </c>
      <c r="G8224">
        <v>6.0360109043049102</v>
      </c>
      <c r="H8224">
        <v>6.5783352921885401</v>
      </c>
      <c r="I8224">
        <v>5.80068215508261</v>
      </c>
      <c r="J8224">
        <v>6.0832551209501702</v>
      </c>
      <c r="K8224">
        <v>5.9865761413122698</v>
      </c>
      <c r="L8224">
        <v>6.2250380488551196</v>
      </c>
      <c r="M8224">
        <v>6.0607774565504204</v>
      </c>
      <c r="N8224">
        <v>6.2904795804548401</v>
      </c>
      <c r="O8224">
        <v>6.0832592218723196</v>
      </c>
      <c r="P8224">
        <v>6.3222334835171203</v>
      </c>
      <c r="Q8224">
        <v>5.09416193408443</v>
      </c>
    </row>
    <row r="8225" spans="1:17">
      <c r="A8225" t="s">
        <v>14870</v>
      </c>
      <c r="B8225" s="16" t="s">
        <v>14871</v>
      </c>
      <c r="C8225">
        <v>9.9011751500753498</v>
      </c>
      <c r="D8225">
        <v>9.6745886475326301</v>
      </c>
      <c r="E8225">
        <v>9.7389631779260295</v>
      </c>
      <c r="F8225">
        <v>9.2720182189317804</v>
      </c>
      <c r="G8225">
        <v>10.066579503639799</v>
      </c>
      <c r="H8225">
        <v>8.6269055375522008</v>
      </c>
      <c r="I8225">
        <v>9.7521938753781701</v>
      </c>
      <c r="J8225">
        <v>9.1881811332661307</v>
      </c>
      <c r="K8225">
        <v>10.4115569579553</v>
      </c>
      <c r="L8225">
        <v>9.88617334869822</v>
      </c>
      <c r="M8225">
        <v>9.3657452921516207</v>
      </c>
      <c r="N8225">
        <v>9.2276133318141795</v>
      </c>
      <c r="O8225">
        <v>9.4779947000317701</v>
      </c>
      <c r="P8225">
        <v>8.7054816293261101</v>
      </c>
      <c r="Q8225">
        <v>11.7617440679856</v>
      </c>
    </row>
    <row r="8226" spans="1:17">
      <c r="A8226" t="s">
        <v>14872</v>
      </c>
      <c r="B8226" s="16" t="e">
        <v>#N/A</v>
      </c>
      <c r="C8226">
        <v>7.9032560916541499</v>
      </c>
      <c r="D8226">
        <v>7.5857347088760703</v>
      </c>
      <c r="E8226">
        <v>8.2451741909304204</v>
      </c>
      <c r="F8226">
        <v>7.8262079075912698</v>
      </c>
      <c r="G8226">
        <v>8.2733048968381997</v>
      </c>
      <c r="H8226">
        <v>6.6027569335949101</v>
      </c>
      <c r="I8226">
        <v>7.1507408529965604</v>
      </c>
      <c r="J8226">
        <v>7.17722356262587</v>
      </c>
      <c r="K8226">
        <v>7.8783301779305397</v>
      </c>
      <c r="L8226">
        <v>8.0395047964500801</v>
      </c>
      <c r="M8226">
        <v>7.9376352930897198</v>
      </c>
      <c r="N8226">
        <v>8.2150180986386196</v>
      </c>
      <c r="O8226">
        <v>7.9818224758641101</v>
      </c>
      <c r="P8226">
        <v>6.2813702146298303</v>
      </c>
      <c r="Q8226">
        <v>10.170622283119799</v>
      </c>
    </row>
    <row r="8227" spans="1:17">
      <c r="A8227" t="s">
        <v>14873</v>
      </c>
      <c r="B8227" s="16" t="s">
        <v>14874</v>
      </c>
      <c r="C8227">
        <v>4.4246742892055497</v>
      </c>
      <c r="D8227">
        <v>4.5009317243298002</v>
      </c>
      <c r="E8227">
        <v>3.9618875914207199</v>
      </c>
      <c r="F8227">
        <v>4.2284225029819602</v>
      </c>
      <c r="G8227">
        <v>4.7889010218833103</v>
      </c>
      <c r="H8227">
        <v>4.3015284866045098</v>
      </c>
      <c r="I8227">
        <v>4.30650913402902</v>
      </c>
      <c r="J8227">
        <v>3.5611359966351301</v>
      </c>
      <c r="K8227">
        <v>4.4914502970878702</v>
      </c>
      <c r="L8227">
        <v>4.1211419556762898</v>
      </c>
      <c r="M8227">
        <v>4.7947131062850499</v>
      </c>
      <c r="N8227">
        <v>4.72039054531127</v>
      </c>
      <c r="O8227">
        <v>4.6608164090738198</v>
      </c>
      <c r="P8227">
        <v>4.6712581716948103</v>
      </c>
      <c r="Q8227">
        <v>2.8218677180984102</v>
      </c>
    </row>
    <row r="8228" spans="1:17">
      <c r="A8228" t="s">
        <v>14875</v>
      </c>
      <c r="B8228" s="16" t="s">
        <v>14876</v>
      </c>
      <c r="C8228">
        <v>3.3064422771203601</v>
      </c>
      <c r="D8228">
        <v>3.6330127529723502</v>
      </c>
      <c r="E8228">
        <v>3.6381873987360902</v>
      </c>
      <c r="F8228">
        <v>3.6131889974304401</v>
      </c>
      <c r="G8228">
        <v>4.7889010218833103</v>
      </c>
      <c r="H8228">
        <v>3.30825032505737</v>
      </c>
      <c r="I8228">
        <v>3.9910282299290798</v>
      </c>
      <c r="J8228">
        <v>3.6724961835054399</v>
      </c>
      <c r="K8228">
        <v>3.27554212654834</v>
      </c>
      <c r="L8228">
        <v>4.0420260041176004</v>
      </c>
      <c r="M8228">
        <v>3.90178223458659</v>
      </c>
      <c r="N8228">
        <v>3.5144020463037902</v>
      </c>
      <c r="O8228">
        <v>3.8507909364900099</v>
      </c>
      <c r="P8228">
        <v>2.8218677180984102</v>
      </c>
      <c r="Q8228">
        <v>2.8218677180984102</v>
      </c>
    </row>
    <row r="8229" spans="1:17">
      <c r="A8229" t="s">
        <v>14877</v>
      </c>
      <c r="B8229" s="16" t="s">
        <v>14878</v>
      </c>
      <c r="C8229">
        <v>5.69565330414353</v>
      </c>
      <c r="D8229">
        <v>5.7271715246175301</v>
      </c>
      <c r="E8229">
        <v>5.3510197543661198</v>
      </c>
      <c r="F8229">
        <v>5.34113232674183</v>
      </c>
      <c r="G8229">
        <v>5.8198701234814401</v>
      </c>
      <c r="H8229">
        <v>5.0023896186610397</v>
      </c>
      <c r="I8229">
        <v>5.28584498120492</v>
      </c>
      <c r="J8229">
        <v>6.1234974359590799</v>
      </c>
      <c r="K8229">
        <v>5.4602654674947297</v>
      </c>
      <c r="L8229">
        <v>5.3952544827186699</v>
      </c>
      <c r="M8229">
        <v>5.6924660375362501</v>
      </c>
      <c r="N8229">
        <v>5.8399741889468402</v>
      </c>
      <c r="O8229">
        <v>5.4473703770443702</v>
      </c>
      <c r="P8229">
        <v>5.6354911062640802</v>
      </c>
      <c r="Q8229">
        <v>6.2843132996066204</v>
      </c>
    </row>
    <row r="8230" spans="1:17">
      <c r="A8230" t="s">
        <v>14879</v>
      </c>
      <c r="B8230" s="16" t="s">
        <v>14880</v>
      </c>
      <c r="C8230">
        <v>7.4302962784847004</v>
      </c>
      <c r="D8230">
        <v>7.0395330447340898</v>
      </c>
      <c r="E8230">
        <v>7.6345597848515201</v>
      </c>
      <c r="F8230">
        <v>8.0644445512109293</v>
      </c>
      <c r="G8230">
        <v>8.2088563885042003</v>
      </c>
      <c r="H8230">
        <v>6.4359856847759502</v>
      </c>
      <c r="I8230">
        <v>7.6216968849561404</v>
      </c>
      <c r="J8230">
        <v>6.6931804120656997</v>
      </c>
      <c r="K8230">
        <v>8.1603376745686695</v>
      </c>
      <c r="L8230">
        <v>8.4908647159311492</v>
      </c>
      <c r="M8230">
        <v>8.4494833902512205</v>
      </c>
      <c r="N8230">
        <v>8.8660708622452002</v>
      </c>
      <c r="O8230">
        <v>7.9346326778964</v>
      </c>
      <c r="P8230">
        <v>6.5105945574874102</v>
      </c>
      <c r="Q8230">
        <v>10.526275924513399</v>
      </c>
    </row>
    <row r="8231" spans="1:17">
      <c r="A8231" t="s">
        <v>14881</v>
      </c>
      <c r="B8231" s="16" t="s">
        <v>14882</v>
      </c>
      <c r="C8231">
        <v>9.4093705524410307</v>
      </c>
      <c r="D8231">
        <v>9.3953421719790509</v>
      </c>
      <c r="E8231">
        <v>9.3127918704350794</v>
      </c>
      <c r="F8231">
        <v>8.90711722131263</v>
      </c>
      <c r="G8231">
        <v>8.9617205216811406</v>
      </c>
      <c r="H8231">
        <v>8.7785726177082495</v>
      </c>
      <c r="I8231">
        <v>8.9666639138519706</v>
      </c>
      <c r="J8231">
        <v>8.8767967165714996</v>
      </c>
      <c r="K8231">
        <v>8.9953592602419903</v>
      </c>
      <c r="L8231">
        <v>8.8267963737865607</v>
      </c>
      <c r="M8231">
        <v>8.7269636240558395</v>
      </c>
      <c r="N8231">
        <v>8.5832510115967597</v>
      </c>
      <c r="O8231">
        <v>8.7455079972320195</v>
      </c>
      <c r="P8231">
        <v>8.8125197424645805</v>
      </c>
      <c r="Q8231">
        <v>8.9889439006726093</v>
      </c>
    </row>
    <row r="8232" spans="1:17">
      <c r="A8232" t="s">
        <v>14883</v>
      </c>
      <c r="B8232" s="16" t="s">
        <v>14884</v>
      </c>
      <c r="C8232">
        <v>8.8281062433691506</v>
      </c>
      <c r="D8232">
        <v>8.7990628138690994</v>
      </c>
      <c r="E8232">
        <v>8.6931198128873692</v>
      </c>
      <c r="F8232">
        <v>8.8285264934256595</v>
      </c>
      <c r="G8232">
        <v>9.0002988143794695</v>
      </c>
      <c r="H8232">
        <v>8.3680639354816595</v>
      </c>
      <c r="I8232">
        <v>8.6518075112994808</v>
      </c>
      <c r="J8232">
        <v>8.4056343624231697</v>
      </c>
      <c r="K8232">
        <v>8.7290333315073596</v>
      </c>
      <c r="L8232">
        <v>9.0224296786177707</v>
      </c>
      <c r="M8232">
        <v>8.7229193594836403</v>
      </c>
      <c r="N8232">
        <v>9.0737919185705707</v>
      </c>
      <c r="O8232">
        <v>8.6633220071507502</v>
      </c>
      <c r="P8232">
        <v>8.0826347707077897</v>
      </c>
      <c r="Q8232">
        <v>9.9995340544913205</v>
      </c>
    </row>
    <row r="8233" spans="1:17">
      <c r="A8233" t="s">
        <v>14885</v>
      </c>
      <c r="B8233" s="16" t="s">
        <v>14886</v>
      </c>
      <c r="C8233">
        <v>5.69565330414353</v>
      </c>
      <c r="D8233">
        <v>5.8489556220091004</v>
      </c>
      <c r="E8233">
        <v>6.2964799255411696</v>
      </c>
      <c r="F8233">
        <v>6.1015902381126503</v>
      </c>
      <c r="G8233">
        <v>5.8198701234814401</v>
      </c>
      <c r="H8233">
        <v>5.5076282639641203</v>
      </c>
      <c r="I8233">
        <v>5.9628952071699803</v>
      </c>
      <c r="J8233">
        <v>5.8942311513933401</v>
      </c>
      <c r="K8233">
        <v>5.7767343290393898</v>
      </c>
      <c r="L8233">
        <v>5.99904232200804</v>
      </c>
      <c r="M8233">
        <v>5.3713152984476196</v>
      </c>
      <c r="N8233">
        <v>5.9022837325360298</v>
      </c>
      <c r="O8233">
        <v>5.98581415080033</v>
      </c>
      <c r="P8233">
        <v>6.2813702146298303</v>
      </c>
      <c r="Q8233">
        <v>5.81282804418474</v>
      </c>
    </row>
    <row r="8234" spans="1:17">
      <c r="A8234" t="s">
        <v>14887</v>
      </c>
      <c r="B8234" s="16" t="s">
        <v>14888</v>
      </c>
      <c r="C8234">
        <v>7.4962268819158604</v>
      </c>
      <c r="D8234">
        <v>7.4469495762664897</v>
      </c>
      <c r="E8234">
        <v>7.5018753045837103</v>
      </c>
      <c r="F8234">
        <v>7.6596378448912503</v>
      </c>
      <c r="G8234">
        <v>7.6067136979865699</v>
      </c>
      <c r="H8234">
        <v>8.3856769029464395</v>
      </c>
      <c r="I8234">
        <v>8.0623256847256393</v>
      </c>
      <c r="J8234">
        <v>7.8589129128298802</v>
      </c>
      <c r="K8234">
        <v>7.5217714944303404</v>
      </c>
      <c r="L8234">
        <v>7.6616785142278898</v>
      </c>
      <c r="M8234">
        <v>7.9924481949326802</v>
      </c>
      <c r="N8234">
        <v>7.8651517212401503</v>
      </c>
      <c r="O8234">
        <v>8.0983955977643696</v>
      </c>
      <c r="P8234">
        <v>7.9849592548471104</v>
      </c>
      <c r="Q8234">
        <v>7.3593062614465703</v>
      </c>
    </row>
    <row r="8235" spans="1:17">
      <c r="A8235" t="s">
        <v>14889</v>
      </c>
      <c r="B8235" s="16" t="s">
        <v>14890</v>
      </c>
      <c r="C8235">
        <v>5.2395597656514097</v>
      </c>
      <c r="D8235">
        <v>5.2505809539486403</v>
      </c>
      <c r="E8235">
        <v>4.8415581104649901</v>
      </c>
      <c r="F8235">
        <v>5.3141782898249303</v>
      </c>
      <c r="G8235">
        <v>5.5918733105197997</v>
      </c>
      <c r="H8235">
        <v>5.58453293970123</v>
      </c>
      <c r="I8235">
        <v>4.8882864984054599</v>
      </c>
      <c r="J8235">
        <v>4.7455649477942696</v>
      </c>
      <c r="K8235">
        <v>5.0150269178089699</v>
      </c>
      <c r="L8235">
        <v>4.9878555821396704</v>
      </c>
      <c r="M8235">
        <v>5.6755071082188104</v>
      </c>
      <c r="N8235">
        <v>5.5842645045438202</v>
      </c>
      <c r="O8235">
        <v>5.71650758824752</v>
      </c>
      <c r="P8235">
        <v>5.0248478020067502</v>
      </c>
      <c r="Q8235">
        <v>6.6375058506955904</v>
      </c>
    </row>
    <row r="8236" spans="1:17">
      <c r="A8236" t="s">
        <v>14891</v>
      </c>
      <c r="B8236" s="16" t="s">
        <v>14892</v>
      </c>
      <c r="C8236">
        <v>9.6525078516954093</v>
      </c>
      <c r="D8236">
        <v>9.6826685147917306</v>
      </c>
      <c r="E8236">
        <v>9.1657686005300096</v>
      </c>
      <c r="F8236">
        <v>9.4171773361355005</v>
      </c>
      <c r="G8236">
        <v>9.4426645301649597</v>
      </c>
      <c r="H8236">
        <v>9.9443039232070198</v>
      </c>
      <c r="I8236">
        <v>9.1849841937139196</v>
      </c>
      <c r="J8236">
        <v>9.7328853548808603</v>
      </c>
      <c r="K8236">
        <v>9.3812967682354191</v>
      </c>
      <c r="L8236">
        <v>9.2134222823202592</v>
      </c>
      <c r="M8236">
        <v>9.3644480160294705</v>
      </c>
      <c r="N8236">
        <v>9.4766413690187292</v>
      </c>
      <c r="O8236">
        <v>9.2759893186700904</v>
      </c>
      <c r="P8236">
        <v>9.4673808787710207</v>
      </c>
      <c r="Q8236">
        <v>8.8614637697687808</v>
      </c>
    </row>
    <row r="8237" spans="1:17">
      <c r="A8237" t="s">
        <v>14893</v>
      </c>
      <c r="B8237" s="16" t="s">
        <v>14894</v>
      </c>
      <c r="C8237">
        <v>6.2988391187184796</v>
      </c>
      <c r="D8237">
        <v>6.2371739228833798</v>
      </c>
      <c r="E8237">
        <v>5.98496325541152</v>
      </c>
      <c r="F8237">
        <v>6.0703706090842502</v>
      </c>
      <c r="G8237">
        <v>6.4349069561294803</v>
      </c>
      <c r="H8237">
        <v>6.5282010284564196</v>
      </c>
      <c r="I8237">
        <v>6.2865816137221397</v>
      </c>
      <c r="J8237">
        <v>6.5039792081677996</v>
      </c>
      <c r="K8237">
        <v>5.2559835824799102</v>
      </c>
      <c r="L8237">
        <v>5.6420869460872103</v>
      </c>
      <c r="M8237">
        <v>6.1486975607776104</v>
      </c>
      <c r="N8237">
        <v>6.4645463931653504</v>
      </c>
      <c r="O8237">
        <v>6.2952160533026804</v>
      </c>
      <c r="P8237">
        <v>6.3422324803325996</v>
      </c>
      <c r="Q8237">
        <v>2.8218677180984102</v>
      </c>
    </row>
    <row r="8238" spans="1:17">
      <c r="A8238" t="s">
        <v>14895</v>
      </c>
      <c r="B8238" s="16" t="e">
        <v>#N/A</v>
      </c>
      <c r="C8238">
        <v>9.6625774711559895</v>
      </c>
      <c r="D8238">
        <v>9.8086093963224599</v>
      </c>
      <c r="E8238">
        <v>9.5594525501760401</v>
      </c>
      <c r="F8238">
        <v>9.9435409515268791</v>
      </c>
      <c r="G8238">
        <v>9.7142155250245104</v>
      </c>
      <c r="H8238">
        <v>10.2873856759995</v>
      </c>
      <c r="I8238">
        <v>9.8878107917323703</v>
      </c>
      <c r="J8238">
        <v>9.9045751127862598</v>
      </c>
      <c r="K8238">
        <v>9.8366146115949107</v>
      </c>
      <c r="L8238">
        <v>9.6339209307193094</v>
      </c>
      <c r="M8238">
        <v>9.3825045563837701</v>
      </c>
      <c r="N8238">
        <v>9.1829584573518694</v>
      </c>
      <c r="O8238">
        <v>9.1434755681375499</v>
      </c>
      <c r="P8238">
        <v>10.0757557331046</v>
      </c>
      <c r="Q8238">
        <v>7.9670857749043096</v>
      </c>
    </row>
    <row r="8239" spans="1:17">
      <c r="A8239" t="s">
        <v>14896</v>
      </c>
      <c r="B8239" s="16" t="s">
        <v>14897</v>
      </c>
      <c r="C8239">
        <v>8.2737870056724603</v>
      </c>
      <c r="D8239">
        <v>8.2938059404878093</v>
      </c>
      <c r="E8239">
        <v>7.8390252449847297</v>
      </c>
      <c r="F8239">
        <v>8.2619969672402593</v>
      </c>
      <c r="G8239">
        <v>8.3589492192801202</v>
      </c>
      <c r="H8239">
        <v>8.0785700540620091</v>
      </c>
      <c r="I8239">
        <v>8.0711267250664491</v>
      </c>
      <c r="J8239">
        <v>8.0011625238853892</v>
      </c>
      <c r="K8239">
        <v>7.9040579132345803</v>
      </c>
      <c r="L8239">
        <v>7.6284855381918701</v>
      </c>
      <c r="M8239">
        <v>7.8099223231624002</v>
      </c>
      <c r="N8239">
        <v>7.7694667478064598</v>
      </c>
      <c r="O8239">
        <v>7.8074009128572897</v>
      </c>
      <c r="P8239">
        <v>8.7169303177398998</v>
      </c>
      <c r="Q8239">
        <v>6.2843132996066204</v>
      </c>
    </row>
    <row r="8240" spans="1:17">
      <c r="A8240" t="s">
        <v>14898</v>
      </c>
      <c r="B8240" s="16" t="e">
        <v>#N/A</v>
      </c>
      <c r="C8240">
        <v>6.2224413490422297</v>
      </c>
      <c r="D8240">
        <v>6.3091097390471402</v>
      </c>
      <c r="E8240">
        <v>6.2748053550712104</v>
      </c>
      <c r="F8240">
        <v>6.2057286057546701</v>
      </c>
      <c r="G8240">
        <v>5.8882770820909203</v>
      </c>
      <c r="H8240">
        <v>6.7950364846316802</v>
      </c>
      <c r="I8240">
        <v>6.1591987869246898</v>
      </c>
      <c r="J8240">
        <v>6.0695820509065701</v>
      </c>
      <c r="K8240">
        <v>5.8680151328658399</v>
      </c>
      <c r="L8240">
        <v>5.99904232200804</v>
      </c>
      <c r="M8240">
        <v>5.55060142569896</v>
      </c>
      <c r="N8240">
        <v>5.68277591644026</v>
      </c>
      <c r="O8240">
        <v>5.8012345763558297</v>
      </c>
      <c r="P8240">
        <v>6.2813702146298303</v>
      </c>
      <c r="Q8240">
        <v>6.2843132996066204</v>
      </c>
    </row>
    <row r="8241" spans="1:17">
      <c r="A8241" t="s">
        <v>14899</v>
      </c>
      <c r="B8241" s="16" t="s">
        <v>14900</v>
      </c>
      <c r="C8241">
        <v>6.0382723697636704</v>
      </c>
      <c r="D8241">
        <v>6.2518558839937999</v>
      </c>
      <c r="E8241">
        <v>6.2304366762667698</v>
      </c>
      <c r="F8241">
        <v>6.7378939278342802</v>
      </c>
      <c r="G8241">
        <v>6.34116723841632</v>
      </c>
      <c r="H8241">
        <v>7.1740791179621999</v>
      </c>
      <c r="I8241">
        <v>6.36075284432009</v>
      </c>
      <c r="J8241">
        <v>6.6204805412427001</v>
      </c>
      <c r="K8241">
        <v>6.1691403037545101</v>
      </c>
      <c r="L8241">
        <v>6.2398789457682096</v>
      </c>
      <c r="M8241">
        <v>6.3525014727607196</v>
      </c>
      <c r="N8241">
        <v>6.4229857134930803</v>
      </c>
      <c r="O8241">
        <v>6.55873119492583</v>
      </c>
      <c r="P8241">
        <v>6.6611531636970698</v>
      </c>
      <c r="Q8241">
        <v>6.2843132996066204</v>
      </c>
    </row>
    <row r="8242" spans="1:17">
      <c r="A8242" t="s">
        <v>14901</v>
      </c>
      <c r="B8242" s="16" t="s">
        <v>14902</v>
      </c>
      <c r="C8242">
        <v>3.8862082974622001</v>
      </c>
      <c r="D8242">
        <v>3.9548310731697001</v>
      </c>
      <c r="E8242">
        <v>3.6381873987360902</v>
      </c>
      <c r="F8242">
        <v>3.7319397910766599</v>
      </c>
      <c r="G8242">
        <v>3.5425260543824399</v>
      </c>
      <c r="H8242">
        <v>3.8900437060628099</v>
      </c>
      <c r="I8242">
        <v>3.7848446501428201</v>
      </c>
      <c r="J8242">
        <v>3.6724961835054399</v>
      </c>
      <c r="K8242">
        <v>3.6013796825057902</v>
      </c>
      <c r="L8242">
        <v>2.8218677180984102</v>
      </c>
      <c r="M8242">
        <v>3.7404257728686199</v>
      </c>
      <c r="N8242">
        <v>3.6661147186140499</v>
      </c>
      <c r="O8242">
        <v>3.6677309644704801</v>
      </c>
      <c r="P8242">
        <v>4.1712528320562896</v>
      </c>
      <c r="Q8242">
        <v>2.8218677180984102</v>
      </c>
    </row>
    <row r="8243" spans="1:17">
      <c r="A8243" t="s">
        <v>14903</v>
      </c>
      <c r="B8243" s="16" t="s">
        <v>14904</v>
      </c>
      <c r="C8243">
        <v>4.8751772763815904</v>
      </c>
      <c r="D8243">
        <v>4.8302002317971402</v>
      </c>
      <c r="E8243">
        <v>4.7777046060070401</v>
      </c>
      <c r="F8243">
        <v>5.0436549643728998</v>
      </c>
      <c r="G8243">
        <v>4.6840610634984499</v>
      </c>
      <c r="H8243">
        <v>5.3093855619154802</v>
      </c>
      <c r="I8243">
        <v>4.5515847967793803</v>
      </c>
      <c r="J8243">
        <v>5.20241513226006</v>
      </c>
      <c r="K8243">
        <v>4.5878024687201</v>
      </c>
      <c r="L8243">
        <v>3.8614614459532302</v>
      </c>
      <c r="M8243">
        <v>4.1590575299716699</v>
      </c>
      <c r="N8243">
        <v>4.5070424063834196</v>
      </c>
      <c r="O8243">
        <v>4.3028205748149997</v>
      </c>
      <c r="P8243">
        <v>5.0248478020067502</v>
      </c>
      <c r="Q8243">
        <v>2.8218677180984102</v>
      </c>
    </row>
    <row r="8244" spans="1:17">
      <c r="A8244" t="s">
        <v>14905</v>
      </c>
      <c r="B8244" s="16" t="s">
        <v>14906</v>
      </c>
      <c r="C8244">
        <v>8.4469696701162</v>
      </c>
      <c r="D8244">
        <v>8.4629119660070309</v>
      </c>
      <c r="E8244">
        <v>8.3100524875584103</v>
      </c>
      <c r="F8244">
        <v>8.3674418328017204</v>
      </c>
      <c r="G8244">
        <v>7.9176731818258999</v>
      </c>
      <c r="H8244">
        <v>8.6792540171087804</v>
      </c>
      <c r="I8244">
        <v>8.6161832959476001</v>
      </c>
      <c r="J8244">
        <v>7.5336259098581699</v>
      </c>
      <c r="K8244">
        <v>8.2764761803879505</v>
      </c>
      <c r="L8244">
        <v>8.6535603897011395</v>
      </c>
      <c r="M8244">
        <v>8.1086453701514802</v>
      </c>
      <c r="N8244">
        <v>8.5484636265777993</v>
      </c>
      <c r="O8244">
        <v>8.25136570374125</v>
      </c>
      <c r="P8244">
        <v>8.5131253811847092</v>
      </c>
      <c r="Q8244">
        <v>7.9670857749043096</v>
      </c>
    </row>
    <row r="8245" spans="1:17">
      <c r="A8245" t="s">
        <v>14907</v>
      </c>
      <c r="B8245" s="16" t="e">
        <v>#N/A</v>
      </c>
      <c r="C8245">
        <v>5.8874000292282904</v>
      </c>
      <c r="D8245">
        <v>6.2371739228833798</v>
      </c>
      <c r="E8245">
        <v>5.7834864418304504</v>
      </c>
      <c r="F8245">
        <v>6.1471629119605797</v>
      </c>
      <c r="G8245">
        <v>5.5640625942373703</v>
      </c>
      <c r="H8245">
        <v>6.88724949036067</v>
      </c>
      <c r="I8245">
        <v>6.3017290020185603</v>
      </c>
      <c r="J8245">
        <v>6.2619694608709597</v>
      </c>
      <c r="K8245">
        <v>5.8680151328658399</v>
      </c>
      <c r="L8245">
        <v>6.2691026792577</v>
      </c>
      <c r="M8245">
        <v>6.1728448451490898</v>
      </c>
      <c r="N8245">
        <v>6.0560748478416198</v>
      </c>
      <c r="O8245">
        <v>6.1230454572813002</v>
      </c>
      <c r="P8245">
        <v>6.0078251400104499</v>
      </c>
      <c r="Q8245">
        <v>2.8218677180984102</v>
      </c>
    </row>
    <row r="8246" spans="1:17">
      <c r="A8246" t="s">
        <v>14908</v>
      </c>
      <c r="B8246" s="16" t="s">
        <v>14909</v>
      </c>
      <c r="C8246">
        <v>6.7094894782855796</v>
      </c>
      <c r="D8246">
        <v>6.8120952747762598</v>
      </c>
      <c r="E8246">
        <v>5.72015689123982</v>
      </c>
      <c r="F8246">
        <v>7.1096196663252798</v>
      </c>
      <c r="G8246">
        <v>6.6583558505855196</v>
      </c>
      <c r="H8246">
        <v>6.9069592085921299</v>
      </c>
      <c r="I8246">
        <v>6.8148661573379004</v>
      </c>
      <c r="J8246">
        <v>5.6937689133072196</v>
      </c>
      <c r="K8246">
        <v>6.2113205295656702</v>
      </c>
      <c r="L8246">
        <v>7.2749973962356496</v>
      </c>
      <c r="M8246">
        <v>6.7220257165029196</v>
      </c>
      <c r="N8246">
        <v>7.4576891541212902</v>
      </c>
      <c r="O8246">
        <v>6.9443528735545703</v>
      </c>
      <c r="P8246">
        <v>5.9824449333743104</v>
      </c>
      <c r="Q8246">
        <v>6.9204191934356096</v>
      </c>
    </row>
    <row r="8247" spans="1:17">
      <c r="A8247" t="s">
        <v>14910</v>
      </c>
      <c r="B8247" s="16" t="s">
        <v>14911</v>
      </c>
      <c r="C8247">
        <v>3.8862082974622001</v>
      </c>
      <c r="D8247">
        <v>3.6330127529723502</v>
      </c>
      <c r="E8247">
        <v>3.6381873987360902</v>
      </c>
      <c r="F8247">
        <v>4.0118215330109104</v>
      </c>
      <c r="G8247">
        <v>3.70007344211845</v>
      </c>
      <c r="H8247">
        <v>3.30825032505737</v>
      </c>
      <c r="I8247">
        <v>4.2360017113942803</v>
      </c>
      <c r="J8247">
        <v>3.4276433730071201</v>
      </c>
      <c r="K8247">
        <v>3.8204461843508501</v>
      </c>
      <c r="L8247">
        <v>4.1946255460110002</v>
      </c>
      <c r="M8247">
        <v>4.4113157068760698</v>
      </c>
      <c r="N8247">
        <v>3.99991931403749</v>
      </c>
      <c r="O8247">
        <v>3.6677309644704801</v>
      </c>
      <c r="P8247">
        <v>2.8218677180984102</v>
      </c>
      <c r="Q8247">
        <v>2.8218677180984102</v>
      </c>
    </row>
    <row r="8248" spans="1:17">
      <c r="A8248" t="s">
        <v>14912</v>
      </c>
      <c r="B8248" s="16" t="s">
        <v>14913</v>
      </c>
      <c r="C8248">
        <v>9.4777746286885396</v>
      </c>
      <c r="D8248">
        <v>9.3821711901655505</v>
      </c>
      <c r="E8248">
        <v>9.4047413059220499</v>
      </c>
      <c r="F8248">
        <v>9.2838474070899704</v>
      </c>
      <c r="G8248">
        <v>9.3138251600636899</v>
      </c>
      <c r="H8248">
        <v>9.4352934706721108</v>
      </c>
      <c r="I8248">
        <v>9.6575483939368798</v>
      </c>
      <c r="J8248">
        <v>9.3866613009419009</v>
      </c>
      <c r="K8248">
        <v>9.67927379500785</v>
      </c>
      <c r="L8248">
        <v>9.2984460927776595</v>
      </c>
      <c r="M8248">
        <v>9.4427508949516792</v>
      </c>
      <c r="N8248">
        <v>8.9629024078805006</v>
      </c>
      <c r="O8248">
        <v>9.1498427404099498</v>
      </c>
      <c r="P8248">
        <v>9.6635119426354503</v>
      </c>
      <c r="Q8248">
        <v>6.9204191934356096</v>
      </c>
    </row>
    <row r="8249" spans="1:17">
      <c r="A8249" t="s">
        <v>14914</v>
      </c>
      <c r="B8249" s="16" t="s">
        <v>14915</v>
      </c>
      <c r="C8249">
        <v>7.2042789662983404</v>
      </c>
      <c r="D8249">
        <v>7.0972439534988903</v>
      </c>
      <c r="E8249">
        <v>6.8434447610936902</v>
      </c>
      <c r="F8249">
        <v>6.6774092984987004</v>
      </c>
      <c r="G8249">
        <v>6.5786073959256797</v>
      </c>
      <c r="H8249">
        <v>6.7844140662405801</v>
      </c>
      <c r="I8249">
        <v>7.3949308559448603</v>
      </c>
      <c r="J8249">
        <v>6.9067745175236803</v>
      </c>
      <c r="K8249">
        <v>6.7756261029337699</v>
      </c>
      <c r="L8249">
        <v>6.8538875383047699</v>
      </c>
      <c r="M8249">
        <v>6.49298820394774</v>
      </c>
      <c r="N8249">
        <v>6.1613208557558696</v>
      </c>
      <c r="O8249">
        <v>6.5393540419154998</v>
      </c>
      <c r="P8249">
        <v>7.3130577291766397</v>
      </c>
      <c r="Q8249">
        <v>2.8218677180984102</v>
      </c>
    </row>
    <row r="8250" spans="1:17">
      <c r="A8250" t="s">
        <v>14916</v>
      </c>
      <c r="B8250" s="16" t="s">
        <v>14917</v>
      </c>
      <c r="C8250">
        <v>7.6077831273983101</v>
      </c>
      <c r="D8250">
        <v>7.5971933550587902</v>
      </c>
      <c r="E8250">
        <v>7.6429850953719196</v>
      </c>
      <c r="F8250">
        <v>7.5629735602074097</v>
      </c>
      <c r="G8250">
        <v>7.4141555573024602</v>
      </c>
      <c r="H8250">
        <v>7.2985181127037899</v>
      </c>
      <c r="I8250">
        <v>7.4899686281158102</v>
      </c>
      <c r="J8250">
        <v>7.4208055055623197</v>
      </c>
      <c r="K8250">
        <v>7.5654434096948204</v>
      </c>
      <c r="L8250">
        <v>7.4997742482050302</v>
      </c>
      <c r="M8250">
        <v>7.30828630969018</v>
      </c>
      <c r="N8250">
        <v>6.9170861993747099</v>
      </c>
      <c r="O8250">
        <v>7.2299349147337102</v>
      </c>
      <c r="P8250">
        <v>7.4476120505710899</v>
      </c>
      <c r="Q8250">
        <v>6.6375058506955904</v>
      </c>
    </row>
    <row r="8251" spans="1:17">
      <c r="A8251" t="s">
        <v>14918</v>
      </c>
      <c r="B8251" s="16" t="s">
        <v>14919</v>
      </c>
      <c r="C8251">
        <v>6.0020440008562996</v>
      </c>
      <c r="D8251">
        <v>5.7057984767895098</v>
      </c>
      <c r="E8251">
        <v>5.5841231653957797</v>
      </c>
      <c r="F8251">
        <v>5.6288788852098</v>
      </c>
      <c r="G8251">
        <v>6.98102650971747</v>
      </c>
      <c r="H8251">
        <v>5.4261642208015903</v>
      </c>
      <c r="I8251">
        <v>5.5414939407437602</v>
      </c>
      <c r="J8251">
        <v>5.0088657953609399</v>
      </c>
      <c r="K8251">
        <v>6.1547962016134603</v>
      </c>
      <c r="L8251">
        <v>5.6420869460872103</v>
      </c>
      <c r="M8251">
        <v>6.1241308252630597</v>
      </c>
      <c r="N8251">
        <v>6.7258089642514101</v>
      </c>
      <c r="O8251">
        <v>5.7510187021614403</v>
      </c>
      <c r="P8251">
        <v>4.86023234540618</v>
      </c>
      <c r="Q8251">
        <v>7.3593062614465703</v>
      </c>
    </row>
    <row r="8252" spans="1:17">
      <c r="A8252" t="s">
        <v>14920</v>
      </c>
      <c r="B8252" s="16" t="s">
        <v>14921</v>
      </c>
      <c r="C8252">
        <v>8.9173279972281794</v>
      </c>
      <c r="D8252">
        <v>8.7816114345523406</v>
      </c>
      <c r="E8252">
        <v>8.91436974931724</v>
      </c>
      <c r="F8252">
        <v>9.0002029835935904</v>
      </c>
      <c r="G8252">
        <v>8.9194000520782897</v>
      </c>
      <c r="H8252">
        <v>9.15635670668809</v>
      </c>
      <c r="I8252">
        <v>9.2676602499733605</v>
      </c>
      <c r="J8252">
        <v>8.5514559083883697</v>
      </c>
      <c r="K8252">
        <v>9.4248656209817607</v>
      </c>
      <c r="L8252">
        <v>9.3382952837312203</v>
      </c>
      <c r="M8252">
        <v>9.2241620839821206</v>
      </c>
      <c r="N8252">
        <v>9.2155711988493394</v>
      </c>
      <c r="O8252">
        <v>9.2406330000587396</v>
      </c>
      <c r="P8252">
        <v>9.0177502770778108</v>
      </c>
      <c r="Q8252">
        <v>9.2143845326617093</v>
      </c>
    </row>
    <row r="8253" spans="1:17">
      <c r="A8253" t="s">
        <v>14922</v>
      </c>
      <c r="B8253" s="16" t="s">
        <v>14923</v>
      </c>
      <c r="C8253">
        <v>4.0706176854441196</v>
      </c>
      <c r="D8253">
        <v>3.7545556144430101</v>
      </c>
      <c r="E8253">
        <v>3.9618875914207199</v>
      </c>
      <c r="F8253">
        <v>4.0118215330109104</v>
      </c>
      <c r="G8253">
        <v>3.9446609719593901</v>
      </c>
      <c r="H8253">
        <v>3.8900437060628099</v>
      </c>
      <c r="I8253">
        <v>4.0793606969786396</v>
      </c>
      <c r="J8253">
        <v>4.0085972383706396</v>
      </c>
      <c r="K8253">
        <v>4.4401758200780401</v>
      </c>
      <c r="L8253">
        <v>4.1211419556762898</v>
      </c>
      <c r="M8253">
        <v>4.0387673383778999</v>
      </c>
      <c r="N8253">
        <v>3.79229116939824</v>
      </c>
      <c r="O8253">
        <v>3.8507909364900099</v>
      </c>
      <c r="P8253">
        <v>4.1712528320562896</v>
      </c>
      <c r="Q8253">
        <v>2.8218677180984102</v>
      </c>
    </row>
    <row r="8254" spans="1:17">
      <c r="A8254" t="s">
        <v>14924</v>
      </c>
      <c r="B8254" s="16" t="s">
        <v>14925</v>
      </c>
      <c r="C8254">
        <v>2.8218677180984102</v>
      </c>
      <c r="D8254">
        <v>2.8218677180984102</v>
      </c>
      <c r="E8254">
        <v>3.4028894668404299</v>
      </c>
      <c r="F8254">
        <v>3.6131889974304401</v>
      </c>
      <c r="G8254">
        <v>2.8218677180984102</v>
      </c>
      <c r="H8254">
        <v>2.8218677180984102</v>
      </c>
      <c r="I8254">
        <v>2.8218677180984102</v>
      </c>
      <c r="J8254">
        <v>4.1999986398891203</v>
      </c>
      <c r="K8254">
        <v>3.4608708703561399</v>
      </c>
      <c r="L8254">
        <v>3.29479214013883</v>
      </c>
      <c r="M8254">
        <v>3.7404257728686199</v>
      </c>
      <c r="N8254">
        <v>3.5144020463037902</v>
      </c>
      <c r="O8254">
        <v>3.5569664057961599</v>
      </c>
      <c r="P8254">
        <v>3.6194497939779602</v>
      </c>
      <c r="Q8254">
        <v>2.8218677180984102</v>
      </c>
    </row>
    <row r="8255" spans="1:17">
      <c r="A8255" t="s">
        <v>14926</v>
      </c>
      <c r="B8255" s="16" t="s">
        <v>14927</v>
      </c>
      <c r="C8255">
        <v>3.7779852140208301</v>
      </c>
      <c r="D8255">
        <v>3.6330127529723502</v>
      </c>
      <c r="E8255">
        <v>2.8218677180984102</v>
      </c>
      <c r="F8255">
        <v>3.6131889974304401</v>
      </c>
      <c r="G8255">
        <v>4.4429501088137897</v>
      </c>
      <c r="H8255">
        <v>3.30825032505737</v>
      </c>
      <c r="I8255">
        <v>3.3100125595866299</v>
      </c>
      <c r="J8255">
        <v>3.2517770676889399</v>
      </c>
      <c r="K8255">
        <v>4.0709644767565303</v>
      </c>
      <c r="L8255">
        <v>2.8218677180984102</v>
      </c>
      <c r="M8255">
        <v>3.9727288000471899</v>
      </c>
      <c r="N8255">
        <v>4.3174573962368399</v>
      </c>
      <c r="O8255">
        <v>3.7643275486974099</v>
      </c>
      <c r="P8255">
        <v>2.8218677180984102</v>
      </c>
      <c r="Q8255">
        <v>2.8218677180984102</v>
      </c>
    </row>
    <row r="8256" spans="1:17">
      <c r="A8256" t="s">
        <v>14928</v>
      </c>
      <c r="B8256" s="16" t="s">
        <v>14929</v>
      </c>
      <c r="C8256">
        <v>10.708116857666401</v>
      </c>
      <c r="D8256">
        <v>10.7142989227931</v>
      </c>
      <c r="E8256">
        <v>10.5966641741649</v>
      </c>
      <c r="F8256">
        <v>10.2521293410552</v>
      </c>
      <c r="G8256">
        <v>10.417630248123199</v>
      </c>
      <c r="H8256">
        <v>10.211428183421299</v>
      </c>
      <c r="I8256">
        <v>10.464787686293199</v>
      </c>
      <c r="J8256">
        <v>10.377648892586601</v>
      </c>
      <c r="K8256">
        <v>10.7857020541179</v>
      </c>
      <c r="L8256">
        <v>10.4639762162459</v>
      </c>
      <c r="M8256">
        <v>10.084103523873299</v>
      </c>
      <c r="N8256">
        <v>9.66847246629548</v>
      </c>
      <c r="O8256">
        <v>10.2485011364545</v>
      </c>
      <c r="P8256">
        <v>10.7582521285256</v>
      </c>
      <c r="Q8256">
        <v>9.9376776092220709</v>
      </c>
    </row>
    <row r="8257" spans="1:17">
      <c r="A8257" t="s">
        <v>14930</v>
      </c>
      <c r="B8257" s="16" t="s">
        <v>14931</v>
      </c>
      <c r="C8257">
        <v>6.6982945460832397</v>
      </c>
      <c r="D8257">
        <v>6.8981899443675996</v>
      </c>
      <c r="E8257">
        <v>6.4589126547399403</v>
      </c>
      <c r="F8257">
        <v>7.08659092741458</v>
      </c>
      <c r="G8257">
        <v>6.3572259687739301</v>
      </c>
      <c r="H8257">
        <v>7.2062141342227797</v>
      </c>
      <c r="I8257">
        <v>6.75034965873059</v>
      </c>
      <c r="J8257">
        <v>6.8523309130505803</v>
      </c>
      <c r="K8257">
        <v>6.6591463038335998</v>
      </c>
      <c r="L8257">
        <v>6.7442182392012002</v>
      </c>
      <c r="M8257">
        <v>7.0801992637840501</v>
      </c>
      <c r="N8257">
        <v>6.7705787629087899</v>
      </c>
      <c r="O8257">
        <v>6.6786497323202498</v>
      </c>
      <c r="P8257">
        <v>7.0361110355685303</v>
      </c>
      <c r="Q8257">
        <v>5.09416193408443</v>
      </c>
    </row>
    <row r="8258" spans="1:17">
      <c r="A8258" t="s">
        <v>14932</v>
      </c>
      <c r="B8258" s="16" t="s">
        <v>14933</v>
      </c>
      <c r="C8258">
        <v>9.9895356304868805</v>
      </c>
      <c r="D8258">
        <v>9.9746527519224095</v>
      </c>
      <c r="E8258">
        <v>9.7757801790876009</v>
      </c>
      <c r="F8258">
        <v>9.6053540275391995</v>
      </c>
      <c r="G8258">
        <v>10.031003959148499</v>
      </c>
      <c r="H8258">
        <v>9.0164310073465792</v>
      </c>
      <c r="I8258">
        <v>9.4674335151826607</v>
      </c>
      <c r="J8258">
        <v>9.0555311802628307</v>
      </c>
      <c r="K8258">
        <v>10.0815678463041</v>
      </c>
      <c r="L8258">
        <v>9.6185250400316509</v>
      </c>
      <c r="M8258">
        <v>9.3034757045850593</v>
      </c>
      <c r="N8258">
        <v>9.5197168664579692</v>
      </c>
      <c r="O8258">
        <v>9.5507677474423804</v>
      </c>
      <c r="P8258">
        <v>9.3764727729931501</v>
      </c>
      <c r="Q8258">
        <v>10.9587766965595</v>
      </c>
    </row>
    <row r="8259" spans="1:17">
      <c r="A8259" t="s">
        <v>14934</v>
      </c>
      <c r="B8259" s="16" t="s">
        <v>14935</v>
      </c>
      <c r="C8259">
        <v>8.7944806358409995</v>
      </c>
      <c r="D8259">
        <v>9.1512842927105105</v>
      </c>
      <c r="E8259">
        <v>8.5967509068450791</v>
      </c>
      <c r="F8259">
        <v>8.5604600942024405</v>
      </c>
      <c r="G8259">
        <v>8.5339759392679504</v>
      </c>
      <c r="H8259">
        <v>9.0231968960728199</v>
      </c>
      <c r="I8259">
        <v>8.9900445204501693</v>
      </c>
      <c r="J8259">
        <v>8.9056314293269505</v>
      </c>
      <c r="K8259">
        <v>9.0615864041612095</v>
      </c>
      <c r="L8259">
        <v>8.7388995001377996</v>
      </c>
      <c r="M8259">
        <v>8.6026136637091497</v>
      </c>
      <c r="N8259">
        <v>8.3752086096526401</v>
      </c>
      <c r="O8259">
        <v>8.7434041578760695</v>
      </c>
      <c r="P8259">
        <v>9.1919216335903204</v>
      </c>
      <c r="Q8259">
        <v>7.3593062614465703</v>
      </c>
    </row>
    <row r="8260" spans="1:17">
      <c r="A8260" t="s">
        <v>14936</v>
      </c>
      <c r="B8260" s="16" t="s">
        <v>14937</v>
      </c>
      <c r="C8260">
        <v>2.8218677180984102</v>
      </c>
      <c r="D8260">
        <v>3.4870161193063098</v>
      </c>
      <c r="E8260">
        <v>3.6381873987360902</v>
      </c>
      <c r="F8260">
        <v>3.4706286095040801</v>
      </c>
      <c r="G8260">
        <v>3.33407035458014</v>
      </c>
      <c r="H8260">
        <v>3.30825032505737</v>
      </c>
      <c r="I8260">
        <v>2.8218677180984102</v>
      </c>
      <c r="J8260">
        <v>3.4276433730071201</v>
      </c>
      <c r="K8260">
        <v>3.8204461843508501</v>
      </c>
      <c r="L8260">
        <v>3.6339073669181099</v>
      </c>
      <c r="M8260">
        <v>3.23818724324593</v>
      </c>
      <c r="N8260">
        <v>3.31389066967124</v>
      </c>
      <c r="O8260">
        <v>3.24931794675887</v>
      </c>
      <c r="P8260">
        <v>2.8218677180984102</v>
      </c>
      <c r="Q8260">
        <v>6.2843132996066204</v>
      </c>
    </row>
    <row r="8261" spans="1:17">
      <c r="A8261" t="s">
        <v>14938</v>
      </c>
      <c r="B8261" s="16" t="s">
        <v>14939</v>
      </c>
      <c r="C8261">
        <v>8.2624764056483802</v>
      </c>
      <c r="D8261">
        <v>8.3490249725250401</v>
      </c>
      <c r="E8261">
        <v>8.4652722640614595</v>
      </c>
      <c r="F8261">
        <v>8.4921645250514501</v>
      </c>
      <c r="G8261">
        <v>8.2816843124235202</v>
      </c>
      <c r="H8261">
        <v>8.8334986900065893</v>
      </c>
      <c r="I8261">
        <v>8.5765704099456794</v>
      </c>
      <c r="J8261">
        <v>8.1660201079883805</v>
      </c>
      <c r="K8261">
        <v>8.2058555174980405</v>
      </c>
      <c r="L8261">
        <v>8.2136399313016106</v>
      </c>
      <c r="M8261">
        <v>8.3637566439800306</v>
      </c>
      <c r="N8261">
        <v>8.5452591144685304</v>
      </c>
      <c r="O8261">
        <v>8.4984512159107997</v>
      </c>
      <c r="P8261">
        <v>8.6508185249041496</v>
      </c>
      <c r="Q8261">
        <v>8.0859864702427604</v>
      </c>
    </row>
    <row r="8262" spans="1:17">
      <c r="A8262" t="s">
        <v>14940</v>
      </c>
      <c r="B8262" s="16" t="s">
        <v>14941</v>
      </c>
      <c r="C8262">
        <v>7.9510236018136196</v>
      </c>
      <c r="D8262">
        <v>8.0614306876164292</v>
      </c>
      <c r="E8262">
        <v>8.0626560793255209</v>
      </c>
      <c r="F8262">
        <v>8.3769429589795994</v>
      </c>
      <c r="G8262">
        <v>7.9337184578607696</v>
      </c>
      <c r="H8262">
        <v>8.7516632826681295</v>
      </c>
      <c r="I8262">
        <v>8.2522790768096801</v>
      </c>
      <c r="J8262">
        <v>8.0639357200538502</v>
      </c>
      <c r="K8262">
        <v>7.9541743335574404</v>
      </c>
      <c r="L8262">
        <v>8.1720390860348306</v>
      </c>
      <c r="M8262">
        <v>8.2304854187460101</v>
      </c>
      <c r="N8262">
        <v>8.3895757433839293</v>
      </c>
      <c r="O8262">
        <v>8.2690281426567207</v>
      </c>
      <c r="P8262">
        <v>8.3560040915374394</v>
      </c>
      <c r="Q8262">
        <v>5.81282804418474</v>
      </c>
    </row>
    <row r="8263" spans="1:17">
      <c r="A8263" t="s">
        <v>14942</v>
      </c>
      <c r="B8263" s="16" t="e">
        <v>#N/A</v>
      </c>
      <c r="C8263">
        <v>6.8973229715324003</v>
      </c>
      <c r="D8263">
        <v>7.16818863952646</v>
      </c>
      <c r="E8263">
        <v>6.8867602326164601</v>
      </c>
      <c r="F8263">
        <v>6.84254687656904</v>
      </c>
      <c r="G8263">
        <v>6.3888092340661196</v>
      </c>
      <c r="H8263">
        <v>7.0107683309039501</v>
      </c>
      <c r="I8263">
        <v>6.7056631409512804</v>
      </c>
      <c r="J8263">
        <v>7.1191835615399102</v>
      </c>
      <c r="K8263">
        <v>6.5542553394185203</v>
      </c>
      <c r="L8263">
        <v>5.9272113840861103</v>
      </c>
      <c r="M8263">
        <v>5.1893266725532401</v>
      </c>
      <c r="N8263">
        <v>5.9619430316236501</v>
      </c>
      <c r="O8263">
        <v>5.4684386242281002</v>
      </c>
      <c r="P8263">
        <v>7.6917458145921502</v>
      </c>
      <c r="Q8263">
        <v>2.8218677180984102</v>
      </c>
    </row>
    <row r="8264" spans="1:17">
      <c r="A8264" t="s">
        <v>14943</v>
      </c>
      <c r="B8264" s="16" t="s">
        <v>14944</v>
      </c>
      <c r="C8264">
        <v>10.061967291299901</v>
      </c>
      <c r="D8264">
        <v>10.2043333387359</v>
      </c>
      <c r="E8264">
        <v>9.9954165022976404</v>
      </c>
      <c r="F8264">
        <v>9.6187586461156105</v>
      </c>
      <c r="G8264">
        <v>9.8555708010053102</v>
      </c>
      <c r="H8264">
        <v>9.8611638241251391</v>
      </c>
      <c r="I8264">
        <v>10.9408329095711</v>
      </c>
      <c r="J8264">
        <v>10.5979578327829</v>
      </c>
      <c r="K8264">
        <v>9.7902690228617004</v>
      </c>
      <c r="L8264">
        <v>10.632302951555999</v>
      </c>
      <c r="M8264">
        <v>10.373723306717901</v>
      </c>
      <c r="N8264">
        <v>10.6312505189238</v>
      </c>
      <c r="O8264">
        <v>9.9918999282622796</v>
      </c>
      <c r="P8264">
        <v>11.2277080758629</v>
      </c>
      <c r="Q8264">
        <v>10.4396731967666</v>
      </c>
    </row>
    <row r="8265" spans="1:17">
      <c r="A8265" t="s">
        <v>14945</v>
      </c>
      <c r="B8265" s="16" t="s">
        <v>14946</v>
      </c>
      <c r="C8265">
        <v>7.4702162237328196</v>
      </c>
      <c r="D8265">
        <v>7.4084289871033597</v>
      </c>
      <c r="E8265">
        <v>7.3861441046154104</v>
      </c>
      <c r="F8265">
        <v>7.6067390113762396</v>
      </c>
      <c r="G8265">
        <v>7.34377928768322</v>
      </c>
      <c r="H8265">
        <v>8.2614331513210306</v>
      </c>
      <c r="I8265">
        <v>7.3303411333840103</v>
      </c>
      <c r="J8265">
        <v>7.7612456747915202</v>
      </c>
      <c r="K8265">
        <v>7.3575458620325502</v>
      </c>
      <c r="L8265">
        <v>7.1711470390333902</v>
      </c>
      <c r="M8265">
        <v>7.7712511492696601</v>
      </c>
      <c r="N8265">
        <v>8.1017606448184107</v>
      </c>
      <c r="O8265">
        <v>7.8432301106807998</v>
      </c>
      <c r="P8265">
        <v>7.4927704004486699</v>
      </c>
      <c r="Q8265">
        <v>6.6375058506955904</v>
      </c>
    </row>
    <row r="8266" spans="1:17">
      <c r="A8266" t="s">
        <v>14947</v>
      </c>
      <c r="B8266" s="16" t="s">
        <v>14948</v>
      </c>
      <c r="C8266">
        <v>7.7974702032345302</v>
      </c>
      <c r="D8266">
        <v>7.5566823580389499</v>
      </c>
      <c r="E8266">
        <v>7.6925266921822599</v>
      </c>
      <c r="F8266">
        <v>7.8215741329266102</v>
      </c>
      <c r="G8266">
        <v>7.70973747676614</v>
      </c>
      <c r="H8266">
        <v>7.8740777915302997</v>
      </c>
      <c r="I8266">
        <v>7.8175432462888601</v>
      </c>
      <c r="J8266">
        <v>7.8027483751390001</v>
      </c>
      <c r="K8266">
        <v>7.4243171967247301</v>
      </c>
      <c r="L8266">
        <v>7.6340711410823099</v>
      </c>
      <c r="M8266">
        <v>7.8660487725433699</v>
      </c>
      <c r="N8266">
        <v>7.7191288054673999</v>
      </c>
      <c r="O8266">
        <v>7.8549777622216004</v>
      </c>
      <c r="P8266">
        <v>7.72238923081082</v>
      </c>
      <c r="Q8266">
        <v>5.09416193408443</v>
      </c>
    </row>
    <row r="8267" spans="1:17">
      <c r="A8267" t="s">
        <v>14949</v>
      </c>
      <c r="B8267" s="16" t="e">
        <v>#N/A</v>
      </c>
      <c r="C8267">
        <v>6.0202746330622601</v>
      </c>
      <c r="D8267">
        <v>6.0977003449207299</v>
      </c>
      <c r="E8267">
        <v>5.8734011200307696</v>
      </c>
      <c r="F8267">
        <v>6.1321346925860896</v>
      </c>
      <c r="G8267">
        <v>5.97458653714276</v>
      </c>
      <c r="H8267">
        <v>5.9352574320134996</v>
      </c>
      <c r="I8267">
        <v>5.5414939407437602</v>
      </c>
      <c r="J8267">
        <v>5.6573646507857704</v>
      </c>
      <c r="K8267">
        <v>5.52962448084548</v>
      </c>
      <c r="L8267">
        <v>5.6193000299912201</v>
      </c>
      <c r="M8267">
        <v>5.56915099370043</v>
      </c>
      <c r="N8267">
        <v>5.8399741889468402</v>
      </c>
      <c r="O8267">
        <v>5.4259727888002303</v>
      </c>
      <c r="P8267">
        <v>5.69964444990008</v>
      </c>
      <c r="Q8267">
        <v>6.2843132996066204</v>
      </c>
    </row>
    <row r="8268" spans="1:17">
      <c r="A8268" t="s">
        <v>14950</v>
      </c>
      <c r="B8268" s="16" t="s">
        <v>14951</v>
      </c>
      <c r="C8268">
        <v>4.0706176854441196</v>
      </c>
      <c r="D8268">
        <v>3.8603343823973102</v>
      </c>
      <c r="E8268">
        <v>2.8218677180984102</v>
      </c>
      <c r="F8268">
        <v>4.0118215330109104</v>
      </c>
      <c r="G8268">
        <v>4.3009286659846602</v>
      </c>
      <c r="H8268">
        <v>4.3015284866045098</v>
      </c>
      <c r="I8268">
        <v>3.3100125595866299</v>
      </c>
      <c r="J8268">
        <v>3.8565114723405598</v>
      </c>
      <c r="K8268">
        <v>3.91162951239331</v>
      </c>
      <c r="L8268">
        <v>4.1211419556762898</v>
      </c>
      <c r="M8268">
        <v>4.4983624523483101</v>
      </c>
      <c r="N8268">
        <v>5.0620011073979203</v>
      </c>
      <c r="O8268">
        <v>4.2491040476565001</v>
      </c>
      <c r="P8268">
        <v>4.2713440848041202</v>
      </c>
      <c r="Q8268">
        <v>2.8218677180984102</v>
      </c>
    </row>
    <row r="8269" spans="1:17">
      <c r="A8269" t="s">
        <v>14952</v>
      </c>
      <c r="B8269" s="16" t="s">
        <v>14953</v>
      </c>
      <c r="C8269">
        <v>6.4267812888606501</v>
      </c>
      <c r="D8269">
        <v>6.1768758760752398</v>
      </c>
      <c r="E8269">
        <v>6.2527945319371199</v>
      </c>
      <c r="F8269">
        <v>5.9891572551494896</v>
      </c>
      <c r="G8269">
        <v>5.5918733105197997</v>
      </c>
      <c r="H8269">
        <v>6.0648120825138196</v>
      </c>
      <c r="I8269">
        <v>5.9240666568416502</v>
      </c>
      <c r="J8269">
        <v>5.9401608635355601</v>
      </c>
      <c r="K8269">
        <v>5.6586756958187001</v>
      </c>
      <c r="L8269">
        <v>6.1948816344875999</v>
      </c>
      <c r="M8269">
        <v>5.8211776785550002</v>
      </c>
      <c r="N8269">
        <v>5.9423367922347801</v>
      </c>
      <c r="O8269">
        <v>5.8965587445327001</v>
      </c>
      <c r="P8269">
        <v>5.4975049655279902</v>
      </c>
      <c r="Q8269">
        <v>2.8218677180984102</v>
      </c>
    </row>
    <row r="8270" spans="1:17">
      <c r="A8270" t="s">
        <v>14954</v>
      </c>
      <c r="B8270" s="16" t="s">
        <v>14955</v>
      </c>
      <c r="C8270">
        <v>6.9454052174376804</v>
      </c>
      <c r="D8270">
        <v>7.0140709002794299</v>
      </c>
      <c r="E8270">
        <v>6.8724668132343201</v>
      </c>
      <c r="F8270">
        <v>7.3540988198108801</v>
      </c>
      <c r="G8270">
        <v>7.3113596650854804</v>
      </c>
      <c r="H8270">
        <v>7.1075672566897001</v>
      </c>
      <c r="I8270">
        <v>6.9357818419438102</v>
      </c>
      <c r="J8270">
        <v>7.0586971906764298</v>
      </c>
      <c r="K8270">
        <v>7.0232592131508804</v>
      </c>
      <c r="L8270">
        <v>6.9910684097633</v>
      </c>
      <c r="M8270">
        <v>7.0865238931933501</v>
      </c>
      <c r="N8270">
        <v>7.0858084553801799</v>
      </c>
      <c r="O8270">
        <v>6.7810663883528299</v>
      </c>
      <c r="P8270">
        <v>6.6290412099549298</v>
      </c>
      <c r="Q8270">
        <v>2.8218677180984102</v>
      </c>
    </row>
    <row r="8271" spans="1:17">
      <c r="A8271" t="s">
        <v>14956</v>
      </c>
      <c r="B8271" s="16" t="s">
        <v>14957</v>
      </c>
      <c r="C8271">
        <v>9.1961653813357103</v>
      </c>
      <c r="D8271">
        <v>9.1839101779316206</v>
      </c>
      <c r="E8271">
        <v>9.4747721905518905</v>
      </c>
      <c r="F8271">
        <v>9.3448106971297999</v>
      </c>
      <c r="G8271">
        <v>9.3698957333166</v>
      </c>
      <c r="H8271">
        <v>8.4030772478005407</v>
      </c>
      <c r="I8271">
        <v>9.0107677976691605</v>
      </c>
      <c r="J8271">
        <v>9.0657866083701304</v>
      </c>
      <c r="K8271">
        <v>9.3426512687104495</v>
      </c>
      <c r="L8271">
        <v>9.3245592150841805</v>
      </c>
      <c r="M8271">
        <v>9.2212983687858507</v>
      </c>
      <c r="N8271">
        <v>9.4494794462306295</v>
      </c>
      <c r="O8271">
        <v>9.1624933719639792</v>
      </c>
      <c r="P8271">
        <v>8.2705159848330094</v>
      </c>
      <c r="Q8271">
        <v>10.7764508804262</v>
      </c>
    </row>
    <row r="8272" spans="1:17">
      <c r="A8272" t="s">
        <v>14958</v>
      </c>
      <c r="B8272" s="16" t="s">
        <v>14959</v>
      </c>
      <c r="C8272">
        <v>4.5401401503132401</v>
      </c>
      <c r="D8272">
        <v>5.1247703439315302</v>
      </c>
      <c r="E8272">
        <v>4.3969712788901898</v>
      </c>
      <c r="F8272">
        <v>4.86534688307112</v>
      </c>
      <c r="G8272">
        <v>5.0185235057095401</v>
      </c>
      <c r="H8272">
        <v>5.1127774112395503</v>
      </c>
      <c r="I8272">
        <v>4.8453589192974098</v>
      </c>
      <c r="J8272">
        <v>5.0383114724192302</v>
      </c>
      <c r="K8272">
        <v>5.1105762950505103</v>
      </c>
      <c r="L8272">
        <v>4.7465905673729498</v>
      </c>
      <c r="M8272">
        <v>4.4113157068760698</v>
      </c>
      <c r="N8272">
        <v>5.0990232116612804</v>
      </c>
      <c r="O8272">
        <v>4.6215116313316003</v>
      </c>
      <c r="P8272">
        <v>5.2164652043888102</v>
      </c>
      <c r="Q8272">
        <v>2.8218677180984102</v>
      </c>
    </row>
    <row r="8273" spans="1:17">
      <c r="A8273" t="s">
        <v>14960</v>
      </c>
      <c r="B8273" s="16" t="s">
        <v>14961</v>
      </c>
      <c r="C8273">
        <v>6.8475706957064801</v>
      </c>
      <c r="D8273">
        <v>6.9794024872900398</v>
      </c>
      <c r="E8273">
        <v>6.3178285212373604</v>
      </c>
      <c r="F8273">
        <v>6.1015902381126503</v>
      </c>
      <c r="G8273">
        <v>5.8430458251757198</v>
      </c>
      <c r="H8273">
        <v>6.6503815819958696</v>
      </c>
      <c r="I8273">
        <v>6.69426981432159</v>
      </c>
      <c r="J8273">
        <v>6.3770998606948002</v>
      </c>
      <c r="K8273">
        <v>6.3560578544694497</v>
      </c>
      <c r="L8273">
        <v>6.2398789457682096</v>
      </c>
      <c r="M8273">
        <v>6.2542577506046202</v>
      </c>
      <c r="N8273">
        <v>5.7523273948856701</v>
      </c>
      <c r="O8273">
        <v>6.5295658361340001</v>
      </c>
      <c r="P8273">
        <v>6.8539498093667603</v>
      </c>
      <c r="Q8273">
        <v>2.8218677180984102</v>
      </c>
    </row>
    <row r="8274" spans="1:17">
      <c r="A8274" t="s">
        <v>14962</v>
      </c>
      <c r="B8274" s="16" t="s">
        <v>14963</v>
      </c>
      <c r="C8274">
        <v>7.4832803543587101</v>
      </c>
      <c r="D8274">
        <v>7.28625735805202</v>
      </c>
      <c r="E8274">
        <v>7.4355022000648301</v>
      </c>
      <c r="F8274">
        <v>7.3216190108341204</v>
      </c>
      <c r="G8274">
        <v>7.2356250852881097</v>
      </c>
      <c r="H8274">
        <v>8.1708698949301901</v>
      </c>
      <c r="I8274">
        <v>7.6216968849561404</v>
      </c>
      <c r="J8274">
        <v>7.7314650645078196</v>
      </c>
      <c r="K8274">
        <v>7.3005091443963801</v>
      </c>
      <c r="L8274">
        <v>7.50588149204372</v>
      </c>
      <c r="M8274">
        <v>7.4716821378814098</v>
      </c>
      <c r="N8274">
        <v>7.1120955779354196</v>
      </c>
      <c r="O8274">
        <v>7.3893804998512502</v>
      </c>
      <c r="P8274">
        <v>8.0100059982029492</v>
      </c>
      <c r="Q8274">
        <v>2.8218677180984102</v>
      </c>
    </row>
    <row r="8275" spans="1:17">
      <c r="A8275" t="s">
        <v>14964</v>
      </c>
      <c r="B8275" s="16" t="s">
        <v>14965</v>
      </c>
      <c r="C8275">
        <v>7.3180840145043398</v>
      </c>
      <c r="D8275">
        <v>7.27201870183272</v>
      </c>
      <c r="E8275">
        <v>7.1343226895372398</v>
      </c>
      <c r="F8275">
        <v>7.3858608538148998</v>
      </c>
      <c r="G8275">
        <v>7.0806640379668</v>
      </c>
      <c r="H8275">
        <v>7.8437997351681696</v>
      </c>
      <c r="I8275">
        <v>7.3081496764768303</v>
      </c>
      <c r="J8275">
        <v>7.4047115721353602</v>
      </c>
      <c r="K8275">
        <v>7.4361311627057196</v>
      </c>
      <c r="L8275">
        <v>7.2606134762558101</v>
      </c>
      <c r="M8275">
        <v>7.30828630969018</v>
      </c>
      <c r="N8275">
        <v>7.2447001625440102</v>
      </c>
      <c r="O8275">
        <v>7.5132477236580497</v>
      </c>
      <c r="P8275">
        <v>7.7071490674832202</v>
      </c>
      <c r="Q8275">
        <v>5.81282804418474</v>
      </c>
    </row>
    <row r="8276" spans="1:17">
      <c r="A8276" t="s">
        <v>14966</v>
      </c>
      <c r="B8276" s="16" t="s">
        <v>14967</v>
      </c>
      <c r="C8276">
        <v>7.5343816153612604</v>
      </c>
      <c r="D8276">
        <v>7.8041324626182504</v>
      </c>
      <c r="E8276">
        <v>7.6596891654395396</v>
      </c>
      <c r="F8276">
        <v>7.57404036287409</v>
      </c>
      <c r="G8276">
        <v>7.4812471112029897</v>
      </c>
      <c r="H8276">
        <v>7.5816227073997</v>
      </c>
      <c r="I8276">
        <v>7.6395679956081599</v>
      </c>
      <c r="J8276">
        <v>7.4783217376342002</v>
      </c>
      <c r="K8276">
        <v>7.50504653791441</v>
      </c>
      <c r="L8276">
        <v>7.2091042822887399</v>
      </c>
      <c r="M8276">
        <v>7.2016816582674297</v>
      </c>
      <c r="N8276">
        <v>7.3587971557348997</v>
      </c>
      <c r="O8276">
        <v>7.2947000324704296</v>
      </c>
      <c r="P8276">
        <v>7.4658459042266303</v>
      </c>
      <c r="Q8276">
        <v>6.9204191934356096</v>
      </c>
    </row>
    <row r="8277" spans="1:17">
      <c r="A8277" t="s">
        <v>14968</v>
      </c>
      <c r="B8277" s="16" t="s">
        <v>80</v>
      </c>
      <c r="C8277">
        <v>9.4907516731536692</v>
      </c>
      <c r="D8277">
        <v>9.5072471313134805</v>
      </c>
      <c r="E8277">
        <v>9.2230237926206495</v>
      </c>
      <c r="F8277">
        <v>9.0701836379846199</v>
      </c>
      <c r="G8277">
        <v>9.1969041554746607</v>
      </c>
      <c r="H8277">
        <v>9.1584068202848208</v>
      </c>
      <c r="I8277">
        <v>9.1768573776460194</v>
      </c>
      <c r="J8277">
        <v>9.0793480482714308</v>
      </c>
      <c r="K8277">
        <v>9.5468327960684505</v>
      </c>
      <c r="L8277">
        <v>8.8292306480776208</v>
      </c>
      <c r="M8277">
        <v>9.0782738435464303</v>
      </c>
      <c r="N8277">
        <v>8.5226258408790105</v>
      </c>
      <c r="O8277">
        <v>9.2376471416062493</v>
      </c>
      <c r="P8277">
        <v>9.8638622066422794</v>
      </c>
      <c r="Q8277">
        <v>7.5369478347710803</v>
      </c>
    </row>
    <row r="8278" spans="1:17">
      <c r="A8278" t="s">
        <v>14969</v>
      </c>
      <c r="B8278" s="16" t="s">
        <v>14970</v>
      </c>
      <c r="C8278">
        <v>4.4838185959666896</v>
      </c>
      <c r="D8278">
        <v>4.2618677800425697</v>
      </c>
      <c r="E8278">
        <v>4.2015349465393896</v>
      </c>
      <c r="F8278">
        <v>4.0892058755412499</v>
      </c>
      <c r="G8278">
        <v>4.6281296811809298</v>
      </c>
      <c r="H8278">
        <v>4.5459386428609303</v>
      </c>
      <c r="I8278">
        <v>5.28584498120492</v>
      </c>
      <c r="J8278">
        <v>4.2567562628296498</v>
      </c>
      <c r="K8278">
        <v>4.67705685303679</v>
      </c>
      <c r="L8278">
        <v>4.8321653561327897</v>
      </c>
      <c r="M8278">
        <v>4.8272493834176604</v>
      </c>
      <c r="N8278">
        <v>4.5639913292833096</v>
      </c>
      <c r="O8278">
        <v>4.8406433623781604</v>
      </c>
      <c r="P8278">
        <v>3.9363215208704698</v>
      </c>
      <c r="Q8278">
        <v>2.8218677180984102</v>
      </c>
    </row>
    <row r="8279" spans="1:17">
      <c r="A8279" t="s">
        <v>14971</v>
      </c>
      <c r="B8279" s="16" t="s">
        <v>14972</v>
      </c>
      <c r="C8279">
        <v>7.4636393836486201</v>
      </c>
      <c r="D8279">
        <v>7.5508008171231999</v>
      </c>
      <c r="E8279">
        <v>7.4925789249254002</v>
      </c>
      <c r="F8279">
        <v>8.0683602647193293</v>
      </c>
      <c r="G8279">
        <v>7.47394521252407</v>
      </c>
      <c r="H8279">
        <v>7.4130337446045003</v>
      </c>
      <c r="I8279">
        <v>7.4767703430194601</v>
      </c>
      <c r="J8279">
        <v>7.8549730060507796</v>
      </c>
      <c r="K8279">
        <v>7.3513190868800704</v>
      </c>
      <c r="L8279">
        <v>7.3242365156678897</v>
      </c>
      <c r="M8279">
        <v>7.34564996012978</v>
      </c>
      <c r="N8279">
        <v>7.26044683579084</v>
      </c>
      <c r="O8279">
        <v>7.37855994466205</v>
      </c>
      <c r="P8279">
        <v>7.4748768595717596</v>
      </c>
      <c r="Q8279">
        <v>6.6375058506955904</v>
      </c>
    </row>
    <row r="8280" spans="1:17">
      <c r="A8280" t="s">
        <v>14973</v>
      </c>
      <c r="B8280" s="16" t="s">
        <v>14974</v>
      </c>
      <c r="C8280">
        <v>8.5804647653092392</v>
      </c>
      <c r="D8280">
        <v>8.7043309595555005</v>
      </c>
      <c r="E8280">
        <v>8.4934760895908692</v>
      </c>
      <c r="F8280">
        <v>8.5715346373041896</v>
      </c>
      <c r="G8280">
        <v>8.6742134183600292</v>
      </c>
      <c r="H8280">
        <v>8.7242421953963607</v>
      </c>
      <c r="I8280">
        <v>8.5358382785525304</v>
      </c>
      <c r="J8280">
        <v>8.5094875496487798</v>
      </c>
      <c r="K8280">
        <v>8.7048557679641299</v>
      </c>
      <c r="L8280">
        <v>8.5918152295030001</v>
      </c>
      <c r="M8280">
        <v>8.5510761321175295</v>
      </c>
      <c r="N8280">
        <v>8.3386514711424304</v>
      </c>
      <c r="O8280">
        <v>8.5378325110937805</v>
      </c>
      <c r="P8280">
        <v>8.8887305774980394</v>
      </c>
      <c r="Q8280">
        <v>8.3931679398307004</v>
      </c>
    </row>
    <row r="8281" spans="1:17">
      <c r="A8281" t="s">
        <v>14975</v>
      </c>
      <c r="B8281" s="16" t="s">
        <v>14976</v>
      </c>
      <c r="C8281">
        <v>7.0546205441807199</v>
      </c>
      <c r="D8281">
        <v>7.0226086067609099</v>
      </c>
      <c r="E8281">
        <v>7.4060911410733103</v>
      </c>
      <c r="F8281">
        <v>7.0788318150758602</v>
      </c>
      <c r="G8281">
        <v>7.52429672556746</v>
      </c>
      <c r="H8281">
        <v>7.1075672566897001</v>
      </c>
      <c r="I8281">
        <v>8.0534705485444196</v>
      </c>
      <c r="J8281">
        <v>7.0379548135020604</v>
      </c>
      <c r="K8281">
        <v>7.9866419913923199</v>
      </c>
      <c r="L8281">
        <v>8.1566087023850802</v>
      </c>
      <c r="M8281">
        <v>7.9480728598295203</v>
      </c>
      <c r="N8281">
        <v>8.6474190574708292</v>
      </c>
      <c r="O8281">
        <v>7.7072538988913903</v>
      </c>
      <c r="P8281">
        <v>7.2085980835333796</v>
      </c>
      <c r="Q8281">
        <v>9.7343991185863192</v>
      </c>
    </row>
    <row r="8282" spans="1:17">
      <c r="A8282" t="s">
        <v>14977</v>
      </c>
      <c r="B8282" s="16" t="s">
        <v>14978</v>
      </c>
      <c r="C8282">
        <v>4.4838185959666896</v>
      </c>
      <c r="D8282">
        <v>4.3876263279161201</v>
      </c>
      <c r="E8282">
        <v>3.9618875914207199</v>
      </c>
      <c r="F8282">
        <v>3.8353454241230298</v>
      </c>
      <c r="G8282">
        <v>4.3009286659846602</v>
      </c>
      <c r="H8282">
        <v>4.07504641393726</v>
      </c>
      <c r="I8282">
        <v>4.4354937019020104</v>
      </c>
      <c r="J8282">
        <v>4.1999986398891203</v>
      </c>
      <c r="K8282">
        <v>3.8204461843508501</v>
      </c>
      <c r="L8282">
        <v>3.8614614459532302</v>
      </c>
      <c r="M8282">
        <v>4.5395912486649097</v>
      </c>
      <c r="N8282">
        <v>2.8218677180984102</v>
      </c>
      <c r="O8282">
        <v>4.5388813471664999</v>
      </c>
      <c r="P8282">
        <v>4.7374550361106396</v>
      </c>
      <c r="Q8282">
        <v>2.8218677180984102</v>
      </c>
    </row>
    <row r="8283" spans="1:17">
      <c r="A8283" t="s">
        <v>14979</v>
      </c>
      <c r="B8283" s="16" t="s">
        <v>14980</v>
      </c>
      <c r="C8283">
        <v>11.815314328761101</v>
      </c>
      <c r="D8283">
        <v>11.9379359606306</v>
      </c>
      <c r="E8283">
        <v>11.5813541605102</v>
      </c>
      <c r="F8283">
        <v>11.544844994748299</v>
      </c>
      <c r="G8283">
        <v>11.5882713698243</v>
      </c>
      <c r="H8283">
        <v>11.426833141761501</v>
      </c>
      <c r="I8283">
        <v>11.725755921017599</v>
      </c>
      <c r="J8283">
        <v>11.3509024766119</v>
      </c>
      <c r="K8283">
        <v>12.4358107806239</v>
      </c>
      <c r="L8283">
        <v>11.7363336074248</v>
      </c>
      <c r="M8283">
        <v>11.7769614197523</v>
      </c>
      <c r="N8283">
        <v>11.228755954940601</v>
      </c>
      <c r="O8283">
        <v>11.5821608064426</v>
      </c>
      <c r="P8283">
        <v>12.175524646087499</v>
      </c>
      <c r="Q8283">
        <v>12.9549933910462</v>
      </c>
    </row>
    <row r="8284" spans="1:17">
      <c r="A8284" t="s">
        <v>14981</v>
      </c>
      <c r="B8284" s="16" t="s">
        <v>14982</v>
      </c>
      <c r="C8284">
        <v>7.8078865927447199</v>
      </c>
      <c r="D8284">
        <v>7.7892284648225099</v>
      </c>
      <c r="E8284">
        <v>7.6679690530588296</v>
      </c>
      <c r="F8284">
        <v>7.9713141637722202</v>
      </c>
      <c r="G8284">
        <v>7.5660953034075797</v>
      </c>
      <c r="H8284">
        <v>8.3573919138400807</v>
      </c>
      <c r="I8284">
        <v>7.7145433049505403</v>
      </c>
      <c r="J8284">
        <v>8.2493964509038307</v>
      </c>
      <c r="K8284">
        <v>7.5920801119716002</v>
      </c>
      <c r="L8284">
        <v>7.3311349400453301</v>
      </c>
      <c r="M8284">
        <v>7.5377160345115701</v>
      </c>
      <c r="N8284">
        <v>7.3733479364817498</v>
      </c>
      <c r="O8284">
        <v>7.4422943721941399</v>
      </c>
      <c r="P8284">
        <v>8.0100059982029492</v>
      </c>
      <c r="Q8284">
        <v>5.09416193408443</v>
      </c>
    </row>
    <row r="8285" spans="1:17">
      <c r="A8285" t="s">
        <v>14983</v>
      </c>
      <c r="B8285" s="16" t="s">
        <v>14984</v>
      </c>
      <c r="C8285">
        <v>6.8875098120992702</v>
      </c>
      <c r="D8285">
        <v>6.6993092668309204</v>
      </c>
      <c r="E8285">
        <v>6.4001528211462198</v>
      </c>
      <c r="F8285">
        <v>7.2335662504588596</v>
      </c>
      <c r="G8285">
        <v>7.2442399160463804</v>
      </c>
      <c r="H8285">
        <v>7.4933055811739298</v>
      </c>
      <c r="I8285">
        <v>6.8563160945267603</v>
      </c>
      <c r="J8285">
        <v>6.8914292082080797</v>
      </c>
      <c r="K8285">
        <v>6.63877551665722</v>
      </c>
      <c r="L8285">
        <v>6.5679948358929003</v>
      </c>
      <c r="M8285">
        <v>7.3028684494029497</v>
      </c>
      <c r="N8285">
        <v>7.4301215020004001</v>
      </c>
      <c r="O8285">
        <v>7.2597360273663902</v>
      </c>
      <c r="P8285">
        <v>7.3528040126010596</v>
      </c>
      <c r="Q8285">
        <v>6.6375058506955904</v>
      </c>
    </row>
    <row r="8286" spans="1:17">
      <c r="A8286" t="s">
        <v>14985</v>
      </c>
      <c r="B8286" s="16" t="s">
        <v>14986</v>
      </c>
      <c r="C8286">
        <v>8.1318224785534898</v>
      </c>
      <c r="D8286">
        <v>7.9762871844851704</v>
      </c>
      <c r="E8286">
        <v>9.2780926191995796</v>
      </c>
      <c r="F8286">
        <v>8.4775197332826302</v>
      </c>
      <c r="G8286">
        <v>8.5856407012183205</v>
      </c>
      <c r="H8286">
        <v>6.5409007630838598</v>
      </c>
      <c r="I8286">
        <v>7.8939546827882099</v>
      </c>
      <c r="J8286">
        <v>8.1881036931947904</v>
      </c>
      <c r="K8286">
        <v>7.9418077655172903</v>
      </c>
      <c r="L8286">
        <v>7.73107344505057</v>
      </c>
      <c r="M8286">
        <v>7.6906455855048899</v>
      </c>
      <c r="N8286">
        <v>7.7528822428856801</v>
      </c>
      <c r="O8286">
        <v>7.9456606621419299</v>
      </c>
      <c r="P8286">
        <v>6.96085789457518</v>
      </c>
      <c r="Q8286">
        <v>10.6852902490437</v>
      </c>
    </row>
    <row r="8287" spans="1:17">
      <c r="A8287" t="s">
        <v>14987</v>
      </c>
      <c r="B8287" s="16" t="s">
        <v>14988</v>
      </c>
      <c r="C8287">
        <v>6.7854920253152002</v>
      </c>
      <c r="D8287">
        <v>6.8219210145429399</v>
      </c>
      <c r="E8287">
        <v>6.6389320012258004</v>
      </c>
      <c r="F8287">
        <v>6.87878212378223</v>
      </c>
      <c r="G8287">
        <v>6.6583558505855196</v>
      </c>
      <c r="H8287">
        <v>7.16593171982817</v>
      </c>
      <c r="I8287">
        <v>7.2316005452623404</v>
      </c>
      <c r="J8287">
        <v>7.0098232928722899</v>
      </c>
      <c r="K8287">
        <v>6.8394351775703699</v>
      </c>
      <c r="L8287">
        <v>6.5081444959114796</v>
      </c>
      <c r="M8287">
        <v>6.6807395065339898</v>
      </c>
      <c r="N8287">
        <v>6.1613208557558696</v>
      </c>
      <c r="O8287">
        <v>6.5967134003158696</v>
      </c>
      <c r="P8287">
        <v>7.40098942313909</v>
      </c>
      <c r="Q8287">
        <v>5.09416193408443</v>
      </c>
    </row>
    <row r="8288" spans="1:17">
      <c r="A8288" t="s">
        <v>14989</v>
      </c>
      <c r="B8288" s="16" t="e">
        <v>#N/A</v>
      </c>
      <c r="C8288">
        <v>7.1561059378845204</v>
      </c>
      <c r="D8288">
        <v>7.2576375141296099</v>
      </c>
      <c r="E8288">
        <v>7.5202897263322503</v>
      </c>
      <c r="F8288">
        <v>7.1545974215495898</v>
      </c>
      <c r="G8288">
        <v>7.2528033882645397</v>
      </c>
      <c r="H8288">
        <v>6.3662577777008797</v>
      </c>
      <c r="I8288">
        <v>7.1423986731827496</v>
      </c>
      <c r="J8288">
        <v>7.0791439304957899</v>
      </c>
      <c r="K8288">
        <v>7.3760659567651699</v>
      </c>
      <c r="L8288">
        <v>7.4625759491112298</v>
      </c>
      <c r="M8288">
        <v>6.7857001527871796</v>
      </c>
      <c r="N8288">
        <v>6.4229857134930803</v>
      </c>
      <c r="O8288">
        <v>6.6608435268053103</v>
      </c>
      <c r="P8288">
        <v>6.9216961844646496</v>
      </c>
      <c r="Q8288">
        <v>7.1565710053807701</v>
      </c>
    </row>
    <row r="8289" spans="1:17">
      <c r="A8289" t="s">
        <v>14990</v>
      </c>
      <c r="B8289" s="16" t="e">
        <v>#N/A</v>
      </c>
      <c r="C8289">
        <v>3.8862082974622001</v>
      </c>
      <c r="D8289">
        <v>3.9548310731697001</v>
      </c>
      <c r="E8289">
        <v>2.8218677180984102</v>
      </c>
      <c r="F8289">
        <v>4.2284225029819602</v>
      </c>
      <c r="G8289">
        <v>3.8309652426265099</v>
      </c>
      <c r="H8289">
        <v>3.50653555504317</v>
      </c>
      <c r="I8289">
        <v>3.9910282299290798</v>
      </c>
      <c r="J8289">
        <v>3.2517770676889399</v>
      </c>
      <c r="K8289">
        <v>3.8204461843508501</v>
      </c>
      <c r="L8289">
        <v>3.9560512465587201</v>
      </c>
      <c r="M8289">
        <v>3.4086250003018401</v>
      </c>
      <c r="N8289">
        <v>2.8218677180984102</v>
      </c>
      <c r="O8289">
        <v>3.24931794675887</v>
      </c>
      <c r="P8289">
        <v>3.3893867502571098</v>
      </c>
      <c r="Q8289">
        <v>2.8218677180984102</v>
      </c>
    </row>
    <row r="8290" spans="1:17">
      <c r="A8290" t="s">
        <v>14991</v>
      </c>
      <c r="B8290" s="16" t="s">
        <v>14992</v>
      </c>
      <c r="C8290">
        <v>11.0181215735156</v>
      </c>
      <c r="D8290">
        <v>11.0502910206139</v>
      </c>
      <c r="E8290">
        <v>10.927205527818399</v>
      </c>
      <c r="F8290">
        <v>10.3011725465342</v>
      </c>
      <c r="G8290">
        <v>10.688775833945099</v>
      </c>
      <c r="H8290">
        <v>10.315213925108299</v>
      </c>
      <c r="I8290">
        <v>10.981054256667701</v>
      </c>
      <c r="J8290">
        <v>10.4661103678374</v>
      </c>
      <c r="K8290">
        <v>11.0655402393452</v>
      </c>
      <c r="L8290">
        <v>10.7286591179789</v>
      </c>
      <c r="M8290">
        <v>10.547816332895501</v>
      </c>
      <c r="N8290">
        <v>10.0345070496513</v>
      </c>
      <c r="O8290">
        <v>10.648724186295601</v>
      </c>
      <c r="P8290">
        <v>10.733107806551301</v>
      </c>
      <c r="Q8290">
        <v>10.8454464916336</v>
      </c>
    </row>
    <row r="8291" spans="1:17">
      <c r="A8291" t="s">
        <v>14993</v>
      </c>
      <c r="B8291" s="16" t="s">
        <v>14994</v>
      </c>
      <c r="C8291">
        <v>10.3245568164717</v>
      </c>
      <c r="D8291">
        <v>10.4129794377309</v>
      </c>
      <c r="E8291">
        <v>10.072200646689099</v>
      </c>
      <c r="F8291">
        <v>10.654130983245601</v>
      </c>
      <c r="G8291">
        <v>10.270749761459699</v>
      </c>
      <c r="H8291">
        <v>10.4914195114702</v>
      </c>
      <c r="I8291">
        <v>10.114254122263</v>
      </c>
      <c r="J8291">
        <v>10.7013250457511</v>
      </c>
      <c r="K8291">
        <v>10.188286381313</v>
      </c>
      <c r="L8291">
        <v>10.2131599682771</v>
      </c>
      <c r="M8291">
        <v>10.1845477365798</v>
      </c>
      <c r="N8291">
        <v>9.6220929923776808</v>
      </c>
      <c r="O8291">
        <v>10.152693926164099</v>
      </c>
      <c r="P8291">
        <v>10.427689451104699</v>
      </c>
      <c r="Q8291">
        <v>6.6375058506955904</v>
      </c>
    </row>
    <row r="8292" spans="1:17">
      <c r="A8292" t="s">
        <v>14995</v>
      </c>
      <c r="B8292" s="16" t="s">
        <v>14996</v>
      </c>
      <c r="C8292">
        <v>7.6018073521894403</v>
      </c>
      <c r="D8292">
        <v>7.8041324626182504</v>
      </c>
      <c r="E8292">
        <v>7.8018948752367301</v>
      </c>
      <c r="F8292">
        <v>8.1296061977141303</v>
      </c>
      <c r="G8292">
        <v>7.6591472706832002</v>
      </c>
      <c r="H8292">
        <v>8.9302653664739093</v>
      </c>
      <c r="I8292">
        <v>7.9379282193936698</v>
      </c>
      <c r="J8292">
        <v>8.4610888741973707</v>
      </c>
      <c r="K8292">
        <v>7.6182326434521599</v>
      </c>
      <c r="L8292">
        <v>7.8981783752191896</v>
      </c>
      <c r="M8292">
        <v>8.1753008172404797</v>
      </c>
      <c r="N8292">
        <v>8.3349442388024109</v>
      </c>
      <c r="O8292">
        <v>8.1115100230805304</v>
      </c>
      <c r="P8292">
        <v>8.3214149767362393</v>
      </c>
      <c r="Q8292">
        <v>2.8218677180984102</v>
      </c>
    </row>
    <row r="8293" spans="1:17">
      <c r="A8293" t="s">
        <v>14997</v>
      </c>
      <c r="B8293" s="16" t="s">
        <v>14998</v>
      </c>
      <c r="C8293">
        <v>8.0420538254307008</v>
      </c>
      <c r="D8293">
        <v>7.91354313914296</v>
      </c>
      <c r="E8293">
        <v>9.8375737164838899</v>
      </c>
      <c r="F8293">
        <v>8.6623841577175096</v>
      </c>
      <c r="G8293">
        <v>8.5856407012183205</v>
      </c>
      <c r="H8293">
        <v>8.0211137022702896</v>
      </c>
      <c r="I8293">
        <v>8.7121073181998092</v>
      </c>
      <c r="J8293">
        <v>9.4905417012911499</v>
      </c>
      <c r="K8293">
        <v>8.0262237576379505</v>
      </c>
      <c r="L8293">
        <v>8.3316885963049305</v>
      </c>
      <c r="M8293">
        <v>8.3869497945796407</v>
      </c>
      <c r="N8293">
        <v>8.49299382450282</v>
      </c>
      <c r="O8293">
        <v>8.7328386686183901</v>
      </c>
      <c r="P8293">
        <v>8.4040201942323094</v>
      </c>
      <c r="Q8293">
        <v>7.6950435514148801</v>
      </c>
    </row>
    <row r="8294" spans="1:17">
      <c r="A8294" t="s">
        <v>14999</v>
      </c>
      <c r="B8294" s="16" t="s">
        <v>15000</v>
      </c>
      <c r="C8294">
        <v>8.7733913286416705</v>
      </c>
      <c r="D8294">
        <v>8.8163055113916897</v>
      </c>
      <c r="E8294">
        <v>8.8720366601881597</v>
      </c>
      <c r="F8294">
        <v>8.7768403114384004</v>
      </c>
      <c r="G8294">
        <v>8.8977647800462893</v>
      </c>
      <c r="H8294">
        <v>8.5288727901697197</v>
      </c>
      <c r="I8294">
        <v>9.6590076481147502</v>
      </c>
      <c r="J8294">
        <v>9.3409507215849796</v>
      </c>
      <c r="K8294">
        <v>8.4725501940294503</v>
      </c>
      <c r="L8294">
        <v>9.39525676451108</v>
      </c>
      <c r="M8294">
        <v>9.2552932933335494</v>
      </c>
      <c r="N8294">
        <v>9.2689862224166504</v>
      </c>
      <c r="O8294">
        <v>8.6875982723529699</v>
      </c>
      <c r="P8294">
        <v>9.7971287923191497</v>
      </c>
      <c r="Q8294">
        <v>9.4093039143768298</v>
      </c>
    </row>
    <row r="8295" spans="1:17">
      <c r="A8295" t="s">
        <v>15001</v>
      </c>
      <c r="B8295" s="16" t="s">
        <v>15002</v>
      </c>
      <c r="C8295">
        <v>7.1146889116676002</v>
      </c>
      <c r="D8295">
        <v>7.1212839136442598</v>
      </c>
      <c r="E8295">
        <v>6.6389320012258004</v>
      </c>
      <c r="F8295">
        <v>7.0943083087080998</v>
      </c>
      <c r="G8295">
        <v>6.6712248272836403</v>
      </c>
      <c r="H8295">
        <v>7.91348301616567</v>
      </c>
      <c r="I8295">
        <v>7.3303411333840103</v>
      </c>
      <c r="J8295">
        <v>7.3156948412919096</v>
      </c>
      <c r="K8295">
        <v>7.1435456076211903</v>
      </c>
      <c r="L8295">
        <v>7.1478815104877</v>
      </c>
      <c r="M8295">
        <v>7.3769205774306199</v>
      </c>
      <c r="N8295">
        <v>7.1120955779354196</v>
      </c>
      <c r="O8295">
        <v>7.2714854940254599</v>
      </c>
      <c r="P8295">
        <v>7.8665247740047004</v>
      </c>
      <c r="Q8295">
        <v>2.8218677180984102</v>
      </c>
    </row>
    <row r="8296" spans="1:17">
      <c r="A8296" t="s">
        <v>15003</v>
      </c>
      <c r="B8296" s="16" t="s">
        <v>15004</v>
      </c>
      <c r="C8296">
        <v>7.1146889116676002</v>
      </c>
      <c r="D8296">
        <v>6.9968414682087197</v>
      </c>
      <c r="E8296">
        <v>7.5829449158262197</v>
      </c>
      <c r="F8296">
        <v>6.4184400025519999</v>
      </c>
      <c r="G8296">
        <v>7.0416356122635104</v>
      </c>
      <c r="H8296">
        <v>6.3662577777008797</v>
      </c>
      <c r="I8296">
        <v>6.6595345132719403</v>
      </c>
      <c r="J8296">
        <v>6.5922347918025697</v>
      </c>
      <c r="K8296">
        <v>7.3005091443963801</v>
      </c>
      <c r="L8296">
        <v>6.6914464111632599</v>
      </c>
      <c r="M8296">
        <v>6.5583555451284097</v>
      </c>
      <c r="N8296">
        <v>6.55705140501294</v>
      </c>
      <c r="O8296">
        <v>6.4693817185352103</v>
      </c>
      <c r="P8296">
        <v>6.47486360288885</v>
      </c>
      <c r="Q8296">
        <v>9.4977003000167599</v>
      </c>
    </row>
    <row r="8297" spans="1:17">
      <c r="A8297" t="s">
        <v>15005</v>
      </c>
      <c r="B8297" s="16" t="s">
        <v>15006</v>
      </c>
      <c r="C8297">
        <v>6.1745445797018697</v>
      </c>
      <c r="D8297">
        <v>6.2807715480435</v>
      </c>
      <c r="E8297">
        <v>5.4332085476316498</v>
      </c>
      <c r="F8297">
        <v>5.1706883695566601</v>
      </c>
      <c r="G8297">
        <v>4.975741795846</v>
      </c>
      <c r="H8297">
        <v>5.0023896186610397</v>
      </c>
      <c r="I8297">
        <v>5.7119264710440998</v>
      </c>
      <c r="J8297">
        <v>5.1228960162245301</v>
      </c>
      <c r="K8297">
        <v>6.4644097944759897</v>
      </c>
      <c r="L8297">
        <v>6.1003539262734003</v>
      </c>
      <c r="M8297">
        <v>5.4132354683515702</v>
      </c>
      <c r="N8297">
        <v>5.1350388086703704</v>
      </c>
      <c r="O8297">
        <v>5.2659635633928499</v>
      </c>
      <c r="P8297">
        <v>4.9174589054378801</v>
      </c>
      <c r="Q8297">
        <v>7.8374797051227896</v>
      </c>
    </row>
    <row r="8298" spans="1:17">
      <c r="A8298" t="s">
        <v>15007</v>
      </c>
      <c r="B8298" s="16" t="s">
        <v>15008</v>
      </c>
      <c r="C8298">
        <v>5.6492058890955699</v>
      </c>
      <c r="D8298">
        <v>5.5218051423872696</v>
      </c>
      <c r="E8298">
        <v>5.2175717649130604</v>
      </c>
      <c r="F8298">
        <v>5.5849098412756897</v>
      </c>
      <c r="G8298">
        <v>5.7479431304763704</v>
      </c>
      <c r="H8298">
        <v>4.4894640760069198</v>
      </c>
      <c r="I8298">
        <v>5.2542284300769104</v>
      </c>
      <c r="J8298">
        <v>4.8166378297689096</v>
      </c>
      <c r="K8298">
        <v>5.6379859859907304</v>
      </c>
      <c r="L8298">
        <v>5.8120628640760099</v>
      </c>
      <c r="M8298">
        <v>5.8665421880889701</v>
      </c>
      <c r="N8298">
        <v>5.68277591644026</v>
      </c>
      <c r="O8298">
        <v>5.2659635633928499</v>
      </c>
      <c r="P8298">
        <v>4.1712528320562896</v>
      </c>
      <c r="Q8298">
        <v>7.9670857749043096</v>
      </c>
    </row>
    <row r="8299" spans="1:17">
      <c r="A8299" t="s">
        <v>15009</v>
      </c>
      <c r="B8299" s="16" t="s">
        <v>15010</v>
      </c>
      <c r="C8299">
        <v>9.7755809133472997</v>
      </c>
      <c r="D8299">
        <v>9.8049128369966407</v>
      </c>
      <c r="E8299">
        <v>9.6870090935503708</v>
      </c>
      <c r="F8299">
        <v>9.6040066889070896</v>
      </c>
      <c r="G8299">
        <v>9.8386405612036807</v>
      </c>
      <c r="H8299">
        <v>10.227138331517301</v>
      </c>
      <c r="I8299">
        <v>10.1969410464931</v>
      </c>
      <c r="J8299">
        <v>10.089319341248601</v>
      </c>
      <c r="K8299">
        <v>9.9092848068429493</v>
      </c>
      <c r="L8299">
        <v>10.246319680756001</v>
      </c>
      <c r="M8299">
        <v>10.0473895931352</v>
      </c>
      <c r="N8299">
        <v>10.406961813277199</v>
      </c>
      <c r="O8299">
        <v>9.9677793873012597</v>
      </c>
      <c r="P8299">
        <v>10.4136904470371</v>
      </c>
      <c r="Q8299">
        <v>9.1060647157263492</v>
      </c>
    </row>
    <row r="8300" spans="1:17">
      <c r="A8300" t="s">
        <v>15011</v>
      </c>
      <c r="B8300" s="16" t="s">
        <v>15012</v>
      </c>
      <c r="C8300">
        <v>8.8584643494239899</v>
      </c>
      <c r="D8300">
        <v>9.0403692879494795</v>
      </c>
      <c r="E8300">
        <v>8.7910429965619397</v>
      </c>
      <c r="F8300">
        <v>9.1238216420657601</v>
      </c>
      <c r="G8300">
        <v>9.0329183926975105</v>
      </c>
      <c r="H8300">
        <v>9.6846618632088202</v>
      </c>
      <c r="I8300">
        <v>9.1890304938031999</v>
      </c>
      <c r="J8300">
        <v>9.3153932894730005</v>
      </c>
      <c r="K8300">
        <v>8.7900610145159703</v>
      </c>
      <c r="L8300">
        <v>9.1870958439359303</v>
      </c>
      <c r="M8300">
        <v>9.16875469650358</v>
      </c>
      <c r="N8300">
        <v>8.94112679496887</v>
      </c>
      <c r="O8300">
        <v>9.1274335611940796</v>
      </c>
      <c r="P8300">
        <v>9.3932172131081497</v>
      </c>
      <c r="Q8300">
        <v>7.6950435514148801</v>
      </c>
    </row>
    <row r="8301" spans="1:17">
      <c r="A8301" t="s">
        <v>15013</v>
      </c>
      <c r="B8301" s="16" t="s">
        <v>15014</v>
      </c>
      <c r="C8301">
        <v>7.4897681856301501</v>
      </c>
      <c r="D8301">
        <v>7.5857347088760703</v>
      </c>
      <c r="E8301">
        <v>7.0856370732265797</v>
      </c>
      <c r="F8301">
        <v>8.1919480179008595</v>
      </c>
      <c r="G8301">
        <v>7.7343810404293203</v>
      </c>
      <c r="H8301">
        <v>8.2537801457712092</v>
      </c>
      <c r="I8301">
        <v>7.6156901847186598</v>
      </c>
      <c r="J8301">
        <v>7.9796151776227697</v>
      </c>
      <c r="K8301">
        <v>7.5761573404847704</v>
      </c>
      <c r="L8301">
        <v>7.8071964686250404</v>
      </c>
      <c r="M8301">
        <v>8.0899183908535797</v>
      </c>
      <c r="N8301">
        <v>8.2858618482044406</v>
      </c>
      <c r="O8301">
        <v>8.0378570068629696</v>
      </c>
      <c r="P8301">
        <v>7.1076120005007501</v>
      </c>
      <c r="Q8301">
        <v>7.5369478347710803</v>
      </c>
    </row>
    <row r="8302" spans="1:17">
      <c r="A8302" t="s">
        <v>15015</v>
      </c>
      <c r="B8302" s="16" t="s">
        <v>15016</v>
      </c>
      <c r="C8302">
        <v>9.3375602478208108</v>
      </c>
      <c r="D8302">
        <v>9.2917371039175993</v>
      </c>
      <c r="E8302">
        <v>9.4771274394101095</v>
      </c>
      <c r="F8302">
        <v>9.2635090033624596</v>
      </c>
      <c r="G8302">
        <v>9.2210589239274494</v>
      </c>
      <c r="H8302">
        <v>9.8408848486717204</v>
      </c>
      <c r="I8302">
        <v>9.3110041939671202</v>
      </c>
      <c r="J8302">
        <v>9.3948188899816092</v>
      </c>
      <c r="K8302">
        <v>9.1820627139200504</v>
      </c>
      <c r="L8302">
        <v>9.2754258772749001</v>
      </c>
      <c r="M8302">
        <v>9.3501004357131805</v>
      </c>
      <c r="N8302">
        <v>9.71197918782903</v>
      </c>
      <c r="O8302">
        <v>9.52405944035403</v>
      </c>
      <c r="P8302">
        <v>9.5206037382743993</v>
      </c>
      <c r="Q8302">
        <v>9.0486929182374407</v>
      </c>
    </row>
    <row r="8303" spans="1:17">
      <c r="A8303" t="s">
        <v>15017</v>
      </c>
      <c r="B8303" s="16" t="s">
        <v>15018</v>
      </c>
      <c r="C8303">
        <v>10.32274377633</v>
      </c>
      <c r="D8303">
        <v>10.410549146742699</v>
      </c>
      <c r="E8303">
        <v>10.2685232176187</v>
      </c>
      <c r="F8303">
        <v>10.8549406924912</v>
      </c>
      <c r="G8303">
        <v>10.382044794533099</v>
      </c>
      <c r="H8303">
        <v>10.538611221783601</v>
      </c>
      <c r="I8303">
        <v>10.2287328701485</v>
      </c>
      <c r="J8303">
        <v>10.693631421349901</v>
      </c>
      <c r="K8303">
        <v>10.379083782339899</v>
      </c>
      <c r="L8303">
        <v>10.316520741343099</v>
      </c>
      <c r="M8303">
        <v>10.2632189787378</v>
      </c>
      <c r="N8303">
        <v>9.9142535172518507</v>
      </c>
      <c r="O8303">
        <v>10.0517691136188</v>
      </c>
      <c r="P8303">
        <v>10.2643796835664</v>
      </c>
      <c r="Q8303">
        <v>7.6950435514148801</v>
      </c>
    </row>
    <row r="8304" spans="1:17">
      <c r="A8304" t="s">
        <v>15019</v>
      </c>
      <c r="B8304" s="16" t="s">
        <v>15020</v>
      </c>
      <c r="C8304">
        <v>9.2993465988300308</v>
      </c>
      <c r="D8304">
        <v>9.3196403499710705</v>
      </c>
      <c r="E8304">
        <v>9.4121455933629807</v>
      </c>
      <c r="F8304">
        <v>9.2821634512932096</v>
      </c>
      <c r="G8304">
        <v>9.3777308012008103</v>
      </c>
      <c r="H8304">
        <v>8.9611298510368602</v>
      </c>
      <c r="I8304">
        <v>9.2695721036879295</v>
      </c>
      <c r="J8304">
        <v>9.2951973930418301</v>
      </c>
      <c r="K8304">
        <v>9.0691816071983204</v>
      </c>
      <c r="L8304">
        <v>9.1756642965630206</v>
      </c>
      <c r="M8304">
        <v>9.2270201244482895</v>
      </c>
      <c r="N8304">
        <v>8.9653017478375396</v>
      </c>
      <c r="O8304">
        <v>9.2933476855550801</v>
      </c>
      <c r="P8304">
        <v>9.2587115822381492</v>
      </c>
      <c r="Q8304">
        <v>9.65973340900055</v>
      </c>
    </row>
    <row r="8305" spans="1:17">
      <c r="A8305" t="s">
        <v>15021</v>
      </c>
      <c r="B8305" s="16" t="e">
        <v>#N/A</v>
      </c>
      <c r="C8305">
        <v>3.6535616636188299</v>
      </c>
      <c r="D8305">
        <v>3.4870161193063098</v>
      </c>
      <c r="E8305">
        <v>3.8152982058547602</v>
      </c>
      <c r="F8305">
        <v>3.2825265482838799</v>
      </c>
      <c r="G8305">
        <v>4.4429501088137897</v>
      </c>
      <c r="H8305">
        <v>2.8218677180984102</v>
      </c>
      <c r="I8305">
        <v>3.5089935751222501</v>
      </c>
      <c r="J8305">
        <v>2.8218677180984102</v>
      </c>
      <c r="K8305">
        <v>3.4608708703561399</v>
      </c>
      <c r="L8305">
        <v>2.8218677180984102</v>
      </c>
      <c r="M8305">
        <v>3.6461416973015899</v>
      </c>
      <c r="N8305">
        <v>3.79229116939824</v>
      </c>
      <c r="O8305">
        <v>4.0021176285150997</v>
      </c>
      <c r="P8305">
        <v>2.8218677180984102</v>
      </c>
      <c r="Q8305">
        <v>2.8218677180984102</v>
      </c>
    </row>
    <row r="8306" spans="1:17">
      <c r="A8306" t="s">
        <v>15022</v>
      </c>
      <c r="B8306" s="16" t="s">
        <v>15023</v>
      </c>
      <c r="C8306">
        <v>9.4127836828004607</v>
      </c>
      <c r="D8306">
        <v>9.3588285456176994</v>
      </c>
      <c r="E8306">
        <v>9.09392010020904</v>
      </c>
      <c r="F8306">
        <v>8.70323358691439</v>
      </c>
      <c r="G8306">
        <v>9.4685749241716604</v>
      </c>
      <c r="H8306">
        <v>7.61189515386988</v>
      </c>
      <c r="I8306">
        <v>9.0951244752220504</v>
      </c>
      <c r="J8306">
        <v>8.2849586056890896</v>
      </c>
      <c r="K8306">
        <v>9.6567680515678997</v>
      </c>
      <c r="L8306">
        <v>9.0287973660831309</v>
      </c>
      <c r="M8306">
        <v>8.97664837119647</v>
      </c>
      <c r="N8306">
        <v>8.4490871884444907</v>
      </c>
      <c r="O8306">
        <v>8.7200570326353102</v>
      </c>
      <c r="P8306">
        <v>8.59813451708537</v>
      </c>
      <c r="Q8306">
        <v>10.2234215656334</v>
      </c>
    </row>
    <row r="8307" spans="1:17">
      <c r="A8307" t="s">
        <v>15024</v>
      </c>
      <c r="B8307" s="16" t="s">
        <v>15025</v>
      </c>
      <c r="C8307">
        <v>12.754825949217</v>
      </c>
      <c r="D8307">
        <v>12.799065437084099</v>
      </c>
      <c r="E8307">
        <v>13.4261575646143</v>
      </c>
      <c r="F8307">
        <v>12.933975115002699</v>
      </c>
      <c r="G8307">
        <v>12.9420831983103</v>
      </c>
      <c r="H8307">
        <v>13.936078510230599</v>
      </c>
      <c r="I8307">
        <v>12.879445455120999</v>
      </c>
      <c r="J8307">
        <v>13.4842959453457</v>
      </c>
      <c r="K8307">
        <v>12.728699956432701</v>
      </c>
      <c r="L8307">
        <v>12.898309213270799</v>
      </c>
      <c r="M8307">
        <v>13.293657935700599</v>
      </c>
      <c r="N8307">
        <v>13.1051760454547</v>
      </c>
      <c r="O8307">
        <v>13.4633365298701</v>
      </c>
      <c r="P8307">
        <v>12.298064183128</v>
      </c>
      <c r="Q8307">
        <v>12.531681275910699</v>
      </c>
    </row>
    <row r="8308" spans="1:17">
      <c r="A8308" t="s">
        <v>15026</v>
      </c>
      <c r="B8308" s="16" t="e">
        <v>#N/A</v>
      </c>
      <c r="C8308">
        <v>8.3254269299273105</v>
      </c>
      <c r="D8308">
        <v>8.2938059404878093</v>
      </c>
      <c r="E8308">
        <v>8.6603257169431203</v>
      </c>
      <c r="F8308">
        <v>8.3642608221263597</v>
      </c>
      <c r="G8308">
        <v>8.3747008225382498</v>
      </c>
      <c r="H8308">
        <v>7.9518387386748897</v>
      </c>
      <c r="I8308">
        <v>8.1686536230394005</v>
      </c>
      <c r="J8308">
        <v>8.3423457528882707</v>
      </c>
      <c r="K8308">
        <v>8.2195765880156202</v>
      </c>
      <c r="L8308">
        <v>8.4691734210130107</v>
      </c>
      <c r="M8308">
        <v>8.0709447881792702</v>
      </c>
      <c r="N8308">
        <v>8.1234169947229091</v>
      </c>
      <c r="O8308">
        <v>8.3179272948679195</v>
      </c>
      <c r="P8308">
        <v>7.6284293940590304</v>
      </c>
      <c r="Q8308">
        <v>9.2656390107680107</v>
      </c>
    </row>
    <row r="8309" spans="1:17">
      <c r="A8309" t="s">
        <v>15027</v>
      </c>
      <c r="B8309" s="16" t="s">
        <v>15028</v>
      </c>
      <c r="C8309">
        <v>3.7779852140208301</v>
      </c>
      <c r="D8309">
        <v>4.0407231514856203</v>
      </c>
      <c r="E8309">
        <v>3.4028894668404299</v>
      </c>
      <c r="F8309">
        <v>3.7319397910766599</v>
      </c>
      <c r="G8309">
        <v>4.0460446887748596</v>
      </c>
      <c r="H8309">
        <v>3.50653555504317</v>
      </c>
      <c r="I8309">
        <v>3.5089935751222501</v>
      </c>
      <c r="J8309">
        <v>3.7696016503418699</v>
      </c>
      <c r="K8309">
        <v>3.27554212654834</v>
      </c>
      <c r="L8309">
        <v>3.7555759297476698</v>
      </c>
      <c r="M8309">
        <v>3.4086250003018401</v>
      </c>
      <c r="N8309">
        <v>3.31389066967124</v>
      </c>
      <c r="O8309">
        <v>3.24931794675887</v>
      </c>
      <c r="P8309">
        <v>4.1712528320562896</v>
      </c>
      <c r="Q8309">
        <v>2.8218677180984102</v>
      </c>
    </row>
    <row r="8310" spans="1:17">
      <c r="A8310" t="s">
        <v>15029</v>
      </c>
      <c r="B8310" s="16" t="e">
        <v>#N/A</v>
      </c>
      <c r="C8310">
        <v>8.0508482938265207</v>
      </c>
      <c r="D8310">
        <v>8.1612377458494407</v>
      </c>
      <c r="E8310">
        <v>8.1479562815056408</v>
      </c>
      <c r="F8310">
        <v>8.0125473925336106</v>
      </c>
      <c r="G8310">
        <v>7.89599756925214</v>
      </c>
      <c r="H8310">
        <v>7.1328717276627396</v>
      </c>
      <c r="I8310">
        <v>8.1604302441202705</v>
      </c>
      <c r="J8310">
        <v>7.5725522787176196</v>
      </c>
      <c r="K8310">
        <v>7.86965110272254</v>
      </c>
      <c r="L8310">
        <v>8.1910975687190604</v>
      </c>
      <c r="M8310">
        <v>7.8879008142986997</v>
      </c>
      <c r="N8310">
        <v>7.6551136364300802</v>
      </c>
      <c r="O8310">
        <v>8.0378570068629696</v>
      </c>
      <c r="P8310">
        <v>7.6203153196983902</v>
      </c>
      <c r="Q8310">
        <v>9.0486929182374407</v>
      </c>
    </row>
    <row r="8311" spans="1:17">
      <c r="A8311" t="s">
        <v>15030</v>
      </c>
      <c r="B8311" s="16" t="e">
        <v>#N/A</v>
      </c>
      <c r="C8311">
        <v>6.7641859494663601</v>
      </c>
      <c r="D8311">
        <v>7.1053021002472896</v>
      </c>
      <c r="E8311">
        <v>6.8138222480252697</v>
      </c>
      <c r="F8311">
        <v>7.1545974215495898</v>
      </c>
      <c r="G8311">
        <v>6.7460963501903599</v>
      </c>
      <c r="H8311">
        <v>7.16593171982817</v>
      </c>
      <c r="I8311">
        <v>6.8460655677403999</v>
      </c>
      <c r="J8311">
        <v>7.1708893408977996</v>
      </c>
      <c r="K8311">
        <v>6.5433294448369299</v>
      </c>
      <c r="L8311">
        <v>6.5679948358929003</v>
      </c>
      <c r="M8311">
        <v>6.1965870223575603</v>
      </c>
      <c r="N8311">
        <v>6.7371334825218199</v>
      </c>
      <c r="O8311">
        <v>6.1744094418023296</v>
      </c>
      <c r="P8311">
        <v>6.9479225253106502</v>
      </c>
      <c r="Q8311">
        <v>6.2843132996066204</v>
      </c>
    </row>
    <row r="8312" spans="1:17">
      <c r="A8312" t="s">
        <v>15031</v>
      </c>
      <c r="B8312" s="16" t="s">
        <v>15032</v>
      </c>
      <c r="C8312">
        <v>4.8324495657597604</v>
      </c>
      <c r="D8312">
        <v>5.3377706331943697</v>
      </c>
      <c r="E8312">
        <v>5.7521813055947497</v>
      </c>
      <c r="F8312">
        <v>5.4189288652495504</v>
      </c>
      <c r="G8312">
        <v>5.4770951667621199</v>
      </c>
      <c r="H8312">
        <v>6.4894086048222697</v>
      </c>
      <c r="I8312">
        <v>5.7119264710440998</v>
      </c>
      <c r="J8312">
        <v>5.5619359506392598</v>
      </c>
      <c r="K8312">
        <v>5.3619579291262198</v>
      </c>
      <c r="L8312">
        <v>5.5725684340267403</v>
      </c>
      <c r="M8312">
        <v>5.56915099370043</v>
      </c>
      <c r="N8312">
        <v>5.5585000893321901</v>
      </c>
      <c r="O8312">
        <v>5.6448044448004904</v>
      </c>
      <c r="P8312">
        <v>5.3440870543648904</v>
      </c>
      <c r="Q8312">
        <v>5.81282804418474</v>
      </c>
    </row>
    <row r="8313" spans="1:17">
      <c r="A8313" t="s">
        <v>15033</v>
      </c>
      <c r="B8313" s="16" t="s">
        <v>15034</v>
      </c>
      <c r="C8313">
        <v>8.8634624740799204</v>
      </c>
      <c r="D8313">
        <v>8.8762561922903291</v>
      </c>
      <c r="E8313">
        <v>8.4794431508406305</v>
      </c>
      <c r="F8313">
        <v>8.7624164981592791</v>
      </c>
      <c r="G8313">
        <v>9.02794776880814</v>
      </c>
      <c r="H8313">
        <v>8.6239408015842898</v>
      </c>
      <c r="I8313">
        <v>8.4939217619306593</v>
      </c>
      <c r="J8313">
        <v>8.5659813228325792</v>
      </c>
      <c r="K8313">
        <v>8.9953592602419903</v>
      </c>
      <c r="L8313">
        <v>8.1488311006005496</v>
      </c>
      <c r="M8313">
        <v>8.8507316749792597</v>
      </c>
      <c r="N8313">
        <v>9.2115347073746108</v>
      </c>
      <c r="O8313">
        <v>8.9922377700648006</v>
      </c>
      <c r="P8313">
        <v>9.0208323976611702</v>
      </c>
      <c r="Q8313">
        <v>8.7216113394761106</v>
      </c>
    </row>
    <row r="8314" spans="1:17">
      <c r="A8314" t="s">
        <v>15035</v>
      </c>
      <c r="B8314" s="16" t="s">
        <v>15036</v>
      </c>
      <c r="C8314">
        <v>8.5120822008376393</v>
      </c>
      <c r="D8314">
        <v>8.6640798428834103</v>
      </c>
      <c r="E8314">
        <v>8.9213060014699597</v>
      </c>
      <c r="F8314">
        <v>8.62566615946802</v>
      </c>
      <c r="G8314">
        <v>8.5444580730800404</v>
      </c>
      <c r="H8314">
        <v>8.0957976289217299</v>
      </c>
      <c r="I8314">
        <v>8.7064719102721604</v>
      </c>
      <c r="J8314">
        <v>8.1306187056243608</v>
      </c>
      <c r="K8314">
        <v>9.0596813369611802</v>
      </c>
      <c r="L8314">
        <v>8.7180335601664893</v>
      </c>
      <c r="M8314">
        <v>8.5781950052634297</v>
      </c>
      <c r="N8314">
        <v>8.36433849331498</v>
      </c>
      <c r="O8314">
        <v>8.3706850962147996</v>
      </c>
      <c r="P8314">
        <v>8.8196168558639805</v>
      </c>
      <c r="Q8314">
        <v>9.1612412986063401</v>
      </c>
    </row>
    <row r="8315" spans="1:17">
      <c r="A8315" t="s">
        <v>15037</v>
      </c>
      <c r="B8315" s="16" t="s">
        <v>15038</v>
      </c>
      <c r="C8315">
        <v>5.4183879182099801</v>
      </c>
      <c r="D8315">
        <v>5.1573505347490602</v>
      </c>
      <c r="E8315">
        <v>5.9578922475209</v>
      </c>
      <c r="F8315">
        <v>5.9553133736970096</v>
      </c>
      <c r="G8315">
        <v>5.2138164621762604</v>
      </c>
      <c r="H8315">
        <v>6.5409007630838598</v>
      </c>
      <c r="I8315">
        <v>6.2401443386609898</v>
      </c>
      <c r="J8315">
        <v>6.2499257068907896</v>
      </c>
      <c r="K8315">
        <v>5.5068916728603101</v>
      </c>
      <c r="L8315">
        <v>6.1165539736613903</v>
      </c>
      <c r="M8315">
        <v>5.1397006687878797</v>
      </c>
      <c r="N8315">
        <v>5.3928688873847097</v>
      </c>
      <c r="O8315">
        <v>5.5496199544433598</v>
      </c>
      <c r="P8315">
        <v>5.6354911062640802</v>
      </c>
      <c r="Q8315">
        <v>5.81282804418474</v>
      </c>
    </row>
    <row r="8316" spans="1:17">
      <c r="A8316" t="s">
        <v>15039</v>
      </c>
      <c r="B8316" s="16" t="s">
        <v>15040</v>
      </c>
      <c r="C8316">
        <v>6.7316197386997496</v>
      </c>
      <c r="D8316">
        <v>6.68860081159775</v>
      </c>
      <c r="E8316">
        <v>6.60469953054863</v>
      </c>
      <c r="F8316">
        <v>6.54816874345443</v>
      </c>
      <c r="G8316">
        <v>6.34116723841632</v>
      </c>
      <c r="H8316">
        <v>7.2607762164977201</v>
      </c>
      <c r="I8316">
        <v>6.8148661573379004</v>
      </c>
      <c r="J8316">
        <v>6.6017122748532602</v>
      </c>
      <c r="K8316">
        <v>6.4644097944759897</v>
      </c>
      <c r="L8316">
        <v>6.6477796151719897</v>
      </c>
      <c r="M8316">
        <v>6.42447755612789</v>
      </c>
      <c r="N8316">
        <v>6.3656132514015002</v>
      </c>
      <c r="O8316">
        <v>6.2360993360692198</v>
      </c>
      <c r="P8316">
        <v>6.9736775772595898</v>
      </c>
      <c r="Q8316">
        <v>2.8218677180984102</v>
      </c>
    </row>
    <row r="8317" spans="1:17">
      <c r="A8317" t="s">
        <v>15041</v>
      </c>
      <c r="B8317" s="16" t="s">
        <v>15042</v>
      </c>
      <c r="C8317">
        <v>5.8263624218194501</v>
      </c>
      <c r="D8317">
        <v>6.2518558839937999</v>
      </c>
      <c r="E8317">
        <v>6.4967806523124096</v>
      </c>
      <c r="F8317">
        <v>6.6978565227475801</v>
      </c>
      <c r="G8317">
        <v>6.1697170733324498</v>
      </c>
      <c r="H8317">
        <v>7.8740777915302997</v>
      </c>
      <c r="I8317">
        <v>6.7393082626033101</v>
      </c>
      <c r="J8317">
        <v>6.53400866212165</v>
      </c>
      <c r="K8317">
        <v>6.01869195546446</v>
      </c>
      <c r="L8317">
        <v>6.5323868826406404</v>
      </c>
      <c r="M8317">
        <v>6.9750181766915897</v>
      </c>
      <c r="N8317">
        <v>6.8457055562953402</v>
      </c>
      <c r="O8317">
        <v>7.0909232753190796</v>
      </c>
      <c r="P8317">
        <v>6.6769424514664104</v>
      </c>
      <c r="Q8317">
        <v>5.09416193408443</v>
      </c>
    </row>
    <row r="8318" spans="1:17">
      <c r="A8318" t="s">
        <v>15043</v>
      </c>
      <c r="B8318" s="16" t="s">
        <v>15044</v>
      </c>
      <c r="C8318">
        <v>7.8588673413397396</v>
      </c>
      <c r="D8318">
        <v>7.7435677630348598</v>
      </c>
      <c r="E8318">
        <v>9.0691525554857293</v>
      </c>
      <c r="F8318">
        <v>8.3156834904239894</v>
      </c>
      <c r="G8318">
        <v>8.2306610451235809</v>
      </c>
      <c r="H8318">
        <v>7.1740791179621999</v>
      </c>
      <c r="I8318">
        <v>8.0798743273978708</v>
      </c>
      <c r="J8318">
        <v>8.2583695956585199</v>
      </c>
      <c r="K8318">
        <v>8.3089263249377101</v>
      </c>
      <c r="L8318">
        <v>8.5802991029390494</v>
      </c>
      <c r="M8318">
        <v>7.2864912098269699</v>
      </c>
      <c r="N8318">
        <v>7.8127802199155303</v>
      </c>
      <c r="O8318">
        <v>7.2117528687813603</v>
      </c>
      <c r="P8318">
        <v>6.9989780827264001</v>
      </c>
      <c r="Q8318">
        <v>10.087613053174801</v>
      </c>
    </row>
    <row r="8319" spans="1:17">
      <c r="A8319" t="s">
        <v>15045</v>
      </c>
      <c r="B8319" s="16" t="s">
        <v>15046</v>
      </c>
      <c r="C8319">
        <v>5.2710534670525604</v>
      </c>
      <c r="D8319">
        <v>4.7446882369672698</v>
      </c>
      <c r="E8319">
        <v>5.4332085476316498</v>
      </c>
      <c r="F8319">
        <v>5.1706883695566601</v>
      </c>
      <c r="G8319">
        <v>5.4158963756298002</v>
      </c>
      <c r="H8319">
        <v>5.24699422619977</v>
      </c>
      <c r="I8319">
        <v>5.2542284300769104</v>
      </c>
      <c r="J8319">
        <v>5.7116194873258799</v>
      </c>
      <c r="K8319">
        <v>5.0150269178089699</v>
      </c>
      <c r="L8319">
        <v>5.2224425229396996</v>
      </c>
      <c r="M8319">
        <v>5.0345141375896603</v>
      </c>
      <c r="N8319">
        <v>5.2042740237952296</v>
      </c>
      <c r="O8319">
        <v>5.0562650436270502</v>
      </c>
      <c r="P8319">
        <v>5.4975049655279902</v>
      </c>
      <c r="Q8319">
        <v>5.09416193408443</v>
      </c>
    </row>
    <row r="8320" spans="1:17">
      <c r="A8320" t="s">
        <v>15047</v>
      </c>
      <c r="B8320" s="16" t="s">
        <v>15048</v>
      </c>
      <c r="C8320">
        <v>9.0634751399490803</v>
      </c>
      <c r="D8320">
        <v>9.0192533549815508</v>
      </c>
      <c r="E8320">
        <v>9.2508210134253606</v>
      </c>
      <c r="F8320">
        <v>9.2201931992816402</v>
      </c>
      <c r="G8320">
        <v>9.0793040114748003</v>
      </c>
      <c r="H8320">
        <v>9.3081083760939691</v>
      </c>
      <c r="I8320">
        <v>9.3869419899848996</v>
      </c>
      <c r="J8320">
        <v>9.4042781296915301</v>
      </c>
      <c r="K8320">
        <v>9.1430115683281397</v>
      </c>
      <c r="L8320">
        <v>9.2078212161120003</v>
      </c>
      <c r="M8320">
        <v>9.2440504459627206</v>
      </c>
      <c r="N8320">
        <v>9.0581420067648004</v>
      </c>
      <c r="O8320">
        <v>9.2745333139045805</v>
      </c>
      <c r="P8320">
        <v>9.2163238354298507</v>
      </c>
      <c r="Q8320">
        <v>8.48255560796823</v>
      </c>
    </row>
    <row r="8321" spans="1:17">
      <c r="A8321" t="s">
        <v>15049</v>
      </c>
      <c r="B8321" s="16" t="s">
        <v>15050</v>
      </c>
      <c r="C8321">
        <v>8.8758825161607202</v>
      </c>
      <c r="D8321">
        <v>8.7201219645888308</v>
      </c>
      <c r="E8321">
        <v>9.1918150635864908</v>
      </c>
      <c r="F8321">
        <v>8.4775197332826302</v>
      </c>
      <c r="G8321">
        <v>8.4912682025961193</v>
      </c>
      <c r="H8321">
        <v>7.51909715540177</v>
      </c>
      <c r="I8321">
        <v>8.5230702114717403</v>
      </c>
      <c r="J8321">
        <v>7.4936168087532602</v>
      </c>
      <c r="K8321">
        <v>8.5614155701872896</v>
      </c>
      <c r="L8321">
        <v>9.1641414170461104</v>
      </c>
      <c r="M8321">
        <v>8.3611564383332198</v>
      </c>
      <c r="N8321">
        <v>8.5548513608482999</v>
      </c>
      <c r="O8321">
        <v>8.4083597307571001</v>
      </c>
      <c r="P8321">
        <v>6.98638363708924</v>
      </c>
      <c r="Q8321">
        <v>11.049299013344999</v>
      </c>
    </row>
    <row r="8322" spans="1:17">
      <c r="A8322" t="s">
        <v>15051</v>
      </c>
      <c r="B8322" s="16" t="s">
        <v>15052</v>
      </c>
      <c r="C8322">
        <v>3.8862082974622001</v>
      </c>
      <c r="D8322">
        <v>4.1197647330598102</v>
      </c>
      <c r="E8322">
        <v>4.2015349465393896</v>
      </c>
      <c r="F8322">
        <v>3.9277704709105601</v>
      </c>
      <c r="G8322">
        <v>4.3009286659846602</v>
      </c>
      <c r="H8322">
        <v>3.50653555504317</v>
      </c>
      <c r="I8322">
        <v>3.6595800418069002</v>
      </c>
      <c r="J8322">
        <v>3.7696016503418699</v>
      </c>
      <c r="K8322">
        <v>3.8204461843508501</v>
      </c>
      <c r="L8322">
        <v>3.8614614459532302</v>
      </c>
      <c r="M8322">
        <v>3.6461416973015899</v>
      </c>
      <c r="N8322">
        <v>3.9019995236038798</v>
      </c>
      <c r="O8322">
        <v>4.0696565081197198</v>
      </c>
      <c r="P8322">
        <v>4.2713440848041202</v>
      </c>
      <c r="Q8322">
        <v>2.8218677180984102</v>
      </c>
    </row>
    <row r="8323" spans="1:17">
      <c r="A8323" t="s">
        <v>15053</v>
      </c>
      <c r="B8323" s="16" t="s">
        <v>15054</v>
      </c>
      <c r="C8323">
        <v>9.5738959964771801</v>
      </c>
      <c r="D8323">
        <v>9.4051420768601108</v>
      </c>
      <c r="E8323">
        <v>8.9350792133711305</v>
      </c>
      <c r="F8323">
        <v>8.8029149706174792</v>
      </c>
      <c r="G8323">
        <v>9.6461113437159707</v>
      </c>
      <c r="H8323">
        <v>9.2725875905461095</v>
      </c>
      <c r="I8323">
        <v>9.3834151375718609</v>
      </c>
      <c r="J8323">
        <v>8.5044687983157008</v>
      </c>
      <c r="K8323">
        <v>9.3045513011133494</v>
      </c>
      <c r="L8323">
        <v>9.0330269246966601</v>
      </c>
      <c r="M8323">
        <v>8.8599680609446096</v>
      </c>
      <c r="N8323">
        <v>9.5115324091028501</v>
      </c>
      <c r="O8323">
        <v>8.7787585416736906</v>
      </c>
      <c r="P8323">
        <v>9.4284566867226491</v>
      </c>
      <c r="Q8323">
        <v>9.6975493141544398</v>
      </c>
    </row>
    <row r="8324" spans="1:17">
      <c r="A8324" t="s">
        <v>15055</v>
      </c>
      <c r="B8324" s="16" t="s">
        <v>15056</v>
      </c>
      <c r="C8324">
        <v>6.2838851673630796</v>
      </c>
      <c r="D8324">
        <v>6.6559854074570701</v>
      </c>
      <c r="E8324">
        <v>6.4779724688708198</v>
      </c>
      <c r="F8324">
        <v>6.5925617462467496</v>
      </c>
      <c r="G8324">
        <v>5.91035690204746</v>
      </c>
      <c r="H8324">
        <v>6.5024570733982996</v>
      </c>
      <c r="I8324">
        <v>6.4719229855418696</v>
      </c>
      <c r="J8324">
        <v>5.9699669879476298</v>
      </c>
      <c r="K8324">
        <v>6.4759551621252198</v>
      </c>
      <c r="L8324">
        <v>6.5323868826406404</v>
      </c>
      <c r="M8324">
        <v>6.3630095136639202</v>
      </c>
      <c r="N8324">
        <v>6.6795919659621896</v>
      </c>
      <c r="O8324">
        <v>6.8136381049729797</v>
      </c>
      <c r="P8324">
        <v>6.05725356091083</v>
      </c>
      <c r="Q8324">
        <v>7.1565710053807701</v>
      </c>
    </row>
    <row r="8325" spans="1:17">
      <c r="A8325" t="s">
        <v>15057</v>
      </c>
      <c r="B8325" s="16" t="s">
        <v>15058</v>
      </c>
      <c r="C8325">
        <v>6.55662993027242</v>
      </c>
      <c r="D8325">
        <v>6.8022016164131101</v>
      </c>
      <c r="E8325">
        <v>6.7210876136474598</v>
      </c>
      <c r="F8325">
        <v>6.7959238383915404</v>
      </c>
      <c r="G8325">
        <v>6.8056277865875003</v>
      </c>
      <c r="H8325">
        <v>7.9037323290670702</v>
      </c>
      <c r="I8325">
        <v>6.5625520315167796</v>
      </c>
      <c r="J8325">
        <v>7.3041698504117898</v>
      </c>
      <c r="K8325">
        <v>6.8483229266356602</v>
      </c>
      <c r="L8325">
        <v>7.1711470390333902</v>
      </c>
      <c r="M8325">
        <v>7.6570955096628603</v>
      </c>
      <c r="N8325">
        <v>7.5438005299872897</v>
      </c>
      <c r="O8325">
        <v>7.3288334045878498</v>
      </c>
      <c r="P8325">
        <v>6.8949808635361203</v>
      </c>
      <c r="Q8325">
        <v>6.6375058506955904</v>
      </c>
    </row>
    <row r="8326" spans="1:17">
      <c r="A8326" t="s">
        <v>15059</v>
      </c>
      <c r="B8326" s="16" t="s">
        <v>15060</v>
      </c>
      <c r="C8326">
        <v>4.2263167103073602</v>
      </c>
      <c r="D8326">
        <v>4.2618677800425697</v>
      </c>
      <c r="E8326">
        <v>3.9618875914207199</v>
      </c>
      <c r="F8326">
        <v>3.7319397910766599</v>
      </c>
      <c r="G8326">
        <v>3.8309652426265099</v>
      </c>
      <c r="H8326">
        <v>2.8218677180984102</v>
      </c>
      <c r="I8326">
        <v>3.8937805799913501</v>
      </c>
      <c r="J8326">
        <v>3.5611359966351301</v>
      </c>
      <c r="K8326">
        <v>4.2710437260841099</v>
      </c>
      <c r="L8326">
        <v>4.7465905673729498</v>
      </c>
      <c r="M8326">
        <v>3.4086250003018401</v>
      </c>
      <c r="N8326">
        <v>4.1706164353931596</v>
      </c>
      <c r="O8326">
        <v>3.8507909364900099</v>
      </c>
      <c r="P8326">
        <v>3.7927642367557501</v>
      </c>
      <c r="Q8326">
        <v>5.09416193408443</v>
      </c>
    </row>
    <row r="8327" spans="1:17">
      <c r="A8327" t="s">
        <v>15061</v>
      </c>
      <c r="B8327" s="16" t="s">
        <v>15062</v>
      </c>
      <c r="C8327">
        <v>7.4832803543587101</v>
      </c>
      <c r="D8327">
        <v>7.5508008171231999</v>
      </c>
      <c r="E8327">
        <v>7.7246317272255904</v>
      </c>
      <c r="F8327">
        <v>7.5959218196393197</v>
      </c>
      <c r="G8327">
        <v>7.2528033882645397</v>
      </c>
      <c r="H8327">
        <v>8.61500983850366</v>
      </c>
      <c r="I8327">
        <v>8.3202877605202996</v>
      </c>
      <c r="J8327">
        <v>8.3784583486323001</v>
      </c>
      <c r="K8327">
        <v>8.0647469792340907</v>
      </c>
      <c r="L8327">
        <v>8.5273069118661802</v>
      </c>
      <c r="M8327">
        <v>8.3792601362718599</v>
      </c>
      <c r="N8327">
        <v>7.8804988240086002</v>
      </c>
      <c r="O8327">
        <v>8.3319992344109703</v>
      </c>
      <c r="P8327">
        <v>8.8511285703123104</v>
      </c>
      <c r="Q8327">
        <v>6.2843132996066204</v>
      </c>
    </row>
    <row r="8328" spans="1:17">
      <c r="A8328" t="s">
        <v>15063</v>
      </c>
      <c r="B8328" s="16" t="s">
        <v>15064</v>
      </c>
      <c r="C8328">
        <v>7.8386911175119298</v>
      </c>
      <c r="D8328">
        <v>7.8997348432982699</v>
      </c>
      <c r="E8328">
        <v>7.9719857448739999</v>
      </c>
      <c r="F8328">
        <v>7.9796557747032999</v>
      </c>
      <c r="G8328">
        <v>7.7942051583206204</v>
      </c>
      <c r="H8328">
        <v>8.4903208817838909</v>
      </c>
      <c r="I8328">
        <v>8.6161832959476001</v>
      </c>
      <c r="J8328">
        <v>8.4454612137437692</v>
      </c>
      <c r="K8328">
        <v>8.0985585523616592</v>
      </c>
      <c r="L8328">
        <v>8.4970027488273097</v>
      </c>
      <c r="M8328">
        <v>8.4470334455868592</v>
      </c>
      <c r="N8328">
        <v>8.4387621139333007</v>
      </c>
      <c r="O8328">
        <v>8.2835832685683908</v>
      </c>
      <c r="P8328">
        <v>8.2961901641221605</v>
      </c>
      <c r="Q8328">
        <v>7.8374797051227896</v>
      </c>
    </row>
    <row r="8329" spans="1:17">
      <c r="A8329" t="s">
        <v>15065</v>
      </c>
      <c r="B8329" s="16" t="s">
        <v>15066</v>
      </c>
      <c r="C8329">
        <v>7.2585116198467396</v>
      </c>
      <c r="D8329">
        <v>7.2136093630525302</v>
      </c>
      <c r="E8329">
        <v>7.5202897263322503</v>
      </c>
      <c r="F8329">
        <v>7.42307154574923</v>
      </c>
      <c r="G8329">
        <v>6.8960099479567596</v>
      </c>
      <c r="H8329">
        <v>7.7543838366900504</v>
      </c>
      <c r="I8329">
        <v>7.48338462554117</v>
      </c>
      <c r="J8329">
        <v>7.70105531087908</v>
      </c>
      <c r="K8329">
        <v>7.1435456076211903</v>
      </c>
      <c r="L8329">
        <v>7.3242365156678897</v>
      </c>
      <c r="M8329">
        <v>7.1781936897969896</v>
      </c>
      <c r="N8329">
        <v>6.7371334825218199</v>
      </c>
      <c r="O8329">
        <v>7.2238997717542102</v>
      </c>
      <c r="P8329">
        <v>7.5104440579032898</v>
      </c>
      <c r="Q8329">
        <v>5.09416193408443</v>
      </c>
    </row>
    <row r="8330" spans="1:17">
      <c r="A8330" t="s">
        <v>15067</v>
      </c>
      <c r="B8330" s="16" t="s">
        <v>15068</v>
      </c>
      <c r="C8330">
        <v>9.4464780022679893</v>
      </c>
      <c r="D8330">
        <v>9.51178958397945</v>
      </c>
      <c r="E8330">
        <v>8.8933585406698299</v>
      </c>
      <c r="F8330">
        <v>8.9480524885755894</v>
      </c>
      <c r="G8330">
        <v>9.8681393448394203</v>
      </c>
      <c r="H8330">
        <v>9.3481737297222196</v>
      </c>
      <c r="I8330">
        <v>9.5261849858308505</v>
      </c>
      <c r="J8330">
        <v>9.0347989161115301</v>
      </c>
      <c r="K8330">
        <v>9.4024943689869396</v>
      </c>
      <c r="L8330">
        <v>8.9549294332945593</v>
      </c>
      <c r="M8330">
        <v>9.3382544143003603</v>
      </c>
      <c r="N8330">
        <v>9.6743497396150797</v>
      </c>
      <c r="O8330">
        <v>9.2436126899402495</v>
      </c>
      <c r="P8330">
        <v>10.001261694155</v>
      </c>
      <c r="Q8330">
        <v>8.3931679398307004</v>
      </c>
    </row>
    <row r="8331" spans="1:17">
      <c r="A8331" t="s">
        <v>15069</v>
      </c>
      <c r="B8331" s="16" t="s">
        <v>15070</v>
      </c>
      <c r="C8331">
        <v>8.5310559719384003</v>
      </c>
      <c r="D8331">
        <v>8.3388312652671797</v>
      </c>
      <c r="E8331">
        <v>8.3258257794522592</v>
      </c>
      <c r="F8331">
        <v>8.4387320258104292</v>
      </c>
      <c r="G8331">
        <v>8.2478703011938208</v>
      </c>
      <c r="H8331">
        <v>8.5695058286149202</v>
      </c>
      <c r="I8331">
        <v>8.4337948150978406</v>
      </c>
      <c r="J8331">
        <v>8.3196643480210106</v>
      </c>
      <c r="K8331">
        <v>8.4896350872864605</v>
      </c>
      <c r="L8331">
        <v>8.5061610722303698</v>
      </c>
      <c r="M8331">
        <v>8.2361732662704394</v>
      </c>
      <c r="N8331">
        <v>8.0393316103284906</v>
      </c>
      <c r="O8331">
        <v>8.2602239812224507</v>
      </c>
      <c r="P8331">
        <v>8.4955050400880499</v>
      </c>
      <c r="Q8331">
        <v>7.1565710053807701</v>
      </c>
    </row>
    <row r="8332" spans="1:17">
      <c r="A8332" t="s">
        <v>15071</v>
      </c>
      <c r="B8332" s="16" t="s">
        <v>15072</v>
      </c>
      <c r="C8332">
        <v>7.9081047685290304</v>
      </c>
      <c r="D8332">
        <v>7.9089550682826602</v>
      </c>
      <c r="E8332">
        <v>7.8965115354674698</v>
      </c>
      <c r="F8332">
        <v>8.0367324427647908</v>
      </c>
      <c r="G8332">
        <v>8.1687567785555295</v>
      </c>
      <c r="H8332">
        <v>8.7597889431215403</v>
      </c>
      <c r="I8332">
        <v>8.2522790768096801</v>
      </c>
      <c r="J8332">
        <v>8.2966202921024603</v>
      </c>
      <c r="K8332">
        <v>7.8299346334044699</v>
      </c>
      <c r="L8332">
        <v>7.8888675638502903</v>
      </c>
      <c r="M8332">
        <v>8.4297662443054708</v>
      </c>
      <c r="N8332">
        <v>8.1987906416951706</v>
      </c>
      <c r="O8332">
        <v>8.5158130523112003</v>
      </c>
      <c r="P8332">
        <v>8.7618371322300508</v>
      </c>
      <c r="Q8332">
        <v>2.8218677180984102</v>
      </c>
    </row>
    <row r="8333" spans="1:17">
      <c r="A8333" t="s">
        <v>15073</v>
      </c>
      <c r="B8333" s="16" t="s">
        <v>15074</v>
      </c>
      <c r="C8333">
        <v>10.6022421489407</v>
      </c>
      <c r="D8333">
        <v>10.506220607001699</v>
      </c>
      <c r="E8333">
        <v>10.8566060519845</v>
      </c>
      <c r="F8333">
        <v>11.062909981773</v>
      </c>
      <c r="G8333">
        <v>10.8959467210565</v>
      </c>
      <c r="H8333">
        <v>10.895160777234301</v>
      </c>
      <c r="I8333">
        <v>10.7751182850263</v>
      </c>
      <c r="J8333">
        <v>10.8481522896631</v>
      </c>
      <c r="K8333">
        <v>10.8734366388718</v>
      </c>
      <c r="L8333">
        <v>10.9716337915217</v>
      </c>
      <c r="M8333">
        <v>10.915551507158099</v>
      </c>
      <c r="N8333">
        <v>11.5271316306715</v>
      </c>
      <c r="O8333">
        <v>10.8246600444708</v>
      </c>
      <c r="P8333">
        <v>10.1855596014556</v>
      </c>
      <c r="Q8333">
        <v>11.432337664970801</v>
      </c>
    </row>
    <row r="8334" spans="1:17">
      <c r="A8334" t="s">
        <v>15075</v>
      </c>
      <c r="B8334" s="16" t="s">
        <v>15076</v>
      </c>
      <c r="C8334">
        <v>6.64096539181552</v>
      </c>
      <c r="D8334">
        <v>6.9528396994793198</v>
      </c>
      <c r="E8334">
        <v>6.8138222480252697</v>
      </c>
      <c r="F8334">
        <v>6.9739473769285203</v>
      </c>
      <c r="G8334">
        <v>6.7702069828436704</v>
      </c>
      <c r="H8334">
        <v>7.1160517477703298</v>
      </c>
      <c r="I8334">
        <v>6.9064962973994302</v>
      </c>
      <c r="J8334">
        <v>7.1059607573180203</v>
      </c>
      <c r="K8334">
        <v>6.30511742862564</v>
      </c>
      <c r="L8334">
        <v>6.2691026792577</v>
      </c>
      <c r="M8334">
        <v>6.5944058642986496</v>
      </c>
      <c r="N8334">
        <v>5.9423367922347801</v>
      </c>
      <c r="O8334">
        <v>6.76449820688351</v>
      </c>
      <c r="P8334">
        <v>7.1420694029121403</v>
      </c>
      <c r="Q8334">
        <v>5.09416193408443</v>
      </c>
    </row>
    <row r="8335" spans="1:17">
      <c r="A8335" t="s">
        <v>15077</v>
      </c>
      <c r="B8335" s="16" t="s">
        <v>15078</v>
      </c>
      <c r="C8335">
        <v>5.60114838253069</v>
      </c>
      <c r="D8335">
        <v>5.7893909640066097</v>
      </c>
      <c r="E8335">
        <v>5.90213374864478</v>
      </c>
      <c r="F8335">
        <v>6.0860667200617797</v>
      </c>
      <c r="G8335">
        <v>5.9535011800267901</v>
      </c>
      <c r="H8335">
        <v>6.47623954306383</v>
      </c>
      <c r="I8335">
        <v>5.66533222304981</v>
      </c>
      <c r="J8335">
        <v>5.9991545241956699</v>
      </c>
      <c r="K8335">
        <v>5.4837765726009904</v>
      </c>
      <c r="L8335">
        <v>5.4220334780197001</v>
      </c>
      <c r="M8335">
        <v>5.6233501043871401</v>
      </c>
      <c r="N8335">
        <v>5.6587966909913696</v>
      </c>
      <c r="O8335">
        <v>5.8654995265796703</v>
      </c>
      <c r="P8335">
        <v>6.3814054639084601</v>
      </c>
      <c r="Q8335">
        <v>5.09416193408443</v>
      </c>
    </row>
    <row r="8336" spans="1:17">
      <c r="A8336" t="s">
        <v>15079</v>
      </c>
      <c r="B8336" s="16" t="s">
        <v>15080</v>
      </c>
      <c r="C8336">
        <v>7.3398019669746004</v>
      </c>
      <c r="D8336">
        <v>7.3212486542093096</v>
      </c>
      <c r="E8336">
        <v>7.2820324993308896</v>
      </c>
      <c r="F8336">
        <v>7.5462120797884404</v>
      </c>
      <c r="G8336">
        <v>7.3517712000585602</v>
      </c>
      <c r="H8336">
        <v>7.87906281420456</v>
      </c>
      <c r="I8336">
        <v>7.50304689693544</v>
      </c>
      <c r="J8336">
        <v>7.4367212835018703</v>
      </c>
      <c r="K8336">
        <v>7.2809824809489498</v>
      </c>
      <c r="L8336">
        <v>7.3311349400453301</v>
      </c>
      <c r="M8336">
        <v>7.0865238931933501</v>
      </c>
      <c r="N8336">
        <v>7.17992813759657</v>
      </c>
      <c r="O8336">
        <v>7.2117528687813603</v>
      </c>
      <c r="P8336">
        <v>7.9137466690607399</v>
      </c>
      <c r="Q8336">
        <v>6.6375058506955904</v>
      </c>
    </row>
    <row r="8337" spans="1:17">
      <c r="A8337" t="s">
        <v>15081</v>
      </c>
      <c r="B8337" s="16" t="s">
        <v>15082</v>
      </c>
      <c r="C8337">
        <v>8.1151493709880498</v>
      </c>
      <c r="D8337">
        <v>8.0572909341316699</v>
      </c>
      <c r="E8337">
        <v>7.6260848552768703</v>
      </c>
      <c r="F8337">
        <v>7.6648223345485098</v>
      </c>
      <c r="G8337">
        <v>8.1867167276991193</v>
      </c>
      <c r="H8337">
        <v>8.4065322520301393</v>
      </c>
      <c r="I8337">
        <v>8.2170321021124497</v>
      </c>
      <c r="J8337">
        <v>8.0570944783562695</v>
      </c>
      <c r="K8337">
        <v>8.0340112540614204</v>
      </c>
      <c r="L8337">
        <v>7.9881185328689099</v>
      </c>
      <c r="M8337">
        <v>7.9857095708883197</v>
      </c>
      <c r="N8337">
        <v>8.2028646695847307</v>
      </c>
      <c r="O8337">
        <v>8.0583204955832208</v>
      </c>
      <c r="P8337">
        <v>8.42278755119907</v>
      </c>
      <c r="Q8337">
        <v>7.3593062614465703</v>
      </c>
    </row>
    <row r="8338" spans="1:17">
      <c r="A8338" t="s">
        <v>15083</v>
      </c>
      <c r="B8338" s="16" t="s">
        <v>15084</v>
      </c>
      <c r="C8338">
        <v>3.5040133865677898</v>
      </c>
      <c r="D8338">
        <v>3.2942621936663499</v>
      </c>
      <c r="E8338">
        <v>3.8152982058547602</v>
      </c>
      <c r="F8338">
        <v>3.6131889974304401</v>
      </c>
      <c r="G8338">
        <v>3.5425260543824399</v>
      </c>
      <c r="H8338">
        <v>2.8218677180984102</v>
      </c>
      <c r="I8338">
        <v>3.7848446501428201</v>
      </c>
      <c r="J8338">
        <v>2.8218677180984102</v>
      </c>
      <c r="K8338">
        <v>3.27554212654834</v>
      </c>
      <c r="L8338">
        <v>3.29479214013883</v>
      </c>
      <c r="M8338">
        <v>3.23818724324593</v>
      </c>
      <c r="N8338">
        <v>3.5144020463037902</v>
      </c>
      <c r="O8338">
        <v>3.42420286852819</v>
      </c>
      <c r="P8338">
        <v>4.0606668341819496</v>
      </c>
      <c r="Q8338">
        <v>2.8218677180984102</v>
      </c>
    </row>
    <row r="8339" spans="1:17">
      <c r="A8339" t="s">
        <v>15085</v>
      </c>
      <c r="B8339" s="16" t="e">
        <v>#N/A</v>
      </c>
      <c r="C8339">
        <v>5.44603397655621</v>
      </c>
      <c r="D8339">
        <v>5.5218051423872696</v>
      </c>
      <c r="E8339">
        <v>5.12062362366449</v>
      </c>
      <c r="F8339">
        <v>5.4439053774776101</v>
      </c>
      <c r="G8339">
        <v>4.8382239915511303</v>
      </c>
      <c r="H8339">
        <v>5.58453293970123</v>
      </c>
      <c r="I8339">
        <v>5.1546550765941603</v>
      </c>
      <c r="J8339">
        <v>5.6573646507857704</v>
      </c>
      <c r="K8339">
        <v>5.0794887154244499</v>
      </c>
      <c r="L8339">
        <v>4.5026429490879796</v>
      </c>
      <c r="M8339">
        <v>4.4983624523483101</v>
      </c>
      <c r="N8339">
        <v>4.8146980941494002</v>
      </c>
      <c r="O8339">
        <v>5.2165415310043803</v>
      </c>
      <c r="P8339">
        <v>5.0248478020067502</v>
      </c>
      <c r="Q8339">
        <v>2.8218677180984102</v>
      </c>
    </row>
    <row r="8340" spans="1:17">
      <c r="A8340" t="s">
        <v>15086</v>
      </c>
      <c r="B8340" s="16" t="s">
        <v>15087</v>
      </c>
      <c r="C8340">
        <v>6.6870112423050099</v>
      </c>
      <c r="D8340">
        <v>6.6338206543565796</v>
      </c>
      <c r="E8340">
        <v>5.1699772735735099</v>
      </c>
      <c r="F8340">
        <v>5.3141782898249303</v>
      </c>
      <c r="G8340">
        <v>5.9320947005070197</v>
      </c>
      <c r="H8340">
        <v>4.2312229394497098</v>
      </c>
      <c r="I8340">
        <v>4.8009391025067796</v>
      </c>
      <c r="J8340">
        <v>4.9787429435777097</v>
      </c>
      <c r="K8340">
        <v>6.4292012437918196</v>
      </c>
      <c r="L8340">
        <v>6.29773653830798</v>
      </c>
      <c r="M8340">
        <v>4.69174350335686</v>
      </c>
      <c r="N8340">
        <v>4.72039054531127</v>
      </c>
      <c r="O8340">
        <v>4.3540657995344203</v>
      </c>
      <c r="P8340">
        <v>5.9034342564919404</v>
      </c>
      <c r="Q8340">
        <v>7.1565710053807701</v>
      </c>
    </row>
    <row r="8341" spans="1:17">
      <c r="A8341" t="s">
        <v>15088</v>
      </c>
      <c r="B8341" s="16" t="s">
        <v>15089</v>
      </c>
      <c r="C8341">
        <v>8.4166812301774208</v>
      </c>
      <c r="D8341">
        <v>8.29028348506891</v>
      </c>
      <c r="E8341">
        <v>8.2887492593372603</v>
      </c>
      <c r="F8341">
        <v>8.1296061977141303</v>
      </c>
      <c r="G8341">
        <v>8.1596921565314506</v>
      </c>
      <c r="H8341">
        <v>8.2266699765823894</v>
      </c>
      <c r="I8341">
        <v>8.5579138572617506</v>
      </c>
      <c r="J8341">
        <v>8.2937137048628102</v>
      </c>
      <c r="K8341">
        <v>8.2533183599327202</v>
      </c>
      <c r="L8341">
        <v>8.3756613884938993</v>
      </c>
      <c r="M8341">
        <v>8.1453845665332505</v>
      </c>
      <c r="N8341">
        <v>7.8754012744497004</v>
      </c>
      <c r="O8341">
        <v>8.18468581607201</v>
      </c>
      <c r="P8341">
        <v>8.5434520656129394</v>
      </c>
      <c r="Q8341">
        <v>7.1565710053807701</v>
      </c>
    </row>
    <row r="8342" spans="1:17">
      <c r="A8342" t="s">
        <v>15090</v>
      </c>
      <c r="B8342" s="16" t="s">
        <v>15091</v>
      </c>
      <c r="C8342">
        <v>3.3064422771203601</v>
      </c>
      <c r="D8342">
        <v>3.2942621936663499</v>
      </c>
      <c r="E8342">
        <v>3.4028894668404299</v>
      </c>
      <c r="F8342">
        <v>3.9277704709105601</v>
      </c>
      <c r="G8342">
        <v>3.33407035458014</v>
      </c>
      <c r="H8342">
        <v>2.8218677180984102</v>
      </c>
      <c r="I8342">
        <v>3.7848446501428201</v>
      </c>
      <c r="J8342">
        <v>2.8218677180984102</v>
      </c>
      <c r="K8342">
        <v>3.7184612093777498</v>
      </c>
      <c r="L8342">
        <v>3.6339073669181099</v>
      </c>
      <c r="M8342">
        <v>3.23818724324593</v>
      </c>
      <c r="N8342">
        <v>3.6661147186140499</v>
      </c>
      <c r="O8342">
        <v>3.8507909364900099</v>
      </c>
      <c r="P8342">
        <v>2.8218677180984102</v>
      </c>
      <c r="Q8342">
        <v>2.8218677180984102</v>
      </c>
    </row>
    <row r="8343" spans="1:17">
      <c r="A8343" t="s">
        <v>15092</v>
      </c>
      <c r="B8343" s="16" t="e">
        <v>#N/A</v>
      </c>
      <c r="C8343">
        <v>6.0909271146733497</v>
      </c>
      <c r="D8343">
        <v>6.4171272036765803</v>
      </c>
      <c r="E8343">
        <v>5.8440669982677802</v>
      </c>
      <c r="F8343">
        <v>6.3160633938475401</v>
      </c>
      <c r="G8343">
        <v>5.7231188017169998</v>
      </c>
      <c r="H8343">
        <v>6.8469972577830296</v>
      </c>
      <c r="I8343">
        <v>6.3167164806778997</v>
      </c>
      <c r="J8343">
        <v>6.8202649878054</v>
      </c>
      <c r="K8343">
        <v>5.7767343290393898</v>
      </c>
      <c r="L8343">
        <v>5.8120628640760099</v>
      </c>
      <c r="M8343">
        <v>5.9390315793501296</v>
      </c>
      <c r="N8343">
        <v>5.7968381761637398</v>
      </c>
      <c r="O8343">
        <v>5.8337360312954001</v>
      </c>
      <c r="P8343">
        <v>6.96085789457518</v>
      </c>
      <c r="Q8343">
        <v>5.09416193408443</v>
      </c>
    </row>
    <row r="8344" spans="1:17">
      <c r="A8344" t="s">
        <v>15093</v>
      </c>
      <c r="B8344" s="16" t="s">
        <v>15094</v>
      </c>
      <c r="C8344">
        <v>9.6611432506538506</v>
      </c>
      <c r="D8344">
        <v>9.8233016284808592</v>
      </c>
      <c r="E8344">
        <v>9.7872140497535494</v>
      </c>
      <c r="F8344">
        <v>10.0040395691653</v>
      </c>
      <c r="G8344">
        <v>9.6215768374717801</v>
      </c>
      <c r="H8344">
        <v>10.2388096761015</v>
      </c>
      <c r="I8344">
        <v>9.7021126300348097</v>
      </c>
      <c r="J8344">
        <v>10.1330478683645</v>
      </c>
      <c r="K8344">
        <v>9.5345413181309393</v>
      </c>
      <c r="L8344">
        <v>9.5654986899138592</v>
      </c>
      <c r="M8344">
        <v>9.6802319167270294</v>
      </c>
      <c r="N8344">
        <v>9.5197168664579692</v>
      </c>
      <c r="O8344">
        <v>9.7024804084005805</v>
      </c>
      <c r="P8344">
        <v>10.0336598654293</v>
      </c>
      <c r="Q8344">
        <v>9.0486929182374407</v>
      </c>
    </row>
    <row r="8345" spans="1:17">
      <c r="A8345" t="s">
        <v>15095</v>
      </c>
      <c r="B8345" s="16" t="s">
        <v>15096</v>
      </c>
      <c r="C8345">
        <v>6.9641953269213799</v>
      </c>
      <c r="D8345">
        <v>7.28625735805202</v>
      </c>
      <c r="E8345">
        <v>7.0093636205731702</v>
      </c>
      <c r="F8345">
        <v>7.1765686421886903</v>
      </c>
      <c r="G8345">
        <v>7.0116512363212404</v>
      </c>
      <c r="H8345">
        <v>7.7759279249737503</v>
      </c>
      <c r="I8345">
        <v>7.2157887515971799</v>
      </c>
      <c r="J8345">
        <v>7.1898087872719803</v>
      </c>
      <c r="K8345">
        <v>6.9342926729257197</v>
      </c>
      <c r="L8345">
        <v>7.2821357100021897</v>
      </c>
      <c r="M8345">
        <v>7.39230442976364</v>
      </c>
      <c r="N8345">
        <v>7.1379098648342296</v>
      </c>
      <c r="O8345">
        <v>7.3456008027506297</v>
      </c>
      <c r="P8345">
        <v>7.3914806888363103</v>
      </c>
      <c r="Q8345">
        <v>6.9204191934356096</v>
      </c>
    </row>
    <row r="8346" spans="1:17">
      <c r="A8346" t="s">
        <v>15097</v>
      </c>
      <c r="B8346" s="16" t="s">
        <v>15098</v>
      </c>
      <c r="C8346">
        <v>6.55662993027242</v>
      </c>
      <c r="D8346">
        <v>6.3641441853182199</v>
      </c>
      <c r="E8346">
        <v>6.3388609491737098</v>
      </c>
      <c r="F8346">
        <v>6.6876694774574998</v>
      </c>
      <c r="G8346">
        <v>6.79391800205281</v>
      </c>
      <c r="H8346">
        <v>6.3945603718070796</v>
      </c>
      <c r="I8346">
        <v>6.3017290020185603</v>
      </c>
      <c r="J8346">
        <v>6.2974991401326799</v>
      </c>
      <c r="K8346">
        <v>6.6181099741906699</v>
      </c>
      <c r="L8346">
        <v>6.4068267027450601</v>
      </c>
      <c r="M8346">
        <v>6.8165052695216302</v>
      </c>
      <c r="N8346">
        <v>6.8869289896348196</v>
      </c>
      <c r="O8346">
        <v>6.8533373478556303</v>
      </c>
      <c r="P8346">
        <v>6.05725356091083</v>
      </c>
      <c r="Q8346">
        <v>7.6950435514148801</v>
      </c>
    </row>
    <row r="8347" spans="1:17">
      <c r="A8347" t="s">
        <v>15099</v>
      </c>
      <c r="B8347" s="16" t="s">
        <v>15100</v>
      </c>
      <c r="C8347">
        <v>10.0995131254505</v>
      </c>
      <c r="D8347">
        <v>10.111621328139799</v>
      </c>
      <c r="E8347">
        <v>10.527904333599301</v>
      </c>
      <c r="F8347">
        <v>10.3502111837855</v>
      </c>
      <c r="G8347">
        <v>10.275999322449801</v>
      </c>
      <c r="H8347">
        <v>11.065401954146999</v>
      </c>
      <c r="I8347">
        <v>10.541154936415801</v>
      </c>
      <c r="J8347">
        <v>10.8362220187256</v>
      </c>
      <c r="K8347">
        <v>10.328565472247799</v>
      </c>
      <c r="L8347">
        <v>10.396651387775799</v>
      </c>
      <c r="M8347">
        <v>10.5856025007292</v>
      </c>
      <c r="N8347">
        <v>10.359418984964</v>
      </c>
      <c r="O8347">
        <v>10.552896876181199</v>
      </c>
      <c r="P8347">
        <v>10.599329374420799</v>
      </c>
      <c r="Q8347">
        <v>9.8396161242928208</v>
      </c>
    </row>
    <row r="8348" spans="1:17">
      <c r="A8348" t="s">
        <v>15101</v>
      </c>
      <c r="B8348" s="16" t="s">
        <v>15102</v>
      </c>
      <c r="C8348">
        <v>10.306323054799099</v>
      </c>
      <c r="D8348">
        <v>10.4848174840638</v>
      </c>
      <c r="E8348">
        <v>10.2603422997322</v>
      </c>
      <c r="F8348">
        <v>10.299508865934699</v>
      </c>
      <c r="G8348">
        <v>10.2062182150061</v>
      </c>
      <c r="H8348">
        <v>10.9494408536136</v>
      </c>
      <c r="I8348">
        <v>10.352034253787</v>
      </c>
      <c r="J8348">
        <v>10.4446620368496</v>
      </c>
      <c r="K8348">
        <v>10.1085361183298</v>
      </c>
      <c r="L8348">
        <v>10.248139727084601</v>
      </c>
      <c r="M8348">
        <v>10.416910989441099</v>
      </c>
      <c r="N8348">
        <v>10.398998144890999</v>
      </c>
      <c r="O8348">
        <v>10.567831672786101</v>
      </c>
      <c r="P8348">
        <v>10.7729482583748</v>
      </c>
      <c r="Q8348">
        <v>8.9266120302692595</v>
      </c>
    </row>
    <row r="8349" spans="1:17">
      <c r="A8349" t="s">
        <v>15103</v>
      </c>
      <c r="B8349" s="16" t="s">
        <v>15104</v>
      </c>
      <c r="C8349">
        <v>5.6726238351308904</v>
      </c>
      <c r="D8349">
        <v>5.6168575691991496</v>
      </c>
      <c r="E8349">
        <v>6.2077204724516397</v>
      </c>
      <c r="F8349">
        <v>5.9206345092620696</v>
      </c>
      <c r="G8349">
        <v>5.5066995363042803</v>
      </c>
      <c r="H8349">
        <v>5.18156933842931</v>
      </c>
      <c r="I8349">
        <v>5.7346509072572998</v>
      </c>
      <c r="J8349">
        <v>5.9991545241956699</v>
      </c>
      <c r="K8349">
        <v>5.81396477862459</v>
      </c>
      <c r="L8349">
        <v>5.6420869460872103</v>
      </c>
      <c r="M8349">
        <v>5.3713152984476196</v>
      </c>
      <c r="N8349">
        <v>5.53224518406659</v>
      </c>
      <c r="O8349">
        <v>5.6448044448004904</v>
      </c>
      <c r="P8349">
        <v>6.3222334835171203</v>
      </c>
      <c r="Q8349">
        <v>6.6375058506955904</v>
      </c>
    </row>
    <row r="8350" spans="1:17">
      <c r="A8350" t="s">
        <v>15105</v>
      </c>
      <c r="B8350" s="16" t="s">
        <v>15106</v>
      </c>
      <c r="C8350">
        <v>6.7641859494663601</v>
      </c>
      <c r="D8350">
        <v>6.7516804628441003</v>
      </c>
      <c r="E8350">
        <v>6.1846340324636904</v>
      </c>
      <c r="F8350">
        <v>6.9053693654613397</v>
      </c>
      <c r="G8350">
        <v>6.5228532534945796</v>
      </c>
      <c r="H8350">
        <v>6.8367548911693801</v>
      </c>
      <c r="I8350">
        <v>6.4852281731725103</v>
      </c>
      <c r="J8350">
        <v>6.5039792081677996</v>
      </c>
      <c r="K8350">
        <v>6.3180248202158298</v>
      </c>
      <c r="L8350">
        <v>6.5323868826406404</v>
      </c>
      <c r="M8350">
        <v>6.6382249284374799</v>
      </c>
      <c r="N8350">
        <v>6.55705140501294</v>
      </c>
      <c r="O8350">
        <v>6.3519688423618099</v>
      </c>
      <c r="P8350">
        <v>6.8949808635361203</v>
      </c>
      <c r="Q8350">
        <v>2.8218677180984102</v>
      </c>
    </row>
    <row r="8351" spans="1:17">
      <c r="A8351" t="s">
        <v>15107</v>
      </c>
      <c r="B8351" s="16" t="s">
        <v>15108</v>
      </c>
      <c r="C8351">
        <v>8.2812783898564302</v>
      </c>
      <c r="D8351">
        <v>8.2545771608983198</v>
      </c>
      <c r="E8351">
        <v>8.0115452561885405</v>
      </c>
      <c r="F8351">
        <v>8.1445193685467903</v>
      </c>
      <c r="G8351">
        <v>8.1911719556340898</v>
      </c>
      <c r="H8351">
        <v>7.6474009537327596</v>
      </c>
      <c r="I8351">
        <v>8.1480065053183797</v>
      </c>
      <c r="J8351">
        <v>8.0536616362742102</v>
      </c>
      <c r="K8351">
        <v>8.1059656821435304</v>
      </c>
      <c r="L8351">
        <v>8.0310667046982598</v>
      </c>
      <c r="M8351">
        <v>8.2219113321599</v>
      </c>
      <c r="N8351">
        <v>7.8804988240086002</v>
      </c>
      <c r="O8351">
        <v>8.0549300360054197</v>
      </c>
      <c r="P8351">
        <v>8.1118484258331307</v>
      </c>
      <c r="Q8351">
        <v>8.0859864702427604</v>
      </c>
    </row>
    <row r="8352" spans="1:17">
      <c r="A8352" t="s">
        <v>15109</v>
      </c>
      <c r="B8352" s="16" t="s">
        <v>15110</v>
      </c>
      <c r="C8352">
        <v>3.8862082974622001</v>
      </c>
      <c r="D8352">
        <v>4.7446882369672698</v>
      </c>
      <c r="E8352">
        <v>4.0887687455453801</v>
      </c>
      <c r="F8352">
        <v>4.0892058755412499</v>
      </c>
      <c r="G8352">
        <v>4.88571169002517</v>
      </c>
      <c r="H8352">
        <v>3.7814594184883799</v>
      </c>
      <c r="I8352">
        <v>3.7848446501428201</v>
      </c>
      <c r="J8352">
        <v>3.6724961835054399</v>
      </c>
      <c r="K8352">
        <v>4.2710437260841099</v>
      </c>
      <c r="L8352">
        <v>3.8614614459532302</v>
      </c>
      <c r="M8352">
        <v>4.3652147767139304</v>
      </c>
      <c r="N8352">
        <v>3.99991931403749</v>
      </c>
      <c r="O8352">
        <v>3.9295289699043701</v>
      </c>
      <c r="P8352">
        <v>3.7927642367557501</v>
      </c>
      <c r="Q8352">
        <v>2.8218677180984102</v>
      </c>
    </row>
    <row r="8353" spans="1:17">
      <c r="A8353" t="s">
        <v>15111</v>
      </c>
      <c r="B8353" s="16" t="s">
        <v>15112</v>
      </c>
      <c r="C8353">
        <v>11.482914038965401</v>
      </c>
      <c r="D8353">
        <v>11.5483099108478</v>
      </c>
      <c r="E8353">
        <v>10.471143874863101</v>
      </c>
      <c r="F8353">
        <v>10.3234464453278</v>
      </c>
      <c r="G8353">
        <v>10.3173219663914</v>
      </c>
      <c r="H8353">
        <v>11.0735716478436</v>
      </c>
      <c r="I8353">
        <v>11.4419829171975</v>
      </c>
      <c r="J8353">
        <v>10.4731895287001</v>
      </c>
      <c r="K8353">
        <v>11.8388690080016</v>
      </c>
      <c r="L8353">
        <v>11.671354386929901</v>
      </c>
      <c r="M8353">
        <v>10.7204850357687</v>
      </c>
      <c r="N8353">
        <v>11.068407353541</v>
      </c>
      <c r="O8353">
        <v>10.5896552480366</v>
      </c>
      <c r="P8353">
        <v>10.749919287389201</v>
      </c>
      <c r="Q8353">
        <v>11.454592186520401</v>
      </c>
    </row>
    <row r="8354" spans="1:17">
      <c r="A8354" t="s">
        <v>15113</v>
      </c>
      <c r="B8354" s="16" t="s">
        <v>15114</v>
      </c>
      <c r="C8354">
        <v>5.9648587736005902</v>
      </c>
      <c r="D8354">
        <v>6.0310005479080901</v>
      </c>
      <c r="E8354">
        <v>5.4725199049354796</v>
      </c>
      <c r="F8354">
        <v>6.2199992020099701</v>
      </c>
      <c r="G8354">
        <v>5.9535011800267901</v>
      </c>
      <c r="H8354">
        <v>5.9352574320134996</v>
      </c>
      <c r="I8354">
        <v>5.7790171390800298</v>
      </c>
      <c r="J8354">
        <v>5.7808175510722997</v>
      </c>
      <c r="K8354">
        <v>5.5739944882594701</v>
      </c>
      <c r="L8354">
        <v>5.4482976778856296</v>
      </c>
      <c r="M8354">
        <v>5.0881524599701597</v>
      </c>
      <c r="N8354">
        <v>5.2701073739484503</v>
      </c>
      <c r="O8354">
        <v>5.1911313574067002</v>
      </c>
      <c r="P8354">
        <v>6.0327560215808402</v>
      </c>
      <c r="Q8354">
        <v>7.1565710053807701</v>
      </c>
    </row>
    <row r="8355" spans="1:17">
      <c r="A8355" t="s">
        <v>15115</v>
      </c>
      <c r="B8355" s="16" t="e">
        <v>#N/A</v>
      </c>
      <c r="C8355">
        <v>6.8374094073843299</v>
      </c>
      <c r="D8355">
        <v>6.7822067112404403</v>
      </c>
      <c r="E8355">
        <v>6.7987778901780498</v>
      </c>
      <c r="F8355">
        <v>6.8607791046404802</v>
      </c>
      <c r="G8355">
        <v>6.5786073959256797</v>
      </c>
      <c r="H8355">
        <v>6.8367548911693801</v>
      </c>
      <c r="I8355">
        <v>6.6358994312039501</v>
      </c>
      <c r="J8355">
        <v>6.7195168009068604</v>
      </c>
      <c r="K8355">
        <v>6.4410344304551499</v>
      </c>
      <c r="L8355">
        <v>6.7127894493899696</v>
      </c>
      <c r="M8355">
        <v>6.5307070889644896</v>
      </c>
      <c r="N8355">
        <v>6.7705787629087899</v>
      </c>
      <c r="O8355">
        <v>6.6608435268053103</v>
      </c>
      <c r="P8355">
        <v>6.98638363708924</v>
      </c>
      <c r="Q8355">
        <v>5.09416193408443</v>
      </c>
    </row>
    <row r="8356" spans="1:17">
      <c r="A8356" t="s">
        <v>15116</v>
      </c>
      <c r="B8356" s="16" t="e">
        <v>#N/A</v>
      </c>
      <c r="C8356">
        <v>6.4267812888606501</v>
      </c>
      <c r="D8356">
        <v>6.4300702959458897</v>
      </c>
      <c r="E8356">
        <v>6.4589126547399403</v>
      </c>
      <c r="F8356">
        <v>6.7959238383915404</v>
      </c>
      <c r="G8356">
        <v>6.9069169722644697</v>
      </c>
      <c r="H8356">
        <v>6.8672647865190601</v>
      </c>
      <c r="I8356">
        <v>6.37513354646594</v>
      </c>
      <c r="J8356">
        <v>6.6572928796591997</v>
      </c>
      <c r="K8356">
        <v>6.6591463038335998</v>
      </c>
      <c r="L8356">
        <v>6.5562240086410197</v>
      </c>
      <c r="M8356">
        <v>7.0153703993069296</v>
      </c>
      <c r="N8356">
        <v>7.1548650325011103</v>
      </c>
      <c r="O8356">
        <v>7.2478896704664404</v>
      </c>
      <c r="P8356">
        <v>6.6290412099549298</v>
      </c>
      <c r="Q8356">
        <v>7.1565710053807701</v>
      </c>
    </row>
    <row r="8357" spans="1:17">
      <c r="A8357" t="s">
        <v>15117</v>
      </c>
      <c r="B8357" s="16" t="s">
        <v>15118</v>
      </c>
      <c r="C8357">
        <v>8.1235100418395501</v>
      </c>
      <c r="D8357">
        <v>8.2067956990831892</v>
      </c>
      <c r="E8357">
        <v>8.4316548432609402</v>
      </c>
      <c r="F8357">
        <v>8.7157652821545408</v>
      </c>
      <c r="G8357">
        <v>8.6091316103254396</v>
      </c>
      <c r="H8357">
        <v>8.4772376849151296</v>
      </c>
      <c r="I8357">
        <v>8.9807377153642793</v>
      </c>
      <c r="J8357">
        <v>9.2343715041795296</v>
      </c>
      <c r="K8357">
        <v>8.6400283358494399</v>
      </c>
      <c r="L8357">
        <v>8.9027244300753203</v>
      </c>
      <c r="M8357">
        <v>9.0068974729784106</v>
      </c>
      <c r="N8357">
        <v>8.8915260370879405</v>
      </c>
      <c r="O8357">
        <v>8.7136234733418991</v>
      </c>
      <c r="P8357">
        <v>9.77174316362008</v>
      </c>
      <c r="Q8357">
        <v>8.48255560796823</v>
      </c>
    </row>
    <row r="8358" spans="1:17">
      <c r="A8358" t="s">
        <v>15119</v>
      </c>
      <c r="B8358" s="16" t="e">
        <v>#N/A</v>
      </c>
      <c r="C8358">
        <v>8.1726802136666006</v>
      </c>
      <c r="D8358">
        <v>8.0981627286770799</v>
      </c>
      <c r="E8358">
        <v>9.0815894950729898</v>
      </c>
      <c r="F8358">
        <v>8.3674418328017204</v>
      </c>
      <c r="G8358">
        <v>8.8279833519751794</v>
      </c>
      <c r="H8358">
        <v>7.1244863762234703</v>
      </c>
      <c r="I8358">
        <v>8.1312731124589508</v>
      </c>
      <c r="J8358">
        <v>8.2553847509097693</v>
      </c>
      <c r="K8358">
        <v>8.78314975561225</v>
      </c>
      <c r="L8358">
        <v>8.5716012357427598</v>
      </c>
      <c r="M8358">
        <v>8.1604203295669997</v>
      </c>
      <c r="N8358">
        <v>8.4661329830938996</v>
      </c>
      <c r="O8358">
        <v>8.3459351124062007</v>
      </c>
      <c r="P8358">
        <v>6.9989780827264001</v>
      </c>
      <c r="Q8358">
        <v>11.278659753695701</v>
      </c>
    </row>
    <row r="8359" spans="1:17">
      <c r="A8359" t="s">
        <v>15120</v>
      </c>
      <c r="B8359" s="16" t="s">
        <v>15121</v>
      </c>
      <c r="C8359">
        <v>8.0682777934507293</v>
      </c>
      <c r="D8359">
        <v>8.0109507769869008</v>
      </c>
      <c r="E8359">
        <v>7.7943525013611197</v>
      </c>
      <c r="F8359">
        <v>7.89838942043591</v>
      </c>
      <c r="G8359">
        <v>8.3668465378898702</v>
      </c>
      <c r="H8359">
        <v>8.2460862829780304</v>
      </c>
      <c r="I8359">
        <v>8.1768303381378207</v>
      </c>
      <c r="J8359">
        <v>7.8823286339680196</v>
      </c>
      <c r="K8359">
        <v>8.1567760156711895</v>
      </c>
      <c r="L8359">
        <v>7.8841894867152504</v>
      </c>
      <c r="M8359">
        <v>8.1574257024348604</v>
      </c>
      <c r="N8359">
        <v>8.3606968274335305</v>
      </c>
      <c r="O8359">
        <v>8.2394693265756906</v>
      </c>
      <c r="P8359">
        <v>8.1002339481610708</v>
      </c>
      <c r="Q8359">
        <v>7.9670857749043096</v>
      </c>
    </row>
    <row r="8360" spans="1:17">
      <c r="A8360" t="s">
        <v>15122</v>
      </c>
      <c r="B8360" s="16" t="s">
        <v>15123</v>
      </c>
      <c r="C8360">
        <v>10.143315081130099</v>
      </c>
      <c r="D8360">
        <v>10.160651551734301</v>
      </c>
      <c r="E8360">
        <v>10.4497191645521</v>
      </c>
      <c r="F8360">
        <v>10.550934404084201</v>
      </c>
      <c r="G8360">
        <v>10.1862820956964</v>
      </c>
      <c r="H8360">
        <v>9.7796115674451798</v>
      </c>
      <c r="I8360">
        <v>9.9759193169970892</v>
      </c>
      <c r="J8360">
        <v>10.5555358099696</v>
      </c>
      <c r="K8360">
        <v>10.0598148506845</v>
      </c>
      <c r="L8360">
        <v>10.360932060228199</v>
      </c>
      <c r="M8360">
        <v>9.7121980654854205</v>
      </c>
      <c r="N8360">
        <v>9.7597508031609905</v>
      </c>
      <c r="O8360">
        <v>9.6027450360549498</v>
      </c>
      <c r="P8360">
        <v>9.5227793013627604</v>
      </c>
      <c r="Q8360">
        <v>11.0925156037228</v>
      </c>
    </row>
    <row r="8361" spans="1:17">
      <c r="A8361" t="s">
        <v>15124</v>
      </c>
      <c r="B8361" s="16" t="s">
        <v>15125</v>
      </c>
      <c r="C8361">
        <v>4.2964146619915802</v>
      </c>
      <c r="D8361">
        <v>4.1931807688815699</v>
      </c>
      <c r="E8361">
        <v>4.3035359899866696</v>
      </c>
      <c r="F8361">
        <v>3.9277704709105601</v>
      </c>
      <c r="G8361">
        <v>3.70007344211845</v>
      </c>
      <c r="H8361">
        <v>4.4894640760069198</v>
      </c>
      <c r="I8361">
        <v>4.3728229044696096</v>
      </c>
      <c r="J8361">
        <v>4.0085972383706396</v>
      </c>
      <c r="K8361">
        <v>4.3302743077434496</v>
      </c>
      <c r="L8361">
        <v>3.29479214013883</v>
      </c>
      <c r="M8361">
        <v>4.21436379980989</v>
      </c>
      <c r="N8361">
        <v>4.4472252118161997</v>
      </c>
      <c r="O8361">
        <v>3.8507909364900099</v>
      </c>
      <c r="P8361">
        <v>4.3630835021106398</v>
      </c>
      <c r="Q8361">
        <v>2.8218677180984102</v>
      </c>
    </row>
    <row r="8362" spans="1:17">
      <c r="A8362" t="s">
        <v>15126</v>
      </c>
      <c r="B8362" s="16" t="s">
        <v>15127</v>
      </c>
      <c r="C8362">
        <v>7.30342086559512</v>
      </c>
      <c r="D8362">
        <v>7.35540815463734</v>
      </c>
      <c r="E8362">
        <v>7.0856370732265797</v>
      </c>
      <c r="F8362">
        <v>7.3017728268393398</v>
      </c>
      <c r="G8362">
        <v>7.1738294645290104</v>
      </c>
      <c r="H8362">
        <v>8.2148933701593592</v>
      </c>
      <c r="I8362">
        <v>7.6395679956081599</v>
      </c>
      <c r="J8362">
        <v>7.7654501990484199</v>
      </c>
      <c r="K8362">
        <v>7.17210543603725</v>
      </c>
      <c r="L8362">
        <v>7.1082475476282703</v>
      </c>
      <c r="M8362">
        <v>7.2974300839194104</v>
      </c>
      <c r="N8362">
        <v>7.3440975647907196</v>
      </c>
      <c r="O8362">
        <v>7.5808649429346104</v>
      </c>
      <c r="P8362">
        <v>8.1517772893263505</v>
      </c>
      <c r="Q8362">
        <v>2.8218677180984102</v>
      </c>
    </row>
    <row r="8363" spans="1:17">
      <c r="A8363" t="s">
        <v>15128</v>
      </c>
      <c r="B8363" s="16" t="s">
        <v>15129</v>
      </c>
      <c r="C8363">
        <v>8.1605440771373594</v>
      </c>
      <c r="D8363">
        <v>8.0778717630564305</v>
      </c>
      <c r="E8363">
        <v>7.4547805836906704</v>
      </c>
      <c r="F8363">
        <v>8.2823644893893391</v>
      </c>
      <c r="G8363">
        <v>7.9283898693121699</v>
      </c>
      <c r="H8363">
        <v>10.079179282633101</v>
      </c>
      <c r="I8363">
        <v>8.7994013124825301</v>
      </c>
      <c r="J8363">
        <v>9.4322892430853695</v>
      </c>
      <c r="K8363">
        <v>8.6752971570587505</v>
      </c>
      <c r="L8363">
        <v>8.6117497234116698</v>
      </c>
      <c r="M8363">
        <v>9.2953293412166698</v>
      </c>
      <c r="N8363">
        <v>9.3261046247201307</v>
      </c>
      <c r="O8363">
        <v>9.0478459436700192</v>
      </c>
      <c r="P8363">
        <v>9.3125196425268904</v>
      </c>
      <c r="Q8363">
        <v>6.6375058506955904</v>
      </c>
    </row>
    <row r="8364" spans="1:17">
      <c r="A8364" t="s">
        <v>15130</v>
      </c>
      <c r="B8364" s="16" t="s">
        <v>15131</v>
      </c>
      <c r="C8364">
        <v>6.3571282477373696</v>
      </c>
      <c r="D8364">
        <v>6.5768551256917096</v>
      </c>
      <c r="E8364">
        <v>7.0223608587950404</v>
      </c>
      <c r="F8364">
        <v>6.2057286057546701</v>
      </c>
      <c r="G8364">
        <v>6.3249249403227497</v>
      </c>
      <c r="H8364">
        <v>6.7411176955619103</v>
      </c>
      <c r="I8364">
        <v>6.8965999036849004</v>
      </c>
      <c r="J8364">
        <v>6.9219572081632101</v>
      </c>
      <c r="K8364">
        <v>6.4987689503714599</v>
      </c>
      <c r="L8364">
        <v>6.5912491228452401</v>
      </c>
      <c r="M8364">
        <v>6.42447755612789</v>
      </c>
      <c r="N8364">
        <v>5.8818201747363998</v>
      </c>
      <c r="O8364">
        <v>6.7561416002305998</v>
      </c>
      <c r="P8364">
        <v>7.2617771611034998</v>
      </c>
      <c r="Q8364">
        <v>5.09416193408443</v>
      </c>
    </row>
    <row r="8365" spans="1:17">
      <c r="A8365" t="s">
        <v>15132</v>
      </c>
      <c r="B8365" s="16" t="s">
        <v>15133</v>
      </c>
      <c r="C8365">
        <v>6.8576603815595298</v>
      </c>
      <c r="D8365">
        <v>6.6449460234552697</v>
      </c>
      <c r="E8365">
        <v>6.5517604823563804</v>
      </c>
      <c r="F8365">
        <v>6.4669918415543304</v>
      </c>
      <c r="G8365">
        <v>6.8739435564952496</v>
      </c>
      <c r="H8365">
        <v>6.3373802611413304</v>
      </c>
      <c r="I8365">
        <v>7.2078170924335199</v>
      </c>
      <c r="J8365">
        <v>6.3548081427592003</v>
      </c>
      <c r="K8365">
        <v>7.1650185657249503</v>
      </c>
      <c r="L8365">
        <v>6.8050770150438096</v>
      </c>
      <c r="M8365">
        <v>6.5944058642986496</v>
      </c>
      <c r="N8365">
        <v>6.7483690279094501</v>
      </c>
      <c r="O8365">
        <v>6.4065420915920201</v>
      </c>
      <c r="P8365">
        <v>7.2085980835333796</v>
      </c>
      <c r="Q8365">
        <v>7.1565710053807701</v>
      </c>
    </row>
    <row r="8366" spans="1:17">
      <c r="A8366" t="s">
        <v>15134</v>
      </c>
      <c r="B8366" s="16" t="s">
        <v>33</v>
      </c>
      <c r="C8366">
        <v>5.9266634316532896</v>
      </c>
      <c r="D8366">
        <v>6.3091097390471402</v>
      </c>
      <c r="E8366">
        <v>5.6538073608653301</v>
      </c>
      <c r="F8366">
        <v>6.2619685895580499</v>
      </c>
      <c r="G8366">
        <v>6.3572259687739301</v>
      </c>
      <c r="H8366">
        <v>7.0198431745350502</v>
      </c>
      <c r="I8366">
        <v>6.1254782290571796</v>
      </c>
      <c r="J8366">
        <v>6.5730889028718602</v>
      </c>
      <c r="K8366">
        <v>5.9537102331234397</v>
      </c>
      <c r="L8366">
        <v>6.1640690053138298</v>
      </c>
      <c r="M8366">
        <v>6.6638851872963896</v>
      </c>
      <c r="N8366">
        <v>6.6196358801292998</v>
      </c>
      <c r="O8366">
        <v>6.5778486671751004</v>
      </c>
      <c r="P8366">
        <v>6.47486360288885</v>
      </c>
      <c r="Q8366">
        <v>2.8218677180984102</v>
      </c>
    </row>
    <row r="8367" spans="1:17">
      <c r="A8367" t="s">
        <v>15135</v>
      </c>
      <c r="B8367" s="16" t="s">
        <v>15136</v>
      </c>
      <c r="C8367">
        <v>6.6870112423050099</v>
      </c>
      <c r="D8367">
        <v>6.37757613081736</v>
      </c>
      <c r="E8367">
        <v>6.4200101908932998</v>
      </c>
      <c r="F8367">
        <v>6.4429228717264504</v>
      </c>
      <c r="G8367">
        <v>7.0612825398533596</v>
      </c>
      <c r="H8367">
        <v>5.1476173494898996</v>
      </c>
      <c r="I8367">
        <v>6.0555222887526101</v>
      </c>
      <c r="J8367">
        <v>5.4805366902381003</v>
      </c>
      <c r="K8367">
        <v>6.8394351775703699</v>
      </c>
      <c r="L8367">
        <v>6.4834826596475601</v>
      </c>
      <c r="M8367">
        <v>6.2199377007149002</v>
      </c>
      <c r="N8367">
        <v>7.0590307548147502</v>
      </c>
      <c r="O8367">
        <v>6.2360993360692198</v>
      </c>
      <c r="P8367">
        <v>5.2603607125134104</v>
      </c>
      <c r="Q8367">
        <v>8.7216113394761106</v>
      </c>
    </row>
    <row r="8368" spans="1:17">
      <c r="A8368" t="s">
        <v>15137</v>
      </c>
      <c r="B8368" s="16" t="s">
        <v>15138</v>
      </c>
      <c r="C8368">
        <v>4.9565989702087299</v>
      </c>
      <c r="D8368">
        <v>5.0219292506328799</v>
      </c>
      <c r="E8368">
        <v>4.3969712788901898</v>
      </c>
      <c r="F8368">
        <v>5.0436549643728998</v>
      </c>
      <c r="G8368">
        <v>6.2233634368604598</v>
      </c>
      <c r="H8368">
        <v>3.65660975244205</v>
      </c>
      <c r="I8368">
        <v>4.30650913402902</v>
      </c>
      <c r="J8368">
        <v>4.3621897727349799</v>
      </c>
      <c r="K8368">
        <v>5.4119964088208299</v>
      </c>
      <c r="L8368">
        <v>5.1269350135493204</v>
      </c>
      <c r="M8368">
        <v>5.6409547048498796</v>
      </c>
      <c r="N8368">
        <v>5.9619430316236501</v>
      </c>
      <c r="O8368">
        <v>5.4042348522540298</v>
      </c>
      <c r="P8368">
        <v>4.3630835021106398</v>
      </c>
      <c r="Q8368">
        <v>5.81282804418474</v>
      </c>
    </row>
    <row r="8369" spans="1:17">
      <c r="A8369" t="s">
        <v>15139</v>
      </c>
      <c r="B8369" s="16" t="s">
        <v>15140</v>
      </c>
      <c r="C8369">
        <v>7.2585116198467396</v>
      </c>
      <c r="D8369">
        <v>7.1910785819618299</v>
      </c>
      <c r="E8369">
        <v>6.95616349127571</v>
      </c>
      <c r="F8369">
        <v>6.8333429567598296</v>
      </c>
      <c r="G8369">
        <v>7.4666060504256997</v>
      </c>
      <c r="H8369">
        <v>7.3206963756748999</v>
      </c>
      <c r="I8369">
        <v>7.4634498114554697</v>
      </c>
      <c r="J8369">
        <v>6.6111272488042498</v>
      </c>
      <c r="K8369">
        <v>7.6988632198298799</v>
      </c>
      <c r="L8369">
        <v>7.7922904582819097</v>
      </c>
      <c r="M8369">
        <v>7.6443098133966503</v>
      </c>
      <c r="N8369">
        <v>7.9403022398048799</v>
      </c>
      <c r="O8369">
        <v>7.2056406723733204</v>
      </c>
      <c r="P8369">
        <v>6.4195282390462101</v>
      </c>
      <c r="Q8369">
        <v>8.3931679398307004</v>
      </c>
    </row>
    <row r="8370" spans="1:17">
      <c r="A8370" t="s">
        <v>15141</v>
      </c>
      <c r="B8370" s="16" t="s">
        <v>15142</v>
      </c>
      <c r="C8370">
        <v>8.3752804719410001</v>
      </c>
      <c r="D8370">
        <v>8.4312805243608295</v>
      </c>
      <c r="E8370">
        <v>8.4605175085600308</v>
      </c>
      <c r="F8370">
        <v>8.6803983516218501</v>
      </c>
      <c r="G8370">
        <v>8.4876514491973492</v>
      </c>
      <c r="H8370">
        <v>8.6504064795737907</v>
      </c>
      <c r="I8370">
        <v>8.5516409666455893</v>
      </c>
      <c r="J8370">
        <v>8.5993154379111303</v>
      </c>
      <c r="K8370">
        <v>8.3469260273422101</v>
      </c>
      <c r="L8370">
        <v>8.2756591146741503</v>
      </c>
      <c r="M8370">
        <v>8.2247750329386893</v>
      </c>
      <c r="N8370">
        <v>8.0664188199424096</v>
      </c>
      <c r="O8370">
        <v>8.3761278518482207</v>
      </c>
      <c r="P8370">
        <v>8.6388304246396892</v>
      </c>
      <c r="Q8370">
        <v>6.6375058506955904</v>
      </c>
    </row>
    <row r="8371" spans="1:17">
      <c r="A8371" t="s">
        <v>15143</v>
      </c>
      <c r="B8371" s="16" t="s">
        <v>15144</v>
      </c>
      <c r="C8371">
        <v>7.1884001909805804</v>
      </c>
      <c r="D8371">
        <v>7.5089426218584796</v>
      </c>
      <c r="E8371">
        <v>7.3961522183172299</v>
      </c>
      <c r="F8371">
        <v>7.2612386704193499</v>
      </c>
      <c r="G8371">
        <v>7.3676229354819496</v>
      </c>
      <c r="H8371">
        <v>8.2227551246539008</v>
      </c>
      <c r="I8371">
        <v>7.44323476794135</v>
      </c>
      <c r="J8371">
        <v>8.0398478788700896</v>
      </c>
      <c r="K8371">
        <v>7.24783644590336</v>
      </c>
      <c r="L8371">
        <v>7.1556786543903099</v>
      </c>
      <c r="M8371">
        <v>7.0610563594260096</v>
      </c>
      <c r="N8371">
        <v>7.17992813759657</v>
      </c>
      <c r="O8371">
        <v>6.9948926036377204</v>
      </c>
      <c r="P8371">
        <v>7.8034427306452399</v>
      </c>
      <c r="Q8371">
        <v>2.8218677180984102</v>
      </c>
    </row>
    <row r="8372" spans="1:17">
      <c r="A8372" t="s">
        <v>15145</v>
      </c>
      <c r="B8372" s="16" t="s">
        <v>15146</v>
      </c>
      <c r="C8372">
        <v>4.6948835100102002</v>
      </c>
      <c r="D8372">
        <v>4.5537481491643197</v>
      </c>
      <c r="E8372">
        <v>4.3969712788901898</v>
      </c>
      <c r="F8372">
        <v>5.2866768958500598</v>
      </c>
      <c r="G8372">
        <v>4.4429501088137897</v>
      </c>
      <c r="H8372">
        <v>5.18156933842931</v>
      </c>
      <c r="I8372">
        <v>4.5515847967793803</v>
      </c>
      <c r="J8372">
        <v>4.4114342089532403</v>
      </c>
      <c r="K8372">
        <v>4.1419680287536398</v>
      </c>
      <c r="L8372">
        <v>4.8321653561327897</v>
      </c>
      <c r="M8372">
        <v>4.69174350335686</v>
      </c>
      <c r="N8372">
        <v>4.9846796155147501</v>
      </c>
      <c r="O8372">
        <v>4.4953341022564199</v>
      </c>
      <c r="P8372">
        <v>4.5271021320563003</v>
      </c>
      <c r="Q8372">
        <v>2.8218677180984102</v>
      </c>
    </row>
    <row r="8373" spans="1:17">
      <c r="A8373" t="s">
        <v>15147</v>
      </c>
      <c r="B8373" s="16" t="s">
        <v>15148</v>
      </c>
      <c r="C8373">
        <v>8.0198298639946692</v>
      </c>
      <c r="D8373">
        <v>8.0900806023994694</v>
      </c>
      <c r="E8373">
        <v>7.7006203336366701</v>
      </c>
      <c r="F8373">
        <v>8.3156834904239894</v>
      </c>
      <c r="G8373">
        <v>7.8289416707684198</v>
      </c>
      <c r="H8373">
        <v>8.9278635873621308</v>
      </c>
      <c r="I8373">
        <v>8.2406256097820094</v>
      </c>
      <c r="J8373">
        <v>8.5659813228325792</v>
      </c>
      <c r="K8373">
        <v>8.2058555174980405</v>
      </c>
      <c r="L8373">
        <v>8.3144122208460907</v>
      </c>
      <c r="M8373">
        <v>8.3135322963087894</v>
      </c>
      <c r="N8373">
        <v>7.8392040544093096</v>
      </c>
      <c r="O8373">
        <v>8.3037166080548204</v>
      </c>
      <c r="P8373">
        <v>8.6705798134941592</v>
      </c>
      <c r="Q8373">
        <v>2.8218677180984102</v>
      </c>
    </row>
    <row r="8374" spans="1:17">
      <c r="A8374" t="s">
        <v>15149</v>
      </c>
      <c r="B8374" s="16" t="s">
        <v>15150</v>
      </c>
      <c r="C8374">
        <v>5.44603397655621</v>
      </c>
      <c r="D8374">
        <v>5.3656299685334403</v>
      </c>
      <c r="E8374">
        <v>4.7104489803388701</v>
      </c>
      <c r="F8374">
        <v>5.2006385452395101</v>
      </c>
      <c r="G8374">
        <v>5.1391075523385599</v>
      </c>
      <c r="H8374">
        <v>4.3015284866045098</v>
      </c>
      <c r="I8374">
        <v>5.0091235034862898</v>
      </c>
      <c r="J8374">
        <v>4.0764652066995799</v>
      </c>
      <c r="K8374">
        <v>5.3872068501715296</v>
      </c>
      <c r="L8374">
        <v>5.0935145615262796</v>
      </c>
      <c r="M8374">
        <v>5.1141768100933502</v>
      </c>
      <c r="N8374">
        <v>5.4219024728581404</v>
      </c>
      <c r="O8374">
        <v>5.16522943914973</v>
      </c>
      <c r="P8374">
        <v>3.7927642367557501</v>
      </c>
      <c r="Q8374">
        <v>6.2843132996066204</v>
      </c>
    </row>
    <row r="8375" spans="1:17">
      <c r="A8375" t="s">
        <v>15151</v>
      </c>
      <c r="B8375" s="16" t="s">
        <v>15152</v>
      </c>
      <c r="C8375">
        <v>7.81822816598791</v>
      </c>
      <c r="D8375">
        <v>7.8951024998865504</v>
      </c>
      <c r="E8375">
        <v>8.8648587280440196</v>
      </c>
      <c r="F8375">
        <v>8.2343846224439403</v>
      </c>
      <c r="G8375">
        <v>8.4876514491973492</v>
      </c>
      <c r="H8375">
        <v>8.0390378854465592</v>
      </c>
      <c r="I8375">
        <v>7.9136644137963001</v>
      </c>
      <c r="J8375">
        <v>8.5441379490571006</v>
      </c>
      <c r="K8375">
        <v>7.86965110272254</v>
      </c>
      <c r="L8375">
        <v>8.5860686647221094</v>
      </c>
      <c r="M8375">
        <v>8.1987945209373194</v>
      </c>
      <c r="N8375">
        <v>8.16994530597057</v>
      </c>
      <c r="O8375">
        <v>8.3734090430531296</v>
      </c>
      <c r="P8375">
        <v>7.8733663028696599</v>
      </c>
      <c r="Q8375">
        <v>7.3593062614465703</v>
      </c>
    </row>
    <row r="8376" spans="1:17">
      <c r="A8376" t="s">
        <v>15153</v>
      </c>
      <c r="B8376" s="16" t="s">
        <v>15154</v>
      </c>
      <c r="C8376">
        <v>6.3713344368982199</v>
      </c>
      <c r="D8376">
        <v>5.9964287144494701</v>
      </c>
      <c r="E8376">
        <v>6.0631867916998399</v>
      </c>
      <c r="F8376">
        <v>5.8111357960990899</v>
      </c>
      <c r="G8376">
        <v>5.9953604944039602</v>
      </c>
      <c r="H8376">
        <v>5.9922466879641396</v>
      </c>
      <c r="I8376">
        <v>5.8637325437795704</v>
      </c>
      <c r="J8376">
        <v>5.7292439018102801</v>
      </c>
      <c r="K8376">
        <v>6.0655334946390003</v>
      </c>
      <c r="L8376">
        <v>6.1003539262734003</v>
      </c>
      <c r="M8376">
        <v>5.5127359097096198</v>
      </c>
      <c r="N8376">
        <v>6.1096777107491604</v>
      </c>
      <c r="O8376">
        <v>5.7846958986268602</v>
      </c>
      <c r="P8376">
        <v>6.05725356091083</v>
      </c>
      <c r="Q8376">
        <v>5.81282804418474</v>
      </c>
    </row>
    <row r="8377" spans="1:17">
      <c r="A8377" t="s">
        <v>15155</v>
      </c>
      <c r="B8377" s="16" t="s">
        <v>15156</v>
      </c>
      <c r="C8377">
        <v>4.9165290931058498</v>
      </c>
      <c r="D8377">
        <v>5.1247703439315302</v>
      </c>
      <c r="E8377">
        <v>4.7104489803388701</v>
      </c>
      <c r="F8377">
        <v>4.6581111746450903</v>
      </c>
      <c r="G8377">
        <v>4.37414671474383</v>
      </c>
      <c r="H8377">
        <v>4.7946750266686298</v>
      </c>
      <c r="I8377">
        <v>4.6574362853065301</v>
      </c>
      <c r="J8377">
        <v>4.7816009704995297</v>
      </c>
      <c r="K8377">
        <v>4.1419680287536398</v>
      </c>
      <c r="L8377">
        <v>4.7015176725495298</v>
      </c>
      <c r="M8377">
        <v>4.6554405993468704</v>
      </c>
      <c r="N8377">
        <v>4.5070424063834196</v>
      </c>
      <c r="O8377">
        <v>4.4953341022564199</v>
      </c>
      <c r="P8377">
        <v>4.2713440848041202</v>
      </c>
      <c r="Q8377">
        <v>2.8218677180984102</v>
      </c>
    </row>
    <row r="8378" spans="1:17">
      <c r="A8378" t="s">
        <v>15157</v>
      </c>
      <c r="B8378" s="16" t="s">
        <v>15158</v>
      </c>
      <c r="C8378">
        <v>9.7311626987091593</v>
      </c>
      <c r="D8378">
        <v>9.8887899700869308</v>
      </c>
      <c r="E8378">
        <v>10.2341256807695</v>
      </c>
      <c r="F8378">
        <v>9.7488096132002706</v>
      </c>
      <c r="G8378">
        <v>9.8114212279108397</v>
      </c>
      <c r="H8378">
        <v>10.5108027718182</v>
      </c>
      <c r="I8378">
        <v>10.4025604101819</v>
      </c>
      <c r="J8378">
        <v>10.172329810886501</v>
      </c>
      <c r="K8378">
        <v>9.9039862740771998</v>
      </c>
      <c r="L8378">
        <v>9.9833450489344902</v>
      </c>
      <c r="M8378">
        <v>9.9512961720903395</v>
      </c>
      <c r="N8378">
        <v>9.9303055042924395</v>
      </c>
      <c r="O8378">
        <v>10.2595818777103</v>
      </c>
      <c r="P8378">
        <v>10.2630790042251</v>
      </c>
      <c r="Q8378">
        <v>9.5399466711043193</v>
      </c>
    </row>
    <row r="8379" spans="1:17">
      <c r="A8379" t="s">
        <v>15159</v>
      </c>
      <c r="B8379" s="16" t="s">
        <v>15160</v>
      </c>
      <c r="C8379">
        <v>5.2710534670525604</v>
      </c>
      <c r="D8379">
        <v>5.3929301417275104</v>
      </c>
      <c r="E8379">
        <v>4.3035359899866696</v>
      </c>
      <c r="F8379">
        <v>5.7128413575868704</v>
      </c>
      <c r="G8379">
        <v>5.5356797135327902</v>
      </c>
      <c r="H8379">
        <v>5.7039026048571104</v>
      </c>
      <c r="I8379">
        <v>5.0091235034862898</v>
      </c>
      <c r="J8379">
        <v>5.2774779789829704</v>
      </c>
      <c r="K8379">
        <v>5.2281375793192604</v>
      </c>
      <c r="L8379">
        <v>5.0592286016271197</v>
      </c>
      <c r="M8379">
        <v>5.7092205097854203</v>
      </c>
      <c r="N8379">
        <v>5.3328764695189896</v>
      </c>
      <c r="O8379">
        <v>5.5496199544433598</v>
      </c>
      <c r="P8379">
        <v>5.1241087123202096</v>
      </c>
      <c r="Q8379">
        <v>2.8218677180984102</v>
      </c>
    </row>
    <row r="8380" spans="1:17">
      <c r="A8380" t="s">
        <v>15161</v>
      </c>
      <c r="B8380" s="16" t="s">
        <v>15162</v>
      </c>
      <c r="C8380">
        <v>3.98283533271713</v>
      </c>
      <c r="D8380">
        <v>3.2942621936663499</v>
      </c>
      <c r="E8380">
        <v>3.9618875914207199</v>
      </c>
      <c r="F8380">
        <v>2.8218677180984102</v>
      </c>
      <c r="G8380">
        <v>4.0460446887748596</v>
      </c>
      <c r="H8380">
        <v>3.65660975244205</v>
      </c>
      <c r="I8380">
        <v>3.7848446501428201</v>
      </c>
      <c r="J8380">
        <v>3.93564812262216</v>
      </c>
      <c r="K8380">
        <v>3.8204461843508501</v>
      </c>
      <c r="L8380">
        <v>3.8614614459532302</v>
      </c>
      <c r="M8380">
        <v>3.4086250003018401</v>
      </c>
      <c r="N8380">
        <v>4.0888472785647796</v>
      </c>
      <c r="O8380">
        <v>3.6677309644704801</v>
      </c>
      <c r="P8380">
        <v>3.9363215208704698</v>
      </c>
      <c r="Q8380">
        <v>2.8218677180984102</v>
      </c>
    </row>
    <row r="8381" spans="1:17">
      <c r="A8381" t="s">
        <v>15163</v>
      </c>
      <c r="B8381" s="16" t="s">
        <v>15164</v>
      </c>
      <c r="C8381">
        <v>9.5965827137219009</v>
      </c>
      <c r="D8381">
        <v>9.7444420856819107</v>
      </c>
      <c r="E8381">
        <v>9.6225142115542308</v>
      </c>
      <c r="F8381">
        <v>10.247822368124099</v>
      </c>
      <c r="G8381">
        <v>9.8583732896629694</v>
      </c>
      <c r="H8381">
        <v>10.6070000292072</v>
      </c>
      <c r="I8381">
        <v>9.6778448264391308</v>
      </c>
      <c r="J8381">
        <v>10.2500732482196</v>
      </c>
      <c r="K8381">
        <v>9.5481920727981109</v>
      </c>
      <c r="L8381">
        <v>9.7308287995343399</v>
      </c>
      <c r="M8381">
        <v>10.0409080781399</v>
      </c>
      <c r="N8381">
        <v>10.2116587691864</v>
      </c>
      <c r="O8381">
        <v>9.9377402755063393</v>
      </c>
      <c r="P8381">
        <v>9.6811502506262208</v>
      </c>
      <c r="Q8381">
        <v>7.8374797051227896</v>
      </c>
    </row>
    <row r="8382" spans="1:17">
      <c r="A8382" t="s">
        <v>15165</v>
      </c>
      <c r="B8382" s="16" t="s">
        <v>15166</v>
      </c>
      <c r="C8382">
        <v>8.1067399022232305</v>
      </c>
      <c r="D8382">
        <v>8.1418217749280508</v>
      </c>
      <c r="E8382">
        <v>9.7757801790876009</v>
      </c>
      <c r="F8382">
        <v>9.0185248797220599</v>
      </c>
      <c r="G8382">
        <v>8.6994452668471993</v>
      </c>
      <c r="H8382">
        <v>8.38217148498142</v>
      </c>
      <c r="I8382">
        <v>9.1355218749542697</v>
      </c>
      <c r="J8382">
        <v>10.3513448170666</v>
      </c>
      <c r="K8382">
        <v>8.5614155701872896</v>
      </c>
      <c r="L8382">
        <v>9.5389797799456399</v>
      </c>
      <c r="M8382">
        <v>8.0289574795188603</v>
      </c>
      <c r="N8382">
        <v>8.4213875895931505</v>
      </c>
      <c r="O8382">
        <v>8.1753492709388809</v>
      </c>
      <c r="P8382">
        <v>8.6468335565035499</v>
      </c>
      <c r="Q8382">
        <v>9.6975493141544398</v>
      </c>
    </row>
    <row r="8383" spans="1:17">
      <c r="A8383" t="s">
        <v>15167</v>
      </c>
      <c r="B8383" s="16" t="s">
        <v>15168</v>
      </c>
      <c r="C8383">
        <v>7.6945638722829601</v>
      </c>
      <c r="D8383">
        <v>7.6695297604548198</v>
      </c>
      <c r="E8383">
        <v>7.70866871839912</v>
      </c>
      <c r="F8383">
        <v>7.7791850861198899</v>
      </c>
      <c r="G8383">
        <v>7.3754837261365198</v>
      </c>
      <c r="H8383">
        <v>8.6677841694944799</v>
      </c>
      <c r="I8383">
        <v>8.3495134574444094</v>
      </c>
      <c r="J8383">
        <v>8.4163629109346694</v>
      </c>
      <c r="K8383">
        <v>7.9293340973789004</v>
      </c>
      <c r="L8383">
        <v>8.3109319553621894</v>
      </c>
      <c r="M8383">
        <v>8.2531033428064493</v>
      </c>
      <c r="N8383">
        <v>8.1574040377676003</v>
      </c>
      <c r="O8383">
        <v>8.2543245169052692</v>
      </c>
      <c r="P8383">
        <v>8.5562564338051299</v>
      </c>
      <c r="Q8383">
        <v>6.6375058506955904</v>
      </c>
    </row>
    <row r="8384" spans="1:17">
      <c r="A8384" t="s">
        <v>15169</v>
      </c>
      <c r="B8384" s="16" t="s">
        <v>15170</v>
      </c>
      <c r="C8384">
        <v>10.592494081386601</v>
      </c>
      <c r="D8384">
        <v>10.4089266752295</v>
      </c>
      <c r="E8384">
        <v>9.4437987586213392</v>
      </c>
      <c r="F8384">
        <v>11.054550460278501</v>
      </c>
      <c r="G8384">
        <v>10.3029932939685</v>
      </c>
      <c r="H8384">
        <v>10.4585238533167</v>
      </c>
      <c r="I8384">
        <v>10.404301519847101</v>
      </c>
      <c r="J8384">
        <v>10.469332475286899</v>
      </c>
      <c r="K8384">
        <v>10.827160354834399</v>
      </c>
      <c r="L8384">
        <v>10.3121774790673</v>
      </c>
      <c r="M8384">
        <v>10.2736220009661</v>
      </c>
      <c r="N8384">
        <v>10.111251362763801</v>
      </c>
      <c r="O8384">
        <v>9.9441646878056797</v>
      </c>
      <c r="P8384">
        <v>10.066838027066501</v>
      </c>
      <c r="Q8384">
        <v>9.3629875558906797</v>
      </c>
    </row>
    <row r="8385" spans="1:17">
      <c r="A8385" t="s">
        <v>15171</v>
      </c>
      <c r="B8385" s="16" t="s">
        <v>15172</v>
      </c>
      <c r="C8385">
        <v>8.9669335961841501</v>
      </c>
      <c r="D8385">
        <v>9.1376325948615893</v>
      </c>
      <c r="E8385">
        <v>9.28079163175682</v>
      </c>
      <c r="F8385">
        <v>9.1425046850430096</v>
      </c>
      <c r="G8385">
        <v>9.2362221528578594</v>
      </c>
      <c r="H8385">
        <v>8.8987258266527896</v>
      </c>
      <c r="I8385">
        <v>9.0733992952928908</v>
      </c>
      <c r="J8385">
        <v>8.9469059846482093</v>
      </c>
      <c r="K8385">
        <v>8.8574106389206495</v>
      </c>
      <c r="L8385">
        <v>8.8194687971248804</v>
      </c>
      <c r="M8385">
        <v>8.9440150894486692</v>
      </c>
      <c r="N8385">
        <v>8.9090810246233101</v>
      </c>
      <c r="O8385">
        <v>9.1290458153279097</v>
      </c>
      <c r="P8385">
        <v>9.0391880630217898</v>
      </c>
      <c r="Q8385">
        <v>7.8374797051227896</v>
      </c>
    </row>
    <row r="8386" spans="1:17">
      <c r="A8386" t="s">
        <v>15173</v>
      </c>
      <c r="B8386" s="16" t="s">
        <v>15174</v>
      </c>
      <c r="C8386">
        <v>7.7550342632277598</v>
      </c>
      <c r="D8386">
        <v>7.4844651280120704</v>
      </c>
      <c r="E8386">
        <v>7.3140654859356102</v>
      </c>
      <c r="F8386">
        <v>6.6670749181327098</v>
      </c>
      <c r="G8386">
        <v>7.6331692833361604</v>
      </c>
      <c r="H8386">
        <v>7.0378223940395603</v>
      </c>
      <c r="I8386">
        <v>7.7588130872051497</v>
      </c>
      <c r="J8386">
        <v>7.2571225943095499</v>
      </c>
      <c r="K8386">
        <v>7.6939540092276903</v>
      </c>
      <c r="L8386">
        <v>7.0424643899991004</v>
      </c>
      <c r="M8386">
        <v>7.0087233952936803</v>
      </c>
      <c r="N8386">
        <v>6.7028872416280896</v>
      </c>
      <c r="O8386">
        <v>7.1430436250513001</v>
      </c>
      <c r="P8386">
        <v>8.16298521398787</v>
      </c>
      <c r="Q8386">
        <v>5.81282804418474</v>
      </c>
    </row>
    <row r="8387" spans="1:17">
      <c r="A8387" t="s">
        <v>15175</v>
      </c>
      <c r="B8387" s="16" t="s">
        <v>15176</v>
      </c>
      <c r="C8387">
        <v>9.1721980948528508</v>
      </c>
      <c r="D8387">
        <v>9.3248126408888208</v>
      </c>
      <c r="E8387">
        <v>9.2968804958682405</v>
      </c>
      <c r="F8387">
        <v>9.4354733035847307</v>
      </c>
      <c r="G8387">
        <v>9.0864935762753305</v>
      </c>
      <c r="H8387">
        <v>9.4587727861069002</v>
      </c>
      <c r="I8387">
        <v>9.0535628257497294</v>
      </c>
      <c r="J8387">
        <v>9.52191570454203</v>
      </c>
      <c r="K8387">
        <v>9.27858045348807</v>
      </c>
      <c r="L8387">
        <v>9.1889923237065201</v>
      </c>
      <c r="M8387">
        <v>9.1234569733386</v>
      </c>
      <c r="N8387">
        <v>8.8479810487294799</v>
      </c>
      <c r="O8387">
        <v>8.9232912385974501</v>
      </c>
      <c r="P8387">
        <v>9.13900874640618</v>
      </c>
      <c r="Q8387">
        <v>7.9670857749043096</v>
      </c>
    </row>
    <row r="8388" spans="1:17">
      <c r="A8388" t="s">
        <v>15177</v>
      </c>
      <c r="B8388" s="16" t="s">
        <v>15178</v>
      </c>
      <c r="C8388">
        <v>8.0854989491874107</v>
      </c>
      <c r="D8388">
        <v>8.2545771608983198</v>
      </c>
      <c r="E8388">
        <v>8.7985969471072796</v>
      </c>
      <c r="F8388">
        <v>8.1408055213675699</v>
      </c>
      <c r="G8388">
        <v>8.3864025800609703</v>
      </c>
      <c r="H8388">
        <v>8.0742307795017201</v>
      </c>
      <c r="I8388">
        <v>10.5977925361501</v>
      </c>
      <c r="J8388">
        <v>10.0355547384126</v>
      </c>
      <c r="K8388">
        <v>8.0911131451429803</v>
      </c>
      <c r="L8388">
        <v>10.421058230160799</v>
      </c>
      <c r="M8388">
        <v>9.8030968161696705</v>
      </c>
      <c r="N8388">
        <v>10.1560418557105</v>
      </c>
      <c r="O8388">
        <v>8.5378325110937805</v>
      </c>
      <c r="P8388">
        <v>10.5743776345474</v>
      </c>
      <c r="Q8388">
        <v>8.7932323857913595</v>
      </c>
    </row>
    <row r="8389" spans="1:17">
      <c r="A8389" t="s">
        <v>15179</v>
      </c>
      <c r="B8389" s="16" t="s">
        <v>15180</v>
      </c>
      <c r="C8389">
        <v>10.2850652941126</v>
      </c>
      <c r="D8389">
        <v>10.221072523432699</v>
      </c>
      <c r="E8389">
        <v>10.395967772294901</v>
      </c>
      <c r="F8389">
        <v>10.4989681771177</v>
      </c>
      <c r="G8389">
        <v>10.6989736280006</v>
      </c>
      <c r="H8389">
        <v>9.5738325047558703</v>
      </c>
      <c r="I8389">
        <v>10.063369354077601</v>
      </c>
      <c r="J8389">
        <v>9.6648089951782001</v>
      </c>
      <c r="K8389">
        <v>10.259715597363201</v>
      </c>
      <c r="L8389">
        <v>10.144462389059299</v>
      </c>
      <c r="M8389">
        <v>10.0982192836526</v>
      </c>
      <c r="N8389">
        <v>10.442694579906799</v>
      </c>
      <c r="O8389">
        <v>10.2350909112584</v>
      </c>
      <c r="P8389">
        <v>9.7004986915775397</v>
      </c>
      <c r="Q8389">
        <v>12.2493182953472</v>
      </c>
    </row>
    <row r="8390" spans="1:17">
      <c r="A8390" t="s">
        <v>15181</v>
      </c>
      <c r="B8390" s="16" t="s">
        <v>15182</v>
      </c>
      <c r="C8390">
        <v>2.8218677180984102</v>
      </c>
      <c r="D8390">
        <v>3.4870161193063098</v>
      </c>
      <c r="E8390">
        <v>2.8218677180984102</v>
      </c>
      <c r="F8390">
        <v>3.4706286095040801</v>
      </c>
      <c r="G8390">
        <v>3.33407035458014</v>
      </c>
      <c r="H8390">
        <v>3.65660975244205</v>
      </c>
      <c r="I8390">
        <v>3.6595800418069002</v>
      </c>
      <c r="J8390">
        <v>3.2517770676889399</v>
      </c>
      <c r="K8390">
        <v>3.27554212654834</v>
      </c>
      <c r="L8390">
        <v>3.29479214013883</v>
      </c>
      <c r="M8390">
        <v>3.7404257728686199</v>
      </c>
      <c r="N8390">
        <v>3.31389066967124</v>
      </c>
      <c r="O8390">
        <v>3.42420286852819</v>
      </c>
      <c r="P8390">
        <v>4.0606668341819496</v>
      </c>
      <c r="Q8390">
        <v>2.8218677180984102</v>
      </c>
    </row>
    <row r="8391" spans="1:17">
      <c r="A8391" t="s">
        <v>15183</v>
      </c>
      <c r="B8391" s="16" t="s">
        <v>15184</v>
      </c>
      <c r="C8391">
        <v>6.64096539181552</v>
      </c>
      <c r="D8391">
        <v>6.3908823849416097</v>
      </c>
      <c r="E8391">
        <v>5.9578922475209</v>
      </c>
      <c r="F8391">
        <v>6.8147556724582197</v>
      </c>
      <c r="G8391">
        <v>6.2918722402955201</v>
      </c>
      <c r="H8391">
        <v>6.9738835018687801</v>
      </c>
      <c r="I8391">
        <v>6.4584923515581396</v>
      </c>
      <c r="J8391">
        <v>6.2974991401326799</v>
      </c>
      <c r="K8391">
        <v>6.1547962016134603</v>
      </c>
      <c r="L8391">
        <v>6.7233426545483299</v>
      </c>
      <c r="M8391">
        <v>7.1722611697927698</v>
      </c>
      <c r="N8391">
        <v>7.3366910045794702</v>
      </c>
      <c r="O8391">
        <v>7.5474535720028504</v>
      </c>
      <c r="P8391">
        <v>6.5961905188862699</v>
      </c>
      <c r="Q8391">
        <v>7.3593062614465703</v>
      </c>
    </row>
    <row r="8392" spans="1:17">
      <c r="A8392" t="s">
        <v>15185</v>
      </c>
      <c r="B8392" s="16" t="s">
        <v>15186</v>
      </c>
      <c r="C8392">
        <v>8.1276722546102995</v>
      </c>
      <c r="D8392">
        <v>8.1260983970390104</v>
      </c>
      <c r="E8392">
        <v>7.7404196544680097</v>
      </c>
      <c r="F8392">
        <v>8.0916336506484594</v>
      </c>
      <c r="G8392">
        <v>7.89599756925214</v>
      </c>
      <c r="H8392">
        <v>7.9706402486002004</v>
      </c>
      <c r="I8392">
        <v>8.2714945308013892</v>
      </c>
      <c r="J8392">
        <v>7.9687194154310497</v>
      </c>
      <c r="K8392">
        <v>8.3280514048316494</v>
      </c>
      <c r="L8392">
        <v>7.9617212299810101</v>
      </c>
      <c r="M8392">
        <v>7.8660487725433699</v>
      </c>
      <c r="N8392">
        <v>7.58186980175243</v>
      </c>
      <c r="O8392">
        <v>7.9010328456929404</v>
      </c>
      <c r="P8392">
        <v>8.4320803888687408</v>
      </c>
      <c r="Q8392">
        <v>6.9204191934356096</v>
      </c>
    </row>
    <row r="8393" spans="1:17">
      <c r="A8393" t="s">
        <v>15187</v>
      </c>
      <c r="B8393" s="16" t="s">
        <v>15188</v>
      </c>
      <c r="C8393">
        <v>8.2961453404256194</v>
      </c>
      <c r="D8393">
        <v>8.3591470919304207</v>
      </c>
      <c r="E8393">
        <v>8.3362462159928299</v>
      </c>
      <c r="F8393">
        <v>8.4081685487551301</v>
      </c>
      <c r="G8393">
        <v>8.2088563885042003</v>
      </c>
      <c r="H8393">
        <v>8.2499383488068094</v>
      </c>
      <c r="I8393">
        <v>8.3054496322504399</v>
      </c>
      <c r="J8393">
        <v>8.2643208028258996</v>
      </c>
      <c r="K8393">
        <v>8.2432785203474008</v>
      </c>
      <c r="L8393">
        <v>8.1948792029693909</v>
      </c>
      <c r="M8393">
        <v>7.8951117597084597</v>
      </c>
      <c r="N8393">
        <v>7.9255825764837597</v>
      </c>
      <c r="O8393">
        <v>8.01360964961661</v>
      </c>
      <c r="P8393">
        <v>8.1851428746972594</v>
      </c>
      <c r="Q8393">
        <v>8.1958182219819093</v>
      </c>
    </row>
    <row r="8394" spans="1:17">
      <c r="A8394" t="s">
        <v>15189</v>
      </c>
      <c r="B8394" s="16" t="s">
        <v>15190</v>
      </c>
      <c r="C8394">
        <v>3.7779852140208301</v>
      </c>
      <c r="D8394">
        <v>4.6996493033489397</v>
      </c>
      <c r="E8394">
        <v>4.0887687455453801</v>
      </c>
      <c r="F8394">
        <v>4.4086599646307301</v>
      </c>
      <c r="G8394">
        <v>4.2225520177193703</v>
      </c>
      <c r="H8394">
        <v>4.5459386428609303</v>
      </c>
      <c r="I8394">
        <v>4.9700790693176398</v>
      </c>
      <c r="J8394">
        <v>4.8839472618639803</v>
      </c>
      <c r="K8394">
        <v>4.4914502970878702</v>
      </c>
      <c r="L8394">
        <v>4.8321653561327897</v>
      </c>
      <c r="M8394">
        <v>3.82485868955618</v>
      </c>
      <c r="N8394">
        <v>4.4472252118161997</v>
      </c>
      <c r="O8394">
        <v>4.1329497517715001</v>
      </c>
      <c r="P8394">
        <v>5.2164652043888102</v>
      </c>
      <c r="Q8394">
        <v>5.09416193408443</v>
      </c>
    </row>
    <row r="8395" spans="1:17">
      <c r="A8395" t="s">
        <v>15191</v>
      </c>
      <c r="B8395" s="16" t="e">
        <v>#N/A</v>
      </c>
      <c r="C8395">
        <v>8.0420538254307008</v>
      </c>
      <c r="D8395">
        <v>7.88111539084478</v>
      </c>
      <c r="E8395">
        <v>7.9852933282812497</v>
      </c>
      <c r="F8395">
        <v>8.2378652373452095</v>
      </c>
      <c r="G8395">
        <v>7.9600696456283799</v>
      </c>
      <c r="H8395">
        <v>7.6178739592621803</v>
      </c>
      <c r="I8395">
        <v>7.8689320229409301</v>
      </c>
      <c r="J8395">
        <v>8.1849695405982796</v>
      </c>
      <c r="K8395">
        <v>7.6939540092276903</v>
      </c>
      <c r="L8395">
        <v>7.8981783752191896</v>
      </c>
      <c r="M8395">
        <v>7.7554870718705198</v>
      </c>
      <c r="N8395">
        <v>7.5438005299872897</v>
      </c>
      <c r="O8395">
        <v>7.6181228176862099</v>
      </c>
      <c r="P8395">
        <v>7.97227064984164</v>
      </c>
      <c r="Q8395">
        <v>5.81282804418474</v>
      </c>
    </row>
    <row r="8396" spans="1:17">
      <c r="A8396" t="s">
        <v>15192</v>
      </c>
      <c r="B8396" s="16" t="s">
        <v>15193</v>
      </c>
      <c r="C8396">
        <v>3.5040133865677898</v>
      </c>
      <c r="D8396">
        <v>4.1197647330598102</v>
      </c>
      <c r="E8396">
        <v>5.2635360024135203</v>
      </c>
      <c r="F8396">
        <v>4.5644600677645304</v>
      </c>
      <c r="G8396">
        <v>5.1391075523385599</v>
      </c>
      <c r="H8396">
        <v>3.7814594184883799</v>
      </c>
      <c r="I8396">
        <v>4.16059535596606</v>
      </c>
      <c r="J8396">
        <v>5.6387979837976996</v>
      </c>
      <c r="K8396">
        <v>3.6013796825057902</v>
      </c>
      <c r="L8396">
        <v>3.4877558895723499</v>
      </c>
      <c r="M8396">
        <v>4.4983624523483101</v>
      </c>
      <c r="N8396">
        <v>4.2465073090516299</v>
      </c>
      <c r="O8396">
        <v>4.0021176285150997</v>
      </c>
      <c r="P8396">
        <v>4.1712528320562896</v>
      </c>
      <c r="Q8396">
        <v>5.09416193408443</v>
      </c>
    </row>
    <row r="8397" spans="1:17">
      <c r="A8397" t="s">
        <v>15194</v>
      </c>
      <c r="B8397" s="16" t="s">
        <v>15195</v>
      </c>
      <c r="C8397">
        <v>9.7702691689582206</v>
      </c>
      <c r="D8397">
        <v>9.8110685170492893</v>
      </c>
      <c r="E8397">
        <v>9.8719867800657006</v>
      </c>
      <c r="F8397">
        <v>10.039356537518501</v>
      </c>
      <c r="G8397">
        <v>9.7357126990525096</v>
      </c>
      <c r="H8397">
        <v>10.3693099782269</v>
      </c>
      <c r="I8397">
        <v>9.7658022191174592</v>
      </c>
      <c r="J8397">
        <v>10.1588222198491</v>
      </c>
      <c r="K8397">
        <v>9.6479201039417397</v>
      </c>
      <c r="L8397">
        <v>9.8931693281514406</v>
      </c>
      <c r="M8397">
        <v>10.0754087331189</v>
      </c>
      <c r="N8397">
        <v>10.1391423832809</v>
      </c>
      <c r="O8397">
        <v>9.9659765333296395</v>
      </c>
      <c r="P8397">
        <v>9.7309263156542496</v>
      </c>
      <c r="Q8397">
        <v>8.9889439006726093</v>
      </c>
    </row>
    <row r="8398" spans="1:17">
      <c r="A8398" t="s">
        <v>15196</v>
      </c>
      <c r="B8398" s="16" t="s">
        <v>15197</v>
      </c>
      <c r="C8398">
        <v>6.3854000850352497</v>
      </c>
      <c r="D8398">
        <v>6.1299045716837801</v>
      </c>
      <c r="E8398">
        <v>6.0115232870691901</v>
      </c>
      <c r="F8398">
        <v>5.9206345092620696</v>
      </c>
      <c r="G8398">
        <v>5.7479431304763704</v>
      </c>
      <c r="H8398">
        <v>5.18156933842931</v>
      </c>
      <c r="I8398">
        <v>5.6171189819053096</v>
      </c>
      <c r="J8398">
        <v>4.94790803410966</v>
      </c>
      <c r="K8398">
        <v>6.2387586492256899</v>
      </c>
      <c r="L8398">
        <v>5.8319238793611898</v>
      </c>
      <c r="M8398">
        <v>5.9390315793501296</v>
      </c>
      <c r="N8398">
        <v>6.1096777107491604</v>
      </c>
      <c r="O8398">
        <v>5.9566877393092801</v>
      </c>
      <c r="P8398">
        <v>5.2603607125134104</v>
      </c>
      <c r="Q8398">
        <v>5.81282804418474</v>
      </c>
    </row>
    <row r="8399" spans="1:17">
      <c r="A8399" t="s">
        <v>15198</v>
      </c>
      <c r="B8399" s="16" t="s">
        <v>15199</v>
      </c>
      <c r="C8399">
        <v>9.4481422326352806</v>
      </c>
      <c r="D8399">
        <v>9.4484358856519997</v>
      </c>
      <c r="E8399">
        <v>9.9229784546280904</v>
      </c>
      <c r="F8399">
        <v>10.302834310707301</v>
      </c>
      <c r="G8399">
        <v>9.9518688731727405</v>
      </c>
      <c r="H8399">
        <v>8.5939532288299993</v>
      </c>
      <c r="I8399">
        <v>8.8539437661380802</v>
      </c>
      <c r="J8399">
        <v>9.4015818138863203</v>
      </c>
      <c r="K8399">
        <v>9.5670886643800301</v>
      </c>
      <c r="L8399">
        <v>9.4180729821975007</v>
      </c>
      <c r="M8399">
        <v>9.2622758276427906</v>
      </c>
      <c r="N8399">
        <v>9.7965913203665398</v>
      </c>
      <c r="O8399">
        <v>8.9815682379623691</v>
      </c>
      <c r="P8399">
        <v>8.8683420335961696</v>
      </c>
      <c r="Q8399">
        <v>11.078253435781299</v>
      </c>
    </row>
    <row r="8400" spans="1:17">
      <c r="A8400" t="s">
        <v>15200</v>
      </c>
      <c r="B8400" s="16" t="s">
        <v>15201</v>
      </c>
      <c r="C8400">
        <v>7.8638675337260704</v>
      </c>
      <c r="D8400">
        <v>7.8334854690290996</v>
      </c>
      <c r="E8400">
        <v>9.1422145724256403</v>
      </c>
      <c r="F8400">
        <v>8.1258536618510497</v>
      </c>
      <c r="G8400">
        <v>8.6773916525709396</v>
      </c>
      <c r="H8400">
        <v>8.7678690697052204</v>
      </c>
      <c r="I8400">
        <v>9.0266825122941494</v>
      </c>
      <c r="J8400">
        <v>9.8502441067651905</v>
      </c>
      <c r="K8400">
        <v>8.0985585523616592</v>
      </c>
      <c r="L8400">
        <v>8.3039461107365309</v>
      </c>
      <c r="M8400">
        <v>8.7785321581190896</v>
      </c>
      <c r="N8400">
        <v>8.0708842512470103</v>
      </c>
      <c r="O8400">
        <v>8.53296828078415</v>
      </c>
      <c r="P8400">
        <v>8.6900739169594203</v>
      </c>
      <c r="Q8400">
        <v>6.6375058506955904</v>
      </c>
    </row>
    <row r="8401" spans="1:17">
      <c r="A8401" t="s">
        <v>15202</v>
      </c>
      <c r="B8401" s="16" t="s">
        <v>15203</v>
      </c>
      <c r="C8401">
        <v>3.8862082974622001</v>
      </c>
      <c r="D8401">
        <v>2.8218677180984102</v>
      </c>
      <c r="E8401">
        <v>3.4028894668404299</v>
      </c>
      <c r="F8401">
        <v>3.6131889974304401</v>
      </c>
      <c r="G8401">
        <v>3.33407035458014</v>
      </c>
      <c r="H8401">
        <v>3.30825032505737</v>
      </c>
      <c r="I8401">
        <v>3.6595800418069002</v>
      </c>
      <c r="J8401">
        <v>3.5611359966351301</v>
      </c>
      <c r="K8401">
        <v>3.27554212654834</v>
      </c>
      <c r="L8401">
        <v>3.7555759297476698</v>
      </c>
      <c r="M8401">
        <v>3.7404257728686199</v>
      </c>
      <c r="N8401">
        <v>3.9019995236038798</v>
      </c>
      <c r="O8401">
        <v>3.5569664057961599</v>
      </c>
      <c r="P8401">
        <v>3.3893867502571098</v>
      </c>
      <c r="Q8401">
        <v>2.8218677180984102</v>
      </c>
    </row>
    <row r="8402" spans="1:17">
      <c r="A8402" t="s">
        <v>15204</v>
      </c>
      <c r="B8402" s="16" t="s">
        <v>15205</v>
      </c>
      <c r="C8402">
        <v>4.5401401503132401</v>
      </c>
      <c r="D8402">
        <v>4.1197647330598102</v>
      </c>
      <c r="E8402">
        <v>4.96044362242744</v>
      </c>
      <c r="F8402">
        <v>4.9030240476511198</v>
      </c>
      <c r="G8402">
        <v>5.9953604944039602</v>
      </c>
      <c r="H8402">
        <v>4.5459386428609303</v>
      </c>
      <c r="I8402">
        <v>5.0838905074171503</v>
      </c>
      <c r="J8402">
        <v>4.5040669171042298</v>
      </c>
      <c r="K8402">
        <v>5.1105762950505103</v>
      </c>
      <c r="L8402">
        <v>4.5026429490879796</v>
      </c>
      <c r="M8402">
        <v>5.3713152984476196</v>
      </c>
      <c r="N8402">
        <v>5.0990232116612804</v>
      </c>
      <c r="O8402">
        <v>5.2414794897208603</v>
      </c>
      <c r="P8402">
        <v>4.1712528320562896</v>
      </c>
      <c r="Q8402">
        <v>5.81282804418474</v>
      </c>
    </row>
    <row r="8403" spans="1:17">
      <c r="A8403" t="s">
        <v>15206</v>
      </c>
      <c r="B8403" s="16" t="s">
        <v>15207</v>
      </c>
      <c r="C8403">
        <v>9.2275145253659403</v>
      </c>
      <c r="D8403">
        <v>9.2360883625786503</v>
      </c>
      <c r="E8403">
        <v>9.2834856030934301</v>
      </c>
      <c r="F8403">
        <v>9.2532312319189902</v>
      </c>
      <c r="G8403">
        <v>9.2576110562959109</v>
      </c>
      <c r="H8403">
        <v>9.3923912562875191</v>
      </c>
      <c r="I8403">
        <v>9.2619094361427496</v>
      </c>
      <c r="J8403">
        <v>9.1771871432993795</v>
      </c>
      <c r="K8403">
        <v>9.2011988033586807</v>
      </c>
      <c r="L8403">
        <v>9.1329559200141404</v>
      </c>
      <c r="M8403">
        <v>9.39272198956197</v>
      </c>
      <c r="N8403">
        <v>9.1829584573518694</v>
      </c>
      <c r="O8403">
        <v>9.4486002296671998</v>
      </c>
      <c r="P8403">
        <v>9.1132506481750806</v>
      </c>
      <c r="Q8403">
        <v>7.1565710053807701</v>
      </c>
    </row>
    <row r="8404" spans="1:17">
      <c r="A8404" t="s">
        <v>15208</v>
      </c>
      <c r="B8404" s="16" t="s">
        <v>15209</v>
      </c>
      <c r="C8404">
        <v>3.7779852140208301</v>
      </c>
      <c r="D8404">
        <v>3.6330127529723502</v>
      </c>
      <c r="E8404">
        <v>3.6381873987360902</v>
      </c>
      <c r="F8404">
        <v>3.7319397910766599</v>
      </c>
      <c r="G8404">
        <v>3.9446609719593901</v>
      </c>
      <c r="H8404">
        <v>3.8900437060628099</v>
      </c>
      <c r="I8404">
        <v>3.9910282299290798</v>
      </c>
      <c r="J8404">
        <v>4.0085972383706396</v>
      </c>
      <c r="K8404">
        <v>3.7184612093777498</v>
      </c>
      <c r="L8404">
        <v>3.29479214013883</v>
      </c>
      <c r="M8404">
        <v>3.23818724324593</v>
      </c>
      <c r="N8404">
        <v>3.31389066967124</v>
      </c>
      <c r="O8404">
        <v>3.7643275486974099</v>
      </c>
      <c r="P8404">
        <v>2.8218677180984102</v>
      </c>
      <c r="Q8404">
        <v>2.8218677180984102</v>
      </c>
    </row>
    <row r="8405" spans="1:17">
      <c r="A8405" t="s">
        <v>15210</v>
      </c>
      <c r="B8405" s="16" t="s">
        <v>15211</v>
      </c>
      <c r="C8405">
        <v>5.4997062244710797</v>
      </c>
      <c r="D8405">
        <v>5.8682600105642297</v>
      </c>
      <c r="E8405">
        <v>5.90213374864478</v>
      </c>
      <c r="F8405">
        <v>5.7330626009085002</v>
      </c>
      <c r="G8405">
        <v>5.7231188017169998</v>
      </c>
      <c r="H8405">
        <v>6.4629476099795902</v>
      </c>
      <c r="I8405">
        <v>6.2083190743270702</v>
      </c>
      <c r="J8405">
        <v>6.0277492141178799</v>
      </c>
      <c r="K8405">
        <v>5.52962448084548</v>
      </c>
      <c r="L8405">
        <v>6.2545660872875102</v>
      </c>
      <c r="M8405">
        <v>6.1241308252630597</v>
      </c>
      <c r="N8405">
        <v>6.1443152006371102</v>
      </c>
      <c r="O8405">
        <v>6.4172099053306297</v>
      </c>
      <c r="P8405">
        <v>6.1050083310752497</v>
      </c>
      <c r="Q8405">
        <v>2.8218677180984102</v>
      </c>
    </row>
    <row r="8406" spans="1:17">
      <c r="A8406" t="s">
        <v>15212</v>
      </c>
      <c r="B8406" s="16" t="s">
        <v>15213</v>
      </c>
      <c r="C8406">
        <v>6.2066550544559398</v>
      </c>
      <c r="D8406">
        <v>6.0977003449207299</v>
      </c>
      <c r="E8406">
        <v>6.5336684091712298</v>
      </c>
      <c r="F8406">
        <v>5.9380809475840204</v>
      </c>
      <c r="G8406">
        <v>6.7821116076966099</v>
      </c>
      <c r="H8406">
        <v>4.07504641393726</v>
      </c>
      <c r="I8406">
        <v>5.5671653310128599</v>
      </c>
      <c r="J8406">
        <v>5.3485852173299202</v>
      </c>
      <c r="K8406">
        <v>6.5542553394185203</v>
      </c>
      <c r="L8406">
        <v>5.88986996217022</v>
      </c>
      <c r="M8406">
        <v>5.7421360554391203</v>
      </c>
      <c r="N8406">
        <v>5.6343956717740804</v>
      </c>
      <c r="O8406">
        <v>5.3136379649428402</v>
      </c>
      <c r="P8406">
        <v>4.6013142303928598</v>
      </c>
      <c r="Q8406">
        <v>8.7932323857913595</v>
      </c>
    </row>
    <row r="8407" spans="1:17">
      <c r="A8407" t="s">
        <v>15214</v>
      </c>
      <c r="B8407" s="16" t="s">
        <v>15215</v>
      </c>
      <c r="C8407">
        <v>8.3682632423587595</v>
      </c>
      <c r="D8407">
        <v>8.2216671384541105</v>
      </c>
      <c r="E8407">
        <v>9.1946802913369101</v>
      </c>
      <c r="F8407">
        <v>8.7720483871945891</v>
      </c>
      <c r="G8407">
        <v>8.9380682580621098</v>
      </c>
      <c r="H8407">
        <v>7.5254734303798401</v>
      </c>
      <c r="I8407">
        <v>8.5734777022180992</v>
      </c>
      <c r="J8407">
        <v>8.2129344976767307</v>
      </c>
      <c r="K8407">
        <v>8.8899414460533297</v>
      </c>
      <c r="L8407">
        <v>8.9814346403571097</v>
      </c>
      <c r="M8407">
        <v>8.4833524707130401</v>
      </c>
      <c r="N8407">
        <v>8.7567358672684694</v>
      </c>
      <c r="O8407">
        <v>8.7580669759547298</v>
      </c>
      <c r="P8407">
        <v>7.1645898956467198</v>
      </c>
      <c r="Q8407">
        <v>10.087613053174801</v>
      </c>
    </row>
    <row r="8408" spans="1:17">
      <c r="A8408" t="s">
        <v>15216</v>
      </c>
      <c r="B8408" s="16" t="s">
        <v>15217</v>
      </c>
      <c r="C8408">
        <v>6.0560432175631203</v>
      </c>
      <c r="D8408">
        <v>5.9060888777783198</v>
      </c>
      <c r="E8408">
        <v>6.3800143454863703</v>
      </c>
      <c r="F8408">
        <v>6.0544979390529399</v>
      </c>
      <c r="G8408">
        <v>5.9320947005070197</v>
      </c>
      <c r="H8408">
        <v>6.3662577777008797</v>
      </c>
      <c r="I8408">
        <v>5.8637325437795704</v>
      </c>
      <c r="J8408">
        <v>6.1497027593076004</v>
      </c>
      <c r="K8408">
        <v>6.1403051534520099</v>
      </c>
      <c r="L8408">
        <v>5.8120628640760099</v>
      </c>
      <c r="M8408">
        <v>5.5874545404788796</v>
      </c>
      <c r="N8408">
        <v>5.53224518406659</v>
      </c>
      <c r="O8408">
        <v>5.9713263387717097</v>
      </c>
      <c r="P8408">
        <v>6.0078251400104499</v>
      </c>
      <c r="Q8408">
        <v>6.2843132996066204</v>
      </c>
    </row>
    <row r="8409" spans="1:17">
      <c r="A8409" t="s">
        <v>15218</v>
      </c>
      <c r="B8409" s="16" t="s">
        <v>15219</v>
      </c>
      <c r="C8409">
        <v>4.99547094075474</v>
      </c>
      <c r="D8409">
        <v>4.6996493033489397</v>
      </c>
      <c r="E8409">
        <v>5.3927334818754904</v>
      </c>
      <c r="F8409">
        <v>5.3675615656199103</v>
      </c>
      <c r="G8409">
        <v>5.2496646871628903</v>
      </c>
      <c r="H8409">
        <v>5.0402227714917602</v>
      </c>
      <c r="I8409">
        <v>5.2218518540004704</v>
      </c>
      <c r="J8409">
        <v>5.3940013956727002</v>
      </c>
      <c r="K8409">
        <v>5.3619579291262198</v>
      </c>
      <c r="L8409">
        <v>5.2224425229396996</v>
      </c>
      <c r="M8409">
        <v>6.0079632501692499</v>
      </c>
      <c r="N8409">
        <v>6.2111450879834704</v>
      </c>
      <c r="O8409">
        <v>6.1099074980831301</v>
      </c>
      <c r="P8409">
        <v>5.2164652043888102</v>
      </c>
      <c r="Q8409">
        <v>5.09416193408443</v>
      </c>
    </row>
    <row r="8410" spans="1:17">
      <c r="A8410" t="s">
        <v>15220</v>
      </c>
      <c r="B8410" s="16" t="s">
        <v>15221</v>
      </c>
      <c r="C8410">
        <v>9.4971966746833196</v>
      </c>
      <c r="D8410">
        <v>9.5223333384244704</v>
      </c>
      <c r="E8410">
        <v>9.4724130896193497</v>
      </c>
      <c r="F8410">
        <v>9.4490445723764704</v>
      </c>
      <c r="G8410">
        <v>9.3015211085229499</v>
      </c>
      <c r="H8410">
        <v>9.7608452268290993</v>
      </c>
      <c r="I8410">
        <v>9.8815743898498294</v>
      </c>
      <c r="J8410">
        <v>9.7999422459488592</v>
      </c>
      <c r="K8410">
        <v>9.7925646649563092</v>
      </c>
      <c r="L8410">
        <v>9.6241425769703799</v>
      </c>
      <c r="M8410">
        <v>9.3837857007133607</v>
      </c>
      <c r="N8410">
        <v>8.8609254588319608</v>
      </c>
      <c r="O8410">
        <v>9.3986833698587997</v>
      </c>
      <c r="P8410">
        <v>10.376884771406701</v>
      </c>
      <c r="Q8410">
        <v>7.3593062614465703</v>
      </c>
    </row>
    <row r="8411" spans="1:17">
      <c r="A8411" t="s">
        <v>15222</v>
      </c>
      <c r="B8411" s="16" t="s">
        <v>15223</v>
      </c>
      <c r="C8411">
        <v>6.7534127248899498</v>
      </c>
      <c r="D8411">
        <v>6.7922390863801096</v>
      </c>
      <c r="E8411">
        <v>6.5872704820978099</v>
      </c>
      <c r="F8411">
        <v>6.9739473769285203</v>
      </c>
      <c r="G8411">
        <v>6.7821116076966099</v>
      </c>
      <c r="H8411">
        <v>7.0107683309039501</v>
      </c>
      <c r="I8411">
        <v>7.09130102690313</v>
      </c>
      <c r="J8411">
        <v>7.0993033865592601</v>
      </c>
      <c r="K8411">
        <v>7.0542893642586604</v>
      </c>
      <c r="L8411">
        <v>6.9467846882146</v>
      </c>
      <c r="M8411">
        <v>6.6032779300687601</v>
      </c>
      <c r="N8411">
        <v>6.5181390580775203</v>
      </c>
      <c r="O8411">
        <v>6.83758950304978</v>
      </c>
      <c r="P8411">
        <v>7.1867625795696704</v>
      </c>
      <c r="Q8411">
        <v>6.6375058506955904</v>
      </c>
    </row>
    <row r="8412" spans="1:17">
      <c r="A8412" t="s">
        <v>15224</v>
      </c>
      <c r="B8412" s="16" t="s">
        <v>15225</v>
      </c>
      <c r="C8412">
        <v>6.2066550544559398</v>
      </c>
      <c r="D8412">
        <v>6.1138942084180101</v>
      </c>
      <c r="E8412">
        <v>6.0115232870691901</v>
      </c>
      <c r="F8412">
        <v>6.6566652448444597</v>
      </c>
      <c r="G8412">
        <v>6.7460963501903599</v>
      </c>
      <c r="H8412">
        <v>6.6850861414992098</v>
      </c>
      <c r="I8412">
        <v>6.0909334620645401</v>
      </c>
      <c r="J8412">
        <v>6.32070094061618</v>
      </c>
      <c r="K8412">
        <v>6.0808079045226702</v>
      </c>
      <c r="L8412">
        <v>6.2398789457682096</v>
      </c>
      <c r="M8412">
        <v>6.7542172238404303</v>
      </c>
      <c r="N8412">
        <v>6.8767338364790396</v>
      </c>
      <c r="O8412">
        <v>6.9146522131890604</v>
      </c>
      <c r="P8412">
        <v>6.217780089303</v>
      </c>
      <c r="Q8412">
        <v>6.6375058506955904</v>
      </c>
    </row>
    <row r="8413" spans="1:17">
      <c r="A8413" t="s">
        <v>15226</v>
      </c>
      <c r="B8413" s="16" t="s">
        <v>15227</v>
      </c>
      <c r="C8413">
        <v>8.2124113206036906</v>
      </c>
      <c r="D8413">
        <v>8.1535027241447207</v>
      </c>
      <c r="E8413">
        <v>7.9786549044894901</v>
      </c>
      <c r="F8413">
        <v>7.7791850861198899</v>
      </c>
      <c r="G8413">
        <v>7.9337184578607696</v>
      </c>
      <c r="H8413">
        <v>7.8740777915302997</v>
      </c>
      <c r="I8413">
        <v>8.0711267250664491</v>
      </c>
      <c r="J8413">
        <v>8.0876274325406392</v>
      </c>
      <c r="K8413">
        <v>8.2365462243477499</v>
      </c>
      <c r="L8413">
        <v>7.9348311061702796</v>
      </c>
      <c r="M8413">
        <v>8.0058316033159809</v>
      </c>
      <c r="N8413">
        <v>7.3066770438682598</v>
      </c>
      <c r="O8413">
        <v>7.9085675096873898</v>
      </c>
      <c r="P8413">
        <v>7.9849592548471104</v>
      </c>
      <c r="Q8413">
        <v>6.6375058506955904</v>
      </c>
    </row>
    <row r="8414" spans="1:17">
      <c r="A8414" t="s">
        <v>15228</v>
      </c>
      <c r="B8414" s="16" t="s">
        <v>15229</v>
      </c>
      <c r="C8414">
        <v>9.4381279253056398</v>
      </c>
      <c r="D8414">
        <v>9.5026903284302904</v>
      </c>
      <c r="E8414">
        <v>9.5527687663601206</v>
      </c>
      <c r="F8414">
        <v>9.9424752967130896</v>
      </c>
      <c r="G8414">
        <v>9.6330782234613306</v>
      </c>
      <c r="H8414">
        <v>10.162223224529299</v>
      </c>
      <c r="I8414">
        <v>9.4640983069401301</v>
      </c>
      <c r="J8414">
        <v>9.8988508509412405</v>
      </c>
      <c r="K8414">
        <v>9.3889031517327002</v>
      </c>
      <c r="L8414">
        <v>9.5330198880221104</v>
      </c>
      <c r="M8414">
        <v>9.8867996307754797</v>
      </c>
      <c r="N8414">
        <v>9.9364320941273299</v>
      </c>
      <c r="O8414">
        <v>9.7835324812733599</v>
      </c>
      <c r="P8414">
        <v>9.3908370185212409</v>
      </c>
      <c r="Q8414">
        <v>8.9889439006726093</v>
      </c>
    </row>
    <row r="8415" spans="1:17">
      <c r="A8415" t="s">
        <v>15230</v>
      </c>
      <c r="B8415" s="16" t="e">
        <v>#N/A</v>
      </c>
      <c r="C8415">
        <v>9.3447256336611595</v>
      </c>
      <c r="D8415">
        <v>9.4531670649240596</v>
      </c>
      <c r="E8415">
        <v>9.4389740246452902</v>
      </c>
      <c r="F8415">
        <v>9.97827307697567</v>
      </c>
      <c r="G8415">
        <v>9.5763348813324107</v>
      </c>
      <c r="H8415">
        <v>10.0704969287205</v>
      </c>
      <c r="I8415">
        <v>9.2542058411050707</v>
      </c>
      <c r="J8415">
        <v>9.8343375493564391</v>
      </c>
      <c r="K8415">
        <v>9.45271335949686</v>
      </c>
      <c r="L8415">
        <v>9.4563659330046406</v>
      </c>
      <c r="M8415">
        <v>9.4501077858604905</v>
      </c>
      <c r="N8415">
        <v>9.4165459199860209</v>
      </c>
      <c r="O8415">
        <v>9.2672311608076203</v>
      </c>
      <c r="P8415">
        <v>9.5140572914874504</v>
      </c>
      <c r="Q8415">
        <v>8.48255560796823</v>
      </c>
    </row>
    <row r="8416" spans="1:17">
      <c r="A8416" t="s">
        <v>15231</v>
      </c>
      <c r="B8416" s="16" t="s">
        <v>1125</v>
      </c>
      <c r="C8416">
        <v>8.2586863930716792</v>
      </c>
      <c r="D8416">
        <v>8.4376625844006501</v>
      </c>
      <c r="E8416">
        <v>8.5027560619880909</v>
      </c>
      <c r="F8416">
        <v>8.2688181739810798</v>
      </c>
      <c r="G8416">
        <v>8.0462206957731297</v>
      </c>
      <c r="H8416">
        <v>9.1168404040087108</v>
      </c>
      <c r="I8416">
        <v>9.0176099058688095</v>
      </c>
      <c r="J8416">
        <v>8.9798189255704006</v>
      </c>
      <c r="K8416">
        <v>8.7762052115252001</v>
      </c>
      <c r="L8416">
        <v>8.7232784217255208</v>
      </c>
      <c r="M8416">
        <v>8.56469933264788</v>
      </c>
      <c r="N8416">
        <v>8.4002578903774392</v>
      </c>
      <c r="O8416">
        <v>8.4215798301825497</v>
      </c>
      <c r="P8416">
        <v>9.4446117044516509</v>
      </c>
      <c r="Q8416">
        <v>5.81282804418474</v>
      </c>
    </row>
    <row r="8417" spans="1:17">
      <c r="A8417" t="s">
        <v>15232</v>
      </c>
      <c r="B8417" s="16" t="s">
        <v>15233</v>
      </c>
      <c r="C8417">
        <v>8.2163248402712306</v>
      </c>
      <c r="D8417">
        <v>7.9850315972664498</v>
      </c>
      <c r="E8417">
        <v>8.3362462159928299</v>
      </c>
      <c r="F8417">
        <v>8.1445193685467903</v>
      </c>
      <c r="G8417">
        <v>8.1596921565314506</v>
      </c>
      <c r="H8417">
        <v>7.6648306599170599</v>
      </c>
      <c r="I8417">
        <v>7.9945460816845602</v>
      </c>
      <c r="J8417">
        <v>7.9904291401275298</v>
      </c>
      <c r="K8417">
        <v>8.0340112540614204</v>
      </c>
      <c r="L8417">
        <v>8.1410112895706508</v>
      </c>
      <c r="M8417">
        <v>8.0190918138734002</v>
      </c>
      <c r="N8417">
        <v>7.9977212093333803</v>
      </c>
      <c r="O8417">
        <v>8.0481250850432602</v>
      </c>
      <c r="P8417">
        <v>7.72238923081082</v>
      </c>
      <c r="Q8417">
        <v>8.0859864702427604</v>
      </c>
    </row>
    <row r="8418" spans="1:17">
      <c r="A8418" t="s">
        <v>15234</v>
      </c>
      <c r="B8418" s="16" t="s">
        <v>15235</v>
      </c>
      <c r="C8418">
        <v>7.65471643132829</v>
      </c>
      <c r="D8418">
        <v>7.6910749189009904</v>
      </c>
      <c r="E8418">
        <v>7.5202897263322503</v>
      </c>
      <c r="F8418">
        <v>7.4533613238303902</v>
      </c>
      <c r="G8418">
        <v>7.1280025223572601</v>
      </c>
      <c r="H8418">
        <v>8.0029636841371605</v>
      </c>
      <c r="I8418">
        <v>7.43643277102277</v>
      </c>
      <c r="J8418">
        <v>7.7862905815710004</v>
      </c>
      <c r="K8418">
        <v>7.6182326434521599</v>
      </c>
      <c r="L8418">
        <v>7.4114323954884904</v>
      </c>
      <c r="M8418">
        <v>7.6781557774887803</v>
      </c>
      <c r="N8418">
        <v>7.4644992735783298</v>
      </c>
      <c r="O8418">
        <v>7.6363961245384901</v>
      </c>
      <c r="P8418">
        <v>7.6839819288491702</v>
      </c>
      <c r="Q8418">
        <v>7.3593062614465703</v>
      </c>
    </row>
    <row r="8419" spans="1:17">
      <c r="A8419" t="s">
        <v>15236</v>
      </c>
      <c r="B8419" s="16" t="s">
        <v>15237</v>
      </c>
      <c r="C8419">
        <v>9.8479618990065703</v>
      </c>
      <c r="D8419">
        <v>9.9107395290964195</v>
      </c>
      <c r="E8419">
        <v>9.5836981511484698</v>
      </c>
      <c r="F8419">
        <v>8.9878577768625902</v>
      </c>
      <c r="G8419">
        <v>9.5453655035742493</v>
      </c>
      <c r="H8419">
        <v>8.4473589879402606</v>
      </c>
      <c r="I8419">
        <v>9.1686845092923193</v>
      </c>
      <c r="J8419">
        <v>8.6592483442417496</v>
      </c>
      <c r="K8419">
        <v>9.3628761009606105</v>
      </c>
      <c r="L8419">
        <v>9.4132140844198808</v>
      </c>
      <c r="M8419">
        <v>8.4785624781837594</v>
      </c>
      <c r="N8419">
        <v>8.4996315541671699</v>
      </c>
      <c r="O8419">
        <v>9.1046706891925204</v>
      </c>
      <c r="P8419">
        <v>9.2350219408090002</v>
      </c>
      <c r="Q8419">
        <v>9.8396161242928208</v>
      </c>
    </row>
    <row r="8420" spans="1:17">
      <c r="A8420" t="s">
        <v>15238</v>
      </c>
      <c r="B8420" s="16" t="s">
        <v>15239</v>
      </c>
      <c r="C8420">
        <v>7.2199840874685703</v>
      </c>
      <c r="D8420">
        <v>7.22843587562339</v>
      </c>
      <c r="E8420">
        <v>6.65574536447828</v>
      </c>
      <c r="F8420">
        <v>6.5254431797224397</v>
      </c>
      <c r="G8420">
        <v>7.2613161132678199</v>
      </c>
      <c r="H8420">
        <v>5.8554853168058498</v>
      </c>
      <c r="I8420">
        <v>7.2157887515971799</v>
      </c>
      <c r="J8420">
        <v>6.32070094061618</v>
      </c>
      <c r="K8420">
        <v>7.2744141714431603</v>
      </c>
      <c r="L8420">
        <v>6.5912491228452401</v>
      </c>
      <c r="M8420">
        <v>6.4834004201011801</v>
      </c>
      <c r="N8420">
        <v>6.6912870643548601</v>
      </c>
      <c r="O8420">
        <v>6.4693817185352103</v>
      </c>
      <c r="P8420">
        <v>6.7973461474338004</v>
      </c>
      <c r="Q8420">
        <v>7.3593062614465703</v>
      </c>
    </row>
    <row r="8421" spans="1:17">
      <c r="A8421" t="s">
        <v>15240</v>
      </c>
      <c r="B8421" s="16" t="s">
        <v>15241</v>
      </c>
      <c r="C8421">
        <v>7.5406434908319904</v>
      </c>
      <c r="D8421">
        <v>7.6085614680799303</v>
      </c>
      <c r="E8421">
        <v>7.4738039318096003</v>
      </c>
      <c r="F8421">
        <v>7.9115297356907801</v>
      </c>
      <c r="G8421">
        <v>7.5729451690033596</v>
      </c>
      <c r="H8421">
        <v>7.7812639465712303</v>
      </c>
      <c r="I8421">
        <v>7.3665820046063004</v>
      </c>
      <c r="J8421">
        <v>7.5773448449579499</v>
      </c>
      <c r="K8421">
        <v>7.6741479899609901</v>
      </c>
      <c r="L8421">
        <v>7.5300544138344296</v>
      </c>
      <c r="M8421">
        <v>7.7515189324181097</v>
      </c>
      <c r="N8421">
        <v>7.7694667478064598</v>
      </c>
      <c r="O8421">
        <v>7.5231041036696498</v>
      </c>
      <c r="P8421">
        <v>7.5956949036652004</v>
      </c>
      <c r="Q8421">
        <v>7.5369478347710803</v>
      </c>
    </row>
    <row r="8422" spans="1:17">
      <c r="A8422" t="s">
        <v>15242</v>
      </c>
      <c r="B8422" s="16" t="s">
        <v>15243</v>
      </c>
      <c r="C8422">
        <v>4.6948835100102002</v>
      </c>
      <c r="D8422">
        <v>4.60434225742737</v>
      </c>
      <c r="E8422">
        <v>4.4833795521924502</v>
      </c>
      <c r="F8422">
        <v>4.1611154638698196</v>
      </c>
      <c r="G8422">
        <v>3.9446609719593901</v>
      </c>
      <c r="H8422">
        <v>4.1560374762891303</v>
      </c>
      <c r="I8422">
        <v>4.2360017113942803</v>
      </c>
      <c r="J8422">
        <v>4.3621897727349799</v>
      </c>
      <c r="K8422">
        <v>4.2710437260841099</v>
      </c>
      <c r="L8422">
        <v>3.4877558895723499</v>
      </c>
      <c r="M8422">
        <v>3.82485868955618</v>
      </c>
      <c r="N8422">
        <v>3.9019995236038798</v>
      </c>
      <c r="O8422">
        <v>4.0696565081197198</v>
      </c>
      <c r="P8422">
        <v>4.5271021320563003</v>
      </c>
      <c r="Q8422">
        <v>2.8218677180984102</v>
      </c>
    </row>
    <row r="8423" spans="1:17">
      <c r="A8423" t="s">
        <v>15244</v>
      </c>
      <c r="B8423" s="16" t="s">
        <v>15245</v>
      </c>
      <c r="C8423">
        <v>6.1745445797018697</v>
      </c>
      <c r="D8423">
        <v>5.9788191698956696</v>
      </c>
      <c r="E8423">
        <v>6.99624750440314</v>
      </c>
      <c r="F8423">
        <v>7.1545974215495898</v>
      </c>
      <c r="G8423">
        <v>7.1280025223572601</v>
      </c>
      <c r="H8423">
        <v>6.9167133088984798</v>
      </c>
      <c r="I8423">
        <v>6.3315474419567597</v>
      </c>
      <c r="J8423">
        <v>6.7368086767564197</v>
      </c>
      <c r="K8423">
        <v>5.9369845976997899</v>
      </c>
      <c r="L8423">
        <v>6.1795591598913804</v>
      </c>
      <c r="M8423">
        <v>7.3028684494029497</v>
      </c>
      <c r="N8423">
        <v>7.5308835633863698</v>
      </c>
      <c r="O8423">
        <v>7.53289340572152</v>
      </c>
      <c r="P8423">
        <v>6.0327560215808402</v>
      </c>
      <c r="Q8423">
        <v>8.0859864702427604</v>
      </c>
    </row>
    <row r="8424" spans="1:17">
      <c r="A8424" t="s">
        <v>15246</v>
      </c>
      <c r="B8424" s="16" t="s">
        <v>15247</v>
      </c>
      <c r="C8424">
        <v>8.6515412083882701</v>
      </c>
      <c r="D8424">
        <v>8.6226726888336298</v>
      </c>
      <c r="E8424">
        <v>8.7758153306340407</v>
      </c>
      <c r="F8424">
        <v>8.8239035605600407</v>
      </c>
      <c r="G8424">
        <v>8.6387824895378102</v>
      </c>
      <c r="H8424">
        <v>8.7624873527187397</v>
      </c>
      <c r="I8424">
        <v>8.8385695776068598</v>
      </c>
      <c r="J8424">
        <v>8.6860912210098498</v>
      </c>
      <c r="K8424">
        <v>8.5369708408460596</v>
      </c>
      <c r="L8424">
        <v>8.6780769128274393</v>
      </c>
      <c r="M8424">
        <v>8.8544333316510198</v>
      </c>
      <c r="N8424">
        <v>8.5226258408790105</v>
      </c>
      <c r="O8424">
        <v>8.9195695311913692</v>
      </c>
      <c r="P8424">
        <v>8.96111512365575</v>
      </c>
      <c r="Q8424">
        <v>7.1565710053807701</v>
      </c>
    </row>
    <row r="8425" spans="1:17">
      <c r="A8425" t="s">
        <v>15248</v>
      </c>
      <c r="B8425" s="16" t="e">
        <v>#N/A</v>
      </c>
      <c r="C8425">
        <v>9.4514649438924891</v>
      </c>
      <c r="D8425">
        <v>9.4996444426091404</v>
      </c>
      <c r="E8425">
        <v>9.6519984992405199</v>
      </c>
      <c r="F8425">
        <v>9.6852492718989396</v>
      </c>
      <c r="G8425">
        <v>9.5898884659770598</v>
      </c>
      <c r="H8425">
        <v>10.6469674064302</v>
      </c>
      <c r="I8425">
        <v>9.9629821788260404</v>
      </c>
      <c r="J8425">
        <v>9.9393814716565991</v>
      </c>
      <c r="K8425">
        <v>9.9499587060675996</v>
      </c>
      <c r="L8425">
        <v>9.9931458714645807</v>
      </c>
      <c r="M8425">
        <v>9.8362274505592904</v>
      </c>
      <c r="N8425">
        <v>10.1633735741978</v>
      </c>
      <c r="O8425">
        <v>9.6360064700824193</v>
      </c>
      <c r="P8425">
        <v>10.197864903072301</v>
      </c>
      <c r="Q8425">
        <v>8.48255560796823</v>
      </c>
    </row>
    <row r="8426" spans="1:17">
      <c r="A8426" t="s">
        <v>15249</v>
      </c>
      <c r="B8426" s="16" t="s">
        <v>15250</v>
      </c>
      <c r="C8426">
        <v>7.8836964733618498</v>
      </c>
      <c r="D8426">
        <v>8.4216541393124196</v>
      </c>
      <c r="E8426">
        <v>8.0500473658796601</v>
      </c>
      <c r="F8426">
        <v>8.3706158386625908</v>
      </c>
      <c r="G8426">
        <v>8.0754373225795995</v>
      </c>
      <c r="H8426">
        <v>8.9109381879531604</v>
      </c>
      <c r="I8426">
        <v>8.8615698267390801</v>
      </c>
      <c r="J8426">
        <v>8.7969604299182294</v>
      </c>
      <c r="K8426">
        <v>8.5259720361192706</v>
      </c>
      <c r="L8426">
        <v>8.9324634431492704</v>
      </c>
      <c r="M8426">
        <v>8.7804792003787799</v>
      </c>
      <c r="N8426">
        <v>8.1447526561078405</v>
      </c>
      <c r="O8426">
        <v>8.7179157008475201</v>
      </c>
      <c r="P8426">
        <v>9.1418425654007702</v>
      </c>
      <c r="Q8426">
        <v>7.1565710053807701</v>
      </c>
    </row>
    <row r="8427" spans="1:17">
      <c r="A8427" t="s">
        <v>15251</v>
      </c>
      <c r="B8427" s="16" t="s">
        <v>680</v>
      </c>
      <c r="C8427">
        <v>6.7316197386997496</v>
      </c>
      <c r="D8427">
        <v>6.55341663957745</v>
      </c>
      <c r="E8427">
        <v>7.1929456960548803</v>
      </c>
      <c r="F8427">
        <v>6.2199992020099701</v>
      </c>
      <c r="G8427">
        <v>6.4795586196785599</v>
      </c>
      <c r="H8427">
        <v>5.2785502994810098</v>
      </c>
      <c r="I8427">
        <v>5.8841337137463201</v>
      </c>
      <c r="J8427">
        <v>6.0695820509065701</v>
      </c>
      <c r="K8427">
        <v>6.4759551621252198</v>
      </c>
      <c r="L8427">
        <v>6.38032893751791</v>
      </c>
      <c r="M8427">
        <v>5.83646315568744</v>
      </c>
      <c r="N8427">
        <v>6.1781245315310702</v>
      </c>
      <c r="O8427">
        <v>6.2117448150254297</v>
      </c>
      <c r="P8427">
        <v>5.4975049655279902</v>
      </c>
      <c r="Q8427">
        <v>8.7932323857913595</v>
      </c>
    </row>
    <row r="8428" spans="1:17">
      <c r="A8428" t="s">
        <v>15252</v>
      </c>
      <c r="B8428" s="16" t="s">
        <v>15253</v>
      </c>
      <c r="C8428">
        <v>7.8688504241958297</v>
      </c>
      <c r="D8428">
        <v>7.8188837629571299</v>
      </c>
      <c r="E8428">
        <v>10.047057325540701</v>
      </c>
      <c r="F8428">
        <v>8.2413374660223706</v>
      </c>
      <c r="G8428">
        <v>8.6322459021977007</v>
      </c>
      <c r="H8428">
        <v>8.7297682896132702</v>
      </c>
      <c r="I8428">
        <v>9.3385860515132393</v>
      </c>
      <c r="J8428">
        <v>9.6214390336281692</v>
      </c>
      <c r="K8428">
        <v>8.7738829112123504</v>
      </c>
      <c r="L8428">
        <v>8.86763033371418</v>
      </c>
      <c r="M8428">
        <v>8.2918501569241005</v>
      </c>
      <c r="N8428">
        <v>7.48473824893557</v>
      </c>
      <c r="O8428">
        <v>8.8292245739657993</v>
      </c>
      <c r="P8428">
        <v>9.2845849566251104</v>
      </c>
      <c r="Q8428">
        <v>2.8218677180984102</v>
      </c>
    </row>
    <row r="8429" spans="1:17">
      <c r="A8429" t="s">
        <v>15254</v>
      </c>
      <c r="B8429" s="16" t="s">
        <v>15255</v>
      </c>
      <c r="C8429">
        <v>5.4183879182099801</v>
      </c>
      <c r="D8429">
        <v>5.4459441552918904</v>
      </c>
      <c r="E8429">
        <v>5.6194037323530299</v>
      </c>
      <c r="F8429">
        <v>5.1400511332488898</v>
      </c>
      <c r="G8429">
        <v>5.3842376496302498</v>
      </c>
      <c r="H8429">
        <v>5.1476173494898996</v>
      </c>
      <c r="I8429">
        <v>5.4054102752163304</v>
      </c>
      <c r="J8429">
        <v>5.20241513226006</v>
      </c>
      <c r="K8429">
        <v>5.1997021944381299</v>
      </c>
      <c r="L8429">
        <v>5.2528230808998897</v>
      </c>
      <c r="M8429">
        <v>5.56915099370043</v>
      </c>
      <c r="N8429">
        <v>5.5585000893321901</v>
      </c>
      <c r="O8429">
        <v>5.4473703770443702</v>
      </c>
      <c r="P8429">
        <v>5.1710851092644097</v>
      </c>
      <c r="Q8429">
        <v>5.09416193408443</v>
      </c>
    </row>
    <row r="8430" spans="1:17">
      <c r="A8430" t="s">
        <v>15256</v>
      </c>
      <c r="B8430" s="16" t="s">
        <v>15257</v>
      </c>
      <c r="C8430">
        <v>5.60114838253069</v>
      </c>
      <c r="D8430">
        <v>5.9246275129003996</v>
      </c>
      <c r="E8430">
        <v>5.8734011200307696</v>
      </c>
      <c r="F8430">
        <v>6.0057787532757798</v>
      </c>
      <c r="G8430">
        <v>5.5066995363042803</v>
      </c>
      <c r="H8430">
        <v>6.3373802611413304</v>
      </c>
      <c r="I8430">
        <v>6.0006802574656097</v>
      </c>
      <c r="J8430">
        <v>5.9846364313983802</v>
      </c>
      <c r="K8430">
        <v>5.3362313090937699</v>
      </c>
      <c r="L8430">
        <v>5.6645052727704401</v>
      </c>
      <c r="M8430">
        <v>5.55060142569896</v>
      </c>
      <c r="N8430">
        <v>5.8185725375441404</v>
      </c>
      <c r="O8430">
        <v>5.4259727888002303</v>
      </c>
      <c r="P8430">
        <v>6.1050083310752497</v>
      </c>
      <c r="Q8430">
        <v>2.8218677180984102</v>
      </c>
    </row>
    <row r="8431" spans="1:17">
      <c r="A8431" t="s">
        <v>15258</v>
      </c>
      <c r="B8431" s="16" t="s">
        <v>15259</v>
      </c>
      <c r="C8431">
        <v>7.0369858748898499</v>
      </c>
      <c r="D8431">
        <v>7.24311090015064</v>
      </c>
      <c r="E8431">
        <v>6.9288042288224601</v>
      </c>
      <c r="F8431">
        <v>7.4413218706507402</v>
      </c>
      <c r="G8431">
        <v>6.96024046177752</v>
      </c>
      <c r="H8431">
        <v>7.8180724136366102</v>
      </c>
      <c r="I8431">
        <v>7.5352315919544104</v>
      </c>
      <c r="J8431">
        <v>7.87456562162326</v>
      </c>
      <c r="K8431">
        <v>7.5106431592993799</v>
      </c>
      <c r="L8431">
        <v>7.4372315461415699</v>
      </c>
      <c r="M8431">
        <v>7.43254097220888</v>
      </c>
      <c r="N8431">
        <v>6.9850789227912404</v>
      </c>
      <c r="O8431">
        <v>7.0708795500031796</v>
      </c>
      <c r="P8431">
        <v>7.7597983365935903</v>
      </c>
      <c r="Q8431">
        <v>2.8218677180984102</v>
      </c>
    </row>
    <row r="8432" spans="1:17">
      <c r="A8432" t="s">
        <v>15260</v>
      </c>
      <c r="B8432" s="16" t="s">
        <v>15261</v>
      </c>
      <c r="C8432">
        <v>8.0854989491874107</v>
      </c>
      <c r="D8432">
        <v>8.1339815334176198</v>
      </c>
      <c r="E8432">
        <v>7.93130901064099</v>
      </c>
      <c r="F8432">
        <v>8.0722653644135605</v>
      </c>
      <c r="G8432">
        <v>7.7525907425537204</v>
      </c>
      <c r="H8432">
        <v>8.8814528846433909</v>
      </c>
      <c r="I8432">
        <v>8.3276499299881905</v>
      </c>
      <c r="J8432">
        <v>7.8667605343826397</v>
      </c>
      <c r="K8432">
        <v>7.8388556660498798</v>
      </c>
      <c r="L8432">
        <v>8.2024128288783107</v>
      </c>
      <c r="M8432">
        <v>8.4072572250972506</v>
      </c>
      <c r="N8432">
        <v>8.1864989905390608</v>
      </c>
      <c r="O8432">
        <v>8.4189454921787199</v>
      </c>
      <c r="P8432">
        <v>7.9070947450876101</v>
      </c>
      <c r="Q8432">
        <v>5.09416193408443</v>
      </c>
    </row>
    <row r="8433" spans="1:17">
      <c r="A8433" t="s">
        <v>15262</v>
      </c>
      <c r="B8433" s="16" t="s">
        <v>15263</v>
      </c>
      <c r="C8433">
        <v>5.4997062244710797</v>
      </c>
      <c r="D8433">
        <v>4.60434225742737</v>
      </c>
      <c r="E8433">
        <v>4.6393553598667303</v>
      </c>
      <c r="F8433">
        <v>4.9030240476511198</v>
      </c>
      <c r="G8433">
        <v>5.9535011800267901</v>
      </c>
      <c r="H8433">
        <v>4.1560374762891303</v>
      </c>
      <c r="I8433">
        <v>5.1886752257753797</v>
      </c>
      <c r="J8433">
        <v>3.7696016503418699</v>
      </c>
      <c r="K8433">
        <v>5.2832656349479699</v>
      </c>
      <c r="L8433">
        <v>3.9560512465587201</v>
      </c>
      <c r="M8433">
        <v>4.9201667747551001</v>
      </c>
      <c r="N8433">
        <v>4.6704332416218497</v>
      </c>
      <c r="O8433">
        <v>4.6608164090738198</v>
      </c>
      <c r="P8433">
        <v>3.6194497939779602</v>
      </c>
      <c r="Q8433">
        <v>7.1565710053807701</v>
      </c>
    </row>
    <row r="8434" spans="1:17">
      <c r="A8434" t="s">
        <v>15264</v>
      </c>
      <c r="B8434" s="16" t="s">
        <v>15265</v>
      </c>
      <c r="C8434">
        <v>9.1600634212866598</v>
      </c>
      <c r="D8434">
        <v>9.3179121229886199</v>
      </c>
      <c r="E8434">
        <v>9.0247587206733701</v>
      </c>
      <c r="F8434">
        <v>9.28888751011376</v>
      </c>
      <c r="G8434">
        <v>9.2101296065564906</v>
      </c>
      <c r="H8434">
        <v>9.8472527061184607</v>
      </c>
      <c r="I8434">
        <v>9.3016917724275601</v>
      </c>
      <c r="J8434">
        <v>9.3757122475281207</v>
      </c>
      <c r="K8434">
        <v>9.2554659058769904</v>
      </c>
      <c r="L8434">
        <v>9.3002017532226802</v>
      </c>
      <c r="M8434">
        <v>9.3592472121234795</v>
      </c>
      <c r="N8434">
        <v>9.5033012471985892</v>
      </c>
      <c r="O8434">
        <v>9.3274499963222492</v>
      </c>
      <c r="P8434">
        <v>9.3325012534025102</v>
      </c>
      <c r="Q8434">
        <v>8.7216113394761106</v>
      </c>
    </row>
    <row r="8435" spans="1:17">
      <c r="A8435" t="s">
        <v>15266</v>
      </c>
      <c r="B8435" s="16" t="e">
        <v>#N/A</v>
      </c>
      <c r="C8435">
        <v>5.62538561552046</v>
      </c>
      <c r="D8435">
        <v>5.7893909640066097</v>
      </c>
      <c r="E8435">
        <v>5.3927334818754904</v>
      </c>
      <c r="F8435">
        <v>5.34113232674183</v>
      </c>
      <c r="G8435">
        <v>6.4043416746310999</v>
      </c>
      <c r="H8435">
        <v>5.9922466879641396</v>
      </c>
      <c r="I8435">
        <v>5.5923678450183596</v>
      </c>
      <c r="J8435">
        <v>5.3714827538142504</v>
      </c>
      <c r="K8435">
        <v>6.0027256129859996</v>
      </c>
      <c r="L8435">
        <v>6.1325703953714701</v>
      </c>
      <c r="M8435">
        <v>5.5317988361974697</v>
      </c>
      <c r="N8435">
        <v>6.5824154735125999</v>
      </c>
      <c r="O8435">
        <v>6.0697440603835204</v>
      </c>
      <c r="P8435">
        <v>5.9824449333743104</v>
      </c>
      <c r="Q8435">
        <v>5.81282804418474</v>
      </c>
    </row>
    <row r="8436" spans="1:17">
      <c r="A8436" t="s">
        <v>15267</v>
      </c>
      <c r="B8436" s="16" t="s">
        <v>15268</v>
      </c>
      <c r="C8436">
        <v>10.1226227921453</v>
      </c>
      <c r="D8436">
        <v>10.236705375198101</v>
      </c>
      <c r="E8436">
        <v>8.8968817372668596</v>
      </c>
      <c r="F8436">
        <v>9.9188294857051407</v>
      </c>
      <c r="G8436">
        <v>9.8143107279227593</v>
      </c>
      <c r="H8436">
        <v>9.7418315226677201</v>
      </c>
      <c r="I8436">
        <v>9.7779409219875699</v>
      </c>
      <c r="J8436">
        <v>9.1834796812449095</v>
      </c>
      <c r="K8436">
        <v>10.2362966453572</v>
      </c>
      <c r="L8436">
        <v>10.1811267165956</v>
      </c>
      <c r="M8436">
        <v>9.68439660497563</v>
      </c>
      <c r="N8436">
        <v>9.95224051235909</v>
      </c>
      <c r="O8436">
        <v>9.1112111095960397</v>
      </c>
      <c r="P8436">
        <v>9.3250405511193808</v>
      </c>
      <c r="Q8436">
        <v>8.7932323857913595</v>
      </c>
    </row>
    <row r="8437" spans="1:17">
      <c r="A8437" t="s">
        <v>15269</v>
      </c>
      <c r="B8437" s="16" t="s">
        <v>15270</v>
      </c>
      <c r="C8437">
        <v>7.8886113393050197</v>
      </c>
      <c r="D8437">
        <v>7.7589494710816602</v>
      </c>
      <c r="E8437">
        <v>7.5202897263322503</v>
      </c>
      <c r="F8437">
        <v>8.1031308635279</v>
      </c>
      <c r="G8437">
        <v>7.9495869513978699</v>
      </c>
      <c r="H8437">
        <v>8.1990400086598108</v>
      </c>
      <c r="I8437">
        <v>7.7642522999856904</v>
      </c>
      <c r="J8437">
        <v>7.7314650645078196</v>
      </c>
      <c r="K8437">
        <v>7.7037557435027599</v>
      </c>
      <c r="L8437">
        <v>7.6941231603234703</v>
      </c>
      <c r="M8437">
        <v>8.1782585631300702</v>
      </c>
      <c r="N8437">
        <v>8.4143787149558609</v>
      </c>
      <c r="O8437">
        <v>8.2123378885142593</v>
      </c>
      <c r="P8437">
        <v>7.6039486052672203</v>
      </c>
      <c r="Q8437">
        <v>8.0859864702427604</v>
      </c>
    </row>
    <row r="8438" spans="1:17">
      <c r="A8438" t="s">
        <v>15271</v>
      </c>
      <c r="B8438" s="16" t="s">
        <v>15272</v>
      </c>
      <c r="C8438">
        <v>8.6858072426432607</v>
      </c>
      <c r="D8438">
        <v>8.8163055113916897</v>
      </c>
      <c r="E8438">
        <v>8.8933585406698299</v>
      </c>
      <c r="F8438">
        <v>8.4204718126709395</v>
      </c>
      <c r="G8438">
        <v>8.4133428158245902</v>
      </c>
      <c r="H8438">
        <v>8.6906333414424193</v>
      </c>
      <c r="I8438">
        <v>8.8716755748861793</v>
      </c>
      <c r="J8438">
        <v>8.7825230430356296</v>
      </c>
      <c r="K8438">
        <v>8.7409717651242396</v>
      </c>
      <c r="L8438">
        <v>8.1758710014078897</v>
      </c>
      <c r="M8438">
        <v>8.0772971265180296</v>
      </c>
      <c r="N8438">
        <v>8.0841980981763797</v>
      </c>
      <c r="O8438">
        <v>8.1469710812969698</v>
      </c>
      <c r="P8438">
        <v>9.2350219408090002</v>
      </c>
      <c r="Q8438">
        <v>6.6375058506955904</v>
      </c>
    </row>
    <row r="8439" spans="1:17">
      <c r="A8439" t="s">
        <v>15273</v>
      </c>
      <c r="B8439" s="16" t="s">
        <v>15274</v>
      </c>
      <c r="C8439">
        <v>8.3326553099165395</v>
      </c>
      <c r="D8439">
        <v>8.4753727228429003</v>
      </c>
      <c r="E8439">
        <v>8.8503947783155397</v>
      </c>
      <c r="F8439">
        <v>8.7132676412589003</v>
      </c>
      <c r="G8439">
        <v>8.5856407012183205</v>
      </c>
      <c r="H8439">
        <v>8.0301036709191909</v>
      </c>
      <c r="I8439">
        <v>8.7454649239687008</v>
      </c>
      <c r="J8439">
        <v>8.5611557606873596</v>
      </c>
      <c r="K8439">
        <v>8.9913671905444001</v>
      </c>
      <c r="L8439">
        <v>8.7127695506909699</v>
      </c>
      <c r="M8439">
        <v>8.4247945275417901</v>
      </c>
      <c r="N8439">
        <v>9.1911810378215808</v>
      </c>
      <c r="O8439">
        <v>8.2364798243520294</v>
      </c>
      <c r="P8439">
        <v>8.1348002259419907</v>
      </c>
      <c r="Q8439">
        <v>10.0294952513164</v>
      </c>
    </row>
    <row r="8440" spans="1:17">
      <c r="A8440" t="s">
        <v>15275</v>
      </c>
      <c r="B8440" s="16" t="s">
        <v>15276</v>
      </c>
      <c r="C8440">
        <v>8.5743804790730707</v>
      </c>
      <c r="D8440">
        <v>8.5420456879647997</v>
      </c>
      <c r="E8440">
        <v>8.3414283180129196</v>
      </c>
      <c r="F8440">
        <v>8.9670446445614402</v>
      </c>
      <c r="G8440">
        <v>8.7486217620192104</v>
      </c>
      <c r="H8440">
        <v>9.0164310073465792</v>
      </c>
      <c r="I8440">
        <v>8.3922700524540303</v>
      </c>
      <c r="J8440">
        <v>8.5465813985269694</v>
      </c>
      <c r="K8440">
        <v>8.6142974289983094</v>
      </c>
      <c r="L8440">
        <v>8.6117497234116698</v>
      </c>
      <c r="M8440">
        <v>9.0348950038518208</v>
      </c>
      <c r="N8440">
        <v>9.0309120388732396</v>
      </c>
      <c r="O8440">
        <v>8.9325537012505407</v>
      </c>
      <c r="P8440">
        <v>8.5174970196470596</v>
      </c>
      <c r="Q8440">
        <v>9.1060647157263492</v>
      </c>
    </row>
    <row r="8441" spans="1:17">
      <c r="A8441" t="s">
        <v>15277</v>
      </c>
      <c r="B8441" s="16" t="s">
        <v>15278</v>
      </c>
      <c r="C8441">
        <v>3.6535616636188299</v>
      </c>
      <c r="D8441">
        <v>2.8218677180984102</v>
      </c>
      <c r="E8441">
        <v>3.4028894668404299</v>
      </c>
      <c r="F8441">
        <v>3.2825265482838799</v>
      </c>
      <c r="G8441">
        <v>3.33407035458014</v>
      </c>
      <c r="H8441">
        <v>3.7814594184883799</v>
      </c>
      <c r="I8441">
        <v>3.3100125595866299</v>
      </c>
      <c r="J8441">
        <v>3.7696016503418699</v>
      </c>
      <c r="K8441">
        <v>3.27554212654834</v>
      </c>
      <c r="L8441">
        <v>2.8218677180984102</v>
      </c>
      <c r="M8441">
        <v>3.6461416973015899</v>
      </c>
      <c r="N8441">
        <v>3.5144020463037902</v>
      </c>
      <c r="O8441">
        <v>3.5569664057961599</v>
      </c>
      <c r="P8441">
        <v>3.3893867502571098</v>
      </c>
      <c r="Q8441">
        <v>2.8218677180984102</v>
      </c>
    </row>
    <row r="8442" spans="1:17">
      <c r="A8442" t="s">
        <v>15279</v>
      </c>
      <c r="B8442" s="16" t="s">
        <v>15280</v>
      </c>
      <c r="C8442">
        <v>7.3682579752029502</v>
      </c>
      <c r="D8442">
        <v>7.6142120206772397</v>
      </c>
      <c r="E8442">
        <v>7.4832220655235302</v>
      </c>
      <c r="F8442">
        <v>7.3921299047849303</v>
      </c>
      <c r="G8442">
        <v>7.2613161132678199</v>
      </c>
      <c r="H8442">
        <v>7.7812639465712303</v>
      </c>
      <c r="I8442">
        <v>7.5288520054046</v>
      </c>
      <c r="J8442">
        <v>7.5629189843524403</v>
      </c>
      <c r="K8442">
        <v>7.2545271174181103</v>
      </c>
      <c r="L8442">
        <v>7.1162623791641204</v>
      </c>
      <c r="M8442">
        <v>7.3297557659107397</v>
      </c>
      <c r="N8442">
        <v>6.9170861993747099</v>
      </c>
      <c r="O8442">
        <v>7.2773243883325698</v>
      </c>
      <c r="P8442">
        <v>7.9465531089579002</v>
      </c>
      <c r="Q8442">
        <v>5.09416193408443</v>
      </c>
    </row>
    <row r="8443" spans="1:17">
      <c r="A8443" t="s">
        <v>15281</v>
      </c>
      <c r="B8443" s="16" t="s">
        <v>15282</v>
      </c>
      <c r="C8443">
        <v>4.6454443926476303</v>
      </c>
      <c r="D8443">
        <v>4.60434225742737</v>
      </c>
      <c r="E8443">
        <v>4.3035359899866696</v>
      </c>
      <c r="F8443">
        <v>3.7319397910766599</v>
      </c>
      <c r="G8443">
        <v>4.3009286659846602</v>
      </c>
      <c r="H8443">
        <v>4.4894640760069198</v>
      </c>
      <c r="I8443">
        <v>4.2360017113942803</v>
      </c>
      <c r="J8443">
        <v>3.8565114723405598</v>
      </c>
      <c r="K8443">
        <v>4.1419680287536398</v>
      </c>
      <c r="L8443">
        <v>4.1211419556762898</v>
      </c>
      <c r="M8443">
        <v>3.9727288000471899</v>
      </c>
      <c r="N8443">
        <v>4.7684260524010602</v>
      </c>
      <c r="O8443">
        <v>4.3540657995344203</v>
      </c>
      <c r="P8443">
        <v>4.5271021320563003</v>
      </c>
      <c r="Q8443">
        <v>2.8218677180984102</v>
      </c>
    </row>
    <row r="8444" spans="1:17">
      <c r="A8444" t="s">
        <v>15283</v>
      </c>
      <c r="B8444" s="16" t="s">
        <v>15284</v>
      </c>
      <c r="C8444">
        <v>6.4131208425870598</v>
      </c>
      <c r="D8444">
        <v>6.0977003449207299</v>
      </c>
      <c r="E8444">
        <v>6.2527945319371199</v>
      </c>
      <c r="F8444">
        <v>6.4060387979111102</v>
      </c>
      <c r="G8444">
        <v>6.0755217755122297</v>
      </c>
      <c r="H8444">
        <v>6.2778020360148901</v>
      </c>
      <c r="I8444">
        <v>5.9042422523301203</v>
      </c>
      <c r="J8444">
        <v>5.9551429248600698</v>
      </c>
      <c r="K8444">
        <v>6.0808079045226702</v>
      </c>
      <c r="L8444">
        <v>6.1003539262734003</v>
      </c>
      <c r="M8444">
        <v>5.9944444476198804</v>
      </c>
      <c r="N8444">
        <v>5.7063481960642797</v>
      </c>
      <c r="O8444">
        <v>6.0423190264543898</v>
      </c>
      <c r="P8444">
        <v>5.93026793058488</v>
      </c>
      <c r="Q8444">
        <v>5.09416193408443</v>
      </c>
    </row>
    <row r="8445" spans="1:17">
      <c r="A8445" t="s">
        <v>15285</v>
      </c>
      <c r="B8445" s="16" t="s">
        <v>15286</v>
      </c>
      <c r="C8445">
        <v>10.065224072583501</v>
      </c>
      <c r="D8445">
        <v>10.028476417219199</v>
      </c>
      <c r="E8445">
        <v>9.8594035947986107</v>
      </c>
      <c r="F8445">
        <v>9.7390227055187104</v>
      </c>
      <c r="G8445">
        <v>9.7568942045212701</v>
      </c>
      <c r="H8445">
        <v>9.6718032814990096</v>
      </c>
      <c r="I8445">
        <v>10.0106238561197</v>
      </c>
      <c r="J8445">
        <v>9.7896679070792292</v>
      </c>
      <c r="K8445">
        <v>10.2244430412137</v>
      </c>
      <c r="L8445">
        <v>9.8814904415706906</v>
      </c>
      <c r="M8445">
        <v>9.6571086842929201</v>
      </c>
      <c r="N8445">
        <v>9.1347466820861296</v>
      </c>
      <c r="O8445">
        <v>9.5980964663017296</v>
      </c>
      <c r="P8445">
        <v>10.2824671215163</v>
      </c>
      <c r="Q8445">
        <v>8.48255560796823</v>
      </c>
    </row>
    <row r="8446" spans="1:17">
      <c r="A8446" t="s">
        <v>15287</v>
      </c>
      <c r="B8446" s="16" t="s">
        <v>15288</v>
      </c>
      <c r="C8446">
        <v>5.3613569434115202</v>
      </c>
      <c r="D8446">
        <v>5.6168575691991496</v>
      </c>
      <c r="E8446">
        <v>5.8141048855267101</v>
      </c>
      <c r="F8446">
        <v>6.0860667200617797</v>
      </c>
      <c r="G8446">
        <v>5.8882770820909203</v>
      </c>
      <c r="H8446">
        <v>4.3676565829540399</v>
      </c>
      <c r="I8446">
        <v>4.7071247246580201</v>
      </c>
      <c r="J8446">
        <v>4.2567562628296498</v>
      </c>
      <c r="K8446">
        <v>3.99457577781329</v>
      </c>
      <c r="L8446">
        <v>4.6547502153815303</v>
      </c>
      <c r="M8446">
        <v>3.9727288000471899</v>
      </c>
      <c r="N8446">
        <v>5.3018559344781702</v>
      </c>
      <c r="O8446">
        <v>5.0843574666703004</v>
      </c>
      <c r="P8446">
        <v>4.0606668341819496</v>
      </c>
      <c r="Q8446">
        <v>5.81282804418474</v>
      </c>
    </row>
    <row r="8447" spans="1:17">
      <c r="A8447" t="s">
        <v>15289</v>
      </c>
      <c r="B8447" s="16" t="s">
        <v>15290</v>
      </c>
      <c r="C8447">
        <v>4.8751772763815904</v>
      </c>
      <c r="D8447">
        <v>5.1573505347490602</v>
      </c>
      <c r="E8447">
        <v>5.0693649437607</v>
      </c>
      <c r="F8447">
        <v>5.1706883695566601</v>
      </c>
      <c r="G8447">
        <v>5.1769839720448498</v>
      </c>
      <c r="H8447">
        <v>5.1476173494898996</v>
      </c>
      <c r="I8447">
        <v>4.9700790693176398</v>
      </c>
      <c r="J8447">
        <v>5.0671121988910901</v>
      </c>
      <c r="K8447">
        <v>4.7603034491719001</v>
      </c>
      <c r="L8447">
        <v>4.1211419556762898</v>
      </c>
      <c r="M8447">
        <v>4.4113157068760698</v>
      </c>
      <c r="N8447">
        <v>4.5639913292833096</v>
      </c>
      <c r="O8447">
        <v>4.7717654559956602</v>
      </c>
      <c r="P8447">
        <v>5.1241087123202096</v>
      </c>
      <c r="Q8447">
        <v>2.8218677180984102</v>
      </c>
    </row>
    <row r="8448" spans="1:17">
      <c r="A8448" t="s">
        <v>15291</v>
      </c>
      <c r="B8448" s="16" t="s">
        <v>15292</v>
      </c>
      <c r="C8448">
        <v>9.3121973041131092</v>
      </c>
      <c r="D8448">
        <v>9.1858065560462698</v>
      </c>
      <c r="E8448">
        <v>8.9689474965421105</v>
      </c>
      <c r="F8448">
        <v>8.9960996456121407</v>
      </c>
      <c r="G8448">
        <v>9.3381227872740702</v>
      </c>
      <c r="H8448">
        <v>9.4554419073350893</v>
      </c>
      <c r="I8448">
        <v>9.5656208475661604</v>
      </c>
      <c r="J8448">
        <v>9.1819091187015403</v>
      </c>
      <c r="K8448">
        <v>9.3316423572976905</v>
      </c>
      <c r="L8448">
        <v>9.3870198502720505</v>
      </c>
      <c r="M8448">
        <v>9.4683375039885593</v>
      </c>
      <c r="N8448">
        <v>9.6860329309373796</v>
      </c>
      <c r="O8448">
        <v>9.4000193470256495</v>
      </c>
      <c r="P8448">
        <v>9.2742912359126706</v>
      </c>
      <c r="Q8448">
        <v>9.4977003000167599</v>
      </c>
    </row>
    <row r="8449" spans="1:17">
      <c r="A8449" t="s">
        <v>15293</v>
      </c>
      <c r="B8449" s="16" t="s">
        <v>15294</v>
      </c>
      <c r="C8449">
        <v>7.8588673413397396</v>
      </c>
      <c r="D8449">
        <v>7.6640926962257998</v>
      </c>
      <c r="E8449">
        <v>8.1059373480444403</v>
      </c>
      <c r="F8449">
        <v>8.0206542744901395</v>
      </c>
      <c r="G8449">
        <v>7.5383649616635902</v>
      </c>
      <c r="H8449">
        <v>8.5787222530838605</v>
      </c>
      <c r="I8449">
        <v>8.1809013618629596</v>
      </c>
      <c r="J8449">
        <v>8.5587369090813397</v>
      </c>
      <c r="K8449">
        <v>8.1638905515610194</v>
      </c>
      <c r="L8449">
        <v>8.3419558861511405</v>
      </c>
      <c r="M8449">
        <v>7.9341392276309701</v>
      </c>
      <c r="N8449">
        <v>7.5373565448664799</v>
      </c>
      <c r="O8449">
        <v>7.9272334968273901</v>
      </c>
      <c r="P8449">
        <v>8.6861961245410804</v>
      </c>
      <c r="Q8449">
        <v>7.8374797051227896</v>
      </c>
    </row>
    <row r="8450" spans="1:17">
      <c r="A8450" t="s">
        <v>15295</v>
      </c>
      <c r="B8450" s="16" t="s">
        <v>15296</v>
      </c>
      <c r="C8450">
        <v>5.1403854814574004</v>
      </c>
      <c r="D8450">
        <v>5.1891537613714398</v>
      </c>
      <c r="E8450">
        <v>5.98496325541152</v>
      </c>
      <c r="F8450">
        <v>5.6714948256673399</v>
      </c>
      <c r="G8450">
        <v>5.3186214901221902</v>
      </c>
      <c r="H8450">
        <v>4.2312229394497098</v>
      </c>
      <c r="I8450">
        <v>4.6056600831029897</v>
      </c>
      <c r="J8450">
        <v>6.5240689583731397</v>
      </c>
      <c r="K8450">
        <v>5.0476523100685604</v>
      </c>
      <c r="L8450">
        <v>5.6645052727704401</v>
      </c>
      <c r="M8450">
        <v>4.9497083792204704</v>
      </c>
      <c r="N8450">
        <v>4.6704332416218497</v>
      </c>
      <c r="O8450">
        <v>5.2659635633928499</v>
      </c>
      <c r="P8450">
        <v>4.3630835021106398</v>
      </c>
      <c r="Q8450">
        <v>7.1565710053807701</v>
      </c>
    </row>
    <row r="8451" spans="1:17">
      <c r="A8451" t="s">
        <v>15297</v>
      </c>
      <c r="B8451" s="16" t="s">
        <v>15298</v>
      </c>
      <c r="C8451">
        <v>4.9565989702087299</v>
      </c>
      <c r="D8451">
        <v>4.3876263279161201</v>
      </c>
      <c r="E8451">
        <v>5.12062362366449</v>
      </c>
      <c r="F8451">
        <v>5.1086920998035801</v>
      </c>
      <c r="G8451">
        <v>5.4468377703358204</v>
      </c>
      <c r="H8451">
        <v>4.7487521450918901</v>
      </c>
      <c r="I8451">
        <v>4.9700790693176398</v>
      </c>
      <c r="J8451">
        <v>4.8507352198443803</v>
      </c>
      <c r="K8451">
        <v>5.6379859859907304</v>
      </c>
      <c r="L8451">
        <v>5.1595357015461403</v>
      </c>
      <c r="M8451">
        <v>5.1893266725532401</v>
      </c>
      <c r="N8451">
        <v>5.7747602614263602</v>
      </c>
      <c r="O8451">
        <v>5.3368598019304798</v>
      </c>
      <c r="P8451">
        <v>4.2713440848041202</v>
      </c>
      <c r="Q8451">
        <v>7.6950435514148801</v>
      </c>
    </row>
    <row r="8452" spans="1:17">
      <c r="A8452" t="s">
        <v>15299</v>
      </c>
      <c r="B8452" s="16" t="s">
        <v>15300</v>
      </c>
      <c r="C8452">
        <v>7.9368589542794101</v>
      </c>
      <c r="D8452">
        <v>7.9181166402653496</v>
      </c>
      <c r="E8452">
        <v>8.7834492648820195</v>
      </c>
      <c r="F8452">
        <v>7.9158833325461702</v>
      </c>
      <c r="G8452">
        <v>7.8795240458814702</v>
      </c>
      <c r="H8452">
        <v>9.3660237324705697</v>
      </c>
      <c r="I8452">
        <v>8.5069494427486507</v>
      </c>
      <c r="J8452">
        <v>8.8314323658593601</v>
      </c>
      <c r="K8452">
        <v>8.2263884404773897</v>
      </c>
      <c r="L8452">
        <v>8.5152615810939096</v>
      </c>
      <c r="M8452">
        <v>8.9353032199192395</v>
      </c>
      <c r="N8452">
        <v>8.9065862154050794</v>
      </c>
      <c r="O8452">
        <v>8.8232610820060593</v>
      </c>
      <c r="P8452">
        <v>7.5873935827351202</v>
      </c>
      <c r="Q8452">
        <v>7.6950435514148801</v>
      </c>
    </row>
    <row r="8453" spans="1:17">
      <c r="A8453" t="s">
        <v>15301</v>
      </c>
      <c r="B8453" s="16" t="e">
        <v>#N/A</v>
      </c>
      <c r="C8453">
        <v>8.1605440771373594</v>
      </c>
      <c r="D8453">
        <v>8.0194878927270903</v>
      </c>
      <c r="E8453">
        <v>8.1830222625708409</v>
      </c>
      <c r="F8453">
        <v>8.0839175529094902</v>
      </c>
      <c r="G8453">
        <v>7.9014471331161502</v>
      </c>
      <c r="H8453">
        <v>8.3394277159350096</v>
      </c>
      <c r="I8453">
        <v>7.9945460816845602</v>
      </c>
      <c r="J8453">
        <v>8.2553847509097693</v>
      </c>
      <c r="K8453">
        <v>8.0647469792340907</v>
      </c>
      <c r="L8453">
        <v>8.1796927537458295</v>
      </c>
      <c r="M8453">
        <v>7.9653024616096699</v>
      </c>
      <c r="N8453">
        <v>7.9977212093333803</v>
      </c>
      <c r="O8453">
        <v>8.0170986455102593</v>
      </c>
      <c r="P8453">
        <v>7.8936980098415299</v>
      </c>
      <c r="Q8453">
        <v>7.5369478347710803</v>
      </c>
    </row>
    <row r="8454" spans="1:17">
      <c r="A8454" t="s">
        <v>15302</v>
      </c>
      <c r="B8454" s="16" t="s">
        <v>15303</v>
      </c>
      <c r="C8454">
        <v>4.9565989702087299</v>
      </c>
      <c r="D8454">
        <v>4.6529177314580599</v>
      </c>
      <c r="E8454">
        <v>4.5638886729124497</v>
      </c>
      <c r="F8454">
        <v>4.9030240476511198</v>
      </c>
      <c r="G8454">
        <v>4.88571169002517</v>
      </c>
      <c r="H8454">
        <v>4.3676565829540399</v>
      </c>
      <c r="I8454">
        <v>4.4354937019020104</v>
      </c>
      <c r="J8454">
        <v>4.1400611729353196</v>
      </c>
      <c r="K8454">
        <v>5.2281375793192604</v>
      </c>
      <c r="L8454">
        <v>5.2224425229396996</v>
      </c>
      <c r="M8454">
        <v>5.3280626239297098</v>
      </c>
      <c r="N8454">
        <v>5.2042740237952296</v>
      </c>
      <c r="O8454">
        <v>5.0843574666703004</v>
      </c>
      <c r="P8454">
        <v>3.6194497939779602</v>
      </c>
      <c r="Q8454">
        <v>5.81282804418474</v>
      </c>
    </row>
    <row r="8455" spans="1:17">
      <c r="A8455" t="s">
        <v>15304</v>
      </c>
      <c r="B8455" s="16" t="s">
        <v>15305</v>
      </c>
      <c r="C8455">
        <v>7.00105243594993</v>
      </c>
      <c r="D8455">
        <v>7.0140709002794299</v>
      </c>
      <c r="E8455">
        <v>6.4779724688708198</v>
      </c>
      <c r="F8455">
        <v>6.9486136043350601</v>
      </c>
      <c r="G8455">
        <v>6.9706711592618902</v>
      </c>
      <c r="H8455">
        <v>6.9360245443211097</v>
      </c>
      <c r="I8455">
        <v>6.9064962973994302</v>
      </c>
      <c r="J8455">
        <v>6.4098956305042902</v>
      </c>
      <c r="K8455">
        <v>6.7378440855087396</v>
      </c>
      <c r="L8455">
        <v>6.7127894493899696</v>
      </c>
      <c r="M8455">
        <v>6.9474715740207804</v>
      </c>
      <c r="N8455">
        <v>7.2367616177743299</v>
      </c>
      <c r="O8455">
        <v>7.0160187592410503</v>
      </c>
      <c r="P8455">
        <v>6.9084007912347802</v>
      </c>
      <c r="Q8455">
        <v>6.6375058506955904</v>
      </c>
    </row>
    <row r="8456" spans="1:17">
      <c r="A8456" t="s">
        <v>15306</v>
      </c>
      <c r="B8456" s="16" t="s">
        <v>15307</v>
      </c>
      <c r="C8456">
        <v>9.1882204574104591</v>
      </c>
      <c r="D8456">
        <v>9.2686613824874193</v>
      </c>
      <c r="E8456">
        <v>8.8357842788791707</v>
      </c>
      <c r="F8456">
        <v>8.7744463399056301</v>
      </c>
      <c r="G8456">
        <v>8.9140215884046903</v>
      </c>
      <c r="H8456">
        <v>8.8513520931245502</v>
      </c>
      <c r="I8456">
        <v>9.0579945688071692</v>
      </c>
      <c r="J8456">
        <v>8.8767967165714996</v>
      </c>
      <c r="K8456">
        <v>9.1483993967116408</v>
      </c>
      <c r="L8456">
        <v>8.6888407513842303</v>
      </c>
      <c r="M8456">
        <v>8.7350182810454804</v>
      </c>
      <c r="N8456">
        <v>8.5452591144685304</v>
      </c>
      <c r="O8456">
        <v>8.6633220071507502</v>
      </c>
      <c r="P8456">
        <v>9.2768715616601796</v>
      </c>
      <c r="Q8456">
        <v>7.6950435514148801</v>
      </c>
    </row>
    <row r="8457" spans="1:17">
      <c r="A8457" t="s">
        <v>15308</v>
      </c>
      <c r="B8457" s="16" t="s">
        <v>15309</v>
      </c>
      <c r="C8457">
        <v>4.9165290931058498</v>
      </c>
      <c r="D8457">
        <v>4.5009317243298002</v>
      </c>
      <c r="E8457">
        <v>4.9023702390828996</v>
      </c>
      <c r="F8457">
        <v>4.5147692553613297</v>
      </c>
      <c r="G8457">
        <v>4.4429501088137897</v>
      </c>
      <c r="H8457">
        <v>4.3015284866045098</v>
      </c>
      <c r="I8457">
        <v>4.8453589192974098</v>
      </c>
      <c r="J8457">
        <v>4.8839472618639803</v>
      </c>
      <c r="K8457">
        <v>4.7603034491719001</v>
      </c>
      <c r="L8457">
        <v>4.3892426656840904</v>
      </c>
      <c r="M8457">
        <v>4.5794486673888004</v>
      </c>
      <c r="N8457">
        <v>5.0990232116612804</v>
      </c>
      <c r="O8457">
        <v>4.6608164090738198</v>
      </c>
      <c r="P8457">
        <v>4.6712581716948103</v>
      </c>
      <c r="Q8457">
        <v>5.09416193408443</v>
      </c>
    </row>
    <row r="8458" spans="1:17">
      <c r="A8458" t="s">
        <v>15310</v>
      </c>
      <c r="B8458" s="16" t="s">
        <v>15311</v>
      </c>
      <c r="C8458">
        <v>3.3064422771203601</v>
      </c>
      <c r="D8458">
        <v>3.2942621936663499</v>
      </c>
      <c r="E8458">
        <v>2.8218677180984102</v>
      </c>
      <c r="F8458">
        <v>3.2825265482838799</v>
      </c>
      <c r="G8458">
        <v>3.33407035458014</v>
      </c>
      <c r="H8458">
        <v>3.30825032505737</v>
      </c>
      <c r="I8458">
        <v>2.8218677180984102</v>
      </c>
      <c r="J8458">
        <v>3.2517770676889399</v>
      </c>
      <c r="K8458">
        <v>3.6013796825057902</v>
      </c>
      <c r="L8458">
        <v>3.4877558895723499</v>
      </c>
      <c r="M8458">
        <v>3.23818724324593</v>
      </c>
      <c r="N8458">
        <v>3.31389066967124</v>
      </c>
      <c r="O8458">
        <v>3.24931794675887</v>
      </c>
      <c r="P8458">
        <v>2.8218677180984102</v>
      </c>
      <c r="Q8458">
        <v>2.8218677180984102</v>
      </c>
    </row>
    <row r="8459" spans="1:17">
      <c r="A8459" t="s">
        <v>15312</v>
      </c>
      <c r="B8459" s="16" t="s">
        <v>15313</v>
      </c>
      <c r="C8459">
        <v>5.62538561552046</v>
      </c>
      <c r="D8459">
        <v>5.5461893110012896</v>
      </c>
      <c r="E8459">
        <v>5.4725199049354796</v>
      </c>
      <c r="F8459">
        <v>6.3292710665610601</v>
      </c>
      <c r="G8459">
        <v>5.6721004826633701</v>
      </c>
      <c r="H8459">
        <v>5.6808363808980902</v>
      </c>
      <c r="I8459">
        <v>5.5923678450183596</v>
      </c>
      <c r="J8459">
        <v>5.20241513226006</v>
      </c>
      <c r="K8459">
        <v>5.6790613626604003</v>
      </c>
      <c r="L8459">
        <v>5.9272113840861103</v>
      </c>
      <c r="M8459">
        <v>5.6055187694871904</v>
      </c>
      <c r="N8459">
        <v>5.9224530860225002</v>
      </c>
      <c r="O8459">
        <v>5.5297694049106996</v>
      </c>
      <c r="P8459">
        <v>5.9565984970148804</v>
      </c>
      <c r="Q8459">
        <v>5.81282804418474</v>
      </c>
    </row>
    <row r="8460" spans="1:17">
      <c r="A8460" t="s">
        <v>15314</v>
      </c>
      <c r="B8460" s="16" t="s">
        <v>15315</v>
      </c>
      <c r="C8460">
        <v>7.4030536541110497</v>
      </c>
      <c r="D8460">
        <v>7.4149211802244901</v>
      </c>
      <c r="E8460">
        <v>7.1343226895372398</v>
      </c>
      <c r="F8460">
        <v>7.3795643441240202</v>
      </c>
      <c r="G8460">
        <v>7.1917583600661201</v>
      </c>
      <c r="H8460">
        <v>7.7598001595328396</v>
      </c>
      <c r="I8460">
        <v>7.5479065102732203</v>
      </c>
      <c r="J8460">
        <v>7.5868823488295698</v>
      </c>
      <c r="K8460">
        <v>7.30695950466942</v>
      </c>
      <c r="L8460">
        <v>7.4179257121966504</v>
      </c>
      <c r="M8460">
        <v>7.4813032053431501</v>
      </c>
      <c r="N8460">
        <v>7.3949016120571596</v>
      </c>
      <c r="O8460">
        <v>7.3061681473723104</v>
      </c>
      <c r="P8460">
        <v>7.6994680456008098</v>
      </c>
      <c r="Q8460">
        <v>5.81282804418474</v>
      </c>
    </row>
    <row r="8461" spans="1:17">
      <c r="A8461" t="s">
        <v>15316</v>
      </c>
      <c r="B8461" s="16" t="s">
        <v>15317</v>
      </c>
      <c r="C8461">
        <v>7.6255629785324803</v>
      </c>
      <c r="D8461">
        <v>7.5149974568881897</v>
      </c>
      <c r="E8461">
        <v>7.5829449158262197</v>
      </c>
      <c r="F8461">
        <v>7.9115297356907801</v>
      </c>
      <c r="G8461">
        <v>7.4293376543615803</v>
      </c>
      <c r="H8461">
        <v>7.7046974154856498</v>
      </c>
      <c r="I8461">
        <v>7.0561962709385</v>
      </c>
      <c r="J8461">
        <v>7.7570288350264498</v>
      </c>
      <c r="K8461">
        <v>7.1070277298164202</v>
      </c>
      <c r="L8461">
        <v>7.3173048171528698</v>
      </c>
      <c r="M8461">
        <v>7.3820668422772098</v>
      </c>
      <c r="N8461">
        <v>7.2045612545858004</v>
      </c>
      <c r="O8461">
        <v>7.3621748411575298</v>
      </c>
      <c r="P8461">
        <v>7.1867625795696704</v>
      </c>
      <c r="Q8461">
        <v>6.6375058506955904</v>
      </c>
    </row>
    <row r="8462" spans="1:17">
      <c r="A8462" t="s">
        <v>15318</v>
      </c>
      <c r="B8462" s="16" t="s">
        <v>15319</v>
      </c>
      <c r="C8462">
        <v>5.3901707160280399</v>
      </c>
      <c r="D8462">
        <v>5.6168575691991496</v>
      </c>
      <c r="E8462">
        <v>5.3510197543661198</v>
      </c>
      <c r="F8462">
        <v>6.0057787532757798</v>
      </c>
      <c r="G8462">
        <v>5.5356797135327902</v>
      </c>
      <c r="H8462">
        <v>6.5282010284564196</v>
      </c>
      <c r="I8462">
        <v>5.7119264710440998</v>
      </c>
      <c r="J8462">
        <v>5.9991545241956699</v>
      </c>
      <c r="K8462">
        <v>5.4602654674947297</v>
      </c>
      <c r="L8462">
        <v>5.5725684340267403</v>
      </c>
      <c r="M8462">
        <v>6.2199377007149002</v>
      </c>
      <c r="N8462">
        <v>6.2749637290068296</v>
      </c>
      <c r="O8462">
        <v>6.1230454572813002</v>
      </c>
      <c r="P8462">
        <v>5.7306434872206502</v>
      </c>
      <c r="Q8462">
        <v>2.8218677180984102</v>
      </c>
    </row>
    <row r="8463" spans="1:17">
      <c r="A8463" t="s">
        <v>15320</v>
      </c>
      <c r="B8463" s="16" t="s">
        <v>15321</v>
      </c>
      <c r="C8463">
        <v>7.3822774754477596</v>
      </c>
      <c r="D8463">
        <v>7.4532705275772102</v>
      </c>
      <c r="E8463">
        <v>7.1697829372000497</v>
      </c>
      <c r="F8463">
        <v>7.6067390113762396</v>
      </c>
      <c r="G8463">
        <v>7.4666060504256997</v>
      </c>
      <c r="H8463">
        <v>8.1545219259165407</v>
      </c>
      <c r="I8463">
        <v>7.73684836790276</v>
      </c>
      <c r="J8463">
        <v>7.7862905815710004</v>
      </c>
      <c r="K8463">
        <v>7.3575458620325502</v>
      </c>
      <c r="L8463">
        <v>7.2821357100021897</v>
      </c>
      <c r="M8463">
        <v>7.5097861683678904</v>
      </c>
      <c r="N8463">
        <v>7.4090932684121098</v>
      </c>
      <c r="O8463">
        <v>7.47313256090131</v>
      </c>
      <c r="P8463">
        <v>8.2705159848330094</v>
      </c>
      <c r="Q8463">
        <v>2.8218677180984102</v>
      </c>
    </row>
    <row r="8464" spans="1:17">
      <c r="A8464" t="s">
        <v>15322</v>
      </c>
      <c r="B8464" s="16" t="s">
        <v>15323</v>
      </c>
      <c r="C8464">
        <v>9.0591252788339993</v>
      </c>
      <c r="D8464">
        <v>9.0466442460280501</v>
      </c>
      <c r="E8464">
        <v>9.2672457770097694</v>
      </c>
      <c r="F8464">
        <v>9.1755361197172096</v>
      </c>
      <c r="G8464">
        <v>9.2188796759976093</v>
      </c>
      <c r="H8464">
        <v>9.2820203078138501</v>
      </c>
      <c r="I8464">
        <v>8.5827359931207301</v>
      </c>
      <c r="J8464">
        <v>9.5514060240135699</v>
      </c>
      <c r="K8464">
        <v>8.4668099347800396</v>
      </c>
      <c r="L8464">
        <v>8.7569127412104297</v>
      </c>
      <c r="M8464">
        <v>9.4341201595288702</v>
      </c>
      <c r="N8464">
        <v>9.6743497396150797</v>
      </c>
      <c r="O8464">
        <v>9.4843063020820306</v>
      </c>
      <c r="P8464">
        <v>8.0162002240067007</v>
      </c>
      <c r="Q8464">
        <v>8.9266120302692595</v>
      </c>
    </row>
    <row r="8465" spans="1:17">
      <c r="A8465" t="s">
        <v>15324</v>
      </c>
      <c r="B8465" s="16" t="s">
        <v>15325</v>
      </c>
      <c r="C8465">
        <v>6.4669933015946297</v>
      </c>
      <c r="D8465">
        <v>6.68860081159775</v>
      </c>
      <c r="E8465">
        <v>8.7642881109487103</v>
      </c>
      <c r="F8465">
        <v>7.9838085347804304</v>
      </c>
      <c r="G8465">
        <v>7.9176731818258999</v>
      </c>
      <c r="H8465">
        <v>5.8348120214029704</v>
      </c>
      <c r="I8465">
        <v>6.0555222887526101</v>
      </c>
      <c r="J8465">
        <v>8.2221368388482894</v>
      </c>
      <c r="K8465">
        <v>5.6790613626604003</v>
      </c>
      <c r="L8465">
        <v>6.0164413304659004</v>
      </c>
      <c r="M8465">
        <v>6.7700452893327698</v>
      </c>
      <c r="N8465">
        <v>6.5949304227929604</v>
      </c>
      <c r="O8465">
        <v>7.2714854940254599</v>
      </c>
      <c r="P8465">
        <v>7.0482780763639896</v>
      </c>
      <c r="Q8465">
        <v>5.09416193408443</v>
      </c>
    </row>
    <row r="8466" spans="1:17">
      <c r="A8466" t="s">
        <v>15326</v>
      </c>
      <c r="B8466" s="16" t="s">
        <v>15327</v>
      </c>
      <c r="C8466">
        <v>6.7316197386997496</v>
      </c>
      <c r="D8466">
        <v>6.9528396994793198</v>
      </c>
      <c r="E8466">
        <v>6.7682062103183904</v>
      </c>
      <c r="F8466">
        <v>6.9655524357452503</v>
      </c>
      <c r="G8466">
        <v>6.1513734454629896</v>
      </c>
      <c r="H8466">
        <v>7.6178739592621803</v>
      </c>
      <c r="I8466">
        <v>6.9644808980353901</v>
      </c>
      <c r="J8466">
        <v>6.9518483583870996</v>
      </c>
      <c r="K8466">
        <v>6.7378440855087396</v>
      </c>
      <c r="L8466">
        <v>6.8823946340692599</v>
      </c>
      <c r="M8466">
        <v>6.9750181766915897</v>
      </c>
      <c r="N8466">
        <v>6.7815556524819103</v>
      </c>
      <c r="O8466">
        <v>6.8296501465849602</v>
      </c>
      <c r="P8466">
        <v>6.8949808635361203</v>
      </c>
      <c r="Q8466">
        <v>6.2843132996066204</v>
      </c>
    </row>
    <row r="8467" spans="1:17">
      <c r="A8467" t="s">
        <v>15328</v>
      </c>
      <c r="B8467" s="16" t="s">
        <v>15329</v>
      </c>
      <c r="C8467">
        <v>10.8990688893337</v>
      </c>
      <c r="D8467">
        <v>10.541448442238501</v>
      </c>
      <c r="E8467">
        <v>10.1212095823151</v>
      </c>
      <c r="F8467">
        <v>9.6801436613759098</v>
      </c>
      <c r="G8467">
        <v>9.5557626843317092</v>
      </c>
      <c r="H8467">
        <v>9.2322823944950603</v>
      </c>
      <c r="I8467">
        <v>10.2836826606048</v>
      </c>
      <c r="J8467">
        <v>7.83910468756042</v>
      </c>
      <c r="K8467">
        <v>11.193955375012999</v>
      </c>
      <c r="L8467">
        <v>11.092549872305799</v>
      </c>
      <c r="M8467">
        <v>10.091178669246901</v>
      </c>
      <c r="N8467">
        <v>10.540855385992099</v>
      </c>
      <c r="O8467">
        <v>9.3986833698587997</v>
      </c>
      <c r="P8467">
        <v>8.2808406053416803</v>
      </c>
      <c r="Q8467">
        <v>13.019860356696899</v>
      </c>
    </row>
    <row r="8468" spans="1:17">
      <c r="A8468" t="s">
        <v>15330</v>
      </c>
      <c r="B8468" s="16" t="s">
        <v>15331</v>
      </c>
      <c r="C8468">
        <v>4.7424302842105197</v>
      </c>
      <c r="D8468">
        <v>4.60434225742737</v>
      </c>
      <c r="E8468">
        <v>4.7777046060070401</v>
      </c>
      <c r="F8468">
        <v>4.86534688307112</v>
      </c>
      <c r="G8468">
        <v>4.73757715912134</v>
      </c>
      <c r="H8468">
        <v>4.2312229394497098</v>
      </c>
      <c r="I8468">
        <v>4.49496154099739</v>
      </c>
      <c r="J8468">
        <v>4.4586654922886897</v>
      </c>
      <c r="K8468">
        <v>4.3302743077434496</v>
      </c>
      <c r="L8468">
        <v>4.1946255460110002</v>
      </c>
      <c r="M8468">
        <v>4.4983624523483101</v>
      </c>
      <c r="N8468">
        <v>4.3841781814921204</v>
      </c>
      <c r="O8468">
        <v>4.4953341022564199</v>
      </c>
      <c r="P8468">
        <v>5.3028714561952901</v>
      </c>
      <c r="Q8468">
        <v>5.81282804418474</v>
      </c>
    </row>
    <row r="8469" spans="1:17">
      <c r="A8469" t="s">
        <v>15332</v>
      </c>
      <c r="B8469" s="16" t="s">
        <v>15333</v>
      </c>
      <c r="C8469">
        <v>5.2395597656514097</v>
      </c>
      <c r="D8469">
        <v>5.5461893110012896</v>
      </c>
      <c r="E8469">
        <v>5.2175717649130604</v>
      </c>
      <c r="F8469">
        <v>5.51621391430335</v>
      </c>
      <c r="G8469">
        <v>5.6978436807120003</v>
      </c>
      <c r="H8469">
        <v>5.5076282639641203</v>
      </c>
      <c r="I8469">
        <v>5.4886690454658904</v>
      </c>
      <c r="J8469">
        <v>5.5815558752487604</v>
      </c>
      <c r="K8469">
        <v>5.1706501337897404</v>
      </c>
      <c r="L8469">
        <v>5.3952544827186699</v>
      </c>
      <c r="M8469">
        <v>5.6409547048498796</v>
      </c>
      <c r="N8469">
        <v>5.68277591644026</v>
      </c>
      <c r="O8469">
        <v>5.4891879906168004</v>
      </c>
      <c r="P8469">
        <v>5.4229483876157598</v>
      </c>
      <c r="Q8469">
        <v>5.09416193408443</v>
      </c>
    </row>
    <row r="8470" spans="1:17">
      <c r="A8470" t="s">
        <v>15334</v>
      </c>
      <c r="B8470" s="16" t="s">
        <v>15335</v>
      </c>
      <c r="C8470">
        <v>6.9263654869163496</v>
      </c>
      <c r="D8470">
        <v>7.0054820607305501</v>
      </c>
      <c r="E8470">
        <v>6.8287101228986797</v>
      </c>
      <c r="F8470">
        <v>7.0070440488476997</v>
      </c>
      <c r="G8470">
        <v>6.3888092340661196</v>
      </c>
      <c r="H8470">
        <v>7.6356627573730096</v>
      </c>
      <c r="I8470">
        <v>6.6118666184956396</v>
      </c>
      <c r="J8470">
        <v>7.1898087872719803</v>
      </c>
      <c r="K8470">
        <v>6.7473835624775402</v>
      </c>
      <c r="L8470">
        <v>6.7749711994475996</v>
      </c>
      <c r="M8470">
        <v>6.9334971650753596</v>
      </c>
      <c r="N8470">
        <v>6.6196358801292998</v>
      </c>
      <c r="O8470">
        <v>6.8216665140526498</v>
      </c>
      <c r="P8470">
        <v>7.4104356790652197</v>
      </c>
      <c r="Q8470">
        <v>5.09416193408443</v>
      </c>
    </row>
    <row r="8471" spans="1:17">
      <c r="A8471" t="s">
        <v>15336</v>
      </c>
      <c r="B8471" s="16" t="s">
        <v>15337</v>
      </c>
      <c r="C8471">
        <v>4.4246742892055497</v>
      </c>
      <c r="D8471">
        <v>4.5009317243298002</v>
      </c>
      <c r="E8471">
        <v>4.8415581104649901</v>
      </c>
      <c r="F8471">
        <v>4.5644600677645304</v>
      </c>
      <c r="G8471">
        <v>4.1380367534927496</v>
      </c>
      <c r="H8471">
        <v>4.4894640760069198</v>
      </c>
      <c r="I8471">
        <v>4.5515847967793803</v>
      </c>
      <c r="J8471">
        <v>4.4586654922886897</v>
      </c>
      <c r="K8471">
        <v>4.0709644767565303</v>
      </c>
      <c r="L8471">
        <v>4.6547502153815303</v>
      </c>
      <c r="M8471">
        <v>3.82485868955618</v>
      </c>
      <c r="N8471">
        <v>4.1706164353931596</v>
      </c>
      <c r="O8471">
        <v>4.4953341022564199</v>
      </c>
      <c r="P8471">
        <v>4.2713440848041202</v>
      </c>
      <c r="Q8471">
        <v>5.09416193408443</v>
      </c>
    </row>
    <row r="8472" spans="1:17">
      <c r="A8472" t="s">
        <v>15338</v>
      </c>
      <c r="B8472" s="16" t="s">
        <v>15339</v>
      </c>
      <c r="C8472">
        <v>8.9622820901896603</v>
      </c>
      <c r="D8472">
        <v>9.0816956737855694</v>
      </c>
      <c r="E8472">
        <v>9.0247587206733701</v>
      </c>
      <c r="F8472">
        <v>9.0445855483717494</v>
      </c>
      <c r="G8472">
        <v>8.9300971715261692</v>
      </c>
      <c r="H8472">
        <v>9.4234089163920398</v>
      </c>
      <c r="I8472">
        <v>8.9500689813762193</v>
      </c>
      <c r="J8472">
        <v>9.0172914091044891</v>
      </c>
      <c r="K8472">
        <v>8.8574106389206495</v>
      </c>
      <c r="L8472">
        <v>9.0224296786177707</v>
      </c>
      <c r="M8472">
        <v>8.8055543746863005</v>
      </c>
      <c r="N8472">
        <v>8.9508454611567299</v>
      </c>
      <c r="O8472">
        <v>8.9288558522078905</v>
      </c>
      <c r="P8472">
        <v>8.9707101230519601</v>
      </c>
      <c r="Q8472">
        <v>8.0859864702427604</v>
      </c>
    </row>
    <row r="8473" spans="1:17">
      <c r="A8473" t="s">
        <v>15340</v>
      </c>
      <c r="B8473" s="16" t="s">
        <v>15341</v>
      </c>
      <c r="C8473">
        <v>5.4997062244710797</v>
      </c>
      <c r="D8473">
        <v>5.3377706331943697</v>
      </c>
      <c r="E8473">
        <v>5.8734011200307696</v>
      </c>
      <c r="F8473">
        <v>5.6714948256673399</v>
      </c>
      <c r="G8473">
        <v>5.6458708745746398</v>
      </c>
      <c r="H8473">
        <v>6.9550790148528003</v>
      </c>
      <c r="I8473">
        <v>6.0191991148044197</v>
      </c>
      <c r="J8473">
        <v>6.1754313651025896</v>
      </c>
      <c r="K8473">
        <v>5.2281375793192604</v>
      </c>
      <c r="L8473">
        <v>5.7082842090885597</v>
      </c>
      <c r="M8473">
        <v>6.3940755381791998</v>
      </c>
      <c r="N8473">
        <v>6.4781347167229599</v>
      </c>
      <c r="O8473">
        <v>6.3067494936578301</v>
      </c>
      <c r="P8473">
        <v>6.3422324803325996</v>
      </c>
      <c r="Q8473">
        <v>5.09416193408443</v>
      </c>
    </row>
    <row r="8474" spans="1:17">
      <c r="A8474" t="s">
        <v>15342</v>
      </c>
      <c r="B8474" s="16" t="e">
        <v>#N/A</v>
      </c>
      <c r="C8474">
        <v>4.6948835100102002</v>
      </c>
      <c r="D8474">
        <v>3.9548310731697001</v>
      </c>
      <c r="E8474">
        <v>4.6393553598667303</v>
      </c>
      <c r="F8474">
        <v>5.2006385452395101</v>
      </c>
      <c r="G8474">
        <v>4.73757715912134</v>
      </c>
      <c r="H8474">
        <v>4.8818202206169596</v>
      </c>
      <c r="I8474">
        <v>4.8453589192974098</v>
      </c>
      <c r="J8474">
        <v>5.1764314620679004</v>
      </c>
      <c r="K8474">
        <v>4.3865415857412602</v>
      </c>
      <c r="L8474">
        <v>4.5555022990765597</v>
      </c>
      <c r="M8474">
        <v>4.7613190738105597</v>
      </c>
      <c r="N8474">
        <v>5.2042740237952296</v>
      </c>
      <c r="O8474">
        <v>4.9982149956393096</v>
      </c>
      <c r="P8474">
        <v>4.5271021320563003</v>
      </c>
      <c r="Q8474">
        <v>5.09416193408443</v>
      </c>
    </row>
    <row r="8475" spans="1:17">
      <c r="A8475" t="s">
        <v>15343</v>
      </c>
      <c r="B8475" s="16" t="s">
        <v>15344</v>
      </c>
      <c r="C8475">
        <v>8.2737870056724603</v>
      </c>
      <c r="D8475">
        <v>8.2653822519913795</v>
      </c>
      <c r="E8475">
        <v>6.95616349127571</v>
      </c>
      <c r="F8475">
        <v>7.2543703812947102</v>
      </c>
      <c r="G8475">
        <v>8.4509758957000898</v>
      </c>
      <c r="H8475">
        <v>7.5998624959900498</v>
      </c>
      <c r="I8475">
        <v>7.9379282193936698</v>
      </c>
      <c r="J8475">
        <v>7.4628622513126999</v>
      </c>
      <c r="K8475">
        <v>8.4259750566415992</v>
      </c>
      <c r="L8475">
        <v>7.0508541375607896</v>
      </c>
      <c r="M8475">
        <v>7.7315124865225799</v>
      </c>
      <c r="N8475">
        <v>8.0301881674029598</v>
      </c>
      <c r="O8475">
        <v>7.8392928320283604</v>
      </c>
      <c r="P8475">
        <v>8.4955050400880499</v>
      </c>
      <c r="Q8475">
        <v>7.1565710053807701</v>
      </c>
    </row>
    <row r="8476" spans="1:17">
      <c r="A8476" t="s">
        <v>15345</v>
      </c>
      <c r="B8476" s="16" t="s">
        <v>15346</v>
      </c>
      <c r="C8476">
        <v>5.9071690580714504</v>
      </c>
      <c r="D8476">
        <v>6.0977003449207299</v>
      </c>
      <c r="E8476">
        <v>6.3595865741919599</v>
      </c>
      <c r="F8476">
        <v>6.2057286057546701</v>
      </c>
      <c r="G8476">
        <v>6.2057061458969898</v>
      </c>
      <c r="H8476">
        <v>4.3676565829540399</v>
      </c>
      <c r="I8476">
        <v>5.6171189819053096</v>
      </c>
      <c r="J8476">
        <v>5.4594104056423802</v>
      </c>
      <c r="K8476">
        <v>6.2920916190738598</v>
      </c>
      <c r="L8476">
        <v>5.7714733083332499</v>
      </c>
      <c r="M8476">
        <v>5.2833846298884</v>
      </c>
      <c r="N8476">
        <v>5.68277591644026</v>
      </c>
      <c r="O8476">
        <v>5.8497078619626199</v>
      </c>
      <c r="P8476">
        <v>4.6712581716948103</v>
      </c>
      <c r="Q8476">
        <v>7.9670857749043096</v>
      </c>
    </row>
    <row r="8477" spans="1:17">
      <c r="A8477" t="s">
        <v>15347</v>
      </c>
      <c r="B8477" s="16" t="s">
        <v>15348</v>
      </c>
      <c r="C8477">
        <v>8.8049107407909801</v>
      </c>
      <c r="D8477">
        <v>8.9495264749102201</v>
      </c>
      <c r="E8477">
        <v>8.6644660026078899</v>
      </c>
      <c r="F8477">
        <v>8.4174058275497607</v>
      </c>
      <c r="G8477">
        <v>8.7334335011761492</v>
      </c>
      <c r="H8477">
        <v>8.8814528846433909</v>
      </c>
      <c r="I8477">
        <v>9.2328063073647701</v>
      </c>
      <c r="J8477">
        <v>8.9707515344173494</v>
      </c>
      <c r="K8477">
        <v>9.1412111434665899</v>
      </c>
      <c r="L8477">
        <v>8.7721755562907493</v>
      </c>
      <c r="M8477">
        <v>8.6713850092669098</v>
      </c>
      <c r="N8477">
        <v>8.1574040377676003</v>
      </c>
      <c r="O8477">
        <v>8.7328386686183901</v>
      </c>
      <c r="P8477">
        <v>9.8114367766534691</v>
      </c>
      <c r="Q8477">
        <v>6.9204191934356096</v>
      </c>
    </row>
    <row r="8478" spans="1:17">
      <c r="A8478" t="s">
        <v>15349</v>
      </c>
      <c r="B8478" s="16" t="s">
        <v>15350</v>
      </c>
      <c r="C8478">
        <v>10.4302116335202</v>
      </c>
      <c r="D8478">
        <v>10.16161535707</v>
      </c>
      <c r="E8478">
        <v>11.1457634494807</v>
      </c>
      <c r="F8478">
        <v>10.3291654563824</v>
      </c>
      <c r="G8478">
        <v>10.6202601649738</v>
      </c>
      <c r="H8478">
        <v>8.1830102953573807</v>
      </c>
      <c r="I8478">
        <v>9.9307266199329298</v>
      </c>
      <c r="J8478">
        <v>10.032943849867401</v>
      </c>
      <c r="K8478">
        <v>10.642886616541301</v>
      </c>
      <c r="L8478">
        <v>10.9114631110847</v>
      </c>
      <c r="M8478">
        <v>10.5084266462787</v>
      </c>
      <c r="N8478">
        <v>10.9720947513662</v>
      </c>
      <c r="O8478">
        <v>10.288721044670201</v>
      </c>
      <c r="P8478">
        <v>7.7374697295705301</v>
      </c>
      <c r="Q8478">
        <v>13.155103785145201</v>
      </c>
    </row>
    <row r="8479" spans="1:17">
      <c r="A8479" t="s">
        <v>15351</v>
      </c>
      <c r="B8479" s="16" t="s">
        <v>586</v>
      </c>
      <c r="C8479">
        <v>9.2993465988300308</v>
      </c>
      <c r="D8479">
        <v>9.3351019091515006</v>
      </c>
      <c r="E8479">
        <v>9.3848086789195904</v>
      </c>
      <c r="F8479">
        <v>9.2989151851370497</v>
      </c>
      <c r="G8479">
        <v>8.9772758969648301</v>
      </c>
      <c r="H8479">
        <v>10.1197215275586</v>
      </c>
      <c r="I8479">
        <v>9.4690982318142396</v>
      </c>
      <c r="J8479">
        <v>9.8009656664142604</v>
      </c>
      <c r="K8479">
        <v>8.9873640394760592</v>
      </c>
      <c r="L8479">
        <v>9.3787356274611309</v>
      </c>
      <c r="M8479">
        <v>9.4041307462600692</v>
      </c>
      <c r="N8479">
        <v>9.1642844403181307</v>
      </c>
      <c r="O8479">
        <v>9.4317170950352995</v>
      </c>
      <c r="P8479">
        <v>9.2897043979397793</v>
      </c>
      <c r="Q8479">
        <v>9.3151344269335699</v>
      </c>
    </row>
    <row r="8480" spans="1:17">
      <c r="A8480" t="s">
        <v>15352</v>
      </c>
      <c r="B8480" s="16" t="s">
        <v>15353</v>
      </c>
      <c r="C8480">
        <v>9.3712831930665796</v>
      </c>
      <c r="D8480">
        <v>9.4452731226260696</v>
      </c>
      <c r="E8480">
        <v>9.2003937269667109</v>
      </c>
      <c r="F8480">
        <v>9.9101339950689002</v>
      </c>
      <c r="G8480">
        <v>9.4124712662128491</v>
      </c>
      <c r="H8480">
        <v>9.7981368990321904</v>
      </c>
      <c r="I8480">
        <v>9.3221003103757596</v>
      </c>
      <c r="J8480">
        <v>9.8988508509412405</v>
      </c>
      <c r="K8480">
        <v>9.4743248340192192</v>
      </c>
      <c r="L8480">
        <v>9.4277419479662701</v>
      </c>
      <c r="M8480">
        <v>9.4427508949516792</v>
      </c>
      <c r="N8480">
        <v>8.9214907376321708</v>
      </c>
      <c r="O8480">
        <v>9.3580175781861996</v>
      </c>
      <c r="P8480">
        <v>9.7384339823318609</v>
      </c>
      <c r="Q8480">
        <v>6.9204191934356096</v>
      </c>
    </row>
    <row r="8481" spans="1:17">
      <c r="A8481" t="s">
        <v>15354</v>
      </c>
      <c r="B8481" s="16" t="s">
        <v>15355</v>
      </c>
      <c r="C8481">
        <v>4.4838185959666896</v>
      </c>
      <c r="D8481">
        <v>4.2618677800425697</v>
      </c>
      <c r="E8481">
        <v>3.4028894668404299</v>
      </c>
      <c r="F8481">
        <v>3.4706286095040801</v>
      </c>
      <c r="G8481">
        <v>4.5695203052827997</v>
      </c>
      <c r="H8481">
        <v>4.07504641393726</v>
      </c>
      <c r="I8481">
        <v>3.8937805799913501</v>
      </c>
      <c r="J8481">
        <v>4.0085972383706396</v>
      </c>
      <c r="K8481">
        <v>3.7184612093777498</v>
      </c>
      <c r="L8481">
        <v>3.8614614459532302</v>
      </c>
      <c r="M8481">
        <v>3.5380814202985702</v>
      </c>
      <c r="N8481">
        <v>3.31389066967124</v>
      </c>
      <c r="O8481">
        <v>3.5569664057961599</v>
      </c>
      <c r="P8481">
        <v>3.7927642367557501</v>
      </c>
      <c r="Q8481">
        <v>2.8218677180984102</v>
      </c>
    </row>
    <row r="8482" spans="1:17">
      <c r="A8482" t="s">
        <v>15356</v>
      </c>
      <c r="B8482" s="16" t="s">
        <v>15357</v>
      </c>
      <c r="C8482">
        <v>7.1313993990338602</v>
      </c>
      <c r="D8482">
        <v>7.3821630066689501</v>
      </c>
      <c r="E8482">
        <v>7.2820324993308896</v>
      </c>
      <c r="F8482">
        <v>7.2950960495096098</v>
      </c>
      <c r="G8482">
        <v>7.1280025223572601</v>
      </c>
      <c r="H8482">
        <v>8.4772376849151296</v>
      </c>
      <c r="I8482">
        <v>7.6688686781211901</v>
      </c>
      <c r="J8482">
        <v>7.6699891926952999</v>
      </c>
      <c r="K8482">
        <v>7.4243171967247301</v>
      </c>
      <c r="L8482">
        <v>7.5479212032604899</v>
      </c>
      <c r="M8482">
        <v>7.8022707365301001</v>
      </c>
      <c r="N8482">
        <v>7.4780235210135499</v>
      </c>
      <c r="O8482">
        <v>7.7789039860009099</v>
      </c>
      <c r="P8482">
        <v>8.1851428746972594</v>
      </c>
      <c r="Q8482">
        <v>6.2843132996066204</v>
      </c>
    </row>
    <row r="8483" spans="1:17">
      <c r="A8483" t="s">
        <v>15358</v>
      </c>
      <c r="B8483" s="16" t="e">
        <v>#N/A</v>
      </c>
      <c r="C8483">
        <v>5.69565330414353</v>
      </c>
      <c r="D8483">
        <v>5.0571074914141203</v>
      </c>
      <c r="E8483">
        <v>5.30798454985728</v>
      </c>
      <c r="F8483">
        <v>5.6070690647998402</v>
      </c>
      <c r="G8483">
        <v>5.91035690204746</v>
      </c>
      <c r="H8483">
        <v>4.43015569855271</v>
      </c>
      <c r="I8483">
        <v>5.2542284300769104</v>
      </c>
      <c r="J8483">
        <v>4.7816009704995297</v>
      </c>
      <c r="K8483">
        <v>6.1403051534520099</v>
      </c>
      <c r="L8483">
        <v>6.0164413304659004</v>
      </c>
      <c r="M8483">
        <v>6.0079632501692499</v>
      </c>
      <c r="N8483">
        <v>6.7371334825218199</v>
      </c>
      <c r="O8483">
        <v>5.8337360312954001</v>
      </c>
      <c r="P8483">
        <v>5.0248478020067502</v>
      </c>
      <c r="Q8483">
        <v>8.5667227177791094</v>
      </c>
    </row>
    <row r="8484" spans="1:17">
      <c r="A8484" t="s">
        <v>15359</v>
      </c>
      <c r="B8484" s="16" t="s">
        <v>15360</v>
      </c>
      <c r="C8484">
        <v>6.5189022208360896</v>
      </c>
      <c r="D8484">
        <v>6.2807715480435</v>
      </c>
      <c r="E8484">
        <v>6.4967806523124096</v>
      </c>
      <c r="F8484">
        <v>6.1471629119605797</v>
      </c>
      <c r="G8484">
        <v>6.1139565568328003</v>
      </c>
      <c r="H8484">
        <v>5.5076282639641203</v>
      </c>
      <c r="I8484">
        <v>6.1424390200639696</v>
      </c>
      <c r="J8484">
        <v>5.7975935847914002</v>
      </c>
      <c r="K8484">
        <v>6.2387586492256899</v>
      </c>
      <c r="L8484">
        <v>6.1795591598913804</v>
      </c>
      <c r="M8484">
        <v>6.0607774565504204</v>
      </c>
      <c r="N8484">
        <v>5.53224518406659</v>
      </c>
      <c r="O8484">
        <v>5.9269450576343701</v>
      </c>
      <c r="P8484">
        <v>5.7609673977777103</v>
      </c>
      <c r="Q8484">
        <v>5.81282804418474</v>
      </c>
    </row>
    <row r="8485" spans="1:17">
      <c r="A8485" t="s">
        <v>15361</v>
      </c>
      <c r="B8485" s="16" t="s">
        <v>15362</v>
      </c>
      <c r="C8485">
        <v>7.00105243594993</v>
      </c>
      <c r="D8485">
        <v>7.1292085763975397</v>
      </c>
      <c r="E8485">
        <v>7.0352413670756002</v>
      </c>
      <c r="F8485">
        <v>7.3017728268393398</v>
      </c>
      <c r="G8485">
        <v>6.8850192437688102</v>
      </c>
      <c r="H8485">
        <v>7.6705939668127296</v>
      </c>
      <c r="I8485">
        <v>7.0202108861569501</v>
      </c>
      <c r="J8485">
        <v>7.38843543544984</v>
      </c>
      <c r="K8485">
        <v>7.2139074714105504</v>
      </c>
      <c r="L8485">
        <v>7.1162623791641204</v>
      </c>
      <c r="M8485">
        <v>6.9474715740207804</v>
      </c>
      <c r="N8485">
        <v>6.6912870643548601</v>
      </c>
      <c r="O8485">
        <v>6.8689138875479303</v>
      </c>
      <c r="P8485">
        <v>7.27218074483838</v>
      </c>
      <c r="Q8485">
        <v>7.3593062614465703</v>
      </c>
    </row>
    <row r="8486" spans="1:17">
      <c r="A8486" t="s">
        <v>15363</v>
      </c>
      <c r="B8486" s="16" t="s">
        <v>15364</v>
      </c>
      <c r="C8486">
        <v>9.7542155608705201</v>
      </c>
      <c r="D8486">
        <v>9.6880300585003507</v>
      </c>
      <c r="E8486">
        <v>10.065955781618699</v>
      </c>
      <c r="F8486">
        <v>9.6267420294374801</v>
      </c>
      <c r="G8486">
        <v>10.0629396956856</v>
      </c>
      <c r="H8486">
        <v>9.4165735168968201</v>
      </c>
      <c r="I8486">
        <v>11.208832513048399</v>
      </c>
      <c r="J8486">
        <v>10.478955841796299</v>
      </c>
      <c r="K8486">
        <v>10.4564045634728</v>
      </c>
      <c r="L8486">
        <v>11.138410738739699</v>
      </c>
      <c r="M8486">
        <v>10.5614657211809</v>
      </c>
      <c r="N8486">
        <v>10.938913586050701</v>
      </c>
      <c r="O8486">
        <v>10.0286370413573</v>
      </c>
      <c r="P8486">
        <v>11.029309620781</v>
      </c>
      <c r="Q8486">
        <v>11.3867714787645</v>
      </c>
    </row>
    <row r="8487" spans="1:17">
      <c r="A8487" t="s">
        <v>15365</v>
      </c>
      <c r="B8487" s="16" t="s">
        <v>15366</v>
      </c>
      <c r="C8487">
        <v>9.7035614208115497</v>
      </c>
      <c r="D8487">
        <v>9.85463055498548</v>
      </c>
      <c r="E8487">
        <v>9.8737754510934597</v>
      </c>
      <c r="F8487">
        <v>10.0640638520238</v>
      </c>
      <c r="G8487">
        <v>9.8929526042974096</v>
      </c>
      <c r="H8487">
        <v>10.9494408536136</v>
      </c>
      <c r="I8487">
        <v>10.0254070271918</v>
      </c>
      <c r="J8487">
        <v>10.420894334834999</v>
      </c>
      <c r="K8487">
        <v>9.6854635745419397</v>
      </c>
      <c r="L8487">
        <v>10.191568456026101</v>
      </c>
      <c r="M8487">
        <v>10.323873494254199</v>
      </c>
      <c r="N8487">
        <v>10.171707306142901</v>
      </c>
      <c r="O8487">
        <v>10.321519236780301</v>
      </c>
      <c r="P8487">
        <v>10.0244772534598</v>
      </c>
      <c r="Q8487">
        <v>8.48255560796823</v>
      </c>
    </row>
    <row r="8488" spans="1:17">
      <c r="A8488" t="s">
        <v>15367</v>
      </c>
      <c r="B8488" s="16" t="s">
        <v>15368</v>
      </c>
      <c r="C8488">
        <v>8.6744754749616995</v>
      </c>
      <c r="D8488">
        <v>8.5271612275875395</v>
      </c>
      <c r="E8488">
        <v>8.8394508053582701</v>
      </c>
      <c r="F8488">
        <v>8.6701321022848301</v>
      </c>
      <c r="G8488">
        <v>9.1125528582779101</v>
      </c>
      <c r="H8488">
        <v>8.4440005791327302</v>
      </c>
      <c r="I8488">
        <v>8.6922862689719107</v>
      </c>
      <c r="J8488">
        <v>8.5659813228325792</v>
      </c>
      <c r="K8488">
        <v>8.8963604628925594</v>
      </c>
      <c r="L8488">
        <v>8.6286197647236609</v>
      </c>
      <c r="M8488">
        <v>8.8451613122391297</v>
      </c>
      <c r="N8488">
        <v>8.9843540991634896</v>
      </c>
      <c r="O8488">
        <v>8.9307059619958693</v>
      </c>
      <c r="P8488">
        <v>8.3511133204930292</v>
      </c>
      <c r="Q8488">
        <v>9.9057254354815303</v>
      </c>
    </row>
    <row r="8489" spans="1:17">
      <c r="A8489" t="s">
        <v>15369</v>
      </c>
      <c r="B8489" s="16" t="s">
        <v>15370</v>
      </c>
      <c r="C8489">
        <v>6.4403118743285797</v>
      </c>
      <c r="D8489">
        <v>6.4300702959458897</v>
      </c>
      <c r="E8489">
        <v>5.54791781288802</v>
      </c>
      <c r="F8489">
        <v>6.4184400025519999</v>
      </c>
      <c r="G8489">
        <v>6.1513734454629896</v>
      </c>
      <c r="H8489">
        <v>6.6267677880296096</v>
      </c>
      <c r="I8489">
        <v>6.7281809559769803</v>
      </c>
      <c r="J8489">
        <v>6.7107918037929304</v>
      </c>
      <c r="K8489">
        <v>6.2789451631063997</v>
      </c>
      <c r="L8489">
        <v>5.9272113840861103</v>
      </c>
      <c r="M8489">
        <v>6.2655156127764302</v>
      </c>
      <c r="N8489">
        <v>5.5842645045438202</v>
      </c>
      <c r="O8489">
        <v>6.1994087418434098</v>
      </c>
      <c r="P8489">
        <v>6.5961905188862699</v>
      </c>
      <c r="Q8489">
        <v>6.9204191934356096</v>
      </c>
    </row>
    <row r="8490" spans="1:17">
      <c r="A8490" t="s">
        <v>15371</v>
      </c>
      <c r="B8490" s="16" t="s">
        <v>15372</v>
      </c>
      <c r="C8490">
        <v>4.1513583524311999</v>
      </c>
      <c r="D8490">
        <v>3.9548310731697001</v>
      </c>
      <c r="E8490">
        <v>3.8152982058547602</v>
      </c>
      <c r="F8490">
        <v>3.6131889974304401</v>
      </c>
      <c r="G8490">
        <v>4.0460446887748596</v>
      </c>
      <c r="H8490">
        <v>3.9869852489372102</v>
      </c>
      <c r="I8490">
        <v>3.7848446501428201</v>
      </c>
      <c r="J8490">
        <v>4.3107162608919598</v>
      </c>
      <c r="K8490">
        <v>3.91162951239331</v>
      </c>
      <c r="L8490">
        <v>3.29479214013883</v>
      </c>
      <c r="M8490">
        <v>4.21436379980989</v>
      </c>
      <c r="N8490">
        <v>4.1706164353931596</v>
      </c>
      <c r="O8490">
        <v>4.2491040476565001</v>
      </c>
      <c r="P8490">
        <v>4.4479700090536403</v>
      </c>
      <c r="Q8490">
        <v>2.8218677180984102</v>
      </c>
    </row>
    <row r="8491" spans="1:17">
      <c r="A8491" t="s">
        <v>15373</v>
      </c>
      <c r="B8491" s="16" t="s">
        <v>15374</v>
      </c>
      <c r="C8491">
        <v>11.3636611886523</v>
      </c>
      <c r="D8491">
        <v>11.4006172055972</v>
      </c>
      <c r="E8491">
        <v>11.775152212146599</v>
      </c>
      <c r="F8491">
        <v>10.867908183016601</v>
      </c>
      <c r="G8491">
        <v>11.3502267033144</v>
      </c>
      <c r="H8491">
        <v>9.2687971624873704</v>
      </c>
      <c r="I8491">
        <v>10.838949169005801</v>
      </c>
      <c r="J8491">
        <v>11.084180212919501</v>
      </c>
      <c r="K8491">
        <v>11.1007011490394</v>
      </c>
      <c r="L8491">
        <v>10.840854894537999</v>
      </c>
      <c r="M8491">
        <v>10.965600761124501</v>
      </c>
      <c r="N8491">
        <v>9.6311868111252501</v>
      </c>
      <c r="O8491">
        <v>11.046872326806501</v>
      </c>
      <c r="P8491">
        <v>11.185078161805</v>
      </c>
      <c r="Q8491">
        <v>10.794011593546401</v>
      </c>
    </row>
    <row r="8492" spans="1:17">
      <c r="A8492" t="s">
        <v>15375</v>
      </c>
      <c r="B8492" s="16" t="e">
        <v>#N/A</v>
      </c>
      <c r="C8492">
        <v>3.8862082974622001</v>
      </c>
      <c r="D8492">
        <v>3.9548310731697001</v>
      </c>
      <c r="E8492">
        <v>3.9618875914207199</v>
      </c>
      <c r="F8492">
        <v>3.9277704709105601</v>
      </c>
      <c r="G8492">
        <v>4.0460446887748596</v>
      </c>
      <c r="H8492">
        <v>4.43015569855271</v>
      </c>
      <c r="I8492">
        <v>4.30650913402902</v>
      </c>
      <c r="J8492">
        <v>3.6724961835054399</v>
      </c>
      <c r="K8492">
        <v>4.2084442324483602</v>
      </c>
      <c r="L8492">
        <v>3.9560512465587201</v>
      </c>
      <c r="M8492">
        <v>4.4556477038402296</v>
      </c>
      <c r="N8492">
        <v>4.5639913292833096</v>
      </c>
      <c r="O8492">
        <v>4.3028205748149997</v>
      </c>
      <c r="P8492">
        <v>4.0606668341819496</v>
      </c>
      <c r="Q8492">
        <v>2.8218677180984102</v>
      </c>
    </row>
    <row r="8493" spans="1:17">
      <c r="A8493" t="s">
        <v>15376</v>
      </c>
      <c r="B8493" s="16" t="s">
        <v>15377</v>
      </c>
      <c r="C8493">
        <v>6.6982945460832397</v>
      </c>
      <c r="D8493">
        <v>6.8509999593391502</v>
      </c>
      <c r="E8493">
        <v>6.6887898835754704</v>
      </c>
      <c r="F8493">
        <v>7.2053502042261002</v>
      </c>
      <c r="G8493">
        <v>6.6712248272836403</v>
      </c>
      <c r="H8493">
        <v>7.4335256956558604</v>
      </c>
      <c r="I8493">
        <v>6.7393082626033101</v>
      </c>
      <c r="J8493">
        <v>7.1452692377264304</v>
      </c>
      <c r="K8493">
        <v>6.7568598344663897</v>
      </c>
      <c r="L8493">
        <v>7.1242327011839803</v>
      </c>
      <c r="M8493">
        <v>7.0351285415578602</v>
      </c>
      <c r="N8493">
        <v>6.7705787629087899</v>
      </c>
      <c r="O8493">
        <v>6.7728062812292897</v>
      </c>
      <c r="P8493">
        <v>7.2617771611034998</v>
      </c>
      <c r="Q8493">
        <v>5.81282804418474</v>
      </c>
    </row>
    <row r="8494" spans="1:17">
      <c r="A8494" t="s">
        <v>15378</v>
      </c>
      <c r="B8494" s="16" t="s">
        <v>15379</v>
      </c>
      <c r="C8494">
        <v>6.8475706957064801</v>
      </c>
      <c r="D8494">
        <v>6.7619284265220703</v>
      </c>
      <c r="E8494">
        <v>6.67236314516198</v>
      </c>
      <c r="F8494">
        <v>6.7959238383915404</v>
      </c>
      <c r="G8494">
        <v>6.8515318643720802</v>
      </c>
      <c r="H8494">
        <v>7.3992083643783904</v>
      </c>
      <c r="I8494">
        <v>7.0472842057842797</v>
      </c>
      <c r="J8494">
        <v>7.29255167474129</v>
      </c>
      <c r="K8494">
        <v>6.9508845053043098</v>
      </c>
      <c r="L8494">
        <v>6.8248013790819604</v>
      </c>
      <c r="M8494">
        <v>7.5097861683678904</v>
      </c>
      <c r="N8494">
        <v>6.6196358801292998</v>
      </c>
      <c r="O8494">
        <v>7.5082940900497404</v>
      </c>
      <c r="P8494">
        <v>7.1191899593250501</v>
      </c>
      <c r="Q8494">
        <v>6.6375058506955904</v>
      </c>
    </row>
    <row r="8495" spans="1:17">
      <c r="A8495" t="s">
        <v>15380</v>
      </c>
      <c r="B8495" s="16" t="s">
        <v>15381</v>
      </c>
      <c r="C8495">
        <v>7.1479175811950704</v>
      </c>
      <c r="D8495">
        <v>7.1292085763975397</v>
      </c>
      <c r="E8495">
        <v>7.0856370732265797</v>
      </c>
      <c r="F8495">
        <v>7.2680742783998298</v>
      </c>
      <c r="G8495">
        <v>7.0612825398533596</v>
      </c>
      <c r="H8495">
        <v>7.7214508378578897</v>
      </c>
      <c r="I8495">
        <v>7.0826050305748796</v>
      </c>
      <c r="J8495">
        <v>7.5037238996309803</v>
      </c>
      <c r="K8495">
        <v>7.06955630629776</v>
      </c>
      <c r="L8495">
        <v>7.1556786543903099</v>
      </c>
      <c r="M8495">
        <v>7.0990901315969301</v>
      </c>
      <c r="N8495">
        <v>6.9071041636238304</v>
      </c>
      <c r="O8495">
        <v>7.1871464252967501</v>
      </c>
      <c r="P8495">
        <v>7.27218074483838</v>
      </c>
      <c r="Q8495">
        <v>5.09416193408443</v>
      </c>
    </row>
    <row r="8496" spans="1:17">
      <c r="A8496" t="s">
        <v>15382</v>
      </c>
      <c r="B8496" s="16" t="s">
        <v>15383</v>
      </c>
      <c r="C8496">
        <v>5.62538561552046</v>
      </c>
      <c r="D8496">
        <v>5.6620405777712897</v>
      </c>
      <c r="E8496">
        <v>5.5107356403890702</v>
      </c>
      <c r="F8496">
        <v>5.2866768958500598</v>
      </c>
      <c r="G8496">
        <v>5.5640625942373703</v>
      </c>
      <c r="H8496">
        <v>5.36902745237989</v>
      </c>
      <c r="I8496">
        <v>5.2218518540004704</v>
      </c>
      <c r="J8496">
        <v>5.3485852173299202</v>
      </c>
      <c r="K8496">
        <v>5.2832656349479699</v>
      </c>
      <c r="L8496">
        <v>5.0240271819925297</v>
      </c>
      <c r="M8496">
        <v>5.305907987925</v>
      </c>
      <c r="N8496">
        <v>4.0888472785647796</v>
      </c>
      <c r="O8496">
        <v>5.5096284263065902</v>
      </c>
      <c r="P8496">
        <v>5.9034342564919404</v>
      </c>
      <c r="Q8496">
        <v>2.8218677180984102</v>
      </c>
    </row>
    <row r="8497" spans="1:17">
      <c r="A8497" t="s">
        <v>15384</v>
      </c>
      <c r="B8497" s="16" t="s">
        <v>15385</v>
      </c>
      <c r="C8497">
        <v>5.7183074214133596</v>
      </c>
      <c r="D8497">
        <v>5.7482214031963599</v>
      </c>
      <c r="E8497">
        <v>5.7521813055947497</v>
      </c>
      <c r="F8497">
        <v>5.6923218518529799</v>
      </c>
      <c r="G8497">
        <v>5.6191353861103099</v>
      </c>
      <c r="H8497">
        <v>6.1996287017922898</v>
      </c>
      <c r="I8497">
        <v>5.4614747608994199</v>
      </c>
      <c r="J8497">
        <v>5.41615412543395</v>
      </c>
      <c r="K8497">
        <v>5.1105762950505103</v>
      </c>
      <c r="L8497">
        <v>5.6645052727704401</v>
      </c>
      <c r="M8497">
        <v>5.56915099370043</v>
      </c>
      <c r="N8497">
        <v>5.1350388086703704</v>
      </c>
      <c r="O8497">
        <v>5.6811186853724998</v>
      </c>
      <c r="P8497">
        <v>5.69964444990008</v>
      </c>
      <c r="Q8497">
        <v>2.8218677180984102</v>
      </c>
    </row>
    <row r="8498" spans="1:17">
      <c r="A8498" t="s">
        <v>15386</v>
      </c>
      <c r="B8498" s="16" t="e">
        <v>#N/A</v>
      </c>
      <c r="C8498">
        <v>6.5933854812389701</v>
      </c>
      <c r="D8498">
        <v>6.4171272036765803</v>
      </c>
      <c r="E8498">
        <v>5.2175717649130604</v>
      </c>
      <c r="F8498">
        <v>5.9206345092620696</v>
      </c>
      <c r="G8498">
        <v>7.7159380335276202</v>
      </c>
      <c r="H8498">
        <v>5.9157356088873199</v>
      </c>
      <c r="I8498">
        <v>5.6414352460325601</v>
      </c>
      <c r="J8498">
        <v>5.3252950654732896</v>
      </c>
      <c r="K8498">
        <v>6.5212232845498299</v>
      </c>
      <c r="L8498">
        <v>5.0592286016271197</v>
      </c>
      <c r="M8498">
        <v>6.5025119104691198</v>
      </c>
      <c r="N8498">
        <v>7.1293565844791704</v>
      </c>
      <c r="O8498">
        <v>6.4997914439306701</v>
      </c>
      <c r="P8498">
        <v>6.4566563684026503</v>
      </c>
      <c r="Q8498">
        <v>6.2843132996066204</v>
      </c>
    </row>
    <row r="8499" spans="1:17">
      <c r="A8499" t="s">
        <v>15387</v>
      </c>
      <c r="B8499" s="16" t="s">
        <v>15388</v>
      </c>
      <c r="C8499">
        <v>8.6687760178724407</v>
      </c>
      <c r="D8499">
        <v>8.73574190386935</v>
      </c>
      <c r="E8499">
        <v>8.5572153554240291</v>
      </c>
      <c r="F8499">
        <v>8.4447677199023801</v>
      </c>
      <c r="G8499">
        <v>8.3349942738843694</v>
      </c>
      <c r="H8499">
        <v>8.8814528846433909</v>
      </c>
      <c r="I8499">
        <v>8.7233124853893802</v>
      </c>
      <c r="J8499">
        <v>8.7679396401151806</v>
      </c>
      <c r="K8499">
        <v>8.6876869693401702</v>
      </c>
      <c r="L8499">
        <v>8.5362753196431598</v>
      </c>
      <c r="M8499">
        <v>8.6157606465731806</v>
      </c>
      <c r="N8499">
        <v>8.4829795696808308</v>
      </c>
      <c r="O8499">
        <v>8.6521507552195107</v>
      </c>
      <c r="P8499">
        <v>9.18918461553403</v>
      </c>
      <c r="Q8499">
        <v>8.1958182219819093</v>
      </c>
    </row>
    <row r="8500" spans="1:17">
      <c r="A8500" t="s">
        <v>15389</v>
      </c>
      <c r="B8500" s="16" t="s">
        <v>15390</v>
      </c>
      <c r="C8500">
        <v>8.6886263235703503</v>
      </c>
      <c r="D8500">
        <v>8.5800410792894297</v>
      </c>
      <c r="E8500">
        <v>8.82472842888839</v>
      </c>
      <c r="F8500">
        <v>8.80760557384599</v>
      </c>
      <c r="G8500">
        <v>8.7056848358701906</v>
      </c>
      <c r="H8500">
        <v>8.2953774950742503</v>
      </c>
      <c r="I8500">
        <v>8.3816992190066699</v>
      </c>
      <c r="J8500">
        <v>8.5144888895321493</v>
      </c>
      <c r="K8500">
        <v>8.4952853498987508</v>
      </c>
      <c r="L8500">
        <v>8.6202094184194795</v>
      </c>
      <c r="M8500">
        <v>8.4047343872981894</v>
      </c>
      <c r="N8500">
        <v>8.7259346934950095</v>
      </c>
      <c r="O8500">
        <v>8.3403769199584801</v>
      </c>
      <c r="P8500">
        <v>7.9137466690607399</v>
      </c>
      <c r="Q8500">
        <v>9.1612412986063401</v>
      </c>
    </row>
    <row r="8501" spans="1:17">
      <c r="A8501" t="s">
        <v>15391</v>
      </c>
      <c r="B8501" s="16" t="s">
        <v>15392</v>
      </c>
      <c r="C8501">
        <v>9.0415934362775392</v>
      </c>
      <c r="D8501">
        <v>9.1317420763891395</v>
      </c>
      <c r="E8501">
        <v>8.7985969471072796</v>
      </c>
      <c r="F8501">
        <v>8.5715346373041896</v>
      </c>
      <c r="G8501">
        <v>8.4435274685264705</v>
      </c>
      <c r="H8501">
        <v>9.0955991462840107</v>
      </c>
      <c r="I8501">
        <v>9.3035590729927407</v>
      </c>
      <c r="J8501">
        <v>8.6156978622709097</v>
      </c>
      <c r="K8501">
        <v>9.2621079480880599</v>
      </c>
      <c r="L8501">
        <v>9.3737421586282998</v>
      </c>
      <c r="M8501">
        <v>8.9681320040955708</v>
      </c>
      <c r="N8501">
        <v>8.4661329830938996</v>
      </c>
      <c r="O8501">
        <v>8.8683631115436192</v>
      </c>
      <c r="P8501">
        <v>8.9897107023029594</v>
      </c>
      <c r="Q8501">
        <v>8.3931679398307004</v>
      </c>
    </row>
    <row r="8502" spans="1:17">
      <c r="A8502" t="s">
        <v>15393</v>
      </c>
      <c r="B8502" s="16" t="s">
        <v>15394</v>
      </c>
      <c r="C8502">
        <v>9.4212813402572007</v>
      </c>
      <c r="D8502">
        <v>9.6651045757263692</v>
      </c>
      <c r="E8502">
        <v>10.037514436512399</v>
      </c>
      <c r="F8502">
        <v>9.5164822074811095</v>
      </c>
      <c r="G8502">
        <v>9.0053654853282197</v>
      </c>
      <c r="H8502">
        <v>9.6775323624660192</v>
      </c>
      <c r="I8502">
        <v>9.7301499177061306</v>
      </c>
      <c r="J8502">
        <v>10.162808186773299</v>
      </c>
      <c r="K8502">
        <v>9.3141710599343206</v>
      </c>
      <c r="L8502">
        <v>9.25565608343374</v>
      </c>
      <c r="M8502">
        <v>9.3048289697201394</v>
      </c>
      <c r="N8502">
        <v>9.3446522577373194</v>
      </c>
      <c r="O8502">
        <v>9.3593917393516808</v>
      </c>
      <c r="P8502">
        <v>9.2768715616601796</v>
      </c>
      <c r="Q8502">
        <v>11.5712098725724</v>
      </c>
    </row>
    <row r="8503" spans="1:17">
      <c r="A8503" t="s">
        <v>15395</v>
      </c>
      <c r="B8503" s="16" t="s">
        <v>15396</v>
      </c>
      <c r="C8503">
        <v>10.9404458056077</v>
      </c>
      <c r="D8503">
        <v>10.9842772422891</v>
      </c>
      <c r="E8503">
        <v>11.287357066454801</v>
      </c>
      <c r="F8503">
        <v>11.280504007225799</v>
      </c>
      <c r="G8503">
        <v>11.068623553887999</v>
      </c>
      <c r="H8503">
        <v>11.723250010810499</v>
      </c>
      <c r="I8503">
        <v>11.611330398035101</v>
      </c>
      <c r="J8503">
        <v>11.560898667266001</v>
      </c>
      <c r="K8503">
        <v>11.3844279148098</v>
      </c>
      <c r="L8503">
        <v>11.802542654585899</v>
      </c>
      <c r="M8503">
        <v>11.4984786393285</v>
      </c>
      <c r="N8503">
        <v>11.7639498935861</v>
      </c>
      <c r="O8503">
        <v>11.459076840534101</v>
      </c>
      <c r="P8503">
        <v>11.239660208650101</v>
      </c>
      <c r="Q8503">
        <v>11.697880212273899</v>
      </c>
    </row>
    <row r="8504" spans="1:17">
      <c r="A8504" t="s">
        <v>15397</v>
      </c>
      <c r="B8504" s="16" t="s">
        <v>15398</v>
      </c>
      <c r="C8504">
        <v>4.9165290931058498</v>
      </c>
      <c r="D8504">
        <v>4.7446882369672698</v>
      </c>
      <c r="E8504">
        <v>4.6393553598667303</v>
      </c>
      <c r="F8504">
        <v>4.4629136307985604</v>
      </c>
      <c r="G8504">
        <v>4.5695203052827997</v>
      </c>
      <c r="H8504">
        <v>4.3015284866045098</v>
      </c>
      <c r="I8504">
        <v>4.3728229044696096</v>
      </c>
      <c r="J8504">
        <v>4.4114342089532403</v>
      </c>
      <c r="K8504">
        <v>4.4914502970878702</v>
      </c>
      <c r="L8504">
        <v>4.7901010708768101</v>
      </c>
      <c r="M8504">
        <v>4.7613190738105597</v>
      </c>
      <c r="N8504">
        <v>4.5070424063834196</v>
      </c>
      <c r="O8504">
        <v>4.9374682048982903</v>
      </c>
      <c r="P8504">
        <v>3.9363215208704698</v>
      </c>
      <c r="Q8504">
        <v>2.8218677180984102</v>
      </c>
    </row>
    <row r="8505" spans="1:17">
      <c r="A8505" t="s">
        <v>15399</v>
      </c>
      <c r="B8505" s="16" t="s">
        <v>15400</v>
      </c>
      <c r="C8505">
        <v>7.65471643132829</v>
      </c>
      <c r="D8505">
        <v>7.7487132818439504</v>
      </c>
      <c r="E8505">
        <v>7.4643237134036697</v>
      </c>
      <c r="F8505">
        <v>7.4413218706507402</v>
      </c>
      <c r="G8505">
        <v>7.3597189200466699</v>
      </c>
      <c r="H8505">
        <v>8.2879030971680798</v>
      </c>
      <c r="I8505">
        <v>8.3531253511664101</v>
      </c>
      <c r="J8505">
        <v>8.2583695956585199</v>
      </c>
      <c r="K8505">
        <v>7.7890915310614997</v>
      </c>
      <c r="L8505">
        <v>8.2284746209632704</v>
      </c>
      <c r="M8505">
        <v>7.9924481949326802</v>
      </c>
      <c r="N8505">
        <v>8.3011429256005798</v>
      </c>
      <c r="O8505">
        <v>7.8666303507571396</v>
      </c>
      <c r="P8505">
        <v>8.5815289712361196</v>
      </c>
      <c r="Q8505">
        <v>6.9204191934356096</v>
      </c>
    </row>
    <row r="8506" spans="1:17">
      <c r="A8506" t="s">
        <v>15401</v>
      </c>
      <c r="B8506" s="16" t="s">
        <v>15402</v>
      </c>
      <c r="C8506">
        <v>10.5016640840281</v>
      </c>
      <c r="D8506">
        <v>10.441827998475899</v>
      </c>
      <c r="E8506">
        <v>10.578134426526001</v>
      </c>
      <c r="F8506">
        <v>10.3144133685421</v>
      </c>
      <c r="G8506">
        <v>10.1806950373091</v>
      </c>
      <c r="H8506">
        <v>11.261703456098401</v>
      </c>
      <c r="I8506">
        <v>10.5443166247347</v>
      </c>
      <c r="J8506">
        <v>10.6511346400364</v>
      </c>
      <c r="K8506">
        <v>10.2421871216141</v>
      </c>
      <c r="L8506">
        <v>10.5071749369746</v>
      </c>
      <c r="M8506">
        <v>10.576668481547999</v>
      </c>
      <c r="N8506">
        <v>10.7776563707486</v>
      </c>
      <c r="O8506">
        <v>10.5884839978199</v>
      </c>
      <c r="P8506">
        <v>10.569124588143399</v>
      </c>
      <c r="Q8506">
        <v>10.666345908434501</v>
      </c>
    </row>
    <row r="8507" spans="1:17">
      <c r="A8507" t="s">
        <v>15403</v>
      </c>
      <c r="B8507" s="16" t="s">
        <v>15404</v>
      </c>
      <c r="C8507">
        <v>5.8470053502229398</v>
      </c>
      <c r="D8507">
        <v>5.9788191698956696</v>
      </c>
      <c r="E8507">
        <v>6.2527945319371199</v>
      </c>
      <c r="F8507">
        <v>5.9553133736970096</v>
      </c>
      <c r="G8507">
        <v>6.3249249403227497</v>
      </c>
      <c r="H8507">
        <v>5.36902745237989</v>
      </c>
      <c r="I8507">
        <v>5.8430298477526499</v>
      </c>
      <c r="J8507">
        <v>6.1626255445700204</v>
      </c>
      <c r="K8507">
        <v>5.6790613626604003</v>
      </c>
      <c r="L8507">
        <v>5.3679389808257501</v>
      </c>
      <c r="M8507">
        <v>5.1893266725532401</v>
      </c>
      <c r="N8507">
        <v>5.7063481960642797</v>
      </c>
      <c r="O8507">
        <v>5.7510187021614403</v>
      </c>
      <c r="P8507">
        <v>5.3840883141759397</v>
      </c>
      <c r="Q8507">
        <v>5.09416193408443</v>
      </c>
    </row>
    <row r="8508" spans="1:17">
      <c r="A8508" t="s">
        <v>15405</v>
      </c>
      <c r="B8508" s="16" t="s">
        <v>15406</v>
      </c>
      <c r="C8508">
        <v>3.98283533271713</v>
      </c>
      <c r="D8508">
        <v>4.0407231514856203</v>
      </c>
      <c r="E8508">
        <v>4.2015349465393896</v>
      </c>
      <c r="F8508">
        <v>3.8353454241230298</v>
      </c>
      <c r="G8508">
        <v>3.70007344211845</v>
      </c>
      <c r="H8508">
        <v>3.30825032505737</v>
      </c>
      <c r="I8508">
        <v>3.6595800418069002</v>
      </c>
      <c r="J8508">
        <v>3.8565114723405598</v>
      </c>
      <c r="K8508">
        <v>4.0709644767565303</v>
      </c>
      <c r="L8508">
        <v>3.8614614459532302</v>
      </c>
      <c r="M8508">
        <v>3.23818724324593</v>
      </c>
      <c r="N8508">
        <v>2.8218677180984102</v>
      </c>
      <c r="O8508">
        <v>3.42420286852819</v>
      </c>
      <c r="P8508">
        <v>3.6194497939779602</v>
      </c>
      <c r="Q8508">
        <v>2.8218677180984102</v>
      </c>
    </row>
    <row r="8509" spans="1:17">
      <c r="A8509" t="s">
        <v>15407</v>
      </c>
      <c r="B8509" s="16" t="s">
        <v>15408</v>
      </c>
      <c r="C8509">
        <v>6.2988391187184796</v>
      </c>
      <c r="D8509">
        <v>6.0813186361123597</v>
      </c>
      <c r="E8509">
        <v>5.12062362366449</v>
      </c>
      <c r="F8509">
        <v>6.0860667200617797</v>
      </c>
      <c r="G8509">
        <v>6.4197063712653204</v>
      </c>
      <c r="H8509">
        <v>5.3093855619154802</v>
      </c>
      <c r="I8509">
        <v>5.5153350959386502</v>
      </c>
      <c r="J8509">
        <v>5.6573646507857704</v>
      </c>
      <c r="K8509">
        <v>5.5956556821788501</v>
      </c>
      <c r="L8509">
        <v>4.87288619379569</v>
      </c>
      <c r="M8509">
        <v>5.6055187694871904</v>
      </c>
      <c r="N8509">
        <v>5.4781829866836604</v>
      </c>
      <c r="O8509">
        <v>5.6075132046638902</v>
      </c>
      <c r="P8509">
        <v>6.0327560215808402</v>
      </c>
      <c r="Q8509">
        <v>5.09416193408443</v>
      </c>
    </row>
    <row r="8510" spans="1:17">
      <c r="A8510" t="s">
        <v>15409</v>
      </c>
      <c r="B8510" s="16" t="s">
        <v>15410</v>
      </c>
      <c r="C8510">
        <v>8.3926755248955995</v>
      </c>
      <c r="D8510">
        <v>8.4660372676745599</v>
      </c>
      <c r="E8510">
        <v>8.4461584126447793</v>
      </c>
      <c r="F8510">
        <v>8.1031308635279</v>
      </c>
      <c r="G8510">
        <v>8.0945910163541193</v>
      </c>
      <c r="H8510">
        <v>8.6357633415283193</v>
      </c>
      <c r="I8510">
        <v>8.51664352004439</v>
      </c>
      <c r="J8510">
        <v>8.4402141162104201</v>
      </c>
      <c r="K8510">
        <v>8.2331682455353992</v>
      </c>
      <c r="L8510">
        <v>7.8981783752191896</v>
      </c>
      <c r="M8510">
        <v>7.6570955096628603</v>
      </c>
      <c r="N8510">
        <v>7.79668997923301</v>
      </c>
      <c r="O8510">
        <v>7.758198071442</v>
      </c>
      <c r="P8510">
        <v>8.6022561904341206</v>
      </c>
      <c r="Q8510">
        <v>5.81282804418474</v>
      </c>
    </row>
    <row r="8511" spans="1:17">
      <c r="A8511" t="s">
        <v>15411</v>
      </c>
      <c r="B8511" s="16" t="s">
        <v>15412</v>
      </c>
      <c r="C8511">
        <v>5.0332205246179997</v>
      </c>
      <c r="D8511">
        <v>4.60434225742737</v>
      </c>
      <c r="E8511">
        <v>3.8152982058547602</v>
      </c>
      <c r="F8511">
        <v>2.8218677180984102</v>
      </c>
      <c r="G8511">
        <v>3.8309652426265099</v>
      </c>
      <c r="H8511">
        <v>2.8218677180984102</v>
      </c>
      <c r="I8511">
        <v>3.5089935751222501</v>
      </c>
      <c r="J8511">
        <v>2.8218677180984102</v>
      </c>
      <c r="K8511">
        <v>7.6791251050583504</v>
      </c>
      <c r="L8511">
        <v>6.7850770131405502</v>
      </c>
      <c r="M8511">
        <v>4.3652147767139304</v>
      </c>
      <c r="N8511">
        <v>4.5639913292833096</v>
      </c>
      <c r="O8511">
        <v>3.7643275486974099</v>
      </c>
      <c r="P8511">
        <v>3.3893867502571098</v>
      </c>
      <c r="Q8511">
        <v>2.8218677180984102</v>
      </c>
    </row>
    <row r="8512" spans="1:17">
      <c r="A8512" t="s">
        <v>15413</v>
      </c>
      <c r="B8512" s="16" t="s">
        <v>15414</v>
      </c>
      <c r="C8512">
        <v>8.4536148740213708</v>
      </c>
      <c r="D8512">
        <v>8.3890938135742594</v>
      </c>
      <c r="E8512">
        <v>8.3047561282345796</v>
      </c>
      <c r="F8512">
        <v>8.1955325253200293</v>
      </c>
      <c r="G8512">
        <v>8.4285141492112103</v>
      </c>
      <c r="H8512">
        <v>7.0818085916578397</v>
      </c>
      <c r="I8512">
        <v>7.8331533557725299</v>
      </c>
      <c r="J8512">
        <v>7.6878232809812701</v>
      </c>
      <c r="K8512">
        <v>8.4289305080293992</v>
      </c>
      <c r="L8512">
        <v>8.2468057817627791</v>
      </c>
      <c r="M8512">
        <v>7.8175334624456996</v>
      </c>
      <c r="N8512">
        <v>7.8956840961943104</v>
      </c>
      <c r="O8512">
        <v>7.7029260339263796</v>
      </c>
      <c r="P8512">
        <v>7.2512976857525899</v>
      </c>
      <c r="Q8512">
        <v>9.2656390107680107</v>
      </c>
    </row>
    <row r="8513" spans="1:17">
      <c r="A8513" t="s">
        <v>15415</v>
      </c>
      <c r="B8513" s="16" t="s">
        <v>15416</v>
      </c>
      <c r="C8513">
        <v>5.9458908722802599</v>
      </c>
      <c r="D8513">
        <v>5.4196943085789</v>
      </c>
      <c r="E8513">
        <v>5.8440669982677802</v>
      </c>
      <c r="F8513">
        <v>5.7330626009085002</v>
      </c>
      <c r="G8513">
        <v>5.8658439972155101</v>
      </c>
      <c r="H8513">
        <v>5.9735057093571502</v>
      </c>
      <c r="I8513">
        <v>6.0006802574656097</v>
      </c>
      <c r="J8513">
        <v>5.8305531747288999</v>
      </c>
      <c r="K8513">
        <v>5.5739944882594701</v>
      </c>
      <c r="L8513">
        <v>5.98142559332394</v>
      </c>
      <c r="M8513">
        <v>5.8211776785550002</v>
      </c>
      <c r="N8513">
        <v>6.2904795804548401</v>
      </c>
      <c r="O8513">
        <v>5.6811186853724998</v>
      </c>
      <c r="P8513">
        <v>5.7609673977777103</v>
      </c>
      <c r="Q8513">
        <v>7.5369478347710803</v>
      </c>
    </row>
    <row r="8514" spans="1:17">
      <c r="A8514" t="s">
        <v>15417</v>
      </c>
      <c r="B8514" s="16" t="s">
        <v>15418</v>
      </c>
      <c r="C8514">
        <v>6.4131208425870598</v>
      </c>
      <c r="D8514">
        <v>6.4040653105614398</v>
      </c>
      <c r="E8514">
        <v>6.2748053550712104</v>
      </c>
      <c r="F8514">
        <v>6.3809072983689399</v>
      </c>
      <c r="G8514">
        <v>6.7091506927065296</v>
      </c>
      <c r="H8514">
        <v>5.6335213647889502</v>
      </c>
      <c r="I8514">
        <v>6.2865816137221397</v>
      </c>
      <c r="J8514">
        <v>6.0277492141178799</v>
      </c>
      <c r="K8514">
        <v>6.7662737405155697</v>
      </c>
      <c r="L8514">
        <v>6.4068267027450601</v>
      </c>
      <c r="M8514">
        <v>6.4443906543116398</v>
      </c>
      <c r="N8514">
        <v>6.6318301267309199</v>
      </c>
      <c r="O8514">
        <v>6.5967134003158696</v>
      </c>
      <c r="P8514">
        <v>6.3019488648261204</v>
      </c>
      <c r="Q8514">
        <v>5.81282804418474</v>
      </c>
    </row>
    <row r="8515" spans="1:17">
      <c r="A8515" t="s">
        <v>15419</v>
      </c>
      <c r="B8515" s="16" t="s">
        <v>15420</v>
      </c>
      <c r="C8515">
        <v>9.0036152029677208</v>
      </c>
      <c r="D8515">
        <v>9.2578852393228992</v>
      </c>
      <c r="E8515">
        <v>9.0343874012440999</v>
      </c>
      <c r="F8515">
        <v>9.5986047140717208</v>
      </c>
      <c r="G8515">
        <v>9.1723379504914604</v>
      </c>
      <c r="H8515">
        <v>9.3081083760939691</v>
      </c>
      <c r="I8515">
        <v>8.8462771609699704</v>
      </c>
      <c r="J8515">
        <v>9.6580472045886196</v>
      </c>
      <c r="K8515">
        <v>8.9549323856111904</v>
      </c>
      <c r="L8515">
        <v>8.8170179735652905</v>
      </c>
      <c r="M8515">
        <v>8.8782652246335108</v>
      </c>
      <c r="N8515">
        <v>8.8479810487294799</v>
      </c>
      <c r="O8515">
        <v>8.5475120102068907</v>
      </c>
      <c r="P8515">
        <v>8.9643205552955898</v>
      </c>
      <c r="Q8515">
        <v>9.1612412986063401</v>
      </c>
    </row>
    <row r="8516" spans="1:17">
      <c r="A8516" t="s">
        <v>15421</v>
      </c>
      <c r="B8516" s="16" t="s">
        <v>15422</v>
      </c>
      <c r="C8516">
        <v>9.3921826909563002</v>
      </c>
      <c r="D8516">
        <v>9.3520892394966193</v>
      </c>
      <c r="E8516">
        <v>9.4096817183552002</v>
      </c>
      <c r="F8516">
        <v>9.2686205545355698</v>
      </c>
      <c r="G8516">
        <v>9.1790794293753901</v>
      </c>
      <c r="H8516">
        <v>8.7891972985372107</v>
      </c>
      <c r="I8516">
        <v>9.2809903106026308</v>
      </c>
      <c r="J8516">
        <v>9.0417428391056003</v>
      </c>
      <c r="K8516">
        <v>9.4069964636084293</v>
      </c>
      <c r="L8516">
        <v>9.4689076217960508</v>
      </c>
      <c r="M8516">
        <v>9.2966902676712309</v>
      </c>
      <c r="N8516">
        <v>8.5769881481138395</v>
      </c>
      <c r="O8516">
        <v>9.4369329850502393</v>
      </c>
      <c r="P8516">
        <v>9.3024240626112107</v>
      </c>
      <c r="Q8516">
        <v>10.087613053174801</v>
      </c>
    </row>
    <row r="8517" spans="1:17">
      <c r="A8517" t="s">
        <v>15423</v>
      </c>
      <c r="B8517" s="16" t="s">
        <v>15424</v>
      </c>
      <c r="C8517">
        <v>5.7625387775367001</v>
      </c>
      <c r="D8517">
        <v>5.9788191698956696</v>
      </c>
      <c r="E8517">
        <v>5.8141048855267101</v>
      </c>
      <c r="F8517">
        <v>6.1767486539667296</v>
      </c>
      <c r="G8517">
        <v>5.7723329839865896</v>
      </c>
      <c r="H8517">
        <v>5.5337430520980799</v>
      </c>
      <c r="I8517">
        <v>5.4886690454658904</v>
      </c>
      <c r="J8517">
        <v>5.4379532412242897</v>
      </c>
      <c r="K8517">
        <v>5.5739944882594701</v>
      </c>
      <c r="L8517">
        <v>5.3400637897298404</v>
      </c>
      <c r="M8517">
        <v>5.2371779022953104</v>
      </c>
      <c r="N8517">
        <v>5.3928688873847097</v>
      </c>
      <c r="O8517">
        <v>5.3368598019304798</v>
      </c>
      <c r="P8517">
        <v>5.2603607125134104</v>
      </c>
      <c r="Q8517">
        <v>7.5369478347710803</v>
      </c>
    </row>
    <row r="8518" spans="1:17">
      <c r="A8518" t="s">
        <v>15425</v>
      </c>
      <c r="B8518" s="16" t="s">
        <v>15426</v>
      </c>
      <c r="C8518">
        <v>8.6659178183868004</v>
      </c>
      <c r="D8518">
        <v>8.6883650980997391</v>
      </c>
      <c r="E8518">
        <v>8.8284231386240801</v>
      </c>
      <c r="F8518">
        <v>8.9565243407472508</v>
      </c>
      <c r="G8518">
        <v>8.8950374046183303</v>
      </c>
      <c r="H8518">
        <v>8.2069884902560695</v>
      </c>
      <c r="I8518">
        <v>8.4541170662821195</v>
      </c>
      <c r="J8518">
        <v>8.5465813985269694</v>
      </c>
      <c r="K8518">
        <v>8.4318799122865098</v>
      </c>
      <c r="L8518">
        <v>8.5831867699617703</v>
      </c>
      <c r="M8518">
        <v>8.7608894478064201</v>
      </c>
      <c r="N8518">
        <v>8.5925945889901794</v>
      </c>
      <c r="O8518">
        <v>8.6919685582768906</v>
      </c>
      <c r="P8518">
        <v>8.2548890296171304</v>
      </c>
      <c r="Q8518">
        <v>8.9266120302692595</v>
      </c>
    </row>
    <row r="8519" spans="1:17">
      <c r="A8519" t="s">
        <v>15427</v>
      </c>
      <c r="B8519" s="16" t="s">
        <v>15428</v>
      </c>
      <c r="C8519">
        <v>5.8054102324735597</v>
      </c>
      <c r="D8519">
        <v>6.1299045716837801</v>
      </c>
      <c r="E8519">
        <v>5.8440669982677802</v>
      </c>
      <c r="F8519">
        <v>5.0436549643728998</v>
      </c>
      <c r="G8519">
        <v>5.4770951667621199</v>
      </c>
      <c r="H8519">
        <v>4.4894640760069198</v>
      </c>
      <c r="I8519">
        <v>5.6414352460325601</v>
      </c>
      <c r="J8519">
        <v>5.5420329423979799</v>
      </c>
      <c r="K8519">
        <v>7.0388581973165998</v>
      </c>
      <c r="L8519">
        <v>5.54859593602092</v>
      </c>
      <c r="M8519">
        <v>4.5395912486649097</v>
      </c>
      <c r="N8519">
        <v>4.2465073090516299</v>
      </c>
      <c r="O8519">
        <v>4.9374682048982903</v>
      </c>
      <c r="P8519">
        <v>5.7306434872206502</v>
      </c>
      <c r="Q8519">
        <v>6.6375058506955904</v>
      </c>
    </row>
    <row r="8520" spans="1:17">
      <c r="A8520" t="s">
        <v>15429</v>
      </c>
      <c r="B8520" s="16" t="s">
        <v>15430</v>
      </c>
      <c r="C8520">
        <v>6.3427786386298202</v>
      </c>
      <c r="D8520">
        <v>6.1613914259344904</v>
      </c>
      <c r="E8520">
        <v>6.3388609491737098</v>
      </c>
      <c r="F8520">
        <v>6.3027317328969898</v>
      </c>
      <c r="G8520">
        <v>6.3731052938135697</v>
      </c>
      <c r="H8520">
        <v>6.9645120930522904</v>
      </c>
      <c r="I8520">
        <v>6.7056631409512804</v>
      </c>
      <c r="J8520">
        <v>6.7957351857853503</v>
      </c>
      <c r="K8520">
        <v>6.2113205295656702</v>
      </c>
      <c r="L8520">
        <v>6.4456704962526796</v>
      </c>
      <c r="M8520">
        <v>6.5491988163808497</v>
      </c>
      <c r="N8520">
        <v>6.2434134649689499</v>
      </c>
      <c r="O8520">
        <v>6.6874703143804703</v>
      </c>
      <c r="P8520">
        <v>7.1645898956467198</v>
      </c>
      <c r="Q8520">
        <v>5.09416193408443</v>
      </c>
    </row>
    <row r="8521" spans="1:17">
      <c r="A8521" t="s">
        <v>15431</v>
      </c>
      <c r="B8521" s="16" t="s">
        <v>15432</v>
      </c>
      <c r="C8521">
        <v>6.7316197386997496</v>
      </c>
      <c r="D8521">
        <v>6.4171272036765803</v>
      </c>
      <c r="E8521">
        <v>7.7006203336366701</v>
      </c>
      <c r="F8521">
        <v>7.0070440488476997</v>
      </c>
      <c r="G8521">
        <v>7.1372856948198002</v>
      </c>
      <c r="H8521">
        <v>5.36902745237989</v>
      </c>
      <c r="I8521">
        <v>6.0374776942977704</v>
      </c>
      <c r="J8521">
        <v>8.1043146912120303</v>
      </c>
      <c r="K8521">
        <v>6.6692237937115797</v>
      </c>
      <c r="L8521">
        <v>5.99904232200804</v>
      </c>
      <c r="M8521">
        <v>6.0213535113456302</v>
      </c>
      <c r="N8521">
        <v>6.4088580569182003</v>
      </c>
      <c r="O8521">
        <v>6.62455111994002</v>
      </c>
      <c r="P8521">
        <v>5.8481757373421797</v>
      </c>
      <c r="Q8521">
        <v>8.5667227177791094</v>
      </c>
    </row>
    <row r="8522" spans="1:17">
      <c r="A8522" t="s">
        <v>15433</v>
      </c>
      <c r="B8522" s="16" t="e">
        <v>#N/A</v>
      </c>
      <c r="C8522">
        <v>3.3064422771203601</v>
      </c>
      <c r="D8522">
        <v>3.2942621936663499</v>
      </c>
      <c r="E8522">
        <v>3.4028894668404299</v>
      </c>
      <c r="F8522">
        <v>3.2825265482838799</v>
      </c>
      <c r="G8522">
        <v>3.33407035458014</v>
      </c>
      <c r="H8522">
        <v>2.8218677180984102</v>
      </c>
      <c r="I8522">
        <v>2.8218677180984102</v>
      </c>
      <c r="J8522">
        <v>3.5611359966351301</v>
      </c>
      <c r="K8522">
        <v>3.4608708703561399</v>
      </c>
      <c r="L8522">
        <v>2.8218677180984102</v>
      </c>
      <c r="M8522">
        <v>3.4086250003018401</v>
      </c>
      <c r="N8522">
        <v>2.8218677180984102</v>
      </c>
      <c r="O8522">
        <v>2.8218677180984102</v>
      </c>
      <c r="P8522">
        <v>3.3893867502571098</v>
      </c>
      <c r="Q8522">
        <v>2.8218677180984102</v>
      </c>
    </row>
    <row r="8523" spans="1:17">
      <c r="A8523" t="s">
        <v>15434</v>
      </c>
      <c r="B8523" s="16" t="s">
        <v>15435</v>
      </c>
      <c r="C8523">
        <v>11.9281227576048</v>
      </c>
      <c r="D8523">
        <v>11.838389310106299</v>
      </c>
      <c r="E8523">
        <v>12.043349523874801</v>
      </c>
      <c r="F8523">
        <v>11.382247610941899</v>
      </c>
      <c r="G8523">
        <v>11.8002165290034</v>
      </c>
      <c r="H8523">
        <v>9.9359632805060798</v>
      </c>
      <c r="I8523">
        <v>11.5374937127729</v>
      </c>
      <c r="J8523">
        <v>11.075749006456499</v>
      </c>
      <c r="K8523">
        <v>12.0059522758825</v>
      </c>
      <c r="L8523">
        <v>11.418484579632</v>
      </c>
      <c r="M8523">
        <v>10.8489383184299</v>
      </c>
      <c r="N8523">
        <v>10.392773643592999</v>
      </c>
      <c r="O8523">
        <v>11.033163038847601</v>
      </c>
      <c r="P8523">
        <v>11.2645719273072</v>
      </c>
      <c r="Q8523">
        <v>13.1719911201883</v>
      </c>
    </row>
    <row r="8524" spans="1:17">
      <c r="A8524" t="s">
        <v>15436</v>
      </c>
      <c r="B8524" s="16" t="s">
        <v>15437</v>
      </c>
      <c r="C8524">
        <v>5.6726238351308904</v>
      </c>
      <c r="D8524">
        <v>5.8293813043846097</v>
      </c>
      <c r="E8524">
        <v>5.3510197543661198</v>
      </c>
      <c r="F8524">
        <v>6.28927369624365</v>
      </c>
      <c r="G8524">
        <v>5.7963037841217497</v>
      </c>
      <c r="H8524">
        <v>6.7300856779471898</v>
      </c>
      <c r="I8524">
        <v>5.7119264710440998</v>
      </c>
      <c r="J8524">
        <v>5.3015977798976204</v>
      </c>
      <c r="K8524">
        <v>6.0655334946390003</v>
      </c>
      <c r="L8524">
        <v>5.99904232200804</v>
      </c>
      <c r="M8524">
        <v>6.5399829237807499</v>
      </c>
      <c r="N8524">
        <v>6.7924489711304696</v>
      </c>
      <c r="O8524">
        <v>6.55873119492583</v>
      </c>
      <c r="P8524">
        <v>5.6022656228975496</v>
      </c>
      <c r="Q8524">
        <v>5.09416193408443</v>
      </c>
    </row>
    <row r="8525" spans="1:17">
      <c r="A8525" t="s">
        <v>15438</v>
      </c>
      <c r="B8525" s="16" t="s">
        <v>15439</v>
      </c>
      <c r="C8525">
        <v>11.149219731208699</v>
      </c>
      <c r="D8525">
        <v>11.164790054070901</v>
      </c>
      <c r="E8525">
        <v>11.1641501503242</v>
      </c>
      <c r="F8525">
        <v>10.572448302612999</v>
      </c>
      <c r="G8525">
        <v>10.831092184304101</v>
      </c>
      <c r="H8525">
        <v>10.6411157295206</v>
      </c>
      <c r="I8525">
        <v>10.9984486044112</v>
      </c>
      <c r="J8525">
        <v>10.9215023995695</v>
      </c>
      <c r="K8525">
        <v>11.071223890542401</v>
      </c>
      <c r="L8525">
        <v>10.767881442952</v>
      </c>
      <c r="M8525">
        <v>10.4990000645893</v>
      </c>
      <c r="N8525">
        <v>10.4078439577201</v>
      </c>
      <c r="O8525">
        <v>10.7590260504293</v>
      </c>
      <c r="P8525">
        <v>11.113270642841799</v>
      </c>
      <c r="Q8525">
        <v>11.3634370744835</v>
      </c>
    </row>
    <row r="8526" spans="1:17">
      <c r="A8526" t="s">
        <v>15440</v>
      </c>
      <c r="B8526" s="16" t="s">
        <v>15441</v>
      </c>
      <c r="C8526">
        <v>8.2006065859915793</v>
      </c>
      <c r="D8526">
        <v>8.0321994473285105</v>
      </c>
      <c r="E8526">
        <v>8.5793132591852306</v>
      </c>
      <c r="F8526">
        <v>7.9071629384648299</v>
      </c>
      <c r="G8526">
        <v>8.0898264120100301</v>
      </c>
      <c r="H8526">
        <v>6.9167133088984798</v>
      </c>
      <c r="I8526">
        <v>8.2209912756215999</v>
      </c>
      <c r="J8526">
        <v>7.7054390932035197</v>
      </c>
      <c r="K8526">
        <v>8.4289305080293992</v>
      </c>
      <c r="L8526">
        <v>8.24315815610756</v>
      </c>
      <c r="M8526">
        <v>8.0024973903144492</v>
      </c>
      <c r="N8526">
        <v>7.74171880370272</v>
      </c>
      <c r="O8526">
        <v>8.01360964961661</v>
      </c>
      <c r="P8526">
        <v>7.8733663028696599</v>
      </c>
      <c r="Q8526">
        <v>9.4541791636288703</v>
      </c>
    </row>
    <row r="8527" spans="1:17">
      <c r="A8527" t="s">
        <v>15442</v>
      </c>
      <c r="B8527" s="16" t="s">
        <v>15443</v>
      </c>
      <c r="C8527">
        <v>6.5812385223602199</v>
      </c>
      <c r="D8527">
        <v>6.37757613081736</v>
      </c>
      <c r="E8527">
        <v>6.6887898835754704</v>
      </c>
      <c r="F8527">
        <v>6.03844460263067</v>
      </c>
      <c r="G8527">
        <v>6.3888092340661196</v>
      </c>
      <c r="H8527">
        <v>5.3978950479979702</v>
      </c>
      <c r="I8527">
        <v>6.2865816137221397</v>
      </c>
      <c r="J8527">
        <v>5.5420329423979799</v>
      </c>
      <c r="K8527">
        <v>6.6076639520751996</v>
      </c>
      <c r="L8527">
        <v>6.4456704962526796</v>
      </c>
      <c r="M8527">
        <v>6.0477582448035001</v>
      </c>
      <c r="N8527">
        <v>5.8818201747363998</v>
      </c>
      <c r="O8527">
        <v>6.13606241069352</v>
      </c>
      <c r="P8527">
        <v>5.9824449333743104</v>
      </c>
      <c r="Q8527">
        <v>7.3593062614465703</v>
      </c>
    </row>
    <row r="8528" spans="1:17">
      <c r="A8528" t="s">
        <v>15444</v>
      </c>
      <c r="B8528" s="16" t="s">
        <v>15445</v>
      </c>
      <c r="C8528">
        <v>8.4268482544490908</v>
      </c>
      <c r="D8528">
        <v>8.2216671384541105</v>
      </c>
      <c r="E8528">
        <v>8.4652722640614595</v>
      </c>
      <c r="F8528">
        <v>8.2517042368415598</v>
      </c>
      <c r="G8528">
        <v>8.2000413000322094</v>
      </c>
      <c r="H8528">
        <v>7.2220159419317103</v>
      </c>
      <c r="I8528">
        <v>7.7588130872051497</v>
      </c>
      <c r="J8528">
        <v>7.3829688472813801</v>
      </c>
      <c r="K8528">
        <v>8.5533132934081202</v>
      </c>
      <c r="L8528">
        <v>8.3789889909718003</v>
      </c>
      <c r="M8528">
        <v>7.9165304623469304</v>
      </c>
      <c r="N8528">
        <v>7.6961786310614997</v>
      </c>
      <c r="O8528">
        <v>7.8154403595846702</v>
      </c>
      <c r="P8528">
        <v>7.0723068801633202</v>
      </c>
      <c r="Q8528">
        <v>9.8053894822166399</v>
      </c>
    </row>
    <row r="8529" spans="1:17">
      <c r="A8529" t="s">
        <v>15446</v>
      </c>
      <c r="B8529" s="16" t="s">
        <v>15447</v>
      </c>
      <c r="C8529">
        <v>7.9603898990703099</v>
      </c>
      <c r="D8529">
        <v>7.8574973468194802</v>
      </c>
      <c r="E8529">
        <v>7.7246317272255904</v>
      </c>
      <c r="F8529">
        <v>8.1702516828420695</v>
      </c>
      <c r="G8529">
        <v>8.1956134515825596</v>
      </c>
      <c r="H8529">
        <v>8.2728369956591106</v>
      </c>
      <c r="I8529">
        <v>7.8789933209065302</v>
      </c>
      <c r="J8529">
        <v>7.9466774673300398</v>
      </c>
      <c r="K8529">
        <v>7.5654434096948204</v>
      </c>
      <c r="L8529">
        <v>7.62287817002548</v>
      </c>
      <c r="M8529">
        <v>8.3741108116857799</v>
      </c>
      <c r="N8529">
        <v>8.4996315541671699</v>
      </c>
      <c r="O8529">
        <v>8.6181080766548597</v>
      </c>
      <c r="P8529">
        <v>8.0943914095549303</v>
      </c>
      <c r="Q8529">
        <v>7.9670857749043096</v>
      </c>
    </row>
    <row r="8530" spans="1:17">
      <c r="A8530" t="s">
        <v>15448</v>
      </c>
      <c r="B8530" s="16" t="s">
        <v>15449</v>
      </c>
      <c r="C8530">
        <v>11.834844997938299</v>
      </c>
      <c r="D8530">
        <v>11.804545667244501</v>
      </c>
      <c r="E8530">
        <v>11.7422428243105</v>
      </c>
      <c r="F8530">
        <v>10.206695619469</v>
      </c>
      <c r="G8530">
        <v>12.013855167550201</v>
      </c>
      <c r="H8530">
        <v>11.3187199627874</v>
      </c>
      <c r="I8530">
        <v>13.002649737452201</v>
      </c>
      <c r="J8530">
        <v>11.950775250582</v>
      </c>
      <c r="K8530">
        <v>11.6194821748831</v>
      </c>
      <c r="L8530">
        <v>12.6205512927342</v>
      </c>
      <c r="M8530">
        <v>12.2619487240915</v>
      </c>
      <c r="N8530">
        <v>12.329723895494901</v>
      </c>
      <c r="O8530">
        <v>11.4555479453806</v>
      </c>
      <c r="P8530">
        <v>13.694779100361201</v>
      </c>
      <c r="Q8530">
        <v>11.303394432065099</v>
      </c>
    </row>
    <row r="8531" spans="1:17">
      <c r="A8531" t="s">
        <v>15450</v>
      </c>
      <c r="B8531" s="16" t="e">
        <v>#N/A</v>
      </c>
      <c r="C8531">
        <v>5.8470053502229398</v>
      </c>
      <c r="D8531">
        <v>5.9060888777783198</v>
      </c>
      <c r="E8531">
        <v>5.8141048855267101</v>
      </c>
      <c r="F8531">
        <v>6.2341275073237901</v>
      </c>
      <c r="G8531">
        <v>5.8882770820909203</v>
      </c>
      <c r="H8531">
        <v>6.4359856847759502</v>
      </c>
      <c r="I8531">
        <v>6.0555222887526101</v>
      </c>
      <c r="J8531">
        <v>6.0418318428819298</v>
      </c>
      <c r="K8531">
        <v>6.0027256129859996</v>
      </c>
      <c r="L8531">
        <v>6.0336280567968696</v>
      </c>
      <c r="M8531">
        <v>6.0079632501692499</v>
      </c>
      <c r="N8531">
        <v>5.8610534549687996</v>
      </c>
      <c r="O8531">
        <v>6.0697440603835204</v>
      </c>
      <c r="P8531">
        <v>6.0813328860205003</v>
      </c>
      <c r="Q8531">
        <v>5.81282804418474</v>
      </c>
    </row>
    <row r="8532" spans="1:17">
      <c r="A8532" t="s">
        <v>15451</v>
      </c>
      <c r="B8532" s="16" t="s">
        <v>15452</v>
      </c>
      <c r="C8532">
        <v>6.2066550544559398</v>
      </c>
      <c r="D8532">
        <v>5.5701495124768599</v>
      </c>
      <c r="E8532">
        <v>6.3178285212373604</v>
      </c>
      <c r="F8532">
        <v>6.1913127704974604</v>
      </c>
      <c r="G8532">
        <v>5.97458653714276</v>
      </c>
      <c r="H8532">
        <v>6.6503815819958696</v>
      </c>
      <c r="I8532">
        <v>6.3315474419567597</v>
      </c>
      <c r="J8532">
        <v>6.2619694608709597</v>
      </c>
      <c r="K8532">
        <v>6.2789451631063997</v>
      </c>
      <c r="L8532">
        <v>6.0839659041390597</v>
      </c>
      <c r="M8532">
        <v>5.8057232550906601</v>
      </c>
      <c r="N8532">
        <v>5.8610534549687996</v>
      </c>
      <c r="O8532">
        <v>5.8497078619626199</v>
      </c>
      <c r="P8532">
        <v>6.5105945574874102</v>
      </c>
      <c r="Q8532">
        <v>5.09416193408443</v>
      </c>
    </row>
    <row r="8533" spans="1:17">
      <c r="A8533" t="s">
        <v>15453</v>
      </c>
      <c r="B8533" s="16" t="s">
        <v>15454</v>
      </c>
      <c r="C8533">
        <v>9.3249345246715407</v>
      </c>
      <c r="D8533">
        <v>9.3937023615318491</v>
      </c>
      <c r="E8533">
        <v>9.0691525554857293</v>
      </c>
      <c r="F8533">
        <v>9.2600912106975208</v>
      </c>
      <c r="G8533">
        <v>8.9977587879827006</v>
      </c>
      <c r="H8533">
        <v>9.3906483384895605</v>
      </c>
      <c r="I8533">
        <v>9.0624127351310104</v>
      </c>
      <c r="J8533">
        <v>9.4493607430080306</v>
      </c>
      <c r="K8533">
        <v>9.2981022983706101</v>
      </c>
      <c r="L8533">
        <v>9.2003191305731509</v>
      </c>
      <c r="M8533">
        <v>9.0687462308516604</v>
      </c>
      <c r="N8533">
        <v>8.5832510115967597</v>
      </c>
      <c r="O8533">
        <v>8.9288558522078905</v>
      </c>
      <c r="P8533">
        <v>9.3546545703394308</v>
      </c>
      <c r="Q8533">
        <v>7.9670857749043096</v>
      </c>
    </row>
    <row r="8534" spans="1:17">
      <c r="A8534" t="s">
        <v>15455</v>
      </c>
      <c r="B8534" s="16" t="s">
        <v>15456</v>
      </c>
      <c r="C8534">
        <v>5.5764787150916</v>
      </c>
      <c r="D8534">
        <v>6.0310005479080901</v>
      </c>
      <c r="E8534">
        <v>5.8141048855267101</v>
      </c>
      <c r="F8534">
        <v>5.8111357960990899</v>
      </c>
      <c r="G8534">
        <v>5.5918733105197997</v>
      </c>
      <c r="H8534">
        <v>6.3373802611413304</v>
      </c>
      <c r="I8534">
        <v>5.6888246486798497</v>
      </c>
      <c r="J8534">
        <v>5.8785809350245</v>
      </c>
      <c r="K8534">
        <v>5.4363438608835697</v>
      </c>
      <c r="L8534">
        <v>4.7015176725495298</v>
      </c>
      <c r="M8534">
        <v>5.2134656239442299</v>
      </c>
      <c r="N8534">
        <v>4.9442341107279502</v>
      </c>
      <c r="O8534">
        <v>5.3368598019304798</v>
      </c>
      <c r="P8534">
        <v>6.3222334835171203</v>
      </c>
      <c r="Q8534">
        <v>2.8218677180984102</v>
      </c>
    </row>
    <row r="8535" spans="1:17">
      <c r="A8535" t="s">
        <v>15457</v>
      </c>
      <c r="B8535" s="16" t="s">
        <v>15458</v>
      </c>
      <c r="C8535">
        <v>6.0382723697636704</v>
      </c>
      <c r="D8535">
        <v>6.3641441853182199</v>
      </c>
      <c r="E8535">
        <v>4.0887687455453801</v>
      </c>
      <c r="F8535">
        <v>6.3027317328969898</v>
      </c>
      <c r="G8535">
        <v>7.0416356122635104</v>
      </c>
      <c r="H8535">
        <v>6.0823845760958202</v>
      </c>
      <c r="I8535">
        <v>5.7119264710440998</v>
      </c>
      <c r="J8535">
        <v>5.2774779789829704</v>
      </c>
      <c r="K8535">
        <v>6.1256640567470697</v>
      </c>
      <c r="L8535">
        <v>5.0935145615262796</v>
      </c>
      <c r="M8535">
        <v>6.5025119104691198</v>
      </c>
      <c r="N8535">
        <v>6.4088580569182003</v>
      </c>
      <c r="O8535">
        <v>6.2481214444694197</v>
      </c>
      <c r="P8535">
        <v>6.217780089303</v>
      </c>
      <c r="Q8535">
        <v>5.81282804418474</v>
      </c>
    </row>
    <row r="8536" spans="1:17">
      <c r="A8536" t="s">
        <v>15459</v>
      </c>
      <c r="B8536" s="16" t="s">
        <v>15460</v>
      </c>
      <c r="C8536">
        <v>5.6492058890955699</v>
      </c>
      <c r="D8536">
        <v>5.6840918186943501</v>
      </c>
      <c r="E8536">
        <v>6.0375917107677903</v>
      </c>
      <c r="F8536">
        <v>5.8299906224742504</v>
      </c>
      <c r="G8536">
        <v>5.3842376496302498</v>
      </c>
      <c r="H8536">
        <v>6.3662577777008797</v>
      </c>
      <c r="I8536">
        <v>5.8637325437795704</v>
      </c>
      <c r="J8536">
        <v>6.2007006023616098</v>
      </c>
      <c r="K8536">
        <v>5.6991521110608296</v>
      </c>
      <c r="L8536">
        <v>5.3952544827186699</v>
      </c>
      <c r="M8536">
        <v>5.2371779022953104</v>
      </c>
      <c r="N8536">
        <v>5.3632034605234802</v>
      </c>
      <c r="O8536">
        <v>5.2900109819477699</v>
      </c>
      <c r="P8536">
        <v>6.3814054639084601</v>
      </c>
      <c r="Q8536">
        <v>2.8218677180984102</v>
      </c>
    </row>
    <row r="8537" spans="1:17">
      <c r="A8537" t="s">
        <v>15461</v>
      </c>
      <c r="B8537" s="16" t="s">
        <v>15462</v>
      </c>
      <c r="C8537">
        <v>7.0977815649052802</v>
      </c>
      <c r="D8537">
        <v>7.3281458169750797</v>
      </c>
      <c r="E8537">
        <v>7.3245864031377002</v>
      </c>
      <c r="F8537">
        <v>7.0070440488476997</v>
      </c>
      <c r="G8537">
        <v>6.9177415899492303</v>
      </c>
      <c r="H8537">
        <v>7.5318215657091097</v>
      </c>
      <c r="I8537">
        <v>7.34494732199766</v>
      </c>
      <c r="J8537">
        <v>7.5237274800045304</v>
      </c>
      <c r="K8537">
        <v>7.1861750931338202</v>
      </c>
      <c r="L8537">
        <v>7.3311349400453301</v>
      </c>
      <c r="M8537">
        <v>7.1300325981917103</v>
      </c>
      <c r="N8537">
        <v>7.0039274521764501</v>
      </c>
      <c r="O8537">
        <v>7.1366311506881104</v>
      </c>
      <c r="P8537">
        <v>7.6039486052672203</v>
      </c>
      <c r="Q8537">
        <v>5.81282804418474</v>
      </c>
    </row>
    <row r="8538" spans="1:17">
      <c r="A8538" t="s">
        <v>15463</v>
      </c>
      <c r="B8538" s="16" t="s">
        <v>15464</v>
      </c>
      <c r="C8538">
        <v>8.9761918389152004</v>
      </c>
      <c r="D8538">
        <v>8.8995555798787294</v>
      </c>
      <c r="E8538">
        <v>8.8612563188973201</v>
      </c>
      <c r="F8538">
        <v>7.8122616051964204</v>
      </c>
      <c r="G8538">
        <v>8.6057991089769192</v>
      </c>
      <c r="H8538">
        <v>7.2141367709232602</v>
      </c>
      <c r="I8538">
        <v>8.7726852926107703</v>
      </c>
      <c r="J8538">
        <v>7.8149694289075704</v>
      </c>
      <c r="K8538">
        <v>9.39948514670143</v>
      </c>
      <c r="L8538">
        <v>9.0309136959339895</v>
      </c>
      <c r="M8538">
        <v>8.1362872168511</v>
      </c>
      <c r="N8538">
        <v>8.2973378189464597</v>
      </c>
      <c r="O8538">
        <v>8.1753492709388809</v>
      </c>
      <c r="P8538">
        <v>8.4087349906230404</v>
      </c>
      <c r="Q8538">
        <v>10.4618161310557</v>
      </c>
    </row>
    <row r="8539" spans="1:17">
      <c r="A8539" t="s">
        <v>15465</v>
      </c>
      <c r="B8539" s="16" t="s">
        <v>15466</v>
      </c>
      <c r="C8539">
        <v>8.1025166897275707</v>
      </c>
      <c r="D8539">
        <v>8.1102015415907793</v>
      </c>
      <c r="E8539">
        <v>8.6010775625510991</v>
      </c>
      <c r="F8539">
        <v>8.4597473083446406</v>
      </c>
      <c r="G8539">
        <v>8.3147231221173001</v>
      </c>
      <c r="H8539">
        <v>8.8739863864483404</v>
      </c>
      <c r="I8539">
        <v>7.9852629709249596</v>
      </c>
      <c r="J8539">
        <v>8.4867642841392996</v>
      </c>
      <c r="K8539">
        <v>7.8477217694945702</v>
      </c>
      <c r="L8539">
        <v>8.2099072742393702</v>
      </c>
      <c r="M8539">
        <v>8.4272825293791307</v>
      </c>
      <c r="N8539">
        <v>8.4525125106070007</v>
      </c>
      <c r="O8539">
        <v>8.7971304370755501</v>
      </c>
      <c r="P8539">
        <v>8.2015403546064007</v>
      </c>
      <c r="Q8539">
        <v>5.81282804418474</v>
      </c>
    </row>
    <row r="8540" spans="1:17">
      <c r="A8540" t="s">
        <v>15467</v>
      </c>
      <c r="B8540" s="16" t="s">
        <v>15468</v>
      </c>
      <c r="C8540">
        <v>5.2395597656514097</v>
      </c>
      <c r="D8540">
        <v>5.5461893110012896</v>
      </c>
      <c r="E8540">
        <v>5.3510197543661198</v>
      </c>
      <c r="F8540">
        <v>5.4925318526965601</v>
      </c>
      <c r="G8540">
        <v>4.975741795846</v>
      </c>
      <c r="H8540">
        <v>5.24699422619977</v>
      </c>
      <c r="I8540">
        <v>5.1546550765941603</v>
      </c>
      <c r="J8540">
        <v>5.3015977798976204</v>
      </c>
      <c r="K8540">
        <v>4.8756976395011202</v>
      </c>
      <c r="L8540">
        <v>4.2633743974944602</v>
      </c>
      <c r="M8540">
        <v>4.10067942601317</v>
      </c>
      <c r="N8540">
        <v>4.4472252118161997</v>
      </c>
      <c r="O8540">
        <v>4.4953341022564199</v>
      </c>
      <c r="P8540">
        <v>5.3840883141759397</v>
      </c>
      <c r="Q8540">
        <v>5.09416193408443</v>
      </c>
    </row>
    <row r="8541" spans="1:17">
      <c r="A8541" t="s">
        <v>15469</v>
      </c>
      <c r="B8541" s="16" t="e">
        <v>#N/A</v>
      </c>
      <c r="C8541">
        <v>12.79346575616</v>
      </c>
      <c r="D8541">
        <v>12.738832228328199</v>
      </c>
      <c r="E8541">
        <v>12.8893762421686</v>
      </c>
      <c r="F8541">
        <v>13.2533425862916</v>
      </c>
      <c r="G8541">
        <v>12.9831026546399</v>
      </c>
      <c r="H8541">
        <v>11.8895009112805</v>
      </c>
      <c r="I8541">
        <v>12.496606522577601</v>
      </c>
      <c r="J8541">
        <v>12.374756846389101</v>
      </c>
      <c r="K8541">
        <v>13.0925667381554</v>
      </c>
      <c r="L8541">
        <v>13.05960581695</v>
      </c>
      <c r="M8541">
        <v>12.8437832794176</v>
      </c>
      <c r="N8541">
        <v>13.0639396512051</v>
      </c>
      <c r="O8541">
        <v>12.480453691988901</v>
      </c>
      <c r="P8541">
        <v>11.7138534937983</v>
      </c>
      <c r="Q8541">
        <v>14.8840272782151</v>
      </c>
    </row>
    <row r="8542" spans="1:17">
      <c r="A8542" t="s">
        <v>15470</v>
      </c>
      <c r="B8542" s="16" t="s">
        <v>15471</v>
      </c>
      <c r="C8542">
        <v>8.7329977595588293</v>
      </c>
      <c r="D8542">
        <v>8.80153871579836</v>
      </c>
      <c r="E8542">
        <v>8.5880584464425898</v>
      </c>
      <c r="F8542">
        <v>8.5797850722532498</v>
      </c>
      <c r="G8542">
        <v>8.9059160925056897</v>
      </c>
      <c r="H8542">
        <v>8.3065169101252803</v>
      </c>
      <c r="I8542">
        <v>8.9064981922963398</v>
      </c>
      <c r="J8542">
        <v>8.5194729384482706</v>
      </c>
      <c r="K8542">
        <v>8.8683359844784206</v>
      </c>
      <c r="L8542">
        <v>8.6314123463977293</v>
      </c>
      <c r="M8542">
        <v>8.4347208723887892</v>
      </c>
      <c r="N8542">
        <v>8.1147934763126006</v>
      </c>
      <c r="O8542">
        <v>8.6633220071507502</v>
      </c>
      <c r="P8542">
        <v>9.3225450497836295</v>
      </c>
      <c r="Q8542">
        <v>6.2843132996066204</v>
      </c>
    </row>
    <row r="8543" spans="1:17">
      <c r="A8543" t="s">
        <v>15472</v>
      </c>
      <c r="B8543" s="16" t="s">
        <v>15473</v>
      </c>
      <c r="C8543">
        <v>9.2177909150639294</v>
      </c>
      <c r="D8543">
        <v>9.2102352167507497</v>
      </c>
      <c r="E8543">
        <v>8.9921907500196507</v>
      </c>
      <c r="F8543">
        <v>9.0799093290989799</v>
      </c>
      <c r="G8543">
        <v>9.2681877259910301</v>
      </c>
      <c r="H8543">
        <v>8.8257790428582794</v>
      </c>
      <c r="I8543">
        <v>8.8359912009339503</v>
      </c>
      <c r="J8543">
        <v>8.9207773942802095</v>
      </c>
      <c r="K8543">
        <v>9.3029417516916109</v>
      </c>
      <c r="L8543">
        <v>8.8723591866155491</v>
      </c>
      <c r="M8543">
        <v>8.7998063775457904</v>
      </c>
      <c r="N8543">
        <v>8.77599949582428</v>
      </c>
      <c r="O8543">
        <v>8.8567326840595904</v>
      </c>
      <c r="P8543">
        <v>8.8545877403983102</v>
      </c>
      <c r="Q8543">
        <v>8.9889439006726093</v>
      </c>
    </row>
    <row r="8544" spans="1:17">
      <c r="A8544" t="s">
        <v>15474</v>
      </c>
      <c r="B8544" s="16" t="s">
        <v>15475</v>
      </c>
      <c r="C8544">
        <v>10.0963329274785</v>
      </c>
      <c r="D8544">
        <v>10.2620899377448</v>
      </c>
      <c r="E8544">
        <v>10.302119640152799</v>
      </c>
      <c r="F8544">
        <v>9.9604852270553401</v>
      </c>
      <c r="G8544">
        <v>10.396577289298399</v>
      </c>
      <c r="H8544">
        <v>10.3982202403285</v>
      </c>
      <c r="I8544">
        <v>10.736939297010499</v>
      </c>
      <c r="J8544">
        <v>10.3707731338333</v>
      </c>
      <c r="K8544">
        <v>10.9698972689234</v>
      </c>
      <c r="L8544">
        <v>10.653744595435001</v>
      </c>
      <c r="M8544">
        <v>10.4655133368764</v>
      </c>
      <c r="N8544">
        <v>10.296031961821001</v>
      </c>
      <c r="O8544">
        <v>10.475811747471299</v>
      </c>
      <c r="P8544">
        <v>10.9539278351474</v>
      </c>
      <c r="Q8544">
        <v>11.725597313387199</v>
      </c>
    </row>
    <row r="8545" spans="1:17">
      <c r="A8545" t="s">
        <v>15476</v>
      </c>
      <c r="B8545" s="16" t="s">
        <v>15477</v>
      </c>
      <c r="C8545">
        <v>10.327272111469</v>
      </c>
      <c r="D8545">
        <v>10.3176229064909</v>
      </c>
      <c r="E8545">
        <v>10.2341256807695</v>
      </c>
      <c r="F8545">
        <v>9.9446058196886593</v>
      </c>
      <c r="G8545">
        <v>10.236692496071001</v>
      </c>
      <c r="H8545">
        <v>10.3361911944531</v>
      </c>
      <c r="I8545">
        <v>10.230696787060999</v>
      </c>
      <c r="J8545">
        <v>10.063114092185801</v>
      </c>
      <c r="K8545">
        <v>10.2843924930974</v>
      </c>
      <c r="L8545">
        <v>9.9613240630035005</v>
      </c>
      <c r="M8545">
        <v>10.136720137415701</v>
      </c>
      <c r="N8545">
        <v>9.8006272312222809</v>
      </c>
      <c r="O8545">
        <v>10.1987086324736</v>
      </c>
      <c r="P8545">
        <v>10.433482512748601</v>
      </c>
      <c r="Q8545">
        <v>9.58099084698482</v>
      </c>
    </row>
    <row r="8546" spans="1:17">
      <c r="A8546" t="s">
        <v>15478</v>
      </c>
      <c r="B8546" s="16" t="s">
        <v>15479</v>
      </c>
      <c r="C8546">
        <v>5.4997062244710797</v>
      </c>
      <c r="D8546">
        <v>5.7057984767895098</v>
      </c>
      <c r="E8546">
        <v>4.7104489803388701</v>
      </c>
      <c r="F8546">
        <v>5.6288788852098</v>
      </c>
      <c r="G8546">
        <v>7.0806640379668</v>
      </c>
      <c r="H8546">
        <v>6.0107414084998103</v>
      </c>
      <c r="I8546">
        <v>6.0374776942977704</v>
      </c>
      <c r="J8546">
        <v>5.3714827538142504</v>
      </c>
      <c r="K8546">
        <v>5.5068916728603101</v>
      </c>
      <c r="L8546">
        <v>5.3679389808257501</v>
      </c>
      <c r="M8546">
        <v>5.6233501043871401</v>
      </c>
      <c r="N8546">
        <v>6.1613208557558696</v>
      </c>
      <c r="O8546">
        <v>5.4891879906168004</v>
      </c>
      <c r="P8546">
        <v>6.2813702146298303</v>
      </c>
      <c r="Q8546">
        <v>2.8218677180984102</v>
      </c>
    </row>
    <row r="8547" spans="1:17">
      <c r="A8547" t="s">
        <v>15480</v>
      </c>
      <c r="B8547" s="16" t="s">
        <v>15481</v>
      </c>
      <c r="C8547">
        <v>6.0202746330622601</v>
      </c>
      <c r="D8547">
        <v>5.80952916847931</v>
      </c>
      <c r="E8547">
        <v>6.2527945319371199</v>
      </c>
      <c r="F8547">
        <v>5.7529944155534603</v>
      </c>
      <c r="G8547">
        <v>5.7963037841217497</v>
      </c>
      <c r="H8547">
        <v>6.09974100485673</v>
      </c>
      <c r="I8547">
        <v>5.5414939407437602</v>
      </c>
      <c r="J8547">
        <v>5.76383742325923</v>
      </c>
      <c r="K8547">
        <v>5.7954736047312103</v>
      </c>
      <c r="L8547">
        <v>5.4220334780197001</v>
      </c>
      <c r="M8547">
        <v>5.3498610950685297</v>
      </c>
      <c r="N8547">
        <v>4.6183712388410303</v>
      </c>
      <c r="O8547">
        <v>5.1388149344389698</v>
      </c>
      <c r="P8547">
        <v>5.6679384115998896</v>
      </c>
      <c r="Q8547">
        <v>5.81282804418474</v>
      </c>
    </row>
    <row r="8548" spans="1:17">
      <c r="A8548" t="s">
        <v>15482</v>
      </c>
      <c r="B8548" s="16" t="s">
        <v>15483</v>
      </c>
      <c r="C8548">
        <v>11.3302125056869</v>
      </c>
      <c r="D8548">
        <v>11.054448007325</v>
      </c>
      <c r="E8548">
        <v>10.8338158980958</v>
      </c>
      <c r="F8548">
        <v>10.800697104004</v>
      </c>
      <c r="G8548">
        <v>11.5916434685477</v>
      </c>
      <c r="H8548">
        <v>10.384275482086</v>
      </c>
      <c r="I8548">
        <v>11.065451580517101</v>
      </c>
      <c r="J8548">
        <v>10.2266539070101</v>
      </c>
      <c r="K8548">
        <v>11.7548383839124</v>
      </c>
      <c r="L8548">
        <v>11.6425845102509</v>
      </c>
      <c r="M8548">
        <v>11.4516044269755</v>
      </c>
      <c r="N8548">
        <v>11.8958683654747</v>
      </c>
      <c r="O8548">
        <v>11.3962066297875</v>
      </c>
      <c r="P8548">
        <v>10.3888604772985</v>
      </c>
      <c r="Q8548">
        <v>13.2214985214411</v>
      </c>
    </row>
    <row r="8549" spans="1:17">
      <c r="A8549" t="s">
        <v>15484</v>
      </c>
      <c r="B8549" s="16" t="s">
        <v>15485</v>
      </c>
      <c r="C8549">
        <v>8.35412545506607</v>
      </c>
      <c r="D8549">
        <v>8.3857969599743605</v>
      </c>
      <c r="E8549">
        <v>8.4981235430322606</v>
      </c>
      <c r="F8549">
        <v>8.3674418328017204</v>
      </c>
      <c r="G8549">
        <v>8.7486217620192104</v>
      </c>
      <c r="H8549">
        <v>8.6906333414424193</v>
      </c>
      <c r="I8549">
        <v>8.7036459251872103</v>
      </c>
      <c r="J8549">
        <v>8.6927245766391295</v>
      </c>
      <c r="K8549">
        <v>8.6999712221978491</v>
      </c>
      <c r="L8549">
        <v>8.4439769956993604</v>
      </c>
      <c r="M8549">
        <v>9.0446481319940393</v>
      </c>
      <c r="N8549">
        <v>8.3124983382195392</v>
      </c>
      <c r="O8549">
        <v>8.8032027512809297</v>
      </c>
      <c r="P8549">
        <v>9.4238075376509105</v>
      </c>
      <c r="Q8549">
        <v>8.2978683598244807</v>
      </c>
    </row>
    <row r="8550" spans="1:17">
      <c r="A8550" t="s">
        <v>15486</v>
      </c>
      <c r="B8550" s="16" t="s">
        <v>15487</v>
      </c>
      <c r="C8550">
        <v>10.3362863603239</v>
      </c>
      <c r="D8550">
        <v>10.4129794377309</v>
      </c>
      <c r="E8550">
        <v>10.499224012969799</v>
      </c>
      <c r="F8550">
        <v>10.234823755055899</v>
      </c>
      <c r="G8550">
        <v>10.382044794533099</v>
      </c>
      <c r="H8550">
        <v>10.0138835179496</v>
      </c>
      <c r="I8550">
        <v>10.3402586376311</v>
      </c>
      <c r="J8550">
        <v>10.3513448170666</v>
      </c>
      <c r="K8550">
        <v>10.3166518128655</v>
      </c>
      <c r="L8550">
        <v>10.1972322543819</v>
      </c>
      <c r="M8550">
        <v>10.076993507115599</v>
      </c>
      <c r="N8550">
        <v>9.6655248252235104</v>
      </c>
      <c r="O8550">
        <v>10.2705781550954</v>
      </c>
      <c r="P8550">
        <v>10.329205825469099</v>
      </c>
      <c r="Q8550">
        <v>10.6471494821847</v>
      </c>
    </row>
    <row r="8551" spans="1:17">
      <c r="A8551" t="s">
        <v>15488</v>
      </c>
      <c r="B8551" s="16" t="s">
        <v>1218</v>
      </c>
      <c r="C8551">
        <v>8.61347697426541</v>
      </c>
      <c r="D8551">
        <v>8.6830036138681805</v>
      </c>
      <c r="E8551">
        <v>8.5749206921932899</v>
      </c>
      <c r="F8551">
        <v>8.4686609095588405</v>
      </c>
      <c r="G8551">
        <v>8.3980101038614805</v>
      </c>
      <c r="H8551">
        <v>9.0321689858265604</v>
      </c>
      <c r="I8551">
        <v>8.7121073181998092</v>
      </c>
      <c r="J8551">
        <v>8.4216973888881093</v>
      </c>
      <c r="K8551">
        <v>8.6220650328080204</v>
      </c>
      <c r="L8551">
        <v>8.9369847276779595</v>
      </c>
      <c r="M8551">
        <v>8.5303968709108293</v>
      </c>
      <c r="N8551">
        <v>8.8864708222701605</v>
      </c>
      <c r="O8551">
        <v>8.6941487438389107</v>
      </c>
      <c r="P8551">
        <v>8.6226896425081208</v>
      </c>
      <c r="Q8551">
        <v>8.0859864702427604</v>
      </c>
    </row>
    <row r="8552" spans="1:17">
      <c r="A8552" t="s">
        <v>15489</v>
      </c>
      <c r="B8552" s="16" t="s">
        <v>15490</v>
      </c>
      <c r="C8552">
        <v>4.8324495657597604</v>
      </c>
      <c r="D8552">
        <v>4.60434225742737</v>
      </c>
      <c r="E8552">
        <v>5.0693649437607</v>
      </c>
      <c r="F8552">
        <v>4.9030240476511198</v>
      </c>
      <c r="G8552">
        <v>4.37414671474383</v>
      </c>
      <c r="H8552">
        <v>4.7010860560449901</v>
      </c>
      <c r="I8552">
        <v>4.49496154099739</v>
      </c>
      <c r="J8552">
        <v>5.0383114724192302</v>
      </c>
      <c r="K8552">
        <v>4.7999439876117602</v>
      </c>
      <c r="L8552">
        <v>3.8614614459532302</v>
      </c>
      <c r="M8552">
        <v>4.4983624523483101</v>
      </c>
      <c r="N8552">
        <v>4.5639913292833096</v>
      </c>
      <c r="O8552">
        <v>4.1926070449996002</v>
      </c>
      <c r="P8552">
        <v>4.4479700090536403</v>
      </c>
      <c r="Q8552">
        <v>5.09416193408443</v>
      </c>
    </row>
    <row r="8553" spans="1:17">
      <c r="A8553" t="s">
        <v>15491</v>
      </c>
      <c r="B8553" s="16" t="s">
        <v>15492</v>
      </c>
      <c r="C8553">
        <v>7.6137341878680003</v>
      </c>
      <c r="D8553">
        <v>7.7892284648225099</v>
      </c>
      <c r="E8553">
        <v>8.2396334872969206</v>
      </c>
      <c r="F8553">
        <v>8.3450259055465406</v>
      </c>
      <c r="G8553">
        <v>7.7705729812209103</v>
      </c>
      <c r="H8553">
        <v>8.8206095561124993</v>
      </c>
      <c r="I8553">
        <v>7.9759196460540096</v>
      </c>
      <c r="J8553">
        <v>8.7383227523083402</v>
      </c>
      <c r="K8553">
        <v>7.8254533046990202</v>
      </c>
      <c r="L8553">
        <v>8.0054517585789693</v>
      </c>
      <c r="M8553">
        <v>8.1870955480708201</v>
      </c>
      <c r="N8553">
        <v>8.0529388761267597</v>
      </c>
      <c r="O8553">
        <v>8.3403769199584801</v>
      </c>
      <c r="P8553">
        <v>8.6666491639749506</v>
      </c>
      <c r="Q8553">
        <v>7.1565710053807701</v>
      </c>
    </row>
    <row r="8554" spans="1:17">
      <c r="A8554" t="s">
        <v>15493</v>
      </c>
      <c r="B8554" s="16" t="s">
        <v>15494</v>
      </c>
      <c r="C8554">
        <v>6.0909271146733497</v>
      </c>
      <c r="D8554">
        <v>6.5053514820953504</v>
      </c>
      <c r="E8554">
        <v>6.3388609491737098</v>
      </c>
      <c r="F8554">
        <v>6.5368512302362403</v>
      </c>
      <c r="G8554">
        <v>5.9535011800267901</v>
      </c>
      <c r="H8554">
        <v>6.5534884052218203</v>
      </c>
      <c r="I8554">
        <v>6.5244142299625896</v>
      </c>
      <c r="J8554">
        <v>6.6297729632679196</v>
      </c>
      <c r="K8554">
        <v>6.2920916190738598</v>
      </c>
      <c r="L8554">
        <v>6.1325703953714701</v>
      </c>
      <c r="M8554">
        <v>6.1965870223575603</v>
      </c>
      <c r="N8554">
        <v>5.4219024728581404</v>
      </c>
      <c r="O8554">
        <v>6.1230454572813002</v>
      </c>
      <c r="P8554">
        <v>7.1757190377558198</v>
      </c>
      <c r="Q8554">
        <v>2.8218677180984102</v>
      </c>
    </row>
    <row r="8555" spans="1:17">
      <c r="A8555" t="s">
        <v>15495</v>
      </c>
      <c r="B8555" s="16" t="s">
        <v>15496</v>
      </c>
      <c r="C8555">
        <v>5.2710534670525604</v>
      </c>
      <c r="D8555">
        <v>5.6620405777712897</v>
      </c>
      <c r="E8555">
        <v>4.8415581104649901</v>
      </c>
      <c r="F8555">
        <v>5.3141782898249303</v>
      </c>
      <c r="G8555">
        <v>5.4770951667621199</v>
      </c>
      <c r="H8555">
        <v>6.2470480060233298</v>
      </c>
      <c r="I8555">
        <v>5.5414939407437602</v>
      </c>
      <c r="J8555">
        <v>5.5619359506392598</v>
      </c>
      <c r="K8555">
        <v>5.2832656349479699</v>
      </c>
      <c r="L8555">
        <v>5.5725684340267403</v>
      </c>
      <c r="M8555">
        <v>6.0346177080543404</v>
      </c>
      <c r="N8555">
        <v>5.7968381761637398</v>
      </c>
      <c r="O8555">
        <v>6.0560981984445297</v>
      </c>
      <c r="P8555">
        <v>5.4975049655279902</v>
      </c>
      <c r="Q8555">
        <v>2.8218677180984102</v>
      </c>
    </row>
    <row r="8556" spans="1:17">
      <c r="A8556" t="s">
        <v>15497</v>
      </c>
      <c r="B8556" s="16" t="s">
        <v>15498</v>
      </c>
      <c r="C8556">
        <v>6.2838851673630796</v>
      </c>
      <c r="D8556">
        <v>6.4806971696611804</v>
      </c>
      <c r="E8556">
        <v>10.2341256807695</v>
      </c>
      <c r="F8556">
        <v>10.027345014817399</v>
      </c>
      <c r="G8556">
        <v>9.3796829360681002</v>
      </c>
      <c r="H8556">
        <v>8.0390378854465592</v>
      </c>
      <c r="I8556">
        <v>7.0650533128930304</v>
      </c>
      <c r="J8556">
        <v>6.5438795617378203</v>
      </c>
      <c r="K8556">
        <v>6.6489972230150904</v>
      </c>
      <c r="L8556">
        <v>7.0424643899991004</v>
      </c>
      <c r="M8556">
        <v>9.1280513059743704</v>
      </c>
      <c r="N8556">
        <v>10.115577544875901</v>
      </c>
      <c r="O8556">
        <v>7.2538250603927903</v>
      </c>
      <c r="P8556">
        <v>5.9034342564919404</v>
      </c>
      <c r="Q8556">
        <v>11.175248744158701</v>
      </c>
    </row>
    <row r="8557" spans="1:17">
      <c r="A8557" t="s">
        <v>15499</v>
      </c>
      <c r="B8557" s="16" t="s">
        <v>15500</v>
      </c>
      <c r="C8557">
        <v>7.9881288110009603</v>
      </c>
      <c r="D8557">
        <v>8.0109507769869008</v>
      </c>
      <c r="E8557">
        <v>7.3034669724419903</v>
      </c>
      <c r="F8557">
        <v>7.6699882148714096</v>
      </c>
      <c r="G8557">
        <v>7.2442399160463804</v>
      </c>
      <c r="H8557">
        <v>8.3028133298426194</v>
      </c>
      <c r="I8557">
        <v>7.9475204335148701</v>
      </c>
      <c r="J8557">
        <v>7.0858952673795201</v>
      </c>
      <c r="K8557">
        <v>8.2927925800805795</v>
      </c>
      <c r="L8557">
        <v>8.4722922322482805</v>
      </c>
      <c r="M8557">
        <v>7.9857095708883197</v>
      </c>
      <c r="N8557">
        <v>7.9977212093333803</v>
      </c>
      <c r="O8557">
        <v>7.53289340572152</v>
      </c>
      <c r="P8557">
        <v>7.6761759354796002</v>
      </c>
      <c r="Q8557">
        <v>7.5369478347710803</v>
      </c>
    </row>
    <row r="8558" spans="1:17">
      <c r="A8558" t="s">
        <v>15501</v>
      </c>
      <c r="B8558" s="16" t="s">
        <v>15502</v>
      </c>
      <c r="C8558">
        <v>10.651463507672799</v>
      </c>
      <c r="D8558">
        <v>10.6087173704676</v>
      </c>
      <c r="E8558">
        <v>10.399696947553901</v>
      </c>
      <c r="F8558">
        <v>10.5530304725586</v>
      </c>
      <c r="G8558">
        <v>10.6334083025582</v>
      </c>
      <c r="H8558">
        <v>10.082421740188501</v>
      </c>
      <c r="I8558">
        <v>10.443777804396801</v>
      </c>
      <c r="J8558">
        <v>10.342937625106501</v>
      </c>
      <c r="K8558">
        <v>10.7100016059151</v>
      </c>
      <c r="L8558">
        <v>10.554275735735899</v>
      </c>
      <c r="M8558">
        <v>10.600003304992301</v>
      </c>
      <c r="N8558">
        <v>10.4435551490048</v>
      </c>
      <c r="O8558">
        <v>10.777644897099</v>
      </c>
      <c r="P8558">
        <v>10.5553764696557</v>
      </c>
      <c r="Q8558">
        <v>11.078253435781299</v>
      </c>
    </row>
    <row r="8559" spans="1:17">
      <c r="A8559" t="s">
        <v>15503</v>
      </c>
      <c r="B8559" s="16" t="e">
        <v>#N/A</v>
      </c>
      <c r="C8559">
        <v>6.4669933015946297</v>
      </c>
      <c r="D8559">
        <v>6.2950113593511103</v>
      </c>
      <c r="E8559">
        <v>6.67236314516198</v>
      </c>
      <c r="F8559">
        <v>6.7672031021763797</v>
      </c>
      <c r="G8559">
        <v>6.4499469432156404</v>
      </c>
      <c r="H8559">
        <v>6.7844140662405801</v>
      </c>
      <c r="I8559">
        <v>6.8866346683841799</v>
      </c>
      <c r="J8559">
        <v>6.7874642555568698</v>
      </c>
      <c r="K8559">
        <v>6.1403051534520099</v>
      </c>
      <c r="L8559">
        <v>6.3533280364099998</v>
      </c>
      <c r="M8559">
        <v>6.5025119104691198</v>
      </c>
      <c r="N8559">
        <v>6.4229857134930803</v>
      </c>
      <c r="O8559">
        <v>6.73077478217271</v>
      </c>
      <c r="P8559">
        <v>6.9479225253106502</v>
      </c>
      <c r="Q8559">
        <v>2.8218677180984102</v>
      </c>
    </row>
    <row r="8560" spans="1:17">
      <c r="A8560" t="s">
        <v>15504</v>
      </c>
      <c r="B8560" s="16" t="s">
        <v>15505</v>
      </c>
      <c r="C8560">
        <v>7.2886065420614097</v>
      </c>
      <c r="D8560">
        <v>7.3688478284412797</v>
      </c>
      <c r="E8560">
        <v>7.3140654859356102</v>
      </c>
      <c r="F8560">
        <v>7.4352641307915803</v>
      </c>
      <c r="G8560">
        <v>7.0514927108982999</v>
      </c>
      <c r="H8560">
        <v>7.6934191454168204</v>
      </c>
      <c r="I8560">
        <v>7.4158315563692403</v>
      </c>
      <c r="J8560">
        <v>7.5037238996309803</v>
      </c>
      <c r="K8560">
        <v>7.3387840180723201</v>
      </c>
      <c r="L8560">
        <v>7.0591951028470596</v>
      </c>
      <c r="M8560">
        <v>7.4522447248468104</v>
      </c>
      <c r="N8560">
        <v>7.0039274521764501</v>
      </c>
      <c r="O8560">
        <v>7.0368382134341498</v>
      </c>
      <c r="P8560">
        <v>7.4748768595717596</v>
      </c>
      <c r="Q8560">
        <v>7.3593062614465703</v>
      </c>
    </row>
    <row r="8561" spans="1:17">
      <c r="A8561" t="s">
        <v>15506</v>
      </c>
      <c r="B8561" s="16" t="s">
        <v>15507</v>
      </c>
      <c r="C8561">
        <v>8.6370198002856</v>
      </c>
      <c r="D8561">
        <v>8.8668299986839898</v>
      </c>
      <c r="E8561">
        <v>8.7291430036710604</v>
      </c>
      <c r="F8561">
        <v>8.8285264934256595</v>
      </c>
      <c r="G8561">
        <v>8.62896646175823</v>
      </c>
      <c r="H8561">
        <v>9.7459270390124306</v>
      </c>
      <c r="I8561">
        <v>8.82042336825746</v>
      </c>
      <c r="J8561">
        <v>9.0469289277804297</v>
      </c>
      <c r="K8561">
        <v>8.4081139550811006</v>
      </c>
      <c r="L8561">
        <v>8.7492203191115792</v>
      </c>
      <c r="M8561">
        <v>9.1188479583388702</v>
      </c>
      <c r="N8561">
        <v>9.0626307660064604</v>
      </c>
      <c r="O8561">
        <v>9.1128415907227893</v>
      </c>
      <c r="P8561">
        <v>9.1919216335903204</v>
      </c>
      <c r="Q8561">
        <v>6.9204191934356096</v>
      </c>
    </row>
    <row r="8562" spans="1:17">
      <c r="A8562" t="s">
        <v>15508</v>
      </c>
      <c r="B8562" s="16" t="s">
        <v>15509</v>
      </c>
      <c r="C8562">
        <v>9.2600928853410007</v>
      </c>
      <c r="D8562">
        <v>9.2722356123642804</v>
      </c>
      <c r="E8562">
        <v>9.6118363287230508</v>
      </c>
      <c r="F8562">
        <v>8.8536910532255106</v>
      </c>
      <c r="G8562">
        <v>9.0841010347828508</v>
      </c>
      <c r="H8562">
        <v>9.3801463709427892</v>
      </c>
      <c r="I8562">
        <v>10.5840322720298</v>
      </c>
      <c r="J8562">
        <v>10.0012389478477</v>
      </c>
      <c r="K8562">
        <v>9.8510039936310694</v>
      </c>
      <c r="L8562">
        <v>10.385945488320701</v>
      </c>
      <c r="M8562">
        <v>9.9963791785375697</v>
      </c>
      <c r="N8562">
        <v>10.7528761795572</v>
      </c>
      <c r="O8562">
        <v>9.6131498658519092</v>
      </c>
      <c r="P8562">
        <v>10.8632729337317</v>
      </c>
      <c r="Q8562">
        <v>10.86219186101</v>
      </c>
    </row>
    <row r="8563" spans="1:17">
      <c r="A8563" t="s">
        <v>15510</v>
      </c>
      <c r="B8563" s="16" t="s">
        <v>15511</v>
      </c>
      <c r="C8563">
        <v>4.8324495657597604</v>
      </c>
      <c r="D8563">
        <v>4.5537481491643197</v>
      </c>
      <c r="E8563">
        <v>5.0160351149716202</v>
      </c>
      <c r="F8563">
        <v>4.6121840845566204</v>
      </c>
      <c r="G8563">
        <v>5.1391075523385599</v>
      </c>
      <c r="H8563">
        <v>3.8900437060628099</v>
      </c>
      <c r="I8563">
        <v>5.8220163078348497</v>
      </c>
      <c r="J8563">
        <v>4.8839472618639803</v>
      </c>
      <c r="K8563">
        <v>5.1105762950505103</v>
      </c>
      <c r="L8563">
        <v>6.1003539262734003</v>
      </c>
      <c r="M8563">
        <v>5.3924365182024099</v>
      </c>
      <c r="N8563">
        <v>6.1096777107491604</v>
      </c>
      <c r="O8563">
        <v>4.9059949059252101</v>
      </c>
      <c r="P8563">
        <v>6.2813702146298303</v>
      </c>
      <c r="Q8563">
        <v>6.6375058506955904</v>
      </c>
    </row>
    <row r="8564" spans="1:17">
      <c r="A8564" t="s">
        <v>15512</v>
      </c>
      <c r="B8564" s="16" t="s">
        <v>15513</v>
      </c>
      <c r="C8564">
        <v>6.9734988154558204</v>
      </c>
      <c r="D8564">
        <v>7.1292085763975397</v>
      </c>
      <c r="E8564">
        <v>7.6679690530588296</v>
      </c>
      <c r="F8564">
        <v>7.57404036287409</v>
      </c>
      <c r="G8564">
        <v>8.2349826637186894</v>
      </c>
      <c r="H8564">
        <v>7.7651961808521097</v>
      </c>
      <c r="I8564">
        <v>7.8123020411255197</v>
      </c>
      <c r="J8564">
        <v>9.0102284591973199</v>
      </c>
      <c r="K8564">
        <v>7.0619431434112201</v>
      </c>
      <c r="L8564">
        <v>7.0255362286023502</v>
      </c>
      <c r="M8564">
        <v>7.7554870718705198</v>
      </c>
      <c r="N8564">
        <v>7.9788347363882597</v>
      </c>
      <c r="O8564">
        <v>8.0617029947938494</v>
      </c>
      <c r="P8564">
        <v>7.5537008747178804</v>
      </c>
      <c r="Q8564">
        <v>6.9204191934356096</v>
      </c>
    </row>
    <row r="8565" spans="1:17">
      <c r="A8565" t="s">
        <v>15514</v>
      </c>
      <c r="B8565" s="16" t="s">
        <v>15515</v>
      </c>
      <c r="C8565">
        <v>7.5154307563451699</v>
      </c>
      <c r="D8565">
        <v>7.5741840720156501</v>
      </c>
      <c r="E8565">
        <v>7.4547805836906704</v>
      </c>
      <c r="F8565">
        <v>7.5904825741131798</v>
      </c>
      <c r="G8565">
        <v>7.2006395538590997</v>
      </c>
      <c r="H8565">
        <v>7.7705720525869797</v>
      </c>
      <c r="I8565">
        <v>7.6036010338099702</v>
      </c>
      <c r="J8565">
        <v>7.32712813606528</v>
      </c>
      <c r="K8565">
        <v>7.5383042189317004</v>
      </c>
      <c r="L8565">
        <v>7.3103395206829997</v>
      </c>
      <c r="M8565">
        <v>7.3509092027465899</v>
      </c>
      <c r="N8565">
        <v>7.4439713914396801</v>
      </c>
      <c r="O8565">
        <v>7.6544403010951898</v>
      </c>
      <c r="P8565">
        <v>7.5279031862563199</v>
      </c>
      <c r="Q8565">
        <v>6.2843132996066204</v>
      </c>
    </row>
    <row r="8566" spans="1:17">
      <c r="A8566" t="s">
        <v>15516</v>
      </c>
      <c r="B8566" s="16" t="s">
        <v>15517</v>
      </c>
      <c r="C8566">
        <v>9.0807445616896807</v>
      </c>
      <c r="D8566">
        <v>8.9628596536323997</v>
      </c>
      <c r="E8566">
        <v>9.1182694755772395</v>
      </c>
      <c r="F8566">
        <v>9.2754078982645201</v>
      </c>
      <c r="G8566">
        <v>8.9901117556696892</v>
      </c>
      <c r="H8566">
        <v>8.6298641896015198</v>
      </c>
      <c r="I8566">
        <v>8.9380974408512195</v>
      </c>
      <c r="J8566">
        <v>8.8709599344691803</v>
      </c>
      <c r="K8566">
        <v>9.2183776343080197</v>
      </c>
      <c r="L8566">
        <v>9.0477334531418894</v>
      </c>
      <c r="M8566">
        <v>8.6880772558220993</v>
      </c>
      <c r="N8566">
        <v>8.8111060460585602</v>
      </c>
      <c r="O8566">
        <v>8.8192716750542797</v>
      </c>
      <c r="P8566">
        <v>8.7320551876325592</v>
      </c>
      <c r="Q8566">
        <v>9.58099084698482</v>
      </c>
    </row>
    <row r="8567" spans="1:17">
      <c r="A8567" t="s">
        <v>15518</v>
      </c>
      <c r="B8567" s="16" t="e">
        <v>#N/A</v>
      </c>
      <c r="C8567">
        <v>4.4838185959666896</v>
      </c>
      <c r="D8567">
        <v>4.5537481491643197</v>
      </c>
      <c r="E8567">
        <v>5.0693649437607</v>
      </c>
      <c r="F8567">
        <v>4.6121840845566204</v>
      </c>
      <c r="G8567">
        <v>4.1380367534927496</v>
      </c>
      <c r="H8567">
        <v>4.3015284866045098</v>
      </c>
      <c r="I8567">
        <v>4.0793606969786396</v>
      </c>
      <c r="J8567">
        <v>4.7455649477942696</v>
      </c>
      <c r="K8567">
        <v>4.7999439876117602</v>
      </c>
      <c r="L8567">
        <v>4.6061367415952201</v>
      </c>
      <c r="M8567">
        <v>4.1590575299716699</v>
      </c>
      <c r="N8567">
        <v>4.3841781814921204</v>
      </c>
      <c r="O8567">
        <v>4.0021176285150997</v>
      </c>
      <c r="P8567">
        <v>4.3630835021106398</v>
      </c>
      <c r="Q8567">
        <v>5.09416193408443</v>
      </c>
    </row>
    <row r="8568" spans="1:17">
      <c r="A8568" t="s">
        <v>15519</v>
      </c>
      <c r="B8568" s="16" t="s">
        <v>15520</v>
      </c>
      <c r="C8568">
        <v>5.62538561552046</v>
      </c>
      <c r="D8568">
        <v>5.8293813043846097</v>
      </c>
      <c r="E8568">
        <v>4.9023702390828996</v>
      </c>
      <c r="F8568">
        <v>5.2866768958500598</v>
      </c>
      <c r="G8568">
        <v>5.1769839720448498</v>
      </c>
      <c r="H8568">
        <v>4.8389910929935898</v>
      </c>
      <c r="I8568">
        <v>5.6414352460325601</v>
      </c>
      <c r="J8568">
        <v>4.94790803410966</v>
      </c>
      <c r="K8568">
        <v>5.4119964088208299</v>
      </c>
      <c r="L8568">
        <v>5.2224425229396996</v>
      </c>
      <c r="M8568">
        <v>4.9201667747551001</v>
      </c>
      <c r="N8568">
        <v>5.02390968106456</v>
      </c>
      <c r="O8568">
        <v>5.16522943914973</v>
      </c>
      <c r="P8568">
        <v>5.1241087123202096</v>
      </c>
      <c r="Q8568">
        <v>2.8218677180984102</v>
      </c>
    </row>
    <row r="8569" spans="1:17">
      <c r="A8569" t="s">
        <v>15521</v>
      </c>
      <c r="B8569" s="16" t="s">
        <v>15522</v>
      </c>
      <c r="C8569">
        <v>8.0018004899953805</v>
      </c>
      <c r="D8569">
        <v>8.1917691860350601</v>
      </c>
      <c r="E8569">
        <v>8.1538601930408205</v>
      </c>
      <c r="F8569">
        <v>8.2857312665949507</v>
      </c>
      <c r="G8569">
        <v>7.9390274049864802</v>
      </c>
      <c r="H8569">
        <v>9.1210513706471605</v>
      </c>
      <c r="I8569">
        <v>8.5326568475594708</v>
      </c>
      <c r="J8569">
        <v>8.7887282031861602</v>
      </c>
      <c r="K8569">
        <v>8.3593731769771704</v>
      </c>
      <c r="L8569">
        <v>8.5918152295030001</v>
      </c>
      <c r="M8569">
        <v>8.2247750329386893</v>
      </c>
      <c r="N8569">
        <v>7.9930227554210402</v>
      </c>
      <c r="O8569">
        <v>8.2835832685683908</v>
      </c>
      <c r="P8569">
        <v>8.7395585405741496</v>
      </c>
      <c r="Q8569">
        <v>7.5369478347710803</v>
      </c>
    </row>
    <row r="8570" spans="1:17">
      <c r="A8570" t="s">
        <v>15523</v>
      </c>
      <c r="B8570" s="16" t="s">
        <v>15524</v>
      </c>
      <c r="C8570">
        <v>5.8673482739251597</v>
      </c>
      <c r="D8570">
        <v>5.59370084060415</v>
      </c>
      <c r="E8570">
        <v>6.6219183496940897</v>
      </c>
      <c r="F8570">
        <v>5.6923218518529799</v>
      </c>
      <c r="G8570">
        <v>5.4158963756298002</v>
      </c>
      <c r="H8570">
        <v>4.3676565829540399</v>
      </c>
      <c r="I8570">
        <v>6.0006802574656097</v>
      </c>
      <c r="J8570">
        <v>6.7538939608274298</v>
      </c>
      <c r="K8570">
        <v>5.6379859859907304</v>
      </c>
      <c r="L8570">
        <v>5.4482976778856296</v>
      </c>
      <c r="M8570">
        <v>4.5395912486649097</v>
      </c>
      <c r="N8570">
        <v>4.4472252118161997</v>
      </c>
      <c r="O8570">
        <v>4.4501242258791596</v>
      </c>
      <c r="P8570">
        <v>5.4975049655279902</v>
      </c>
      <c r="Q8570">
        <v>2.8218677180984102</v>
      </c>
    </row>
    <row r="8571" spans="1:17">
      <c r="A8571" t="s">
        <v>15525</v>
      </c>
      <c r="B8571" s="16" t="s">
        <v>15526</v>
      </c>
      <c r="C8571">
        <v>4.3623517865106702</v>
      </c>
      <c r="D8571">
        <v>3.7545556144430101</v>
      </c>
      <c r="E8571">
        <v>4.3969712788901898</v>
      </c>
      <c r="F8571">
        <v>3.4706286095040801</v>
      </c>
      <c r="G8571">
        <v>3.33407035458014</v>
      </c>
      <c r="H8571">
        <v>3.30825032505737</v>
      </c>
      <c r="I8571">
        <v>3.8937805799913501</v>
      </c>
      <c r="J8571">
        <v>3.2517770676889399</v>
      </c>
      <c r="K8571">
        <v>3.7184612093777498</v>
      </c>
      <c r="L8571">
        <v>3.8614614459532302</v>
      </c>
      <c r="M8571">
        <v>4.1590575299716699</v>
      </c>
      <c r="N8571">
        <v>3.31389066967124</v>
      </c>
      <c r="O8571">
        <v>3.7643275486974099</v>
      </c>
      <c r="P8571">
        <v>2.8218677180984102</v>
      </c>
      <c r="Q8571">
        <v>5.09416193408443</v>
      </c>
    </row>
    <row r="8572" spans="1:17">
      <c r="A8572" t="s">
        <v>15527</v>
      </c>
      <c r="B8572" s="16" t="s">
        <v>15528</v>
      </c>
      <c r="C8572">
        <v>7.4302962784847004</v>
      </c>
      <c r="D8572">
        <v>7.3755208346582997</v>
      </c>
      <c r="E8572">
        <v>7.4060911410733103</v>
      </c>
      <c r="F8572">
        <v>7.3084187231861604</v>
      </c>
      <c r="G8572">
        <v>7.2094661594368903</v>
      </c>
      <c r="H8572">
        <v>8.3502330799213293</v>
      </c>
      <c r="I8572">
        <v>7.7089126132669996</v>
      </c>
      <c r="J8572">
        <v>7.6244124621112102</v>
      </c>
      <c r="K8572">
        <v>7.6336990091517096</v>
      </c>
      <c r="L8572">
        <v>7.4372315461415699</v>
      </c>
      <c r="M8572">
        <v>7.4275725551086502</v>
      </c>
      <c r="N8572">
        <v>7.3292460766937699</v>
      </c>
      <c r="O8572">
        <v>7.4832667340853298</v>
      </c>
      <c r="P8572">
        <v>7.9594692764471802</v>
      </c>
      <c r="Q8572">
        <v>5.09416193408443</v>
      </c>
    </row>
    <row r="8573" spans="1:17">
      <c r="A8573" t="s">
        <v>15529</v>
      </c>
      <c r="B8573" s="16" t="s">
        <v>15530</v>
      </c>
      <c r="C8573">
        <v>6.8875098120992702</v>
      </c>
      <c r="D8573">
        <v>6.7413585445714101</v>
      </c>
      <c r="E8573">
        <v>6.60469953054863</v>
      </c>
      <c r="F8573">
        <v>7.0152002163899203</v>
      </c>
      <c r="G8573">
        <v>6.7702069828436704</v>
      </c>
      <c r="H8573">
        <v>6.7520652640349201</v>
      </c>
      <c r="I8573">
        <v>6.6358994312039501</v>
      </c>
      <c r="J8573">
        <v>6.844381508383</v>
      </c>
      <c r="K8573">
        <v>6.7473835624775402</v>
      </c>
      <c r="L8573">
        <v>6.8248013790819604</v>
      </c>
      <c r="M8573">
        <v>6.6120951959602401</v>
      </c>
      <c r="N8573">
        <v>6.3945887170643596</v>
      </c>
      <c r="O8573">
        <v>6.2835881349864096</v>
      </c>
      <c r="P8573">
        <v>6.4928410672808097</v>
      </c>
      <c r="Q8573">
        <v>5.81282804418474</v>
      </c>
    </row>
    <row r="8574" spans="1:17">
      <c r="A8574" t="s">
        <v>15531</v>
      </c>
      <c r="B8574" s="16" t="s">
        <v>15532</v>
      </c>
      <c r="C8574">
        <v>9.17421065134657</v>
      </c>
      <c r="D8574">
        <v>9.0938661449301801</v>
      </c>
      <c r="E8574">
        <v>9.1510924725790908</v>
      </c>
      <c r="F8574">
        <v>8.7331286675462696</v>
      </c>
      <c r="G8574">
        <v>9.12657101701204</v>
      </c>
      <c r="H8574">
        <v>9.4687195185362292</v>
      </c>
      <c r="I8574">
        <v>9.8964967058207005</v>
      </c>
      <c r="J8574">
        <v>9.4790778954090502</v>
      </c>
      <c r="K8574">
        <v>9.4871379817570691</v>
      </c>
      <c r="L8574">
        <v>9.9412136022467106</v>
      </c>
      <c r="M8574">
        <v>9.6140925960809795</v>
      </c>
      <c r="N8574">
        <v>9.1663713113105008</v>
      </c>
      <c r="O8574">
        <v>9.3497450042163095</v>
      </c>
      <c r="P8574">
        <v>9.9713085909201205</v>
      </c>
      <c r="Q8574">
        <v>9.6975493141544398</v>
      </c>
    </row>
    <row r="8575" spans="1:17">
      <c r="A8575" t="s">
        <v>15533</v>
      </c>
      <c r="B8575" s="16" t="s">
        <v>15534</v>
      </c>
      <c r="C8575">
        <v>6.8168678752759702</v>
      </c>
      <c r="D8575">
        <v>6.6338206543565796</v>
      </c>
      <c r="E8575">
        <v>7.0223608587950404</v>
      </c>
      <c r="F8575">
        <v>7.3346991491430797</v>
      </c>
      <c r="G8575">
        <v>6.8627815520295101</v>
      </c>
      <c r="H8575">
        <v>7.7971543675747004</v>
      </c>
      <c r="I8575">
        <v>7.37372180216357</v>
      </c>
      <c r="J8575">
        <v>7.4261303639528</v>
      </c>
      <c r="K8575">
        <v>6.6692237937115797</v>
      </c>
      <c r="L8575">
        <v>7.3380004094259004</v>
      </c>
      <c r="M8575">
        <v>7.2190489086972498</v>
      </c>
      <c r="N8575">
        <v>7.2760227749472</v>
      </c>
      <c r="O8575">
        <v>7.45779612934765</v>
      </c>
      <c r="P8575">
        <v>7.2301065543756904</v>
      </c>
      <c r="Q8575">
        <v>2.8218677180984102</v>
      </c>
    </row>
    <row r="8576" spans="1:17">
      <c r="A8576" t="s">
        <v>15535</v>
      </c>
      <c r="B8576" s="16" t="s">
        <v>15536</v>
      </c>
      <c r="C8576">
        <v>3.3064422771203601</v>
      </c>
      <c r="D8576">
        <v>2.8218677180984102</v>
      </c>
      <c r="E8576">
        <v>3.4028894668404299</v>
      </c>
      <c r="F8576">
        <v>2.8218677180984102</v>
      </c>
      <c r="G8576">
        <v>2.8218677180984102</v>
      </c>
      <c r="H8576">
        <v>3.30825032505737</v>
      </c>
      <c r="I8576">
        <v>2.8218677180984102</v>
      </c>
      <c r="J8576">
        <v>3.4276433730071201</v>
      </c>
      <c r="K8576">
        <v>3.6013796825057902</v>
      </c>
      <c r="L8576">
        <v>2.8218677180984102</v>
      </c>
      <c r="M8576">
        <v>3.4086250003018401</v>
      </c>
      <c r="N8576">
        <v>2.8218677180984102</v>
      </c>
      <c r="O8576">
        <v>3.42420286852819</v>
      </c>
      <c r="P8576">
        <v>2.8218677180984102</v>
      </c>
      <c r="Q8576">
        <v>2.8218677180984102</v>
      </c>
    </row>
    <row r="8577" spans="1:17">
      <c r="A8577" t="s">
        <v>15537</v>
      </c>
      <c r="B8577" s="16" t="s">
        <v>15538</v>
      </c>
      <c r="C8577">
        <v>4.8324495657597604</v>
      </c>
      <c r="D8577">
        <v>5.1247703439315302</v>
      </c>
      <c r="E8577">
        <v>5.5841231653957797</v>
      </c>
      <c r="F8577">
        <v>5.2006385452395101</v>
      </c>
      <c r="G8577">
        <v>5.6978436807120003</v>
      </c>
      <c r="H8577">
        <v>7.16593171982817</v>
      </c>
      <c r="I8577">
        <v>6.5244142299625896</v>
      </c>
      <c r="J8577">
        <v>6.9518483583870996</v>
      </c>
      <c r="K8577">
        <v>5.9865761413122698</v>
      </c>
      <c r="L8577">
        <v>7.8605684008362697</v>
      </c>
      <c r="M8577">
        <v>5.95309087267698</v>
      </c>
      <c r="N8577">
        <v>6.45082718387882</v>
      </c>
      <c r="O8577">
        <v>6.2600424788480797</v>
      </c>
      <c r="P8577">
        <v>6.9736775772595898</v>
      </c>
      <c r="Q8577">
        <v>2.8218677180984102</v>
      </c>
    </row>
    <row r="8578" spans="1:17">
      <c r="A8578" t="s">
        <v>15539</v>
      </c>
      <c r="B8578" s="16" t="s">
        <v>15540</v>
      </c>
      <c r="C8578">
        <v>8.65730906602918</v>
      </c>
      <c r="D8578">
        <v>8.6338313903825394</v>
      </c>
      <c r="E8578">
        <v>8.7448689004696494</v>
      </c>
      <c r="F8578">
        <v>8.8873136396375401</v>
      </c>
      <c r="G8578">
        <v>8.7844338551725905</v>
      </c>
      <c r="H8578">
        <v>8.31389564129754</v>
      </c>
      <c r="I8578">
        <v>8.5919352089870706</v>
      </c>
      <c r="J8578">
        <v>9.1011169783837502</v>
      </c>
      <c r="K8578">
        <v>8.55871986754231</v>
      </c>
      <c r="L8578">
        <v>8.8533500129541203</v>
      </c>
      <c r="M8578">
        <v>8.8169820844151001</v>
      </c>
      <c r="N8578">
        <v>8.6799247049905492</v>
      </c>
      <c r="O8578">
        <v>8.9904649874927003</v>
      </c>
      <c r="P8578">
        <v>8.8441852361789692</v>
      </c>
      <c r="Q8578">
        <v>8.7932323857913595</v>
      </c>
    </row>
    <row r="8579" spans="1:17">
      <c r="A8579" t="s">
        <v>15541</v>
      </c>
      <c r="B8579" s="16" t="s">
        <v>15542</v>
      </c>
      <c r="C8579">
        <v>5.6726238351308904</v>
      </c>
      <c r="D8579">
        <v>5.4196943085789</v>
      </c>
      <c r="E8579">
        <v>5.5107356403890702</v>
      </c>
      <c r="F8579">
        <v>6.0057787532757798</v>
      </c>
      <c r="G8579">
        <v>5.5066995363042803</v>
      </c>
      <c r="H8579">
        <v>5.3978950479979702</v>
      </c>
      <c r="I8579">
        <v>5.2542284300769104</v>
      </c>
      <c r="J8579">
        <v>5.6009009823638998</v>
      </c>
      <c r="K8579">
        <v>6.1108697077640501</v>
      </c>
      <c r="L8579">
        <v>5.5725684340267403</v>
      </c>
      <c r="M8579">
        <v>6.1847657049973597</v>
      </c>
      <c r="N8579">
        <v>6.4229857134930803</v>
      </c>
      <c r="O8579">
        <v>5.8965587445327001</v>
      </c>
      <c r="P8579">
        <v>5.6679384115998896</v>
      </c>
      <c r="Q8579">
        <v>7.3593062614465703</v>
      </c>
    </row>
    <row r="8580" spans="1:17">
      <c r="A8580" t="s">
        <v>15543</v>
      </c>
      <c r="B8580" s="16" t="s">
        <v>15544</v>
      </c>
      <c r="C8580">
        <v>6.0202746330622601</v>
      </c>
      <c r="D8580">
        <v>6.1457356279954896</v>
      </c>
      <c r="E8580">
        <v>6.1130249648544597</v>
      </c>
      <c r="F8580">
        <v>5.4925318526965601</v>
      </c>
      <c r="G8580">
        <v>5.5918733105197997</v>
      </c>
      <c r="H8580">
        <v>5.2785502994810098</v>
      </c>
      <c r="I8580">
        <v>5.7790171390800298</v>
      </c>
      <c r="J8580">
        <v>5.20241513226006</v>
      </c>
      <c r="K8580">
        <v>6.3560578544694497</v>
      </c>
      <c r="L8580">
        <v>5.99904232200804</v>
      </c>
      <c r="M8580">
        <v>5.6583384812313096</v>
      </c>
      <c r="N8580">
        <v>5.3632034605234802</v>
      </c>
      <c r="O8580">
        <v>5.2414794897208603</v>
      </c>
      <c r="P8580">
        <v>5.6354911062640802</v>
      </c>
      <c r="Q8580">
        <v>5.09416193408443</v>
      </c>
    </row>
    <row r="8581" spans="1:17">
      <c r="A8581" t="s">
        <v>15545</v>
      </c>
      <c r="B8581" s="16" t="s">
        <v>15546</v>
      </c>
      <c r="C8581">
        <v>9.7379812794930007</v>
      </c>
      <c r="D8581">
        <v>9.8676829756009106</v>
      </c>
      <c r="E8581">
        <v>9.8172685748996003</v>
      </c>
      <c r="F8581">
        <v>10.1179190705155</v>
      </c>
      <c r="G8581">
        <v>9.7762880866040707</v>
      </c>
      <c r="H8581">
        <v>9.8848805934081394</v>
      </c>
      <c r="I8581">
        <v>9.7091732065919505</v>
      </c>
      <c r="J8581">
        <v>10.1142339159163</v>
      </c>
      <c r="K8581">
        <v>9.7659416022223695</v>
      </c>
      <c r="L8581">
        <v>9.7502237364567996</v>
      </c>
      <c r="M8581">
        <v>9.69578788328751</v>
      </c>
      <c r="N8581">
        <v>9.4580226207619003</v>
      </c>
      <c r="O8581">
        <v>9.6629647456767103</v>
      </c>
      <c r="P8581">
        <v>10.0059347914626</v>
      </c>
      <c r="Q8581">
        <v>8.0859864702427604</v>
      </c>
    </row>
    <row r="8582" spans="1:17">
      <c r="A8582" t="s">
        <v>15547</v>
      </c>
      <c r="B8582" s="16" t="s">
        <v>15548</v>
      </c>
      <c r="C8582">
        <v>8.9221265420675007</v>
      </c>
      <c r="D8582">
        <v>8.8879529418959304</v>
      </c>
      <c r="E8582">
        <v>8.5165649648443402</v>
      </c>
      <c r="F8582">
        <v>9.0760269195030006</v>
      </c>
      <c r="G8582">
        <v>8.6387824895378102</v>
      </c>
      <c r="H8582">
        <v>9.4285142919848699</v>
      </c>
      <c r="I8582">
        <v>8.9114049116559908</v>
      </c>
      <c r="J8582">
        <v>9.0066839701935208</v>
      </c>
      <c r="K8582">
        <v>8.5009135528979503</v>
      </c>
      <c r="L8582">
        <v>8.6699509700296495</v>
      </c>
      <c r="M8582">
        <v>8.5047126323998494</v>
      </c>
      <c r="N8582">
        <v>8.8057603586801498</v>
      </c>
      <c r="O8582">
        <v>8.6854081519040101</v>
      </c>
      <c r="P8582">
        <v>9.0722450929704301</v>
      </c>
      <c r="Q8582">
        <v>6.6375058506955904</v>
      </c>
    </row>
    <row r="8583" spans="1:17">
      <c r="A8583" t="s">
        <v>15549</v>
      </c>
      <c r="B8583" s="16" t="s">
        <v>15550</v>
      </c>
      <c r="C8583">
        <v>6.3713344368982199</v>
      </c>
      <c r="D8583">
        <v>6.6226079365118098</v>
      </c>
      <c r="E8583">
        <v>6.6887898835754704</v>
      </c>
      <c r="F8583">
        <v>6.7180153685159896</v>
      </c>
      <c r="G8583">
        <v>6.1139565568328003</v>
      </c>
      <c r="H8583">
        <v>7.7214508378578897</v>
      </c>
      <c r="I8583">
        <v>6.9064962973994302</v>
      </c>
      <c r="J8583">
        <v>7.3664432334145298</v>
      </c>
      <c r="K8583">
        <v>6.6891680289055202</v>
      </c>
      <c r="L8583">
        <v>6.5081444959114796</v>
      </c>
      <c r="M8583">
        <v>6.8615045265998296</v>
      </c>
      <c r="N8583">
        <v>6.7483690279094501</v>
      </c>
      <c r="O8583">
        <v>6.5778486671751004</v>
      </c>
      <c r="P8583">
        <v>6.7533740341081696</v>
      </c>
      <c r="Q8583">
        <v>6.2843132996066204</v>
      </c>
    </row>
    <row r="8584" spans="1:17">
      <c r="A8584" t="s">
        <v>15551</v>
      </c>
      <c r="B8584" s="16" t="s">
        <v>15552</v>
      </c>
      <c r="C8584">
        <v>5.2395597656514097</v>
      </c>
      <c r="D8584">
        <v>5.30932736890502</v>
      </c>
      <c r="E8584">
        <v>5.5107356403890702</v>
      </c>
      <c r="F8584">
        <v>5.3675615656199103</v>
      </c>
      <c r="G8584">
        <v>5.2138164621762604</v>
      </c>
      <c r="H8584">
        <v>6.1671102575993304</v>
      </c>
      <c r="I8584">
        <v>5.28584498120492</v>
      </c>
      <c r="J8584">
        <v>5.3714827538142504</v>
      </c>
      <c r="K8584">
        <v>5.2832656349479699</v>
      </c>
      <c r="L8584">
        <v>5.4740674480207696</v>
      </c>
      <c r="M8584">
        <v>5.0068521030490203</v>
      </c>
      <c r="N8584">
        <v>5.2375935253419703</v>
      </c>
      <c r="O8584">
        <v>5.5496199544433598</v>
      </c>
      <c r="P8584">
        <v>5.5333174813669999</v>
      </c>
      <c r="Q8584">
        <v>2.8218677180984102</v>
      </c>
    </row>
    <row r="8585" spans="1:17">
      <c r="A8585" t="s">
        <v>15553</v>
      </c>
      <c r="B8585" s="16" t="e">
        <v>#N/A</v>
      </c>
      <c r="C8585">
        <v>6.3993279841007</v>
      </c>
      <c r="D8585">
        <v>5.9609864132494002</v>
      </c>
      <c r="E8585">
        <v>5.8141048855267101</v>
      </c>
      <c r="F8585">
        <v>5.8485946735515197</v>
      </c>
      <c r="G8585">
        <v>5.35182564159728</v>
      </c>
      <c r="H8585">
        <v>5.8959384425791503</v>
      </c>
      <c r="I8585">
        <v>6.1083114335419397</v>
      </c>
      <c r="J8585">
        <v>5.7292439018102801</v>
      </c>
      <c r="K8585">
        <v>5.4602654674947297</v>
      </c>
      <c r="L8585">
        <v>5.6193000299912201</v>
      </c>
      <c r="M8585">
        <v>5.1647442944921202</v>
      </c>
      <c r="N8585">
        <v>5.1350388086703704</v>
      </c>
      <c r="O8585">
        <v>5.0275607712213803</v>
      </c>
      <c r="P8585">
        <v>5.1241087123202096</v>
      </c>
      <c r="Q8585">
        <v>6.9204191934356096</v>
      </c>
    </row>
    <row r="8586" spans="1:17">
      <c r="A8586" t="s">
        <v>15554</v>
      </c>
      <c r="B8586" s="16" t="e">
        <v>#N/A</v>
      </c>
      <c r="C8586">
        <v>4.4838185959666896</v>
      </c>
      <c r="D8586">
        <v>5.0571074914141203</v>
      </c>
      <c r="E8586">
        <v>5.2635360024135203</v>
      </c>
      <c r="F8586">
        <v>4.6121840845566204</v>
      </c>
      <c r="G8586">
        <v>5.2496646871628903</v>
      </c>
      <c r="H8586">
        <v>4.07504641393726</v>
      </c>
      <c r="I8586">
        <v>4.6056600831029897</v>
      </c>
      <c r="J8586">
        <v>4.8839472618639803</v>
      </c>
      <c r="K8586">
        <v>5.0150269178089699</v>
      </c>
      <c r="L8586">
        <v>4.2633743974944602</v>
      </c>
      <c r="M8586">
        <v>3.9727288000471899</v>
      </c>
      <c r="N8586">
        <v>4.0888472785647796</v>
      </c>
      <c r="O8586">
        <v>4.0696565081197198</v>
      </c>
      <c r="P8586">
        <v>4.6013142303928598</v>
      </c>
      <c r="Q8586">
        <v>2.8218677180984102</v>
      </c>
    </row>
    <row r="8587" spans="1:17">
      <c r="A8587" t="s">
        <v>15555</v>
      </c>
      <c r="B8587" s="16" t="e">
        <v>#N/A</v>
      </c>
      <c r="C8587">
        <v>5.5513602268050501</v>
      </c>
      <c r="D8587">
        <v>5.7482214031963599</v>
      </c>
      <c r="E8587">
        <v>6.2527945319371199</v>
      </c>
      <c r="F8587">
        <v>5.34113232674183</v>
      </c>
      <c r="G8587">
        <v>5.4770951667621199</v>
      </c>
      <c r="H8587">
        <v>5.6573806008778602</v>
      </c>
      <c r="I8587">
        <v>7.44323476794135</v>
      </c>
      <c r="J8587">
        <v>6.1626255445700204</v>
      </c>
      <c r="K8587">
        <v>7.1507390064367904</v>
      </c>
      <c r="L8587">
        <v>7.4243898353233204</v>
      </c>
      <c r="M8587">
        <v>6.1965870223575603</v>
      </c>
      <c r="N8587">
        <v>7.1033865969873</v>
      </c>
      <c r="O8587">
        <v>5.9418950995471</v>
      </c>
      <c r="P8587">
        <v>7.4838514579176696</v>
      </c>
      <c r="Q8587">
        <v>8.3931679398307004</v>
      </c>
    </row>
    <row r="8588" spans="1:17">
      <c r="A8588" t="s">
        <v>15556</v>
      </c>
      <c r="B8588" s="16" t="s">
        <v>15557</v>
      </c>
      <c r="C8588">
        <v>4.6454443926476303</v>
      </c>
      <c r="D8588">
        <v>4.6529177314580599</v>
      </c>
      <c r="E8588">
        <v>3.8152982058547602</v>
      </c>
      <c r="F8588">
        <v>5.0098915733122702</v>
      </c>
      <c r="G8588">
        <v>4.2225520177193703</v>
      </c>
      <c r="H8588">
        <v>4.7487521450918901</v>
      </c>
      <c r="I8588">
        <v>4.7071247246580201</v>
      </c>
      <c r="J8588">
        <v>5.0088657953609399</v>
      </c>
      <c r="K8588">
        <v>4.7603034491719001</v>
      </c>
      <c r="L8588">
        <v>3.6339073669181099</v>
      </c>
      <c r="M8588">
        <v>4.4983624523483101</v>
      </c>
      <c r="N8588">
        <v>4.1706164353931596</v>
      </c>
      <c r="O8588">
        <v>4.5809011873356402</v>
      </c>
      <c r="P8588">
        <v>5.2164652043888102</v>
      </c>
      <c r="Q8588">
        <v>5.81282804418474</v>
      </c>
    </row>
    <row r="8589" spans="1:17">
      <c r="A8589" t="s">
        <v>15558</v>
      </c>
      <c r="B8589" s="16" t="e">
        <v>#N/A</v>
      </c>
      <c r="C8589">
        <v>7.5154307563451699</v>
      </c>
      <c r="D8589">
        <v>7.5741840720156501</v>
      </c>
      <c r="E8589">
        <v>7.3245864031377002</v>
      </c>
      <c r="F8589">
        <v>7.9879493569872304</v>
      </c>
      <c r="G8589">
        <v>7.5729451690033596</v>
      </c>
      <c r="H8589">
        <v>7.0818085916578397</v>
      </c>
      <c r="I8589">
        <v>7.0561962709385</v>
      </c>
      <c r="J8589">
        <v>7.3214228590503296</v>
      </c>
      <c r="K8589">
        <v>7.2809824809489498</v>
      </c>
      <c r="L8589">
        <v>7.2963068146712899</v>
      </c>
      <c r="M8589">
        <v>8.0645643170309498</v>
      </c>
      <c r="N8589">
        <v>7.8599994574991801</v>
      </c>
      <c r="O8589">
        <v>7.5618678470322704</v>
      </c>
      <c r="P8589">
        <v>6.3814054639084601</v>
      </c>
      <c r="Q8589">
        <v>7.9670857749043096</v>
      </c>
    </row>
    <row r="8590" spans="1:17">
      <c r="A8590" t="s">
        <v>15559</v>
      </c>
      <c r="B8590" s="16" t="s">
        <v>15560</v>
      </c>
      <c r="C8590">
        <v>8.5120822008376393</v>
      </c>
      <c r="D8590">
        <v>8.3989393703786508</v>
      </c>
      <c r="E8590">
        <v>6.6389320012258004</v>
      </c>
      <c r="F8590">
        <v>6.8698089019466204</v>
      </c>
      <c r="G8590">
        <v>6.5786073959256797</v>
      </c>
      <c r="H8590">
        <v>6.1505664765725898</v>
      </c>
      <c r="I8590">
        <v>7.7804477147118902</v>
      </c>
      <c r="J8590">
        <v>5.0671121988910901</v>
      </c>
      <c r="K8590">
        <v>9.1803104133339293</v>
      </c>
      <c r="L8590">
        <v>9.27006093390251</v>
      </c>
      <c r="M8590">
        <v>6.9122766699525497</v>
      </c>
      <c r="N8590">
        <v>7.2447001625440102</v>
      </c>
      <c r="O8590">
        <v>6.7892790834488199</v>
      </c>
      <c r="P8590">
        <v>5.8481757373421797</v>
      </c>
      <c r="Q8590">
        <v>10.943121619767799</v>
      </c>
    </row>
    <row r="8591" spans="1:17">
      <c r="A8591" t="s">
        <v>15561</v>
      </c>
      <c r="B8591" s="16" t="s">
        <v>15562</v>
      </c>
      <c r="C8591">
        <v>6.0202746330622601</v>
      </c>
      <c r="D8591">
        <v>6.0647445775560298</v>
      </c>
      <c r="E8591">
        <v>5.54791781288802</v>
      </c>
      <c r="F8591">
        <v>6.28927369624365</v>
      </c>
      <c r="G8591">
        <v>5.6458708745746398</v>
      </c>
      <c r="H8591">
        <v>7.0016356944961498</v>
      </c>
      <c r="I8591">
        <v>5.9628952071699803</v>
      </c>
      <c r="J8591">
        <v>6.6481783606567504</v>
      </c>
      <c r="K8591">
        <v>5.9865761413122698</v>
      </c>
      <c r="L8591">
        <v>5.5241990976608299</v>
      </c>
      <c r="M8591">
        <v>5.6755071082188104</v>
      </c>
      <c r="N8591">
        <v>5.9619430316236501</v>
      </c>
      <c r="O8591">
        <v>5.7846958986268602</v>
      </c>
      <c r="P8591">
        <v>6.3619539041930198</v>
      </c>
      <c r="Q8591">
        <v>2.8218677180984102</v>
      </c>
    </row>
    <row r="8592" spans="1:17">
      <c r="A8592" t="s">
        <v>15563</v>
      </c>
      <c r="B8592" s="16" t="e">
        <v>#N/A</v>
      </c>
      <c r="C8592">
        <v>5.9458908722802599</v>
      </c>
      <c r="D8592">
        <v>6.0479734974183996</v>
      </c>
      <c r="E8592">
        <v>5.4725199049354796</v>
      </c>
      <c r="F8592">
        <v>5.9029685313311697</v>
      </c>
      <c r="G8592">
        <v>7.1280025223572601</v>
      </c>
      <c r="H8592">
        <v>6.1671102575993304</v>
      </c>
      <c r="I8592">
        <v>5.4886690454658904</v>
      </c>
      <c r="J8592">
        <v>6.45247967185911</v>
      </c>
      <c r="K8592">
        <v>5.6379859859907304</v>
      </c>
      <c r="L8592">
        <v>5.0592286016271197</v>
      </c>
      <c r="M8592">
        <v>6.2542577506046202</v>
      </c>
      <c r="N8592">
        <v>6.65591064102943</v>
      </c>
      <c r="O8592">
        <v>6.1744094418023296</v>
      </c>
      <c r="P8592">
        <v>6.6769424514664104</v>
      </c>
      <c r="Q8592">
        <v>5.09416193408443</v>
      </c>
    </row>
    <row r="8593" spans="1:17">
      <c r="A8593" t="s">
        <v>15564</v>
      </c>
      <c r="B8593" s="16" t="s">
        <v>492</v>
      </c>
      <c r="C8593">
        <v>8.1807145554144007</v>
      </c>
      <c r="D8593">
        <v>8.4660372676745599</v>
      </c>
      <c r="E8593">
        <v>8.3465918551607405</v>
      </c>
      <c r="F8593">
        <v>8.1919480179008595</v>
      </c>
      <c r="G8593">
        <v>7.7035100941681796</v>
      </c>
      <c r="H8593">
        <v>8.6387038908163696</v>
      </c>
      <c r="I8593">
        <v>8.2130620212323002</v>
      </c>
      <c r="J8593">
        <v>8.0398478788700896</v>
      </c>
      <c r="K8593">
        <v>8.1850257934841206</v>
      </c>
      <c r="L8593">
        <v>8.4376084686430204</v>
      </c>
      <c r="M8593">
        <v>8.3637566439800306</v>
      </c>
      <c r="N8593">
        <v>8.8137714765186796</v>
      </c>
      <c r="O8593">
        <v>8.6788177591209106</v>
      </c>
      <c r="P8593">
        <v>8.0100059982029492</v>
      </c>
      <c r="Q8593">
        <v>7.3593062614465703</v>
      </c>
    </row>
    <row r="8594" spans="1:17">
      <c r="A8594" t="s">
        <v>15565</v>
      </c>
      <c r="B8594" s="16" t="s">
        <v>15566</v>
      </c>
      <c r="C8594">
        <v>8.8484158267279405</v>
      </c>
      <c r="D8594">
        <v>8.7227370668102697</v>
      </c>
      <c r="E8594">
        <v>8.6561735078658799</v>
      </c>
      <c r="F8594">
        <v>8.1519184688716102</v>
      </c>
      <c r="G8594">
        <v>8.3825125401054308</v>
      </c>
      <c r="H8594">
        <v>6.6503815819958696</v>
      </c>
      <c r="I8594">
        <v>8.3349746844328294</v>
      </c>
      <c r="J8594">
        <v>7.5580780396718401</v>
      </c>
      <c r="K8594">
        <v>9.4757541508512393</v>
      </c>
      <c r="L8594">
        <v>8.8316608199312405</v>
      </c>
      <c r="M8594">
        <v>7.8915108002558298</v>
      </c>
      <c r="N8594">
        <v>7.8392040544093096</v>
      </c>
      <c r="O8594">
        <v>7.72443639558771</v>
      </c>
      <c r="P8594">
        <v>7.2927645970803701</v>
      </c>
      <c r="Q8594">
        <v>11.240743943668701</v>
      </c>
    </row>
    <row r="8595" spans="1:17">
      <c r="A8595" t="s">
        <v>15567</v>
      </c>
      <c r="B8595" s="16" t="e">
        <v>#N/A</v>
      </c>
      <c r="C8595">
        <v>5.1742671949623604</v>
      </c>
      <c r="D8595">
        <v>4.9486052131722396</v>
      </c>
      <c r="E8595">
        <v>5.4332085476316498</v>
      </c>
      <c r="F8595">
        <v>5.3675615656199103</v>
      </c>
      <c r="G8595">
        <v>5.3186214901221902</v>
      </c>
      <c r="H8595">
        <v>4.7946750266686298</v>
      </c>
      <c r="I8595">
        <v>5.0091235034862898</v>
      </c>
      <c r="J8595">
        <v>4.9163232079064798</v>
      </c>
      <c r="K8595">
        <v>4.8756976395011202</v>
      </c>
      <c r="L8595">
        <v>5.2224425229396996</v>
      </c>
      <c r="M8595">
        <v>5.6924660375362501</v>
      </c>
      <c r="N8595">
        <v>5.68277591644026</v>
      </c>
      <c r="O8595">
        <v>5.6075132046638902</v>
      </c>
      <c r="P8595">
        <v>4.5271021320563003</v>
      </c>
      <c r="Q8595">
        <v>2.8218677180984102</v>
      </c>
    </row>
    <row r="8596" spans="1:17">
      <c r="A8596" t="s">
        <v>15568</v>
      </c>
      <c r="B8596" s="16" t="s">
        <v>217</v>
      </c>
      <c r="C8596">
        <v>8.9028358086210293</v>
      </c>
      <c r="D8596">
        <v>8.4534951995057206</v>
      </c>
      <c r="E8596">
        <v>9.2117531437659892</v>
      </c>
      <c r="F8596">
        <v>8.5323957307324498</v>
      </c>
      <c r="G8596">
        <v>8.4948759047022495</v>
      </c>
      <c r="H8596">
        <v>4.3676565829540399</v>
      </c>
      <c r="I8596">
        <v>8.4574764274916099</v>
      </c>
      <c r="J8596">
        <v>7.6151213032809997</v>
      </c>
      <c r="K8596">
        <v>9.8836724661865194</v>
      </c>
      <c r="L8596">
        <v>10.9983725344498</v>
      </c>
      <c r="M8596">
        <v>7.4473440408504299</v>
      </c>
      <c r="N8596">
        <v>6.6678003653061104</v>
      </c>
      <c r="O8596">
        <v>6.5197099732644697</v>
      </c>
      <c r="P8596">
        <v>5.8481757373421797</v>
      </c>
      <c r="Q8596">
        <v>11.303394432065099</v>
      </c>
    </row>
    <row r="8597" spans="1:17">
      <c r="A8597" t="s">
        <v>15569</v>
      </c>
      <c r="B8597" s="16" t="s">
        <v>15570</v>
      </c>
      <c r="C8597">
        <v>7.6489327972817103</v>
      </c>
      <c r="D8597">
        <v>8.0279747131112202</v>
      </c>
      <c r="E8597">
        <v>8.0937033738513993</v>
      </c>
      <c r="F8597">
        <v>7.6174754894820902</v>
      </c>
      <c r="G8597">
        <v>7.6972556520707203</v>
      </c>
      <c r="H8597">
        <v>8.4903208817838909</v>
      </c>
      <c r="I8597">
        <v>10.121681447537201</v>
      </c>
      <c r="J8597">
        <v>9.0066839701935208</v>
      </c>
      <c r="K8597">
        <v>7.6439183356257399</v>
      </c>
      <c r="L8597">
        <v>9.69924406553098</v>
      </c>
      <c r="M8597">
        <v>9.1417471380400102</v>
      </c>
      <c r="N8597">
        <v>8.7950091613966599</v>
      </c>
      <c r="O8597">
        <v>8.1082425907237194</v>
      </c>
      <c r="P8597">
        <v>10.831157910949701</v>
      </c>
      <c r="Q8597">
        <v>7.6950435514148801</v>
      </c>
    </row>
    <row r="8598" spans="1:17">
      <c r="A8598" t="s">
        <v>15571</v>
      </c>
      <c r="B8598" s="16" t="e">
        <v>#N/A</v>
      </c>
      <c r="C8598">
        <v>7.6945638722829601</v>
      </c>
      <c r="D8598">
        <v>7.9362667822467703</v>
      </c>
      <c r="E8598">
        <v>7.4159618262881102</v>
      </c>
      <c r="F8598">
        <v>7.9544846044562698</v>
      </c>
      <c r="G8598">
        <v>7.0416356122635104</v>
      </c>
      <c r="H8598">
        <v>7.7918770233954904</v>
      </c>
      <c r="I8598">
        <v>7.10853650596375</v>
      </c>
      <c r="J8598">
        <v>7.85102228996878</v>
      </c>
      <c r="K8598">
        <v>7.2001082262505802</v>
      </c>
      <c r="L8598">
        <v>6.9286808814702896</v>
      </c>
      <c r="M8598">
        <v>6.6208583416950297</v>
      </c>
      <c r="N8598">
        <v>6.4369745097016899</v>
      </c>
      <c r="O8598">
        <v>6.5295658361340001</v>
      </c>
      <c r="P8598">
        <v>7.4658459042266303</v>
      </c>
      <c r="Q8598">
        <v>6.6375058506955904</v>
      </c>
    </row>
    <row r="8599" spans="1:17">
      <c r="A8599" t="s">
        <v>15572</v>
      </c>
      <c r="B8599" s="16" t="s">
        <v>15573</v>
      </c>
      <c r="C8599">
        <v>4.2263167103073602</v>
      </c>
      <c r="D8599">
        <v>4.32650596693877</v>
      </c>
      <c r="E8599">
        <v>3.9618875914207199</v>
      </c>
      <c r="F8599">
        <v>4.0892058755412499</v>
      </c>
      <c r="G8599">
        <v>4.3009286659846602</v>
      </c>
      <c r="H8599">
        <v>4.07504641393726</v>
      </c>
      <c r="I8599">
        <v>4.4354937019020104</v>
      </c>
      <c r="J8599">
        <v>3.6724961835054399</v>
      </c>
      <c r="K8599">
        <v>4.2084442324483602</v>
      </c>
      <c r="L8599">
        <v>4.5555022990765597</v>
      </c>
      <c r="M8599">
        <v>4.21436379980989</v>
      </c>
      <c r="N8599">
        <v>4.4472252118161997</v>
      </c>
      <c r="O8599">
        <v>4.2491040476565001</v>
      </c>
      <c r="P8599">
        <v>4.3630835021106398</v>
      </c>
      <c r="Q8599">
        <v>5.09416193408443</v>
      </c>
    </row>
    <row r="8600" spans="1:17">
      <c r="A8600" t="s">
        <v>15574</v>
      </c>
      <c r="B8600" s="16" t="s">
        <v>15575</v>
      </c>
      <c r="C8600">
        <v>6.4403118743285797</v>
      </c>
      <c r="D8600">
        <v>6.5884315520733496</v>
      </c>
      <c r="E8600">
        <v>6.7369669261823404</v>
      </c>
      <c r="F8600">
        <v>6.51394311452185</v>
      </c>
      <c r="G8600">
        <v>6.6583558505855196</v>
      </c>
      <c r="H8600">
        <v>5.24699422619977</v>
      </c>
      <c r="I8600">
        <v>7.0018738474900601</v>
      </c>
      <c r="J8600">
        <v>6.3881160171625204</v>
      </c>
      <c r="K8600">
        <v>6.7185720740311599</v>
      </c>
      <c r="L8600">
        <v>7.0508541375607896</v>
      </c>
      <c r="M8600">
        <v>5.72577556549476</v>
      </c>
      <c r="N8600">
        <v>5.6095571535837596</v>
      </c>
      <c r="O8600">
        <v>5.1911313574067002</v>
      </c>
      <c r="P8600">
        <v>6.7080071231198604</v>
      </c>
      <c r="Q8600">
        <v>5.09416193408443</v>
      </c>
    </row>
    <row r="8601" spans="1:17">
      <c r="A8601" t="s">
        <v>15576</v>
      </c>
      <c r="B8601" s="16" t="s">
        <v>15577</v>
      </c>
      <c r="C8601">
        <v>7.1803944689150896</v>
      </c>
      <c r="D8601">
        <v>6.9438749117888099</v>
      </c>
      <c r="E8601">
        <v>7.8823536654902204</v>
      </c>
      <c r="F8601">
        <v>7.0710305154404098</v>
      </c>
      <c r="G8601">
        <v>7.6331692833361604</v>
      </c>
      <c r="H8601">
        <v>7.3711522214359002</v>
      </c>
      <c r="I8601">
        <v>7.1754804263673897</v>
      </c>
      <c r="J8601">
        <v>8.0433137557899208</v>
      </c>
      <c r="K8601">
        <v>7.4183736119783301</v>
      </c>
      <c r="L8601">
        <v>7.7772285085574904</v>
      </c>
      <c r="M8601">
        <v>7.7868444819670897</v>
      </c>
      <c r="N8601">
        <v>7.7528822428856801</v>
      </c>
      <c r="O8601">
        <v>7.5902702479409303</v>
      </c>
      <c r="P8601">
        <v>7.3914806888363103</v>
      </c>
      <c r="Q8601">
        <v>7.5369478347710803</v>
      </c>
    </row>
    <row r="8602" spans="1:17">
      <c r="A8602" t="s">
        <v>15578</v>
      </c>
      <c r="B8602" s="16" t="s">
        <v>15579</v>
      </c>
      <c r="C8602">
        <v>4.9565989702087299</v>
      </c>
      <c r="D8602">
        <v>5.2802736384566202</v>
      </c>
      <c r="E8602">
        <v>5.2175717649130604</v>
      </c>
      <c r="F8602">
        <v>5.2866768958500598</v>
      </c>
      <c r="G8602">
        <v>5.4158963756298002</v>
      </c>
      <c r="H8602">
        <v>5.7265924446016498</v>
      </c>
      <c r="I8602">
        <v>6.3315474419567597</v>
      </c>
      <c r="J8602">
        <v>5.9846364313983802</v>
      </c>
      <c r="K8602">
        <v>6.1547962016134603</v>
      </c>
      <c r="L8602">
        <v>6.3396327776280996</v>
      </c>
      <c r="M8602">
        <v>6.3096745391751501</v>
      </c>
      <c r="N8602">
        <v>6.4781347167229599</v>
      </c>
      <c r="O8602">
        <v>5.8175797504700597</v>
      </c>
      <c r="P8602">
        <v>6.1512012767569502</v>
      </c>
      <c r="Q8602">
        <v>6.9204191934356096</v>
      </c>
    </row>
    <row r="8603" spans="1:17">
      <c r="A8603" t="s">
        <v>15580</v>
      </c>
      <c r="B8603" s="16" t="s">
        <v>15581</v>
      </c>
      <c r="C8603">
        <v>7.5280923624259897</v>
      </c>
      <c r="D8603">
        <v>7.4406007168260704</v>
      </c>
      <c r="E8603">
        <v>7.4738039318096003</v>
      </c>
      <c r="F8603">
        <v>7.2748775160660903</v>
      </c>
      <c r="G8603">
        <v>7.2865557563512402</v>
      </c>
      <c r="H8603">
        <v>6.7077629649987003</v>
      </c>
      <c r="I8603">
        <v>7.3006757095922703</v>
      </c>
      <c r="J8603">
        <v>7.0926149872956099</v>
      </c>
      <c r="K8603">
        <v>7.2744141714431603</v>
      </c>
      <c r="L8603">
        <v>6.6588220656313899</v>
      </c>
      <c r="M8603">
        <v>7.4619962715866501</v>
      </c>
      <c r="N8603">
        <v>7.48473824893557</v>
      </c>
      <c r="O8603">
        <v>7.0909232753190796</v>
      </c>
      <c r="P8603">
        <v>7.4567578773205998</v>
      </c>
      <c r="Q8603">
        <v>8.2978683598244807</v>
      </c>
    </row>
    <row r="8604" spans="1:17">
      <c r="A8604" t="s">
        <v>15582</v>
      </c>
      <c r="B8604" s="16" t="s">
        <v>15583</v>
      </c>
      <c r="C8604">
        <v>8.8684433348895197</v>
      </c>
      <c r="D8604">
        <v>8.7765862856340799</v>
      </c>
      <c r="E8604">
        <v>9.3259185658939607</v>
      </c>
      <c r="F8604">
        <v>9.0406067392103804</v>
      </c>
      <c r="G8604">
        <v>9.2057345841010001</v>
      </c>
      <c r="H8604">
        <v>9.5490451176621498</v>
      </c>
      <c r="I8604">
        <v>10.4672884333129</v>
      </c>
      <c r="J8604">
        <v>10.4215598638706</v>
      </c>
      <c r="K8604">
        <v>9.5883859255370396</v>
      </c>
      <c r="L8604">
        <v>10.494197240760601</v>
      </c>
      <c r="M8604">
        <v>10.339142214327399</v>
      </c>
      <c r="N8604">
        <v>11.039670521524201</v>
      </c>
      <c r="O8604">
        <v>9.6027450360549498</v>
      </c>
      <c r="P8604">
        <v>10.2019434548998</v>
      </c>
      <c r="Q8604">
        <v>10.722448563414501</v>
      </c>
    </row>
    <row r="8605" spans="1:17">
      <c r="A8605" t="s">
        <v>15584</v>
      </c>
      <c r="B8605" s="16" t="s">
        <v>15585</v>
      </c>
      <c r="C8605">
        <v>5.3901707160280399</v>
      </c>
      <c r="D8605">
        <v>5.2202186721532398</v>
      </c>
      <c r="E8605">
        <v>4.96044362242744</v>
      </c>
      <c r="F8605">
        <v>5.34113232674183</v>
      </c>
      <c r="G8605">
        <v>5.7963037841217497</v>
      </c>
      <c r="H8605">
        <v>4.7487521450918901</v>
      </c>
      <c r="I8605">
        <v>4.7549066861635803</v>
      </c>
      <c r="J8605">
        <v>4.94790803410966</v>
      </c>
      <c r="K8605">
        <v>4.9119590476093702</v>
      </c>
      <c r="L8605">
        <v>4.8321653561327897</v>
      </c>
      <c r="M8605">
        <v>5.2371779022953104</v>
      </c>
      <c r="N8605">
        <v>5.8818201747363998</v>
      </c>
      <c r="O8605">
        <v>4.8737348553695998</v>
      </c>
      <c r="P8605">
        <v>4.6712581716948103</v>
      </c>
      <c r="Q8605">
        <v>5.09416193408443</v>
      </c>
    </row>
    <row r="8606" spans="1:17">
      <c r="A8606" t="s">
        <v>15586</v>
      </c>
      <c r="B8606" s="16" t="s">
        <v>15587</v>
      </c>
      <c r="C8606">
        <v>7.2199840874685703</v>
      </c>
      <c r="D8606">
        <v>7.1910785819618299</v>
      </c>
      <c r="E8606">
        <v>7.3034669724419903</v>
      </c>
      <c r="F8606">
        <v>7.4291807619964398</v>
      </c>
      <c r="G8606">
        <v>7.09025748544728</v>
      </c>
      <c r="H8606">
        <v>7.9375747738984002</v>
      </c>
      <c r="I8606">
        <v>7.2316005452623404</v>
      </c>
      <c r="J8606">
        <v>7.55322075045129</v>
      </c>
      <c r="K8606">
        <v>7.1217465608534498</v>
      </c>
      <c r="L8606">
        <v>7.3103395206829997</v>
      </c>
      <c r="M8606">
        <v>7.2531658149708198</v>
      </c>
      <c r="N8606">
        <v>7.4090932684121098</v>
      </c>
      <c r="O8606">
        <v>7.4680385681900097</v>
      </c>
      <c r="P8606">
        <v>7.4384076816199602</v>
      </c>
      <c r="Q8606">
        <v>5.81282804418474</v>
      </c>
    </row>
    <row r="8607" spans="1:17">
      <c r="A8607" t="s">
        <v>15588</v>
      </c>
      <c r="B8607" s="16" t="s">
        <v>15589</v>
      </c>
      <c r="C8607">
        <v>9.2975014014102992</v>
      </c>
      <c r="D8607">
        <v>9.3871244132091398</v>
      </c>
      <c r="E8607">
        <v>9.5050944757526903</v>
      </c>
      <c r="F8607">
        <v>9.3187637787283606</v>
      </c>
      <c r="G8607">
        <v>9.1723379504914604</v>
      </c>
      <c r="H8607">
        <v>9.6087342943264495</v>
      </c>
      <c r="I8607">
        <v>9.5197739769577101</v>
      </c>
      <c r="J8607">
        <v>9.8243061375262304</v>
      </c>
      <c r="K8607">
        <v>9.6326247726747507</v>
      </c>
      <c r="L8607">
        <v>9.2664731862483496</v>
      </c>
      <c r="M8607">
        <v>9.1967244445353398</v>
      </c>
      <c r="N8607">
        <v>8.7315840678829204</v>
      </c>
      <c r="O8607">
        <v>9.1545997403458408</v>
      </c>
      <c r="P8607">
        <v>10.122407585110301</v>
      </c>
      <c r="Q8607">
        <v>5.81282804418474</v>
      </c>
    </row>
    <row r="8608" spans="1:17">
      <c r="A8608" t="s">
        <v>15590</v>
      </c>
      <c r="B8608" s="16" t="s">
        <v>15591</v>
      </c>
      <c r="C8608">
        <v>8.7438805019500396</v>
      </c>
      <c r="D8608">
        <v>8.8715507975198502</v>
      </c>
      <c r="E8608">
        <v>8.8135871576879392</v>
      </c>
      <c r="F8608">
        <v>8.7331286675462696</v>
      </c>
      <c r="G8608">
        <v>8.8222521851404405</v>
      </c>
      <c r="H8608">
        <v>8.8257790428582794</v>
      </c>
      <c r="I8608">
        <v>8.9992916491597494</v>
      </c>
      <c r="J8608">
        <v>8.9301634726812509</v>
      </c>
      <c r="K8608">
        <v>9.1537671725756908</v>
      </c>
      <c r="L8608">
        <v>8.8170179735652905</v>
      </c>
      <c r="M8608">
        <v>8.6438410596432202</v>
      </c>
      <c r="N8608">
        <v>8.1531992407708707</v>
      </c>
      <c r="O8608">
        <v>8.7663792665658207</v>
      </c>
      <c r="P8608">
        <v>9.1474935536501292</v>
      </c>
      <c r="Q8608">
        <v>7.6950435514148801</v>
      </c>
    </row>
    <row r="8609" spans="1:17">
      <c r="A8609" t="s">
        <v>15592</v>
      </c>
      <c r="B8609" s="16" t="s">
        <v>15593</v>
      </c>
      <c r="C8609">
        <v>10.235817279292601</v>
      </c>
      <c r="D8609">
        <v>10.2043333387359</v>
      </c>
      <c r="E8609">
        <v>9.4747721905518905</v>
      </c>
      <c r="F8609">
        <v>9.50642115280613</v>
      </c>
      <c r="G8609">
        <v>10.038436744989999</v>
      </c>
      <c r="H8609">
        <v>9.4670664858331595</v>
      </c>
      <c r="I8609">
        <v>9.6633765741275202</v>
      </c>
      <c r="J8609">
        <v>9.6306785448245797</v>
      </c>
      <c r="K8609">
        <v>10.2124912300785</v>
      </c>
      <c r="L8609">
        <v>9.7832359867892897</v>
      </c>
      <c r="M8609">
        <v>9.9118800992937501</v>
      </c>
      <c r="N8609">
        <v>9.5725999575752603</v>
      </c>
      <c r="O8609">
        <v>10.041533958954</v>
      </c>
      <c r="P8609">
        <v>9.5422131053249206</v>
      </c>
      <c r="Q8609">
        <v>10.087613053174801</v>
      </c>
    </row>
    <row r="8610" spans="1:17">
      <c r="A8610" t="s">
        <v>15594</v>
      </c>
      <c r="B8610" s="16" t="s">
        <v>15595</v>
      </c>
      <c r="C8610">
        <v>3.8862082974622001</v>
      </c>
      <c r="D8610">
        <v>3.2942621936663499</v>
      </c>
      <c r="E8610">
        <v>4.3969712788901898</v>
      </c>
      <c r="F8610">
        <v>2.8218677180984102</v>
      </c>
      <c r="G8610">
        <v>3.33407035458014</v>
      </c>
      <c r="H8610">
        <v>3.50653555504317</v>
      </c>
      <c r="I8610">
        <v>3.7848446501428201</v>
      </c>
      <c r="J8610">
        <v>4.0085972383706396</v>
      </c>
      <c r="K8610">
        <v>2.8218677180984102</v>
      </c>
      <c r="L8610">
        <v>3.4877558895723499</v>
      </c>
      <c r="M8610">
        <v>2.8218677180984102</v>
      </c>
      <c r="N8610">
        <v>3.79229116939824</v>
      </c>
      <c r="O8610">
        <v>3.5569664057961599</v>
      </c>
      <c r="P8610">
        <v>3.6194497939779602</v>
      </c>
      <c r="Q8610">
        <v>2.8218677180984102</v>
      </c>
    </row>
    <row r="8611" spans="1:17">
      <c r="A8611" t="s">
        <v>15596</v>
      </c>
      <c r="B8611" s="16" t="s">
        <v>15597</v>
      </c>
      <c r="C8611">
        <v>5.1742671949623604</v>
      </c>
      <c r="D8611">
        <v>5.3929301417275104</v>
      </c>
      <c r="E8611">
        <v>4.9023702390828996</v>
      </c>
      <c r="F8611">
        <v>5.4439053774776101</v>
      </c>
      <c r="G8611">
        <v>5.1391075523385599</v>
      </c>
      <c r="H8611">
        <v>4.9634301213382797</v>
      </c>
      <c r="I8611">
        <v>4.7549066861635803</v>
      </c>
      <c r="J8611">
        <v>5.5815558752487604</v>
      </c>
      <c r="K8611">
        <v>4.2710437260841099</v>
      </c>
      <c r="L8611">
        <v>5.1913586396996196</v>
      </c>
      <c r="M8611">
        <v>5.3280626239297098</v>
      </c>
      <c r="N8611">
        <v>4.6704332416218497</v>
      </c>
      <c r="O8611">
        <v>5.0843574666703004</v>
      </c>
      <c r="P8611">
        <v>4.6712581716948103</v>
      </c>
      <c r="Q8611">
        <v>6.6375058506955904</v>
      </c>
    </row>
    <row r="8612" spans="1:17">
      <c r="A8612" t="s">
        <v>15598</v>
      </c>
      <c r="B8612" s="16" t="s">
        <v>15599</v>
      </c>
      <c r="C8612">
        <v>9.6539506796334003</v>
      </c>
      <c r="D8612">
        <v>9.8196425755777508</v>
      </c>
      <c r="E8612">
        <v>10.3271396679311</v>
      </c>
      <c r="F8612">
        <v>10.001995101912099</v>
      </c>
      <c r="G8612">
        <v>9.5915737445244407</v>
      </c>
      <c r="H8612">
        <v>10.709816368557</v>
      </c>
      <c r="I8612">
        <v>9.8319823898280099</v>
      </c>
      <c r="J8612">
        <v>10.564602731882299</v>
      </c>
      <c r="K8612">
        <v>9.5764449313181093</v>
      </c>
      <c r="L8612">
        <v>9.9833450489344902</v>
      </c>
      <c r="M8612">
        <v>10.2942056570194</v>
      </c>
      <c r="N8612">
        <v>10.2126687571351</v>
      </c>
      <c r="O8612">
        <v>10.3016440694813</v>
      </c>
      <c r="P8612">
        <v>9.5592704956688905</v>
      </c>
      <c r="Q8612">
        <v>9.1060647157263492</v>
      </c>
    </row>
    <row r="8613" spans="1:17">
      <c r="A8613" t="s">
        <v>15600</v>
      </c>
      <c r="B8613" s="16" t="e">
        <v>#N/A</v>
      </c>
      <c r="C8613">
        <v>3.7779852140208301</v>
      </c>
      <c r="D8613">
        <v>4.1931807688815699</v>
      </c>
      <c r="E8613">
        <v>4.3035359899866696</v>
      </c>
      <c r="F8613">
        <v>3.7319397910766599</v>
      </c>
      <c r="G8613">
        <v>4.8382239915511303</v>
      </c>
      <c r="H8613">
        <v>2.8218677180984102</v>
      </c>
      <c r="I8613">
        <v>3.3100125595866299</v>
      </c>
      <c r="J8613">
        <v>3.4276433730071201</v>
      </c>
      <c r="K8613">
        <v>3.4608708703561399</v>
      </c>
      <c r="L8613">
        <v>3.9560512465587201</v>
      </c>
      <c r="M8613">
        <v>4.4983624523483101</v>
      </c>
      <c r="N8613">
        <v>5.3018559344781702</v>
      </c>
      <c r="O8613">
        <v>4.1329497517715001</v>
      </c>
      <c r="P8613">
        <v>2.8218677180984102</v>
      </c>
      <c r="Q8613">
        <v>6.6375058506955904</v>
      </c>
    </row>
    <row r="8614" spans="1:17">
      <c r="A8614" t="s">
        <v>15601</v>
      </c>
      <c r="B8614" s="16" t="s">
        <v>15602</v>
      </c>
      <c r="C8614">
        <v>5.3319193517173096</v>
      </c>
      <c r="D8614">
        <v>5.4459441552918904</v>
      </c>
      <c r="E8614">
        <v>4.96044362242744</v>
      </c>
      <c r="F8614">
        <v>5.0098915733122702</v>
      </c>
      <c r="G8614">
        <v>5.1391075523385599</v>
      </c>
      <c r="H8614">
        <v>5.3395340803022098</v>
      </c>
      <c r="I8614">
        <v>5.1886752257753797</v>
      </c>
      <c r="J8614">
        <v>5.1228960162245301</v>
      </c>
      <c r="K8614">
        <v>4.6332418030731697</v>
      </c>
      <c r="L8614">
        <v>5.1913586396996196</v>
      </c>
      <c r="M8614">
        <v>5.0345141375896603</v>
      </c>
      <c r="N8614">
        <v>5.1701050316186601</v>
      </c>
      <c r="O8614">
        <v>5.1388149344389698</v>
      </c>
      <c r="P8614">
        <v>5.6354911062640802</v>
      </c>
      <c r="Q8614">
        <v>5.09416193408443</v>
      </c>
    </row>
    <row r="8615" spans="1:17">
      <c r="A8615" t="s">
        <v>15603</v>
      </c>
      <c r="B8615" s="16" t="s">
        <v>15604</v>
      </c>
      <c r="C8615">
        <v>4.6454443926476303</v>
      </c>
      <c r="D8615">
        <v>4.5537481491643197</v>
      </c>
      <c r="E8615">
        <v>4.3969712788901898</v>
      </c>
      <c r="F8615">
        <v>4.7864910140196502</v>
      </c>
      <c r="G8615">
        <v>5.3186214901221902</v>
      </c>
      <c r="H8615">
        <v>4.2312229394497098</v>
      </c>
      <c r="I8615">
        <v>4.6574362853065301</v>
      </c>
      <c r="J8615">
        <v>4.2567562628296498</v>
      </c>
      <c r="K8615">
        <v>5.0150269178089699</v>
      </c>
      <c r="L8615">
        <v>4.9506536519942301</v>
      </c>
      <c r="M8615">
        <v>4.7947131062850499</v>
      </c>
      <c r="N8615">
        <v>5.1350388086703704</v>
      </c>
      <c r="O8615">
        <v>4.3028205748149997</v>
      </c>
      <c r="P8615">
        <v>4.7374550361106396</v>
      </c>
      <c r="Q8615">
        <v>2.8218677180984102</v>
      </c>
    </row>
    <row r="8616" spans="1:17">
      <c r="A8616" t="s">
        <v>15605</v>
      </c>
      <c r="B8616" s="16" t="s">
        <v>15606</v>
      </c>
      <c r="C8616">
        <v>5.3319193517173096</v>
      </c>
      <c r="D8616">
        <v>5.6396332121204704</v>
      </c>
      <c r="E8616">
        <v>5.7521813055947497</v>
      </c>
      <c r="F8616">
        <v>5.6070690647998402</v>
      </c>
      <c r="G8616">
        <v>5.5356797135327902</v>
      </c>
      <c r="H8616">
        <v>6.0289964067317099</v>
      </c>
      <c r="I8616">
        <v>5.5923678450183596</v>
      </c>
      <c r="J8616">
        <v>5.6199791686857399</v>
      </c>
      <c r="K8616">
        <v>5.5068916728603101</v>
      </c>
      <c r="L8616">
        <v>5.7507270721102604</v>
      </c>
      <c r="M8616">
        <v>5.6409547048498796</v>
      </c>
      <c r="N8616">
        <v>5.8818201747363998</v>
      </c>
      <c r="O8616">
        <v>5.7846958986268602</v>
      </c>
      <c r="P8616">
        <v>6.1737439525172801</v>
      </c>
      <c r="Q8616">
        <v>2.8218677180984102</v>
      </c>
    </row>
    <row r="8617" spans="1:17">
      <c r="A8617" t="s">
        <v>15607</v>
      </c>
      <c r="B8617" s="16" t="e">
        <v>#N/A</v>
      </c>
      <c r="C8617">
        <v>8.1767029841040202</v>
      </c>
      <c r="D8617">
        <v>8.0860224737559694</v>
      </c>
      <c r="E8617">
        <v>8.0115452561885405</v>
      </c>
      <c r="F8617">
        <v>8.0287157893436998</v>
      </c>
      <c r="G8617">
        <v>7.8739907276269099</v>
      </c>
      <c r="H8617">
        <v>7.7918770233954904</v>
      </c>
      <c r="I8617">
        <v>7.7750694607444899</v>
      </c>
      <c r="J8617">
        <v>7.5385496992731502</v>
      </c>
      <c r="K8617">
        <v>7.8783301779305397</v>
      </c>
      <c r="L8617">
        <v>8.6672321134242001</v>
      </c>
      <c r="M8617">
        <v>8.6309487921692298</v>
      </c>
      <c r="N8617">
        <v>8.6504045857981708</v>
      </c>
      <c r="O8617">
        <v>8.1277369544106204</v>
      </c>
      <c r="P8617">
        <v>6.6290412099549298</v>
      </c>
      <c r="Q8617">
        <v>10.1972634697877</v>
      </c>
    </row>
    <row r="8618" spans="1:17">
      <c r="A8618" t="s">
        <v>15608</v>
      </c>
      <c r="B8618" s="16" t="s">
        <v>15609</v>
      </c>
      <c r="C8618">
        <v>8.6914399034236993</v>
      </c>
      <c r="D8618">
        <v>8.7791010491555905</v>
      </c>
      <c r="E8618">
        <v>8.4747349831820902</v>
      </c>
      <c r="F8618">
        <v>7.8075826569701103</v>
      </c>
      <c r="G8618">
        <v>8.02640848532719</v>
      </c>
      <c r="H8618">
        <v>7.5569376217120503</v>
      </c>
      <c r="I8618">
        <v>8.7994013124825301</v>
      </c>
      <c r="J8618">
        <v>8.0047226191803205</v>
      </c>
      <c r="K8618">
        <v>8.7480876656026094</v>
      </c>
      <c r="L8618">
        <v>8.1012626829843004</v>
      </c>
      <c r="M8618">
        <v>7.7594443035988698</v>
      </c>
      <c r="N8618">
        <v>7.0499926248065101</v>
      </c>
      <c r="O8618">
        <v>7.9456606621419299</v>
      </c>
      <c r="P8618">
        <v>9.1809422582084199</v>
      </c>
      <c r="Q8618">
        <v>6.9204191934356096</v>
      </c>
    </row>
    <row r="8619" spans="1:17">
      <c r="A8619" t="s">
        <v>15610</v>
      </c>
      <c r="B8619" s="16" t="s">
        <v>15611</v>
      </c>
      <c r="C8619">
        <v>9.4531234336003305</v>
      </c>
      <c r="D8619">
        <v>9.5954846388361297</v>
      </c>
      <c r="E8619">
        <v>9.3948094239993605</v>
      </c>
      <c r="F8619">
        <v>8.9586345501659999</v>
      </c>
      <c r="G8619">
        <v>9.0817045175957993</v>
      </c>
      <c r="H8619">
        <v>9.1501888226661894</v>
      </c>
      <c r="I8619">
        <v>9.8163738472535407</v>
      </c>
      <c r="J8619">
        <v>9.3852972059635604</v>
      </c>
      <c r="K8619">
        <v>9.9520139505930398</v>
      </c>
      <c r="L8619">
        <v>9.5654986899138592</v>
      </c>
      <c r="M8619">
        <v>9.1095855036423306</v>
      </c>
      <c r="N8619">
        <v>8.5420474635289398</v>
      </c>
      <c r="O8619">
        <v>9.1063085770732002</v>
      </c>
      <c r="P8619">
        <v>9.9144489799895297</v>
      </c>
      <c r="Q8619">
        <v>9.2143845326617093</v>
      </c>
    </row>
    <row r="8620" spans="1:17">
      <c r="A8620" t="s">
        <v>15612</v>
      </c>
      <c r="B8620" s="16" t="s">
        <v>15613</v>
      </c>
      <c r="C8620">
        <v>7.0892526012794601</v>
      </c>
      <c r="D8620">
        <v>7.4149211802244901</v>
      </c>
      <c r="E8620">
        <v>7.1697829372000497</v>
      </c>
      <c r="F8620">
        <v>7.6121172640846497</v>
      </c>
      <c r="G8620">
        <v>7.3988114298928798</v>
      </c>
      <c r="H8620">
        <v>8.6504064795737907</v>
      </c>
      <c r="I8620">
        <v>7.4701254998641904</v>
      </c>
      <c r="J8620">
        <v>7.8109072590139697</v>
      </c>
      <c r="K8620">
        <v>7.2411144651086801</v>
      </c>
      <c r="L8620">
        <v>7.4372315461415699</v>
      </c>
      <c r="M8620">
        <v>7.9058609284211698</v>
      </c>
      <c r="N8620">
        <v>7.8548286932646798</v>
      </c>
      <c r="O8620">
        <v>7.7329513372578296</v>
      </c>
      <c r="P8620">
        <v>7.9400513293641701</v>
      </c>
      <c r="Q8620">
        <v>5.09416193408443</v>
      </c>
    </row>
    <row r="8621" spans="1:17">
      <c r="A8621" t="s">
        <v>15614</v>
      </c>
      <c r="B8621" s="16" t="s">
        <v>15615</v>
      </c>
      <c r="C8621">
        <v>3.7779852140208301</v>
      </c>
      <c r="D8621">
        <v>3.9548310731697001</v>
      </c>
      <c r="E8621">
        <v>3.8152982058547602</v>
      </c>
      <c r="F8621">
        <v>3.7319397910766599</v>
      </c>
      <c r="G8621">
        <v>3.5425260543824399</v>
      </c>
      <c r="H8621">
        <v>3.65660975244205</v>
      </c>
      <c r="I8621">
        <v>3.6595800418069002</v>
      </c>
      <c r="J8621">
        <v>3.5611359966351301</v>
      </c>
      <c r="K8621">
        <v>3.27554212654834</v>
      </c>
      <c r="L8621">
        <v>4.0420260041176004</v>
      </c>
      <c r="M8621">
        <v>3.6461416973015899</v>
      </c>
      <c r="N8621">
        <v>4.0888472785647796</v>
      </c>
      <c r="O8621">
        <v>3.5569664057961599</v>
      </c>
      <c r="P8621">
        <v>3.6194497939779602</v>
      </c>
      <c r="Q8621">
        <v>2.8218677180984102</v>
      </c>
    </row>
    <row r="8622" spans="1:17">
      <c r="A8622" t="s">
        <v>15616</v>
      </c>
      <c r="B8622" s="16" t="s">
        <v>15617</v>
      </c>
      <c r="C8622">
        <v>8.9076827384252706</v>
      </c>
      <c r="D8622">
        <v>8.7715435629139495</v>
      </c>
      <c r="E8622">
        <v>8.8357842788791707</v>
      </c>
      <c r="F8622">
        <v>8.7502854480027903</v>
      </c>
      <c r="G8622">
        <v>8.7395280171016907</v>
      </c>
      <c r="H8622">
        <v>7.1075672566897001</v>
      </c>
      <c r="I8622">
        <v>8.2010857285135703</v>
      </c>
      <c r="J8622">
        <v>8.5755842601456003</v>
      </c>
      <c r="K8622">
        <v>8.8375339693747001</v>
      </c>
      <c r="L8622">
        <v>8.6995248296530008</v>
      </c>
      <c r="M8622">
        <v>8.2333321486563005</v>
      </c>
      <c r="N8622">
        <v>8.2781601181064097</v>
      </c>
      <c r="O8622">
        <v>8.0344179858314408</v>
      </c>
      <c r="P8622">
        <v>7.1867625795696704</v>
      </c>
      <c r="Q8622">
        <v>10.7764508804262</v>
      </c>
    </row>
    <row r="8623" spans="1:17">
      <c r="A8623" t="s">
        <v>15618</v>
      </c>
      <c r="B8623" s="16" t="s">
        <v>15619</v>
      </c>
      <c r="C8623">
        <v>7.66621443377828</v>
      </c>
      <c r="D8623">
        <v>7.8951024998865504</v>
      </c>
      <c r="E8623">
        <v>7.9719857448739999</v>
      </c>
      <c r="F8623">
        <v>7.8762188970193696</v>
      </c>
      <c r="G8623">
        <v>7.7705729812209103</v>
      </c>
      <c r="H8623">
        <v>8.2576117285337194</v>
      </c>
      <c r="I8623">
        <v>7.5479065102732203</v>
      </c>
      <c r="J8623">
        <v>8.0153504169977605</v>
      </c>
      <c r="K8623">
        <v>7.3197740054052103</v>
      </c>
      <c r="L8623">
        <v>7.4308250270779599</v>
      </c>
      <c r="M8623">
        <v>7.6613322899318801</v>
      </c>
      <c r="N8623">
        <v>7.5692916424014101</v>
      </c>
      <c r="O8623">
        <v>7.5855752806785803</v>
      </c>
      <c r="P8623">
        <v>7.7071490674832202</v>
      </c>
      <c r="Q8623">
        <v>7.1565710053807701</v>
      </c>
    </row>
    <row r="8624" spans="1:17">
      <c r="A8624" t="s">
        <v>15620</v>
      </c>
      <c r="B8624" s="16" t="s">
        <v>15621</v>
      </c>
      <c r="C8624">
        <v>9.4229748806670504</v>
      </c>
      <c r="D8624">
        <v>9.4067689404769901</v>
      </c>
      <c r="E8624">
        <v>9.8339030683295601</v>
      </c>
      <c r="F8624">
        <v>8.90711722131263</v>
      </c>
      <c r="G8624">
        <v>9.5172676250523391</v>
      </c>
      <c r="H8624">
        <v>9.6102327735819593</v>
      </c>
      <c r="I8624">
        <v>10.357436902777399</v>
      </c>
      <c r="J8624">
        <v>10.4916879452923</v>
      </c>
      <c r="K8624">
        <v>9.7002115685387995</v>
      </c>
      <c r="L8624">
        <v>10.1267643732388</v>
      </c>
      <c r="M8624">
        <v>10.031948175923</v>
      </c>
      <c r="N8624">
        <v>10.282628664153901</v>
      </c>
      <c r="O8624">
        <v>9.7143418549603702</v>
      </c>
      <c r="P8624">
        <v>10.6746330895671</v>
      </c>
      <c r="Q8624">
        <v>10.740674867653601</v>
      </c>
    </row>
    <row r="8625" spans="1:17">
      <c r="A8625" t="s">
        <v>15622</v>
      </c>
      <c r="B8625" s="16" t="s">
        <v>15623</v>
      </c>
      <c r="C8625">
        <v>7.3398019669746004</v>
      </c>
      <c r="D8625">
        <v>7.6198404709994101</v>
      </c>
      <c r="E8625">
        <v>7.1814110226186303</v>
      </c>
      <c r="F8625">
        <v>7.2405344936164298</v>
      </c>
      <c r="G8625">
        <v>7.3754837261365198</v>
      </c>
      <c r="H8625">
        <v>7.9845820586994796</v>
      </c>
      <c r="I8625">
        <v>7.7750694607444899</v>
      </c>
      <c r="J8625">
        <v>7.7986515299026102</v>
      </c>
      <c r="K8625">
        <v>7.82095798536605</v>
      </c>
      <c r="L8625">
        <v>7.7517697047894201</v>
      </c>
      <c r="M8625">
        <v>7.6096486160500998</v>
      </c>
      <c r="N8625">
        <v>6.9563332013543997</v>
      </c>
      <c r="O8625">
        <v>7.60889840261577</v>
      </c>
      <c r="P8625">
        <v>8.0943914095549303</v>
      </c>
      <c r="Q8625">
        <v>2.8218677180984102</v>
      </c>
    </row>
    <row r="8626" spans="1:17">
      <c r="A8626" t="s">
        <v>15624</v>
      </c>
      <c r="B8626" s="16" t="s">
        <v>15625</v>
      </c>
      <c r="C8626">
        <v>9.2486784800637896</v>
      </c>
      <c r="D8626">
        <v>9.3040112489363</v>
      </c>
      <c r="E8626">
        <v>8.9855879586210392</v>
      </c>
      <c r="F8626">
        <v>9.0564565343308594</v>
      </c>
      <c r="G8626">
        <v>9.0452705131762805</v>
      </c>
      <c r="H8626">
        <v>9.1543036747738906</v>
      </c>
      <c r="I8626">
        <v>9.6130698644720205</v>
      </c>
      <c r="J8626">
        <v>9.2908326627912299</v>
      </c>
      <c r="K8626">
        <v>9.5883859255370396</v>
      </c>
      <c r="L8626">
        <v>9.1851968671500295</v>
      </c>
      <c r="M8626">
        <v>9.1311060836282891</v>
      </c>
      <c r="N8626">
        <v>8.4695180873299094</v>
      </c>
      <c r="O8626">
        <v>9.1672088964878196</v>
      </c>
      <c r="P8626">
        <v>10.1252738342068</v>
      </c>
      <c r="Q8626">
        <v>6.9204191934356096</v>
      </c>
    </row>
    <row r="8627" spans="1:17">
      <c r="A8627" t="s">
        <v>15626</v>
      </c>
      <c r="B8627" s="16" t="s">
        <v>15627</v>
      </c>
      <c r="C8627">
        <v>7.4302962784847004</v>
      </c>
      <c r="D8627">
        <v>7.1053021002472896</v>
      </c>
      <c r="E8627">
        <v>7.6345597848515201</v>
      </c>
      <c r="F8627">
        <v>7.6334314833649399</v>
      </c>
      <c r="G8627">
        <v>7.3276608930228999</v>
      </c>
      <c r="H8627">
        <v>7.7971543675747004</v>
      </c>
      <c r="I8627">
        <v>7.5914094517809803</v>
      </c>
      <c r="J8627">
        <v>7.5725522787176196</v>
      </c>
      <c r="K8627">
        <v>7.0153956343780397</v>
      </c>
      <c r="L8627">
        <v>7.38516182149103</v>
      </c>
      <c r="M8627">
        <v>7.5605837004189196</v>
      </c>
      <c r="N8627">
        <v>7.0858084553801799</v>
      </c>
      <c r="O8627">
        <v>7.3893804998512502</v>
      </c>
      <c r="P8627">
        <v>7.6604357769062297</v>
      </c>
      <c r="Q8627">
        <v>6.2843132996066204</v>
      </c>
    </row>
    <row r="8628" spans="1:17">
      <c r="A8628" t="s">
        <v>15628</v>
      </c>
      <c r="B8628" s="16" t="s">
        <v>15629</v>
      </c>
      <c r="C8628">
        <v>6.7748786480461201</v>
      </c>
      <c r="D8628">
        <v>6.5768551256917096</v>
      </c>
      <c r="E8628">
        <v>6.5153438410764704</v>
      </c>
      <c r="F8628">
        <v>6.5368512302362403</v>
      </c>
      <c r="G8628">
        <v>6.2918722402955201</v>
      </c>
      <c r="H8628">
        <v>6.9455834449407403</v>
      </c>
      <c r="I8628">
        <v>6.8765996201399204</v>
      </c>
      <c r="J8628">
        <v>6.9444338147454996</v>
      </c>
      <c r="K8628">
        <v>6.7088377735554596</v>
      </c>
      <c r="L8628">
        <v>6.6914464111632599</v>
      </c>
      <c r="M8628">
        <v>6.2429098030750199</v>
      </c>
      <c r="N8628">
        <v>6.5312281746119796</v>
      </c>
      <c r="O8628">
        <v>6.4065420915920201</v>
      </c>
      <c r="P8628">
        <v>6.8677578490009701</v>
      </c>
      <c r="Q8628">
        <v>5.81282804418474</v>
      </c>
    </row>
    <row r="8629" spans="1:17">
      <c r="A8629" t="s">
        <v>15630</v>
      </c>
      <c r="B8629" s="16" t="s">
        <v>15631</v>
      </c>
      <c r="C8629">
        <v>5.3613569434115202</v>
      </c>
      <c r="D8629">
        <v>5.3656299685334403</v>
      </c>
      <c r="E8629">
        <v>4.9023702390828996</v>
      </c>
      <c r="F8629">
        <v>4.4629136307985604</v>
      </c>
      <c r="G8629">
        <v>5.2138164621762604</v>
      </c>
      <c r="H8629">
        <v>4.7010860560449901</v>
      </c>
      <c r="I8629">
        <v>5.0838905074171503</v>
      </c>
      <c r="J8629">
        <v>4.94790803410966</v>
      </c>
      <c r="K8629">
        <v>5.31000747676672</v>
      </c>
      <c r="L8629">
        <v>5.1595357015461403</v>
      </c>
      <c r="M8629">
        <v>4.7613190738105597</v>
      </c>
      <c r="N8629">
        <v>5.2375935253419703</v>
      </c>
      <c r="O8629">
        <v>4.9374682048982903</v>
      </c>
      <c r="P8629">
        <v>4.86023234540618</v>
      </c>
      <c r="Q8629">
        <v>5.09416193408443</v>
      </c>
    </row>
    <row r="8630" spans="1:17">
      <c r="A8630" t="s">
        <v>15632</v>
      </c>
      <c r="B8630" s="16" t="s">
        <v>15633</v>
      </c>
      <c r="C8630">
        <v>8.8433651845995307</v>
      </c>
      <c r="D8630">
        <v>8.8405856826680793</v>
      </c>
      <c r="E8630">
        <v>8.7291430036710604</v>
      </c>
      <c r="F8630">
        <v>8.6203435550990193</v>
      </c>
      <c r="G8630">
        <v>8.5198801399466308</v>
      </c>
      <c r="H8630">
        <v>8.5633286495879908</v>
      </c>
      <c r="I8630">
        <v>9.0061882912373896</v>
      </c>
      <c r="J8630">
        <v>8.6364910985664594</v>
      </c>
      <c r="K8630">
        <v>8.9196553834686796</v>
      </c>
      <c r="L8630">
        <v>8.6535603897011395</v>
      </c>
      <c r="M8630">
        <v>8.3480845796002896</v>
      </c>
      <c r="N8630">
        <v>8.0024043880678093</v>
      </c>
      <c r="O8630">
        <v>8.4450747034848401</v>
      </c>
      <c r="P8630">
        <v>9.1474935536501292</v>
      </c>
      <c r="Q8630">
        <v>8.1958182219819093</v>
      </c>
    </row>
    <row r="8631" spans="1:17">
      <c r="A8631" t="s">
        <v>15634</v>
      </c>
      <c r="B8631" s="16" t="s">
        <v>15635</v>
      </c>
      <c r="C8631">
        <v>11.5964379686679</v>
      </c>
      <c r="D8631">
        <v>11.7581492429346</v>
      </c>
      <c r="E8631">
        <v>12.9102227243076</v>
      </c>
      <c r="F8631">
        <v>11.39632508769</v>
      </c>
      <c r="G8631">
        <v>11.935410507731699</v>
      </c>
      <c r="H8631">
        <v>12.9967234536124</v>
      </c>
      <c r="I8631">
        <v>11.948532698418999</v>
      </c>
      <c r="J8631">
        <v>13.323037956786701</v>
      </c>
      <c r="K8631">
        <v>10.9277039901463</v>
      </c>
      <c r="L8631">
        <v>11.847355086073099</v>
      </c>
      <c r="M8631">
        <v>12.611755906462999</v>
      </c>
      <c r="N8631">
        <v>11.833879907068701</v>
      </c>
      <c r="O8631">
        <v>12.424940555617599</v>
      </c>
      <c r="P8631">
        <v>11.756995958192901</v>
      </c>
      <c r="Q8631">
        <v>10.587978282891401</v>
      </c>
    </row>
    <row r="8632" spans="1:17">
      <c r="A8632" t="s">
        <v>15636</v>
      </c>
      <c r="B8632" s="16" t="s">
        <v>58</v>
      </c>
      <c r="C8632">
        <v>9.2020954844139293</v>
      </c>
      <c r="D8632">
        <v>9.1724792460874305</v>
      </c>
      <c r="E8632">
        <v>9.0534540243083992</v>
      </c>
      <c r="F8632">
        <v>8.8122809684789996</v>
      </c>
      <c r="G8632">
        <v>9.0378719435144408</v>
      </c>
      <c r="H8632">
        <v>8.2109463504674505</v>
      </c>
      <c r="I8632">
        <v>8.8359912009339503</v>
      </c>
      <c r="J8632">
        <v>8.4029397018848098</v>
      </c>
      <c r="K8632">
        <v>9.1102549505825507</v>
      </c>
      <c r="L8632">
        <v>8.7822617456857692</v>
      </c>
      <c r="M8632">
        <v>8.6417003381172304</v>
      </c>
      <c r="N8632">
        <v>8.5420474635289398</v>
      </c>
      <c r="O8632">
        <v>8.8856347420308293</v>
      </c>
      <c r="P8632">
        <v>8.4550537175740494</v>
      </c>
      <c r="Q8632">
        <v>9.6975493141544398</v>
      </c>
    </row>
    <row r="8633" spans="1:17">
      <c r="A8633" t="s">
        <v>15637</v>
      </c>
      <c r="B8633" s="16" t="e">
        <v>#N/A</v>
      </c>
      <c r="C8633">
        <v>4.3623517865106702</v>
      </c>
      <c r="D8633">
        <v>3.8603343823973102</v>
      </c>
      <c r="E8633">
        <v>4.0887687455453801</v>
      </c>
      <c r="F8633">
        <v>4.7023883921396203</v>
      </c>
      <c r="G8633">
        <v>3.5425260543824399</v>
      </c>
      <c r="H8633">
        <v>4.8818202206169596</v>
      </c>
      <c r="I8633">
        <v>4.30650913402902</v>
      </c>
      <c r="J8633">
        <v>4.7455649477942696</v>
      </c>
      <c r="K8633">
        <v>4.0709644767565303</v>
      </c>
      <c r="L8633">
        <v>4.0420260041176004</v>
      </c>
      <c r="M8633">
        <v>4.5395912486649097</v>
      </c>
      <c r="N8633">
        <v>4.3841781814921204</v>
      </c>
      <c r="O8633">
        <v>4.0696565081197198</v>
      </c>
      <c r="P8633">
        <v>4.6013142303928598</v>
      </c>
      <c r="Q8633">
        <v>5.09416193408443</v>
      </c>
    </row>
    <row r="8634" spans="1:17">
      <c r="A8634" t="s">
        <v>15638</v>
      </c>
      <c r="B8634" s="16" t="s">
        <v>15639</v>
      </c>
      <c r="C8634">
        <v>9.6321552447627106</v>
      </c>
      <c r="D8634">
        <v>9.6082667673770406</v>
      </c>
      <c r="E8634">
        <v>9.8246853747507608</v>
      </c>
      <c r="F8634">
        <v>9.8294217708832505</v>
      </c>
      <c r="G8634">
        <v>9.6116449858006394</v>
      </c>
      <c r="H8634">
        <v>10.2045008260831</v>
      </c>
      <c r="I8634">
        <v>9.4489936936556607</v>
      </c>
      <c r="J8634">
        <v>9.4981339326062404</v>
      </c>
      <c r="K8634">
        <v>9.2046509777258194</v>
      </c>
      <c r="L8634">
        <v>9.5210257156082996</v>
      </c>
      <c r="M8634">
        <v>9.4875318956002594</v>
      </c>
      <c r="N8634">
        <v>9.8841414774947101</v>
      </c>
      <c r="O8634">
        <v>9.4013540879131003</v>
      </c>
      <c r="P8634">
        <v>9.5227793013627604</v>
      </c>
      <c r="Q8634">
        <v>10.323554046550599</v>
      </c>
    </row>
    <row r="8635" spans="1:17">
      <c r="A8635" t="s">
        <v>15640</v>
      </c>
      <c r="B8635" s="16" t="s">
        <v>15641</v>
      </c>
      <c r="C8635">
        <v>9.0036152029677208</v>
      </c>
      <c r="D8635">
        <v>9.0796572392357007</v>
      </c>
      <c r="E8635">
        <v>9.2230237926206495</v>
      </c>
      <c r="F8635">
        <v>9.0584255667408708</v>
      </c>
      <c r="G8635">
        <v>8.8336918306260603</v>
      </c>
      <c r="H8635">
        <v>9.8699470119961692</v>
      </c>
      <c r="I8635">
        <v>9.8319823898280099</v>
      </c>
      <c r="J8635">
        <v>9.8940632195909206</v>
      </c>
      <c r="K8635">
        <v>9.3659625955957502</v>
      </c>
      <c r="L8635">
        <v>9.8068913469717103</v>
      </c>
      <c r="M8635">
        <v>9.6937234215722601</v>
      </c>
      <c r="N8635">
        <v>9.5882497308765604</v>
      </c>
      <c r="O8635">
        <v>9.5338288666158402</v>
      </c>
      <c r="P8635">
        <v>9.9824164346575195</v>
      </c>
      <c r="Q8635">
        <v>9.2656390107680107</v>
      </c>
    </row>
    <row r="8636" spans="1:17">
      <c r="A8636" t="s">
        <v>15642</v>
      </c>
      <c r="B8636" s="16" t="s">
        <v>15643</v>
      </c>
      <c r="C8636">
        <v>9.2676526106174393</v>
      </c>
      <c r="D8636">
        <v>9.1532240292264309</v>
      </c>
      <c r="E8636">
        <v>9.2258277469145202</v>
      </c>
      <c r="F8636">
        <v>9.4977411816305306</v>
      </c>
      <c r="G8636">
        <v>9.2807781937125498</v>
      </c>
      <c r="H8636">
        <v>10.1703722045715</v>
      </c>
      <c r="I8636">
        <v>9.3727825405393101</v>
      </c>
      <c r="J8636">
        <v>9.5803054807522798</v>
      </c>
      <c r="K8636">
        <v>9.0052913538976505</v>
      </c>
      <c r="L8636">
        <v>9.5508261929487706</v>
      </c>
      <c r="M8636">
        <v>9.6854359009714397</v>
      </c>
      <c r="N8636">
        <v>9.98925279832965</v>
      </c>
      <c r="O8636">
        <v>9.6517932947998997</v>
      </c>
      <c r="P8636">
        <v>9.3225450497836295</v>
      </c>
      <c r="Q8636">
        <v>7.5369478347710803</v>
      </c>
    </row>
    <row r="8637" spans="1:17">
      <c r="A8637" t="s">
        <v>15644</v>
      </c>
      <c r="B8637" s="16" t="s">
        <v>15645</v>
      </c>
      <c r="C8637">
        <v>8.3108604966479298</v>
      </c>
      <c r="D8637">
        <v>8.5361103322187599</v>
      </c>
      <c r="E8637">
        <v>8.40715315127248</v>
      </c>
      <c r="F8637">
        <v>8.8694791996134601</v>
      </c>
      <c r="G8637">
        <v>8.3228658272726506</v>
      </c>
      <c r="H8637">
        <v>8.8231966160358297</v>
      </c>
      <c r="I8637">
        <v>7.9331080494405901</v>
      </c>
      <c r="J8637">
        <v>8.6905168471764505</v>
      </c>
      <c r="K8637">
        <v>8.2058555174980405</v>
      </c>
      <c r="L8637">
        <v>7.8653237159359</v>
      </c>
      <c r="M8637">
        <v>7.7945782694875998</v>
      </c>
      <c r="N8637">
        <v>7.4020149515182698</v>
      </c>
      <c r="O8637">
        <v>7.6854832576985004</v>
      </c>
      <c r="P8637">
        <v>8.64283754355864</v>
      </c>
      <c r="Q8637">
        <v>7.8374797051227896</v>
      </c>
    </row>
    <row r="8638" spans="1:17">
      <c r="A8638" t="s">
        <v>15646</v>
      </c>
      <c r="B8638" s="16" t="s">
        <v>15647</v>
      </c>
      <c r="C8638">
        <v>6.45371507644911</v>
      </c>
      <c r="D8638">
        <v>6.5175205291821898</v>
      </c>
      <c r="E8638">
        <v>6.60469953054863</v>
      </c>
      <c r="F8638">
        <v>6.3935285504750903</v>
      </c>
      <c r="G8638">
        <v>6.5228532534945796</v>
      </c>
      <c r="H8638">
        <v>7.4130337446045003</v>
      </c>
      <c r="I8638">
        <v>6.6477658559454804</v>
      </c>
      <c r="J8638">
        <v>6.8202649878054</v>
      </c>
      <c r="K8638">
        <v>6.45277007558881</v>
      </c>
      <c r="L8638">
        <v>6.4456704962526796</v>
      </c>
      <c r="M8638">
        <v>6.3940755381791998</v>
      </c>
      <c r="N8638">
        <v>6.5697898004478699</v>
      </c>
      <c r="O8638">
        <v>6.4277983445854696</v>
      </c>
      <c r="P8638">
        <v>7.0361110355685303</v>
      </c>
      <c r="Q8638">
        <v>2.8218677180984102</v>
      </c>
    </row>
    <row r="8639" spans="1:17">
      <c r="A8639" t="s">
        <v>15648</v>
      </c>
      <c r="B8639" s="16" t="s">
        <v>15649</v>
      </c>
      <c r="C8639">
        <v>8.7411675070242492</v>
      </c>
      <c r="D8639">
        <v>8.92475746460015</v>
      </c>
      <c r="E8639">
        <v>8.7796373496800904</v>
      </c>
      <c r="F8639">
        <v>8.2857312665949507</v>
      </c>
      <c r="G8639">
        <v>8.62896646175823</v>
      </c>
      <c r="H8639">
        <v>7.9037323290670702</v>
      </c>
      <c r="I8639">
        <v>8.7316595837562296</v>
      </c>
      <c r="J8639">
        <v>8.3282117572389094</v>
      </c>
      <c r="K8639">
        <v>8.8330794760554898</v>
      </c>
      <c r="L8639">
        <v>8.4566302586539699</v>
      </c>
      <c r="M8639">
        <v>8.2642805664748806</v>
      </c>
      <c r="N8639">
        <v>7.4020149515182698</v>
      </c>
      <c r="O8639">
        <v>8.2304821506377799</v>
      </c>
      <c r="P8639">
        <v>8.8887305774980394</v>
      </c>
      <c r="Q8639">
        <v>8.6462459446333604</v>
      </c>
    </row>
    <row r="8640" spans="1:17">
      <c r="A8640" t="s">
        <v>15650</v>
      </c>
      <c r="B8640" s="16" t="s">
        <v>15651</v>
      </c>
      <c r="C8640">
        <v>10.345244632561799</v>
      </c>
      <c r="D8640">
        <v>10.429877794621101</v>
      </c>
      <c r="E8640">
        <v>10.3166577604645</v>
      </c>
      <c r="F8640">
        <v>9.9720200275139401</v>
      </c>
      <c r="G8640">
        <v>10.275999322449801</v>
      </c>
      <c r="H8640">
        <v>10.4358875176949</v>
      </c>
      <c r="I8640">
        <v>10.449691480001601</v>
      </c>
      <c r="J8640">
        <v>9.7709876463287699</v>
      </c>
      <c r="K8640">
        <v>10.511791491931101</v>
      </c>
      <c r="L8640">
        <v>10.5870018566014</v>
      </c>
      <c r="M8640">
        <v>10.321201489263</v>
      </c>
      <c r="N8640">
        <v>10.236698729257199</v>
      </c>
      <c r="O8640">
        <v>10.1987086324736</v>
      </c>
      <c r="P8640">
        <v>10.5543134753448</v>
      </c>
      <c r="Q8640">
        <v>8.7216113394761106</v>
      </c>
    </row>
    <row r="8641" spans="1:17">
      <c r="A8641" t="s">
        <v>15652</v>
      </c>
      <c r="B8641" s="16" t="s">
        <v>15653</v>
      </c>
      <c r="C8641">
        <v>7.1479175811950704</v>
      </c>
      <c r="D8641">
        <v>7.2576375141296099</v>
      </c>
      <c r="E8641">
        <v>7.1462403613457903</v>
      </c>
      <c r="F8641">
        <v>7.3017728268393398</v>
      </c>
      <c r="G8641">
        <v>7.1647803584414298</v>
      </c>
      <c r="H8641">
        <v>7.6934191454168204</v>
      </c>
      <c r="I8641">
        <v>7.2856101270774296</v>
      </c>
      <c r="J8641">
        <v>7.3214228590503296</v>
      </c>
      <c r="K8641">
        <v>7.2940296973472796</v>
      </c>
      <c r="L8641">
        <v>7.1321590078153996</v>
      </c>
      <c r="M8641">
        <v>7.1958455858148103</v>
      </c>
      <c r="N8641">
        <v>7.3514661522358002</v>
      </c>
      <c r="O8641">
        <v>7.3511467449476502</v>
      </c>
      <c r="P8641">
        <v>7.8869526179151004</v>
      </c>
      <c r="Q8641">
        <v>5.09416193408443</v>
      </c>
    </row>
    <row r="8642" spans="1:17">
      <c r="A8642" t="s">
        <v>15654</v>
      </c>
      <c r="B8642" s="16" t="s">
        <v>15655</v>
      </c>
      <c r="C8642">
        <v>5.3613569434115202</v>
      </c>
      <c r="D8642">
        <v>5.6168575691991496</v>
      </c>
      <c r="E8642">
        <v>5.4725199049354796</v>
      </c>
      <c r="F8642">
        <v>5.8111357960990899</v>
      </c>
      <c r="G8642">
        <v>5.1391075523385599</v>
      </c>
      <c r="H8642">
        <v>5.36902745237989</v>
      </c>
      <c r="I8642">
        <v>5.5153350959386502</v>
      </c>
      <c r="J8642">
        <v>5.3252950654732896</v>
      </c>
      <c r="K8642">
        <v>5.7189566481727701</v>
      </c>
      <c r="L8642">
        <v>6.0164413304659004</v>
      </c>
      <c r="M8642">
        <v>5.9390315793501296</v>
      </c>
      <c r="N8642">
        <v>6.2111450879834704</v>
      </c>
      <c r="O8642">
        <v>5.9118341377025301</v>
      </c>
      <c r="P8642">
        <v>4.86023234540618</v>
      </c>
      <c r="Q8642">
        <v>5.81282804418474</v>
      </c>
    </row>
    <row r="8643" spans="1:17">
      <c r="A8643" t="s">
        <v>15656</v>
      </c>
      <c r="B8643" s="16" t="s">
        <v>15657</v>
      </c>
      <c r="C8643">
        <v>8.1151493709880498</v>
      </c>
      <c r="D8643">
        <v>8.1339815334176198</v>
      </c>
      <c r="E8643">
        <v>8.95211277842402</v>
      </c>
      <c r="F8643">
        <v>8.4143333071825008</v>
      </c>
      <c r="G8643">
        <v>8.2088563885042003</v>
      </c>
      <c r="H8643">
        <v>8.2916451415216805</v>
      </c>
      <c r="I8643">
        <v>8.3887550479506103</v>
      </c>
      <c r="J8643">
        <v>8.3811991228973799</v>
      </c>
      <c r="K8643">
        <v>7.9745522197021304</v>
      </c>
      <c r="L8643">
        <v>8.4150944050062293</v>
      </c>
      <c r="M8643">
        <v>8.2614943769858993</v>
      </c>
      <c r="N8643">
        <v>8.42836254970066</v>
      </c>
      <c r="O8643">
        <v>8.3569876058652603</v>
      </c>
      <c r="P8643">
        <v>7.6203153196983902</v>
      </c>
      <c r="Q8643">
        <v>8.5667227177791094</v>
      </c>
    </row>
    <row r="8644" spans="1:17">
      <c r="A8644" t="s">
        <v>15658</v>
      </c>
      <c r="B8644" s="16" t="s">
        <v>15659</v>
      </c>
      <c r="C8644">
        <v>7.5280923624259897</v>
      </c>
      <c r="D8644">
        <v>7.5625399513807796</v>
      </c>
      <c r="E8644">
        <v>7.4060911410733103</v>
      </c>
      <c r="F8644">
        <v>7.8262079075912698</v>
      </c>
      <c r="G8644">
        <v>7.5592126681217202</v>
      </c>
      <c r="H8644">
        <v>7.8386909133567402</v>
      </c>
      <c r="I8644">
        <v>7.6156901847186598</v>
      </c>
      <c r="J8644">
        <v>7.6966581363717204</v>
      </c>
      <c r="K8644">
        <v>7.30695950466942</v>
      </c>
      <c r="L8644">
        <v>7.4562816023873397</v>
      </c>
      <c r="M8644">
        <v>7.4813032053431501</v>
      </c>
      <c r="N8644">
        <v>7.2914316577410601</v>
      </c>
      <c r="O8644">
        <v>7.6181228176862099</v>
      </c>
      <c r="P8644">
        <v>7.7671649027854004</v>
      </c>
      <c r="Q8644">
        <v>5.09416193408443</v>
      </c>
    </row>
    <row r="8645" spans="1:17">
      <c r="A8645" t="s">
        <v>15660</v>
      </c>
      <c r="B8645" s="16" t="s">
        <v>15661</v>
      </c>
      <c r="C8645">
        <v>6.9070693679184698</v>
      </c>
      <c r="D8645">
        <v>7.2933241178891697</v>
      </c>
      <c r="E8645">
        <v>6.9696497428925097</v>
      </c>
      <c r="F8645">
        <v>7.0710305154404098</v>
      </c>
      <c r="G8645">
        <v>6.8960099479567596</v>
      </c>
      <c r="H8645">
        <v>7.8437997351681696</v>
      </c>
      <c r="I8645">
        <v>7.5479065102732203</v>
      </c>
      <c r="J8645">
        <v>7.63823767852017</v>
      </c>
      <c r="K8645">
        <v>7.5106431592993799</v>
      </c>
      <c r="L8645">
        <v>7.4874814079013499</v>
      </c>
      <c r="M8645">
        <v>7.5191565098678703</v>
      </c>
      <c r="N8645">
        <v>7.1881862179008804</v>
      </c>
      <c r="O8645">
        <v>7.6135180018571296</v>
      </c>
      <c r="P8645">
        <v>7.8596505864958797</v>
      </c>
      <c r="Q8645">
        <v>2.8218677180984102</v>
      </c>
    </row>
    <row r="8646" spans="1:17">
      <c r="A8646" t="s">
        <v>15662</v>
      </c>
      <c r="B8646" s="16" t="e">
        <v>#N/A</v>
      </c>
      <c r="C8646">
        <v>6.5315893522846098</v>
      </c>
      <c r="D8646">
        <v>5.8293813043846097</v>
      </c>
      <c r="E8646">
        <v>6.5517604823563804</v>
      </c>
      <c r="F8646">
        <v>6.4788754961203097</v>
      </c>
      <c r="G8646">
        <v>6.3572259687739301</v>
      </c>
      <c r="H8646">
        <v>5.5337430520980799</v>
      </c>
      <c r="I8646">
        <v>5.8637325437795704</v>
      </c>
      <c r="J8646">
        <v>5.5218381907595999</v>
      </c>
      <c r="K8646">
        <v>6.58653975511782</v>
      </c>
      <c r="L8646">
        <v>6.2398789457682096</v>
      </c>
      <c r="M8646">
        <v>6.3096745391751501</v>
      </c>
      <c r="N8646">
        <v>6.7258089642514101</v>
      </c>
      <c r="O8646">
        <v>6.1869642700358201</v>
      </c>
      <c r="P8646">
        <v>5.3028714561952901</v>
      </c>
      <c r="Q8646">
        <v>8.48255560796823</v>
      </c>
    </row>
    <row r="8647" spans="1:17">
      <c r="A8647" t="s">
        <v>15663</v>
      </c>
      <c r="B8647" s="16" t="s">
        <v>15664</v>
      </c>
      <c r="C8647">
        <v>7.7869779048302803</v>
      </c>
      <c r="D8647">
        <v>7.8717146042891102</v>
      </c>
      <c r="E8647">
        <v>7.9585540685743199</v>
      </c>
      <c r="F8647">
        <v>7.9544846044562698</v>
      </c>
      <c r="G8647">
        <v>7.6000230969137403</v>
      </c>
      <c r="H8647">
        <v>8.6060232075595806</v>
      </c>
      <c r="I8647">
        <v>7.8175432462888601</v>
      </c>
      <c r="J8647">
        <v>8.1109358516465502</v>
      </c>
      <c r="K8647">
        <v>7.62856200198007</v>
      </c>
      <c r="L8647">
        <v>7.8700633797023896</v>
      </c>
      <c r="M8647">
        <v>7.7153046899153699</v>
      </c>
      <c r="N8647">
        <v>7.7304681170873897</v>
      </c>
      <c r="O8647">
        <v>7.9085675096873898</v>
      </c>
      <c r="P8647">
        <v>8.1002339481610708</v>
      </c>
      <c r="Q8647">
        <v>5.09416193408443</v>
      </c>
    </row>
    <row r="8648" spans="1:17">
      <c r="A8648" t="s">
        <v>15665</v>
      </c>
      <c r="B8648" s="16" t="s">
        <v>15666</v>
      </c>
      <c r="C8648">
        <v>9.6277563582603296</v>
      </c>
      <c r="D8648">
        <v>9.51178958397945</v>
      </c>
      <c r="E8648">
        <v>9.5050944757526903</v>
      </c>
      <c r="F8648">
        <v>9.3528548306596502</v>
      </c>
      <c r="G8648">
        <v>9.7017860384122603</v>
      </c>
      <c r="H8648">
        <v>8.7075356907082799</v>
      </c>
      <c r="I8648">
        <v>9.3184110816595904</v>
      </c>
      <c r="J8648">
        <v>9.1060942557601994</v>
      </c>
      <c r="K8648">
        <v>9.6630549504207295</v>
      </c>
      <c r="L8648">
        <v>9.4309505866056007</v>
      </c>
      <c r="M8648">
        <v>9.2622758276427906</v>
      </c>
      <c r="N8648">
        <v>9.6506955863249999</v>
      </c>
      <c r="O8648">
        <v>9.2962205443513799</v>
      </c>
      <c r="P8648">
        <v>8.8580386323664708</v>
      </c>
      <c r="Q8648">
        <v>11.33971903644</v>
      </c>
    </row>
    <row r="8649" spans="1:17">
      <c r="A8649" t="s">
        <v>15667</v>
      </c>
      <c r="B8649" s="16" t="s">
        <v>15668</v>
      </c>
      <c r="C8649">
        <v>7.0101205561847397</v>
      </c>
      <c r="D8649">
        <v>7.0809906254396298</v>
      </c>
      <c r="E8649">
        <v>6.8287101228986797</v>
      </c>
      <c r="F8649">
        <v>6.8876994796915101</v>
      </c>
      <c r="G8649">
        <v>6.9706711592618902</v>
      </c>
      <c r="H8649">
        <v>7.1412083773946096</v>
      </c>
      <c r="I8649">
        <v>6.8563160945267603</v>
      </c>
      <c r="J8649">
        <v>6.7195168009068604</v>
      </c>
      <c r="K8649">
        <v>6.9915428190875799</v>
      </c>
      <c r="L8649">
        <v>6.8248013790819604</v>
      </c>
      <c r="M8649">
        <v>7.2974300839194104</v>
      </c>
      <c r="N8649">
        <v>7.09462444174304</v>
      </c>
      <c r="O8649">
        <v>7.2831396490110496</v>
      </c>
      <c r="P8649">
        <v>7.0361110355685303</v>
      </c>
      <c r="Q8649">
        <v>6.2843132996066204</v>
      </c>
    </row>
    <row r="8650" spans="1:17">
      <c r="A8650" t="s">
        <v>15669</v>
      </c>
      <c r="B8650" s="16" t="s">
        <v>15670</v>
      </c>
      <c r="C8650">
        <v>5.2073109135109101</v>
      </c>
      <c r="D8650">
        <v>4.6996493033489397</v>
      </c>
      <c r="E8650">
        <v>4.96044362242744</v>
      </c>
      <c r="F8650">
        <v>4.9752349446537503</v>
      </c>
      <c r="G8650">
        <v>4.6281296811809298</v>
      </c>
      <c r="H8650">
        <v>5.7265924446016498</v>
      </c>
      <c r="I8650">
        <v>5.43372981984401</v>
      </c>
      <c r="J8650">
        <v>5.50134261607041</v>
      </c>
      <c r="K8650">
        <v>5.4837765726009904</v>
      </c>
      <c r="L8650">
        <v>5.2528230808998897</v>
      </c>
      <c r="M8650">
        <v>5.3280626239297098</v>
      </c>
      <c r="N8650">
        <v>5.1350388086703704</v>
      </c>
      <c r="O8650">
        <v>5.7510187021614403</v>
      </c>
      <c r="P8650">
        <v>5.9034342564919404</v>
      </c>
      <c r="Q8650">
        <v>2.8218677180984102</v>
      </c>
    </row>
    <row r="8651" spans="1:17">
      <c r="A8651" t="s">
        <v>15671</v>
      </c>
      <c r="B8651" s="16" t="e">
        <v>#N/A</v>
      </c>
      <c r="C8651">
        <v>10.6651215099424</v>
      </c>
      <c r="D8651">
        <v>10.504702298696699</v>
      </c>
      <c r="E8651">
        <v>11.1233855434427</v>
      </c>
      <c r="F8651">
        <v>10.6430225425296</v>
      </c>
      <c r="G8651">
        <v>11.0800728576575</v>
      </c>
      <c r="H8651">
        <v>9.6917562994659701</v>
      </c>
      <c r="I8651">
        <v>10.654486485109601</v>
      </c>
      <c r="J8651">
        <v>10.360397656580901</v>
      </c>
      <c r="K8651">
        <v>10.924044297921901</v>
      </c>
      <c r="L8651">
        <v>10.933686217382199</v>
      </c>
      <c r="M8651">
        <v>10.890986901745601</v>
      </c>
      <c r="N8651">
        <v>11.293190548695</v>
      </c>
      <c r="O8651">
        <v>10.891242144703201</v>
      </c>
      <c r="P8651">
        <v>10.0890297722475</v>
      </c>
      <c r="Q8651">
        <v>12.6424576325263</v>
      </c>
    </row>
    <row r="8652" spans="1:17">
      <c r="A8652" t="s">
        <v>15672</v>
      </c>
      <c r="B8652" s="16" t="s">
        <v>15673</v>
      </c>
      <c r="C8652">
        <v>9.2826542195017296</v>
      </c>
      <c r="D8652">
        <v>9.5461478063004996</v>
      </c>
      <c r="E8652">
        <v>9.3311359754254308</v>
      </c>
      <c r="F8652">
        <v>9.5335681236416594</v>
      </c>
      <c r="G8652">
        <v>9.2744966980902497</v>
      </c>
      <c r="H8652">
        <v>10.0694079509824</v>
      </c>
      <c r="I8652">
        <v>9.5245849029762404</v>
      </c>
      <c r="J8652">
        <v>9.6893345247559104</v>
      </c>
      <c r="K8652">
        <v>9.5359122216819099</v>
      </c>
      <c r="L8652">
        <v>9.3124319005702105</v>
      </c>
      <c r="M8652">
        <v>9.3034757045850593</v>
      </c>
      <c r="N8652">
        <v>9.2216048332367997</v>
      </c>
      <c r="O8652">
        <v>9.38660356235542</v>
      </c>
      <c r="P8652">
        <v>9.8690014632533103</v>
      </c>
      <c r="Q8652">
        <v>6.2843132996066204</v>
      </c>
    </row>
    <row r="8653" spans="1:17">
      <c r="A8653" t="s">
        <v>15674</v>
      </c>
      <c r="B8653" s="16" t="s">
        <v>15675</v>
      </c>
      <c r="C8653">
        <v>6.9641953269213799</v>
      </c>
      <c r="D8653">
        <v>7.0809906254396298</v>
      </c>
      <c r="E8653">
        <v>7.04800723539954</v>
      </c>
      <c r="F8653">
        <v>7.1322847091354804</v>
      </c>
      <c r="G8653">
        <v>6.9391485542025597</v>
      </c>
      <c r="H8653">
        <v>7.18218054452836</v>
      </c>
      <c r="I8653">
        <v>7.3665820046063004</v>
      </c>
      <c r="J8653">
        <v>7.4154608532188897</v>
      </c>
      <c r="K8653">
        <v>7.4361311627057196</v>
      </c>
      <c r="L8653">
        <v>6.8917722925088398</v>
      </c>
      <c r="M8653">
        <v>6.7778941321205197</v>
      </c>
      <c r="N8653">
        <v>6.5049286515854696</v>
      </c>
      <c r="O8653">
        <v>6.8216665140526498</v>
      </c>
      <c r="P8653">
        <v>7.9335200664992298</v>
      </c>
      <c r="Q8653">
        <v>2.8218677180984102</v>
      </c>
    </row>
    <row r="8654" spans="1:17">
      <c r="A8654" t="s">
        <v>15676</v>
      </c>
      <c r="B8654" s="16" t="s">
        <v>15677</v>
      </c>
      <c r="C8654">
        <v>9.0013497352202805</v>
      </c>
      <c r="D8654">
        <v>8.8549599419879499</v>
      </c>
      <c r="E8654">
        <v>9.1030993587152498</v>
      </c>
      <c r="F8654">
        <v>8.9480524885755894</v>
      </c>
      <c r="G8654">
        <v>9.0179548280217006</v>
      </c>
      <c r="H8654">
        <v>8.3961422955397698</v>
      </c>
      <c r="I8654">
        <v>8.8991066666600496</v>
      </c>
      <c r="J8654">
        <v>8.6156978622709097</v>
      </c>
      <c r="K8654">
        <v>9.1820627139200504</v>
      </c>
      <c r="L8654">
        <v>9.0224296786177707</v>
      </c>
      <c r="M8654">
        <v>9.0430271841979906</v>
      </c>
      <c r="N8654">
        <v>9.1368767017306407</v>
      </c>
      <c r="O8654">
        <v>9.0782083027256402</v>
      </c>
      <c r="P8654">
        <v>8.4087349906230404</v>
      </c>
      <c r="Q8654">
        <v>9.6975493141544398</v>
      </c>
    </row>
    <row r="8655" spans="1:17">
      <c r="A8655" t="s">
        <v>15678</v>
      </c>
      <c r="B8655" s="16" t="e">
        <v>#N/A</v>
      </c>
      <c r="C8655">
        <v>5.1742671949623604</v>
      </c>
      <c r="D8655">
        <v>5.5218051423872696</v>
      </c>
      <c r="E8655">
        <v>4.7777046060070401</v>
      </c>
      <c r="F8655">
        <v>5.4684342013596101</v>
      </c>
      <c r="G8655">
        <v>5.0599536599459096</v>
      </c>
      <c r="H8655">
        <v>5.2785502994810098</v>
      </c>
      <c r="I8655">
        <v>4.9700790693176398</v>
      </c>
      <c r="J8655">
        <v>5.3714827538142504</v>
      </c>
      <c r="K8655">
        <v>5.0150269178089699</v>
      </c>
      <c r="L8655">
        <v>5.31160411377655</v>
      </c>
      <c r="M8655">
        <v>5.0616059647101501</v>
      </c>
      <c r="N8655">
        <v>5.0990232116612804</v>
      </c>
      <c r="O8655">
        <v>4.9059949059252101</v>
      </c>
      <c r="P8655">
        <v>5.0754103394275001</v>
      </c>
      <c r="Q8655">
        <v>7.1565710053807701</v>
      </c>
    </row>
    <row r="8656" spans="1:17">
      <c r="A8656" t="s">
        <v>15679</v>
      </c>
      <c r="B8656" s="16" t="s">
        <v>15680</v>
      </c>
      <c r="C8656">
        <v>6.0202746330622601</v>
      </c>
      <c r="D8656">
        <v>5.9964287144494701</v>
      </c>
      <c r="E8656">
        <v>5.7521813055947497</v>
      </c>
      <c r="F8656">
        <v>5.8111357960990899</v>
      </c>
      <c r="G8656">
        <v>6.34116723841632</v>
      </c>
      <c r="H8656">
        <v>6.3373802611413304</v>
      </c>
      <c r="I8656">
        <v>6.0374776942977704</v>
      </c>
      <c r="J8656">
        <v>5.5218381907595999</v>
      </c>
      <c r="K8656">
        <v>5.8680151328658399</v>
      </c>
      <c r="L8656">
        <v>5.6865671756845</v>
      </c>
      <c r="M8656">
        <v>6.0736776114072404</v>
      </c>
      <c r="N8656">
        <v>6.2904795804548401</v>
      </c>
      <c r="O8656">
        <v>5.98581415080033</v>
      </c>
      <c r="P8656">
        <v>6.5961905188862699</v>
      </c>
      <c r="Q8656">
        <v>6.6375058506955904</v>
      </c>
    </row>
    <row r="8657" spans="1:17">
      <c r="A8657" t="s">
        <v>15681</v>
      </c>
      <c r="B8657" s="16" t="s">
        <v>15682</v>
      </c>
      <c r="C8657">
        <v>4.8324495657597604</v>
      </c>
      <c r="D8657">
        <v>5.0571074914141203</v>
      </c>
      <c r="E8657">
        <v>4.9023702390828996</v>
      </c>
      <c r="F8657">
        <v>4.0118215330109104</v>
      </c>
      <c r="G8657">
        <v>4.4429501088137897</v>
      </c>
      <c r="H8657">
        <v>3.9869852489372102</v>
      </c>
      <c r="I8657">
        <v>4.2360017113942803</v>
      </c>
      <c r="J8657">
        <v>4.1400611729353196</v>
      </c>
      <c r="K8657">
        <v>4.4401758200780401</v>
      </c>
      <c r="L8657">
        <v>4.5555022990765597</v>
      </c>
      <c r="M8657">
        <v>3.9727288000471899</v>
      </c>
      <c r="N8657">
        <v>4.3174573962368399</v>
      </c>
      <c r="O8657">
        <v>4.7717654559956602</v>
      </c>
      <c r="P8657">
        <v>4.8003293124776603</v>
      </c>
      <c r="Q8657">
        <v>5.09416193408443</v>
      </c>
    </row>
    <row r="8658" spans="1:17">
      <c r="A8658" t="s">
        <v>15683</v>
      </c>
      <c r="B8658" s="16" t="s">
        <v>15684</v>
      </c>
      <c r="C8658">
        <v>5.5513602268050501</v>
      </c>
      <c r="D8658">
        <v>5.30932736890502</v>
      </c>
      <c r="E8658">
        <v>5.6194037323530299</v>
      </c>
      <c r="F8658">
        <v>5.4925318526965601</v>
      </c>
      <c r="G8658">
        <v>5.5356797135327902</v>
      </c>
      <c r="H8658">
        <v>4.3015284866045098</v>
      </c>
      <c r="I8658">
        <v>5.1197440703333399</v>
      </c>
      <c r="J8658">
        <v>5.0383114724192302</v>
      </c>
      <c r="K8658">
        <v>5.4119964088208299</v>
      </c>
      <c r="L8658">
        <v>5.4993619211439997</v>
      </c>
      <c r="M8658">
        <v>4.6554405993468704</v>
      </c>
      <c r="N8658">
        <v>4.8146980941494002</v>
      </c>
      <c r="O8658">
        <v>4.4953341022564199</v>
      </c>
      <c r="P8658">
        <v>4.1712528320562896</v>
      </c>
      <c r="Q8658">
        <v>6.6375058506955904</v>
      </c>
    </row>
    <row r="8659" spans="1:17">
      <c r="A8659" t="s">
        <v>15685</v>
      </c>
      <c r="B8659" s="16" t="s">
        <v>15686</v>
      </c>
      <c r="C8659">
        <v>6.0020440008562996</v>
      </c>
      <c r="D8659">
        <v>6.2663873915801203</v>
      </c>
      <c r="E8659">
        <v>5.9302896994145904</v>
      </c>
      <c r="F8659">
        <v>5.9380809475840204</v>
      </c>
      <c r="G8659">
        <v>5.4770951667621199</v>
      </c>
      <c r="H8659">
        <v>6.7629296773152898</v>
      </c>
      <c r="I8659">
        <v>5.9240666568416502</v>
      </c>
      <c r="J8659">
        <v>5.9097086530010401</v>
      </c>
      <c r="K8659">
        <v>5.7189566481727701</v>
      </c>
      <c r="L8659">
        <v>5.1269350135493204</v>
      </c>
      <c r="M8659">
        <v>5.3713152984476196</v>
      </c>
      <c r="N8659">
        <v>5.1701050316186601</v>
      </c>
      <c r="O8659">
        <v>5.4473703770443702</v>
      </c>
      <c r="P8659">
        <v>6.2604887403853304</v>
      </c>
      <c r="Q8659">
        <v>5.81282804418474</v>
      </c>
    </row>
    <row r="8660" spans="1:17">
      <c r="A8660" t="s">
        <v>15687</v>
      </c>
      <c r="B8660" s="16" t="s">
        <v>15688</v>
      </c>
      <c r="C8660">
        <v>8.6045483489613996</v>
      </c>
      <c r="D8660">
        <v>8.6198694667045892</v>
      </c>
      <c r="E8660">
        <v>8.5572153554240291</v>
      </c>
      <c r="F8660">
        <v>8.7107656664020592</v>
      </c>
      <c r="G8660">
        <v>8.3902821499079696</v>
      </c>
      <c r="H8660">
        <v>8.7570854742766109</v>
      </c>
      <c r="I8660">
        <v>8.5037035431784904</v>
      </c>
      <c r="J8660">
        <v>8.8153128817781798</v>
      </c>
      <c r="K8660">
        <v>8.3248814631797607</v>
      </c>
      <c r="L8660">
        <v>8.7440691438204805</v>
      </c>
      <c r="M8660">
        <v>8.4470334455868592</v>
      </c>
      <c r="N8660">
        <v>8.7787305540148495</v>
      </c>
      <c r="O8660">
        <v>8.5808874541819797</v>
      </c>
      <c r="P8660">
        <v>8.42278755119907</v>
      </c>
      <c r="Q8660">
        <v>7.5369478347710803</v>
      </c>
    </row>
    <row r="8661" spans="1:17">
      <c r="A8661" t="s">
        <v>15689</v>
      </c>
      <c r="B8661" s="16" t="s">
        <v>15690</v>
      </c>
      <c r="C8661">
        <v>5.3319193517173096</v>
      </c>
      <c r="D8661">
        <v>5.4969810266401202</v>
      </c>
      <c r="E8661">
        <v>5.3927334818754904</v>
      </c>
      <c r="F8661">
        <v>5.4189288652495504</v>
      </c>
      <c r="G8661">
        <v>6.0158323298688998</v>
      </c>
      <c r="H8661">
        <v>5.4810077289205497</v>
      </c>
      <c r="I8661">
        <v>6.0191991148044197</v>
      </c>
      <c r="J8661">
        <v>5.20241513226006</v>
      </c>
      <c r="K8661">
        <v>5.9369845976997899</v>
      </c>
      <c r="L8661">
        <v>5.7296673572142103</v>
      </c>
      <c r="M8661">
        <v>5.2833846298884</v>
      </c>
      <c r="N8661">
        <v>5.4219024728581404</v>
      </c>
      <c r="O8661">
        <v>5.1388149344389698</v>
      </c>
      <c r="P8661">
        <v>6.0078251400104499</v>
      </c>
      <c r="Q8661">
        <v>5.09416193408443</v>
      </c>
    </row>
    <row r="8662" spans="1:17">
      <c r="A8662" t="s">
        <v>15691</v>
      </c>
      <c r="B8662" s="16" t="s">
        <v>15692</v>
      </c>
      <c r="C8662">
        <v>2.8218677180984102</v>
      </c>
      <c r="D8662">
        <v>3.7545556144430101</v>
      </c>
      <c r="E8662">
        <v>2.8218677180984102</v>
      </c>
      <c r="F8662">
        <v>2.8218677180984102</v>
      </c>
      <c r="G8662">
        <v>3.5425260543824399</v>
      </c>
      <c r="H8662">
        <v>4.07504641393726</v>
      </c>
      <c r="I8662">
        <v>3.6595800418069002</v>
      </c>
      <c r="J8662">
        <v>3.4276433730071201</v>
      </c>
      <c r="K8662">
        <v>3.99457577781329</v>
      </c>
      <c r="L8662">
        <v>3.8614614459532302</v>
      </c>
      <c r="M8662">
        <v>3.7404257728686199</v>
      </c>
      <c r="N8662">
        <v>3.31389066967124</v>
      </c>
      <c r="O8662">
        <v>3.42420286852819</v>
      </c>
      <c r="P8662">
        <v>2.8218677180984102</v>
      </c>
      <c r="Q8662">
        <v>5.09416193408443</v>
      </c>
    </row>
    <row r="8663" spans="1:17">
      <c r="A8663" t="s">
        <v>15693</v>
      </c>
      <c r="B8663" s="16" t="s">
        <v>15694</v>
      </c>
      <c r="C8663">
        <v>6.3282826399822101</v>
      </c>
      <c r="D8663">
        <v>6.1457356279954896</v>
      </c>
      <c r="E8663">
        <v>7.1814110226186303</v>
      </c>
      <c r="F8663">
        <v>6.0057787532757798</v>
      </c>
      <c r="G8663">
        <v>5.91035690204746</v>
      </c>
      <c r="H8663">
        <v>6.8672647865190601</v>
      </c>
      <c r="I8663">
        <v>6.1083114335419397</v>
      </c>
      <c r="J8663">
        <v>5.8141705221960898</v>
      </c>
      <c r="K8663">
        <v>6.4410344304551499</v>
      </c>
      <c r="L8663">
        <v>6.2398789457682096</v>
      </c>
      <c r="M8663">
        <v>6.6382249284374799</v>
      </c>
      <c r="N8663">
        <v>6.0920352636291799</v>
      </c>
      <c r="O8663">
        <v>6.4487418246360999</v>
      </c>
      <c r="P8663">
        <v>6.4005945473111199</v>
      </c>
      <c r="Q8663">
        <v>6.6375058506955904</v>
      </c>
    </row>
    <row r="8664" spans="1:17">
      <c r="A8664" t="s">
        <v>15695</v>
      </c>
      <c r="B8664" s="16" t="s">
        <v>15696</v>
      </c>
      <c r="C8664">
        <v>7.4370270394313298</v>
      </c>
      <c r="D8664">
        <v>7.5799709817517096</v>
      </c>
      <c r="E8664">
        <v>7.6843872809925298</v>
      </c>
      <c r="F8664">
        <v>7.6281324526172201</v>
      </c>
      <c r="G8664">
        <v>7.2006395538590997</v>
      </c>
      <c r="H8664">
        <v>8.2841513115076992</v>
      </c>
      <c r="I8664">
        <v>7.8638748898436504</v>
      </c>
      <c r="J8664">
        <v>7.9429707905661404</v>
      </c>
      <c r="K8664">
        <v>7.17210543603725</v>
      </c>
      <c r="L8664">
        <v>7.4750825912029004</v>
      </c>
      <c r="M8664">
        <v>7.5284662044956399</v>
      </c>
      <c r="N8664">
        <v>7.2126792806103603</v>
      </c>
      <c r="O8664">
        <v>7.4832667340853298</v>
      </c>
      <c r="P8664">
        <v>7.7374697295705301</v>
      </c>
      <c r="Q8664">
        <v>5.09416193408443</v>
      </c>
    </row>
    <row r="8665" spans="1:17">
      <c r="A8665" t="s">
        <v>15697</v>
      </c>
      <c r="B8665" s="16" t="s">
        <v>15698</v>
      </c>
      <c r="C8665">
        <v>11.576416070858</v>
      </c>
      <c r="D8665">
        <v>11.644859278839499</v>
      </c>
      <c r="E8665">
        <v>12.085247508330299</v>
      </c>
      <c r="F8665">
        <v>12.479966627405499</v>
      </c>
      <c r="G8665">
        <v>12.0849673406929</v>
      </c>
      <c r="H8665">
        <v>11.070309319983799</v>
      </c>
      <c r="I8665">
        <v>11.146744197121899</v>
      </c>
      <c r="J8665">
        <v>12.186531320473801</v>
      </c>
      <c r="K8665">
        <v>11.7468701480588</v>
      </c>
      <c r="L8665">
        <v>11.8037806449624</v>
      </c>
      <c r="M8665">
        <v>11.5870576392762</v>
      </c>
      <c r="N8665">
        <v>11.696244936583</v>
      </c>
      <c r="O8665">
        <v>11.0868207657944</v>
      </c>
      <c r="P8665">
        <v>11.0885179633707</v>
      </c>
      <c r="Q8665">
        <v>11.7794833977498</v>
      </c>
    </row>
    <row r="8666" spans="1:17">
      <c r="A8666" t="s">
        <v>15699</v>
      </c>
      <c r="B8666" s="16" t="s">
        <v>15700</v>
      </c>
      <c r="C8666">
        <v>6.3854000850352497</v>
      </c>
      <c r="D8666">
        <v>6.6778115158535103</v>
      </c>
      <c r="E8666">
        <v>6.65574536447828</v>
      </c>
      <c r="F8666">
        <v>6.87878212378223</v>
      </c>
      <c r="G8666">
        <v>6.5786073959256797</v>
      </c>
      <c r="H8666">
        <v>7.4335256956558604</v>
      </c>
      <c r="I8666">
        <v>7.1672811779998904</v>
      </c>
      <c r="J8666">
        <v>7.0449023185390702</v>
      </c>
      <c r="K8666">
        <v>6.7941494051110496</v>
      </c>
      <c r="L8666">
        <v>7.0340252828918999</v>
      </c>
      <c r="M8666">
        <v>6.6468296666851296</v>
      </c>
      <c r="N8666">
        <v>6.6318301267309199</v>
      </c>
      <c r="O8666">
        <v>6.6786497323202498</v>
      </c>
      <c r="P8666">
        <v>7.3330682704280097</v>
      </c>
      <c r="Q8666">
        <v>2.8218677180984102</v>
      </c>
    </row>
    <row r="8667" spans="1:17">
      <c r="A8667" t="s">
        <v>15701</v>
      </c>
      <c r="B8667" s="16" t="s">
        <v>15702</v>
      </c>
      <c r="C8667">
        <v>6.9827423167201097</v>
      </c>
      <c r="D8667">
        <v>6.5295865794184396</v>
      </c>
      <c r="E8667">
        <v>7.2602734023585898</v>
      </c>
      <c r="F8667">
        <v>6.8876994796915101</v>
      </c>
      <c r="G8667">
        <v>6.7582024653551098</v>
      </c>
      <c r="H8667">
        <v>6.2314172070097102</v>
      </c>
      <c r="I8667">
        <v>7.43643277102277</v>
      </c>
      <c r="J8667">
        <v>5.74664800722877</v>
      </c>
      <c r="K8667">
        <v>6.9915428190875799</v>
      </c>
      <c r="L8667">
        <v>6.9103454317520701</v>
      </c>
      <c r="M8667">
        <v>6.8761954183910898</v>
      </c>
      <c r="N8667">
        <v>7.1379098648342296</v>
      </c>
      <c r="O8667">
        <v>7.3118680639201301</v>
      </c>
      <c r="P8667">
        <v>6.4195282390462101</v>
      </c>
      <c r="Q8667">
        <v>7.9670857749043096</v>
      </c>
    </row>
    <row r="8668" spans="1:17">
      <c r="A8668" t="s">
        <v>15703</v>
      </c>
      <c r="B8668" s="16" t="s">
        <v>15704</v>
      </c>
      <c r="C8668">
        <v>6.1080510548675004</v>
      </c>
      <c r="D8668">
        <v>6.3368934182824699</v>
      </c>
      <c r="E8668">
        <v>6.2077204724516397</v>
      </c>
      <c r="F8668">
        <v>6.4788754961203097</v>
      </c>
      <c r="G8668">
        <v>6.0158323298688998</v>
      </c>
      <c r="H8668">
        <v>6.7300856779471898</v>
      </c>
      <c r="I8668">
        <v>6.4034658849663</v>
      </c>
      <c r="J8668">
        <v>6.0557751925933898</v>
      </c>
      <c r="K8668">
        <v>6.4410344304551499</v>
      </c>
      <c r="L8668">
        <v>6.1948816344875999</v>
      </c>
      <c r="M8668">
        <v>6.1241308252630597</v>
      </c>
      <c r="N8668">
        <v>6.0560748478416198</v>
      </c>
      <c r="O8668">
        <v>5.7846958986268602</v>
      </c>
      <c r="P8668">
        <v>6.7533740341081696</v>
      </c>
      <c r="Q8668">
        <v>2.8218677180984102</v>
      </c>
    </row>
    <row r="8669" spans="1:17">
      <c r="A8669" t="s">
        <v>15705</v>
      </c>
      <c r="B8669" s="16" t="s">
        <v>15706</v>
      </c>
      <c r="C8669">
        <v>7.4897681856301501</v>
      </c>
      <c r="D8669">
        <v>7.5971933550587902</v>
      </c>
      <c r="E8669">
        <v>7.5916769976640897</v>
      </c>
      <c r="F8669">
        <v>7.8582334009838899</v>
      </c>
      <c r="G8669">
        <v>7.6655691526767002</v>
      </c>
      <c r="H8669">
        <v>7.8640556763311302</v>
      </c>
      <c r="I8669">
        <v>7.8537070305727701</v>
      </c>
      <c r="J8669">
        <v>7.7271599492129397</v>
      </c>
      <c r="K8669">
        <v>7.62856200198007</v>
      </c>
      <c r="L8669">
        <v>7.4812953610360804</v>
      </c>
      <c r="M8669">
        <v>7.6781557774887803</v>
      </c>
      <c r="N8669">
        <v>7.6551136364300802</v>
      </c>
      <c r="O8669">
        <v>7.7665162075693601</v>
      </c>
      <c r="P8669">
        <v>7.3130577291766397</v>
      </c>
      <c r="Q8669">
        <v>8.1958182219819093</v>
      </c>
    </row>
    <row r="8670" spans="1:17">
      <c r="A8670" t="s">
        <v>15707</v>
      </c>
      <c r="B8670" s="16" t="s">
        <v>958</v>
      </c>
      <c r="C8670">
        <v>8.5184345784072004</v>
      </c>
      <c r="D8670">
        <v>8.5271612275875395</v>
      </c>
      <c r="E8670">
        <v>8.6010775625510991</v>
      </c>
      <c r="F8670">
        <v>8.8146129933448503</v>
      </c>
      <c r="G8670">
        <v>8.5583167394662496</v>
      </c>
      <c r="H8670">
        <v>8.7971147479286103</v>
      </c>
      <c r="I8670">
        <v>8.3422624025839607</v>
      </c>
      <c r="J8670">
        <v>8.6816519689081293</v>
      </c>
      <c r="K8670">
        <v>8.3375196122072097</v>
      </c>
      <c r="L8670">
        <v>8.5332920452184293</v>
      </c>
      <c r="M8670">
        <v>8.4640962568285598</v>
      </c>
      <c r="N8670">
        <v>8.5128160223733396</v>
      </c>
      <c r="O8670">
        <v>8.4834013825232102</v>
      </c>
      <c r="P8670">
        <v>8.1796353197039107</v>
      </c>
      <c r="Q8670">
        <v>7.6950435514148801</v>
      </c>
    </row>
    <row r="8671" spans="1:17">
      <c r="A8671" t="s">
        <v>15708</v>
      </c>
      <c r="B8671" s="16" t="s">
        <v>15709</v>
      </c>
      <c r="C8671">
        <v>8.5466788947283892</v>
      </c>
      <c r="D8671">
        <v>8.6057710136140209</v>
      </c>
      <c r="E8671">
        <v>8.1300980002261394</v>
      </c>
      <c r="F8671">
        <v>8.0043946291925003</v>
      </c>
      <c r="G8671">
        <v>8.1642315954478892</v>
      </c>
      <c r="H8671">
        <v>8.7732307752525607</v>
      </c>
      <c r="I8671">
        <v>8.6370709099959804</v>
      </c>
      <c r="J8671">
        <v>8.4190326175965193</v>
      </c>
      <c r="K8671">
        <v>8.6323571659353302</v>
      </c>
      <c r="L8671">
        <v>8.3889259527123698</v>
      </c>
      <c r="M8671">
        <v>8.3454559212216797</v>
      </c>
      <c r="N8671">
        <v>8.1061180339135408</v>
      </c>
      <c r="O8671">
        <v>8.4959537959627394</v>
      </c>
      <c r="P8671">
        <v>8.7618371322300508</v>
      </c>
      <c r="Q8671">
        <v>6.9204191934356096</v>
      </c>
    </row>
    <row r="8672" spans="1:17">
      <c r="A8672" t="s">
        <v>15710</v>
      </c>
      <c r="B8672" s="16" t="s">
        <v>15711</v>
      </c>
      <c r="C8672">
        <v>8.9622820901896603</v>
      </c>
      <c r="D8672">
        <v>8.9826310966544298</v>
      </c>
      <c r="E8672">
        <v>8.6096921149043997</v>
      </c>
      <c r="F8672">
        <v>8.6096390321928808</v>
      </c>
      <c r="G8672">
        <v>8.7273131160028399</v>
      </c>
      <c r="H8672">
        <v>8.7732307752525607</v>
      </c>
      <c r="I8672">
        <v>9.1271106853532302</v>
      </c>
      <c r="J8672">
        <v>8.8051459252883895</v>
      </c>
      <c r="K8672">
        <v>8.8105982346788192</v>
      </c>
      <c r="L8672">
        <v>8.7797468048073899</v>
      </c>
      <c r="M8672">
        <v>8.8036409203660497</v>
      </c>
      <c r="N8672">
        <v>8.4490871884444907</v>
      </c>
      <c r="O8672">
        <v>8.89134628604622</v>
      </c>
      <c r="P8672">
        <v>9.6153939997600304</v>
      </c>
      <c r="Q8672">
        <v>5.81282804418474</v>
      </c>
    </row>
    <row r="8673" spans="1:17">
      <c r="A8673" t="s">
        <v>15712</v>
      </c>
      <c r="B8673" s="16" t="e">
        <v>#N/A</v>
      </c>
      <c r="C8673">
        <v>8.1847149898534592</v>
      </c>
      <c r="D8673">
        <v>7.9806660264229503</v>
      </c>
      <c r="E8673">
        <v>9.1831850687135095</v>
      </c>
      <c r="F8673">
        <v>8.6493776690782802</v>
      </c>
      <c r="G8673">
        <v>8.3589492192801202</v>
      </c>
      <c r="H8673">
        <v>7.3425375554330703</v>
      </c>
      <c r="I8673">
        <v>8.9853986255742502</v>
      </c>
      <c r="J8673">
        <v>8.2036730140829608</v>
      </c>
      <c r="K8673">
        <v>9.0092451174742898</v>
      </c>
      <c r="L8673">
        <v>8.9901625489847898</v>
      </c>
      <c r="M8673">
        <v>8.3996754263494608</v>
      </c>
      <c r="N8673">
        <v>9.5472016973576608</v>
      </c>
      <c r="O8673">
        <v>8.3179272948679195</v>
      </c>
      <c r="P8673">
        <v>7.1867625795696704</v>
      </c>
      <c r="Q8673">
        <v>11.175248744158701</v>
      </c>
    </row>
    <row r="8674" spans="1:17">
      <c r="A8674" t="s">
        <v>15713</v>
      </c>
      <c r="B8674" s="16" t="s">
        <v>15714</v>
      </c>
      <c r="C8674">
        <v>4.7882403612659497</v>
      </c>
      <c r="D8674">
        <v>4.1197647330598102</v>
      </c>
      <c r="E8674">
        <v>4.4833795521924502</v>
      </c>
      <c r="F8674">
        <v>3.4706286095040801</v>
      </c>
      <c r="G8674">
        <v>4.5079198595814196</v>
      </c>
      <c r="H8674">
        <v>3.30825032505737</v>
      </c>
      <c r="I8674">
        <v>3.3100125595866299</v>
      </c>
      <c r="J8674">
        <v>4.0085972383706396</v>
      </c>
      <c r="K8674">
        <v>4.67705685303679</v>
      </c>
      <c r="L8674">
        <v>4.4473184955329197</v>
      </c>
      <c r="M8674">
        <v>4.21436379980989</v>
      </c>
      <c r="N8674">
        <v>3.79229116939824</v>
      </c>
      <c r="O8674">
        <v>4.0696565081197198</v>
      </c>
      <c r="P8674">
        <v>3.3893867502571098</v>
      </c>
      <c r="Q8674">
        <v>2.8218677180984102</v>
      </c>
    </row>
    <row r="8675" spans="1:17">
      <c r="A8675" t="s">
        <v>15715</v>
      </c>
      <c r="B8675" s="16" t="s">
        <v>15716</v>
      </c>
      <c r="C8675">
        <v>7.4962268819158604</v>
      </c>
      <c r="D8675">
        <v>7.5741840720156501</v>
      </c>
      <c r="E8675">
        <v>8.45096068795036</v>
      </c>
      <c r="F8675">
        <v>7.4352641307915803</v>
      </c>
      <c r="G8675">
        <v>7.8289416707684198</v>
      </c>
      <c r="H8675">
        <v>8.8437276848097603</v>
      </c>
      <c r="I8675">
        <v>7.95229269076051</v>
      </c>
      <c r="J8675">
        <v>8.6704936706008802</v>
      </c>
      <c r="K8675">
        <v>8.1885183905571193</v>
      </c>
      <c r="L8675">
        <v>7.9924714318877301</v>
      </c>
      <c r="M8675">
        <v>8.6692848248868195</v>
      </c>
      <c r="N8675">
        <v>7.8496392949471501</v>
      </c>
      <c r="O8675">
        <v>8.4859206243690508</v>
      </c>
      <c r="P8675">
        <v>7.8936980098415299</v>
      </c>
      <c r="Q8675">
        <v>7.6950435514148801</v>
      </c>
    </row>
    <row r="8676" spans="1:17">
      <c r="A8676" t="s">
        <v>15717</v>
      </c>
      <c r="B8676" s="16" t="s">
        <v>834</v>
      </c>
      <c r="C8676">
        <v>8.0639401472335095</v>
      </c>
      <c r="D8676">
        <v>7.8237674693952703</v>
      </c>
      <c r="E8676">
        <v>7.9852933282812497</v>
      </c>
      <c r="F8676">
        <v>7.3084187231861604</v>
      </c>
      <c r="G8676">
        <v>7.9283898693121699</v>
      </c>
      <c r="H8676">
        <v>7.4402919562666199</v>
      </c>
      <c r="I8676">
        <v>8.0265738012085404</v>
      </c>
      <c r="J8676">
        <v>7.9429707905661404</v>
      </c>
      <c r="K8676">
        <v>7.5162180888053802</v>
      </c>
      <c r="L8676">
        <v>8.0520699811720196</v>
      </c>
      <c r="M8676">
        <v>7.1238972423552296</v>
      </c>
      <c r="N8676">
        <v>7.1293565844791704</v>
      </c>
      <c r="O8676">
        <v>7.1041318853629001</v>
      </c>
      <c r="P8676">
        <v>6.4566563684026503</v>
      </c>
      <c r="Q8676">
        <v>9.58099084698482</v>
      </c>
    </row>
    <row r="8677" spans="1:17">
      <c r="A8677" t="s">
        <v>15718</v>
      </c>
      <c r="B8677" s="16" t="s">
        <v>15719</v>
      </c>
      <c r="C8677">
        <v>8.0726024190613099</v>
      </c>
      <c r="D8677">
        <v>7.940768803269</v>
      </c>
      <c r="E8677">
        <v>8.1945238237780593</v>
      </c>
      <c r="F8677">
        <v>8.3222558455870406</v>
      </c>
      <c r="G8677">
        <v>7.7221119950953296</v>
      </c>
      <c r="H8677">
        <v>8.67066019680483</v>
      </c>
      <c r="I8677">
        <v>8.1058029072197897</v>
      </c>
      <c r="J8677">
        <v>8.2463929438936301</v>
      </c>
      <c r="K8677">
        <v>7.83440205846422</v>
      </c>
      <c r="L8677">
        <v>8.0645265205816106</v>
      </c>
      <c r="M8677">
        <v>8.1332419579425999</v>
      </c>
      <c r="N8677">
        <v>8.1987906416951706</v>
      </c>
      <c r="O8677">
        <v>8.33479721037037</v>
      </c>
      <c r="P8677">
        <v>7.9269590513014201</v>
      </c>
      <c r="Q8677">
        <v>8.6462459446333604</v>
      </c>
    </row>
    <row r="8678" spans="1:17">
      <c r="A8678" t="s">
        <v>15720</v>
      </c>
      <c r="B8678" s="16" t="s">
        <v>15721</v>
      </c>
      <c r="C8678">
        <v>8.4635255929627107</v>
      </c>
      <c r="D8678">
        <v>8.1689314671409701</v>
      </c>
      <c r="E8678">
        <v>7.9652855630424</v>
      </c>
      <c r="F8678">
        <v>7.3983717363247798</v>
      </c>
      <c r="G8678">
        <v>7.6331692833361604</v>
      </c>
      <c r="H8678">
        <v>5.60924398810252</v>
      </c>
      <c r="I8678">
        <v>7.5791136832599504</v>
      </c>
      <c r="J8678">
        <v>6.3091474297642502</v>
      </c>
      <c r="K8678">
        <v>8.6876869693401702</v>
      </c>
      <c r="L8678">
        <v>7.9881185328689099</v>
      </c>
      <c r="M8678">
        <v>7.2247916331918702</v>
      </c>
      <c r="N8678">
        <v>7.2682559144452803</v>
      </c>
      <c r="O8678">
        <v>6.9516828485954099</v>
      </c>
      <c r="P8678">
        <v>6.2604887403853304</v>
      </c>
      <c r="Q8678">
        <v>10.8113611162458</v>
      </c>
    </row>
    <row r="8679" spans="1:17">
      <c r="A8679" t="s">
        <v>15722</v>
      </c>
      <c r="B8679" s="16" t="s">
        <v>15723</v>
      </c>
      <c r="C8679">
        <v>7.3961615692763401</v>
      </c>
      <c r="D8679">
        <v>7.3350100362429904</v>
      </c>
      <c r="E8679">
        <v>6.8580293081962402</v>
      </c>
      <c r="F8679">
        <v>6.54816874345443</v>
      </c>
      <c r="G8679">
        <v>6.56487182254026</v>
      </c>
      <c r="H8679">
        <v>7.7812639465712303</v>
      </c>
      <c r="I8679">
        <v>8.0798743273978708</v>
      </c>
      <c r="J8679">
        <v>7.4208055055623197</v>
      </c>
      <c r="K8679">
        <v>7.7279719839518499</v>
      </c>
      <c r="L8679">
        <v>8.3487603369746903</v>
      </c>
      <c r="M8679">
        <v>7.55148020756479</v>
      </c>
      <c r="N8679">
        <v>7.5373565448664799</v>
      </c>
      <c r="O8679">
        <v>7.5761391334623696</v>
      </c>
      <c r="P8679">
        <v>7.7597983365935903</v>
      </c>
      <c r="Q8679">
        <v>7.1565710053807701</v>
      </c>
    </row>
    <row r="8680" spans="1:17">
      <c r="A8680" t="s">
        <v>15724</v>
      </c>
      <c r="B8680" s="16" t="s">
        <v>15725</v>
      </c>
      <c r="C8680">
        <v>9.2845184969738099</v>
      </c>
      <c r="D8680">
        <v>9.4132581074018606</v>
      </c>
      <c r="E8680">
        <v>8.9213060014699597</v>
      </c>
      <c r="F8680">
        <v>9.4728604245067292</v>
      </c>
      <c r="G8680">
        <v>9.2383753733548097</v>
      </c>
      <c r="H8680">
        <v>9.18881387882805</v>
      </c>
      <c r="I8680">
        <v>8.8966343815315305</v>
      </c>
      <c r="J8680">
        <v>8.8883998808964293</v>
      </c>
      <c r="K8680">
        <v>8.7218225351422891</v>
      </c>
      <c r="L8680">
        <v>9.0889441425773505</v>
      </c>
      <c r="M8680">
        <v>8.8599680609446096</v>
      </c>
      <c r="N8680">
        <v>9.2195964250195903</v>
      </c>
      <c r="O8680">
        <v>9.2832473764880206</v>
      </c>
      <c r="P8680">
        <v>8.8053875258058696</v>
      </c>
      <c r="Q8680">
        <v>6.2843132996066204</v>
      </c>
    </row>
    <row r="8681" spans="1:17">
      <c r="A8681" t="s">
        <v>15726</v>
      </c>
      <c r="B8681" s="16" t="s">
        <v>15727</v>
      </c>
      <c r="C8681">
        <v>8.25488638708776</v>
      </c>
      <c r="D8681">
        <v>8.1457259556737203</v>
      </c>
      <c r="E8681">
        <v>8.4981235430322606</v>
      </c>
      <c r="F8681">
        <v>8.2957846638769208</v>
      </c>
      <c r="G8681">
        <v>8.3390145150496995</v>
      </c>
      <c r="H8681">
        <v>7.4335256956558604</v>
      </c>
      <c r="I8681">
        <v>8.0129347353724292</v>
      </c>
      <c r="J8681">
        <v>7.7862905815710004</v>
      </c>
      <c r="K8681">
        <v>7.99863113727399</v>
      </c>
      <c r="L8681">
        <v>8.2468057817627791</v>
      </c>
      <c r="M8681">
        <v>8.1024300500325008</v>
      </c>
      <c r="N8681">
        <v>8.1782459188470593</v>
      </c>
      <c r="O8681">
        <v>8.0066062038094596</v>
      </c>
      <c r="P8681">
        <v>7.1867625795696704</v>
      </c>
      <c r="Q8681">
        <v>9.4093039143768298</v>
      </c>
    </row>
    <row r="8682" spans="1:17">
      <c r="A8682" t="s">
        <v>15728</v>
      </c>
      <c r="B8682" s="16" t="s">
        <v>15729</v>
      </c>
      <c r="C8682">
        <v>6.8475706957064801</v>
      </c>
      <c r="D8682">
        <v>7.1292085763975397</v>
      </c>
      <c r="E8682">
        <v>7.1814110226186303</v>
      </c>
      <c r="F8682">
        <v>6.8147556724582197</v>
      </c>
      <c r="G8682">
        <v>7.1647803584414298</v>
      </c>
      <c r="H8682">
        <v>7.16593171982817</v>
      </c>
      <c r="I8682">
        <v>7.0826050305748796</v>
      </c>
      <c r="J8682">
        <v>7.0239580261777501</v>
      </c>
      <c r="K8682">
        <v>6.9995379250834802</v>
      </c>
      <c r="L8682">
        <v>6.9997633454405896</v>
      </c>
      <c r="M8682">
        <v>7.1422251915563102</v>
      </c>
      <c r="N8682">
        <v>6.6795919659621896</v>
      </c>
      <c r="O8682">
        <v>6.7477358860571703</v>
      </c>
      <c r="P8682">
        <v>7.5537008747178804</v>
      </c>
      <c r="Q8682">
        <v>6.6375058506955904</v>
      </c>
    </row>
    <row r="8683" spans="1:17">
      <c r="A8683" t="s">
        <v>15730</v>
      </c>
      <c r="B8683" s="16" t="s">
        <v>15731</v>
      </c>
      <c r="C8683">
        <v>6.5689872807264997</v>
      </c>
      <c r="D8683">
        <v>6.7619284265220703</v>
      </c>
      <c r="E8683">
        <v>6.7369669261823404</v>
      </c>
      <c r="F8683">
        <v>6.6978565227475801</v>
      </c>
      <c r="G8683">
        <v>6.34116723841632</v>
      </c>
      <c r="H8683">
        <v>6.8971382455771399</v>
      </c>
      <c r="I8683">
        <v>6.8460655677403999</v>
      </c>
      <c r="J8683">
        <v>6.6481783606567504</v>
      </c>
      <c r="K8683">
        <v>6.5433294448369299</v>
      </c>
      <c r="L8683">
        <v>6.5081444959114796</v>
      </c>
      <c r="M8683">
        <v>6.5025119104691198</v>
      </c>
      <c r="N8683">
        <v>6.3656132514015002</v>
      </c>
      <c r="O8683">
        <v>6.48972680942338</v>
      </c>
      <c r="P8683">
        <v>6.9084007912347802</v>
      </c>
      <c r="Q8683">
        <v>2.8218677180984102</v>
      </c>
    </row>
    <row r="8684" spans="1:17">
      <c r="A8684" t="s">
        <v>15732</v>
      </c>
      <c r="B8684" s="16" t="s">
        <v>15733</v>
      </c>
      <c r="C8684">
        <v>15.284488003010299</v>
      </c>
      <c r="D8684">
        <v>15.1526968225145</v>
      </c>
      <c r="E8684">
        <v>15.1187183464565</v>
      </c>
      <c r="F8684">
        <v>15.2334318444445</v>
      </c>
      <c r="G8684">
        <v>15.367136922155</v>
      </c>
      <c r="H8684">
        <v>14.472968526225699</v>
      </c>
      <c r="I8684">
        <v>15.1241377540572</v>
      </c>
      <c r="J8684">
        <v>14.0403746758099</v>
      </c>
      <c r="K8684">
        <v>15.695307335315601</v>
      </c>
      <c r="L8684">
        <v>15.2458039819417</v>
      </c>
      <c r="M8684">
        <v>14.629058645524101</v>
      </c>
      <c r="N8684">
        <v>15.189698520281</v>
      </c>
      <c r="O8684">
        <v>14.322785026568299</v>
      </c>
      <c r="P8684">
        <v>13.994156533508001</v>
      </c>
      <c r="Q8684">
        <v>16.659661011287401</v>
      </c>
    </row>
    <row r="8685" spans="1:17">
      <c r="A8685" t="s">
        <v>15734</v>
      </c>
      <c r="B8685" s="16" t="s">
        <v>15735</v>
      </c>
      <c r="C8685">
        <v>7.7168481299159897</v>
      </c>
      <c r="D8685">
        <v>7.8527268965981198</v>
      </c>
      <c r="E8685">
        <v>8.0309249363679793</v>
      </c>
      <c r="F8685">
        <v>7.7599373397669797</v>
      </c>
      <c r="G8685">
        <v>7.7159380335276202</v>
      </c>
      <c r="H8685">
        <v>7.9753025283051704</v>
      </c>
      <c r="I8685">
        <v>8.1270592226818295</v>
      </c>
      <c r="J8685">
        <v>7.7228419198398397</v>
      </c>
      <c r="K8685">
        <v>8.0985585523616592</v>
      </c>
      <c r="L8685">
        <v>7.7517697047894201</v>
      </c>
      <c r="M8685">
        <v>7.6739683059716297</v>
      </c>
      <c r="N8685">
        <v>7.5629610835179397</v>
      </c>
      <c r="O8685">
        <v>7.91979610694084</v>
      </c>
      <c r="P8685">
        <v>8.5174970196470596</v>
      </c>
      <c r="Q8685">
        <v>7.3593062614465703</v>
      </c>
    </row>
    <row r="8686" spans="1:17">
      <c r="A8686" t="s">
        <v>15736</v>
      </c>
      <c r="B8686" s="16" t="s">
        <v>15737</v>
      </c>
      <c r="C8686">
        <v>9.4988034354868205</v>
      </c>
      <c r="D8686">
        <v>9.5549778333214004</v>
      </c>
      <c r="E8686">
        <v>8.9756267403696608</v>
      </c>
      <c r="F8686">
        <v>9.1554402874750505</v>
      </c>
      <c r="G8686">
        <v>9.2681877259910301</v>
      </c>
      <c r="H8686">
        <v>9.3624713604760501</v>
      </c>
      <c r="I8686">
        <v>9.5857091776936194</v>
      </c>
      <c r="J8686">
        <v>9.0877596441794299</v>
      </c>
      <c r="K8686">
        <v>9.4757541508512393</v>
      </c>
      <c r="L8686">
        <v>9.5404659131626097</v>
      </c>
      <c r="M8686">
        <v>9.7253952295535999</v>
      </c>
      <c r="N8686">
        <v>9.1911810378215808</v>
      </c>
      <c r="O8686">
        <v>9.9238765709135599</v>
      </c>
      <c r="P8686">
        <v>9.7570339566962794</v>
      </c>
      <c r="Q8686">
        <v>10.143479824404199</v>
      </c>
    </row>
    <row r="8687" spans="1:17">
      <c r="A8687" t="s">
        <v>15738</v>
      </c>
      <c r="B8687" s="16" t="s">
        <v>15739</v>
      </c>
      <c r="C8687">
        <v>6.8271754852327504</v>
      </c>
      <c r="D8687">
        <v>6.6559854074570701</v>
      </c>
      <c r="E8687">
        <v>6.6389320012258004</v>
      </c>
      <c r="F8687">
        <v>5.5849098412756897</v>
      </c>
      <c r="G8687">
        <v>6.4941367909898702</v>
      </c>
      <c r="H8687">
        <v>6.6267677880296096</v>
      </c>
      <c r="I8687">
        <v>6.6239335844977303</v>
      </c>
      <c r="J8687">
        <v>6.09679702477088</v>
      </c>
      <c r="K8687">
        <v>6.9342926729257197</v>
      </c>
      <c r="L8687">
        <v>6.3533280364099998</v>
      </c>
      <c r="M8687">
        <v>6.4834004201011801</v>
      </c>
      <c r="N8687">
        <v>6.2434134649689499</v>
      </c>
      <c r="O8687">
        <v>6.3740501040455104</v>
      </c>
      <c r="P8687">
        <v>6.6127103465427499</v>
      </c>
      <c r="Q8687">
        <v>8.0859864702427604</v>
      </c>
    </row>
    <row r="8688" spans="1:17">
      <c r="A8688" t="s">
        <v>15740</v>
      </c>
      <c r="B8688" s="16" t="s">
        <v>15741</v>
      </c>
      <c r="C8688">
        <v>7.7001673639437902</v>
      </c>
      <c r="D8688">
        <v>8.0406119277018497</v>
      </c>
      <c r="E8688">
        <v>7.8168621169393999</v>
      </c>
      <c r="F8688">
        <v>8.0043946291925003</v>
      </c>
      <c r="G8688">
        <v>7.8289416707684198</v>
      </c>
      <c r="H8688">
        <v>8.4540524232508005</v>
      </c>
      <c r="I8688">
        <v>7.9712251578376598</v>
      </c>
      <c r="J8688">
        <v>8.0639357200538502</v>
      </c>
      <c r="K8688">
        <v>8.0144630057834298</v>
      </c>
      <c r="L8688">
        <v>7.7568976104303502</v>
      </c>
      <c r="M8688">
        <v>8.0452515833755207</v>
      </c>
      <c r="N8688">
        <v>7.5943389513722197</v>
      </c>
      <c r="O8688">
        <v>7.8510725175134199</v>
      </c>
      <c r="P8688">
        <v>8.5477328367605203</v>
      </c>
      <c r="Q8688">
        <v>5.81282804418474</v>
      </c>
    </row>
    <row r="8689" spans="1:17">
      <c r="A8689" t="s">
        <v>15742</v>
      </c>
      <c r="B8689" s="16" t="s">
        <v>15743</v>
      </c>
      <c r="C8689">
        <v>2.8218677180984102</v>
      </c>
      <c r="D8689">
        <v>2.8218677180984102</v>
      </c>
      <c r="E8689">
        <v>3.6381873987360902</v>
      </c>
      <c r="F8689">
        <v>3.2825265482838799</v>
      </c>
      <c r="G8689">
        <v>3.5425260543824399</v>
      </c>
      <c r="H8689">
        <v>3.30825032505737</v>
      </c>
      <c r="I8689">
        <v>3.5089935751222501</v>
      </c>
      <c r="J8689">
        <v>2.8218677180984102</v>
      </c>
      <c r="K8689">
        <v>2.8218677180984102</v>
      </c>
      <c r="L8689">
        <v>3.7555759297476698</v>
      </c>
      <c r="M8689">
        <v>3.23818724324593</v>
      </c>
      <c r="N8689">
        <v>3.5144020463037902</v>
      </c>
      <c r="O8689">
        <v>3.5569664057961599</v>
      </c>
      <c r="P8689">
        <v>2.8218677180984102</v>
      </c>
      <c r="Q8689">
        <v>2.8218677180984102</v>
      </c>
    </row>
    <row r="8690" spans="1:17">
      <c r="A8690" t="s">
        <v>15744</v>
      </c>
      <c r="B8690" s="16" t="s">
        <v>552</v>
      </c>
      <c r="C8690">
        <v>3.8862082974622001</v>
      </c>
      <c r="D8690">
        <v>3.6330127529723502</v>
      </c>
      <c r="E8690">
        <v>7.0223608587950404</v>
      </c>
      <c r="F8690">
        <v>5.51621391430335</v>
      </c>
      <c r="G8690">
        <v>7.2613161132678199</v>
      </c>
      <c r="H8690">
        <v>5.24699422619977</v>
      </c>
      <c r="I8690">
        <v>4.0793606969786396</v>
      </c>
      <c r="J8690">
        <v>5.50134261607041</v>
      </c>
      <c r="K8690">
        <v>4.4914502970878702</v>
      </c>
      <c r="L8690">
        <v>5.3400637897298404</v>
      </c>
      <c r="M8690">
        <v>6.4737476800511802</v>
      </c>
      <c r="N8690">
        <v>6.8970520926005099</v>
      </c>
      <c r="O8690">
        <v>6.7561416002305998</v>
      </c>
      <c r="P8690">
        <v>2.8218677180984102</v>
      </c>
      <c r="Q8690">
        <v>10.86219186101</v>
      </c>
    </row>
    <row r="8691" spans="1:17">
      <c r="A8691" t="s">
        <v>15745</v>
      </c>
      <c r="B8691" s="16" t="e">
        <v>#N/A</v>
      </c>
      <c r="C8691">
        <v>4.6454443926476303</v>
      </c>
      <c r="D8691">
        <v>4.1931807688815699</v>
      </c>
      <c r="E8691">
        <v>4.7777046060070401</v>
      </c>
      <c r="F8691">
        <v>4.7451440705926098</v>
      </c>
      <c r="G8691">
        <v>4.4429501088137897</v>
      </c>
      <c r="H8691">
        <v>4.2312229394497098</v>
      </c>
      <c r="I8691">
        <v>4.2360017113942803</v>
      </c>
      <c r="J8691">
        <v>4.5040669171042298</v>
      </c>
      <c r="K8691">
        <v>4.4401758200780401</v>
      </c>
      <c r="L8691">
        <v>3.9560512465587201</v>
      </c>
      <c r="M8691">
        <v>4.2669672077812901</v>
      </c>
      <c r="N8691">
        <v>3.99991931403749</v>
      </c>
      <c r="O8691">
        <v>4.4501242258791596</v>
      </c>
      <c r="P8691">
        <v>4.4479700090536403</v>
      </c>
      <c r="Q8691">
        <v>2.8218677180984102</v>
      </c>
    </row>
    <row r="8692" spans="1:17">
      <c r="A8692" t="s">
        <v>15746</v>
      </c>
      <c r="B8692" s="16" t="e">
        <v>#N/A</v>
      </c>
      <c r="C8692">
        <v>8.28873103510983</v>
      </c>
      <c r="D8692">
        <v>8.2473284963198203</v>
      </c>
      <c r="E8692">
        <v>6.8434447610936902</v>
      </c>
      <c r="F8692">
        <v>7.7305744261176699</v>
      </c>
      <c r="G8692">
        <v>8.9669243121084801</v>
      </c>
      <c r="H8692">
        <v>7.4867847692455003</v>
      </c>
      <c r="I8692">
        <v>7.9805988841116697</v>
      </c>
      <c r="J8692">
        <v>7.2983725051375004</v>
      </c>
      <c r="K8692">
        <v>7.9704996408749098</v>
      </c>
      <c r="L8692">
        <v>7.2678234380760598</v>
      </c>
      <c r="M8692">
        <v>7.6823311010555697</v>
      </c>
      <c r="N8692">
        <v>8.5356026173404196</v>
      </c>
      <c r="O8692">
        <v>7.8820218970094302</v>
      </c>
      <c r="P8692">
        <v>8.1796353197039107</v>
      </c>
      <c r="Q8692">
        <v>7.1565710053807701</v>
      </c>
    </row>
    <row r="8693" spans="1:17">
      <c r="A8693" t="s">
        <v>15747</v>
      </c>
      <c r="B8693" s="16" t="e">
        <v>#N/A</v>
      </c>
      <c r="C8693">
        <v>7.42353386182661</v>
      </c>
      <c r="D8693">
        <v>7.5683737919101199</v>
      </c>
      <c r="E8693">
        <v>8.0373273240711303</v>
      </c>
      <c r="F8693">
        <v>7.7305744261176699</v>
      </c>
      <c r="G8693">
        <v>8.1642315954478892</v>
      </c>
      <c r="H8693">
        <v>6.3945603718070796</v>
      </c>
      <c r="I8693">
        <v>7.5224439994532499</v>
      </c>
      <c r="J8693">
        <v>7.3938813147062703</v>
      </c>
      <c r="K8693">
        <v>7.5437731704646698</v>
      </c>
      <c r="L8693">
        <v>7.7670989483961197</v>
      </c>
      <c r="M8693">
        <v>7.8401284247997198</v>
      </c>
      <c r="N8693">
        <v>7.2207516763421502</v>
      </c>
      <c r="O8693">
        <v>7.2299349147337102</v>
      </c>
      <c r="P8693">
        <v>7.1977218339206299</v>
      </c>
      <c r="Q8693">
        <v>8.3931679398307004</v>
      </c>
    </row>
    <row r="8694" spans="1:17">
      <c r="A8694" t="s">
        <v>15748</v>
      </c>
      <c r="B8694" s="16" t="s">
        <v>15749</v>
      </c>
      <c r="C8694">
        <v>8.1807145554144007</v>
      </c>
      <c r="D8694">
        <v>8.3285649493628107</v>
      </c>
      <c r="E8694">
        <v>8.2002403612657702</v>
      </c>
      <c r="F8694">
        <v>8.2448013488338496</v>
      </c>
      <c r="G8694">
        <v>8.0163992560602004</v>
      </c>
      <c r="H8694">
        <v>8.9445926400007494</v>
      </c>
      <c r="I8694">
        <v>8.4774698344197095</v>
      </c>
      <c r="J8694">
        <v>8.58512365698747</v>
      </c>
      <c r="K8694">
        <v>8.4111062169257007</v>
      </c>
      <c r="L8694">
        <v>8.7620183180226601</v>
      </c>
      <c r="M8694">
        <v>8.6566190676415307</v>
      </c>
      <c r="N8694">
        <v>8.2109783336780495</v>
      </c>
      <c r="O8694">
        <v>8.5547292225350997</v>
      </c>
      <c r="P8694">
        <v>8.6666491639749506</v>
      </c>
      <c r="Q8694">
        <v>6.9204191934356096</v>
      </c>
    </row>
    <row r="8695" spans="1:17">
      <c r="A8695" t="s">
        <v>15750</v>
      </c>
      <c r="B8695" s="16" t="s">
        <v>15751</v>
      </c>
      <c r="C8695">
        <v>7.3682579752029502</v>
      </c>
      <c r="D8695">
        <v>7.1910785819618299</v>
      </c>
      <c r="E8695">
        <v>8.4219040861585892</v>
      </c>
      <c r="F8695">
        <v>7.4593434605271902</v>
      </c>
      <c r="G8695">
        <v>8.6805628964103807</v>
      </c>
      <c r="H8695">
        <v>7.2985181127037899</v>
      </c>
      <c r="I8695">
        <v>7.1340077301057701</v>
      </c>
      <c r="J8695">
        <v>8.0082739376947991</v>
      </c>
      <c r="K8695">
        <v>7.4302363131994102</v>
      </c>
      <c r="L8695">
        <v>7.2460840770395798</v>
      </c>
      <c r="M8695">
        <v>7.6443098133966503</v>
      </c>
      <c r="N8695">
        <v>8.0708842512470103</v>
      </c>
      <c r="O8695">
        <v>7.7871036820901196</v>
      </c>
      <c r="P8695">
        <v>7.2617771611034998</v>
      </c>
      <c r="Q8695">
        <v>8.9889439006726093</v>
      </c>
    </row>
    <row r="8696" spans="1:17">
      <c r="A8696" t="s">
        <v>15752</v>
      </c>
      <c r="B8696" s="16" t="s">
        <v>15753</v>
      </c>
      <c r="C8696">
        <v>9.5415229320365</v>
      </c>
      <c r="D8696">
        <v>9.6610208068215009</v>
      </c>
      <c r="E8696">
        <v>9.4047413059220499</v>
      </c>
      <c r="F8696">
        <v>10.0313599786537</v>
      </c>
      <c r="G8696">
        <v>9.1678260610754094</v>
      </c>
      <c r="H8696">
        <v>9.2932587371412296</v>
      </c>
      <c r="I8696">
        <v>9.6778448264391308</v>
      </c>
      <c r="J8696">
        <v>9.5206737597304105</v>
      </c>
      <c r="K8696">
        <v>9.8343880650004891</v>
      </c>
      <c r="L8696">
        <v>9.6818424480803191</v>
      </c>
      <c r="M8696">
        <v>9.16875469650358</v>
      </c>
      <c r="N8696">
        <v>9.37744855305756</v>
      </c>
      <c r="O8696">
        <v>9.0815427763713803</v>
      </c>
      <c r="P8696">
        <v>9.8893773289389202</v>
      </c>
      <c r="Q8696">
        <v>7.8374797051227896</v>
      </c>
    </row>
    <row r="8697" spans="1:17">
      <c r="A8697" t="s">
        <v>15754</v>
      </c>
      <c r="B8697" s="16" t="s">
        <v>15755</v>
      </c>
      <c r="C8697">
        <v>8.6630539416815608</v>
      </c>
      <c r="D8697">
        <v>8.6504091644831291</v>
      </c>
      <c r="E8697">
        <v>8.9921907500196507</v>
      </c>
      <c r="F8697">
        <v>8.3287983664232108</v>
      </c>
      <c r="G8697">
        <v>8.8251206158523399</v>
      </c>
      <c r="H8697">
        <v>8.57258452121531</v>
      </c>
      <c r="I8697">
        <v>9.0690147095089007</v>
      </c>
      <c r="J8697">
        <v>9.2688086586314302</v>
      </c>
      <c r="K8697">
        <v>9.7014337887984592</v>
      </c>
      <c r="L8697">
        <v>9.3072031021833102</v>
      </c>
      <c r="M8697">
        <v>9.1894164118327009</v>
      </c>
      <c r="N8697">
        <v>9.1952748153607207</v>
      </c>
      <c r="O8697">
        <v>9.0306976039282905</v>
      </c>
      <c r="P8697">
        <v>8.6823078748033407</v>
      </c>
      <c r="Q8697">
        <v>11.106638155152799</v>
      </c>
    </row>
    <row r="8698" spans="1:17">
      <c r="A8698" t="s">
        <v>15756</v>
      </c>
      <c r="B8698" s="16" t="s">
        <v>15757</v>
      </c>
      <c r="C8698">
        <v>7.4302962784847004</v>
      </c>
      <c r="D8698">
        <v>7.22104175143473</v>
      </c>
      <c r="E8698">
        <v>6.9830103020752698</v>
      </c>
      <c r="F8698">
        <v>7.1765686421886903</v>
      </c>
      <c r="G8698">
        <v>6.8627815520295101</v>
      </c>
      <c r="H8698">
        <v>7.2220159419317103</v>
      </c>
      <c r="I8698">
        <v>7.4295984440956202</v>
      </c>
      <c r="J8698">
        <v>7.17722356262587</v>
      </c>
      <c r="K8698">
        <v>7.4183736119783301</v>
      </c>
      <c r="L8698">
        <v>7.2606134762558101</v>
      </c>
      <c r="M8698">
        <v>7.1663040353360197</v>
      </c>
      <c r="N8698">
        <v>7.0225314405784802</v>
      </c>
      <c r="O8698">
        <v>7.1995023503709197</v>
      </c>
      <c r="P8698">
        <v>7.4384076816199602</v>
      </c>
      <c r="Q8698">
        <v>2.8218677180984102</v>
      </c>
    </row>
    <row r="8699" spans="1:17">
      <c r="A8699" t="s">
        <v>15758</v>
      </c>
      <c r="B8699" s="16" t="s">
        <v>15759</v>
      </c>
      <c r="C8699">
        <v>5.6726238351308904</v>
      </c>
      <c r="D8699">
        <v>6.0138206961500202</v>
      </c>
      <c r="E8699">
        <v>6.0883257756658304</v>
      </c>
      <c r="F8699">
        <v>5.7330626009085002</v>
      </c>
      <c r="G8699">
        <v>5.5640625942373703</v>
      </c>
      <c r="H8699">
        <v>5.5593717733825097</v>
      </c>
      <c r="I8699">
        <v>6.0555222887526101</v>
      </c>
      <c r="J8699">
        <v>6.3659976937039797</v>
      </c>
      <c r="K8699">
        <v>5.4119964088208299</v>
      </c>
      <c r="L8699">
        <v>5.8120628640760099</v>
      </c>
      <c r="M8699">
        <v>5.2604792807445904</v>
      </c>
      <c r="N8699">
        <v>5.53224518406659</v>
      </c>
      <c r="O8699">
        <v>5.5096284263065902</v>
      </c>
      <c r="P8699">
        <v>5.5333174813669999</v>
      </c>
      <c r="Q8699">
        <v>5.09416193408443</v>
      </c>
    </row>
    <row r="8700" spans="1:17">
      <c r="A8700" t="s">
        <v>15760</v>
      </c>
      <c r="B8700" s="16" t="s">
        <v>15761</v>
      </c>
      <c r="C8700">
        <v>7.0101205561847397</v>
      </c>
      <c r="D8700">
        <v>7.1604768404420396</v>
      </c>
      <c r="E8700">
        <v>6.65574536447828</v>
      </c>
      <c r="F8700">
        <v>6.8053707288430703</v>
      </c>
      <c r="G8700">
        <v>7.0416356122635104</v>
      </c>
      <c r="H8700">
        <v>7.1160517477703298</v>
      </c>
      <c r="I8700">
        <v>7.0110716758331302</v>
      </c>
      <c r="J8700">
        <v>6.8991224091414898</v>
      </c>
      <c r="K8700">
        <v>6.8659346212111299</v>
      </c>
      <c r="L8700">
        <v>6.8917722925088398</v>
      </c>
      <c r="M8700">
        <v>6.8165052695216302</v>
      </c>
      <c r="N8700">
        <v>6.9368440474839899</v>
      </c>
      <c r="O8700">
        <v>6.90712985101651</v>
      </c>
      <c r="P8700">
        <v>7.6364979725720197</v>
      </c>
      <c r="Q8700">
        <v>2.8218677180984102</v>
      </c>
    </row>
    <row r="8701" spans="1:17">
      <c r="A8701" t="s">
        <v>15762</v>
      </c>
      <c r="B8701" s="16" t="s">
        <v>15763</v>
      </c>
      <c r="C8701">
        <v>10.593246275741</v>
      </c>
      <c r="D8701">
        <v>10.3827158514892</v>
      </c>
      <c r="E8701">
        <v>10.736910763784699</v>
      </c>
      <c r="F8701">
        <v>10.0132039834645</v>
      </c>
      <c r="G8701">
        <v>10.5707136281428</v>
      </c>
      <c r="H8701">
        <v>9.4537735790554596</v>
      </c>
      <c r="I8701">
        <v>10.2149100764958</v>
      </c>
      <c r="J8701">
        <v>10.0724673131561</v>
      </c>
      <c r="K8701">
        <v>10.7051357982889</v>
      </c>
      <c r="L8701">
        <v>10.2526798220789</v>
      </c>
      <c r="M8701">
        <v>10.0163396814102</v>
      </c>
      <c r="N8701">
        <v>10.410487159129501</v>
      </c>
      <c r="O8701">
        <v>10.1287213753325</v>
      </c>
      <c r="P8701">
        <v>9.8552558806290396</v>
      </c>
      <c r="Q8701">
        <v>12.3595679388288</v>
      </c>
    </row>
    <row r="8702" spans="1:17">
      <c r="A8702" t="s">
        <v>15764</v>
      </c>
      <c r="B8702" s="16" t="s">
        <v>15765</v>
      </c>
      <c r="C8702">
        <v>7.8078865927447199</v>
      </c>
      <c r="D8702">
        <v>7.49675594587774</v>
      </c>
      <c r="E8702">
        <v>8.2506936738005692</v>
      </c>
      <c r="F8702">
        <v>7.7743972206855902</v>
      </c>
      <c r="G8702">
        <v>7.8403367479662602</v>
      </c>
      <c r="H8702">
        <v>6.7520652640349201</v>
      </c>
      <c r="I8702">
        <v>7.2316005452623404</v>
      </c>
      <c r="J8702">
        <v>6.7368086767564197</v>
      </c>
      <c r="K8702">
        <v>7.5546490926383596</v>
      </c>
      <c r="L8702">
        <v>7.8794961637283301</v>
      </c>
      <c r="M8702">
        <v>7.6528462197776301</v>
      </c>
      <c r="N8702">
        <v>8.3967059634118595</v>
      </c>
      <c r="O8702">
        <v>8.08516070314103</v>
      </c>
      <c r="P8702">
        <v>5.7306434872206502</v>
      </c>
      <c r="Q8702">
        <v>9.4541791636288703</v>
      </c>
    </row>
    <row r="8703" spans="1:17">
      <c r="A8703" t="s">
        <v>15766</v>
      </c>
      <c r="B8703" s="16" t="s">
        <v>15767</v>
      </c>
      <c r="C8703">
        <v>8.6630539416815608</v>
      </c>
      <c r="D8703">
        <v>8.6776221185329501</v>
      </c>
      <c r="E8703">
        <v>8.0875472091364102</v>
      </c>
      <c r="F8703">
        <v>8.4775197332826302</v>
      </c>
      <c r="G8703">
        <v>8.2690968480106708</v>
      </c>
      <c r="H8703">
        <v>8.87896834493041</v>
      </c>
      <c r="I8703">
        <v>8.3386231495995506</v>
      </c>
      <c r="J8703">
        <v>8.4558984558309298</v>
      </c>
      <c r="K8703">
        <v>8.3990997185668803</v>
      </c>
      <c r="L8703">
        <v>8.4020695622647192</v>
      </c>
      <c r="M8703">
        <v>8.4421210292157305</v>
      </c>
      <c r="N8703">
        <v>8.4896634631825307</v>
      </c>
      <c r="O8703">
        <v>8.5305299971344102</v>
      </c>
      <c r="P8703">
        <v>8.2390907658991104</v>
      </c>
      <c r="Q8703">
        <v>8.0859864702427604</v>
      </c>
    </row>
    <row r="8704" spans="1:17">
      <c r="A8704" t="s">
        <v>15768</v>
      </c>
      <c r="B8704" s="16" t="s">
        <v>15769</v>
      </c>
      <c r="C8704">
        <v>3.6535616636188299</v>
      </c>
      <c r="D8704">
        <v>3.9548310731697001</v>
      </c>
      <c r="E8704">
        <v>2.8218677180984102</v>
      </c>
      <c r="F8704">
        <v>3.6131889974304401</v>
      </c>
      <c r="G8704">
        <v>3.70007344211845</v>
      </c>
      <c r="H8704">
        <v>3.50653555504317</v>
      </c>
      <c r="I8704">
        <v>2.8218677180984102</v>
      </c>
      <c r="J8704">
        <v>3.93564812262216</v>
      </c>
      <c r="K8704">
        <v>4.2710437260841099</v>
      </c>
      <c r="L8704">
        <v>3.6339073669181099</v>
      </c>
      <c r="M8704">
        <v>3.82485868955618</v>
      </c>
      <c r="N8704">
        <v>3.6661147186140499</v>
      </c>
      <c r="O8704">
        <v>3.5569664057961599</v>
      </c>
      <c r="P8704">
        <v>3.3893867502571098</v>
      </c>
      <c r="Q8704">
        <v>2.8218677180984102</v>
      </c>
    </row>
    <row r="8705" spans="1:17">
      <c r="A8705" t="s">
        <v>15770</v>
      </c>
      <c r="B8705" s="16" t="s">
        <v>15771</v>
      </c>
      <c r="C8705">
        <v>8.5152618885270694</v>
      </c>
      <c r="D8705">
        <v>8.7122480792857999</v>
      </c>
      <c r="E8705">
        <v>9.7132200264851694</v>
      </c>
      <c r="F8705">
        <v>9.5420357813009993</v>
      </c>
      <c r="G8705">
        <v>9.0104144179517895</v>
      </c>
      <c r="H8705">
        <v>10.578195968498999</v>
      </c>
      <c r="I8705">
        <v>9.7091732065919505</v>
      </c>
      <c r="J8705">
        <v>10.2979776198477</v>
      </c>
      <c r="K8705">
        <v>8.7854571911502592</v>
      </c>
      <c r="L8705">
        <v>9.4859762988903</v>
      </c>
      <c r="M8705">
        <v>10.0785765420282</v>
      </c>
      <c r="N8705">
        <v>9.8494966729750502</v>
      </c>
      <c r="O8705">
        <v>10.1002404134177</v>
      </c>
      <c r="P8705">
        <v>8.9897107023029594</v>
      </c>
      <c r="Q8705">
        <v>9.4977003000167599</v>
      </c>
    </row>
    <row r="8706" spans="1:17">
      <c r="A8706" t="s">
        <v>15772</v>
      </c>
      <c r="B8706" s="16" t="s">
        <v>15773</v>
      </c>
      <c r="C8706">
        <v>9.4076609537751601</v>
      </c>
      <c r="D8706">
        <v>9.4341485172186808</v>
      </c>
      <c r="E8706">
        <v>9.2397663294334205</v>
      </c>
      <c r="F8706">
        <v>9.0205463514106707</v>
      </c>
      <c r="G8706">
        <v>9.1587597158584106</v>
      </c>
      <c r="H8706">
        <v>8.8962708944781497</v>
      </c>
      <c r="I8706">
        <v>9.4251786498549404</v>
      </c>
      <c r="J8706">
        <v>9.1372242840762397</v>
      </c>
      <c r="K8706">
        <v>9.5603682641758798</v>
      </c>
      <c r="L8706">
        <v>9.08283711133525</v>
      </c>
      <c r="M8706">
        <v>8.7350182810454804</v>
      </c>
      <c r="N8706">
        <v>8.4038010863162196</v>
      </c>
      <c r="O8706">
        <v>8.9957768108731706</v>
      </c>
      <c r="P8706">
        <v>9.5635035113719695</v>
      </c>
      <c r="Q8706">
        <v>9.0486929182374407</v>
      </c>
    </row>
    <row r="8707" spans="1:17">
      <c r="A8707" t="s">
        <v>15774</v>
      </c>
      <c r="B8707" s="16" t="s">
        <v>15775</v>
      </c>
      <c r="C8707">
        <v>3.8862082974622001</v>
      </c>
      <c r="D8707">
        <v>3.9548310731697001</v>
      </c>
      <c r="E8707">
        <v>3.4028894668404299</v>
      </c>
      <c r="F8707">
        <v>3.4706286095040801</v>
      </c>
      <c r="G8707">
        <v>3.70007344211845</v>
      </c>
      <c r="H8707">
        <v>3.7814594184883799</v>
      </c>
      <c r="I8707">
        <v>3.5089935751222501</v>
      </c>
      <c r="J8707">
        <v>2.8218677180984102</v>
      </c>
      <c r="K8707">
        <v>3.4608708703561399</v>
      </c>
      <c r="L8707">
        <v>3.4877558895723499</v>
      </c>
      <c r="M8707">
        <v>3.4086250003018401</v>
      </c>
      <c r="N8707">
        <v>3.5144020463037902</v>
      </c>
      <c r="O8707">
        <v>3.5569664057961599</v>
      </c>
      <c r="P8707">
        <v>2.8218677180984102</v>
      </c>
      <c r="Q8707">
        <v>2.8218677180984102</v>
      </c>
    </row>
    <row r="8708" spans="1:17">
      <c r="A8708" t="s">
        <v>15776</v>
      </c>
      <c r="B8708" s="16" t="s">
        <v>15777</v>
      </c>
      <c r="C8708">
        <v>5.8054102324735597</v>
      </c>
      <c r="D8708">
        <v>5.7271715246175301</v>
      </c>
      <c r="E8708">
        <v>5.7521813055947497</v>
      </c>
      <c r="F8708">
        <v>4.7864910140196502</v>
      </c>
      <c r="G8708">
        <v>5.2496646871628903</v>
      </c>
      <c r="H8708">
        <v>4.43015569855271</v>
      </c>
      <c r="I8708">
        <v>5.4054102752163304</v>
      </c>
      <c r="J8708">
        <v>4.6307624373210201</v>
      </c>
      <c r="K8708">
        <v>5.5739944882594701</v>
      </c>
      <c r="L8708">
        <v>5.2528230808998897</v>
      </c>
      <c r="M8708">
        <v>4.6180354178513197</v>
      </c>
      <c r="N8708">
        <v>4.6183712388410303</v>
      </c>
      <c r="O8708">
        <v>5.16522943914973</v>
      </c>
      <c r="P8708">
        <v>5.3028714561952901</v>
      </c>
      <c r="Q8708">
        <v>5.81282804418474</v>
      </c>
    </row>
    <row r="8709" spans="1:17">
      <c r="A8709" t="s">
        <v>15778</v>
      </c>
      <c r="B8709" s="16" t="e">
        <v>#N/A</v>
      </c>
      <c r="C8709">
        <v>3.5040133865677898</v>
      </c>
      <c r="D8709">
        <v>3.6330127529723502</v>
      </c>
      <c r="E8709">
        <v>3.9618875914207199</v>
      </c>
      <c r="F8709">
        <v>3.7319397910766599</v>
      </c>
      <c r="G8709">
        <v>3.8309652426265099</v>
      </c>
      <c r="H8709">
        <v>2.8218677180984102</v>
      </c>
      <c r="I8709">
        <v>2.8218677180984102</v>
      </c>
      <c r="J8709">
        <v>3.2517770676889399</v>
      </c>
      <c r="K8709">
        <v>4.1419680287536398</v>
      </c>
      <c r="L8709">
        <v>3.29479214013883</v>
      </c>
      <c r="M8709">
        <v>3.6461416973015899</v>
      </c>
      <c r="N8709">
        <v>3.9019995236038798</v>
      </c>
      <c r="O8709">
        <v>3.42420286852819</v>
      </c>
      <c r="P8709">
        <v>3.3893867502571098</v>
      </c>
      <c r="Q8709">
        <v>2.8218677180984102</v>
      </c>
    </row>
    <row r="8710" spans="1:17">
      <c r="A8710" t="s">
        <v>15779</v>
      </c>
      <c r="B8710" s="16" t="e">
        <v>#N/A</v>
      </c>
      <c r="C8710">
        <v>8.9028358086210293</v>
      </c>
      <c r="D8710">
        <v>8.8668299986839898</v>
      </c>
      <c r="E8710">
        <v>9.23698936847188</v>
      </c>
      <c r="F8710">
        <v>9.1863805982221791</v>
      </c>
      <c r="G8710">
        <v>8.7334335011761492</v>
      </c>
      <c r="H8710">
        <v>9.5936632567831897</v>
      </c>
      <c r="I8710">
        <v>8.7177207864845094</v>
      </c>
      <c r="J8710">
        <v>9.4739534781504702</v>
      </c>
      <c r="K8710">
        <v>8.6323571659353302</v>
      </c>
      <c r="L8710">
        <v>8.8267963737865607</v>
      </c>
      <c r="M8710">
        <v>9.1018210891561697</v>
      </c>
      <c r="N8710">
        <v>9.1932293790724007</v>
      </c>
      <c r="O8710">
        <v>8.9869128712134199</v>
      </c>
      <c r="P8710">
        <v>8.5773475272140196</v>
      </c>
      <c r="Q8710">
        <v>8.9266120302692595</v>
      </c>
    </row>
    <row r="8711" spans="1:17">
      <c r="A8711" t="s">
        <v>15780</v>
      </c>
      <c r="B8711" s="16" t="e">
        <v>#N/A</v>
      </c>
      <c r="C8711">
        <v>9.3030299269655803</v>
      </c>
      <c r="D8711">
        <v>9.2027626790822108</v>
      </c>
      <c r="E8711">
        <v>9.2397663294334205</v>
      </c>
      <c r="F8711">
        <v>9.0525103860862597</v>
      </c>
      <c r="G8711">
        <v>9.6686397330978604</v>
      </c>
      <c r="H8711">
        <v>9.3391651999740706</v>
      </c>
      <c r="I8711">
        <v>10.5180230928562</v>
      </c>
      <c r="J8711">
        <v>9.8363354876951608</v>
      </c>
      <c r="K8711">
        <v>9.9292435867155806</v>
      </c>
      <c r="L8711">
        <v>10.237184845136801</v>
      </c>
      <c r="M8711">
        <v>9.9154276902932796</v>
      </c>
      <c r="N8711">
        <v>9.9951345813104204</v>
      </c>
      <c r="O8711">
        <v>9.5887541413873993</v>
      </c>
      <c r="P8711">
        <v>10.5931317818445</v>
      </c>
      <c r="Q8711">
        <v>9.8396161242928208</v>
      </c>
    </row>
    <row r="8712" spans="1:17">
      <c r="A8712" t="s">
        <v>15781</v>
      </c>
      <c r="B8712" s="16" t="s">
        <v>15782</v>
      </c>
      <c r="C8712">
        <v>4.9565989702087299</v>
      </c>
      <c r="D8712">
        <v>5.0219292506328799</v>
      </c>
      <c r="E8712">
        <v>8.8503947783155397</v>
      </c>
      <c r="F8712">
        <v>7.0710305154404098</v>
      </c>
      <c r="G8712">
        <v>8.4285141492112103</v>
      </c>
      <c r="H8712">
        <v>4.3015284866045098</v>
      </c>
      <c r="I8712">
        <v>3.8937805799913501</v>
      </c>
      <c r="J8712">
        <v>3.93564812262216</v>
      </c>
      <c r="K8712">
        <v>5.5519879823209104</v>
      </c>
      <c r="L8712">
        <v>5.7507270721102604</v>
      </c>
      <c r="M8712">
        <v>6.2655156127764302</v>
      </c>
      <c r="N8712">
        <v>7.5566025451299499</v>
      </c>
      <c r="O8712">
        <v>5.9566877393092801</v>
      </c>
      <c r="P8712">
        <v>4.7374550361106396</v>
      </c>
      <c r="Q8712">
        <v>11.5914362954596</v>
      </c>
    </row>
    <row r="8713" spans="1:17">
      <c r="A8713" t="s">
        <v>15783</v>
      </c>
      <c r="B8713" s="16" t="s">
        <v>15784</v>
      </c>
      <c r="C8713">
        <v>5.8874000292282904</v>
      </c>
      <c r="D8713">
        <v>5.6620405777712897</v>
      </c>
      <c r="E8713">
        <v>5.7521813055947497</v>
      </c>
      <c r="F8713">
        <v>6.1913127704974604</v>
      </c>
      <c r="G8713">
        <v>5.7479431304763704</v>
      </c>
      <c r="H8713">
        <v>5.8348120214029704</v>
      </c>
      <c r="I8713">
        <v>5.6414352460325601</v>
      </c>
      <c r="J8713">
        <v>5.7975935847914002</v>
      </c>
      <c r="K8713">
        <v>5.3872068501715296</v>
      </c>
      <c r="L8713">
        <v>5.3952544827186699</v>
      </c>
      <c r="M8713">
        <v>5.4539067964059598</v>
      </c>
      <c r="N8713">
        <v>6.0377449489308699</v>
      </c>
      <c r="O8713">
        <v>5.4042348522540298</v>
      </c>
      <c r="P8713">
        <v>5.0754103394275001</v>
      </c>
      <c r="Q8713">
        <v>6.6375058506955904</v>
      </c>
    </row>
    <row r="8714" spans="1:17">
      <c r="A8714" t="s">
        <v>15785</v>
      </c>
      <c r="B8714" s="16" t="s">
        <v>15786</v>
      </c>
      <c r="C8714">
        <v>5.8470053502229398</v>
      </c>
      <c r="D8714">
        <v>5.8489556220091004</v>
      </c>
      <c r="E8714">
        <v>7.2381796543296701</v>
      </c>
      <c r="F8714">
        <v>6.2619685895580499</v>
      </c>
      <c r="G8714">
        <v>7.6783275857239097</v>
      </c>
      <c r="H8714">
        <v>6.6964695242667904</v>
      </c>
      <c r="I8714">
        <v>5.9240666568416502</v>
      </c>
      <c r="J8714">
        <v>6.5140594732174302</v>
      </c>
      <c r="K8714">
        <v>6.30511742862564</v>
      </c>
      <c r="L8714">
        <v>6.4456704962526796</v>
      </c>
      <c r="M8714">
        <v>6.5025119104691198</v>
      </c>
      <c r="N8714">
        <v>7.4439713914396801</v>
      </c>
      <c r="O8714">
        <v>6.6337110433981001</v>
      </c>
      <c r="P8714">
        <v>6.0813328860205003</v>
      </c>
      <c r="Q8714">
        <v>7.1565710053807701</v>
      </c>
    </row>
    <row r="8715" spans="1:17">
      <c r="A8715" t="s">
        <v>15787</v>
      </c>
      <c r="B8715" s="16" t="s">
        <v>15788</v>
      </c>
      <c r="C8715">
        <v>7.6776213045769799</v>
      </c>
      <c r="D8715">
        <v>7.6421366729318496</v>
      </c>
      <c r="E8715">
        <v>7.7637815616834702</v>
      </c>
      <c r="F8715">
        <v>8.1145370567023694</v>
      </c>
      <c r="G8715">
        <v>7.8739907276269099</v>
      </c>
      <c r="H8715">
        <v>8.4805196327210997</v>
      </c>
      <c r="I8715">
        <v>7.7423710464033197</v>
      </c>
      <c r="J8715">
        <v>8.0467713144519699</v>
      </c>
      <c r="K8715">
        <v>7.4302363131994102</v>
      </c>
      <c r="L8715">
        <v>7.8170487612557196</v>
      </c>
      <c r="M8715">
        <v>7.7673262831068302</v>
      </c>
      <c r="N8715">
        <v>8.3570459374004393</v>
      </c>
      <c r="O8715">
        <v>7.72443639558771</v>
      </c>
      <c r="P8715">
        <v>7.7671649027854004</v>
      </c>
      <c r="Q8715">
        <v>8.5667227177791094</v>
      </c>
    </row>
    <row r="8716" spans="1:17">
      <c r="A8716" t="s">
        <v>15789</v>
      </c>
      <c r="B8716" s="16" t="s">
        <v>15790</v>
      </c>
      <c r="C8716">
        <v>6.9167499097341398</v>
      </c>
      <c r="D8716">
        <v>6.8795001080397</v>
      </c>
      <c r="E8716">
        <v>7.2711941447598996</v>
      </c>
      <c r="F8716">
        <v>6.6978565227475801</v>
      </c>
      <c r="G8716">
        <v>7.0416356122635104</v>
      </c>
      <c r="H8716">
        <v>6.9264014568771799</v>
      </c>
      <c r="I8716">
        <v>6.69426981432159</v>
      </c>
      <c r="J8716">
        <v>7.1059607573180203</v>
      </c>
      <c r="K8716">
        <v>6.4172688586391198</v>
      </c>
      <c r="L8716">
        <v>6.5203172163094196</v>
      </c>
      <c r="M8716">
        <v>6.6032779300687601</v>
      </c>
      <c r="N8716">
        <v>5.9812796302733897</v>
      </c>
      <c r="O8716">
        <v>6.90712985101651</v>
      </c>
      <c r="P8716">
        <v>7.0361110355685303</v>
      </c>
      <c r="Q8716">
        <v>6.2843132996066204</v>
      </c>
    </row>
    <row r="8717" spans="1:17">
      <c r="A8717" t="s">
        <v>15791</v>
      </c>
      <c r="B8717" s="16" t="s">
        <v>15792</v>
      </c>
      <c r="C8717">
        <v>8.2924429555641499</v>
      </c>
      <c r="D8717">
        <v>8.2142506024486099</v>
      </c>
      <c r="E8717">
        <v>7.8018948752367301</v>
      </c>
      <c r="F8717">
        <v>7.4413218706507402</v>
      </c>
      <c r="G8717">
        <v>8.4694303058166494</v>
      </c>
      <c r="H8717">
        <v>8.2227551246539008</v>
      </c>
      <c r="I8717">
        <v>8.1809013618629596</v>
      </c>
      <c r="J8717">
        <v>7.7314650645078196</v>
      </c>
      <c r="K8717">
        <v>8.3869923705427798</v>
      </c>
      <c r="L8717">
        <v>7.9483389199415599</v>
      </c>
      <c r="M8717">
        <v>7.7030279439165099</v>
      </c>
      <c r="N8717">
        <v>8.5291288302193102</v>
      </c>
      <c r="O8717">
        <v>8.2631646818582798</v>
      </c>
      <c r="P8717">
        <v>8.7618371322300508</v>
      </c>
      <c r="Q8717">
        <v>7.3593062614465703</v>
      </c>
    </row>
    <row r="8718" spans="1:17">
      <c r="A8718" t="s">
        <v>15793</v>
      </c>
      <c r="B8718" s="16" t="s">
        <v>15794</v>
      </c>
      <c r="C8718">
        <v>5.44603397655621</v>
      </c>
      <c r="D8718">
        <v>5.4459441552918904</v>
      </c>
      <c r="E8718">
        <v>6.0631867916998399</v>
      </c>
      <c r="F8718">
        <v>5.4684342013596101</v>
      </c>
      <c r="G8718">
        <v>5.6721004826633701</v>
      </c>
      <c r="H8718">
        <v>6.3079036124986203</v>
      </c>
      <c r="I8718">
        <v>5.7570104949229499</v>
      </c>
      <c r="J8718">
        <v>5.8305531747288999</v>
      </c>
      <c r="K8718">
        <v>5.52962448084548</v>
      </c>
      <c r="L8718">
        <v>5.3400637897298404</v>
      </c>
      <c r="M8718">
        <v>5.7583066502886897</v>
      </c>
      <c r="N8718">
        <v>5.7063481960642797</v>
      </c>
      <c r="O8718">
        <v>6.0966462151313001</v>
      </c>
      <c r="P8718">
        <v>6.1050083310752497</v>
      </c>
      <c r="Q8718">
        <v>2.8218677180984102</v>
      </c>
    </row>
    <row r="8719" spans="1:17">
      <c r="A8719" t="s">
        <v>15795</v>
      </c>
      <c r="B8719" s="16" t="s">
        <v>15796</v>
      </c>
      <c r="C8719">
        <v>6.3571282477373696</v>
      </c>
      <c r="D8719">
        <v>6.5415513815242896</v>
      </c>
      <c r="E8719">
        <v>6.5872704820978099</v>
      </c>
      <c r="F8719">
        <v>5.77264523713907</v>
      </c>
      <c r="G8719">
        <v>6.4197063712653204</v>
      </c>
      <c r="H8719">
        <v>6.0648120825138196</v>
      </c>
      <c r="I8719">
        <v>6.8563160945267603</v>
      </c>
      <c r="J8719">
        <v>6.3321612259970097</v>
      </c>
      <c r="K8719">
        <v>6.8033219097639099</v>
      </c>
      <c r="L8719">
        <v>7.4997742482050302</v>
      </c>
      <c r="M8719">
        <v>6.4144155526236197</v>
      </c>
      <c r="N8719">
        <v>6.1443152006371102</v>
      </c>
      <c r="O8719">
        <v>6.3630523466685602</v>
      </c>
      <c r="P8719">
        <v>6.4928410672808097</v>
      </c>
      <c r="Q8719">
        <v>7.1565710053807701</v>
      </c>
    </row>
    <row r="8720" spans="1:17">
      <c r="A8720" t="s">
        <v>15797</v>
      </c>
      <c r="B8720" s="16" t="s">
        <v>15798</v>
      </c>
      <c r="C8720">
        <v>7.4962268819158604</v>
      </c>
      <c r="D8720">
        <v>7.52102691116957</v>
      </c>
      <c r="E8720">
        <v>7.3556947774122898</v>
      </c>
      <c r="F8720">
        <v>7.4947229481945996</v>
      </c>
      <c r="G8720">
        <v>7.27819171271162</v>
      </c>
      <c r="H8720">
        <v>7.8840306402628304</v>
      </c>
      <c r="I8720">
        <v>7.48338462554117</v>
      </c>
      <c r="J8720">
        <v>7.6010711012585697</v>
      </c>
      <c r="K8720">
        <v>7.4003939969625296</v>
      </c>
      <c r="L8720">
        <v>7.3380004094259004</v>
      </c>
      <c r="M8720">
        <v>7.5003543822553702</v>
      </c>
      <c r="N8720">
        <v>7.1963970770845798</v>
      </c>
      <c r="O8720">
        <v>7.3731189693995001</v>
      </c>
      <c r="P8720">
        <v>7.6445215638579098</v>
      </c>
      <c r="Q8720">
        <v>6.2843132996066204</v>
      </c>
    </row>
    <row r="8721" spans="1:17">
      <c r="A8721" t="s">
        <v>15799</v>
      </c>
      <c r="B8721" s="16" t="s">
        <v>15800</v>
      </c>
      <c r="C8721">
        <v>7.68329101588514</v>
      </c>
      <c r="D8721">
        <v>7.8041324626182504</v>
      </c>
      <c r="E8721">
        <v>7.8965115354674698</v>
      </c>
      <c r="F8721">
        <v>7.8895621260874602</v>
      </c>
      <c r="G8721">
        <v>7.4592292414027597</v>
      </c>
      <c r="H8721">
        <v>7.7434896700071896</v>
      </c>
      <c r="I8721">
        <v>7.73684836790276</v>
      </c>
      <c r="J8721">
        <v>8.09766296268951</v>
      </c>
      <c r="K8721">
        <v>7.62856200198007</v>
      </c>
      <c r="L8721">
        <v>6.9823204241520296</v>
      </c>
      <c r="M8721">
        <v>7.0738466325359601</v>
      </c>
      <c r="N8721">
        <v>6.6196358801292998</v>
      </c>
      <c r="O8721">
        <v>7.2238997717542102</v>
      </c>
      <c r="P8721">
        <v>8.3113779670886903</v>
      </c>
      <c r="Q8721">
        <v>6.2843132996066204</v>
      </c>
    </row>
    <row r="8722" spans="1:17">
      <c r="A8722" t="s">
        <v>15801</v>
      </c>
      <c r="B8722" s="16" t="s">
        <v>15802</v>
      </c>
      <c r="C8722">
        <v>7.9696956834284798</v>
      </c>
      <c r="D8722">
        <v>8.0737790503870297</v>
      </c>
      <c r="E8722">
        <v>7.9786549044894901</v>
      </c>
      <c r="F8722">
        <v>7.9245512432323704</v>
      </c>
      <c r="G8722">
        <v>7.6266008455933401</v>
      </c>
      <c r="H8722">
        <v>8.8334986900065893</v>
      </c>
      <c r="I8722">
        <v>8.2328039478341104</v>
      </c>
      <c r="J8722">
        <v>8.1468181529618793</v>
      </c>
      <c r="K8722">
        <v>8.1170054626422292</v>
      </c>
      <c r="L8722">
        <v>7.9837524400169499</v>
      </c>
      <c r="M8722">
        <v>7.9376352930897198</v>
      </c>
      <c r="N8722">
        <v>8.0529388761267597</v>
      </c>
      <c r="O8722">
        <v>8.19396225663343</v>
      </c>
      <c r="P8722">
        <v>8.4999303573473899</v>
      </c>
      <c r="Q8722">
        <v>5.09416193408443</v>
      </c>
    </row>
    <row r="8723" spans="1:17">
      <c r="A8723" t="s">
        <v>15803</v>
      </c>
      <c r="B8723" s="16" t="s">
        <v>15804</v>
      </c>
      <c r="C8723">
        <v>7.5958066555574204</v>
      </c>
      <c r="D8723">
        <v>7.3688478284412797</v>
      </c>
      <c r="E8723">
        <v>7.6679690530588296</v>
      </c>
      <c r="F8723">
        <v>7.9202238087330104</v>
      </c>
      <c r="G8723">
        <v>7.52429672556746</v>
      </c>
      <c r="H8723">
        <v>8.1254589336877796</v>
      </c>
      <c r="I8723">
        <v>7.8485960504563597</v>
      </c>
      <c r="J8723">
        <v>7.8270876263146301</v>
      </c>
      <c r="K8723">
        <v>7.7890915310614997</v>
      </c>
      <c r="L8723">
        <v>7.6002275995382602</v>
      </c>
      <c r="M8723">
        <v>7.7945782694875998</v>
      </c>
      <c r="N8723">
        <v>7.4712772951754198</v>
      </c>
      <c r="O8723">
        <v>7.7665162075693601</v>
      </c>
      <c r="P8723">
        <v>8.1741066335508208</v>
      </c>
      <c r="Q8723">
        <v>7.3593062614465703</v>
      </c>
    </row>
    <row r="8724" spans="1:17">
      <c r="A8724" t="s">
        <v>15805</v>
      </c>
      <c r="B8724" s="16" t="s">
        <v>15806</v>
      </c>
      <c r="C8724">
        <v>5.62538561552046</v>
      </c>
      <c r="D8724">
        <v>5.5461893110012896</v>
      </c>
      <c r="E8724">
        <v>5.72015689123982</v>
      </c>
      <c r="F8724">
        <v>5.7529944155534603</v>
      </c>
      <c r="G8724">
        <v>6.0158323298688998</v>
      </c>
      <c r="H8724">
        <v>4.1560374762891303</v>
      </c>
      <c r="I8724">
        <v>4.9700790693176398</v>
      </c>
      <c r="J8724">
        <v>5.0383114724192302</v>
      </c>
      <c r="K8724">
        <v>5.5956556821788501</v>
      </c>
      <c r="L8724">
        <v>5.3679389808257501</v>
      </c>
      <c r="M8724">
        <v>6.0079632501692499</v>
      </c>
      <c r="N8724">
        <v>6.0741695914303397</v>
      </c>
      <c r="O8724">
        <v>5.8497078619626199</v>
      </c>
      <c r="P8724">
        <v>4.2713440848041202</v>
      </c>
      <c r="Q8724">
        <v>7.3593062614465703</v>
      </c>
    </row>
    <row r="8725" spans="1:17">
      <c r="A8725" t="s">
        <v>15807</v>
      </c>
      <c r="B8725" s="16" t="s">
        <v>15808</v>
      </c>
      <c r="C8725">
        <v>10.6178511962465</v>
      </c>
      <c r="D8725">
        <v>10.580168056542099</v>
      </c>
      <c r="E8725">
        <v>10.621360912277201</v>
      </c>
      <c r="F8725">
        <v>10.416179918806099</v>
      </c>
      <c r="G8725">
        <v>10.5378770965774</v>
      </c>
      <c r="H8725">
        <v>9.8216108575842895</v>
      </c>
      <c r="I8725">
        <v>10.624925467562001</v>
      </c>
      <c r="J8725">
        <v>10.287063114004599</v>
      </c>
      <c r="K8725">
        <v>10.658702532141399</v>
      </c>
      <c r="L8725">
        <v>10.336333029861001</v>
      </c>
      <c r="M8725">
        <v>10.261129341582301</v>
      </c>
      <c r="N8725">
        <v>9.8572677440267693</v>
      </c>
      <c r="O8725">
        <v>10.294478908057499</v>
      </c>
      <c r="P8725">
        <v>10.608576125582299</v>
      </c>
      <c r="Q8725">
        <v>8.5667227177791094</v>
      </c>
    </row>
    <row r="8726" spans="1:17">
      <c r="A8726" t="s">
        <v>15809</v>
      </c>
      <c r="B8726" s="16" t="s">
        <v>15810</v>
      </c>
      <c r="C8726">
        <v>7.6431258257207002</v>
      </c>
      <c r="D8726">
        <v>7.7792060577972499</v>
      </c>
      <c r="E8726">
        <v>8.2228824023874001</v>
      </c>
      <c r="F8726">
        <v>8.0761599077559403</v>
      </c>
      <c r="G8726">
        <v>7.97565201582551</v>
      </c>
      <c r="H8726">
        <v>8.4065322520301393</v>
      </c>
      <c r="I8726">
        <v>8.1058029072197897</v>
      </c>
      <c r="J8726">
        <v>8.5707907869444799</v>
      </c>
      <c r="K8726">
        <v>7.4881248126097102</v>
      </c>
      <c r="L8726">
        <v>7.8219497417635404</v>
      </c>
      <c r="M8726">
        <v>8.0581554624285108</v>
      </c>
      <c r="N8726">
        <v>7.9596973360802199</v>
      </c>
      <c r="O8726">
        <v>8.2631646818582798</v>
      </c>
      <c r="P8726">
        <v>8.5940010267859304</v>
      </c>
      <c r="Q8726">
        <v>7.1565710053807701</v>
      </c>
    </row>
    <row r="8727" spans="1:17">
      <c r="A8727" t="s">
        <v>15811</v>
      </c>
      <c r="B8727" s="16" t="s">
        <v>15812</v>
      </c>
      <c r="C8727">
        <v>6.7316197386997496</v>
      </c>
      <c r="D8727">
        <v>6.7099380949169003</v>
      </c>
      <c r="E8727">
        <v>6.8724668132343201</v>
      </c>
      <c r="F8727">
        <v>7.4533613238303902</v>
      </c>
      <c r="G8727">
        <v>7.4885121241192598</v>
      </c>
      <c r="H8727">
        <v>6.3079036124986203</v>
      </c>
      <c r="I8727">
        <v>6.8765996201399204</v>
      </c>
      <c r="J8727">
        <v>6.6753493056421602</v>
      </c>
      <c r="K8727">
        <v>6.4759551621252198</v>
      </c>
      <c r="L8727">
        <v>6.7951119533207596</v>
      </c>
      <c r="M8727">
        <v>7.3244183972135</v>
      </c>
      <c r="N8727">
        <v>7.6961786310614997</v>
      </c>
      <c r="O8727">
        <v>7.3175454606984696</v>
      </c>
      <c r="P8727">
        <v>5.4229483876157598</v>
      </c>
      <c r="Q8727">
        <v>8.1958182219819093</v>
      </c>
    </row>
    <row r="8728" spans="1:17">
      <c r="A8728" t="s">
        <v>15813</v>
      </c>
      <c r="B8728" s="16" t="s">
        <v>15814</v>
      </c>
      <c r="C8728">
        <v>7.7496407277196804</v>
      </c>
      <c r="D8728">
        <v>7.9630702177594399</v>
      </c>
      <c r="E8728">
        <v>7.9105315763097002</v>
      </c>
      <c r="F8728">
        <v>8.2924413174385307</v>
      </c>
      <c r="G8728">
        <v>7.9859473938127197</v>
      </c>
      <c r="H8728">
        <v>8.80760417363072</v>
      </c>
      <c r="I8728">
        <v>8.3017161076408001</v>
      </c>
      <c r="J8728">
        <v>8.4056343624231697</v>
      </c>
      <c r="K8728">
        <v>7.8521344337355501</v>
      </c>
      <c r="L8728">
        <v>8.1449264998912696</v>
      </c>
      <c r="M8728">
        <v>8.2918501569241005</v>
      </c>
      <c r="N8728">
        <v>8.2270698864005301</v>
      </c>
      <c r="O8728">
        <v>8.2123378885142593</v>
      </c>
      <c r="P8728">
        <v>8.0467780289509605</v>
      </c>
      <c r="Q8728">
        <v>5.81282804418474</v>
      </c>
    </row>
    <row r="8729" spans="1:17">
      <c r="A8729" t="s">
        <v>15815</v>
      </c>
      <c r="B8729" s="16" t="s">
        <v>15816</v>
      </c>
      <c r="C8729">
        <v>4.1513583524311999</v>
      </c>
      <c r="D8729">
        <v>4.0407231514856203</v>
      </c>
      <c r="E8729">
        <v>4.5638886729124497</v>
      </c>
      <c r="F8729">
        <v>3.2825265482838799</v>
      </c>
      <c r="G8729">
        <v>4.1380367534927496</v>
      </c>
      <c r="H8729">
        <v>3.30825032505737</v>
      </c>
      <c r="I8729">
        <v>3.6595800418069002</v>
      </c>
      <c r="J8729">
        <v>3.4276433730071201</v>
      </c>
      <c r="K8729">
        <v>4.2084442324483602</v>
      </c>
      <c r="L8729">
        <v>3.7555759297476698</v>
      </c>
      <c r="M8729">
        <v>3.82485868955618</v>
      </c>
      <c r="N8729">
        <v>3.5144020463037902</v>
      </c>
      <c r="O8729">
        <v>4.1329497517715001</v>
      </c>
      <c r="P8729">
        <v>2.8218677180984102</v>
      </c>
      <c r="Q8729">
        <v>5.81282804418474</v>
      </c>
    </row>
    <row r="8730" spans="1:17">
      <c r="A8730" t="s">
        <v>15817</v>
      </c>
      <c r="B8730" s="16" t="s">
        <v>15818</v>
      </c>
      <c r="C8730">
        <v>7.2585116198467396</v>
      </c>
      <c r="D8730">
        <v>7.3281458169750797</v>
      </c>
      <c r="E8730">
        <v>7.5741595143062499</v>
      </c>
      <c r="F8730">
        <v>7.5462120797884404</v>
      </c>
      <c r="G8730">
        <v>7.1647803584414298</v>
      </c>
      <c r="H8730">
        <v>8.0211137022702896</v>
      </c>
      <c r="I8730">
        <v>7.4634498114554697</v>
      </c>
      <c r="J8730">
        <v>7.8190201706815401</v>
      </c>
      <c r="K8730">
        <v>7.1290497562884898</v>
      </c>
      <c r="L8730">
        <v>7.7822666868784101</v>
      </c>
      <c r="M8730">
        <v>7.6906455855048899</v>
      </c>
      <c r="N8730">
        <v>7.6787226183222996</v>
      </c>
      <c r="O8730">
        <v>7.7456300499590904</v>
      </c>
      <c r="P8730">
        <v>7.5873935827351202</v>
      </c>
      <c r="Q8730">
        <v>6.2843132996066204</v>
      </c>
    </row>
    <row r="8731" spans="1:17">
      <c r="A8731" t="s">
        <v>15819</v>
      </c>
      <c r="B8731" s="16" t="s">
        <v>15820</v>
      </c>
      <c r="C8731">
        <v>10.395271055815099</v>
      </c>
      <c r="D8731">
        <v>10.345880271867999</v>
      </c>
      <c r="E8731">
        <v>10.170064490261201</v>
      </c>
      <c r="F8731">
        <v>9.8026569781725499</v>
      </c>
      <c r="G8731">
        <v>10.5809296791377</v>
      </c>
      <c r="H8731">
        <v>10.7753935690818</v>
      </c>
      <c r="I8731">
        <v>10.9851317368261</v>
      </c>
      <c r="J8731">
        <v>10.516196931460399</v>
      </c>
      <c r="K8731">
        <v>10.8912180848783</v>
      </c>
      <c r="L8731">
        <v>10.936510734707801</v>
      </c>
      <c r="M8731">
        <v>10.894136634094901</v>
      </c>
      <c r="N8731">
        <v>11.276384021117501</v>
      </c>
      <c r="O8731">
        <v>10.9152638046956</v>
      </c>
      <c r="P8731">
        <v>11.259362984035301</v>
      </c>
      <c r="Q8731">
        <v>11.3516267964651</v>
      </c>
    </row>
    <row r="8732" spans="1:17">
      <c r="A8732" t="s">
        <v>15821</v>
      </c>
      <c r="B8732" s="16" t="s">
        <v>15822</v>
      </c>
      <c r="C8732">
        <v>9.0721356994991904</v>
      </c>
      <c r="D8732">
        <v>9.1609569918520197</v>
      </c>
      <c r="E8732">
        <v>8.9756267403696608</v>
      </c>
      <c r="F8732">
        <v>9.3986463084540208</v>
      </c>
      <c r="G8732">
        <v>9.1678260610754094</v>
      </c>
      <c r="H8732">
        <v>9.86242184419695</v>
      </c>
      <c r="I8732">
        <v>9.1910493948254199</v>
      </c>
      <c r="J8732">
        <v>9.6214390336281692</v>
      </c>
      <c r="K8732">
        <v>9.1430115683281397</v>
      </c>
      <c r="L8732">
        <v>9.1309842541074495</v>
      </c>
      <c r="M8732">
        <v>9.20399563394467</v>
      </c>
      <c r="N8732">
        <v>9.24549008597468</v>
      </c>
      <c r="O8732">
        <v>9.2904690931194498</v>
      </c>
      <c r="P8732">
        <v>9.6436574967723594</v>
      </c>
      <c r="Q8732">
        <v>8.1958182219819093</v>
      </c>
    </row>
    <row r="8733" spans="1:17">
      <c r="A8733" t="s">
        <v>15823</v>
      </c>
      <c r="B8733" s="16" t="e">
        <v>#N/A</v>
      </c>
      <c r="C8733">
        <v>6.2988391187184796</v>
      </c>
      <c r="D8733">
        <v>6.5651840145352196</v>
      </c>
      <c r="E8733">
        <v>7.7166723509154798</v>
      </c>
      <c r="F8733">
        <v>7.3983717363247798</v>
      </c>
      <c r="G8733">
        <v>6.6712248272836403</v>
      </c>
      <c r="H8733">
        <v>6.5659659380906303</v>
      </c>
      <c r="I8733">
        <v>6.6118666184956396</v>
      </c>
      <c r="J8733">
        <v>7.5725522787176196</v>
      </c>
      <c r="K8733">
        <v>6.5212232845498299</v>
      </c>
      <c r="L8733">
        <v>7.3173048171528698</v>
      </c>
      <c r="M8733">
        <v>6.9122766699525497</v>
      </c>
      <c r="N8733">
        <v>7.2287789541476197</v>
      </c>
      <c r="O8733">
        <v>7.3456008027506297</v>
      </c>
      <c r="P8733">
        <v>6.2813702146298303</v>
      </c>
      <c r="Q8733">
        <v>8.2978683598244807</v>
      </c>
    </row>
    <row r="8734" spans="1:17">
      <c r="A8734" t="s">
        <v>15824</v>
      </c>
      <c r="B8734" s="16" t="e">
        <v>#N/A</v>
      </c>
      <c r="C8734">
        <v>8.9646097185978295</v>
      </c>
      <c r="D8734">
        <v>9.0382715533186904</v>
      </c>
      <c r="E8734">
        <v>8.8023591343452292</v>
      </c>
      <c r="F8734">
        <v>9.4110267420867899</v>
      </c>
      <c r="G8734">
        <v>8.9849911136484497</v>
      </c>
      <c r="H8734">
        <v>8.8564127277753606</v>
      </c>
      <c r="I8734">
        <v>8.3276499299881905</v>
      </c>
      <c r="J8734">
        <v>9.1565446962730306</v>
      </c>
      <c r="K8734">
        <v>8.7121517001714199</v>
      </c>
      <c r="L8734">
        <v>8.6807754151884406</v>
      </c>
      <c r="M8734">
        <v>8.6459786074173799</v>
      </c>
      <c r="N8734">
        <v>7.8020733967153699</v>
      </c>
      <c r="O8734">
        <v>8.5619104844634393</v>
      </c>
      <c r="P8734">
        <v>8.6784091111591692</v>
      </c>
      <c r="Q8734">
        <v>9.4093039143768298</v>
      </c>
    </row>
    <row r="8735" spans="1:17">
      <c r="A8735" t="s">
        <v>15825</v>
      </c>
      <c r="B8735" s="16" t="s">
        <v>15826</v>
      </c>
      <c r="C8735">
        <v>9.0349636563719304</v>
      </c>
      <c r="D8735">
        <v>9.0714745666585106</v>
      </c>
      <c r="E8735">
        <v>9.2590567753550204</v>
      </c>
      <c r="F8735">
        <v>9.2600912106975208</v>
      </c>
      <c r="G8735">
        <v>9.0912667848053008</v>
      </c>
      <c r="H8735">
        <v>9.7363526833245597</v>
      </c>
      <c r="I8735">
        <v>9.3992185009531202</v>
      </c>
      <c r="J8735">
        <v>9.4841841717195798</v>
      </c>
      <c r="K8735">
        <v>8.9913671905444001</v>
      </c>
      <c r="L8735">
        <v>9.2682681756365</v>
      </c>
      <c r="M8735">
        <v>9.3209698827983694</v>
      </c>
      <c r="N8735">
        <v>9.2592426397916707</v>
      </c>
      <c r="O8735">
        <v>9.3175865049802002</v>
      </c>
      <c r="P8735">
        <v>9.2665224450892794</v>
      </c>
      <c r="Q8735">
        <v>8.6462459446333604</v>
      </c>
    </row>
    <row r="8736" spans="1:17">
      <c r="A8736" t="s">
        <v>15827</v>
      </c>
      <c r="B8736" s="16" t="s">
        <v>15828</v>
      </c>
      <c r="C8736">
        <v>7.9510236018136196</v>
      </c>
      <c r="D8736">
        <v>8.1021868536463106</v>
      </c>
      <c r="E8736">
        <v>7.8390252449847297</v>
      </c>
      <c r="F8736">
        <v>8.1145370567023694</v>
      </c>
      <c r="G8736">
        <v>7.7705729812209103</v>
      </c>
      <c r="H8736">
        <v>8.1950492662208507</v>
      </c>
      <c r="I8736">
        <v>8.0265738012085404</v>
      </c>
      <c r="J8736">
        <v>7.87456562162326</v>
      </c>
      <c r="K8736">
        <v>7.7982684269121396</v>
      </c>
      <c r="L8736">
        <v>8.1370854117518796</v>
      </c>
      <c r="M8736">
        <v>7.8099223231624002</v>
      </c>
      <c r="N8736">
        <v>8.1615966003528495</v>
      </c>
      <c r="O8736">
        <v>7.86275662198954</v>
      </c>
      <c r="P8736">
        <v>7.82477862230669</v>
      </c>
      <c r="Q8736">
        <v>7.5369478347710803</v>
      </c>
    </row>
    <row r="8737" spans="1:17">
      <c r="A8737" t="s">
        <v>15829</v>
      </c>
      <c r="B8737" s="16" t="s">
        <v>15830</v>
      </c>
      <c r="C8737">
        <v>5.8673482739251597</v>
      </c>
      <c r="D8737">
        <v>5.5461893110012896</v>
      </c>
      <c r="E8737">
        <v>5.30798454985728</v>
      </c>
      <c r="F8737">
        <v>5.0098915733122702</v>
      </c>
      <c r="G8737">
        <v>5.2845830866371397</v>
      </c>
      <c r="H8737">
        <v>4.4894640760069198</v>
      </c>
      <c r="I8737">
        <v>4.2360017113942803</v>
      </c>
      <c r="J8737">
        <v>4.5477957058863296</v>
      </c>
      <c r="K8737">
        <v>5.31000747676672</v>
      </c>
      <c r="L8737">
        <v>5.1595357015461403</v>
      </c>
      <c r="M8737">
        <v>5.0616059647101501</v>
      </c>
      <c r="N8737">
        <v>4.9442341107279502</v>
      </c>
      <c r="O8737">
        <v>4.8066714880220998</v>
      </c>
      <c r="P8737">
        <v>4.1712528320562896</v>
      </c>
      <c r="Q8737">
        <v>6.6375058506955904</v>
      </c>
    </row>
    <row r="8738" spans="1:17">
      <c r="A8738" t="s">
        <v>15831</v>
      </c>
      <c r="B8738" s="16" t="s">
        <v>15832</v>
      </c>
      <c r="C8738">
        <v>8.19268269455495</v>
      </c>
      <c r="D8738">
        <v>8.2938059404878093</v>
      </c>
      <c r="E8738">
        <v>8.1597400129956696</v>
      </c>
      <c r="F8738">
        <v>8.1258536618510497</v>
      </c>
      <c r="G8738">
        <v>8.0511314659306006</v>
      </c>
      <c r="H8738">
        <v>8.2803897336385006</v>
      </c>
      <c r="I8738">
        <v>8.7344312462654994</v>
      </c>
      <c r="J8738">
        <v>8.5803618484920108</v>
      </c>
      <c r="K8738">
        <v>8.5774847859214702</v>
      </c>
      <c r="L8738">
        <v>8.3789889909718003</v>
      </c>
      <c r="M8738">
        <v>7.7790689267418101</v>
      </c>
      <c r="N8738">
        <v>7.5438005299872897</v>
      </c>
      <c r="O8738">
        <v>8.0917933474708494</v>
      </c>
      <c r="P8738">
        <v>9.2297043143044704</v>
      </c>
      <c r="Q8738">
        <v>7.3593062614465703</v>
      </c>
    </row>
    <row r="8739" spans="1:17">
      <c r="A8739" t="s">
        <v>15833</v>
      </c>
      <c r="B8739" s="16" t="s">
        <v>15834</v>
      </c>
      <c r="C8739">
        <v>6.1249699100370201</v>
      </c>
      <c r="D8739">
        <v>5.6620405777712897</v>
      </c>
      <c r="E8739">
        <v>7.1343226895372398</v>
      </c>
      <c r="F8739">
        <v>6.1169449946656096</v>
      </c>
      <c r="G8739">
        <v>5.7963037841217497</v>
      </c>
      <c r="H8739">
        <v>4.4894640760069198</v>
      </c>
      <c r="I8739">
        <v>6.0191991148044197</v>
      </c>
      <c r="J8739">
        <v>5.6756860853158804</v>
      </c>
      <c r="K8739">
        <v>6.1256640567470697</v>
      </c>
      <c r="L8739">
        <v>6.2100400854538496</v>
      </c>
      <c r="M8739">
        <v>5.7583066502886897</v>
      </c>
      <c r="N8739">
        <v>6.1947310572146197</v>
      </c>
      <c r="O8739">
        <v>5.2900109819477699</v>
      </c>
      <c r="P8739">
        <v>4.6013142303928598</v>
      </c>
      <c r="Q8739">
        <v>8.0859864702427604</v>
      </c>
    </row>
    <row r="8740" spans="1:17">
      <c r="A8740" t="s">
        <v>15835</v>
      </c>
      <c r="B8740" s="16" t="e">
        <v>#N/A</v>
      </c>
      <c r="C8740">
        <v>5.7841390782753797</v>
      </c>
      <c r="D8740">
        <v>5.6620405777712897</v>
      </c>
      <c r="E8740">
        <v>4.96044362242744</v>
      </c>
      <c r="F8740">
        <v>4.9752349446537503</v>
      </c>
      <c r="G8740">
        <v>4.88571169002517</v>
      </c>
      <c r="H8740">
        <v>3.50653555504317</v>
      </c>
      <c r="I8740">
        <v>4.8882864984054599</v>
      </c>
      <c r="J8740">
        <v>4.1999986398891203</v>
      </c>
      <c r="K8740">
        <v>7.6388177437481604</v>
      </c>
      <c r="L8740">
        <v>6.5796693472259404</v>
      </c>
      <c r="M8740">
        <v>4.5395912486649097</v>
      </c>
      <c r="N8740">
        <v>4.7684260524010602</v>
      </c>
      <c r="O8740">
        <v>4.4501242258791596</v>
      </c>
      <c r="P8740">
        <v>3.6194497939779602</v>
      </c>
      <c r="Q8740">
        <v>6.2843132996066204</v>
      </c>
    </row>
    <row r="8741" spans="1:17">
      <c r="A8741" t="s">
        <v>15836</v>
      </c>
      <c r="B8741" s="16" t="s">
        <v>15837</v>
      </c>
      <c r="C8741">
        <v>5.8054102324735597</v>
      </c>
      <c r="D8741">
        <v>5.8293813043846097</v>
      </c>
      <c r="E8741">
        <v>5.0693649437607</v>
      </c>
      <c r="F8741">
        <v>5.6714948256673399</v>
      </c>
      <c r="G8741">
        <v>5.2845830866371397</v>
      </c>
      <c r="H8741">
        <v>5.36902745237989</v>
      </c>
      <c r="I8741">
        <v>5.4054102752163304</v>
      </c>
      <c r="J8741">
        <v>5.3252950654732896</v>
      </c>
      <c r="K8741">
        <v>5.4119964088208299</v>
      </c>
      <c r="L8741">
        <v>5.6645052727704401</v>
      </c>
      <c r="M8741">
        <v>5.1397006687878797</v>
      </c>
      <c r="N8741">
        <v>5.0620011073979203</v>
      </c>
      <c r="O8741">
        <v>4.9374682048982903</v>
      </c>
      <c r="P8741">
        <v>5.0248478020067502</v>
      </c>
      <c r="Q8741">
        <v>2.8218677180984102</v>
      </c>
    </row>
    <row r="8742" spans="1:17">
      <c r="A8742" t="s">
        <v>15838</v>
      </c>
      <c r="B8742" s="16" t="s">
        <v>15839</v>
      </c>
      <c r="C8742">
        <v>10.1798293041244</v>
      </c>
      <c r="D8742">
        <v>10.0649926642685</v>
      </c>
      <c r="E8742">
        <v>10.0198534748585</v>
      </c>
      <c r="F8742">
        <v>10.1707461960844</v>
      </c>
      <c r="G8742">
        <v>10.528230601412901</v>
      </c>
      <c r="H8742">
        <v>10.285511232691301</v>
      </c>
      <c r="I8742">
        <v>10.1185029895122</v>
      </c>
      <c r="J8742">
        <v>9.9253718500982799</v>
      </c>
      <c r="K8742">
        <v>10.2949561036157</v>
      </c>
      <c r="L8742">
        <v>10.0815454473664</v>
      </c>
      <c r="M8742">
        <v>10.583931581063601</v>
      </c>
      <c r="N8742">
        <v>10.4157590773351</v>
      </c>
      <c r="O8742">
        <v>10.799067466575799</v>
      </c>
      <c r="P8742">
        <v>10.054861344870099</v>
      </c>
      <c r="Q8742">
        <v>10.8787450892957</v>
      </c>
    </row>
    <row r="8743" spans="1:17">
      <c r="A8743" t="s">
        <v>15840</v>
      </c>
      <c r="B8743" s="16" t="s">
        <v>15841</v>
      </c>
      <c r="C8743">
        <v>7.4167394892705403</v>
      </c>
      <c r="D8743">
        <v>7.3281458169750797</v>
      </c>
      <c r="E8743">
        <v>8.3205871723192999</v>
      </c>
      <c r="F8743">
        <v>8.0486743931903693</v>
      </c>
      <c r="G8743">
        <v>7.9495869513978699</v>
      </c>
      <c r="H8743">
        <v>6.8469972577830296</v>
      </c>
      <c r="I8743">
        <v>7.6804239359659299</v>
      </c>
      <c r="J8743">
        <v>7.0926149872956099</v>
      </c>
      <c r="K8743">
        <v>8.0873759632997206</v>
      </c>
      <c r="L8743">
        <v>7.4436096477299403</v>
      </c>
      <c r="M8743">
        <v>7.8137329219259701</v>
      </c>
      <c r="N8743">
        <v>8.6563571598969506</v>
      </c>
      <c r="O8743">
        <v>8.1784681790709008</v>
      </c>
      <c r="P8743">
        <v>6.5625659221592398</v>
      </c>
      <c r="Q8743">
        <v>8.7932323857913595</v>
      </c>
    </row>
    <row r="8744" spans="1:17">
      <c r="A8744" t="s">
        <v>15842</v>
      </c>
      <c r="B8744" s="16" t="s">
        <v>15843</v>
      </c>
      <c r="C8744">
        <v>5.60114838253069</v>
      </c>
      <c r="D8744">
        <v>5.4459441552918904</v>
      </c>
      <c r="E8744">
        <v>4.5638886729124497</v>
      </c>
      <c r="F8744">
        <v>4.0118215330109104</v>
      </c>
      <c r="G8744">
        <v>4.73757715912134</v>
      </c>
      <c r="H8744">
        <v>3.7814594184883799</v>
      </c>
      <c r="I8744">
        <v>4.8453589192974098</v>
      </c>
      <c r="J8744">
        <v>4.7455649477942696</v>
      </c>
      <c r="K8744">
        <v>6.1833404654740303</v>
      </c>
      <c r="L8744">
        <v>5.3952544827186699</v>
      </c>
      <c r="M8744">
        <v>4.3652147767139304</v>
      </c>
      <c r="N8744">
        <v>4.5639913292833096</v>
      </c>
      <c r="O8744">
        <v>4.4030955001336496</v>
      </c>
      <c r="P8744">
        <v>4.6013142303928598</v>
      </c>
      <c r="Q8744">
        <v>5.81282804418474</v>
      </c>
    </row>
    <row r="8745" spans="1:17">
      <c r="A8745" t="s">
        <v>15844</v>
      </c>
      <c r="B8745" s="16" t="s">
        <v>15845</v>
      </c>
      <c r="C8745">
        <v>7.5406434908319904</v>
      </c>
      <c r="D8745">
        <v>7.3003562916549596</v>
      </c>
      <c r="E8745">
        <v>7.1462403613457903</v>
      </c>
      <c r="F8745">
        <v>7.5795420043120503</v>
      </c>
      <c r="G8745">
        <v>8.5754548056703008</v>
      </c>
      <c r="H8745">
        <v>6.0648120825138196</v>
      </c>
      <c r="I8745">
        <v>6.6595345132719403</v>
      </c>
      <c r="J8745">
        <v>6.2974991401326799</v>
      </c>
      <c r="K8745">
        <v>8.0761058993351504</v>
      </c>
      <c r="L8745">
        <v>7.1478815104877</v>
      </c>
      <c r="M8745">
        <v>8.0741244584145395</v>
      </c>
      <c r="N8745">
        <v>8.1574040377676003</v>
      </c>
      <c r="O8745">
        <v>8.0240513882552307</v>
      </c>
      <c r="P8745">
        <v>6.7533740341081696</v>
      </c>
      <c r="Q8745">
        <v>9.8730494596890797</v>
      </c>
    </row>
    <row r="8746" spans="1:17">
      <c r="A8746" t="s">
        <v>15846</v>
      </c>
      <c r="B8746" s="16" t="s">
        <v>15847</v>
      </c>
      <c r="C8746">
        <v>5.0699158884914599</v>
      </c>
      <c r="D8746">
        <v>4.7881665373273803</v>
      </c>
      <c r="E8746">
        <v>4.5638886729124497</v>
      </c>
      <c r="F8746">
        <v>4.0892058755412499</v>
      </c>
      <c r="G8746">
        <v>4.5695203052827997</v>
      </c>
      <c r="H8746">
        <v>4.5998748125578501</v>
      </c>
      <c r="I8746">
        <v>4.6574362853065301</v>
      </c>
      <c r="J8746">
        <v>4.8507352198443803</v>
      </c>
      <c r="K8746">
        <v>4.4401758200780401</v>
      </c>
      <c r="L8746">
        <v>4.6061367415952201</v>
      </c>
      <c r="M8746">
        <v>4.5794486673888004</v>
      </c>
      <c r="N8746">
        <v>4.6183712388410303</v>
      </c>
      <c r="O8746">
        <v>4.3540657995344203</v>
      </c>
      <c r="P8746">
        <v>4.9722592042386102</v>
      </c>
      <c r="Q8746">
        <v>2.8218677180984102</v>
      </c>
    </row>
    <row r="8747" spans="1:17">
      <c r="A8747" t="s">
        <v>15848</v>
      </c>
      <c r="B8747" s="16" t="s">
        <v>15849</v>
      </c>
      <c r="C8747">
        <v>4.6454443926476303</v>
      </c>
      <c r="D8747">
        <v>4.6529177314580599</v>
      </c>
      <c r="E8747">
        <v>5.2635360024135203</v>
      </c>
      <c r="F8747">
        <v>4.4629136307985604</v>
      </c>
      <c r="G8747">
        <v>5.1001215892442602</v>
      </c>
      <c r="H8747">
        <v>4.5459386428609303</v>
      </c>
      <c r="I8747">
        <v>4.3728229044696096</v>
      </c>
      <c r="J8747">
        <v>4.5477957058863296</v>
      </c>
      <c r="K8747">
        <v>4.0709644767565303</v>
      </c>
      <c r="L8747">
        <v>4.3892426656840904</v>
      </c>
      <c r="M8747">
        <v>4.21436379980989</v>
      </c>
      <c r="N8747">
        <v>3.9019995236038798</v>
      </c>
      <c r="O8747">
        <v>4.3028205748149997</v>
      </c>
      <c r="P8747">
        <v>3.9363215208704698</v>
      </c>
      <c r="Q8747">
        <v>6.2843132996066204</v>
      </c>
    </row>
    <row r="8748" spans="1:17">
      <c r="A8748" t="s">
        <v>15850</v>
      </c>
      <c r="B8748" s="16" t="s">
        <v>15851</v>
      </c>
      <c r="C8748">
        <v>6.1080510548675004</v>
      </c>
      <c r="D8748">
        <v>6.37757613081736</v>
      </c>
      <c r="E8748">
        <v>6.0375917107677903</v>
      </c>
      <c r="F8748">
        <v>6.5925617462467496</v>
      </c>
      <c r="G8748">
        <v>6.3572259687739301</v>
      </c>
      <c r="H8748">
        <v>7.3992083643783904</v>
      </c>
      <c r="I8748">
        <v>6.1757623283627199</v>
      </c>
      <c r="J8748">
        <v>6.4836022346058</v>
      </c>
      <c r="K8748">
        <v>5.9537102331234397</v>
      </c>
      <c r="L8748">
        <v>6.4834826596475601</v>
      </c>
      <c r="M8748">
        <v>6.86886880937121</v>
      </c>
      <c r="N8748">
        <v>7.1963970770845798</v>
      </c>
      <c r="O8748">
        <v>6.9948926036377204</v>
      </c>
      <c r="P8748">
        <v>6.6611531636970698</v>
      </c>
      <c r="Q8748">
        <v>5.81282804418474</v>
      </c>
    </row>
    <row r="8749" spans="1:17">
      <c r="A8749" t="s">
        <v>15852</v>
      </c>
      <c r="B8749" s="16" t="s">
        <v>15853</v>
      </c>
      <c r="C8749">
        <v>8.6045483489613996</v>
      </c>
      <c r="D8749">
        <v>8.6695120260625895</v>
      </c>
      <c r="E8749">
        <v>8.9588702666055493</v>
      </c>
      <c r="F8749">
        <v>8.6493776690782802</v>
      </c>
      <c r="G8749">
        <v>8.6614299566204593</v>
      </c>
      <c r="H8749">
        <v>7.8640556763311302</v>
      </c>
      <c r="I8749">
        <v>8.5326568475594708</v>
      </c>
      <c r="J8749">
        <v>8.4714139790657796</v>
      </c>
      <c r="K8749">
        <v>8.6678118414521705</v>
      </c>
      <c r="L8749">
        <v>8.5392524333785094</v>
      </c>
      <c r="M8749">
        <v>8.1393260532359406</v>
      </c>
      <c r="N8749">
        <v>7.9930227554210402</v>
      </c>
      <c r="O8749">
        <v>8.0917933474708494</v>
      </c>
      <c r="P8749">
        <v>8.8125197424645805</v>
      </c>
      <c r="Q8749">
        <v>8.7932323857913595</v>
      </c>
    </row>
    <row r="8750" spans="1:17">
      <c r="A8750" t="s">
        <v>15854</v>
      </c>
      <c r="B8750" s="16" t="s">
        <v>15855</v>
      </c>
      <c r="C8750">
        <v>9.7689381710600802</v>
      </c>
      <c r="D8750">
        <v>9.8593905656709602</v>
      </c>
      <c r="E8750">
        <v>9.3848086789195904</v>
      </c>
      <c r="F8750">
        <v>9.2289610559227704</v>
      </c>
      <c r="G8750">
        <v>9.6215768374717801</v>
      </c>
      <c r="H8750">
        <v>9.0675093758361207</v>
      </c>
      <c r="I8750">
        <v>9.8576270842022407</v>
      </c>
      <c r="J8750">
        <v>9.2449396893639406</v>
      </c>
      <c r="K8750">
        <v>9.8836724661865194</v>
      </c>
      <c r="L8750">
        <v>9.6185250400316509</v>
      </c>
      <c r="M8750">
        <v>9.2126729482806695</v>
      </c>
      <c r="N8750">
        <v>8.7287621474852504</v>
      </c>
      <c r="O8750">
        <v>9.33305613987892</v>
      </c>
      <c r="P8750">
        <v>10.228843039443101</v>
      </c>
      <c r="Q8750">
        <v>7.3593062614465703</v>
      </c>
    </row>
    <row r="8751" spans="1:17">
      <c r="A8751" t="s">
        <v>15856</v>
      </c>
      <c r="B8751" s="16" t="s">
        <v>15857</v>
      </c>
      <c r="C8751">
        <v>4.0706176854441196</v>
      </c>
      <c r="D8751">
        <v>4.0407231514856203</v>
      </c>
      <c r="E8751">
        <v>4.0887687455453801</v>
      </c>
      <c r="F8751">
        <v>4.2917886290068799</v>
      </c>
      <c r="G8751">
        <v>4.2225520177193703</v>
      </c>
      <c r="H8751">
        <v>4.3676565829540399</v>
      </c>
      <c r="I8751">
        <v>4.0793606969786396</v>
      </c>
      <c r="J8751">
        <v>4.3621897727349799</v>
      </c>
      <c r="K8751">
        <v>4.3302743077434496</v>
      </c>
      <c r="L8751">
        <v>4.1211419556762898</v>
      </c>
      <c r="M8751">
        <v>3.90178223458659</v>
      </c>
      <c r="N8751">
        <v>3.31389066967124</v>
      </c>
      <c r="O8751">
        <v>4.0021176285150997</v>
      </c>
      <c r="P8751">
        <v>4.5271021320563003</v>
      </c>
      <c r="Q8751">
        <v>2.8218677180984102</v>
      </c>
    </row>
    <row r="8752" spans="1:17">
      <c r="A8752" t="s">
        <v>15858</v>
      </c>
      <c r="B8752" s="16" t="s">
        <v>15859</v>
      </c>
      <c r="C8752">
        <v>11.237028272127301</v>
      </c>
      <c r="D8752">
        <v>11.1599753383578</v>
      </c>
      <c r="E8752">
        <v>11.0035243376664</v>
      </c>
      <c r="F8752">
        <v>10.9822459972538</v>
      </c>
      <c r="G8752">
        <v>11.034959231347599</v>
      </c>
      <c r="H8752">
        <v>10.747069608412501</v>
      </c>
      <c r="I8752">
        <v>11.2335262056353</v>
      </c>
      <c r="J8752">
        <v>10.9513047010898</v>
      </c>
      <c r="K8752">
        <v>11.3863289464113</v>
      </c>
      <c r="L8752">
        <v>11.368744274005101</v>
      </c>
      <c r="M8752">
        <v>11.010658795365799</v>
      </c>
      <c r="N8752">
        <v>10.822671560590701</v>
      </c>
      <c r="O8752">
        <v>10.9425635465822</v>
      </c>
      <c r="P8752">
        <v>11.1197523503896</v>
      </c>
      <c r="Q8752">
        <v>12.2171365564084</v>
      </c>
    </row>
    <row r="8753" spans="1:17">
      <c r="A8753" t="s">
        <v>15860</v>
      </c>
      <c r="B8753" s="16" t="s">
        <v>15861</v>
      </c>
      <c r="C8753">
        <v>4.6454443926476303</v>
      </c>
      <c r="D8753">
        <v>4.60434225742737</v>
      </c>
      <c r="E8753">
        <v>4.2015349465393896</v>
      </c>
      <c r="F8753">
        <v>4.2284225029819602</v>
      </c>
      <c r="G8753">
        <v>4.5695203052827997</v>
      </c>
      <c r="H8753">
        <v>3.65660975244205</v>
      </c>
      <c r="I8753">
        <v>4.0793606969786396</v>
      </c>
      <c r="J8753">
        <v>4.0764652066995799</v>
      </c>
      <c r="K8753">
        <v>3.99457577781329</v>
      </c>
      <c r="L8753">
        <v>4.6547502153815303</v>
      </c>
      <c r="M8753">
        <v>4.4556477038402296</v>
      </c>
      <c r="N8753">
        <v>4.3174573962368399</v>
      </c>
      <c r="O8753">
        <v>4.3028205748149997</v>
      </c>
      <c r="P8753">
        <v>4.4479700090536403</v>
      </c>
      <c r="Q8753">
        <v>2.8218677180984102</v>
      </c>
    </row>
    <row r="8754" spans="1:17">
      <c r="A8754" t="s">
        <v>15862</v>
      </c>
      <c r="B8754" s="16" t="s">
        <v>15863</v>
      </c>
      <c r="C8754">
        <v>10.683604308221801</v>
      </c>
      <c r="D8754">
        <v>10.7208524371599</v>
      </c>
      <c r="E8754">
        <v>10.858413805727601</v>
      </c>
      <c r="F8754">
        <v>10.545329953313599</v>
      </c>
      <c r="G8754">
        <v>10.723004435183</v>
      </c>
      <c r="H8754">
        <v>10.269479355579</v>
      </c>
      <c r="I8754">
        <v>10.9539688089884</v>
      </c>
      <c r="J8754">
        <v>10.6465875974105</v>
      </c>
      <c r="K8754">
        <v>10.805159719725401</v>
      </c>
      <c r="L8754">
        <v>10.597033740403299</v>
      </c>
      <c r="M8754">
        <v>10.5013624909502</v>
      </c>
      <c r="N8754">
        <v>10.103649184481</v>
      </c>
      <c r="O8754">
        <v>10.729045785270401</v>
      </c>
      <c r="P8754">
        <v>11.0131531272926</v>
      </c>
      <c r="Q8754">
        <v>11.303394432065099</v>
      </c>
    </row>
    <row r="8755" spans="1:17">
      <c r="A8755" t="s">
        <v>15864</v>
      </c>
      <c r="B8755" s="16" t="e">
        <v>#N/A</v>
      </c>
      <c r="C8755">
        <v>8.4602295850260596</v>
      </c>
      <c r="D8755">
        <v>8.64765940525049</v>
      </c>
      <c r="E8755">
        <v>8.9689474965421105</v>
      </c>
      <c r="F8755">
        <v>8.6571956334588993</v>
      </c>
      <c r="G8755">
        <v>9.1496360167298896</v>
      </c>
      <c r="H8755">
        <v>9.7431979871805403</v>
      </c>
      <c r="I8755">
        <v>8.0885691376079798</v>
      </c>
      <c r="J8755">
        <v>9.59807796673533</v>
      </c>
      <c r="K8755">
        <v>9.1084131393542709</v>
      </c>
      <c r="L8755">
        <v>7.9074293776084597</v>
      </c>
      <c r="M8755">
        <v>9.3514106747298502</v>
      </c>
      <c r="N8755">
        <v>8.3124983382195392</v>
      </c>
      <c r="O8755">
        <v>9.3442034773206295</v>
      </c>
      <c r="P8755">
        <v>9.3399235628956205</v>
      </c>
      <c r="Q8755">
        <v>7.3593062614465703</v>
      </c>
    </row>
    <row r="8756" spans="1:17">
      <c r="A8756" t="s">
        <v>15865</v>
      </c>
      <c r="B8756" s="16" t="s">
        <v>15866</v>
      </c>
      <c r="C8756">
        <v>8.0682777934507293</v>
      </c>
      <c r="D8756">
        <v>8.0066631710940506</v>
      </c>
      <c r="E8756">
        <v>7.9517909669453397</v>
      </c>
      <c r="F8756">
        <v>7.99207830986792</v>
      </c>
      <c r="G8756">
        <v>7.62000228824704</v>
      </c>
      <c r="H8756">
        <v>8.6677841694944799</v>
      </c>
      <c r="I8756">
        <v>8.1727477804035704</v>
      </c>
      <c r="J8756">
        <v>8.4083239949043502</v>
      </c>
      <c r="K8756">
        <v>7.7375455503910802</v>
      </c>
      <c r="L8756">
        <v>7.9661545121457999</v>
      </c>
      <c r="M8756">
        <v>7.9480728598295203</v>
      </c>
      <c r="N8756">
        <v>7.6067009694817296</v>
      </c>
      <c r="O8756">
        <v>8.0481250850432602</v>
      </c>
      <c r="P8756">
        <v>8.4040201942323094</v>
      </c>
      <c r="Q8756">
        <v>7.6950435514148801</v>
      </c>
    </row>
    <row r="8757" spans="1:17">
      <c r="A8757" t="s">
        <v>15867</v>
      </c>
      <c r="B8757" s="16" t="s">
        <v>15868</v>
      </c>
      <c r="C8757">
        <v>3.3064422771203601</v>
      </c>
      <c r="D8757">
        <v>3.7545556144430101</v>
      </c>
      <c r="E8757">
        <v>3.4028894668404299</v>
      </c>
      <c r="F8757">
        <v>3.4706286095040801</v>
      </c>
      <c r="G8757">
        <v>3.5425260543824399</v>
      </c>
      <c r="H8757">
        <v>3.65660975244205</v>
      </c>
      <c r="I8757">
        <v>3.5089935751222501</v>
      </c>
      <c r="J8757">
        <v>2.8218677180984102</v>
      </c>
      <c r="K8757">
        <v>3.27554212654834</v>
      </c>
      <c r="L8757">
        <v>3.29479214013883</v>
      </c>
      <c r="M8757">
        <v>3.23818724324593</v>
      </c>
      <c r="N8757">
        <v>3.5144020463037902</v>
      </c>
      <c r="O8757">
        <v>3.42420286852819</v>
      </c>
      <c r="P8757">
        <v>3.7927642367557501</v>
      </c>
      <c r="Q8757">
        <v>2.8218677180984102</v>
      </c>
    </row>
    <row r="8758" spans="1:17">
      <c r="A8758" t="s">
        <v>15869</v>
      </c>
      <c r="B8758" s="16" t="s">
        <v>15870</v>
      </c>
      <c r="C8758">
        <v>4.4838185959666896</v>
      </c>
      <c r="D8758">
        <v>5.1573505347490602</v>
      </c>
      <c r="E8758">
        <v>4.7104489803388701</v>
      </c>
      <c r="F8758">
        <v>5.1086920998035801</v>
      </c>
      <c r="G8758">
        <v>4.73757715912134</v>
      </c>
      <c r="H8758">
        <v>5.6808363808980902</v>
      </c>
      <c r="I8758">
        <v>5.0838905074171503</v>
      </c>
      <c r="J8758">
        <v>4.9787429435777097</v>
      </c>
      <c r="K8758">
        <v>4.8756976395011202</v>
      </c>
      <c r="L8758">
        <v>5.1595357015461403</v>
      </c>
      <c r="M8758">
        <v>5.0881524599701597</v>
      </c>
      <c r="N8758">
        <v>4.5070424063834196</v>
      </c>
      <c r="O8758">
        <v>5.0562650436270502</v>
      </c>
      <c r="P8758">
        <v>5.4975049655279902</v>
      </c>
      <c r="Q8758">
        <v>2.8218677180984102</v>
      </c>
    </row>
    <row r="8759" spans="1:17">
      <c r="A8759" t="s">
        <v>15871</v>
      </c>
      <c r="B8759" s="16" t="s">
        <v>15872</v>
      </c>
      <c r="C8759">
        <v>7.4167394892705403</v>
      </c>
      <c r="D8759">
        <v>7.6142120206772397</v>
      </c>
      <c r="E8759">
        <v>7.0223608587950404</v>
      </c>
      <c r="F8759">
        <v>7.1247693927878597</v>
      </c>
      <c r="G8759">
        <v>6.96024046177752</v>
      </c>
      <c r="H8759">
        <v>7.7046974154856498</v>
      </c>
      <c r="I8759">
        <v>7.4088983623328302</v>
      </c>
      <c r="J8759">
        <v>7.4419876329300898</v>
      </c>
      <c r="K8759">
        <v>7.3882814394824097</v>
      </c>
      <c r="L8759">
        <v>7.9074293776084597</v>
      </c>
      <c r="M8759">
        <v>7.34564996012978</v>
      </c>
      <c r="N8759">
        <v>7.1033865969873</v>
      </c>
      <c r="O8759">
        <v>7.4983353463061304</v>
      </c>
      <c r="P8759">
        <v>7.3230978289847197</v>
      </c>
      <c r="Q8759">
        <v>5.09416193408443</v>
      </c>
    </row>
    <row r="8760" spans="1:17">
      <c r="A8760" t="s">
        <v>15873</v>
      </c>
      <c r="B8760" s="16" t="s">
        <v>15874</v>
      </c>
      <c r="C8760">
        <v>6.9641953269213799</v>
      </c>
      <c r="D8760">
        <v>6.9617487649123797</v>
      </c>
      <c r="E8760">
        <v>7.7943525013611197</v>
      </c>
      <c r="F8760">
        <v>6.9571080415096196</v>
      </c>
      <c r="G8760">
        <v>7.0217158411928002</v>
      </c>
      <c r="H8760">
        <v>7.7434896700071896</v>
      </c>
      <c r="I8760">
        <v>7.6036010338099702</v>
      </c>
      <c r="J8760">
        <v>7.39930664190915</v>
      </c>
      <c r="K8760">
        <v>7.3821866733767498</v>
      </c>
      <c r="L8760">
        <v>7.6941231603234703</v>
      </c>
      <c r="M8760">
        <v>7.5097861683678904</v>
      </c>
      <c r="N8760">
        <v>7.8651517212401503</v>
      </c>
      <c r="O8760">
        <v>8.1533258209309096</v>
      </c>
      <c r="P8760">
        <v>7.1076120005007501</v>
      </c>
      <c r="Q8760">
        <v>7.8374797051227896</v>
      </c>
    </row>
    <row r="8761" spans="1:17">
      <c r="A8761" t="s">
        <v>15875</v>
      </c>
      <c r="B8761" s="16" t="s">
        <v>15876</v>
      </c>
      <c r="C8761">
        <v>6.9263654869163496</v>
      </c>
      <c r="D8761">
        <v>6.9074442113721899</v>
      </c>
      <c r="E8761">
        <v>6.7987778901780498</v>
      </c>
      <c r="F8761">
        <v>5.8485946735515197</v>
      </c>
      <c r="G8761">
        <v>6.2057061458969898</v>
      </c>
      <c r="H8761">
        <v>6.8160476714407796</v>
      </c>
      <c r="I8761">
        <v>6.5372404831406001</v>
      </c>
      <c r="J8761">
        <v>5.9699669879476298</v>
      </c>
      <c r="K8761">
        <v>6.7282405473272702</v>
      </c>
      <c r="L8761">
        <v>7.23140621275585</v>
      </c>
      <c r="M8761">
        <v>6.5583555451284097</v>
      </c>
      <c r="N8761">
        <v>6.7258089642514101</v>
      </c>
      <c r="O8761">
        <v>6.1994087418434098</v>
      </c>
      <c r="P8761">
        <v>6.5281296503970099</v>
      </c>
      <c r="Q8761">
        <v>6.2843132996066204</v>
      </c>
    </row>
    <row r="8762" spans="1:17">
      <c r="A8762" t="s">
        <v>15877</v>
      </c>
      <c r="B8762" s="16" t="s">
        <v>15878</v>
      </c>
      <c r="C8762">
        <v>6.6292182235241102</v>
      </c>
      <c r="D8762">
        <v>6.4556086972253803</v>
      </c>
      <c r="E8762">
        <v>5.5107356403890702</v>
      </c>
      <c r="F8762">
        <v>6.0057787532757798</v>
      </c>
      <c r="G8762">
        <v>6.8172425418901597</v>
      </c>
      <c r="H8762">
        <v>5.4810077289205497</v>
      </c>
      <c r="I8762">
        <v>5.8430298477526499</v>
      </c>
      <c r="J8762">
        <v>5.5218381907595999</v>
      </c>
      <c r="K8762">
        <v>6.2251059939957996</v>
      </c>
      <c r="L8762">
        <v>5.3400637897298404</v>
      </c>
      <c r="M8762">
        <v>6.0477582448035001</v>
      </c>
      <c r="N8762">
        <v>5.9022837325360298</v>
      </c>
      <c r="O8762">
        <v>6.2952160533026804</v>
      </c>
      <c r="P8762">
        <v>6.05725356091083</v>
      </c>
      <c r="Q8762">
        <v>5.81282804418474</v>
      </c>
    </row>
    <row r="8763" spans="1:17">
      <c r="A8763" t="s">
        <v>15879</v>
      </c>
      <c r="B8763" s="16" t="s">
        <v>15880</v>
      </c>
      <c r="C8763">
        <v>9.7821932059902306</v>
      </c>
      <c r="D8763">
        <v>9.7937659804908197</v>
      </c>
      <c r="E8763">
        <v>9.9871779790847608</v>
      </c>
      <c r="F8763">
        <v>9.9360647828159703</v>
      </c>
      <c r="G8763">
        <v>10.0272731552284</v>
      </c>
      <c r="H8763">
        <v>9.7955049445267299</v>
      </c>
      <c r="I8763">
        <v>10.045629106107301</v>
      </c>
      <c r="J8763">
        <v>10.342937625106501</v>
      </c>
      <c r="K8763">
        <v>9.9632657508069293</v>
      </c>
      <c r="L8763">
        <v>10.022155038224801</v>
      </c>
      <c r="M8763">
        <v>10.027857023124</v>
      </c>
      <c r="N8763">
        <v>10.047018524259601</v>
      </c>
      <c r="O8763">
        <v>9.9014137220521405</v>
      </c>
      <c r="P8763">
        <v>9.8220753945743393</v>
      </c>
      <c r="Q8763">
        <v>10.3943408570348</v>
      </c>
    </row>
    <row r="8764" spans="1:17">
      <c r="A8764" t="s">
        <v>15881</v>
      </c>
      <c r="B8764" s="16" t="s">
        <v>15882</v>
      </c>
      <c r="C8764">
        <v>9.1457760436414492</v>
      </c>
      <c r="D8764">
        <v>8.8739054141248701</v>
      </c>
      <c r="E8764">
        <v>8.6478330432098698</v>
      </c>
      <c r="F8764">
        <v>8.8239035605600407</v>
      </c>
      <c r="G8764">
        <v>8.7087945240318305</v>
      </c>
      <c r="H8764">
        <v>8.9278635873621308</v>
      </c>
      <c r="I8764">
        <v>9.2110844781265797</v>
      </c>
      <c r="J8764">
        <v>8.3451559955572403</v>
      </c>
      <c r="K8764">
        <v>10.099293553697301</v>
      </c>
      <c r="L8764">
        <v>10.1580789532699</v>
      </c>
      <c r="M8764">
        <v>9.4982175424994892</v>
      </c>
      <c r="N8764">
        <v>10.390097756608901</v>
      </c>
      <c r="O8764">
        <v>9.3676093264311397</v>
      </c>
      <c r="P8764">
        <v>8.3608783234042701</v>
      </c>
      <c r="Q8764">
        <v>10.9895862410925</v>
      </c>
    </row>
    <row r="8765" spans="1:17">
      <c r="A8765" t="s">
        <v>15883</v>
      </c>
      <c r="B8765" s="16" t="s">
        <v>15884</v>
      </c>
      <c r="C8765">
        <v>7.0720410640917404</v>
      </c>
      <c r="D8765">
        <v>6.5651840145352196</v>
      </c>
      <c r="E8765">
        <v>6.9696497428925097</v>
      </c>
      <c r="F8765">
        <v>6.9655524357452503</v>
      </c>
      <c r="G8765">
        <v>7.6526966043696403</v>
      </c>
      <c r="H8765">
        <v>4.6515204620337798</v>
      </c>
      <c r="I8765">
        <v>6.2865816137221397</v>
      </c>
      <c r="J8765">
        <v>5.50134261607041</v>
      </c>
      <c r="K8765">
        <v>7.3005091443963801</v>
      </c>
      <c r="L8765">
        <v>7.1001877040378298</v>
      </c>
      <c r="M8765">
        <v>6.7778941321205197</v>
      </c>
      <c r="N8765">
        <v>7.8234080134378496</v>
      </c>
      <c r="O8765">
        <v>6.6874703143804703</v>
      </c>
      <c r="P8765">
        <v>4.5271021320563003</v>
      </c>
      <c r="Q8765">
        <v>9.1060647157263492</v>
      </c>
    </row>
    <row r="8766" spans="1:17">
      <c r="A8766" t="s">
        <v>15885</v>
      </c>
      <c r="B8766" s="16" t="s">
        <v>15886</v>
      </c>
      <c r="C8766">
        <v>11.403659928216801</v>
      </c>
      <c r="D8766">
        <v>11.378819710497</v>
      </c>
      <c r="E8766">
        <v>11.572571061156101</v>
      </c>
      <c r="F8766">
        <v>11.3391717243772</v>
      </c>
      <c r="G8766">
        <v>11.4727823306524</v>
      </c>
      <c r="H8766">
        <v>11.131587961794301</v>
      </c>
      <c r="I8766">
        <v>11.351026415953401</v>
      </c>
      <c r="J8766">
        <v>11.3022253214179</v>
      </c>
      <c r="K8766">
        <v>11.625289076269</v>
      </c>
      <c r="L8766">
        <v>11.246153127829499</v>
      </c>
      <c r="M8766">
        <v>11.037765797132799</v>
      </c>
      <c r="N8766">
        <v>10.7156016855432</v>
      </c>
      <c r="O8766">
        <v>11.1655097216454</v>
      </c>
      <c r="P8766">
        <v>11.535737374542</v>
      </c>
      <c r="Q8766">
        <v>10.758673771778099</v>
      </c>
    </row>
    <row r="8767" spans="1:17">
      <c r="A8767" t="s">
        <v>15887</v>
      </c>
      <c r="B8767" s="16" t="s">
        <v>15888</v>
      </c>
      <c r="C8767">
        <v>11.4608285263732</v>
      </c>
      <c r="D8767">
        <v>11.4578373463847</v>
      </c>
      <c r="E8767">
        <v>11.313290789716801</v>
      </c>
      <c r="F8767">
        <v>11.527894369259201</v>
      </c>
      <c r="G8767">
        <v>11.748284326450801</v>
      </c>
      <c r="H8767">
        <v>11.509049943787</v>
      </c>
      <c r="I8767">
        <v>11.4343344385618</v>
      </c>
      <c r="J8767">
        <v>11.8926816079238</v>
      </c>
      <c r="K8767">
        <v>11.767146596998501</v>
      </c>
      <c r="L8767">
        <v>11.535626834528101</v>
      </c>
      <c r="M8767">
        <v>11.726359742873001</v>
      </c>
      <c r="N8767">
        <v>11.551683671234301</v>
      </c>
      <c r="O8767">
        <v>11.554836018824901</v>
      </c>
      <c r="P8767">
        <v>11.2102671707299</v>
      </c>
      <c r="Q8767">
        <v>12.242939121117301</v>
      </c>
    </row>
    <row r="8768" spans="1:17">
      <c r="A8768" t="s">
        <v>15889</v>
      </c>
      <c r="B8768" s="16" t="s">
        <v>15890</v>
      </c>
      <c r="C8768">
        <v>8.2775375653111194</v>
      </c>
      <c r="D8768">
        <v>8.2473284963198203</v>
      </c>
      <c r="E8768">
        <v>8.2172551566003307</v>
      </c>
      <c r="F8768">
        <v>8.4174058275497607</v>
      </c>
      <c r="G8768">
        <v>8.3589492192801202</v>
      </c>
      <c r="H8768">
        <v>9.1868065649013406</v>
      </c>
      <c r="I8768">
        <v>8.1809013618629596</v>
      </c>
      <c r="J8768">
        <v>8.5538869966632198</v>
      </c>
      <c r="K8768">
        <v>8.0378892724600508</v>
      </c>
      <c r="L8768">
        <v>8.4534773402030599</v>
      </c>
      <c r="M8768">
        <v>8.6352590363720392</v>
      </c>
      <c r="N8768">
        <v>8.9961352530517509</v>
      </c>
      <c r="O8768">
        <v>8.4934520419545905</v>
      </c>
      <c r="P8768">
        <v>8.0767202785064196</v>
      </c>
      <c r="Q8768">
        <v>8.5667227177791094</v>
      </c>
    </row>
    <row r="8769" spans="1:17">
      <c r="A8769" t="s">
        <v>15891</v>
      </c>
      <c r="B8769" s="16" t="s">
        <v>15892</v>
      </c>
      <c r="C8769">
        <v>9.8225264436381607</v>
      </c>
      <c r="D8769">
        <v>9.9072959361480297</v>
      </c>
      <c r="E8769">
        <v>9.8594035947986107</v>
      </c>
      <c r="F8769">
        <v>9.3814478165458404</v>
      </c>
      <c r="G8769">
        <v>9.3777308012008103</v>
      </c>
      <c r="H8769">
        <v>9.5506068712429695</v>
      </c>
      <c r="I8769">
        <v>10.3191864389008</v>
      </c>
      <c r="J8769">
        <v>9.6144703532108107</v>
      </c>
      <c r="K8769">
        <v>10.00345710503</v>
      </c>
      <c r="L8769">
        <v>10.030639499833701</v>
      </c>
      <c r="M8769">
        <v>9.5146838953565105</v>
      </c>
      <c r="N8769">
        <v>9.1045913047271991</v>
      </c>
      <c r="O8769">
        <v>9.7472541676540096</v>
      </c>
      <c r="P8769">
        <v>10.3720665134845</v>
      </c>
      <c r="Q8769">
        <v>6.9204191934356096</v>
      </c>
    </row>
    <row r="8770" spans="1:17">
      <c r="A8770" t="s">
        <v>15893</v>
      </c>
      <c r="B8770" s="16" t="s">
        <v>15894</v>
      </c>
      <c r="C8770">
        <v>5.69565330414353</v>
      </c>
      <c r="D8770">
        <v>5.4196943085789</v>
      </c>
      <c r="E8770">
        <v>5.3927334818754904</v>
      </c>
      <c r="F8770">
        <v>5.2866768958500598</v>
      </c>
      <c r="G8770">
        <v>6.1327887893196404</v>
      </c>
      <c r="H8770">
        <v>4.7946750266686298</v>
      </c>
      <c r="I8770">
        <v>5.43372981984401</v>
      </c>
      <c r="J8770">
        <v>5.5218381907595999</v>
      </c>
      <c r="K8770">
        <v>6.0959187970261004</v>
      </c>
      <c r="L8770">
        <v>5.5725684340267403</v>
      </c>
      <c r="M8770">
        <v>5.0616059647101501</v>
      </c>
      <c r="N8770">
        <v>5.2375935253419703</v>
      </c>
      <c r="O8770">
        <v>5.2900109819477699</v>
      </c>
      <c r="P8770">
        <v>6.9736775772595898</v>
      </c>
      <c r="Q8770">
        <v>2.8218677180984102</v>
      </c>
    </row>
    <row r="8771" spans="1:17">
      <c r="A8771" t="s">
        <v>15895</v>
      </c>
      <c r="B8771" s="16" t="s">
        <v>15896</v>
      </c>
      <c r="C8771">
        <v>10.1309353586042</v>
      </c>
      <c r="D8771">
        <v>10.139283269170001</v>
      </c>
      <c r="E8771">
        <v>10.136189593629</v>
      </c>
      <c r="F8771">
        <v>10.1329440761386</v>
      </c>
      <c r="G8771">
        <v>10.169455583429301</v>
      </c>
      <c r="H8771">
        <v>9.6442750220193805</v>
      </c>
      <c r="I8771">
        <v>10.023142530562</v>
      </c>
      <c r="J8771">
        <v>10.1556254975391</v>
      </c>
      <c r="K8771">
        <v>10.0664701200379</v>
      </c>
      <c r="L8771">
        <v>9.8386457804422207</v>
      </c>
      <c r="M8771">
        <v>10.003896770357199</v>
      </c>
      <c r="N8771">
        <v>9.7693927628802992</v>
      </c>
      <c r="O8771">
        <v>10.081213445008199</v>
      </c>
      <c r="P8771">
        <v>10.122407585110301</v>
      </c>
      <c r="Q8771">
        <v>9.2143845326617093</v>
      </c>
    </row>
    <row r="8772" spans="1:17">
      <c r="A8772" t="s">
        <v>15897</v>
      </c>
      <c r="B8772" s="16" t="s">
        <v>15898</v>
      </c>
      <c r="C8772">
        <v>6.2380537160109402</v>
      </c>
      <c r="D8772">
        <v>6.4806971696611804</v>
      </c>
      <c r="E8772">
        <v>5.9578922475209</v>
      </c>
      <c r="F8772">
        <v>6.2199992020099701</v>
      </c>
      <c r="G8772">
        <v>6.1697170733324498</v>
      </c>
      <c r="H8772">
        <v>7.1412083773946096</v>
      </c>
      <c r="I8772">
        <v>6.3167164806778997</v>
      </c>
      <c r="J8772">
        <v>6.6572928796591997</v>
      </c>
      <c r="K8772">
        <v>6.3930996477940596</v>
      </c>
      <c r="L8772">
        <v>6.2398789457682096</v>
      </c>
      <c r="M8772">
        <v>6.9613110454339404</v>
      </c>
      <c r="N8772">
        <v>6.4781347167229599</v>
      </c>
      <c r="O8772">
        <v>6.9443528735545703</v>
      </c>
      <c r="P8772">
        <v>7.0603427857534999</v>
      </c>
      <c r="Q8772">
        <v>5.09416193408443</v>
      </c>
    </row>
    <row r="8773" spans="1:17">
      <c r="A8773" t="s">
        <v>15899</v>
      </c>
      <c r="B8773" s="16" t="s">
        <v>15900</v>
      </c>
      <c r="C8773">
        <v>10.1309353586042</v>
      </c>
      <c r="D8773">
        <v>10.0189351870245</v>
      </c>
      <c r="E8773">
        <v>10.0068719569741</v>
      </c>
      <c r="F8773">
        <v>9.1572787959361595</v>
      </c>
      <c r="G8773">
        <v>9.6215768374717801</v>
      </c>
      <c r="H8773">
        <v>9.0231968960728199</v>
      </c>
      <c r="I8773">
        <v>9.8384364307813694</v>
      </c>
      <c r="J8773">
        <v>9.2613919504415705</v>
      </c>
      <c r="K8773">
        <v>10.2235926164867</v>
      </c>
      <c r="L8773">
        <v>9.6311338727513895</v>
      </c>
      <c r="M8773">
        <v>9.2622758276427906</v>
      </c>
      <c r="N8773">
        <v>8.7145691045370093</v>
      </c>
      <c r="O8773">
        <v>9.3232310424303204</v>
      </c>
      <c r="P8773">
        <v>9.9855744574922891</v>
      </c>
      <c r="Q8773">
        <v>10.299164948392599</v>
      </c>
    </row>
    <row r="8774" spans="1:17">
      <c r="A8774" t="s">
        <v>15901</v>
      </c>
      <c r="B8774" s="16" t="s">
        <v>15902</v>
      </c>
      <c r="C8774">
        <v>8.0420538254307008</v>
      </c>
      <c r="D8774">
        <v>8.1765843272433596</v>
      </c>
      <c r="E8774">
        <v>8.0563655165468493</v>
      </c>
      <c r="F8774">
        <v>7.89838942043591</v>
      </c>
      <c r="G8774">
        <v>7.89599756925214</v>
      </c>
      <c r="H8774">
        <v>8.3102109977485998</v>
      </c>
      <c r="I8774">
        <v>8.2010857285135703</v>
      </c>
      <c r="J8774">
        <v>8.2732017875412005</v>
      </c>
      <c r="K8774">
        <v>8.1243186010665394</v>
      </c>
      <c r="L8774">
        <v>8.1566087023850802</v>
      </c>
      <c r="M8774">
        <v>7.95498945225631</v>
      </c>
      <c r="N8774">
        <v>7.6250471153328698</v>
      </c>
      <c r="O8774">
        <v>7.9383180626190599</v>
      </c>
      <c r="P8774">
        <v>8.2177533450860292</v>
      </c>
      <c r="Q8774">
        <v>7.1565710053807701</v>
      </c>
    </row>
    <row r="8775" spans="1:17">
      <c r="A8775" t="s">
        <v>15903</v>
      </c>
      <c r="B8775" s="16" t="s">
        <v>15904</v>
      </c>
      <c r="C8775">
        <v>10.3470296308454</v>
      </c>
      <c r="D8775">
        <v>10.3769181955733</v>
      </c>
      <c r="E8775">
        <v>10.2031621507903</v>
      </c>
      <c r="F8775">
        <v>10.874627840285299</v>
      </c>
      <c r="G8775">
        <v>10.348552197684199</v>
      </c>
      <c r="H8775">
        <v>10.189543516255499</v>
      </c>
      <c r="I8775">
        <v>9.9185946799321307</v>
      </c>
      <c r="J8775">
        <v>10.7209222802804</v>
      </c>
      <c r="K8775">
        <v>10.119549592631699</v>
      </c>
      <c r="L8775">
        <v>10.259914384450999</v>
      </c>
      <c r="M8775">
        <v>10.274312875678699</v>
      </c>
      <c r="N8775">
        <v>9.59601140296175</v>
      </c>
      <c r="O8775">
        <v>10.1550694156464</v>
      </c>
      <c r="P8775">
        <v>10.113774509004299</v>
      </c>
      <c r="Q8775">
        <v>9.7343991185863192</v>
      </c>
    </row>
    <row r="8776" spans="1:17">
      <c r="A8776" t="s">
        <v>15905</v>
      </c>
      <c r="B8776" s="16" t="s">
        <v>15906</v>
      </c>
      <c r="C8776">
        <v>6.8875098120992702</v>
      </c>
      <c r="D8776">
        <v>7.1133152528774399</v>
      </c>
      <c r="E8776">
        <v>6.5696259509985699</v>
      </c>
      <c r="F8776">
        <v>6.99059120776786</v>
      </c>
      <c r="G8776">
        <v>6.8960099479567596</v>
      </c>
      <c r="H8776">
        <v>7.6474009537327596</v>
      </c>
      <c r="I8776">
        <v>6.75034965873059</v>
      </c>
      <c r="J8776">
        <v>7.1517172549645798</v>
      </c>
      <c r="K8776">
        <v>6.69903673516112</v>
      </c>
      <c r="L8776">
        <v>6.6141305942154798</v>
      </c>
      <c r="M8776">
        <v>7.0990901315969301</v>
      </c>
      <c r="N8776">
        <v>6.82464008712651</v>
      </c>
      <c r="O8776">
        <v>7.0775919508100804</v>
      </c>
      <c r="P8776">
        <v>6.9989780827264001</v>
      </c>
      <c r="Q8776">
        <v>6.9204191934356096</v>
      </c>
    </row>
    <row r="8777" spans="1:17">
      <c r="A8777" t="s">
        <v>15907</v>
      </c>
      <c r="B8777" s="16" t="s">
        <v>15908</v>
      </c>
      <c r="C8777">
        <v>7.7550342632277598</v>
      </c>
      <c r="D8777">
        <v>7.9089550682826602</v>
      </c>
      <c r="E8777">
        <v>8.1420280799080693</v>
      </c>
      <c r="F8777">
        <v>8.1069429698175295</v>
      </c>
      <c r="G8777">
        <v>7.9859473938127197</v>
      </c>
      <c r="H8777">
        <v>8.6357633415283193</v>
      </c>
      <c r="I8777">
        <v>7.9331080494405901</v>
      </c>
      <c r="J8777">
        <v>8.5219585161028792</v>
      </c>
      <c r="K8777">
        <v>7.6939540092276903</v>
      </c>
      <c r="L8777">
        <v>8.0268290517479706</v>
      </c>
      <c r="M8777">
        <v>8.2132859262027402</v>
      </c>
      <c r="N8777">
        <v>7.9692978188490899</v>
      </c>
      <c r="O8777">
        <v>8.0884808420641292</v>
      </c>
      <c r="P8777">
        <v>8.1290964605998504</v>
      </c>
      <c r="Q8777">
        <v>6.6375058506955904</v>
      </c>
    </row>
    <row r="8778" spans="1:17">
      <c r="A8778" t="s">
        <v>15909</v>
      </c>
      <c r="B8778" s="16" t="s">
        <v>15910</v>
      </c>
      <c r="C8778">
        <v>9.3536325966840899</v>
      </c>
      <c r="D8778">
        <v>9.3986162106431408</v>
      </c>
      <c r="E8778">
        <v>9.4981533884104206</v>
      </c>
      <c r="F8778">
        <v>9.1646094826951092</v>
      </c>
      <c r="G8778">
        <v>9.1924685837457503</v>
      </c>
      <c r="H8778">
        <v>9.7100401808986501</v>
      </c>
      <c r="I8778">
        <v>9.8576270842022407</v>
      </c>
      <c r="J8778">
        <v>9.6726578971712396</v>
      </c>
      <c r="K8778">
        <v>9.5576713125417605</v>
      </c>
      <c r="L8778">
        <v>9.5771301672237801</v>
      </c>
      <c r="M8778">
        <v>9.6238836704303807</v>
      </c>
      <c r="N8778">
        <v>9.7666444873479303</v>
      </c>
      <c r="O8778">
        <v>9.5350454056119904</v>
      </c>
      <c r="P8778">
        <v>10.103636851358299</v>
      </c>
      <c r="Q8778">
        <v>9.2143845326617093</v>
      </c>
    </row>
    <row r="8779" spans="1:17">
      <c r="A8779" t="s">
        <v>15911</v>
      </c>
      <c r="B8779" s="16" t="s">
        <v>15912</v>
      </c>
      <c r="C8779">
        <v>7.00105243594993</v>
      </c>
      <c r="D8779">
        <v>7.4084289871033597</v>
      </c>
      <c r="E8779">
        <v>7.3034669724419903</v>
      </c>
      <c r="F8779">
        <v>7.6853755270367996</v>
      </c>
      <c r="G8779">
        <v>7.1556738547792804</v>
      </c>
      <c r="H8779">
        <v>7.6297575578743002</v>
      </c>
      <c r="I8779">
        <v>7.0202108861569501</v>
      </c>
      <c r="J8779">
        <v>7.5725522787176196</v>
      </c>
      <c r="K8779">
        <v>6.8571558487748501</v>
      </c>
      <c r="L8779">
        <v>6.3668925874454603</v>
      </c>
      <c r="M8779">
        <v>6.7301417845111002</v>
      </c>
      <c r="N8779">
        <v>6.7815556524819103</v>
      </c>
      <c r="O8779">
        <v>7.0975427775379902</v>
      </c>
      <c r="P8779">
        <v>7.4198202750926399</v>
      </c>
      <c r="Q8779">
        <v>5.81282804418474</v>
      </c>
    </row>
    <row r="8780" spans="1:17">
      <c r="A8780" t="s">
        <v>15913</v>
      </c>
      <c r="B8780" s="16" t="s">
        <v>15914</v>
      </c>
      <c r="C8780">
        <v>3.5040133865677898</v>
      </c>
      <c r="D8780">
        <v>4.1931807688815699</v>
      </c>
      <c r="E8780">
        <v>4.3035359899866696</v>
      </c>
      <c r="F8780">
        <v>4.2284225029819602</v>
      </c>
      <c r="G8780">
        <v>4.3009286659846602</v>
      </c>
      <c r="H8780">
        <v>3.9869852489372102</v>
      </c>
      <c r="I8780">
        <v>4.0793606969786396</v>
      </c>
      <c r="J8780">
        <v>4.0085972383706396</v>
      </c>
      <c r="K8780">
        <v>4.1419680287536398</v>
      </c>
      <c r="L8780">
        <v>3.7555759297476698</v>
      </c>
      <c r="M8780">
        <v>3.7404257728686199</v>
      </c>
      <c r="N8780">
        <v>3.6661147186140499</v>
      </c>
      <c r="O8780">
        <v>3.8507909364900099</v>
      </c>
      <c r="P8780">
        <v>4.2713440848041202</v>
      </c>
      <c r="Q8780">
        <v>2.8218677180984102</v>
      </c>
    </row>
    <row r="8781" spans="1:17">
      <c r="A8781" t="s">
        <v>15915</v>
      </c>
      <c r="B8781" s="16" t="e">
        <v>#N/A</v>
      </c>
      <c r="C8781">
        <v>7.9032560916541499</v>
      </c>
      <c r="D8781">
        <v>8.0860224737559694</v>
      </c>
      <c r="E8781">
        <v>7.93130901064099</v>
      </c>
      <c r="F8781">
        <v>8.1991081384552391</v>
      </c>
      <c r="G8781">
        <v>8.0462206957731297</v>
      </c>
      <c r="H8781">
        <v>8.8564127277753606</v>
      </c>
      <c r="I8781">
        <v>8.0798743273978708</v>
      </c>
      <c r="J8781">
        <v>8.2005725781562795</v>
      </c>
      <c r="K8781">
        <v>7.9704996408749098</v>
      </c>
      <c r="L8781">
        <v>8.3723260861006903</v>
      </c>
      <c r="M8781">
        <v>8.3715292344763395</v>
      </c>
      <c r="N8781">
        <v>8.4559297128517308</v>
      </c>
      <c r="O8781">
        <v>8.1784681790709008</v>
      </c>
      <c r="P8781">
        <v>8.1176207427749301</v>
      </c>
      <c r="Q8781">
        <v>8.3931679398307004</v>
      </c>
    </row>
    <row r="8782" spans="1:17">
      <c r="A8782" t="s">
        <v>15916</v>
      </c>
      <c r="B8782" s="16" t="s">
        <v>15917</v>
      </c>
      <c r="C8782">
        <v>10.4124209791322</v>
      </c>
      <c r="D8782">
        <v>10.3124252032377</v>
      </c>
      <c r="E8782">
        <v>10.062823182011901</v>
      </c>
      <c r="F8782">
        <v>10.490243734839</v>
      </c>
      <c r="G8782">
        <v>10.3917493723731</v>
      </c>
      <c r="H8782">
        <v>10.261872847397299</v>
      </c>
      <c r="I8782">
        <v>10.3154900809875</v>
      </c>
      <c r="J8782">
        <v>10.0639668953746</v>
      </c>
      <c r="K8782">
        <v>10.608120724527501</v>
      </c>
      <c r="L8782">
        <v>10.3668074389886</v>
      </c>
      <c r="M8782">
        <v>10.2673891942572</v>
      </c>
      <c r="N8782">
        <v>10.237691343498099</v>
      </c>
      <c r="O8782">
        <v>10.2025415507663</v>
      </c>
      <c r="P8782">
        <v>10.339115425490499</v>
      </c>
      <c r="Q8782">
        <v>9.3629875558906797</v>
      </c>
    </row>
    <row r="8783" spans="1:17">
      <c r="A8783" t="s">
        <v>15918</v>
      </c>
      <c r="B8783" s="16" t="s">
        <v>15919</v>
      </c>
      <c r="C8783">
        <v>8.0198298639946692</v>
      </c>
      <c r="D8783">
        <v>8.2436904457044093</v>
      </c>
      <c r="E8783">
        <v>8.2561920980110806</v>
      </c>
      <c r="F8783">
        <v>7.8400204260463902</v>
      </c>
      <c r="G8783">
        <v>7.6526966043696403</v>
      </c>
      <c r="H8783">
        <v>8.3102109977485998</v>
      </c>
      <c r="I8783">
        <v>8.1930458768902401</v>
      </c>
      <c r="J8783">
        <v>8.2790921850890893</v>
      </c>
      <c r="K8783">
        <v>7.7231612180153597</v>
      </c>
      <c r="L8783">
        <v>7.9528135191899096</v>
      </c>
      <c r="M8783">
        <v>7.90228677918945</v>
      </c>
      <c r="N8783">
        <v>7.7912863572855402</v>
      </c>
      <c r="O8783">
        <v>8.0447105176349698</v>
      </c>
      <c r="P8783">
        <v>8.1906294596356197</v>
      </c>
      <c r="Q8783">
        <v>8.6462459446333604</v>
      </c>
    </row>
    <row r="8784" spans="1:17">
      <c r="A8784" t="s">
        <v>15920</v>
      </c>
      <c r="B8784" s="16" t="s">
        <v>15921</v>
      </c>
      <c r="C8784">
        <v>9.5585708309860404</v>
      </c>
      <c r="D8784">
        <v>9.4293544379949896</v>
      </c>
      <c r="E8784">
        <v>9.5097033802382303</v>
      </c>
      <c r="F8784">
        <v>9.3640417765930302</v>
      </c>
      <c r="G8784">
        <v>9.3260251375514898</v>
      </c>
      <c r="H8784">
        <v>9.15635670668809</v>
      </c>
      <c r="I8784">
        <v>9.6160781508494804</v>
      </c>
      <c r="J8784">
        <v>9.3715848292373103</v>
      </c>
      <c r="K8784">
        <v>9.9071677285840796</v>
      </c>
      <c r="L8784">
        <v>10.018960455584599</v>
      </c>
      <c r="M8784">
        <v>9.3773685692557702</v>
      </c>
      <c r="N8784">
        <v>9.5851333300533508</v>
      </c>
      <c r="O8784">
        <v>9.4225436546408901</v>
      </c>
      <c r="P8784">
        <v>8.9928532687632998</v>
      </c>
      <c r="Q8784">
        <v>10.0294952513164</v>
      </c>
    </row>
    <row r="8785" spans="1:17">
      <c r="A8785" t="s">
        <v>15922</v>
      </c>
      <c r="B8785" s="16" t="s">
        <v>15923</v>
      </c>
      <c r="C8785">
        <v>9.6582705245070599</v>
      </c>
      <c r="D8785">
        <v>9.6555577345962593</v>
      </c>
      <c r="E8785">
        <v>9.8412350479968307</v>
      </c>
      <c r="F8785">
        <v>9.8085178028861204</v>
      </c>
      <c r="G8785">
        <v>9.7718356623234008</v>
      </c>
      <c r="H8785">
        <v>9.2951233244897509</v>
      </c>
      <c r="I8785">
        <v>9.9367545416384093</v>
      </c>
      <c r="J8785">
        <v>9.6467066357181395</v>
      </c>
      <c r="K8785">
        <v>10.00345710503</v>
      </c>
      <c r="L8785">
        <v>9.4421249437464496</v>
      </c>
      <c r="M8785">
        <v>9.3395754536460895</v>
      </c>
      <c r="N8785">
        <v>9.0936668754236791</v>
      </c>
      <c r="O8785">
        <v>9.4830461891653197</v>
      </c>
      <c r="P8785">
        <v>9.9177591834169494</v>
      </c>
      <c r="Q8785">
        <v>8.5667227177791094</v>
      </c>
    </row>
    <row r="8786" spans="1:17">
      <c r="A8786" t="s">
        <v>15924</v>
      </c>
      <c r="B8786" s="16" t="s">
        <v>15925</v>
      </c>
      <c r="C8786">
        <v>6.0020440008562996</v>
      </c>
      <c r="D8786">
        <v>6.1299045716837801</v>
      </c>
      <c r="E8786">
        <v>6.0883257756658304</v>
      </c>
      <c r="F8786">
        <v>6.03844460263067</v>
      </c>
      <c r="G8786">
        <v>5.91035690204746</v>
      </c>
      <c r="H8786">
        <v>6.3804794852971796</v>
      </c>
      <c r="I8786">
        <v>6.6239335844977303</v>
      </c>
      <c r="J8786">
        <v>6.7107918037929304</v>
      </c>
      <c r="K8786">
        <v>6.4410344304551499</v>
      </c>
      <c r="L8786">
        <v>6.9195424843787503</v>
      </c>
      <c r="M8786">
        <v>6.5583555451284097</v>
      </c>
      <c r="N8786">
        <v>6.0003540804802604</v>
      </c>
      <c r="O8786">
        <v>6.1230454572813002</v>
      </c>
      <c r="P8786">
        <v>6.6127103465427499</v>
      </c>
      <c r="Q8786">
        <v>5.81282804418474</v>
      </c>
    </row>
    <row r="8787" spans="1:17">
      <c r="A8787" t="s">
        <v>15926</v>
      </c>
      <c r="B8787" s="16" t="s">
        <v>15927</v>
      </c>
      <c r="C8787">
        <v>8.8684433348895197</v>
      </c>
      <c r="D8787">
        <v>8.8138548563994696</v>
      </c>
      <c r="E8787">
        <v>9.1272955393849493</v>
      </c>
      <c r="F8787">
        <v>9.1935652138278101</v>
      </c>
      <c r="G8787">
        <v>8.9772758969648301</v>
      </c>
      <c r="H8787">
        <v>9.2649967468735408</v>
      </c>
      <c r="I8787">
        <v>9.2090934475568602</v>
      </c>
      <c r="J8787">
        <v>9.1897448844091691</v>
      </c>
      <c r="K8787">
        <v>9.3489045534610202</v>
      </c>
      <c r="L8787">
        <v>8.9593809359158207</v>
      </c>
      <c r="M8787">
        <v>8.9247790262689701</v>
      </c>
      <c r="N8787">
        <v>9.3316940010297103</v>
      </c>
      <c r="O8787">
        <v>9.33305613987892</v>
      </c>
      <c r="P8787">
        <v>9.5184248889032794</v>
      </c>
      <c r="Q8787">
        <v>9.4977003000167599</v>
      </c>
    </row>
    <row r="8788" spans="1:17">
      <c r="A8788" t="s">
        <v>15928</v>
      </c>
      <c r="B8788" s="16" t="s">
        <v>15929</v>
      </c>
      <c r="C8788">
        <v>6.7748786480461201</v>
      </c>
      <c r="D8788">
        <v>6.9257753318330604</v>
      </c>
      <c r="E8788">
        <v>6.8287101228986797</v>
      </c>
      <c r="F8788">
        <v>6.9988412260113</v>
      </c>
      <c r="G8788">
        <v>6.7582024653551098</v>
      </c>
      <c r="H8788">
        <v>7.7103035834904796</v>
      </c>
      <c r="I8788">
        <v>6.8866346683841799</v>
      </c>
      <c r="J8788">
        <v>7.2330082819335901</v>
      </c>
      <c r="K8788">
        <v>6.5971409309639002</v>
      </c>
      <c r="L8788">
        <v>6.8149731723956597</v>
      </c>
      <c r="M8788">
        <v>7.0087233952936803</v>
      </c>
      <c r="N8788">
        <v>6.7924489711304696</v>
      </c>
      <c r="O8788">
        <v>7.0299319203949597</v>
      </c>
      <c r="P8788">
        <v>6.8814340296577301</v>
      </c>
      <c r="Q8788">
        <v>5.09416193408443</v>
      </c>
    </row>
    <row r="8789" spans="1:17">
      <c r="A8789" t="s">
        <v>15930</v>
      </c>
      <c r="B8789" s="16" t="s">
        <v>15931</v>
      </c>
      <c r="C8789">
        <v>7.5217754908744503</v>
      </c>
      <c r="D8789">
        <v>7.5741840720156501</v>
      </c>
      <c r="E8789">
        <v>7.6679690530588296</v>
      </c>
      <c r="F8789">
        <v>7.7743972206855902</v>
      </c>
      <c r="G8789">
        <v>7.4065039640053101</v>
      </c>
      <c r="H8789">
        <v>8.1708698949301901</v>
      </c>
      <c r="I8789">
        <v>7.6804239359659299</v>
      </c>
      <c r="J8789">
        <v>7.6473812472211504</v>
      </c>
      <c r="K8789">
        <v>7.62856200198007</v>
      </c>
      <c r="L8789">
        <v>7.4625759491112298</v>
      </c>
      <c r="M8789">
        <v>7.5605837004189196</v>
      </c>
      <c r="N8789">
        <v>7.5373565448664799</v>
      </c>
      <c r="O8789">
        <v>7.6042639244842496</v>
      </c>
      <c r="P8789">
        <v>7.8733663028696599</v>
      </c>
      <c r="Q8789">
        <v>5.09416193408443</v>
      </c>
    </row>
    <row r="8790" spans="1:17">
      <c r="A8790" t="s">
        <v>15932</v>
      </c>
      <c r="B8790" s="16" t="s">
        <v>15933</v>
      </c>
      <c r="C8790">
        <v>9.13960928723262</v>
      </c>
      <c r="D8790">
        <v>9.1079364268165399</v>
      </c>
      <c r="E8790">
        <v>8.8394508053582701</v>
      </c>
      <c r="F8790">
        <v>9.1313239270462692</v>
      </c>
      <c r="G8790">
        <v>8.9486282958632302</v>
      </c>
      <c r="H8790">
        <v>8.8386222574161906</v>
      </c>
      <c r="I8790">
        <v>8.8716755748861793</v>
      </c>
      <c r="J8790">
        <v>8.9597948693222307</v>
      </c>
      <c r="K8790">
        <v>9.1483993967116408</v>
      </c>
      <c r="L8790">
        <v>8.7311101150958201</v>
      </c>
      <c r="M8790">
        <v>8.5915655170399692</v>
      </c>
      <c r="N8790">
        <v>8.6049592367658896</v>
      </c>
      <c r="O8790">
        <v>8.5182763333878899</v>
      </c>
      <c r="P8790">
        <v>8.9643205552955898</v>
      </c>
      <c r="Q8790">
        <v>8.2978683598244807</v>
      </c>
    </row>
    <row r="8791" spans="1:17">
      <c r="A8791" t="s">
        <v>15934</v>
      </c>
      <c r="B8791" s="16" t="s">
        <v>15935</v>
      </c>
      <c r="C8791">
        <v>7.1642478553587896</v>
      </c>
      <c r="D8791">
        <v>6.9794024872900398</v>
      </c>
      <c r="E8791">
        <v>6.8287101228986797</v>
      </c>
      <c r="F8791">
        <v>7.0710305154404098</v>
      </c>
      <c r="G8791">
        <v>6.8515318643720802</v>
      </c>
      <c r="H8791">
        <v>7.9423451417150801</v>
      </c>
      <c r="I8791">
        <v>7.6918871602461998</v>
      </c>
      <c r="J8791">
        <v>7.1517172549645798</v>
      </c>
      <c r="K8791">
        <v>7.0153956343780397</v>
      </c>
      <c r="L8791">
        <v>7.2533671460251501</v>
      </c>
      <c r="M8791">
        <v>7.0928207678574999</v>
      </c>
      <c r="N8791">
        <v>7.2367616177743299</v>
      </c>
      <c r="O8791">
        <v>7.3288334045878498</v>
      </c>
      <c r="P8791">
        <v>7.3722724284253296</v>
      </c>
      <c r="Q8791">
        <v>6.9204191934356096</v>
      </c>
    </row>
    <row r="8792" spans="1:17">
      <c r="A8792" t="s">
        <v>15936</v>
      </c>
      <c r="B8792" s="16" t="s">
        <v>15937</v>
      </c>
      <c r="C8792">
        <v>9.0871676515543491</v>
      </c>
      <c r="D8792">
        <v>8.9628596536323997</v>
      </c>
      <c r="E8792">
        <v>9.4170607528715404</v>
      </c>
      <c r="F8792">
        <v>9.2376759337609204</v>
      </c>
      <c r="G8792">
        <v>9.63471381794918</v>
      </c>
      <c r="H8792">
        <v>8.4739482481615003</v>
      </c>
      <c r="I8792">
        <v>9.0176099058688095</v>
      </c>
      <c r="J8792">
        <v>8.5707907869444799</v>
      </c>
      <c r="K8792">
        <v>9.7328533759123701</v>
      </c>
      <c r="L8792">
        <v>9.6560256312513708</v>
      </c>
      <c r="M8792">
        <v>8.9935316963586693</v>
      </c>
      <c r="N8792">
        <v>9.53109764505861</v>
      </c>
      <c r="O8792">
        <v>8.7243301795349506</v>
      </c>
      <c r="P8792">
        <v>8.3412817087973004</v>
      </c>
      <c r="Q8792">
        <v>11.5193672609864</v>
      </c>
    </row>
    <row r="8793" spans="1:17">
      <c r="A8793" t="s">
        <v>15938</v>
      </c>
      <c r="B8793" s="16" t="s">
        <v>15939</v>
      </c>
      <c r="C8793">
        <v>5.3613569434115202</v>
      </c>
      <c r="D8793">
        <v>5.4969810266401202</v>
      </c>
      <c r="E8793">
        <v>5.3927334818754904</v>
      </c>
      <c r="F8793">
        <v>5.2299338168464997</v>
      </c>
      <c r="G8793">
        <v>5.4770951667621199</v>
      </c>
      <c r="H8793">
        <v>5.9922466879641396</v>
      </c>
      <c r="I8793">
        <v>5.66533222304981</v>
      </c>
      <c r="J8793">
        <v>5.3940013956727002</v>
      </c>
      <c r="K8793">
        <v>5.5956556821788501</v>
      </c>
      <c r="L8793">
        <v>5.31160411377655</v>
      </c>
      <c r="M8793">
        <v>5.56915099370043</v>
      </c>
      <c r="N8793">
        <v>5.0990232116612804</v>
      </c>
      <c r="O8793">
        <v>5.3821449728984998</v>
      </c>
      <c r="P8793">
        <v>6.7384110805200397</v>
      </c>
      <c r="Q8793">
        <v>5.09416193408443</v>
      </c>
    </row>
    <row r="8794" spans="1:17">
      <c r="A8794" t="s">
        <v>15940</v>
      </c>
      <c r="B8794" s="16" t="s">
        <v>15941</v>
      </c>
      <c r="C8794">
        <v>3.8862082974622001</v>
      </c>
      <c r="D8794">
        <v>4.4456530885114001</v>
      </c>
      <c r="E8794">
        <v>4.0887687455453801</v>
      </c>
      <c r="F8794">
        <v>4.3517302712450299</v>
      </c>
      <c r="G8794">
        <v>4.3009286659846602</v>
      </c>
      <c r="H8794">
        <v>3.7814594184883799</v>
      </c>
      <c r="I8794">
        <v>4.4354937019020104</v>
      </c>
      <c r="J8794">
        <v>4.5040669171042298</v>
      </c>
      <c r="K8794">
        <v>4.8383826859307302</v>
      </c>
      <c r="L8794">
        <v>5.0240271819925297</v>
      </c>
      <c r="M8794">
        <v>4.8589754271137497</v>
      </c>
      <c r="N8794">
        <v>4.8146980941494002</v>
      </c>
      <c r="O8794">
        <v>4.4953341022564199</v>
      </c>
      <c r="P8794">
        <v>4.1712528320562896</v>
      </c>
      <c r="Q8794">
        <v>2.8218677180984102</v>
      </c>
    </row>
    <row r="8795" spans="1:17">
      <c r="A8795" t="s">
        <v>15942</v>
      </c>
      <c r="B8795" s="16" t="s">
        <v>15943</v>
      </c>
      <c r="C8795">
        <v>7.6945638722829601</v>
      </c>
      <c r="D8795">
        <v>7.5857347088760703</v>
      </c>
      <c r="E8795">
        <v>7.6596891654395396</v>
      </c>
      <c r="F8795">
        <v>7.86275087789266</v>
      </c>
      <c r="G8795">
        <v>7.6000230969137403</v>
      </c>
      <c r="H8795">
        <v>7.7651961808521097</v>
      </c>
      <c r="I8795">
        <v>7.6454760514538904</v>
      </c>
      <c r="J8795">
        <v>7.6966581363717204</v>
      </c>
      <c r="K8795">
        <v>7.5867920766811396</v>
      </c>
      <c r="L8795">
        <v>7.8022449253915802</v>
      </c>
      <c r="M8795">
        <v>7.4956151938415303</v>
      </c>
      <c r="N8795">
        <v>7.8339579376500996</v>
      </c>
      <c r="O8795">
        <v>7.5618678470322704</v>
      </c>
      <c r="P8795">
        <v>7.2512976857525899</v>
      </c>
      <c r="Q8795">
        <v>8.2978683598244807</v>
      </c>
    </row>
    <row r="8796" spans="1:17">
      <c r="A8796" t="s">
        <v>15944</v>
      </c>
      <c r="B8796" s="16" t="s">
        <v>15945</v>
      </c>
      <c r="C8796">
        <v>7.5530860582734398</v>
      </c>
      <c r="D8796">
        <v>7.49675594587774</v>
      </c>
      <c r="E8796">
        <v>7.4738039318096003</v>
      </c>
      <c r="F8796">
        <v>7.2195275182138001</v>
      </c>
      <c r="G8796">
        <v>6.7702069828436704</v>
      </c>
      <c r="H8796">
        <v>6.9360245443211097</v>
      </c>
      <c r="I8796">
        <v>7.3949308559448603</v>
      </c>
      <c r="J8796">
        <v>6.3990475039817403</v>
      </c>
      <c r="K8796">
        <v>7.83440205846422</v>
      </c>
      <c r="L8796">
        <v>7.4562816023873397</v>
      </c>
      <c r="M8796">
        <v>6.65538287986063</v>
      </c>
      <c r="N8796">
        <v>6.8664655926759002</v>
      </c>
      <c r="O8796">
        <v>7.3676573209893501</v>
      </c>
      <c r="P8796">
        <v>7.1645898956467198</v>
      </c>
      <c r="Q8796">
        <v>7.9670857749043096</v>
      </c>
    </row>
    <row r="8797" spans="1:17">
      <c r="A8797" t="s">
        <v>15946</v>
      </c>
      <c r="B8797" s="16" t="s">
        <v>15947</v>
      </c>
      <c r="C8797">
        <v>10.0532464229432</v>
      </c>
      <c r="D8797">
        <v>10.0452843335715</v>
      </c>
      <c r="E8797">
        <v>10.517644980473101</v>
      </c>
      <c r="F8797">
        <v>10.5312228245044</v>
      </c>
      <c r="G8797">
        <v>10.1683268067173</v>
      </c>
      <c r="H8797">
        <v>10.576663916369199</v>
      </c>
      <c r="I8797">
        <v>10.1817939625055</v>
      </c>
      <c r="J8797">
        <v>11.2829444472157</v>
      </c>
      <c r="K8797">
        <v>9.9835013960246304</v>
      </c>
      <c r="L8797">
        <v>10.1522590137556</v>
      </c>
      <c r="M8797">
        <v>10.0335813938242</v>
      </c>
      <c r="N8797">
        <v>10.7925929130518</v>
      </c>
      <c r="O8797">
        <v>10.391018871297501</v>
      </c>
      <c r="P8797">
        <v>10.485714725732601</v>
      </c>
      <c r="Q8797">
        <v>10.5471379838792</v>
      </c>
    </row>
    <row r="8798" spans="1:17">
      <c r="A8798" t="s">
        <v>15948</v>
      </c>
      <c r="B8798" s="16" t="s">
        <v>15949</v>
      </c>
      <c r="C8798">
        <v>11.057354640565</v>
      </c>
      <c r="D8798">
        <v>11.057557905477699</v>
      </c>
      <c r="E8798">
        <v>11.249284193946901</v>
      </c>
      <c r="F8798">
        <v>10.980170462332101</v>
      </c>
      <c r="G8798">
        <v>11.1156433221929</v>
      </c>
      <c r="H8798">
        <v>10.5705193856913</v>
      </c>
      <c r="I8798">
        <v>11.238414625471799</v>
      </c>
      <c r="J8798">
        <v>11.164696186829801</v>
      </c>
      <c r="K8798">
        <v>11.1268617964407</v>
      </c>
      <c r="L8798">
        <v>10.949432758616201</v>
      </c>
      <c r="M8798">
        <v>11.134157666118501</v>
      </c>
      <c r="N8798">
        <v>10.8746436198168</v>
      </c>
      <c r="O8798">
        <v>11.1969748317679</v>
      </c>
      <c r="P8798">
        <v>11.3200370374839</v>
      </c>
      <c r="Q8798">
        <v>11.443507837205599</v>
      </c>
    </row>
    <row r="8799" spans="1:17">
      <c r="A8799" t="s">
        <v>15950</v>
      </c>
      <c r="B8799" s="16" t="s">
        <v>15951</v>
      </c>
      <c r="C8799">
        <v>4.2263167103073602</v>
      </c>
      <c r="D8799">
        <v>4.4456530885114001</v>
      </c>
      <c r="E8799">
        <v>3.6381873987360902</v>
      </c>
      <c r="F8799">
        <v>3.9277704709105601</v>
      </c>
      <c r="G8799">
        <v>4.3009286659846602</v>
      </c>
      <c r="H8799">
        <v>3.9869852489372102</v>
      </c>
      <c r="I8799">
        <v>3.7848446501428201</v>
      </c>
      <c r="J8799">
        <v>4.2567562628296498</v>
      </c>
      <c r="K8799">
        <v>4.2084442324483602</v>
      </c>
      <c r="L8799">
        <v>3.8614614459532302</v>
      </c>
      <c r="M8799">
        <v>3.7404257728686199</v>
      </c>
      <c r="N8799">
        <v>3.5144020463037902</v>
      </c>
      <c r="O8799">
        <v>4.1329497517715001</v>
      </c>
      <c r="P8799">
        <v>4.3630835021106398</v>
      </c>
      <c r="Q8799">
        <v>2.8218677180984102</v>
      </c>
    </row>
    <row r="8800" spans="1:17">
      <c r="A8800" t="s">
        <v>15952</v>
      </c>
      <c r="B8800" s="16" t="s">
        <v>15953</v>
      </c>
      <c r="C8800">
        <v>8.9715701471280909</v>
      </c>
      <c r="D8800">
        <v>9.1079364268165399</v>
      </c>
      <c r="E8800">
        <v>8.7526679962355693</v>
      </c>
      <c r="F8800">
        <v>9.31052670045238</v>
      </c>
      <c r="G8800">
        <v>9.1148987005741802</v>
      </c>
      <c r="H8800">
        <v>9.0870142653466992</v>
      </c>
      <c r="I8800">
        <v>8.7036459251872103</v>
      </c>
      <c r="J8800">
        <v>9.0119974422060505</v>
      </c>
      <c r="K8800">
        <v>8.8683359844784206</v>
      </c>
      <c r="L8800">
        <v>8.72065837572036</v>
      </c>
      <c r="M8800">
        <v>9.0250754677912894</v>
      </c>
      <c r="N8800">
        <v>8.9313421875673207</v>
      </c>
      <c r="O8800">
        <v>9.0324216427532598</v>
      </c>
      <c r="P8800">
        <v>9.07521304159736</v>
      </c>
      <c r="Q8800">
        <v>8.8614637697687808</v>
      </c>
    </row>
    <row r="8801" spans="1:17">
      <c r="A8801" t="s">
        <v>15954</v>
      </c>
      <c r="B8801" s="16" t="e">
        <v>#N/A</v>
      </c>
      <c r="C8801">
        <v>5.8470053502229398</v>
      </c>
      <c r="D8801">
        <v>5.59370084060415</v>
      </c>
      <c r="E8801">
        <v>5.4332085476316498</v>
      </c>
      <c r="F8801">
        <v>5.9380809475840204</v>
      </c>
      <c r="G8801">
        <v>5.5356797135327902</v>
      </c>
      <c r="H8801">
        <v>6.1671102575993304</v>
      </c>
      <c r="I8801">
        <v>6.1757623283627199</v>
      </c>
      <c r="J8801">
        <v>6.4313468883680898</v>
      </c>
      <c r="K8801">
        <v>5.7384832894897801</v>
      </c>
      <c r="L8801">
        <v>5.8120628640760099</v>
      </c>
      <c r="M8801">
        <v>6.0477582448035001</v>
      </c>
      <c r="N8801">
        <v>5.6587966909913696</v>
      </c>
      <c r="O8801">
        <v>6.2360993360692198</v>
      </c>
      <c r="P8801">
        <v>6.47486360288885</v>
      </c>
      <c r="Q8801">
        <v>2.8218677180984102</v>
      </c>
    </row>
    <row r="8802" spans="1:17">
      <c r="A8802" t="s">
        <v>15955</v>
      </c>
      <c r="B8802" s="16" t="s">
        <v>15956</v>
      </c>
      <c r="C8802">
        <v>7.9081047685290304</v>
      </c>
      <c r="D8802">
        <v>8.0614306876164292</v>
      </c>
      <c r="E8802">
        <v>8.2340713989152992</v>
      </c>
      <c r="F8802">
        <v>8.0605181659548801</v>
      </c>
      <c r="G8802">
        <v>7.8850361846766903</v>
      </c>
      <c r="H8802">
        <v>8.3212367886538505</v>
      </c>
      <c r="I8802">
        <v>8.0842282916086692</v>
      </c>
      <c r="J8802">
        <v>8.2878828855403395</v>
      </c>
      <c r="K8802">
        <v>7.91675145468158</v>
      </c>
      <c r="L8802">
        <v>8.0011379661956106</v>
      </c>
      <c r="M8802">
        <v>7.7829619535531096</v>
      </c>
      <c r="N8802">
        <v>7.1632681084063297</v>
      </c>
      <c r="O8802">
        <v>7.7498315936173796</v>
      </c>
      <c r="P8802">
        <v>8.3012705690098301</v>
      </c>
      <c r="Q8802">
        <v>8.6462459446333604</v>
      </c>
    </row>
    <row r="8803" spans="1:17">
      <c r="A8803" t="s">
        <v>15957</v>
      </c>
      <c r="B8803" s="16" t="s">
        <v>15958</v>
      </c>
      <c r="C8803">
        <v>7.1561059378845204</v>
      </c>
      <c r="D8803">
        <v>7.3418416264102397</v>
      </c>
      <c r="E8803">
        <v>7.1929456960548803</v>
      </c>
      <c r="F8803">
        <v>6.9053693654613397</v>
      </c>
      <c r="G8803">
        <v>7.2697786914859499</v>
      </c>
      <c r="H8803">
        <v>7.3922454950465104</v>
      </c>
      <c r="I8803">
        <v>7.5288520054046</v>
      </c>
      <c r="J8803">
        <v>7.4154608532188897</v>
      </c>
      <c r="K8803">
        <v>7.1578965399402996</v>
      </c>
      <c r="L8803">
        <v>7.3584022107182898</v>
      </c>
      <c r="M8803">
        <v>6.98859549043756</v>
      </c>
      <c r="N8803">
        <v>6.8139899586284596</v>
      </c>
      <c r="O8803">
        <v>7.3004455309748897</v>
      </c>
      <c r="P8803">
        <v>7.5537008747178804</v>
      </c>
      <c r="Q8803">
        <v>5.81282804418474</v>
      </c>
    </row>
    <row r="8804" spans="1:17">
      <c r="A8804" t="s">
        <v>15959</v>
      </c>
      <c r="B8804" s="16" t="s">
        <v>15960</v>
      </c>
      <c r="C8804">
        <v>8.2472561828895508</v>
      </c>
      <c r="D8804">
        <v>8.3857969599743605</v>
      </c>
      <c r="E8804">
        <v>8.1059373480444403</v>
      </c>
      <c r="F8804">
        <v>8.2890901971021496</v>
      </c>
      <c r="G8804">
        <v>8.3269199934069196</v>
      </c>
      <c r="H8804">
        <v>8.7075356907082799</v>
      </c>
      <c r="I8804">
        <v>8.4507498580408704</v>
      </c>
      <c r="J8804">
        <v>8.3024159400773705</v>
      </c>
      <c r="K8804">
        <v>8.3900287549864405</v>
      </c>
      <c r="L8804">
        <v>8.3109319553621894</v>
      </c>
      <c r="M8804">
        <v>8.3843911305650405</v>
      </c>
      <c r="N8804">
        <v>8.0753358847709098</v>
      </c>
      <c r="O8804">
        <v>8.5231903044703294</v>
      </c>
      <c r="P8804">
        <v>8.5898556515362507</v>
      </c>
      <c r="Q8804">
        <v>6.6375058506955904</v>
      </c>
    </row>
    <row r="8805" spans="1:17">
      <c r="A8805" t="s">
        <v>15961</v>
      </c>
      <c r="B8805" s="16" t="s">
        <v>15962</v>
      </c>
      <c r="C8805">
        <v>8.4733686396913992</v>
      </c>
      <c r="D8805">
        <v>8.5943921393686207</v>
      </c>
      <c r="E8805">
        <v>8.6096921149043997</v>
      </c>
      <c r="F8805">
        <v>8.5879885611897908</v>
      </c>
      <c r="G8805">
        <v>8.3825125401054308</v>
      </c>
      <c r="H8805">
        <v>9.1062588803884008</v>
      </c>
      <c r="I8805">
        <v>8.7427144098744005</v>
      </c>
      <c r="J8805">
        <v>8.9487543216566507</v>
      </c>
      <c r="K8805">
        <v>8.4436175500676907</v>
      </c>
      <c r="L8805">
        <v>8.6480551933178802</v>
      </c>
      <c r="M8805">
        <v>8.7509938558808908</v>
      </c>
      <c r="N8805">
        <v>8.5612109173308095</v>
      </c>
      <c r="O8805">
        <v>8.7787585416736906</v>
      </c>
      <c r="P8805">
        <v>8.9021645338031394</v>
      </c>
      <c r="Q8805">
        <v>8.48255560796823</v>
      </c>
    </row>
    <row r="8806" spans="1:17">
      <c r="A8806" t="s">
        <v>15963</v>
      </c>
      <c r="B8806" s="16" t="s">
        <v>15964</v>
      </c>
      <c r="C8806">
        <v>7.0280865665637702</v>
      </c>
      <c r="D8806">
        <v>6.6559854074570701</v>
      </c>
      <c r="E8806">
        <v>6.9009124338700998</v>
      </c>
      <c r="F8806">
        <v>6.5254431797224397</v>
      </c>
      <c r="G8806">
        <v>7.2613161132678199</v>
      </c>
      <c r="H8806">
        <v>5.58453293970123</v>
      </c>
      <c r="I8806">
        <v>6.2557929678699198</v>
      </c>
      <c r="J8806">
        <v>5.6199791686857399</v>
      </c>
      <c r="K8806">
        <v>6.5971409309639002</v>
      </c>
      <c r="L8806">
        <v>6.2250380488551196</v>
      </c>
      <c r="M8806">
        <v>6.2314702917085096</v>
      </c>
      <c r="N8806">
        <v>6.6439211301738199</v>
      </c>
      <c r="O8806">
        <v>6.2600424788480797</v>
      </c>
      <c r="P8806">
        <v>5.93026793058488</v>
      </c>
      <c r="Q8806">
        <v>7.9670857749043096</v>
      </c>
    </row>
    <row r="8807" spans="1:17">
      <c r="A8807" t="s">
        <v>15965</v>
      </c>
      <c r="B8807" s="16" t="s">
        <v>15966</v>
      </c>
      <c r="C8807">
        <v>9.1125777155236491</v>
      </c>
      <c r="D8807">
        <v>9.0755717062390602</v>
      </c>
      <c r="E8807">
        <v>9.6829340325587907</v>
      </c>
      <c r="F8807">
        <v>8.7527198365611394</v>
      </c>
      <c r="G8807">
        <v>9.2383753733548097</v>
      </c>
      <c r="H8807">
        <v>7.8335639012519396</v>
      </c>
      <c r="I8807">
        <v>8.6281561036209808</v>
      </c>
      <c r="J8807">
        <v>8.5019528553594501</v>
      </c>
      <c r="K8807">
        <v>9.2234916357218406</v>
      </c>
      <c r="L8807">
        <v>8.83408690315831</v>
      </c>
      <c r="M8807">
        <v>8.7309965768643991</v>
      </c>
      <c r="N8807">
        <v>8.6293748854797201</v>
      </c>
      <c r="O8807">
        <v>8.7663792665658207</v>
      </c>
      <c r="P8807">
        <v>8.78740110316933</v>
      </c>
      <c r="Q8807">
        <v>9.6975493141544398</v>
      </c>
    </row>
    <row r="8808" spans="1:17">
      <c r="A8808" t="s">
        <v>15967</v>
      </c>
      <c r="B8808" s="16" t="s">
        <v>15968</v>
      </c>
      <c r="C8808">
        <v>8.6858072426432607</v>
      </c>
      <c r="D8808">
        <v>8.8309226177373397</v>
      </c>
      <c r="E8808">
        <v>9.0815894950729898</v>
      </c>
      <c r="F8808">
        <v>8.9960996456121407</v>
      </c>
      <c r="G8808">
        <v>8.8702560826016104</v>
      </c>
      <c r="H8808">
        <v>9.0477370725291806</v>
      </c>
      <c r="I8808">
        <v>9.1930654737294599</v>
      </c>
      <c r="J8808">
        <v>8.9579606378239909</v>
      </c>
      <c r="K8808">
        <v>9.5830910170256391</v>
      </c>
      <c r="L8808">
        <v>8.9459849920321801</v>
      </c>
      <c r="M8808">
        <v>8.6922202965025601</v>
      </c>
      <c r="N8808">
        <v>8.4863253901833993</v>
      </c>
      <c r="O8808">
        <v>8.8252516541981905</v>
      </c>
      <c r="P8808">
        <v>9.6174312897030294</v>
      </c>
      <c r="Q8808">
        <v>8.48255560796823</v>
      </c>
    </row>
    <row r="8809" spans="1:17">
      <c r="A8809" t="s">
        <v>15969</v>
      </c>
      <c r="B8809" s="16" t="s">
        <v>15970</v>
      </c>
      <c r="C8809">
        <v>7.8233712315199497</v>
      </c>
      <c r="D8809">
        <v>7.6421366729318496</v>
      </c>
      <c r="E8809">
        <v>7.7714853696760704</v>
      </c>
      <c r="F8809">
        <v>7.0552994912818203</v>
      </c>
      <c r="G8809">
        <v>7.8516423575619001</v>
      </c>
      <c r="H8809">
        <v>5.5076282639641203</v>
      </c>
      <c r="I8809">
        <v>6.8866346683841799</v>
      </c>
      <c r="J8809">
        <v>6.5826939551227603</v>
      </c>
      <c r="K8809">
        <v>8.6142974289983094</v>
      </c>
      <c r="L8809">
        <v>7.3380004094259004</v>
      </c>
      <c r="M8809">
        <v>6.9818229059285004</v>
      </c>
      <c r="N8809">
        <v>7.4508466303633201</v>
      </c>
      <c r="O8809">
        <v>6.8995677846898396</v>
      </c>
      <c r="P8809">
        <v>6.217780089303</v>
      </c>
      <c r="Q8809">
        <v>9.6975493141544398</v>
      </c>
    </row>
    <row r="8810" spans="1:17">
      <c r="A8810" t="s">
        <v>15971</v>
      </c>
      <c r="B8810" s="16" t="s">
        <v>15972</v>
      </c>
      <c r="C8810">
        <v>3.8862082974622001</v>
      </c>
      <c r="D8810">
        <v>4.4456530885114001</v>
      </c>
      <c r="E8810">
        <v>4.2015349465393896</v>
      </c>
      <c r="F8810">
        <v>3.6131889974304401</v>
      </c>
      <c r="G8810">
        <v>3.8309652426265099</v>
      </c>
      <c r="H8810">
        <v>2.8218677180984102</v>
      </c>
      <c r="I8810">
        <v>4.16059535596606</v>
      </c>
      <c r="J8810">
        <v>3.4276433730071201</v>
      </c>
      <c r="K8810">
        <v>3.7184612093777498</v>
      </c>
      <c r="L8810">
        <v>3.9560512465587201</v>
      </c>
      <c r="M8810">
        <v>3.5380814202985702</v>
      </c>
      <c r="N8810">
        <v>3.9019995236038798</v>
      </c>
      <c r="O8810">
        <v>4.0696565081197198</v>
      </c>
      <c r="P8810">
        <v>2.8218677180984102</v>
      </c>
      <c r="Q8810">
        <v>6.6375058506955904</v>
      </c>
    </row>
    <row r="8811" spans="1:17">
      <c r="A8811" t="s">
        <v>15973</v>
      </c>
      <c r="B8811" s="16" t="s">
        <v>15974</v>
      </c>
      <c r="C8811">
        <v>9.4127836828004607</v>
      </c>
      <c r="D8811">
        <v>9.3953421719790509</v>
      </c>
      <c r="E8811">
        <v>9.4341330980210305</v>
      </c>
      <c r="F8811">
        <v>9.3592579916451903</v>
      </c>
      <c r="G8811">
        <v>9.3816324324442402</v>
      </c>
      <c r="H8811">
        <v>9.9227583377333097</v>
      </c>
      <c r="I8811">
        <v>9.5687296278078406</v>
      </c>
      <c r="J8811">
        <v>9.7058205543739309</v>
      </c>
      <c r="K8811">
        <v>9.3189569860084198</v>
      </c>
      <c r="L8811">
        <v>9.3720738199790308</v>
      </c>
      <c r="M8811">
        <v>9.5052975807326092</v>
      </c>
      <c r="N8811">
        <v>9.0240234480243604</v>
      </c>
      <c r="O8811">
        <v>9.35388722206058</v>
      </c>
      <c r="P8811">
        <v>9.7971287923191497</v>
      </c>
      <c r="Q8811">
        <v>7.3593062614465703</v>
      </c>
    </row>
    <row r="8812" spans="1:17">
      <c r="A8812" t="s">
        <v>15975</v>
      </c>
      <c r="B8812" s="16" t="s">
        <v>15976</v>
      </c>
      <c r="C8812">
        <v>4.0706176854441196</v>
      </c>
      <c r="D8812">
        <v>4.1197647330598102</v>
      </c>
      <c r="E8812">
        <v>3.6381873987360902</v>
      </c>
      <c r="F8812">
        <v>4.2917886290068799</v>
      </c>
      <c r="G8812">
        <v>4.5079198595814196</v>
      </c>
      <c r="H8812">
        <v>4.3676565829540399</v>
      </c>
      <c r="I8812">
        <v>4.49496154099739</v>
      </c>
      <c r="J8812">
        <v>3.5611359966351301</v>
      </c>
      <c r="K8812">
        <v>4.4401758200780401</v>
      </c>
      <c r="L8812">
        <v>4.2633743974944602</v>
      </c>
      <c r="M8812">
        <v>5.2833846298884</v>
      </c>
      <c r="N8812">
        <v>5.6587966909913696</v>
      </c>
      <c r="O8812">
        <v>5.1911313574067002</v>
      </c>
      <c r="P8812">
        <v>3.3893867502571098</v>
      </c>
      <c r="Q8812">
        <v>5.09416193408443</v>
      </c>
    </row>
    <row r="8813" spans="1:17">
      <c r="A8813" t="s">
        <v>15977</v>
      </c>
      <c r="B8813" s="16" t="s">
        <v>15978</v>
      </c>
      <c r="C8813">
        <v>9.4955881220566098</v>
      </c>
      <c r="D8813">
        <v>9.6279276408617491</v>
      </c>
      <c r="E8813">
        <v>9.5097033802382303</v>
      </c>
      <c r="F8813">
        <v>9.7955924111005697</v>
      </c>
      <c r="G8813">
        <v>9.4886115192397806</v>
      </c>
      <c r="H8813">
        <v>10.714003442024801</v>
      </c>
      <c r="I8813">
        <v>10.1979452195779</v>
      </c>
      <c r="J8813">
        <v>10.2672064627276</v>
      </c>
      <c r="K8813">
        <v>9.9302864381576192</v>
      </c>
      <c r="L8813">
        <v>10.265316595904499</v>
      </c>
      <c r="M8813">
        <v>10.3077667196888</v>
      </c>
      <c r="N8813">
        <v>10.352104636996</v>
      </c>
      <c r="O8813">
        <v>10.2814912466237</v>
      </c>
      <c r="P8813">
        <v>10.063853165583801</v>
      </c>
      <c r="Q8813">
        <v>8.7216113394761106</v>
      </c>
    </row>
    <row r="8814" spans="1:17">
      <c r="A8814" t="s">
        <v>15979</v>
      </c>
      <c r="B8814" s="16" t="s">
        <v>15980</v>
      </c>
      <c r="C8814">
        <v>7.8588673413397396</v>
      </c>
      <c r="D8814">
        <v>8.1141922287318593</v>
      </c>
      <c r="E8814">
        <v>7.9105315763097002</v>
      </c>
      <c r="F8814">
        <v>8.0683602647193293</v>
      </c>
      <c r="G8814">
        <v>7.96528252173289</v>
      </c>
      <c r="H8814">
        <v>8.5097257028290105</v>
      </c>
      <c r="I8814">
        <v>8.2829020162843197</v>
      </c>
      <c r="J8814">
        <v>8.2643208028258996</v>
      </c>
      <c r="K8814">
        <v>8.2927925800805795</v>
      </c>
      <c r="L8814">
        <v>8.2136399313016106</v>
      </c>
      <c r="M8814">
        <v>7.7554870718705198</v>
      </c>
      <c r="N8814">
        <v>8.1147934763126006</v>
      </c>
      <c r="O8814">
        <v>8.0101121828147193</v>
      </c>
      <c r="P8814">
        <v>8.2961901641221605</v>
      </c>
      <c r="Q8814">
        <v>7.1565710053807701</v>
      </c>
    </row>
    <row r="8815" spans="1:17">
      <c r="A8815" t="s">
        <v>15981</v>
      </c>
      <c r="B8815" s="16" t="s">
        <v>15982</v>
      </c>
      <c r="C8815">
        <v>8.1318224785534898</v>
      </c>
      <c r="D8815">
        <v>8.41843100519778</v>
      </c>
      <c r="E8815">
        <v>8.1120155991633105</v>
      </c>
      <c r="F8815">
        <v>8.5852592481000407</v>
      </c>
      <c r="G8815">
        <v>8.1822476825020392</v>
      </c>
      <c r="H8815">
        <v>9.4620959907466808</v>
      </c>
      <c r="I8815">
        <v>8.5516409666455893</v>
      </c>
      <c r="J8815">
        <v>8.9743853351036709</v>
      </c>
      <c r="K8815">
        <v>8.3121315139548599</v>
      </c>
      <c r="L8815">
        <v>8.9279279387656896</v>
      </c>
      <c r="M8815">
        <v>9.0940146473005097</v>
      </c>
      <c r="N8815">
        <v>8.6886641566656397</v>
      </c>
      <c r="O8815">
        <v>8.8779839893146395</v>
      </c>
      <c r="P8815">
        <v>9.0899618528610908</v>
      </c>
      <c r="Q8815">
        <v>5.81282804418474</v>
      </c>
    </row>
    <row r="8816" spans="1:17">
      <c r="A8816" t="s">
        <v>15983</v>
      </c>
      <c r="B8816" s="16" t="s">
        <v>15984</v>
      </c>
      <c r="C8816">
        <v>6.8271754852327504</v>
      </c>
      <c r="D8816">
        <v>7.27201870183272</v>
      </c>
      <c r="E8816">
        <v>6.9288042288224601</v>
      </c>
      <c r="F8816">
        <v>7.28164868981656</v>
      </c>
      <c r="G8816">
        <v>6.9706711592618902</v>
      </c>
      <c r="H8816">
        <v>7.4335256956558604</v>
      </c>
      <c r="I8816">
        <v>6.9064962973994302</v>
      </c>
      <c r="J8816">
        <v>7.3774813915333697</v>
      </c>
      <c r="K8816">
        <v>6.9090390786620297</v>
      </c>
      <c r="L8816">
        <v>6.5796693472259404</v>
      </c>
      <c r="M8816">
        <v>6.4542437231635699</v>
      </c>
      <c r="N8816">
        <v>6.5181390580775203</v>
      </c>
      <c r="O8816">
        <v>6.1869642700358201</v>
      </c>
      <c r="P8816">
        <v>7.3429700170842302</v>
      </c>
      <c r="Q8816">
        <v>2.8218677180984102</v>
      </c>
    </row>
    <row r="8817" spans="1:17">
      <c r="A8817" t="s">
        <v>15985</v>
      </c>
      <c r="B8817" s="16" t="s">
        <v>15986</v>
      </c>
      <c r="C8817">
        <v>7.7922336118688396</v>
      </c>
      <c r="D8817">
        <v>7.7017277505002504</v>
      </c>
      <c r="E8817">
        <v>7.7714853696760704</v>
      </c>
      <c r="F8817">
        <v>7.7981788966902403</v>
      </c>
      <c r="G8817">
        <v>7.7705729812209103</v>
      </c>
      <c r="H8817">
        <v>8.6906333414424193</v>
      </c>
      <c r="I8817">
        <v>8.2445205786100395</v>
      </c>
      <c r="J8817">
        <v>8.1435928007986504</v>
      </c>
      <c r="K8817">
        <v>7.8652918706345103</v>
      </c>
      <c r="L8817">
        <v>7.9348311061702796</v>
      </c>
      <c r="M8817">
        <v>8.2075068397129094</v>
      </c>
      <c r="N8817">
        <v>8.1447526561078405</v>
      </c>
      <c r="O8817">
        <v>8.1877846028900603</v>
      </c>
      <c r="P8817">
        <v>8.3462058975418891</v>
      </c>
      <c r="Q8817">
        <v>6.9204191934356096</v>
      </c>
    </row>
    <row r="8818" spans="1:17">
      <c r="A8818" t="s">
        <v>15987</v>
      </c>
      <c r="B8818" s="16" t="s">
        <v>15988</v>
      </c>
      <c r="C8818">
        <v>8.2163248402712306</v>
      </c>
      <c r="D8818">
        <v>8.2216671384541105</v>
      </c>
      <c r="E8818">
        <v>8.0500473658796601</v>
      </c>
      <c r="F8818">
        <v>8.2448013488338496</v>
      </c>
      <c r="G8818">
        <v>7.8058773585549703</v>
      </c>
      <c r="H8818">
        <v>8.3609580412514006</v>
      </c>
      <c r="I8818">
        <v>8.2829020162843197</v>
      </c>
      <c r="J8818">
        <v>8.5587369090813397</v>
      </c>
      <c r="K8818">
        <v>8.1954782915448607</v>
      </c>
      <c r="L8818">
        <v>8.2173629449413692</v>
      </c>
      <c r="M8818">
        <v>8.1179183660344201</v>
      </c>
      <c r="N8818">
        <v>7.7804178880947603</v>
      </c>
      <c r="O8818">
        <v>8.0030916710025295</v>
      </c>
      <c r="P8818">
        <v>8.8089580437431305</v>
      </c>
      <c r="Q8818">
        <v>6.9204191934356096</v>
      </c>
    </row>
    <row r="8819" spans="1:17">
      <c r="A8819" t="s">
        <v>15989</v>
      </c>
      <c r="B8819" s="16" t="s">
        <v>15990</v>
      </c>
      <c r="C8819">
        <v>6.61737362056245</v>
      </c>
      <c r="D8819">
        <v>6.6559854074570701</v>
      </c>
      <c r="E8819">
        <v>6.5336684091712298</v>
      </c>
      <c r="F8819">
        <v>6.6566652448444597</v>
      </c>
      <c r="G8819">
        <v>6.2580314604422798</v>
      </c>
      <c r="H8819">
        <v>6.80558063504375</v>
      </c>
      <c r="I8819">
        <v>6.1591987869246898</v>
      </c>
      <c r="J8819">
        <v>6.6204805412427001</v>
      </c>
      <c r="K8819">
        <v>5.9865761413122698</v>
      </c>
      <c r="L8819">
        <v>6.1003539262734003</v>
      </c>
      <c r="M8819">
        <v>6.3940755381791998</v>
      </c>
      <c r="N8819">
        <v>5.6095571535837596</v>
      </c>
      <c r="O8819">
        <v>6.2600424788480797</v>
      </c>
      <c r="P8819">
        <v>6.4005945473111199</v>
      </c>
      <c r="Q8819">
        <v>2.8218677180984102</v>
      </c>
    </row>
    <row r="8820" spans="1:17">
      <c r="A8820" t="s">
        <v>15991</v>
      </c>
      <c r="B8820" s="16" t="s">
        <v>15992</v>
      </c>
      <c r="C8820">
        <v>7.96505030637449</v>
      </c>
      <c r="D8820">
        <v>8.1379069867990292</v>
      </c>
      <c r="E8820">
        <v>8.0309249363679793</v>
      </c>
      <c r="F8820">
        <v>8.1738905004014395</v>
      </c>
      <c r="G8820">
        <v>7.97565201582551</v>
      </c>
      <c r="H8820">
        <v>8.7242421953963607</v>
      </c>
      <c r="I8820">
        <v>8.3674830901938506</v>
      </c>
      <c r="J8820">
        <v>8.5019528553594501</v>
      </c>
      <c r="K8820">
        <v>8.0873759632997206</v>
      </c>
      <c r="L8820">
        <v>8.1986509391093598</v>
      </c>
      <c r="M8820">
        <v>8.3081422645750607</v>
      </c>
      <c r="N8820">
        <v>7.9057193802032204</v>
      </c>
      <c r="O8820">
        <v>8.4834013825232102</v>
      </c>
      <c r="P8820">
        <v>8.6388304246396892</v>
      </c>
      <c r="Q8820">
        <v>7.1565710053807701</v>
      </c>
    </row>
    <row r="8821" spans="1:17">
      <c r="A8821" t="s">
        <v>15993</v>
      </c>
      <c r="B8821" s="16" t="s">
        <v>15994</v>
      </c>
      <c r="C8821">
        <v>8.3961294856282596</v>
      </c>
      <c r="D8821">
        <v>8.2796641673518891</v>
      </c>
      <c r="E8821">
        <v>8.1240957126821698</v>
      </c>
      <c r="F8821">
        <v>8.0916336506484594</v>
      </c>
      <c r="G8821">
        <v>8.2858558209635493</v>
      </c>
      <c r="H8821">
        <v>8.0479170341314692</v>
      </c>
      <c r="I8821">
        <v>8.2170321021124497</v>
      </c>
      <c r="J8821">
        <v>8.0570944783562695</v>
      </c>
      <c r="K8821">
        <v>7.99863113727399</v>
      </c>
      <c r="L8821">
        <v>8.0768762799684897</v>
      </c>
      <c r="M8821">
        <v>8.11174300467815</v>
      </c>
      <c r="N8821">
        <v>8.1104622847137993</v>
      </c>
      <c r="O8821">
        <v>8.1212680954031295</v>
      </c>
      <c r="P8821">
        <v>8.3705776148277202</v>
      </c>
      <c r="Q8821">
        <v>7.3593062614465703</v>
      </c>
    </row>
    <row r="8822" spans="1:17">
      <c r="A8822" t="s">
        <v>15995</v>
      </c>
      <c r="B8822" s="16" t="s">
        <v>15996</v>
      </c>
      <c r="C8822">
        <v>5.1403854814574004</v>
      </c>
      <c r="D8822">
        <v>5.4196943085789</v>
      </c>
      <c r="E8822">
        <v>7.4738039318096003</v>
      </c>
      <c r="F8822">
        <v>5.2586040200005799</v>
      </c>
      <c r="G8822">
        <v>6.1139565568328003</v>
      </c>
      <c r="H8822">
        <v>7.7865802642857398</v>
      </c>
      <c r="I8822">
        <v>5.2218518540004704</v>
      </c>
      <c r="J8822">
        <v>6.99554785082886</v>
      </c>
      <c r="K8822">
        <v>5.1706501337897404</v>
      </c>
      <c r="L8822">
        <v>6.4709898055546704</v>
      </c>
      <c r="M8822">
        <v>6.3940755381791998</v>
      </c>
      <c r="N8822">
        <v>5.7063481960642797</v>
      </c>
      <c r="O8822">
        <v>7.0909232753190796</v>
      </c>
      <c r="P8822">
        <v>5.4975049655279902</v>
      </c>
      <c r="Q8822">
        <v>6.2843132996066204</v>
      </c>
    </row>
    <row r="8823" spans="1:17">
      <c r="A8823" t="s">
        <v>15997</v>
      </c>
      <c r="B8823" s="16" t="s">
        <v>1013</v>
      </c>
      <c r="C8823">
        <v>13.092947910238699</v>
      </c>
      <c r="D8823">
        <v>13.072194146188499</v>
      </c>
      <c r="E8823">
        <v>13.2331023084314</v>
      </c>
      <c r="F8823">
        <v>12.8704017305826</v>
      </c>
      <c r="G8823">
        <v>12.6575465262812</v>
      </c>
      <c r="H8823">
        <v>12.8069072419972</v>
      </c>
      <c r="I8823">
        <v>12.8789759698316</v>
      </c>
      <c r="J8823">
        <v>12.556161109000399</v>
      </c>
      <c r="K8823">
        <v>12.975206258008599</v>
      </c>
      <c r="L8823">
        <v>12.797980962896199</v>
      </c>
      <c r="M8823">
        <v>12.3608826344663</v>
      </c>
      <c r="N8823">
        <v>12.7478412476737</v>
      </c>
      <c r="O8823">
        <v>12.2666278054113</v>
      </c>
      <c r="P8823">
        <v>12.231792524179101</v>
      </c>
      <c r="Q8823">
        <v>14.5013048538385</v>
      </c>
    </row>
    <row r="8824" spans="1:17">
      <c r="A8824" t="s">
        <v>15998</v>
      </c>
      <c r="B8824" s="16" t="e">
        <v>#N/A</v>
      </c>
      <c r="C8824">
        <v>4.6454443926476303</v>
      </c>
      <c r="D8824">
        <v>4.60434225742737</v>
      </c>
      <c r="E8824">
        <v>4.3035359899866696</v>
      </c>
      <c r="F8824">
        <v>3.8353454241230298</v>
      </c>
      <c r="G8824">
        <v>4.37414671474383</v>
      </c>
      <c r="H8824">
        <v>4.1560374762891303</v>
      </c>
      <c r="I8824">
        <v>4.6056600831029897</v>
      </c>
      <c r="J8824">
        <v>4.5477957058863296</v>
      </c>
      <c r="K8824">
        <v>4.2710437260841099</v>
      </c>
      <c r="L8824">
        <v>4.3280695513255196</v>
      </c>
      <c r="M8824">
        <v>4.21436379980989</v>
      </c>
      <c r="N8824">
        <v>3.6661147186140499</v>
      </c>
      <c r="O8824">
        <v>4.4030955001336496</v>
      </c>
      <c r="P8824">
        <v>5.1710851092644097</v>
      </c>
      <c r="Q8824">
        <v>2.8218677180984102</v>
      </c>
    </row>
    <row r="8825" spans="1:17">
      <c r="A8825" t="s">
        <v>15999</v>
      </c>
      <c r="B8825" s="16" t="s">
        <v>16000</v>
      </c>
      <c r="C8825">
        <v>7.1313993990338602</v>
      </c>
      <c r="D8825">
        <v>6.3230695120548104</v>
      </c>
      <c r="E8825">
        <v>8.2116058507221101</v>
      </c>
      <c r="F8825">
        <v>7.1019844078078798</v>
      </c>
      <c r="G8825">
        <v>7.9014471331161502</v>
      </c>
      <c r="H8825">
        <v>3.8900437060628099</v>
      </c>
      <c r="I8825">
        <v>5.9240666568416502</v>
      </c>
      <c r="J8825">
        <v>6.0832551209501702</v>
      </c>
      <c r="K8825">
        <v>7.3197740054052103</v>
      </c>
      <c r="L8825">
        <v>7.3785184756246096</v>
      </c>
      <c r="M8825">
        <v>6.9405014020759301</v>
      </c>
      <c r="N8825">
        <v>7.6250471153328698</v>
      </c>
      <c r="O8825">
        <v>7.0975427775379902</v>
      </c>
      <c r="P8825">
        <v>4.2713440848041202</v>
      </c>
      <c r="Q8825">
        <v>10.087613053174801</v>
      </c>
    </row>
    <row r="8826" spans="1:17">
      <c r="A8826" t="s">
        <v>16001</v>
      </c>
      <c r="B8826" s="16" t="s">
        <v>16002</v>
      </c>
      <c r="C8826">
        <v>8.9173279972281794</v>
      </c>
      <c r="D8826">
        <v>9.0466442460280501</v>
      </c>
      <c r="E8826">
        <v>9.2314193548441192</v>
      </c>
      <c r="F8826">
        <v>9.2254603067600698</v>
      </c>
      <c r="G8826">
        <v>8.9977587879827006</v>
      </c>
      <c r="H8826">
        <v>9.1231522522902893</v>
      </c>
      <c r="I8826">
        <v>9.0130521091287097</v>
      </c>
      <c r="J8826">
        <v>9.2373988955990605</v>
      </c>
      <c r="K8826">
        <v>8.9027510334453694</v>
      </c>
      <c r="L8826">
        <v>8.6861573157094796</v>
      </c>
      <c r="M8826">
        <v>8.4568083399254999</v>
      </c>
      <c r="N8826">
        <v>8.3087231327633706</v>
      </c>
      <c r="O8826">
        <v>8.5926224527872392</v>
      </c>
      <c r="P8826">
        <v>9.1247555232944499</v>
      </c>
      <c r="Q8826">
        <v>6.2843132996066204</v>
      </c>
    </row>
    <row r="8827" spans="1:17">
      <c r="A8827" t="s">
        <v>16003</v>
      </c>
      <c r="B8827" s="16" t="s">
        <v>16004</v>
      </c>
      <c r="C8827">
        <v>9.6553920658301902</v>
      </c>
      <c r="D8827">
        <v>9.5681223428729201</v>
      </c>
      <c r="E8827">
        <v>11.1685283070743</v>
      </c>
      <c r="F8827">
        <v>10.8829836352621</v>
      </c>
      <c r="G8827">
        <v>10.8080849580804</v>
      </c>
      <c r="H8827">
        <v>10.4180325857835</v>
      </c>
      <c r="I8827">
        <v>9.8790722602725296</v>
      </c>
      <c r="J8827">
        <v>11.827638061620799</v>
      </c>
      <c r="K8827">
        <v>9.4468951908353596</v>
      </c>
      <c r="L8827">
        <v>9.6058050184553299</v>
      </c>
      <c r="M8827">
        <v>10.2365239250949</v>
      </c>
      <c r="N8827">
        <v>10.4435551490048</v>
      </c>
      <c r="O8827">
        <v>10.806138209603001</v>
      </c>
      <c r="P8827">
        <v>10.054861344870099</v>
      </c>
      <c r="Q8827">
        <v>9.2143845326617093</v>
      </c>
    </row>
    <row r="8828" spans="1:17">
      <c r="A8828" t="s">
        <v>16005</v>
      </c>
      <c r="B8828" s="16" t="s">
        <v>16006</v>
      </c>
      <c r="C8828">
        <v>8.1025166897275707</v>
      </c>
      <c r="D8828">
        <v>8.0941273327277905</v>
      </c>
      <c r="E8828">
        <v>8.2451741909304204</v>
      </c>
      <c r="F8828">
        <v>8.1482236680395399</v>
      </c>
      <c r="G8828">
        <v>7.7159380335276202</v>
      </c>
      <c r="H8828">
        <v>8.6030151728755904</v>
      </c>
      <c r="I8828">
        <v>8.7316595837562296</v>
      </c>
      <c r="J8828">
        <v>8.3839346955529894</v>
      </c>
      <c r="K8828">
        <v>8.2665969302074505</v>
      </c>
      <c r="L8828">
        <v>8.2284746209632704</v>
      </c>
      <c r="M8828">
        <v>8.3295824921526496</v>
      </c>
      <c r="N8828">
        <v>7.7584316664209503</v>
      </c>
      <c r="O8828">
        <v>8.2893644078548494</v>
      </c>
      <c r="P8828">
        <v>8.9449802139814008</v>
      </c>
      <c r="Q8828">
        <v>5.81282804418474</v>
      </c>
    </row>
    <row r="8829" spans="1:17">
      <c r="A8829" t="s">
        <v>16007</v>
      </c>
      <c r="B8829" s="16" t="s">
        <v>16008</v>
      </c>
      <c r="C8829">
        <v>3.3064422771203601</v>
      </c>
      <c r="D8829">
        <v>3.2942621936663499</v>
      </c>
      <c r="E8829">
        <v>3.4028894668404299</v>
      </c>
      <c r="F8829">
        <v>3.4706286095040801</v>
      </c>
      <c r="G8829">
        <v>2.8218677180984102</v>
      </c>
      <c r="H8829">
        <v>3.30825032505737</v>
      </c>
      <c r="I8829">
        <v>3.3100125595866299</v>
      </c>
      <c r="J8829">
        <v>2.8218677180984102</v>
      </c>
      <c r="K8829">
        <v>3.27554212654834</v>
      </c>
      <c r="L8829">
        <v>2.8218677180984102</v>
      </c>
      <c r="M8829">
        <v>2.8218677180984102</v>
      </c>
      <c r="N8829">
        <v>3.5144020463037902</v>
      </c>
      <c r="O8829">
        <v>2.8218677180984102</v>
      </c>
      <c r="P8829">
        <v>2.8218677180984102</v>
      </c>
      <c r="Q8829">
        <v>2.8218677180984102</v>
      </c>
    </row>
    <row r="8830" spans="1:17">
      <c r="A8830" t="s">
        <v>16009</v>
      </c>
      <c r="B8830" s="16" t="s">
        <v>16010</v>
      </c>
      <c r="C8830">
        <v>10.005446523457399</v>
      </c>
      <c r="D8830">
        <v>10.1304496446821</v>
      </c>
      <c r="E8830">
        <v>10.167150221194101</v>
      </c>
      <c r="F8830">
        <v>10.385142157091099</v>
      </c>
      <c r="G8830">
        <v>10.0531884021777</v>
      </c>
      <c r="H8830">
        <v>11.2932943677349</v>
      </c>
      <c r="I8830">
        <v>10.3946993072067</v>
      </c>
      <c r="J8830">
        <v>10.8678194160684</v>
      </c>
      <c r="K8830">
        <v>9.9520139505930398</v>
      </c>
      <c r="L8830">
        <v>10.017894020663199</v>
      </c>
      <c r="M8830">
        <v>10.472754790028199</v>
      </c>
      <c r="N8830">
        <v>10.4909456582447</v>
      </c>
      <c r="O8830">
        <v>10.5943307628207</v>
      </c>
      <c r="P8830">
        <v>10.948274044484601</v>
      </c>
      <c r="Q8830">
        <v>6.6375058506955904</v>
      </c>
    </row>
    <row r="8831" spans="1:17">
      <c r="A8831" t="s">
        <v>16011</v>
      </c>
      <c r="B8831" s="16" t="s">
        <v>16012</v>
      </c>
      <c r="C8831">
        <v>8.9197292655513607</v>
      </c>
      <c r="D8831">
        <v>8.9672767925338608</v>
      </c>
      <c r="E8831">
        <v>8.4365055986030093</v>
      </c>
      <c r="F8831">
        <v>8.9565243407472508</v>
      </c>
      <c r="G8831">
        <v>9.0888821552467594</v>
      </c>
      <c r="H8831">
        <v>9.6846618632088202</v>
      </c>
      <c r="I8831">
        <v>9.8964967058207005</v>
      </c>
      <c r="J8831">
        <v>8.8092213140071909</v>
      </c>
      <c r="K8831">
        <v>9.2554659058769904</v>
      </c>
      <c r="L8831">
        <v>10.0630533868678</v>
      </c>
      <c r="M8831">
        <v>9.8993943716116508</v>
      </c>
      <c r="N8831">
        <v>9.6699440311366907</v>
      </c>
      <c r="O8831">
        <v>9.6850513941017606</v>
      </c>
      <c r="P8831">
        <v>10.252631134581099</v>
      </c>
      <c r="Q8831">
        <v>9.1060647157263492</v>
      </c>
    </row>
    <row r="8832" spans="1:17">
      <c r="A8832" t="s">
        <v>16013</v>
      </c>
      <c r="B8832" s="16" t="s">
        <v>16014</v>
      </c>
      <c r="C8832">
        <v>9.0193746062982108</v>
      </c>
      <c r="D8832">
        <v>8.6142466183309896</v>
      </c>
      <c r="E8832">
        <v>10.24245619889</v>
      </c>
      <c r="F8832">
        <v>9.2166710777506307</v>
      </c>
      <c r="G8832">
        <v>9.8200724218679305</v>
      </c>
      <c r="H8832">
        <v>6.1505664765725898</v>
      </c>
      <c r="I8832">
        <v>7.9899120044474898</v>
      </c>
      <c r="J8832">
        <v>7.6473812472211504</v>
      </c>
      <c r="K8832">
        <v>9.5576713125417605</v>
      </c>
      <c r="L8832">
        <v>9.4437142370447198</v>
      </c>
      <c r="M8832">
        <v>9.0316292484209608</v>
      </c>
      <c r="N8832">
        <v>9.5115324091028501</v>
      </c>
      <c r="O8832">
        <v>9.0375814276236408</v>
      </c>
      <c r="P8832">
        <v>6.1737439525172801</v>
      </c>
      <c r="Q8832">
        <v>12.7588078914621</v>
      </c>
    </row>
    <row r="8833" spans="1:17">
      <c r="A8833" t="s">
        <v>16015</v>
      </c>
      <c r="B8833" s="16" t="s">
        <v>16016</v>
      </c>
      <c r="C8833">
        <v>4.9565989702087299</v>
      </c>
      <c r="D8833">
        <v>4.5537481491643197</v>
      </c>
      <c r="E8833">
        <v>2.8218677180984102</v>
      </c>
      <c r="F8833">
        <v>3.7319397910766599</v>
      </c>
      <c r="G8833">
        <v>3.33407035458014</v>
      </c>
      <c r="H8833">
        <v>3.50653555504317</v>
      </c>
      <c r="I8833">
        <v>4.7549066861635803</v>
      </c>
      <c r="J8833">
        <v>3.6724961835054399</v>
      </c>
      <c r="K8833">
        <v>5.2559835824799102</v>
      </c>
      <c r="L8833">
        <v>5.5241990976608299</v>
      </c>
      <c r="M8833">
        <v>4.2669672077812901</v>
      </c>
      <c r="N8833">
        <v>3.99991931403749</v>
      </c>
      <c r="O8833">
        <v>4.1329497517715001</v>
      </c>
      <c r="P8833">
        <v>4.2713440848041202</v>
      </c>
      <c r="Q8833">
        <v>2.8218677180984102</v>
      </c>
    </row>
    <row r="8834" spans="1:17">
      <c r="A8834" t="s">
        <v>16017</v>
      </c>
      <c r="B8834" s="16" t="s">
        <v>16018</v>
      </c>
      <c r="C8834">
        <v>9.2524933276805505</v>
      </c>
      <c r="D8834">
        <v>9.3854752281137106</v>
      </c>
      <c r="E8834">
        <v>9.2258277469145202</v>
      </c>
      <c r="F8834">
        <v>9.5850106007587197</v>
      </c>
      <c r="G8834">
        <v>9.4463946333154691</v>
      </c>
      <c r="H8834">
        <v>9.6732376863531808</v>
      </c>
      <c r="I8834">
        <v>9.6280489476688498</v>
      </c>
      <c r="J8834">
        <v>9.8060719056997296</v>
      </c>
      <c r="K8834">
        <v>9.5165999819193505</v>
      </c>
      <c r="L8834">
        <v>9.6001154696540194</v>
      </c>
      <c r="M8834">
        <v>9.5998315609348204</v>
      </c>
      <c r="N8834">
        <v>8.9362427898219501</v>
      </c>
      <c r="O8834">
        <v>9.5092801055138292</v>
      </c>
      <c r="P8834">
        <v>9.7989250707570008</v>
      </c>
      <c r="Q8834">
        <v>8.6462459446333604</v>
      </c>
    </row>
    <row r="8835" spans="1:17">
      <c r="A8835" t="s">
        <v>16019</v>
      </c>
      <c r="B8835" s="16" t="s">
        <v>16020</v>
      </c>
      <c r="C8835">
        <v>6.0909271146733497</v>
      </c>
      <c r="D8835">
        <v>5.9246275129003996</v>
      </c>
      <c r="E8835">
        <v>6.8434447610936902</v>
      </c>
      <c r="F8835">
        <v>6.6034475243873398</v>
      </c>
      <c r="G8835">
        <v>6.09486992412522</v>
      </c>
      <c r="H8835">
        <v>5.4261642208015903</v>
      </c>
      <c r="I8835">
        <v>6.9163248006173097</v>
      </c>
      <c r="J8835">
        <v>7.0926149872956099</v>
      </c>
      <c r="K8835">
        <v>6.2387586492256899</v>
      </c>
      <c r="L8835">
        <v>6.9377613713991799</v>
      </c>
      <c r="M8835">
        <v>5.2134656239442299</v>
      </c>
      <c r="N8835">
        <v>4.9442341107279502</v>
      </c>
      <c r="O8835">
        <v>5.1118655635160302</v>
      </c>
      <c r="P8835">
        <v>6.217780089303</v>
      </c>
      <c r="Q8835">
        <v>5.09416193408443</v>
      </c>
    </row>
    <row r="8836" spans="1:17">
      <c r="A8836" t="s">
        <v>16021</v>
      </c>
      <c r="B8836" s="16" t="s">
        <v>16022</v>
      </c>
      <c r="C8836">
        <v>3.5040133865677898</v>
      </c>
      <c r="D8836">
        <v>3.8603343823973102</v>
      </c>
      <c r="E8836">
        <v>3.9618875914207199</v>
      </c>
      <c r="F8836">
        <v>3.9277704709105601</v>
      </c>
      <c r="G8836">
        <v>4.1380367534927496</v>
      </c>
      <c r="H8836">
        <v>4.1560374762891303</v>
      </c>
      <c r="I8836">
        <v>4.7071247246580201</v>
      </c>
      <c r="J8836">
        <v>4.7455649477942696</v>
      </c>
      <c r="K8836">
        <v>4.1419680287536398</v>
      </c>
      <c r="L8836">
        <v>4.4473184955329197</v>
      </c>
      <c r="M8836">
        <v>4.5794486673888004</v>
      </c>
      <c r="N8836">
        <v>3.9019995236038798</v>
      </c>
      <c r="O8836">
        <v>4.5388813471664999</v>
      </c>
      <c r="P8836">
        <v>3.7927642367557501</v>
      </c>
      <c r="Q8836">
        <v>2.8218677180984102</v>
      </c>
    </row>
    <row r="8837" spans="1:17">
      <c r="A8837" t="s">
        <v>16023</v>
      </c>
      <c r="B8837" s="16" t="s">
        <v>16024</v>
      </c>
      <c r="C8837">
        <v>4.3623517865106702</v>
      </c>
      <c r="D8837">
        <v>4.1197647330598102</v>
      </c>
      <c r="E8837">
        <v>4.3035359899866696</v>
      </c>
      <c r="F8837">
        <v>4.3517302712450299</v>
      </c>
      <c r="G8837">
        <v>3.8309652426265099</v>
      </c>
      <c r="H8837">
        <v>4.43015569855271</v>
      </c>
      <c r="I8837">
        <v>4.30650913402902</v>
      </c>
      <c r="J8837">
        <v>4.3107162608919598</v>
      </c>
      <c r="K8837">
        <v>3.91162951239331</v>
      </c>
      <c r="L8837">
        <v>4.2633743974944602</v>
      </c>
      <c r="M8837">
        <v>3.9727288000471899</v>
      </c>
      <c r="N8837">
        <v>3.99991931403749</v>
      </c>
      <c r="O8837">
        <v>3.6677309644704801</v>
      </c>
      <c r="P8837">
        <v>4.2713440848041202</v>
      </c>
      <c r="Q8837">
        <v>2.8218677180984102</v>
      </c>
    </row>
    <row r="8838" spans="1:17">
      <c r="A8838" t="s">
        <v>16025</v>
      </c>
      <c r="B8838" s="16" t="s">
        <v>16026</v>
      </c>
      <c r="C8838">
        <v>4.0706176854441196</v>
      </c>
      <c r="D8838">
        <v>3.6330127529723502</v>
      </c>
      <c r="E8838">
        <v>2.8218677180984102</v>
      </c>
      <c r="F8838">
        <v>3.7319397910766599</v>
      </c>
      <c r="G8838">
        <v>3.5425260543824399</v>
      </c>
      <c r="H8838">
        <v>3.9869852489372102</v>
      </c>
      <c r="I8838">
        <v>4.2360017113942803</v>
      </c>
      <c r="J8838">
        <v>3.4276433730071201</v>
      </c>
      <c r="K8838">
        <v>4.0709644767565303</v>
      </c>
      <c r="L8838">
        <v>4.1946255460110002</v>
      </c>
      <c r="M8838">
        <v>3.82485868955618</v>
      </c>
      <c r="N8838">
        <v>3.5144020463037902</v>
      </c>
      <c r="O8838">
        <v>3.9295289699043701</v>
      </c>
      <c r="P8838">
        <v>3.6194497939779602</v>
      </c>
      <c r="Q8838">
        <v>2.8218677180984102</v>
      </c>
    </row>
    <row r="8839" spans="1:17">
      <c r="A8839" t="s">
        <v>16027</v>
      </c>
      <c r="B8839" s="16" t="e">
        <v>#N/A</v>
      </c>
      <c r="C8839">
        <v>5.7405986380477696</v>
      </c>
      <c r="D8839">
        <v>5.80952916847931</v>
      </c>
      <c r="E8839">
        <v>6.3595865741919599</v>
      </c>
      <c r="F8839">
        <v>6.3935285504750903</v>
      </c>
      <c r="G8839">
        <v>6.4043416746310999</v>
      </c>
      <c r="H8839">
        <v>6.6027569335949101</v>
      </c>
      <c r="I8839">
        <v>6.4984102644921702</v>
      </c>
      <c r="J8839">
        <v>6.4938271429004404</v>
      </c>
      <c r="K8839">
        <v>6.2789451631063997</v>
      </c>
      <c r="L8839">
        <v>6.4834826596475601</v>
      </c>
      <c r="M8839">
        <v>6.4344689241199804</v>
      </c>
      <c r="N8839">
        <v>6.12710255390685</v>
      </c>
      <c r="O8839">
        <v>6.6428125903268098</v>
      </c>
      <c r="P8839">
        <v>6.9084007912347802</v>
      </c>
      <c r="Q8839">
        <v>6.2843132996066204</v>
      </c>
    </row>
    <row r="8840" spans="1:17">
      <c r="A8840" t="s">
        <v>16028</v>
      </c>
      <c r="B8840" s="16" t="s">
        <v>16029</v>
      </c>
      <c r="C8840">
        <v>9.8403782432134292</v>
      </c>
      <c r="D8840">
        <v>9.7210956209766302</v>
      </c>
      <c r="E8840">
        <v>10.4485195218708</v>
      </c>
      <c r="F8840">
        <v>10.395302859158701</v>
      </c>
      <c r="G8840">
        <v>10.237769046302001</v>
      </c>
      <c r="H8840">
        <v>9.3481737297222196</v>
      </c>
      <c r="I8840">
        <v>9.6369622984452104</v>
      </c>
      <c r="J8840">
        <v>9.8561641345452902</v>
      </c>
      <c r="K8840">
        <v>9.7435718737068093</v>
      </c>
      <c r="L8840">
        <v>10.2849534048796</v>
      </c>
      <c r="M8840">
        <v>10.034397309896599</v>
      </c>
      <c r="N8840">
        <v>10.4349262693135</v>
      </c>
      <c r="O8840">
        <v>10.2836639930552</v>
      </c>
      <c r="P8840">
        <v>9.0781748949283507</v>
      </c>
      <c r="Q8840">
        <v>11.3751514536252</v>
      </c>
    </row>
    <row r="8841" spans="1:17">
      <c r="A8841" t="s">
        <v>16030</v>
      </c>
      <c r="B8841" s="16" t="s">
        <v>16031</v>
      </c>
      <c r="C8841">
        <v>8.1151493709880498</v>
      </c>
      <c r="D8841">
        <v>8.1612377458494407</v>
      </c>
      <c r="E8841">
        <v>6.8287101228986797</v>
      </c>
      <c r="F8841">
        <v>8.3156834904239894</v>
      </c>
      <c r="G8841">
        <v>8.6256795449419403</v>
      </c>
      <c r="H8841">
        <v>8.4134175153610506</v>
      </c>
      <c r="I8841">
        <v>7.5542023354673802</v>
      </c>
      <c r="J8841">
        <v>7.7945429940237503</v>
      </c>
      <c r="K8841">
        <v>7.7658900712178403</v>
      </c>
      <c r="L8841">
        <v>7.1634336789776603</v>
      </c>
      <c r="M8841">
        <v>8.4713475138279897</v>
      </c>
      <c r="N8841">
        <v>8.6233096264912596</v>
      </c>
      <c r="O8841">
        <v>8.4294540807362495</v>
      </c>
      <c r="P8841">
        <v>8.5815289712361196</v>
      </c>
      <c r="Q8841">
        <v>6.2843132996066204</v>
      </c>
    </row>
    <row r="8842" spans="1:17">
      <c r="A8842" t="s">
        <v>16032</v>
      </c>
      <c r="B8842" s="16" t="s">
        <v>16033</v>
      </c>
      <c r="C8842">
        <v>10.3299823053024</v>
      </c>
      <c r="D8842">
        <v>10.3909580064977</v>
      </c>
      <c r="E8842">
        <v>9.8773461532637103</v>
      </c>
      <c r="F8842">
        <v>10.1112960989536</v>
      </c>
      <c r="G8842">
        <v>10.081047587287401</v>
      </c>
      <c r="H8842">
        <v>9.9771924535127994</v>
      </c>
      <c r="I8842">
        <v>10.245341555659</v>
      </c>
      <c r="J8842">
        <v>9.8009656664142604</v>
      </c>
      <c r="K8842">
        <v>10.452054634398699</v>
      </c>
      <c r="L8842">
        <v>10.3113072552503</v>
      </c>
      <c r="M8842">
        <v>10.2646103904641</v>
      </c>
      <c r="N8842">
        <v>9.8803328887895905</v>
      </c>
      <c r="O8842">
        <v>10.4130197434222</v>
      </c>
      <c r="P8842">
        <v>10.2617771511045</v>
      </c>
      <c r="Q8842">
        <v>9.9057254354815303</v>
      </c>
    </row>
    <row r="8843" spans="1:17">
      <c r="A8843" t="s">
        <v>16034</v>
      </c>
      <c r="B8843" s="16" t="s">
        <v>16035</v>
      </c>
      <c r="C8843">
        <v>8.92929455299792</v>
      </c>
      <c r="D8843">
        <v>8.6558930000298595</v>
      </c>
      <c r="E8843">
        <v>9.0628936338489208</v>
      </c>
      <c r="F8843">
        <v>8.7405065845641392</v>
      </c>
      <c r="G8843">
        <v>8.3309627877181498</v>
      </c>
      <c r="H8843">
        <v>7.3497448055988004</v>
      </c>
      <c r="I8843">
        <v>8.2676718817034995</v>
      </c>
      <c r="J8843">
        <v>8.0223923038524401</v>
      </c>
      <c r="K8843">
        <v>8.7097238224303801</v>
      </c>
      <c r="L8843">
        <v>8.7074862528963095</v>
      </c>
      <c r="M8843">
        <v>8.0289574795188603</v>
      </c>
      <c r="N8843">
        <v>8.0841980981763797</v>
      </c>
      <c r="O8843">
        <v>7.9456606621419299</v>
      </c>
      <c r="P8843">
        <v>7.2301065543756904</v>
      </c>
      <c r="Q8843">
        <v>10.2743564196501</v>
      </c>
    </row>
    <row r="8844" spans="1:17">
      <c r="A8844" t="s">
        <v>16036</v>
      </c>
      <c r="B8844" s="16" t="s">
        <v>16037</v>
      </c>
      <c r="C8844">
        <v>7.2585116198467396</v>
      </c>
      <c r="D8844">
        <v>7.2576375141296099</v>
      </c>
      <c r="E8844">
        <v>5.8141048855267101</v>
      </c>
      <c r="F8844">
        <v>5.7920231273194096</v>
      </c>
      <c r="G8844">
        <v>7.1372856948198002</v>
      </c>
      <c r="H8844">
        <v>7.6820518030327003</v>
      </c>
      <c r="I8844">
        <v>7.5542023354673802</v>
      </c>
      <c r="J8844">
        <v>6.2857544786652202</v>
      </c>
      <c r="K8844">
        <v>8.55871986754231</v>
      </c>
      <c r="L8844">
        <v>8.3385415763736308</v>
      </c>
      <c r="M8844">
        <v>5.8211776785550002</v>
      </c>
      <c r="N8844">
        <v>6.3210115805117999</v>
      </c>
      <c r="O8844">
        <v>7.1871464252967501</v>
      </c>
      <c r="P8844">
        <v>8.0037850223126306</v>
      </c>
      <c r="Q8844">
        <v>8.7216113394761106</v>
      </c>
    </row>
    <row r="8845" spans="1:17">
      <c r="A8845" t="s">
        <v>16038</v>
      </c>
      <c r="B8845" s="16" t="s">
        <v>16039</v>
      </c>
      <c r="C8845">
        <v>8.1067399022232305</v>
      </c>
      <c r="D8845">
        <v>8.1260983970390104</v>
      </c>
      <c r="E8845">
        <v>7.9449959594491801</v>
      </c>
      <c r="F8845">
        <v>8.2203774830864695</v>
      </c>
      <c r="G8845">
        <v>7.9859473938127197</v>
      </c>
      <c r="H8845">
        <v>7.9470997620420496</v>
      </c>
      <c r="I8845">
        <v>8.1143431012299008</v>
      </c>
      <c r="J8845">
        <v>8.3196643480210106</v>
      </c>
      <c r="K8845">
        <v>7.86965110272254</v>
      </c>
      <c r="L8845">
        <v>7.9837524400169499</v>
      </c>
      <c r="M8845">
        <v>7.8137329219259701</v>
      </c>
      <c r="N8845">
        <v>7.8181039222588602</v>
      </c>
      <c r="O8845">
        <v>7.6985851168347903</v>
      </c>
      <c r="P8845">
        <v>7.9269590513014201</v>
      </c>
      <c r="Q8845">
        <v>7.5369478347710803</v>
      </c>
    </row>
    <row r="8846" spans="1:17">
      <c r="A8846" t="s">
        <v>16040</v>
      </c>
      <c r="B8846" s="16" t="s">
        <v>16041</v>
      </c>
      <c r="C8846">
        <v>10.357693486135201</v>
      </c>
      <c r="D8846">
        <v>10.4089266752295</v>
      </c>
      <c r="E8846">
        <v>10.3771759113238</v>
      </c>
      <c r="F8846">
        <v>10.1179190705155</v>
      </c>
      <c r="G8846">
        <v>10.333525196964199</v>
      </c>
      <c r="H8846">
        <v>10.0683181505678</v>
      </c>
      <c r="I8846">
        <v>10.5840322720298</v>
      </c>
      <c r="J8846">
        <v>10.202848089212701</v>
      </c>
      <c r="K8846">
        <v>10.593713090904201</v>
      </c>
      <c r="L8846">
        <v>10.350803974138501</v>
      </c>
      <c r="M8846">
        <v>10.148826514521399</v>
      </c>
      <c r="N8846">
        <v>9.6521853893386709</v>
      </c>
      <c r="O8846">
        <v>10.338339832685101</v>
      </c>
      <c r="P8846">
        <v>10.810828083464401</v>
      </c>
      <c r="Q8846">
        <v>7.8374797051227896</v>
      </c>
    </row>
    <row r="8847" spans="1:17">
      <c r="A8847" t="s">
        <v>16042</v>
      </c>
      <c r="B8847" s="16" t="s">
        <v>16043</v>
      </c>
      <c r="C8847">
        <v>8.5152618885270694</v>
      </c>
      <c r="D8847">
        <v>8.6254704712426502</v>
      </c>
      <c r="E8847">
        <v>8.1772368720469597</v>
      </c>
      <c r="F8847">
        <v>8.1556038196917005</v>
      </c>
      <c r="G8847">
        <v>8.2775006945755205</v>
      </c>
      <c r="H8847">
        <v>8.3786575212136096</v>
      </c>
      <c r="I8847">
        <v>8.6101593998667205</v>
      </c>
      <c r="J8847">
        <v>8.3367087760093099</v>
      </c>
      <c r="K8847">
        <v>8.5801456611683609</v>
      </c>
      <c r="L8847">
        <v>8.4847004364264098</v>
      </c>
      <c r="M8847">
        <v>8.1870955480708201</v>
      </c>
      <c r="N8847">
        <v>7.8855783932945203</v>
      </c>
      <c r="O8847">
        <v>8.3487061914870999</v>
      </c>
      <c r="P8847">
        <v>8.7765005643214096</v>
      </c>
      <c r="Q8847">
        <v>6.9204191934356096</v>
      </c>
    </row>
    <row r="8848" spans="1:17">
      <c r="A8848" t="s">
        <v>16044</v>
      </c>
      <c r="B8848" s="16" t="s">
        <v>16045</v>
      </c>
      <c r="C8848">
        <v>6.5441645960174801</v>
      </c>
      <c r="D8848">
        <v>6.6338206543565796</v>
      </c>
      <c r="E8848">
        <v>6.1846340324636904</v>
      </c>
      <c r="F8848">
        <v>6.3160633938475401</v>
      </c>
      <c r="G8848">
        <v>6.0158323298688998</v>
      </c>
      <c r="H8848">
        <v>6.8672647865190601</v>
      </c>
      <c r="I8848">
        <v>6.4719229855418696</v>
      </c>
      <c r="J8848">
        <v>6.4313468883680898</v>
      </c>
      <c r="K8848">
        <v>6.1973995995060003</v>
      </c>
      <c r="L8848">
        <v>6.3396327776280996</v>
      </c>
      <c r="M8848">
        <v>5.7583066502886897</v>
      </c>
      <c r="N8848">
        <v>5.6343956717740804</v>
      </c>
      <c r="O8848">
        <v>5.5096284263065902</v>
      </c>
      <c r="P8848">
        <v>6.3222334835171203</v>
      </c>
      <c r="Q8848">
        <v>6.2843132996066204</v>
      </c>
    </row>
    <row r="8849" spans="1:17">
      <c r="A8849" t="s">
        <v>16046</v>
      </c>
      <c r="B8849" s="16" t="s">
        <v>16047</v>
      </c>
      <c r="C8849">
        <v>7.34696895994397</v>
      </c>
      <c r="D8849">
        <v>7.3821630066689501</v>
      </c>
      <c r="E8849">
        <v>6.6887898835754704</v>
      </c>
      <c r="F8849">
        <v>7.2680742783998298</v>
      </c>
      <c r="G8849">
        <v>6.9391485542025597</v>
      </c>
      <c r="H8849">
        <v>7.6705939668127296</v>
      </c>
      <c r="I8849">
        <v>7.6804239359659299</v>
      </c>
      <c r="J8849">
        <v>7.19606027589424</v>
      </c>
      <c r="K8849">
        <v>7.7705603720064502</v>
      </c>
      <c r="L8849">
        <v>7.6172488658561104</v>
      </c>
      <c r="M8849">
        <v>7.7594443035988698</v>
      </c>
      <c r="N8849">
        <v>6.8664655926759002</v>
      </c>
      <c r="O8849">
        <v>7.8820218970094302</v>
      </c>
      <c r="P8849">
        <v>8.1851428746972594</v>
      </c>
      <c r="Q8849">
        <v>5.09416193408443</v>
      </c>
    </row>
    <row r="8850" spans="1:17">
      <c r="A8850" t="s">
        <v>16048</v>
      </c>
      <c r="B8850" s="16" t="s">
        <v>16049</v>
      </c>
      <c r="C8850">
        <v>6.55662993027242</v>
      </c>
      <c r="D8850">
        <v>6.4806971696611804</v>
      </c>
      <c r="E8850">
        <v>6.65574536447828</v>
      </c>
      <c r="F8850">
        <v>5.7128413575868704</v>
      </c>
      <c r="G8850">
        <v>6.4197063712653204</v>
      </c>
      <c r="H8850">
        <v>6.1168867254643997</v>
      </c>
      <c r="I8850">
        <v>6.9064962973994302</v>
      </c>
      <c r="J8850">
        <v>7.0518163365729496</v>
      </c>
      <c r="K8850">
        <v>6.53231920245815</v>
      </c>
      <c r="L8850">
        <v>6.8345625689968097</v>
      </c>
      <c r="M8850">
        <v>6.5307070889644896</v>
      </c>
      <c r="N8850">
        <v>6.2592763242158096</v>
      </c>
      <c r="O8850">
        <v>6.3519688423618099</v>
      </c>
      <c r="P8850">
        <v>7.2927645970803701</v>
      </c>
      <c r="Q8850">
        <v>5.09416193408443</v>
      </c>
    </row>
    <row r="8851" spans="1:17">
      <c r="A8851" t="s">
        <v>16050</v>
      </c>
      <c r="B8851" s="16" t="s">
        <v>16051</v>
      </c>
      <c r="C8851">
        <v>4.9565989702087299</v>
      </c>
      <c r="D8851">
        <v>4.5009317243298002</v>
      </c>
      <c r="E8851">
        <v>4.2015349465393896</v>
      </c>
      <c r="F8851">
        <v>4.0892058755412499</v>
      </c>
      <c r="G8851">
        <v>4.6840610634984499</v>
      </c>
      <c r="H8851">
        <v>3.8900437060628099</v>
      </c>
      <c r="I8851">
        <v>4.7549066861635803</v>
      </c>
      <c r="J8851">
        <v>4.0764652066995799</v>
      </c>
      <c r="K8851">
        <v>4.9119590476093702</v>
      </c>
      <c r="L8851">
        <v>4.3280695513255196</v>
      </c>
      <c r="M8851">
        <v>4.2669672077812901</v>
      </c>
      <c r="N8851">
        <v>4.72039054531127</v>
      </c>
      <c r="O8851">
        <v>4.6608164090738198</v>
      </c>
      <c r="P8851">
        <v>4.6013142303928598</v>
      </c>
      <c r="Q8851">
        <v>5.81282804418474</v>
      </c>
    </row>
    <row r="8852" spans="1:17">
      <c r="A8852" t="s">
        <v>16052</v>
      </c>
      <c r="B8852" s="16" t="s">
        <v>16053</v>
      </c>
      <c r="C8852">
        <v>5.7625387775367001</v>
      </c>
      <c r="D8852">
        <v>5.6620405777712897</v>
      </c>
      <c r="E8852">
        <v>8.2228824023874001</v>
      </c>
      <c r="F8852">
        <v>6.5925617462467496</v>
      </c>
      <c r="G8852">
        <v>7.1647803584414298</v>
      </c>
      <c r="H8852">
        <v>3.7814594184883799</v>
      </c>
      <c r="I8852">
        <v>5.2218518540004704</v>
      </c>
      <c r="J8852">
        <v>7.2749463426482297</v>
      </c>
      <c r="K8852">
        <v>5.7384832894897801</v>
      </c>
      <c r="L8852">
        <v>5.28253338465999</v>
      </c>
      <c r="M8852">
        <v>5.4539067964059598</v>
      </c>
      <c r="N8852">
        <v>5.9619430316236501</v>
      </c>
      <c r="O8852">
        <v>6.0423190264543898</v>
      </c>
      <c r="P8852">
        <v>4.3630835021106398</v>
      </c>
      <c r="Q8852">
        <v>7.8374797051227896</v>
      </c>
    </row>
    <row r="8853" spans="1:17">
      <c r="A8853" t="s">
        <v>16054</v>
      </c>
      <c r="B8853" s="16" t="s">
        <v>16055</v>
      </c>
      <c r="C8853">
        <v>7.6372953270698201</v>
      </c>
      <c r="D8853">
        <v>7.5566823580389499</v>
      </c>
      <c r="E8853">
        <v>7.5829449158262197</v>
      </c>
      <c r="F8853">
        <v>8.1592797687752299</v>
      </c>
      <c r="G8853">
        <v>7.6909739137373903</v>
      </c>
      <c r="H8853">
        <v>7.9518387386748897</v>
      </c>
      <c r="I8853">
        <v>7.4227314773209603</v>
      </c>
      <c r="J8853">
        <v>8.0328910092490204</v>
      </c>
      <c r="K8853">
        <v>7.3637457781898901</v>
      </c>
      <c r="L8853">
        <v>7.5538278256418403</v>
      </c>
      <c r="M8853">
        <v>7.8175334624456996</v>
      </c>
      <c r="N8853">
        <v>7.5308835633863698</v>
      </c>
      <c r="O8853">
        <v>8.0170986455102593</v>
      </c>
      <c r="P8853">
        <v>7.5956949036652004</v>
      </c>
      <c r="Q8853">
        <v>6.6375058506955904</v>
      </c>
    </row>
    <row r="8854" spans="1:17">
      <c r="A8854" t="s">
        <v>16056</v>
      </c>
      <c r="B8854" s="16" t="s">
        <v>16057</v>
      </c>
      <c r="C8854">
        <v>6.5189022208360896</v>
      </c>
      <c r="D8854">
        <v>6.1138942084180101</v>
      </c>
      <c r="E8854">
        <v>7.2820324993308896</v>
      </c>
      <c r="F8854">
        <v>6.6356155302240598</v>
      </c>
      <c r="G8854">
        <v>7.4592292414027597</v>
      </c>
      <c r="H8854">
        <v>5.4810077289205497</v>
      </c>
      <c r="I8854">
        <v>5.6888246486798497</v>
      </c>
      <c r="J8854">
        <v>6.1626255445700204</v>
      </c>
      <c r="K8854">
        <v>6.2387586492256899</v>
      </c>
      <c r="L8854">
        <v>6.1484073885055901</v>
      </c>
      <c r="M8854">
        <v>6.1241308252630597</v>
      </c>
      <c r="N8854">
        <v>7.0225314405784802</v>
      </c>
      <c r="O8854">
        <v>6.1869642700358201</v>
      </c>
      <c r="P8854">
        <v>5.1710851092644097</v>
      </c>
      <c r="Q8854">
        <v>8.1958182219819093</v>
      </c>
    </row>
    <row r="8855" spans="1:17">
      <c r="A8855" t="s">
        <v>16058</v>
      </c>
      <c r="B8855" s="16" t="s">
        <v>16059</v>
      </c>
      <c r="C8855">
        <v>6.3993279841007</v>
      </c>
      <c r="D8855">
        <v>6.4171272036765803</v>
      </c>
      <c r="E8855">
        <v>7.0606604978116003</v>
      </c>
      <c r="F8855">
        <v>6.54816874345443</v>
      </c>
      <c r="G8855">
        <v>6.6712248272836403</v>
      </c>
      <c r="H8855">
        <v>6.5024570733982996</v>
      </c>
      <c r="I8855">
        <v>6.3167164806778997</v>
      </c>
      <c r="J8855">
        <v>7.2630884481653997</v>
      </c>
      <c r="K8855">
        <v>6.0655334946390003</v>
      </c>
      <c r="L8855">
        <v>5.79191555479931</v>
      </c>
      <c r="M8855">
        <v>6.5213705179323602</v>
      </c>
      <c r="N8855">
        <v>6.6795919659621896</v>
      </c>
      <c r="O8855">
        <v>6.8296501465849602</v>
      </c>
      <c r="P8855">
        <v>6.5454517148896398</v>
      </c>
      <c r="Q8855">
        <v>6.9204191934356096</v>
      </c>
    </row>
    <row r="8856" spans="1:17">
      <c r="A8856" t="s">
        <v>16060</v>
      </c>
      <c r="B8856" s="16" t="s">
        <v>16061</v>
      </c>
      <c r="C8856">
        <v>9.7528696606273098</v>
      </c>
      <c r="D8856">
        <v>9.7623427624438204</v>
      </c>
      <c r="E8856">
        <v>9.5325295584388705</v>
      </c>
      <c r="F8856">
        <v>9.5434422373881596</v>
      </c>
      <c r="G8856">
        <v>9.6330782234613306</v>
      </c>
      <c r="H8856">
        <v>9.9082137328504292</v>
      </c>
      <c r="I8856">
        <v>9.9283083806800505</v>
      </c>
      <c r="J8856">
        <v>9.5957209157782497</v>
      </c>
      <c r="K8856">
        <v>9.9855094354927196</v>
      </c>
      <c r="L8856">
        <v>9.5270352686033792</v>
      </c>
      <c r="M8856">
        <v>9.6195402846161802</v>
      </c>
      <c r="N8856">
        <v>9.2631479751467207</v>
      </c>
      <c r="O8856">
        <v>9.8651163326035896</v>
      </c>
      <c r="P8856">
        <v>10.0787160931344</v>
      </c>
      <c r="Q8856">
        <v>6.9204191934356096</v>
      </c>
    </row>
    <row r="8857" spans="1:17">
      <c r="A8857" t="s">
        <v>16062</v>
      </c>
      <c r="B8857" s="16" t="s">
        <v>16063</v>
      </c>
      <c r="C8857">
        <v>6.5441645960174801</v>
      </c>
      <c r="D8857">
        <v>6.55341663957745</v>
      </c>
      <c r="E8857">
        <v>6.6219183496940897</v>
      </c>
      <c r="F8857">
        <v>7.0070440488476997</v>
      </c>
      <c r="G8857">
        <v>6.09486992412522</v>
      </c>
      <c r="H8857">
        <v>6.8772919937956898</v>
      </c>
      <c r="I8857">
        <v>6.27127081030204</v>
      </c>
      <c r="J8857">
        <v>6.4938271429004404</v>
      </c>
      <c r="K8857">
        <v>5.9865761413122698</v>
      </c>
      <c r="L8857">
        <v>5.7507270721102604</v>
      </c>
      <c r="M8857">
        <v>5.83646315568744</v>
      </c>
      <c r="N8857">
        <v>5.6587966909913696</v>
      </c>
      <c r="O8857">
        <v>5.8654995265796703</v>
      </c>
      <c r="P8857">
        <v>6.0327560215808402</v>
      </c>
      <c r="Q8857">
        <v>5.81282804418474</v>
      </c>
    </row>
    <row r="8858" spans="1:17">
      <c r="A8858" t="s">
        <v>16064</v>
      </c>
      <c r="B8858" s="16" t="s">
        <v>16065</v>
      </c>
      <c r="C8858">
        <v>7.2355193283311996</v>
      </c>
      <c r="D8858">
        <v>7.1910785819618299</v>
      </c>
      <c r="E8858">
        <v>6.4001528211462198</v>
      </c>
      <c r="F8858">
        <v>7.4291807619964398</v>
      </c>
      <c r="G8858">
        <v>7.47394521252407</v>
      </c>
      <c r="H8858">
        <v>7.7489470586558404</v>
      </c>
      <c r="I8858">
        <v>6.8664937667428996</v>
      </c>
      <c r="J8858">
        <v>6.8680985443436402</v>
      </c>
      <c r="K8858">
        <v>6.9508845053043098</v>
      </c>
      <c r="L8858">
        <v>6.8634530912736</v>
      </c>
      <c r="M8858">
        <v>8.1271320634214792</v>
      </c>
      <c r="N8858">
        <v>7.9788347363882597</v>
      </c>
      <c r="O8858">
        <v>8.2092915093210692</v>
      </c>
      <c r="P8858">
        <v>7.0603427857534999</v>
      </c>
      <c r="Q8858">
        <v>6.9204191934356096</v>
      </c>
    </row>
    <row r="8859" spans="1:17">
      <c r="A8859" t="s">
        <v>16066</v>
      </c>
      <c r="B8859" s="16" t="s">
        <v>16067</v>
      </c>
      <c r="C8859">
        <v>7.71130932546843</v>
      </c>
      <c r="D8859">
        <v>7.4469495762664897</v>
      </c>
      <c r="E8859">
        <v>6.8287101228986797</v>
      </c>
      <c r="F8859">
        <v>6.9228239744450697</v>
      </c>
      <c r="G8859">
        <v>7.1280025223572601</v>
      </c>
      <c r="H8859">
        <v>7.4604017786458403</v>
      </c>
      <c r="I8859">
        <v>7.4701254998641904</v>
      </c>
      <c r="J8859">
        <v>6.9294886486744103</v>
      </c>
      <c r="K8859">
        <v>7.9541743335574404</v>
      </c>
      <c r="L8859">
        <v>7.3718442850930197</v>
      </c>
      <c r="M8859">
        <v>7.3871947493988603</v>
      </c>
      <c r="N8859">
        <v>6.9269991755545401</v>
      </c>
      <c r="O8859">
        <v>7.47313256090131</v>
      </c>
      <c r="P8859">
        <v>7.6917458145921502</v>
      </c>
      <c r="Q8859">
        <v>6.6375058506955904</v>
      </c>
    </row>
    <row r="8860" spans="1:17">
      <c r="A8860" t="s">
        <v>16068</v>
      </c>
      <c r="B8860" s="16" t="s">
        <v>16069</v>
      </c>
      <c r="C8860">
        <v>6.9734988154558204</v>
      </c>
      <c r="D8860">
        <v>6.9968414682087197</v>
      </c>
      <c r="E8860">
        <v>6.5153438410764704</v>
      </c>
      <c r="F8860">
        <v>7.60134058068786</v>
      </c>
      <c r="G8860">
        <v>5.8198701234814401</v>
      </c>
      <c r="H8860">
        <v>6.5409007630838598</v>
      </c>
      <c r="I8860">
        <v>7.3229819917611101</v>
      </c>
      <c r="J8860">
        <v>6.8121350092444999</v>
      </c>
      <c r="K8860">
        <v>6.9090390786620297</v>
      </c>
      <c r="L8860">
        <v>7.2240106477403199</v>
      </c>
      <c r="M8860">
        <v>6.8761954183910898</v>
      </c>
      <c r="N8860">
        <v>8.0070723907748906</v>
      </c>
      <c r="O8860">
        <v>6.1489606103488104</v>
      </c>
      <c r="P8860">
        <v>6.5454517148896398</v>
      </c>
      <c r="Q8860">
        <v>6.9204191934356096</v>
      </c>
    </row>
    <row r="8861" spans="1:17">
      <c r="A8861" t="s">
        <v>16070</v>
      </c>
      <c r="B8861" s="16" t="s">
        <v>16071</v>
      </c>
      <c r="C8861">
        <v>11.211781158927201</v>
      </c>
      <c r="D8861">
        <v>10.9606612966545</v>
      </c>
      <c r="E8861">
        <v>12.0469209015132</v>
      </c>
      <c r="F8861">
        <v>11.776864298314701</v>
      </c>
      <c r="G8861">
        <v>12.094209347983499</v>
      </c>
      <c r="H8861">
        <v>9.3713359396281302</v>
      </c>
      <c r="I8861">
        <v>11.0218867129453</v>
      </c>
      <c r="J8861">
        <v>10.1101112539755</v>
      </c>
      <c r="K8861">
        <v>11.917747740259101</v>
      </c>
      <c r="L8861">
        <v>11.6353014936852</v>
      </c>
      <c r="M8861">
        <v>11.456482736532299</v>
      </c>
      <c r="N8861">
        <v>11.7573898153631</v>
      </c>
      <c r="O8861">
        <v>11.5626108483554</v>
      </c>
      <c r="P8861">
        <v>9.77174316362008</v>
      </c>
      <c r="Q8861">
        <v>14.112598352984101</v>
      </c>
    </row>
    <row r="8862" spans="1:17">
      <c r="A8862" t="s">
        <v>16072</v>
      </c>
      <c r="B8862" s="16" t="s">
        <v>16073</v>
      </c>
      <c r="C8862">
        <v>5.5257755444735697</v>
      </c>
      <c r="D8862">
        <v>5.30932736890502</v>
      </c>
      <c r="E8862">
        <v>5.5107356403890702</v>
      </c>
      <c r="F8862">
        <v>5.1086920998035801</v>
      </c>
      <c r="G8862">
        <v>5.2496646871628903</v>
      </c>
      <c r="H8862">
        <v>4.6515204620337798</v>
      </c>
      <c r="I8862">
        <v>5.1886752257753797</v>
      </c>
      <c r="J8862">
        <v>4.589987956211</v>
      </c>
      <c r="K8862">
        <v>5.6790613626604003</v>
      </c>
      <c r="L8862">
        <v>5.8515068593680599</v>
      </c>
      <c r="M8862">
        <v>5.0616059647101501</v>
      </c>
      <c r="N8862">
        <v>5.1350388086703704</v>
      </c>
      <c r="O8862">
        <v>5.2165415310043803</v>
      </c>
      <c r="P8862">
        <v>4.9174589054378801</v>
      </c>
      <c r="Q8862">
        <v>7.3593062614465703</v>
      </c>
    </row>
    <row r="8863" spans="1:17">
      <c r="A8863" t="s">
        <v>16074</v>
      </c>
      <c r="B8863" s="16" t="s">
        <v>16075</v>
      </c>
      <c r="C8863">
        <v>6.1080510548675004</v>
      </c>
      <c r="D8863">
        <v>6.0647445775560298</v>
      </c>
      <c r="E8863">
        <v>6.43959429717279</v>
      </c>
      <c r="F8863">
        <v>6.4429228717264504</v>
      </c>
      <c r="G8863">
        <v>6.2233634368604598</v>
      </c>
      <c r="H8863">
        <v>6.5282010284564196</v>
      </c>
      <c r="I8863">
        <v>6.3017290020185603</v>
      </c>
      <c r="J8863">
        <v>6.2619694608709597</v>
      </c>
      <c r="K8863">
        <v>6.0808079045226702</v>
      </c>
      <c r="L8863">
        <v>6.1003539262734003</v>
      </c>
      <c r="M8863">
        <v>6.2429098030750199</v>
      </c>
      <c r="N8863">
        <v>6.0920352636291799</v>
      </c>
      <c r="O8863">
        <v>6.2117448150254297</v>
      </c>
      <c r="P8863">
        <v>6.6769424514664104</v>
      </c>
      <c r="Q8863">
        <v>6.2843132996066204</v>
      </c>
    </row>
    <row r="8864" spans="1:17">
      <c r="A8864" t="s">
        <v>16076</v>
      </c>
      <c r="B8864" s="16" t="e">
        <v>#N/A</v>
      </c>
      <c r="C8864">
        <v>10.8670828184905</v>
      </c>
      <c r="D8864">
        <v>10.8692276218282</v>
      </c>
      <c r="E8864">
        <v>11.011670007036599</v>
      </c>
      <c r="F8864">
        <v>10.9786118491972</v>
      </c>
      <c r="G8864">
        <v>10.7802785938801</v>
      </c>
      <c r="H8864">
        <v>11.1393923062724</v>
      </c>
      <c r="I8864">
        <v>11.0326204902037</v>
      </c>
      <c r="J8864">
        <v>10.967801844410699</v>
      </c>
      <c r="K8864">
        <v>10.9318751591096</v>
      </c>
      <c r="L8864">
        <v>10.944951257485</v>
      </c>
      <c r="M8864">
        <v>10.6262175311264</v>
      </c>
      <c r="N8864">
        <v>11.153966360273801</v>
      </c>
      <c r="O8864">
        <v>10.603056719007901</v>
      </c>
      <c r="P8864">
        <v>10.433482512748601</v>
      </c>
      <c r="Q8864">
        <v>11.1617851851396</v>
      </c>
    </row>
    <row r="8865" spans="1:17">
      <c r="A8865" t="s">
        <v>16077</v>
      </c>
      <c r="B8865" s="16" t="s">
        <v>16078</v>
      </c>
      <c r="C8865">
        <v>6.6526167310478499</v>
      </c>
      <c r="D8865">
        <v>6.8219210145429399</v>
      </c>
      <c r="E8865">
        <v>6.8724668132343201</v>
      </c>
      <c r="F8865">
        <v>6.4669918415543304</v>
      </c>
      <c r="G8865">
        <v>6.4197063712653204</v>
      </c>
      <c r="H8865">
        <v>7.2835401162175204</v>
      </c>
      <c r="I8865">
        <v>6.6358994312039501</v>
      </c>
      <c r="J8865">
        <v>6.5140594732174302</v>
      </c>
      <c r="K8865">
        <v>6.7849177277433901</v>
      </c>
      <c r="L8865">
        <v>7.1788191819805096</v>
      </c>
      <c r="M8865">
        <v>7.5560391547307804</v>
      </c>
      <c r="N8865">
        <v>7.31423950705243</v>
      </c>
      <c r="O8865">
        <v>7.3676573209893501</v>
      </c>
      <c r="P8865">
        <v>5.8760773296446898</v>
      </c>
      <c r="Q8865">
        <v>7.6950435514148801</v>
      </c>
    </row>
    <row r="8866" spans="1:17">
      <c r="A8866" t="s">
        <v>16079</v>
      </c>
      <c r="B8866" s="16" t="s">
        <v>16080</v>
      </c>
      <c r="C8866">
        <v>10.049962457085099</v>
      </c>
      <c r="D8866">
        <v>10.0221226140707</v>
      </c>
      <c r="E8866">
        <v>10.336249274332101</v>
      </c>
      <c r="F8866">
        <v>10.109398223032001</v>
      </c>
      <c r="G8866">
        <v>10.2822736833162</v>
      </c>
      <c r="H8866">
        <v>9.4079834619984304</v>
      </c>
      <c r="I8866">
        <v>10.011766417254901</v>
      </c>
      <c r="J8866">
        <v>10.2605263739657</v>
      </c>
      <c r="K8866">
        <v>10.197843921360199</v>
      </c>
      <c r="L8866">
        <v>9.9887981689331404</v>
      </c>
      <c r="M8866">
        <v>10.329867471546001</v>
      </c>
      <c r="N8866">
        <v>9.9570699926181305</v>
      </c>
      <c r="O8866">
        <v>10.3165760570988</v>
      </c>
      <c r="P8866">
        <v>9.9776663996186397</v>
      </c>
      <c r="Q8866">
        <v>10.3943408570348</v>
      </c>
    </row>
    <row r="8867" spans="1:17">
      <c r="A8867" t="s">
        <v>16081</v>
      </c>
      <c r="B8867" s="16" t="s">
        <v>16082</v>
      </c>
      <c r="C8867">
        <v>8.3217990999242293</v>
      </c>
      <c r="D8867">
        <v>8.5211641455854199</v>
      </c>
      <c r="E8867">
        <v>9.5749286494505093</v>
      </c>
      <c r="F8867">
        <v>8.7082593425084909</v>
      </c>
      <c r="G8867">
        <v>8.6742134183600292</v>
      </c>
      <c r="H8867">
        <v>7.16593171982817</v>
      </c>
      <c r="I8867">
        <v>8.5516409666455893</v>
      </c>
      <c r="J8867">
        <v>10.0101159888686</v>
      </c>
      <c r="K8867">
        <v>8.0873759632997206</v>
      </c>
      <c r="L8867">
        <v>8.4597762960646001</v>
      </c>
      <c r="M8867">
        <v>6.65538287986063</v>
      </c>
      <c r="N8867">
        <v>6.9659792970402998</v>
      </c>
      <c r="O8867">
        <v>6.4693817185352103</v>
      </c>
      <c r="P8867">
        <v>7.8318209036303701</v>
      </c>
      <c r="Q8867">
        <v>9.1060647157263492</v>
      </c>
    </row>
    <row r="8868" spans="1:17">
      <c r="A8868" t="s">
        <v>16083</v>
      </c>
      <c r="B8868" s="16" t="s">
        <v>16084</v>
      </c>
      <c r="C8868">
        <v>5.8673482739251597</v>
      </c>
      <c r="D8868">
        <v>6.1921927572866897</v>
      </c>
      <c r="E8868">
        <v>5.30798454985728</v>
      </c>
      <c r="F8868">
        <v>6.0544979390529399</v>
      </c>
      <c r="G8868">
        <v>5.9953604944039602</v>
      </c>
      <c r="H8868">
        <v>6.4359856847759502</v>
      </c>
      <c r="I8868">
        <v>6.1083114335419397</v>
      </c>
      <c r="J8868">
        <v>6.0135244304895803</v>
      </c>
      <c r="K8868">
        <v>5.8322145301996997</v>
      </c>
      <c r="L8868">
        <v>6.0673853986592201</v>
      </c>
      <c r="M8868">
        <v>6.0607774565504204</v>
      </c>
      <c r="N8868">
        <v>5.68277591644026</v>
      </c>
      <c r="O8868">
        <v>6.1744094418023296</v>
      </c>
      <c r="P8868">
        <v>6.4382133371337602</v>
      </c>
      <c r="Q8868">
        <v>5.09416193408443</v>
      </c>
    </row>
    <row r="8869" spans="1:17">
      <c r="A8869" t="s">
        <v>16085</v>
      </c>
      <c r="B8869" s="16" t="s">
        <v>16086</v>
      </c>
      <c r="C8869">
        <v>9.8655035731952605</v>
      </c>
      <c r="D8869">
        <v>9.4858577975468492</v>
      </c>
      <c r="E8869">
        <v>9.4653125478295603</v>
      </c>
      <c r="F8869">
        <v>8.5267166986324696</v>
      </c>
      <c r="G8869">
        <v>9.5932570563871096</v>
      </c>
      <c r="H8869">
        <v>7.1160517477703298</v>
      </c>
      <c r="I8869">
        <v>9.0491174222308999</v>
      </c>
      <c r="J8869">
        <v>7.9940158284048604</v>
      </c>
      <c r="K8869">
        <v>10.6624726898772</v>
      </c>
      <c r="L8869">
        <v>10.0485049782956</v>
      </c>
      <c r="M8869">
        <v>8.8414357467232403</v>
      </c>
      <c r="N8869">
        <v>9.0671055975068509</v>
      </c>
      <c r="O8869">
        <v>8.9362420924144192</v>
      </c>
      <c r="P8869">
        <v>7.6917458145921502</v>
      </c>
      <c r="Q8869">
        <v>12.489192508184599</v>
      </c>
    </row>
    <row r="8870" spans="1:17">
      <c r="A8870" t="s">
        <v>16087</v>
      </c>
      <c r="B8870" s="16" t="e">
        <v>#N/A</v>
      </c>
      <c r="C8870">
        <v>7.66621443377828</v>
      </c>
      <c r="D8870">
        <v>7.7892284648225099</v>
      </c>
      <c r="E8870">
        <v>7.8752221909449904</v>
      </c>
      <c r="F8870">
        <v>7.8762188970193696</v>
      </c>
      <c r="G8870">
        <v>7.4443611185871497</v>
      </c>
      <c r="H8870">
        <v>8.8488151002442894</v>
      </c>
      <c r="I8870">
        <v>8.2050888955228807</v>
      </c>
      <c r="J8870">
        <v>8.3674428370248606</v>
      </c>
      <c r="K8870">
        <v>7.6691536034957499</v>
      </c>
      <c r="L8870">
        <v>7.9881185328689099</v>
      </c>
      <c r="M8870">
        <v>7.6739683059716297</v>
      </c>
      <c r="N8870">
        <v>7.8020733967153699</v>
      </c>
      <c r="O8870">
        <v>7.76236314720368</v>
      </c>
      <c r="P8870">
        <v>8.7207264350412999</v>
      </c>
      <c r="Q8870">
        <v>5.09416193408443</v>
      </c>
    </row>
    <row r="8871" spans="1:17">
      <c r="A8871" t="s">
        <v>16088</v>
      </c>
      <c r="B8871" s="16" t="s">
        <v>16089</v>
      </c>
      <c r="C8871">
        <v>8.1025166897275707</v>
      </c>
      <c r="D8871">
        <v>8.1841967584028499</v>
      </c>
      <c r="E8871">
        <v>7.9719857448739999</v>
      </c>
      <c r="F8871">
        <v>8.3123860396137506</v>
      </c>
      <c r="G8871">
        <v>8.0012537917190603</v>
      </c>
      <c r="H8871">
        <v>8.8714889379342896</v>
      </c>
      <c r="I8871">
        <v>8.2866845341639195</v>
      </c>
      <c r="J8871">
        <v>8.3024159400773705</v>
      </c>
      <c r="K8871">
        <v>7.8826501789622299</v>
      </c>
      <c r="L8871">
        <v>8.1212740510008494</v>
      </c>
      <c r="M8871">
        <v>7.8475819702733904</v>
      </c>
      <c r="N8871">
        <v>7.9835796205658003</v>
      </c>
      <c r="O8871">
        <v>7.9383180626190599</v>
      </c>
      <c r="P8871">
        <v>8.1404815016067307</v>
      </c>
      <c r="Q8871">
        <v>5.09416193408443</v>
      </c>
    </row>
    <row r="8872" spans="1:17">
      <c r="A8872" t="s">
        <v>16090</v>
      </c>
      <c r="B8872" s="16" t="s">
        <v>16091</v>
      </c>
      <c r="C8872">
        <v>6.3282826399822101</v>
      </c>
      <c r="D8872">
        <v>6.4040653105614398</v>
      </c>
      <c r="E8872">
        <v>6.2077204724516397</v>
      </c>
      <c r="F8872">
        <v>6.3553236597965803</v>
      </c>
      <c r="G8872">
        <v>6.1513734454629896</v>
      </c>
      <c r="H8872">
        <v>7.2684043305091297</v>
      </c>
      <c r="I8872">
        <v>6.6477658559454804</v>
      </c>
      <c r="J8872">
        <v>7.0655451992438296</v>
      </c>
      <c r="K8872">
        <v>6.4759551621252198</v>
      </c>
      <c r="L8872">
        <v>6.8538875383047699</v>
      </c>
      <c r="M8872">
        <v>6.6890927020608997</v>
      </c>
      <c r="N8872">
        <v>6.22737111333391</v>
      </c>
      <c r="O8872">
        <v>6.5873122032958902</v>
      </c>
      <c r="P8872">
        <v>7.3914806888363103</v>
      </c>
      <c r="Q8872">
        <v>2.8218677180984102</v>
      </c>
    </row>
    <row r="8873" spans="1:17">
      <c r="A8873" t="s">
        <v>16092</v>
      </c>
      <c r="B8873" s="16" t="s">
        <v>16093</v>
      </c>
      <c r="C8873">
        <v>5.8263624218194501</v>
      </c>
      <c r="D8873">
        <v>5.5701495124768599</v>
      </c>
      <c r="E8873">
        <v>5.12062362366449</v>
      </c>
      <c r="F8873">
        <v>6.0544979390529399</v>
      </c>
      <c r="G8873">
        <v>6.0360109043049102</v>
      </c>
      <c r="H8873">
        <v>6.3079036124986203</v>
      </c>
      <c r="I8873">
        <v>5.9240666568416502</v>
      </c>
      <c r="J8873">
        <v>5.8785809350245</v>
      </c>
      <c r="K8873">
        <v>5.3872068501715296</v>
      </c>
      <c r="L8873">
        <v>5.8319238793611898</v>
      </c>
      <c r="M8873">
        <v>6.3734404495726498</v>
      </c>
      <c r="N8873">
        <v>6.0741695914303397</v>
      </c>
      <c r="O8873">
        <v>6.1744094418023296</v>
      </c>
      <c r="P8873">
        <v>6.1050083310752497</v>
      </c>
      <c r="Q8873">
        <v>2.8218677180984102</v>
      </c>
    </row>
    <row r="8874" spans="1:17">
      <c r="A8874" t="s">
        <v>16094</v>
      </c>
      <c r="B8874" s="16" t="s">
        <v>16095</v>
      </c>
      <c r="C8874">
        <v>9.4110781271869808</v>
      </c>
      <c r="D8874">
        <v>9.5102770219791299</v>
      </c>
      <c r="E8874">
        <v>9.4121455933629807</v>
      </c>
      <c r="F8874">
        <v>9.8624759245062492</v>
      </c>
      <c r="G8874">
        <v>9.4904193016258205</v>
      </c>
      <c r="H8874">
        <v>10.129159026290999</v>
      </c>
      <c r="I8874">
        <v>9.4113914041247604</v>
      </c>
      <c r="J8874">
        <v>10.0511216071482</v>
      </c>
      <c r="K8874">
        <v>9.2302822191165799</v>
      </c>
      <c r="L8874">
        <v>9.3193742753452096</v>
      </c>
      <c r="M8874">
        <v>9.7444687699895702</v>
      </c>
      <c r="N8874">
        <v>9.2074868873444604</v>
      </c>
      <c r="O8874">
        <v>9.4588924750897299</v>
      </c>
      <c r="P8874">
        <v>9.5823998440345797</v>
      </c>
      <c r="Q8874">
        <v>5.81282804418474</v>
      </c>
    </row>
    <row r="8875" spans="1:17">
      <c r="A8875" t="s">
        <v>16096</v>
      </c>
      <c r="B8875" s="16" t="s">
        <v>16097</v>
      </c>
      <c r="C8875">
        <v>7.5343816153612604</v>
      </c>
      <c r="D8875">
        <v>7.6476571620701899</v>
      </c>
      <c r="E8875">
        <v>7.7637815616834702</v>
      </c>
      <c r="F8875">
        <v>7.8806803909348799</v>
      </c>
      <c r="G8875">
        <v>7.7282595891436099</v>
      </c>
      <c r="H8875">
        <v>8.4168478530787603</v>
      </c>
      <c r="I8875">
        <v>7.6804239359659299</v>
      </c>
      <c r="J8875">
        <v>8.0909803821412201</v>
      </c>
      <c r="K8875">
        <v>7.7231612180153597</v>
      </c>
      <c r="L8875">
        <v>7.7922904582819097</v>
      </c>
      <c r="M8875">
        <v>7.7274776138695396</v>
      </c>
      <c r="N8875">
        <v>7.70769945831037</v>
      </c>
      <c r="O8875">
        <v>7.60889840261577</v>
      </c>
      <c r="P8875">
        <v>7.7671649027854004</v>
      </c>
      <c r="Q8875">
        <v>5.09416193408443</v>
      </c>
    </row>
    <row r="8876" spans="1:17">
      <c r="A8876" t="s">
        <v>16098</v>
      </c>
      <c r="B8876" s="16" t="s">
        <v>16099</v>
      </c>
      <c r="C8876">
        <v>7.9463175135047797</v>
      </c>
      <c r="D8876">
        <v>7.8527268965981198</v>
      </c>
      <c r="E8876">
        <v>8.1830222625708409</v>
      </c>
      <c r="F8876">
        <v>8.1519184688716102</v>
      </c>
      <c r="G8876">
        <v>7.7942051583206204</v>
      </c>
      <c r="H8876">
        <v>8.0075226726234394</v>
      </c>
      <c r="I8876">
        <v>7.8123020411255197</v>
      </c>
      <c r="J8876">
        <v>8.0605191600297204</v>
      </c>
      <c r="K8876">
        <v>7.8521344337355501</v>
      </c>
      <c r="L8876">
        <v>7.9028113043902399</v>
      </c>
      <c r="M8876">
        <v>7.8733696912725399</v>
      </c>
      <c r="N8876">
        <v>8.0024043880678093</v>
      </c>
      <c r="O8876">
        <v>7.8972506796085398</v>
      </c>
      <c r="P8876">
        <v>7.9004119547792602</v>
      </c>
      <c r="Q8876">
        <v>6.9204191934356096</v>
      </c>
    </row>
    <row r="8877" spans="1:17">
      <c r="A8877" t="s">
        <v>16100</v>
      </c>
      <c r="B8877" s="16" t="s">
        <v>16101</v>
      </c>
      <c r="C8877">
        <v>8.4992928496690308</v>
      </c>
      <c r="D8877">
        <v>8.6310498011158696</v>
      </c>
      <c r="E8877">
        <v>8.4934760895908692</v>
      </c>
      <c r="F8877">
        <v>8.5124204652147704</v>
      </c>
      <c r="G8877">
        <v>8.3864025800609703</v>
      </c>
      <c r="H8877">
        <v>8.6821072787635405</v>
      </c>
      <c r="I8877">
        <v>8.7121073181998092</v>
      </c>
      <c r="J8877">
        <v>8.7037128006545998</v>
      </c>
      <c r="K8877">
        <v>8.6064877496623708</v>
      </c>
      <c r="L8877">
        <v>8.3074432656332799</v>
      </c>
      <c r="M8877">
        <v>8.3108398001400605</v>
      </c>
      <c r="N8877">
        <v>8.0024043880678093</v>
      </c>
      <c r="O8877">
        <v>8.4984512159107997</v>
      </c>
      <c r="P8877">
        <v>8.8887305774980394</v>
      </c>
      <c r="Q8877">
        <v>6.9204191934356096</v>
      </c>
    </row>
    <row r="8878" spans="1:17">
      <c r="A8878" t="s">
        <v>16102</v>
      </c>
      <c r="B8878" s="16" t="s">
        <v>16103</v>
      </c>
      <c r="C8878">
        <v>5.60114838253069</v>
      </c>
      <c r="D8878">
        <v>5.9060888777783198</v>
      </c>
      <c r="E8878">
        <v>5.2635360024135203</v>
      </c>
      <c r="F8878">
        <v>5.1706883695566601</v>
      </c>
      <c r="G8878">
        <v>5.2845830866371397</v>
      </c>
      <c r="H8878">
        <v>6.7077629649987003</v>
      </c>
      <c r="I8878">
        <v>5.66533222304981</v>
      </c>
      <c r="J8878">
        <v>5.4805366902381003</v>
      </c>
      <c r="K8878">
        <v>5.31000747676672</v>
      </c>
      <c r="L8878">
        <v>4.87288619379569</v>
      </c>
      <c r="M8878">
        <v>5.0616059647101501</v>
      </c>
      <c r="N8878">
        <v>5.7968381761637398</v>
      </c>
      <c r="O8878">
        <v>4.9681956947275898</v>
      </c>
      <c r="P8878">
        <v>6.9084007912347802</v>
      </c>
      <c r="Q8878">
        <v>2.8218677180984102</v>
      </c>
    </row>
    <row r="8879" spans="1:17">
      <c r="A8879" t="s">
        <v>16104</v>
      </c>
      <c r="B8879" s="16" t="s">
        <v>16105</v>
      </c>
      <c r="C8879">
        <v>5.3319193517173096</v>
      </c>
      <c r="D8879">
        <v>5.3656299685334403</v>
      </c>
      <c r="E8879">
        <v>5.9578922475209</v>
      </c>
      <c r="F8879">
        <v>5.77264523713907</v>
      </c>
      <c r="G8879">
        <v>5.6191353861103099</v>
      </c>
      <c r="H8879">
        <v>4.7010860560449901</v>
      </c>
      <c r="I8879">
        <v>5.1886752257753797</v>
      </c>
      <c r="J8879">
        <v>5.3015977798976204</v>
      </c>
      <c r="K8879">
        <v>5.5956556821788501</v>
      </c>
      <c r="L8879">
        <v>5.5241990976608299</v>
      </c>
      <c r="M8879">
        <v>5.305907987925</v>
      </c>
      <c r="N8879">
        <v>5.7295275834397899</v>
      </c>
      <c r="O8879">
        <v>5.2900109819477699</v>
      </c>
      <c r="P8879">
        <v>4.6013142303928598</v>
      </c>
      <c r="Q8879">
        <v>6.2843132996066204</v>
      </c>
    </row>
    <row r="8880" spans="1:17">
      <c r="A8880" t="s">
        <v>16106</v>
      </c>
      <c r="B8880" s="16" t="s">
        <v>16107</v>
      </c>
      <c r="C8880">
        <v>7.8738161322913598</v>
      </c>
      <c r="D8880">
        <v>8.1650897414300605</v>
      </c>
      <c r="E8880">
        <v>7.5653201361319704</v>
      </c>
      <c r="F8880">
        <v>8.2551433213110403</v>
      </c>
      <c r="G8880">
        <v>7.8572620497112897</v>
      </c>
      <c r="H8880">
        <v>8.6934641952305203</v>
      </c>
      <c r="I8880">
        <v>7.9899120044474898</v>
      </c>
      <c r="J8880">
        <v>7.9015550355876503</v>
      </c>
      <c r="K8880">
        <v>8.1315948083280603</v>
      </c>
      <c r="L8880">
        <v>8.0054517585789693</v>
      </c>
      <c r="M8880">
        <v>8.1514177123307405</v>
      </c>
      <c r="N8880">
        <v>7.9107109210076096</v>
      </c>
      <c r="O8880">
        <v>7.9746623774536998</v>
      </c>
      <c r="P8880">
        <v>8.4320803888687408</v>
      </c>
      <c r="Q8880">
        <v>6.2843132996066204</v>
      </c>
    </row>
    <row r="8881" spans="1:17">
      <c r="A8881" t="s">
        <v>16108</v>
      </c>
      <c r="B8881" s="16" t="s">
        <v>16109</v>
      </c>
      <c r="C8881">
        <v>5.3613569434115202</v>
      </c>
      <c r="D8881">
        <v>5.2802736384566202</v>
      </c>
      <c r="E8881">
        <v>4.96044362242744</v>
      </c>
      <c r="F8881">
        <v>5.2006385452395101</v>
      </c>
      <c r="G8881">
        <v>5.7479431304763704</v>
      </c>
      <c r="H8881">
        <v>4.7487521450918901</v>
      </c>
      <c r="I8881">
        <v>5.0091235034862898</v>
      </c>
      <c r="J8881">
        <v>4.3621897727349799</v>
      </c>
      <c r="K8881">
        <v>5.6790613626604003</v>
      </c>
      <c r="L8881">
        <v>5.1269350135493204</v>
      </c>
      <c r="M8881">
        <v>5.5127359097096198</v>
      </c>
      <c r="N8881">
        <v>5.3928688873847097</v>
      </c>
      <c r="O8881">
        <v>5.5884838182520804</v>
      </c>
      <c r="P8881">
        <v>5.5682221171507997</v>
      </c>
      <c r="Q8881">
        <v>2.8218677180984102</v>
      </c>
    </row>
    <row r="8882" spans="1:17">
      <c r="A8882" t="s">
        <v>16110</v>
      </c>
      <c r="B8882" s="16" t="s">
        <v>16111</v>
      </c>
      <c r="C8882">
        <v>7.5715504288151303</v>
      </c>
      <c r="D8882">
        <v>7.2576375141296099</v>
      </c>
      <c r="E8882">
        <v>7.70866871839912</v>
      </c>
      <c r="F8882">
        <v>7.6544346110104096</v>
      </c>
      <c r="G8882">
        <v>7.4217666447414699</v>
      </c>
      <c r="H8882">
        <v>7.3206963756748999</v>
      </c>
      <c r="I8882">
        <v>7.5852747023070002</v>
      </c>
      <c r="J8882">
        <v>7.0791439304957899</v>
      </c>
      <c r="K8882">
        <v>7.4124053551330604</v>
      </c>
      <c r="L8882">
        <v>7.3718442850930197</v>
      </c>
      <c r="M8882">
        <v>7.4473440408504299</v>
      </c>
      <c r="N8882">
        <v>7.5178495561431902</v>
      </c>
      <c r="O8882">
        <v>7.4883071669573802</v>
      </c>
      <c r="P8882">
        <v>6.9989780827264001</v>
      </c>
      <c r="Q8882">
        <v>6.6375058506955904</v>
      </c>
    </row>
    <row r="8883" spans="1:17">
      <c r="A8883" t="s">
        <v>16112</v>
      </c>
      <c r="B8883" s="16" t="s">
        <v>16113</v>
      </c>
      <c r="C8883">
        <v>8.6457501840296995</v>
      </c>
      <c r="D8883">
        <v>8.4280788669593107</v>
      </c>
      <c r="E8883">
        <v>8.5660952034325408</v>
      </c>
      <c r="F8883">
        <v>9.2989151851370497</v>
      </c>
      <c r="G8883">
        <v>8.9591115678948192</v>
      </c>
      <c r="H8883">
        <v>8.0075226726234394</v>
      </c>
      <c r="I8883">
        <v>9.0198834139199509</v>
      </c>
      <c r="J8883">
        <v>8.6063592832469809</v>
      </c>
      <c r="K8883">
        <v>9.3736500595052306</v>
      </c>
      <c r="L8883">
        <v>9.4610818547994207</v>
      </c>
      <c r="M8883">
        <v>9.3142664401120108</v>
      </c>
      <c r="N8883">
        <v>10.0839147565032</v>
      </c>
      <c r="O8883">
        <v>8.6019421605313795</v>
      </c>
      <c r="P8883">
        <v>8.8337071439197903</v>
      </c>
      <c r="Q8883">
        <v>11.240743943668701</v>
      </c>
    </row>
    <row r="8884" spans="1:17">
      <c r="A8884" t="s">
        <v>16114</v>
      </c>
      <c r="B8884" s="16" t="s">
        <v>16115</v>
      </c>
      <c r="C8884">
        <v>7.8836964733618498</v>
      </c>
      <c r="D8884">
        <v>7.8139834357057696</v>
      </c>
      <c r="E8884">
        <v>7.5829449158262197</v>
      </c>
      <c r="F8884">
        <v>7.6544346110104096</v>
      </c>
      <c r="G8884">
        <v>7.52429672556746</v>
      </c>
      <c r="H8884">
        <v>8.0872095909659993</v>
      </c>
      <c r="I8884">
        <v>8.1521596650516592</v>
      </c>
      <c r="J8884">
        <v>7.9614095141140897</v>
      </c>
      <c r="K8884">
        <v>7.9376618677104398</v>
      </c>
      <c r="L8884">
        <v>7.7568976104303502</v>
      </c>
      <c r="M8884">
        <v>7.7868444819670897</v>
      </c>
      <c r="N8884">
        <v>7.1293565844791704</v>
      </c>
      <c r="O8884">
        <v>7.8781894052357098</v>
      </c>
      <c r="P8884">
        <v>8.1960952337861599</v>
      </c>
      <c r="Q8884">
        <v>6.2843132996066204</v>
      </c>
    </row>
    <row r="8885" spans="1:17">
      <c r="A8885" t="s">
        <v>16116</v>
      </c>
      <c r="B8885" s="16" t="s">
        <v>16117</v>
      </c>
      <c r="C8885">
        <v>10.2144646000904</v>
      </c>
      <c r="D8885">
        <v>10.2412712165843</v>
      </c>
      <c r="E8885">
        <v>10.506159469588599</v>
      </c>
      <c r="F8885">
        <v>10.5083604932244</v>
      </c>
      <c r="G8885">
        <v>10.2280510494554</v>
      </c>
      <c r="H8885">
        <v>10.137496394010901</v>
      </c>
      <c r="I8885">
        <v>10.3420765390771</v>
      </c>
      <c r="J8885">
        <v>9.9606020662045491</v>
      </c>
      <c r="K8885">
        <v>10.1039222381243</v>
      </c>
      <c r="L8885">
        <v>10.2893792824065</v>
      </c>
      <c r="M8885">
        <v>10.6835138739171</v>
      </c>
      <c r="N8885">
        <v>10.4435551490048</v>
      </c>
      <c r="O8885">
        <v>10.494691297326099</v>
      </c>
      <c r="P8885">
        <v>9.4605877864306898</v>
      </c>
      <c r="Q8885">
        <v>10.758673771778099</v>
      </c>
    </row>
    <row r="8886" spans="1:17">
      <c r="A8886" t="s">
        <v>16118</v>
      </c>
      <c r="B8886" s="16" t="s">
        <v>16119</v>
      </c>
      <c r="C8886">
        <v>7.0280865665637702</v>
      </c>
      <c r="D8886">
        <v>6.8120952747762598</v>
      </c>
      <c r="E8886">
        <v>6.8724668132343201</v>
      </c>
      <c r="F8886">
        <v>7.1397608819965903</v>
      </c>
      <c r="G8886">
        <v>6.79391800205281</v>
      </c>
      <c r="H8886">
        <v>6.7629296773152898</v>
      </c>
      <c r="I8886">
        <v>7.4567429891659804</v>
      </c>
      <c r="J8886">
        <v>7.0449023185390702</v>
      </c>
      <c r="K8886">
        <v>6.9090390786620297</v>
      </c>
      <c r="L8886">
        <v>7.1940415703855596</v>
      </c>
      <c r="M8886">
        <v>6.98859549043756</v>
      </c>
      <c r="N8886">
        <v>6.85612319490345</v>
      </c>
      <c r="O8886">
        <v>7.08427309548349</v>
      </c>
      <c r="P8886">
        <v>7.27218074483838</v>
      </c>
      <c r="Q8886">
        <v>7.1565710053807701</v>
      </c>
    </row>
    <row r="8887" spans="1:17">
      <c r="A8887" t="s">
        <v>16120</v>
      </c>
      <c r="B8887" s="16" t="s">
        <v>16121</v>
      </c>
      <c r="C8887">
        <v>5.2395597656514097</v>
      </c>
      <c r="D8887">
        <v>5.4459441552918904</v>
      </c>
      <c r="E8887">
        <v>5.1699772735735099</v>
      </c>
      <c r="F8887">
        <v>5.34113232674183</v>
      </c>
      <c r="G8887">
        <v>5.8198701234814401</v>
      </c>
      <c r="H8887">
        <v>5.36902745237989</v>
      </c>
      <c r="I8887">
        <v>5.1886752257753797</v>
      </c>
      <c r="J8887">
        <v>5.5420329423979799</v>
      </c>
      <c r="K8887">
        <v>4.9472302900396103</v>
      </c>
      <c r="L8887">
        <v>5.1913586396996196</v>
      </c>
      <c r="M8887">
        <v>5.3498610950685297</v>
      </c>
      <c r="N8887">
        <v>5.3632034605234802</v>
      </c>
      <c r="O8887">
        <v>5.2165415310043803</v>
      </c>
      <c r="P8887">
        <v>6.0327560215808402</v>
      </c>
      <c r="Q8887">
        <v>2.8218677180984102</v>
      </c>
    </row>
    <row r="8888" spans="1:17">
      <c r="A8888" t="s">
        <v>16122</v>
      </c>
      <c r="B8888" s="16" t="e">
        <v>#N/A</v>
      </c>
      <c r="C8888">
        <v>5.0332205246179997</v>
      </c>
      <c r="D8888">
        <v>5.09137122556535</v>
      </c>
      <c r="E8888">
        <v>4.6393553598667303</v>
      </c>
      <c r="F8888">
        <v>5.2006385452395101</v>
      </c>
      <c r="G8888">
        <v>4.4429501088137897</v>
      </c>
      <c r="H8888">
        <v>5.1476173494898996</v>
      </c>
      <c r="I8888">
        <v>4.9700790693176398</v>
      </c>
      <c r="J8888">
        <v>4.6702235480772103</v>
      </c>
      <c r="K8888">
        <v>4.67705685303679</v>
      </c>
      <c r="L8888">
        <v>5.0240271819925297</v>
      </c>
      <c r="M8888">
        <v>4.5794486673888004</v>
      </c>
      <c r="N8888">
        <v>4.4472252118161997</v>
      </c>
      <c r="O8888">
        <v>4.4953341022564199</v>
      </c>
      <c r="P8888">
        <v>4.86023234540618</v>
      </c>
      <c r="Q8888">
        <v>2.8218677180984102</v>
      </c>
    </row>
    <row r="8889" spans="1:17">
      <c r="A8889" t="s">
        <v>16123</v>
      </c>
      <c r="B8889" s="16" t="s">
        <v>16124</v>
      </c>
      <c r="C8889">
        <v>3.5040133865677898</v>
      </c>
      <c r="D8889">
        <v>3.2942621936663499</v>
      </c>
      <c r="E8889">
        <v>3.4028894668404299</v>
      </c>
      <c r="F8889">
        <v>3.2825265482838799</v>
      </c>
      <c r="G8889">
        <v>3.5425260543824399</v>
      </c>
      <c r="H8889">
        <v>3.30825032505737</v>
      </c>
      <c r="I8889">
        <v>3.5089935751222501</v>
      </c>
      <c r="J8889">
        <v>3.4276433730071201</v>
      </c>
      <c r="K8889">
        <v>2.8218677180984102</v>
      </c>
      <c r="L8889">
        <v>3.29479214013883</v>
      </c>
      <c r="M8889">
        <v>2.8218677180984102</v>
      </c>
      <c r="N8889">
        <v>2.8218677180984102</v>
      </c>
      <c r="O8889">
        <v>3.24931794675887</v>
      </c>
      <c r="P8889">
        <v>2.8218677180984102</v>
      </c>
      <c r="Q8889">
        <v>2.8218677180984102</v>
      </c>
    </row>
    <row r="8890" spans="1:17">
      <c r="A8890" t="s">
        <v>16125</v>
      </c>
      <c r="B8890" s="16" t="s">
        <v>16126</v>
      </c>
      <c r="C8890">
        <v>7.2042789662983404</v>
      </c>
      <c r="D8890">
        <v>7.1292085763975397</v>
      </c>
      <c r="E8890">
        <v>7.2492690045942503</v>
      </c>
      <c r="F8890">
        <v>7.0788318150758602</v>
      </c>
      <c r="G8890">
        <v>6.8627815520295101</v>
      </c>
      <c r="H8890">
        <v>7.8840306402628304</v>
      </c>
      <c r="I8890">
        <v>7.3006757095922703</v>
      </c>
      <c r="J8890">
        <v>7.4524628198859997</v>
      </c>
      <c r="K8890">
        <v>7.3324752458562799</v>
      </c>
      <c r="L8890">
        <v>7.4750825912029004</v>
      </c>
      <c r="M8890">
        <v>7.1841017988793396</v>
      </c>
      <c r="N8890">
        <v>7.09462444174304</v>
      </c>
      <c r="O8890">
        <v>7.2773243883325698</v>
      </c>
      <c r="P8890">
        <v>7.77449396691933</v>
      </c>
      <c r="Q8890">
        <v>5.81282804418474</v>
      </c>
    </row>
    <row r="8891" spans="1:17">
      <c r="A8891" t="s">
        <v>16127</v>
      </c>
      <c r="B8891" s="16" t="s">
        <v>16128</v>
      </c>
      <c r="C8891">
        <v>4.7424302842105197</v>
      </c>
      <c r="D8891">
        <v>4.6996493033489397</v>
      </c>
      <c r="E8891">
        <v>5.2635360024135203</v>
      </c>
      <c r="F8891">
        <v>5.0436549643728998</v>
      </c>
      <c r="G8891">
        <v>5.5066995363042803</v>
      </c>
      <c r="H8891">
        <v>4.43015569855271</v>
      </c>
      <c r="I8891">
        <v>4.5515847967793803</v>
      </c>
      <c r="J8891">
        <v>5.0952978149830299</v>
      </c>
      <c r="K8891">
        <v>4.7603034491719001</v>
      </c>
      <c r="L8891">
        <v>4.5555022990765597</v>
      </c>
      <c r="M8891">
        <v>4.7613190738105597</v>
      </c>
      <c r="N8891">
        <v>5.4219024728581404</v>
      </c>
      <c r="O8891">
        <v>5.1388149344389698</v>
      </c>
      <c r="P8891">
        <v>4.5271021320563003</v>
      </c>
      <c r="Q8891">
        <v>5.81282804418474</v>
      </c>
    </row>
    <row r="8892" spans="1:17">
      <c r="A8892" t="s">
        <v>16129</v>
      </c>
      <c r="B8892" s="16" t="s">
        <v>16130</v>
      </c>
      <c r="C8892">
        <v>9.8529956103437009</v>
      </c>
      <c r="D8892">
        <v>9.85463055498548</v>
      </c>
      <c r="E8892">
        <v>9.4724130896193497</v>
      </c>
      <c r="F8892">
        <v>9.5740423070819904</v>
      </c>
      <c r="G8892">
        <v>9.5243435735892295</v>
      </c>
      <c r="H8892">
        <v>9.0433061697833992</v>
      </c>
      <c r="I8892">
        <v>9.6070344044664004</v>
      </c>
      <c r="J8892">
        <v>9.3110893399598993</v>
      </c>
      <c r="K8892">
        <v>9.7600883821115705</v>
      </c>
      <c r="L8892">
        <v>9.6015399621329998</v>
      </c>
      <c r="M8892">
        <v>9.3876223201891094</v>
      </c>
      <c r="N8892">
        <v>9.0870722758962597</v>
      </c>
      <c r="O8892">
        <v>9.4238577235004009</v>
      </c>
      <c r="P8892">
        <v>9.5030800862739309</v>
      </c>
      <c r="Q8892">
        <v>9.4093039143768298</v>
      </c>
    </row>
    <row r="8893" spans="1:17">
      <c r="A8893" t="s">
        <v>16131</v>
      </c>
      <c r="B8893" s="16" t="s">
        <v>16132</v>
      </c>
      <c r="C8893">
        <v>5.44603397655621</v>
      </c>
      <c r="D8893">
        <v>5.6168575691991496</v>
      </c>
      <c r="E8893">
        <v>5.2175717649130604</v>
      </c>
      <c r="F8893">
        <v>5.1400511332488898</v>
      </c>
      <c r="G8893">
        <v>4.88571169002517</v>
      </c>
      <c r="H8893">
        <v>5.7489183951006302</v>
      </c>
      <c r="I8893">
        <v>5.1546550765941603</v>
      </c>
      <c r="J8893">
        <v>5.76383742325923</v>
      </c>
      <c r="K8893">
        <v>4.67705685303679</v>
      </c>
      <c r="L8893">
        <v>4.7901010708768101</v>
      </c>
      <c r="M8893">
        <v>4.72701506955603</v>
      </c>
      <c r="N8893">
        <v>4.6704332416218497</v>
      </c>
      <c r="O8893">
        <v>4.5809011873356402</v>
      </c>
      <c r="P8893">
        <v>5.8197066879617596</v>
      </c>
      <c r="Q8893">
        <v>2.8218677180984102</v>
      </c>
    </row>
    <row r="8894" spans="1:17">
      <c r="A8894" t="s">
        <v>16133</v>
      </c>
      <c r="B8894" s="16" t="s">
        <v>16134</v>
      </c>
      <c r="C8894">
        <v>7.9177534237750704</v>
      </c>
      <c r="D8894">
        <v>7.8857928710934697</v>
      </c>
      <c r="E8894">
        <v>8.0563655165468493</v>
      </c>
      <c r="F8894">
        <v>8.3706158386625908</v>
      </c>
      <c r="G8894">
        <v>8.1228524268176496</v>
      </c>
      <c r="H8894">
        <v>8.46403466020395</v>
      </c>
      <c r="I8894">
        <v>8.2050888955228807</v>
      </c>
      <c r="J8894">
        <v>7.7054390932035197</v>
      </c>
      <c r="K8894">
        <v>8.9048749457321108</v>
      </c>
      <c r="L8894">
        <v>8.8509561498087894</v>
      </c>
      <c r="M8894">
        <v>8.6201164676081206</v>
      </c>
      <c r="N8894">
        <v>8.9386868600017095</v>
      </c>
      <c r="O8894">
        <v>8.3094177076460696</v>
      </c>
      <c r="P8894">
        <v>7.8801754824985499</v>
      </c>
      <c r="Q8894">
        <v>10.0588468117601</v>
      </c>
    </row>
    <row r="8895" spans="1:17">
      <c r="A8895" t="s">
        <v>16135</v>
      </c>
      <c r="B8895" s="16" t="s">
        <v>16136</v>
      </c>
      <c r="C8895">
        <v>7.7496407277196804</v>
      </c>
      <c r="D8895">
        <v>7.63659492500196</v>
      </c>
      <c r="E8895">
        <v>8.1479562815056408</v>
      </c>
      <c r="F8895">
        <v>7.5405812384578796</v>
      </c>
      <c r="G8895">
        <v>7.8795240458814702</v>
      </c>
      <c r="H8895">
        <v>8.0301036709191909</v>
      </c>
      <c r="I8895">
        <v>8.2328039478341104</v>
      </c>
      <c r="J8895">
        <v>8.4190326175965193</v>
      </c>
      <c r="K8895">
        <v>7.5761573404847704</v>
      </c>
      <c r="L8895">
        <v>8.5182823622326396</v>
      </c>
      <c r="M8895">
        <v>8.1663909774944692</v>
      </c>
      <c r="N8895">
        <v>8.2350487794338996</v>
      </c>
      <c r="O8895">
        <v>8.0378570068629696</v>
      </c>
      <c r="P8895">
        <v>8.1461404644699105</v>
      </c>
      <c r="Q8895">
        <v>8.0859864702427604</v>
      </c>
    </row>
    <row r="8896" spans="1:17">
      <c r="A8896" t="s">
        <v>16137</v>
      </c>
      <c r="B8896" s="16" t="s">
        <v>16138</v>
      </c>
      <c r="C8896">
        <v>7.6889384803510499</v>
      </c>
      <c r="D8896">
        <v>7.4906236661468704</v>
      </c>
      <c r="E8896">
        <v>8.1655959374263993</v>
      </c>
      <c r="F8896">
        <v>8.0407241021528009</v>
      </c>
      <c r="G8896">
        <v>8.2219787329211993</v>
      </c>
      <c r="H8896">
        <v>9.2027873922882097</v>
      </c>
      <c r="I8896">
        <v>8.0667329254783198</v>
      </c>
      <c r="J8896">
        <v>8.8670555799883406</v>
      </c>
      <c r="K8896">
        <v>7.6490009132579502</v>
      </c>
      <c r="L8896">
        <v>8.33511915930168</v>
      </c>
      <c r="M8896">
        <v>8.7687573144227695</v>
      </c>
      <c r="N8896">
        <v>9.2435146868531692</v>
      </c>
      <c r="O8896">
        <v>8.7828614615715406</v>
      </c>
      <c r="P8896">
        <v>7.7962599250743203</v>
      </c>
      <c r="Q8896">
        <v>7.8374797051227896</v>
      </c>
    </row>
    <row r="8897" spans="1:17">
      <c r="A8897" t="s">
        <v>16139</v>
      </c>
      <c r="B8897" s="16" t="s">
        <v>16140</v>
      </c>
      <c r="C8897">
        <v>8.7519889931166492</v>
      </c>
      <c r="D8897">
        <v>8.6937067195858706</v>
      </c>
      <c r="E8897">
        <v>8.3922497014058894</v>
      </c>
      <c r="F8897">
        <v>8.3642608221263597</v>
      </c>
      <c r="G8897">
        <v>8.4730930061390506</v>
      </c>
      <c r="H8897">
        <v>8.6533173452060002</v>
      </c>
      <c r="I8897">
        <v>8.7261002239906205</v>
      </c>
      <c r="J8897">
        <v>8.2583695956585199</v>
      </c>
      <c r="K8897">
        <v>8.6827438130365096</v>
      </c>
      <c r="L8897">
        <v>8.4722922322482805</v>
      </c>
      <c r="M8897">
        <v>8.5257609168022004</v>
      </c>
      <c r="N8897">
        <v>8.6504045857981708</v>
      </c>
      <c r="O8897">
        <v>8.6897850711218005</v>
      </c>
      <c r="P8897">
        <v>8.3313825724972794</v>
      </c>
      <c r="Q8897">
        <v>8.7216113394761106</v>
      </c>
    </row>
    <row r="8898" spans="1:17">
      <c r="A8898" t="s">
        <v>16141</v>
      </c>
      <c r="B8898" s="16" t="s">
        <v>16142</v>
      </c>
      <c r="C8898">
        <v>8.3145159298255802</v>
      </c>
      <c r="D8898">
        <v>8.2938059404878093</v>
      </c>
      <c r="E8898">
        <v>7.9035386163103496</v>
      </c>
      <c r="F8898">
        <v>8.4417530318502099</v>
      </c>
      <c r="G8898">
        <v>8.2563984735309806</v>
      </c>
      <c r="H8898">
        <v>8.7785726177082495</v>
      </c>
      <c r="I8898">
        <v>8.3165925252046797</v>
      </c>
      <c r="J8898">
        <v>8.2433831641058806</v>
      </c>
      <c r="K8898">
        <v>8.0761058993351504</v>
      </c>
      <c r="L8898">
        <v>8.2321595546438608</v>
      </c>
      <c r="M8898">
        <v>8.2808855266118506</v>
      </c>
      <c r="N8898">
        <v>8.3275010444814601</v>
      </c>
      <c r="O8898">
        <v>8.5666781963015701</v>
      </c>
      <c r="P8898">
        <v>8.6063661142493704</v>
      </c>
      <c r="Q8898">
        <v>6.9204191934356096</v>
      </c>
    </row>
    <row r="8899" spans="1:17">
      <c r="A8899" t="s">
        <v>16143</v>
      </c>
      <c r="B8899" s="16" t="s">
        <v>16144</v>
      </c>
      <c r="C8899">
        <v>6.61737362056245</v>
      </c>
      <c r="D8899">
        <v>6.6993092668309204</v>
      </c>
      <c r="E8899">
        <v>6.1130249648544597</v>
      </c>
      <c r="F8899">
        <v>6.9822934445135401</v>
      </c>
      <c r="G8899">
        <v>6.09486992412522</v>
      </c>
      <c r="H8899">
        <v>6.5409007630838598</v>
      </c>
      <c r="I8899">
        <v>6.4852281731725103</v>
      </c>
      <c r="J8899">
        <v>5.9097086530010401</v>
      </c>
      <c r="K8899">
        <v>6.63877551665722</v>
      </c>
      <c r="L8899">
        <v>6.5203172163094196</v>
      </c>
      <c r="M8899">
        <v>6.2877668157501896</v>
      </c>
      <c r="N8899">
        <v>6.5181390580775203</v>
      </c>
      <c r="O8899">
        <v>6.0560981984445297</v>
      </c>
      <c r="P8899">
        <v>6.1512012767569502</v>
      </c>
      <c r="Q8899">
        <v>5.09416193408443</v>
      </c>
    </row>
    <row r="8900" spans="1:17">
      <c r="A8900" t="s">
        <v>16145</v>
      </c>
      <c r="B8900" s="16" t="e">
        <v>#N/A</v>
      </c>
      <c r="C8900">
        <v>8.3787763171857907</v>
      </c>
      <c r="D8900">
        <v>8.2938059404878093</v>
      </c>
      <c r="E8900">
        <v>8.1479562815056408</v>
      </c>
      <c r="F8900">
        <v>8.6981902522857606</v>
      </c>
      <c r="G8900">
        <v>8.0462206957731297</v>
      </c>
      <c r="H8900">
        <v>8.2148933701593592</v>
      </c>
      <c r="I8900">
        <v>8.51664352004439</v>
      </c>
      <c r="J8900">
        <v>8.7297478351779692</v>
      </c>
      <c r="K8900">
        <v>8.1315948083280603</v>
      </c>
      <c r="L8900">
        <v>8.7721755562907493</v>
      </c>
      <c r="M8900">
        <v>8.8873274760364094</v>
      </c>
      <c r="N8900">
        <v>8.3895757433839293</v>
      </c>
      <c r="O8900">
        <v>8.2484008033301599</v>
      </c>
      <c r="P8900">
        <v>8.1517772893263505</v>
      </c>
      <c r="Q8900">
        <v>7.9670857749043096</v>
      </c>
    </row>
    <row r="8901" spans="1:17">
      <c r="A8901" t="s">
        <v>16146</v>
      </c>
      <c r="B8901" s="16" t="s">
        <v>16147</v>
      </c>
      <c r="C8901">
        <v>8.6970506455438699</v>
      </c>
      <c r="D8901">
        <v>8.7016822296594896</v>
      </c>
      <c r="E8901">
        <v>8.7251845837135296</v>
      </c>
      <c r="F8901">
        <v>8.7331286675462696</v>
      </c>
      <c r="G8901">
        <v>8.5822533925003395</v>
      </c>
      <c r="H8901">
        <v>9.2185930867620698</v>
      </c>
      <c r="I8901">
        <v>9.0198834139199509</v>
      </c>
      <c r="J8901">
        <v>8.9170057903356401</v>
      </c>
      <c r="K8901">
        <v>8.7715568647166506</v>
      </c>
      <c r="L8901">
        <v>8.6314123463977293</v>
      </c>
      <c r="M8901">
        <v>8.7450237383406098</v>
      </c>
      <c r="N8901">
        <v>8.7868928292538406</v>
      </c>
      <c r="O8901">
        <v>8.7028366689850092</v>
      </c>
      <c r="P8901">
        <v>8.9319410347565995</v>
      </c>
      <c r="Q8901">
        <v>8.0859864702427604</v>
      </c>
    </row>
    <row r="8902" spans="1:17">
      <c r="A8902" t="s">
        <v>16148</v>
      </c>
      <c r="B8902" s="16" t="s">
        <v>16149</v>
      </c>
      <c r="C8902">
        <v>9.8416449577541805</v>
      </c>
      <c r="D8902">
        <v>9.6920381787463192</v>
      </c>
      <c r="E8902">
        <v>9.7231756817890194</v>
      </c>
      <c r="F8902">
        <v>9.7192474052167306</v>
      </c>
      <c r="G8902">
        <v>9.8272423268834501</v>
      </c>
      <c r="H8902">
        <v>9.4369832986090199</v>
      </c>
      <c r="I8902">
        <v>9.5887750090702504</v>
      </c>
      <c r="J8902">
        <v>9.5268728180663604</v>
      </c>
      <c r="K8902">
        <v>9.8153223636494396</v>
      </c>
      <c r="L8902">
        <v>9.9811580159520403</v>
      </c>
      <c r="M8902">
        <v>9.6823157638709496</v>
      </c>
      <c r="N8902">
        <v>9.8980208984865605</v>
      </c>
      <c r="O8902">
        <v>9.7608357039149194</v>
      </c>
      <c r="P8902">
        <v>9.5761285313841409</v>
      </c>
      <c r="Q8902">
        <v>10.4836243230958</v>
      </c>
    </row>
    <row r="8903" spans="1:17">
      <c r="A8903" t="s">
        <v>16150</v>
      </c>
      <c r="B8903" s="16" t="s">
        <v>16151</v>
      </c>
      <c r="C8903">
        <v>7.8233712315199497</v>
      </c>
      <c r="D8903">
        <v>7.8997348432982699</v>
      </c>
      <c r="E8903">
        <v>8.0437013839317597</v>
      </c>
      <c r="F8903">
        <v>7.9459955053765299</v>
      </c>
      <c r="G8903">
        <v>7.8516423575619001</v>
      </c>
      <c r="H8903">
        <v>8.6000008491339592</v>
      </c>
      <c r="I8903">
        <v>7.9087622112617701</v>
      </c>
      <c r="J8903">
        <v>7.9577406046059203</v>
      </c>
      <c r="K8903">
        <v>7.7612045704359804</v>
      </c>
      <c r="L8903">
        <v>7.8935304940373099</v>
      </c>
      <c r="M8903">
        <v>8.0190918138734002</v>
      </c>
      <c r="N8903">
        <v>7.9788347363882597</v>
      </c>
      <c r="O8903">
        <v>7.8432301106807998</v>
      </c>
      <c r="P8903">
        <v>7.9269590513014201</v>
      </c>
      <c r="Q8903">
        <v>7.1565710053807701</v>
      </c>
    </row>
    <row r="8904" spans="1:17">
      <c r="A8904" t="s">
        <v>16152</v>
      </c>
      <c r="B8904" s="16" t="s">
        <v>16153</v>
      </c>
      <c r="C8904">
        <v>4.7882403612659497</v>
      </c>
      <c r="D8904">
        <v>4.8302002317971402</v>
      </c>
      <c r="E8904">
        <v>4.96044362242744</v>
      </c>
      <c r="F8904">
        <v>4.7864910140196502</v>
      </c>
      <c r="G8904">
        <v>4.7889010218833103</v>
      </c>
      <c r="H8904">
        <v>4.5998748125578501</v>
      </c>
      <c r="I8904">
        <v>4.8009391025067796</v>
      </c>
      <c r="J8904">
        <v>4.6307624373210201</v>
      </c>
      <c r="K8904">
        <v>4.67705685303679</v>
      </c>
      <c r="L8904">
        <v>4.9878555821396704</v>
      </c>
      <c r="M8904">
        <v>4.8272493834176604</v>
      </c>
      <c r="N8904">
        <v>4.3174573962368399</v>
      </c>
      <c r="O8904">
        <v>4.4501242258791596</v>
      </c>
      <c r="P8904">
        <v>4.0606668341819496</v>
      </c>
      <c r="Q8904">
        <v>5.09416193408443</v>
      </c>
    </row>
    <row r="8905" spans="1:17">
      <c r="A8905" t="s">
        <v>16154</v>
      </c>
      <c r="B8905" s="16" t="s">
        <v>16155</v>
      </c>
      <c r="C8905">
        <v>4.1513583524311999</v>
      </c>
      <c r="D8905">
        <v>4.2618677800425697</v>
      </c>
      <c r="E8905">
        <v>4.3035359899866696</v>
      </c>
      <c r="F8905">
        <v>3.4706286095040801</v>
      </c>
      <c r="G8905">
        <v>4.3009286659846602</v>
      </c>
      <c r="H8905">
        <v>3.9869852489372102</v>
      </c>
      <c r="I8905">
        <v>3.3100125595866299</v>
      </c>
      <c r="J8905">
        <v>3.7696016503418699</v>
      </c>
      <c r="K8905">
        <v>4.3865415857412602</v>
      </c>
      <c r="L8905">
        <v>3.8614614459532302</v>
      </c>
      <c r="M8905">
        <v>4.6554405993468704</v>
      </c>
      <c r="N8905">
        <v>4.8593448344507699</v>
      </c>
      <c r="O8905">
        <v>4.1926070449996002</v>
      </c>
      <c r="P8905">
        <v>3.6194497939779602</v>
      </c>
      <c r="Q8905">
        <v>6.6375058506955904</v>
      </c>
    </row>
    <row r="8906" spans="1:17">
      <c r="A8906" t="s">
        <v>16156</v>
      </c>
      <c r="B8906" s="16" t="s">
        <v>16157</v>
      </c>
      <c r="C8906">
        <v>5.3613569434115202</v>
      </c>
      <c r="D8906">
        <v>5.09137122556535</v>
      </c>
      <c r="E8906">
        <v>3.4028894668404299</v>
      </c>
      <c r="F8906">
        <v>4.2917886290068799</v>
      </c>
      <c r="G8906">
        <v>5.1001215892442602</v>
      </c>
      <c r="H8906">
        <v>4.3015284866045098</v>
      </c>
      <c r="I8906">
        <v>3.3100125595866299</v>
      </c>
      <c r="J8906">
        <v>3.5611359966351301</v>
      </c>
      <c r="K8906">
        <v>4.67705685303679</v>
      </c>
      <c r="L8906">
        <v>4.0420260041176004</v>
      </c>
      <c r="M8906">
        <v>3.5380814202985702</v>
      </c>
      <c r="N8906">
        <v>3.5144020463037902</v>
      </c>
      <c r="O8906">
        <v>5.0562650436270502</v>
      </c>
      <c r="P8906">
        <v>2.8218677180984102</v>
      </c>
      <c r="Q8906">
        <v>2.8218677180984102</v>
      </c>
    </row>
    <row r="8907" spans="1:17">
      <c r="A8907" t="s">
        <v>16158</v>
      </c>
      <c r="B8907" s="16" t="e">
        <v>#N/A</v>
      </c>
      <c r="C8907">
        <v>7.2960327960102003</v>
      </c>
      <c r="D8907">
        <v>7.0054820607305501</v>
      </c>
      <c r="E8907">
        <v>6.95616349127571</v>
      </c>
      <c r="F8907">
        <v>7.3858608538148998</v>
      </c>
      <c r="G8907">
        <v>7.2613161132678199</v>
      </c>
      <c r="H8907">
        <v>7.4736537734860304</v>
      </c>
      <c r="I8907">
        <v>7.1917397819167199</v>
      </c>
      <c r="J8907">
        <v>7.2867071673945603</v>
      </c>
      <c r="K8907">
        <v>7.1217465608534498</v>
      </c>
      <c r="L8907">
        <v>7.1082475476282703</v>
      </c>
      <c r="M8907">
        <v>7.8733696912725399</v>
      </c>
      <c r="N8907">
        <v>7.6128423779248298</v>
      </c>
      <c r="O8907">
        <v>7.91979610694084</v>
      </c>
      <c r="P8907">
        <v>7.2825095327770901</v>
      </c>
      <c r="Q8907">
        <v>6.9204191934356096</v>
      </c>
    </row>
    <row r="8908" spans="1:17">
      <c r="A8908" t="s">
        <v>16159</v>
      </c>
      <c r="B8908" s="16" t="s">
        <v>16160</v>
      </c>
      <c r="C8908">
        <v>7.5530860582734398</v>
      </c>
      <c r="D8908">
        <v>7.52102691116957</v>
      </c>
      <c r="E8908">
        <v>7.6003564048386103</v>
      </c>
      <c r="F8908">
        <v>7.4947229481945996</v>
      </c>
      <c r="G8908">
        <v>7.52429672556746</v>
      </c>
      <c r="H8908">
        <v>7.9983902212902303</v>
      </c>
      <c r="I8908">
        <v>7.5975181553448996</v>
      </c>
      <c r="J8908">
        <v>7.8861945035897199</v>
      </c>
      <c r="K8908">
        <v>7.5217714944303404</v>
      </c>
      <c r="L8908">
        <v>7.4750825912029004</v>
      </c>
      <c r="M8908">
        <v>7.5050780063628402</v>
      </c>
      <c r="N8908">
        <v>6.8664655926759002</v>
      </c>
      <c r="O8908">
        <v>7.40546013863755</v>
      </c>
      <c r="P8908">
        <v>8.0100059982029492</v>
      </c>
      <c r="Q8908">
        <v>2.8218677180984102</v>
      </c>
    </row>
    <row r="8909" spans="1:17">
      <c r="A8909" t="s">
        <v>16161</v>
      </c>
      <c r="B8909" s="16" t="s">
        <v>16162</v>
      </c>
      <c r="C8909">
        <v>7.2585116198467396</v>
      </c>
      <c r="D8909">
        <v>7.5566823580389499</v>
      </c>
      <c r="E8909">
        <v>7.3140654859356102</v>
      </c>
      <c r="F8909">
        <v>7.4413218706507402</v>
      </c>
      <c r="G8909">
        <v>6.9706711592618902</v>
      </c>
      <c r="H8909">
        <v>7.5126924894462599</v>
      </c>
      <c r="I8909">
        <v>6.9644808980353901</v>
      </c>
      <c r="J8909">
        <v>7.3719729077011804</v>
      </c>
      <c r="K8909">
        <v>6.8571558487748501</v>
      </c>
      <c r="L8909">
        <v>6.5679948358929003</v>
      </c>
      <c r="M8909">
        <v>6.3419151613778002</v>
      </c>
      <c r="N8909">
        <v>6.3210115805117999</v>
      </c>
      <c r="O8909">
        <v>6.73077478217271</v>
      </c>
      <c r="P8909">
        <v>7.4838514579176696</v>
      </c>
      <c r="Q8909">
        <v>7.3593062614465703</v>
      </c>
    </row>
    <row r="8910" spans="1:17">
      <c r="A8910" t="s">
        <v>16163</v>
      </c>
      <c r="B8910" s="16" t="s">
        <v>16164</v>
      </c>
      <c r="C8910">
        <v>7.1642478553587896</v>
      </c>
      <c r="D8910">
        <v>7.0140709002794299</v>
      </c>
      <c r="E8910">
        <v>6.2527945319371199</v>
      </c>
      <c r="F8910">
        <v>6.9571080415096196</v>
      </c>
      <c r="G8910">
        <v>7.4293376543615803</v>
      </c>
      <c r="H8910">
        <v>7.51909715540177</v>
      </c>
      <c r="I8910">
        <v>7.3155849706311598</v>
      </c>
      <c r="J8910">
        <v>6.8759177338312698</v>
      </c>
      <c r="K8910">
        <v>7.3637457781898901</v>
      </c>
      <c r="L8910">
        <v>7.0839309273197903</v>
      </c>
      <c r="M8910">
        <v>7.8806535807340703</v>
      </c>
      <c r="N8910">
        <v>8.0529388761267597</v>
      </c>
      <c r="O8910">
        <v>7.7665162075693601</v>
      </c>
      <c r="P8910">
        <v>7.1420694029121403</v>
      </c>
      <c r="Q8910">
        <v>7.5369478347710803</v>
      </c>
    </row>
    <row r="8911" spans="1:17">
      <c r="A8911" t="s">
        <v>16165</v>
      </c>
      <c r="B8911" s="16" t="s">
        <v>16166</v>
      </c>
      <c r="C8911">
        <v>6.0560432175631203</v>
      </c>
      <c r="D8911">
        <v>6.0647445775560298</v>
      </c>
      <c r="E8911">
        <v>5.9578922475209</v>
      </c>
      <c r="F8911">
        <v>6.0222063443531901</v>
      </c>
      <c r="G8911">
        <v>5.8430458251757198</v>
      </c>
      <c r="H8911">
        <v>6.5783352921885401</v>
      </c>
      <c r="I8911">
        <v>6.2401443386609898</v>
      </c>
      <c r="J8911">
        <v>6.3435298007965804</v>
      </c>
      <c r="K8911">
        <v>5.9369845976997899</v>
      </c>
      <c r="L8911">
        <v>5.9086648783778699</v>
      </c>
      <c r="M8911">
        <v>6.4344689241199804</v>
      </c>
      <c r="N8911">
        <v>5.9619430316236501</v>
      </c>
      <c r="O8911">
        <v>6.1994087418434098</v>
      </c>
      <c r="P8911">
        <v>6.6290412099549298</v>
      </c>
      <c r="Q8911">
        <v>5.09416193408443</v>
      </c>
    </row>
    <row r="8912" spans="1:17">
      <c r="A8912" t="s">
        <v>16167</v>
      </c>
      <c r="B8912" s="16" t="s">
        <v>16168</v>
      </c>
      <c r="C8912">
        <v>6.2534960108011504</v>
      </c>
      <c r="D8912">
        <v>6.2518558839937999</v>
      </c>
      <c r="E8912">
        <v>6.5336684091712298</v>
      </c>
      <c r="F8912">
        <v>5.6070690647998402</v>
      </c>
      <c r="G8912">
        <v>7.3276608930228999</v>
      </c>
      <c r="H8912">
        <v>4.8818202206169596</v>
      </c>
      <c r="I8912">
        <v>6.0006802574656097</v>
      </c>
      <c r="J8912">
        <v>5.3714827538142504</v>
      </c>
      <c r="K8912">
        <v>7.0388581973165998</v>
      </c>
      <c r="L8912">
        <v>6.3936395210192902</v>
      </c>
      <c r="M8912">
        <v>6.3096745391751501</v>
      </c>
      <c r="N8912">
        <v>6.8032599918705801</v>
      </c>
      <c r="O8912">
        <v>6.1994087418434098</v>
      </c>
      <c r="P8912">
        <v>5.6022656228975496</v>
      </c>
      <c r="Q8912">
        <v>8.48255560796823</v>
      </c>
    </row>
    <row r="8913" spans="1:17">
      <c r="A8913" t="s">
        <v>16169</v>
      </c>
      <c r="B8913" s="16" t="e">
        <v>#N/A</v>
      </c>
      <c r="C8913">
        <v>12.1691522849212</v>
      </c>
      <c r="D8913">
        <v>12.0210002642549</v>
      </c>
      <c r="E8913">
        <v>12.883617993331899</v>
      </c>
      <c r="F8913">
        <v>12.460557698154799</v>
      </c>
      <c r="G8913">
        <v>12.958663841938</v>
      </c>
      <c r="H8913">
        <v>10.306921670498401</v>
      </c>
      <c r="I8913">
        <v>11.5889229230879</v>
      </c>
      <c r="J8913">
        <v>11.607265711424301</v>
      </c>
      <c r="K8913">
        <v>11.8925553956978</v>
      </c>
      <c r="L8913">
        <v>11.9909468448477</v>
      </c>
      <c r="M8913">
        <v>11.304810636946801</v>
      </c>
      <c r="N8913">
        <v>12.012675064404799</v>
      </c>
      <c r="O8913">
        <v>10.7755879631534</v>
      </c>
      <c r="P8913">
        <v>11.568748420427999</v>
      </c>
      <c r="Q8913">
        <v>13.542999635196299</v>
      </c>
    </row>
    <row r="8914" spans="1:17">
      <c r="A8914" t="s">
        <v>16170</v>
      </c>
      <c r="B8914" s="16" t="e">
        <v>#N/A</v>
      </c>
      <c r="C8914">
        <v>8.0854989491874107</v>
      </c>
      <c r="D8914">
        <v>8.1061997705033395</v>
      </c>
      <c r="E8914">
        <v>8.0437013839317597</v>
      </c>
      <c r="F8914">
        <v>8.0407241021528009</v>
      </c>
      <c r="G8914">
        <v>7.8850361846766903</v>
      </c>
      <c r="H8914">
        <v>8.6120205144128406</v>
      </c>
      <c r="I8914">
        <v>7.95229269076051</v>
      </c>
      <c r="J8914">
        <v>8.5144888895321493</v>
      </c>
      <c r="K8914">
        <v>8.0301227680356799</v>
      </c>
      <c r="L8914">
        <v>7.7568976104303502</v>
      </c>
      <c r="M8914">
        <v>7.6357224685661302</v>
      </c>
      <c r="N8914">
        <v>7.4576891541212902</v>
      </c>
      <c r="O8914">
        <v>7.6854832576985004</v>
      </c>
      <c r="P8914">
        <v>8.5043421316078494</v>
      </c>
      <c r="Q8914">
        <v>7.8374797051227896</v>
      </c>
    </row>
    <row r="8915" spans="1:17">
      <c r="A8915" t="s">
        <v>16171</v>
      </c>
      <c r="B8915" s="16" t="s">
        <v>16172</v>
      </c>
      <c r="C8915">
        <v>7.0720410640917404</v>
      </c>
      <c r="D8915">
        <v>7.0310957889452697</v>
      </c>
      <c r="E8915">
        <v>6.5696259509985699</v>
      </c>
      <c r="F8915">
        <v>7.6596378448912503</v>
      </c>
      <c r="G8915">
        <v>6.8515318643720802</v>
      </c>
      <c r="H8915">
        <v>8.2109463504674505</v>
      </c>
      <c r="I8915">
        <v>7.0561962709385</v>
      </c>
      <c r="J8915">
        <v>7.7443036943194103</v>
      </c>
      <c r="K8915">
        <v>6.9426125990962504</v>
      </c>
      <c r="L8915">
        <v>6.9557515520079001</v>
      </c>
      <c r="M8915">
        <v>7.2418833122699597</v>
      </c>
      <c r="N8915">
        <v>7.6005332363814002</v>
      </c>
      <c r="O8915">
        <v>7.0090112325606002</v>
      </c>
      <c r="P8915">
        <v>7.7671649027854004</v>
      </c>
      <c r="Q8915">
        <v>2.8218677180984102</v>
      </c>
    </row>
    <row r="8916" spans="1:17">
      <c r="A8916" t="s">
        <v>16173</v>
      </c>
      <c r="B8916" s="16" t="s">
        <v>16174</v>
      </c>
      <c r="C8916">
        <v>4.9565989702087299</v>
      </c>
      <c r="D8916">
        <v>4.8302002317971402</v>
      </c>
      <c r="E8916">
        <v>5.1699772735735099</v>
      </c>
      <c r="F8916">
        <v>5.1400511332488898</v>
      </c>
      <c r="G8916">
        <v>4.73757715912134</v>
      </c>
      <c r="H8916">
        <v>5.5593717733825097</v>
      </c>
      <c r="I8916">
        <v>5.1546550765941603</v>
      </c>
      <c r="J8916">
        <v>5.5218381907595999</v>
      </c>
      <c r="K8916">
        <v>5.7189566481727701</v>
      </c>
      <c r="L8916">
        <v>5.0592286016271197</v>
      </c>
      <c r="M8916">
        <v>5.3924365182024099</v>
      </c>
      <c r="N8916">
        <v>5.2042740237952296</v>
      </c>
      <c r="O8916">
        <v>5.3368598019304798</v>
      </c>
      <c r="P8916">
        <v>6.3814054639084601</v>
      </c>
      <c r="Q8916">
        <v>2.8218677180984102</v>
      </c>
    </row>
    <row r="8917" spans="1:17">
      <c r="A8917" t="s">
        <v>16175</v>
      </c>
      <c r="B8917" s="16" t="e">
        <v>#N/A</v>
      </c>
      <c r="C8917">
        <v>9.4398018122832994</v>
      </c>
      <c r="D8917">
        <v>9.4116385505774698</v>
      </c>
      <c r="E8917">
        <v>9.3923157308798793</v>
      </c>
      <c r="F8917">
        <v>9.3955345245159805</v>
      </c>
      <c r="G8917">
        <v>9.0477282924366307</v>
      </c>
      <c r="H8917">
        <v>10.022912299445199</v>
      </c>
      <c r="I8917">
        <v>9.5656208475661604</v>
      </c>
      <c r="J8917">
        <v>9.6398592500961993</v>
      </c>
      <c r="K8917">
        <v>9.4899699566131499</v>
      </c>
      <c r="L8917">
        <v>9.4610818547994207</v>
      </c>
      <c r="M8917">
        <v>9.4192033921482192</v>
      </c>
      <c r="N8917">
        <v>9.4042204243644303</v>
      </c>
      <c r="O8917">
        <v>9.58052967552279</v>
      </c>
      <c r="P8917">
        <v>9.4763888539028596</v>
      </c>
      <c r="Q8917">
        <v>7.6950435514148801</v>
      </c>
    </row>
    <row r="8918" spans="1:17">
      <c r="A8918" t="s">
        <v>16176</v>
      </c>
      <c r="B8918" s="16" t="s">
        <v>16177</v>
      </c>
      <c r="C8918">
        <v>7.1963615261964398</v>
      </c>
      <c r="D8918">
        <v>7.2136093630525302</v>
      </c>
      <c r="E8918">
        <v>7.1223052403704799</v>
      </c>
      <c r="F8918">
        <v>7.2335662504588596</v>
      </c>
      <c r="G8918">
        <v>7.2528033882645397</v>
      </c>
      <c r="H8918">
        <v>7.7046974154856498</v>
      </c>
      <c r="I8918">
        <v>7.2780176798967702</v>
      </c>
      <c r="J8918">
        <v>7.3441093173726104</v>
      </c>
      <c r="K8918">
        <v>7.2139074714105504</v>
      </c>
      <c r="L8918">
        <v>7.1940415703855596</v>
      </c>
      <c r="M8918">
        <v>7.2974300839194104</v>
      </c>
      <c r="N8918">
        <v>7.06801230014318</v>
      </c>
      <c r="O8918">
        <v>7.4370897593392602</v>
      </c>
      <c r="P8918">
        <v>7.3722724284253296</v>
      </c>
      <c r="Q8918">
        <v>5.09416193408443</v>
      </c>
    </row>
    <row r="8919" spans="1:17">
      <c r="A8919" t="s">
        <v>16178</v>
      </c>
      <c r="B8919" s="16" t="s">
        <v>16179</v>
      </c>
      <c r="C8919">
        <v>6.6756381474204201</v>
      </c>
      <c r="D8919">
        <v>6.37757613081736</v>
      </c>
      <c r="E8919">
        <v>5.3510197543661198</v>
      </c>
      <c r="F8919">
        <v>5.53949510715674</v>
      </c>
      <c r="G8919">
        <v>4.88571169002517</v>
      </c>
      <c r="H8919">
        <v>5.7708923211985397</v>
      </c>
      <c r="I8919">
        <v>6.1591987869246898</v>
      </c>
      <c r="J8919">
        <v>5.1764314620679004</v>
      </c>
      <c r="K8919">
        <v>6.4644097944759897</v>
      </c>
      <c r="L8919">
        <v>6.2250380488551196</v>
      </c>
      <c r="M8919">
        <v>5.2371779022953104</v>
      </c>
      <c r="N8919">
        <v>5.0990232116612804</v>
      </c>
      <c r="O8919">
        <v>4.8066714880220998</v>
      </c>
      <c r="P8919">
        <v>5.9565984970148804</v>
      </c>
      <c r="Q8919">
        <v>6.2843132996066204</v>
      </c>
    </row>
    <row r="8920" spans="1:17">
      <c r="A8920" t="s">
        <v>16180</v>
      </c>
      <c r="B8920" s="16" t="s">
        <v>16181</v>
      </c>
      <c r="C8920">
        <v>8.5184345784072004</v>
      </c>
      <c r="D8920">
        <v>8.5361103322187599</v>
      </c>
      <c r="E8920">
        <v>8.7012031030830901</v>
      </c>
      <c r="F8920">
        <v>8.6467622320954103</v>
      </c>
      <c r="G8920">
        <v>8.5754548056703008</v>
      </c>
      <c r="H8920">
        <v>8.5939532288299993</v>
      </c>
      <c r="I8920">
        <v>8.6251722099142807</v>
      </c>
      <c r="J8920">
        <v>8.8314323658593601</v>
      </c>
      <c r="K8920">
        <v>8.4170721702364393</v>
      </c>
      <c r="L8920">
        <v>8.4150944050062293</v>
      </c>
      <c r="M8920">
        <v>8.6179402020558094</v>
      </c>
      <c r="N8920">
        <v>8.7287621474852504</v>
      </c>
      <c r="O8920">
        <v>8.7828614615715406</v>
      </c>
      <c r="P8920">
        <v>8.5391585455500891</v>
      </c>
      <c r="Q8920">
        <v>8.7932323857913595</v>
      </c>
    </row>
    <row r="8921" spans="1:17">
      <c r="A8921" t="s">
        <v>16182</v>
      </c>
      <c r="B8921" s="16" t="s">
        <v>16183</v>
      </c>
      <c r="C8921">
        <v>6.6526167310478499</v>
      </c>
      <c r="D8921">
        <v>6.7516804628441003</v>
      </c>
      <c r="E8921">
        <v>6.3178285212373604</v>
      </c>
      <c r="F8921">
        <v>6.2341275073237901</v>
      </c>
      <c r="G8921">
        <v>6.6322647967595501</v>
      </c>
      <c r="H8921">
        <v>6.6503815819958696</v>
      </c>
      <c r="I8921">
        <v>6.6477658559454804</v>
      </c>
      <c r="J8921">
        <v>6.32070094061618</v>
      </c>
      <c r="K8921">
        <v>6.7282405473272702</v>
      </c>
      <c r="L8921">
        <v>6.3533280364099998</v>
      </c>
      <c r="M8921">
        <v>6.0991295039876796</v>
      </c>
      <c r="N8921">
        <v>6.0741695914303397</v>
      </c>
      <c r="O8921">
        <v>6.1994087418434098</v>
      </c>
      <c r="P8921">
        <v>6.8539498093667603</v>
      </c>
      <c r="Q8921">
        <v>6.6375058506955904</v>
      </c>
    </row>
    <row r="8922" spans="1:17">
      <c r="A8922" t="s">
        <v>16184</v>
      </c>
      <c r="B8922" s="16" t="s">
        <v>16185</v>
      </c>
      <c r="C8922">
        <v>7.0546205441807199</v>
      </c>
      <c r="D8922">
        <v>7.2933241178891697</v>
      </c>
      <c r="E8922">
        <v>7.0352413670756002</v>
      </c>
      <c r="F8922">
        <v>7.3732401332408797</v>
      </c>
      <c r="G8922">
        <v>7.0015154957477703</v>
      </c>
      <c r="H8922">
        <v>8.3680639354816595</v>
      </c>
      <c r="I8922">
        <v>7.6036010338099702</v>
      </c>
      <c r="J8922">
        <v>7.9280479477519297</v>
      </c>
      <c r="K8922">
        <v>7.3882814394824097</v>
      </c>
      <c r="L8922">
        <v>7.5830025652031896</v>
      </c>
      <c r="M8922">
        <v>7.7594443035988698</v>
      </c>
      <c r="N8922">
        <v>7.3949016120571596</v>
      </c>
      <c r="O8922">
        <v>7.6135180018571296</v>
      </c>
      <c r="P8922">
        <v>7.9912618876300598</v>
      </c>
      <c r="Q8922">
        <v>2.8218677180984102</v>
      </c>
    </row>
    <row r="8923" spans="1:17">
      <c r="A8923" t="s">
        <v>16186</v>
      </c>
      <c r="B8923" s="16" t="s">
        <v>16187</v>
      </c>
      <c r="C8923">
        <v>9.1921983900531998</v>
      </c>
      <c r="D8923">
        <v>9.1628837713954105</v>
      </c>
      <c r="E8923">
        <v>8.9655962379996801</v>
      </c>
      <c r="F8923">
        <v>8.7132676412589003</v>
      </c>
      <c r="G8923">
        <v>8.9059160925056897</v>
      </c>
      <c r="H8923">
        <v>8.7678690697052204</v>
      </c>
      <c r="I8923">
        <v>9.2695721036879295</v>
      </c>
      <c r="J8923">
        <v>8.8071850594068692</v>
      </c>
      <c r="K8923">
        <v>8.9853582891618498</v>
      </c>
      <c r="L8923">
        <v>8.72065837572036</v>
      </c>
      <c r="M8923">
        <v>8.4809594639538002</v>
      </c>
      <c r="N8923">
        <v>8.0484173864103496</v>
      </c>
      <c r="O8923">
        <v>8.5785289485749594</v>
      </c>
      <c r="P8923">
        <v>9.68309681525432</v>
      </c>
      <c r="Q8923">
        <v>6.9204191934356096</v>
      </c>
    </row>
    <row r="8924" spans="1:17">
      <c r="A8924" t="s">
        <v>16188</v>
      </c>
      <c r="B8924" s="16" t="s">
        <v>16189</v>
      </c>
      <c r="C8924">
        <v>8.2924429555641499</v>
      </c>
      <c r="D8924">
        <v>8.1727629776636093</v>
      </c>
      <c r="E8924">
        <v>8.5165649648443402</v>
      </c>
      <c r="F8924">
        <v>8.3926403076031697</v>
      </c>
      <c r="G8924">
        <v>8.2982983874061507</v>
      </c>
      <c r="H8924">
        <v>8.3961422955397698</v>
      </c>
      <c r="I8924">
        <v>8.1185942902055501</v>
      </c>
      <c r="J8924">
        <v>8.3591256029535792</v>
      </c>
      <c r="K8924">
        <v>8.4051154687488605</v>
      </c>
      <c r="L8924">
        <v>8.0140407812586503</v>
      </c>
      <c r="M8924">
        <v>8.2531033428064493</v>
      </c>
      <c r="N8924">
        <v>8.0841980981763797</v>
      </c>
      <c r="O8924">
        <v>8.2123378885142593</v>
      </c>
      <c r="P8924">
        <v>8.5262007262389794</v>
      </c>
      <c r="Q8924">
        <v>8.6462459446333604</v>
      </c>
    </row>
    <row r="8925" spans="1:17">
      <c r="A8925" t="s">
        <v>16190</v>
      </c>
      <c r="B8925" s="16" t="s">
        <v>16191</v>
      </c>
      <c r="C8925">
        <v>9.0081354898777004</v>
      </c>
      <c r="D8925">
        <v>9.0816956737855694</v>
      </c>
      <c r="E8925">
        <v>9.3337376198545492</v>
      </c>
      <c r="F8925">
        <v>8.6931292151435393</v>
      </c>
      <c r="G8925">
        <v>8.8478649360183503</v>
      </c>
      <c r="H8925">
        <v>8.3102109977485998</v>
      </c>
      <c r="I8925">
        <v>9.0668174076813592</v>
      </c>
      <c r="J8925">
        <v>8.7845943981319099</v>
      </c>
      <c r="K8925">
        <v>9.0443495209280407</v>
      </c>
      <c r="L8925">
        <v>8.9682429294777908</v>
      </c>
      <c r="M8925">
        <v>8.7490065619607797</v>
      </c>
      <c r="N8925">
        <v>7.96450557611786</v>
      </c>
      <c r="O8925">
        <v>8.8469684880687804</v>
      </c>
      <c r="P8925">
        <v>9.1670994484586199</v>
      </c>
      <c r="Q8925">
        <v>8.2978683598244807</v>
      </c>
    </row>
    <row r="8926" spans="1:17">
      <c r="A8926" t="s">
        <v>16192</v>
      </c>
      <c r="B8926" s="16" t="s">
        <v>16193</v>
      </c>
      <c r="C8926">
        <v>10.487977518019701</v>
      </c>
      <c r="D8926">
        <v>10.469332760653201</v>
      </c>
      <c r="E8926">
        <v>10.5187885182161</v>
      </c>
      <c r="F8926">
        <v>10.048299997427</v>
      </c>
      <c r="G8926">
        <v>10.3173219663914</v>
      </c>
      <c r="H8926">
        <v>9.4386711491557307</v>
      </c>
      <c r="I8926">
        <v>10.8286129523258</v>
      </c>
      <c r="J8926">
        <v>10.4485855269866</v>
      </c>
      <c r="K8926">
        <v>10.8249192582735</v>
      </c>
      <c r="L8926">
        <v>10.563075546356901</v>
      </c>
      <c r="M8926">
        <v>10.084891366911201</v>
      </c>
      <c r="N8926">
        <v>10.167546458095099</v>
      </c>
      <c r="O8926">
        <v>10.099418351438599</v>
      </c>
      <c r="P8926">
        <v>10.8205867947197</v>
      </c>
      <c r="Q8926">
        <v>10.911292413923899</v>
      </c>
    </row>
    <row r="8927" spans="1:17">
      <c r="A8927" t="s">
        <v>16194</v>
      </c>
      <c r="B8927" s="16" t="s">
        <v>16195</v>
      </c>
      <c r="C8927">
        <v>4.0706176854441196</v>
      </c>
      <c r="D8927">
        <v>4.1197647330598102</v>
      </c>
      <c r="E8927">
        <v>2.8218677180984102</v>
      </c>
      <c r="F8927">
        <v>3.7319397910766599</v>
      </c>
      <c r="G8927">
        <v>3.33407035458014</v>
      </c>
      <c r="H8927">
        <v>3.65660975244205</v>
      </c>
      <c r="I8927">
        <v>3.7848446501428201</v>
      </c>
      <c r="J8927">
        <v>3.6724961835054399</v>
      </c>
      <c r="K8927">
        <v>3.99457577781329</v>
      </c>
      <c r="L8927">
        <v>4.0420260041176004</v>
      </c>
      <c r="M8927">
        <v>3.4086250003018401</v>
      </c>
      <c r="N8927">
        <v>3.5144020463037902</v>
      </c>
      <c r="O8927">
        <v>3.7643275486974099</v>
      </c>
      <c r="P8927">
        <v>3.6194497939779602</v>
      </c>
      <c r="Q8927">
        <v>2.8218677180984102</v>
      </c>
    </row>
    <row r="8928" spans="1:17">
      <c r="A8928" t="s">
        <v>16196</v>
      </c>
      <c r="B8928" s="16" t="s">
        <v>16197</v>
      </c>
      <c r="C8928">
        <v>7.7550342632277598</v>
      </c>
      <c r="D8928">
        <v>7.5914754388868602</v>
      </c>
      <c r="E8928">
        <v>7.8823536654902204</v>
      </c>
      <c r="F8928">
        <v>7.7156652707773601</v>
      </c>
      <c r="G8928">
        <v>8.1134934158929504</v>
      </c>
      <c r="H8928">
        <v>6.3373802611413304</v>
      </c>
      <c r="I8928">
        <v>7.8739714587440099</v>
      </c>
      <c r="J8928">
        <v>7.4047115721353602</v>
      </c>
      <c r="K8928">
        <v>7.9582730399138599</v>
      </c>
      <c r="L8928">
        <v>7.8510103999871497</v>
      </c>
      <c r="M8928">
        <v>6.6468296666851296</v>
      </c>
      <c r="N8928">
        <v>7.0499926248065101</v>
      </c>
      <c r="O8928">
        <v>6.83758950304978</v>
      </c>
      <c r="P8928">
        <v>6.5961905188862699</v>
      </c>
      <c r="Q8928">
        <v>9.0486929182374407</v>
      </c>
    </row>
    <row r="8929" spans="1:17">
      <c r="A8929" t="s">
        <v>16198</v>
      </c>
      <c r="B8929" s="16" t="s">
        <v>16199</v>
      </c>
      <c r="C8929">
        <v>4.6948835100102002</v>
      </c>
      <c r="D8929">
        <v>5.3656299685334403</v>
      </c>
      <c r="E8929">
        <v>4.7777046060070401</v>
      </c>
      <c r="F8929">
        <v>4.9752349446537503</v>
      </c>
      <c r="G8929">
        <v>4.975741795846</v>
      </c>
      <c r="H8929">
        <v>5.9922466879641396</v>
      </c>
      <c r="I8929">
        <v>5.1197440703333399</v>
      </c>
      <c r="J8929">
        <v>5.4594104056423802</v>
      </c>
      <c r="K8929">
        <v>4.8383826859307302</v>
      </c>
      <c r="L8929">
        <v>4.6547502153815303</v>
      </c>
      <c r="M8929">
        <v>4.5794486673888004</v>
      </c>
      <c r="N8929">
        <v>4.6704332416218497</v>
      </c>
      <c r="O8929">
        <v>5.0843574666703004</v>
      </c>
      <c r="P8929">
        <v>6.05725356091083</v>
      </c>
      <c r="Q8929">
        <v>5.09416193408443</v>
      </c>
    </row>
    <row r="8930" spans="1:17">
      <c r="A8930" t="s">
        <v>16200</v>
      </c>
      <c r="B8930" s="16" t="s">
        <v>16201</v>
      </c>
      <c r="C8930">
        <v>5.8263624218194501</v>
      </c>
      <c r="D8930">
        <v>5.2802736384566202</v>
      </c>
      <c r="E8930">
        <v>6.9009124338700998</v>
      </c>
      <c r="F8930">
        <v>6.61425091901285</v>
      </c>
      <c r="G8930">
        <v>6.9913076005737196</v>
      </c>
      <c r="H8930">
        <v>4.1560374762891303</v>
      </c>
      <c r="I8930">
        <v>4.9700790693176398</v>
      </c>
      <c r="J8930">
        <v>5.2529193450356404</v>
      </c>
      <c r="K8930">
        <v>6.2113205295656702</v>
      </c>
      <c r="L8930">
        <v>5.79191555479931</v>
      </c>
      <c r="M8930">
        <v>6.0079632501692499</v>
      </c>
      <c r="N8930">
        <v>6.7258089642514101</v>
      </c>
      <c r="O8930">
        <v>5.9118341377025301</v>
      </c>
      <c r="P8930">
        <v>4.6013142303928598</v>
      </c>
      <c r="Q8930">
        <v>7.1565710053807701</v>
      </c>
    </row>
    <row r="8931" spans="1:17">
      <c r="A8931" t="s">
        <v>16202</v>
      </c>
      <c r="B8931" s="16" t="s">
        <v>16203</v>
      </c>
      <c r="C8931">
        <v>4.6948835100102002</v>
      </c>
      <c r="D8931">
        <v>4.6996493033489397</v>
      </c>
      <c r="E8931">
        <v>3.9618875914207199</v>
      </c>
      <c r="F8931">
        <v>4.4086599646307301</v>
      </c>
      <c r="G8931">
        <v>4.2225520177193703</v>
      </c>
      <c r="H8931">
        <v>5.2785502994810098</v>
      </c>
      <c r="I8931">
        <v>4.8453589192974098</v>
      </c>
      <c r="J8931">
        <v>4.3621897727349799</v>
      </c>
      <c r="K8931">
        <v>4.7603034491719001</v>
      </c>
      <c r="L8931">
        <v>5.3400637897298404</v>
      </c>
      <c r="M8931">
        <v>5.0345141375896603</v>
      </c>
      <c r="N8931">
        <v>4.6704332416218497</v>
      </c>
      <c r="O8931">
        <v>4.8737348553695998</v>
      </c>
      <c r="P8931">
        <v>4.9722592042386102</v>
      </c>
      <c r="Q8931">
        <v>5.81282804418474</v>
      </c>
    </row>
    <row r="8932" spans="1:17">
      <c r="A8932" t="s">
        <v>16204</v>
      </c>
      <c r="B8932" s="16" t="s">
        <v>16205</v>
      </c>
      <c r="C8932">
        <v>2.8218677180984102</v>
      </c>
      <c r="D8932">
        <v>3.2942621936663499</v>
      </c>
      <c r="E8932">
        <v>2.8218677180984102</v>
      </c>
      <c r="F8932">
        <v>3.2825265482838799</v>
      </c>
      <c r="G8932">
        <v>2.8218677180984102</v>
      </c>
      <c r="H8932">
        <v>2.8218677180984102</v>
      </c>
      <c r="I8932">
        <v>3.3100125595866299</v>
      </c>
      <c r="J8932">
        <v>3.6724961835054399</v>
      </c>
      <c r="K8932">
        <v>3.27554212654834</v>
      </c>
      <c r="L8932">
        <v>3.29479214013883</v>
      </c>
      <c r="M8932">
        <v>3.4086250003018401</v>
      </c>
      <c r="N8932">
        <v>3.31389066967124</v>
      </c>
      <c r="O8932">
        <v>3.24931794675887</v>
      </c>
      <c r="P8932">
        <v>2.8218677180984102</v>
      </c>
      <c r="Q8932">
        <v>2.8218677180984102</v>
      </c>
    </row>
    <row r="8933" spans="1:17">
      <c r="A8933" t="s">
        <v>16206</v>
      </c>
      <c r="B8933" s="16" t="s">
        <v>16207</v>
      </c>
      <c r="C8933">
        <v>7.0892526012794601</v>
      </c>
      <c r="D8933">
        <v>7.22104175143473</v>
      </c>
      <c r="E8933">
        <v>6.1372997866052899</v>
      </c>
      <c r="F8933">
        <v>6.8053707288430703</v>
      </c>
      <c r="G8933">
        <v>6.5510027220463503</v>
      </c>
      <c r="H8933">
        <v>7.2684043305091297</v>
      </c>
      <c r="I8933">
        <v>7.2316005452623404</v>
      </c>
      <c r="J8933">
        <v>6.5039792081677996</v>
      </c>
      <c r="K8933">
        <v>6.9591089462385396</v>
      </c>
      <c r="L8933">
        <v>7.0757329452945799</v>
      </c>
      <c r="M8933">
        <v>7.1238972423552296</v>
      </c>
      <c r="N8933">
        <v>7.0590307548147502</v>
      </c>
      <c r="O8933">
        <v>6.9877808128597696</v>
      </c>
      <c r="P8933">
        <v>7.1191899593250501</v>
      </c>
      <c r="Q8933">
        <v>7.1565710053807701</v>
      </c>
    </row>
    <row r="8934" spans="1:17">
      <c r="A8934" t="s">
        <v>16208</v>
      </c>
      <c r="B8934" s="16" t="s">
        <v>16209</v>
      </c>
      <c r="C8934">
        <v>7.9273378688956697</v>
      </c>
      <c r="D8934">
        <v>8.04479981750249</v>
      </c>
      <c r="E8934">
        <v>8.4120869209992595</v>
      </c>
      <c r="F8934">
        <v>8.2308955806663402</v>
      </c>
      <c r="G8934">
        <v>7.9859473938127197</v>
      </c>
      <c r="H8934">
        <v>7.9231681318978797</v>
      </c>
      <c r="I8934">
        <v>8.3017161076408001</v>
      </c>
      <c r="J8934">
        <v>8.4584960011113193</v>
      </c>
      <c r="K8934">
        <v>7.9376618677104398</v>
      </c>
      <c r="L8934">
        <v>8.4722922322482805</v>
      </c>
      <c r="M8934">
        <v>8.1332419579425999</v>
      </c>
      <c r="N8934">
        <v>8.1947050631580094</v>
      </c>
      <c r="O8934">
        <v>8.3065699767892909</v>
      </c>
      <c r="P8934">
        <v>8.1461404644699105</v>
      </c>
      <c r="Q8934">
        <v>8.2978683598244807</v>
      </c>
    </row>
    <row r="8935" spans="1:17">
      <c r="A8935" t="s">
        <v>16210</v>
      </c>
      <c r="B8935" s="16" t="s">
        <v>16211</v>
      </c>
      <c r="C8935">
        <v>7.3822774754477596</v>
      </c>
      <c r="D8935">
        <v>7.6310317535012704</v>
      </c>
      <c r="E8935">
        <v>7.2157407540923399</v>
      </c>
      <c r="F8935">
        <v>7.4352641307915803</v>
      </c>
      <c r="G8935">
        <v>7.2697786914859499</v>
      </c>
      <c r="H8935">
        <v>8.1170463998542708</v>
      </c>
      <c r="I8935">
        <v>7.4965226275688401</v>
      </c>
      <c r="J8935">
        <v>7.6789338596999999</v>
      </c>
      <c r="K8935">
        <v>7.3261386574122698</v>
      </c>
      <c r="L8935">
        <v>7.6059237564588296</v>
      </c>
      <c r="M8935">
        <v>7.5741318338561996</v>
      </c>
      <c r="N8935">
        <v>7.4980743815892703</v>
      </c>
      <c r="O8935">
        <v>7.4107802996702796</v>
      </c>
      <c r="P8935">
        <v>7.53655392200218</v>
      </c>
      <c r="Q8935">
        <v>5.09416193408443</v>
      </c>
    </row>
    <row r="8936" spans="1:17">
      <c r="A8936" t="s">
        <v>16212</v>
      </c>
      <c r="B8936" s="16" t="s">
        <v>16213</v>
      </c>
      <c r="C8936">
        <v>6.7748786480461201</v>
      </c>
      <c r="D8936">
        <v>6.9794024872900398</v>
      </c>
      <c r="E8936">
        <v>7.04800723539954</v>
      </c>
      <c r="F8936">
        <v>6.9739473769285203</v>
      </c>
      <c r="G8936">
        <v>7.0015154957477703</v>
      </c>
      <c r="H8936">
        <v>7.4997969622653997</v>
      </c>
      <c r="I8936">
        <v>6.8148661573379004</v>
      </c>
      <c r="J8936">
        <v>6.9444338147454996</v>
      </c>
      <c r="K8936">
        <v>6.8919526260035502</v>
      </c>
      <c r="L8936">
        <v>6.9735187332156601</v>
      </c>
      <c r="M8936">
        <v>6.8391816814422404</v>
      </c>
      <c r="N8936">
        <v>6.8869289896348196</v>
      </c>
      <c r="O8936">
        <v>6.8533373478556303</v>
      </c>
      <c r="P8936">
        <v>6.7232899141601701</v>
      </c>
      <c r="Q8936">
        <v>6.9204191934356096</v>
      </c>
    </row>
    <row r="8937" spans="1:17">
      <c r="A8937" t="s">
        <v>16214</v>
      </c>
      <c r="B8937" s="16" t="s">
        <v>16215</v>
      </c>
      <c r="C8937">
        <v>6.4131208425870598</v>
      </c>
      <c r="D8937">
        <v>6.5415513815242896</v>
      </c>
      <c r="E8937">
        <v>6.4779724688708198</v>
      </c>
      <c r="F8937">
        <v>6.36817302555548</v>
      </c>
      <c r="G8937">
        <v>6.2750527402873404</v>
      </c>
      <c r="H8937">
        <v>5.5593717733825097</v>
      </c>
      <c r="I8937">
        <v>6.7281809559769803</v>
      </c>
      <c r="J8937">
        <v>6.1366608105989204</v>
      </c>
      <c r="K8937">
        <v>5.92005741833845</v>
      </c>
      <c r="L8937">
        <v>6.5323868826406404</v>
      </c>
      <c r="M8937">
        <v>6.9405014020759301</v>
      </c>
      <c r="N8937">
        <v>6.8767338364790396</v>
      </c>
      <c r="O8937">
        <v>6.0560981984445297</v>
      </c>
      <c r="P8937">
        <v>6.9348693486336597</v>
      </c>
      <c r="Q8937">
        <v>7.1565710053807701</v>
      </c>
    </row>
    <row r="8938" spans="1:17">
      <c r="A8938" t="s">
        <v>16216</v>
      </c>
      <c r="B8938" s="16" t="s">
        <v>16217</v>
      </c>
      <c r="C8938">
        <v>8.6223506457503394</v>
      </c>
      <c r="D8938">
        <v>8.5626290869313397</v>
      </c>
      <c r="E8938">
        <v>8.5660952034325408</v>
      </c>
      <c r="F8938">
        <v>9.0386132106268509</v>
      </c>
      <c r="G8938">
        <v>8.4984746007408596</v>
      </c>
      <c r="H8938">
        <v>9.5094413918677407</v>
      </c>
      <c r="I8938">
        <v>8.6779596745339305</v>
      </c>
      <c r="J8938">
        <v>9.2252510150471103</v>
      </c>
      <c r="K8938">
        <v>8.5694725664766107</v>
      </c>
      <c r="L8938">
        <v>8.5481470637691892</v>
      </c>
      <c r="M8938">
        <v>8.7726752070566398</v>
      </c>
      <c r="N8938">
        <v>8.6384251994699692</v>
      </c>
      <c r="O8938">
        <v>8.7559813944874794</v>
      </c>
      <c r="P8938">
        <v>8.7544491156318394</v>
      </c>
      <c r="Q8938">
        <v>7.1565710053807701</v>
      </c>
    </row>
    <row r="8939" spans="1:17">
      <c r="A8939" t="s">
        <v>16218</v>
      </c>
      <c r="B8939" s="16" t="s">
        <v>16219</v>
      </c>
      <c r="C8939">
        <v>3.98283533271713</v>
      </c>
      <c r="D8939">
        <v>3.2942621936663499</v>
      </c>
      <c r="E8939">
        <v>3.4028894668404299</v>
      </c>
      <c r="F8939">
        <v>3.2825265482838799</v>
      </c>
      <c r="G8939">
        <v>3.70007344211845</v>
      </c>
      <c r="H8939">
        <v>2.8218677180984102</v>
      </c>
      <c r="I8939">
        <v>2.8218677180984102</v>
      </c>
      <c r="J8939">
        <v>3.2517770676889399</v>
      </c>
      <c r="K8939">
        <v>3.91162951239331</v>
      </c>
      <c r="L8939">
        <v>3.4877558895723499</v>
      </c>
      <c r="M8939">
        <v>3.23818724324593</v>
      </c>
      <c r="N8939">
        <v>3.31389066967124</v>
      </c>
      <c r="O8939">
        <v>3.5569664057961599</v>
      </c>
      <c r="P8939">
        <v>3.3893867502571098</v>
      </c>
      <c r="Q8939">
        <v>6.2843132996066204</v>
      </c>
    </row>
    <row r="8940" spans="1:17">
      <c r="A8940" t="s">
        <v>16220</v>
      </c>
      <c r="B8940" s="16" t="s">
        <v>16221</v>
      </c>
      <c r="C8940">
        <v>7.4302962784847004</v>
      </c>
      <c r="D8940">
        <v>7.5089426218584796</v>
      </c>
      <c r="E8940">
        <v>7.5111119836653399</v>
      </c>
      <c r="F8940">
        <v>7.1692821971563703</v>
      </c>
      <c r="G8940">
        <v>7.97565201582551</v>
      </c>
      <c r="H8940">
        <v>6.6850861414992098</v>
      </c>
      <c r="I8940">
        <v>7.2627113445187401</v>
      </c>
      <c r="J8940">
        <v>6.6297729632679196</v>
      </c>
      <c r="K8940">
        <v>8.1603376745686695</v>
      </c>
      <c r="L8940">
        <v>7.8700633797023896</v>
      </c>
      <c r="M8940">
        <v>8.0452515833755207</v>
      </c>
      <c r="N8940">
        <v>8.4896634631825307</v>
      </c>
      <c r="O8940">
        <v>7.3947603874182901</v>
      </c>
      <c r="P8940">
        <v>7.1867625795696704</v>
      </c>
      <c r="Q8940">
        <v>9.8396161242928208</v>
      </c>
    </row>
    <row r="8941" spans="1:17">
      <c r="A8941" t="s">
        <v>16222</v>
      </c>
      <c r="B8941" s="16" t="s">
        <v>16223</v>
      </c>
      <c r="C8941">
        <v>6.1249699100370201</v>
      </c>
      <c r="D8941">
        <v>6.2223383051797301</v>
      </c>
      <c r="E8941">
        <v>6.5336684091712298</v>
      </c>
      <c r="F8941">
        <v>6.4669918415543304</v>
      </c>
      <c r="G8941">
        <v>6.3249249403227497</v>
      </c>
      <c r="H8941">
        <v>6.7520652640349201</v>
      </c>
      <c r="I8941">
        <v>6.4034658849663</v>
      </c>
      <c r="J8941">
        <v>6.6204805412427001</v>
      </c>
      <c r="K8941">
        <v>6.2522810730543403</v>
      </c>
      <c r="L8941">
        <v>6.5796693472259404</v>
      </c>
      <c r="M8941">
        <v>6.4834004201011801</v>
      </c>
      <c r="N8941">
        <v>6.2749637290068296</v>
      </c>
      <c r="O8941">
        <v>6.62455111994002</v>
      </c>
      <c r="P8941">
        <v>6.69255918292128</v>
      </c>
      <c r="Q8941">
        <v>2.8218677180984102</v>
      </c>
    </row>
    <row r="8942" spans="1:17">
      <c r="A8942" t="s">
        <v>16224</v>
      </c>
      <c r="B8942" s="16" t="e">
        <v>#N/A</v>
      </c>
      <c r="C8942">
        <v>3.7779852140208301</v>
      </c>
      <c r="D8942">
        <v>3.7545556144430101</v>
      </c>
      <c r="E8942">
        <v>3.6381873987360902</v>
      </c>
      <c r="F8942">
        <v>4.0118215330109104</v>
      </c>
      <c r="G8942">
        <v>3.70007344211845</v>
      </c>
      <c r="H8942">
        <v>4.3015284866045098</v>
      </c>
      <c r="I8942">
        <v>3.9910282299290798</v>
      </c>
      <c r="J8942">
        <v>4.0764652066995799</v>
      </c>
      <c r="K8942">
        <v>3.27554212654834</v>
      </c>
      <c r="L8942">
        <v>3.29479214013883</v>
      </c>
      <c r="M8942">
        <v>3.9727288000471899</v>
      </c>
      <c r="N8942">
        <v>3.6661147186140499</v>
      </c>
      <c r="O8942">
        <v>3.9295289699043701</v>
      </c>
      <c r="P8942">
        <v>4.4479700090536403</v>
      </c>
      <c r="Q8942">
        <v>2.8218677180984102</v>
      </c>
    </row>
    <row r="8943" spans="1:17">
      <c r="A8943" t="s">
        <v>16225</v>
      </c>
      <c r="B8943" s="16" t="s">
        <v>16226</v>
      </c>
      <c r="C8943">
        <v>6.1906908419129296</v>
      </c>
      <c r="D8943">
        <v>6.2518558839937999</v>
      </c>
      <c r="E8943">
        <v>6.6219183496940897</v>
      </c>
      <c r="F8943">
        <v>5.7529944155534603</v>
      </c>
      <c r="G8943">
        <v>6.0158323298688998</v>
      </c>
      <c r="H8943">
        <v>6.5783352921885401</v>
      </c>
      <c r="I8943">
        <v>5.8430298477526499</v>
      </c>
      <c r="J8943">
        <v>6.4206616755516501</v>
      </c>
      <c r="K8943">
        <v>5.5519879823209104</v>
      </c>
      <c r="L8943">
        <v>6.0336280567968696</v>
      </c>
      <c r="M8943">
        <v>6.5213705179323602</v>
      </c>
      <c r="N8943">
        <v>6.2111450879834704</v>
      </c>
      <c r="O8943">
        <v>6.3740501040455104</v>
      </c>
      <c r="P8943">
        <v>6.4382133371337602</v>
      </c>
      <c r="Q8943">
        <v>5.09416193408443</v>
      </c>
    </row>
    <row r="8944" spans="1:17">
      <c r="A8944" t="s">
        <v>16227</v>
      </c>
      <c r="B8944" s="16" t="s">
        <v>16228</v>
      </c>
      <c r="C8944">
        <v>6.5441645960174801</v>
      </c>
      <c r="D8944">
        <v>6.4428967570973796</v>
      </c>
      <c r="E8944">
        <v>6.4001528211462198</v>
      </c>
      <c r="F8944">
        <v>6.3553236597965803</v>
      </c>
      <c r="G8944">
        <v>6.34116723841632</v>
      </c>
      <c r="H8944">
        <v>6.6386234868921701</v>
      </c>
      <c r="I8944">
        <v>6.6118666184956396</v>
      </c>
      <c r="J8944">
        <v>6.1497027593076004</v>
      </c>
      <c r="K8944">
        <v>6.9005213252828499</v>
      </c>
      <c r="L8944">
        <v>6.4198927805542398</v>
      </c>
      <c r="M8944">
        <v>6.3734404495726498</v>
      </c>
      <c r="N8944">
        <v>6.0377449489308699</v>
      </c>
      <c r="O8944">
        <v>6.2835881349864096</v>
      </c>
      <c r="P8944">
        <v>6.8814340296577301</v>
      </c>
      <c r="Q8944">
        <v>2.8218677180984102</v>
      </c>
    </row>
    <row r="8945" spans="1:17">
      <c r="A8945" t="s">
        <v>16229</v>
      </c>
      <c r="B8945" s="16" t="s">
        <v>16230</v>
      </c>
      <c r="C8945">
        <v>9.6782604912665509</v>
      </c>
      <c r="D8945">
        <v>9.6973650733827093</v>
      </c>
      <c r="E8945">
        <v>9.6161169717384105</v>
      </c>
      <c r="F8945">
        <v>9.9263952790748409</v>
      </c>
      <c r="G8945">
        <v>9.4086522779629806</v>
      </c>
      <c r="H8945">
        <v>9.7142268285930609</v>
      </c>
      <c r="I8945">
        <v>9.3638617746262494</v>
      </c>
      <c r="J8945">
        <v>9.8854052362603397</v>
      </c>
      <c r="K8945">
        <v>9.4512610160313493</v>
      </c>
      <c r="L8945">
        <v>9.2356115336834907</v>
      </c>
      <c r="M8945">
        <v>9.1568137303721606</v>
      </c>
      <c r="N8945">
        <v>8.5258810022951703</v>
      </c>
      <c r="O8945">
        <v>9.2539933929340901</v>
      </c>
      <c r="P8945">
        <v>9.7043374304762704</v>
      </c>
      <c r="Q8945">
        <v>9.1060647157263492</v>
      </c>
    </row>
    <row r="8946" spans="1:17">
      <c r="A8946" t="s">
        <v>16231</v>
      </c>
      <c r="B8946" s="16" t="s">
        <v>16232</v>
      </c>
      <c r="C8946">
        <v>9.6336185642674792</v>
      </c>
      <c r="D8946">
        <v>9.8402555492425599</v>
      </c>
      <c r="E8946">
        <v>5.12062362366449</v>
      </c>
      <c r="F8946">
        <v>5.9891572551494896</v>
      </c>
      <c r="G8946">
        <v>5.2496646871628903</v>
      </c>
      <c r="H8946">
        <v>8.8437276848097603</v>
      </c>
      <c r="I8946">
        <v>9.4757379517308191</v>
      </c>
      <c r="J8946">
        <v>5.0952978149830299</v>
      </c>
      <c r="K8946">
        <v>10.3614096157453</v>
      </c>
      <c r="L8946">
        <v>9.9434619928893504</v>
      </c>
      <c r="M8946">
        <v>6.9818229059285004</v>
      </c>
      <c r="N8946">
        <v>6.5949304227929604</v>
      </c>
      <c r="O8946">
        <v>5.8654995265796703</v>
      </c>
      <c r="P8946">
        <v>8.1233700265902193</v>
      </c>
      <c r="Q8946">
        <v>8.2978683598244807</v>
      </c>
    </row>
    <row r="8947" spans="1:17">
      <c r="A8947" t="s">
        <v>16233</v>
      </c>
      <c r="B8947" s="16" t="s">
        <v>16234</v>
      </c>
      <c r="C8947">
        <v>7.0720410640917404</v>
      </c>
      <c r="D8947">
        <v>7.0891403017794001</v>
      </c>
      <c r="E8947">
        <v>6.9149261991920596</v>
      </c>
      <c r="F8947">
        <v>6.9655524357452503</v>
      </c>
      <c r="G8947">
        <v>6.98102650971747</v>
      </c>
      <c r="H8947">
        <v>6.8160476714407796</v>
      </c>
      <c r="I8947">
        <v>8.3422624025839607</v>
      </c>
      <c r="J8947">
        <v>7.4524628198859997</v>
      </c>
      <c r="K8947">
        <v>7.0074886995701204</v>
      </c>
      <c r="L8947">
        <v>8.67266470932441</v>
      </c>
      <c r="M8947">
        <v>8.2017044837477098</v>
      </c>
      <c r="N8947">
        <v>8.4996315541671699</v>
      </c>
      <c r="O8947">
        <v>7.2947000324704296</v>
      </c>
      <c r="P8947">
        <v>8.0037850223126306</v>
      </c>
      <c r="Q8947">
        <v>7.3593062614465703</v>
      </c>
    </row>
    <row r="8948" spans="1:17">
      <c r="A8948" t="s">
        <v>16235</v>
      </c>
      <c r="B8948" s="16" t="s">
        <v>16236</v>
      </c>
      <c r="C8948">
        <v>7.5654219318715104</v>
      </c>
      <c r="D8948">
        <v>7.2576375141296099</v>
      </c>
      <c r="E8948">
        <v>6.9425491442524603</v>
      </c>
      <c r="F8948">
        <v>7.51783483851856</v>
      </c>
      <c r="G8948">
        <v>7.4368690074305501</v>
      </c>
      <c r="H8948">
        <v>7.6415438236790099</v>
      </c>
      <c r="I8948">
        <v>7.3303411333840103</v>
      </c>
      <c r="J8948">
        <v>7.3664432334145298</v>
      </c>
      <c r="K8948">
        <v>6.9591089462385396</v>
      </c>
      <c r="L8948">
        <v>6.9910684097633</v>
      </c>
      <c r="M8948">
        <v>7.6008512731656497</v>
      </c>
      <c r="N8948">
        <v>7.4980743815892703</v>
      </c>
      <c r="O8948">
        <v>7.5474535720028504</v>
      </c>
      <c r="P8948">
        <v>7.2301065543756904</v>
      </c>
      <c r="Q8948">
        <v>6.2843132996066204</v>
      </c>
    </row>
    <row r="8949" spans="1:17">
      <c r="A8949" t="s">
        <v>16237</v>
      </c>
      <c r="B8949" s="16" t="s">
        <v>16238</v>
      </c>
      <c r="C8949">
        <v>9.1862273691800205</v>
      </c>
      <c r="D8949">
        <v>9.11988836849903</v>
      </c>
      <c r="E8949">
        <v>8.8648587280440196</v>
      </c>
      <c r="F8949">
        <v>8.9005461988388994</v>
      </c>
      <c r="G8949">
        <v>8.8840760252300797</v>
      </c>
      <c r="H8949">
        <v>8.7997442665182994</v>
      </c>
      <c r="I8949">
        <v>9.0602053438579002</v>
      </c>
      <c r="J8949">
        <v>8.9245391597360904</v>
      </c>
      <c r="K8949">
        <v>9.0385578061750103</v>
      </c>
      <c r="L8949">
        <v>8.9638187399488292</v>
      </c>
      <c r="M8949">
        <v>8.7430281934385299</v>
      </c>
      <c r="N8949">
        <v>8.42836254970066</v>
      </c>
      <c r="O8949">
        <v>8.8818144395323095</v>
      </c>
      <c r="P8949">
        <v>9.0573130347342197</v>
      </c>
      <c r="Q8949">
        <v>7.5369478347710803</v>
      </c>
    </row>
    <row r="8950" spans="1:17">
      <c r="A8950" t="s">
        <v>16239</v>
      </c>
      <c r="B8950" s="16" t="s">
        <v>16240</v>
      </c>
      <c r="C8950">
        <v>8.2662564772975298</v>
      </c>
      <c r="D8950">
        <v>8.3923831436875709</v>
      </c>
      <c r="E8950">
        <v>8.4120869209992595</v>
      </c>
      <c r="F8950">
        <v>8.1629463640282296</v>
      </c>
      <c r="G8950">
        <v>8.1367779369464692</v>
      </c>
      <c r="H8950">
        <v>8.3175708889846405</v>
      </c>
      <c r="I8950">
        <v>8.5262728453395393</v>
      </c>
      <c r="J8950">
        <v>8.6838733034460205</v>
      </c>
      <c r="K8950">
        <v>8.3469260273422101</v>
      </c>
      <c r="L8950">
        <v>8.1796927537458295</v>
      </c>
      <c r="M8950">
        <v>7.9200694805716303</v>
      </c>
      <c r="N8950">
        <v>7.6551136364300802</v>
      </c>
      <c r="O8950">
        <v>7.9160629597635896</v>
      </c>
      <c r="P8950">
        <v>8.7054816293261101</v>
      </c>
      <c r="Q8950">
        <v>6.9204191934356096</v>
      </c>
    </row>
    <row r="8951" spans="1:17">
      <c r="A8951" t="s">
        <v>16241</v>
      </c>
      <c r="B8951" s="16" t="s">
        <v>16242</v>
      </c>
      <c r="C8951">
        <v>6.72059742475225</v>
      </c>
      <c r="D8951">
        <v>6.55341663957745</v>
      </c>
      <c r="E8951">
        <v>5.90213374864478</v>
      </c>
      <c r="F8951">
        <v>6.03844460263067</v>
      </c>
      <c r="G8951">
        <v>6.3572259687739301</v>
      </c>
      <c r="H8951">
        <v>6.61481283471461</v>
      </c>
      <c r="I8951">
        <v>6.5750413576586197</v>
      </c>
      <c r="J8951">
        <v>6.6481783606567504</v>
      </c>
      <c r="K8951">
        <v>7.0074886995701204</v>
      </c>
      <c r="L8951">
        <v>6.28349182675138</v>
      </c>
      <c r="M8951">
        <v>6.6468296666851296</v>
      </c>
      <c r="N8951">
        <v>6.3656132514015002</v>
      </c>
      <c r="O8951">
        <v>6.2360993360692198</v>
      </c>
      <c r="P8951">
        <v>7.3819086412154196</v>
      </c>
      <c r="Q8951">
        <v>5.81282804418474</v>
      </c>
    </row>
    <row r="8952" spans="1:17">
      <c r="A8952" t="s">
        <v>16243</v>
      </c>
      <c r="B8952" s="16" t="s">
        <v>16244</v>
      </c>
      <c r="C8952">
        <v>7.2277727119103501</v>
      </c>
      <c r="D8952">
        <v>7.1292085763975397</v>
      </c>
      <c r="E8952">
        <v>7.3140654859356102</v>
      </c>
      <c r="F8952">
        <v>7.4653008151311404</v>
      </c>
      <c r="G8952">
        <v>7.1738294645290104</v>
      </c>
      <c r="H8952">
        <v>7.7380115135390604</v>
      </c>
      <c r="I8952">
        <v>7.2780176798967702</v>
      </c>
      <c r="J8952">
        <v>7.51875260452384</v>
      </c>
      <c r="K8952">
        <v>7.50504653791441</v>
      </c>
      <c r="L8952">
        <v>7.3516337369137501</v>
      </c>
      <c r="M8952">
        <v>7.2754684141296702</v>
      </c>
      <c r="N8952">
        <v>6.9659792970402998</v>
      </c>
      <c r="O8952">
        <v>7.2056406723733204</v>
      </c>
      <c r="P8952">
        <v>7.6525006680345902</v>
      </c>
      <c r="Q8952">
        <v>5.81282804418474</v>
      </c>
    </row>
    <row r="8953" spans="1:17">
      <c r="A8953" t="s">
        <v>16245</v>
      </c>
      <c r="B8953" s="16" t="s">
        <v>16246</v>
      </c>
      <c r="C8953">
        <v>10.29804206599</v>
      </c>
      <c r="D8953">
        <v>10.3810617545494</v>
      </c>
      <c r="E8953">
        <v>10.3100676808044</v>
      </c>
      <c r="F8953">
        <v>10.3661938255742</v>
      </c>
      <c r="G8953">
        <v>10.2247971147517</v>
      </c>
      <c r="H8953">
        <v>10.3728452659768</v>
      </c>
      <c r="I8953">
        <v>10.1979452195779</v>
      </c>
      <c r="J8953">
        <v>10.271642732031699</v>
      </c>
      <c r="K8953">
        <v>10.205616900948799</v>
      </c>
      <c r="L8953">
        <v>10.3414570134948</v>
      </c>
      <c r="M8953">
        <v>10.2969280870874</v>
      </c>
      <c r="N8953">
        <v>10.3630622988016</v>
      </c>
      <c r="O8953">
        <v>10.3229284683259</v>
      </c>
      <c r="P8953">
        <v>9.9061400858795796</v>
      </c>
      <c r="Q8953">
        <v>10.3475376618719</v>
      </c>
    </row>
    <row r="8954" spans="1:17">
      <c r="A8954" t="s">
        <v>16247</v>
      </c>
      <c r="B8954" s="16" t="s">
        <v>16248</v>
      </c>
      <c r="C8954">
        <v>6.2066550544559398</v>
      </c>
      <c r="D8954">
        <v>6.0647445775560298</v>
      </c>
      <c r="E8954">
        <v>6.1611648559293304</v>
      </c>
      <c r="F8954">
        <v>6.03844460263067</v>
      </c>
      <c r="G8954">
        <v>6.4499469432156404</v>
      </c>
      <c r="H8954">
        <v>5.24699422619977</v>
      </c>
      <c r="I8954">
        <v>6.5750413576586197</v>
      </c>
      <c r="J8954">
        <v>6.2131681188238099</v>
      </c>
      <c r="K8954">
        <v>6.2113205295656702</v>
      </c>
      <c r="L8954">
        <v>6.7233426545483299</v>
      </c>
      <c r="M8954">
        <v>6.0346177080543404</v>
      </c>
      <c r="N8954">
        <v>5.7968381761637398</v>
      </c>
      <c r="O8954">
        <v>6.1869642700358201</v>
      </c>
      <c r="P8954">
        <v>6.2813702146298303</v>
      </c>
      <c r="Q8954">
        <v>7.3593062614465703</v>
      </c>
    </row>
    <row r="8955" spans="1:17">
      <c r="A8955" t="s">
        <v>16249</v>
      </c>
      <c r="B8955" s="16" t="e">
        <v>#N/A</v>
      </c>
      <c r="C8955">
        <v>7.0892526012794601</v>
      </c>
      <c r="D8955">
        <v>6.8981899443675996</v>
      </c>
      <c r="E8955">
        <v>5.90213374864478</v>
      </c>
      <c r="F8955">
        <v>6.7477305356992501</v>
      </c>
      <c r="G8955">
        <v>7.96528252173289</v>
      </c>
      <c r="H8955">
        <v>6.2314172070097102</v>
      </c>
      <c r="I8955">
        <v>6.6358994312039501</v>
      </c>
      <c r="J8955">
        <v>6.1497027593076004</v>
      </c>
      <c r="K8955">
        <v>6.7185720740311599</v>
      </c>
      <c r="L8955">
        <v>6.1325703953714701</v>
      </c>
      <c r="M8955">
        <v>7.2974300839194104</v>
      </c>
      <c r="N8955">
        <v>7.09462444174304</v>
      </c>
      <c r="O8955">
        <v>7.3947603874182901</v>
      </c>
      <c r="P8955">
        <v>7.4838514579176696</v>
      </c>
      <c r="Q8955">
        <v>5.09416193408443</v>
      </c>
    </row>
    <row r="8956" spans="1:17">
      <c r="A8956" t="s">
        <v>16250</v>
      </c>
      <c r="B8956" s="16" t="s">
        <v>16251</v>
      </c>
      <c r="C8956">
        <v>3.5040133865677898</v>
      </c>
      <c r="D8956">
        <v>3.2942621936663499</v>
      </c>
      <c r="E8956">
        <v>3.9618875914207199</v>
      </c>
      <c r="F8956">
        <v>3.4706286095040801</v>
      </c>
      <c r="G8956">
        <v>2.8218677180984102</v>
      </c>
      <c r="H8956">
        <v>2.8218677180984102</v>
      </c>
      <c r="I8956">
        <v>2.8218677180984102</v>
      </c>
      <c r="J8956">
        <v>2.8218677180984102</v>
      </c>
      <c r="K8956">
        <v>3.27554212654834</v>
      </c>
      <c r="L8956">
        <v>2.8218677180984102</v>
      </c>
      <c r="M8956">
        <v>2.8218677180984102</v>
      </c>
      <c r="N8956">
        <v>3.31389066967124</v>
      </c>
      <c r="O8956">
        <v>2.8218677180984102</v>
      </c>
      <c r="P8956">
        <v>2.8218677180984102</v>
      </c>
      <c r="Q8956">
        <v>2.8218677180984102</v>
      </c>
    </row>
    <row r="8957" spans="1:17">
      <c r="A8957" t="s">
        <v>16252</v>
      </c>
      <c r="B8957" s="16" t="s">
        <v>16253</v>
      </c>
      <c r="C8957">
        <v>7.3611966142172296</v>
      </c>
      <c r="D8957">
        <v>7.5508008171231999</v>
      </c>
      <c r="E8957">
        <v>7.6260848552768703</v>
      </c>
      <c r="F8957">
        <v>7.7743972206855902</v>
      </c>
      <c r="G8957">
        <v>7.4885121241192598</v>
      </c>
      <c r="H8957">
        <v>8.1296468529167001</v>
      </c>
      <c r="I8957">
        <v>7.3665820046063004</v>
      </c>
      <c r="J8957">
        <v>8.1109358516465502</v>
      </c>
      <c r="K8957">
        <v>7.3005091443963801</v>
      </c>
      <c r="L8957">
        <v>7.3584022107182898</v>
      </c>
      <c r="M8957">
        <v>7.4473440408504299</v>
      </c>
      <c r="N8957">
        <v>7.31423950705243</v>
      </c>
      <c r="O8957">
        <v>7.44748021483014</v>
      </c>
      <c r="P8957">
        <v>7.9400513293641701</v>
      </c>
      <c r="Q8957">
        <v>5.81282804418474</v>
      </c>
    </row>
    <row r="8958" spans="1:17">
      <c r="A8958" t="s">
        <v>16254</v>
      </c>
      <c r="B8958" s="16" t="s">
        <v>16255</v>
      </c>
      <c r="C8958">
        <v>6.7960272589149602</v>
      </c>
      <c r="D8958">
        <v>6.7516804628441003</v>
      </c>
      <c r="E8958">
        <v>6.9425491442524603</v>
      </c>
      <c r="F8958">
        <v>7.2335662504588596</v>
      </c>
      <c r="G8958">
        <v>7.1465092171480196</v>
      </c>
      <c r="H8958">
        <v>7.9037323290670702</v>
      </c>
      <c r="I8958">
        <v>6.9644808980353901</v>
      </c>
      <c r="J8958">
        <v>7.4472347649922996</v>
      </c>
      <c r="K8958">
        <v>6.9259241622594896</v>
      </c>
      <c r="L8958">
        <v>7.1400417849623699</v>
      </c>
      <c r="M8958">
        <v>7.1663040353360197</v>
      </c>
      <c r="N8958">
        <v>7.06801230014318</v>
      </c>
      <c r="O8958">
        <v>7.2117528687813603</v>
      </c>
      <c r="P8958">
        <v>7.1533738093482704</v>
      </c>
      <c r="Q8958">
        <v>6.2843132996066204</v>
      </c>
    </row>
    <row r="8959" spans="1:17">
      <c r="A8959" t="s">
        <v>16256</v>
      </c>
      <c r="B8959" s="16" t="s">
        <v>16257</v>
      </c>
      <c r="C8959">
        <v>7.1803944689150896</v>
      </c>
      <c r="D8959">
        <v>7.3073542175866697</v>
      </c>
      <c r="E8959">
        <v>6.78357369797342</v>
      </c>
      <c r="F8959">
        <v>7.1322847091354804</v>
      </c>
      <c r="G8959">
        <v>6.9706711592618902</v>
      </c>
      <c r="H8959">
        <v>7.4470265267108804</v>
      </c>
      <c r="I8959">
        <v>7.54158301079321</v>
      </c>
      <c r="J8959">
        <v>7.2630884481653997</v>
      </c>
      <c r="K8959">
        <v>6.9342926729257197</v>
      </c>
      <c r="L8959">
        <v>7.1634336789776603</v>
      </c>
      <c r="M8959">
        <v>7.4765007170621303</v>
      </c>
      <c r="N8959">
        <v>7.4231462068533096</v>
      </c>
      <c r="O8959">
        <v>7.3232005156447704</v>
      </c>
      <c r="P8959">
        <v>7.1533738093482704</v>
      </c>
      <c r="Q8959">
        <v>6.2843132996066204</v>
      </c>
    </row>
    <row r="8960" spans="1:17">
      <c r="A8960" t="s">
        <v>16258</v>
      </c>
      <c r="B8960" s="16" t="s">
        <v>16259</v>
      </c>
      <c r="C8960">
        <v>6.9827423167201097</v>
      </c>
      <c r="D8960">
        <v>6.9617487649123797</v>
      </c>
      <c r="E8960">
        <v>7.0732031344058202</v>
      </c>
      <c r="F8960">
        <v>7.1910315324497596</v>
      </c>
      <c r="G8960">
        <v>7.2442399160463804</v>
      </c>
      <c r="H8960">
        <v>7.8180724136366102</v>
      </c>
      <c r="I8960">
        <v>7.2549965839237496</v>
      </c>
      <c r="J8960">
        <v>7.3664432334145298</v>
      </c>
      <c r="K8960">
        <v>7.1650185657249503</v>
      </c>
      <c r="L8960">
        <v>7.2963068146712899</v>
      </c>
      <c r="M8960">
        <v>7.34037140201431</v>
      </c>
      <c r="N8960">
        <v>7.2525950755402402</v>
      </c>
      <c r="O8960">
        <v>7.4107802996702796</v>
      </c>
      <c r="P8960">
        <v>7.3029469869286503</v>
      </c>
      <c r="Q8960">
        <v>6.2843132996066204</v>
      </c>
    </row>
    <row r="8961" spans="1:17">
      <c r="A8961" t="s">
        <v>16260</v>
      </c>
      <c r="B8961" s="16" t="e">
        <v>#N/A</v>
      </c>
      <c r="C8961">
        <v>9.4381279253056398</v>
      </c>
      <c r="D8961">
        <v>9.5238333171217207</v>
      </c>
      <c r="E8961">
        <v>9.4510057342995193</v>
      </c>
      <c r="F8961">
        <v>9.5685267249912709</v>
      </c>
      <c r="G8961">
        <v>9.3738185873505397</v>
      </c>
      <c r="H8961">
        <v>9.6573802317777595</v>
      </c>
      <c r="I8961">
        <v>9.4954756738605806</v>
      </c>
      <c r="J8961">
        <v>9.7855375933703908</v>
      </c>
      <c r="K8961">
        <v>9.3797706661679197</v>
      </c>
      <c r="L8961">
        <v>9.3870198502720505</v>
      </c>
      <c r="M8961">
        <v>9.3061809663491299</v>
      </c>
      <c r="N8961">
        <v>9.1911810378215808</v>
      </c>
      <c r="O8961">
        <v>9.2480707143033793</v>
      </c>
      <c r="P8961">
        <v>9.9044725485637208</v>
      </c>
      <c r="Q8961">
        <v>8.1958182219819093</v>
      </c>
    </row>
    <row r="8962" spans="1:17">
      <c r="A8962" t="s">
        <v>16261</v>
      </c>
      <c r="B8962" s="16" t="s">
        <v>16262</v>
      </c>
      <c r="C8962">
        <v>8.9552765784148907</v>
      </c>
      <c r="D8962">
        <v>9.0570422159975799</v>
      </c>
      <c r="E8962">
        <v>8.5572153554240291</v>
      </c>
      <c r="F8962">
        <v>8.6701321022848301</v>
      </c>
      <c r="G8962">
        <v>8.9459955270379794</v>
      </c>
      <c r="H8962">
        <v>9.0521544036134305</v>
      </c>
      <c r="I8962">
        <v>8.7482102013177805</v>
      </c>
      <c r="J8962">
        <v>8.7254411774396594</v>
      </c>
      <c r="K8962">
        <v>8.7946501857651107</v>
      </c>
      <c r="L8962">
        <v>8.6617789707806203</v>
      </c>
      <c r="M8962">
        <v>9.0168411362203997</v>
      </c>
      <c r="N8962">
        <v>8.8084356795540302</v>
      </c>
      <c r="O8962">
        <v>9.0098467597407996</v>
      </c>
      <c r="P8962">
        <v>9.1973801366123595</v>
      </c>
      <c r="Q8962">
        <v>8.1958182219819093</v>
      </c>
    </row>
    <row r="8963" spans="1:17">
      <c r="A8963" t="s">
        <v>16263</v>
      </c>
      <c r="B8963" s="16" t="e">
        <v>#N/A</v>
      </c>
      <c r="C8963">
        <v>8.3217990999242293</v>
      </c>
      <c r="D8963">
        <v>8.1993020288682992</v>
      </c>
      <c r="E8963">
        <v>8.39723465898612</v>
      </c>
      <c r="F8963">
        <v>8.9093009251709603</v>
      </c>
      <c r="G8963">
        <v>7.9122847857047898</v>
      </c>
      <c r="H8963">
        <v>8.2879030971680798</v>
      </c>
      <c r="I8963">
        <v>8.0265738012085404</v>
      </c>
      <c r="J8963">
        <v>8.6410713743905596</v>
      </c>
      <c r="K8963">
        <v>8.6678118414521705</v>
      </c>
      <c r="L8963">
        <v>8.3987948787054805</v>
      </c>
      <c r="M8963">
        <v>8.3945986475123799</v>
      </c>
      <c r="N8963">
        <v>8.9629024078805006</v>
      </c>
      <c r="O8963">
        <v>8.9672182811306609</v>
      </c>
      <c r="P8963">
        <v>8.1517772893263505</v>
      </c>
      <c r="Q8963">
        <v>7.6950435514148801</v>
      </c>
    </row>
    <row r="8964" spans="1:17">
      <c r="A8964" t="s">
        <v>16264</v>
      </c>
      <c r="B8964" s="16" t="s">
        <v>16265</v>
      </c>
      <c r="C8964">
        <v>8.1726802136666006</v>
      </c>
      <c r="D8964">
        <v>7.9272203020126</v>
      </c>
      <c r="E8964">
        <v>7.9585540685743199</v>
      </c>
      <c r="F8964">
        <v>8.2551433213110403</v>
      </c>
      <c r="G8964">
        <v>8.1367779369464692</v>
      </c>
      <c r="H8964">
        <v>8.8938117759509296</v>
      </c>
      <c r="I8964">
        <v>8.3852314508517303</v>
      </c>
      <c r="J8964">
        <v>8.4029397018848098</v>
      </c>
      <c r="K8964">
        <v>8.0026054467006897</v>
      </c>
      <c r="L8964">
        <v>8.3039461107365309</v>
      </c>
      <c r="M8964">
        <v>8.4592417417823693</v>
      </c>
      <c r="N8964">
        <v>8.4038010863162196</v>
      </c>
      <c r="O8964">
        <v>8.4656423297235506</v>
      </c>
      <c r="P8964">
        <v>8.6104643553727005</v>
      </c>
      <c r="Q8964">
        <v>7.1565710053807701</v>
      </c>
    </row>
    <row r="8965" spans="1:17">
      <c r="A8965" t="s">
        <v>16266</v>
      </c>
      <c r="B8965" s="16" t="e">
        <v>#N/A</v>
      </c>
      <c r="C8965">
        <v>6.0382723697636704</v>
      </c>
      <c r="D8965">
        <v>6.1613914259344904</v>
      </c>
      <c r="E8965">
        <v>6.6389320012258004</v>
      </c>
      <c r="F8965">
        <v>6.4669918415543304</v>
      </c>
      <c r="G8965">
        <v>5.7723329839865896</v>
      </c>
      <c r="H8965">
        <v>6.1996287017922898</v>
      </c>
      <c r="I8965">
        <v>6.0909334620645401</v>
      </c>
      <c r="J8965">
        <v>6.2857544786652202</v>
      </c>
      <c r="K8965">
        <v>5.8855780355688703</v>
      </c>
      <c r="L8965">
        <v>5.4993619211439997</v>
      </c>
      <c r="M8965">
        <v>5.56915099370043</v>
      </c>
      <c r="N8965">
        <v>5.2701073739484503</v>
      </c>
      <c r="O8965">
        <v>5.7846958986268602</v>
      </c>
      <c r="P8965">
        <v>6.3422324803325996</v>
      </c>
      <c r="Q8965">
        <v>5.81282804418474</v>
      </c>
    </row>
    <row r="8966" spans="1:17">
      <c r="A8966" t="s">
        <v>16267</v>
      </c>
      <c r="B8966" s="16" t="s">
        <v>16268</v>
      </c>
      <c r="C8966">
        <v>6.7534127248899498</v>
      </c>
      <c r="D8966">
        <v>6.4428967570973796</v>
      </c>
      <c r="E8966">
        <v>7.6513613659111597</v>
      </c>
      <c r="F8966">
        <v>6.8876994796915101</v>
      </c>
      <c r="G8966">
        <v>6.96024046177752</v>
      </c>
      <c r="H8966">
        <v>6.1996287017922898</v>
      </c>
      <c r="I8966">
        <v>6.0733389419943604</v>
      </c>
      <c r="J8966">
        <v>7.5137604632619501</v>
      </c>
      <c r="K8966">
        <v>6.6284801273500698</v>
      </c>
      <c r="L8966">
        <v>6.7021577638755696</v>
      </c>
      <c r="M8966">
        <v>7.2247916331918702</v>
      </c>
      <c r="N8966">
        <v>7.5308835633863698</v>
      </c>
      <c r="O8966">
        <v>7.4160808464778301</v>
      </c>
      <c r="P8966">
        <v>5.3028714561952901</v>
      </c>
      <c r="Q8966">
        <v>7.9670857749043096</v>
      </c>
    </row>
    <row r="8967" spans="1:17">
      <c r="A8967" t="s">
        <v>16269</v>
      </c>
      <c r="B8967" s="16" t="s">
        <v>16270</v>
      </c>
      <c r="C8967">
        <v>7.0101205561847397</v>
      </c>
      <c r="D8967">
        <v>6.7822067112404403</v>
      </c>
      <c r="E8967">
        <v>7.1697829372000497</v>
      </c>
      <c r="F8967">
        <v>7.3795643441240202</v>
      </c>
      <c r="G8967">
        <v>6.96024046177752</v>
      </c>
      <c r="H8967">
        <v>7.4402919562666199</v>
      </c>
      <c r="I8967">
        <v>7.0826050305748796</v>
      </c>
      <c r="J8967">
        <v>7.19606027589424</v>
      </c>
      <c r="K8967">
        <v>7.06955630629776</v>
      </c>
      <c r="L8967">
        <v>7.2015926752933197</v>
      </c>
      <c r="M8967">
        <v>7.1115472855627004</v>
      </c>
      <c r="N8967">
        <v>7.48473824893557</v>
      </c>
      <c r="O8967">
        <v>7.2478896704664404</v>
      </c>
      <c r="P8967">
        <v>6.6290412099549298</v>
      </c>
      <c r="Q8967">
        <v>7.5369478347710803</v>
      </c>
    </row>
    <row r="8968" spans="1:17">
      <c r="A8968" t="s">
        <v>16271</v>
      </c>
      <c r="B8968" s="16" t="e">
        <v>#N/A</v>
      </c>
      <c r="C8968">
        <v>10.497652084892399</v>
      </c>
      <c r="D8968">
        <v>10.251265488227499</v>
      </c>
      <c r="E8968">
        <v>11.558739515682401</v>
      </c>
      <c r="F8968">
        <v>10.880203744184399</v>
      </c>
      <c r="G8968">
        <v>10.9540861679284</v>
      </c>
      <c r="H8968">
        <v>9.8370505974869005</v>
      </c>
      <c r="I8968">
        <v>10.2636806923409</v>
      </c>
      <c r="J8968">
        <v>10.4485855269866</v>
      </c>
      <c r="K8968">
        <v>10.2184795131271</v>
      </c>
      <c r="L8968">
        <v>10.7195048032267</v>
      </c>
      <c r="M8968">
        <v>11.1791193436906</v>
      </c>
      <c r="N8968">
        <v>11.4500081018569</v>
      </c>
      <c r="O8968">
        <v>11.2397547727793</v>
      </c>
      <c r="P8968">
        <v>7.8596505864958797</v>
      </c>
      <c r="Q8968">
        <v>12.2365316146065</v>
      </c>
    </row>
    <row r="8969" spans="1:17">
      <c r="A8969" t="s">
        <v>16272</v>
      </c>
      <c r="B8969" s="16" t="s">
        <v>16273</v>
      </c>
      <c r="C8969">
        <v>9.4923656253135693</v>
      </c>
      <c r="D8969">
        <v>9.3520892394966193</v>
      </c>
      <c r="E8969">
        <v>9.3822976205097603</v>
      </c>
      <c r="F8969">
        <v>9.1067974370927196</v>
      </c>
      <c r="G8969">
        <v>9.5225778380102994</v>
      </c>
      <c r="H8969">
        <v>7.5381418093860697</v>
      </c>
      <c r="I8969">
        <v>8.9308665211358207</v>
      </c>
      <c r="J8969">
        <v>8.3811991228973799</v>
      </c>
      <c r="K8969">
        <v>9.5630601826952208</v>
      </c>
      <c r="L8969">
        <v>9.24839934667488</v>
      </c>
      <c r="M8969">
        <v>8.4857415116602404</v>
      </c>
      <c r="N8969">
        <v>8.9337945703831991</v>
      </c>
      <c r="O8969">
        <v>8.7869527401638905</v>
      </c>
      <c r="P8969">
        <v>8.0223679291288192</v>
      </c>
      <c r="Q8969">
        <v>11.303394432065099</v>
      </c>
    </row>
    <row r="8970" spans="1:17">
      <c r="A8970" t="s">
        <v>16274</v>
      </c>
      <c r="B8970" s="16" t="s">
        <v>16275</v>
      </c>
      <c r="C8970">
        <v>3.3064422771203601</v>
      </c>
      <c r="D8970">
        <v>3.4870161193063098</v>
      </c>
      <c r="E8970">
        <v>3.8152982058547602</v>
      </c>
      <c r="F8970">
        <v>3.4706286095040801</v>
      </c>
      <c r="G8970">
        <v>3.5425260543824399</v>
      </c>
      <c r="H8970">
        <v>4.3015284866045098</v>
      </c>
      <c r="I8970">
        <v>3.8937805799913501</v>
      </c>
      <c r="J8970">
        <v>4.1400611729353196</v>
      </c>
      <c r="K8970">
        <v>4.1419680287536398</v>
      </c>
      <c r="L8970">
        <v>3.9560512465587201</v>
      </c>
      <c r="M8970">
        <v>3.5380814202985702</v>
      </c>
      <c r="N8970">
        <v>3.9019995236038798</v>
      </c>
      <c r="O8970">
        <v>4.0021176285150997</v>
      </c>
      <c r="P8970">
        <v>4.9174589054378801</v>
      </c>
      <c r="Q8970">
        <v>2.8218677180984102</v>
      </c>
    </row>
    <row r="8971" spans="1:17">
      <c r="A8971" t="s">
        <v>16276</v>
      </c>
      <c r="B8971" s="16" t="s">
        <v>16277</v>
      </c>
      <c r="C8971">
        <v>7.6776213045769799</v>
      </c>
      <c r="D8971">
        <v>7.8431383216714696</v>
      </c>
      <c r="E8971">
        <v>6.9009124338700998</v>
      </c>
      <c r="F8971">
        <v>7.3858608538148998</v>
      </c>
      <c r="G8971">
        <v>7.1372856948198002</v>
      </c>
      <c r="H8971">
        <v>7.4933055811739298</v>
      </c>
      <c r="I8971">
        <v>7.5729261680755497</v>
      </c>
      <c r="J8971">
        <v>7.6151213032809997</v>
      </c>
      <c r="K8971">
        <v>7.7231612180153597</v>
      </c>
      <c r="L8971">
        <v>7.5538278256418403</v>
      </c>
      <c r="M8971">
        <v>7.2247916331918702</v>
      </c>
      <c r="N8971">
        <v>7.2287789541476197</v>
      </c>
      <c r="O8971">
        <v>7.3175454606984696</v>
      </c>
      <c r="P8971">
        <v>7.75239388175721</v>
      </c>
      <c r="Q8971">
        <v>5.81282804418474</v>
      </c>
    </row>
    <row r="8972" spans="1:17">
      <c r="A8972" t="s">
        <v>16278</v>
      </c>
      <c r="B8972" s="16" t="s">
        <v>16279</v>
      </c>
      <c r="C8972">
        <v>8.1359607826231297</v>
      </c>
      <c r="D8972">
        <v>8.1300453564393393</v>
      </c>
      <c r="E8972">
        <v>8.2506936738005692</v>
      </c>
      <c r="F8972">
        <v>7.9713141637722202</v>
      </c>
      <c r="G8972">
        <v>8.0706088457570306</v>
      </c>
      <c r="H8972">
        <v>7.3352939809483502</v>
      </c>
      <c r="I8972">
        <v>8.1480065053183797</v>
      </c>
      <c r="J8972">
        <v>7.9832288597836598</v>
      </c>
      <c r="K8972">
        <v>8.1352191791168202</v>
      </c>
      <c r="L8972">
        <v>8.0686548807674594</v>
      </c>
      <c r="M8972">
        <v>7.5741318338561996</v>
      </c>
      <c r="N8972">
        <v>7.1207520294005899</v>
      </c>
      <c r="O8972">
        <v>7.6227129446624904</v>
      </c>
      <c r="P8972">
        <v>8.2443761201780408</v>
      </c>
      <c r="Q8972">
        <v>7.1565710053807701</v>
      </c>
    </row>
    <row r="8973" spans="1:17">
      <c r="A8973" t="s">
        <v>16280</v>
      </c>
      <c r="B8973" s="16" t="s">
        <v>16281</v>
      </c>
      <c r="C8973">
        <v>6.2224413490422297</v>
      </c>
      <c r="D8973">
        <v>6.4171272036765803</v>
      </c>
      <c r="E8973">
        <v>6.1846340324636904</v>
      </c>
      <c r="F8973">
        <v>6.2341275073237901</v>
      </c>
      <c r="G8973">
        <v>6.3249249403227497</v>
      </c>
      <c r="H8973">
        <v>6.9550790148528003</v>
      </c>
      <c r="I8973">
        <v>6.6118666184956396</v>
      </c>
      <c r="J8973">
        <v>6.3881160171625204</v>
      </c>
      <c r="K8973">
        <v>6.4292012437918196</v>
      </c>
      <c r="L8973">
        <v>6.3533280364099998</v>
      </c>
      <c r="M8973">
        <v>6.2542577506046202</v>
      </c>
      <c r="N8973">
        <v>5.8610534549687996</v>
      </c>
      <c r="O8973">
        <v>6.8216665140526498</v>
      </c>
      <c r="P8973">
        <v>6.64518742594566</v>
      </c>
      <c r="Q8973">
        <v>2.8218677180984102</v>
      </c>
    </row>
    <row r="8974" spans="1:17">
      <c r="A8974" t="s">
        <v>16282</v>
      </c>
      <c r="B8974" s="16" t="e">
        <v>#N/A</v>
      </c>
      <c r="C8974">
        <v>12.999719257488699</v>
      </c>
      <c r="D8974">
        <v>13.0537539691741</v>
      </c>
      <c r="E8974">
        <v>13.2721073234513</v>
      </c>
      <c r="F8974">
        <v>12.3738904938975</v>
      </c>
      <c r="G8974">
        <v>12.6555340296594</v>
      </c>
      <c r="H8974">
        <v>12.4655506259073</v>
      </c>
      <c r="I8974">
        <v>15.081655478043199</v>
      </c>
      <c r="J8974">
        <v>13.2365228363811</v>
      </c>
      <c r="K8974">
        <v>13.670758089278101</v>
      </c>
      <c r="L8974">
        <v>15.1333041171664</v>
      </c>
      <c r="M8974">
        <v>13.416404561414099</v>
      </c>
      <c r="N8974">
        <v>13.2754180053997</v>
      </c>
      <c r="O8974">
        <v>12.2206858262675</v>
      </c>
      <c r="P8974">
        <v>14.9728458914058</v>
      </c>
      <c r="Q8974">
        <v>14.4230542336064</v>
      </c>
    </row>
    <row r="8975" spans="1:17">
      <c r="A8975" t="s">
        <v>16283</v>
      </c>
      <c r="B8975" s="16" t="s">
        <v>16284</v>
      </c>
      <c r="C8975">
        <v>6.9641953269213799</v>
      </c>
      <c r="D8975">
        <v>6.9881484913982899</v>
      </c>
      <c r="E8975">
        <v>6.2748053550712104</v>
      </c>
      <c r="F8975">
        <v>7.1838182968242599</v>
      </c>
      <c r="G8975">
        <v>6.8960099479567596</v>
      </c>
      <c r="H8975">
        <v>7.5381418093860697</v>
      </c>
      <c r="I8975">
        <v>7.10853650596375</v>
      </c>
      <c r="J8975">
        <v>7.0379548135020604</v>
      </c>
      <c r="K8975">
        <v>6.7473835624775402</v>
      </c>
      <c r="L8975">
        <v>6.8634530912736</v>
      </c>
      <c r="M8975">
        <v>7.2247916331918702</v>
      </c>
      <c r="N8975">
        <v>7.1379098648342296</v>
      </c>
      <c r="O8975">
        <v>7.3232005156447704</v>
      </c>
      <c r="P8975">
        <v>7.2927645970803701</v>
      </c>
      <c r="Q8975">
        <v>5.09416193408443</v>
      </c>
    </row>
    <row r="8976" spans="1:17">
      <c r="A8976" t="s">
        <v>16285</v>
      </c>
      <c r="B8976" s="16" t="s">
        <v>16286</v>
      </c>
      <c r="C8976">
        <v>4.4838185959666896</v>
      </c>
      <c r="D8976">
        <v>4.3876263279161201</v>
      </c>
      <c r="E8976">
        <v>4.7104489803388701</v>
      </c>
      <c r="F8976">
        <v>4.3517302712450299</v>
      </c>
      <c r="G8976">
        <v>3.8309652426265099</v>
      </c>
      <c r="H8976">
        <v>4.9634301213382797</v>
      </c>
      <c r="I8976">
        <v>4.0793606969786396</v>
      </c>
      <c r="J8976">
        <v>5.0088657953609399</v>
      </c>
      <c r="K8976">
        <v>3.27554212654834</v>
      </c>
      <c r="L8976">
        <v>3.6339073669181099</v>
      </c>
      <c r="M8976">
        <v>3.5380814202985702</v>
      </c>
      <c r="N8976">
        <v>4.0888472785647796</v>
      </c>
      <c r="O8976">
        <v>3.9295289699043701</v>
      </c>
      <c r="P8976">
        <v>3.9363215208704698</v>
      </c>
      <c r="Q8976">
        <v>2.8218677180984102</v>
      </c>
    </row>
    <row r="8977" spans="1:17">
      <c r="A8977" t="s">
        <v>16287</v>
      </c>
      <c r="B8977" s="16" t="s">
        <v>16288</v>
      </c>
      <c r="C8977">
        <v>3.5040133865677898</v>
      </c>
      <c r="D8977">
        <v>3.8603343823973102</v>
      </c>
      <c r="E8977">
        <v>2.8218677180984102</v>
      </c>
      <c r="F8977">
        <v>3.6131889974304401</v>
      </c>
      <c r="G8977">
        <v>2.8218677180984102</v>
      </c>
      <c r="H8977">
        <v>3.65660975244205</v>
      </c>
      <c r="I8977">
        <v>2.8218677180984102</v>
      </c>
      <c r="J8977">
        <v>3.7696016503418699</v>
      </c>
      <c r="K8977">
        <v>3.27554212654834</v>
      </c>
      <c r="L8977">
        <v>2.8218677180984102</v>
      </c>
      <c r="M8977">
        <v>3.5380814202985702</v>
      </c>
      <c r="N8977">
        <v>3.79229116939824</v>
      </c>
      <c r="O8977">
        <v>3.8507909364900099</v>
      </c>
      <c r="P8977">
        <v>3.6194497939779602</v>
      </c>
      <c r="Q8977">
        <v>2.8218677180984102</v>
      </c>
    </row>
    <row r="8978" spans="1:17">
      <c r="A8978" t="s">
        <v>16289</v>
      </c>
      <c r="B8978" s="16" t="s">
        <v>16290</v>
      </c>
      <c r="C8978">
        <v>9.4448118495041609</v>
      </c>
      <c r="D8978">
        <v>9.5954846388361297</v>
      </c>
      <c r="E8978">
        <v>9.8737754510934597</v>
      </c>
      <c r="F8978">
        <v>9.4248288791440995</v>
      </c>
      <c r="G8978">
        <v>9.7033455939615294</v>
      </c>
      <c r="H8978">
        <v>9.0848600365457592</v>
      </c>
      <c r="I8978">
        <v>9.7590140945579993</v>
      </c>
      <c r="J8978">
        <v>9.8060719056997296</v>
      </c>
      <c r="K8978">
        <v>9.8986682076957209</v>
      </c>
      <c r="L8978">
        <v>9.6311338727513895</v>
      </c>
      <c r="M8978">
        <v>9.4390583301607904</v>
      </c>
      <c r="N8978">
        <v>8.8505792431610999</v>
      </c>
      <c r="O8978">
        <v>9.51298916015784</v>
      </c>
      <c r="P8978">
        <v>9.8413780576839205</v>
      </c>
      <c r="Q8978">
        <v>9.1060647157263492</v>
      </c>
    </row>
    <row r="8979" spans="1:17">
      <c r="A8979" t="s">
        <v>16291</v>
      </c>
      <c r="B8979" s="16" t="s">
        <v>16292</v>
      </c>
      <c r="C8979">
        <v>4.6454443926476303</v>
      </c>
      <c r="D8979">
        <v>4.8302002317971402</v>
      </c>
      <c r="E8979">
        <v>4.6393553598667303</v>
      </c>
      <c r="F8979">
        <v>5.1086920998035801</v>
      </c>
      <c r="G8979">
        <v>4.1380367534927496</v>
      </c>
      <c r="H8979">
        <v>5.18156933842931</v>
      </c>
      <c r="I8979">
        <v>4.92982830720526</v>
      </c>
      <c r="J8979">
        <v>4.9163232079064798</v>
      </c>
      <c r="K8979">
        <v>4.8383826859307302</v>
      </c>
      <c r="L8979">
        <v>4.1946255460110002</v>
      </c>
      <c r="M8979">
        <v>4.6180354178513197</v>
      </c>
      <c r="N8979">
        <v>4.4472252118161997</v>
      </c>
      <c r="O8979">
        <v>4.5388813471664999</v>
      </c>
      <c r="P8979">
        <v>5.1710851092644097</v>
      </c>
      <c r="Q8979">
        <v>2.8218677180984102</v>
      </c>
    </row>
    <row r="8980" spans="1:17">
      <c r="A8980" t="s">
        <v>16293</v>
      </c>
      <c r="B8980" s="16" t="s">
        <v>16294</v>
      </c>
      <c r="C8980">
        <v>7.6945638722829601</v>
      </c>
      <c r="D8980">
        <v>7.6254469917223702</v>
      </c>
      <c r="E8980">
        <v>7.8316753745371797</v>
      </c>
      <c r="F8980">
        <v>7.5904825741131798</v>
      </c>
      <c r="G8980">
        <v>7.5453478201358104</v>
      </c>
      <c r="H8980">
        <v>8.3394277159350096</v>
      </c>
      <c r="I8980">
        <v>7.7145433049505403</v>
      </c>
      <c r="J8980">
        <v>7.8667605343826397</v>
      </c>
      <c r="K8980">
        <v>7.7327667258679904</v>
      </c>
      <c r="L8980">
        <v>7.7258525509220997</v>
      </c>
      <c r="M8980">
        <v>7.7153046899153699</v>
      </c>
      <c r="N8980">
        <v>7.8548286932646798</v>
      </c>
      <c r="O8980">
        <v>7.8704936871533997</v>
      </c>
      <c r="P8980">
        <v>8.0767202785064196</v>
      </c>
      <c r="Q8980">
        <v>5.81282804418474</v>
      </c>
    </row>
    <row r="8981" spans="1:17">
      <c r="A8981" t="s">
        <v>16295</v>
      </c>
      <c r="B8981" s="16" t="s">
        <v>16296</v>
      </c>
      <c r="C8981">
        <v>9.0978096380836195</v>
      </c>
      <c r="D8981">
        <v>9.1258274006085607</v>
      </c>
      <c r="E8981">
        <v>8.9987634484544898</v>
      </c>
      <c r="F8981">
        <v>9.1275776627706193</v>
      </c>
      <c r="G8981">
        <v>9.3913405853029008</v>
      </c>
      <c r="H8981">
        <v>8.8283568531527994</v>
      </c>
      <c r="I8981">
        <v>9.1480473916360907</v>
      </c>
      <c r="J8981">
        <v>9.1549445105918608</v>
      </c>
      <c r="K8981">
        <v>9.0171202739005505</v>
      </c>
      <c r="L8981">
        <v>8.94374018653515</v>
      </c>
      <c r="M8981">
        <v>9.3329581242541195</v>
      </c>
      <c r="N8981">
        <v>8.9015836112911</v>
      </c>
      <c r="O8981">
        <v>9.4980953709924307</v>
      </c>
      <c r="P8981">
        <v>9.1559287361594297</v>
      </c>
      <c r="Q8981">
        <v>9.58099084698482</v>
      </c>
    </row>
    <row r="8982" spans="1:17">
      <c r="A8982" t="s">
        <v>16297</v>
      </c>
      <c r="B8982" s="16" t="s">
        <v>16298</v>
      </c>
      <c r="C8982">
        <v>10.161687718992701</v>
      </c>
      <c r="D8982">
        <v>10.2033976643385</v>
      </c>
      <c r="E8982">
        <v>10.134698573123</v>
      </c>
      <c r="F8982">
        <v>9.8038310496291103</v>
      </c>
      <c r="G8982">
        <v>10.1918475992012</v>
      </c>
      <c r="H8982">
        <v>9.8848805934081394</v>
      </c>
      <c r="I8982">
        <v>10.375300987998701</v>
      </c>
      <c r="J8982">
        <v>9.9688215383642405</v>
      </c>
      <c r="K8982">
        <v>10.512487954131</v>
      </c>
      <c r="L8982">
        <v>10.2094280612343</v>
      </c>
      <c r="M8982">
        <v>9.9180826698165205</v>
      </c>
      <c r="N8982">
        <v>9.4112764562704303</v>
      </c>
      <c r="O8982">
        <v>10.062775857615801</v>
      </c>
      <c r="P8982">
        <v>10.5393487220243</v>
      </c>
      <c r="Q8982">
        <v>10.143479824404199</v>
      </c>
    </row>
    <row r="8983" spans="1:17">
      <c r="A8983" t="s">
        <v>16299</v>
      </c>
      <c r="B8983" s="16" t="s">
        <v>16300</v>
      </c>
      <c r="C8983">
        <v>3.5040133865677898</v>
      </c>
      <c r="D8983">
        <v>2.8218677180984102</v>
      </c>
      <c r="E8983">
        <v>3.9618875914207199</v>
      </c>
      <c r="F8983">
        <v>3.7319397910766599</v>
      </c>
      <c r="G8983">
        <v>4.0460446887748596</v>
      </c>
      <c r="H8983">
        <v>2.8218677180984102</v>
      </c>
      <c r="I8983">
        <v>3.9910282299290798</v>
      </c>
      <c r="J8983">
        <v>3.2517770676889399</v>
      </c>
      <c r="K8983">
        <v>3.6013796825057902</v>
      </c>
      <c r="L8983">
        <v>3.6339073669181099</v>
      </c>
      <c r="M8983">
        <v>3.4086250003018401</v>
      </c>
      <c r="N8983">
        <v>3.6661147186140499</v>
      </c>
      <c r="O8983">
        <v>3.24931794675887</v>
      </c>
      <c r="P8983">
        <v>2.8218677180984102</v>
      </c>
      <c r="Q8983">
        <v>5.81282804418474</v>
      </c>
    </row>
    <row r="8984" spans="1:17">
      <c r="A8984" t="s">
        <v>16301</v>
      </c>
      <c r="B8984" s="16" t="s">
        <v>16302</v>
      </c>
      <c r="C8984">
        <v>4.2964146619915802</v>
      </c>
      <c r="D8984">
        <v>4.32650596693877</v>
      </c>
      <c r="E8984">
        <v>4.7777046060070401</v>
      </c>
      <c r="F8984">
        <v>4.3517302712450299</v>
      </c>
      <c r="G8984">
        <v>4.3009286659846602</v>
      </c>
      <c r="H8984">
        <v>4.1560374762891303</v>
      </c>
      <c r="I8984">
        <v>4.3728229044696096</v>
      </c>
      <c r="J8984">
        <v>4.70846365273073</v>
      </c>
      <c r="K8984">
        <v>3.91162951239331</v>
      </c>
      <c r="L8984">
        <v>4.6547502153815303</v>
      </c>
      <c r="M8984">
        <v>4.21436379980989</v>
      </c>
      <c r="N8984">
        <v>4.3174573962368399</v>
      </c>
      <c r="O8984">
        <v>4.4030955001336496</v>
      </c>
      <c r="P8984">
        <v>4.2713440848041202</v>
      </c>
      <c r="Q8984">
        <v>2.8218677180984102</v>
      </c>
    </row>
    <row r="8985" spans="1:17">
      <c r="A8985" t="s">
        <v>16303</v>
      </c>
      <c r="B8985" s="16" t="s">
        <v>16304</v>
      </c>
      <c r="C8985">
        <v>6.15821198786825</v>
      </c>
      <c r="D8985">
        <v>6.2223383051797301</v>
      </c>
      <c r="E8985">
        <v>6.1130249648544597</v>
      </c>
      <c r="F8985">
        <v>5.77264523713907</v>
      </c>
      <c r="G8985">
        <v>5.8658439972155101</v>
      </c>
      <c r="H8985">
        <v>6.3662577777008797</v>
      </c>
      <c r="I8985">
        <v>6.1757623283627199</v>
      </c>
      <c r="J8985">
        <v>6.23777878266917</v>
      </c>
      <c r="K8985">
        <v>5.9029236462359096</v>
      </c>
      <c r="L8985">
        <v>5.8708197013116203</v>
      </c>
      <c r="M8985">
        <v>6.1728448451490898</v>
      </c>
      <c r="N8985">
        <v>5.68277591644026</v>
      </c>
      <c r="O8985">
        <v>6.1994087418434098</v>
      </c>
      <c r="P8985">
        <v>6.5961905188862699</v>
      </c>
      <c r="Q8985">
        <v>5.09416193408443</v>
      </c>
    </row>
    <row r="8986" spans="1:17">
      <c r="A8986" t="s">
        <v>16305</v>
      </c>
      <c r="B8986" s="16" t="s">
        <v>16306</v>
      </c>
      <c r="C8986">
        <v>9.9108623133541105</v>
      </c>
      <c r="D8986">
        <v>9.8570125236958503</v>
      </c>
      <c r="E8986">
        <v>9.2173994773679606</v>
      </c>
      <c r="F8986">
        <v>9.1480627272338193</v>
      </c>
      <c r="G8986">
        <v>10.155851617539</v>
      </c>
      <c r="H8986">
        <v>9.5206404819127499</v>
      </c>
      <c r="I8986">
        <v>9.7021126300348097</v>
      </c>
      <c r="J8986">
        <v>9.2114612214879905</v>
      </c>
      <c r="K8986">
        <v>10.016281832195</v>
      </c>
      <c r="L8986">
        <v>9.32972558274151</v>
      </c>
      <c r="M8986">
        <v>9.7623087278368796</v>
      </c>
      <c r="N8986">
        <v>9.8351400601562702</v>
      </c>
      <c r="O8986">
        <v>9.6495485846949904</v>
      </c>
      <c r="P8986">
        <v>10.099270236847101</v>
      </c>
      <c r="Q8986">
        <v>8.9266120302692595</v>
      </c>
    </row>
    <row r="8987" spans="1:17">
      <c r="A8987" t="s">
        <v>16307</v>
      </c>
      <c r="B8987" s="16" t="s">
        <v>16308</v>
      </c>
      <c r="C8987">
        <v>12.3084997306073</v>
      </c>
      <c r="D8987">
        <v>12.1065648284409</v>
      </c>
      <c r="E8987">
        <v>13.302303817428299</v>
      </c>
      <c r="F8987">
        <v>12.323415620652799</v>
      </c>
      <c r="G8987">
        <v>12.8577714447683</v>
      </c>
      <c r="H8987">
        <v>11.062668409503001</v>
      </c>
      <c r="I8987">
        <v>12.396943794770699</v>
      </c>
      <c r="J8987">
        <v>11.9716019212908</v>
      </c>
      <c r="K8987">
        <v>12.6709174124671</v>
      </c>
      <c r="L8987">
        <v>13.195619581297001</v>
      </c>
      <c r="M8987">
        <v>12.361207828746</v>
      </c>
      <c r="N8987">
        <v>13.1381079972607</v>
      </c>
      <c r="O8987">
        <v>12.5213824578241</v>
      </c>
      <c r="P8987">
        <v>10.7349854526109</v>
      </c>
      <c r="Q8987">
        <v>14.8125951674941</v>
      </c>
    </row>
    <row r="8988" spans="1:17">
      <c r="A8988" t="s">
        <v>16309</v>
      </c>
      <c r="B8988" s="16" t="e">
        <v>#N/A</v>
      </c>
      <c r="C8988">
        <v>6.9919266040793202</v>
      </c>
      <c r="D8988">
        <v>7.1986281877788398</v>
      </c>
      <c r="E8988">
        <v>6.7987778901780498</v>
      </c>
      <c r="F8988">
        <v>7.08659092741458</v>
      </c>
      <c r="G8988">
        <v>6.4795586196785599</v>
      </c>
      <c r="H8988">
        <v>7.6297575578743002</v>
      </c>
      <c r="I8988">
        <v>7.0202108861569501</v>
      </c>
      <c r="J8988">
        <v>6.96656336427976</v>
      </c>
      <c r="K8988">
        <v>6.4759551621252198</v>
      </c>
      <c r="L8988">
        <v>6.8050770150438096</v>
      </c>
      <c r="M8988">
        <v>6.4737476800511802</v>
      </c>
      <c r="N8988">
        <v>6.2749637290068296</v>
      </c>
      <c r="O8988">
        <v>6.7222181891453801</v>
      </c>
      <c r="P8988">
        <v>7.1191899593250501</v>
      </c>
      <c r="Q8988">
        <v>6.2843132996066204</v>
      </c>
    </row>
    <row r="8989" spans="1:17">
      <c r="A8989" t="s">
        <v>16310</v>
      </c>
      <c r="B8989" s="16" t="s">
        <v>16311</v>
      </c>
      <c r="C8989">
        <v>3.8862082974622001</v>
      </c>
      <c r="D8989">
        <v>3.7545556144430101</v>
      </c>
      <c r="E8989">
        <v>4.4833795521924502</v>
      </c>
      <c r="F8989">
        <v>3.8353454241230298</v>
      </c>
      <c r="G8989">
        <v>4.1380367534927496</v>
      </c>
      <c r="H8989">
        <v>3.50653555504317</v>
      </c>
      <c r="I8989">
        <v>3.6595800418069002</v>
      </c>
      <c r="J8989">
        <v>3.5611359966351301</v>
      </c>
      <c r="K8989">
        <v>3.99457577781329</v>
      </c>
      <c r="L8989">
        <v>3.7555759297476698</v>
      </c>
      <c r="M8989">
        <v>3.90178223458659</v>
      </c>
      <c r="N8989">
        <v>3.5144020463037902</v>
      </c>
      <c r="O8989">
        <v>3.9295289699043701</v>
      </c>
      <c r="P8989">
        <v>3.7927642367557501</v>
      </c>
      <c r="Q8989">
        <v>2.8218677180984102</v>
      </c>
    </row>
    <row r="8990" spans="1:17">
      <c r="A8990" t="s">
        <v>16312</v>
      </c>
      <c r="B8990" s="16" t="s">
        <v>16313</v>
      </c>
      <c r="C8990">
        <v>5.3018286845624196</v>
      </c>
      <c r="D8990">
        <v>5.7893909640066097</v>
      </c>
      <c r="E8990">
        <v>4.6393553598667303</v>
      </c>
      <c r="F8990">
        <v>4.1611154638698196</v>
      </c>
      <c r="G8990">
        <v>5.1769839720448498</v>
      </c>
      <c r="H8990">
        <v>5.0402227714917602</v>
      </c>
      <c r="I8990">
        <v>5.0838905074171503</v>
      </c>
      <c r="J8990">
        <v>4.9787429435777097</v>
      </c>
      <c r="K8990">
        <v>4.9119590476093702</v>
      </c>
      <c r="L8990">
        <v>5.5725684340267403</v>
      </c>
      <c r="M8990">
        <v>5.305907987925</v>
      </c>
      <c r="N8990">
        <v>4.6183712388410303</v>
      </c>
      <c r="O8990">
        <v>5.6075132046638902</v>
      </c>
      <c r="P8990">
        <v>5.4607337398470897</v>
      </c>
      <c r="Q8990">
        <v>6.2843132996066204</v>
      </c>
    </row>
    <row r="8991" spans="1:17">
      <c r="A8991" t="s">
        <v>16314</v>
      </c>
      <c r="B8991" s="16" t="s">
        <v>16315</v>
      </c>
      <c r="C8991">
        <v>6.9734988154558204</v>
      </c>
      <c r="D8991">
        <v>7.0809906254396298</v>
      </c>
      <c r="E8991">
        <v>6.7682062103183904</v>
      </c>
      <c r="F8991">
        <v>7.1247693927878597</v>
      </c>
      <c r="G8991">
        <v>7.7705729812209103</v>
      </c>
      <c r="H8991">
        <v>6.8160476714407796</v>
      </c>
      <c r="I8991">
        <v>6.7169663794845196</v>
      </c>
      <c r="J8991">
        <v>7.2022846672041601</v>
      </c>
      <c r="K8991">
        <v>8.8639757741458993</v>
      </c>
      <c r="L8991">
        <v>7.4243898353233204</v>
      </c>
      <c r="M8991">
        <v>7.5284662044956399</v>
      </c>
      <c r="N8991">
        <v>7.3660909581450102</v>
      </c>
      <c r="O8991">
        <v>6.8533373478556303</v>
      </c>
      <c r="P8991">
        <v>8.3363406391990509</v>
      </c>
      <c r="Q8991">
        <v>9.5399466711043193</v>
      </c>
    </row>
    <row r="8992" spans="1:17">
      <c r="A8992" t="s">
        <v>16316</v>
      </c>
      <c r="B8992" s="16" t="s">
        <v>16317</v>
      </c>
      <c r="C8992">
        <v>2.8218677180984102</v>
      </c>
      <c r="D8992">
        <v>2.8218677180984102</v>
      </c>
      <c r="E8992">
        <v>3.6381873987360902</v>
      </c>
      <c r="F8992">
        <v>2.8218677180984102</v>
      </c>
      <c r="G8992">
        <v>3.33407035458014</v>
      </c>
      <c r="H8992">
        <v>2.8218677180984102</v>
      </c>
      <c r="I8992">
        <v>2.8218677180984102</v>
      </c>
      <c r="J8992">
        <v>3.4276433730071201</v>
      </c>
      <c r="K8992">
        <v>3.4608708703561399</v>
      </c>
      <c r="L8992">
        <v>2.8218677180984102</v>
      </c>
      <c r="M8992">
        <v>3.5380814202985702</v>
      </c>
      <c r="N8992">
        <v>3.31389066967124</v>
      </c>
      <c r="O8992">
        <v>2.8218677180984102</v>
      </c>
      <c r="P8992">
        <v>2.8218677180984102</v>
      </c>
      <c r="Q8992">
        <v>2.8218677180984102</v>
      </c>
    </row>
    <row r="8993" spans="1:17">
      <c r="A8993" t="s">
        <v>16318</v>
      </c>
      <c r="B8993" s="16" t="s">
        <v>16319</v>
      </c>
      <c r="C8993">
        <v>8.2006065859915793</v>
      </c>
      <c r="D8993">
        <v>8.1612377458494407</v>
      </c>
      <c r="E8993">
        <v>8.2340713989152992</v>
      </c>
      <c r="F8993">
        <v>7.8851281056233304</v>
      </c>
      <c r="G8993">
        <v>8.0163992560602004</v>
      </c>
      <c r="H8993">
        <v>8.2991002079394001</v>
      </c>
      <c r="I8993">
        <v>8.1521596650516592</v>
      </c>
      <c r="J8993">
        <v>9.0894360921191506</v>
      </c>
      <c r="K8993">
        <v>8.0985585523616592</v>
      </c>
      <c r="L8993">
        <v>8.2468057817627791</v>
      </c>
      <c r="M8993">
        <v>8.2474820540102805</v>
      </c>
      <c r="N8993">
        <v>8.1574040377676003</v>
      </c>
      <c r="O8993">
        <v>8.2660993942148906</v>
      </c>
      <c r="P8993">
        <v>7.9786289238878796</v>
      </c>
      <c r="Q8993">
        <v>8.3931679398307004</v>
      </c>
    </row>
    <row r="8994" spans="1:17">
      <c r="A8994" t="s">
        <v>16320</v>
      </c>
      <c r="B8994" s="16" t="s">
        <v>16321</v>
      </c>
      <c r="C8994">
        <v>3.7779852140208301</v>
      </c>
      <c r="D8994">
        <v>3.7545556144430101</v>
      </c>
      <c r="E8994">
        <v>3.9618875914207199</v>
      </c>
      <c r="F8994">
        <v>3.7319397910766599</v>
      </c>
      <c r="G8994">
        <v>3.5425260543824399</v>
      </c>
      <c r="H8994">
        <v>3.7814594184883799</v>
      </c>
      <c r="I8994">
        <v>3.8937805799913501</v>
      </c>
      <c r="J8994">
        <v>3.5611359966351301</v>
      </c>
      <c r="K8994">
        <v>3.99457577781329</v>
      </c>
      <c r="L8994">
        <v>3.4877558895723499</v>
      </c>
      <c r="M8994">
        <v>3.82485868955618</v>
      </c>
      <c r="N8994">
        <v>2.8218677180984102</v>
      </c>
      <c r="O8994">
        <v>3.42420286852819</v>
      </c>
      <c r="P8994">
        <v>2.8218677180984102</v>
      </c>
      <c r="Q8994">
        <v>2.8218677180984102</v>
      </c>
    </row>
    <row r="8995" spans="1:17">
      <c r="A8995" t="s">
        <v>16322</v>
      </c>
      <c r="B8995" s="16" t="s">
        <v>16323</v>
      </c>
      <c r="C8995">
        <v>9.7979401289260402</v>
      </c>
      <c r="D8995">
        <v>9.5652116747767693</v>
      </c>
      <c r="E8995">
        <v>9.9384438296202209</v>
      </c>
      <c r="F8995">
        <v>8.2133225248781496</v>
      </c>
      <c r="G8995">
        <v>10.4109648467378</v>
      </c>
      <c r="H8995">
        <v>8.0742307795017201</v>
      </c>
      <c r="I8995">
        <v>9.8940203482570794</v>
      </c>
      <c r="J8995">
        <v>8.7949067751168499</v>
      </c>
      <c r="K8995">
        <v>9.8804387109300809</v>
      </c>
      <c r="L8995">
        <v>9.6764455942709304</v>
      </c>
      <c r="M8995">
        <v>9.6854359009714397</v>
      </c>
      <c r="N8995">
        <v>10.500901348426501</v>
      </c>
      <c r="O8995">
        <v>9.2451002296236808</v>
      </c>
      <c r="P8995">
        <v>9.8672904112963504</v>
      </c>
      <c r="Q8995">
        <v>11.019751549349399</v>
      </c>
    </row>
    <row r="8996" spans="1:17">
      <c r="A8996" t="s">
        <v>16324</v>
      </c>
      <c r="B8996" s="16" t="s">
        <v>16325</v>
      </c>
      <c r="C8996">
        <v>4.8324495657597604</v>
      </c>
      <c r="D8996">
        <v>5.3656299685334403</v>
      </c>
      <c r="E8996">
        <v>6.3800143454863703</v>
      </c>
      <c r="F8996">
        <v>6.0057787532757798</v>
      </c>
      <c r="G8996">
        <v>5.3186214901221902</v>
      </c>
      <c r="H8996">
        <v>5.8758578352273698</v>
      </c>
      <c r="I8996">
        <v>4.8009391025067796</v>
      </c>
      <c r="J8996">
        <v>7.5137604632619501</v>
      </c>
      <c r="K8996">
        <v>4.5878024687201</v>
      </c>
      <c r="L8996">
        <v>4.5555022990765597</v>
      </c>
      <c r="M8996">
        <v>4.9785931197958098</v>
      </c>
      <c r="N8996">
        <v>5.1701050316186601</v>
      </c>
      <c r="O8996">
        <v>5.2659635633928499</v>
      </c>
      <c r="P8996">
        <v>5.8197066879617596</v>
      </c>
      <c r="Q8996">
        <v>6.2843132996066204</v>
      </c>
    </row>
    <row r="8997" spans="1:17">
      <c r="A8997" t="s">
        <v>16326</v>
      </c>
      <c r="B8997" s="16" t="s">
        <v>16327</v>
      </c>
      <c r="C8997">
        <v>5.5257755444735697</v>
      </c>
      <c r="D8997">
        <v>5.3929301417275104</v>
      </c>
      <c r="E8997">
        <v>5.0160351149716202</v>
      </c>
      <c r="F8997">
        <v>5.6923218518529799</v>
      </c>
      <c r="G8997">
        <v>5.3842376496302498</v>
      </c>
      <c r="H8997">
        <v>6.7737121995988696</v>
      </c>
      <c r="I8997">
        <v>5.7570104949229499</v>
      </c>
      <c r="J8997">
        <v>6.1234974359590799</v>
      </c>
      <c r="K8997">
        <v>5.4119964088208299</v>
      </c>
      <c r="L8997">
        <v>5.2528230808998897</v>
      </c>
      <c r="M8997">
        <v>6.2542577506046202</v>
      </c>
      <c r="N8997">
        <v>6.5181390580775203</v>
      </c>
      <c r="O8997">
        <v>6.2600424788480797</v>
      </c>
      <c r="P8997">
        <v>6.2392952426732498</v>
      </c>
      <c r="Q8997">
        <v>5.09416193408443</v>
      </c>
    </row>
    <row r="8998" spans="1:17">
      <c r="A8998" t="s">
        <v>16328</v>
      </c>
      <c r="B8998" s="16" t="s">
        <v>16329</v>
      </c>
      <c r="C8998">
        <v>8.5466788947283892</v>
      </c>
      <c r="D8998">
        <v>8.61142694929684</v>
      </c>
      <c r="E8998">
        <v>8.6890611104033901</v>
      </c>
      <c r="F8998">
        <v>8.7982090594764806</v>
      </c>
      <c r="G8998">
        <v>8.3864025800609703</v>
      </c>
      <c r="H8998">
        <v>9.0998724991739905</v>
      </c>
      <c r="I8998">
        <v>8.3674830901938506</v>
      </c>
      <c r="J8998">
        <v>8.7866627820100298</v>
      </c>
      <c r="K8998">
        <v>8.3248814631797607</v>
      </c>
      <c r="L8998">
        <v>8.4970027488273097</v>
      </c>
      <c r="M8998">
        <v>8.1362872168511</v>
      </c>
      <c r="N8998">
        <v>8.1657769996016203</v>
      </c>
      <c r="O8998">
        <v>8.3734090430531296</v>
      </c>
      <c r="P8998">
        <v>8.5174970196470596</v>
      </c>
      <c r="Q8998">
        <v>6.6375058506955904</v>
      </c>
    </row>
    <row r="8999" spans="1:17">
      <c r="A8999" t="s">
        <v>16330</v>
      </c>
      <c r="B8999" s="16" t="e">
        <v>#N/A</v>
      </c>
      <c r="C8999">
        <v>6.7748786480461201</v>
      </c>
      <c r="D8999">
        <v>6.2950113593511103</v>
      </c>
      <c r="E8999">
        <v>7.8680552245339497</v>
      </c>
      <c r="F8999">
        <v>6.9228239744450697</v>
      </c>
      <c r="G8999">
        <v>7.2697786914859499</v>
      </c>
      <c r="H8999">
        <v>4.4894640760069198</v>
      </c>
      <c r="I8999">
        <v>5.6414352460325601</v>
      </c>
      <c r="J8999">
        <v>5.9250173106924402</v>
      </c>
      <c r="K8999">
        <v>7.3387840180723201</v>
      </c>
      <c r="L8999">
        <v>7.2460840770395798</v>
      </c>
      <c r="M8999">
        <v>7.4125634543830703</v>
      </c>
      <c r="N8999">
        <v>7.4508466303633201</v>
      </c>
      <c r="O8999">
        <v>6.5778486671751004</v>
      </c>
      <c r="P8999">
        <v>4.6013142303928598</v>
      </c>
      <c r="Q8999">
        <v>10.3943408570348</v>
      </c>
    </row>
    <row r="9000" spans="1:17">
      <c r="A9000" t="s">
        <v>16331</v>
      </c>
      <c r="B9000" s="16" t="s">
        <v>16332</v>
      </c>
      <c r="C9000">
        <v>6.0560432175631203</v>
      </c>
      <c r="D9000">
        <v>6.3368934182824699</v>
      </c>
      <c r="E9000">
        <v>5.7834864418304504</v>
      </c>
      <c r="F9000">
        <v>6.2756868257125804</v>
      </c>
      <c r="G9000">
        <v>5.8658439972155101</v>
      </c>
      <c r="H9000">
        <v>6.0823845760958202</v>
      </c>
      <c r="I9000">
        <v>5.9436150510419798</v>
      </c>
      <c r="J9000">
        <v>6.0832551209501702</v>
      </c>
      <c r="K9000">
        <v>5.8502292656371999</v>
      </c>
      <c r="L9000">
        <v>5.1269350135493204</v>
      </c>
      <c r="M9000">
        <v>5.55060142569896</v>
      </c>
      <c r="N9000">
        <v>4.9024877034329704</v>
      </c>
      <c r="O9000">
        <v>5.6811186853724998</v>
      </c>
      <c r="P9000">
        <v>5.8760773296446898</v>
      </c>
      <c r="Q9000">
        <v>5.81282804418474</v>
      </c>
    </row>
    <row r="9001" spans="1:17">
      <c r="A9001" t="s">
        <v>16333</v>
      </c>
      <c r="B9001" s="16" t="e">
        <v>#N/A</v>
      </c>
      <c r="C9001">
        <v>8.3752804719410001</v>
      </c>
      <c r="D9001">
        <v>8.5684564814309496</v>
      </c>
      <c r="E9001">
        <v>8.6603257169431203</v>
      </c>
      <c r="F9001">
        <v>8.5715346373041896</v>
      </c>
      <c r="G9001">
        <v>8.4285141492112103</v>
      </c>
      <c r="H9001">
        <v>9.5738325047558703</v>
      </c>
      <c r="I9001">
        <v>9.2090934475568602</v>
      </c>
      <c r="J9001">
        <v>9.0977892248748002</v>
      </c>
      <c r="K9001">
        <v>8.8151226098076307</v>
      </c>
      <c r="L9001">
        <v>9.0869113375045192</v>
      </c>
      <c r="M9001">
        <v>8.9783456260694408</v>
      </c>
      <c r="N9001">
        <v>8.5738464843934405</v>
      </c>
      <c r="O9001">
        <v>9.01334290270675</v>
      </c>
      <c r="P9001">
        <v>9.3225450497836295</v>
      </c>
      <c r="Q9001">
        <v>5.81282804418474</v>
      </c>
    </row>
    <row r="9002" spans="1:17">
      <c r="A9002" t="s">
        <v>16334</v>
      </c>
      <c r="B9002" s="16" t="s">
        <v>16335</v>
      </c>
      <c r="C9002">
        <v>9.9918193878229609</v>
      </c>
      <c r="D9002">
        <v>9.8841261440165606</v>
      </c>
      <c r="E9002">
        <v>9.7271387841750698</v>
      </c>
      <c r="F9002">
        <v>9.7229759833471707</v>
      </c>
      <c r="G9002">
        <v>9.7280718613528592</v>
      </c>
      <c r="H9002">
        <v>9.7156196819002592</v>
      </c>
      <c r="I9002">
        <v>9.9137131903520093</v>
      </c>
      <c r="J9002">
        <v>9.6904394746631102</v>
      </c>
      <c r="K9002">
        <v>10.024117673818701</v>
      </c>
      <c r="L9002">
        <v>9.7894987885796603</v>
      </c>
      <c r="M9002">
        <v>9.5064742157994804</v>
      </c>
      <c r="N9002">
        <v>9.1973173549169296</v>
      </c>
      <c r="O9002">
        <v>9.6360064700824193</v>
      </c>
      <c r="P9002">
        <v>10.001261694155</v>
      </c>
      <c r="Q9002">
        <v>8.3931679398307004</v>
      </c>
    </row>
    <row r="9003" spans="1:17">
      <c r="A9003" t="s">
        <v>16336</v>
      </c>
      <c r="B9003" s="16" t="s">
        <v>16337</v>
      </c>
      <c r="C9003">
        <v>6.2988391187184796</v>
      </c>
      <c r="D9003">
        <v>6.4040653105614398</v>
      </c>
      <c r="E9003">
        <v>6.8580293081962402</v>
      </c>
      <c r="F9003">
        <v>6.5254431797224397</v>
      </c>
      <c r="G9003">
        <v>6.5510027220463503</v>
      </c>
      <c r="H9003">
        <v>6.6503815819958696</v>
      </c>
      <c r="I9003">
        <v>6.9260863447237799</v>
      </c>
      <c r="J9003">
        <v>6.8202649878054</v>
      </c>
      <c r="K9003">
        <v>6.63877551665722</v>
      </c>
      <c r="L9003">
        <v>6.6806541770365504</v>
      </c>
      <c r="M9003">
        <v>5.9670109306586703</v>
      </c>
      <c r="N9003">
        <v>6.12710255390685</v>
      </c>
      <c r="O9003">
        <v>6.00015432402967</v>
      </c>
      <c r="P9003">
        <v>6.6127103465427499</v>
      </c>
      <c r="Q9003">
        <v>5.09416193408443</v>
      </c>
    </row>
    <row r="9004" spans="1:17">
      <c r="A9004" t="s">
        <v>16338</v>
      </c>
      <c r="B9004" s="16" t="s">
        <v>16339</v>
      </c>
      <c r="C9004">
        <v>7.1803944689150896</v>
      </c>
      <c r="D9004">
        <v>7.16818863952646</v>
      </c>
      <c r="E9004">
        <v>7.0093636205731702</v>
      </c>
      <c r="F9004">
        <v>7.1910315324497596</v>
      </c>
      <c r="G9004">
        <v>6.8401930945985701</v>
      </c>
      <c r="H9004">
        <v>7.5318215657091097</v>
      </c>
      <c r="I9004">
        <v>7.4701254998641904</v>
      </c>
      <c r="J9004">
        <v>7.3938813147062703</v>
      </c>
      <c r="K9004">
        <v>7.0846625010167097</v>
      </c>
      <c r="L9004">
        <v>7.2749973962356496</v>
      </c>
      <c r="M9004">
        <v>7.2475356407153404</v>
      </c>
      <c r="N9004">
        <v>6.7143940400426896</v>
      </c>
      <c r="O9004">
        <v>7.0229922112836203</v>
      </c>
      <c r="P9004">
        <v>7.42914401366719</v>
      </c>
      <c r="Q9004">
        <v>6.6375058506955904</v>
      </c>
    </row>
    <row r="9005" spans="1:17">
      <c r="A9005" t="s">
        <v>16340</v>
      </c>
      <c r="B9005" s="16" t="s">
        <v>16341</v>
      </c>
      <c r="C9005">
        <v>3.3064422771203601</v>
      </c>
      <c r="D9005">
        <v>3.4870161193063098</v>
      </c>
      <c r="E9005">
        <v>2.8218677180984102</v>
      </c>
      <c r="F9005">
        <v>2.8218677180984102</v>
      </c>
      <c r="G9005">
        <v>3.70007344211845</v>
      </c>
      <c r="H9005">
        <v>2.8218677180984102</v>
      </c>
      <c r="I9005">
        <v>3.3100125595866299</v>
      </c>
      <c r="J9005">
        <v>2.8218677180984102</v>
      </c>
      <c r="K9005">
        <v>3.8204461843508501</v>
      </c>
      <c r="L9005">
        <v>3.29479214013883</v>
      </c>
      <c r="M9005">
        <v>3.4086250003018401</v>
      </c>
      <c r="N9005">
        <v>3.79229116939824</v>
      </c>
      <c r="O9005">
        <v>3.6677309644704801</v>
      </c>
      <c r="P9005">
        <v>2.8218677180984102</v>
      </c>
      <c r="Q9005">
        <v>2.8218677180984102</v>
      </c>
    </row>
    <row r="9006" spans="1:17">
      <c r="A9006" t="s">
        <v>16342</v>
      </c>
      <c r="B9006" s="16" t="s">
        <v>16343</v>
      </c>
      <c r="C9006">
        <v>7.9603898990703099</v>
      </c>
      <c r="D9006">
        <v>8.0572909341316699</v>
      </c>
      <c r="E9006">
        <v>8.5660952034325408</v>
      </c>
      <c r="F9006">
        <v>8.2756072474845901</v>
      </c>
      <c r="G9006">
        <v>8.4322821637567404</v>
      </c>
      <c r="H9006">
        <v>8.6474897252803302</v>
      </c>
      <c r="I9006">
        <v>8.4708361285738594</v>
      </c>
      <c r="J9006">
        <v>8.8334346903065004</v>
      </c>
      <c r="K9006">
        <v>8.3655566736453295</v>
      </c>
      <c r="L9006">
        <v>8.5657733674801904</v>
      </c>
      <c r="M9006">
        <v>8.6026136637091497</v>
      </c>
      <c r="N9006">
        <v>8.7650232406320008</v>
      </c>
      <c r="O9006">
        <v>8.7725821888159103</v>
      </c>
      <c r="P9006">
        <v>8.3754028941943997</v>
      </c>
      <c r="Q9006">
        <v>9.1060647157263492</v>
      </c>
    </row>
    <row r="9007" spans="1:17">
      <c r="A9007" t="s">
        <v>16344</v>
      </c>
      <c r="B9007" s="16" t="s">
        <v>16345</v>
      </c>
      <c r="C9007">
        <v>9.29380390965974</v>
      </c>
      <c r="D9007">
        <v>9.4035133762295597</v>
      </c>
      <c r="E9007">
        <v>8.9655962379996801</v>
      </c>
      <c r="F9007">
        <v>9.1219399571408903</v>
      </c>
      <c r="G9007">
        <v>9.2490935198308097</v>
      </c>
      <c r="H9007">
        <v>8.9774795722781207</v>
      </c>
      <c r="I9007">
        <v>9.1122720232505507</v>
      </c>
      <c r="J9007">
        <v>9.0555311802628307</v>
      </c>
      <c r="K9007">
        <v>9.2981022983706101</v>
      </c>
      <c r="L9007">
        <v>9.0990654100037993</v>
      </c>
      <c r="M9007">
        <v>9.2155538237242904</v>
      </c>
      <c r="N9007">
        <v>8.8349193884290695</v>
      </c>
      <c r="O9007">
        <v>9.2672311608076203</v>
      </c>
      <c r="P9007">
        <v>8.9154744965630996</v>
      </c>
      <c r="Q9007">
        <v>9.2143845326617093</v>
      </c>
    </row>
    <row r="9008" spans="1:17">
      <c r="A9008" t="s">
        <v>16346</v>
      </c>
      <c r="B9008" s="16" t="s">
        <v>16347</v>
      </c>
      <c r="C9008">
        <v>8.6515412083882701</v>
      </c>
      <c r="D9008">
        <v>8.6029347034149204</v>
      </c>
      <c r="E9008">
        <v>8.5616621161833706</v>
      </c>
      <c r="F9008">
        <v>8.4081685487551301</v>
      </c>
      <c r="G9008">
        <v>8.6322459021977007</v>
      </c>
      <c r="H9008">
        <v>7.9706402486002004</v>
      </c>
      <c r="I9008">
        <v>8.5703783458132001</v>
      </c>
      <c r="J9008">
        <v>8.2493964509038307</v>
      </c>
      <c r="K9008">
        <v>8.6400283358494399</v>
      </c>
      <c r="L9008">
        <v>8.4691734210130107</v>
      </c>
      <c r="M9008">
        <v>8.4097756550996099</v>
      </c>
      <c r="N9008">
        <v>7.8181039222588602</v>
      </c>
      <c r="O9008">
        <v>8.4450747034848401</v>
      </c>
      <c r="P9008">
        <v>8.3850052615163406</v>
      </c>
      <c r="Q9008">
        <v>7.3593062614465703</v>
      </c>
    </row>
    <row r="9009" spans="1:17">
      <c r="A9009" t="s">
        <v>16348</v>
      </c>
      <c r="B9009" s="16" t="s">
        <v>16349</v>
      </c>
      <c r="C9009">
        <v>5.1056188094586403</v>
      </c>
      <c r="D9009">
        <v>5.2202186721532398</v>
      </c>
      <c r="E9009">
        <v>5.54791781288802</v>
      </c>
      <c r="F9009">
        <v>4.7023883921396203</v>
      </c>
      <c r="G9009">
        <v>5.0185235057095401</v>
      </c>
      <c r="H9009">
        <v>4.8389910929935898</v>
      </c>
      <c r="I9009">
        <v>5.3167384601450198</v>
      </c>
      <c r="J9009">
        <v>5.4594104056423802</v>
      </c>
      <c r="K9009">
        <v>4.9119590476093702</v>
      </c>
      <c r="L9009">
        <v>5.2224425229396996</v>
      </c>
      <c r="M9009">
        <v>4.7613190738105597</v>
      </c>
      <c r="N9009">
        <v>4.5070424063834196</v>
      </c>
      <c r="O9009">
        <v>4.9374682048982903</v>
      </c>
      <c r="P9009">
        <v>5.2603607125134104</v>
      </c>
      <c r="Q9009">
        <v>2.8218677180984102</v>
      </c>
    </row>
    <row r="9010" spans="1:17">
      <c r="A9010" t="s">
        <v>16350</v>
      </c>
      <c r="B9010" s="16" t="s">
        <v>16351</v>
      </c>
      <c r="C9010">
        <v>6.9919266040793202</v>
      </c>
      <c r="D9010">
        <v>7.1133152528774399</v>
      </c>
      <c r="E9010">
        <v>6.7210876136474598</v>
      </c>
      <c r="F9010">
        <v>6.36817302555548</v>
      </c>
      <c r="G9010">
        <v>7.2094661594368903</v>
      </c>
      <c r="H9010">
        <v>6.6964695242667904</v>
      </c>
      <c r="I9010">
        <v>7.0202108861569501</v>
      </c>
      <c r="J9010">
        <v>6.3548081427592003</v>
      </c>
      <c r="K9010">
        <v>6.8483229266356602</v>
      </c>
      <c r="L9010">
        <v>6.6141305942154798</v>
      </c>
      <c r="M9010">
        <v>6.9405014020759301</v>
      </c>
      <c r="N9010">
        <v>7.2760227749472</v>
      </c>
      <c r="O9010">
        <v>6.8919655899039798</v>
      </c>
      <c r="P9010">
        <v>7.1757190377558198</v>
      </c>
      <c r="Q9010">
        <v>7.1565710053807701</v>
      </c>
    </row>
    <row r="9011" spans="1:17">
      <c r="A9011" t="s">
        <v>16352</v>
      </c>
      <c r="B9011" s="16" t="s">
        <v>16353</v>
      </c>
      <c r="C9011">
        <v>5.3901707160280399</v>
      </c>
      <c r="D9011">
        <v>5.7482214031963599</v>
      </c>
      <c r="E9011">
        <v>5.3510197543661198</v>
      </c>
      <c r="F9011">
        <v>5.6714948256673399</v>
      </c>
      <c r="G9011">
        <v>5.2496646871628903</v>
      </c>
      <c r="H9011">
        <v>5.4810077289205497</v>
      </c>
      <c r="I9011">
        <v>5.6888246486798497</v>
      </c>
      <c r="J9011">
        <v>4.589987956211</v>
      </c>
      <c r="K9011">
        <v>5.4837765726009904</v>
      </c>
      <c r="L9011">
        <v>5.7714733083332499</v>
      </c>
      <c r="M9011">
        <v>5.95309087267698</v>
      </c>
      <c r="N9011">
        <v>5.7063481960642797</v>
      </c>
      <c r="O9011">
        <v>5.5496199544433598</v>
      </c>
      <c r="P9011">
        <v>4.8003293124776603</v>
      </c>
      <c r="Q9011">
        <v>6.6375058506955904</v>
      </c>
    </row>
    <row r="9012" spans="1:17">
      <c r="A9012" t="s">
        <v>16354</v>
      </c>
      <c r="B9012" s="16" t="s">
        <v>16355</v>
      </c>
      <c r="C9012">
        <v>8.2241201392696706</v>
      </c>
      <c r="D9012">
        <v>8.3456350742750907</v>
      </c>
      <c r="E9012">
        <v>8.1360753872999894</v>
      </c>
      <c r="F9012">
        <v>8.5604600942024405</v>
      </c>
      <c r="G9012">
        <v>7.9859473938127197</v>
      </c>
      <c r="H9012">
        <v>8.2422238931819507</v>
      </c>
      <c r="I9012">
        <v>8.0265738012085404</v>
      </c>
      <c r="J9012">
        <v>8.2433831641058806</v>
      </c>
      <c r="K9012">
        <v>8.0494610824960908</v>
      </c>
      <c r="L9012">
        <v>8.3144122208460907</v>
      </c>
      <c r="M9012">
        <v>8.1663909774944692</v>
      </c>
      <c r="N9012">
        <v>8.1362562651189805</v>
      </c>
      <c r="O9012">
        <v>8.2690281426567207</v>
      </c>
      <c r="P9012">
        <v>7.8318209036303701</v>
      </c>
      <c r="Q9012">
        <v>7.5369478347710803</v>
      </c>
    </row>
    <row r="9013" spans="1:17">
      <c r="A9013" t="s">
        <v>16356</v>
      </c>
      <c r="B9013" s="16" t="s">
        <v>16357</v>
      </c>
      <c r="C9013">
        <v>5.9071690580714504</v>
      </c>
      <c r="D9013">
        <v>6.1768758760752398</v>
      </c>
      <c r="E9013">
        <v>5.6538073608653301</v>
      </c>
      <c r="F9013">
        <v>5.9723371040897897</v>
      </c>
      <c r="G9013">
        <v>6.1139565568328003</v>
      </c>
      <c r="H9013">
        <v>6.9167133088984798</v>
      </c>
      <c r="I9013">
        <v>6.5499524026940898</v>
      </c>
      <c r="J9013">
        <v>5.7975935847914002</v>
      </c>
      <c r="K9013">
        <v>5.6169826633030304</v>
      </c>
      <c r="L9013">
        <v>6.3118397299493596</v>
      </c>
      <c r="M9013">
        <v>6.9474715740207804</v>
      </c>
      <c r="N9013">
        <v>7.4020149515182698</v>
      </c>
      <c r="O9013">
        <v>6.5490755236306599</v>
      </c>
      <c r="P9013">
        <v>6.8539498093667603</v>
      </c>
      <c r="Q9013">
        <v>5.81282804418474</v>
      </c>
    </row>
    <row r="9014" spans="1:17">
      <c r="A9014" t="s">
        <v>16358</v>
      </c>
      <c r="B9014" s="16" t="s">
        <v>16359</v>
      </c>
      <c r="C9014">
        <v>7.1396822498463504</v>
      </c>
      <c r="D9014">
        <v>7.1758592373276899</v>
      </c>
      <c r="E9014">
        <v>7.2820324993308896</v>
      </c>
      <c r="F9014">
        <v>6.9228239744450697</v>
      </c>
      <c r="G9014">
        <v>6.9706711592618902</v>
      </c>
      <c r="H9014">
        <v>6.4629476099795902</v>
      </c>
      <c r="I9014">
        <v>7.2316005452623404</v>
      </c>
      <c r="J9014">
        <v>7.0791439304957899</v>
      </c>
      <c r="K9014">
        <v>7.2545271174181103</v>
      </c>
      <c r="L9014">
        <v>7.0084058745800704</v>
      </c>
      <c r="M9014">
        <v>6.8615045265998296</v>
      </c>
      <c r="N9014">
        <v>6.6439211301738199</v>
      </c>
      <c r="O9014">
        <v>6.9369852176038096</v>
      </c>
      <c r="P9014">
        <v>7.3330682704280097</v>
      </c>
      <c r="Q9014">
        <v>7.6950435514148801</v>
      </c>
    </row>
    <row r="9015" spans="1:17">
      <c r="A9015" t="s">
        <v>16360</v>
      </c>
      <c r="B9015" s="16" t="s">
        <v>16361</v>
      </c>
      <c r="C9015">
        <v>5.3018286845624196</v>
      </c>
      <c r="D9015">
        <v>5.0571074914141203</v>
      </c>
      <c r="E9015">
        <v>4.7104489803388701</v>
      </c>
      <c r="F9015">
        <v>5.3141782898249303</v>
      </c>
      <c r="G9015">
        <v>5.1391075523385599</v>
      </c>
      <c r="H9015">
        <v>6.09974100485673</v>
      </c>
      <c r="I9015">
        <v>5.3167384601450198</v>
      </c>
      <c r="J9015">
        <v>5.4379532412242897</v>
      </c>
      <c r="K9015">
        <v>5.31000747676672</v>
      </c>
      <c r="L9015">
        <v>5.1913586396996196</v>
      </c>
      <c r="M9015">
        <v>4.4556477038402296</v>
      </c>
      <c r="N9015">
        <v>4.5639913292833096</v>
      </c>
      <c r="O9015">
        <v>4.7717654559956602</v>
      </c>
      <c r="P9015">
        <v>5.3028714561952901</v>
      </c>
      <c r="Q9015">
        <v>2.8218677180984102</v>
      </c>
    </row>
    <row r="9016" spans="1:17">
      <c r="A9016" t="s">
        <v>16362</v>
      </c>
      <c r="B9016" s="16" t="s">
        <v>16363</v>
      </c>
      <c r="C9016">
        <v>8.0287606324945706</v>
      </c>
      <c r="D9016">
        <v>8.2030537350437793</v>
      </c>
      <c r="E9016">
        <v>8.3153294550461201</v>
      </c>
      <c r="F9016">
        <v>8.39887169230078</v>
      </c>
      <c r="G9016">
        <v>8.2941627893903505</v>
      </c>
      <c r="H9016">
        <v>7.5693331069165399</v>
      </c>
      <c r="I9016">
        <v>7.9617900303919704</v>
      </c>
      <c r="J9016">
        <v>7.5725522787176196</v>
      </c>
      <c r="K9016">
        <v>8.3593731769771704</v>
      </c>
      <c r="L9016">
        <v>8.3144122208460907</v>
      </c>
      <c r="M9016">
        <v>8.0024973903144492</v>
      </c>
      <c r="N9016">
        <v>8.0117253156414492</v>
      </c>
      <c r="O9016">
        <v>7.7789039860009099</v>
      </c>
      <c r="P9016">
        <v>7.2512976857525899</v>
      </c>
      <c r="Q9016">
        <v>9.3151344269335699</v>
      </c>
    </row>
    <row r="9017" spans="1:17">
      <c r="A9017" t="s">
        <v>16364</v>
      </c>
      <c r="B9017" s="16" t="s">
        <v>16365</v>
      </c>
      <c r="C9017">
        <v>3.3064422771203601</v>
      </c>
      <c r="D9017">
        <v>2.8218677180984102</v>
      </c>
      <c r="E9017">
        <v>3.4028894668404299</v>
      </c>
      <c r="F9017">
        <v>3.6131889974304401</v>
      </c>
      <c r="G9017">
        <v>3.33407035458014</v>
      </c>
      <c r="H9017">
        <v>3.50653555504317</v>
      </c>
      <c r="I9017">
        <v>2.8218677180984102</v>
      </c>
      <c r="J9017">
        <v>3.4276433730071201</v>
      </c>
      <c r="K9017">
        <v>3.27554212654834</v>
      </c>
      <c r="L9017">
        <v>3.29479214013883</v>
      </c>
      <c r="M9017">
        <v>2.8218677180984102</v>
      </c>
      <c r="N9017">
        <v>3.5144020463037902</v>
      </c>
      <c r="O9017">
        <v>3.24931794675887</v>
      </c>
      <c r="P9017">
        <v>3.6194497939779602</v>
      </c>
      <c r="Q9017">
        <v>2.8218677180984102</v>
      </c>
    </row>
    <row r="9018" spans="1:17">
      <c r="A9018" t="s">
        <v>16366</v>
      </c>
      <c r="B9018" s="16" t="s">
        <v>16367</v>
      </c>
      <c r="C9018">
        <v>6.8676794743352501</v>
      </c>
      <c r="D9018">
        <v>6.4806971696611804</v>
      </c>
      <c r="E9018">
        <v>6.9425491442524603</v>
      </c>
      <c r="F9018">
        <v>7.0631865646922503</v>
      </c>
      <c r="G9018">
        <v>7.0514927108982999</v>
      </c>
      <c r="H9018">
        <v>4.7487521450918901</v>
      </c>
      <c r="I9018">
        <v>6.1254782290571796</v>
      </c>
      <c r="J9018">
        <v>5.7116194873258799</v>
      </c>
      <c r="K9018">
        <v>7.3699190669116801</v>
      </c>
      <c r="L9018">
        <v>7.38516182149103</v>
      </c>
      <c r="M9018">
        <v>6.8541021777593398</v>
      </c>
      <c r="N9018">
        <v>6.8139899586284596</v>
      </c>
      <c r="O9018">
        <v>6.2360993360692198</v>
      </c>
      <c r="P9018">
        <v>5.1710851092644097</v>
      </c>
      <c r="Q9018">
        <v>9.9376776092220709</v>
      </c>
    </row>
    <row r="9019" spans="1:17">
      <c r="A9019" t="s">
        <v>16368</v>
      </c>
      <c r="B9019" s="16" t="s">
        <v>16369</v>
      </c>
      <c r="C9019">
        <v>4.8751772763815904</v>
      </c>
      <c r="D9019">
        <v>4.9857818498749902</v>
      </c>
      <c r="E9019">
        <v>5.0160351149716202</v>
      </c>
      <c r="F9019">
        <v>4.2917886290068799</v>
      </c>
      <c r="G9019">
        <v>4.1380367534927496</v>
      </c>
      <c r="H9019">
        <v>5.4538604947321296</v>
      </c>
      <c r="I9019">
        <v>5.2218518540004704</v>
      </c>
      <c r="J9019">
        <v>4.589987956211</v>
      </c>
      <c r="K9019">
        <v>4.67705685303679</v>
      </c>
      <c r="L9019">
        <v>4.8321653561327897</v>
      </c>
      <c r="M9019">
        <v>4.8899346368581904</v>
      </c>
      <c r="N9019">
        <v>5.0620011073979203</v>
      </c>
      <c r="O9019">
        <v>4.8737348553695998</v>
      </c>
      <c r="P9019">
        <v>5.5682221171507997</v>
      </c>
      <c r="Q9019">
        <v>5.81282804418474</v>
      </c>
    </row>
    <row r="9020" spans="1:17">
      <c r="A9020" t="s">
        <v>16370</v>
      </c>
      <c r="B9020" s="16" t="s">
        <v>16371</v>
      </c>
      <c r="C9020">
        <v>7.9129371762360199</v>
      </c>
      <c r="D9020">
        <v>7.8188837629571299</v>
      </c>
      <c r="E9020">
        <v>7.8752221909449904</v>
      </c>
      <c r="F9020">
        <v>8.0722653644135605</v>
      </c>
      <c r="G9020">
        <v>8.6355179002159907</v>
      </c>
      <c r="H9020">
        <v>7.7269922592491502</v>
      </c>
      <c r="I9020">
        <v>8.0129347353724292</v>
      </c>
      <c r="J9020">
        <v>7.8430881910552896</v>
      </c>
      <c r="K9020">
        <v>7.8609194024132698</v>
      </c>
      <c r="L9020">
        <v>7.6994602018801004</v>
      </c>
      <c r="M9020">
        <v>8.3375410586171892</v>
      </c>
      <c r="N9020">
        <v>8.8427705734231594</v>
      </c>
      <c r="O9020">
        <v>8.5475120102068907</v>
      </c>
      <c r="P9020">
        <v>8.2443761201780408</v>
      </c>
      <c r="Q9020">
        <v>8.5667227177791094</v>
      </c>
    </row>
    <row r="9021" spans="1:17">
      <c r="A9021" t="s">
        <v>16372</v>
      </c>
      <c r="B9021" s="16" t="s">
        <v>16373</v>
      </c>
      <c r="C9021">
        <v>8.2586863930716792</v>
      </c>
      <c r="D9021">
        <v>8.0900806023994694</v>
      </c>
      <c r="E9021">
        <v>8.3414283180129196</v>
      </c>
      <c r="F9021">
        <v>8.3957593672928805</v>
      </c>
      <c r="G9021">
        <v>8.0113684402420606</v>
      </c>
      <c r="H9021">
        <v>7.3425375554330703</v>
      </c>
      <c r="I9021">
        <v>7.7145433049505403</v>
      </c>
      <c r="J9021">
        <v>7.8861945035897199</v>
      </c>
      <c r="K9021">
        <v>8.4981021980709208</v>
      </c>
      <c r="L9021">
        <v>8.2934034413054292</v>
      </c>
      <c r="M9021">
        <v>8.2726069611284103</v>
      </c>
      <c r="N9021">
        <v>8.3931452622457208</v>
      </c>
      <c r="O9021">
        <v>8.3319992344109703</v>
      </c>
      <c r="P9021">
        <v>7.5790440883133003</v>
      </c>
      <c r="Q9021">
        <v>10.4396731967666</v>
      </c>
    </row>
    <row r="9022" spans="1:17">
      <c r="A9022" t="s">
        <v>16374</v>
      </c>
      <c r="B9022" s="16" t="s">
        <v>16375</v>
      </c>
      <c r="C9022">
        <v>8.8049107407909801</v>
      </c>
      <c r="D9022">
        <v>8.7588590576130692</v>
      </c>
      <c r="E9022">
        <v>8.8357842788791707</v>
      </c>
      <c r="F9022">
        <v>9.0799093290989799</v>
      </c>
      <c r="G9022">
        <v>8.8868241912169506</v>
      </c>
      <c r="H9022">
        <v>9.4769563847086307</v>
      </c>
      <c r="I9022">
        <v>9.1501244425148194</v>
      </c>
      <c r="J9022">
        <v>9.1803368440236195</v>
      </c>
      <c r="K9022">
        <v>9.1394084682335599</v>
      </c>
      <c r="L9022">
        <v>9.05607033743979</v>
      </c>
      <c r="M9022">
        <v>9.0655563212141796</v>
      </c>
      <c r="N9022">
        <v>9.0558923770851401</v>
      </c>
      <c r="O9022">
        <v>9.0848695582660106</v>
      </c>
      <c r="P9022">
        <v>9.3740647625938607</v>
      </c>
      <c r="Q9022">
        <v>7.5369478347710803</v>
      </c>
    </row>
    <row r="9023" spans="1:17">
      <c r="A9023" t="s">
        <v>16376</v>
      </c>
      <c r="B9023" s="16" t="s">
        <v>16377</v>
      </c>
      <c r="C9023">
        <v>6.5061011689220098</v>
      </c>
      <c r="D9023">
        <v>6.6993092668309204</v>
      </c>
      <c r="E9023">
        <v>6.2748053550712104</v>
      </c>
      <c r="F9023">
        <v>7.1247693927878597</v>
      </c>
      <c r="G9023">
        <v>6.6583558505855196</v>
      </c>
      <c r="H9023">
        <v>6.9455834449407403</v>
      </c>
      <c r="I9023">
        <v>6.6239335844977303</v>
      </c>
      <c r="J9023">
        <v>6.6842926684865001</v>
      </c>
      <c r="K9023">
        <v>6.6591463038335998</v>
      </c>
      <c r="L9023">
        <v>6.4198927805542398</v>
      </c>
      <c r="M9023">
        <v>6.6973973598157803</v>
      </c>
      <c r="N9023">
        <v>6.7483690279094501</v>
      </c>
      <c r="O9023">
        <v>6.55873119492583</v>
      </c>
      <c r="P9023">
        <v>6.3814054639084601</v>
      </c>
      <c r="Q9023">
        <v>6.2843132996066204</v>
      </c>
    </row>
    <row r="9024" spans="1:17">
      <c r="A9024" t="s">
        <v>16378</v>
      </c>
      <c r="B9024" s="16" t="s">
        <v>16379</v>
      </c>
      <c r="C9024">
        <v>7.6776213045769799</v>
      </c>
      <c r="D9024">
        <v>7.8479405902013397</v>
      </c>
      <c r="E9024">
        <v>8.1830222625708409</v>
      </c>
      <c r="F9024">
        <v>8.0954762580308302</v>
      </c>
      <c r="G9024">
        <v>7.92304149322044</v>
      </c>
      <c r="H9024">
        <v>8.2266699765823894</v>
      </c>
      <c r="I9024">
        <v>8.0667329254783198</v>
      </c>
      <c r="J9024">
        <v>8.2190759164924092</v>
      </c>
      <c r="K9024">
        <v>7.8565336172856703</v>
      </c>
      <c r="L9024">
        <v>7.9074293776084597</v>
      </c>
      <c r="M9024">
        <v>7.7475398248133303</v>
      </c>
      <c r="N9024">
        <v>7.5438005299872897</v>
      </c>
      <c r="O9024">
        <v>7.6318495057727302</v>
      </c>
      <c r="P9024">
        <v>8.0285093400315208</v>
      </c>
      <c r="Q9024">
        <v>8.7216113394761106</v>
      </c>
    </row>
    <row r="9025" spans="1:17">
      <c r="A9025" t="s">
        <v>16380</v>
      </c>
      <c r="B9025" s="16" t="s">
        <v>16381</v>
      </c>
      <c r="C9025">
        <v>7.37528481659107</v>
      </c>
      <c r="D9025">
        <v>7.4149211802244901</v>
      </c>
      <c r="E9025">
        <v>7.4451736993824396</v>
      </c>
      <c r="F9025">
        <v>7.1765686421886903</v>
      </c>
      <c r="G9025">
        <v>7.2948713916683197</v>
      </c>
      <c r="H9025">
        <v>7.3133415888800997</v>
      </c>
      <c r="I9025">
        <v>7.4634498114554697</v>
      </c>
      <c r="J9025">
        <v>7.5773448449579499</v>
      </c>
      <c r="K9025">
        <v>7.4420019440648701</v>
      </c>
      <c r="L9025">
        <v>7.1321590078153996</v>
      </c>
      <c r="M9025">
        <v>7.1422251915563102</v>
      </c>
      <c r="N9025">
        <v>6.8032599918705801</v>
      </c>
      <c r="O9025">
        <v>7.3061681473723104</v>
      </c>
      <c r="P9025">
        <v>7.2825095327770901</v>
      </c>
      <c r="Q9025">
        <v>6.2843132996066204</v>
      </c>
    </row>
    <row r="9026" spans="1:17">
      <c r="A9026" t="s">
        <v>16382</v>
      </c>
      <c r="B9026" s="16" t="s">
        <v>16383</v>
      </c>
      <c r="C9026">
        <v>10.0110867218027</v>
      </c>
      <c r="D9026">
        <v>10.0649926642685</v>
      </c>
      <c r="E9026">
        <v>10.220133681623301</v>
      </c>
      <c r="F9026">
        <v>10.1376074775745</v>
      </c>
      <c r="G9026">
        <v>9.9701213423031199</v>
      </c>
      <c r="H9026">
        <v>10.789349707596701</v>
      </c>
      <c r="I9026">
        <v>10.2874613153519</v>
      </c>
      <c r="J9026">
        <v>10.4001091555211</v>
      </c>
      <c r="K9026">
        <v>10.1020725461773</v>
      </c>
      <c r="L9026">
        <v>10.134656975566999</v>
      </c>
      <c r="M9026">
        <v>10.103671658731701</v>
      </c>
      <c r="N9026">
        <v>10.0504119955693</v>
      </c>
      <c r="O9026">
        <v>10.206364312099099</v>
      </c>
      <c r="P9026">
        <v>10.622843180896</v>
      </c>
      <c r="Q9026">
        <v>7.3593062614465703</v>
      </c>
    </row>
    <row r="9027" spans="1:17">
      <c r="A9027" t="s">
        <v>16384</v>
      </c>
      <c r="B9027" s="16" t="s">
        <v>16385</v>
      </c>
      <c r="C9027">
        <v>7.0101205561847397</v>
      </c>
      <c r="D9027">
        <v>6.2371739228833798</v>
      </c>
      <c r="E9027">
        <v>7.5829449158262197</v>
      </c>
      <c r="F9027">
        <v>7.0233102594783396</v>
      </c>
      <c r="G9027">
        <v>7.0612825398533596</v>
      </c>
      <c r="H9027">
        <v>4.9634301213382797</v>
      </c>
      <c r="I9027">
        <v>6.7613064719492897</v>
      </c>
      <c r="J9027">
        <v>5.8467461768600897</v>
      </c>
      <c r="K9027">
        <v>8.29603380992884</v>
      </c>
      <c r="L9027">
        <v>7.9257550000096799</v>
      </c>
      <c r="M9027">
        <v>6.2987629377921204</v>
      </c>
      <c r="N9027">
        <v>7.666966537545</v>
      </c>
      <c r="O9027">
        <v>6.6874703143804703</v>
      </c>
      <c r="P9027">
        <v>5.4607337398470897</v>
      </c>
      <c r="Q9027">
        <v>10.7764508804262</v>
      </c>
    </row>
    <row r="9028" spans="1:17">
      <c r="A9028" t="s">
        <v>16386</v>
      </c>
      <c r="B9028" s="16" t="s">
        <v>16387</v>
      </c>
      <c r="C9028">
        <v>4.6948835100102002</v>
      </c>
      <c r="D9028">
        <v>3.9548310731697001</v>
      </c>
      <c r="E9028">
        <v>2.8218677180984102</v>
      </c>
      <c r="F9028">
        <v>2.8218677180984102</v>
      </c>
      <c r="G9028">
        <v>4.8382239915511303</v>
      </c>
      <c r="H9028">
        <v>4.07504641393726</v>
      </c>
      <c r="I9028">
        <v>3.8937805799913501</v>
      </c>
      <c r="J9028">
        <v>3.4276433730071201</v>
      </c>
      <c r="K9028">
        <v>4.4914502970878702</v>
      </c>
      <c r="L9028">
        <v>4.1211419556762898</v>
      </c>
      <c r="M9028">
        <v>4.21436379980989</v>
      </c>
      <c r="N9028">
        <v>4.6183712388410303</v>
      </c>
      <c r="O9028">
        <v>4.3540657995344203</v>
      </c>
      <c r="P9028">
        <v>4.5271021320563003</v>
      </c>
      <c r="Q9028">
        <v>2.8218677180984102</v>
      </c>
    </row>
    <row r="9029" spans="1:17">
      <c r="A9029" t="s">
        <v>16388</v>
      </c>
      <c r="B9029" s="16" t="s">
        <v>16389</v>
      </c>
      <c r="C9029">
        <v>8.4064419853282395</v>
      </c>
      <c r="D9029">
        <v>8.4344750863727302</v>
      </c>
      <c r="E9029">
        <v>7.9035386163103496</v>
      </c>
      <c r="F9029">
        <v>7.8400204260463902</v>
      </c>
      <c r="G9029">
        <v>8.1459873984650901</v>
      </c>
      <c r="H9029">
        <v>8.7214711858341598</v>
      </c>
      <c r="I9029">
        <v>8.4406007820754798</v>
      </c>
      <c r="J9029">
        <v>8.49943251378585</v>
      </c>
      <c r="K9029">
        <v>8.1096550157549796</v>
      </c>
      <c r="L9029">
        <v>8.1212740510008494</v>
      </c>
      <c r="M9029">
        <v>8.0322310773738597</v>
      </c>
      <c r="N9029">
        <v>7.9692978188490899</v>
      </c>
      <c r="O9029">
        <v>8.2364798243520294</v>
      </c>
      <c r="P9029">
        <v>8.9055035591812093</v>
      </c>
      <c r="Q9029">
        <v>7.3593062614465703</v>
      </c>
    </row>
    <row r="9030" spans="1:17">
      <c r="A9030" t="s">
        <v>16390</v>
      </c>
      <c r="B9030" s="16" t="s">
        <v>16391</v>
      </c>
      <c r="C9030">
        <v>4.3623517865106702</v>
      </c>
      <c r="D9030">
        <v>3.9548310731697001</v>
      </c>
      <c r="E9030">
        <v>3.8152982058547602</v>
      </c>
      <c r="F9030">
        <v>4.3517302712450299</v>
      </c>
      <c r="G9030">
        <v>4.2225520177193703</v>
      </c>
      <c r="H9030">
        <v>4.1560374762891303</v>
      </c>
      <c r="I9030">
        <v>4.0793606969786396</v>
      </c>
      <c r="J9030">
        <v>3.93564812262216</v>
      </c>
      <c r="K9030">
        <v>3.7184612093777498</v>
      </c>
      <c r="L9030">
        <v>4.0420260041176004</v>
      </c>
      <c r="M9030">
        <v>4.3171680614900998</v>
      </c>
      <c r="N9030">
        <v>4.6704332416218497</v>
      </c>
      <c r="O9030">
        <v>4.0021176285150997</v>
      </c>
      <c r="P9030">
        <v>4.6712581716948103</v>
      </c>
      <c r="Q9030">
        <v>2.8218677180984102</v>
      </c>
    </row>
    <row r="9031" spans="1:17">
      <c r="A9031" t="s">
        <v>16392</v>
      </c>
      <c r="B9031" s="16" t="s">
        <v>16393</v>
      </c>
      <c r="C9031">
        <v>10.9363018266426</v>
      </c>
      <c r="D9031">
        <v>10.925347741732599</v>
      </c>
      <c r="E9031">
        <v>11.1959522876412</v>
      </c>
      <c r="F9031">
        <v>10.5290948063634</v>
      </c>
      <c r="G9031">
        <v>10.902070965159901</v>
      </c>
      <c r="H9031">
        <v>10.562027694688901</v>
      </c>
      <c r="I9031">
        <v>10.9545630628108</v>
      </c>
      <c r="J9031">
        <v>10.847161860018799</v>
      </c>
      <c r="K9031">
        <v>11.1458389767861</v>
      </c>
      <c r="L9031">
        <v>11.2250539612929</v>
      </c>
      <c r="M9031">
        <v>10.7072433725985</v>
      </c>
      <c r="N9031">
        <v>10.8006754033155</v>
      </c>
      <c r="O9031">
        <v>10.8571198791438</v>
      </c>
      <c r="P9031">
        <v>10.103636851358299</v>
      </c>
      <c r="Q9031">
        <v>12.0663315131542</v>
      </c>
    </row>
    <row r="9032" spans="1:17">
      <c r="A9032" t="s">
        <v>16394</v>
      </c>
      <c r="B9032" s="16" t="s">
        <v>16395</v>
      </c>
      <c r="C9032">
        <v>6.7534127248899498</v>
      </c>
      <c r="D9032">
        <v>6.7619284265220703</v>
      </c>
      <c r="E9032">
        <v>7.54747676036735</v>
      </c>
      <c r="F9032">
        <v>6.9822934445135401</v>
      </c>
      <c r="G9032">
        <v>7.09025748544728</v>
      </c>
      <c r="H9032">
        <v>7.2376457847852196</v>
      </c>
      <c r="I9032">
        <v>7.4158315563692403</v>
      </c>
      <c r="J9032">
        <v>7.0723606760814599</v>
      </c>
      <c r="K9032">
        <v>6.7378440855087396</v>
      </c>
      <c r="L9032">
        <v>6.9735187332156601</v>
      </c>
      <c r="M9032">
        <v>7.0928207678574999</v>
      </c>
      <c r="N9032">
        <v>6.6196358801292998</v>
      </c>
      <c r="O9032">
        <v>7.1933376774379498</v>
      </c>
      <c r="P9032">
        <v>7.5873935827351202</v>
      </c>
      <c r="Q9032">
        <v>2.8218677180984102</v>
      </c>
    </row>
    <row r="9033" spans="1:17">
      <c r="A9033" t="s">
        <v>16396</v>
      </c>
      <c r="B9033" s="16" t="e">
        <v>#N/A</v>
      </c>
      <c r="C9033">
        <v>8.5184345784072004</v>
      </c>
      <c r="D9033">
        <v>8.5684564814309496</v>
      </c>
      <c r="E9033">
        <v>8.7092413296994202</v>
      </c>
      <c r="F9033">
        <v>8.7863766488924107</v>
      </c>
      <c r="G9033">
        <v>8.5957551368728407</v>
      </c>
      <c r="H9033">
        <v>9.6087342943264495</v>
      </c>
      <c r="I9033">
        <v>8.6071379871193905</v>
      </c>
      <c r="J9033">
        <v>9.0031307481428406</v>
      </c>
      <c r="K9033">
        <v>8.2665969302074505</v>
      </c>
      <c r="L9033">
        <v>8.4471507392166991</v>
      </c>
      <c r="M9033">
        <v>8.8507316749792597</v>
      </c>
      <c r="N9033">
        <v>9.2335969031996896</v>
      </c>
      <c r="O9033">
        <v>8.9270033657936896</v>
      </c>
      <c r="P9033">
        <v>8.6063661142493704</v>
      </c>
      <c r="Q9033">
        <v>5.81282804418474</v>
      </c>
    </row>
    <row r="9034" spans="1:17">
      <c r="A9034" t="s">
        <v>16397</v>
      </c>
      <c r="B9034" s="16" t="s">
        <v>16398</v>
      </c>
      <c r="C9034">
        <v>9.4613873979274405</v>
      </c>
      <c r="D9034">
        <v>9.2542752251841893</v>
      </c>
      <c r="E9034">
        <v>8.4934760895908692</v>
      </c>
      <c r="F9034">
        <v>8.6803983516218501</v>
      </c>
      <c r="G9034">
        <v>9.2681877259910301</v>
      </c>
      <c r="H9034">
        <v>8.8462736360713805</v>
      </c>
      <c r="I9034">
        <v>9.1625243206928708</v>
      </c>
      <c r="J9034">
        <v>8.4791095634905993</v>
      </c>
      <c r="K9034">
        <v>9.7292627712854607</v>
      </c>
      <c r="L9034">
        <v>9.3193742753452096</v>
      </c>
      <c r="M9034">
        <v>9.1642884117640993</v>
      </c>
      <c r="N9034">
        <v>9.1891297833427501</v>
      </c>
      <c r="O9034">
        <v>8.9343990760413305</v>
      </c>
      <c r="P9034">
        <v>9.1161354824043404</v>
      </c>
      <c r="Q9034">
        <v>9.0486929182374407</v>
      </c>
    </row>
    <row r="9035" spans="1:17">
      <c r="A9035" t="s">
        <v>16399</v>
      </c>
      <c r="B9035" s="16" t="s">
        <v>16400</v>
      </c>
      <c r="C9035">
        <v>6.8475706957064801</v>
      </c>
      <c r="D9035">
        <v>6.9348536957886502</v>
      </c>
      <c r="E9035">
        <v>6.5872704820978099</v>
      </c>
      <c r="F9035">
        <v>6.84254687656904</v>
      </c>
      <c r="G9035">
        <v>6.5510027220463503</v>
      </c>
      <c r="H9035">
        <v>7.7489470586558404</v>
      </c>
      <c r="I9035">
        <v>7.0292922252327301</v>
      </c>
      <c r="J9035">
        <v>6.8602364298825496</v>
      </c>
      <c r="K9035">
        <v>6.7185720740311599</v>
      </c>
      <c r="L9035">
        <v>6.5796693472259404</v>
      </c>
      <c r="M9035">
        <v>6.5583555451284097</v>
      </c>
      <c r="N9035">
        <v>6.6318301267309199</v>
      </c>
      <c r="O9035">
        <v>6.0143499073555899</v>
      </c>
      <c r="P9035">
        <v>7.1645898956467198</v>
      </c>
      <c r="Q9035">
        <v>5.81282804418474</v>
      </c>
    </row>
    <row r="9036" spans="1:17">
      <c r="A9036" t="s">
        <v>16401</v>
      </c>
      <c r="B9036" s="16" t="s">
        <v>16402</v>
      </c>
      <c r="C9036">
        <v>3.7779852140208301</v>
      </c>
      <c r="D9036">
        <v>4.0407231514856203</v>
      </c>
      <c r="E9036">
        <v>3.8152982058547602</v>
      </c>
      <c r="F9036">
        <v>4.0118215330109104</v>
      </c>
      <c r="G9036">
        <v>4.3009286659846602</v>
      </c>
      <c r="H9036">
        <v>3.65660975244205</v>
      </c>
      <c r="I9036">
        <v>4.16059535596606</v>
      </c>
      <c r="J9036">
        <v>4.0764652066995799</v>
      </c>
      <c r="K9036">
        <v>3.7184612093777498</v>
      </c>
      <c r="L9036">
        <v>4.5026429490879796</v>
      </c>
      <c r="M9036">
        <v>3.7404257728686199</v>
      </c>
      <c r="N9036">
        <v>3.99991931403749</v>
      </c>
      <c r="O9036">
        <v>4.0021176285150997</v>
      </c>
      <c r="P9036">
        <v>2.8218677180984102</v>
      </c>
      <c r="Q9036">
        <v>5.81282804418474</v>
      </c>
    </row>
    <row r="9037" spans="1:17">
      <c r="A9037" t="s">
        <v>16403</v>
      </c>
      <c r="B9037" s="16" t="s">
        <v>16404</v>
      </c>
      <c r="C9037">
        <v>4.9565989702087299</v>
      </c>
      <c r="D9037">
        <v>5.09137122556535</v>
      </c>
      <c r="E9037">
        <v>4.0887687455453801</v>
      </c>
      <c r="F9037">
        <v>5.2586040200005799</v>
      </c>
      <c r="G9037">
        <v>5.4770951667621199</v>
      </c>
      <c r="H9037">
        <v>4.9232684487670202</v>
      </c>
      <c r="I9037">
        <v>4.7071247246580201</v>
      </c>
      <c r="J9037">
        <v>4.2567562628296498</v>
      </c>
      <c r="K9037">
        <v>4.7603034491719001</v>
      </c>
      <c r="L9037">
        <v>4.5555022990765597</v>
      </c>
      <c r="M9037">
        <v>5.5317988361974697</v>
      </c>
      <c r="N9037">
        <v>5.7747602614263602</v>
      </c>
      <c r="O9037">
        <v>5.3821449728984998</v>
      </c>
      <c r="P9037">
        <v>4.6013142303928598</v>
      </c>
      <c r="Q9037">
        <v>5.81282804418474</v>
      </c>
    </row>
    <row r="9038" spans="1:17">
      <c r="A9038" t="s">
        <v>16405</v>
      </c>
      <c r="B9038" s="16" t="s">
        <v>16406</v>
      </c>
      <c r="C9038">
        <v>7.5154307563451699</v>
      </c>
      <c r="D9038">
        <v>7.5914754388868602</v>
      </c>
      <c r="E9038">
        <v>7.1697829372000497</v>
      </c>
      <c r="F9038">
        <v>8.0206542744901395</v>
      </c>
      <c r="G9038">
        <v>7.7824375577407503</v>
      </c>
      <c r="H9038">
        <v>8.6090249793913696</v>
      </c>
      <c r="I9038">
        <v>7.6918871602461998</v>
      </c>
      <c r="J9038">
        <v>7.9614095141140897</v>
      </c>
      <c r="K9038">
        <v>7.5867920766811396</v>
      </c>
      <c r="L9038">
        <v>7.6941231603234703</v>
      </c>
      <c r="M9038">
        <v>8.6481129908421899</v>
      </c>
      <c r="N9038">
        <v>8.4490871884444907</v>
      </c>
      <c r="O9038">
        <v>8.6721971043790305</v>
      </c>
      <c r="P9038">
        <v>8.1461404644699105</v>
      </c>
      <c r="Q9038">
        <v>7.3593062614465703</v>
      </c>
    </row>
    <row r="9039" spans="1:17">
      <c r="A9039" t="s">
        <v>16407</v>
      </c>
      <c r="B9039" s="16" t="s">
        <v>16408</v>
      </c>
      <c r="C9039">
        <v>7.0280865665637702</v>
      </c>
      <c r="D9039">
        <v>7.1133152528774399</v>
      </c>
      <c r="E9039">
        <v>7.2711941447598996</v>
      </c>
      <c r="F9039">
        <v>7.3858608538148998</v>
      </c>
      <c r="G9039">
        <v>6.9497333056202697</v>
      </c>
      <c r="H9039">
        <v>7.7865802642857398</v>
      </c>
      <c r="I9039">
        <v>7.0826050305748796</v>
      </c>
      <c r="J9039">
        <v>7.5725522787176196</v>
      </c>
      <c r="K9039">
        <v>6.9591089462385396</v>
      </c>
      <c r="L9039">
        <v>6.8248013790819604</v>
      </c>
      <c r="M9039">
        <v>6.9613110454339404</v>
      </c>
      <c r="N9039">
        <v>7.0317437104172997</v>
      </c>
      <c r="O9039">
        <v>7.0437114125072204</v>
      </c>
      <c r="P9039">
        <v>7.53655392200218</v>
      </c>
      <c r="Q9039">
        <v>5.09416193408443</v>
      </c>
    </row>
    <row r="9040" spans="1:17">
      <c r="A9040" t="s">
        <v>16409</v>
      </c>
      <c r="B9040" s="16" t="s">
        <v>16410</v>
      </c>
      <c r="C9040">
        <v>8.3892132678172207</v>
      </c>
      <c r="D9040">
        <v>8.3182249820059404</v>
      </c>
      <c r="E9040">
        <v>8.3414283180129196</v>
      </c>
      <c r="F9040">
        <v>8.6042568184110504</v>
      </c>
      <c r="G9040">
        <v>8.6190831451887995</v>
      </c>
      <c r="H9040">
        <v>8.9844302479952507</v>
      </c>
      <c r="I9040">
        <v>8.6101593998667205</v>
      </c>
      <c r="J9040">
        <v>8.6927245766391295</v>
      </c>
      <c r="K9040">
        <v>8.5828016344495008</v>
      </c>
      <c r="L9040">
        <v>8.5332920452184293</v>
      </c>
      <c r="M9040">
        <v>8.4445793299875795</v>
      </c>
      <c r="N9040">
        <v>8.8427705734231594</v>
      </c>
      <c r="O9040">
        <v>8.5619104844634393</v>
      </c>
      <c r="P9040">
        <v>8.7691874877215596</v>
      </c>
      <c r="Q9040">
        <v>7.1565710053807701</v>
      </c>
    </row>
    <row r="9041" spans="1:17">
      <c r="A9041" t="s">
        <v>16411</v>
      </c>
      <c r="B9041" s="16" t="s">
        <v>16412</v>
      </c>
      <c r="C9041">
        <v>7.0458303086313601</v>
      </c>
      <c r="D9041">
        <v>6.9438749117888099</v>
      </c>
      <c r="E9041">
        <v>6.1372997866052899</v>
      </c>
      <c r="F9041">
        <v>6.5925617462467496</v>
      </c>
      <c r="G9041">
        <v>7.3833017638975598</v>
      </c>
      <c r="H9041">
        <v>7.7214508378578897</v>
      </c>
      <c r="I9041">
        <v>7.3665820046063004</v>
      </c>
      <c r="J9041">
        <v>6.7020132302250701</v>
      </c>
      <c r="K9041">
        <v>6.9090390786620297</v>
      </c>
      <c r="L9041">
        <v>7.6284855381918701</v>
      </c>
      <c r="M9041">
        <v>7.8549971336587099</v>
      </c>
      <c r="N9041">
        <v>7.9548729914017997</v>
      </c>
      <c r="O9041">
        <v>7.5713977500087601</v>
      </c>
      <c r="P9041">
        <v>7.3330682704280097</v>
      </c>
      <c r="Q9041">
        <v>6.2843132996066204</v>
      </c>
    </row>
    <row r="9042" spans="1:17">
      <c r="A9042" t="s">
        <v>16413</v>
      </c>
      <c r="B9042" s="16" t="s">
        <v>16414</v>
      </c>
      <c r="C9042">
        <v>4.1513583524311999</v>
      </c>
      <c r="D9042">
        <v>3.8603343823973102</v>
      </c>
      <c r="E9042">
        <v>3.8152982058547602</v>
      </c>
      <c r="F9042">
        <v>4.3517302712450299</v>
      </c>
      <c r="G9042">
        <v>2.8218677180984102</v>
      </c>
      <c r="H9042">
        <v>4.4894640760069198</v>
      </c>
      <c r="I9042">
        <v>3.8937805799913501</v>
      </c>
      <c r="J9042">
        <v>3.93564812262216</v>
      </c>
      <c r="K9042">
        <v>4.2710437260841099</v>
      </c>
      <c r="L9042">
        <v>3.7555759297476698</v>
      </c>
      <c r="M9042">
        <v>4.1590575299716699</v>
      </c>
      <c r="N9042">
        <v>4.7684260524010602</v>
      </c>
      <c r="O9042">
        <v>4.4953341022564199</v>
      </c>
      <c r="P9042">
        <v>4.0606668341819496</v>
      </c>
      <c r="Q9042">
        <v>2.8218677180984102</v>
      </c>
    </row>
    <row r="9043" spans="1:17">
      <c r="A9043" t="s">
        <v>16415</v>
      </c>
      <c r="B9043" s="16" t="s">
        <v>16416</v>
      </c>
      <c r="C9043">
        <v>9.0081354898777004</v>
      </c>
      <c r="D9043">
        <v>9.1099353080784997</v>
      </c>
      <c r="E9043">
        <v>9.1540396698409694</v>
      </c>
      <c r="F9043">
        <v>8.7839984706830805</v>
      </c>
      <c r="G9043">
        <v>8.93275909890286</v>
      </c>
      <c r="H9043">
        <v>8.6821072787635405</v>
      </c>
      <c r="I9043">
        <v>9.3816484721699602</v>
      </c>
      <c r="J9043">
        <v>8.8767967165714996</v>
      </c>
      <c r="K9043">
        <v>9.0804999352992493</v>
      </c>
      <c r="L9043">
        <v>8.8243579831770091</v>
      </c>
      <c r="M9043">
        <v>8.55790382393422</v>
      </c>
      <c r="N9043">
        <v>8.1782459188470593</v>
      </c>
      <c r="O9043">
        <v>8.8702924289759704</v>
      </c>
      <c r="P9043">
        <v>9.4261339853429593</v>
      </c>
      <c r="Q9043">
        <v>7.9670857749043096</v>
      </c>
    </row>
    <row r="9044" spans="1:17">
      <c r="A9044" t="s">
        <v>16417</v>
      </c>
      <c r="B9044" s="16" t="s">
        <v>16418</v>
      </c>
      <c r="C9044">
        <v>8.1726802136666006</v>
      </c>
      <c r="D9044">
        <v>8.1379069867990292</v>
      </c>
      <c r="E9044">
        <v>8.0626560793255209</v>
      </c>
      <c r="F9044">
        <v>7.6492124965412103</v>
      </c>
      <c r="G9044">
        <v>8.3188002250974407</v>
      </c>
      <c r="H9044">
        <v>8.0165975915160104</v>
      </c>
      <c r="I9044">
        <v>8.8178123104844097</v>
      </c>
      <c r="J9044">
        <v>7.8270876263146301</v>
      </c>
      <c r="K9044">
        <v>8.6064877496623708</v>
      </c>
      <c r="L9044">
        <v>8.9392400653178896</v>
      </c>
      <c r="M9044">
        <v>8.3585515334555591</v>
      </c>
      <c r="N9044">
        <v>8.9239599165894905</v>
      </c>
      <c r="O9044">
        <v>8.2031793624193092</v>
      </c>
      <c r="P9044">
        <v>8.6744997765606904</v>
      </c>
      <c r="Q9044">
        <v>9.2656390107680107</v>
      </c>
    </row>
    <row r="9045" spans="1:17">
      <c r="A9045" t="s">
        <v>16419</v>
      </c>
      <c r="B9045" s="16" t="s">
        <v>16420</v>
      </c>
      <c r="C9045">
        <v>8.8306606395857106</v>
      </c>
      <c r="D9045">
        <v>8.6558930000298595</v>
      </c>
      <c r="E9045">
        <v>8.9316482232184793</v>
      </c>
      <c r="F9045">
        <v>8.5520979992211394</v>
      </c>
      <c r="G9045">
        <v>9.1790794293753901</v>
      </c>
      <c r="H9045">
        <v>6.7520652640349201</v>
      </c>
      <c r="I9045">
        <v>8.3710502888009497</v>
      </c>
      <c r="J9045">
        <v>8.1175267240239908</v>
      </c>
      <c r="K9045">
        <v>8.9933646067273596</v>
      </c>
      <c r="L9045">
        <v>8.7797468048073899</v>
      </c>
      <c r="M9045">
        <v>7.9958057222793899</v>
      </c>
      <c r="N9045">
        <v>8.4695180873299094</v>
      </c>
      <c r="O9045">
        <v>7.9346326778964</v>
      </c>
      <c r="P9045">
        <v>7.6364979725720197</v>
      </c>
      <c r="Q9045">
        <v>10.587978282891401</v>
      </c>
    </row>
    <row r="9046" spans="1:17">
      <c r="A9046" t="s">
        <v>16421</v>
      </c>
      <c r="B9046" s="16" t="s">
        <v>16422</v>
      </c>
      <c r="C9046">
        <v>6.6641738070979804</v>
      </c>
      <c r="D9046">
        <v>6.7516804628441003</v>
      </c>
      <c r="E9046">
        <v>6.3800143454863703</v>
      </c>
      <c r="F9046">
        <v>6.6978565227475801</v>
      </c>
      <c r="G9046">
        <v>6.3731052938135697</v>
      </c>
      <c r="H9046">
        <v>7.2684043305091297</v>
      </c>
      <c r="I9046">
        <v>6.9739209647643401</v>
      </c>
      <c r="J9046">
        <v>6.7538939608274298</v>
      </c>
      <c r="K9046">
        <v>6.7473835624775402</v>
      </c>
      <c r="L9046">
        <v>6.8538875383047699</v>
      </c>
      <c r="M9046">
        <v>6.6723371971217702</v>
      </c>
      <c r="N9046">
        <v>6.7815556524819103</v>
      </c>
      <c r="O9046">
        <v>7.0368382134341498</v>
      </c>
      <c r="P9046">
        <v>7.1867625795696704</v>
      </c>
      <c r="Q9046">
        <v>5.09416193408443</v>
      </c>
    </row>
    <row r="9047" spans="1:17">
      <c r="A9047" t="s">
        <v>16423</v>
      </c>
      <c r="B9047" s="16" t="s">
        <v>16424</v>
      </c>
      <c r="C9047">
        <v>9.6782604912665509</v>
      </c>
      <c r="D9047">
        <v>9.5535099107864596</v>
      </c>
      <c r="E9047">
        <v>8.8284231386240801</v>
      </c>
      <c r="F9047">
        <v>8.6309691865580298</v>
      </c>
      <c r="G9047">
        <v>8.5686240070536801</v>
      </c>
      <c r="H9047">
        <v>8.5351990548442505</v>
      </c>
      <c r="I9047">
        <v>9.3512792785274801</v>
      </c>
      <c r="J9047">
        <v>7.78214656915753</v>
      </c>
      <c r="K9047">
        <v>9.4871379817570691</v>
      </c>
      <c r="L9047">
        <v>9.9333165225841409</v>
      </c>
      <c r="M9047">
        <v>8.9749491164516204</v>
      </c>
      <c r="N9047">
        <v>9.2355859233028994</v>
      </c>
      <c r="O9047">
        <v>8.5450982213729905</v>
      </c>
      <c r="P9047">
        <v>8.2177533450860292</v>
      </c>
      <c r="Q9047">
        <v>11.120623797141301</v>
      </c>
    </row>
    <row r="9048" spans="1:17">
      <c r="A9048" t="s">
        <v>16425</v>
      </c>
      <c r="B9048" s="16" t="s">
        <v>16426</v>
      </c>
      <c r="C9048">
        <v>9.2882398384346008</v>
      </c>
      <c r="D9048">
        <v>9.37221342077126</v>
      </c>
      <c r="E9048">
        <v>9.2672457770097694</v>
      </c>
      <c r="F9048">
        <v>8.8917379980062599</v>
      </c>
      <c r="G9048">
        <v>9.0936474779941303</v>
      </c>
      <c r="H9048">
        <v>8.5817813480120293</v>
      </c>
      <c r="I9048">
        <v>9.1144012022260696</v>
      </c>
      <c r="J9048">
        <v>8.9113298242222108</v>
      </c>
      <c r="K9048">
        <v>9.3473437720857593</v>
      </c>
      <c r="L9048">
        <v>8.7388995001377996</v>
      </c>
      <c r="M9048">
        <v>8.6352590363720392</v>
      </c>
      <c r="N9048">
        <v>8.2587237784821692</v>
      </c>
      <c r="O9048">
        <v>8.6204027670637409</v>
      </c>
      <c r="P9048">
        <v>9.2028180590103101</v>
      </c>
      <c r="Q9048">
        <v>8.8614637697687808</v>
      </c>
    </row>
    <row r="9049" spans="1:17">
      <c r="A9049" t="s">
        <v>16427</v>
      </c>
      <c r="B9049" s="16" t="s">
        <v>16428</v>
      </c>
      <c r="C9049">
        <v>4.5401401503132401</v>
      </c>
      <c r="D9049">
        <v>4.60434225742737</v>
      </c>
      <c r="E9049">
        <v>4.3035359899866696</v>
      </c>
      <c r="F9049">
        <v>4.1611154638698196</v>
      </c>
      <c r="G9049">
        <v>4.5079198595814196</v>
      </c>
      <c r="H9049">
        <v>4.3676565829540399</v>
      </c>
      <c r="I9049">
        <v>4.92982830720526</v>
      </c>
      <c r="J9049">
        <v>4.0764652066995799</v>
      </c>
      <c r="K9049">
        <v>4.2710437260841099</v>
      </c>
      <c r="L9049">
        <v>4.1946255460110002</v>
      </c>
      <c r="M9049">
        <v>4.21436379980989</v>
      </c>
      <c r="N9049">
        <v>3.9019995236038798</v>
      </c>
      <c r="O9049">
        <v>3.7643275486974099</v>
      </c>
      <c r="P9049">
        <v>4.9174589054378801</v>
      </c>
      <c r="Q9049">
        <v>2.8218677180984102</v>
      </c>
    </row>
    <row r="9050" spans="1:17">
      <c r="A9050" t="s">
        <v>16429</v>
      </c>
      <c r="B9050" s="16" t="s">
        <v>16430</v>
      </c>
      <c r="C9050">
        <v>6.1745445797018697</v>
      </c>
      <c r="D9050">
        <v>6.0813186361123597</v>
      </c>
      <c r="E9050">
        <v>6.3388609491737098</v>
      </c>
      <c r="F9050">
        <v>4.5644600677645304</v>
      </c>
      <c r="G9050">
        <v>5.2496646871628903</v>
      </c>
      <c r="H9050">
        <v>4.43015569855271</v>
      </c>
      <c r="I9050">
        <v>5.6171189819053096</v>
      </c>
      <c r="J9050">
        <v>5.1764314620679004</v>
      </c>
      <c r="K9050">
        <v>6.2656757677686201</v>
      </c>
      <c r="L9050">
        <v>5.3679389808257501</v>
      </c>
      <c r="M9050">
        <v>5.0068521030490203</v>
      </c>
      <c r="N9050">
        <v>4.72039054531127</v>
      </c>
      <c r="O9050">
        <v>4.9059949059252101</v>
      </c>
      <c r="P9050">
        <v>6.4005945473111199</v>
      </c>
      <c r="Q9050">
        <v>6.9204191934356096</v>
      </c>
    </row>
    <row r="9051" spans="1:17">
      <c r="A9051" t="s">
        <v>16431</v>
      </c>
      <c r="B9051" s="16" t="e">
        <v>#N/A</v>
      </c>
      <c r="C9051">
        <v>8.4469696701162</v>
      </c>
      <c r="D9051">
        <v>8.3791805439730993</v>
      </c>
      <c r="E9051">
        <v>8.2887492593372603</v>
      </c>
      <c r="F9051">
        <v>8.9816453162332692</v>
      </c>
      <c r="G9051">
        <v>8.4730930061390506</v>
      </c>
      <c r="H9051">
        <v>9.4079834619984304</v>
      </c>
      <c r="I9051">
        <v>8.8073205415321798</v>
      </c>
      <c r="J9051">
        <v>9.1143517357785395</v>
      </c>
      <c r="K9051">
        <v>8.7338205730020793</v>
      </c>
      <c r="L9051">
        <v>8.8047009815887396</v>
      </c>
      <c r="M9051">
        <v>9.0924482755071292</v>
      </c>
      <c r="N9051">
        <v>8.6740688351917008</v>
      </c>
      <c r="O9051">
        <v>8.9708191791119898</v>
      </c>
      <c r="P9051">
        <v>8.8476610822785897</v>
      </c>
      <c r="Q9051">
        <v>7.1565710053807701</v>
      </c>
    </row>
    <row r="9052" spans="1:17">
      <c r="A9052" t="s">
        <v>16432</v>
      </c>
      <c r="B9052" s="16" t="s">
        <v>16433</v>
      </c>
      <c r="C9052">
        <v>12.6630554246094</v>
      </c>
      <c r="D9052">
        <v>12.719982693799</v>
      </c>
      <c r="E9052">
        <v>12.627099906015401</v>
      </c>
      <c r="F9052">
        <v>12.39195774167</v>
      </c>
      <c r="G9052">
        <v>12.316318242866201</v>
      </c>
      <c r="H9052">
        <v>12.8265373432018</v>
      </c>
      <c r="I9052">
        <v>12.3997829807972</v>
      </c>
      <c r="J9052">
        <v>12.3475249927805</v>
      </c>
      <c r="K9052">
        <v>12.329757155061801</v>
      </c>
      <c r="L9052">
        <v>12.2421848647818</v>
      </c>
      <c r="M9052">
        <v>11.777205146920901</v>
      </c>
      <c r="N9052">
        <v>12.0631011624387</v>
      </c>
      <c r="O9052">
        <v>11.9174680862417</v>
      </c>
      <c r="P9052">
        <v>12.239749057525501</v>
      </c>
      <c r="Q9052">
        <v>12.3771507436112</v>
      </c>
    </row>
    <row r="9053" spans="1:17">
      <c r="A9053" t="s">
        <v>16434</v>
      </c>
      <c r="B9053" s="16" t="s">
        <v>16435</v>
      </c>
      <c r="C9053">
        <v>7.9321062790672396</v>
      </c>
      <c r="D9053">
        <v>8.04479981750249</v>
      </c>
      <c r="E9053">
        <v>7.7714853696760704</v>
      </c>
      <c r="F9053">
        <v>8.3123860396137506</v>
      </c>
      <c r="G9053">
        <v>7.7942051583206204</v>
      </c>
      <c r="H9053">
        <v>8.9206341555155699</v>
      </c>
      <c r="I9053">
        <v>7.9087622112617701</v>
      </c>
      <c r="J9053">
        <v>8.5922370096537399</v>
      </c>
      <c r="K9053">
        <v>7.8783301779305397</v>
      </c>
      <c r="L9053">
        <v>7.9881185328689099</v>
      </c>
      <c r="M9053">
        <v>7.9165304623469304</v>
      </c>
      <c r="N9053">
        <v>7.7191288054673999</v>
      </c>
      <c r="O9053">
        <v>7.8588724446852698</v>
      </c>
      <c r="P9053">
        <v>8.4866134419292205</v>
      </c>
      <c r="Q9053">
        <v>8.2978683598244807</v>
      </c>
    </row>
    <row r="9054" spans="1:17">
      <c r="A9054" t="s">
        <v>16436</v>
      </c>
      <c r="B9054" s="16" t="s">
        <v>16437</v>
      </c>
      <c r="C9054">
        <v>7.8284959921235204</v>
      </c>
      <c r="D9054">
        <v>7.9043523343970303</v>
      </c>
      <c r="E9054">
        <v>8.2002403612657702</v>
      </c>
      <c r="F9054">
        <v>7.9754910076152203</v>
      </c>
      <c r="G9054">
        <v>7.7765174914733102</v>
      </c>
      <c r="H9054">
        <v>8.5414976797251594</v>
      </c>
      <c r="I9054">
        <v>8.0265738012085404</v>
      </c>
      <c r="J9054">
        <v>8.3310496663556197</v>
      </c>
      <c r="K9054">
        <v>7.9946458324012202</v>
      </c>
      <c r="L9054">
        <v>8.2504441982796397</v>
      </c>
      <c r="M9054">
        <v>7.8623743089575804</v>
      </c>
      <c r="N9054">
        <v>7.9596973360802199</v>
      </c>
      <c r="O9054">
        <v>7.7540209104091602</v>
      </c>
      <c r="P9054">
        <v>8.3363406391990509</v>
      </c>
      <c r="Q9054">
        <v>8.5667227177791094</v>
      </c>
    </row>
    <row r="9055" spans="1:17">
      <c r="A9055" t="s">
        <v>16438</v>
      </c>
      <c r="B9055" s="16" t="s">
        <v>16439</v>
      </c>
      <c r="C9055">
        <v>10.362995998305299</v>
      </c>
      <c r="D9055">
        <v>10.320214752207599</v>
      </c>
      <c r="E9055">
        <v>10.3401358504708</v>
      </c>
      <c r="F9055">
        <v>10.5298044945824</v>
      </c>
      <c r="G9055">
        <v>10.355511587344999</v>
      </c>
      <c r="H9055">
        <v>10.2742131363556</v>
      </c>
      <c r="I9055">
        <v>9.9782591092562498</v>
      </c>
      <c r="J9055">
        <v>10.196640345125401</v>
      </c>
      <c r="K9055">
        <v>9.8954679316549807</v>
      </c>
      <c r="L9055">
        <v>9.9162472129100294</v>
      </c>
      <c r="M9055">
        <v>10.115286384556899</v>
      </c>
      <c r="N9055">
        <v>10.3336548546289</v>
      </c>
      <c r="O9055">
        <v>10.144747257290399</v>
      </c>
      <c r="P9055">
        <v>9.9341972113138102</v>
      </c>
      <c r="Q9055">
        <v>10.526275924513399</v>
      </c>
    </row>
    <row r="9056" spans="1:17">
      <c r="A9056" t="s">
        <v>16440</v>
      </c>
      <c r="B9056" s="16" t="s">
        <v>16441</v>
      </c>
      <c r="C9056">
        <v>7.6077831273983101</v>
      </c>
      <c r="D9056">
        <v>7.3212486542093096</v>
      </c>
      <c r="E9056">
        <v>7.6843872809925298</v>
      </c>
      <c r="F9056">
        <v>7.8491557081204197</v>
      </c>
      <c r="G9056">
        <v>7.7942051583206204</v>
      </c>
      <c r="H9056">
        <v>6.9738835018687801</v>
      </c>
      <c r="I9056">
        <v>7.10853650596375</v>
      </c>
      <c r="J9056">
        <v>7.4100962587072301</v>
      </c>
      <c r="K9056">
        <v>7.3943504749769904</v>
      </c>
      <c r="L9056">
        <v>7.3917746074846198</v>
      </c>
      <c r="M9056">
        <v>7.5284662044956399</v>
      </c>
      <c r="N9056">
        <v>7.3733479364817498</v>
      </c>
      <c r="O9056">
        <v>7.3344443012811302</v>
      </c>
      <c r="P9056">
        <v>6.6769424514664104</v>
      </c>
      <c r="Q9056">
        <v>9.4977003000167599</v>
      </c>
    </row>
    <row r="9057" spans="1:17">
      <c r="A9057" t="s">
        <v>16442</v>
      </c>
      <c r="B9057" s="16" t="s">
        <v>16443</v>
      </c>
      <c r="C9057">
        <v>11.6154454826237</v>
      </c>
      <c r="D9057">
        <v>11.466052410392001</v>
      </c>
      <c r="E9057">
        <v>11.527835120118599</v>
      </c>
      <c r="F9057">
        <v>11.1605358127991</v>
      </c>
      <c r="G9057">
        <v>11.4999554087511</v>
      </c>
      <c r="H9057">
        <v>10.7985793536148</v>
      </c>
      <c r="I9057">
        <v>11.5454048436221</v>
      </c>
      <c r="J9057">
        <v>11.119883213421</v>
      </c>
      <c r="K9057">
        <v>11.7796400096356</v>
      </c>
      <c r="L9057">
        <v>11.6269327755425</v>
      </c>
      <c r="M9057">
        <v>11.3477820388861</v>
      </c>
      <c r="N9057">
        <v>11.4517199985949</v>
      </c>
      <c r="O9057">
        <v>11.3770021147074</v>
      </c>
      <c r="P9057">
        <v>11.415617700678199</v>
      </c>
      <c r="Q9057">
        <v>13.3605768698649</v>
      </c>
    </row>
    <row r="9058" spans="1:17">
      <c r="A9058" t="s">
        <v>16444</v>
      </c>
      <c r="B9058" s="16" t="s">
        <v>16445</v>
      </c>
      <c r="C9058">
        <v>3.5040133865677898</v>
      </c>
      <c r="D9058">
        <v>3.4870161193063098</v>
      </c>
      <c r="E9058">
        <v>2.8218677180984102</v>
      </c>
      <c r="F9058">
        <v>2.8218677180984102</v>
      </c>
      <c r="G9058">
        <v>2.8218677180984102</v>
      </c>
      <c r="H9058">
        <v>2.8218677180984102</v>
      </c>
      <c r="I9058">
        <v>2.8218677180984102</v>
      </c>
      <c r="J9058">
        <v>2.8218677180984102</v>
      </c>
      <c r="K9058">
        <v>3.4608708703561399</v>
      </c>
      <c r="L9058">
        <v>2.8218677180984102</v>
      </c>
      <c r="M9058">
        <v>3.5380814202985702</v>
      </c>
      <c r="N9058">
        <v>3.31389066967124</v>
      </c>
      <c r="O9058">
        <v>2.8218677180984102</v>
      </c>
      <c r="P9058">
        <v>2.8218677180984102</v>
      </c>
      <c r="Q9058">
        <v>2.8218677180984102</v>
      </c>
    </row>
    <row r="9059" spans="1:17">
      <c r="A9059" t="s">
        <v>16446</v>
      </c>
      <c r="B9059" s="16" t="s">
        <v>16447</v>
      </c>
      <c r="C9059">
        <v>6.61737362056245</v>
      </c>
      <c r="D9059">
        <v>6.3091097390471402</v>
      </c>
      <c r="E9059">
        <v>5.3927334818754904</v>
      </c>
      <c r="F9059">
        <v>6.1620331155546904</v>
      </c>
      <c r="G9059">
        <v>6.8850192437688102</v>
      </c>
      <c r="H9059">
        <v>6.3945603718070796</v>
      </c>
      <c r="I9059">
        <v>6.2865816137221397</v>
      </c>
      <c r="J9059">
        <v>5.9699669879476298</v>
      </c>
      <c r="K9059">
        <v>5.9537102331234397</v>
      </c>
      <c r="L9059">
        <v>5.6645052727704401</v>
      </c>
      <c r="M9059">
        <v>6.7542172238404303</v>
      </c>
      <c r="N9059">
        <v>6.6073365936536996</v>
      </c>
      <c r="O9059">
        <v>6.7728062812292897</v>
      </c>
      <c r="P9059">
        <v>6.5625659221592398</v>
      </c>
      <c r="Q9059">
        <v>5.09416193408443</v>
      </c>
    </row>
    <row r="9060" spans="1:17">
      <c r="A9060" t="s">
        <v>16448</v>
      </c>
      <c r="B9060" s="16" t="s">
        <v>16449</v>
      </c>
      <c r="C9060">
        <v>7.89350948884357</v>
      </c>
      <c r="D9060">
        <v>8.0981627286770799</v>
      </c>
      <c r="E9060">
        <v>7.9719857448739999</v>
      </c>
      <c r="F9060">
        <v>8.3578776620644302</v>
      </c>
      <c r="G9060">
        <v>8.0113684402420606</v>
      </c>
      <c r="H9060">
        <v>9.0740403597824901</v>
      </c>
      <c r="I9060">
        <v>8.4027639272941901</v>
      </c>
      <c r="J9060">
        <v>8.5563139923055207</v>
      </c>
      <c r="K9060">
        <v>8.3593731769771704</v>
      </c>
      <c r="L9060">
        <v>8.4816083838079397</v>
      </c>
      <c r="M9060">
        <v>8.5781950052634297</v>
      </c>
      <c r="N9060">
        <v>8.3312274464092102</v>
      </c>
      <c r="O9060">
        <v>8.4083597307571001</v>
      </c>
      <c r="P9060">
        <v>8.9187828805262299</v>
      </c>
      <c r="Q9060">
        <v>5.09416193408443</v>
      </c>
    </row>
    <row r="9061" spans="1:17">
      <c r="A9061" t="s">
        <v>16450</v>
      </c>
      <c r="B9061" s="16" t="e">
        <v>#N/A</v>
      </c>
      <c r="C9061">
        <v>5.3319193517173096</v>
      </c>
      <c r="D9061">
        <v>5.7482214031963599</v>
      </c>
      <c r="E9061">
        <v>5.72015689123982</v>
      </c>
      <c r="F9061">
        <v>5.7529944155534603</v>
      </c>
      <c r="G9061">
        <v>5.6191353861103099</v>
      </c>
      <c r="H9061">
        <v>4.9232684487670202</v>
      </c>
      <c r="I9061">
        <v>5.1546550765941603</v>
      </c>
      <c r="J9061">
        <v>5.3714827538142504</v>
      </c>
      <c r="K9061">
        <v>5.4837765726009904</v>
      </c>
      <c r="L9061">
        <v>5.4482976778856296</v>
      </c>
      <c r="M9061">
        <v>5.2604792807445904</v>
      </c>
      <c r="N9061">
        <v>5.0990232116612804</v>
      </c>
      <c r="O9061">
        <v>5.6448044448004904</v>
      </c>
      <c r="P9061">
        <v>5.2164652043888102</v>
      </c>
      <c r="Q9061">
        <v>6.6375058506955904</v>
      </c>
    </row>
    <row r="9062" spans="1:17">
      <c r="A9062" t="s">
        <v>16451</v>
      </c>
      <c r="B9062" s="16" t="s">
        <v>16452</v>
      </c>
      <c r="C9062">
        <v>6.9070693679184698</v>
      </c>
      <c r="D9062">
        <v>6.8981899443675996</v>
      </c>
      <c r="E9062">
        <v>7.0093636205731702</v>
      </c>
      <c r="F9062">
        <v>7.0631865646922503</v>
      </c>
      <c r="G9062">
        <v>6.7702069828436704</v>
      </c>
      <c r="H9062">
        <v>6.5534884052218203</v>
      </c>
      <c r="I9062">
        <v>6.8965999036849004</v>
      </c>
      <c r="J9062">
        <v>6.7195168009068604</v>
      </c>
      <c r="K9062">
        <v>7.0619431434112201</v>
      </c>
      <c r="L9062">
        <v>6.8729551756282499</v>
      </c>
      <c r="M9062">
        <v>6.6120951959602401</v>
      </c>
      <c r="N9062">
        <v>6.8767338364790396</v>
      </c>
      <c r="O9062">
        <v>6.6962367914737397</v>
      </c>
      <c r="P9062">
        <v>6.3222334835171203</v>
      </c>
      <c r="Q9062">
        <v>7.1565710053807701</v>
      </c>
    </row>
    <row r="9063" spans="1:17">
      <c r="A9063" t="s">
        <v>16453</v>
      </c>
      <c r="B9063" s="16" t="s">
        <v>16454</v>
      </c>
      <c r="C9063">
        <v>8.2961453404256194</v>
      </c>
      <c r="D9063">
        <v>8.4280788669593107</v>
      </c>
      <c r="E9063">
        <v>8.3568637640894803</v>
      </c>
      <c r="F9063">
        <v>8.6803983516218501</v>
      </c>
      <c r="G9063">
        <v>8.3024221523858994</v>
      </c>
      <c r="H9063">
        <v>8.9422146241254996</v>
      </c>
      <c r="I9063">
        <v>8.6341054283206908</v>
      </c>
      <c r="J9063">
        <v>8.7574318761136301</v>
      </c>
      <c r="K9063">
        <v>8.5148886715223906</v>
      </c>
      <c r="L9063">
        <v>8.5182823622326396</v>
      </c>
      <c r="M9063">
        <v>8.4297662443054708</v>
      </c>
      <c r="N9063">
        <v>8.3752086096526401</v>
      </c>
      <c r="O9063">
        <v>8.5690561526180495</v>
      </c>
      <c r="P9063">
        <v>8.7581478556872305</v>
      </c>
      <c r="Q9063">
        <v>5.81282804418474</v>
      </c>
    </row>
    <row r="9064" spans="1:17">
      <c r="A9064" t="s">
        <v>16455</v>
      </c>
      <c r="B9064" s="16" t="s">
        <v>16456</v>
      </c>
      <c r="C9064">
        <v>7.2585116198467396</v>
      </c>
      <c r="D9064">
        <v>6.9438749117888099</v>
      </c>
      <c r="E9064">
        <v>6.1130249648544597</v>
      </c>
      <c r="F9064">
        <v>6.7180153685159896</v>
      </c>
      <c r="G9064">
        <v>8.0802496710528793</v>
      </c>
      <c r="H9064">
        <v>6.5282010284564196</v>
      </c>
      <c r="I9064">
        <v>6.5750413576586197</v>
      </c>
      <c r="J9064">
        <v>6.4836022346058</v>
      </c>
      <c r="K9064">
        <v>7.3005091443963801</v>
      </c>
      <c r="L9064">
        <v>6.3396327776280996</v>
      </c>
      <c r="M9064">
        <v>7.3820668422772098</v>
      </c>
      <c r="N9064">
        <v>7.96450557611786</v>
      </c>
      <c r="O9064">
        <v>7.0975427775379902</v>
      </c>
      <c r="P9064">
        <v>6.7080071231198604</v>
      </c>
      <c r="Q9064">
        <v>7.1565710053807701</v>
      </c>
    </row>
    <row r="9065" spans="1:17">
      <c r="A9065" t="s">
        <v>16457</v>
      </c>
      <c r="B9065" s="16" t="s">
        <v>16458</v>
      </c>
      <c r="C9065">
        <v>7.1642478553587896</v>
      </c>
      <c r="D9065">
        <v>7.2576375141296099</v>
      </c>
      <c r="E9065">
        <v>7.5202897263322503</v>
      </c>
      <c r="F9065">
        <v>7.08659092741458</v>
      </c>
      <c r="G9065">
        <v>7.2865557563512402</v>
      </c>
      <c r="H9065">
        <v>7.7759279249737503</v>
      </c>
      <c r="I9065">
        <v>7.3376627829562704</v>
      </c>
      <c r="J9065">
        <v>7.5677436944261496</v>
      </c>
      <c r="K9065">
        <v>6.9508845053043098</v>
      </c>
      <c r="L9065">
        <v>7.5240491607406703</v>
      </c>
      <c r="M9065">
        <v>7.4275725551086502</v>
      </c>
      <c r="N9065">
        <v>7.4020149515182698</v>
      </c>
      <c r="O9065">
        <v>7.5761391334623696</v>
      </c>
      <c r="P9065">
        <v>7.7597983365935903</v>
      </c>
      <c r="Q9065">
        <v>5.09416193408443</v>
      </c>
    </row>
    <row r="9066" spans="1:17">
      <c r="A9066" t="s">
        <v>16459</v>
      </c>
      <c r="B9066" s="16" t="s">
        <v>16460</v>
      </c>
      <c r="C9066">
        <v>9.12719610242128</v>
      </c>
      <c r="D9066">
        <v>9.2470279763201706</v>
      </c>
      <c r="E9066">
        <v>9.0597539573848707</v>
      </c>
      <c r="F9066">
        <v>8.9027398682343506</v>
      </c>
      <c r="G9066">
        <v>9.0477282924366307</v>
      </c>
      <c r="H9066">
        <v>9.0891652811692296</v>
      </c>
      <c r="I9066">
        <v>9.0015941963707107</v>
      </c>
      <c r="J9066">
        <v>9.0555311802628307</v>
      </c>
      <c r="K9066">
        <v>9.2670694834177603</v>
      </c>
      <c r="L9066">
        <v>8.8723591866155491</v>
      </c>
      <c r="M9066">
        <v>8.9212538245851594</v>
      </c>
      <c r="N9066">
        <v>8.6323979734762393</v>
      </c>
      <c r="O9066">
        <v>8.89134628604622</v>
      </c>
      <c r="P9066">
        <v>9.3860648135083409</v>
      </c>
      <c r="Q9066">
        <v>9.4977003000167599</v>
      </c>
    </row>
    <row r="9067" spans="1:17">
      <c r="A9067" t="s">
        <v>16461</v>
      </c>
      <c r="B9067" s="16" t="s">
        <v>16462</v>
      </c>
      <c r="C9067">
        <v>6.0909271146733497</v>
      </c>
      <c r="D9067">
        <v>5.2202186721532398</v>
      </c>
      <c r="E9067">
        <v>5.6194037323530299</v>
      </c>
      <c r="F9067">
        <v>5.6503505682580704</v>
      </c>
      <c r="G9067">
        <v>6.5228532534945796</v>
      </c>
      <c r="H9067">
        <v>4.07504641393726</v>
      </c>
      <c r="I9067">
        <v>5.3469430634237698</v>
      </c>
      <c r="J9067">
        <v>5.0952978149830299</v>
      </c>
      <c r="K9067">
        <v>5.7954736047312103</v>
      </c>
      <c r="L9067">
        <v>5.4993619211439997</v>
      </c>
      <c r="M9067">
        <v>5.55060142569896</v>
      </c>
      <c r="N9067">
        <v>6.1613208557558696</v>
      </c>
      <c r="O9067">
        <v>5.6989257412374803</v>
      </c>
      <c r="P9067">
        <v>4.3630835021106398</v>
      </c>
      <c r="Q9067">
        <v>7.1565710053807701</v>
      </c>
    </row>
    <row r="9068" spans="1:17">
      <c r="A9068" t="s">
        <v>16463</v>
      </c>
      <c r="B9068" s="16" t="s">
        <v>16464</v>
      </c>
      <c r="C9068">
        <v>7.6489327972817103</v>
      </c>
      <c r="D9068">
        <v>7.4469495762664897</v>
      </c>
      <c r="E9068">
        <v>7.6762015782296702</v>
      </c>
      <c r="F9068">
        <v>7.57404036287409</v>
      </c>
      <c r="G9068">
        <v>7.61337333307862</v>
      </c>
      <c r="H9068">
        <v>8.0075226726234394</v>
      </c>
      <c r="I9068">
        <v>7.6156901847186598</v>
      </c>
      <c r="J9068">
        <v>8.0082739376947991</v>
      </c>
      <c r="K9068">
        <v>7.4536720854595897</v>
      </c>
      <c r="L9068">
        <v>7.3584022107182898</v>
      </c>
      <c r="M9068">
        <v>7.57861967460983</v>
      </c>
      <c r="N9068">
        <v>7.7191288054673999</v>
      </c>
      <c r="O9068">
        <v>7.7371899944695803</v>
      </c>
      <c r="P9068">
        <v>8.1517772893263505</v>
      </c>
      <c r="Q9068">
        <v>6.2843132996066204</v>
      </c>
    </row>
    <row r="9069" spans="1:17">
      <c r="A9069" t="s">
        <v>16465</v>
      </c>
      <c r="B9069" s="16" t="s">
        <v>16466</v>
      </c>
      <c r="C9069">
        <v>6.3282826399822101</v>
      </c>
      <c r="D9069">
        <v>6.4930776432046997</v>
      </c>
      <c r="E9069">
        <v>6.2527945319371199</v>
      </c>
      <c r="F9069">
        <v>6.6876694774574998</v>
      </c>
      <c r="G9069">
        <v>6.7821116076966099</v>
      </c>
      <c r="H9069">
        <v>6.7411176955619103</v>
      </c>
      <c r="I9069">
        <v>6.6358994312039501</v>
      </c>
      <c r="J9069">
        <v>6.5730889028718602</v>
      </c>
      <c r="K9069">
        <v>6.6076639520751996</v>
      </c>
      <c r="L9069">
        <v>6.5562240086410197</v>
      </c>
      <c r="M9069">
        <v>6.8907371541918403</v>
      </c>
      <c r="N9069">
        <v>6.9269991755545401</v>
      </c>
      <c r="O9069">
        <v>6.9221352887737302</v>
      </c>
      <c r="P9069">
        <v>6.3814054639084601</v>
      </c>
      <c r="Q9069">
        <v>6.9204191934356096</v>
      </c>
    </row>
    <row r="9070" spans="1:17">
      <c r="A9070" t="s">
        <v>16467</v>
      </c>
      <c r="B9070" s="16" t="s">
        <v>16468</v>
      </c>
      <c r="C9070">
        <v>8.5341941300966901</v>
      </c>
      <c r="D9070">
        <v>8.4534951995057206</v>
      </c>
      <c r="E9070">
        <v>8.8284231386240801</v>
      </c>
      <c r="F9070">
        <v>8.8285264934256595</v>
      </c>
      <c r="G9070">
        <v>8.6742134183600292</v>
      </c>
      <c r="H9070">
        <v>8.9982318988100705</v>
      </c>
      <c r="I9070">
        <v>8.4372018153495496</v>
      </c>
      <c r="J9070">
        <v>8.7211216179701392</v>
      </c>
      <c r="K9070">
        <v>8.5148886715223906</v>
      </c>
      <c r="L9070">
        <v>8.4785096847082908</v>
      </c>
      <c r="M9070">
        <v>8.6671815768827596</v>
      </c>
      <c r="N9070">
        <v>8.6769997429700592</v>
      </c>
      <c r="O9070">
        <v>8.7849085518985497</v>
      </c>
      <c r="P9070">
        <v>8.1685566532673395</v>
      </c>
      <c r="Q9070">
        <v>8.9266120302692595</v>
      </c>
    </row>
    <row r="9071" spans="1:17">
      <c r="A9071" t="s">
        <v>16469</v>
      </c>
      <c r="B9071" s="16" t="s">
        <v>16470</v>
      </c>
      <c r="C9071">
        <v>7.3822774754477596</v>
      </c>
      <c r="D9071">
        <v>7.5448951314599997</v>
      </c>
      <c r="E9071">
        <v>8.3205871723192999</v>
      </c>
      <c r="F9071">
        <v>7.99619546137715</v>
      </c>
      <c r="G9071">
        <v>8.0706088457570306</v>
      </c>
      <c r="H9071">
        <v>7.8128713237024003</v>
      </c>
      <c r="I9071">
        <v>7.7089126132669996</v>
      </c>
      <c r="J9071">
        <v>7.9832288597836598</v>
      </c>
      <c r="K9071">
        <v>7.6025982331845201</v>
      </c>
      <c r="L9071">
        <v>7.8413885333700302</v>
      </c>
      <c r="M9071">
        <v>7.8806535807340703</v>
      </c>
      <c r="N9071">
        <v>7.6371492092547699</v>
      </c>
      <c r="O9071">
        <v>8.08516070314103</v>
      </c>
      <c r="P9071">
        <v>7.1867625795696704</v>
      </c>
      <c r="Q9071">
        <v>7.9670857749043096</v>
      </c>
    </row>
    <row r="9072" spans="1:17">
      <c r="A9072" t="s">
        <v>16471</v>
      </c>
      <c r="B9072" s="16" t="s">
        <v>16472</v>
      </c>
      <c r="C9072">
        <v>7.4503947738963197</v>
      </c>
      <c r="D9072">
        <v>7.7175606130823198</v>
      </c>
      <c r="E9072">
        <v>7.1101863203044502</v>
      </c>
      <c r="F9072">
        <v>7.8895621260874602</v>
      </c>
      <c r="G9072">
        <v>7.2006395538590997</v>
      </c>
      <c r="H9072">
        <v>7.3782177587165396</v>
      </c>
      <c r="I9072">
        <v>6.9549782519563799</v>
      </c>
      <c r="J9072">
        <v>7.8027483751390001</v>
      </c>
      <c r="K9072">
        <v>7.3513190868800704</v>
      </c>
      <c r="L9072">
        <v>6.9646626692663203</v>
      </c>
      <c r="M9072">
        <v>7.0801992637840501</v>
      </c>
      <c r="N9072">
        <v>6.2904795804548401</v>
      </c>
      <c r="O9072">
        <v>6.83758950304978</v>
      </c>
      <c r="P9072">
        <v>7.6364979725720197</v>
      </c>
      <c r="Q9072">
        <v>7.1565710053807701</v>
      </c>
    </row>
    <row r="9073" spans="1:17">
      <c r="A9073" t="s">
        <v>16473</v>
      </c>
      <c r="B9073" s="16" t="s">
        <v>16474</v>
      </c>
      <c r="C9073">
        <v>12.0547579079799</v>
      </c>
      <c r="D9073">
        <v>11.911252553992499</v>
      </c>
      <c r="E9073">
        <v>12.390238253353701</v>
      </c>
      <c r="F9073">
        <v>11.948302563950399</v>
      </c>
      <c r="G9073">
        <v>12.3279904328479</v>
      </c>
      <c r="H9073">
        <v>10.2675814852991</v>
      </c>
      <c r="I9073">
        <v>12.084780772063</v>
      </c>
      <c r="J9073">
        <v>10.5991349400855</v>
      </c>
      <c r="K9073">
        <v>13.2065918143551</v>
      </c>
      <c r="L9073">
        <v>12.845189341645201</v>
      </c>
      <c r="M9073">
        <v>11.919137200786601</v>
      </c>
      <c r="N9073">
        <v>12.209915381576799</v>
      </c>
      <c r="O9073">
        <v>11.4532977821672</v>
      </c>
      <c r="P9073">
        <v>10.4101693668054</v>
      </c>
      <c r="Q9073">
        <v>14.6449108505048</v>
      </c>
    </row>
    <row r="9074" spans="1:17">
      <c r="A9074" t="s">
        <v>16475</v>
      </c>
      <c r="B9074" s="16" t="s">
        <v>16476</v>
      </c>
      <c r="C9074">
        <v>4.5401401503132401</v>
      </c>
      <c r="D9074">
        <v>4.32650596693877</v>
      </c>
      <c r="E9074">
        <v>4.4833795521924502</v>
      </c>
      <c r="F9074">
        <v>4.7023883921396203</v>
      </c>
      <c r="G9074">
        <v>5.1391075523385599</v>
      </c>
      <c r="H9074">
        <v>3.7814594184883799</v>
      </c>
      <c r="I9074">
        <v>4.4354937019020104</v>
      </c>
      <c r="J9074">
        <v>4.6307624373210201</v>
      </c>
      <c r="K9074">
        <v>5.14095204503435</v>
      </c>
      <c r="L9074">
        <v>4.7901010708768101</v>
      </c>
      <c r="M9074">
        <v>4.4556477038402296</v>
      </c>
      <c r="N9074">
        <v>4.3841781814921204</v>
      </c>
      <c r="O9074">
        <v>4.7358659530866696</v>
      </c>
      <c r="P9074">
        <v>4.1712528320562896</v>
      </c>
      <c r="Q9074">
        <v>6.6375058506955904</v>
      </c>
    </row>
    <row r="9075" spans="1:17">
      <c r="A9075" t="s">
        <v>16477</v>
      </c>
      <c r="B9075" s="16" t="e">
        <v>#N/A</v>
      </c>
      <c r="C9075">
        <v>7.8886113393050197</v>
      </c>
      <c r="D9075">
        <v>7.7892284648225099</v>
      </c>
      <c r="E9075">
        <v>7.7166723509154798</v>
      </c>
      <c r="F9075">
        <v>7.7453307463346599</v>
      </c>
      <c r="G9075">
        <v>7.7586098137260304</v>
      </c>
      <c r="H9075">
        <v>8.0611339831746793</v>
      </c>
      <c r="I9075">
        <v>7.95229269076051</v>
      </c>
      <c r="J9075">
        <v>8.1786807106352803</v>
      </c>
      <c r="K9075">
        <v>7.7658900712178403</v>
      </c>
      <c r="L9075">
        <v>7.8413885333700302</v>
      </c>
      <c r="M9075">
        <v>7.7907165685691702</v>
      </c>
      <c r="N9075">
        <v>7.4231462068533096</v>
      </c>
      <c r="O9075">
        <v>7.5996144710543003</v>
      </c>
      <c r="P9075">
        <v>8.1960952337861599</v>
      </c>
      <c r="Q9075">
        <v>6.9204191934356096</v>
      </c>
    </row>
    <row r="9076" spans="1:17">
      <c r="A9076" t="s">
        <v>16478</v>
      </c>
      <c r="B9076" s="16" t="s">
        <v>16479</v>
      </c>
      <c r="C9076">
        <v>6.6292182235241102</v>
      </c>
      <c r="D9076">
        <v>6.0977003449207299</v>
      </c>
      <c r="E9076">
        <v>6.1130249648544597</v>
      </c>
      <c r="F9076">
        <v>5.4925318526965601</v>
      </c>
      <c r="G9076">
        <v>6.18782596009234</v>
      </c>
      <c r="H9076">
        <v>5.2146805303532302</v>
      </c>
      <c r="I9076">
        <v>6.0006802574656097</v>
      </c>
      <c r="J9076">
        <v>5.50134261607041</v>
      </c>
      <c r="K9076">
        <v>6.8214924250388096</v>
      </c>
      <c r="L9076">
        <v>5.7507270721102604</v>
      </c>
      <c r="M9076">
        <v>5.4934049956682998</v>
      </c>
      <c r="N9076">
        <v>5.5585000893321901</v>
      </c>
      <c r="O9076">
        <v>5.8337360312954001</v>
      </c>
      <c r="P9076">
        <v>6.4928410672808097</v>
      </c>
      <c r="Q9076">
        <v>7.1565710053807701</v>
      </c>
    </row>
    <row r="9077" spans="1:17">
      <c r="A9077" t="s">
        <v>16480</v>
      </c>
      <c r="B9077" s="16" t="s">
        <v>16481</v>
      </c>
      <c r="C9077">
        <v>4.8324495657597604</v>
      </c>
      <c r="D9077">
        <v>4.8708919623886802</v>
      </c>
      <c r="E9077">
        <v>4.7104489803388701</v>
      </c>
      <c r="F9077">
        <v>4.7864910140196502</v>
      </c>
      <c r="G9077">
        <v>4.4429501088137897</v>
      </c>
      <c r="H9077">
        <v>5.1476173494898996</v>
      </c>
      <c r="I9077">
        <v>4.8009391025067796</v>
      </c>
      <c r="J9077">
        <v>5.0383114724192302</v>
      </c>
      <c r="K9077">
        <v>4.2084442324483602</v>
      </c>
      <c r="L9077">
        <v>4.5026429490879796</v>
      </c>
      <c r="M9077">
        <v>4.4983624523483101</v>
      </c>
      <c r="N9077">
        <v>4.2465073090516299</v>
      </c>
      <c r="O9077">
        <v>4.3540657995344203</v>
      </c>
      <c r="P9077">
        <v>5.2603607125134104</v>
      </c>
      <c r="Q9077">
        <v>2.8218677180984102</v>
      </c>
    </row>
    <row r="9078" spans="1:17">
      <c r="A9078" t="s">
        <v>16482</v>
      </c>
      <c r="B9078" s="16" t="s">
        <v>16483</v>
      </c>
      <c r="C9078">
        <v>6.9070693679184698</v>
      </c>
      <c r="D9078">
        <v>7.0479209614188596</v>
      </c>
      <c r="E9078">
        <v>6.78357369797342</v>
      </c>
      <c r="F9078">
        <v>7.0233102594783396</v>
      </c>
      <c r="G9078">
        <v>6.6966202244190196</v>
      </c>
      <c r="H9078">
        <v>7.6820518030327003</v>
      </c>
      <c r="I9078">
        <v>7.3006757095922703</v>
      </c>
      <c r="J9078">
        <v>7.4419876329300898</v>
      </c>
      <c r="K9078">
        <v>6.9915428190875799</v>
      </c>
      <c r="L9078">
        <v>7.2749973962356496</v>
      </c>
      <c r="M9078">
        <v>7.1899856980448904</v>
      </c>
      <c r="N9078">
        <v>6.8869289896348196</v>
      </c>
      <c r="O9078">
        <v>7.1621109532215401</v>
      </c>
      <c r="P9078">
        <v>7.5956949036652004</v>
      </c>
      <c r="Q9078">
        <v>5.09416193408443</v>
      </c>
    </row>
    <row r="9079" spans="1:17">
      <c r="A9079" t="s">
        <v>16484</v>
      </c>
      <c r="B9079" s="16" t="s">
        <v>16485</v>
      </c>
      <c r="C9079">
        <v>7.4962268819158604</v>
      </c>
      <c r="D9079">
        <v>7.5330105248952304</v>
      </c>
      <c r="E9079">
        <v>9.1000460927445008</v>
      </c>
      <c r="F9079">
        <v>8.3578776620644302</v>
      </c>
      <c r="G9079">
        <v>9.2512276242354794</v>
      </c>
      <c r="H9079">
        <v>9.5997105806761898</v>
      </c>
      <c r="I9079">
        <v>8.4840731533556806</v>
      </c>
      <c r="J9079">
        <v>10.2892526313637</v>
      </c>
      <c r="K9079">
        <v>8.7668934846695308</v>
      </c>
      <c r="L9079">
        <v>8.3889259527123698</v>
      </c>
      <c r="M9079">
        <v>9.1417471380400102</v>
      </c>
      <c r="N9079">
        <v>9.7830561443839699</v>
      </c>
      <c r="O9079">
        <v>10.205600569806</v>
      </c>
      <c r="P9079">
        <v>8.5477328367605203</v>
      </c>
      <c r="Q9079">
        <v>9.8053894822166399</v>
      </c>
    </row>
    <row r="9080" spans="1:17">
      <c r="A9080" t="s">
        <v>16486</v>
      </c>
      <c r="B9080" s="16" t="s">
        <v>16487</v>
      </c>
      <c r="C9080">
        <v>8.5621343294936896</v>
      </c>
      <c r="D9080">
        <v>8.5301504391917398</v>
      </c>
      <c r="E9080">
        <v>8.3872474441453093</v>
      </c>
      <c r="F9080">
        <v>8.5380524793026105</v>
      </c>
      <c r="G9080">
        <v>8.7273131160028399</v>
      </c>
      <c r="H9080">
        <v>8.6962895019694102</v>
      </c>
      <c r="I9080">
        <v>8.4641717546339503</v>
      </c>
      <c r="J9080">
        <v>8.3081883755029402</v>
      </c>
      <c r="K9080">
        <v>8.6476589065180107</v>
      </c>
      <c r="L9080">
        <v>8.5152615810939096</v>
      </c>
      <c r="M9080">
        <v>8.5871224431408208</v>
      </c>
      <c r="N9080">
        <v>8.4963165097208009</v>
      </c>
      <c r="O9080">
        <v>8.3065699767892909</v>
      </c>
      <c r="P9080">
        <v>8.4731723601406603</v>
      </c>
      <c r="Q9080">
        <v>9.1060647157263492</v>
      </c>
    </row>
    <row r="9081" spans="1:17">
      <c r="A9081" t="s">
        <v>16488</v>
      </c>
      <c r="B9081" s="16" t="s">
        <v>16489</v>
      </c>
      <c r="C9081">
        <v>9.1882204574104591</v>
      </c>
      <c r="D9081">
        <v>9.2342569993091992</v>
      </c>
      <c r="E9081">
        <v>9.0439522218576993</v>
      </c>
      <c r="F9081">
        <v>9.0701836379846199</v>
      </c>
      <c r="G9081">
        <v>8.9380682580621098</v>
      </c>
      <c r="H9081">
        <v>9.8151285378870003</v>
      </c>
      <c r="I9081">
        <v>9.4422294234872801</v>
      </c>
      <c r="J9081">
        <v>9.4428186708442503</v>
      </c>
      <c r="K9081">
        <v>9.3013304041116491</v>
      </c>
      <c r="L9081">
        <v>9.2931662525630294</v>
      </c>
      <c r="M9081">
        <v>9.1095855036423306</v>
      </c>
      <c r="N9081">
        <v>9.1089380113405092</v>
      </c>
      <c r="O9081">
        <v>8.93808275639282</v>
      </c>
      <c r="P9081">
        <v>9.7062529758492495</v>
      </c>
      <c r="Q9081">
        <v>7.8374797051227896</v>
      </c>
    </row>
    <row r="9082" spans="1:17">
      <c r="A9082" t="s">
        <v>16490</v>
      </c>
      <c r="B9082" s="16" t="s">
        <v>16491</v>
      </c>
      <c r="C9082">
        <v>8.1564758770629506</v>
      </c>
      <c r="D9082">
        <v>7.9850315972664498</v>
      </c>
      <c r="E9082">
        <v>8.0563655165468493</v>
      </c>
      <c r="F9082">
        <v>8.2857312665949507</v>
      </c>
      <c r="G9082">
        <v>8.0898264120100301</v>
      </c>
      <c r="H9082">
        <v>8.3538169414056203</v>
      </c>
      <c r="I9082">
        <v>8.0623256847256393</v>
      </c>
      <c r="J9082">
        <v>8.1240875845399305</v>
      </c>
      <c r="K9082">
        <v>7.8388556660498798</v>
      </c>
      <c r="L9082">
        <v>7.9617212299810101</v>
      </c>
      <c r="M9082">
        <v>8.3454559212216797</v>
      </c>
      <c r="N9082">
        <v>8.2548048560111607</v>
      </c>
      <c r="O9082">
        <v>8.2484008033301599</v>
      </c>
      <c r="P9082">
        <v>7.9400513293641701</v>
      </c>
      <c r="Q9082">
        <v>8.9266120302692595</v>
      </c>
    </row>
    <row r="9083" spans="1:17">
      <c r="A9083" t="s">
        <v>16492</v>
      </c>
      <c r="B9083" s="16" t="s">
        <v>16493</v>
      </c>
      <c r="C9083">
        <v>6.0382723697636704</v>
      </c>
      <c r="D9083">
        <v>6.1138942084180101</v>
      </c>
      <c r="E9083">
        <v>5.9302896994145904</v>
      </c>
      <c r="F9083">
        <v>5.9723371040897897</v>
      </c>
      <c r="G9083">
        <v>5.8658439972155101</v>
      </c>
      <c r="H9083">
        <v>6.2314172070097102</v>
      </c>
      <c r="I9083">
        <v>5.9042422523301203</v>
      </c>
      <c r="J9083">
        <v>5.9991545241956699</v>
      </c>
      <c r="K9083">
        <v>5.7954736047312103</v>
      </c>
      <c r="L9083">
        <v>5.6420869460872103</v>
      </c>
      <c r="M9083">
        <v>5.83646315568744</v>
      </c>
      <c r="N9083">
        <v>5.68277591644026</v>
      </c>
      <c r="O9083">
        <v>5.8012345763558297</v>
      </c>
      <c r="P9083">
        <v>6.1737439525172801</v>
      </c>
      <c r="Q9083">
        <v>5.81282804418474</v>
      </c>
    </row>
    <row r="9084" spans="1:17">
      <c r="A9084" t="s">
        <v>16494</v>
      </c>
      <c r="B9084" s="16" t="s">
        <v>16495</v>
      </c>
      <c r="C9084">
        <v>6.4931841072364804</v>
      </c>
      <c r="D9084">
        <v>6.2950113593511103</v>
      </c>
      <c r="E9084">
        <v>5.7834864418304504</v>
      </c>
      <c r="F9084">
        <v>5.3675615656199103</v>
      </c>
      <c r="G9084">
        <v>6.7460963501903599</v>
      </c>
      <c r="H9084">
        <v>5.2146805303532302</v>
      </c>
      <c r="I9084">
        <v>5.9042422523301203</v>
      </c>
      <c r="J9084">
        <v>5.2279045433873996</v>
      </c>
      <c r="K9084">
        <v>6.53231920245815</v>
      </c>
      <c r="L9084">
        <v>5.3952544827186699</v>
      </c>
      <c r="M9084">
        <v>5.83646315568744</v>
      </c>
      <c r="N9084">
        <v>6.6795919659621896</v>
      </c>
      <c r="O9084">
        <v>5.8965587445327001</v>
      </c>
      <c r="P9084">
        <v>5.93026793058488</v>
      </c>
      <c r="Q9084">
        <v>2.8218677180984102</v>
      </c>
    </row>
    <row r="9085" spans="1:17">
      <c r="A9085" t="s">
        <v>16496</v>
      </c>
      <c r="B9085" s="16" t="s">
        <v>16497</v>
      </c>
      <c r="C9085">
        <v>3.3064422771203601</v>
      </c>
      <c r="D9085">
        <v>3.2942621936663499</v>
      </c>
      <c r="E9085">
        <v>3.8152982058547602</v>
      </c>
      <c r="F9085">
        <v>3.6131889974304401</v>
      </c>
      <c r="G9085">
        <v>2.8218677180984102</v>
      </c>
      <c r="H9085">
        <v>3.7814594184883799</v>
      </c>
      <c r="I9085">
        <v>4.30650913402902</v>
      </c>
      <c r="J9085">
        <v>3.2517770676889399</v>
      </c>
      <c r="K9085">
        <v>3.4608708703561399</v>
      </c>
      <c r="L9085">
        <v>3.7555759297476698</v>
      </c>
      <c r="M9085">
        <v>3.6461416973015899</v>
      </c>
      <c r="N9085">
        <v>3.79229116939824</v>
      </c>
      <c r="O9085">
        <v>3.8507909364900099</v>
      </c>
      <c r="P9085">
        <v>3.6194497939779602</v>
      </c>
      <c r="Q9085">
        <v>2.8218677180984102</v>
      </c>
    </row>
    <row r="9086" spans="1:17">
      <c r="A9086" t="s">
        <v>16498</v>
      </c>
      <c r="B9086" s="16" t="s">
        <v>16499</v>
      </c>
      <c r="C9086">
        <v>7.6604769151482097</v>
      </c>
      <c r="D9086">
        <v>7.9850315972664498</v>
      </c>
      <c r="E9086">
        <v>7.9919012986878704</v>
      </c>
      <c r="F9086">
        <v>8.3320585234538402</v>
      </c>
      <c r="G9086">
        <v>7.9014471331161502</v>
      </c>
      <c r="H9086">
        <v>8.9658201449798707</v>
      </c>
      <c r="I9086">
        <v>7.95229269076051</v>
      </c>
      <c r="J9086">
        <v>8.6110361337784607</v>
      </c>
      <c r="K9086">
        <v>7.80738720141568</v>
      </c>
      <c r="L9086">
        <v>8.2756591146741503</v>
      </c>
      <c r="M9086">
        <v>8.1782585631300702</v>
      </c>
      <c r="N9086">
        <v>7.9548729914017997</v>
      </c>
      <c r="O9086">
        <v>8.1469710812969698</v>
      </c>
      <c r="P9086">
        <v>8.3462058975418891</v>
      </c>
      <c r="Q9086">
        <v>7.9670857749043096</v>
      </c>
    </row>
    <row r="9087" spans="1:17">
      <c r="A9087" t="s">
        <v>16500</v>
      </c>
      <c r="B9087" s="16" t="s">
        <v>16501</v>
      </c>
      <c r="C9087">
        <v>7.8284959921235204</v>
      </c>
      <c r="D9087">
        <v>7.6910749189009904</v>
      </c>
      <c r="E9087">
        <v>8.1655959374263993</v>
      </c>
      <c r="F9087">
        <v>7.6802646798204899</v>
      </c>
      <c r="G9087">
        <v>7.9808089029511597</v>
      </c>
      <c r="H9087">
        <v>7.4130337446045003</v>
      </c>
      <c r="I9087">
        <v>8.6400303047492901</v>
      </c>
      <c r="J9087">
        <v>8.7928501913144306</v>
      </c>
      <c r="K9087">
        <v>8.3717137562975008</v>
      </c>
      <c r="L9087">
        <v>8.5860686647221094</v>
      </c>
      <c r="M9087">
        <v>8.3585515334555591</v>
      </c>
      <c r="N9087">
        <v>8.4073355940838095</v>
      </c>
      <c r="O9087">
        <v>7.4832667340853298</v>
      </c>
      <c r="P9087">
        <v>8.4459082741881506</v>
      </c>
      <c r="Q9087">
        <v>8.8614637697687808</v>
      </c>
    </row>
    <row r="9088" spans="1:17">
      <c r="A9088" t="s">
        <v>16502</v>
      </c>
      <c r="B9088" s="16" t="s">
        <v>16503</v>
      </c>
      <c r="C9088">
        <v>5.0332205246179997</v>
      </c>
      <c r="D9088">
        <v>5.1891537613714398</v>
      </c>
      <c r="E9088">
        <v>3.9618875914207199</v>
      </c>
      <c r="F9088">
        <v>4.5147692553613297</v>
      </c>
      <c r="G9088">
        <v>5.4770951667621199</v>
      </c>
      <c r="H9088">
        <v>5.2146805303532302</v>
      </c>
      <c r="I9088">
        <v>4.6574362853065301</v>
      </c>
      <c r="J9088">
        <v>4.0764652066995799</v>
      </c>
      <c r="K9088">
        <v>4.3302743077434496</v>
      </c>
      <c r="L9088">
        <v>5.0935145615262796</v>
      </c>
      <c r="M9088">
        <v>5.3280626239297098</v>
      </c>
      <c r="N9088">
        <v>5.4503318971003596</v>
      </c>
      <c r="O9088">
        <v>5.5884838182520804</v>
      </c>
      <c r="P9088">
        <v>4.7374550361106396</v>
      </c>
      <c r="Q9088">
        <v>5.81282804418474</v>
      </c>
    </row>
    <row r="9089" spans="1:17">
      <c r="A9089" t="s">
        <v>16504</v>
      </c>
      <c r="B9089" s="16" t="s">
        <v>16505</v>
      </c>
      <c r="C9089">
        <v>7.2585116198467396</v>
      </c>
      <c r="D9089">
        <v>7.5389651014236199</v>
      </c>
      <c r="E9089">
        <v>7.5829449158262197</v>
      </c>
      <c r="F9089">
        <v>7.6174754894820902</v>
      </c>
      <c r="G9089">
        <v>7.5313480417744403</v>
      </c>
      <c r="H9089">
        <v>7.9470997620420496</v>
      </c>
      <c r="I9089">
        <v>7.7032598087822404</v>
      </c>
      <c r="J9089">
        <v>7.63823767852017</v>
      </c>
      <c r="K9089">
        <v>7.0542893642586604</v>
      </c>
      <c r="L9089">
        <v>7.5119629138153297</v>
      </c>
      <c r="M9089">
        <v>7.6739683059716297</v>
      </c>
      <c r="N9089">
        <v>7.7694667478064598</v>
      </c>
      <c r="O9089">
        <v>7.9010328456929404</v>
      </c>
      <c r="P9089">
        <v>7.7962599250743203</v>
      </c>
      <c r="Q9089">
        <v>5.09416193408443</v>
      </c>
    </row>
    <row r="9090" spans="1:17">
      <c r="A9090" t="s">
        <v>16506</v>
      </c>
      <c r="B9090" s="16" t="s">
        <v>16507</v>
      </c>
      <c r="C9090">
        <v>7.6431258257207002</v>
      </c>
      <c r="D9090">
        <v>7.6476571620701899</v>
      </c>
      <c r="E9090">
        <v>7.6925266921822599</v>
      </c>
      <c r="F9090">
        <v>8.2308955806663402</v>
      </c>
      <c r="G9090">
        <v>8.1040732145649308</v>
      </c>
      <c r="H9090">
        <v>7.3782177587165396</v>
      </c>
      <c r="I9090">
        <v>7.5729261680755497</v>
      </c>
      <c r="J9090">
        <v>7.69224748741523</v>
      </c>
      <c r="K9090">
        <v>8.0301227680356799</v>
      </c>
      <c r="L9090">
        <v>7.50588149204372</v>
      </c>
      <c r="M9090">
        <v>7.44242659787579</v>
      </c>
      <c r="N9090">
        <v>8.0841980981763797</v>
      </c>
      <c r="O9090">
        <v>7.6589162149774896</v>
      </c>
      <c r="P9090">
        <v>7.6917458145921502</v>
      </c>
      <c r="Q9090">
        <v>6.6375058506955904</v>
      </c>
    </row>
    <row r="9091" spans="1:17">
      <c r="A9091" t="s">
        <v>16508</v>
      </c>
      <c r="B9091" s="16" t="s">
        <v>16509</v>
      </c>
      <c r="C9091">
        <v>6.1906908419129296</v>
      </c>
      <c r="D9091">
        <v>6.4040653105614398</v>
      </c>
      <c r="E9091">
        <v>6.4779724688708198</v>
      </c>
      <c r="F9091">
        <v>6.7378939278342802</v>
      </c>
      <c r="G9091">
        <v>6.2408034171745701</v>
      </c>
      <c r="H9091">
        <v>7.3206963756748999</v>
      </c>
      <c r="I9091">
        <v>6.7281809559769803</v>
      </c>
      <c r="J9091">
        <v>6.8759177338312698</v>
      </c>
      <c r="K9091">
        <v>6.3685126514067996</v>
      </c>
      <c r="L9091">
        <v>6.1484073885055901</v>
      </c>
      <c r="M9091">
        <v>6.27668483199077</v>
      </c>
      <c r="N9091">
        <v>5.9022837325360298</v>
      </c>
      <c r="O9091">
        <v>6.5295658361340001</v>
      </c>
      <c r="P9091">
        <v>6.9348693486336597</v>
      </c>
      <c r="Q9091">
        <v>5.09416193408443</v>
      </c>
    </row>
    <row r="9092" spans="1:17">
      <c r="A9092" t="s">
        <v>16510</v>
      </c>
      <c r="B9092" s="16" t="e">
        <v>#N/A</v>
      </c>
      <c r="C9092">
        <v>7.0280865665637702</v>
      </c>
      <c r="D9092">
        <v>7.0479209614188596</v>
      </c>
      <c r="E9092">
        <v>6.9149261991920596</v>
      </c>
      <c r="F9092">
        <v>6.84254687656904</v>
      </c>
      <c r="G9092">
        <v>6.9706711592618902</v>
      </c>
      <c r="H9092">
        <v>7.1328717276627396</v>
      </c>
      <c r="I9092">
        <v>6.9064962973994302</v>
      </c>
      <c r="J9092">
        <v>6.7623606751438903</v>
      </c>
      <c r="K9092">
        <v>6.9342926729257197</v>
      </c>
      <c r="L9092">
        <v>6.9467846882146</v>
      </c>
      <c r="M9092">
        <v>6.9122766699525497</v>
      </c>
      <c r="N9092">
        <v>6.7595169993836901</v>
      </c>
      <c r="O9092">
        <v>6.7892790834488199</v>
      </c>
      <c r="P9092">
        <v>6.8539498093667603</v>
      </c>
      <c r="Q9092">
        <v>5.09416193408443</v>
      </c>
    </row>
    <row r="9093" spans="1:17">
      <c r="A9093" t="s">
        <v>16511</v>
      </c>
      <c r="B9093" s="16" t="s">
        <v>16512</v>
      </c>
      <c r="C9093">
        <v>8.9004062208661097</v>
      </c>
      <c r="D9093">
        <v>8.7940982197993591</v>
      </c>
      <c r="E9093">
        <v>9.0311849786597094</v>
      </c>
      <c r="F9093">
        <v>8.8239035605600407</v>
      </c>
      <c r="G9093">
        <v>8.7025684265198908</v>
      </c>
      <c r="H9093">
        <v>9.1645397338674908</v>
      </c>
      <c r="I9093">
        <v>8.7427144098744005</v>
      </c>
      <c r="J9093">
        <v>9.0725832685764605</v>
      </c>
      <c r="K9093">
        <v>8.5774847859214702</v>
      </c>
      <c r="L9093">
        <v>8.7048373265800407</v>
      </c>
      <c r="M9093">
        <v>8.5303968709108293</v>
      </c>
      <c r="N9093">
        <v>8.4318374141485002</v>
      </c>
      <c r="O9093">
        <v>8.5426803843284809</v>
      </c>
      <c r="P9093">
        <v>8.8407009916041996</v>
      </c>
      <c r="Q9093">
        <v>8.48255560796823</v>
      </c>
    </row>
    <row r="9094" spans="1:17">
      <c r="A9094" t="s">
        <v>16513</v>
      </c>
      <c r="B9094" s="16" t="s">
        <v>16514</v>
      </c>
      <c r="C9094">
        <v>7.5958066555574204</v>
      </c>
      <c r="D9094">
        <v>7.2648461032864997</v>
      </c>
      <c r="E9094">
        <v>8.3414283180129196</v>
      </c>
      <c r="F9094">
        <v>7.3216190108341204</v>
      </c>
      <c r="G9094">
        <v>7.5660953034075797</v>
      </c>
      <c r="H9094">
        <v>6.7189678865396303</v>
      </c>
      <c r="I9094">
        <v>7.3665820046063004</v>
      </c>
      <c r="J9094">
        <v>7.4524628198859997</v>
      </c>
      <c r="K9094">
        <v>7.8119250227780102</v>
      </c>
      <c r="L9094">
        <v>7.5479212032604899</v>
      </c>
      <c r="M9094">
        <v>7.3820668422772098</v>
      </c>
      <c r="N9094">
        <v>7.8548286932646798</v>
      </c>
      <c r="O9094">
        <v>7.6409284237376403</v>
      </c>
      <c r="P9094">
        <v>6.5454517148896398</v>
      </c>
      <c r="Q9094">
        <v>9.7343991185863192</v>
      </c>
    </row>
    <row r="9095" spans="1:17">
      <c r="A9095" t="s">
        <v>16515</v>
      </c>
      <c r="B9095" s="16" t="e">
        <v>#N/A</v>
      </c>
      <c r="C9095">
        <v>9.1862273691800205</v>
      </c>
      <c r="D9095">
        <v>9.26148624037174</v>
      </c>
      <c r="E9095">
        <v>8.8061115313560805</v>
      </c>
      <c r="F9095">
        <v>8.7624164981592791</v>
      </c>
      <c r="G9095">
        <v>8.6837271805790195</v>
      </c>
      <c r="H9095">
        <v>8.9374467959210602</v>
      </c>
      <c r="I9095">
        <v>9.0107677976691605</v>
      </c>
      <c r="J9095">
        <v>8.7361837990338191</v>
      </c>
      <c r="K9095">
        <v>9.26376369032225</v>
      </c>
      <c r="L9095">
        <v>9.0435468685333191</v>
      </c>
      <c r="M9095">
        <v>8.6544972484205793</v>
      </c>
      <c r="N9095">
        <v>9.044591288486</v>
      </c>
      <c r="O9095">
        <v>8.7455079972320195</v>
      </c>
      <c r="P9095">
        <v>8.8053875258058696</v>
      </c>
      <c r="Q9095">
        <v>8.8614637697687808</v>
      </c>
    </row>
    <row r="9096" spans="1:17">
      <c r="A9096" t="s">
        <v>16516</v>
      </c>
      <c r="B9096" s="16" t="s">
        <v>16517</v>
      </c>
      <c r="C9096">
        <v>12.398391618797801</v>
      </c>
      <c r="D9096">
        <v>12.503886394008401</v>
      </c>
      <c r="E9096">
        <v>12.534593938426401</v>
      </c>
      <c r="F9096">
        <v>12.1946330733713</v>
      </c>
      <c r="G9096">
        <v>11.990734429632999</v>
      </c>
      <c r="H9096">
        <v>12.4468043482863</v>
      </c>
      <c r="I9096">
        <v>12.0523918362077</v>
      </c>
      <c r="J9096">
        <v>12.1357257043146</v>
      </c>
      <c r="K9096">
        <v>11.9474091193328</v>
      </c>
      <c r="L9096">
        <v>12.0274359378783</v>
      </c>
      <c r="M9096">
        <v>11.3715438380616</v>
      </c>
      <c r="N9096">
        <v>11.859576221417001</v>
      </c>
      <c r="O9096">
        <v>11.6539005580532</v>
      </c>
      <c r="P9096">
        <v>11.910673536054199</v>
      </c>
      <c r="Q9096">
        <v>12.242939121117301</v>
      </c>
    </row>
    <row r="9097" spans="1:17">
      <c r="A9097" t="s">
        <v>16518</v>
      </c>
      <c r="B9097" s="16" t="s">
        <v>16519</v>
      </c>
      <c r="C9097">
        <v>8.7275254310130403</v>
      </c>
      <c r="D9097">
        <v>8.6667984927463504</v>
      </c>
      <c r="E9097">
        <v>8.45096068795036</v>
      </c>
      <c r="F9097">
        <v>8.9158322661162295</v>
      </c>
      <c r="G9097">
        <v>8.7303765559715902</v>
      </c>
      <c r="H9097">
        <v>9.3246334882134398</v>
      </c>
      <c r="I9097">
        <v>8.6750771936414495</v>
      </c>
      <c r="J9097">
        <v>8.8845425237880793</v>
      </c>
      <c r="K9097">
        <v>8.3343704489501906</v>
      </c>
      <c r="L9097">
        <v>8.8557399086917101</v>
      </c>
      <c r="M9097">
        <v>9.1598082531577596</v>
      </c>
      <c r="N9097">
        <v>9.1411273268195892</v>
      </c>
      <c r="O9097">
        <v>8.9904649874927003</v>
      </c>
      <c r="P9097">
        <v>8.6348121378026992</v>
      </c>
      <c r="Q9097">
        <v>8.1958182219819093</v>
      </c>
    </row>
    <row r="9098" spans="1:17">
      <c r="A9098" t="s">
        <v>16520</v>
      </c>
      <c r="B9098" s="16" t="e">
        <v>#N/A</v>
      </c>
      <c r="C9098">
        <v>7.0191316944455302</v>
      </c>
      <c r="D9098">
        <v>7.3688478284412797</v>
      </c>
      <c r="E9098">
        <v>7.4355022000648301</v>
      </c>
      <c r="F9098">
        <v>7.3858608538148998</v>
      </c>
      <c r="G9098">
        <v>7.07100601612012</v>
      </c>
      <c r="H9098">
        <v>7.4198968969935697</v>
      </c>
      <c r="I9098">
        <v>6.9454121858673004</v>
      </c>
      <c r="J9098">
        <v>7.5336259098581699</v>
      </c>
      <c r="K9098">
        <v>7.3197740054052103</v>
      </c>
      <c r="L9098">
        <v>7.3173048171528698</v>
      </c>
      <c r="M9098">
        <v>6.9474715740207804</v>
      </c>
      <c r="N9098">
        <v>6.1781245315310702</v>
      </c>
      <c r="O9098">
        <v>6.8055644102661699</v>
      </c>
      <c r="P9098">
        <v>7.6039486052672203</v>
      </c>
      <c r="Q9098">
        <v>5.81282804418474</v>
      </c>
    </row>
    <row r="9099" spans="1:17">
      <c r="A9099" t="s">
        <v>16521</v>
      </c>
      <c r="B9099" s="16" t="e">
        <v>#N/A</v>
      </c>
      <c r="C9099">
        <v>11.419862889244</v>
      </c>
      <c r="D9099">
        <v>11.5022618712312</v>
      </c>
      <c r="E9099">
        <v>12.022943002145301</v>
      </c>
      <c r="F9099">
        <v>11.612399468451301</v>
      </c>
      <c r="G9099">
        <v>11.447415910493</v>
      </c>
      <c r="H9099">
        <v>12.419075268212</v>
      </c>
      <c r="I9099">
        <v>11.9159503463421</v>
      </c>
      <c r="J9099">
        <v>12.1695960584363</v>
      </c>
      <c r="K9099">
        <v>11.5328880802155</v>
      </c>
      <c r="L9099">
        <v>11.782902860453101</v>
      </c>
      <c r="M9099">
        <v>11.891260570550999</v>
      </c>
      <c r="N9099">
        <v>11.6252054600624</v>
      </c>
      <c r="O9099">
        <v>11.782377854538201</v>
      </c>
      <c r="P9099">
        <v>12.2430513723062</v>
      </c>
      <c r="Q9099">
        <v>9.1060647157263492</v>
      </c>
    </row>
    <row r="9100" spans="1:17">
      <c r="A9100" t="s">
        <v>16522</v>
      </c>
      <c r="B9100" s="16" t="s">
        <v>16523</v>
      </c>
      <c r="C9100">
        <v>10.6500182724744</v>
      </c>
      <c r="D9100">
        <v>10.6904566654974</v>
      </c>
      <c r="E9100">
        <v>10.726060525959101</v>
      </c>
      <c r="F9100">
        <v>10.5655433281991</v>
      </c>
      <c r="G9100">
        <v>10.6415654495736</v>
      </c>
      <c r="H9100">
        <v>10.712609100699799</v>
      </c>
      <c r="I9100">
        <v>10.783838605948199</v>
      </c>
      <c r="J9100">
        <v>10.5366149583996</v>
      </c>
      <c r="K9100">
        <v>10.852685803324</v>
      </c>
      <c r="L9100">
        <v>10.7621611750633</v>
      </c>
      <c r="M9100">
        <v>10.701090599669399</v>
      </c>
      <c r="N9100">
        <v>10.734710898401</v>
      </c>
      <c r="O9100">
        <v>10.7237212431406</v>
      </c>
      <c r="P9100">
        <v>10.8632729337317</v>
      </c>
      <c r="Q9100">
        <v>11.409734462543</v>
      </c>
    </row>
    <row r="9101" spans="1:17">
      <c r="A9101" t="s">
        <v>16524</v>
      </c>
      <c r="B9101" s="16" t="s">
        <v>16525</v>
      </c>
      <c r="C9101">
        <v>3.3064422771203601</v>
      </c>
      <c r="D9101">
        <v>3.2942621936663499</v>
      </c>
      <c r="E9101">
        <v>3.4028894668404299</v>
      </c>
      <c r="F9101">
        <v>3.4706286095040801</v>
      </c>
      <c r="G9101">
        <v>2.8218677180984102</v>
      </c>
      <c r="H9101">
        <v>2.8218677180984102</v>
      </c>
      <c r="I9101">
        <v>2.8218677180984102</v>
      </c>
      <c r="J9101">
        <v>3.4276433730071201</v>
      </c>
      <c r="K9101">
        <v>4.2084442324483602</v>
      </c>
      <c r="L9101">
        <v>3.8614614459532302</v>
      </c>
      <c r="M9101">
        <v>3.4086250003018401</v>
      </c>
      <c r="N9101">
        <v>3.31389066967124</v>
      </c>
      <c r="O9101">
        <v>3.5569664057961599</v>
      </c>
      <c r="P9101">
        <v>2.8218677180984102</v>
      </c>
      <c r="Q9101">
        <v>2.8218677180984102</v>
      </c>
    </row>
    <row r="9102" spans="1:17">
      <c r="A9102" t="s">
        <v>16526</v>
      </c>
      <c r="B9102" s="16" t="s">
        <v>16527</v>
      </c>
      <c r="C9102">
        <v>5.7183074214133596</v>
      </c>
      <c r="D9102">
        <v>6.1613914259344904</v>
      </c>
      <c r="E9102">
        <v>5.7521813055947497</v>
      </c>
      <c r="F9102">
        <v>5.9553133736970096</v>
      </c>
      <c r="G9102">
        <v>5.6721004826633701</v>
      </c>
      <c r="H9102">
        <v>6.4085032367581496</v>
      </c>
      <c r="I9102">
        <v>5.4614747608994199</v>
      </c>
      <c r="J9102">
        <v>5.5815558752487604</v>
      </c>
      <c r="K9102">
        <v>5.6790613626604003</v>
      </c>
      <c r="L9102">
        <v>5.7082842090885597</v>
      </c>
      <c r="M9102">
        <v>6.0736776114072404</v>
      </c>
      <c r="N9102">
        <v>6.5441982334212296</v>
      </c>
      <c r="O9102">
        <v>6.2117448150254297</v>
      </c>
      <c r="P9102">
        <v>5.9824449333743104</v>
      </c>
      <c r="Q9102">
        <v>2.8218677180984102</v>
      </c>
    </row>
    <row r="9103" spans="1:17">
      <c r="A9103" t="s">
        <v>16528</v>
      </c>
      <c r="B9103" s="16" t="s">
        <v>16529</v>
      </c>
      <c r="C9103">
        <v>9.4842777447835793</v>
      </c>
      <c r="D9103">
        <v>9.4750430006804596</v>
      </c>
      <c r="E9103">
        <v>9.5027844892382696</v>
      </c>
      <c r="F9103">
        <v>9.5657610048575297</v>
      </c>
      <c r="G9103">
        <v>9.4575274124926398</v>
      </c>
      <c r="H9103">
        <v>10.4180325857835</v>
      </c>
      <c r="I9103">
        <v>9.7833032858333997</v>
      </c>
      <c r="J9103">
        <v>9.7446348641460308</v>
      </c>
      <c r="K9103">
        <v>9.4292985336726201</v>
      </c>
      <c r="L9103">
        <v>9.7819801569372995</v>
      </c>
      <c r="M9103">
        <v>9.8287215401864891</v>
      </c>
      <c r="N9103">
        <v>10.3438314220242</v>
      </c>
      <c r="O9103">
        <v>10.0260437636429</v>
      </c>
      <c r="P9103">
        <v>9.5698298339141292</v>
      </c>
      <c r="Q9103">
        <v>10.087613053174801</v>
      </c>
    </row>
    <row r="9104" spans="1:17">
      <c r="A9104" t="s">
        <v>16530</v>
      </c>
      <c r="B9104" s="16" t="s">
        <v>16531</v>
      </c>
      <c r="C9104">
        <v>10.621542875316001</v>
      </c>
      <c r="D9104">
        <v>10.589508697525</v>
      </c>
      <c r="E9104">
        <v>10.425534694702099</v>
      </c>
      <c r="F9104">
        <v>10.2734734103656</v>
      </c>
      <c r="G9104">
        <v>10.6934914672203</v>
      </c>
      <c r="H9104">
        <v>9.82677582113811</v>
      </c>
      <c r="I9104">
        <v>10.371745824225099</v>
      </c>
      <c r="J9104">
        <v>10.0868040529519</v>
      </c>
      <c r="K9104">
        <v>10.640977001662201</v>
      </c>
      <c r="L9104">
        <v>10.123793478917801</v>
      </c>
      <c r="M9104">
        <v>10.2272768111209</v>
      </c>
      <c r="N9104">
        <v>10.0927189592968</v>
      </c>
      <c r="O9104">
        <v>10.308062427298699</v>
      </c>
      <c r="P9104">
        <v>10.630932879372599</v>
      </c>
      <c r="Q9104">
        <v>10.722448563414501</v>
      </c>
    </row>
    <row r="9105" spans="1:17">
      <c r="A9105" t="s">
        <v>16532</v>
      </c>
      <c r="B9105" s="16" t="s">
        <v>16533</v>
      </c>
      <c r="C9105">
        <v>8.2586863930716792</v>
      </c>
      <c r="D9105">
        <v>8.41843100519778</v>
      </c>
      <c r="E9105">
        <v>7.8965115354674698</v>
      </c>
      <c r="F9105">
        <v>7.7502160963700497</v>
      </c>
      <c r="G9105">
        <v>8.4948759047022495</v>
      </c>
      <c r="H9105">
        <v>8.0872095909659993</v>
      </c>
      <c r="I9105">
        <v>8.7536851253207502</v>
      </c>
      <c r="J9105">
        <v>7.7904227004554203</v>
      </c>
      <c r="K9105">
        <v>8.6064877496623708</v>
      </c>
      <c r="L9105">
        <v>8.2898720104808898</v>
      </c>
      <c r="M9105">
        <v>8.4097756550996099</v>
      </c>
      <c r="N9105">
        <v>8.7372113942905205</v>
      </c>
      <c r="O9105">
        <v>8.3788415419643307</v>
      </c>
      <c r="P9105">
        <v>9.2243670095593195</v>
      </c>
      <c r="Q9105">
        <v>7.6950435514148801</v>
      </c>
    </row>
    <row r="9106" spans="1:17">
      <c r="A9106" t="s">
        <v>16534</v>
      </c>
      <c r="B9106" s="16" t="s">
        <v>16535</v>
      </c>
      <c r="C9106">
        <v>5.8054102324735597</v>
      </c>
      <c r="D9106">
        <v>5.6396332121204704</v>
      </c>
      <c r="E9106">
        <v>5.6538073608653301</v>
      </c>
      <c r="F9106">
        <v>5.7529944155534603</v>
      </c>
      <c r="G9106">
        <v>5.9535011800267901</v>
      </c>
      <c r="H9106">
        <v>3.7814594184883799</v>
      </c>
      <c r="I9106">
        <v>4.8009391025067796</v>
      </c>
      <c r="J9106">
        <v>4.1999986398891203</v>
      </c>
      <c r="K9106">
        <v>6.8033219097639099</v>
      </c>
      <c r="L9106">
        <v>6.6588220656313899</v>
      </c>
      <c r="M9106">
        <v>5.6409547048498796</v>
      </c>
      <c r="N9106">
        <v>6.22737111333391</v>
      </c>
      <c r="O9106">
        <v>5.4259727888002303</v>
      </c>
      <c r="P9106">
        <v>3.6194497939779602</v>
      </c>
      <c r="Q9106">
        <v>8.5667227177791094</v>
      </c>
    </row>
    <row r="9107" spans="1:17">
      <c r="A9107" t="s">
        <v>16536</v>
      </c>
      <c r="B9107" s="16" t="s">
        <v>16537</v>
      </c>
      <c r="C9107">
        <v>8.4335866489667399</v>
      </c>
      <c r="D9107">
        <v>8.2938059404878093</v>
      </c>
      <c r="E9107">
        <v>8.9003963470750094</v>
      </c>
      <c r="F9107">
        <v>8.0800439517428106</v>
      </c>
      <c r="G9107">
        <v>8.6024588869147607</v>
      </c>
      <c r="H9107">
        <v>7.3133415888800997</v>
      </c>
      <c r="I9107">
        <v>8.5134193985769908</v>
      </c>
      <c r="J9107">
        <v>8.0707446288144897</v>
      </c>
      <c r="K9107">
        <v>8.5478863671486494</v>
      </c>
      <c r="L9107">
        <v>8.6968612229618696</v>
      </c>
      <c r="M9107">
        <v>8.5327092693940596</v>
      </c>
      <c r="N9107">
        <v>8.6652401942009902</v>
      </c>
      <c r="O9107">
        <v>8.5761665783410308</v>
      </c>
      <c r="P9107">
        <v>7.8665247740047004</v>
      </c>
      <c r="Q9107">
        <v>10.607972895164099</v>
      </c>
    </row>
    <row r="9108" spans="1:17">
      <c r="A9108" t="s">
        <v>16538</v>
      </c>
      <c r="B9108" s="16" t="s">
        <v>16539</v>
      </c>
      <c r="C9108">
        <v>5.1056188094586403</v>
      </c>
      <c r="D9108">
        <v>4.7881665373273803</v>
      </c>
      <c r="E9108">
        <v>4.7777046060070401</v>
      </c>
      <c r="F9108">
        <v>4.9030240476511198</v>
      </c>
      <c r="G9108">
        <v>4.0460446887748596</v>
      </c>
      <c r="H9108">
        <v>4.5998748125578501</v>
      </c>
      <c r="I9108">
        <v>4.9700790693176398</v>
      </c>
      <c r="J9108">
        <v>4.589987956211</v>
      </c>
      <c r="K9108">
        <v>4.5405942945665601</v>
      </c>
      <c r="L9108">
        <v>4.7015176725495298</v>
      </c>
      <c r="M9108">
        <v>3.9727288000471899</v>
      </c>
      <c r="N9108">
        <v>4.6704332416218497</v>
      </c>
      <c r="O9108">
        <v>4.4501242258791596</v>
      </c>
      <c r="P9108">
        <v>5.1241087123202096</v>
      </c>
      <c r="Q9108">
        <v>2.8218677180984102</v>
      </c>
    </row>
    <row r="9109" spans="1:17">
      <c r="A9109" t="s">
        <v>16540</v>
      </c>
      <c r="B9109" s="16" t="s">
        <v>16541</v>
      </c>
      <c r="C9109">
        <v>3.7779852140208301</v>
      </c>
      <c r="D9109">
        <v>3.4870161193063098</v>
      </c>
      <c r="E9109">
        <v>2.8218677180984102</v>
      </c>
      <c r="F9109">
        <v>3.2825265482838799</v>
      </c>
      <c r="G9109">
        <v>3.33407035458014</v>
      </c>
      <c r="H9109">
        <v>3.30825032505737</v>
      </c>
      <c r="I9109">
        <v>3.5089935751222501</v>
      </c>
      <c r="J9109">
        <v>3.4276433730071201</v>
      </c>
      <c r="K9109">
        <v>3.27554212654834</v>
      </c>
      <c r="L9109">
        <v>3.6339073669181099</v>
      </c>
      <c r="M9109">
        <v>3.4086250003018401</v>
      </c>
      <c r="N9109">
        <v>3.31389066967124</v>
      </c>
      <c r="O9109">
        <v>2.8218677180984102</v>
      </c>
      <c r="P9109">
        <v>2.8218677180984102</v>
      </c>
      <c r="Q9109">
        <v>2.8218677180984102</v>
      </c>
    </row>
    <row r="9110" spans="1:17">
      <c r="A9110" t="s">
        <v>16542</v>
      </c>
      <c r="B9110" s="16" t="s">
        <v>16543</v>
      </c>
      <c r="C9110">
        <v>8.8857421006134096</v>
      </c>
      <c r="D9110">
        <v>8.9562084733742306</v>
      </c>
      <c r="E9110">
        <v>8.7681407656484502</v>
      </c>
      <c r="F9110">
        <v>8.6015581580368607</v>
      </c>
      <c r="G9110">
        <v>8.4056968466389108</v>
      </c>
      <c r="H9110">
        <v>10.0240369341226</v>
      </c>
      <c r="I9110">
        <v>9.3294505789755107</v>
      </c>
      <c r="J9110">
        <v>9.2358859942028992</v>
      </c>
      <c r="K9110">
        <v>8.7692270599260205</v>
      </c>
      <c r="L9110">
        <v>8.9165263747522907</v>
      </c>
      <c r="M9110">
        <v>8.6755762227859599</v>
      </c>
      <c r="N9110">
        <v>9.1368767017306407</v>
      </c>
      <c r="O9110">
        <v>8.7221951890615301</v>
      </c>
      <c r="P9110">
        <v>9.6456552841953993</v>
      </c>
      <c r="Q9110">
        <v>2.8218677180984102</v>
      </c>
    </row>
    <row r="9111" spans="1:17">
      <c r="A9111" t="s">
        <v>16544</v>
      </c>
      <c r="B9111" s="16" t="s">
        <v>16545</v>
      </c>
      <c r="C9111">
        <v>8.2700266600860495</v>
      </c>
      <c r="D9111">
        <v>8.2689660213155491</v>
      </c>
      <c r="E9111">
        <v>8.2340713989152992</v>
      </c>
      <c r="F9111">
        <v>8.5267166986324696</v>
      </c>
      <c r="G9111">
        <v>8.3707790301000191</v>
      </c>
      <c r="H9111">
        <v>8.9681595838699302</v>
      </c>
      <c r="I9111">
        <v>8.4439917531029902</v>
      </c>
      <c r="J9111">
        <v>8.6524588067780002</v>
      </c>
      <c r="K9111">
        <v>8.1170054626422292</v>
      </c>
      <c r="L9111">
        <v>8.3723260861006903</v>
      </c>
      <c r="M9111">
        <v>8.5556315176086493</v>
      </c>
      <c r="N9111">
        <v>8.4796259655997694</v>
      </c>
      <c r="O9111">
        <v>8.38155013265634</v>
      </c>
      <c r="P9111">
        <v>8.4955050400880499</v>
      </c>
      <c r="Q9111">
        <v>6.2843132996066204</v>
      </c>
    </row>
    <row r="9112" spans="1:17">
      <c r="A9112" t="s">
        <v>16546</v>
      </c>
      <c r="B9112" s="16" t="s">
        <v>16547</v>
      </c>
      <c r="C9112">
        <v>9.9734472867713997</v>
      </c>
      <c r="D9112">
        <v>9.9953430089229407</v>
      </c>
      <c r="E9112">
        <v>10.1212095823151</v>
      </c>
      <c r="F9112">
        <v>9.8859475455788903</v>
      </c>
      <c r="G9112">
        <v>9.9333824938807496</v>
      </c>
      <c r="H9112">
        <v>10.547241457948299</v>
      </c>
      <c r="I9112">
        <v>10.3646091042717</v>
      </c>
      <c r="J9112">
        <v>10.3209895196847</v>
      </c>
      <c r="K9112">
        <v>10.065521245044501</v>
      </c>
      <c r="L9112">
        <v>10.47334260309</v>
      </c>
      <c r="M9112">
        <v>10.3245407229203</v>
      </c>
      <c r="N9112">
        <v>10.6685324099666</v>
      </c>
      <c r="O9112">
        <v>10.178611615574701</v>
      </c>
      <c r="P9112">
        <v>10.222165020885599</v>
      </c>
      <c r="Q9112">
        <v>10.2234215656334</v>
      </c>
    </row>
    <row r="9113" spans="1:17">
      <c r="A9113" t="s">
        <v>16548</v>
      </c>
      <c r="B9113" s="16" t="s">
        <v>16549</v>
      </c>
      <c r="C9113">
        <v>7.8078865927447199</v>
      </c>
      <c r="D9113">
        <v>7.5857347088760703</v>
      </c>
      <c r="E9113">
        <v>7.2602734023585898</v>
      </c>
      <c r="F9113">
        <v>6.6356155302240598</v>
      </c>
      <c r="G9113">
        <v>7.2006395538590997</v>
      </c>
      <c r="H9113">
        <v>6.7300856779471898</v>
      </c>
      <c r="I9113">
        <v>7.3229819917611101</v>
      </c>
      <c r="J9113">
        <v>6.99554785082886</v>
      </c>
      <c r="K9113">
        <v>7.6130400252879902</v>
      </c>
      <c r="L9113">
        <v>7.4436096477299403</v>
      </c>
      <c r="M9113">
        <v>7.3244183972135</v>
      </c>
      <c r="N9113">
        <v>7.0317437104172997</v>
      </c>
      <c r="O9113">
        <v>7.3118680639201301</v>
      </c>
      <c r="P9113">
        <v>7.1757190377558198</v>
      </c>
      <c r="Q9113">
        <v>8.48255560796823</v>
      </c>
    </row>
    <row r="9114" spans="1:17">
      <c r="A9114" t="s">
        <v>16550</v>
      </c>
      <c r="B9114" s="16" t="s">
        <v>16551</v>
      </c>
      <c r="C9114">
        <v>9.1681645371513696</v>
      </c>
      <c r="D9114">
        <v>8.8832856208442106</v>
      </c>
      <c r="E9114">
        <v>9.4096817183552002</v>
      </c>
      <c r="F9114">
        <v>9.0386132106268509</v>
      </c>
      <c r="G9114">
        <v>9.2807781937125498</v>
      </c>
      <c r="H9114">
        <v>8.2728369956591106</v>
      </c>
      <c r="I9114">
        <v>8.6922862689719107</v>
      </c>
      <c r="J9114">
        <v>8.0943255468193005</v>
      </c>
      <c r="K9114">
        <v>9.2883744041324405</v>
      </c>
      <c r="L9114">
        <v>9.1641414170461104</v>
      </c>
      <c r="M9114">
        <v>8.9194879869299104</v>
      </c>
      <c r="N9114">
        <v>9.2631479751467207</v>
      </c>
      <c r="O9114">
        <v>9.0461402563364892</v>
      </c>
      <c r="P9114">
        <v>7.8936980098415299</v>
      </c>
      <c r="Q9114">
        <v>11.3634370744835</v>
      </c>
    </row>
    <row r="9115" spans="1:17">
      <c r="A9115" t="s">
        <v>16552</v>
      </c>
      <c r="B9115" s="16" t="s">
        <v>16553</v>
      </c>
      <c r="C9115">
        <v>7.7387926530270903</v>
      </c>
      <c r="D9115">
        <v>7.7017277505002504</v>
      </c>
      <c r="E9115">
        <v>7.82428779508641</v>
      </c>
      <c r="F9115">
        <v>7.8075826569701103</v>
      </c>
      <c r="G9115">
        <v>7.5100895396059402</v>
      </c>
      <c r="H9115">
        <v>7.7325124302369899</v>
      </c>
      <c r="I9115">
        <v>7.2078170924335199</v>
      </c>
      <c r="J9115">
        <v>7.5580780396718401</v>
      </c>
      <c r="K9115">
        <v>7.3760659567651699</v>
      </c>
      <c r="L9115">
        <v>7.5945088031631904</v>
      </c>
      <c r="M9115">
        <v>7.0285726910881596</v>
      </c>
      <c r="N9115">
        <v>7.4914217726060297</v>
      </c>
      <c r="O9115">
        <v>7.1933376774379498</v>
      </c>
      <c r="P9115">
        <v>7.3029469869286503</v>
      </c>
      <c r="Q9115">
        <v>7.1565710053807701</v>
      </c>
    </row>
    <row r="9116" spans="1:17">
      <c r="A9116" t="s">
        <v>16554</v>
      </c>
      <c r="B9116" s="16" t="s">
        <v>16555</v>
      </c>
      <c r="C9116">
        <v>11.1715520696819</v>
      </c>
      <c r="D9116">
        <v>10.7201984237836</v>
      </c>
      <c r="E9116">
        <v>12.4281602596401</v>
      </c>
      <c r="F9116">
        <v>11.0540572119674</v>
      </c>
      <c r="G9116">
        <v>12.0097648002104</v>
      </c>
      <c r="H9116">
        <v>8.3609580412514006</v>
      </c>
      <c r="I9116">
        <v>10.455581012863099</v>
      </c>
      <c r="J9116">
        <v>10.1888429100552</v>
      </c>
      <c r="K9116">
        <v>11.9892879826048</v>
      </c>
      <c r="L9116">
        <v>11.570592684549601</v>
      </c>
      <c r="M9116">
        <v>10.805627268253501</v>
      </c>
      <c r="N9116">
        <v>11.2632838746303</v>
      </c>
      <c r="O9116">
        <v>11.102495466182001</v>
      </c>
      <c r="P9116">
        <v>8.9707101230519601</v>
      </c>
      <c r="Q9116">
        <v>14.8633824643822</v>
      </c>
    </row>
    <row r="9117" spans="1:17">
      <c r="A9117" t="s">
        <v>16556</v>
      </c>
      <c r="B9117" s="16" t="s">
        <v>16557</v>
      </c>
      <c r="C9117">
        <v>6.6526167310478499</v>
      </c>
      <c r="D9117">
        <v>6.7413585445714101</v>
      </c>
      <c r="E9117">
        <v>6.9149261991920596</v>
      </c>
      <c r="F9117">
        <v>6.8053707288430703</v>
      </c>
      <c r="G9117">
        <v>6.5786073959256797</v>
      </c>
      <c r="H9117">
        <v>7.8840306402628304</v>
      </c>
      <c r="I9117">
        <v>7.4899686281158102</v>
      </c>
      <c r="J9117">
        <v>7.3156948412919096</v>
      </c>
      <c r="K9117">
        <v>6.8033219097639099</v>
      </c>
      <c r="L9117">
        <v>7.3917746074846198</v>
      </c>
      <c r="M9117">
        <v>7.6096486160500998</v>
      </c>
      <c r="N9117">
        <v>7.1963970770845798</v>
      </c>
      <c r="O9117">
        <v>7.4107802996702796</v>
      </c>
      <c r="P9117">
        <v>7.2301065543756904</v>
      </c>
      <c r="Q9117">
        <v>5.09416193408443</v>
      </c>
    </row>
    <row r="9118" spans="1:17">
      <c r="A9118" t="s">
        <v>16558</v>
      </c>
      <c r="B9118" s="16" t="s">
        <v>16559</v>
      </c>
      <c r="C9118">
        <v>9.9144782936117899</v>
      </c>
      <c r="D9118">
        <v>9.9975037673147895</v>
      </c>
      <c r="E9118">
        <v>10.3100676808044</v>
      </c>
      <c r="F9118">
        <v>10.0172584428847</v>
      </c>
      <c r="G9118">
        <v>10.0750368435961</v>
      </c>
      <c r="H9118">
        <v>9.8599047059840306</v>
      </c>
      <c r="I9118">
        <v>10.023142530562</v>
      </c>
      <c r="J9118">
        <v>10.1786428239187</v>
      </c>
      <c r="K9118">
        <v>9.9050475387213108</v>
      </c>
      <c r="L9118">
        <v>9.7819801569372995</v>
      </c>
      <c r="M9118">
        <v>9.7111778803393296</v>
      </c>
      <c r="N9118">
        <v>9.4112764562704303</v>
      </c>
      <c r="O9118">
        <v>9.8890987005256505</v>
      </c>
      <c r="P9118">
        <v>10.097811756494099</v>
      </c>
      <c r="Q9118">
        <v>9.3629875558906797</v>
      </c>
    </row>
    <row r="9119" spans="1:17">
      <c r="A9119" t="s">
        <v>16560</v>
      </c>
      <c r="B9119" s="16" t="s">
        <v>16561</v>
      </c>
      <c r="C9119">
        <v>6.9167499097341398</v>
      </c>
      <c r="D9119">
        <v>6.9706028008889103</v>
      </c>
      <c r="E9119">
        <v>6.2964799255411696</v>
      </c>
      <c r="F9119">
        <v>7.0552994912818203</v>
      </c>
      <c r="G9119">
        <v>7.1280025223572601</v>
      </c>
      <c r="H9119">
        <v>7.6934191454168204</v>
      </c>
      <c r="I9119">
        <v>6.8043133897654204</v>
      </c>
      <c r="J9119">
        <v>6.9067745175236803</v>
      </c>
      <c r="K9119">
        <v>7.0996113161199501</v>
      </c>
      <c r="L9119">
        <v>7.1940415703855596</v>
      </c>
      <c r="M9119">
        <v>7.9958057222793899</v>
      </c>
      <c r="N9119">
        <v>7.9403022398048799</v>
      </c>
      <c r="O9119">
        <v>7.9818224758641101</v>
      </c>
      <c r="P9119">
        <v>6.7080071231198604</v>
      </c>
      <c r="Q9119">
        <v>6.6375058506955904</v>
      </c>
    </row>
    <row r="9120" spans="1:17">
      <c r="A9120" t="s">
        <v>16562</v>
      </c>
      <c r="B9120" s="16" t="s">
        <v>16563</v>
      </c>
      <c r="C9120">
        <v>7.6719291700404399</v>
      </c>
      <c r="D9120">
        <v>7.6857187898793402</v>
      </c>
      <c r="E9120">
        <v>7.7867704078840099</v>
      </c>
      <c r="F9120">
        <v>7.9544846044562698</v>
      </c>
      <c r="G9120">
        <v>7.5453478201358104</v>
      </c>
      <c r="H9120">
        <v>8.3891738166108105</v>
      </c>
      <c r="I9120">
        <v>7.73684836790276</v>
      </c>
      <c r="J9120">
        <v>7.9355286960168803</v>
      </c>
      <c r="K9120">
        <v>7.4361311627057196</v>
      </c>
      <c r="L9120">
        <v>7.4750825912029004</v>
      </c>
      <c r="M9120">
        <v>7.9058609284211698</v>
      </c>
      <c r="N9120">
        <v>7.7304681170873897</v>
      </c>
      <c r="O9120">
        <v>7.7911860840324403</v>
      </c>
      <c r="P9120">
        <v>7.9335200664992298</v>
      </c>
      <c r="Q9120">
        <v>6.6375058506955904</v>
      </c>
    </row>
    <row r="9121" spans="1:17">
      <c r="A9121" t="s">
        <v>16564</v>
      </c>
      <c r="B9121" s="16" t="s">
        <v>16565</v>
      </c>
      <c r="C9121">
        <v>9.0260762721007701</v>
      </c>
      <c r="D9121">
        <v>9.0999130820376894</v>
      </c>
      <c r="E9121">
        <v>8.6225181947664797</v>
      </c>
      <c r="F9121">
        <v>8.1258536618510497</v>
      </c>
      <c r="G9121">
        <v>8.5056451538273894</v>
      </c>
      <c r="H9121">
        <v>8.61500983850366</v>
      </c>
      <c r="I9121">
        <v>9.1459673451794092</v>
      </c>
      <c r="J9121">
        <v>8.7679396401151806</v>
      </c>
      <c r="K9121">
        <v>9.1139315316907297</v>
      </c>
      <c r="L9121">
        <v>8.7997445746315606</v>
      </c>
      <c r="M9121">
        <v>8.3715292344763395</v>
      </c>
      <c r="N9121">
        <v>7.9156852216043596</v>
      </c>
      <c r="O9121">
        <v>8.4984512159107997</v>
      </c>
      <c r="P9121">
        <v>9.5052822206366105</v>
      </c>
      <c r="Q9121">
        <v>7.3593062614465703</v>
      </c>
    </row>
    <row r="9122" spans="1:17">
      <c r="A9122" t="s">
        <v>16566</v>
      </c>
      <c r="B9122" s="16" t="s">
        <v>16567</v>
      </c>
      <c r="C9122">
        <v>5.7625387775367001</v>
      </c>
      <c r="D9122">
        <v>5.7482214031963599</v>
      </c>
      <c r="E9122">
        <v>5.98496325541152</v>
      </c>
      <c r="F9122">
        <v>5.9723371040897897</v>
      </c>
      <c r="G9122">
        <v>5.6458708745746398</v>
      </c>
      <c r="H9122">
        <v>7.0378223940395603</v>
      </c>
      <c r="I9122">
        <v>6.3017290020185603</v>
      </c>
      <c r="J9122">
        <v>6.0695820509065701</v>
      </c>
      <c r="K9122">
        <v>5.3872068501715296</v>
      </c>
      <c r="L9122">
        <v>5.7082842090885597</v>
      </c>
      <c r="M9122">
        <v>5.9104836449302596</v>
      </c>
      <c r="N9122">
        <v>5.9022837325360298</v>
      </c>
      <c r="O9122">
        <v>6.1994087418434098</v>
      </c>
      <c r="P9122">
        <v>6.3814054639084601</v>
      </c>
      <c r="Q9122">
        <v>5.09416193408443</v>
      </c>
    </row>
    <row r="9123" spans="1:17">
      <c r="A9123" t="s">
        <v>16568</v>
      </c>
      <c r="B9123" s="16" t="s">
        <v>16569</v>
      </c>
      <c r="C9123">
        <v>8.0897722658364195</v>
      </c>
      <c r="D9123">
        <v>8.2363866757181903</v>
      </c>
      <c r="E9123">
        <v>8.1059373480444403</v>
      </c>
      <c r="F9123">
        <v>8.4686609095588405</v>
      </c>
      <c r="G9123">
        <v>7.8795240458814702</v>
      </c>
      <c r="H9123">
        <v>8.4406343276571292</v>
      </c>
      <c r="I9123">
        <v>8.0037697506551204</v>
      </c>
      <c r="J9123">
        <v>8.4867642841392996</v>
      </c>
      <c r="K9123">
        <v>7.9040579132345803</v>
      </c>
      <c r="L9123">
        <v>7.9257550000096799</v>
      </c>
      <c r="M9123">
        <v>8.0354972531732596</v>
      </c>
      <c r="N9123">
        <v>7.7639597802696203</v>
      </c>
      <c r="O9123">
        <v>7.99956854248948</v>
      </c>
      <c r="P9123">
        <v>8.2859753107059504</v>
      </c>
      <c r="Q9123">
        <v>6.2843132996066204</v>
      </c>
    </row>
    <row r="9124" spans="1:17">
      <c r="A9124" t="s">
        <v>16570</v>
      </c>
      <c r="B9124" s="16" t="s">
        <v>16571</v>
      </c>
      <c r="C9124">
        <v>8.6282362295732096</v>
      </c>
      <c r="D9124">
        <v>8.8972425085456095</v>
      </c>
      <c r="E9124">
        <v>7.8965115354674698</v>
      </c>
      <c r="F9124">
        <v>8.9586345501659999</v>
      </c>
      <c r="G9124">
        <v>8.1956134515825596</v>
      </c>
      <c r="H9124">
        <v>8.0029636841371605</v>
      </c>
      <c r="I9124">
        <v>7.6746579037287397</v>
      </c>
      <c r="J9124">
        <v>8.4323074834305505</v>
      </c>
      <c r="K9124">
        <v>7.7844810546957897</v>
      </c>
      <c r="L9124">
        <v>7.2606134762558101</v>
      </c>
      <c r="M9124">
        <v>7.1361418404393699</v>
      </c>
      <c r="N9124">
        <v>6.7705787629087899</v>
      </c>
      <c r="O9124">
        <v>7.5280070821620004</v>
      </c>
      <c r="P9124">
        <v>8.3164052090791998</v>
      </c>
      <c r="Q9124">
        <v>8.5667227177791094</v>
      </c>
    </row>
    <row r="9125" spans="1:17">
      <c r="A9125" t="s">
        <v>16572</v>
      </c>
      <c r="B9125" s="16" t="s">
        <v>16573</v>
      </c>
      <c r="C9125">
        <v>3.3064422771203601</v>
      </c>
      <c r="D9125">
        <v>3.4870161193063098</v>
      </c>
      <c r="E9125">
        <v>2.8218677180984102</v>
      </c>
      <c r="F9125">
        <v>2.8218677180984102</v>
      </c>
      <c r="G9125">
        <v>2.8218677180984102</v>
      </c>
      <c r="H9125">
        <v>3.65660975244205</v>
      </c>
      <c r="I9125">
        <v>2.8218677180984102</v>
      </c>
      <c r="J9125">
        <v>2.8218677180984102</v>
      </c>
      <c r="K9125">
        <v>2.8218677180984102</v>
      </c>
      <c r="L9125">
        <v>3.29479214013883</v>
      </c>
      <c r="M9125">
        <v>2.8218677180984102</v>
      </c>
      <c r="N9125">
        <v>3.5144020463037902</v>
      </c>
      <c r="O9125">
        <v>3.42420286852819</v>
      </c>
      <c r="P9125">
        <v>2.8218677180984102</v>
      </c>
      <c r="Q9125">
        <v>2.8218677180984102</v>
      </c>
    </row>
    <row r="9126" spans="1:17">
      <c r="A9126" t="s">
        <v>16574</v>
      </c>
      <c r="B9126" s="16" t="s">
        <v>16575</v>
      </c>
      <c r="C9126">
        <v>5.8673482739251597</v>
      </c>
      <c r="D9126">
        <v>5.5218051423872696</v>
      </c>
      <c r="E9126">
        <v>6.0375917107677903</v>
      </c>
      <c r="F9126">
        <v>5.4189288652495504</v>
      </c>
      <c r="G9126">
        <v>6.1139565568328003</v>
      </c>
      <c r="H9126">
        <v>3.65660975244205</v>
      </c>
      <c r="I9126">
        <v>4.7549066861635803</v>
      </c>
      <c r="J9126">
        <v>4.5477957058863296</v>
      </c>
      <c r="K9126">
        <v>5.7954736047312103</v>
      </c>
      <c r="L9126">
        <v>5.88986996217022</v>
      </c>
      <c r="M9126">
        <v>4.9497083792204704</v>
      </c>
      <c r="N9126">
        <v>5.4503318971003596</v>
      </c>
      <c r="O9126">
        <v>4.4953341022564199</v>
      </c>
      <c r="P9126">
        <v>4.2713440848041202</v>
      </c>
      <c r="Q9126">
        <v>7.6950435514148801</v>
      </c>
    </row>
    <row r="9127" spans="1:17">
      <c r="A9127" t="s">
        <v>16576</v>
      </c>
      <c r="B9127" s="16" t="s">
        <v>16577</v>
      </c>
      <c r="C9127">
        <v>7.2811417053695999</v>
      </c>
      <c r="D9127">
        <v>7.24311090015064</v>
      </c>
      <c r="E9127">
        <v>7.3140654859356102</v>
      </c>
      <c r="F9127">
        <v>7.2265640367659802</v>
      </c>
      <c r="G9127">
        <v>7.3517712000585602</v>
      </c>
      <c r="H9127">
        <v>7.7269922592491502</v>
      </c>
      <c r="I9127">
        <v>7.8070416876015098</v>
      </c>
      <c r="J9127">
        <v>7.9280479477519297</v>
      </c>
      <c r="K9127">
        <v>7.8912514973392103</v>
      </c>
      <c r="L9127">
        <v>8.5422234118349607</v>
      </c>
      <c r="M9127">
        <v>8.1393260532359406</v>
      </c>
      <c r="N9127">
        <v>8.5580346457561998</v>
      </c>
      <c r="O9127">
        <v>8.08516070314103</v>
      </c>
      <c r="P9127">
        <v>7.82477862230669</v>
      </c>
      <c r="Q9127">
        <v>6.6375058506955904</v>
      </c>
    </row>
    <row r="9128" spans="1:17">
      <c r="A9128" t="s">
        <v>16578</v>
      </c>
      <c r="B9128" s="16" t="s">
        <v>16579</v>
      </c>
      <c r="C9128">
        <v>10.171794529997999</v>
      </c>
      <c r="D9128">
        <v>10.047371619964199</v>
      </c>
      <c r="E9128">
        <v>9.8375737164838899</v>
      </c>
      <c r="F9128">
        <v>9.3236835400636906</v>
      </c>
      <c r="G9128">
        <v>9.9092607851176897</v>
      </c>
      <c r="H9128">
        <v>9.1336109993361205</v>
      </c>
      <c r="I9128">
        <v>10.0422783841877</v>
      </c>
      <c r="J9128">
        <v>9.1819091187015403</v>
      </c>
      <c r="K9128">
        <v>10.859271000865499</v>
      </c>
      <c r="L9128">
        <v>10.630908614871601</v>
      </c>
      <c r="M9128">
        <v>9.7983011356618501</v>
      </c>
      <c r="N9128">
        <v>10.077276161703701</v>
      </c>
      <c r="O9128">
        <v>9.5969319793286108</v>
      </c>
      <c r="P9128">
        <v>9.5096764290108293</v>
      </c>
      <c r="Q9128">
        <v>12.2931997590437</v>
      </c>
    </row>
    <row r="9129" spans="1:17">
      <c r="A9129" t="s">
        <v>16580</v>
      </c>
      <c r="B9129" s="16" t="s">
        <v>16581</v>
      </c>
      <c r="C9129">
        <v>6.2066550544559398</v>
      </c>
      <c r="D9129">
        <v>6.1457356279954896</v>
      </c>
      <c r="E9129">
        <v>6.1372997866052899</v>
      </c>
      <c r="F9129">
        <v>6.1015902381126503</v>
      </c>
      <c r="G9129">
        <v>6.2408034171745701</v>
      </c>
      <c r="H9129">
        <v>7.0818085916578397</v>
      </c>
      <c r="I9129">
        <v>6.2865816137221397</v>
      </c>
      <c r="J9129">
        <v>6.6931804120656997</v>
      </c>
      <c r="K9129">
        <v>6.0959187970261004</v>
      </c>
      <c r="L9129">
        <v>6.1484073885055901</v>
      </c>
      <c r="M9129">
        <v>6.2083104757069396</v>
      </c>
      <c r="N9129">
        <v>6.2592763242158096</v>
      </c>
      <c r="O9129">
        <v>6.0560981984445297</v>
      </c>
      <c r="P9129">
        <v>6.5794772553974399</v>
      </c>
      <c r="Q9129">
        <v>2.8218677180984102</v>
      </c>
    </row>
    <row r="9130" spans="1:17">
      <c r="A9130" t="s">
        <v>16582</v>
      </c>
      <c r="B9130" s="16" t="s">
        <v>16583</v>
      </c>
      <c r="C9130">
        <v>7.4636393836486201</v>
      </c>
      <c r="D9130">
        <v>7.5508008171231999</v>
      </c>
      <c r="E9130">
        <v>7.2927897048973698</v>
      </c>
      <c r="F9130">
        <v>7.2680742783998298</v>
      </c>
      <c r="G9130">
        <v>7.62000228824704</v>
      </c>
      <c r="H9130">
        <v>7.1412083773946096</v>
      </c>
      <c r="I9130">
        <v>7.6395679956081599</v>
      </c>
      <c r="J9130">
        <v>7.29255167474129</v>
      </c>
      <c r="K9130">
        <v>7.8783301779305397</v>
      </c>
      <c r="L9130">
        <v>7.6059237564588296</v>
      </c>
      <c r="M9130">
        <v>7.3717558224692903</v>
      </c>
      <c r="N9130">
        <v>6.3509010238258501</v>
      </c>
      <c r="O9130">
        <v>7.4782085739094901</v>
      </c>
      <c r="P9130">
        <v>7.8801754824985499</v>
      </c>
      <c r="Q9130">
        <v>6.2843132996066204</v>
      </c>
    </row>
    <row r="9131" spans="1:17">
      <c r="A9131" t="s">
        <v>16584</v>
      </c>
      <c r="B9131" s="16" t="s">
        <v>16585</v>
      </c>
      <c r="C9131">
        <v>3.7779852140208301</v>
      </c>
      <c r="D9131">
        <v>3.7545556144430101</v>
      </c>
      <c r="E9131">
        <v>3.4028894668404299</v>
      </c>
      <c r="F9131">
        <v>2.8218677180984102</v>
      </c>
      <c r="G9131">
        <v>3.5425260543824399</v>
      </c>
      <c r="H9131">
        <v>3.30825032505737</v>
      </c>
      <c r="I9131">
        <v>3.5089935751222501</v>
      </c>
      <c r="J9131">
        <v>2.8218677180984102</v>
      </c>
      <c r="K9131">
        <v>3.4608708703561399</v>
      </c>
      <c r="L9131">
        <v>2.8218677180984102</v>
      </c>
      <c r="M9131">
        <v>3.23818724324593</v>
      </c>
      <c r="N9131">
        <v>3.31389066967124</v>
      </c>
      <c r="O9131">
        <v>3.42420286852819</v>
      </c>
      <c r="P9131">
        <v>2.8218677180984102</v>
      </c>
      <c r="Q9131">
        <v>2.8218677180984102</v>
      </c>
    </row>
    <row r="9132" spans="1:17">
      <c r="A9132" t="s">
        <v>16586</v>
      </c>
      <c r="B9132" s="16" t="s">
        <v>16587</v>
      </c>
      <c r="C9132">
        <v>8.2124113206036906</v>
      </c>
      <c r="D9132">
        <v>8.2030537350437793</v>
      </c>
      <c r="E9132">
        <v>8.2779783860866907</v>
      </c>
      <c r="F9132">
        <v>8.3546754500255904</v>
      </c>
      <c r="G9132">
        <v>8.1956134515825596</v>
      </c>
      <c r="H9132">
        <v>8.38217148498142</v>
      </c>
      <c r="I9132">
        <v>8.4473747659926808</v>
      </c>
      <c r="J9132">
        <v>8.3253682492708396</v>
      </c>
      <c r="K9132">
        <v>8.1206666716959894</v>
      </c>
      <c r="L9132">
        <v>8.2684997567532399</v>
      </c>
      <c r="M9132">
        <v>8.0899183908535797</v>
      </c>
      <c r="N9132">
        <v>8.1531992407708707</v>
      </c>
      <c r="O9132">
        <v>8.2244594109588807</v>
      </c>
      <c r="P9132">
        <v>8.5391585455500891</v>
      </c>
      <c r="Q9132">
        <v>6.9204191934356096</v>
      </c>
    </row>
    <row r="9133" spans="1:17">
      <c r="A9133" t="s">
        <v>16588</v>
      </c>
      <c r="B9133" s="16" t="s">
        <v>16589</v>
      </c>
      <c r="C9133">
        <v>6.0020440008562996</v>
      </c>
      <c r="D9133">
        <v>6.0647445775560298</v>
      </c>
      <c r="E9133">
        <v>4.3969712788901898</v>
      </c>
      <c r="F9133">
        <v>6.1015902381126503</v>
      </c>
      <c r="G9133">
        <v>7.2006395538590997</v>
      </c>
      <c r="H9133">
        <v>5.7265924446016498</v>
      </c>
      <c r="I9133">
        <v>5.5414939407437602</v>
      </c>
      <c r="J9133">
        <v>5.20241513226006</v>
      </c>
      <c r="K9133">
        <v>5.9702391863381203</v>
      </c>
      <c r="L9133">
        <v>4.1211419556762898</v>
      </c>
      <c r="M9133">
        <v>5.9670109306586703</v>
      </c>
      <c r="N9133">
        <v>6.1443152006371102</v>
      </c>
      <c r="O9133">
        <v>5.8337360312954001</v>
      </c>
      <c r="P9133">
        <v>6.2604887403853304</v>
      </c>
      <c r="Q9133">
        <v>2.8218677180984102</v>
      </c>
    </row>
    <row r="9134" spans="1:17">
      <c r="A9134" t="s">
        <v>16590</v>
      </c>
      <c r="B9134" s="16" t="s">
        <v>16591</v>
      </c>
      <c r="C9134">
        <v>9.2060353838985698</v>
      </c>
      <c r="D9134">
        <v>9.3109784325241591</v>
      </c>
      <c r="E9134">
        <v>8.9213060014699597</v>
      </c>
      <c r="F9134">
        <v>9.4156421446804703</v>
      </c>
      <c r="G9134">
        <v>9.5523052777839101</v>
      </c>
      <c r="H9134">
        <v>9.2283844038791703</v>
      </c>
      <c r="I9134">
        <v>9.2406247415594205</v>
      </c>
      <c r="J9134">
        <v>8.9834299788601495</v>
      </c>
      <c r="K9134">
        <v>9.4613968442112792</v>
      </c>
      <c r="L9134">
        <v>9.1230705249621895</v>
      </c>
      <c r="M9134">
        <v>9.5228471131832393</v>
      </c>
      <c r="N9134">
        <v>9.3110928537016608</v>
      </c>
      <c r="O9134">
        <v>9.6585065422152603</v>
      </c>
      <c r="P9134">
        <v>9.3955934863916202</v>
      </c>
      <c r="Q9134">
        <v>8.9889439006726093</v>
      </c>
    </row>
    <row r="9135" spans="1:17">
      <c r="A9135" t="s">
        <v>16592</v>
      </c>
      <c r="B9135" s="16" t="s">
        <v>16593</v>
      </c>
      <c r="C9135">
        <v>9.1519165444438801</v>
      </c>
      <c r="D9135">
        <v>9.0549686108048508</v>
      </c>
      <c r="E9135">
        <v>9.9264295617118208</v>
      </c>
      <c r="F9135">
        <v>9.9720200275139401</v>
      </c>
      <c r="G9135">
        <v>9.8653557834728005</v>
      </c>
      <c r="H9135">
        <v>8.3926622671747992</v>
      </c>
      <c r="I9135">
        <v>8.9807377153642793</v>
      </c>
      <c r="J9135">
        <v>8.9264163690516707</v>
      </c>
      <c r="K9135">
        <v>9.45271335949686</v>
      </c>
      <c r="L9135">
        <v>9.1660683014901903</v>
      </c>
      <c r="M9135">
        <v>8.6222894531535008</v>
      </c>
      <c r="N9135">
        <v>9.5197168664579692</v>
      </c>
      <c r="O9135">
        <v>8.0718031023560606</v>
      </c>
      <c r="P9135">
        <v>8.2069649777715199</v>
      </c>
      <c r="Q9135">
        <v>11.443507837205599</v>
      </c>
    </row>
    <row r="9136" spans="1:17">
      <c r="A9136" t="s">
        <v>16594</v>
      </c>
      <c r="B9136" s="16" t="s">
        <v>16595</v>
      </c>
      <c r="C9136">
        <v>7.38923628390895</v>
      </c>
      <c r="D9136">
        <v>7.0645510750897804</v>
      </c>
      <c r="E9136">
        <v>5.8734011200307696</v>
      </c>
      <c r="F9136">
        <v>4.9396319138350204</v>
      </c>
      <c r="G9136">
        <v>5.6191353861103099</v>
      </c>
      <c r="H9136">
        <v>4.7010860560449901</v>
      </c>
      <c r="I9136">
        <v>6.4852281731725103</v>
      </c>
      <c r="J9136">
        <v>5.41615412543395</v>
      </c>
      <c r="K9136">
        <v>6.8833323633832499</v>
      </c>
      <c r="L9136">
        <v>6.5562240086410197</v>
      </c>
      <c r="M9136">
        <v>5.5127359097096198</v>
      </c>
      <c r="N9136">
        <v>5.4503318971003596</v>
      </c>
      <c r="O9136">
        <v>5.4684386242281002</v>
      </c>
      <c r="P9136">
        <v>5.9034342564919404</v>
      </c>
      <c r="Q9136">
        <v>6.9204191934356096</v>
      </c>
    </row>
    <row r="9137" spans="1:17">
      <c r="A9137" t="s">
        <v>16596</v>
      </c>
      <c r="B9137" s="16" t="s">
        <v>16597</v>
      </c>
      <c r="C9137">
        <v>7.8688504241958297</v>
      </c>
      <c r="D9137">
        <v>7.6857187898793402</v>
      </c>
      <c r="E9137">
        <v>7.9035386163103496</v>
      </c>
      <c r="F9137">
        <v>7.8215741329266102</v>
      </c>
      <c r="G9137">
        <v>7.47394521252407</v>
      </c>
      <c r="H9137">
        <v>5.5076282639641203</v>
      </c>
      <c r="I9137">
        <v>6.8563160945267603</v>
      </c>
      <c r="J9137">
        <v>6.6753493056421602</v>
      </c>
      <c r="K9137">
        <v>8.2058555174980405</v>
      </c>
      <c r="L9137">
        <v>7.51801873160551</v>
      </c>
      <c r="M9137">
        <v>7.6655566342016597</v>
      </c>
      <c r="N9137">
        <v>7.8127802199155303</v>
      </c>
      <c r="O9137">
        <v>7.5231041036696498</v>
      </c>
      <c r="P9137">
        <v>5.8197066879617596</v>
      </c>
      <c r="Q9137">
        <v>10.1158168662335</v>
      </c>
    </row>
    <row r="9138" spans="1:17">
      <c r="A9138" t="s">
        <v>16598</v>
      </c>
      <c r="B9138" s="16" t="s">
        <v>16599</v>
      </c>
      <c r="C9138">
        <v>5.3319193517173096</v>
      </c>
      <c r="D9138">
        <v>5.2202186721532398</v>
      </c>
      <c r="E9138">
        <v>5.4332085476316498</v>
      </c>
      <c r="F9138">
        <v>5.51621391430335</v>
      </c>
      <c r="G9138">
        <v>5.1391075523385599</v>
      </c>
      <c r="H9138">
        <v>5.7265924446016498</v>
      </c>
      <c r="I9138">
        <v>5.1197440703333399</v>
      </c>
      <c r="J9138">
        <v>5.0671121988910901</v>
      </c>
      <c r="K9138">
        <v>4.9119590476093702</v>
      </c>
      <c r="L9138">
        <v>5.4993619211439997</v>
      </c>
      <c r="M9138">
        <v>5.4737980869184701</v>
      </c>
      <c r="N9138">
        <v>5.6343956717740804</v>
      </c>
      <c r="O9138">
        <v>5.4684386242281002</v>
      </c>
      <c r="P9138">
        <v>4.6013142303928598</v>
      </c>
      <c r="Q9138">
        <v>6.6375058506955904</v>
      </c>
    </row>
    <row r="9139" spans="1:17">
      <c r="A9139" t="s">
        <v>16600</v>
      </c>
      <c r="B9139" s="16" t="e">
        <v>#N/A</v>
      </c>
      <c r="C9139">
        <v>7.1230684743721202</v>
      </c>
      <c r="D9139">
        <v>6.8316797689911999</v>
      </c>
      <c r="E9139">
        <v>8.2340713989152992</v>
      </c>
      <c r="F9139">
        <v>7.4352641307915803</v>
      </c>
      <c r="G9139">
        <v>7.6783275857239097</v>
      </c>
      <c r="H9139">
        <v>7.42672744422166</v>
      </c>
      <c r="I9139">
        <v>7.4965226275688401</v>
      </c>
      <c r="J9139">
        <v>7.5286852090722904</v>
      </c>
      <c r="K9139">
        <v>7.6691536034957499</v>
      </c>
      <c r="L9139">
        <v>8.3723260861006903</v>
      </c>
      <c r="M9139">
        <v>8.6438410596432202</v>
      </c>
      <c r="N9139">
        <v>9.1621945453555007</v>
      </c>
      <c r="O9139">
        <v>8.7808114609269907</v>
      </c>
      <c r="P9139">
        <v>6.69255918292128</v>
      </c>
      <c r="Q9139">
        <v>9.3629875558906797</v>
      </c>
    </row>
    <row r="9140" spans="1:17">
      <c r="A9140" t="s">
        <v>16601</v>
      </c>
      <c r="B9140" s="16" t="s">
        <v>16602</v>
      </c>
      <c r="C9140">
        <v>6.5189022208360896</v>
      </c>
      <c r="D9140">
        <v>6.7413585445714101</v>
      </c>
      <c r="E9140">
        <v>6.7210876136474598</v>
      </c>
      <c r="F9140">
        <v>6.9571080415096196</v>
      </c>
      <c r="G9140">
        <v>6.6712248272836403</v>
      </c>
      <c r="H9140">
        <v>7.7325124302369899</v>
      </c>
      <c r="I9140">
        <v>7.3665820046063004</v>
      </c>
      <c r="J9140">
        <v>7.4731870185194902</v>
      </c>
      <c r="K9140">
        <v>6.7849177277433901</v>
      </c>
      <c r="L9140">
        <v>6.8729551756282499</v>
      </c>
      <c r="M9140">
        <v>7.0481510293665099</v>
      </c>
      <c r="N9140">
        <v>6.8352115657356096</v>
      </c>
      <c r="O9140">
        <v>6.8533373478556303</v>
      </c>
      <c r="P9140">
        <v>7.5956949036652004</v>
      </c>
      <c r="Q9140">
        <v>2.8218677180984102</v>
      </c>
    </row>
    <row r="9141" spans="1:17">
      <c r="A9141" t="s">
        <v>16603</v>
      </c>
      <c r="B9141" s="16" t="s">
        <v>16604</v>
      </c>
      <c r="C9141">
        <v>10.4887862145948</v>
      </c>
      <c r="D9141">
        <v>10.3752574338457</v>
      </c>
      <c r="E9141">
        <v>10.130216242724099</v>
      </c>
      <c r="F9141">
        <v>10.3780656664372</v>
      </c>
      <c r="G9141">
        <v>10.473533202892799</v>
      </c>
      <c r="H9141">
        <v>10.0150152108582</v>
      </c>
      <c r="I9141">
        <v>10.1395616141992</v>
      </c>
      <c r="J9141">
        <v>10.223604173249401</v>
      </c>
      <c r="K9141">
        <v>10.598968893825001</v>
      </c>
      <c r="L9141">
        <v>10.2662150009364</v>
      </c>
      <c r="M9141">
        <v>10.279139756539401</v>
      </c>
      <c r="N9141">
        <v>10.3026871990708</v>
      </c>
      <c r="O9141">
        <v>10.294478908057499</v>
      </c>
      <c r="P9141">
        <v>10.016780171947801</v>
      </c>
      <c r="Q9141">
        <v>10.1158168662335</v>
      </c>
    </row>
    <row r="9142" spans="1:17">
      <c r="A9142" t="s">
        <v>16605</v>
      </c>
      <c r="B9142" s="16" t="s">
        <v>16606</v>
      </c>
      <c r="C9142">
        <v>8.35412545506607</v>
      </c>
      <c r="D9142">
        <v>8.2761069351205805</v>
      </c>
      <c r="E9142">
        <v>8.4652722640614595</v>
      </c>
      <c r="F9142">
        <v>8.4296308333307497</v>
      </c>
      <c r="G9142">
        <v>8.2521406956856396</v>
      </c>
      <c r="H9142">
        <v>8.6357633415283193</v>
      </c>
      <c r="I9142">
        <v>8.3313169602822192</v>
      </c>
      <c r="J9142">
        <v>8.6433560673513199</v>
      </c>
      <c r="K9142">
        <v>8.2533183599327202</v>
      </c>
      <c r="L9142">
        <v>8.3316885963049305</v>
      </c>
      <c r="M9142">
        <v>8.2973013483822804</v>
      </c>
      <c r="N9142">
        <v>8.1319892077847893</v>
      </c>
      <c r="O9142">
        <v>8.2602239812224507</v>
      </c>
      <c r="P9142">
        <v>8.6547925096816005</v>
      </c>
      <c r="Q9142">
        <v>6.6375058506955904</v>
      </c>
    </row>
    <row r="9143" spans="1:17">
      <c r="A9143" t="s">
        <v>16607</v>
      </c>
      <c r="B9143" s="16" t="s">
        <v>16608</v>
      </c>
      <c r="C9143">
        <v>5.60114838253069</v>
      </c>
      <c r="D9143">
        <v>5.2505809539486403</v>
      </c>
      <c r="E9143">
        <v>5.2635360024135203</v>
      </c>
      <c r="F9143">
        <v>4.9752349446537503</v>
      </c>
      <c r="G9143">
        <v>5.1001215892442602</v>
      </c>
      <c r="H9143">
        <v>5.7708923211985397</v>
      </c>
      <c r="I9143">
        <v>5.1886752257753797</v>
      </c>
      <c r="J9143">
        <v>5.4805366902381003</v>
      </c>
      <c r="K9143">
        <v>4.9815688211180698</v>
      </c>
      <c r="L9143">
        <v>4.5555022990765597</v>
      </c>
      <c r="M9143">
        <v>4.5794486673888004</v>
      </c>
      <c r="N9143">
        <v>4.3841781814921204</v>
      </c>
      <c r="O9143">
        <v>4.6215116313316003</v>
      </c>
      <c r="P9143">
        <v>5.6679384115998896</v>
      </c>
      <c r="Q9143">
        <v>6.2843132996066204</v>
      </c>
    </row>
    <row r="9144" spans="1:17">
      <c r="A9144" t="s">
        <v>16609</v>
      </c>
      <c r="B9144" s="16" t="s">
        <v>16610</v>
      </c>
      <c r="C9144">
        <v>8.5247590875631101</v>
      </c>
      <c r="D9144">
        <v>8.3658558948970594</v>
      </c>
      <c r="E9144">
        <v>8.0373273240711303</v>
      </c>
      <c r="F9144">
        <v>8.13708207709508</v>
      </c>
      <c r="G9144">
        <v>7.9808089029511597</v>
      </c>
      <c r="H9144">
        <v>7.9845820586994796</v>
      </c>
      <c r="I9144">
        <v>8.2791095448851806</v>
      </c>
      <c r="J9144">
        <v>8.1500363015270505</v>
      </c>
      <c r="K9144">
        <v>9.0112179418532996</v>
      </c>
      <c r="L9144">
        <v>8.6699509700296495</v>
      </c>
      <c r="M9144">
        <v>8.3295824921526496</v>
      </c>
      <c r="N9144">
        <v>8.1741015893052396</v>
      </c>
      <c r="O9144">
        <v>8.4294540807362495</v>
      </c>
      <c r="P9144">
        <v>7.8458029754857996</v>
      </c>
      <c r="Q9144">
        <v>8.6462459446333604</v>
      </c>
    </row>
    <row r="9145" spans="1:17">
      <c r="A9145" t="s">
        <v>16611</v>
      </c>
      <c r="B9145" s="16" t="s">
        <v>16612</v>
      </c>
      <c r="C9145">
        <v>10.478237633051499</v>
      </c>
      <c r="D9145">
        <v>10.4306775620009</v>
      </c>
      <c r="E9145">
        <v>9.8701958884153296</v>
      </c>
      <c r="F9145">
        <v>8.3578776620644302</v>
      </c>
      <c r="G9145">
        <v>10.8015475126286</v>
      </c>
      <c r="H9145">
        <v>8.2916451415216805</v>
      </c>
      <c r="I9145">
        <v>9.83327551018699</v>
      </c>
      <c r="J9145">
        <v>9.0520964340425607</v>
      </c>
      <c r="K9145">
        <v>10.6799376440058</v>
      </c>
      <c r="L9145">
        <v>9.4229155669818496</v>
      </c>
      <c r="M9145">
        <v>9.5595873780685494</v>
      </c>
      <c r="N9145">
        <v>9.5725999575752603</v>
      </c>
      <c r="O9145">
        <v>9.8028509019552903</v>
      </c>
      <c r="P9145">
        <v>10.274743114825799</v>
      </c>
      <c r="Q9145">
        <v>9.8396161242928208</v>
      </c>
    </row>
    <row r="9146" spans="1:17">
      <c r="A9146" t="s">
        <v>16613</v>
      </c>
      <c r="B9146" s="16" t="s">
        <v>16614</v>
      </c>
      <c r="C9146">
        <v>8.2998382386102101</v>
      </c>
      <c r="D9146">
        <v>8.2867523994167307</v>
      </c>
      <c r="E9146">
        <v>8.36706298721613</v>
      </c>
      <c r="F9146">
        <v>8.4477761163597407</v>
      </c>
      <c r="G9146">
        <v>8.2176178815576009</v>
      </c>
      <c r="H9146">
        <v>8.4236841350598102</v>
      </c>
      <c r="I9146">
        <v>8.1480065053183797</v>
      </c>
      <c r="J9146">
        <v>8.2908012439459693</v>
      </c>
      <c r="K9146">
        <v>8.0647469792340907</v>
      </c>
      <c r="L9146">
        <v>7.73107344505057</v>
      </c>
      <c r="M9146">
        <v>8.1148339938095404</v>
      </c>
      <c r="N9146">
        <v>8.0841980981763797</v>
      </c>
      <c r="O9146">
        <v>8.1115100230805304</v>
      </c>
      <c r="P9146">
        <v>8.4413137018814606</v>
      </c>
      <c r="Q9146">
        <v>7.3593062614465703</v>
      </c>
    </row>
    <row r="9147" spans="1:17">
      <c r="A9147" t="s">
        <v>16615</v>
      </c>
      <c r="B9147" s="16" t="s">
        <v>16616</v>
      </c>
      <c r="C9147">
        <v>10.9351156430152</v>
      </c>
      <c r="D9147">
        <v>10.9978317981021</v>
      </c>
      <c r="E9147">
        <v>10.8817107621477</v>
      </c>
      <c r="F9147">
        <v>10.448817158250501</v>
      </c>
      <c r="G9147">
        <v>10.3425601678034</v>
      </c>
      <c r="H9147">
        <v>10.445991986898401</v>
      </c>
      <c r="I9147">
        <v>10.492060334182201</v>
      </c>
      <c r="J9147">
        <v>9.9263100696792197</v>
      </c>
      <c r="K9147">
        <v>10.0825062282792</v>
      </c>
      <c r="L9147">
        <v>10.5402319857238</v>
      </c>
      <c r="M9147">
        <v>10.308441437989201</v>
      </c>
      <c r="N9147">
        <v>10.6736758293062</v>
      </c>
      <c r="O9147">
        <v>10.276408742477001</v>
      </c>
      <c r="P9147">
        <v>10.8862651029249</v>
      </c>
      <c r="Q9147">
        <v>10.143479824404199</v>
      </c>
    </row>
    <row r="9148" spans="1:17">
      <c r="A9148" t="s">
        <v>16617</v>
      </c>
      <c r="B9148" s="16" t="s">
        <v>16618</v>
      </c>
      <c r="C9148">
        <v>7.65471643132829</v>
      </c>
      <c r="D9148">
        <v>7.9089550682826602</v>
      </c>
      <c r="E9148">
        <v>7.8018948752367301</v>
      </c>
      <c r="F9148">
        <v>7.7256218456342802</v>
      </c>
      <c r="G9148">
        <v>8.0214125638827802</v>
      </c>
      <c r="H9148">
        <v>7.9037323290670702</v>
      </c>
      <c r="I9148">
        <v>7.8485960504563597</v>
      </c>
      <c r="J9148">
        <v>7.3497254155245901</v>
      </c>
      <c r="K9148">
        <v>7.8609194024132698</v>
      </c>
      <c r="L9148">
        <v>7.6115974529348698</v>
      </c>
      <c r="M9148">
        <v>7.8660487725433699</v>
      </c>
      <c r="N9148">
        <v>7.9057193802032204</v>
      </c>
      <c r="O9148">
        <v>7.7371899944695803</v>
      </c>
      <c r="P9148">
        <v>8.1290964605998504</v>
      </c>
      <c r="Q9148">
        <v>7.1565710053807701</v>
      </c>
    </row>
    <row r="9149" spans="1:17">
      <c r="A9149" t="s">
        <v>16619</v>
      </c>
      <c r="B9149" s="16" t="s">
        <v>16620</v>
      </c>
      <c r="C9149">
        <v>9.7352577136728105</v>
      </c>
      <c r="D9149">
        <v>9.7026723689098802</v>
      </c>
      <c r="E9149">
        <v>9.5074007688212401</v>
      </c>
      <c r="F9149">
        <v>10.085461666735601</v>
      </c>
      <c r="G9149">
        <v>9.8414761026267392</v>
      </c>
      <c r="H9149">
        <v>8.6357633415283193</v>
      </c>
      <c r="I9149">
        <v>9.5499756434715994</v>
      </c>
      <c r="J9149">
        <v>8.9707515344173494</v>
      </c>
      <c r="K9149">
        <v>10.207338556730299</v>
      </c>
      <c r="L9149">
        <v>9.7655540911364191</v>
      </c>
      <c r="M9149">
        <v>9.0397798127068203</v>
      </c>
      <c r="N9149">
        <v>9.6462169228496499</v>
      </c>
      <c r="O9149">
        <v>8.6677663845522908</v>
      </c>
      <c r="P9149">
        <v>8.8441852361789692</v>
      </c>
      <c r="Q9149">
        <v>9.3151344269335699</v>
      </c>
    </row>
    <row r="9150" spans="1:17">
      <c r="A9150" t="s">
        <v>16621</v>
      </c>
      <c r="B9150" s="16" t="e">
        <v>#N/A</v>
      </c>
      <c r="C9150">
        <v>6.55662993027242</v>
      </c>
      <c r="D9150">
        <v>6.7413585445714101</v>
      </c>
      <c r="E9150">
        <v>6.8138222480252697</v>
      </c>
      <c r="F9150">
        <v>6.2341275073237901</v>
      </c>
      <c r="G9150">
        <v>6.3731052938135697</v>
      </c>
      <c r="H9150">
        <v>5.5593717733825097</v>
      </c>
      <c r="I9150">
        <v>6.5244142299625896</v>
      </c>
      <c r="J9150">
        <v>6.1881223582657396</v>
      </c>
      <c r="K9150">
        <v>6.0027256129859996</v>
      </c>
      <c r="L9150">
        <v>5.8319238793611898</v>
      </c>
      <c r="M9150">
        <v>5.8211776785550002</v>
      </c>
      <c r="N9150">
        <v>5.2701073739484503</v>
      </c>
      <c r="O9150">
        <v>6.00015432402967</v>
      </c>
      <c r="P9150">
        <v>6.6290412099549298</v>
      </c>
      <c r="Q9150">
        <v>2.8218677180984102</v>
      </c>
    </row>
    <row r="9151" spans="1:17">
      <c r="A9151" t="s">
        <v>16622</v>
      </c>
      <c r="B9151" s="16" t="s">
        <v>16623</v>
      </c>
      <c r="C9151">
        <v>2.8218677180984102</v>
      </c>
      <c r="D9151">
        <v>3.4870161193063098</v>
      </c>
      <c r="E9151">
        <v>3.9618875914207199</v>
      </c>
      <c r="F9151">
        <v>3.2825265482838799</v>
      </c>
      <c r="G9151">
        <v>3.5425260543824399</v>
      </c>
      <c r="H9151">
        <v>2.8218677180984102</v>
      </c>
      <c r="I9151">
        <v>3.6595800418069002</v>
      </c>
      <c r="J9151">
        <v>3.5611359966351301</v>
      </c>
      <c r="K9151">
        <v>3.27554212654834</v>
      </c>
      <c r="L9151">
        <v>2.8218677180984102</v>
      </c>
      <c r="M9151">
        <v>3.4086250003018401</v>
      </c>
      <c r="N9151">
        <v>3.79229116939824</v>
      </c>
      <c r="O9151">
        <v>3.42420286852819</v>
      </c>
      <c r="P9151">
        <v>2.8218677180984102</v>
      </c>
      <c r="Q9151">
        <v>5.81282804418474</v>
      </c>
    </row>
    <row r="9152" spans="1:17">
      <c r="A9152" t="s">
        <v>16624</v>
      </c>
      <c r="B9152" s="16" t="s">
        <v>704</v>
      </c>
      <c r="C9152">
        <v>8.4798935295772697</v>
      </c>
      <c r="D9152">
        <v>8.3857969599743605</v>
      </c>
      <c r="E9152">
        <v>8.4413400854483704</v>
      </c>
      <c r="F9152">
        <v>8.4567638176214999</v>
      </c>
      <c r="G9152">
        <v>8.6994452668471993</v>
      </c>
      <c r="H9152">
        <v>7.9470997620420496</v>
      </c>
      <c r="I9152">
        <v>8.1354747143769792</v>
      </c>
      <c r="J9152">
        <v>7.7862905815710004</v>
      </c>
      <c r="K9152">
        <v>8.5560191149390707</v>
      </c>
      <c r="L9152">
        <v>8.4312116805307404</v>
      </c>
      <c r="M9152">
        <v>8.3507084526529098</v>
      </c>
      <c r="N9152">
        <v>8.7567358672684694</v>
      </c>
      <c r="O9152">
        <v>8.3761278518482207</v>
      </c>
      <c r="P9152">
        <v>7.3914806888363103</v>
      </c>
      <c r="Q9152">
        <v>10.323554046550599</v>
      </c>
    </row>
    <row r="9153" spans="1:17">
      <c r="A9153" t="s">
        <v>16625</v>
      </c>
      <c r="B9153" s="16" t="s">
        <v>16626</v>
      </c>
      <c r="C9153">
        <v>4.4838185959666896</v>
      </c>
      <c r="D9153">
        <v>4.6529177314580599</v>
      </c>
      <c r="E9153">
        <v>4.96044362242744</v>
      </c>
      <c r="F9153">
        <v>4.0118215330109104</v>
      </c>
      <c r="G9153">
        <v>4.975741795846</v>
      </c>
      <c r="H9153">
        <v>3.65660975244205</v>
      </c>
      <c r="I9153">
        <v>4.16059535596606</v>
      </c>
      <c r="J9153">
        <v>4.5040669171042298</v>
      </c>
      <c r="K9153">
        <v>4.2084442324483602</v>
      </c>
      <c r="L9153">
        <v>4.1211419556762898</v>
      </c>
      <c r="M9153">
        <v>4.0387673383778999</v>
      </c>
      <c r="N9153">
        <v>4.3841781814921204</v>
      </c>
      <c r="O9153">
        <v>4.7717654559956602</v>
      </c>
      <c r="P9153">
        <v>3.7927642367557501</v>
      </c>
      <c r="Q9153">
        <v>5.09416193408443</v>
      </c>
    </row>
    <row r="9154" spans="1:17">
      <c r="A9154" t="s">
        <v>16627</v>
      </c>
      <c r="B9154" s="16" t="s">
        <v>16628</v>
      </c>
      <c r="C9154">
        <v>5.9648587736005902</v>
      </c>
      <c r="D9154">
        <v>5.7482214031963599</v>
      </c>
      <c r="E9154">
        <v>5.2175717649130604</v>
      </c>
      <c r="F9154">
        <v>5.6923218518529799</v>
      </c>
      <c r="G9154">
        <v>5.7723329839865896</v>
      </c>
      <c r="H9154">
        <v>4.1560374762891303</v>
      </c>
      <c r="I9154">
        <v>5.2218518540004704</v>
      </c>
      <c r="J9154">
        <v>4.0764652066995799</v>
      </c>
      <c r="K9154">
        <v>5.9029236462359096</v>
      </c>
      <c r="L9154">
        <v>5.7507270721102604</v>
      </c>
      <c r="M9154">
        <v>6.2655156127764302</v>
      </c>
      <c r="N9154">
        <v>6.3058276490510803</v>
      </c>
      <c r="O9154">
        <v>6.13606241069352</v>
      </c>
      <c r="P9154">
        <v>4.86023234540618</v>
      </c>
      <c r="Q9154">
        <v>8.0859864702427604</v>
      </c>
    </row>
    <row r="9155" spans="1:17">
      <c r="A9155" t="s">
        <v>16629</v>
      </c>
      <c r="B9155" s="16" t="s">
        <v>16630</v>
      </c>
      <c r="C9155">
        <v>8.1109507719669498</v>
      </c>
      <c r="D9155">
        <v>7.9937232462368701</v>
      </c>
      <c r="E9155">
        <v>7.4925789249254002</v>
      </c>
      <c r="F9155">
        <v>6.6978565227475801</v>
      </c>
      <c r="G9155">
        <v>8.5548645424224699</v>
      </c>
      <c r="H9155">
        <v>7.3425375554330703</v>
      </c>
      <c r="I9155">
        <v>8.1228329728690802</v>
      </c>
      <c r="J9155">
        <v>7.5286852090722904</v>
      </c>
      <c r="K9155">
        <v>8.4200459128452501</v>
      </c>
      <c r="L9155">
        <v>8.1566087023850802</v>
      </c>
      <c r="M9155">
        <v>8.11174300467815</v>
      </c>
      <c r="N9155">
        <v>8.8057603586801498</v>
      </c>
      <c r="O9155">
        <v>8.1309605254050492</v>
      </c>
      <c r="P9155">
        <v>7.8936980098415299</v>
      </c>
      <c r="Q9155">
        <v>8.3931679398307004</v>
      </c>
    </row>
    <row r="9156" spans="1:17">
      <c r="A9156" t="s">
        <v>16631</v>
      </c>
      <c r="B9156" s="16" t="s">
        <v>16632</v>
      </c>
      <c r="C9156">
        <v>3.5040133865677898</v>
      </c>
      <c r="D9156">
        <v>3.6330127529723502</v>
      </c>
      <c r="E9156">
        <v>4.6393553598667303</v>
      </c>
      <c r="F9156">
        <v>4.1611154638698196</v>
      </c>
      <c r="G9156">
        <v>4.0460446887748596</v>
      </c>
      <c r="H9156">
        <v>3.50653555504317</v>
      </c>
      <c r="I9156">
        <v>3.5089935751222501</v>
      </c>
      <c r="J9156">
        <v>2.8218677180984102</v>
      </c>
      <c r="K9156">
        <v>2.8218677180984102</v>
      </c>
      <c r="L9156">
        <v>3.4877558895723499</v>
      </c>
      <c r="M9156">
        <v>3.4086250003018401</v>
      </c>
      <c r="N9156">
        <v>4.5639913292833096</v>
      </c>
      <c r="O9156">
        <v>3.8507909364900099</v>
      </c>
      <c r="P9156">
        <v>3.3893867502571098</v>
      </c>
      <c r="Q9156">
        <v>5.81282804418474</v>
      </c>
    </row>
    <row r="9157" spans="1:17">
      <c r="A9157" t="s">
        <v>16633</v>
      </c>
      <c r="B9157" s="16" t="s">
        <v>16634</v>
      </c>
      <c r="C9157">
        <v>7.3682579752029502</v>
      </c>
      <c r="D9157">
        <v>7.2791556688502101</v>
      </c>
      <c r="E9157">
        <v>7.3861441046154104</v>
      </c>
      <c r="F9157">
        <v>7.0313746998931297</v>
      </c>
      <c r="G9157">
        <v>7.3517712000585602</v>
      </c>
      <c r="H9157">
        <v>7.2531073813858704</v>
      </c>
      <c r="I9157">
        <v>7.6688686781211901</v>
      </c>
      <c r="J9157">
        <v>7.5916274965859802</v>
      </c>
      <c r="K9157">
        <v>7.4767320324673401</v>
      </c>
      <c r="L9157">
        <v>7.3311349400453301</v>
      </c>
      <c r="M9157">
        <v>7.0674657490229604</v>
      </c>
      <c r="N9157">
        <v>6.4229857134930803</v>
      </c>
      <c r="O9157">
        <v>7.1366311506881104</v>
      </c>
      <c r="P9157">
        <v>8.1906294596356197</v>
      </c>
      <c r="Q9157">
        <v>5.81282804418474</v>
      </c>
    </row>
    <row r="9158" spans="1:17">
      <c r="A9158" t="s">
        <v>16635</v>
      </c>
      <c r="B9158" s="16" t="s">
        <v>16636</v>
      </c>
      <c r="C9158">
        <v>8.8534488407752399</v>
      </c>
      <c r="D9158">
        <v>8.91564402043063</v>
      </c>
      <c r="E9158">
        <v>8.6267683233831001</v>
      </c>
      <c r="F9158">
        <v>8.5825247583504503</v>
      </c>
      <c r="G9158">
        <v>8.4840255989390894</v>
      </c>
      <c r="H9158">
        <v>8.3538169414056203</v>
      </c>
      <c r="I9158">
        <v>8.4840731533556806</v>
      </c>
      <c r="J9158">
        <v>8.2702475359423904</v>
      </c>
      <c r="K9158">
        <v>8.4725501940294503</v>
      </c>
      <c r="L9158">
        <v>8.4376084686430204</v>
      </c>
      <c r="M9158">
        <v>8.3559419123150906</v>
      </c>
      <c r="N9158">
        <v>8.1615966003528495</v>
      </c>
      <c r="O9158">
        <v>8.5182763333878899</v>
      </c>
      <c r="P9158">
        <v>8.7946226170058193</v>
      </c>
      <c r="Q9158">
        <v>8.8614637697687808</v>
      </c>
    </row>
    <row r="9159" spans="1:17">
      <c r="A9159" t="s">
        <v>16637</v>
      </c>
      <c r="B9159" s="16" t="s">
        <v>16638</v>
      </c>
      <c r="C9159">
        <v>6.5933854812389701</v>
      </c>
      <c r="D9159">
        <v>6.6559854074570701</v>
      </c>
      <c r="E9159">
        <v>7.5018753045837103</v>
      </c>
      <c r="F9159">
        <v>7.0473688157521996</v>
      </c>
      <c r="G9159">
        <v>6.96024046177752</v>
      </c>
      <c r="H9159">
        <v>5.2146805303532302</v>
      </c>
      <c r="I9159">
        <v>6.3017290020185603</v>
      </c>
      <c r="J9159">
        <v>7.4628622513126999</v>
      </c>
      <c r="K9159">
        <v>6.2656757677686201</v>
      </c>
      <c r="L9159">
        <v>6.8442576567715898</v>
      </c>
      <c r="M9159">
        <v>5.2604792807445904</v>
      </c>
      <c r="N9159">
        <v>5.2042740237952296</v>
      </c>
      <c r="O9159">
        <v>5.3368598019304798</v>
      </c>
      <c r="P9159">
        <v>5.1710851092644097</v>
      </c>
      <c r="Q9159">
        <v>8.0859864702427604</v>
      </c>
    </row>
    <row r="9160" spans="1:17">
      <c r="A9160" t="s">
        <v>16639</v>
      </c>
      <c r="B9160" s="16" t="e">
        <v>#N/A</v>
      </c>
      <c r="C9160">
        <v>6.4801488877760303</v>
      </c>
      <c r="D9160">
        <v>6.5175205291821898</v>
      </c>
      <c r="E9160">
        <v>7.2711941447598996</v>
      </c>
      <c r="F9160">
        <v>6.51394311452185</v>
      </c>
      <c r="G9160">
        <v>7.4293376543615803</v>
      </c>
      <c r="H9160">
        <v>6.1996287017922898</v>
      </c>
      <c r="I9160">
        <v>6.0191991148044197</v>
      </c>
      <c r="J9160">
        <v>6.32070094061618</v>
      </c>
      <c r="K9160">
        <v>6.8919526260035502</v>
      </c>
      <c r="L9160">
        <v>6.32580422898618</v>
      </c>
      <c r="M9160">
        <v>6.5674538731629699</v>
      </c>
      <c r="N9160">
        <v>7.1716222872846798</v>
      </c>
      <c r="O9160">
        <v>6.5778486671751004</v>
      </c>
      <c r="P9160">
        <v>6.0327560215808402</v>
      </c>
      <c r="Q9160">
        <v>9.1060647157263492</v>
      </c>
    </row>
    <row r="9161" spans="1:17">
      <c r="A9161" t="s">
        <v>16640</v>
      </c>
      <c r="B9161" s="16" t="s">
        <v>16641</v>
      </c>
      <c r="C9161">
        <v>8.9387968122788397</v>
      </c>
      <c r="D9161">
        <v>9.0128578112849205</v>
      </c>
      <c r="E9161">
        <v>8.9954808436971891</v>
      </c>
      <c r="F9161">
        <v>8.5181559824435507</v>
      </c>
      <c r="G9161">
        <v>8.4767464238469099</v>
      </c>
      <c r="H9161">
        <v>9.5126500142127206</v>
      </c>
      <c r="I9161">
        <v>8.5980355708659708</v>
      </c>
      <c r="J9161">
        <v>9.4123369662344398</v>
      </c>
      <c r="K9161">
        <v>8.3469260273422101</v>
      </c>
      <c r="L9161">
        <v>7.5655688113487098</v>
      </c>
      <c r="M9161">
        <v>7.2362086538328496</v>
      </c>
      <c r="N9161">
        <v>7.8286926376864203</v>
      </c>
      <c r="O9161">
        <v>7.3061681473723104</v>
      </c>
      <c r="P9161">
        <v>9.3884528896647996</v>
      </c>
      <c r="Q9161">
        <v>6.6375058506955904</v>
      </c>
    </row>
    <row r="9162" spans="1:17">
      <c r="A9162" t="s">
        <v>16642</v>
      </c>
      <c r="B9162" s="16" t="s">
        <v>16643</v>
      </c>
      <c r="C9162">
        <v>6.7641859494663601</v>
      </c>
      <c r="D9162">
        <v>6.4556086972253803</v>
      </c>
      <c r="E9162">
        <v>6.8138222480252697</v>
      </c>
      <c r="F9162">
        <v>6.7378939278342802</v>
      </c>
      <c r="G9162">
        <v>6.8172425418901597</v>
      </c>
      <c r="H9162">
        <v>5.24699422619977</v>
      </c>
      <c r="I9162">
        <v>6.3167164806778997</v>
      </c>
      <c r="J9162">
        <v>5.6009009823638998</v>
      </c>
      <c r="K9162">
        <v>6.7568598344663897</v>
      </c>
      <c r="L9162">
        <v>7.3311349400453301</v>
      </c>
      <c r="M9162">
        <v>6.9681809941995603</v>
      </c>
      <c r="N9162">
        <v>7.5243813226462599</v>
      </c>
      <c r="O9162">
        <v>6.87663908315574</v>
      </c>
      <c r="P9162">
        <v>5.0754103394275001</v>
      </c>
      <c r="Q9162">
        <v>9.3151344269335699</v>
      </c>
    </row>
    <row r="9163" spans="1:17">
      <c r="A9163" t="s">
        <v>16644</v>
      </c>
      <c r="B9163" s="16" t="s">
        <v>16645</v>
      </c>
      <c r="C9163">
        <v>6.7534127248899498</v>
      </c>
      <c r="D9163">
        <v>6.8509999593391502</v>
      </c>
      <c r="E9163">
        <v>6.8287101228986797</v>
      </c>
      <c r="F9163">
        <v>6.5254431797224397</v>
      </c>
      <c r="G9163">
        <v>6.5085673373313</v>
      </c>
      <c r="H9163">
        <v>6.6267677880296096</v>
      </c>
      <c r="I9163">
        <v>6.6358994312039501</v>
      </c>
      <c r="J9163">
        <v>6.8283490522353496</v>
      </c>
      <c r="K9163">
        <v>6.2656757677686201</v>
      </c>
      <c r="L9163">
        <v>6.1003539262734003</v>
      </c>
      <c r="M9163">
        <v>6.5119724006223398</v>
      </c>
      <c r="N9163">
        <v>6.2904795804548401</v>
      </c>
      <c r="O9163">
        <v>6.62455111994002</v>
      </c>
      <c r="P9163">
        <v>6.96085789457518</v>
      </c>
      <c r="Q9163">
        <v>5.09416193408443</v>
      </c>
    </row>
    <row r="9164" spans="1:17">
      <c r="A9164" t="s">
        <v>16646</v>
      </c>
      <c r="B9164" s="16" t="s">
        <v>16647</v>
      </c>
      <c r="C9164">
        <v>7.3180840145043398</v>
      </c>
      <c r="D9164">
        <v>7.4720683673797401</v>
      </c>
      <c r="E9164">
        <v>7.4738039318096003</v>
      </c>
      <c r="F9164">
        <v>7.3017728268393398</v>
      </c>
      <c r="G9164">
        <v>7.2356250852881097</v>
      </c>
      <c r="H9164">
        <v>7.0818085916578397</v>
      </c>
      <c r="I9164">
        <v>7.09130102690313</v>
      </c>
      <c r="J9164">
        <v>6.9883564776996501</v>
      </c>
      <c r="K9164">
        <v>7.1290497562884898</v>
      </c>
      <c r="L9164">
        <v>7.1321590078153996</v>
      </c>
      <c r="M9164">
        <v>7.0481510293665099</v>
      </c>
      <c r="N9164">
        <v>6.9850789227912404</v>
      </c>
      <c r="O9164">
        <v>7.2831396490110496</v>
      </c>
      <c r="P9164">
        <v>7.0114628697230597</v>
      </c>
      <c r="Q9164">
        <v>7.6950435514148801</v>
      </c>
    </row>
    <row r="9165" spans="1:17">
      <c r="A9165" t="s">
        <v>16648</v>
      </c>
      <c r="B9165" s="16" t="s">
        <v>16649</v>
      </c>
      <c r="C9165">
        <v>8.7026396390273604</v>
      </c>
      <c r="D9165">
        <v>8.6086017549615406</v>
      </c>
      <c r="E9165">
        <v>8.4888136049851592</v>
      </c>
      <c r="F9165">
        <v>8.5210152066158908</v>
      </c>
      <c r="G9165">
        <v>8.5822533925003395</v>
      </c>
      <c r="H9165">
        <v>7.9470997620420496</v>
      </c>
      <c r="I9165">
        <v>8.2979728862773996</v>
      </c>
      <c r="J9165">
        <v>8.1175267240239908</v>
      </c>
      <c r="K9165">
        <v>8.5287296142295599</v>
      </c>
      <c r="L9165">
        <v>8.4407962491744506</v>
      </c>
      <c r="M9165">
        <v>8.3689430252487504</v>
      </c>
      <c r="N9165">
        <v>8.5193633127537201</v>
      </c>
      <c r="O9165">
        <v>8.3403769199584801</v>
      </c>
      <c r="P9165">
        <v>7.9465531089579002</v>
      </c>
      <c r="Q9165">
        <v>9.65973340900055</v>
      </c>
    </row>
    <row r="9166" spans="1:17">
      <c r="A9166" t="s">
        <v>16650</v>
      </c>
      <c r="B9166" s="16" t="s">
        <v>16651</v>
      </c>
      <c r="C9166">
        <v>8.9876816806068192</v>
      </c>
      <c r="D9166">
        <v>8.8429913649735497</v>
      </c>
      <c r="E9166">
        <v>9.1030993587152498</v>
      </c>
      <c r="F9166">
        <v>9.0934160437922102</v>
      </c>
      <c r="G9166">
        <v>9.0378719435144408</v>
      </c>
      <c r="H9166">
        <v>9.5396389189548607</v>
      </c>
      <c r="I9166">
        <v>9.0513418368112202</v>
      </c>
      <c r="J9166">
        <v>9.3961740139047301</v>
      </c>
      <c r="K9166">
        <v>9.0577737499227506</v>
      </c>
      <c r="L9166">
        <v>9.0009986744993604</v>
      </c>
      <c r="M9166">
        <v>8.9800408857741907</v>
      </c>
      <c r="N9166">
        <v>9.0958583913082105</v>
      </c>
      <c r="O9166">
        <v>8.7787585416736906</v>
      </c>
      <c r="P9166">
        <v>9.0512966520546492</v>
      </c>
      <c r="Q9166">
        <v>7.3593062614465703</v>
      </c>
    </row>
    <row r="9167" spans="1:17">
      <c r="A9167" t="s">
        <v>16652</v>
      </c>
      <c r="B9167" s="16" t="s">
        <v>16653</v>
      </c>
      <c r="C9167">
        <v>5.2395597656514097</v>
      </c>
      <c r="D9167">
        <v>5.09137122556535</v>
      </c>
      <c r="E9167">
        <v>5.4725199049354796</v>
      </c>
      <c r="F9167">
        <v>4.7023883921396203</v>
      </c>
      <c r="G9167">
        <v>4.9315086277172604</v>
      </c>
      <c r="H9167">
        <v>5.7489183951006302</v>
      </c>
      <c r="I9167">
        <v>4.16059535596606</v>
      </c>
      <c r="J9167">
        <v>5.0952978149830299</v>
      </c>
      <c r="K9167">
        <v>4.4914502970878702</v>
      </c>
      <c r="L9167">
        <v>4.7015176725495298</v>
      </c>
      <c r="M9167">
        <v>5.2134656239442299</v>
      </c>
      <c r="N9167">
        <v>4.5070424063834196</v>
      </c>
      <c r="O9167">
        <v>5.6448044448004904</v>
      </c>
      <c r="P9167">
        <v>4.86023234540618</v>
      </c>
      <c r="Q9167">
        <v>5.09416193408443</v>
      </c>
    </row>
    <row r="9168" spans="1:17">
      <c r="A9168" t="s">
        <v>16654</v>
      </c>
      <c r="B9168" s="16" t="s">
        <v>16655</v>
      </c>
      <c r="C9168">
        <v>9.5965827137219009</v>
      </c>
      <c r="D9168">
        <v>9.4858577975468492</v>
      </c>
      <c r="E9168">
        <v>9.35438354448155</v>
      </c>
      <c r="F9168">
        <v>9.60265809060561</v>
      </c>
      <c r="G9168">
        <v>9.4886115192397806</v>
      </c>
      <c r="H9168">
        <v>9.3025576623224993</v>
      </c>
      <c r="I9168">
        <v>9.4165770773435398</v>
      </c>
      <c r="J9168">
        <v>9.4283208063042494</v>
      </c>
      <c r="K9168">
        <v>9.6903963452857997</v>
      </c>
      <c r="L9168">
        <v>9.3400031308152798</v>
      </c>
      <c r="M9168">
        <v>9.2580903648362494</v>
      </c>
      <c r="N9168">
        <v>8.9288856271839805</v>
      </c>
      <c r="O9168">
        <v>9.4199119199646102</v>
      </c>
      <c r="P9168">
        <v>9.68309681525432</v>
      </c>
      <c r="Q9168">
        <v>8.3931679398307004</v>
      </c>
    </row>
    <row r="9169" spans="1:17">
      <c r="A9169" t="s">
        <v>16656</v>
      </c>
      <c r="B9169" s="16" t="s">
        <v>16657</v>
      </c>
      <c r="C9169">
        <v>6.6870112423050099</v>
      </c>
      <c r="D9169">
        <v>6.7822067112404403</v>
      </c>
      <c r="E9169">
        <v>6.7369669261823404</v>
      </c>
      <c r="F9169">
        <v>6.8607791046404802</v>
      </c>
      <c r="G9169">
        <v>6.3572259687739301</v>
      </c>
      <c r="H9169">
        <v>7.1982475473954901</v>
      </c>
      <c r="I9169">
        <v>7.1423986731827496</v>
      </c>
      <c r="J9169">
        <v>6.8759177338312698</v>
      </c>
      <c r="K9169">
        <v>6.8746599086086499</v>
      </c>
      <c r="L9169">
        <v>7.0508541375607896</v>
      </c>
      <c r="M9169">
        <v>6.9405014020759301</v>
      </c>
      <c r="N9169">
        <v>6.8767338364790396</v>
      </c>
      <c r="O9169">
        <v>6.8611467958757499</v>
      </c>
      <c r="P9169">
        <v>6.8259277291320597</v>
      </c>
      <c r="Q9169">
        <v>6.6375058506955904</v>
      </c>
    </row>
    <row r="9170" spans="1:17">
      <c r="A9170" t="s">
        <v>16658</v>
      </c>
      <c r="B9170" s="16" t="s">
        <v>16659</v>
      </c>
      <c r="C9170">
        <v>7.8026878177541699</v>
      </c>
      <c r="D9170">
        <v>7.7332212181927797</v>
      </c>
      <c r="E9170">
        <v>7.4159618262881102</v>
      </c>
      <c r="F9170">
        <v>7.9502463090621402</v>
      </c>
      <c r="G9170">
        <v>7.6909739137373903</v>
      </c>
      <c r="H9170">
        <v>8.7624873527187397</v>
      </c>
      <c r="I9170">
        <v>7.7588130872051497</v>
      </c>
      <c r="J9170">
        <v>8.0363736435135191</v>
      </c>
      <c r="K9170">
        <v>7.6234065909742501</v>
      </c>
      <c r="L9170">
        <v>7.6115974529348698</v>
      </c>
      <c r="M9170">
        <v>7.9271215347442103</v>
      </c>
      <c r="N9170">
        <v>7.74171880370272</v>
      </c>
      <c r="O9170">
        <v>7.7456300499590904</v>
      </c>
      <c r="P9170">
        <v>8.0885250819963499</v>
      </c>
      <c r="Q9170">
        <v>6.2843132996066204</v>
      </c>
    </row>
    <row r="9171" spans="1:17">
      <c r="A9171" t="s">
        <v>16660</v>
      </c>
      <c r="B9171" s="16" t="s">
        <v>16661</v>
      </c>
      <c r="C9171">
        <v>5.4183879182099801</v>
      </c>
      <c r="D9171">
        <v>4.9486052131722396</v>
      </c>
      <c r="E9171">
        <v>6.0375917107677903</v>
      </c>
      <c r="F9171">
        <v>4.9752349446537503</v>
      </c>
      <c r="G9171">
        <v>5.0599536599459096</v>
      </c>
      <c r="H9171">
        <v>5.2146805303532302</v>
      </c>
      <c r="I9171">
        <v>5.80068215508261</v>
      </c>
      <c r="J9171">
        <v>6.23777878266917</v>
      </c>
      <c r="K9171">
        <v>5.6169826633030304</v>
      </c>
      <c r="L9171">
        <v>5.4220334780197001</v>
      </c>
      <c r="M9171">
        <v>5.0068521030490203</v>
      </c>
      <c r="N9171">
        <v>3.99991931403749</v>
      </c>
      <c r="O9171">
        <v>4.8737348553695998</v>
      </c>
      <c r="P9171">
        <v>5.9565984970148804</v>
      </c>
      <c r="Q9171">
        <v>2.8218677180984102</v>
      </c>
    </row>
    <row r="9172" spans="1:17">
      <c r="A9172" t="s">
        <v>16662</v>
      </c>
      <c r="B9172" s="16" t="s">
        <v>16663</v>
      </c>
      <c r="C9172">
        <v>8.8559587756568607</v>
      </c>
      <c r="D9172">
        <v>9.0128578112849205</v>
      </c>
      <c r="E9172">
        <v>8.1945238237780593</v>
      </c>
      <c r="F9172">
        <v>9.2804775271285997</v>
      </c>
      <c r="G9172">
        <v>8.4620768676511808</v>
      </c>
      <c r="H9172">
        <v>8.4805196327210997</v>
      </c>
      <c r="I9172">
        <v>8.3495134574444094</v>
      </c>
      <c r="J9172">
        <v>9.1241987065595094</v>
      </c>
      <c r="K9172">
        <v>8.3500479065257203</v>
      </c>
      <c r="L9172">
        <v>7.5655688113487098</v>
      </c>
      <c r="M9172">
        <v>7.8806535807340703</v>
      </c>
      <c r="N9172">
        <v>7.06801230014318</v>
      </c>
      <c r="O9172">
        <v>7.91979610694084</v>
      </c>
      <c r="P9172">
        <v>8.8785723385380706</v>
      </c>
      <c r="Q9172">
        <v>8.1958182219819093</v>
      </c>
    </row>
    <row r="9173" spans="1:17">
      <c r="A9173" t="s">
        <v>16664</v>
      </c>
      <c r="B9173" s="16" t="s">
        <v>16665</v>
      </c>
      <c r="C9173">
        <v>9.0058771174759205</v>
      </c>
      <c r="D9173">
        <v>8.8809462832413395</v>
      </c>
      <c r="E9173">
        <v>9.7776921289847696</v>
      </c>
      <c r="F9173">
        <v>9.2497889681910106</v>
      </c>
      <c r="G9173">
        <v>9.12657101701204</v>
      </c>
      <c r="H9173">
        <v>8.7570854742766109</v>
      </c>
      <c r="I9173">
        <v>9.0266825122941494</v>
      </c>
      <c r="J9173">
        <v>10.804427408025401</v>
      </c>
      <c r="K9173">
        <v>8.7923574258208497</v>
      </c>
      <c r="L9173">
        <v>8.8316608199312405</v>
      </c>
      <c r="M9173">
        <v>8.8981275354282907</v>
      </c>
      <c r="N9173">
        <v>9.3720340285576196</v>
      </c>
      <c r="O9173">
        <v>9.1354768689315105</v>
      </c>
      <c r="P9173">
        <v>8.1348002259419907</v>
      </c>
      <c r="Q9173">
        <v>9.9995340544913205</v>
      </c>
    </row>
    <row r="9174" spans="1:17">
      <c r="A9174" t="s">
        <v>16666</v>
      </c>
      <c r="B9174" s="16" t="s">
        <v>16667</v>
      </c>
      <c r="C9174">
        <v>9.0742927375118807</v>
      </c>
      <c r="D9174">
        <v>9.0837312312444993</v>
      </c>
      <c r="E9174">
        <v>9.2780926191995796</v>
      </c>
      <c r="F9174">
        <v>8.6336134035536993</v>
      </c>
      <c r="G9174">
        <v>9.0229599537064704</v>
      </c>
      <c r="H9174">
        <v>9.5921474561273907</v>
      </c>
      <c r="I9174">
        <v>9.1625243206928708</v>
      </c>
      <c r="J9174">
        <v>9.4662325545798698</v>
      </c>
      <c r="K9174">
        <v>8.7024155634779099</v>
      </c>
      <c r="L9174">
        <v>9.0909740864269999</v>
      </c>
      <c r="M9174">
        <v>9.4452073635590104</v>
      </c>
      <c r="N9174">
        <v>8.8453781644732405</v>
      </c>
      <c r="O9174">
        <v>9.2904690931194498</v>
      </c>
      <c r="P9174">
        <v>8.7320551876325592</v>
      </c>
      <c r="Q9174">
        <v>7.1565710053807701</v>
      </c>
    </row>
    <row r="9175" spans="1:17">
      <c r="A9175" t="s">
        <v>16668</v>
      </c>
      <c r="B9175" s="16" t="s">
        <v>16669</v>
      </c>
      <c r="C9175">
        <v>10.774615721829001</v>
      </c>
      <c r="D9175">
        <v>10.7640093935048</v>
      </c>
      <c r="E9175">
        <v>11.4710729197524</v>
      </c>
      <c r="F9175">
        <v>11.1078034323815</v>
      </c>
      <c r="G9175">
        <v>11.5402152008563</v>
      </c>
      <c r="H9175">
        <v>11.6000898968529</v>
      </c>
      <c r="I9175">
        <v>12.476679429066399</v>
      </c>
      <c r="J9175">
        <v>12.0716628483297</v>
      </c>
      <c r="K9175">
        <v>11.913271832872701</v>
      </c>
      <c r="L9175">
        <v>12.370539649048499</v>
      </c>
      <c r="M9175">
        <v>11.872220221323399</v>
      </c>
      <c r="N9175">
        <v>12.283612412093699</v>
      </c>
      <c r="O9175">
        <v>11.6819011106855</v>
      </c>
      <c r="P9175">
        <v>12.540378732618199</v>
      </c>
      <c r="Q9175">
        <v>11.601444150662299</v>
      </c>
    </row>
    <row r="9176" spans="1:17">
      <c r="A9176" t="s">
        <v>16670</v>
      </c>
      <c r="B9176" s="16" t="s">
        <v>16671</v>
      </c>
      <c r="C9176">
        <v>10.2046533625764</v>
      </c>
      <c r="D9176">
        <v>10.080363885114</v>
      </c>
      <c r="E9176">
        <v>10.2753053873193</v>
      </c>
      <c r="F9176">
        <v>10.1942149697304</v>
      </c>
      <c r="G9176">
        <v>10.383018195346899</v>
      </c>
      <c r="H9176">
        <v>9.2573657414156898</v>
      </c>
      <c r="I9176">
        <v>10.442083720660399</v>
      </c>
      <c r="J9176">
        <v>9.1692826659570308</v>
      </c>
      <c r="K9176">
        <v>11.031931760433499</v>
      </c>
      <c r="L9176">
        <v>10.6762247238628</v>
      </c>
      <c r="M9176">
        <v>9.9469694184220003</v>
      </c>
      <c r="N9176">
        <v>10.578166154157699</v>
      </c>
      <c r="O9176">
        <v>9.6740503421954998</v>
      </c>
      <c r="P9176">
        <v>9.4214773315394709</v>
      </c>
      <c r="Q9176">
        <v>12.388754680402499</v>
      </c>
    </row>
    <row r="9177" spans="1:17">
      <c r="A9177" t="s">
        <v>16672</v>
      </c>
      <c r="B9177" s="16" t="s">
        <v>16673</v>
      </c>
      <c r="C9177">
        <v>9.1416678038558992</v>
      </c>
      <c r="D9177">
        <v>9.2542752251841893</v>
      </c>
      <c r="E9177">
        <v>9.3722094415588906</v>
      </c>
      <c r="F9177">
        <v>9.2972487399183308</v>
      </c>
      <c r="G9177">
        <v>9.0428085381847207</v>
      </c>
      <c r="H9177">
        <v>9.0565582459504395</v>
      </c>
      <c r="I9177">
        <v>8.8842089755281108</v>
      </c>
      <c r="J9177">
        <v>8.8709599344691803</v>
      </c>
      <c r="K9177">
        <v>9.0269041281297007</v>
      </c>
      <c r="L9177">
        <v>9.2115576760476401</v>
      </c>
      <c r="M9177">
        <v>8.8377005309256695</v>
      </c>
      <c r="N9177">
        <v>8.95326492828063</v>
      </c>
      <c r="O9177">
        <v>9.0375814276236408</v>
      </c>
      <c r="P9177">
        <v>8.5647299330228694</v>
      </c>
      <c r="Q9177">
        <v>10.758673771778099</v>
      </c>
    </row>
    <row r="9178" spans="1:17">
      <c r="A9178" t="s">
        <v>16674</v>
      </c>
      <c r="B9178" s="16" t="s">
        <v>16675</v>
      </c>
      <c r="C9178">
        <v>9.7284262160536592</v>
      </c>
      <c r="D9178">
        <v>9.6960351927888393</v>
      </c>
      <c r="E9178">
        <v>9.5279931289815405</v>
      </c>
      <c r="F9178">
        <v>9.53639620295918</v>
      </c>
      <c r="G9178">
        <v>9.6970972294184907</v>
      </c>
      <c r="H9178">
        <v>9.2554516648413792</v>
      </c>
      <c r="I9178">
        <v>9.5181667625832294</v>
      </c>
      <c r="J9178">
        <v>9.3096518313778596</v>
      </c>
      <c r="K9178">
        <v>9.6428396594815595</v>
      </c>
      <c r="L9178">
        <v>9.4067099874771802</v>
      </c>
      <c r="M9178">
        <v>9.4476596558020507</v>
      </c>
      <c r="N9178">
        <v>9.3279701578516701</v>
      </c>
      <c r="O9178">
        <v>9.6062216585235003</v>
      </c>
      <c r="P9178">
        <v>9.4423148931216794</v>
      </c>
      <c r="Q9178">
        <v>9.7343991185863192</v>
      </c>
    </row>
    <row r="9179" spans="1:17">
      <c r="A9179" t="s">
        <v>16676</v>
      </c>
      <c r="B9179" s="16" t="s">
        <v>16677</v>
      </c>
      <c r="C9179">
        <v>8.3961294856282596</v>
      </c>
      <c r="D9179">
        <v>8.40871813394177</v>
      </c>
      <c r="E9179">
        <v>8.4316548432609402</v>
      </c>
      <c r="F9179">
        <v>8.3255308183413206</v>
      </c>
      <c r="G9179">
        <v>8.1459873984650901</v>
      </c>
      <c r="H9179">
        <v>8.7325234148753008</v>
      </c>
      <c r="I9179">
        <v>8.5069494427486507</v>
      </c>
      <c r="J9179">
        <v>8.5755842601456003</v>
      </c>
      <c r="K9179">
        <v>8.2127323833976007</v>
      </c>
      <c r="L9179">
        <v>8.3889259527123698</v>
      </c>
      <c r="M9179">
        <v>8.3611564383332198</v>
      </c>
      <c r="N9179">
        <v>7.8392040544093096</v>
      </c>
      <c r="O9179">
        <v>8.3976956536023302</v>
      </c>
      <c r="P9179">
        <v>8.7470230498002106</v>
      </c>
      <c r="Q9179">
        <v>5.81282804418474</v>
      </c>
    </row>
    <row r="9180" spans="1:17">
      <c r="A9180" t="s">
        <v>16678</v>
      </c>
      <c r="B9180" s="16" t="e">
        <v>#N/A</v>
      </c>
      <c r="C9180">
        <v>7.2355193283311996</v>
      </c>
      <c r="D9180">
        <v>7.4406007168260704</v>
      </c>
      <c r="E9180">
        <v>7.4832220655235302</v>
      </c>
      <c r="F9180">
        <v>7.2883881017023899</v>
      </c>
      <c r="G9180">
        <v>7.4443611185871497</v>
      </c>
      <c r="H9180">
        <v>8.0655128239763094</v>
      </c>
      <c r="I9180">
        <v>7.6746579037287397</v>
      </c>
      <c r="J9180">
        <v>7.7357573429090003</v>
      </c>
      <c r="K9180">
        <v>7.6791251050583504</v>
      </c>
      <c r="L9180">
        <v>7.6561992454063201</v>
      </c>
      <c r="M9180">
        <v>7.5651139355827501</v>
      </c>
      <c r="N9180">
        <v>8.0070723907748906</v>
      </c>
      <c r="O9180">
        <v>7.76236314720368</v>
      </c>
      <c r="P9180">
        <v>7.8388289104771802</v>
      </c>
      <c r="Q9180">
        <v>7.5369478347710803</v>
      </c>
    </row>
    <row r="9181" spans="1:17">
      <c r="A9181" t="s">
        <v>16679</v>
      </c>
      <c r="B9181" s="16" t="s">
        <v>16680</v>
      </c>
      <c r="C9181">
        <v>5.4183879182099801</v>
      </c>
      <c r="D9181">
        <v>5.7057984767895098</v>
      </c>
      <c r="E9181">
        <v>4.7104489803388701</v>
      </c>
      <c r="F9181">
        <v>4.6121840845566204</v>
      </c>
      <c r="G9181">
        <v>6.1327887893196404</v>
      </c>
      <c r="H9181">
        <v>4.7010860560449901</v>
      </c>
      <c r="I9181">
        <v>4.6574362853065301</v>
      </c>
      <c r="J9181">
        <v>4.4586654922886897</v>
      </c>
      <c r="K9181">
        <v>5.8502292656371999</v>
      </c>
      <c r="L9181">
        <v>5.0935145615262796</v>
      </c>
      <c r="M9181">
        <v>5.3280626239297098</v>
      </c>
      <c r="N9181">
        <v>6.0003540804802604</v>
      </c>
      <c r="O9181">
        <v>4.9681956947275898</v>
      </c>
      <c r="P9181">
        <v>5.4229483876157598</v>
      </c>
      <c r="Q9181">
        <v>6.6375058506955904</v>
      </c>
    </row>
    <row r="9182" spans="1:17">
      <c r="A9182" t="s">
        <v>16681</v>
      </c>
      <c r="B9182" s="16" t="s">
        <v>594</v>
      </c>
      <c r="C9182">
        <v>5.8263624218194501</v>
      </c>
      <c r="D9182">
        <v>5.59370084060415</v>
      </c>
      <c r="E9182">
        <v>5.0693649437607</v>
      </c>
      <c r="F9182">
        <v>4.5147692553613297</v>
      </c>
      <c r="G9182">
        <v>5.1001215892442602</v>
      </c>
      <c r="H9182">
        <v>5.4810077289205497</v>
      </c>
      <c r="I9182">
        <v>6.2401443386609898</v>
      </c>
      <c r="J9182">
        <v>5.50134261607041</v>
      </c>
      <c r="K9182">
        <v>5.7189566481727701</v>
      </c>
      <c r="L9182">
        <v>6.3118397299493596</v>
      </c>
      <c r="M9182">
        <v>5.3498610950685297</v>
      </c>
      <c r="N9182">
        <v>4.8146980941494002</v>
      </c>
      <c r="O9182">
        <v>4.9374682048982903</v>
      </c>
      <c r="P9182">
        <v>5.6679384115998896</v>
      </c>
      <c r="Q9182">
        <v>5.81282804418474</v>
      </c>
    </row>
    <row r="9183" spans="1:17">
      <c r="A9183" t="s">
        <v>16682</v>
      </c>
      <c r="B9183" s="16" t="s">
        <v>16683</v>
      </c>
      <c r="C9183">
        <v>8.0726024190613099</v>
      </c>
      <c r="D9183">
        <v>7.9362667822467703</v>
      </c>
      <c r="E9183">
        <v>7.82428779508641</v>
      </c>
      <c r="F9183">
        <v>7.5629735602074097</v>
      </c>
      <c r="G9183">
        <v>7.9176731818258999</v>
      </c>
      <c r="H9183">
        <v>6.3804794852971796</v>
      </c>
      <c r="I9183">
        <v>7.27038489660531</v>
      </c>
      <c r="J9183">
        <v>6.6111272488042498</v>
      </c>
      <c r="K9183">
        <v>7.9500639305088399</v>
      </c>
      <c r="L9183">
        <v>7.4308250270779599</v>
      </c>
      <c r="M9183">
        <v>7.04165456373683</v>
      </c>
      <c r="N9183">
        <v>7.3660909581450102</v>
      </c>
      <c r="O9183">
        <v>7.1871464252967501</v>
      </c>
      <c r="P9183">
        <v>6.9348693486336597</v>
      </c>
      <c r="Q9183">
        <v>10.143479824404199</v>
      </c>
    </row>
    <row r="9184" spans="1:17">
      <c r="A9184" t="s">
        <v>16684</v>
      </c>
      <c r="B9184" s="16" t="s">
        <v>16685</v>
      </c>
      <c r="C9184">
        <v>8.6075307054187196</v>
      </c>
      <c r="D9184">
        <v>8.5597065327987298</v>
      </c>
      <c r="E9184">
        <v>8.2779783860866907</v>
      </c>
      <c r="F9184">
        <v>8.6880503507023494</v>
      </c>
      <c r="G9184">
        <v>8.6963153275284899</v>
      </c>
      <c r="H9184">
        <v>8.7297682896132702</v>
      </c>
      <c r="I9184">
        <v>8.5641595721135495</v>
      </c>
      <c r="J9184">
        <v>8.6615044370096506</v>
      </c>
      <c r="K9184">
        <v>8.5176675113513607</v>
      </c>
      <c r="L9184">
        <v>8.8437506235908305</v>
      </c>
      <c r="M9184">
        <v>9.0446481319940393</v>
      </c>
      <c r="N9184">
        <v>8.8505792431610999</v>
      </c>
      <c r="O9184">
        <v>8.8528349359007894</v>
      </c>
      <c r="P9184">
        <v>8.3754028941943997</v>
      </c>
      <c r="Q9184">
        <v>9.65973340900055</v>
      </c>
    </row>
    <row r="9185" spans="1:17">
      <c r="A9185" t="s">
        <v>16686</v>
      </c>
      <c r="B9185" s="16" t="e">
        <v>#N/A</v>
      </c>
      <c r="C9185">
        <v>3.6535616636188299</v>
      </c>
      <c r="D9185">
        <v>3.2942621936663499</v>
      </c>
      <c r="E9185">
        <v>3.6381873987360902</v>
      </c>
      <c r="F9185">
        <v>3.8353454241230298</v>
      </c>
      <c r="G9185">
        <v>3.5425260543824399</v>
      </c>
      <c r="H9185">
        <v>2.8218677180984102</v>
      </c>
      <c r="I9185">
        <v>2.8218677180984102</v>
      </c>
      <c r="J9185">
        <v>3.2517770676889399</v>
      </c>
      <c r="K9185">
        <v>2.8218677180984102</v>
      </c>
      <c r="L9185">
        <v>3.4877558895723499</v>
      </c>
      <c r="M9185">
        <v>3.23818724324593</v>
      </c>
      <c r="N9185">
        <v>3.31389066967124</v>
      </c>
      <c r="O9185">
        <v>2.8218677180984102</v>
      </c>
      <c r="P9185">
        <v>3.3893867502571098</v>
      </c>
      <c r="Q9185">
        <v>2.8218677180984102</v>
      </c>
    </row>
    <row r="9186" spans="1:17">
      <c r="A9186" t="s">
        <v>16687</v>
      </c>
      <c r="B9186" s="16" t="s">
        <v>16688</v>
      </c>
      <c r="C9186">
        <v>8.2318734976501897</v>
      </c>
      <c r="D9186">
        <v>8.0737790503870297</v>
      </c>
      <c r="E9186">
        <v>8.1830222625708409</v>
      </c>
      <c r="F9186">
        <v>8.2168543213050196</v>
      </c>
      <c r="G9186">
        <v>8.0754373225795995</v>
      </c>
      <c r="H9186">
        <v>8.7462206244628593</v>
      </c>
      <c r="I9186">
        <v>8.3239735460296806</v>
      </c>
      <c r="J9186">
        <v>8.1532472786395793</v>
      </c>
      <c r="K9186">
        <v>8.2599729382814999</v>
      </c>
      <c r="L9186">
        <v>8.1720390860348306</v>
      </c>
      <c r="M9186">
        <v>8.2808855266118506</v>
      </c>
      <c r="N9186">
        <v>8.0797738056356394</v>
      </c>
      <c r="O9186">
        <v>8.4057010987683807</v>
      </c>
      <c r="P9186">
        <v>8.5520009345341101</v>
      </c>
      <c r="Q9186">
        <v>7.5369478347710803</v>
      </c>
    </row>
    <row r="9187" spans="1:17">
      <c r="A9187" t="s">
        <v>16689</v>
      </c>
      <c r="B9187" s="16" t="s">
        <v>16690</v>
      </c>
      <c r="C9187">
        <v>3.98283533271713</v>
      </c>
      <c r="D9187">
        <v>3.9548310731697001</v>
      </c>
      <c r="E9187">
        <v>4.0887687455453801</v>
      </c>
      <c r="F9187">
        <v>3.4706286095040801</v>
      </c>
      <c r="G9187">
        <v>3.33407035458014</v>
      </c>
      <c r="H9187">
        <v>3.7814594184883799</v>
      </c>
      <c r="I9187">
        <v>3.5089935751222501</v>
      </c>
      <c r="J9187">
        <v>2.8218677180984102</v>
      </c>
      <c r="K9187">
        <v>3.8204461843508501</v>
      </c>
      <c r="L9187">
        <v>3.9560512465587201</v>
      </c>
      <c r="M9187">
        <v>3.4086250003018401</v>
      </c>
      <c r="N9187">
        <v>3.6661147186140499</v>
      </c>
      <c r="O9187">
        <v>3.42420286852819</v>
      </c>
      <c r="P9187">
        <v>4.0606668341819496</v>
      </c>
      <c r="Q9187">
        <v>2.8218677180984102</v>
      </c>
    </row>
    <row r="9188" spans="1:17">
      <c r="A9188" t="s">
        <v>16691</v>
      </c>
      <c r="B9188" s="16" t="s">
        <v>16692</v>
      </c>
      <c r="C9188">
        <v>8.9853910240068</v>
      </c>
      <c r="D9188">
        <v>8.9224844972827597</v>
      </c>
      <c r="E9188">
        <v>8.7910429965619397</v>
      </c>
      <c r="F9188">
        <v>9.0914942404262291</v>
      </c>
      <c r="G9188">
        <v>8.5957551368728407</v>
      </c>
      <c r="H9188">
        <v>8.8987258266527896</v>
      </c>
      <c r="I9188">
        <v>9.0311975015799106</v>
      </c>
      <c r="J9188">
        <v>9.2805966305859595</v>
      </c>
      <c r="K9188">
        <v>9.1644431601198306</v>
      </c>
      <c r="L9188">
        <v>8.8437506235908305</v>
      </c>
      <c r="M9188">
        <v>8.7390287992077909</v>
      </c>
      <c r="N9188">
        <v>8.4863253901833993</v>
      </c>
      <c r="O9188">
        <v>8.7497064893856304</v>
      </c>
      <c r="P9188">
        <v>9.15312248667286</v>
      </c>
      <c r="Q9188">
        <v>6.6375058506955904</v>
      </c>
    </row>
    <row r="9189" spans="1:17">
      <c r="A9189" t="s">
        <v>16693</v>
      </c>
      <c r="B9189" s="16" t="s">
        <v>16694</v>
      </c>
      <c r="C9189">
        <v>6.3993279841007</v>
      </c>
      <c r="D9189">
        <v>6.7822067112404403</v>
      </c>
      <c r="E9189">
        <v>8.0373273240711303</v>
      </c>
      <c r="F9189">
        <v>5.7920231273194096</v>
      </c>
      <c r="G9189">
        <v>7.6783275857239097</v>
      </c>
      <c r="H9189">
        <v>6.8160476714407796</v>
      </c>
      <c r="I9189">
        <v>7.8070416876015098</v>
      </c>
      <c r="J9189">
        <v>6.4313468883680898</v>
      </c>
      <c r="K9189">
        <v>7.34506521812781</v>
      </c>
      <c r="L9189">
        <v>6.7127894493899696</v>
      </c>
      <c r="M9189">
        <v>6.40428189401546</v>
      </c>
      <c r="N9189">
        <v>5.68277591644026</v>
      </c>
      <c r="O9189">
        <v>7.1041318853629001</v>
      </c>
      <c r="P9189">
        <v>7.0603427857534999</v>
      </c>
      <c r="Q9189">
        <v>5.09416193408443</v>
      </c>
    </row>
    <row r="9190" spans="1:17">
      <c r="A9190" t="s">
        <v>16695</v>
      </c>
      <c r="B9190" s="16" t="s">
        <v>16696</v>
      </c>
      <c r="C9190">
        <v>5.0699158884914599</v>
      </c>
      <c r="D9190">
        <v>5.4196943085789</v>
      </c>
      <c r="E9190">
        <v>5.0160351149716202</v>
      </c>
      <c r="F9190">
        <v>5.3675615656199103</v>
      </c>
      <c r="G9190">
        <v>4.7889010218833103</v>
      </c>
      <c r="H9190">
        <v>5.8348120214029704</v>
      </c>
      <c r="I9190">
        <v>5.28584498120492</v>
      </c>
      <c r="J9190">
        <v>5.8141705221960898</v>
      </c>
      <c r="K9190">
        <v>4.7603034491719001</v>
      </c>
      <c r="L9190">
        <v>5.1913586396996196</v>
      </c>
      <c r="M9190">
        <v>5.2134656239442299</v>
      </c>
      <c r="N9190">
        <v>4.8146980941494002</v>
      </c>
      <c r="O9190">
        <v>4.9059949059252101</v>
      </c>
      <c r="P9190">
        <v>6.0327560215808402</v>
      </c>
      <c r="Q9190">
        <v>5.09416193408443</v>
      </c>
    </row>
    <row r="9191" spans="1:17">
      <c r="A9191" t="s">
        <v>16697</v>
      </c>
      <c r="B9191" s="16" t="s">
        <v>16698</v>
      </c>
      <c r="C9191">
        <v>6.2534960108011504</v>
      </c>
      <c r="D9191">
        <v>5.9964287144494701</v>
      </c>
      <c r="E9191">
        <v>5.90213374864478</v>
      </c>
      <c r="F9191">
        <v>5.5623893547269203</v>
      </c>
      <c r="G9191">
        <v>5.8198701234814401</v>
      </c>
      <c r="H9191">
        <v>4.7010860560449901</v>
      </c>
      <c r="I9191">
        <v>5.66533222304981</v>
      </c>
      <c r="J9191">
        <v>5.2774779789829704</v>
      </c>
      <c r="K9191">
        <v>6.2920916190738598</v>
      </c>
      <c r="L9191">
        <v>5.6865671756845</v>
      </c>
      <c r="M9191">
        <v>5.6233501043871401</v>
      </c>
      <c r="N9191">
        <v>5.0620011073979203</v>
      </c>
      <c r="O9191">
        <v>5.73387004536246</v>
      </c>
      <c r="P9191">
        <v>5.5333174813669999</v>
      </c>
      <c r="Q9191">
        <v>7.1565710053807701</v>
      </c>
    </row>
    <row r="9192" spans="1:17">
      <c r="A9192" t="s">
        <v>16699</v>
      </c>
      <c r="B9192" s="16" t="s">
        <v>16700</v>
      </c>
      <c r="C9192">
        <v>9.1104772261399596</v>
      </c>
      <c r="D9192">
        <v>9.11988836849903</v>
      </c>
      <c r="E9192">
        <v>9.0311849786597094</v>
      </c>
      <c r="F9192">
        <v>9.0818466216237308</v>
      </c>
      <c r="G9192">
        <v>9.12657101701204</v>
      </c>
      <c r="H9192">
        <v>9.0762107985857607</v>
      </c>
      <c r="I9192">
        <v>9.2695721036879295</v>
      </c>
      <c r="J9192">
        <v>9.11764153516995</v>
      </c>
      <c r="K9192">
        <v>9.1644431601198306</v>
      </c>
      <c r="L9192">
        <v>9.2282529820473496</v>
      </c>
      <c r="M9192">
        <v>9.0446481319940393</v>
      </c>
      <c r="N9192">
        <v>8.9264248749701096</v>
      </c>
      <c r="O9192">
        <v>9.0255130868359501</v>
      </c>
      <c r="P9192">
        <v>9.2323655782610992</v>
      </c>
      <c r="Q9192">
        <v>8.2978683598244807</v>
      </c>
    </row>
    <row r="9193" spans="1:17">
      <c r="A9193" t="s">
        <v>16701</v>
      </c>
      <c r="B9193" s="16" t="s">
        <v>16702</v>
      </c>
      <c r="C9193">
        <v>10.0433720123219</v>
      </c>
      <c r="D9193">
        <v>9.9844904007154707</v>
      </c>
      <c r="E9193">
        <v>9.7910052884694796</v>
      </c>
      <c r="F9193">
        <v>9.6478175306876395</v>
      </c>
      <c r="G9193">
        <v>10.246352648015399</v>
      </c>
      <c r="H9193">
        <v>9.9275741324920705</v>
      </c>
      <c r="I9193">
        <v>10.1541218517866</v>
      </c>
      <c r="J9193">
        <v>9.4176846176658309</v>
      </c>
      <c r="K9193">
        <v>10.2337647739334</v>
      </c>
      <c r="L9193">
        <v>10.076432496480701</v>
      </c>
      <c r="M9193">
        <v>9.8268389442216808</v>
      </c>
      <c r="N9193">
        <v>10.275880025164099</v>
      </c>
      <c r="O9193">
        <v>10.058552427275201</v>
      </c>
      <c r="P9193">
        <v>9.8758254474381406</v>
      </c>
      <c r="Q9193">
        <v>11.3867714787645</v>
      </c>
    </row>
    <row r="9194" spans="1:17">
      <c r="A9194" t="s">
        <v>16703</v>
      </c>
      <c r="B9194" s="16" t="s">
        <v>16704</v>
      </c>
      <c r="C9194">
        <v>5.3319193517173096</v>
      </c>
      <c r="D9194">
        <v>4.6996493033489397</v>
      </c>
      <c r="E9194">
        <v>6.0375917107677903</v>
      </c>
      <c r="F9194">
        <v>5.8485946735515197</v>
      </c>
      <c r="G9194">
        <v>5.97458653714276</v>
      </c>
      <c r="H9194">
        <v>3.8900437060628099</v>
      </c>
      <c r="I9194">
        <v>4.92982830720526</v>
      </c>
      <c r="J9194">
        <v>4.7455649477942696</v>
      </c>
      <c r="K9194">
        <v>5.8502292656371999</v>
      </c>
      <c r="L9194">
        <v>6.0506077336552</v>
      </c>
      <c r="M9194">
        <v>5.83646315568744</v>
      </c>
      <c r="N9194">
        <v>6.3210115805117999</v>
      </c>
      <c r="O9194">
        <v>5.6989257412374803</v>
      </c>
      <c r="P9194">
        <v>3.9363215208704698</v>
      </c>
      <c r="Q9194">
        <v>8.7932323857913595</v>
      </c>
    </row>
    <row r="9195" spans="1:17">
      <c r="A9195" t="s">
        <v>16705</v>
      </c>
      <c r="B9195" s="16" t="s">
        <v>16706</v>
      </c>
      <c r="C9195">
        <v>7.9603898990703099</v>
      </c>
      <c r="D9195">
        <v>7.9089550682826602</v>
      </c>
      <c r="E9195">
        <v>7.6679690530588296</v>
      </c>
      <c r="F9195">
        <v>7.99207830986792</v>
      </c>
      <c r="G9195">
        <v>7.9014471331161502</v>
      </c>
      <c r="H9195">
        <v>8.2499383488068094</v>
      </c>
      <c r="I9195">
        <v>7.7257390387627796</v>
      </c>
      <c r="J9195">
        <v>7.7098095648584399</v>
      </c>
      <c r="K9195">
        <v>7.6182326434521599</v>
      </c>
      <c r="L9195">
        <v>7.7362754720663904</v>
      </c>
      <c r="M9195">
        <v>8.0645643170309498</v>
      </c>
      <c r="N9195">
        <v>8.1061180339135408</v>
      </c>
      <c r="O9195">
        <v>8.0684442612284908</v>
      </c>
      <c r="P9195">
        <v>7.7962599250743203</v>
      </c>
      <c r="Q9195">
        <v>7.9670857749043096</v>
      </c>
    </row>
    <row r="9196" spans="1:17">
      <c r="A9196" t="s">
        <v>16707</v>
      </c>
      <c r="B9196" s="16" t="s">
        <v>16708</v>
      </c>
      <c r="C9196">
        <v>10.1090118694983</v>
      </c>
      <c r="D9196">
        <v>10.0515371540956</v>
      </c>
      <c r="E9196">
        <v>9.7467926000206102</v>
      </c>
      <c r="F9196">
        <v>9.6517351342654791</v>
      </c>
      <c r="G9196">
        <v>10.039671827790899</v>
      </c>
      <c r="H9196">
        <v>8.8589364007238096</v>
      </c>
      <c r="I9196">
        <v>9.3992185009531202</v>
      </c>
      <c r="J9196">
        <v>9.0102284591973199</v>
      </c>
      <c r="K9196">
        <v>10.0721503003246</v>
      </c>
      <c r="L9196">
        <v>9.7693613573772708</v>
      </c>
      <c r="M9196">
        <v>9.5005814186763793</v>
      </c>
      <c r="N9196">
        <v>9.7233627300947099</v>
      </c>
      <c r="O9196">
        <v>9.6707335994342092</v>
      </c>
      <c r="P9196">
        <v>9.0452550655281598</v>
      </c>
      <c r="Q9196">
        <v>11.1617851851396</v>
      </c>
    </row>
    <row r="9197" spans="1:17">
      <c r="A9197" t="s">
        <v>16709</v>
      </c>
      <c r="B9197" s="16" t="s">
        <v>16710</v>
      </c>
      <c r="C9197">
        <v>8.4502961012565301</v>
      </c>
      <c r="D9197">
        <v>8.4344750863727302</v>
      </c>
      <c r="E9197">
        <v>8.3205871723192999</v>
      </c>
      <c r="F9197">
        <v>8.0486743931903693</v>
      </c>
      <c r="G9197">
        <v>8.2000413000322094</v>
      </c>
      <c r="H9197">
        <v>7.3711522214359002</v>
      </c>
      <c r="I9197">
        <v>8.1686536230394005</v>
      </c>
      <c r="J9197">
        <v>7.8938952488163601</v>
      </c>
      <c r="K9197">
        <v>8.4318799122865098</v>
      </c>
      <c r="L9197">
        <v>8.0603862963412496</v>
      </c>
      <c r="M9197">
        <v>7.7515189324181097</v>
      </c>
      <c r="N9197">
        <v>7.74171880370272</v>
      </c>
      <c r="O9197">
        <v>7.9383180626190599</v>
      </c>
      <c r="P9197">
        <v>8.0528164704780902</v>
      </c>
      <c r="Q9197">
        <v>8.9266120302692595</v>
      </c>
    </row>
    <row r="9198" spans="1:17">
      <c r="A9198" t="s">
        <v>16711</v>
      </c>
      <c r="B9198" s="16" t="s">
        <v>16712</v>
      </c>
      <c r="C9198">
        <v>5.1742671949623604</v>
      </c>
      <c r="D9198">
        <v>5.2505809539486403</v>
      </c>
      <c r="E9198">
        <v>5.54791781288802</v>
      </c>
      <c r="F9198">
        <v>5.8669547222798002</v>
      </c>
      <c r="G9198">
        <v>5.35182564159728</v>
      </c>
      <c r="H9198">
        <v>5.1127774112395503</v>
      </c>
      <c r="I9198">
        <v>5.1886752257753797</v>
      </c>
      <c r="J9198">
        <v>5.4379532412242897</v>
      </c>
      <c r="K9198">
        <v>5.5956556821788501</v>
      </c>
      <c r="L9198">
        <v>5.6865671756845</v>
      </c>
      <c r="M9198">
        <v>5.6055187694871904</v>
      </c>
      <c r="N9198">
        <v>5.9224530860225002</v>
      </c>
      <c r="O9198">
        <v>5.4891879906168004</v>
      </c>
      <c r="P9198">
        <v>4.7374550361106396</v>
      </c>
      <c r="Q9198">
        <v>7.8374797051227896</v>
      </c>
    </row>
    <row r="9199" spans="1:17">
      <c r="A9199" t="s">
        <v>16713</v>
      </c>
      <c r="B9199" s="16" t="s">
        <v>16714</v>
      </c>
      <c r="C9199">
        <v>5.1403854814574004</v>
      </c>
      <c r="D9199">
        <v>4.8302002317971402</v>
      </c>
      <c r="E9199">
        <v>5.8141048855267101</v>
      </c>
      <c r="F9199">
        <v>4.5644600677645304</v>
      </c>
      <c r="G9199">
        <v>5.35182564159728</v>
      </c>
      <c r="H9199">
        <v>5.3093855619154802</v>
      </c>
      <c r="I9199">
        <v>5.5671653310128599</v>
      </c>
      <c r="J9199">
        <v>5.3485852173299202</v>
      </c>
      <c r="K9199">
        <v>5.4602654674947297</v>
      </c>
      <c r="L9199">
        <v>5.0935145615262796</v>
      </c>
      <c r="M9199">
        <v>5.3924365182024099</v>
      </c>
      <c r="N9199">
        <v>5.1701050316186601</v>
      </c>
      <c r="O9199">
        <v>5.3821449728984998</v>
      </c>
      <c r="P9199">
        <v>6.4382133371337602</v>
      </c>
      <c r="Q9199">
        <v>2.8218677180984102</v>
      </c>
    </row>
    <row r="9200" spans="1:17">
      <c r="A9200" t="s">
        <v>16715</v>
      </c>
      <c r="B9200" s="16" t="s">
        <v>16716</v>
      </c>
      <c r="C9200">
        <v>7.5654219318715104</v>
      </c>
      <c r="D9200">
        <v>7.78422598243161</v>
      </c>
      <c r="E9200">
        <v>7.3861441046154104</v>
      </c>
      <c r="F9200">
        <v>7.7887133130591799</v>
      </c>
      <c r="G9200">
        <v>7.2697786914859499</v>
      </c>
      <c r="H9200">
        <v>8.0029636841371605</v>
      </c>
      <c r="I9200">
        <v>7.37372180216357</v>
      </c>
      <c r="J9200">
        <v>7.8628420694029399</v>
      </c>
      <c r="K9200">
        <v>7.26781569471183</v>
      </c>
      <c r="L9200">
        <v>7.3103395206829997</v>
      </c>
      <c r="M9200">
        <v>7.3820668422772098</v>
      </c>
      <c r="N9200">
        <v>7.0858084553801799</v>
      </c>
      <c r="O9200">
        <v>7.1871464252967501</v>
      </c>
      <c r="P9200">
        <v>7.8527434264668097</v>
      </c>
      <c r="Q9200">
        <v>5.09416193408443</v>
      </c>
    </row>
    <row r="9201" spans="1:17">
      <c r="A9201" t="s">
        <v>16717</v>
      </c>
      <c r="B9201" s="16" t="s">
        <v>16718</v>
      </c>
      <c r="C9201">
        <v>7.7550342632277598</v>
      </c>
      <c r="D9201">
        <v>7.7175606130823198</v>
      </c>
      <c r="E9201">
        <v>7.6513613659111597</v>
      </c>
      <c r="F9201">
        <v>7.99207830986792</v>
      </c>
      <c r="G9201">
        <v>7.9337184578607696</v>
      </c>
      <c r="H9201">
        <v>8.2991002079394001</v>
      </c>
      <c r="I9201">
        <v>7.6975847167267899</v>
      </c>
      <c r="J9201">
        <v>7.9975936082540597</v>
      </c>
      <c r="K9201">
        <v>7.2744141714431603</v>
      </c>
      <c r="L9201">
        <v>7.3718442850930197</v>
      </c>
      <c r="M9201">
        <v>7.9271215347442103</v>
      </c>
      <c r="N9201">
        <v>7.9107109210076096</v>
      </c>
      <c r="O9201">
        <v>7.8820218970094302</v>
      </c>
      <c r="P9201">
        <v>7.82477862230669</v>
      </c>
      <c r="Q9201">
        <v>5.81282804418474</v>
      </c>
    </row>
    <row r="9202" spans="1:17">
      <c r="A9202" t="s">
        <v>16719</v>
      </c>
      <c r="B9202" s="16" t="s">
        <v>16720</v>
      </c>
      <c r="C9202">
        <v>7.3682579752029502</v>
      </c>
      <c r="D9202">
        <v>7.4658296828705604</v>
      </c>
      <c r="E9202">
        <v>7.2381796543296701</v>
      </c>
      <c r="F9202">
        <v>7.0393940505603299</v>
      </c>
      <c r="G9202">
        <v>7.2356250852881097</v>
      </c>
      <c r="H9202">
        <v>6.80558063504375</v>
      </c>
      <c r="I9202">
        <v>7.4899686281158102</v>
      </c>
      <c r="J9202">
        <v>7.1387921266640602</v>
      </c>
      <c r="K9202">
        <v>7.2207576889162599</v>
      </c>
      <c r="L9202">
        <v>7.0255362286023502</v>
      </c>
      <c r="M9202">
        <v>7.0153703993069296</v>
      </c>
      <c r="N9202">
        <v>6.9269991755545401</v>
      </c>
      <c r="O9202">
        <v>7.1494275816468704</v>
      </c>
      <c r="P9202">
        <v>7.7071490674832202</v>
      </c>
      <c r="Q9202">
        <v>6.6375058506955904</v>
      </c>
    </row>
    <row r="9203" spans="1:17">
      <c r="A9203" t="s">
        <v>16721</v>
      </c>
      <c r="B9203" s="16" t="s">
        <v>16722</v>
      </c>
      <c r="C9203">
        <v>6.4801488877760303</v>
      </c>
      <c r="D9203">
        <v>6.5415513815242896</v>
      </c>
      <c r="E9203">
        <v>6.5336684091712298</v>
      </c>
      <c r="F9203">
        <v>6.4669918415543304</v>
      </c>
      <c r="G9203">
        <v>6.2750527402873404</v>
      </c>
      <c r="H9203">
        <v>6.6027569335949101</v>
      </c>
      <c r="I9203">
        <v>6.6827849385407099</v>
      </c>
      <c r="J9203">
        <v>6.45247967185911</v>
      </c>
      <c r="K9203">
        <v>6.6181099741906699</v>
      </c>
      <c r="L9203">
        <v>6.32580422898618</v>
      </c>
      <c r="M9203">
        <v>5.8057232550906601</v>
      </c>
      <c r="N9203">
        <v>6.33603490129736</v>
      </c>
      <c r="O9203">
        <v>6.1230454572813002</v>
      </c>
      <c r="P9203">
        <v>6.9348693486336597</v>
      </c>
      <c r="Q9203">
        <v>5.81282804418474</v>
      </c>
    </row>
    <row r="9204" spans="1:17">
      <c r="A9204" t="s">
        <v>16723</v>
      </c>
      <c r="B9204" s="16" t="s">
        <v>16724</v>
      </c>
      <c r="C9204">
        <v>4.7424302842105197</v>
      </c>
      <c r="D9204">
        <v>5.1573505347490602</v>
      </c>
      <c r="E9204">
        <v>3.9618875914207199</v>
      </c>
      <c r="F9204">
        <v>3.7319397910766599</v>
      </c>
      <c r="G9204">
        <v>4.3009286659846602</v>
      </c>
      <c r="H9204">
        <v>3.7814594184883799</v>
      </c>
      <c r="I9204">
        <v>4.16059535596606</v>
      </c>
      <c r="J9204">
        <v>4.0085972383706396</v>
      </c>
      <c r="K9204">
        <v>4.67705685303679</v>
      </c>
      <c r="L9204">
        <v>4.2633743974944602</v>
      </c>
      <c r="M9204">
        <v>4.2669672077812901</v>
      </c>
      <c r="N9204">
        <v>3.9019995236038798</v>
      </c>
      <c r="O9204">
        <v>4.2491040476565001</v>
      </c>
      <c r="P9204">
        <v>4.3630835021106398</v>
      </c>
      <c r="Q9204">
        <v>2.8218677180984102</v>
      </c>
    </row>
    <row r="9205" spans="1:17">
      <c r="A9205" t="s">
        <v>16725</v>
      </c>
      <c r="B9205" s="16" t="s">
        <v>16726</v>
      </c>
      <c r="C9205">
        <v>8.2395853647937596</v>
      </c>
      <c r="D9205">
        <v>8.1727629776636093</v>
      </c>
      <c r="E9205">
        <v>8.1300980002261394</v>
      </c>
      <c r="F9205">
        <v>8.2991202724378201</v>
      </c>
      <c r="G9205">
        <v>8.0609030714784904</v>
      </c>
      <c r="H9205">
        <v>8.2069884902560695</v>
      </c>
      <c r="I9205">
        <v>8.0885691376079798</v>
      </c>
      <c r="J9205">
        <v>8.0118165226624498</v>
      </c>
      <c r="K9205">
        <v>7.68902799721163</v>
      </c>
      <c r="L9205">
        <v>7.6833893383256999</v>
      </c>
      <c r="M9205">
        <v>8.0484884049567107</v>
      </c>
      <c r="N9205">
        <v>8.0438816611613593</v>
      </c>
      <c r="O9205">
        <v>7.9346326778964</v>
      </c>
      <c r="P9205">
        <v>7.6445215638579098</v>
      </c>
      <c r="Q9205">
        <v>8.48255560796823</v>
      </c>
    </row>
    <row r="9206" spans="1:17">
      <c r="A9206" t="s">
        <v>16727</v>
      </c>
      <c r="B9206" s="16" t="e">
        <v>#N/A</v>
      </c>
      <c r="C9206">
        <v>6.2988391187184796</v>
      </c>
      <c r="D9206">
        <v>6.35058411604592</v>
      </c>
      <c r="E9206">
        <v>5.8440669982677802</v>
      </c>
      <c r="F9206">
        <v>6.0222063443531901</v>
      </c>
      <c r="G9206">
        <v>5.9953604944039602</v>
      </c>
      <c r="H9206">
        <v>6.9550790148528003</v>
      </c>
      <c r="I9206">
        <v>6.2083190743270702</v>
      </c>
      <c r="J9206">
        <v>6.4206616755516501</v>
      </c>
      <c r="K9206">
        <v>5.8855780355688703</v>
      </c>
      <c r="L9206">
        <v>5.6645052727704401</v>
      </c>
      <c r="M9206">
        <v>5.3280626239297098</v>
      </c>
      <c r="N9206">
        <v>5.8185725375441404</v>
      </c>
      <c r="O9206">
        <v>5.3368598019304798</v>
      </c>
      <c r="P9206">
        <v>6.4928410672808097</v>
      </c>
      <c r="Q9206">
        <v>2.8218677180984102</v>
      </c>
    </row>
    <row r="9207" spans="1:17">
      <c r="A9207" t="s">
        <v>16728</v>
      </c>
      <c r="B9207" s="16" t="s">
        <v>16729</v>
      </c>
      <c r="C9207">
        <v>6.61737362056245</v>
      </c>
      <c r="D9207">
        <v>6.6226079365118098</v>
      </c>
      <c r="E9207">
        <v>7.7006203336366701</v>
      </c>
      <c r="F9207">
        <v>7.0552994912818203</v>
      </c>
      <c r="G9207">
        <v>7.2094661594368903</v>
      </c>
      <c r="H9207">
        <v>7.5318215657091097</v>
      </c>
      <c r="I9207">
        <v>6.3017290020185603</v>
      </c>
      <c r="J9207">
        <v>8.9671085542927003</v>
      </c>
      <c r="K9207">
        <v>6.0959187970261004</v>
      </c>
      <c r="L9207">
        <v>6.7749711994475996</v>
      </c>
      <c r="M9207">
        <v>7.6528462197776301</v>
      </c>
      <c r="N9207">
        <v>7.3217623800089804</v>
      </c>
      <c r="O9207">
        <v>7.60889840261577</v>
      </c>
      <c r="P9207">
        <v>7.1645898956467198</v>
      </c>
      <c r="Q9207">
        <v>6.2843132996066204</v>
      </c>
    </row>
    <row r="9208" spans="1:17">
      <c r="A9208" t="s">
        <v>16730</v>
      </c>
      <c r="B9208" s="16" t="s">
        <v>16731</v>
      </c>
      <c r="C9208">
        <v>8.9646097185978295</v>
      </c>
      <c r="D9208">
        <v>9.0918448519154094</v>
      </c>
      <c r="E9208">
        <v>8.7409534762686292</v>
      </c>
      <c r="F9208">
        <v>8.9899226641196694</v>
      </c>
      <c r="G9208">
        <v>8.7990969799471106</v>
      </c>
      <c r="H9208">
        <v>8.8888809225310794</v>
      </c>
      <c r="I9208">
        <v>8.9807377153642793</v>
      </c>
      <c r="J9208">
        <v>8.8650994313913998</v>
      </c>
      <c r="K9208">
        <v>9.0672865531068894</v>
      </c>
      <c r="L9208">
        <v>8.7154039576573705</v>
      </c>
      <c r="M9208">
        <v>8.6092021406307602</v>
      </c>
      <c r="N9208">
        <v>8.6444273341863003</v>
      </c>
      <c r="O9208">
        <v>8.6788177591209106</v>
      </c>
      <c r="P9208">
        <v>9.3325012534025102</v>
      </c>
      <c r="Q9208">
        <v>8.1958182219819093</v>
      </c>
    </row>
    <row r="9209" spans="1:17">
      <c r="A9209" t="s">
        <v>16732</v>
      </c>
      <c r="B9209" s="16" t="s">
        <v>16733</v>
      </c>
      <c r="C9209">
        <v>5.8874000292282904</v>
      </c>
      <c r="D9209">
        <v>6.1768758760752398</v>
      </c>
      <c r="E9209">
        <v>5.8440669982677802</v>
      </c>
      <c r="F9209">
        <v>5.2586040200005799</v>
      </c>
      <c r="G9209">
        <v>5.4770951667621199</v>
      </c>
      <c r="H9209">
        <v>5.6573806008778602</v>
      </c>
      <c r="I9209">
        <v>6.3017290020185603</v>
      </c>
      <c r="J9209">
        <v>5.7975935847914002</v>
      </c>
      <c r="K9209">
        <v>5.9369845976997899</v>
      </c>
      <c r="L9209">
        <v>6.0164413304659004</v>
      </c>
      <c r="M9209">
        <v>5.305907987925</v>
      </c>
      <c r="N9209">
        <v>5.3632034605234802</v>
      </c>
      <c r="O9209">
        <v>5.2659635633928499</v>
      </c>
      <c r="P9209">
        <v>6.217780089303</v>
      </c>
      <c r="Q9209">
        <v>2.8218677180984102</v>
      </c>
    </row>
    <row r="9210" spans="1:17">
      <c r="A9210" t="s">
        <v>16734</v>
      </c>
      <c r="B9210" s="16" t="s">
        <v>16735</v>
      </c>
      <c r="C9210">
        <v>9.1941832496003002</v>
      </c>
      <c r="D9210">
        <v>9.0403692879494795</v>
      </c>
      <c r="E9210">
        <v>9.1362654657006406</v>
      </c>
      <c r="F9210">
        <v>9.0063361822102692</v>
      </c>
      <c r="G9210">
        <v>9.2891111915428795</v>
      </c>
      <c r="H9210">
        <v>8.3028133298426194</v>
      </c>
      <c r="I9210">
        <v>8.9877234438776092</v>
      </c>
      <c r="J9210">
        <v>8.8274193564779893</v>
      </c>
      <c r="K9210">
        <v>9.1028735507880203</v>
      </c>
      <c r="L9210">
        <v>9.0074614815877396</v>
      </c>
      <c r="M9210">
        <v>8.8470204917064397</v>
      </c>
      <c r="N9210">
        <v>9.3092053487717905</v>
      </c>
      <c r="O9210">
        <v>8.9102230228187693</v>
      </c>
      <c r="P9210">
        <v>8.4181185696057703</v>
      </c>
      <c r="Q9210">
        <v>10.5471379838792</v>
      </c>
    </row>
    <row r="9211" spans="1:17">
      <c r="A9211" t="s">
        <v>16736</v>
      </c>
      <c r="B9211" s="16" t="s">
        <v>16737</v>
      </c>
      <c r="C9211">
        <v>8.4733686396913992</v>
      </c>
      <c r="D9211">
        <v>8.5479567077891208</v>
      </c>
      <c r="E9211">
        <v>8.4267877094700001</v>
      </c>
      <c r="F9211">
        <v>8.4921645250514501</v>
      </c>
      <c r="G9211">
        <v>8.3941513059058703</v>
      </c>
      <c r="H9211">
        <v>9.3445770667678296</v>
      </c>
      <c r="I9211">
        <v>8.7994013124825301</v>
      </c>
      <c r="J9211">
        <v>8.7990111640539403</v>
      </c>
      <c r="K9211">
        <v>8.6142974289983094</v>
      </c>
      <c r="L9211">
        <v>8.7922778737723597</v>
      </c>
      <c r="M9211">
        <v>8.7921065647055308</v>
      </c>
      <c r="N9211">
        <v>8.5580346457561998</v>
      </c>
      <c r="O9211">
        <v>8.8192716750542797</v>
      </c>
      <c r="P9211">
        <v>9.0053554994578295</v>
      </c>
      <c r="Q9211">
        <v>6.2843132996066204</v>
      </c>
    </row>
    <row r="9212" spans="1:17">
      <c r="A9212" t="s">
        <v>16738</v>
      </c>
      <c r="B9212" s="16" t="e">
        <v>#N/A</v>
      </c>
      <c r="C9212">
        <v>8.5865234826024004</v>
      </c>
      <c r="D9212">
        <v>8.6226726888336298</v>
      </c>
      <c r="E9212">
        <v>8.76042513487522</v>
      </c>
      <c r="F9212">
        <v>8.5660079995508394</v>
      </c>
      <c r="G9212">
        <v>8.4984746007408596</v>
      </c>
      <c r="H9212">
        <v>8.4202700467747107</v>
      </c>
      <c r="I9212">
        <v>8.4337948150978406</v>
      </c>
      <c r="J9212">
        <v>8.4532962214740799</v>
      </c>
      <c r="K9212">
        <v>8.5774847859214702</v>
      </c>
      <c r="L9212">
        <v>8.6397577836786095</v>
      </c>
      <c r="M9212">
        <v>8.4494833902512205</v>
      </c>
      <c r="N9212">
        <v>8.4490871884444907</v>
      </c>
      <c r="O9212">
        <v>8.3842536430706094</v>
      </c>
      <c r="P9212">
        <v>8.2808406053416803</v>
      </c>
      <c r="Q9212">
        <v>6.6375058506955904</v>
      </c>
    </row>
    <row r="9213" spans="1:17">
      <c r="A9213" t="s">
        <v>16739</v>
      </c>
      <c r="B9213" s="16" t="s">
        <v>16740</v>
      </c>
      <c r="C9213">
        <v>3.8862082974622001</v>
      </c>
      <c r="D9213">
        <v>4.0407231514856203</v>
      </c>
      <c r="E9213">
        <v>4.4833795521924502</v>
      </c>
      <c r="F9213">
        <v>4.4086599646307301</v>
      </c>
      <c r="G9213">
        <v>3.9446609719593901</v>
      </c>
      <c r="H9213">
        <v>2.8218677180984102</v>
      </c>
      <c r="I9213">
        <v>3.3100125595866299</v>
      </c>
      <c r="J9213">
        <v>3.5611359966351301</v>
      </c>
      <c r="K9213">
        <v>4.5405942945665601</v>
      </c>
      <c r="L9213">
        <v>3.9560512465587201</v>
      </c>
      <c r="M9213">
        <v>4.0387673383778999</v>
      </c>
      <c r="N9213">
        <v>4.0888472785647796</v>
      </c>
      <c r="O9213">
        <v>3.6677309644704801</v>
      </c>
      <c r="P9213">
        <v>3.3893867502571098</v>
      </c>
      <c r="Q9213">
        <v>5.09416193408443</v>
      </c>
    </row>
    <row r="9214" spans="1:17">
      <c r="A9214" t="s">
        <v>16741</v>
      </c>
      <c r="B9214" s="16" t="s">
        <v>16742</v>
      </c>
      <c r="C9214">
        <v>6.8676794743352501</v>
      </c>
      <c r="D9214">
        <v>6.6993092668309204</v>
      </c>
      <c r="E9214">
        <v>6.7210876136474598</v>
      </c>
      <c r="F9214">
        <v>6.6774092984987004</v>
      </c>
      <c r="G9214">
        <v>6.56487182254026</v>
      </c>
      <c r="H9214">
        <v>6.8469972577830296</v>
      </c>
      <c r="I9214">
        <v>6.7393082626033101</v>
      </c>
      <c r="J9214">
        <v>7.0239580261777501</v>
      </c>
      <c r="K9214">
        <v>6.7185720740311599</v>
      </c>
      <c r="L9214">
        <v>6.6027357039898096</v>
      </c>
      <c r="M9214">
        <v>6.5491988163808497</v>
      </c>
      <c r="N9214">
        <v>6.2904795804548401</v>
      </c>
      <c r="O9214">
        <v>6.2952160533026804</v>
      </c>
      <c r="P9214">
        <v>6.98638363708924</v>
      </c>
      <c r="Q9214">
        <v>5.09416193408443</v>
      </c>
    </row>
    <row r="9215" spans="1:17">
      <c r="A9215" t="s">
        <v>16743</v>
      </c>
      <c r="B9215" s="16" t="s">
        <v>16744</v>
      </c>
      <c r="C9215">
        <v>8.0243021689939695</v>
      </c>
      <c r="D9215">
        <v>8.2105279715083395</v>
      </c>
      <c r="E9215">
        <v>8.1772368720469597</v>
      </c>
      <c r="F9215">
        <v>8.4447677199023801</v>
      </c>
      <c r="G9215">
        <v>7.9337184578607696</v>
      </c>
      <c r="H9215">
        <v>8.6991092833680206</v>
      </c>
      <c r="I9215">
        <v>8.2522790768096801</v>
      </c>
      <c r="J9215">
        <v>8.3535539967535293</v>
      </c>
      <c r="K9215">
        <v>8.1603376745686695</v>
      </c>
      <c r="L9215">
        <v>8.09317965841913</v>
      </c>
      <c r="M9215">
        <v>8.0354972531732596</v>
      </c>
      <c r="N9215">
        <v>7.9305058648688096</v>
      </c>
      <c r="O9215">
        <v>8.0275152162073304</v>
      </c>
      <c r="P9215">
        <v>8.6104643553727005</v>
      </c>
      <c r="Q9215">
        <v>6.2843132996066204</v>
      </c>
    </row>
    <row r="9216" spans="1:17">
      <c r="A9216" t="s">
        <v>16745</v>
      </c>
      <c r="B9216" s="16" t="e">
        <v>#N/A</v>
      </c>
      <c r="C9216">
        <v>4.4838185959666896</v>
      </c>
      <c r="D9216">
        <v>4.32650596693877</v>
      </c>
      <c r="E9216">
        <v>3.9618875914207199</v>
      </c>
      <c r="F9216">
        <v>4.0892058755412499</v>
      </c>
      <c r="G9216">
        <v>4.3009286659846602</v>
      </c>
      <c r="H9216">
        <v>4.2312229394497098</v>
      </c>
      <c r="I9216">
        <v>4.2360017113942803</v>
      </c>
      <c r="J9216">
        <v>4.5477957058863296</v>
      </c>
      <c r="K9216">
        <v>3.91162951239331</v>
      </c>
      <c r="L9216">
        <v>4.2633743974944602</v>
      </c>
      <c r="M9216">
        <v>3.82485868955618</v>
      </c>
      <c r="N9216">
        <v>3.99991931403749</v>
      </c>
      <c r="O9216">
        <v>3.6677309644704801</v>
      </c>
      <c r="P9216">
        <v>4.0606668341819496</v>
      </c>
      <c r="Q9216">
        <v>2.8218677180984102</v>
      </c>
    </row>
    <row r="9217" spans="1:17">
      <c r="A9217" t="s">
        <v>16746</v>
      </c>
      <c r="B9217" s="16" t="s">
        <v>16747</v>
      </c>
      <c r="C9217">
        <v>9.6467220646504597</v>
      </c>
      <c r="D9217">
        <v>9.6799802512746798</v>
      </c>
      <c r="E9217">
        <v>9.7152166620167506</v>
      </c>
      <c r="F9217">
        <v>9.3955345245159805</v>
      </c>
      <c r="G9217">
        <v>9.3816324324442402</v>
      </c>
      <c r="H9217">
        <v>9.17470365675584</v>
      </c>
      <c r="I9217">
        <v>9.7063531217579708</v>
      </c>
      <c r="J9217">
        <v>9.5586853507359706</v>
      </c>
      <c r="K9217">
        <v>9.7172291262725192</v>
      </c>
      <c r="L9217">
        <v>9.4626504085779697</v>
      </c>
      <c r="M9217">
        <v>9.1642884117640993</v>
      </c>
      <c r="N9217">
        <v>8.9604990693350803</v>
      </c>
      <c r="O9217">
        <v>9.3260450491034295</v>
      </c>
      <c r="P9217">
        <v>9.7043374304762704</v>
      </c>
      <c r="Q9217">
        <v>8.6462459446333604</v>
      </c>
    </row>
    <row r="9218" spans="1:17">
      <c r="A9218" t="s">
        <v>16748</v>
      </c>
      <c r="B9218" s="16" t="s">
        <v>16749</v>
      </c>
      <c r="C9218">
        <v>5.1056188094586403</v>
      </c>
      <c r="D9218">
        <v>4.7446882369672698</v>
      </c>
      <c r="E9218">
        <v>5.1699772735735099</v>
      </c>
      <c r="F9218">
        <v>4.9030240476511198</v>
      </c>
      <c r="G9218">
        <v>5.35182564159728</v>
      </c>
      <c r="H9218">
        <v>4.3015284866045098</v>
      </c>
      <c r="I9218">
        <v>5.6888246486798497</v>
      </c>
      <c r="J9218">
        <v>4.6307624373210201</v>
      </c>
      <c r="K9218">
        <v>5.0150269178089699</v>
      </c>
      <c r="L9218">
        <v>5.31160411377655</v>
      </c>
      <c r="M9218">
        <v>5.1397006687878797</v>
      </c>
      <c r="N9218">
        <v>4.9846796155147501</v>
      </c>
      <c r="O9218">
        <v>4.7358659530866696</v>
      </c>
      <c r="P9218">
        <v>4.3630835021106398</v>
      </c>
      <c r="Q9218">
        <v>7.1565710053807701</v>
      </c>
    </row>
    <row r="9219" spans="1:17">
      <c r="A9219" t="s">
        <v>16750</v>
      </c>
      <c r="B9219" s="16" t="s">
        <v>16751</v>
      </c>
      <c r="C9219">
        <v>7.5958066555574204</v>
      </c>
      <c r="D9219">
        <v>7.5149974568881897</v>
      </c>
      <c r="E9219">
        <v>9.3180568931409091</v>
      </c>
      <c r="F9219">
        <v>8.3417949810405094</v>
      </c>
      <c r="G9219">
        <v>8.9591115678948192</v>
      </c>
      <c r="H9219">
        <v>7.2141367709232602</v>
      </c>
      <c r="I9219">
        <v>8.1312731124589508</v>
      </c>
      <c r="J9219">
        <v>8.9743853351036709</v>
      </c>
      <c r="K9219">
        <v>7.8739971787165404</v>
      </c>
      <c r="L9219">
        <v>6.9823204241520296</v>
      </c>
      <c r="M9219">
        <v>7.1482828711562396</v>
      </c>
      <c r="N9219">
        <v>7.8339579376500996</v>
      </c>
      <c r="O9219">
        <v>8.4163063309922297</v>
      </c>
      <c r="P9219">
        <v>8.2284615464917206</v>
      </c>
      <c r="Q9219">
        <v>8.2978683598244807</v>
      </c>
    </row>
    <row r="9220" spans="1:17">
      <c r="A9220" t="s">
        <v>16752</v>
      </c>
      <c r="B9220" s="16" t="s">
        <v>16753</v>
      </c>
      <c r="C9220">
        <v>5.4731326598032704</v>
      </c>
      <c r="D9220">
        <v>5.5701495124768599</v>
      </c>
      <c r="E9220">
        <v>5.8141048855267101</v>
      </c>
      <c r="F9220">
        <v>5.6288788852098</v>
      </c>
      <c r="G9220">
        <v>5.91035690204746</v>
      </c>
      <c r="H9220">
        <v>5.3093855619154802</v>
      </c>
      <c r="I9220">
        <v>5.98191456634164</v>
      </c>
      <c r="J9220">
        <v>6.0418318428819298</v>
      </c>
      <c r="K9220">
        <v>5.7384832894897801</v>
      </c>
      <c r="L9220">
        <v>5.8515068593680599</v>
      </c>
      <c r="M9220">
        <v>4.9497083792204704</v>
      </c>
      <c r="N9220">
        <v>4.6183712388410303</v>
      </c>
      <c r="O9220">
        <v>4.6608164090738198</v>
      </c>
      <c r="P9220">
        <v>5.3028714561952901</v>
      </c>
      <c r="Q9220">
        <v>7.1565710053807701</v>
      </c>
    </row>
    <row r="9221" spans="1:17">
      <c r="A9221" t="s">
        <v>16754</v>
      </c>
      <c r="B9221" s="16" t="s">
        <v>16755</v>
      </c>
      <c r="C9221">
        <v>6.9734988154558204</v>
      </c>
      <c r="D9221">
        <v>6.8509999593391502</v>
      </c>
      <c r="E9221">
        <v>7.0223608587950404</v>
      </c>
      <c r="F9221">
        <v>6.1321346925860896</v>
      </c>
      <c r="G9221">
        <v>6.8739435564952496</v>
      </c>
      <c r="H9221">
        <v>5.6335213647889502</v>
      </c>
      <c r="I9221">
        <v>6.8765996201399204</v>
      </c>
      <c r="J9221">
        <v>6.45247967185911</v>
      </c>
      <c r="K9221">
        <v>7.1861750931338202</v>
      </c>
      <c r="L9221">
        <v>6.7127894493899696</v>
      </c>
      <c r="M9221">
        <v>6.5674538731629699</v>
      </c>
      <c r="N9221">
        <v>5.7523273948856701</v>
      </c>
      <c r="O9221">
        <v>6.9443528735545703</v>
      </c>
      <c r="P9221">
        <v>6.9736775772595898</v>
      </c>
      <c r="Q9221">
        <v>6.6375058506955904</v>
      </c>
    </row>
    <row r="9222" spans="1:17">
      <c r="A9222" t="s">
        <v>16756</v>
      </c>
      <c r="B9222" s="16" t="s">
        <v>16757</v>
      </c>
      <c r="C9222">
        <v>5.8263624218194501</v>
      </c>
      <c r="D9222">
        <v>6.2518558839937999</v>
      </c>
      <c r="E9222">
        <v>5.7521813055947497</v>
      </c>
      <c r="F9222">
        <v>6.0057787532757798</v>
      </c>
      <c r="G9222">
        <v>6.09486992412522</v>
      </c>
      <c r="H9222">
        <v>6.6503815819958696</v>
      </c>
      <c r="I9222">
        <v>6.1591987869246898</v>
      </c>
      <c r="J9222">
        <v>6.32070094061618</v>
      </c>
      <c r="K9222">
        <v>6.1973995995060003</v>
      </c>
      <c r="L9222">
        <v>5.88986996217022</v>
      </c>
      <c r="M9222">
        <v>6.4443906543116398</v>
      </c>
      <c r="N9222">
        <v>5.8185725375441404</v>
      </c>
      <c r="O9222">
        <v>6.0423190264543898</v>
      </c>
      <c r="P9222">
        <v>6.6127103465427499</v>
      </c>
      <c r="Q9222">
        <v>2.8218677180984102</v>
      </c>
    </row>
    <row r="9223" spans="1:17">
      <c r="A9223" t="s">
        <v>16758</v>
      </c>
      <c r="B9223" s="16" t="s">
        <v>16759</v>
      </c>
      <c r="C9223">
        <v>7.7387926530270903</v>
      </c>
      <c r="D9223">
        <v>7.6421366729318496</v>
      </c>
      <c r="E9223">
        <v>7.37606582637006</v>
      </c>
      <c r="F9223">
        <v>7.3858608538148998</v>
      </c>
      <c r="G9223">
        <v>8.0214125638827802</v>
      </c>
      <c r="H9223">
        <v>7.5381418093860697</v>
      </c>
      <c r="I9223">
        <v>7.6630560713496596</v>
      </c>
      <c r="J9223">
        <v>7.4628622513126999</v>
      </c>
      <c r="K9223">
        <v>7.6490009132579502</v>
      </c>
      <c r="L9223">
        <v>7.9793730729810397</v>
      </c>
      <c r="M9223">
        <v>8.1544248387103995</v>
      </c>
      <c r="N9223">
        <v>8.6049592367658896</v>
      </c>
      <c r="O9223">
        <v>7.9529660197328198</v>
      </c>
      <c r="P9223">
        <v>7.8458029754857996</v>
      </c>
      <c r="Q9223">
        <v>8.7932323857913595</v>
      </c>
    </row>
    <row r="9224" spans="1:17">
      <c r="A9224" t="s">
        <v>16760</v>
      </c>
      <c r="B9224" s="16" t="s">
        <v>16761</v>
      </c>
      <c r="C9224">
        <v>5.0699158884914599</v>
      </c>
      <c r="D9224">
        <v>4.6996493033489397</v>
      </c>
      <c r="E9224">
        <v>4.96044362242744</v>
      </c>
      <c r="F9224">
        <v>4.4629136307985604</v>
      </c>
      <c r="G9224">
        <v>5.3186214901221902</v>
      </c>
      <c r="H9224">
        <v>5.8138286615387997</v>
      </c>
      <c r="I9224">
        <v>5.28584498120492</v>
      </c>
      <c r="J9224">
        <v>4.70846365273073</v>
      </c>
      <c r="K9224">
        <v>5.3872068501715296</v>
      </c>
      <c r="L9224">
        <v>5.2528230808998897</v>
      </c>
      <c r="M9224">
        <v>4.8899346368581904</v>
      </c>
      <c r="N9224">
        <v>5.7063481960642797</v>
      </c>
      <c r="O9224">
        <v>4.4501242258791596</v>
      </c>
      <c r="P9224">
        <v>5.4975049655279902</v>
      </c>
      <c r="Q9224">
        <v>6.2843132996066204</v>
      </c>
    </row>
    <row r="9225" spans="1:17">
      <c r="A9225" t="s">
        <v>16762</v>
      </c>
      <c r="B9225" s="16" t="s">
        <v>16763</v>
      </c>
      <c r="C9225">
        <v>6.8168678752759702</v>
      </c>
      <c r="D9225">
        <v>6.6338206543565796</v>
      </c>
      <c r="E9225">
        <v>5.90213374864478</v>
      </c>
      <c r="F9225">
        <v>5.8669547222798002</v>
      </c>
      <c r="G9225">
        <v>7.2613161132678199</v>
      </c>
      <c r="H9225">
        <v>5.5337430520980799</v>
      </c>
      <c r="I9225">
        <v>6.4584923515581396</v>
      </c>
      <c r="J9225">
        <v>5.7808175510722997</v>
      </c>
      <c r="K9225">
        <v>6.7088377735554596</v>
      </c>
      <c r="L9225">
        <v>5.7296673572142103</v>
      </c>
      <c r="M9225">
        <v>6.3940755381791998</v>
      </c>
      <c r="N9225">
        <v>6.5181390580775203</v>
      </c>
      <c r="O9225">
        <v>6.5490755236306599</v>
      </c>
      <c r="P9225">
        <v>7.1757190377558198</v>
      </c>
      <c r="Q9225">
        <v>5.81282804418474</v>
      </c>
    </row>
    <row r="9226" spans="1:17">
      <c r="A9226" t="s">
        <v>16764</v>
      </c>
      <c r="B9226" s="16" t="s">
        <v>16765</v>
      </c>
      <c r="C9226">
        <v>10.003184254936301</v>
      </c>
      <c r="D9226">
        <v>9.8402555492425599</v>
      </c>
      <c r="E9226">
        <v>10.137679074639699</v>
      </c>
      <c r="F9226">
        <v>9.9906984432550896</v>
      </c>
      <c r="G9226">
        <v>10.0750368435961</v>
      </c>
      <c r="H9226">
        <v>9.1336109993361205</v>
      </c>
      <c r="I9226">
        <v>10.0578489260671</v>
      </c>
      <c r="J9226">
        <v>9.5586853507359706</v>
      </c>
      <c r="K9226">
        <v>10.622385890473</v>
      </c>
      <c r="L9226">
        <v>10.4513923462777</v>
      </c>
      <c r="M9226">
        <v>9.9930254100781895</v>
      </c>
      <c r="N9226">
        <v>10.106912167716899</v>
      </c>
      <c r="O9226">
        <v>10.1092523113907</v>
      </c>
      <c r="P9226">
        <v>9.1304737268934808</v>
      </c>
      <c r="Q9226">
        <v>11.7706409981947</v>
      </c>
    </row>
    <row r="9227" spans="1:17">
      <c r="A9227" t="s">
        <v>16766</v>
      </c>
      <c r="B9227" s="16" t="s">
        <v>16767</v>
      </c>
      <c r="C9227">
        <v>9.7366201393754395</v>
      </c>
      <c r="D9227">
        <v>9.8390511408363306</v>
      </c>
      <c r="E9227">
        <v>9.4244022294029897</v>
      </c>
      <c r="F9227">
        <v>9.8958910663580308</v>
      </c>
      <c r="G9227">
        <v>9.4630617450405801</v>
      </c>
      <c r="H9227">
        <v>10.100659262382701</v>
      </c>
      <c r="I9227">
        <v>9.5149469513521794</v>
      </c>
      <c r="J9227">
        <v>9.6948508297215898</v>
      </c>
      <c r="K9227">
        <v>9.5068460262947294</v>
      </c>
      <c r="L9227">
        <v>9.6142974837986799</v>
      </c>
      <c r="M9227">
        <v>9.5135139408971607</v>
      </c>
      <c r="N9227">
        <v>9.4112764562704303</v>
      </c>
      <c r="O9227">
        <v>9.3879507699837195</v>
      </c>
      <c r="P9227">
        <v>9.5886440089969192</v>
      </c>
      <c r="Q9227">
        <v>9.1060647157263492</v>
      </c>
    </row>
    <row r="9228" spans="1:17">
      <c r="A9228" t="s">
        <v>16768</v>
      </c>
      <c r="B9228" s="16" t="e">
        <v>#N/A</v>
      </c>
      <c r="C9228">
        <v>5.6726238351308904</v>
      </c>
      <c r="D9228">
        <v>5.0571074914141203</v>
      </c>
      <c r="E9228">
        <v>5.8734011200307696</v>
      </c>
      <c r="F9228">
        <v>5.5849098412756897</v>
      </c>
      <c r="G9228">
        <v>5.5356797135327902</v>
      </c>
      <c r="H9228">
        <v>5.18156933842931</v>
      </c>
      <c r="I9228">
        <v>5.6171189819053096</v>
      </c>
      <c r="J9228">
        <v>5.9097086530010401</v>
      </c>
      <c r="K9228">
        <v>5.8322145301996997</v>
      </c>
      <c r="L9228">
        <v>5.98142559332394</v>
      </c>
      <c r="M9228">
        <v>5.4337223318735699</v>
      </c>
      <c r="N9228">
        <v>5.3928688873847097</v>
      </c>
      <c r="O9228">
        <v>5.4042348522540298</v>
      </c>
      <c r="P9228">
        <v>5.7609673977777103</v>
      </c>
      <c r="Q9228">
        <v>5.09416193408443</v>
      </c>
    </row>
    <row r="9229" spans="1:17">
      <c r="A9229" t="s">
        <v>16769</v>
      </c>
      <c r="B9229" s="16" t="e">
        <v>#N/A</v>
      </c>
      <c r="C9229">
        <v>5.3901707160280399</v>
      </c>
      <c r="D9229">
        <v>5.2202186721532398</v>
      </c>
      <c r="E9229">
        <v>5.1699772735735099</v>
      </c>
      <c r="F9229">
        <v>5.3141782898249303</v>
      </c>
      <c r="G9229">
        <v>6.1139565568328003</v>
      </c>
      <c r="H9229">
        <v>3.9869852489372102</v>
      </c>
      <c r="I9229">
        <v>4.6574362853065301</v>
      </c>
      <c r="J9229">
        <v>4.8507352198443803</v>
      </c>
      <c r="K9229">
        <v>5.6379859859907304</v>
      </c>
      <c r="L9229">
        <v>5.7082842090885597</v>
      </c>
      <c r="M9229">
        <v>5.7900959904734401</v>
      </c>
      <c r="N9229">
        <v>5.8185725375441404</v>
      </c>
      <c r="O9229">
        <v>5.6811186853724998</v>
      </c>
      <c r="P9229">
        <v>4.3630835021106398</v>
      </c>
      <c r="Q9229">
        <v>7.9670857749043096</v>
      </c>
    </row>
    <row r="9230" spans="1:17">
      <c r="A9230" t="s">
        <v>16770</v>
      </c>
      <c r="B9230" s="16" t="s">
        <v>16771</v>
      </c>
      <c r="C9230">
        <v>6.1080510548675004</v>
      </c>
      <c r="D9230">
        <v>6.2518558839937999</v>
      </c>
      <c r="E9230">
        <v>5.54791781288802</v>
      </c>
      <c r="F9230">
        <v>5.2866768958500598</v>
      </c>
      <c r="G9230">
        <v>6.1513734454629896</v>
      </c>
      <c r="H9230">
        <v>5.3978950479979702</v>
      </c>
      <c r="I9230">
        <v>5.7346509072572998</v>
      </c>
      <c r="J9230">
        <v>5.9250173106924402</v>
      </c>
      <c r="K9230">
        <v>5.8855780355688703</v>
      </c>
      <c r="L9230">
        <v>5.1269350135493204</v>
      </c>
      <c r="M9230">
        <v>5.305907987925</v>
      </c>
      <c r="N9230">
        <v>4.8146980941494002</v>
      </c>
      <c r="O9230">
        <v>5.5691886856815396</v>
      </c>
      <c r="P9230">
        <v>5.9824449333743104</v>
      </c>
      <c r="Q9230">
        <v>6.2843132996066204</v>
      </c>
    </row>
    <row r="9231" spans="1:17">
      <c r="A9231" t="s">
        <v>16772</v>
      </c>
      <c r="B9231" s="16" t="s">
        <v>16773</v>
      </c>
      <c r="C9231">
        <v>6.6292182235241102</v>
      </c>
      <c r="D9231">
        <v>6.9438749117888099</v>
      </c>
      <c r="E9231">
        <v>7.04800723539954</v>
      </c>
      <c r="F9231">
        <v>6.3292710665610601</v>
      </c>
      <c r="G9231">
        <v>6.6712248272836403</v>
      </c>
      <c r="H9231">
        <v>5.6335213647889502</v>
      </c>
      <c r="I9231">
        <v>6.6827849385407099</v>
      </c>
      <c r="J9231">
        <v>6.0418318428819298</v>
      </c>
      <c r="K9231">
        <v>7.1070277298164202</v>
      </c>
      <c r="L9231">
        <v>7.0255362286023502</v>
      </c>
      <c r="M9231">
        <v>6.1965870223575603</v>
      </c>
      <c r="N9231">
        <v>6.1781245315310702</v>
      </c>
      <c r="O9231">
        <v>6.3295390887967304</v>
      </c>
      <c r="P9231">
        <v>5.7306434872206502</v>
      </c>
      <c r="Q9231">
        <v>8.2978683598244807</v>
      </c>
    </row>
    <row r="9232" spans="1:17">
      <c r="A9232" t="s">
        <v>16774</v>
      </c>
      <c r="B9232" s="16" t="s">
        <v>16775</v>
      </c>
      <c r="C9232">
        <v>8.4030126765703894</v>
      </c>
      <c r="D9232">
        <v>8.2867523994167307</v>
      </c>
      <c r="E9232">
        <v>9.5165892416787496</v>
      </c>
      <c r="F9232">
        <v>9.1609487968584897</v>
      </c>
      <c r="G9232">
        <v>9.2639663607563403</v>
      </c>
      <c r="H9232">
        <v>9.3783885847667907</v>
      </c>
      <c r="I9232">
        <v>9.3440396897915807</v>
      </c>
      <c r="J9232">
        <v>9.3549560235715497</v>
      </c>
      <c r="K9232">
        <v>8.97730727452495</v>
      </c>
      <c r="L9232">
        <v>9.3968985177812492</v>
      </c>
      <c r="M9232">
        <v>8.93355451262806</v>
      </c>
      <c r="N9232">
        <v>9.69328716306247</v>
      </c>
      <c r="O9232">
        <v>9.1859183146757797</v>
      </c>
      <c r="P9232">
        <v>8.6348121378026992</v>
      </c>
      <c r="Q9232">
        <v>9.6975493141544398</v>
      </c>
    </row>
    <row r="9233" spans="1:17">
      <c r="A9233" t="s">
        <v>16776</v>
      </c>
      <c r="B9233" s="16" t="s">
        <v>16777</v>
      </c>
      <c r="C9233">
        <v>5.69565330414353</v>
      </c>
      <c r="D9233">
        <v>5.4969810266401202</v>
      </c>
      <c r="E9233">
        <v>5.30798454985728</v>
      </c>
      <c r="F9233">
        <v>4.7451440705926098</v>
      </c>
      <c r="G9233">
        <v>5.97458653714276</v>
      </c>
      <c r="H9233">
        <v>4.4894640760069198</v>
      </c>
      <c r="I9233">
        <v>5.43372981984401</v>
      </c>
      <c r="J9233">
        <v>5.1228960162245301</v>
      </c>
      <c r="K9233">
        <v>5.9537102331234397</v>
      </c>
      <c r="L9233">
        <v>5.4993619211439997</v>
      </c>
      <c r="M9233">
        <v>5.5317988361974697</v>
      </c>
      <c r="N9233">
        <v>6.2111450879834704</v>
      </c>
      <c r="O9233">
        <v>5.4473703770443702</v>
      </c>
      <c r="P9233">
        <v>5.7609673977777103</v>
      </c>
      <c r="Q9233">
        <v>2.8218677180984102</v>
      </c>
    </row>
    <row r="9234" spans="1:17">
      <c r="A9234" t="s">
        <v>16778</v>
      </c>
      <c r="B9234" s="16" t="s">
        <v>16779</v>
      </c>
      <c r="C9234">
        <v>7.71130932546843</v>
      </c>
      <c r="D9234">
        <v>8.1061997705033395</v>
      </c>
      <c r="E9234">
        <v>7.4060911410733103</v>
      </c>
      <c r="F9234">
        <v>7.7502160963700497</v>
      </c>
      <c r="G9234">
        <v>7.8232101362540103</v>
      </c>
      <c r="H9234">
        <v>8.5848339657477197</v>
      </c>
      <c r="I9234">
        <v>8.2328039478341104</v>
      </c>
      <c r="J9234">
        <v>8.1208108886503307</v>
      </c>
      <c r="K9234">
        <v>7.8432955415329202</v>
      </c>
      <c r="L9234">
        <v>7.8510103999871497</v>
      </c>
      <c r="M9234">
        <v>8.2836345145343397</v>
      </c>
      <c r="N9234">
        <v>7.8339579376500996</v>
      </c>
      <c r="O9234">
        <v>8.2631646818582798</v>
      </c>
      <c r="P9234">
        <v>8.5689480794334703</v>
      </c>
      <c r="Q9234">
        <v>7.3593062614465703</v>
      </c>
    </row>
    <row r="9235" spans="1:17">
      <c r="A9235" t="s">
        <v>16780</v>
      </c>
      <c r="B9235" s="16" t="s">
        <v>16781</v>
      </c>
      <c r="C9235">
        <v>6.9548310624051402</v>
      </c>
      <c r="D9235">
        <v>6.7822067112404403</v>
      </c>
      <c r="E9235">
        <v>7.8536133879645904</v>
      </c>
      <c r="F9235">
        <v>7.5518209668476501</v>
      </c>
      <c r="G9235">
        <v>7.2356250852881097</v>
      </c>
      <c r="H9235">
        <v>7.2220159419317103</v>
      </c>
      <c r="I9235">
        <v>6.69426981432159</v>
      </c>
      <c r="J9235">
        <v>7.7904227004554203</v>
      </c>
      <c r="K9235">
        <v>6.8304919114760203</v>
      </c>
      <c r="L9235">
        <v>7.1242327011839803</v>
      </c>
      <c r="M9235">
        <v>7.4275725551086502</v>
      </c>
      <c r="N9235">
        <v>7.4980743815892703</v>
      </c>
      <c r="O9235">
        <v>7.40546013863755</v>
      </c>
      <c r="P9235">
        <v>6.3019488648261204</v>
      </c>
      <c r="Q9235">
        <v>9.6208993709487292</v>
      </c>
    </row>
    <row r="9236" spans="1:17">
      <c r="A9236" t="s">
        <v>16782</v>
      </c>
      <c r="B9236" s="16" t="s">
        <v>16783</v>
      </c>
      <c r="C9236">
        <v>8.2202277607191903</v>
      </c>
      <c r="D9236">
        <v>8.2689660213155491</v>
      </c>
      <c r="E9236">
        <v>7.8463377901623304</v>
      </c>
      <c r="F9236">
        <v>8.0526331460793195</v>
      </c>
      <c r="G9236">
        <v>8.0993399160976498</v>
      </c>
      <c r="H9236">
        <v>9.0276899181535395</v>
      </c>
      <c r="I9236">
        <v>8.7233124853893802</v>
      </c>
      <c r="J9236">
        <v>8.5269168517492293</v>
      </c>
      <c r="K9236">
        <v>8.2499795122282595</v>
      </c>
      <c r="L9236">
        <v>8.6369813350903009</v>
      </c>
      <c r="M9236">
        <v>8.8283199413882496</v>
      </c>
      <c r="N9236">
        <v>8.8401582585177199</v>
      </c>
      <c r="O9236">
        <v>8.6633220071507502</v>
      </c>
      <c r="P9236">
        <v>8.8337071439197903</v>
      </c>
      <c r="Q9236">
        <v>7.3593062614465703</v>
      </c>
    </row>
    <row r="9237" spans="1:17">
      <c r="A9237" t="s">
        <v>16784</v>
      </c>
      <c r="B9237" s="16" t="s">
        <v>16785</v>
      </c>
      <c r="C9237">
        <v>9.59808254982525</v>
      </c>
      <c r="D9237">
        <v>9.63349616162742</v>
      </c>
      <c r="E9237">
        <v>10.9812984916038</v>
      </c>
      <c r="F9237">
        <v>10.128265550513699</v>
      </c>
      <c r="G9237">
        <v>10.092994457839501</v>
      </c>
      <c r="H9237">
        <v>7.9706402486002004</v>
      </c>
      <c r="I9237">
        <v>9.6295383362320504</v>
      </c>
      <c r="J9237">
        <v>9.9596858938368005</v>
      </c>
      <c r="K9237">
        <v>10.1295719411393</v>
      </c>
      <c r="L9237">
        <v>9.5872313346615492</v>
      </c>
      <c r="M9237">
        <v>8.8525836910810103</v>
      </c>
      <c r="N9237">
        <v>8.9629024078805006</v>
      </c>
      <c r="O9237">
        <v>9.0832071265683396</v>
      </c>
      <c r="P9237">
        <v>9.8043005241314596</v>
      </c>
      <c r="Q9237">
        <v>11.201804683747101</v>
      </c>
    </row>
    <row r="9238" spans="1:17">
      <c r="A9238" t="s">
        <v>16786</v>
      </c>
      <c r="B9238" s="16" t="s">
        <v>16787</v>
      </c>
      <c r="C9238">
        <v>5.4183879182099801</v>
      </c>
      <c r="D9238">
        <v>5.3377706331943697</v>
      </c>
      <c r="E9238">
        <v>6.0115232870691901</v>
      </c>
      <c r="F9238">
        <v>5.6503505682580704</v>
      </c>
      <c r="G9238">
        <v>6.1513734454629896</v>
      </c>
      <c r="H9238">
        <v>5.2146805303532302</v>
      </c>
      <c r="I9238">
        <v>4.7549066861635803</v>
      </c>
      <c r="J9238">
        <v>5.2529193450356404</v>
      </c>
      <c r="K9238">
        <v>5.4363438608835697</v>
      </c>
      <c r="L9238">
        <v>5.5725684340267403</v>
      </c>
      <c r="M9238">
        <v>5.6924660375362501</v>
      </c>
      <c r="N9238">
        <v>5.4503318971003596</v>
      </c>
      <c r="O9238">
        <v>5.7679589310462198</v>
      </c>
      <c r="P9238">
        <v>4.5271021320563003</v>
      </c>
      <c r="Q9238">
        <v>6.9204191934356096</v>
      </c>
    </row>
    <row r="9239" spans="1:17">
      <c r="A9239" t="s">
        <v>16788</v>
      </c>
      <c r="B9239" s="16" t="s">
        <v>16789</v>
      </c>
      <c r="C9239">
        <v>7.2811417053695999</v>
      </c>
      <c r="D9239">
        <v>7.1133152528774399</v>
      </c>
      <c r="E9239">
        <v>7.2711941447598996</v>
      </c>
      <c r="F9239">
        <v>7.0631865646922503</v>
      </c>
      <c r="G9239">
        <v>6.9069169722644697</v>
      </c>
      <c r="H9239">
        <v>8.1627190944882102</v>
      </c>
      <c r="I9239">
        <v>7.1170772384599603</v>
      </c>
      <c r="J9239">
        <v>7.5434566930248703</v>
      </c>
      <c r="K9239">
        <v>6.9005213252828499</v>
      </c>
      <c r="L9239">
        <v>6.8634530912736</v>
      </c>
      <c r="M9239">
        <v>7.1300325981917103</v>
      </c>
      <c r="N9239">
        <v>7.2837478732022003</v>
      </c>
      <c r="O9239">
        <v>7.4370897593392602</v>
      </c>
      <c r="P9239">
        <v>7.5192001112531797</v>
      </c>
      <c r="Q9239">
        <v>5.09416193408443</v>
      </c>
    </row>
    <row r="9240" spans="1:17">
      <c r="A9240" t="s">
        <v>16790</v>
      </c>
      <c r="B9240" s="16" t="s">
        <v>16791</v>
      </c>
      <c r="C9240">
        <v>6.0202746330622601</v>
      </c>
      <c r="D9240">
        <v>6.4930776432046997</v>
      </c>
      <c r="E9240">
        <v>6.3800143454863703</v>
      </c>
      <c r="F9240">
        <v>6.3935285504750903</v>
      </c>
      <c r="G9240">
        <v>6.3084947633379898</v>
      </c>
      <c r="H9240">
        <v>7.3133415888800997</v>
      </c>
      <c r="I9240">
        <v>6.8563160945267603</v>
      </c>
      <c r="J9240">
        <v>6.8836944678545198</v>
      </c>
      <c r="K9240">
        <v>6.3180248202158298</v>
      </c>
      <c r="L9240">
        <v>6.4834826596475601</v>
      </c>
      <c r="M9240">
        <v>6.5213705179323602</v>
      </c>
      <c r="N9240">
        <v>6.22737111333391</v>
      </c>
      <c r="O9240">
        <v>6.5393540419154998</v>
      </c>
      <c r="P9240">
        <v>6.9989780827264001</v>
      </c>
      <c r="Q9240">
        <v>2.8218677180984102</v>
      </c>
    </row>
    <row r="9241" spans="1:17">
      <c r="A9241" t="s">
        <v>16792</v>
      </c>
      <c r="B9241" s="16" t="s">
        <v>16793</v>
      </c>
      <c r="C9241">
        <v>5.9458908722802599</v>
      </c>
      <c r="D9241">
        <v>6.0647445775560298</v>
      </c>
      <c r="E9241">
        <v>6.1846340324636904</v>
      </c>
      <c r="F9241">
        <v>5.51621391430335</v>
      </c>
      <c r="G9241">
        <v>5.8882770820909203</v>
      </c>
      <c r="H9241">
        <v>6.6267677880296096</v>
      </c>
      <c r="I9241">
        <v>5.80068215508261</v>
      </c>
      <c r="J9241">
        <v>6.2974991401326799</v>
      </c>
      <c r="K9241">
        <v>5.0794887154244499</v>
      </c>
      <c r="L9241">
        <v>5.9635854897431999</v>
      </c>
      <c r="M9241">
        <v>5.5874545404788796</v>
      </c>
      <c r="N9241">
        <v>6.1947310572146197</v>
      </c>
      <c r="O9241">
        <v>6.3181900026850499</v>
      </c>
      <c r="P9241">
        <v>5.5333174813669999</v>
      </c>
      <c r="Q9241">
        <v>5.09416193408443</v>
      </c>
    </row>
    <row r="9242" spans="1:17">
      <c r="A9242" t="s">
        <v>16794</v>
      </c>
      <c r="B9242" s="16" t="s">
        <v>16795</v>
      </c>
      <c r="C9242">
        <v>7.0280865665637702</v>
      </c>
      <c r="D9242">
        <v>7.2503925698015204</v>
      </c>
      <c r="E9242">
        <v>6.9696497428925097</v>
      </c>
      <c r="F9242">
        <v>7.51783483851856</v>
      </c>
      <c r="G9242">
        <v>7.2182388467665897</v>
      </c>
      <c r="H9242">
        <v>8.2841513115076992</v>
      </c>
      <c r="I9242">
        <v>7.2237164074504898</v>
      </c>
      <c r="J9242">
        <v>7.60576976212199</v>
      </c>
      <c r="K9242">
        <v>7.2275753886876002</v>
      </c>
      <c r="L9242">
        <v>7.5240491607406703</v>
      </c>
      <c r="M9242">
        <v>7.5651139355827501</v>
      </c>
      <c r="N9242">
        <v>7.63111088443606</v>
      </c>
      <c r="O9242">
        <v>7.5082940900497404</v>
      </c>
      <c r="P9242">
        <v>7.1867625795696704</v>
      </c>
      <c r="Q9242">
        <v>5.09416193408443</v>
      </c>
    </row>
    <row r="9243" spans="1:17">
      <c r="A9243" t="s">
        <v>16796</v>
      </c>
      <c r="B9243" s="16" t="s">
        <v>16797</v>
      </c>
      <c r="C9243">
        <v>8.5774258317993493</v>
      </c>
      <c r="D9243">
        <v>8.6937067195858706</v>
      </c>
      <c r="E9243">
        <v>8.6310059600713096</v>
      </c>
      <c r="F9243">
        <v>8.6336134035536993</v>
      </c>
      <c r="G9243">
        <v>8.6614299566204593</v>
      </c>
      <c r="H9243">
        <v>8.5414976797251594</v>
      </c>
      <c r="I9243">
        <v>8.6605777110582203</v>
      </c>
      <c r="J9243">
        <v>8.6203445662629594</v>
      </c>
      <c r="K9243">
        <v>8.59074032240372</v>
      </c>
      <c r="L9243">
        <v>8.5303025845355602</v>
      </c>
      <c r="M9243">
        <v>8.5141053857536093</v>
      </c>
      <c r="N9243">
        <v>8.2150180986386196</v>
      </c>
      <c r="O9243">
        <v>8.4502441871687708</v>
      </c>
      <c r="P9243">
        <v>8.7169303177398998</v>
      </c>
      <c r="Q9243">
        <v>9.6208993709487292</v>
      </c>
    </row>
    <row r="9244" spans="1:17">
      <c r="A9244" t="s">
        <v>16798</v>
      </c>
      <c r="B9244" s="16" t="s">
        <v>16799</v>
      </c>
      <c r="C9244">
        <v>5.6726238351308904</v>
      </c>
      <c r="D9244">
        <v>5.4459441552918904</v>
      </c>
      <c r="E9244">
        <v>5.6538073608653301</v>
      </c>
      <c r="F9244">
        <v>4.9752349446537503</v>
      </c>
      <c r="G9244">
        <v>5.3842376496302498</v>
      </c>
      <c r="H9244">
        <v>4.5459386428609303</v>
      </c>
      <c r="I9244">
        <v>5.6171189819053096</v>
      </c>
      <c r="J9244">
        <v>5.3940013956727002</v>
      </c>
      <c r="K9244">
        <v>6.1833404654740303</v>
      </c>
      <c r="L9244">
        <v>5.4993619211439997</v>
      </c>
      <c r="M9244">
        <v>5.3280626239297098</v>
      </c>
      <c r="N9244">
        <v>5.5842645045438202</v>
      </c>
      <c r="O9244">
        <v>5.0843574666703004</v>
      </c>
      <c r="P9244">
        <v>6.0078251400104499</v>
      </c>
      <c r="Q9244">
        <v>5.09416193408443</v>
      </c>
    </row>
    <row r="9245" spans="1:17">
      <c r="A9245" t="s">
        <v>16800</v>
      </c>
      <c r="B9245" s="16" t="s">
        <v>16801</v>
      </c>
      <c r="C9245">
        <v>9.4597383884616892</v>
      </c>
      <c r="D9245">
        <v>9.5298176821624292</v>
      </c>
      <c r="E9245">
        <v>9.6685799717446805</v>
      </c>
      <c r="F9245">
        <v>9.7414756645827794</v>
      </c>
      <c r="G9245">
        <v>9.3361135456264694</v>
      </c>
      <c r="H9245">
        <v>10.184523083776201</v>
      </c>
      <c r="I9245">
        <v>9.4773931170452705</v>
      </c>
      <c r="J9245">
        <v>9.5659281264815892</v>
      </c>
      <c r="K9245">
        <v>9.4129774802743693</v>
      </c>
      <c r="L9245">
        <v>9.7124885180527993</v>
      </c>
      <c r="M9245">
        <v>9.8287215401864891</v>
      </c>
      <c r="N9245">
        <v>10.006826686585899</v>
      </c>
      <c r="O9245">
        <v>9.7303609577457397</v>
      </c>
      <c r="P9245">
        <v>9.3643923171168204</v>
      </c>
      <c r="Q9245">
        <v>9.7703309644362406</v>
      </c>
    </row>
    <row r="9246" spans="1:17">
      <c r="A9246" t="s">
        <v>16802</v>
      </c>
      <c r="B9246" s="16" t="s">
        <v>16803</v>
      </c>
      <c r="C9246">
        <v>7.30342086559512</v>
      </c>
      <c r="D9246">
        <v>7.3073542175866697</v>
      </c>
      <c r="E9246">
        <v>7.2157407540923399</v>
      </c>
      <c r="F9246">
        <v>7.4169362607178204</v>
      </c>
      <c r="G9246">
        <v>7.27819171271162</v>
      </c>
      <c r="H9246">
        <v>7.9518387386748897</v>
      </c>
      <c r="I9246">
        <v>7.1998009364913598</v>
      </c>
      <c r="J9246">
        <v>7.4731870185194902</v>
      </c>
      <c r="K9246">
        <v>7.1217465608534498</v>
      </c>
      <c r="L9246">
        <v>7.2963068146712899</v>
      </c>
      <c r="M9246">
        <v>7.2864912098269699</v>
      </c>
      <c r="N9246">
        <v>7.2287789541476197</v>
      </c>
      <c r="O9246">
        <v>7.3288334045878498</v>
      </c>
      <c r="P9246">
        <v>7.4384076816199602</v>
      </c>
      <c r="Q9246">
        <v>6.2843132996066204</v>
      </c>
    </row>
    <row r="9247" spans="1:17">
      <c r="A9247" t="s">
        <v>16804</v>
      </c>
      <c r="B9247" s="16" t="s">
        <v>16805</v>
      </c>
      <c r="C9247">
        <v>5.9458908722802599</v>
      </c>
      <c r="D9247">
        <v>6.37757613081736</v>
      </c>
      <c r="E9247">
        <v>5.72015689123982</v>
      </c>
      <c r="F9247">
        <v>6.0544979390529399</v>
      </c>
      <c r="G9247">
        <v>6.34116723841632</v>
      </c>
      <c r="H9247">
        <v>6.51538716343868</v>
      </c>
      <c r="I9247">
        <v>6.0555222887526101</v>
      </c>
      <c r="J9247">
        <v>6.2499257068907896</v>
      </c>
      <c r="K9247">
        <v>6.0344793697124102</v>
      </c>
      <c r="L9247">
        <v>6.1325703953714701</v>
      </c>
      <c r="M9247">
        <v>5.7421360554391203</v>
      </c>
      <c r="N9247">
        <v>5.4219024728581404</v>
      </c>
      <c r="O9247">
        <v>5.9118341377025301</v>
      </c>
      <c r="P9247">
        <v>6.1737439525172801</v>
      </c>
      <c r="Q9247">
        <v>5.09416193408443</v>
      </c>
    </row>
    <row r="9248" spans="1:17">
      <c r="A9248" t="s">
        <v>16806</v>
      </c>
      <c r="B9248" s="16" t="s">
        <v>16807</v>
      </c>
      <c r="C9248">
        <v>7.1723438599157401</v>
      </c>
      <c r="D9248">
        <v>7.3486408973780701</v>
      </c>
      <c r="E9248">
        <v>7.4925789249254002</v>
      </c>
      <c r="F9248">
        <v>7.9544846044562698</v>
      </c>
      <c r="G9248">
        <v>7.52429672556746</v>
      </c>
      <c r="H9248">
        <v>7.9891995022524496</v>
      </c>
      <c r="I9248">
        <v>7.54158301079321</v>
      </c>
      <c r="J9248">
        <v>7.3441093173726104</v>
      </c>
      <c r="K9248">
        <v>6.9508845053043098</v>
      </c>
      <c r="L9248">
        <v>8.1681969533649301</v>
      </c>
      <c r="M9248">
        <v>8.3611564383332198</v>
      </c>
      <c r="N9248">
        <v>8.6414293901659907</v>
      </c>
      <c r="O9248">
        <v>8.54992176437311</v>
      </c>
      <c r="P9248">
        <v>6.9989780827264001</v>
      </c>
      <c r="Q9248">
        <v>6.9204191934356096</v>
      </c>
    </row>
    <row r="9249" spans="1:17">
      <c r="A9249" t="s">
        <v>16808</v>
      </c>
      <c r="B9249" s="16" t="e">
        <v>#N/A</v>
      </c>
      <c r="C9249">
        <v>5.9835742193669397</v>
      </c>
      <c r="D9249">
        <v>5.9060888777783198</v>
      </c>
      <c r="E9249">
        <v>5.2635360024135203</v>
      </c>
      <c r="F9249">
        <v>6.0057787532757798</v>
      </c>
      <c r="G9249">
        <v>6.1327887893196404</v>
      </c>
      <c r="H9249">
        <v>5.5593717733825097</v>
      </c>
      <c r="I9249">
        <v>5.4614747608994199</v>
      </c>
      <c r="J9249">
        <v>5.2279045433873996</v>
      </c>
      <c r="K9249">
        <v>6.4644097944759897</v>
      </c>
      <c r="L9249">
        <v>5.9272113840861103</v>
      </c>
      <c r="M9249">
        <v>5.7900959904734401</v>
      </c>
      <c r="N9249">
        <v>5.53224518406659</v>
      </c>
      <c r="O9249">
        <v>5.8175797504700597</v>
      </c>
      <c r="P9249">
        <v>5.7906458868778401</v>
      </c>
      <c r="Q9249">
        <v>5.09416193408443</v>
      </c>
    </row>
    <row r="9250" spans="1:17">
      <c r="A9250" t="s">
        <v>16809</v>
      </c>
      <c r="B9250" s="16" t="s">
        <v>16810</v>
      </c>
      <c r="C9250">
        <v>6.5812385223602199</v>
      </c>
      <c r="D9250">
        <v>6.55341663957745</v>
      </c>
      <c r="E9250">
        <v>6.3388609491737098</v>
      </c>
      <c r="F9250">
        <v>6.9400685236489101</v>
      </c>
      <c r="G9250">
        <v>6.4941367909898702</v>
      </c>
      <c r="H9250">
        <v>7.0107683309039501</v>
      </c>
      <c r="I9250">
        <v>6.6118666184956396</v>
      </c>
      <c r="J9250">
        <v>6.9811288529443498</v>
      </c>
      <c r="K9250">
        <v>6.5758592423056603</v>
      </c>
      <c r="L9250">
        <v>5.99904232200804</v>
      </c>
      <c r="M9250">
        <v>6.3940755381791998</v>
      </c>
      <c r="N9250">
        <v>6.4915946587896398</v>
      </c>
      <c r="O9250">
        <v>6.55873119492583</v>
      </c>
      <c r="P9250">
        <v>7.2193925819425804</v>
      </c>
      <c r="Q9250">
        <v>2.8218677180984102</v>
      </c>
    </row>
    <row r="9251" spans="1:17">
      <c r="A9251" t="s">
        <v>16811</v>
      </c>
      <c r="B9251" s="16" t="e">
        <v>#N/A</v>
      </c>
      <c r="C9251">
        <v>6.9263654869163496</v>
      </c>
      <c r="D9251">
        <v>6.8888755076419601</v>
      </c>
      <c r="E9251">
        <v>6.99624750440314</v>
      </c>
      <c r="F9251">
        <v>6.7378939278342802</v>
      </c>
      <c r="G9251">
        <v>6.9391485542025597</v>
      </c>
      <c r="H9251">
        <v>7.5816227073997</v>
      </c>
      <c r="I9251">
        <v>7.2856101270774296</v>
      </c>
      <c r="J9251">
        <v>7.51875260452384</v>
      </c>
      <c r="K9251">
        <v>6.6891680289055202</v>
      </c>
      <c r="L9251">
        <v>6.9823204241520296</v>
      </c>
      <c r="M9251">
        <v>7.0546182064712202</v>
      </c>
      <c r="N9251">
        <v>7.2447001625440102</v>
      </c>
      <c r="O9251">
        <v>7.0775919508100804</v>
      </c>
      <c r="P9251">
        <v>7.4198202750926399</v>
      </c>
      <c r="Q9251">
        <v>6.6375058506955904</v>
      </c>
    </row>
    <row r="9252" spans="1:17">
      <c r="A9252" t="s">
        <v>16812</v>
      </c>
      <c r="B9252" s="16" t="e">
        <v>#N/A</v>
      </c>
      <c r="C9252">
        <v>3.6535616636188299</v>
      </c>
      <c r="D9252">
        <v>3.4870161193063098</v>
      </c>
      <c r="E9252">
        <v>3.8152982058547602</v>
      </c>
      <c r="F9252">
        <v>3.7319397910766599</v>
      </c>
      <c r="G9252">
        <v>2.8218677180984102</v>
      </c>
      <c r="H9252">
        <v>3.30825032505737</v>
      </c>
      <c r="I9252">
        <v>3.3100125595866299</v>
      </c>
      <c r="J9252">
        <v>3.5611359966351301</v>
      </c>
      <c r="K9252">
        <v>3.27554212654834</v>
      </c>
      <c r="L9252">
        <v>3.29479214013883</v>
      </c>
      <c r="M9252">
        <v>3.7404257728686199</v>
      </c>
      <c r="N9252">
        <v>3.6661147186140499</v>
      </c>
      <c r="O9252">
        <v>3.42420286852819</v>
      </c>
      <c r="P9252">
        <v>4.0606668341819496</v>
      </c>
      <c r="Q9252">
        <v>2.8218677180984102</v>
      </c>
    </row>
    <row r="9253" spans="1:17">
      <c r="A9253" t="s">
        <v>16813</v>
      </c>
      <c r="B9253" s="16" t="e">
        <v>#N/A</v>
      </c>
      <c r="C9253">
        <v>5.7841390782753797</v>
      </c>
      <c r="D9253">
        <v>6.0479734974183996</v>
      </c>
      <c r="E9253">
        <v>5.5107356403890702</v>
      </c>
      <c r="F9253">
        <v>6.1321346925860896</v>
      </c>
      <c r="G9253">
        <v>5.8430458251757198</v>
      </c>
      <c r="H9253">
        <v>6.2470480060233298</v>
      </c>
      <c r="I9253">
        <v>5.8430298477526499</v>
      </c>
      <c r="J9253">
        <v>6.2857544786652202</v>
      </c>
      <c r="K9253">
        <v>5.5519879823209104</v>
      </c>
      <c r="L9253">
        <v>5.3400637897298404</v>
      </c>
      <c r="M9253">
        <v>5.95309087267698</v>
      </c>
      <c r="N9253">
        <v>5.9224530860225002</v>
      </c>
      <c r="O9253">
        <v>5.73387004536246</v>
      </c>
      <c r="P9253">
        <v>5.69964444990008</v>
      </c>
      <c r="Q9253">
        <v>5.09416193408443</v>
      </c>
    </row>
    <row r="9254" spans="1:17">
      <c r="A9254" t="s">
        <v>16814</v>
      </c>
      <c r="B9254" s="16" t="s">
        <v>16815</v>
      </c>
      <c r="C9254">
        <v>7.0280865665637702</v>
      </c>
      <c r="D9254">
        <v>7.1758592373276899</v>
      </c>
      <c r="E9254">
        <v>7.2492690045942503</v>
      </c>
      <c r="F9254">
        <v>7.0393940505603299</v>
      </c>
      <c r="G9254">
        <v>6.8739435564952496</v>
      </c>
      <c r="H9254">
        <v>7.7651961808521097</v>
      </c>
      <c r="I9254">
        <v>7.3303411333840103</v>
      </c>
      <c r="J9254">
        <v>7.5237274800045304</v>
      </c>
      <c r="K9254">
        <v>7.28752089893944</v>
      </c>
      <c r="L9254">
        <v>6.9286808814702896</v>
      </c>
      <c r="M9254">
        <v>6.9544080127968604</v>
      </c>
      <c r="N9254">
        <v>6.9269991755545401</v>
      </c>
      <c r="O9254">
        <v>7.00196929459113</v>
      </c>
      <c r="P9254">
        <v>7.9269590513014201</v>
      </c>
      <c r="Q9254">
        <v>5.09416193408443</v>
      </c>
    </row>
    <row r="9255" spans="1:17">
      <c r="A9255" t="s">
        <v>16816</v>
      </c>
      <c r="B9255" s="16" t="s">
        <v>16817</v>
      </c>
      <c r="C9255">
        <v>6.8973229715324003</v>
      </c>
      <c r="D9255">
        <v>7.0226086067609099</v>
      </c>
      <c r="E9255">
        <v>6.99624750440314</v>
      </c>
      <c r="F9255">
        <v>7.42307154574923</v>
      </c>
      <c r="G9255">
        <v>6.79391800205281</v>
      </c>
      <c r="H9255">
        <v>7.42672744422166</v>
      </c>
      <c r="I9255">
        <v>7.1590348358018003</v>
      </c>
      <c r="J9255">
        <v>7.2022846672041601</v>
      </c>
      <c r="K9255">
        <v>6.8833323633832499</v>
      </c>
      <c r="L9255">
        <v>6.9195424843787503</v>
      </c>
      <c r="M9255">
        <v>6.8834847399009602</v>
      </c>
      <c r="N9255">
        <v>7.0039274521764501</v>
      </c>
      <c r="O9255">
        <v>6.5683219506101604</v>
      </c>
      <c r="P9255">
        <v>6.4382133371337602</v>
      </c>
      <c r="Q9255">
        <v>2.8218677180984102</v>
      </c>
    </row>
    <row r="9256" spans="1:17">
      <c r="A9256" t="s">
        <v>16818</v>
      </c>
      <c r="B9256" s="16" t="s">
        <v>16819</v>
      </c>
      <c r="C9256">
        <v>5.62538561552046</v>
      </c>
      <c r="D9256">
        <v>5.7057984767895098</v>
      </c>
      <c r="E9256">
        <v>5.8440669982677802</v>
      </c>
      <c r="F9256">
        <v>5.6503505682580704</v>
      </c>
      <c r="G9256">
        <v>5.9320947005070197</v>
      </c>
      <c r="H9256">
        <v>5.0023896186610397</v>
      </c>
      <c r="I9256">
        <v>5.9628952071699803</v>
      </c>
      <c r="J9256">
        <v>6.3548081427592003</v>
      </c>
      <c r="K9256">
        <v>5.6991521110608296</v>
      </c>
      <c r="L9256">
        <v>5.28253338465999</v>
      </c>
      <c r="M9256">
        <v>5.7092205097854203</v>
      </c>
      <c r="N9256">
        <v>5.5842645045438202</v>
      </c>
      <c r="O9256">
        <v>5.4473703770443702</v>
      </c>
      <c r="P9256">
        <v>5.6022656228975496</v>
      </c>
      <c r="Q9256">
        <v>6.2843132996066204</v>
      </c>
    </row>
    <row r="9257" spans="1:17">
      <c r="A9257" t="s">
        <v>16820</v>
      </c>
      <c r="B9257" s="16" t="s">
        <v>16821</v>
      </c>
      <c r="C9257">
        <v>4.7424302842105197</v>
      </c>
      <c r="D9257">
        <v>4.7881665373273803</v>
      </c>
      <c r="E9257">
        <v>5.1699772735735099</v>
      </c>
      <c r="F9257">
        <v>4.5147692553613297</v>
      </c>
      <c r="G9257">
        <v>4.975741795846</v>
      </c>
      <c r="H9257">
        <v>3.65660975244205</v>
      </c>
      <c r="I9257">
        <v>4.8882864984054599</v>
      </c>
      <c r="J9257">
        <v>4.2567562628296498</v>
      </c>
      <c r="K9257">
        <v>4.5405942945665601</v>
      </c>
      <c r="L9257">
        <v>4.6547502153815303</v>
      </c>
      <c r="M9257">
        <v>4.5794486673888004</v>
      </c>
      <c r="N9257">
        <v>4.3841781814921204</v>
      </c>
      <c r="O9257">
        <v>4.4501242258791596</v>
      </c>
      <c r="P9257">
        <v>3.3893867502571098</v>
      </c>
      <c r="Q9257">
        <v>6.2843132996066204</v>
      </c>
    </row>
    <row r="9258" spans="1:17">
      <c r="A9258" t="s">
        <v>16822</v>
      </c>
      <c r="B9258" s="16" t="s">
        <v>16823</v>
      </c>
      <c r="C9258">
        <v>4.9565989702087299</v>
      </c>
      <c r="D9258">
        <v>5.0571074914141203</v>
      </c>
      <c r="E9258">
        <v>4.3035359899866696</v>
      </c>
      <c r="F9258">
        <v>4.5644600677645304</v>
      </c>
      <c r="G9258">
        <v>5.5640625942373703</v>
      </c>
      <c r="H9258">
        <v>4.7010860560449901</v>
      </c>
      <c r="I9258">
        <v>4.49496154099739</v>
      </c>
      <c r="J9258">
        <v>5.0383114724192302</v>
      </c>
      <c r="K9258">
        <v>4.9815688211180698</v>
      </c>
      <c r="L9258">
        <v>4.7465905673729498</v>
      </c>
      <c r="M9258">
        <v>5.0345141375896603</v>
      </c>
      <c r="N9258">
        <v>4.5639913292833096</v>
      </c>
      <c r="O9258">
        <v>4.3540657995344203</v>
      </c>
      <c r="P9258">
        <v>4.5271021320563003</v>
      </c>
      <c r="Q9258">
        <v>6.2843132996066204</v>
      </c>
    </row>
    <row r="9259" spans="1:17">
      <c r="A9259" t="s">
        <v>16824</v>
      </c>
      <c r="B9259" s="16" t="s">
        <v>16825</v>
      </c>
      <c r="C9259">
        <v>6.3427786386298202</v>
      </c>
      <c r="D9259">
        <v>6.4806971696611804</v>
      </c>
      <c r="E9259">
        <v>6.5336684091712298</v>
      </c>
      <c r="F9259">
        <v>5.9891572551494896</v>
      </c>
      <c r="G9259">
        <v>6.60568818255563</v>
      </c>
      <c r="H9259">
        <v>6.3227184017824802</v>
      </c>
      <c r="I9259">
        <v>6.27127081030204</v>
      </c>
      <c r="J9259">
        <v>6.1366608105989204</v>
      </c>
      <c r="K9259">
        <v>6.2387586492256899</v>
      </c>
      <c r="L9259">
        <v>5.8515068593680599</v>
      </c>
      <c r="M9259">
        <v>6.1965870223575603</v>
      </c>
      <c r="N9259">
        <v>6.0920352636291799</v>
      </c>
      <c r="O9259">
        <v>6.4065420915920201</v>
      </c>
      <c r="P9259">
        <v>6.2392952426732498</v>
      </c>
      <c r="Q9259">
        <v>5.81282804418474</v>
      </c>
    </row>
    <row r="9260" spans="1:17">
      <c r="A9260" t="s">
        <v>16826</v>
      </c>
      <c r="B9260" s="16" t="s">
        <v>16827</v>
      </c>
      <c r="C9260">
        <v>9.0613018493704107</v>
      </c>
      <c r="D9260">
        <v>8.8260666936727308</v>
      </c>
      <c r="E9260">
        <v>8.9689474965421105</v>
      </c>
      <c r="F9260">
        <v>8.1408055213675699</v>
      </c>
      <c r="G9260">
        <v>9.3381227872740702</v>
      </c>
      <c r="H9260">
        <v>7.6877466963161201</v>
      </c>
      <c r="I9260">
        <v>8.3710502888009497</v>
      </c>
      <c r="J9260">
        <v>8.1435928007986504</v>
      </c>
      <c r="K9260">
        <v>9.4144688673036399</v>
      </c>
      <c r="L9260">
        <v>8.9879855188909605</v>
      </c>
      <c r="M9260">
        <v>8.3242522616886205</v>
      </c>
      <c r="N9260">
        <v>9.0124688352256399</v>
      </c>
      <c r="O9260">
        <v>8.5808874541819797</v>
      </c>
      <c r="P9260">
        <v>8.3945440827723505</v>
      </c>
      <c r="Q9260">
        <v>11.2534935894173</v>
      </c>
    </row>
    <row r="9261" spans="1:17">
      <c r="A9261" t="s">
        <v>16828</v>
      </c>
      <c r="B9261" s="16" t="s">
        <v>649</v>
      </c>
      <c r="C9261">
        <v>4.6454443926476303</v>
      </c>
      <c r="D9261">
        <v>4.2618677800425697</v>
      </c>
      <c r="E9261">
        <v>7.5384713863363499</v>
      </c>
      <c r="F9261">
        <v>4.2917886290068799</v>
      </c>
      <c r="G9261">
        <v>4.8382239915511303</v>
      </c>
      <c r="H9261">
        <v>3.30825032505737</v>
      </c>
      <c r="I9261">
        <v>3.7848446501428201</v>
      </c>
      <c r="J9261">
        <v>4.2567562628296498</v>
      </c>
      <c r="K9261">
        <v>4.5878024687201</v>
      </c>
      <c r="L9261">
        <v>4.5026429490879796</v>
      </c>
      <c r="M9261">
        <v>4.21436379980989</v>
      </c>
      <c r="N9261">
        <v>4.1706164353931596</v>
      </c>
      <c r="O9261">
        <v>4.2491040476565001</v>
      </c>
      <c r="P9261">
        <v>3.6194497939779602</v>
      </c>
      <c r="Q9261">
        <v>5.09416193408443</v>
      </c>
    </row>
    <row r="9262" spans="1:17">
      <c r="A9262" t="s">
        <v>16829</v>
      </c>
      <c r="B9262" s="16" t="s">
        <v>16830</v>
      </c>
      <c r="C9262">
        <v>7.1479175811950704</v>
      </c>
      <c r="D9262">
        <v>7.22104175143473</v>
      </c>
      <c r="E9262">
        <v>8.6010775625510991</v>
      </c>
      <c r="F9262">
        <v>7.3281739612715704</v>
      </c>
      <c r="G9262">
        <v>8.2349826637186894</v>
      </c>
      <c r="H9262">
        <v>9.0276899181535395</v>
      </c>
      <c r="I9262">
        <v>8.3349746844328294</v>
      </c>
      <c r="J9262">
        <v>8.6592483442417496</v>
      </c>
      <c r="K9262">
        <v>7.4536720854595897</v>
      </c>
      <c r="L9262">
        <v>7.4812953610360804</v>
      </c>
      <c r="M9262">
        <v>8.0836215793818607</v>
      </c>
      <c r="N9262">
        <v>7.1881862179008804</v>
      </c>
      <c r="O9262">
        <v>7.7993163246180197</v>
      </c>
      <c r="P9262">
        <v>8.5898556515362507</v>
      </c>
      <c r="Q9262">
        <v>7.8374797051227896</v>
      </c>
    </row>
    <row r="9263" spans="1:17">
      <c r="A9263" t="s">
        <v>16831</v>
      </c>
      <c r="B9263" s="16" t="s">
        <v>16832</v>
      </c>
      <c r="C9263">
        <v>5.9835742193669397</v>
      </c>
      <c r="D9263">
        <v>5.9788191698956696</v>
      </c>
      <c r="E9263">
        <v>5.6873781601909403</v>
      </c>
      <c r="F9263">
        <v>5.8485946735515197</v>
      </c>
      <c r="G9263">
        <v>5.7479431304763704</v>
      </c>
      <c r="H9263">
        <v>6.1338268941135796</v>
      </c>
      <c r="I9263">
        <v>5.6888246486798497</v>
      </c>
      <c r="J9263">
        <v>5.7808175510722997</v>
      </c>
      <c r="K9263">
        <v>5.7384832894897801</v>
      </c>
      <c r="L9263">
        <v>6.0336280567968696</v>
      </c>
      <c r="M9263">
        <v>6.3940755381791998</v>
      </c>
      <c r="N9263">
        <v>6.3945887170643596</v>
      </c>
      <c r="O9263">
        <v>6.5295658361340001</v>
      </c>
      <c r="P9263">
        <v>5.9824449333743104</v>
      </c>
      <c r="Q9263">
        <v>6.6375058506955904</v>
      </c>
    </row>
    <row r="9264" spans="1:17">
      <c r="A9264" t="s">
        <v>16833</v>
      </c>
      <c r="B9264" s="16" t="s">
        <v>16834</v>
      </c>
      <c r="C9264">
        <v>3.5040133865677898</v>
      </c>
      <c r="D9264">
        <v>2.8218677180984102</v>
      </c>
      <c r="E9264">
        <v>2.8218677180984102</v>
      </c>
      <c r="F9264">
        <v>3.2825265482838799</v>
      </c>
      <c r="G9264">
        <v>3.5425260543824399</v>
      </c>
      <c r="H9264">
        <v>3.30825032505737</v>
      </c>
      <c r="I9264">
        <v>2.8218677180984102</v>
      </c>
      <c r="J9264">
        <v>3.7696016503418699</v>
      </c>
      <c r="K9264">
        <v>3.27554212654834</v>
      </c>
      <c r="L9264">
        <v>3.29479214013883</v>
      </c>
      <c r="M9264">
        <v>3.5380814202985702</v>
      </c>
      <c r="N9264">
        <v>3.31389066967124</v>
      </c>
      <c r="O9264">
        <v>3.6677309644704801</v>
      </c>
      <c r="P9264">
        <v>3.3893867502571098</v>
      </c>
      <c r="Q9264">
        <v>2.8218677180984102</v>
      </c>
    </row>
    <row r="9265" spans="1:17">
      <c r="A9265" t="s">
        <v>16835</v>
      </c>
      <c r="B9265" s="16" t="e">
        <v>#N/A</v>
      </c>
      <c r="C9265">
        <v>3.5040133865677898</v>
      </c>
      <c r="D9265">
        <v>2.8218677180984102</v>
      </c>
      <c r="E9265">
        <v>2.8218677180984102</v>
      </c>
      <c r="F9265">
        <v>3.4706286095040801</v>
      </c>
      <c r="G9265">
        <v>3.5425260543824399</v>
      </c>
      <c r="H9265">
        <v>3.30825032505737</v>
      </c>
      <c r="I9265">
        <v>2.8218677180984102</v>
      </c>
      <c r="J9265">
        <v>2.8218677180984102</v>
      </c>
      <c r="K9265">
        <v>3.27554212654834</v>
      </c>
      <c r="L9265">
        <v>3.4877558895723499</v>
      </c>
      <c r="M9265">
        <v>2.8218677180984102</v>
      </c>
      <c r="N9265">
        <v>2.8218677180984102</v>
      </c>
      <c r="O9265">
        <v>2.8218677180984102</v>
      </c>
      <c r="P9265">
        <v>2.8218677180984102</v>
      </c>
      <c r="Q9265">
        <v>2.8218677180984102</v>
      </c>
    </row>
    <row r="9266" spans="1:17">
      <c r="A9266" t="s">
        <v>16836</v>
      </c>
      <c r="B9266" s="16" t="s">
        <v>16837</v>
      </c>
      <c r="C9266">
        <v>7.7550342632277598</v>
      </c>
      <c r="D9266">
        <v>7.8139834357057696</v>
      </c>
      <c r="E9266">
        <v>7.8168621169393999</v>
      </c>
      <c r="F9266">
        <v>7.6439713636216799</v>
      </c>
      <c r="G9266">
        <v>7.6397078758824399</v>
      </c>
      <c r="H9266">
        <v>6.4359856847759502</v>
      </c>
      <c r="I9266">
        <v>7.5791136832599504</v>
      </c>
      <c r="J9266">
        <v>7.7738225879190397</v>
      </c>
      <c r="K9266">
        <v>8.1989456767347306</v>
      </c>
      <c r="L9266">
        <v>7.9074293776084597</v>
      </c>
      <c r="M9266">
        <v>6.6807395065339898</v>
      </c>
      <c r="N9266">
        <v>6.7143940400426896</v>
      </c>
      <c r="O9266">
        <v>6.8689138875479303</v>
      </c>
      <c r="P9266">
        <v>6.6611531636970698</v>
      </c>
      <c r="Q9266">
        <v>9.4977003000167599</v>
      </c>
    </row>
    <row r="9267" spans="1:17">
      <c r="A9267" t="s">
        <v>16838</v>
      </c>
      <c r="B9267" s="16" t="s">
        <v>16839</v>
      </c>
      <c r="C9267">
        <v>3.7779852140208301</v>
      </c>
      <c r="D9267">
        <v>3.4870161193063098</v>
      </c>
      <c r="E9267">
        <v>3.8152982058547602</v>
      </c>
      <c r="F9267">
        <v>3.9277704709105601</v>
      </c>
      <c r="G9267">
        <v>3.5425260543824399</v>
      </c>
      <c r="H9267">
        <v>4.07504641393726</v>
      </c>
      <c r="I9267">
        <v>3.6595800418069002</v>
      </c>
      <c r="J9267">
        <v>4.5477957058863296</v>
      </c>
      <c r="K9267">
        <v>3.4608708703561399</v>
      </c>
      <c r="L9267">
        <v>3.6339073669181099</v>
      </c>
      <c r="M9267">
        <v>4.21436379980989</v>
      </c>
      <c r="N9267">
        <v>3.79229116939824</v>
      </c>
      <c r="O9267">
        <v>3.24931794675887</v>
      </c>
      <c r="P9267">
        <v>4.2713440848041202</v>
      </c>
      <c r="Q9267">
        <v>2.8218677180984102</v>
      </c>
    </row>
    <row r="9268" spans="1:17">
      <c r="A9268" t="s">
        <v>16840</v>
      </c>
      <c r="B9268" s="16" t="s">
        <v>16841</v>
      </c>
      <c r="C9268">
        <v>8.1887043491586695</v>
      </c>
      <c r="D9268">
        <v>8.2400431877618807</v>
      </c>
      <c r="E9268">
        <v>6.9425491442524603</v>
      </c>
      <c r="F9268">
        <v>7.9838085347804304</v>
      </c>
      <c r="G9268">
        <v>8.6485321391509409</v>
      </c>
      <c r="H9268">
        <v>8.4304881484728593</v>
      </c>
      <c r="I9268">
        <v>8.0755071653388306</v>
      </c>
      <c r="J9268">
        <v>8.1371203560099303</v>
      </c>
      <c r="K9268">
        <v>8.0873759632997206</v>
      </c>
      <c r="L9268">
        <v>7.3103395206829997</v>
      </c>
      <c r="M9268">
        <v>8.0772971265180296</v>
      </c>
      <c r="N9268">
        <v>8.4762645416124602</v>
      </c>
      <c r="O9268">
        <v>8.1877846028900603</v>
      </c>
      <c r="P9268">
        <v>9.0115662042939899</v>
      </c>
      <c r="Q9268">
        <v>5.09416193408443</v>
      </c>
    </row>
    <row r="9269" spans="1:17">
      <c r="A9269" t="s">
        <v>16842</v>
      </c>
      <c r="B9269" s="16" t="s">
        <v>16843</v>
      </c>
      <c r="C9269">
        <v>7.4099128563250902</v>
      </c>
      <c r="D9269">
        <v>7.3755208346582997</v>
      </c>
      <c r="E9269">
        <v>7.8093979443190804</v>
      </c>
      <c r="F9269">
        <v>7.6904682901396999</v>
      </c>
      <c r="G9269">
        <v>7.6591472706832002</v>
      </c>
      <c r="H9269">
        <v>7.2910486313910097</v>
      </c>
      <c r="I9269">
        <v>7.0018738474900601</v>
      </c>
      <c r="J9269">
        <v>7.4419876329300898</v>
      </c>
      <c r="K9269">
        <v>7.2275753886876002</v>
      </c>
      <c r="L9269">
        <v>7.9661545121457999</v>
      </c>
      <c r="M9269">
        <v>7.9618729898122096</v>
      </c>
      <c r="N9269">
        <v>7.8548286932646798</v>
      </c>
      <c r="O9269">
        <v>7.5132477236580497</v>
      </c>
      <c r="P9269">
        <v>6.9084007912347802</v>
      </c>
      <c r="Q9269">
        <v>7.9670857749043096</v>
      </c>
    </row>
    <row r="9270" spans="1:17">
      <c r="A9270" t="s">
        <v>16844</v>
      </c>
      <c r="B9270" s="16" t="s">
        <v>16845</v>
      </c>
      <c r="C9270">
        <v>8.9692537350223898</v>
      </c>
      <c r="D9270">
        <v>9.0466442460280501</v>
      </c>
      <c r="E9270">
        <v>9.7796015480712892</v>
      </c>
      <c r="F9270">
        <v>8.8005639347813496</v>
      </c>
      <c r="G9270">
        <v>9.2744966980902497</v>
      </c>
      <c r="H9270">
        <v>10.1995322676716</v>
      </c>
      <c r="I9270">
        <v>9.7425910680644492</v>
      </c>
      <c r="J9270">
        <v>9.9300568577701895</v>
      </c>
      <c r="K9270">
        <v>8.9873640394760592</v>
      </c>
      <c r="L9270">
        <v>9.2245595794948905</v>
      </c>
      <c r="M9270">
        <v>8.6544972484205793</v>
      </c>
      <c r="N9270">
        <v>8.2548048560111607</v>
      </c>
      <c r="O9270">
        <v>8.6363641454376694</v>
      </c>
      <c r="P9270">
        <v>9.8431201045541599</v>
      </c>
      <c r="Q9270">
        <v>8.1958182219819093</v>
      </c>
    </row>
    <row r="9271" spans="1:17">
      <c r="A9271" t="s">
        <v>16846</v>
      </c>
      <c r="B9271" s="16" t="s">
        <v>16847</v>
      </c>
      <c r="C9271">
        <v>8.8126841064189403</v>
      </c>
      <c r="D9271">
        <v>8.8236325857154991</v>
      </c>
      <c r="E9271">
        <v>8.7012031030830901</v>
      </c>
      <c r="F9271">
        <v>8.7551501220756904</v>
      </c>
      <c r="G9271">
        <v>8.8336918306260603</v>
      </c>
      <c r="H9271">
        <v>9.4571083082024998</v>
      </c>
      <c r="I9271">
        <v>8.7399586390070905</v>
      </c>
      <c r="J9271">
        <v>8.9357659353489094</v>
      </c>
      <c r="K9271">
        <v>8.5828016344495008</v>
      </c>
      <c r="L9271">
        <v>8.7337112550852805</v>
      </c>
      <c r="M9271">
        <v>8.8320795031456605</v>
      </c>
      <c r="N9271">
        <v>9.0423204049763601</v>
      </c>
      <c r="O9271">
        <v>8.9708191791119898</v>
      </c>
      <c r="P9271">
        <v>8.9253769651163601</v>
      </c>
      <c r="Q9271">
        <v>6.9204191934356096</v>
      </c>
    </row>
    <row r="9272" spans="1:17">
      <c r="A9272" t="s">
        <v>16848</v>
      </c>
      <c r="B9272" s="16" t="s">
        <v>16849</v>
      </c>
      <c r="C9272">
        <v>9.5814979506244402</v>
      </c>
      <c r="D9272">
        <v>9.4261495099625101</v>
      </c>
      <c r="E9272">
        <v>9.3671387686547707</v>
      </c>
      <c r="F9272">
        <v>9.5434422373881596</v>
      </c>
      <c r="G9272">
        <v>9.5383921796163094</v>
      </c>
      <c r="H9272">
        <v>9.5190459255702695</v>
      </c>
      <c r="I9272">
        <v>9.3692208522333793</v>
      </c>
      <c r="J9272">
        <v>9.3521658213879899</v>
      </c>
      <c r="K9272">
        <v>9.4857199065303206</v>
      </c>
      <c r="L9272">
        <v>9.2914020020577297</v>
      </c>
      <c r="M9272">
        <v>9.3129220048462802</v>
      </c>
      <c r="N9272">
        <v>9.0671055975068509</v>
      </c>
      <c r="O9272">
        <v>9.3566421065852499</v>
      </c>
      <c r="P9272">
        <v>9.5422131053249206</v>
      </c>
      <c r="Q9272">
        <v>8.6462459446333604</v>
      </c>
    </row>
    <row r="9273" spans="1:17">
      <c r="A9273" t="s">
        <v>16850</v>
      </c>
      <c r="B9273" s="16" t="s">
        <v>16851</v>
      </c>
      <c r="C9273">
        <v>5.6492058890955699</v>
      </c>
      <c r="D9273">
        <v>5.6620405777712897</v>
      </c>
      <c r="E9273">
        <v>6.1372997866052899</v>
      </c>
      <c r="F9273">
        <v>5.6288788852098</v>
      </c>
      <c r="G9273">
        <v>5.35182564159728</v>
      </c>
      <c r="H9273">
        <v>4.7487521450918901</v>
      </c>
      <c r="I9273">
        <v>5.1197440703333399</v>
      </c>
      <c r="J9273">
        <v>5.76383742325923</v>
      </c>
      <c r="K9273">
        <v>5.4602654674947297</v>
      </c>
      <c r="L9273">
        <v>5.3400637897298404</v>
      </c>
      <c r="M9273">
        <v>4.4983624523483101</v>
      </c>
      <c r="N9273">
        <v>5.0620011073979203</v>
      </c>
      <c r="O9273">
        <v>5.35969092477659</v>
      </c>
      <c r="P9273">
        <v>5.2603607125134104</v>
      </c>
      <c r="Q9273">
        <v>2.8218677180984102</v>
      </c>
    </row>
    <row r="9274" spans="1:17">
      <c r="A9274" t="s">
        <v>16852</v>
      </c>
      <c r="B9274" s="16" t="s">
        <v>16853</v>
      </c>
      <c r="C9274">
        <v>8.4402936906391695</v>
      </c>
      <c r="D9274">
        <v>8.2617895486712403</v>
      </c>
      <c r="E9274">
        <v>8.2994402338828408</v>
      </c>
      <c r="F9274">
        <v>8.5988544368118696</v>
      </c>
      <c r="G9274">
        <v>8.2349826637186894</v>
      </c>
      <c r="H9274">
        <v>7.51909715540177</v>
      </c>
      <c r="I9274">
        <v>8.1645477998622393</v>
      </c>
      <c r="J9274">
        <v>8.2098539453822994</v>
      </c>
      <c r="K9274">
        <v>8.2432785203474008</v>
      </c>
      <c r="L9274">
        <v>8.3282498484760499</v>
      </c>
      <c r="M9274">
        <v>8.1362872168511</v>
      </c>
      <c r="N9274">
        <v>8.2781601181064097</v>
      </c>
      <c r="O9274">
        <v>8.1373861119342408</v>
      </c>
      <c r="P9274">
        <v>7.5104440579032898</v>
      </c>
      <c r="Q9274">
        <v>9.9057254354815303</v>
      </c>
    </row>
    <row r="9275" spans="1:17">
      <c r="A9275" t="s">
        <v>16854</v>
      </c>
      <c r="B9275" s="16" t="s">
        <v>16855</v>
      </c>
      <c r="C9275">
        <v>8.2045522519696394</v>
      </c>
      <c r="D9275">
        <v>8.0819528823178999</v>
      </c>
      <c r="E9275">
        <v>7.8823536654902204</v>
      </c>
      <c r="F9275">
        <v>8.5066620378228794</v>
      </c>
      <c r="G9275">
        <v>8.3024221523858994</v>
      </c>
      <c r="H9275">
        <v>9.1767278742359206</v>
      </c>
      <c r="I9275">
        <v>8.4269565613585797</v>
      </c>
      <c r="J9275">
        <v>8.5635705607513408</v>
      </c>
      <c r="K9275">
        <v>8.1315948083280603</v>
      </c>
      <c r="L9275">
        <v>8.3004404494499404</v>
      </c>
      <c r="M9275">
        <v>8.9194879869299104</v>
      </c>
      <c r="N9275">
        <v>8.66228525953494</v>
      </c>
      <c r="O9275">
        <v>8.7601495452218696</v>
      </c>
      <c r="P9275">
        <v>8.5520009345341101</v>
      </c>
      <c r="Q9275">
        <v>6.9204191934356096</v>
      </c>
    </row>
    <row r="9276" spans="1:17">
      <c r="A9276" t="s">
        <v>16856</v>
      </c>
      <c r="B9276" s="16" t="s">
        <v>16857</v>
      </c>
      <c r="C9276">
        <v>7.0806726399707198</v>
      </c>
      <c r="D9276">
        <v>7.1758592373276899</v>
      </c>
      <c r="E9276">
        <v>7.0223608587950404</v>
      </c>
      <c r="F9276">
        <v>7.1692821971563703</v>
      </c>
      <c r="G9276">
        <v>6.8627815520295101</v>
      </c>
      <c r="H9276">
        <v>7.5998624959900498</v>
      </c>
      <c r="I9276">
        <v>7.0738560106302701</v>
      </c>
      <c r="J9276">
        <v>7.39930664190915</v>
      </c>
      <c r="K9276">
        <v>6.9995379250834802</v>
      </c>
      <c r="L9276">
        <v>7.1001877040378298</v>
      </c>
      <c r="M9276">
        <v>6.6723371971217702</v>
      </c>
      <c r="N9276">
        <v>6.4088580569182003</v>
      </c>
      <c r="O9276">
        <v>6.8689138875479303</v>
      </c>
      <c r="P9276">
        <v>7.6364979725720197</v>
      </c>
      <c r="Q9276">
        <v>6.6375058506955904</v>
      </c>
    </row>
    <row r="9277" spans="1:17">
      <c r="A9277" t="s">
        <v>16858</v>
      </c>
      <c r="B9277" s="16" t="s">
        <v>16859</v>
      </c>
      <c r="C9277">
        <v>5.5764787150916</v>
      </c>
      <c r="D9277">
        <v>4.7881665373273803</v>
      </c>
      <c r="E9277">
        <v>4.9023702390828996</v>
      </c>
      <c r="F9277">
        <v>5.1400511332488898</v>
      </c>
      <c r="G9277">
        <v>4.88571169002517</v>
      </c>
      <c r="H9277">
        <v>4.5459386428609303</v>
      </c>
      <c r="I9277">
        <v>4.8009391025067796</v>
      </c>
      <c r="J9277">
        <v>5.0383114724192302</v>
      </c>
      <c r="K9277">
        <v>4.9472302900396103</v>
      </c>
      <c r="L9277">
        <v>5.0935145615262796</v>
      </c>
      <c r="M9277">
        <v>4.7947131062850499</v>
      </c>
      <c r="N9277">
        <v>4.6183712388410303</v>
      </c>
      <c r="O9277">
        <v>4.8737348553695998</v>
      </c>
      <c r="P9277">
        <v>4.9174589054378801</v>
      </c>
      <c r="Q9277">
        <v>7.1565710053807701</v>
      </c>
    </row>
    <row r="9278" spans="1:17">
      <c r="A9278" t="s">
        <v>16860</v>
      </c>
      <c r="B9278" s="16" t="s">
        <v>16861</v>
      </c>
      <c r="C9278">
        <v>7.4767631232300502</v>
      </c>
      <c r="D9278">
        <v>7.6803426543331597</v>
      </c>
      <c r="E9278">
        <v>7.37606582637006</v>
      </c>
      <c r="F9278">
        <v>8.1955325253200293</v>
      </c>
      <c r="G9278">
        <v>7.3676229354819496</v>
      </c>
      <c r="H9278">
        <v>8.1170463998542708</v>
      </c>
      <c r="I9278">
        <v>7.9899120044474898</v>
      </c>
      <c r="J9278">
        <v>8.0876274325406392</v>
      </c>
      <c r="K9278">
        <v>7.7890915310614997</v>
      </c>
      <c r="L9278">
        <v>7.7258525509220997</v>
      </c>
      <c r="M9278">
        <v>7.6443098133966503</v>
      </c>
      <c r="N9278">
        <v>7.666966537545</v>
      </c>
      <c r="O9278">
        <v>7.7498315936173796</v>
      </c>
      <c r="P9278">
        <v>7.9269590513014201</v>
      </c>
      <c r="Q9278">
        <v>5.09416193408443</v>
      </c>
    </row>
    <row r="9279" spans="1:17">
      <c r="A9279" t="s">
        <v>16862</v>
      </c>
      <c r="B9279" s="16" t="s">
        <v>16863</v>
      </c>
      <c r="C9279">
        <v>10.8608495065392</v>
      </c>
      <c r="D9279">
        <v>10.821241662896201</v>
      </c>
      <c r="E9279">
        <v>10.317972171524801</v>
      </c>
      <c r="F9279">
        <v>10.0532447318837</v>
      </c>
      <c r="G9279">
        <v>9.6829386568506095</v>
      </c>
      <c r="H9279">
        <v>10.3577600907425</v>
      </c>
      <c r="I9279">
        <v>10.705510309709799</v>
      </c>
      <c r="J9279">
        <v>9.4467474736911505</v>
      </c>
      <c r="K9279">
        <v>10.871809223089301</v>
      </c>
      <c r="L9279">
        <v>11.0320384012667</v>
      </c>
      <c r="M9279">
        <v>10.1548418155415</v>
      </c>
      <c r="N9279">
        <v>10.5000743267064</v>
      </c>
      <c r="O9279">
        <v>10.126302063333799</v>
      </c>
      <c r="P9279">
        <v>9.8977830558775608</v>
      </c>
      <c r="Q9279">
        <v>11.8567168861114</v>
      </c>
    </row>
    <row r="9280" spans="1:17">
      <c r="A9280" t="s">
        <v>16864</v>
      </c>
      <c r="B9280" s="16" t="s">
        <v>16865</v>
      </c>
      <c r="C9280">
        <v>8.7137530503499896</v>
      </c>
      <c r="D9280">
        <v>8.7965826534300309</v>
      </c>
      <c r="E9280">
        <v>8.8576448878332794</v>
      </c>
      <c r="F9280">
        <v>9.0124434078745406</v>
      </c>
      <c r="G9280">
        <v>8.6868845355756008</v>
      </c>
      <c r="H9280">
        <v>9.0609486816967593</v>
      </c>
      <c r="I9280">
        <v>8.4641717546339503</v>
      </c>
      <c r="J9280">
        <v>8.8883998808964293</v>
      </c>
      <c r="K9280">
        <v>8.3839495763288205</v>
      </c>
      <c r="L9280">
        <v>8.6617789707806203</v>
      </c>
      <c r="M9280">
        <v>8.6734821389404608</v>
      </c>
      <c r="N9280">
        <v>8.5580346457561998</v>
      </c>
      <c r="O9280">
        <v>8.6019421605313795</v>
      </c>
      <c r="P9280">
        <v>8.4596047728611197</v>
      </c>
      <c r="Q9280">
        <v>7.8374797051227896</v>
      </c>
    </row>
    <row r="9281" spans="1:17">
      <c r="A9281" t="s">
        <v>16866</v>
      </c>
      <c r="B9281" s="16" t="s">
        <v>16867</v>
      </c>
      <c r="C9281">
        <v>8.9945319004237607</v>
      </c>
      <c r="D9281">
        <v>9.1473969756085296</v>
      </c>
      <c r="E9281">
        <v>8.9689474965421105</v>
      </c>
      <c r="F9281">
        <v>9.2905636381997603</v>
      </c>
      <c r="G9281">
        <v>9.0936474779941303</v>
      </c>
      <c r="H9281">
        <v>9.6117296977775197</v>
      </c>
      <c r="I9281">
        <v>9.7873120174360597</v>
      </c>
      <c r="J9281">
        <v>9.48927243509549</v>
      </c>
      <c r="K9281">
        <v>9.4771820527432205</v>
      </c>
      <c r="L9281">
        <v>9.4018125951572902</v>
      </c>
      <c r="M9281">
        <v>9.23414054568258</v>
      </c>
      <c r="N9281">
        <v>8.9676971024948404</v>
      </c>
      <c r="O9281">
        <v>9.1609180980822291</v>
      </c>
      <c r="P9281">
        <v>10.010592799370601</v>
      </c>
      <c r="Q9281">
        <v>6.9204191934356096</v>
      </c>
    </row>
    <row r="9282" spans="1:17">
      <c r="A9282" t="s">
        <v>16868</v>
      </c>
      <c r="B9282" s="16" t="s">
        <v>16869</v>
      </c>
      <c r="C9282">
        <v>3.5040133865677898</v>
      </c>
      <c r="D9282">
        <v>3.4870161193063098</v>
      </c>
      <c r="E9282">
        <v>3.6381873987360902</v>
      </c>
      <c r="F9282">
        <v>4.2284225029819602</v>
      </c>
      <c r="G9282">
        <v>4.37414671474383</v>
      </c>
      <c r="H9282">
        <v>4.5459386428609303</v>
      </c>
      <c r="I9282">
        <v>3.7848446501428201</v>
      </c>
      <c r="J9282">
        <v>4.1400611729353196</v>
      </c>
      <c r="K9282">
        <v>3.27554212654834</v>
      </c>
      <c r="L9282">
        <v>3.4877558895723499</v>
      </c>
      <c r="M9282">
        <v>4.4113157068760698</v>
      </c>
      <c r="N9282">
        <v>4.3174573962368399</v>
      </c>
      <c r="O9282">
        <v>3.7643275486974099</v>
      </c>
      <c r="P9282">
        <v>3.9363215208704698</v>
      </c>
      <c r="Q9282">
        <v>2.8218677180984102</v>
      </c>
    </row>
    <row r="9283" spans="1:17">
      <c r="A9283" t="s">
        <v>16870</v>
      </c>
      <c r="B9283" s="16" t="s">
        <v>16871</v>
      </c>
      <c r="C9283">
        <v>7.4099128563250902</v>
      </c>
      <c r="D9283">
        <v>7.6857187898793402</v>
      </c>
      <c r="E9283">
        <v>7.5111119836653399</v>
      </c>
      <c r="F9283">
        <v>7.28164868981656</v>
      </c>
      <c r="G9283">
        <v>7.5029329747582603</v>
      </c>
      <c r="H9283">
        <v>7.6356627573730096</v>
      </c>
      <c r="I9283">
        <v>7.9945460816845602</v>
      </c>
      <c r="J9283">
        <v>7.70105531087908</v>
      </c>
      <c r="K9283">
        <v>7.7844810546957897</v>
      </c>
      <c r="L9283">
        <v>7.5119629138153297</v>
      </c>
      <c r="M9283">
        <v>7.2699251396618996</v>
      </c>
      <c r="N9283">
        <v>7.0039274521764501</v>
      </c>
      <c r="O9283">
        <v>7.2889314673888004</v>
      </c>
      <c r="P9283">
        <v>8.1517772893263505</v>
      </c>
      <c r="Q9283">
        <v>5.81282804418474</v>
      </c>
    </row>
    <row r="9284" spans="1:17">
      <c r="A9284" t="s">
        <v>16872</v>
      </c>
      <c r="B9284" s="16" t="s">
        <v>16873</v>
      </c>
      <c r="C9284">
        <v>6.5689872807264997</v>
      </c>
      <c r="D9284">
        <v>6.4428967570973796</v>
      </c>
      <c r="E9284">
        <v>6.4779724688708198</v>
      </c>
      <c r="F9284">
        <v>6.6670749181327098</v>
      </c>
      <c r="G9284">
        <v>6.9284850452367301</v>
      </c>
      <c r="H9284">
        <v>7.4604017786458403</v>
      </c>
      <c r="I9284">
        <v>7.2856101270774296</v>
      </c>
      <c r="J9284">
        <v>6.0695820509065701</v>
      </c>
      <c r="K9284">
        <v>7.0388581973165998</v>
      </c>
      <c r="L9284">
        <v>7.1788191819805096</v>
      </c>
      <c r="M9284">
        <v>7.0481510293665099</v>
      </c>
      <c r="N9284">
        <v>7.2914316577410601</v>
      </c>
      <c r="O9284">
        <v>6.9443528735545703</v>
      </c>
      <c r="P9284">
        <v>6.8677578490009701</v>
      </c>
      <c r="Q9284">
        <v>6.6375058506955904</v>
      </c>
    </row>
    <row r="9285" spans="1:17">
      <c r="A9285" t="s">
        <v>16874</v>
      </c>
      <c r="B9285" s="16" t="s">
        <v>16875</v>
      </c>
      <c r="C9285">
        <v>6.7748786480461201</v>
      </c>
      <c r="D9285">
        <v>6.5768551256917096</v>
      </c>
      <c r="E9285">
        <v>6.5696259509985699</v>
      </c>
      <c r="F9285">
        <v>6.4184400025519999</v>
      </c>
      <c r="G9285">
        <v>6.5369974430488398</v>
      </c>
      <c r="H9285">
        <v>5.9157356088873199</v>
      </c>
      <c r="I9285">
        <v>6.5625520315167796</v>
      </c>
      <c r="J9285">
        <v>6.32070094061618</v>
      </c>
      <c r="K9285">
        <v>6.6891680289055202</v>
      </c>
      <c r="L9285">
        <v>6.5443552449606699</v>
      </c>
      <c r="M9285">
        <v>6.5674538731629699</v>
      </c>
      <c r="N9285">
        <v>5.8818201747363998</v>
      </c>
      <c r="O9285">
        <v>6.60605308271432</v>
      </c>
      <c r="P9285">
        <v>5.8197066879617596</v>
      </c>
      <c r="Q9285">
        <v>6.6375058506955904</v>
      </c>
    </row>
    <row r="9286" spans="1:17">
      <c r="A9286" t="s">
        <v>16876</v>
      </c>
      <c r="B9286" s="16" t="s">
        <v>16877</v>
      </c>
      <c r="C9286">
        <v>6.6982945460832397</v>
      </c>
      <c r="D9286">
        <v>6.8120952747762598</v>
      </c>
      <c r="E9286">
        <v>6.4200101908932998</v>
      </c>
      <c r="F9286">
        <v>6.0544979390529399</v>
      </c>
      <c r="G9286">
        <v>7.3597189200466699</v>
      </c>
      <c r="H9286">
        <v>6.4629476099795902</v>
      </c>
      <c r="I9286">
        <v>6.67120701638986</v>
      </c>
      <c r="J9286">
        <v>6.53400866212165</v>
      </c>
      <c r="K9286">
        <v>6.9508845053043098</v>
      </c>
      <c r="L9286">
        <v>6.0673853986592201</v>
      </c>
      <c r="M9286">
        <v>6.7301417845111002</v>
      </c>
      <c r="N9286">
        <v>6.55705140501294</v>
      </c>
      <c r="O9286">
        <v>6.8216665140526498</v>
      </c>
      <c r="P9286">
        <v>6.9084007912347802</v>
      </c>
      <c r="Q9286">
        <v>6.6375058506955904</v>
      </c>
    </row>
    <row r="9287" spans="1:17">
      <c r="A9287" t="s">
        <v>16878</v>
      </c>
      <c r="B9287" s="16" t="e">
        <v>#N/A</v>
      </c>
      <c r="C9287">
        <v>6.8576603815595298</v>
      </c>
      <c r="D9287">
        <v>6.6778115158535103</v>
      </c>
      <c r="E9287">
        <v>7.2492690045942503</v>
      </c>
      <c r="F9287">
        <v>6.4788754961203097</v>
      </c>
      <c r="G9287">
        <v>6.1513734454629896</v>
      </c>
      <c r="H9287">
        <v>6.1505664765725898</v>
      </c>
      <c r="I9287">
        <v>6.9832992760965604</v>
      </c>
      <c r="J9287">
        <v>6.47330341731542</v>
      </c>
      <c r="K9287">
        <v>6.6076639520751996</v>
      </c>
      <c r="L9287">
        <v>6.4198927805542398</v>
      </c>
      <c r="M9287">
        <v>6.1608227199956103</v>
      </c>
      <c r="N9287">
        <v>6.3210115805117999</v>
      </c>
      <c r="O9287">
        <v>6.60605308271432</v>
      </c>
      <c r="P9287">
        <v>7.5621983133254398</v>
      </c>
      <c r="Q9287">
        <v>2.8218677180984102</v>
      </c>
    </row>
    <row r="9288" spans="1:17">
      <c r="A9288" t="s">
        <v>16879</v>
      </c>
      <c r="B9288" s="16" t="s">
        <v>16880</v>
      </c>
      <c r="C9288">
        <v>4.9165290931058498</v>
      </c>
      <c r="D9288">
        <v>5.6396332121204704</v>
      </c>
      <c r="E9288">
        <v>5.9302896994145904</v>
      </c>
      <c r="F9288">
        <v>5.7128413575868704</v>
      </c>
      <c r="G9288">
        <v>5.6458708745746398</v>
      </c>
      <c r="H9288">
        <v>5.6808363808980902</v>
      </c>
      <c r="I9288">
        <v>5.3469430634237698</v>
      </c>
      <c r="J9288">
        <v>5.6009009823638998</v>
      </c>
      <c r="K9288">
        <v>5.2559835824799102</v>
      </c>
      <c r="L9288">
        <v>4.7465905673729498</v>
      </c>
      <c r="M9288">
        <v>5.0068521030490203</v>
      </c>
      <c r="N9288">
        <v>5.3018559344781702</v>
      </c>
      <c r="O9288">
        <v>5.2659635633928499</v>
      </c>
      <c r="P9288">
        <v>5.9565984970148804</v>
      </c>
      <c r="Q9288">
        <v>2.8218677180984102</v>
      </c>
    </row>
    <row r="9289" spans="1:17">
      <c r="A9289" t="s">
        <v>16881</v>
      </c>
      <c r="B9289" s="16" t="s">
        <v>16882</v>
      </c>
      <c r="C9289">
        <v>7.8886113393050197</v>
      </c>
      <c r="D9289">
        <v>7.9674893623379104</v>
      </c>
      <c r="E9289">
        <v>8.0244939675356797</v>
      </c>
      <c r="F9289">
        <v>7.9671251728199097</v>
      </c>
      <c r="G9289">
        <v>7.92304149322044</v>
      </c>
      <c r="H9289">
        <v>8.3609580412514006</v>
      </c>
      <c r="I9289">
        <v>7.8434668651217896</v>
      </c>
      <c r="J9289">
        <v>8.2190759164924092</v>
      </c>
      <c r="K9289">
        <v>7.9745522197021304</v>
      </c>
      <c r="L9289">
        <v>8.09317965841913</v>
      </c>
      <c r="M9289">
        <v>8.0741244584145395</v>
      </c>
      <c r="N9289">
        <v>7.7694667478064598</v>
      </c>
      <c r="O9289">
        <v>8.0240513882552307</v>
      </c>
      <c r="P9289">
        <v>7.9658841845297497</v>
      </c>
      <c r="Q9289">
        <v>5.81282804418474</v>
      </c>
    </row>
    <row r="9290" spans="1:17">
      <c r="A9290" t="s">
        <v>16883</v>
      </c>
      <c r="B9290" s="16" t="s">
        <v>16884</v>
      </c>
      <c r="C9290">
        <v>7.8386911175119298</v>
      </c>
      <c r="D9290">
        <v>7.7640404008328803</v>
      </c>
      <c r="E9290">
        <v>7.6925266921822599</v>
      </c>
      <c r="F9290">
        <v>7.4771419960432803</v>
      </c>
      <c r="G9290">
        <v>7.5729451690033596</v>
      </c>
      <c r="H9290">
        <v>7.0378223940395603</v>
      </c>
      <c r="I9290">
        <v>8.2367200853338591</v>
      </c>
      <c r="J9290">
        <v>7.4261303639528</v>
      </c>
      <c r="K9290">
        <v>8.1279612977354692</v>
      </c>
      <c r="L9290">
        <v>8.0268290517479706</v>
      </c>
      <c r="M9290">
        <v>7.5003543822553702</v>
      </c>
      <c r="N9290">
        <v>7.5046963614255704</v>
      </c>
      <c r="O9290">
        <v>7.3676573209893501</v>
      </c>
      <c r="P9290">
        <v>7.6604357769062297</v>
      </c>
      <c r="Q9290">
        <v>8.1958182219819093</v>
      </c>
    </row>
    <row r="9291" spans="1:17">
      <c r="A9291" t="s">
        <v>16885</v>
      </c>
      <c r="B9291" s="16" t="s">
        <v>971</v>
      </c>
      <c r="C9291">
        <v>12.4203868233088</v>
      </c>
      <c r="D9291">
        <v>12.444149094340901</v>
      </c>
      <c r="E9291">
        <v>11.982072395097999</v>
      </c>
      <c r="F9291">
        <v>11.7167421686694</v>
      </c>
      <c r="G9291">
        <v>12.344574241470699</v>
      </c>
      <c r="H9291">
        <v>11.671082504872601</v>
      </c>
      <c r="I9291">
        <v>12.212994519602701</v>
      </c>
      <c r="J9291">
        <v>11.5484610526852</v>
      </c>
      <c r="K9291">
        <v>12.775435000915399</v>
      </c>
      <c r="L9291">
        <v>12.2731271443373</v>
      </c>
      <c r="M9291">
        <v>12.024113589906801</v>
      </c>
      <c r="N9291">
        <v>11.806045674808599</v>
      </c>
      <c r="O9291">
        <v>12.1105626362433</v>
      </c>
      <c r="P9291">
        <v>12.322932113503301</v>
      </c>
      <c r="Q9291">
        <v>13.134574541730901</v>
      </c>
    </row>
    <row r="9292" spans="1:17">
      <c r="A9292" t="s">
        <v>16886</v>
      </c>
      <c r="B9292" s="16" t="s">
        <v>16887</v>
      </c>
      <c r="C9292">
        <v>6.2687719600529501</v>
      </c>
      <c r="D9292">
        <v>6.3368934182824699</v>
      </c>
      <c r="E9292">
        <v>6.0115232870691901</v>
      </c>
      <c r="F9292">
        <v>6.3809072983689399</v>
      </c>
      <c r="G9292">
        <v>6.0360109043049102</v>
      </c>
      <c r="H9292">
        <v>6.8571668783692896</v>
      </c>
      <c r="I9292">
        <v>6.1921342703290696</v>
      </c>
      <c r="J9292">
        <v>6.3990475039817403</v>
      </c>
      <c r="K9292">
        <v>5.9537102331234397</v>
      </c>
      <c r="L9292">
        <v>6.2398789457682096</v>
      </c>
      <c r="M9292">
        <v>5.9670109306586703</v>
      </c>
      <c r="N9292">
        <v>5.8818201747363998</v>
      </c>
      <c r="O9292">
        <v>5.6630803592182</v>
      </c>
      <c r="P9292">
        <v>6.3814054639084601</v>
      </c>
      <c r="Q9292">
        <v>2.8218677180984102</v>
      </c>
    </row>
    <row r="9293" spans="1:17">
      <c r="A9293" t="s">
        <v>16888</v>
      </c>
      <c r="B9293" s="16" t="s">
        <v>16889</v>
      </c>
      <c r="C9293">
        <v>4.3623517865106702</v>
      </c>
      <c r="D9293">
        <v>4.5009317243298002</v>
      </c>
      <c r="E9293">
        <v>4.5638886729124497</v>
      </c>
      <c r="F9293">
        <v>4.3517302712450299</v>
      </c>
      <c r="G9293">
        <v>4.2225520177193703</v>
      </c>
      <c r="H9293">
        <v>3.9869852489372102</v>
      </c>
      <c r="I9293">
        <v>4.6574362853065301</v>
      </c>
      <c r="J9293">
        <v>4.3621897727349799</v>
      </c>
      <c r="K9293">
        <v>4.0709644767565303</v>
      </c>
      <c r="L9293">
        <v>4.3280695513255196</v>
      </c>
      <c r="M9293">
        <v>4.1590575299716699</v>
      </c>
      <c r="N9293">
        <v>4.5070424063834196</v>
      </c>
      <c r="O9293">
        <v>4.3540657995344203</v>
      </c>
      <c r="P9293">
        <v>4.4479700090536403</v>
      </c>
      <c r="Q9293">
        <v>2.8218677180984102</v>
      </c>
    </row>
    <row r="9294" spans="1:17">
      <c r="A9294" t="s">
        <v>16890</v>
      </c>
      <c r="B9294" s="16" t="s">
        <v>16891</v>
      </c>
      <c r="C9294">
        <v>7.9743261270216497</v>
      </c>
      <c r="D9294">
        <v>7.9043523343970303</v>
      </c>
      <c r="E9294">
        <v>8.8061115313560805</v>
      </c>
      <c r="F9294">
        <v>8.4686609095588405</v>
      </c>
      <c r="G9294">
        <v>8.4133428158245902</v>
      </c>
      <c r="H9294">
        <v>7.3206963756748999</v>
      </c>
      <c r="I9294">
        <v>7.5729261680755497</v>
      </c>
      <c r="J9294">
        <v>8.2129344976767307</v>
      </c>
      <c r="K9294">
        <v>8.3343704489501906</v>
      </c>
      <c r="L9294">
        <v>8.4053368231857206</v>
      </c>
      <c r="M9294">
        <v>8.3375410586171892</v>
      </c>
      <c r="N9294">
        <v>8.3386514711424304</v>
      </c>
      <c r="O9294">
        <v>8.5571269532790399</v>
      </c>
      <c r="P9294">
        <v>7.2927645970803701</v>
      </c>
      <c r="Q9294">
        <v>10.794011593546401</v>
      </c>
    </row>
    <row r="9295" spans="1:17">
      <c r="A9295" t="s">
        <v>16892</v>
      </c>
      <c r="B9295" s="16" t="s">
        <v>16893</v>
      </c>
      <c r="C9295">
        <v>6.3571282477373696</v>
      </c>
      <c r="D9295">
        <v>6.1138942084180101</v>
      </c>
      <c r="E9295">
        <v>5.4332085476316498</v>
      </c>
      <c r="F9295">
        <v>5.6070690647998402</v>
      </c>
      <c r="G9295">
        <v>6.2233634368604598</v>
      </c>
      <c r="H9295">
        <v>4.5998748125578501</v>
      </c>
      <c r="I9295">
        <v>5.4054102752163304</v>
      </c>
      <c r="J9295">
        <v>4.4114342089532403</v>
      </c>
      <c r="K9295">
        <v>6.2789451631063997</v>
      </c>
      <c r="L9295">
        <v>6.1165539736613903</v>
      </c>
      <c r="M9295">
        <v>5.6755071082188104</v>
      </c>
      <c r="N9295">
        <v>5.8399741889468402</v>
      </c>
      <c r="O9295">
        <v>5.8012345763558297</v>
      </c>
      <c r="P9295">
        <v>4.6712581716948103</v>
      </c>
      <c r="Q9295">
        <v>6.9204191934356096</v>
      </c>
    </row>
    <row r="9296" spans="1:17">
      <c r="A9296" t="s">
        <v>16894</v>
      </c>
      <c r="B9296" s="16" t="s">
        <v>16895</v>
      </c>
      <c r="C9296">
        <v>7.6889384803510499</v>
      </c>
      <c r="D9296">
        <v>7.8334854690290996</v>
      </c>
      <c r="E9296">
        <v>7.7246317272255904</v>
      </c>
      <c r="F9296">
        <v>7.5405812384578796</v>
      </c>
      <c r="G9296">
        <v>7.7586098137260304</v>
      </c>
      <c r="H9296">
        <v>8.2030197297455398</v>
      </c>
      <c r="I9296">
        <v>8.1438413401934309</v>
      </c>
      <c r="J9296">
        <v>8.0943255468193005</v>
      </c>
      <c r="K9296">
        <v>8.1352191791168202</v>
      </c>
      <c r="L9296">
        <v>7.9881185328689099</v>
      </c>
      <c r="M9296">
        <v>7.8806535807340703</v>
      </c>
      <c r="N9296">
        <v>7.5438005299872897</v>
      </c>
      <c r="O9296">
        <v>7.9782468755925198</v>
      </c>
      <c r="P9296">
        <v>8.5562564338051299</v>
      </c>
      <c r="Q9296">
        <v>6.6375058506955904</v>
      </c>
    </row>
    <row r="9297" spans="1:17">
      <c r="A9297" t="s">
        <v>16896</v>
      </c>
      <c r="B9297" s="16" t="s">
        <v>16897</v>
      </c>
      <c r="C9297">
        <v>5.3901707160280399</v>
      </c>
      <c r="D9297">
        <v>5.1247703439315302</v>
      </c>
      <c r="E9297">
        <v>3.9618875914207199</v>
      </c>
      <c r="F9297">
        <v>3.4706286095040801</v>
      </c>
      <c r="G9297">
        <v>4.1380367534927496</v>
      </c>
      <c r="H9297">
        <v>3.7814594184883799</v>
      </c>
      <c r="I9297">
        <v>4.8453589192974098</v>
      </c>
      <c r="J9297">
        <v>4.0764652066995799</v>
      </c>
      <c r="K9297">
        <v>4.0709644767565303</v>
      </c>
      <c r="L9297">
        <v>4.0420260041176004</v>
      </c>
      <c r="M9297">
        <v>3.82485868955618</v>
      </c>
      <c r="N9297">
        <v>4.2465073090516299</v>
      </c>
      <c r="O9297">
        <v>4.3540657995344203</v>
      </c>
      <c r="P9297">
        <v>4.0606668341819496</v>
      </c>
      <c r="Q9297">
        <v>2.8218677180984102</v>
      </c>
    </row>
    <row r="9298" spans="1:17">
      <c r="A9298" t="s">
        <v>16898</v>
      </c>
      <c r="B9298" s="16" t="e">
        <v>#N/A</v>
      </c>
      <c r="C9298">
        <v>5.8054102324735597</v>
      </c>
      <c r="D9298">
        <v>5.8873020194211696</v>
      </c>
      <c r="E9298">
        <v>5.6873781601909403</v>
      </c>
      <c r="F9298">
        <v>5.9206345092620696</v>
      </c>
      <c r="G9298">
        <v>5.35182564159728</v>
      </c>
      <c r="H9298">
        <v>5.4261642208015903</v>
      </c>
      <c r="I9298">
        <v>5.5153350959386502</v>
      </c>
      <c r="J9298">
        <v>5.7292439018102801</v>
      </c>
      <c r="K9298">
        <v>5.5068916728603101</v>
      </c>
      <c r="L9298">
        <v>4.9878555821396704</v>
      </c>
      <c r="M9298">
        <v>5.2604792807445904</v>
      </c>
      <c r="N9298">
        <v>5.3928688873847097</v>
      </c>
      <c r="O9298">
        <v>5.2165415310043803</v>
      </c>
      <c r="P9298">
        <v>5.5333174813669999</v>
      </c>
      <c r="Q9298">
        <v>2.8218677180984102</v>
      </c>
    </row>
    <row r="9299" spans="1:17">
      <c r="A9299" t="s">
        <v>16899</v>
      </c>
      <c r="B9299" s="16" t="s">
        <v>16900</v>
      </c>
      <c r="C9299">
        <v>5.2073109135109101</v>
      </c>
      <c r="D9299">
        <v>5.2802736384566202</v>
      </c>
      <c r="E9299">
        <v>5.12062362366449</v>
      </c>
      <c r="F9299">
        <v>5.2006385452395101</v>
      </c>
      <c r="G9299">
        <v>5.6191353861103099</v>
      </c>
      <c r="H9299">
        <v>3.9869852489372102</v>
      </c>
      <c r="I9299">
        <v>4.9700790693176398</v>
      </c>
      <c r="J9299">
        <v>4.8166378297689096</v>
      </c>
      <c r="K9299">
        <v>5.4119964088208299</v>
      </c>
      <c r="L9299">
        <v>5.54859593602092</v>
      </c>
      <c r="M9299">
        <v>5.7900959904734401</v>
      </c>
      <c r="N9299">
        <v>5.9224530860225002</v>
      </c>
      <c r="O9299">
        <v>4.8406433623781604</v>
      </c>
      <c r="P9299">
        <v>4.9174589054378801</v>
      </c>
      <c r="Q9299">
        <v>2.8218677180984102</v>
      </c>
    </row>
    <row r="9300" spans="1:17">
      <c r="A9300" t="s">
        <v>16901</v>
      </c>
      <c r="B9300" s="16" t="s">
        <v>16902</v>
      </c>
      <c r="C9300">
        <v>9.6654416411985107</v>
      </c>
      <c r="D9300">
        <v>9.5768192721074001</v>
      </c>
      <c r="E9300">
        <v>9.7872140497535494</v>
      </c>
      <c r="F9300">
        <v>9.2754078982645201</v>
      </c>
      <c r="G9300">
        <v>9.4868014683128603</v>
      </c>
      <c r="H9300">
        <v>8.5000559422758606</v>
      </c>
      <c r="I9300">
        <v>9.5718317223634006</v>
      </c>
      <c r="J9300">
        <v>8.8670555799883406</v>
      </c>
      <c r="K9300">
        <v>9.8793591795747506</v>
      </c>
      <c r="L9300">
        <v>9.6737395765673</v>
      </c>
      <c r="M9300">
        <v>9.6064311014257306</v>
      </c>
      <c r="N9300">
        <v>9.3409617628563097</v>
      </c>
      <c r="O9300">
        <v>9.2598918501691596</v>
      </c>
      <c r="P9300">
        <v>9.08113067795653</v>
      </c>
      <c r="Q9300">
        <v>11.4210803304171</v>
      </c>
    </row>
    <row r="9301" spans="1:17">
      <c r="A9301" t="s">
        <v>16903</v>
      </c>
      <c r="B9301" s="16" t="s">
        <v>16904</v>
      </c>
      <c r="C9301">
        <v>3.5040133865677898</v>
      </c>
      <c r="D9301">
        <v>3.2942621936663499</v>
      </c>
      <c r="E9301">
        <v>3.4028894668404299</v>
      </c>
      <c r="F9301">
        <v>3.4706286095040801</v>
      </c>
      <c r="G9301">
        <v>3.70007344211845</v>
      </c>
      <c r="H9301">
        <v>2.8218677180984102</v>
      </c>
      <c r="I9301">
        <v>3.5089935751222501</v>
      </c>
      <c r="J9301">
        <v>3.2517770676889399</v>
      </c>
      <c r="K9301">
        <v>3.4608708703561399</v>
      </c>
      <c r="L9301">
        <v>3.9560512465587201</v>
      </c>
      <c r="M9301">
        <v>3.4086250003018401</v>
      </c>
      <c r="N9301">
        <v>3.6661147186140499</v>
      </c>
      <c r="O9301">
        <v>2.8218677180984102</v>
      </c>
      <c r="P9301">
        <v>2.8218677180984102</v>
      </c>
      <c r="Q9301">
        <v>2.8218677180984102</v>
      </c>
    </row>
    <row r="9302" spans="1:17">
      <c r="A9302" t="s">
        <v>16905</v>
      </c>
      <c r="B9302" s="16" t="s">
        <v>16906</v>
      </c>
      <c r="C9302">
        <v>7.4767631232300502</v>
      </c>
      <c r="D9302">
        <v>7.3621436993521101</v>
      </c>
      <c r="E9302">
        <v>7.5829449158262197</v>
      </c>
      <c r="F9302">
        <v>7.3017728268393398</v>
      </c>
      <c r="G9302">
        <v>7.1556738547792804</v>
      </c>
      <c r="H9302">
        <v>6.9264014568771799</v>
      </c>
      <c r="I9302">
        <v>7.2931626639522102</v>
      </c>
      <c r="J9302">
        <v>7.3664432334145298</v>
      </c>
      <c r="K9302">
        <v>7.1931585586231996</v>
      </c>
      <c r="L9302">
        <v>7.3380004094259004</v>
      </c>
      <c r="M9302">
        <v>7.1422251915563102</v>
      </c>
      <c r="N9302">
        <v>6.8032599918705801</v>
      </c>
      <c r="O9302">
        <v>7.0368382134341498</v>
      </c>
      <c r="P9302">
        <v>6.8117082797650301</v>
      </c>
      <c r="Q9302">
        <v>8.1958182219819093</v>
      </c>
    </row>
    <row r="9303" spans="1:17">
      <c r="A9303" t="s">
        <v>16907</v>
      </c>
      <c r="B9303" s="16" t="s">
        <v>16908</v>
      </c>
      <c r="C9303">
        <v>7.9835425963281299</v>
      </c>
      <c r="D9303">
        <v>7.8334854690290996</v>
      </c>
      <c r="E9303">
        <v>7.8823536654902204</v>
      </c>
      <c r="F9303">
        <v>7.3732401332408797</v>
      </c>
      <c r="G9303">
        <v>7.8232101362540103</v>
      </c>
      <c r="H9303">
        <v>8.2030197297455398</v>
      </c>
      <c r="I9303">
        <v>9.1459673451794092</v>
      </c>
      <c r="J9303">
        <v>8.3948253628863796</v>
      </c>
      <c r="K9303">
        <v>8.7121517001714199</v>
      </c>
      <c r="L9303">
        <v>9.0224296786177707</v>
      </c>
      <c r="M9303">
        <v>8.4833524707130401</v>
      </c>
      <c r="N9303">
        <v>8.8243842008755298</v>
      </c>
      <c r="O9303">
        <v>8.1784681790709008</v>
      </c>
      <c r="P9303">
        <v>9.3225450497836295</v>
      </c>
      <c r="Q9303">
        <v>9.1612412986063401</v>
      </c>
    </row>
    <row r="9304" spans="1:17">
      <c r="A9304" t="s">
        <v>16909</v>
      </c>
      <c r="B9304" s="16" t="s">
        <v>16910</v>
      </c>
      <c r="C9304">
        <v>7.61966073771534</v>
      </c>
      <c r="D9304">
        <v>7.6640926962257998</v>
      </c>
      <c r="E9304">
        <v>7.6003564048386103</v>
      </c>
      <c r="F9304">
        <v>7.6802646798204899</v>
      </c>
      <c r="G9304">
        <v>7.4141555573024602</v>
      </c>
      <c r="H9304">
        <v>7.8386909133567402</v>
      </c>
      <c r="I9304">
        <v>7.7804477147118902</v>
      </c>
      <c r="J9304">
        <v>7.8027483751390001</v>
      </c>
      <c r="K9304">
        <v>7.6741479899609901</v>
      </c>
      <c r="L9304">
        <v>7.6506990356972198</v>
      </c>
      <c r="M9304">
        <v>7.6400225463492104</v>
      </c>
      <c r="N9304">
        <v>7.2682559144452803</v>
      </c>
      <c r="O9304">
        <v>7.5855752806785803</v>
      </c>
      <c r="P9304">
        <v>8.1176207427749301</v>
      </c>
      <c r="Q9304">
        <v>6.9204191934356096</v>
      </c>
    </row>
    <row r="9305" spans="1:17">
      <c r="A9305" t="s">
        <v>16911</v>
      </c>
      <c r="B9305" s="16" t="s">
        <v>16912</v>
      </c>
      <c r="C9305">
        <v>6.9359169713665203</v>
      </c>
      <c r="D9305">
        <v>6.9528396994793198</v>
      </c>
      <c r="E9305">
        <v>6.9425491442524603</v>
      </c>
      <c r="F9305">
        <v>6.9739473769285203</v>
      </c>
      <c r="G9305">
        <v>7.4065039640053101</v>
      </c>
      <c r="H9305">
        <v>7.3852487373829199</v>
      </c>
      <c r="I9305">
        <v>6.8043133897654204</v>
      </c>
      <c r="J9305">
        <v>7.1059607573180203</v>
      </c>
      <c r="K9305">
        <v>6.7185720740311599</v>
      </c>
      <c r="L9305">
        <v>7.1001877040378298</v>
      </c>
      <c r="M9305">
        <v>7.3190611315508098</v>
      </c>
      <c r="N9305">
        <v>7.6128423779248298</v>
      </c>
      <c r="O9305">
        <v>7.4983353463061304</v>
      </c>
      <c r="P9305">
        <v>6.9084007912347802</v>
      </c>
      <c r="Q9305">
        <v>5.81282804418474</v>
      </c>
    </row>
    <row r="9306" spans="1:17">
      <c r="A9306" t="s">
        <v>16913</v>
      </c>
      <c r="B9306" s="16" t="s">
        <v>16914</v>
      </c>
      <c r="C9306">
        <v>4.8324495657597604</v>
      </c>
      <c r="D9306">
        <v>5.4459441552918904</v>
      </c>
      <c r="E9306">
        <v>5.1699772735735099</v>
      </c>
      <c r="F9306">
        <v>5.0765736551712601</v>
      </c>
      <c r="G9306">
        <v>5.5918733105197997</v>
      </c>
      <c r="H9306">
        <v>4.7487521450918901</v>
      </c>
      <c r="I9306">
        <v>5.3764905083530996</v>
      </c>
      <c r="J9306">
        <v>4.589987956211</v>
      </c>
      <c r="K9306">
        <v>5.3872068501715296</v>
      </c>
      <c r="L9306">
        <v>5.6420869460872103</v>
      </c>
      <c r="M9306">
        <v>5.8813428890481303</v>
      </c>
      <c r="N9306">
        <v>5.5842645045438202</v>
      </c>
      <c r="O9306">
        <v>5.6448044448004904</v>
      </c>
      <c r="P9306">
        <v>4.4479700090536403</v>
      </c>
      <c r="Q9306">
        <v>6.2843132996066204</v>
      </c>
    </row>
    <row r="9307" spans="1:17">
      <c r="A9307" t="s">
        <v>16915</v>
      </c>
      <c r="B9307" s="16" t="s">
        <v>16916</v>
      </c>
      <c r="C9307">
        <v>6.3993279841007</v>
      </c>
      <c r="D9307">
        <v>6.0977003449207299</v>
      </c>
      <c r="E9307">
        <v>5.5107356403890702</v>
      </c>
      <c r="F9307">
        <v>6.6461791626245601</v>
      </c>
      <c r="G9307">
        <v>6.6583558505855196</v>
      </c>
      <c r="H9307">
        <v>6.6850861414992098</v>
      </c>
      <c r="I9307">
        <v>6.27127081030204</v>
      </c>
      <c r="J9307">
        <v>6.32070094061618</v>
      </c>
      <c r="K9307">
        <v>6.0655334946390003</v>
      </c>
      <c r="L9307">
        <v>5.8319238793611898</v>
      </c>
      <c r="M9307">
        <v>6.6807395065339898</v>
      </c>
      <c r="N9307">
        <v>6.9071041636238304</v>
      </c>
      <c r="O9307">
        <v>6.60605308271432</v>
      </c>
      <c r="P9307">
        <v>6.3422324803325996</v>
      </c>
      <c r="Q9307">
        <v>2.8218677180984102</v>
      </c>
    </row>
    <row r="9308" spans="1:17">
      <c r="A9308" t="s">
        <v>16917</v>
      </c>
      <c r="B9308" s="16" t="s">
        <v>16918</v>
      </c>
      <c r="C9308">
        <v>6.9070693679184698</v>
      </c>
      <c r="D9308">
        <v>6.9968414682087197</v>
      </c>
      <c r="E9308">
        <v>6.6389320012258004</v>
      </c>
      <c r="F9308">
        <v>7.2265640367659802</v>
      </c>
      <c r="G9308">
        <v>6.9913076005737196</v>
      </c>
      <c r="H9308">
        <v>7.4933055811739298</v>
      </c>
      <c r="I9308">
        <v>6.7281809559769803</v>
      </c>
      <c r="J9308">
        <v>7.2207975916696299</v>
      </c>
      <c r="K9308">
        <v>6.8659346212111299</v>
      </c>
      <c r="L9308">
        <v>6.9735187332156601</v>
      </c>
      <c r="M9308">
        <v>7.2531658149708198</v>
      </c>
      <c r="N9308">
        <v>6.8457055562953402</v>
      </c>
      <c r="O9308">
        <v>6.9877808128597696</v>
      </c>
      <c r="P9308">
        <v>7.3130577291766397</v>
      </c>
      <c r="Q9308">
        <v>2.8218677180984102</v>
      </c>
    </row>
    <row r="9309" spans="1:17">
      <c r="A9309" t="s">
        <v>16919</v>
      </c>
      <c r="B9309" s="16" t="s">
        <v>16920</v>
      </c>
      <c r="C9309">
        <v>7.8787647763181496</v>
      </c>
      <c r="D9309">
        <v>8.2105279715083395</v>
      </c>
      <c r="E9309">
        <v>8.0180341608702506</v>
      </c>
      <c r="F9309">
        <v>7.6853755270367996</v>
      </c>
      <c r="G9309">
        <v>7.8174556958739299</v>
      </c>
      <c r="H9309">
        <v>7.7918770233954904</v>
      </c>
      <c r="I9309">
        <v>8.1890090669956805</v>
      </c>
      <c r="J9309">
        <v>7.9242929523772796</v>
      </c>
      <c r="K9309">
        <v>8.1315948083280603</v>
      </c>
      <c r="L9309">
        <v>8.09317965841913</v>
      </c>
      <c r="M9309">
        <v>7.8512943249587801</v>
      </c>
      <c r="N9309">
        <v>7.1963970770845798</v>
      </c>
      <c r="O9309">
        <v>7.8820218970094302</v>
      </c>
      <c r="P9309">
        <v>8.5689480794334703</v>
      </c>
      <c r="Q9309">
        <v>7.6950435514148801</v>
      </c>
    </row>
    <row r="9310" spans="1:17">
      <c r="A9310" t="s">
        <v>16921</v>
      </c>
      <c r="B9310" s="16" t="s">
        <v>16922</v>
      </c>
      <c r="C9310">
        <v>7.1884001909805804</v>
      </c>
      <c r="D9310">
        <v>7.5508008171231999</v>
      </c>
      <c r="E9310">
        <v>7.1343226895372398</v>
      </c>
      <c r="F9310">
        <v>7.2124563554963999</v>
      </c>
      <c r="G9310">
        <v>7.18282189546753</v>
      </c>
      <c r="H9310">
        <v>7.5318215657091097</v>
      </c>
      <c r="I9310">
        <v>7.3594065656072098</v>
      </c>
      <c r="J9310">
        <v>7.2330082819335901</v>
      </c>
      <c r="K9310">
        <v>7.2139074714105504</v>
      </c>
      <c r="L9310">
        <v>7.2678234380760598</v>
      </c>
      <c r="M9310">
        <v>7.2074941090782501</v>
      </c>
      <c r="N9310">
        <v>6.9071041636238304</v>
      </c>
      <c r="O9310">
        <v>7.4422943721941399</v>
      </c>
      <c r="P9310">
        <v>7.3625711812439798</v>
      </c>
      <c r="Q9310">
        <v>5.09416193408443</v>
      </c>
    </row>
    <row r="9311" spans="1:17">
      <c r="A9311" t="s">
        <v>16923</v>
      </c>
      <c r="B9311" s="16" t="s">
        <v>16924</v>
      </c>
      <c r="C9311">
        <v>8.8023102788415102</v>
      </c>
      <c r="D9311">
        <v>8.7588590576130692</v>
      </c>
      <c r="E9311">
        <v>8.9622371735087398</v>
      </c>
      <c r="F9311">
        <v>8.5879885611897908</v>
      </c>
      <c r="G9311">
        <v>8.5409724899152906</v>
      </c>
      <c r="H9311">
        <v>8.31389564129754</v>
      </c>
      <c r="I9311">
        <v>8.6221821279184496</v>
      </c>
      <c r="J9311">
        <v>8.7742077388534092</v>
      </c>
      <c r="K9311">
        <v>8.7808386217585497</v>
      </c>
      <c r="L9311">
        <v>8.7101303216690091</v>
      </c>
      <c r="M9311">
        <v>8.4881265999285205</v>
      </c>
      <c r="N9311">
        <v>8.0753358847709098</v>
      </c>
      <c r="O9311">
        <v>8.6521507552195107</v>
      </c>
      <c r="P9311">
        <v>8.6547925096816005</v>
      </c>
      <c r="Q9311">
        <v>9.1060647157263492</v>
      </c>
    </row>
    <row r="9312" spans="1:17">
      <c r="A9312" t="s">
        <v>16925</v>
      </c>
      <c r="B9312" s="16" t="s">
        <v>16926</v>
      </c>
      <c r="C9312">
        <v>9.7979401289260402</v>
      </c>
      <c r="D9312">
        <v>9.9038441030640403</v>
      </c>
      <c r="E9312">
        <v>9.7448392248543492</v>
      </c>
      <c r="F9312">
        <v>10.107497846946501</v>
      </c>
      <c r="G9312">
        <v>9.7924970636594093</v>
      </c>
      <c r="H9312">
        <v>10.784712646512601</v>
      </c>
      <c r="I9312">
        <v>10.144778585508201</v>
      </c>
      <c r="J9312">
        <v>10.4538003032817</v>
      </c>
      <c r="K9312">
        <v>9.9240179908780402</v>
      </c>
      <c r="L9312">
        <v>10.0599481985988</v>
      </c>
      <c r="M9312">
        <v>10.2948867463447</v>
      </c>
      <c r="N9312">
        <v>9.9290770577161798</v>
      </c>
      <c r="O9312">
        <v>10.313034815347001</v>
      </c>
      <c r="P9312">
        <v>10.430009468060501</v>
      </c>
      <c r="Q9312">
        <v>6.6375058506955904</v>
      </c>
    </row>
    <row r="9313" spans="1:17">
      <c r="A9313" t="s">
        <v>16927</v>
      </c>
      <c r="B9313" s="16" t="s">
        <v>16928</v>
      </c>
      <c r="C9313">
        <v>5.62538561552046</v>
      </c>
      <c r="D9313">
        <v>5.7057984767895098</v>
      </c>
      <c r="E9313">
        <v>5.3927334818754904</v>
      </c>
      <c r="F9313">
        <v>5.4684342013596101</v>
      </c>
      <c r="G9313">
        <v>4.7889010218833103</v>
      </c>
      <c r="H9313">
        <v>4.7487521450918901</v>
      </c>
      <c r="I9313">
        <v>5.0470377433929201</v>
      </c>
      <c r="J9313">
        <v>5.2529193450356404</v>
      </c>
      <c r="K9313">
        <v>4.9119590476093702</v>
      </c>
      <c r="L9313">
        <v>4.9878555821396704</v>
      </c>
      <c r="M9313">
        <v>4.5395912486649097</v>
      </c>
      <c r="N9313">
        <v>5.0620011073979203</v>
      </c>
      <c r="O9313">
        <v>4.3028205748149997</v>
      </c>
      <c r="P9313">
        <v>4.8003293124776603</v>
      </c>
      <c r="Q9313">
        <v>5.81282804418474</v>
      </c>
    </row>
    <row r="9314" spans="1:17">
      <c r="A9314" t="s">
        <v>16929</v>
      </c>
      <c r="B9314" s="16" t="s">
        <v>16930</v>
      </c>
      <c r="C9314">
        <v>7.5958066555574204</v>
      </c>
      <c r="D9314">
        <v>7.4782801049240399</v>
      </c>
      <c r="E9314">
        <v>7.0093636205731702</v>
      </c>
      <c r="F9314">
        <v>7.5235552481020997</v>
      </c>
      <c r="G9314">
        <v>7.5172106731635502</v>
      </c>
      <c r="H9314">
        <v>7.7759279249737503</v>
      </c>
      <c r="I9314">
        <v>7.1255674474227</v>
      </c>
      <c r="J9314">
        <v>7.1452692377264304</v>
      </c>
      <c r="K9314">
        <v>7.1217465608534498</v>
      </c>
      <c r="L9314">
        <v>7.0340252828918999</v>
      </c>
      <c r="M9314">
        <v>7.39230442976364</v>
      </c>
      <c r="N9314">
        <v>7.9835796205658003</v>
      </c>
      <c r="O9314">
        <v>7.53289340572152</v>
      </c>
      <c r="P9314">
        <v>7.53655392200218</v>
      </c>
      <c r="Q9314">
        <v>6.6375058506955904</v>
      </c>
    </row>
    <row r="9315" spans="1:17">
      <c r="A9315" t="s">
        <v>16931</v>
      </c>
      <c r="B9315" s="16" t="s">
        <v>16932</v>
      </c>
      <c r="C9315">
        <v>5.1742671949623604</v>
      </c>
      <c r="D9315">
        <v>5.6168575691991496</v>
      </c>
      <c r="E9315">
        <v>5.3927334818754904</v>
      </c>
      <c r="F9315">
        <v>5.2299338168464997</v>
      </c>
      <c r="G9315">
        <v>4.8382239915511303</v>
      </c>
      <c r="H9315">
        <v>4.8818202206169596</v>
      </c>
      <c r="I9315">
        <v>5.0470377433929201</v>
      </c>
      <c r="J9315">
        <v>5.4594104056423802</v>
      </c>
      <c r="K9315">
        <v>5.14095204503435</v>
      </c>
      <c r="L9315">
        <v>4.9506536519942301</v>
      </c>
      <c r="M9315">
        <v>5.0068521030490203</v>
      </c>
      <c r="N9315">
        <v>5.1701050316186601</v>
      </c>
      <c r="O9315">
        <v>5.2659635633928499</v>
      </c>
      <c r="P9315">
        <v>6.0327560215808402</v>
      </c>
      <c r="Q9315">
        <v>2.8218677180984102</v>
      </c>
    </row>
    <row r="9316" spans="1:17">
      <c r="A9316" t="s">
        <v>16933</v>
      </c>
      <c r="B9316" s="16" t="s">
        <v>16934</v>
      </c>
      <c r="C9316">
        <v>3.8862082974622001</v>
      </c>
      <c r="D9316">
        <v>4.1931807688815699</v>
      </c>
      <c r="E9316">
        <v>4.2015349465393896</v>
      </c>
      <c r="F9316">
        <v>3.6131889974304401</v>
      </c>
      <c r="G9316">
        <v>3.9446609719593901</v>
      </c>
      <c r="H9316">
        <v>3.7814594184883799</v>
      </c>
      <c r="I9316">
        <v>3.8937805799913501</v>
      </c>
      <c r="J9316">
        <v>3.8565114723405598</v>
      </c>
      <c r="K9316">
        <v>3.4608708703561399</v>
      </c>
      <c r="L9316">
        <v>3.8614614459532302</v>
      </c>
      <c r="M9316">
        <v>4.0387673383778999</v>
      </c>
      <c r="N9316">
        <v>4.2465073090516299</v>
      </c>
      <c r="O9316">
        <v>4.4030955001336496</v>
      </c>
      <c r="P9316">
        <v>3.6194497939779602</v>
      </c>
      <c r="Q9316">
        <v>5.09416193408443</v>
      </c>
    </row>
    <row r="9317" spans="1:17">
      <c r="A9317" t="s">
        <v>16935</v>
      </c>
      <c r="B9317" s="16" t="s">
        <v>16936</v>
      </c>
      <c r="C9317">
        <v>8.4268482544490908</v>
      </c>
      <c r="D9317">
        <v>8.4248700825524008</v>
      </c>
      <c r="E9317">
        <v>8.2340713989152992</v>
      </c>
      <c r="F9317">
        <v>8.3287983664232108</v>
      </c>
      <c r="G9317">
        <v>8.2088563885042003</v>
      </c>
      <c r="H9317">
        <v>8.8714889379342896</v>
      </c>
      <c r="I9317">
        <v>8.2791095448851806</v>
      </c>
      <c r="J9317">
        <v>8.0363736435135191</v>
      </c>
      <c r="K9317">
        <v>8.2024047387496797</v>
      </c>
      <c r="L9317">
        <v>8.3419558861511405</v>
      </c>
      <c r="M9317">
        <v>8.4297662443054708</v>
      </c>
      <c r="N9317">
        <v>8.1823783632403302</v>
      </c>
      <c r="O9317">
        <v>8.2092915093210692</v>
      </c>
      <c r="P9317">
        <v>8.5087404455715294</v>
      </c>
      <c r="Q9317">
        <v>6.9204191934356096</v>
      </c>
    </row>
    <row r="9318" spans="1:17">
      <c r="A9318" t="s">
        <v>16937</v>
      </c>
      <c r="B9318" s="16" t="s">
        <v>16938</v>
      </c>
      <c r="C9318">
        <v>9.9815138870339304</v>
      </c>
      <c r="D9318">
        <v>10.103619502756001</v>
      </c>
      <c r="E9318">
        <v>9.8375737164838899</v>
      </c>
      <c r="F9318">
        <v>9.3220454834745006</v>
      </c>
      <c r="G9318">
        <v>9.5383921796163094</v>
      </c>
      <c r="H9318">
        <v>9.6369425713305308</v>
      </c>
      <c r="I9318">
        <v>10.0467442861106</v>
      </c>
      <c r="J9318">
        <v>9.7678506147571103</v>
      </c>
      <c r="K9318">
        <v>10.2622023691594</v>
      </c>
      <c r="L9318">
        <v>9.6587650526261601</v>
      </c>
      <c r="M9318">
        <v>9.4254374700342805</v>
      </c>
      <c r="N9318">
        <v>9.0626307660064604</v>
      </c>
      <c r="O9318">
        <v>9.6223360140710792</v>
      </c>
      <c r="P9318">
        <v>10.3995542659117</v>
      </c>
      <c r="Q9318">
        <v>7.6950435514148801</v>
      </c>
    </row>
    <row r="9319" spans="1:17">
      <c r="A9319" t="s">
        <v>16939</v>
      </c>
      <c r="B9319" s="16" t="s">
        <v>16940</v>
      </c>
      <c r="C9319">
        <v>8.5743804790730707</v>
      </c>
      <c r="D9319">
        <v>8.5943921393686207</v>
      </c>
      <c r="E9319">
        <v>8.2340713989152992</v>
      </c>
      <c r="F9319">
        <v>8.3123860396137506</v>
      </c>
      <c r="G9319">
        <v>8.8506829170582204</v>
      </c>
      <c r="H9319">
        <v>8.5256992168395502</v>
      </c>
      <c r="I9319">
        <v>8.9572044913620594</v>
      </c>
      <c r="J9319">
        <v>8.7340416680683095</v>
      </c>
      <c r="K9319">
        <v>8.8661575272833595</v>
      </c>
      <c r="L9319">
        <v>9.06642412478441</v>
      </c>
      <c r="M9319">
        <v>8.8245505521073007</v>
      </c>
      <c r="N9319">
        <v>9.2216048332367997</v>
      </c>
      <c r="O9319">
        <v>8.8818144395323095</v>
      </c>
      <c r="P9319">
        <v>8.8231523565447301</v>
      </c>
      <c r="Q9319">
        <v>8.9266120302692595</v>
      </c>
    </row>
    <row r="9320" spans="1:17">
      <c r="A9320" t="s">
        <v>16941</v>
      </c>
      <c r="B9320" s="16" t="s">
        <v>16942</v>
      </c>
      <c r="C9320">
        <v>5.5257755444735697</v>
      </c>
      <c r="D9320">
        <v>5.5461893110012896</v>
      </c>
      <c r="E9320">
        <v>6.0375917107677903</v>
      </c>
      <c r="F9320">
        <v>5.7330626009085002</v>
      </c>
      <c r="G9320">
        <v>5.5356797135327902</v>
      </c>
      <c r="H9320">
        <v>5.7489183951006302</v>
      </c>
      <c r="I9320">
        <v>5.5414939407437602</v>
      </c>
      <c r="J9320">
        <v>6.1366608105989204</v>
      </c>
      <c r="K9320">
        <v>5.4837765726009904</v>
      </c>
      <c r="L9320">
        <v>5.5961317021786998</v>
      </c>
      <c r="M9320">
        <v>5.4737980869184701</v>
      </c>
      <c r="N9320">
        <v>5.2375935253419703</v>
      </c>
      <c r="O9320">
        <v>5.9269450576343701</v>
      </c>
      <c r="P9320">
        <v>6.3019488648261204</v>
      </c>
      <c r="Q9320">
        <v>5.09416193408443</v>
      </c>
    </row>
    <row r="9321" spans="1:17">
      <c r="A9321" t="s">
        <v>16943</v>
      </c>
      <c r="B9321" s="16" t="s">
        <v>16944</v>
      </c>
      <c r="C9321">
        <v>5.1742671949623604</v>
      </c>
      <c r="D9321">
        <v>5.3377706331943697</v>
      </c>
      <c r="E9321">
        <v>6.5872704820978099</v>
      </c>
      <c r="F9321">
        <v>5.4684342013596101</v>
      </c>
      <c r="G9321">
        <v>6.1697170733324498</v>
      </c>
      <c r="H9321">
        <v>5.2146805303532302</v>
      </c>
      <c r="I9321">
        <v>5.43372981984401</v>
      </c>
      <c r="J9321">
        <v>6.6481783606567504</v>
      </c>
      <c r="K9321">
        <v>5.3362313090937699</v>
      </c>
      <c r="L9321">
        <v>5.2224425229396996</v>
      </c>
      <c r="M9321">
        <v>5.1141768100933502</v>
      </c>
      <c r="N9321">
        <v>5.1350388086703704</v>
      </c>
      <c r="O9321">
        <v>4.8737348553695998</v>
      </c>
      <c r="P9321">
        <v>5.8481757373421797</v>
      </c>
      <c r="Q9321">
        <v>5.09416193408443</v>
      </c>
    </row>
    <row r="9322" spans="1:17">
      <c r="A9322" t="s">
        <v>16945</v>
      </c>
      <c r="B9322" s="16" t="s">
        <v>16946</v>
      </c>
      <c r="C9322">
        <v>8.1151493709880498</v>
      </c>
      <c r="D9322">
        <v>8.1803955696941006</v>
      </c>
      <c r="E9322">
        <v>8.1180683160718399</v>
      </c>
      <c r="F9322">
        <v>7.8308268179911398</v>
      </c>
      <c r="G9322">
        <v>8.0754373225795995</v>
      </c>
      <c r="H9322">
        <v>8.2803897336385006</v>
      </c>
      <c r="I9322">
        <v>8.4574764274916099</v>
      </c>
      <c r="J9322">
        <v>8.3367087760093099</v>
      </c>
      <c r="K9322">
        <v>8.1603376745686695</v>
      </c>
      <c r="L9322">
        <v>8.2863319053271898</v>
      </c>
      <c r="M9322">
        <v>7.9958057222793899</v>
      </c>
      <c r="N9322">
        <v>7.5692916424014101</v>
      </c>
      <c r="O9322">
        <v>8.0684442612284908</v>
      </c>
      <c r="P9322">
        <v>8.5131253811847092</v>
      </c>
      <c r="Q9322">
        <v>7.5369478347710803</v>
      </c>
    </row>
    <row r="9323" spans="1:17">
      <c r="A9323" t="s">
        <v>16947</v>
      </c>
      <c r="B9323" s="16" t="s">
        <v>16948</v>
      </c>
      <c r="C9323">
        <v>8.7275254310130403</v>
      </c>
      <c r="D9323">
        <v>8.6722204620664005</v>
      </c>
      <c r="E9323">
        <v>8.6561735078658799</v>
      </c>
      <c r="F9323">
        <v>8.7934877401294393</v>
      </c>
      <c r="G9323">
        <v>8.8279833519751794</v>
      </c>
      <c r="H9323">
        <v>9.1168404040087108</v>
      </c>
      <c r="I9323">
        <v>9.3798796402416595</v>
      </c>
      <c r="J9323">
        <v>9.0503759884446406</v>
      </c>
      <c r="K9323">
        <v>8.6852175095506201</v>
      </c>
      <c r="L9323">
        <v>9.1329559200141404</v>
      </c>
      <c r="M9323">
        <v>9.1583117689486109</v>
      </c>
      <c r="N9323">
        <v>9.29019318780818</v>
      </c>
      <c r="O9323">
        <v>9.1593411017577608</v>
      </c>
      <c r="P9323">
        <v>9.5314488882214405</v>
      </c>
      <c r="Q9323">
        <v>7.3593062614465703</v>
      </c>
    </row>
    <row r="9324" spans="1:17">
      <c r="A9324" t="s">
        <v>16949</v>
      </c>
      <c r="B9324" s="16" t="s">
        <v>16950</v>
      </c>
      <c r="C9324">
        <v>7.0977815649052802</v>
      </c>
      <c r="D9324">
        <v>7.4149211802244901</v>
      </c>
      <c r="E9324">
        <v>7.2602734023585898</v>
      </c>
      <c r="F9324">
        <v>7.2748775160660903</v>
      </c>
      <c r="G9324">
        <v>7.3676229354819496</v>
      </c>
      <c r="H9324">
        <v>8.3430385120439698</v>
      </c>
      <c r="I9324">
        <v>8.0445606464521706</v>
      </c>
      <c r="J9324">
        <v>7.8149694289075704</v>
      </c>
      <c r="K9324">
        <v>7.17210543603725</v>
      </c>
      <c r="L9324">
        <v>7.8794961637283301</v>
      </c>
      <c r="M9324">
        <v>7.8733696912725399</v>
      </c>
      <c r="N9324">
        <v>7.6189576860498001</v>
      </c>
      <c r="O9324">
        <v>7.9818224758641101</v>
      </c>
      <c r="P9324">
        <v>8.2601168648088095</v>
      </c>
      <c r="Q9324">
        <v>6.2843132996066204</v>
      </c>
    </row>
    <row r="9325" spans="1:17">
      <c r="A9325" t="s">
        <v>16951</v>
      </c>
      <c r="B9325" s="16" t="s">
        <v>16952</v>
      </c>
      <c r="C9325">
        <v>6.5061011689220098</v>
      </c>
      <c r="D9325">
        <v>6.37757613081736</v>
      </c>
      <c r="E9325">
        <v>6.0883257756658304</v>
      </c>
      <c r="F9325">
        <v>5.6288788852098</v>
      </c>
      <c r="G9325">
        <v>5.9953604944039602</v>
      </c>
      <c r="H9325">
        <v>5.7925255003189697</v>
      </c>
      <c r="I9325">
        <v>6.4719229855418696</v>
      </c>
      <c r="J9325">
        <v>5.6573646507857704</v>
      </c>
      <c r="K9325">
        <v>6.51004033141996</v>
      </c>
      <c r="L9325">
        <v>5.8708197013116203</v>
      </c>
      <c r="M9325">
        <v>5.89598894637244</v>
      </c>
      <c r="N9325">
        <v>5.3328764695189896</v>
      </c>
      <c r="O9325">
        <v>5.9566877393092801</v>
      </c>
      <c r="P9325">
        <v>6.5105945574874102</v>
      </c>
      <c r="Q9325">
        <v>2.8218677180984102</v>
      </c>
    </row>
    <row r="9326" spans="1:17">
      <c r="A9326" t="s">
        <v>16953</v>
      </c>
      <c r="B9326" s="16" t="s">
        <v>16954</v>
      </c>
      <c r="C9326">
        <v>11.1066547772154</v>
      </c>
      <c r="D9326">
        <v>10.7922871794523</v>
      </c>
      <c r="E9326">
        <v>12.826583056979899</v>
      </c>
      <c r="F9326">
        <v>11.3755518598844</v>
      </c>
      <c r="G9326">
        <v>11.6893067294318</v>
      </c>
      <c r="H9326">
        <v>7.7046974154856498</v>
      </c>
      <c r="I9326">
        <v>11.157623715454999</v>
      </c>
      <c r="J9326">
        <v>11.914121200659199</v>
      </c>
      <c r="K9326">
        <v>11.545192556354101</v>
      </c>
      <c r="L9326">
        <v>11.5474997054366</v>
      </c>
      <c r="M9326">
        <v>9.1173083410071705</v>
      </c>
      <c r="N9326">
        <v>9.8193136027664405</v>
      </c>
      <c r="O9326">
        <v>9.2331567318123202</v>
      </c>
      <c r="P9326">
        <v>9.5656153699656592</v>
      </c>
      <c r="Q9326">
        <v>15.5902663634922</v>
      </c>
    </row>
    <row r="9327" spans="1:17">
      <c r="A9327" t="s">
        <v>16955</v>
      </c>
      <c r="B9327" s="16" t="s">
        <v>16956</v>
      </c>
      <c r="C9327">
        <v>4.1513583524311999</v>
      </c>
      <c r="D9327">
        <v>4.7446882369672698</v>
      </c>
      <c r="E9327">
        <v>3.8152982058547602</v>
      </c>
      <c r="F9327">
        <v>4.7023883921396203</v>
      </c>
      <c r="G9327">
        <v>5.1001215892442602</v>
      </c>
      <c r="H9327">
        <v>3.50653555504317</v>
      </c>
      <c r="I9327">
        <v>3.6595800418069002</v>
      </c>
      <c r="J9327">
        <v>3.7696016503418699</v>
      </c>
      <c r="K9327">
        <v>4.4914502970878702</v>
      </c>
      <c r="L9327">
        <v>3.9560512465587201</v>
      </c>
      <c r="M9327">
        <v>4.4983624523483101</v>
      </c>
      <c r="N9327">
        <v>4.3841781814921204</v>
      </c>
      <c r="O9327">
        <v>4.6215116313316003</v>
      </c>
      <c r="P9327">
        <v>3.3893867502571098</v>
      </c>
      <c r="Q9327">
        <v>2.8218677180984102</v>
      </c>
    </row>
    <row r="9328" spans="1:17">
      <c r="A9328" t="s">
        <v>16957</v>
      </c>
      <c r="B9328" s="16" t="e">
        <v>#N/A</v>
      </c>
      <c r="C9328">
        <v>4.5939331348939696</v>
      </c>
      <c r="D9328">
        <v>4.5009317243298002</v>
      </c>
      <c r="E9328">
        <v>5.2635360024135203</v>
      </c>
      <c r="F9328">
        <v>4.6121840845566204</v>
      </c>
      <c r="G9328">
        <v>4.9315086277172604</v>
      </c>
      <c r="H9328">
        <v>3.9869852489372102</v>
      </c>
      <c r="I9328">
        <v>4.7071247246580201</v>
      </c>
      <c r="J9328">
        <v>4.4114342089532403</v>
      </c>
      <c r="K9328">
        <v>5.2281375793192604</v>
      </c>
      <c r="L9328">
        <v>5.0935145615262796</v>
      </c>
      <c r="M9328">
        <v>4.3171680614900998</v>
      </c>
      <c r="N9328">
        <v>4.5639913292833096</v>
      </c>
      <c r="O9328">
        <v>4.4030955001336496</v>
      </c>
      <c r="P9328">
        <v>3.7927642367557501</v>
      </c>
      <c r="Q9328">
        <v>6.2843132996066204</v>
      </c>
    </row>
    <row r="9329" spans="1:17">
      <c r="A9329" t="s">
        <v>16958</v>
      </c>
      <c r="B9329" s="16" t="s">
        <v>16959</v>
      </c>
      <c r="C9329">
        <v>6.61737362056245</v>
      </c>
      <c r="D9329">
        <v>6.7413585445714101</v>
      </c>
      <c r="E9329">
        <v>6.78357369797342</v>
      </c>
      <c r="F9329">
        <v>6.5925617462467496</v>
      </c>
      <c r="G9329">
        <v>6.79391800205281</v>
      </c>
      <c r="H9329">
        <v>5.9922466879641396</v>
      </c>
      <c r="I9329">
        <v>6.7829715070437899</v>
      </c>
      <c r="J9329">
        <v>6.4098956305042902</v>
      </c>
      <c r="K9329">
        <v>6.8124360013922098</v>
      </c>
      <c r="L9329">
        <v>6.7127894493899696</v>
      </c>
      <c r="M9329">
        <v>6.5674538731629699</v>
      </c>
      <c r="N9329">
        <v>6.3801747828766198</v>
      </c>
      <c r="O9329">
        <v>6.4795905805206404</v>
      </c>
      <c r="P9329">
        <v>6.6127103465427499</v>
      </c>
      <c r="Q9329">
        <v>7.5369478347710803</v>
      </c>
    </row>
    <row r="9330" spans="1:17">
      <c r="A9330" t="s">
        <v>16960</v>
      </c>
      <c r="B9330" s="16" t="s">
        <v>16961</v>
      </c>
      <c r="C9330">
        <v>8.6045483489613996</v>
      </c>
      <c r="D9330">
        <v>8.6586271160339301</v>
      </c>
      <c r="E9330">
        <v>8.8061115313560805</v>
      </c>
      <c r="F9330">
        <v>8.9837191114441204</v>
      </c>
      <c r="G9330">
        <v>8.7755638704821894</v>
      </c>
      <c r="H9330">
        <v>8.5817813480120293</v>
      </c>
      <c r="I9330">
        <v>8.4608279781876394</v>
      </c>
      <c r="J9330">
        <v>8.5465813985269694</v>
      </c>
      <c r="K9330">
        <v>8.7024155634779099</v>
      </c>
      <c r="L9330">
        <v>8.5092009628920096</v>
      </c>
      <c r="M9330">
        <v>8.3135322963087894</v>
      </c>
      <c r="N9330">
        <v>8.2858618482044406</v>
      </c>
      <c r="O9330">
        <v>8.1533258209309096</v>
      </c>
      <c r="P9330">
        <v>8.3511133204930292</v>
      </c>
      <c r="Q9330">
        <v>8.6462459446333604</v>
      </c>
    </row>
    <row r="9331" spans="1:17">
      <c r="A9331" t="s">
        <v>16962</v>
      </c>
      <c r="B9331" s="16" t="s">
        <v>16963</v>
      </c>
      <c r="C9331">
        <v>4.5401401503132401</v>
      </c>
      <c r="D9331">
        <v>4.1931807688815699</v>
      </c>
      <c r="E9331">
        <v>4.5638886729124497</v>
      </c>
      <c r="F9331">
        <v>4.2284225029819602</v>
      </c>
      <c r="G9331">
        <v>4.0460446887748596</v>
      </c>
      <c r="H9331">
        <v>3.7814594184883799</v>
      </c>
      <c r="I9331">
        <v>3.8937805799913501</v>
      </c>
      <c r="J9331">
        <v>3.8565114723405598</v>
      </c>
      <c r="K9331">
        <v>3.91162951239331</v>
      </c>
      <c r="L9331">
        <v>4.1211419556762898</v>
      </c>
      <c r="M9331">
        <v>4.10067942601317</v>
      </c>
      <c r="N9331">
        <v>4.0888472785647796</v>
      </c>
      <c r="O9331">
        <v>3.8507909364900099</v>
      </c>
      <c r="P9331">
        <v>4.0606668341819496</v>
      </c>
      <c r="Q9331">
        <v>2.8218677180984102</v>
      </c>
    </row>
    <row r="9332" spans="1:17">
      <c r="A9332" t="s">
        <v>16964</v>
      </c>
      <c r="B9332" s="16" t="s">
        <v>16965</v>
      </c>
      <c r="C9332">
        <v>9.4178882824662207</v>
      </c>
      <c r="D9332">
        <v>9.2934969612093692</v>
      </c>
      <c r="E9332">
        <v>9.6561617709525702</v>
      </c>
      <c r="F9332">
        <v>9.0022502826580801</v>
      </c>
      <c r="G9332">
        <v>9.4048231513515503</v>
      </c>
      <c r="H9332">
        <v>8.4507095905682093</v>
      </c>
      <c r="I9332">
        <v>9.4607553689736594</v>
      </c>
      <c r="J9332">
        <v>9.1060942557601994</v>
      </c>
      <c r="K9332">
        <v>9.6655620577244807</v>
      </c>
      <c r="L9332">
        <v>9.4797928516780594</v>
      </c>
      <c r="M9332">
        <v>9.1049318728580104</v>
      </c>
      <c r="N9332">
        <v>8.5420474635289398</v>
      </c>
      <c r="O9332">
        <v>9.3161719123451299</v>
      </c>
      <c r="P9332">
        <v>9.1418425654007702</v>
      </c>
      <c r="Q9332">
        <v>10.794011593546401</v>
      </c>
    </row>
    <row r="9333" spans="1:17">
      <c r="A9333" t="s">
        <v>16966</v>
      </c>
      <c r="B9333" s="16" t="s">
        <v>16967</v>
      </c>
      <c r="C9333">
        <v>6.9263654869163496</v>
      </c>
      <c r="D9333">
        <v>6.7721034966050304</v>
      </c>
      <c r="E9333">
        <v>6.9425491442524603</v>
      </c>
      <c r="F9333">
        <v>6.8333429567598296</v>
      </c>
      <c r="G9333">
        <v>6.9706711592618902</v>
      </c>
      <c r="H9333">
        <v>6.9264014568771799</v>
      </c>
      <c r="I9333">
        <v>7.1170772384599603</v>
      </c>
      <c r="J9333">
        <v>7.1708893408977996</v>
      </c>
      <c r="K9333">
        <v>7.26781569471183</v>
      </c>
      <c r="L9333">
        <v>6.9997633454405896</v>
      </c>
      <c r="M9333">
        <v>6.8541021777593398</v>
      </c>
      <c r="N9333">
        <v>6.3801747828766198</v>
      </c>
      <c r="O9333">
        <v>6.8843228354682902</v>
      </c>
      <c r="P9333">
        <v>7.3429700170842302</v>
      </c>
      <c r="Q9333">
        <v>7.1565710053807701</v>
      </c>
    </row>
    <row r="9334" spans="1:17">
      <c r="A9334" t="s">
        <v>16968</v>
      </c>
      <c r="B9334" s="16" t="e">
        <v>#N/A</v>
      </c>
      <c r="C9334">
        <v>5.9458908722802599</v>
      </c>
      <c r="D9334">
        <v>6.0813186361123597</v>
      </c>
      <c r="E9334">
        <v>6.3178285212373604</v>
      </c>
      <c r="F9334">
        <v>5.8669547222798002</v>
      </c>
      <c r="G9334">
        <v>5.9953604944039602</v>
      </c>
      <c r="H9334">
        <v>6.1996287017922898</v>
      </c>
      <c r="I9334">
        <v>6.0909334620645401</v>
      </c>
      <c r="J9334">
        <v>6.2131681188238099</v>
      </c>
      <c r="K9334">
        <v>5.9029236462359096</v>
      </c>
      <c r="L9334">
        <v>6.1948816344875999</v>
      </c>
      <c r="M9334">
        <v>5.9390315793501296</v>
      </c>
      <c r="N9334">
        <v>6.3210115805117999</v>
      </c>
      <c r="O9334">
        <v>6.0284038541843801</v>
      </c>
      <c r="P9334">
        <v>6.217780089303</v>
      </c>
      <c r="Q9334">
        <v>2.8218677180984102</v>
      </c>
    </row>
    <row r="9335" spans="1:17">
      <c r="A9335" t="s">
        <v>16969</v>
      </c>
      <c r="B9335" s="16" t="s">
        <v>16970</v>
      </c>
      <c r="C9335">
        <v>8.9101001078644693</v>
      </c>
      <c r="D9335">
        <v>8.9450545464590707</v>
      </c>
      <c r="E9335">
        <v>8.8791790401335096</v>
      </c>
      <c r="F9335">
        <v>8.4507782474499002</v>
      </c>
      <c r="G9335">
        <v>8.6646364634253406</v>
      </c>
      <c r="H9335">
        <v>8.0075226726234394</v>
      </c>
      <c r="I9335">
        <v>8.6547368426829294</v>
      </c>
      <c r="J9335">
        <v>8.3921104005443308</v>
      </c>
      <c r="K9335">
        <v>8.9091134088319208</v>
      </c>
      <c r="L9335">
        <v>8.6753733505469608</v>
      </c>
      <c r="M9335">
        <v>8.4616710428135793</v>
      </c>
      <c r="N9335">
        <v>8.2626320731716092</v>
      </c>
      <c r="O9335">
        <v>8.54992176437311</v>
      </c>
      <c r="P9335">
        <v>8.6587555712540691</v>
      </c>
      <c r="Q9335">
        <v>10.371129057699999</v>
      </c>
    </row>
    <row r="9336" spans="1:17">
      <c r="A9336" t="s">
        <v>16971</v>
      </c>
      <c r="B9336" s="16" t="s">
        <v>16972</v>
      </c>
      <c r="C9336">
        <v>7.4503947738963197</v>
      </c>
      <c r="D9336">
        <v>7.49675594587774</v>
      </c>
      <c r="E9336">
        <v>11.5955136257497</v>
      </c>
      <c r="F9336">
        <v>10.471157803740301</v>
      </c>
      <c r="G9336">
        <v>10.8774164374165</v>
      </c>
      <c r="H9336">
        <v>8.2383511238704408</v>
      </c>
      <c r="I9336">
        <v>7.8689320229409301</v>
      </c>
      <c r="J9336">
        <v>11.262288285705401</v>
      </c>
      <c r="K9336">
        <v>6.9835028813780502</v>
      </c>
      <c r="L9336">
        <v>7.6451777240224201</v>
      </c>
      <c r="M9336">
        <v>8.9868020664053407</v>
      </c>
      <c r="N9336">
        <v>9.7290209897154902</v>
      </c>
      <c r="O9336">
        <v>10.4222530232427</v>
      </c>
      <c r="P9336">
        <v>7.8177017289439403</v>
      </c>
      <c r="Q9336">
        <v>11.487343236890201</v>
      </c>
    </row>
    <row r="9337" spans="1:17">
      <c r="A9337" t="s">
        <v>16973</v>
      </c>
      <c r="B9337" s="16" t="s">
        <v>1060</v>
      </c>
      <c r="C9337">
        <v>8.2586863930716792</v>
      </c>
      <c r="D9337">
        <v>8.3890938135742594</v>
      </c>
      <c r="E9337">
        <v>8.2779783860866907</v>
      </c>
      <c r="F9337">
        <v>8.8122809684789996</v>
      </c>
      <c r="G9337">
        <v>8.1732677952203208</v>
      </c>
      <c r="H9337">
        <v>8.6763950979157691</v>
      </c>
      <c r="I9337">
        <v>8.2866845341639195</v>
      </c>
      <c r="J9337">
        <v>8.9245391597360904</v>
      </c>
      <c r="K9337">
        <v>8.3531630384711093</v>
      </c>
      <c r="L9337">
        <v>8.3955127386756505</v>
      </c>
      <c r="M9337">
        <v>8.3741108116857799</v>
      </c>
      <c r="N9337">
        <v>8.0209863198566005</v>
      </c>
      <c r="O9337">
        <v>8.0983955977643696</v>
      </c>
      <c r="P9337">
        <v>8.5434520656129394</v>
      </c>
      <c r="Q9337">
        <v>5.81282804418474</v>
      </c>
    </row>
    <row r="9338" spans="1:17">
      <c r="A9338" t="s">
        <v>16974</v>
      </c>
      <c r="B9338" s="16" t="s">
        <v>16975</v>
      </c>
      <c r="C9338">
        <v>3.6535616636188299</v>
      </c>
      <c r="D9338">
        <v>3.7545556144430101</v>
      </c>
      <c r="E9338">
        <v>4.0887687455453801</v>
      </c>
      <c r="F9338">
        <v>3.6131889974304401</v>
      </c>
      <c r="G9338">
        <v>3.33407035458014</v>
      </c>
      <c r="H9338">
        <v>3.65660975244205</v>
      </c>
      <c r="I9338">
        <v>3.8937805799913501</v>
      </c>
      <c r="J9338">
        <v>3.2517770676889399</v>
      </c>
      <c r="K9338">
        <v>3.27554212654834</v>
      </c>
      <c r="L9338">
        <v>3.29479214013883</v>
      </c>
      <c r="M9338">
        <v>3.5380814202985702</v>
      </c>
      <c r="N9338">
        <v>2.8218677180984102</v>
      </c>
      <c r="O9338">
        <v>3.6677309644704801</v>
      </c>
      <c r="P9338">
        <v>4.0606668341819496</v>
      </c>
      <c r="Q9338">
        <v>5.81282804418474</v>
      </c>
    </row>
    <row r="9339" spans="1:17">
      <c r="A9339" t="s">
        <v>16976</v>
      </c>
      <c r="B9339" s="16" t="e">
        <v>#N/A</v>
      </c>
      <c r="C9339">
        <v>10.2007101073442</v>
      </c>
      <c r="D9339">
        <v>10.302847167319801</v>
      </c>
      <c r="E9339">
        <v>10.45450778421</v>
      </c>
      <c r="F9339">
        <v>10.6926673721243</v>
      </c>
      <c r="G9339">
        <v>10.3869052438667</v>
      </c>
      <c r="H9339">
        <v>10.8265638780322</v>
      </c>
      <c r="I9339">
        <v>10.316415058760001</v>
      </c>
      <c r="J9339">
        <v>10.719299307005301</v>
      </c>
      <c r="K9339">
        <v>10.2794907679676</v>
      </c>
      <c r="L9339">
        <v>10.429102937547</v>
      </c>
      <c r="M9339">
        <v>10.327872245029599</v>
      </c>
      <c r="N9339">
        <v>10.658931420062601</v>
      </c>
      <c r="O9339">
        <v>10.4043927435293</v>
      </c>
      <c r="P9339">
        <v>10.1494097239404</v>
      </c>
      <c r="Q9339">
        <v>10.1158168662335</v>
      </c>
    </row>
    <row r="9340" spans="1:17">
      <c r="A9340" t="s">
        <v>16977</v>
      </c>
      <c r="B9340" s="16" t="s">
        <v>16978</v>
      </c>
      <c r="C9340">
        <v>5.6492058890955699</v>
      </c>
      <c r="D9340">
        <v>5.8682600105642297</v>
      </c>
      <c r="E9340">
        <v>5.5107356403890702</v>
      </c>
      <c r="F9340">
        <v>5.7529944155534603</v>
      </c>
      <c r="G9340">
        <v>5.7231188017169998</v>
      </c>
      <c r="H9340">
        <v>6.2314172070097102</v>
      </c>
      <c r="I9340">
        <v>6.1424390200639696</v>
      </c>
      <c r="J9340">
        <v>5.9846364313983802</v>
      </c>
      <c r="K9340">
        <v>5.7767343290393898</v>
      </c>
      <c r="L9340">
        <v>5.54859593602092</v>
      </c>
      <c r="M9340">
        <v>5.7583066502886897</v>
      </c>
      <c r="N9340">
        <v>5.53224518406659</v>
      </c>
      <c r="O9340">
        <v>5.6811186853724998</v>
      </c>
      <c r="P9340">
        <v>5.7906458868778401</v>
      </c>
      <c r="Q9340">
        <v>5.09416193408443</v>
      </c>
    </row>
    <row r="9341" spans="1:17">
      <c r="A9341" t="s">
        <v>16979</v>
      </c>
      <c r="B9341" s="16" t="s">
        <v>16980</v>
      </c>
      <c r="C9341">
        <v>9.3375602478208108</v>
      </c>
      <c r="D9341">
        <v>9.38382415520846</v>
      </c>
      <c r="E9341">
        <v>9.4724130896193497</v>
      </c>
      <c r="F9341">
        <v>9.6438892583167597</v>
      </c>
      <c r="G9341">
        <v>9.3952056241545492</v>
      </c>
      <c r="H9341">
        <v>9.8674429819922995</v>
      </c>
      <c r="I9341">
        <v>9.3512792785274801</v>
      </c>
      <c r="J9341">
        <v>9.4739534781504702</v>
      </c>
      <c r="K9341">
        <v>9.1519801327954102</v>
      </c>
      <c r="L9341">
        <v>9.5800234402712299</v>
      </c>
      <c r="M9341">
        <v>9.5216837638844893</v>
      </c>
      <c r="N9341">
        <v>9.75282401597795</v>
      </c>
      <c r="O9341">
        <v>9.5899252463603304</v>
      </c>
      <c r="P9341">
        <v>8.7618371322300508</v>
      </c>
      <c r="Q9341">
        <v>8.7932323857913595</v>
      </c>
    </row>
    <row r="9342" spans="1:17">
      <c r="A9342" t="s">
        <v>16981</v>
      </c>
      <c r="B9342" s="16" t="s">
        <v>16982</v>
      </c>
      <c r="C9342">
        <v>4.7882403612659497</v>
      </c>
      <c r="D9342">
        <v>5.1573505347490602</v>
      </c>
      <c r="E9342">
        <v>6.4779724688708198</v>
      </c>
      <c r="F9342">
        <v>5.8485946735515197</v>
      </c>
      <c r="G9342">
        <v>6.4043416746310999</v>
      </c>
      <c r="H9342">
        <v>4.6515204620337798</v>
      </c>
      <c r="I9342">
        <v>5.28584498120492</v>
      </c>
      <c r="J9342">
        <v>6.7623606751438903</v>
      </c>
      <c r="K9342">
        <v>5.1997021944381299</v>
      </c>
      <c r="L9342">
        <v>5.4482976778856296</v>
      </c>
      <c r="M9342">
        <v>5.6924660375362501</v>
      </c>
      <c r="N9342">
        <v>5.53224518406659</v>
      </c>
      <c r="O9342">
        <v>5.5884838182520804</v>
      </c>
      <c r="P9342">
        <v>4.6712581716948103</v>
      </c>
      <c r="Q9342">
        <v>7.1565710053807701</v>
      </c>
    </row>
    <row r="9343" spans="1:17">
      <c r="A9343" t="s">
        <v>16983</v>
      </c>
      <c r="B9343" s="16" t="s">
        <v>16984</v>
      </c>
      <c r="C9343">
        <v>8.3254269299273105</v>
      </c>
      <c r="D9343">
        <v>8.5857986569090592</v>
      </c>
      <c r="E9343">
        <v>8.1945238237780593</v>
      </c>
      <c r="F9343">
        <v>8.6623841577175096</v>
      </c>
      <c r="G9343">
        <v>8.2900152901646003</v>
      </c>
      <c r="H9343">
        <v>8.8739863864483404</v>
      </c>
      <c r="I9343">
        <v>8.4131819569564108</v>
      </c>
      <c r="J9343">
        <v>8.7124434828270498</v>
      </c>
      <c r="K9343">
        <v>8.5342289965718994</v>
      </c>
      <c r="L9343">
        <v>8.5540464756126209</v>
      </c>
      <c r="M9343">
        <v>8.4147993531882594</v>
      </c>
      <c r="N9343">
        <v>8.3570459374004393</v>
      </c>
      <c r="O9343">
        <v>8.2543245169052692</v>
      </c>
      <c r="P9343">
        <v>8.6977983539115709</v>
      </c>
      <c r="Q9343">
        <v>5.81282804418474</v>
      </c>
    </row>
    <row r="9344" spans="1:17">
      <c r="A9344" t="s">
        <v>16985</v>
      </c>
      <c r="B9344" s="16" t="s">
        <v>16986</v>
      </c>
      <c r="C9344">
        <v>3.6535616636188299</v>
      </c>
      <c r="D9344">
        <v>3.6330127529723502</v>
      </c>
      <c r="E9344">
        <v>2.8218677180984102</v>
      </c>
      <c r="F9344">
        <v>4.0892058755412499</v>
      </c>
      <c r="G9344">
        <v>3.5425260543824399</v>
      </c>
      <c r="H9344">
        <v>3.9869852489372102</v>
      </c>
      <c r="I9344">
        <v>3.6595800418069002</v>
      </c>
      <c r="J9344">
        <v>3.6724961835054399</v>
      </c>
      <c r="K9344">
        <v>3.27554212654834</v>
      </c>
      <c r="L9344">
        <v>3.6339073669181099</v>
      </c>
      <c r="M9344">
        <v>3.4086250003018401</v>
      </c>
      <c r="N9344">
        <v>3.9019995236038798</v>
      </c>
      <c r="O9344">
        <v>3.5569664057961599</v>
      </c>
      <c r="P9344">
        <v>3.3893867502571098</v>
      </c>
      <c r="Q9344">
        <v>2.8218677180984102</v>
      </c>
    </row>
    <row r="9345" spans="1:17">
      <c r="A9345" t="s">
        <v>16987</v>
      </c>
      <c r="B9345" s="16" t="s">
        <v>16988</v>
      </c>
      <c r="C9345">
        <v>7.7001673639437902</v>
      </c>
      <c r="D9345">
        <v>7.78422598243161</v>
      </c>
      <c r="E9345">
        <v>7.5111119836653399</v>
      </c>
      <c r="F9345">
        <v>7.3346991491430797</v>
      </c>
      <c r="G9345">
        <v>6.9913076005737196</v>
      </c>
      <c r="H9345">
        <v>6.7077629649987003</v>
      </c>
      <c r="I9345">
        <v>7.5479065102732203</v>
      </c>
      <c r="J9345">
        <v>6.7368086767564197</v>
      </c>
      <c r="K9345">
        <v>7.8164485876033698</v>
      </c>
      <c r="L9345">
        <v>7.7517697047894201</v>
      </c>
      <c r="M9345">
        <v>6.9193851434874203</v>
      </c>
      <c r="N9345">
        <v>7.4090932684121098</v>
      </c>
      <c r="O9345">
        <v>6.5967134003158696</v>
      </c>
      <c r="P9345">
        <v>6.5794772553974399</v>
      </c>
      <c r="Q9345">
        <v>9.1060647157263492</v>
      </c>
    </row>
    <row r="9346" spans="1:17">
      <c r="A9346" t="s">
        <v>16989</v>
      </c>
      <c r="B9346" s="16" t="s">
        <v>16990</v>
      </c>
      <c r="C9346">
        <v>8.0287606324945706</v>
      </c>
      <c r="D9346">
        <v>7.9674893623379104</v>
      </c>
      <c r="E9346">
        <v>7.9852933282812497</v>
      </c>
      <c r="F9346">
        <v>7.9838085347804304</v>
      </c>
      <c r="G9346">
        <v>8.0898264120100301</v>
      </c>
      <c r="H9346">
        <v>8.0075226726234394</v>
      </c>
      <c r="I9346">
        <v>8.1015137519620399</v>
      </c>
      <c r="J9346">
        <v>7.9832288597836598</v>
      </c>
      <c r="K9346">
        <v>8.0873759632997206</v>
      </c>
      <c r="L9346">
        <v>8.1012626829843004</v>
      </c>
      <c r="M9346">
        <v>7.89870373776336</v>
      </c>
      <c r="N9346">
        <v>7.5692916424014101</v>
      </c>
      <c r="O9346">
        <v>7.8114262473187699</v>
      </c>
      <c r="P9346">
        <v>7.9203680110028296</v>
      </c>
      <c r="Q9346">
        <v>6.2843132996066204</v>
      </c>
    </row>
    <row r="9347" spans="1:17">
      <c r="A9347" t="s">
        <v>16991</v>
      </c>
      <c r="B9347" s="16" t="s">
        <v>1001</v>
      </c>
      <c r="C9347">
        <v>9.2619865346042793</v>
      </c>
      <c r="D9347">
        <v>9.2158143221085407</v>
      </c>
      <c r="E9347">
        <v>8.9954808436971891</v>
      </c>
      <c r="F9347">
        <v>9.1124945297025697</v>
      </c>
      <c r="G9347">
        <v>9.20793376942982</v>
      </c>
      <c r="H9347">
        <v>9.0209451248948902</v>
      </c>
      <c r="I9347">
        <v>9.1645806417760003</v>
      </c>
      <c r="J9347">
        <v>8.8903246970595902</v>
      </c>
      <c r="K9347">
        <v>9.1715168326843894</v>
      </c>
      <c r="L9347">
        <v>8.9945067746711196</v>
      </c>
      <c r="M9347">
        <v>8.8945364953980892</v>
      </c>
      <c r="N9347">
        <v>8.9090810246233101</v>
      </c>
      <c r="O9347">
        <v>8.9744111082433609</v>
      </c>
      <c r="P9347">
        <v>9.1190145577206199</v>
      </c>
      <c r="Q9347">
        <v>8.7216113394761106</v>
      </c>
    </row>
    <row r="9348" spans="1:17">
      <c r="A9348" t="s">
        <v>16992</v>
      </c>
      <c r="B9348" s="16" t="s">
        <v>16993</v>
      </c>
      <c r="C9348">
        <v>6.5689872807264997</v>
      </c>
      <c r="D9348">
        <v>6.4300702959458897</v>
      </c>
      <c r="E9348">
        <v>6.2077204724516397</v>
      </c>
      <c r="F9348">
        <v>6.51394311452185</v>
      </c>
      <c r="G9348">
        <v>6.3084947633379898</v>
      </c>
      <c r="H9348">
        <v>6.2929326182514096</v>
      </c>
      <c r="I9348">
        <v>6.9357818419438102</v>
      </c>
      <c r="J9348">
        <v>6.6481783606567504</v>
      </c>
      <c r="K9348">
        <v>6.2920916190738598</v>
      </c>
      <c r="L9348">
        <v>6.5081444959114796</v>
      </c>
      <c r="M9348">
        <v>6.49298820394774</v>
      </c>
      <c r="N9348">
        <v>6.12710255390685</v>
      </c>
      <c r="O9348">
        <v>6.5778486671751004</v>
      </c>
      <c r="P9348">
        <v>6.9348693486336597</v>
      </c>
      <c r="Q9348">
        <v>5.09416193408443</v>
      </c>
    </row>
    <row r="9349" spans="1:17">
      <c r="A9349" t="s">
        <v>16994</v>
      </c>
      <c r="B9349" s="16" t="s">
        <v>16995</v>
      </c>
      <c r="C9349">
        <v>5.0699158884914599</v>
      </c>
      <c r="D9349">
        <v>5.30932736890502</v>
      </c>
      <c r="E9349">
        <v>4.5638886729124497</v>
      </c>
      <c r="F9349">
        <v>4.2917886290068799</v>
      </c>
      <c r="G9349">
        <v>4.5695203052827997</v>
      </c>
      <c r="H9349">
        <v>5.0402227714917602</v>
      </c>
      <c r="I9349">
        <v>5.6888246486798497</v>
      </c>
      <c r="J9349">
        <v>4.70846365273073</v>
      </c>
      <c r="K9349">
        <v>5.8322145301996997</v>
      </c>
      <c r="L9349">
        <v>5.4993619211439997</v>
      </c>
      <c r="M9349">
        <v>4.2669672077812901</v>
      </c>
      <c r="N9349">
        <v>4.72039054531127</v>
      </c>
      <c r="O9349">
        <v>4.7358659530866696</v>
      </c>
      <c r="P9349">
        <v>5.4607337398470897</v>
      </c>
      <c r="Q9349">
        <v>5.81282804418474</v>
      </c>
    </row>
    <row r="9350" spans="1:17">
      <c r="A9350" t="s">
        <v>16996</v>
      </c>
      <c r="B9350" s="16" t="s">
        <v>16997</v>
      </c>
      <c r="C9350">
        <v>11.6756341249377</v>
      </c>
      <c r="D9350">
        <v>11.811009708011399</v>
      </c>
      <c r="E9350">
        <v>11.2779326299255</v>
      </c>
      <c r="F9350">
        <v>11.3224760222478</v>
      </c>
      <c r="G9350">
        <v>11.381733658496</v>
      </c>
      <c r="H9350">
        <v>11.2206034844275</v>
      </c>
      <c r="I9350">
        <v>12.031421147154401</v>
      </c>
      <c r="J9350">
        <v>11.457286059312301</v>
      </c>
      <c r="K9350">
        <v>11.975715547344601</v>
      </c>
      <c r="L9350">
        <v>11.6757560442996</v>
      </c>
      <c r="M9350">
        <v>11.293609227769799</v>
      </c>
      <c r="N9350">
        <v>10.513250115726599</v>
      </c>
      <c r="O9350">
        <v>11.4951495699307</v>
      </c>
      <c r="P9350">
        <v>12.1493643884269</v>
      </c>
      <c r="Q9350">
        <v>9.58099084698482</v>
      </c>
    </row>
    <row r="9351" spans="1:17">
      <c r="A9351" t="s">
        <v>16998</v>
      </c>
      <c r="B9351" s="16" t="s">
        <v>16999</v>
      </c>
      <c r="C9351">
        <v>4.1513583524311999</v>
      </c>
      <c r="D9351">
        <v>4.5009317243298002</v>
      </c>
      <c r="E9351">
        <v>3.8152982058547602</v>
      </c>
      <c r="F9351">
        <v>3.7319397910766599</v>
      </c>
      <c r="G9351">
        <v>3.8309652426265099</v>
      </c>
      <c r="H9351">
        <v>4.07504641393726</v>
      </c>
      <c r="I9351">
        <v>4.2360017113942803</v>
      </c>
      <c r="J9351">
        <v>4.0085972383706396</v>
      </c>
      <c r="K9351">
        <v>3.99457577781329</v>
      </c>
      <c r="L9351">
        <v>4.0420260041176004</v>
      </c>
      <c r="M9351">
        <v>3.90178223458659</v>
      </c>
      <c r="N9351">
        <v>4.0888472785647796</v>
      </c>
      <c r="O9351">
        <v>4.3028205748149997</v>
      </c>
      <c r="P9351">
        <v>4.0606668341819496</v>
      </c>
      <c r="Q9351">
        <v>2.8218677180984102</v>
      </c>
    </row>
    <row r="9352" spans="1:17">
      <c r="A9352" t="s">
        <v>17000</v>
      </c>
      <c r="B9352" s="16" t="s">
        <v>17001</v>
      </c>
      <c r="C9352">
        <v>9.2429372226406592</v>
      </c>
      <c r="D9352">
        <v>9.0796572392357007</v>
      </c>
      <c r="E9352">
        <v>9.2726793946864507</v>
      </c>
      <c r="F9352">
        <v>9.4309210226916402</v>
      </c>
      <c r="G9352">
        <v>9.1427551649659904</v>
      </c>
      <c r="H9352">
        <v>9.5190459255702695</v>
      </c>
      <c r="I9352">
        <v>9.0311975015799106</v>
      </c>
      <c r="J9352">
        <v>9.2893748125606805</v>
      </c>
      <c r="K9352">
        <v>8.9953592602419903</v>
      </c>
      <c r="L9352">
        <v>9.1583452692445597</v>
      </c>
      <c r="M9352">
        <v>9.1249900442997003</v>
      </c>
      <c r="N9352">
        <v>8.9239599165894905</v>
      </c>
      <c r="O9352">
        <v>9.1719090536392098</v>
      </c>
      <c r="P9352">
        <v>9.1559287361594297</v>
      </c>
      <c r="Q9352">
        <v>7.9670857749043096</v>
      </c>
    </row>
    <row r="9353" spans="1:17">
      <c r="A9353" t="s">
        <v>17002</v>
      </c>
      <c r="B9353" s="16" t="s">
        <v>17003</v>
      </c>
      <c r="C9353">
        <v>7.9081047685290304</v>
      </c>
      <c r="D9353">
        <v>8.1061997705033395</v>
      </c>
      <c r="E9353">
        <v>8.0937033738513993</v>
      </c>
      <c r="F9353">
        <v>7.7599373397669797</v>
      </c>
      <c r="G9353">
        <v>8.4912682025961193</v>
      </c>
      <c r="H9353">
        <v>7.9565621743846702</v>
      </c>
      <c r="I9353">
        <v>8.2484050487840399</v>
      </c>
      <c r="J9353">
        <v>7.8861945035897199</v>
      </c>
      <c r="K9353">
        <v>8.0836290622861693</v>
      </c>
      <c r="L9353">
        <v>8.1052872534355096</v>
      </c>
      <c r="M9353">
        <v>7.9653024616096699</v>
      </c>
      <c r="N9353">
        <v>7.5308835633863698</v>
      </c>
      <c r="O9353">
        <v>8.1596526578593096</v>
      </c>
      <c r="P9353">
        <v>8.3264073912359695</v>
      </c>
      <c r="Q9353">
        <v>5.81282804418474</v>
      </c>
    </row>
    <row r="9354" spans="1:17">
      <c r="A9354" t="s">
        <v>17004</v>
      </c>
      <c r="B9354" s="16" t="s">
        <v>17005</v>
      </c>
      <c r="C9354">
        <v>7.3682579752029502</v>
      </c>
      <c r="D9354">
        <v>7.3418416264102397</v>
      </c>
      <c r="E9354">
        <v>6.67236314516198</v>
      </c>
      <c r="F9354">
        <v>6.9655524357452503</v>
      </c>
      <c r="G9354">
        <v>7.2094661594368903</v>
      </c>
      <c r="H9354">
        <v>6.8469972577830296</v>
      </c>
      <c r="I9354">
        <v>7.6630560713496596</v>
      </c>
      <c r="J9354">
        <v>6.6572928796591997</v>
      </c>
      <c r="K9354">
        <v>7.5273035422224002</v>
      </c>
      <c r="L9354">
        <v>7.2749973962356496</v>
      </c>
      <c r="M9354">
        <v>6.9544080127968604</v>
      </c>
      <c r="N9354">
        <v>7.2525950755402402</v>
      </c>
      <c r="O9354">
        <v>7.4983353463061304</v>
      </c>
      <c r="P9354">
        <v>7.9530256707027496</v>
      </c>
      <c r="Q9354">
        <v>5.09416193408443</v>
      </c>
    </row>
    <row r="9355" spans="1:17">
      <c r="A9355" t="s">
        <v>17006</v>
      </c>
      <c r="B9355" s="16" t="s">
        <v>17007</v>
      </c>
      <c r="C9355">
        <v>6.9454052174376804</v>
      </c>
      <c r="D9355">
        <v>7.1527233928964904</v>
      </c>
      <c r="E9355">
        <v>7.0856370732265797</v>
      </c>
      <c r="F9355">
        <v>7.2195275182138001</v>
      </c>
      <c r="G9355">
        <v>6.60568818255563</v>
      </c>
      <c r="H9355">
        <v>7.2835401162175204</v>
      </c>
      <c r="I9355">
        <v>6.8357411278970703</v>
      </c>
      <c r="J9355">
        <v>7.3384711878900699</v>
      </c>
      <c r="K9355">
        <v>6.91750649248395</v>
      </c>
      <c r="L9355">
        <v>6.2398789457682096</v>
      </c>
      <c r="M9355">
        <v>6.4834004201011801</v>
      </c>
      <c r="N9355">
        <v>6.2592763242158096</v>
      </c>
      <c r="O9355">
        <v>6.4590991617325901</v>
      </c>
      <c r="P9355">
        <v>7.3625711812439798</v>
      </c>
      <c r="Q9355">
        <v>7.1565710053807701</v>
      </c>
    </row>
    <row r="9356" spans="1:17">
      <c r="A9356" t="s">
        <v>17008</v>
      </c>
      <c r="B9356" s="16" t="s">
        <v>17009</v>
      </c>
      <c r="C9356">
        <v>3.5040133865677898</v>
      </c>
      <c r="D9356">
        <v>3.7545556144430101</v>
      </c>
      <c r="E9356">
        <v>4.0887687455453801</v>
      </c>
      <c r="F9356">
        <v>3.9277704709105601</v>
      </c>
      <c r="G9356">
        <v>4.0460446887748596</v>
      </c>
      <c r="H9356">
        <v>2.8218677180984102</v>
      </c>
      <c r="I9356">
        <v>3.6595800418069002</v>
      </c>
      <c r="J9356">
        <v>3.2517770676889399</v>
      </c>
      <c r="K9356">
        <v>4.0709644767565303</v>
      </c>
      <c r="L9356">
        <v>3.6339073669181099</v>
      </c>
      <c r="M9356">
        <v>3.82485868955618</v>
      </c>
      <c r="N9356">
        <v>3.6661147186140499</v>
      </c>
      <c r="O9356">
        <v>3.5569664057961599</v>
      </c>
      <c r="P9356">
        <v>2.8218677180984102</v>
      </c>
      <c r="Q9356">
        <v>5.81282804418474</v>
      </c>
    </row>
    <row r="9357" spans="1:17">
      <c r="A9357" t="s">
        <v>17010</v>
      </c>
      <c r="B9357" s="16" t="s">
        <v>17011</v>
      </c>
      <c r="C9357">
        <v>5.8874000292282904</v>
      </c>
      <c r="D9357">
        <v>5.80952916847931</v>
      </c>
      <c r="E9357">
        <v>5.7834864418304504</v>
      </c>
      <c r="F9357">
        <v>5.4439053774776101</v>
      </c>
      <c r="G9357">
        <v>6.18782596009234</v>
      </c>
      <c r="H9357">
        <v>4.4894640760069198</v>
      </c>
      <c r="I9357">
        <v>5.3469430634237698</v>
      </c>
      <c r="J9357">
        <v>5.50134261607041</v>
      </c>
      <c r="K9357">
        <v>5.9702391863381203</v>
      </c>
      <c r="L9357">
        <v>5.8708197013116203</v>
      </c>
      <c r="M9357">
        <v>6.1116854662528404</v>
      </c>
      <c r="N9357">
        <v>5.7747602614263602</v>
      </c>
      <c r="O9357">
        <v>6.2360993360692198</v>
      </c>
      <c r="P9357">
        <v>5.1241087123202096</v>
      </c>
      <c r="Q9357">
        <v>7.1565710053807701</v>
      </c>
    </row>
    <row r="9358" spans="1:17">
      <c r="A9358" t="s">
        <v>17012</v>
      </c>
      <c r="B9358" s="16" t="s">
        <v>17013</v>
      </c>
      <c r="C9358">
        <v>11.8424572978127</v>
      </c>
      <c r="D9358">
        <v>11.9049355808495</v>
      </c>
      <c r="E9358">
        <v>11.5631800546122</v>
      </c>
      <c r="F9358">
        <v>11.458027172906</v>
      </c>
      <c r="G9358">
        <v>11.5375950275003</v>
      </c>
      <c r="H9358">
        <v>10.7077182658374</v>
      </c>
      <c r="I9358">
        <v>11.9633714839549</v>
      </c>
      <c r="J9358">
        <v>11.2227422927972</v>
      </c>
      <c r="K9358">
        <v>12.412866418892699</v>
      </c>
      <c r="L9358">
        <v>11.922789544299601</v>
      </c>
      <c r="M9358">
        <v>11.2058009466296</v>
      </c>
      <c r="N9358">
        <v>10.4392471607405</v>
      </c>
      <c r="O9358">
        <v>11.3499554307948</v>
      </c>
      <c r="P9358">
        <v>11.992218563151701</v>
      </c>
      <c r="Q9358">
        <v>10.2234215656334</v>
      </c>
    </row>
    <row r="9359" spans="1:17">
      <c r="A9359" t="s">
        <v>17014</v>
      </c>
      <c r="B9359" s="16" t="s">
        <v>17015</v>
      </c>
      <c r="C9359">
        <v>8.9101001078644693</v>
      </c>
      <c r="D9359">
        <v>8.8597196960834204</v>
      </c>
      <c r="E9359">
        <v>8.7052278178956293</v>
      </c>
      <c r="F9359">
        <v>8.7502854480027903</v>
      </c>
      <c r="G9359">
        <v>8.7211666409088497</v>
      </c>
      <c r="H9359">
        <v>8.6504064795737907</v>
      </c>
      <c r="I9359">
        <v>8.94768261056924</v>
      </c>
      <c r="J9359">
        <v>8.5874986763204593</v>
      </c>
      <c r="K9359">
        <v>8.9752874782981493</v>
      </c>
      <c r="L9359">
        <v>8.8096404105370905</v>
      </c>
      <c r="M9359">
        <v>8.4999932062071704</v>
      </c>
      <c r="N9359">
        <v>8.7567358672684694</v>
      </c>
      <c r="O9359">
        <v>8.4057010987683807</v>
      </c>
      <c r="P9359">
        <v>8.6508185249041496</v>
      </c>
      <c r="Q9359">
        <v>8.9889439006726093</v>
      </c>
    </row>
    <row r="9360" spans="1:17">
      <c r="A9360" t="s">
        <v>17016</v>
      </c>
      <c r="B9360" s="16" t="s">
        <v>17017</v>
      </c>
      <c r="C9360">
        <v>6.1745445797018697</v>
      </c>
      <c r="D9360">
        <v>6.2518558839937999</v>
      </c>
      <c r="E9360">
        <v>6.4967806523124096</v>
      </c>
      <c r="F9360">
        <v>5.9206345092620696</v>
      </c>
      <c r="G9360">
        <v>5.6458708745746398</v>
      </c>
      <c r="H9360">
        <v>6.1505664765725898</v>
      </c>
      <c r="I9360">
        <v>6.2557929678699198</v>
      </c>
      <c r="J9360">
        <v>5.7975935847914002</v>
      </c>
      <c r="K9360">
        <v>6.3308159602273202</v>
      </c>
      <c r="L9360">
        <v>6.5796693472259404</v>
      </c>
      <c r="M9360">
        <v>6.2877668157501896</v>
      </c>
      <c r="N9360">
        <v>5.7968381761637398</v>
      </c>
      <c r="O9360">
        <v>6.2952160533026804</v>
      </c>
      <c r="P9360">
        <v>5.2603607125134104</v>
      </c>
      <c r="Q9360">
        <v>6.9204191934356096</v>
      </c>
    </row>
    <row r="9361" spans="1:17">
      <c r="A9361" t="s">
        <v>17018</v>
      </c>
      <c r="B9361" s="16" t="s">
        <v>17019</v>
      </c>
      <c r="C9361">
        <v>6.6292182235241102</v>
      </c>
      <c r="D9361">
        <v>6.3908823849416097</v>
      </c>
      <c r="E9361">
        <v>5.8734011200307696</v>
      </c>
      <c r="F9361">
        <v>6.4307340740566703</v>
      </c>
      <c r="G9361">
        <v>6.60568818255563</v>
      </c>
      <c r="H9361">
        <v>6.4223107959451697</v>
      </c>
      <c r="I9361">
        <v>6.27127081030204</v>
      </c>
      <c r="J9361">
        <v>6.0557751925933898</v>
      </c>
      <c r="K9361">
        <v>6.2920916190738598</v>
      </c>
      <c r="L9361">
        <v>6.0839659041390597</v>
      </c>
      <c r="M9361">
        <v>6.3734404495726498</v>
      </c>
      <c r="N9361">
        <v>6.7483690279094501</v>
      </c>
      <c r="O9361">
        <v>6.5097855003520602</v>
      </c>
      <c r="P9361">
        <v>6.7681820790449301</v>
      </c>
      <c r="Q9361">
        <v>5.81282804418474</v>
      </c>
    </row>
    <row r="9362" spans="1:17">
      <c r="A9362" t="s">
        <v>17020</v>
      </c>
      <c r="B9362" s="16" t="s">
        <v>17021</v>
      </c>
      <c r="C9362">
        <v>6.7316197386997496</v>
      </c>
      <c r="D9362">
        <v>6.8700629365066499</v>
      </c>
      <c r="E9362">
        <v>6.4967806523124096</v>
      </c>
      <c r="F9362">
        <v>6.6876694774574998</v>
      </c>
      <c r="G9362">
        <v>6.6190383231045704</v>
      </c>
      <c r="H9362">
        <v>7.3425375554330703</v>
      </c>
      <c r="I9362">
        <v>6.9832992760965604</v>
      </c>
      <c r="J9362">
        <v>7.0858952673795201</v>
      </c>
      <c r="K9362">
        <v>6.8483229266356602</v>
      </c>
      <c r="L9362">
        <v>6.6477796151719897</v>
      </c>
      <c r="M9362">
        <v>6.5854783059082802</v>
      </c>
      <c r="N9362">
        <v>6.33603490129736</v>
      </c>
      <c r="O9362">
        <v>6.4693817185352103</v>
      </c>
      <c r="P9362">
        <v>7.42914401366719</v>
      </c>
      <c r="Q9362">
        <v>5.81282804418474</v>
      </c>
    </row>
    <row r="9363" spans="1:17">
      <c r="A9363" t="s">
        <v>17022</v>
      </c>
      <c r="B9363" s="16" t="s">
        <v>17023</v>
      </c>
      <c r="C9363">
        <v>7.4897681856301501</v>
      </c>
      <c r="D9363">
        <v>7.4658296828705604</v>
      </c>
      <c r="E9363">
        <v>7.0856370732265797</v>
      </c>
      <c r="F9363">
        <v>7.1322847091354804</v>
      </c>
      <c r="G9363">
        <v>7.2356250852881097</v>
      </c>
      <c r="H9363">
        <v>7.3569160952896802</v>
      </c>
      <c r="I9363">
        <v>7.5852747023070002</v>
      </c>
      <c r="J9363">
        <v>7.3384711878900699</v>
      </c>
      <c r="K9363">
        <v>7.2744141714431603</v>
      </c>
      <c r="L9363">
        <v>6.9286808814702896</v>
      </c>
      <c r="M9363">
        <v>7.34037140201431</v>
      </c>
      <c r="N9363">
        <v>7.4020149515182698</v>
      </c>
      <c r="O9363">
        <v>7.3731189693995001</v>
      </c>
      <c r="P9363">
        <v>7.5451529460525402</v>
      </c>
      <c r="Q9363">
        <v>7.5369478347710803</v>
      </c>
    </row>
    <row r="9364" spans="1:17">
      <c r="A9364" t="s">
        <v>17024</v>
      </c>
      <c r="B9364" s="16" t="s">
        <v>17025</v>
      </c>
      <c r="C9364">
        <v>7.7922336118688396</v>
      </c>
      <c r="D9364">
        <v>7.8622520457696297</v>
      </c>
      <c r="E9364">
        <v>7.7482491570996297</v>
      </c>
      <c r="F9364">
        <v>7.5904825741131798</v>
      </c>
      <c r="G9364">
        <v>7.78833338063935</v>
      </c>
      <c r="H9364">
        <v>6.7844140662405801</v>
      </c>
      <c r="I9364">
        <v>7.3594065656072098</v>
      </c>
      <c r="J9364">
        <v>7.4783217376342002</v>
      </c>
      <c r="K9364">
        <v>7.5437731704646698</v>
      </c>
      <c r="L9364">
        <v>7.50588149204372</v>
      </c>
      <c r="M9364">
        <v>7.3028684494029497</v>
      </c>
      <c r="N9364">
        <v>7.2207516763421502</v>
      </c>
      <c r="O9364">
        <v>7.1106908780922096</v>
      </c>
      <c r="P9364">
        <v>6.8677578490009701</v>
      </c>
      <c r="Q9364">
        <v>8.3931679398307004</v>
      </c>
    </row>
    <row r="9365" spans="1:17">
      <c r="A9365" t="s">
        <v>17026</v>
      </c>
      <c r="B9365" s="16" t="s">
        <v>17027</v>
      </c>
      <c r="C9365">
        <v>7.5530860582734398</v>
      </c>
      <c r="D9365">
        <v>7.42781827680228</v>
      </c>
      <c r="E9365">
        <v>7.2492690045942503</v>
      </c>
      <c r="F9365">
        <v>7.4653008151311404</v>
      </c>
      <c r="G9365">
        <v>7.4666060504256997</v>
      </c>
      <c r="H9365">
        <v>6.88724949036067</v>
      </c>
      <c r="I9365">
        <v>7.43643277102277</v>
      </c>
      <c r="J9365">
        <v>7.2084821961656802</v>
      </c>
      <c r="K9365">
        <v>7.4064122197954996</v>
      </c>
      <c r="L9365">
        <v>7.3033402976722401</v>
      </c>
      <c r="M9365">
        <v>7.3613703054094701</v>
      </c>
      <c r="N9365">
        <v>7.1464124809704996</v>
      </c>
      <c r="O9365">
        <v>7.2597360273663902</v>
      </c>
      <c r="P9365">
        <v>7.1191899593250501</v>
      </c>
      <c r="Q9365">
        <v>7.5369478347710803</v>
      </c>
    </row>
    <row r="9366" spans="1:17">
      <c r="A9366" t="s">
        <v>17028</v>
      </c>
      <c r="B9366" s="16" t="s">
        <v>17029</v>
      </c>
      <c r="C9366">
        <v>6.8973229715324003</v>
      </c>
      <c r="D9366">
        <v>6.7516804628441003</v>
      </c>
      <c r="E9366">
        <v>8.0937033738513993</v>
      </c>
      <c r="F9366">
        <v>7.5685176025768204</v>
      </c>
      <c r="G9366">
        <v>7.3910775129397202</v>
      </c>
      <c r="H9366">
        <v>7.4933055811739298</v>
      </c>
      <c r="I9366">
        <v>7.3878958820696496</v>
      </c>
      <c r="J9366">
        <v>9.0172914091044891</v>
      </c>
      <c r="K9366">
        <v>7.2611867711964697</v>
      </c>
      <c r="L9366">
        <v>7.6002275995382602</v>
      </c>
      <c r="M9366">
        <v>7.1422251915563102</v>
      </c>
      <c r="N9366">
        <v>7.58186980175243</v>
      </c>
      <c r="O9366">
        <v>7.40546013863755</v>
      </c>
      <c r="P9366">
        <v>7.1645898956467198</v>
      </c>
      <c r="Q9366">
        <v>7.6950435514148801</v>
      </c>
    </row>
    <row r="9367" spans="1:17">
      <c r="A9367" t="s">
        <v>17030</v>
      </c>
      <c r="B9367" s="16" t="s">
        <v>17031</v>
      </c>
      <c r="C9367">
        <v>8.3505692338177795</v>
      </c>
      <c r="D9367">
        <v>8.2290457004390394</v>
      </c>
      <c r="E9367">
        <v>8.4413400854483704</v>
      </c>
      <c r="F9367">
        <v>8.1258536618510497</v>
      </c>
      <c r="G9367">
        <v>8.8563024121316598</v>
      </c>
      <c r="H9367">
        <v>6.3518923622338201</v>
      </c>
      <c r="I9367">
        <v>7.7964629710800297</v>
      </c>
      <c r="J9367">
        <v>7.01690807350779</v>
      </c>
      <c r="K9367">
        <v>8.4259750566415992</v>
      </c>
      <c r="L9367">
        <v>7.6941231603234703</v>
      </c>
      <c r="M9367">
        <v>8.1870955480708201</v>
      </c>
      <c r="N9367">
        <v>8.2548048560111607</v>
      </c>
      <c r="O9367">
        <v>8.1245061552532505</v>
      </c>
      <c r="P9367">
        <v>7.0361110355685303</v>
      </c>
      <c r="Q9367">
        <v>10.0588468117601</v>
      </c>
    </row>
    <row r="9368" spans="1:17">
      <c r="A9368" t="s">
        <v>17032</v>
      </c>
      <c r="B9368" s="16" t="e">
        <v>#N/A</v>
      </c>
      <c r="C9368">
        <v>3.5040133865677898</v>
      </c>
      <c r="D9368">
        <v>3.4870161193063098</v>
      </c>
      <c r="E9368">
        <v>9.4841701988497604</v>
      </c>
      <c r="F9368">
        <v>8.5464962012963408</v>
      </c>
      <c r="G9368">
        <v>7.9961697092942901</v>
      </c>
      <c r="H9368">
        <v>5.3093855619154802</v>
      </c>
      <c r="I9368">
        <v>8.9260256862041008</v>
      </c>
      <c r="J9368">
        <v>5.76383742325923</v>
      </c>
      <c r="K9368">
        <v>8.5424389348504093</v>
      </c>
      <c r="L9368">
        <v>8.2061649236105101</v>
      </c>
      <c r="M9368">
        <v>6.4834004201011801</v>
      </c>
      <c r="N9368">
        <v>9.5725999575752603</v>
      </c>
      <c r="O9368">
        <v>6.4795905805206404</v>
      </c>
      <c r="P9368">
        <v>7.3429700170842302</v>
      </c>
      <c r="Q9368">
        <v>7.9670857749043096</v>
      </c>
    </row>
    <row r="9369" spans="1:17">
      <c r="A9369" t="s">
        <v>17033</v>
      </c>
      <c r="B9369" s="16" t="s">
        <v>17034</v>
      </c>
      <c r="C9369">
        <v>8.9411626260467099</v>
      </c>
      <c r="D9369">
        <v>8.9224844972827597</v>
      </c>
      <c r="E9369">
        <v>9.0150653213645207</v>
      </c>
      <c r="F9369">
        <v>9.2618011194064405</v>
      </c>
      <c r="G9369">
        <v>8.9459955270379794</v>
      </c>
      <c r="H9369">
        <v>9.6945843329755395</v>
      </c>
      <c r="I9369">
        <v>9.3091465134909992</v>
      </c>
      <c r="J9369">
        <v>9.3096518313778596</v>
      </c>
      <c r="K9369">
        <v>9.2234916357218406</v>
      </c>
      <c r="L9369">
        <v>9.2949283476804005</v>
      </c>
      <c r="M9369">
        <v>9.16875469650358</v>
      </c>
      <c r="N9369">
        <v>9.0078209436005494</v>
      </c>
      <c r="O9369">
        <v>9.1890130902535194</v>
      </c>
      <c r="P9369">
        <v>9.7644073087873409</v>
      </c>
      <c r="Q9369">
        <v>7.6950435514148801</v>
      </c>
    </row>
    <row r="9370" spans="1:17">
      <c r="A9370" t="s">
        <v>17035</v>
      </c>
      <c r="B9370" s="16" t="s">
        <v>17036</v>
      </c>
      <c r="C9370">
        <v>4.0706176854441196</v>
      </c>
      <c r="D9370">
        <v>4.5537481491643197</v>
      </c>
      <c r="E9370">
        <v>3.9618875914207199</v>
      </c>
      <c r="F9370">
        <v>4.6121840845566204</v>
      </c>
      <c r="G9370">
        <v>4.2225520177193703</v>
      </c>
      <c r="H9370">
        <v>3.8900437060628099</v>
      </c>
      <c r="I9370">
        <v>4.30650913402902</v>
      </c>
      <c r="J9370">
        <v>3.8565114723405598</v>
      </c>
      <c r="K9370">
        <v>4.5405942945665601</v>
      </c>
      <c r="L9370">
        <v>4.2633743974944602</v>
      </c>
      <c r="M9370">
        <v>3.6461416973015899</v>
      </c>
      <c r="N9370">
        <v>4.2465073090516299</v>
      </c>
      <c r="O9370">
        <v>3.7643275486974099</v>
      </c>
      <c r="P9370">
        <v>3.6194497939779602</v>
      </c>
      <c r="Q9370">
        <v>2.8218677180984102</v>
      </c>
    </row>
    <row r="9371" spans="1:17">
      <c r="A9371" t="s">
        <v>17037</v>
      </c>
      <c r="B9371" s="16" t="s">
        <v>17038</v>
      </c>
      <c r="C9371">
        <v>7.3398019669746004</v>
      </c>
      <c r="D9371">
        <v>7.49675594587774</v>
      </c>
      <c r="E9371">
        <v>7.2492690045942503</v>
      </c>
      <c r="F9371">
        <v>7.5005358304093104</v>
      </c>
      <c r="G9371">
        <v>7.3357426868416997</v>
      </c>
      <c r="H9371">
        <v>8.0075226726234394</v>
      </c>
      <c r="I9371">
        <v>7.6861669603676397</v>
      </c>
      <c r="J9371">
        <v>7.6699891926952999</v>
      </c>
      <c r="K9371">
        <v>7.5492214094535903</v>
      </c>
      <c r="L9371">
        <v>7.4750825912029004</v>
      </c>
      <c r="M9371">
        <v>7.5469067670950398</v>
      </c>
      <c r="N9371">
        <v>7.6431623029643498</v>
      </c>
      <c r="O9371">
        <v>7.5949499449751103</v>
      </c>
      <c r="P9371">
        <v>7.6761759354796002</v>
      </c>
      <c r="Q9371">
        <v>7.5369478347710803</v>
      </c>
    </row>
    <row r="9372" spans="1:17">
      <c r="A9372" t="s">
        <v>17039</v>
      </c>
      <c r="B9372" s="16" t="s">
        <v>17040</v>
      </c>
      <c r="C9372">
        <v>4.0706176854441196</v>
      </c>
      <c r="D9372">
        <v>4.1197647330598102</v>
      </c>
      <c r="E9372">
        <v>4.7104489803388701</v>
      </c>
      <c r="F9372">
        <v>3.8353454241230298</v>
      </c>
      <c r="G9372">
        <v>3.9446609719593901</v>
      </c>
      <c r="H9372">
        <v>3.50653555504317</v>
      </c>
      <c r="I9372">
        <v>3.9910282299290798</v>
      </c>
      <c r="J9372">
        <v>3.7696016503418699</v>
      </c>
      <c r="K9372">
        <v>3.99457577781329</v>
      </c>
      <c r="L9372">
        <v>3.9560512465587201</v>
      </c>
      <c r="M9372">
        <v>4.0387673383778999</v>
      </c>
      <c r="N9372">
        <v>4.0888472785647796</v>
      </c>
      <c r="O9372">
        <v>3.5569664057961599</v>
      </c>
      <c r="P9372">
        <v>3.7927642367557501</v>
      </c>
      <c r="Q9372">
        <v>5.81282804418474</v>
      </c>
    </row>
    <row r="9373" spans="1:17">
      <c r="A9373" t="s">
        <v>17041</v>
      </c>
      <c r="B9373" s="16" t="s">
        <v>17042</v>
      </c>
      <c r="C9373">
        <v>6.9167499097341398</v>
      </c>
      <c r="D9373">
        <v>7.0562601159318801</v>
      </c>
      <c r="E9373">
        <v>6.8724668132343201</v>
      </c>
      <c r="F9373">
        <v>7.2680742783998298</v>
      </c>
      <c r="G9373">
        <v>7.2182388467665897</v>
      </c>
      <c r="H9373">
        <v>7.5938082216608098</v>
      </c>
      <c r="I9373">
        <v>7.2856101270774296</v>
      </c>
      <c r="J9373">
        <v>7.3099439000617901</v>
      </c>
      <c r="K9373">
        <v>6.91750649248395</v>
      </c>
      <c r="L9373">
        <v>6.8538875383047699</v>
      </c>
      <c r="M9373">
        <v>7.1543150960569202</v>
      </c>
      <c r="N9373">
        <v>7.2837478732022003</v>
      </c>
      <c r="O9373">
        <v>7.3400333774353701</v>
      </c>
      <c r="P9373">
        <v>6.9736775772595898</v>
      </c>
      <c r="Q9373">
        <v>6.2843132996066204</v>
      </c>
    </row>
    <row r="9374" spans="1:17">
      <c r="A9374" t="s">
        <v>17043</v>
      </c>
      <c r="B9374" s="16" t="e">
        <v>#N/A</v>
      </c>
      <c r="C9374">
        <v>9.0828887716883209</v>
      </c>
      <c r="D9374">
        <v>9.1858065560462698</v>
      </c>
      <c r="E9374">
        <v>9.0279754290710699</v>
      </c>
      <c r="F9374">
        <v>8.9733201847431108</v>
      </c>
      <c r="G9374">
        <v>8.7242431535982501</v>
      </c>
      <c r="H9374">
        <v>9.6588290436835997</v>
      </c>
      <c r="I9374">
        <v>9.3745600919850798</v>
      </c>
      <c r="J9374">
        <v>9.7520623014179009</v>
      </c>
      <c r="K9374">
        <v>9.0804999352992493</v>
      </c>
      <c r="L9374">
        <v>8.8652600792882108</v>
      </c>
      <c r="M9374">
        <v>8.6734821389404608</v>
      </c>
      <c r="N9374">
        <v>8.66228525953494</v>
      </c>
      <c r="O9374">
        <v>8.5926224527872392</v>
      </c>
      <c r="P9374">
        <v>9.9729006719906792</v>
      </c>
      <c r="Q9374">
        <v>6.2843132996066204</v>
      </c>
    </row>
    <row r="9375" spans="1:17">
      <c r="A9375" t="s">
        <v>17044</v>
      </c>
      <c r="B9375" s="16" t="s">
        <v>17045</v>
      </c>
      <c r="C9375">
        <v>8.7411675070242492</v>
      </c>
      <c r="D9375">
        <v>8.6142466183309896</v>
      </c>
      <c r="E9375">
        <v>8.7448689004696494</v>
      </c>
      <c r="F9375">
        <v>8.3832424271354498</v>
      </c>
      <c r="G9375">
        <v>8.4018585991338206</v>
      </c>
      <c r="H9375">
        <v>8.0479170341314692</v>
      </c>
      <c r="I9375">
        <v>8.7726852926107703</v>
      </c>
      <c r="J9375">
        <v>8.0570944783562695</v>
      </c>
      <c r="K9375">
        <v>8.3717137562975008</v>
      </c>
      <c r="L9375">
        <v>8.83408690315831</v>
      </c>
      <c r="M9375">
        <v>8.4297662443054708</v>
      </c>
      <c r="N9375">
        <v>8.4143787149558609</v>
      </c>
      <c r="O9375">
        <v>8.4189454921787199</v>
      </c>
      <c r="P9375">
        <v>7.9137466690607399</v>
      </c>
      <c r="Q9375">
        <v>9.1612412986063401</v>
      </c>
    </row>
    <row r="9376" spans="1:17">
      <c r="A9376" t="s">
        <v>17046</v>
      </c>
      <c r="B9376" s="16" t="e">
        <v>#N/A</v>
      </c>
      <c r="C9376">
        <v>8.3434303597549597</v>
      </c>
      <c r="D9376">
        <v>8.4877266918123393</v>
      </c>
      <c r="E9376">
        <v>8.5392898719725991</v>
      </c>
      <c r="F9376">
        <v>8.4656958289697393</v>
      </c>
      <c r="G9376">
        <v>8.3228658272726506</v>
      </c>
      <c r="H9376">
        <v>9.3517614463285597</v>
      </c>
      <c r="I9376">
        <v>8.5198604469889894</v>
      </c>
      <c r="J9376">
        <v>8.69932755470073</v>
      </c>
      <c r="K9376">
        <v>8.1638905515610194</v>
      </c>
      <c r="L9376">
        <v>8.4118492112948093</v>
      </c>
      <c r="M9376">
        <v>8.4689344786996301</v>
      </c>
      <c r="N9376">
        <v>8.2781601181064097</v>
      </c>
      <c r="O9376">
        <v>8.4424829930067506</v>
      </c>
      <c r="P9376">
        <v>8.7358117448320005</v>
      </c>
      <c r="Q9376">
        <v>6.2843132996066204</v>
      </c>
    </row>
    <row r="9377" spans="1:17">
      <c r="A9377" t="s">
        <v>17047</v>
      </c>
      <c r="B9377" s="16" t="s">
        <v>17048</v>
      </c>
      <c r="C9377">
        <v>11.3954896908213</v>
      </c>
      <c r="D9377">
        <v>11.4022490107811</v>
      </c>
      <c r="E9377">
        <v>11.3000496879328</v>
      </c>
      <c r="F9377">
        <v>11.427505973687699</v>
      </c>
      <c r="G9377">
        <v>11.2672567183472</v>
      </c>
      <c r="H9377">
        <v>11.597448213279201</v>
      </c>
      <c r="I9377">
        <v>11.282154154813099</v>
      </c>
      <c r="J9377">
        <v>11.2492263655366</v>
      </c>
      <c r="K9377">
        <v>11.175604666478799</v>
      </c>
      <c r="L9377">
        <v>11.152083876223699</v>
      </c>
      <c r="M9377">
        <v>11.0826311712676</v>
      </c>
      <c r="N9377">
        <v>11.282649323740801</v>
      </c>
      <c r="O9377">
        <v>11.088478777229399</v>
      </c>
      <c r="P9377">
        <v>11.355253225282601</v>
      </c>
      <c r="Q9377">
        <v>10.8454464916336</v>
      </c>
    </row>
    <row r="9378" spans="1:17">
      <c r="A9378" t="s">
        <v>17049</v>
      </c>
      <c r="B9378" s="16" t="s">
        <v>17050</v>
      </c>
      <c r="C9378">
        <v>6.7960272589149602</v>
      </c>
      <c r="D9378">
        <v>6.7516804628441003</v>
      </c>
      <c r="E9378">
        <v>6.8287101228986797</v>
      </c>
      <c r="F9378">
        <v>7.3858608538148998</v>
      </c>
      <c r="G9378">
        <v>7.0317103077074501</v>
      </c>
      <c r="H9378">
        <v>7.6590441808504401</v>
      </c>
      <c r="I9378">
        <v>6.8357411278970703</v>
      </c>
      <c r="J9378">
        <v>6.9067745175236803</v>
      </c>
      <c r="K9378">
        <v>6.7568598344663897</v>
      </c>
      <c r="L9378">
        <v>7.0255362286023502</v>
      </c>
      <c r="M9378">
        <v>7.5423187406121004</v>
      </c>
      <c r="N9378">
        <v>7.8804988240086002</v>
      </c>
      <c r="O9378">
        <v>7.6135180018571296</v>
      </c>
      <c r="P9378">
        <v>6.8677578490009701</v>
      </c>
      <c r="Q9378">
        <v>6.9204191934356096</v>
      </c>
    </row>
    <row r="9379" spans="1:17">
      <c r="A9379" t="s">
        <v>17051</v>
      </c>
      <c r="B9379" s="16" t="s">
        <v>17052</v>
      </c>
      <c r="C9379">
        <v>6.6641738070979804</v>
      </c>
      <c r="D9379">
        <v>6.7721034966050304</v>
      </c>
      <c r="E9379">
        <v>6.4200101908932998</v>
      </c>
      <c r="F9379">
        <v>6.3292710665610601</v>
      </c>
      <c r="G9379">
        <v>6.2408034171745701</v>
      </c>
      <c r="H9379">
        <v>7.0990323068118402</v>
      </c>
      <c r="I9379">
        <v>7.0738560106302701</v>
      </c>
      <c r="J9379">
        <v>6.5922347918025697</v>
      </c>
      <c r="K9379">
        <v>6.7185720740311599</v>
      </c>
      <c r="L9379">
        <v>6.8248013790819604</v>
      </c>
      <c r="M9379">
        <v>7.1841017988793396</v>
      </c>
      <c r="N9379">
        <v>6.7028872416280896</v>
      </c>
      <c r="O9379">
        <v>7.1621109532215401</v>
      </c>
      <c r="P9379">
        <v>7.2825095327770901</v>
      </c>
      <c r="Q9379">
        <v>6.2843132996066204</v>
      </c>
    </row>
    <row r="9380" spans="1:17">
      <c r="A9380" t="s">
        <v>17053</v>
      </c>
      <c r="B9380" s="16" t="s">
        <v>17054</v>
      </c>
      <c r="C9380">
        <v>8.6970506455438699</v>
      </c>
      <c r="D9380">
        <v>8.8381759802902593</v>
      </c>
      <c r="E9380">
        <v>9.1272955393849493</v>
      </c>
      <c r="F9380">
        <v>8.9628457280771006</v>
      </c>
      <c r="G9380">
        <v>8.4694303058166494</v>
      </c>
      <c r="H9380">
        <v>9.3748665727964706</v>
      </c>
      <c r="I9380">
        <v>8.7536851253207502</v>
      </c>
      <c r="J9380">
        <v>8.89224694745349</v>
      </c>
      <c r="K9380">
        <v>8.5342289965718994</v>
      </c>
      <c r="L9380">
        <v>8.6780769128274393</v>
      </c>
      <c r="M9380">
        <v>8.7785321581190896</v>
      </c>
      <c r="N9380">
        <v>8.77599949582428</v>
      </c>
      <c r="O9380">
        <v>8.7071610792229706</v>
      </c>
      <c r="P9380">
        <v>8.7358117448320005</v>
      </c>
      <c r="Q9380">
        <v>8.0859864702427604</v>
      </c>
    </row>
    <row r="9381" spans="1:17">
      <c r="A9381" t="s">
        <v>17055</v>
      </c>
      <c r="B9381" s="16" t="s">
        <v>17056</v>
      </c>
      <c r="C9381">
        <v>7.5217754908744503</v>
      </c>
      <c r="D9381">
        <v>7.4906236661468704</v>
      </c>
      <c r="E9381">
        <v>7.5384713863363499</v>
      </c>
      <c r="F9381">
        <v>7.4352641307915803</v>
      </c>
      <c r="G9381">
        <v>7.4293376543615803</v>
      </c>
      <c r="H9381">
        <v>8.1749280706501004</v>
      </c>
      <c r="I9381">
        <v>7.91854998681828</v>
      </c>
      <c r="J9381">
        <v>7.6609885873191601</v>
      </c>
      <c r="K9381">
        <v>8.0262237576379505</v>
      </c>
      <c r="L9381">
        <v>8.1133028251193107</v>
      </c>
      <c r="M9381">
        <v>7.7554870718705198</v>
      </c>
      <c r="N9381">
        <v>7.6431623029643498</v>
      </c>
      <c r="O9381">
        <v>7.9085675096873898</v>
      </c>
      <c r="P9381">
        <v>7.8733663028696599</v>
      </c>
      <c r="Q9381">
        <v>8.6462459446333604</v>
      </c>
    </row>
    <row r="9382" spans="1:17">
      <c r="A9382" t="s">
        <v>17057</v>
      </c>
      <c r="B9382" s="16" t="s">
        <v>17058</v>
      </c>
      <c r="C9382">
        <v>7.9225536190524997</v>
      </c>
      <c r="D9382">
        <v>7.7384037862157697</v>
      </c>
      <c r="E9382">
        <v>6.5153438410764704</v>
      </c>
      <c r="F9382">
        <v>6.72798919168656</v>
      </c>
      <c r="G9382">
        <v>7.1917583600661201</v>
      </c>
      <c r="H9382">
        <v>5.3093855619154802</v>
      </c>
      <c r="I9382">
        <v>6.8563160945267603</v>
      </c>
      <c r="J9382">
        <v>5.4805366902381003</v>
      </c>
      <c r="K9382">
        <v>7.4881248126097102</v>
      </c>
      <c r="L9382">
        <v>7.2606134762558101</v>
      </c>
      <c r="M9382">
        <v>7.1361418404393699</v>
      </c>
      <c r="N9382">
        <v>7.2914316577410601</v>
      </c>
      <c r="O9382">
        <v>7.2299349147337102</v>
      </c>
      <c r="P9382">
        <v>5.4975049655279902</v>
      </c>
      <c r="Q9382">
        <v>8.9266120302692595</v>
      </c>
    </row>
    <row r="9383" spans="1:17">
      <c r="A9383" t="s">
        <v>17059</v>
      </c>
      <c r="B9383" s="16" t="s">
        <v>17060</v>
      </c>
      <c r="C9383">
        <v>5.2710534670525604</v>
      </c>
      <c r="D9383">
        <v>5.1573505347490602</v>
      </c>
      <c r="E9383">
        <v>5.6194037323530299</v>
      </c>
      <c r="F9383">
        <v>5.6714948256673399</v>
      </c>
      <c r="G9383">
        <v>5.8658439972155101</v>
      </c>
      <c r="H9383">
        <v>6.3518923622338201</v>
      </c>
      <c r="I9383">
        <v>5.98191456634164</v>
      </c>
      <c r="J9383">
        <v>5.6937689133072196</v>
      </c>
      <c r="K9383">
        <v>5.4119964088208299</v>
      </c>
      <c r="L9383">
        <v>5.7507270721102604</v>
      </c>
      <c r="M9383">
        <v>5.72577556549476</v>
      </c>
      <c r="N9383">
        <v>5.9812796302733897</v>
      </c>
      <c r="O9383">
        <v>5.88111515790124</v>
      </c>
      <c r="P9383">
        <v>5.4975049655279902</v>
      </c>
      <c r="Q9383">
        <v>6.2843132996066204</v>
      </c>
    </row>
    <row r="9384" spans="1:17">
      <c r="A9384" t="s">
        <v>17061</v>
      </c>
      <c r="B9384" s="16" t="e">
        <v>#N/A</v>
      </c>
      <c r="C9384">
        <v>9.0634751399490803</v>
      </c>
      <c r="D9384">
        <v>8.8691923299139308</v>
      </c>
      <c r="E9384">
        <v>9.4146052667655908</v>
      </c>
      <c r="F9384">
        <v>9.3448106971297999</v>
      </c>
      <c r="G9384">
        <v>9.10784969570431</v>
      </c>
      <c r="H9384">
        <v>7.8539633219920502</v>
      </c>
      <c r="I9384">
        <v>8.7427144098744005</v>
      </c>
      <c r="J9384">
        <v>8.7969604299182294</v>
      </c>
      <c r="K9384">
        <v>8.5369708408460596</v>
      </c>
      <c r="L9384">
        <v>8.9301974740298302</v>
      </c>
      <c r="M9384">
        <v>8.9578455292317098</v>
      </c>
      <c r="N9384">
        <v>8.6049592367658896</v>
      </c>
      <c r="O9384">
        <v>9.1434755681375499</v>
      </c>
      <c r="P9384">
        <v>7.9335200664992298</v>
      </c>
      <c r="Q9384">
        <v>9.6208993709487292</v>
      </c>
    </row>
    <row r="9385" spans="1:17">
      <c r="A9385" t="s">
        <v>17062</v>
      </c>
      <c r="B9385" s="16" t="s">
        <v>17063</v>
      </c>
      <c r="C9385">
        <v>9.3660106565800003</v>
      </c>
      <c r="D9385">
        <v>9.3788595662807595</v>
      </c>
      <c r="E9385">
        <v>8.9178420457237895</v>
      </c>
      <c r="F9385">
        <v>9.4654601245993</v>
      </c>
      <c r="G9385">
        <v>9.2849507105836704</v>
      </c>
      <c r="H9385">
        <v>9.9021099309254694</v>
      </c>
      <c r="I9385">
        <v>9.4872844208800196</v>
      </c>
      <c r="J9385">
        <v>9.4829092963318704</v>
      </c>
      <c r="K9385">
        <v>9.3332202127862907</v>
      </c>
      <c r="L9385">
        <v>9.4595115934281893</v>
      </c>
      <c r="M9385">
        <v>9.5909849404241303</v>
      </c>
      <c r="N9385">
        <v>9.3629644064762498</v>
      </c>
      <c r="O9385">
        <v>9.6085347603324305</v>
      </c>
      <c r="P9385">
        <v>9.8220753945743393</v>
      </c>
      <c r="Q9385">
        <v>7.9670857749043096</v>
      </c>
    </row>
    <row r="9386" spans="1:17">
      <c r="A9386" t="s">
        <v>17064</v>
      </c>
      <c r="B9386" s="16" t="s">
        <v>17065</v>
      </c>
      <c r="C9386">
        <v>11.653086097635301</v>
      </c>
      <c r="D9386">
        <v>11.6933156683515</v>
      </c>
      <c r="E9386">
        <v>11.0350356411662</v>
      </c>
      <c r="F9386">
        <v>11.9808454465674</v>
      </c>
      <c r="G9386">
        <v>11.317507228536799</v>
      </c>
      <c r="H9386">
        <v>11.513060341897599</v>
      </c>
      <c r="I9386">
        <v>11.5646057257217</v>
      </c>
      <c r="J9386">
        <v>11.4676342602564</v>
      </c>
      <c r="K9386">
        <v>11.605188344267701</v>
      </c>
      <c r="L9386">
        <v>11.8977905803788</v>
      </c>
      <c r="M9386">
        <v>11.580369189514901</v>
      </c>
      <c r="N9386">
        <v>11.815715928188901</v>
      </c>
      <c r="O9386">
        <v>10.8926663101632</v>
      </c>
      <c r="P9386">
        <v>11.441720288187399</v>
      </c>
      <c r="Q9386">
        <v>10.8454464916336</v>
      </c>
    </row>
    <row r="9387" spans="1:17">
      <c r="A9387" t="s">
        <v>17066</v>
      </c>
      <c r="B9387" s="16" t="s">
        <v>17067</v>
      </c>
      <c r="C9387">
        <v>6.3713344368982199</v>
      </c>
      <c r="D9387">
        <v>6.2950113593511103</v>
      </c>
      <c r="E9387">
        <v>5.98496325541152</v>
      </c>
      <c r="F9387">
        <v>6.1620331155546904</v>
      </c>
      <c r="G9387">
        <v>5.4770951667621199</v>
      </c>
      <c r="H9387">
        <v>5.8138286615387997</v>
      </c>
      <c r="I9387">
        <v>5.4054102752163304</v>
      </c>
      <c r="J9387">
        <v>5.8785809350245</v>
      </c>
      <c r="K9387">
        <v>5.4363438608835697</v>
      </c>
      <c r="L9387">
        <v>5.5241990976608299</v>
      </c>
      <c r="M9387">
        <v>4.8899346368581904</v>
      </c>
      <c r="N9387">
        <v>4.8146980941494002</v>
      </c>
      <c r="O9387">
        <v>5.1388149344389698</v>
      </c>
      <c r="P9387">
        <v>6.1737439525172801</v>
      </c>
      <c r="Q9387">
        <v>5.81282804418474</v>
      </c>
    </row>
    <row r="9388" spans="1:17">
      <c r="A9388" t="s">
        <v>17068</v>
      </c>
      <c r="B9388" s="16" t="s">
        <v>17069</v>
      </c>
      <c r="C9388">
        <v>7.0806726399707198</v>
      </c>
      <c r="D9388">
        <v>7.2576375141296099</v>
      </c>
      <c r="E9388">
        <v>7.1343226895372398</v>
      </c>
      <c r="F9388">
        <v>7.6492124965412103</v>
      </c>
      <c r="G9388">
        <v>7.4957406231999801</v>
      </c>
      <c r="H9388">
        <v>8.0165975915160104</v>
      </c>
      <c r="I9388">
        <v>7.6096583051839799</v>
      </c>
      <c r="J9388">
        <v>7.60576976212199</v>
      </c>
      <c r="K9388">
        <v>7.28752089893944</v>
      </c>
      <c r="L9388">
        <v>7.5419902290602803</v>
      </c>
      <c r="M9388">
        <v>7.6739683059716297</v>
      </c>
      <c r="N9388">
        <v>7.4439713914396801</v>
      </c>
      <c r="O9388">
        <v>7.66337825159468</v>
      </c>
      <c r="P9388">
        <v>7.6445215638579098</v>
      </c>
      <c r="Q9388">
        <v>5.09416193408443</v>
      </c>
    </row>
    <row r="9389" spans="1:17">
      <c r="A9389" t="s">
        <v>17070</v>
      </c>
      <c r="B9389" s="16" t="s">
        <v>17071</v>
      </c>
      <c r="C9389">
        <v>5.60114838253069</v>
      </c>
      <c r="D9389">
        <v>6.0977003449207299</v>
      </c>
      <c r="E9389">
        <v>5.98496325541152</v>
      </c>
      <c r="F9389">
        <v>6.1169449946656096</v>
      </c>
      <c r="G9389">
        <v>6.18782596009234</v>
      </c>
      <c r="H9389">
        <v>6.6620436828093199</v>
      </c>
      <c r="I9389">
        <v>6.2083190743270702</v>
      </c>
      <c r="J9389">
        <v>5.9551429248600698</v>
      </c>
      <c r="K9389">
        <v>5.8502292656371999</v>
      </c>
      <c r="L9389">
        <v>6.3533280364099998</v>
      </c>
      <c r="M9389">
        <v>6.3205029293216501</v>
      </c>
      <c r="N9389">
        <v>6.1781245315310702</v>
      </c>
      <c r="O9389">
        <v>6.3519688423618099</v>
      </c>
      <c r="P9389">
        <v>6.3019488648261204</v>
      </c>
      <c r="Q9389">
        <v>2.8218677180984102</v>
      </c>
    </row>
    <row r="9390" spans="1:17">
      <c r="A9390" t="s">
        <v>17072</v>
      </c>
      <c r="B9390" s="16" t="s">
        <v>17073</v>
      </c>
      <c r="C9390">
        <v>7.8386911175119298</v>
      </c>
      <c r="D9390">
        <v>8.1300453564393393</v>
      </c>
      <c r="E9390">
        <v>8.0309249363679793</v>
      </c>
      <c r="F9390">
        <v>8.2168543213050196</v>
      </c>
      <c r="G9390">
        <v>7.5797625763280001</v>
      </c>
      <c r="H9390">
        <v>8.46403466020395</v>
      </c>
      <c r="I9390">
        <v>7.6975847167267899</v>
      </c>
      <c r="J9390">
        <v>8.1500363015270505</v>
      </c>
      <c r="K9390">
        <v>7.4243171967247301</v>
      </c>
      <c r="L9390">
        <v>7.2606134762558101</v>
      </c>
      <c r="M9390">
        <v>7.4175839171271596</v>
      </c>
      <c r="N9390">
        <v>7.1632681084063297</v>
      </c>
      <c r="O9390">
        <v>7.4213619236459403</v>
      </c>
      <c r="P9390">
        <v>8.10605289022606</v>
      </c>
      <c r="Q9390">
        <v>6.6375058506955904</v>
      </c>
    </row>
    <row r="9391" spans="1:17">
      <c r="A9391" t="s">
        <v>17074</v>
      </c>
      <c r="B9391" s="16" t="s">
        <v>17075</v>
      </c>
      <c r="C9391">
        <v>7.1561059378845204</v>
      </c>
      <c r="D9391">
        <v>7.28625735805202</v>
      </c>
      <c r="E9391">
        <v>6.95616349127571</v>
      </c>
      <c r="F9391">
        <v>7.4413218706507402</v>
      </c>
      <c r="G9391">
        <v>6.9069169722644697</v>
      </c>
      <c r="H9391">
        <v>9.1988087552759108</v>
      </c>
      <c r="I9391">
        <v>8.6576602345853004</v>
      </c>
      <c r="J9391">
        <v>7.4154608532188897</v>
      </c>
      <c r="K9391">
        <v>7.5600563749814604</v>
      </c>
      <c r="L9391">
        <v>8.3589071586196795</v>
      </c>
      <c r="M9391">
        <v>8.5826656342951697</v>
      </c>
      <c r="N9391">
        <v>8.7031132141541505</v>
      </c>
      <c r="O9391">
        <v>9.0848695582660106</v>
      </c>
      <c r="P9391">
        <v>7.1076120005007501</v>
      </c>
      <c r="Q9391">
        <v>6.2843132996066204</v>
      </c>
    </row>
    <row r="9392" spans="1:17">
      <c r="A9392" t="s">
        <v>17076</v>
      </c>
      <c r="B9392" s="16" t="s">
        <v>17077</v>
      </c>
      <c r="C9392">
        <v>9.86301064196679</v>
      </c>
      <c r="D9392">
        <v>9.84145895288896</v>
      </c>
      <c r="E9392">
        <v>9.6457309744865398</v>
      </c>
      <c r="F9392">
        <v>9.4991914756351896</v>
      </c>
      <c r="G9392">
        <v>9.7673694526774995</v>
      </c>
      <c r="H9392">
        <v>9.6530250444757897</v>
      </c>
      <c r="I9392">
        <v>10.003749419851101</v>
      </c>
      <c r="J9392">
        <v>9.5886265650889797</v>
      </c>
      <c r="K9392">
        <v>10.2794907679676</v>
      </c>
      <c r="L9392">
        <v>9.7844907242830104</v>
      </c>
      <c r="M9392">
        <v>9.7132175296267107</v>
      </c>
      <c r="N9392">
        <v>9.5375608571742507</v>
      </c>
      <c r="O9392">
        <v>9.7197013462771604</v>
      </c>
      <c r="P9392">
        <v>10.083145273487499</v>
      </c>
      <c r="Q9392">
        <v>9.58099084698482</v>
      </c>
    </row>
    <row r="9393" spans="1:17">
      <c r="A9393" t="s">
        <v>17078</v>
      </c>
      <c r="B9393" s="16" t="s">
        <v>17079</v>
      </c>
      <c r="C9393">
        <v>5.4731326598032704</v>
      </c>
      <c r="D9393">
        <v>5.4969810266401202</v>
      </c>
      <c r="E9393">
        <v>4.4833795521924502</v>
      </c>
      <c r="F9393">
        <v>4.9752349446537503</v>
      </c>
      <c r="G9393">
        <v>5.5640625942373703</v>
      </c>
      <c r="H9393">
        <v>5.8758578352273698</v>
      </c>
      <c r="I9393">
        <v>4.8882864984054599</v>
      </c>
      <c r="J9393">
        <v>5.0952978149830299</v>
      </c>
      <c r="K9393">
        <v>5.3362313090937699</v>
      </c>
      <c r="L9393">
        <v>4.9878555821396704</v>
      </c>
      <c r="M9393">
        <v>5.9390315793501296</v>
      </c>
      <c r="N9393">
        <v>5.9423367922347801</v>
      </c>
      <c r="O9393">
        <v>5.5096284263065902</v>
      </c>
      <c r="P9393">
        <v>6.0327560215808402</v>
      </c>
      <c r="Q9393">
        <v>2.8218677180984102</v>
      </c>
    </row>
    <row r="9394" spans="1:17">
      <c r="A9394" t="s">
        <v>17080</v>
      </c>
      <c r="B9394" s="16" t="s">
        <v>17081</v>
      </c>
      <c r="C9394">
        <v>8.5088954843781206</v>
      </c>
      <c r="D9394">
        <v>8.64765940525049</v>
      </c>
      <c r="E9394">
        <v>9.95205300438076</v>
      </c>
      <c r="F9394">
        <v>9.2463384693632804</v>
      </c>
      <c r="G9394">
        <v>9.2013261278732905</v>
      </c>
      <c r="H9394">
        <v>8.2916451415216805</v>
      </c>
      <c r="I9394">
        <v>8.7591393398351904</v>
      </c>
      <c r="J9394">
        <v>9.4610622158548807</v>
      </c>
      <c r="K9394">
        <v>8.5176675113513607</v>
      </c>
      <c r="L9394">
        <v>8.4280026099123493</v>
      </c>
      <c r="M9394">
        <v>8.6352590363720392</v>
      </c>
      <c r="N9394">
        <v>8.7287621474852504</v>
      </c>
      <c r="O9394">
        <v>8.9139688985874095</v>
      </c>
      <c r="P9394">
        <v>8.1573921489223995</v>
      </c>
      <c r="Q9394">
        <v>11.1617851851396</v>
      </c>
    </row>
    <row r="9395" spans="1:17">
      <c r="A9395" t="s">
        <v>17082</v>
      </c>
      <c r="B9395" s="16" t="s">
        <v>17083</v>
      </c>
      <c r="C9395">
        <v>10.1371384996266</v>
      </c>
      <c r="D9395">
        <v>10.168344024448601</v>
      </c>
      <c r="E9395">
        <v>10.3645106181323</v>
      </c>
      <c r="F9395">
        <v>10.4322112965017</v>
      </c>
      <c r="G9395">
        <v>10.2431397795538</v>
      </c>
      <c r="H9395">
        <v>9.9945076462666496</v>
      </c>
      <c r="I9395">
        <v>10.1121249865366</v>
      </c>
      <c r="J9395">
        <v>10.198971380721501</v>
      </c>
      <c r="K9395">
        <v>10.167211135473901</v>
      </c>
      <c r="L9395">
        <v>10.1763553708542</v>
      </c>
      <c r="M9395">
        <v>10.2336849673227</v>
      </c>
      <c r="N9395">
        <v>10.080599277881699</v>
      </c>
      <c r="O9395">
        <v>10.3037866965654</v>
      </c>
      <c r="P9395">
        <v>10.0427843951838</v>
      </c>
      <c r="Q9395">
        <v>10.607972895164099</v>
      </c>
    </row>
    <row r="9396" spans="1:17">
      <c r="A9396" t="s">
        <v>17084</v>
      </c>
      <c r="B9396" s="16" t="s">
        <v>17085</v>
      </c>
      <c r="C9396">
        <v>5.5257755444735697</v>
      </c>
      <c r="D9396">
        <v>5.5701495124768599</v>
      </c>
      <c r="E9396">
        <v>5.8141048855267101</v>
      </c>
      <c r="F9396">
        <v>5.8850772639156403</v>
      </c>
      <c r="G9396">
        <v>5.5640625942373703</v>
      </c>
      <c r="H9396">
        <v>6.2470480060233298</v>
      </c>
      <c r="I9396">
        <v>5.9042422523301203</v>
      </c>
      <c r="J9396">
        <v>5.8141705221960898</v>
      </c>
      <c r="K9396">
        <v>5.6586756958187001</v>
      </c>
      <c r="L9396">
        <v>6.3533280364099998</v>
      </c>
      <c r="M9396">
        <v>5.8211776785550002</v>
      </c>
      <c r="N9396">
        <v>6.1947310572146197</v>
      </c>
      <c r="O9396">
        <v>5.6075132046638902</v>
      </c>
      <c r="P9396">
        <v>5.8197066879617596</v>
      </c>
      <c r="Q9396">
        <v>5.81282804418474</v>
      </c>
    </row>
    <row r="9397" spans="1:17">
      <c r="A9397" t="s">
        <v>17086</v>
      </c>
      <c r="B9397" s="16" t="e">
        <v>#N/A</v>
      </c>
      <c r="C9397">
        <v>6.5061011689220098</v>
      </c>
      <c r="D9397">
        <v>6.61130647324664</v>
      </c>
      <c r="E9397">
        <v>6.7526718515306996</v>
      </c>
      <c r="F9397">
        <v>6.8240794826410198</v>
      </c>
      <c r="G9397">
        <v>6.72157228308612</v>
      </c>
      <c r="H9397">
        <v>7.8335639012519396</v>
      </c>
      <c r="I9397">
        <v>6.9644808980353901</v>
      </c>
      <c r="J9397">
        <v>7.2269159130683001</v>
      </c>
      <c r="K9397">
        <v>6.5650981829796002</v>
      </c>
      <c r="L9397">
        <v>6.5081444959114796</v>
      </c>
      <c r="M9397">
        <v>6.6973973598157803</v>
      </c>
      <c r="N9397">
        <v>6.9368440474839899</v>
      </c>
      <c r="O9397">
        <v>6.9443528735545703</v>
      </c>
      <c r="P9397">
        <v>7.6039486052672203</v>
      </c>
      <c r="Q9397">
        <v>5.09416193408443</v>
      </c>
    </row>
    <row r="9398" spans="1:17">
      <c r="A9398" t="s">
        <v>17087</v>
      </c>
      <c r="B9398" s="16" t="s">
        <v>17088</v>
      </c>
      <c r="C9398">
        <v>6.6756381474204201</v>
      </c>
      <c r="D9398">
        <v>6.8509999593391502</v>
      </c>
      <c r="E9398">
        <v>6.5696259509985699</v>
      </c>
      <c r="F9398">
        <v>6.61425091901285</v>
      </c>
      <c r="G9398">
        <v>6.79391800205281</v>
      </c>
      <c r="H9398">
        <v>7.0990323068118402</v>
      </c>
      <c r="I9398">
        <v>6.7169663794845196</v>
      </c>
      <c r="J9398">
        <v>7.0098232928722899</v>
      </c>
      <c r="K9398">
        <v>6.5542553394185203</v>
      </c>
      <c r="L9398">
        <v>6.5443552449606699</v>
      </c>
      <c r="M9398">
        <v>6.5399829237807499</v>
      </c>
      <c r="N9398">
        <v>6.5181390580775203</v>
      </c>
      <c r="O9398">
        <v>6.3519688423618099</v>
      </c>
      <c r="P9398">
        <v>7.27218074483838</v>
      </c>
      <c r="Q9398">
        <v>6.2843132996066204</v>
      </c>
    </row>
    <row r="9399" spans="1:17">
      <c r="A9399" t="s">
        <v>17089</v>
      </c>
      <c r="B9399" s="16" t="s">
        <v>17090</v>
      </c>
      <c r="C9399">
        <v>3.98283533271713</v>
      </c>
      <c r="D9399">
        <v>4.32650596693877</v>
      </c>
      <c r="E9399">
        <v>3.4028894668404299</v>
      </c>
      <c r="F9399">
        <v>3.9277704709105601</v>
      </c>
      <c r="G9399">
        <v>4.0460446887748596</v>
      </c>
      <c r="H9399">
        <v>4.4894640760069198</v>
      </c>
      <c r="I9399">
        <v>4.8009391025067796</v>
      </c>
      <c r="J9399">
        <v>3.93564812262216</v>
      </c>
      <c r="K9399">
        <v>4.7193737720337401</v>
      </c>
      <c r="L9399">
        <v>4.87288619379569</v>
      </c>
      <c r="M9399">
        <v>4.2669672077812901</v>
      </c>
      <c r="N9399">
        <v>4.6183712388410303</v>
      </c>
      <c r="O9399">
        <v>3.9295289699043701</v>
      </c>
      <c r="P9399">
        <v>5.1241087123202096</v>
      </c>
      <c r="Q9399">
        <v>2.8218677180984102</v>
      </c>
    </row>
    <row r="9400" spans="1:17">
      <c r="A9400" t="s">
        <v>17091</v>
      </c>
      <c r="B9400" s="16" t="e">
        <v>#N/A</v>
      </c>
      <c r="C9400">
        <v>7.4099128563250902</v>
      </c>
      <c r="D9400">
        <v>7.4844651280120704</v>
      </c>
      <c r="E9400">
        <v>7.6175597172309102</v>
      </c>
      <c r="F9400">
        <v>7.9071629384648299</v>
      </c>
      <c r="G9400">
        <v>7.4666060504256997</v>
      </c>
      <c r="H9400">
        <v>8.5540129695411995</v>
      </c>
      <c r="I9400">
        <v>7.4227314773209603</v>
      </c>
      <c r="J9400">
        <v>8.1240875845399305</v>
      </c>
      <c r="K9400">
        <v>7.06955630629776</v>
      </c>
      <c r="L9400">
        <v>7.3033402976722401</v>
      </c>
      <c r="M9400">
        <v>7.4571287640772104</v>
      </c>
      <c r="N9400">
        <v>7.3949016120571596</v>
      </c>
      <c r="O9400">
        <v>7.2889314673888004</v>
      </c>
      <c r="P9400">
        <v>8.1118484258331307</v>
      </c>
      <c r="Q9400">
        <v>6.6375058506955904</v>
      </c>
    </row>
    <row r="9401" spans="1:17">
      <c r="A9401" t="s">
        <v>17092</v>
      </c>
      <c r="B9401" s="16" t="s">
        <v>17093</v>
      </c>
      <c r="C9401">
        <v>7.71130932546843</v>
      </c>
      <c r="D9401">
        <v>7.8334854690290996</v>
      </c>
      <c r="E9401">
        <v>7.7482491570996297</v>
      </c>
      <c r="F9401">
        <v>7.8537017077023297</v>
      </c>
      <c r="G9401">
        <v>7.2442399160463804</v>
      </c>
      <c r="H9401">
        <v>8.6060232075595806</v>
      </c>
      <c r="I9401">
        <v>7.1423986731827496</v>
      </c>
      <c r="J9401">
        <v>8.2067667936407496</v>
      </c>
      <c r="K9401">
        <v>7.4064122197954996</v>
      </c>
      <c r="L9401">
        <v>6.5796693472259404</v>
      </c>
      <c r="M9401">
        <v>6.5307070889644896</v>
      </c>
      <c r="N9401">
        <v>6.8032599918705801</v>
      </c>
      <c r="O9401">
        <v>6.9146522131890604</v>
      </c>
      <c r="P9401">
        <v>7.97227064984164</v>
      </c>
      <c r="Q9401">
        <v>2.8218677180984102</v>
      </c>
    </row>
    <row r="9402" spans="1:17">
      <c r="A9402" t="s">
        <v>17094</v>
      </c>
      <c r="B9402" s="16" t="s">
        <v>17095</v>
      </c>
      <c r="C9402">
        <v>3.98283533271713</v>
      </c>
      <c r="D9402">
        <v>4.0407231514856203</v>
      </c>
      <c r="E9402">
        <v>3.6381873987360902</v>
      </c>
      <c r="F9402">
        <v>3.7319397910766599</v>
      </c>
      <c r="G9402">
        <v>3.5425260543824399</v>
      </c>
      <c r="H9402">
        <v>2.8218677180984102</v>
      </c>
      <c r="I9402">
        <v>3.8937805799913501</v>
      </c>
      <c r="J9402">
        <v>2.8218677180984102</v>
      </c>
      <c r="K9402">
        <v>3.99457577781329</v>
      </c>
      <c r="L9402">
        <v>4.1946255460110002</v>
      </c>
      <c r="M9402">
        <v>3.90178223458659</v>
      </c>
      <c r="N9402">
        <v>3.6661147186140499</v>
      </c>
      <c r="O9402">
        <v>3.9295289699043701</v>
      </c>
      <c r="P9402">
        <v>2.8218677180984102</v>
      </c>
      <c r="Q9402">
        <v>2.8218677180984102</v>
      </c>
    </row>
    <row r="9403" spans="1:17">
      <c r="A9403" t="s">
        <v>17096</v>
      </c>
      <c r="B9403" s="16" t="s">
        <v>17097</v>
      </c>
      <c r="C9403">
        <v>7.5776529308588696</v>
      </c>
      <c r="D9403">
        <v>7.5625399513807796</v>
      </c>
      <c r="E9403">
        <v>8.5073737422066706</v>
      </c>
      <c r="F9403">
        <v>7.6802646798204899</v>
      </c>
      <c r="G9403">
        <v>7.9495869513978699</v>
      </c>
      <c r="H9403">
        <v>7.8488904955482699</v>
      </c>
      <c r="I9403">
        <v>7.8017620450089202</v>
      </c>
      <c r="J9403">
        <v>8.2553847509097693</v>
      </c>
      <c r="K9403">
        <v>7.4536720854595897</v>
      </c>
      <c r="L9403">
        <v>8.0310667046982598</v>
      </c>
      <c r="M9403">
        <v>7.59643234898207</v>
      </c>
      <c r="N9403">
        <v>7.9596973360802199</v>
      </c>
      <c r="O9403">
        <v>7.7287001624033396</v>
      </c>
      <c r="P9403">
        <v>7.1191899593250501</v>
      </c>
      <c r="Q9403">
        <v>9.3629875558906797</v>
      </c>
    </row>
    <row r="9404" spans="1:17">
      <c r="A9404" t="s">
        <v>17098</v>
      </c>
      <c r="B9404" s="16" t="s">
        <v>17099</v>
      </c>
      <c r="C9404">
        <v>7.0101205561847397</v>
      </c>
      <c r="D9404">
        <v>7.0645510750897804</v>
      </c>
      <c r="E9404">
        <v>7.3140654859356102</v>
      </c>
      <c r="F9404">
        <v>6.4429228717264504</v>
      </c>
      <c r="G9404">
        <v>6.6839789347614902</v>
      </c>
      <c r="H9404">
        <v>5.7265924446016498</v>
      </c>
      <c r="I9404">
        <v>6.8460655677403999</v>
      </c>
      <c r="J9404">
        <v>6.3990475039817403</v>
      </c>
      <c r="K9404">
        <v>6.3930996477940596</v>
      </c>
      <c r="L9404">
        <v>6.3396327776280996</v>
      </c>
      <c r="M9404">
        <v>5.95309087267698</v>
      </c>
      <c r="N9404">
        <v>5.4781829866836604</v>
      </c>
      <c r="O9404">
        <v>6.2835881349864096</v>
      </c>
      <c r="P9404">
        <v>7.1191899593250501</v>
      </c>
      <c r="Q9404">
        <v>6.9204191934356096</v>
      </c>
    </row>
    <row r="9405" spans="1:17">
      <c r="A9405" t="s">
        <v>17100</v>
      </c>
      <c r="B9405" s="16" t="s">
        <v>17101</v>
      </c>
      <c r="C9405">
        <v>7.9835425963281299</v>
      </c>
      <c r="D9405">
        <v>8.1841967584028499</v>
      </c>
      <c r="E9405">
        <v>8.2116058507221101</v>
      </c>
      <c r="F9405">
        <v>7.9629239637863698</v>
      </c>
      <c r="G9405">
        <v>7.9859473938127197</v>
      </c>
      <c r="H9405">
        <v>7.6474009537327596</v>
      </c>
      <c r="I9405">
        <v>8.4027639272941901</v>
      </c>
      <c r="J9405">
        <v>8.3535539967535293</v>
      </c>
      <c r="K9405">
        <v>8.0609406832578703</v>
      </c>
      <c r="L9405">
        <v>8.1758710014078897</v>
      </c>
      <c r="M9405">
        <v>8.1987945209373194</v>
      </c>
      <c r="N9405">
        <v>7.6128423779248298</v>
      </c>
      <c r="O9405">
        <v>7.9085675096873898</v>
      </c>
      <c r="P9405">
        <v>8.0223679291288192</v>
      </c>
      <c r="Q9405">
        <v>6.9204191934356096</v>
      </c>
    </row>
    <row r="9406" spans="1:17">
      <c r="A9406" t="s">
        <v>17102</v>
      </c>
      <c r="B9406" s="16" t="s">
        <v>17103</v>
      </c>
      <c r="C9406">
        <v>4.3623517865106702</v>
      </c>
      <c r="D9406">
        <v>5.09137122556535</v>
      </c>
      <c r="E9406">
        <v>5.72015689123982</v>
      </c>
      <c r="F9406">
        <v>4.8265290176055897</v>
      </c>
      <c r="G9406">
        <v>5.7231188017169998</v>
      </c>
      <c r="H9406">
        <v>4.9232684487670202</v>
      </c>
      <c r="I9406">
        <v>5.6414352460325601</v>
      </c>
      <c r="J9406">
        <v>4.94790803410966</v>
      </c>
      <c r="K9406">
        <v>5.1105762950505103</v>
      </c>
      <c r="L9406">
        <v>5.1595357015461403</v>
      </c>
      <c r="M9406">
        <v>5.2371779022953104</v>
      </c>
      <c r="N9406">
        <v>5.5842645045438202</v>
      </c>
      <c r="O9406">
        <v>5.4042348522540298</v>
      </c>
      <c r="P9406">
        <v>4.3630835021106398</v>
      </c>
      <c r="Q9406">
        <v>5.81282804418474</v>
      </c>
    </row>
    <row r="9407" spans="1:17">
      <c r="A9407" t="s">
        <v>17104</v>
      </c>
      <c r="B9407" s="16" t="s">
        <v>17105</v>
      </c>
      <c r="C9407">
        <v>8.4569260236216994</v>
      </c>
      <c r="D9407">
        <v>8.5567780420765907</v>
      </c>
      <c r="E9407">
        <v>9.1242931236043905</v>
      </c>
      <c r="F9407">
        <v>8.0447047320042202</v>
      </c>
      <c r="G9407">
        <v>7.9704766000327201</v>
      </c>
      <c r="H9407">
        <v>9.3209775682616307</v>
      </c>
      <c r="I9407">
        <v>8.0265738012085404</v>
      </c>
      <c r="J9407">
        <v>8.9207773942802095</v>
      </c>
      <c r="K9407">
        <v>7.9125326927705899</v>
      </c>
      <c r="L9407">
        <v>8.4118492112948093</v>
      </c>
      <c r="M9407">
        <v>8.5419219500313908</v>
      </c>
      <c r="N9407">
        <v>7.7304681170873897</v>
      </c>
      <c r="O9407">
        <v>8.0101121828147193</v>
      </c>
      <c r="P9407">
        <v>8.4040201942323094</v>
      </c>
      <c r="Q9407">
        <v>7.3593062614465703</v>
      </c>
    </row>
    <row r="9408" spans="1:17">
      <c r="A9408" t="s">
        <v>17106</v>
      </c>
      <c r="B9408" s="16" t="s">
        <v>17107</v>
      </c>
      <c r="C9408">
        <v>4.6454443926476303</v>
      </c>
      <c r="D9408">
        <v>4.32650596693877</v>
      </c>
      <c r="E9408">
        <v>3.9618875914207199</v>
      </c>
      <c r="F9408">
        <v>3.8353454241230298</v>
      </c>
      <c r="G9408">
        <v>3.5425260543824399</v>
      </c>
      <c r="H9408">
        <v>3.9869852489372102</v>
      </c>
      <c r="I9408">
        <v>4.7549066861635803</v>
      </c>
      <c r="J9408">
        <v>4.1400611729353196</v>
      </c>
      <c r="K9408">
        <v>4.6332418030731697</v>
      </c>
      <c r="L9408">
        <v>4.8321653561327897</v>
      </c>
      <c r="M9408">
        <v>4.10067942601317</v>
      </c>
      <c r="N9408">
        <v>4.5070424063834196</v>
      </c>
      <c r="O9408">
        <v>4.6608164090738198</v>
      </c>
      <c r="P9408">
        <v>3.9363215208704698</v>
      </c>
      <c r="Q9408">
        <v>5.09416193408443</v>
      </c>
    </row>
    <row r="9409" spans="1:17">
      <c r="A9409" t="s">
        <v>17108</v>
      </c>
      <c r="B9409" s="16" t="s">
        <v>17109</v>
      </c>
      <c r="C9409">
        <v>8.4896258214463796</v>
      </c>
      <c r="D9409">
        <v>8.5390810646085793</v>
      </c>
      <c r="E9409">
        <v>8.5437921814222193</v>
      </c>
      <c r="F9409">
        <v>8.7982090594764806</v>
      </c>
      <c r="G9409">
        <v>8.4948759047022495</v>
      </c>
      <c r="H9409">
        <v>8.8513520931245502</v>
      </c>
      <c r="I9409">
        <v>8.4541170662821195</v>
      </c>
      <c r="J9409">
        <v>8.5465813985269694</v>
      </c>
      <c r="K9409">
        <v>8.3121315139548599</v>
      </c>
      <c r="L9409">
        <v>8.6145751407081104</v>
      </c>
      <c r="M9409">
        <v>8.2698368378772695</v>
      </c>
      <c r="N9409">
        <v>8.3275010444814601</v>
      </c>
      <c r="O9409">
        <v>7.9566048506796401</v>
      </c>
      <c r="P9409">
        <v>8.3363406391990509</v>
      </c>
      <c r="Q9409">
        <v>8.1958182219819093</v>
      </c>
    </row>
    <row r="9410" spans="1:17">
      <c r="A9410" t="s">
        <v>17110</v>
      </c>
      <c r="B9410" s="16" t="s">
        <v>17111</v>
      </c>
      <c r="C9410">
        <v>8.8734070507574891</v>
      </c>
      <c r="D9410">
        <v>8.9450545464590707</v>
      </c>
      <c r="E9410">
        <v>8.8135871576879392</v>
      </c>
      <c r="F9410">
        <v>8.6415170816431406</v>
      </c>
      <c r="G9410">
        <v>8.4840255989390894</v>
      </c>
      <c r="H9410">
        <v>8.9350569575228196</v>
      </c>
      <c r="I9410">
        <v>8.9853986255742502</v>
      </c>
      <c r="J9410">
        <v>8.9357659353489094</v>
      </c>
      <c r="K9410">
        <v>8.9112279779602392</v>
      </c>
      <c r="L9410">
        <v>8.6807754151884406</v>
      </c>
      <c r="M9410">
        <v>8.8264364783998808</v>
      </c>
      <c r="N9410">
        <v>8.4796259655997694</v>
      </c>
      <c r="O9410">
        <v>8.8606199251145004</v>
      </c>
      <c r="P9410">
        <v>9.2871469486720901</v>
      </c>
      <c r="Q9410">
        <v>6.6375058506955904</v>
      </c>
    </row>
    <row r="9411" spans="1:17">
      <c r="A9411" t="s">
        <v>17112</v>
      </c>
      <c r="B9411" s="16" t="e">
        <v>#N/A</v>
      </c>
      <c r="C9411">
        <v>2.8218677180984102</v>
      </c>
      <c r="D9411">
        <v>3.7545556144430101</v>
      </c>
      <c r="E9411">
        <v>3.6381873987360902</v>
      </c>
      <c r="F9411">
        <v>2.8218677180984102</v>
      </c>
      <c r="G9411">
        <v>3.70007344211845</v>
      </c>
      <c r="H9411">
        <v>2.8218677180984102</v>
      </c>
      <c r="I9411">
        <v>2.8218677180984102</v>
      </c>
      <c r="J9411">
        <v>2.8218677180984102</v>
      </c>
      <c r="K9411">
        <v>3.7184612093777498</v>
      </c>
      <c r="L9411">
        <v>3.7555759297476698</v>
      </c>
      <c r="M9411">
        <v>3.4086250003018401</v>
      </c>
      <c r="N9411">
        <v>3.5144020463037902</v>
      </c>
      <c r="O9411">
        <v>3.8507909364900099</v>
      </c>
      <c r="P9411">
        <v>3.3893867502571098</v>
      </c>
      <c r="Q9411">
        <v>2.8218677180984102</v>
      </c>
    </row>
    <row r="9412" spans="1:17">
      <c r="A9412" t="s">
        <v>17113</v>
      </c>
      <c r="B9412" s="16" t="s">
        <v>17114</v>
      </c>
      <c r="C9412">
        <v>2.8218677180984102</v>
      </c>
      <c r="D9412">
        <v>2.8218677180984102</v>
      </c>
      <c r="E9412">
        <v>2.8218677180984102</v>
      </c>
      <c r="F9412">
        <v>3.2825265482838799</v>
      </c>
      <c r="G9412">
        <v>3.5425260543824399</v>
      </c>
      <c r="H9412">
        <v>3.65660975244205</v>
      </c>
      <c r="I9412">
        <v>3.3100125595866299</v>
      </c>
      <c r="J9412">
        <v>3.6724961835054399</v>
      </c>
      <c r="K9412">
        <v>3.6013796825057902</v>
      </c>
      <c r="L9412">
        <v>3.4877558895723499</v>
      </c>
      <c r="M9412">
        <v>3.82485868955618</v>
      </c>
      <c r="N9412">
        <v>3.99991931403749</v>
      </c>
      <c r="O9412">
        <v>2.8218677180984102</v>
      </c>
      <c r="P9412">
        <v>3.3893867502571098</v>
      </c>
      <c r="Q9412">
        <v>2.8218677180984102</v>
      </c>
    </row>
    <row r="9413" spans="1:17">
      <c r="A9413" t="s">
        <v>17115</v>
      </c>
      <c r="B9413" s="16" t="s">
        <v>17116</v>
      </c>
      <c r="C9413">
        <v>4.99547094075474</v>
      </c>
      <c r="D9413">
        <v>5.5218051423872696</v>
      </c>
      <c r="E9413">
        <v>5.3510197543661198</v>
      </c>
      <c r="F9413">
        <v>4.2284225029819602</v>
      </c>
      <c r="G9413">
        <v>4.8382239915511303</v>
      </c>
      <c r="H9413">
        <v>4.9634301213382797</v>
      </c>
      <c r="I9413">
        <v>5.2218518540004704</v>
      </c>
      <c r="J9413">
        <v>5.1228960162245301</v>
      </c>
      <c r="K9413">
        <v>5.6586756958187001</v>
      </c>
      <c r="L9413">
        <v>4.9123550275731303</v>
      </c>
      <c r="M9413">
        <v>5.2833846298884</v>
      </c>
      <c r="N9413">
        <v>5.02390968106456</v>
      </c>
      <c r="O9413">
        <v>4.9681956947275898</v>
      </c>
      <c r="P9413">
        <v>6.47486360288885</v>
      </c>
      <c r="Q9413">
        <v>5.09416193408443</v>
      </c>
    </row>
    <row r="9414" spans="1:17">
      <c r="A9414" t="s">
        <v>17117</v>
      </c>
      <c r="B9414" s="16" t="s">
        <v>1287</v>
      </c>
      <c r="C9414">
        <v>10.878235356640699</v>
      </c>
      <c r="D9414">
        <v>10.931576219717501</v>
      </c>
      <c r="E9414">
        <v>10.617096084852699</v>
      </c>
      <c r="F9414">
        <v>10.4169473710368</v>
      </c>
      <c r="G9414">
        <v>10.582625342808999</v>
      </c>
      <c r="H9414">
        <v>10.465991049760801</v>
      </c>
      <c r="I9414">
        <v>10.9503981364262</v>
      </c>
      <c r="J9414">
        <v>10.556142047535101</v>
      </c>
      <c r="K9414">
        <v>11.0362969653081</v>
      </c>
      <c r="L9414">
        <v>10.7102920285172</v>
      </c>
      <c r="M9414">
        <v>10.4739581727755</v>
      </c>
      <c r="N9414">
        <v>10.0287839445587</v>
      </c>
      <c r="O9414">
        <v>10.6492859796492</v>
      </c>
      <c r="P9414">
        <v>11.152433782238999</v>
      </c>
      <c r="Q9414">
        <v>8.7932323857913595</v>
      </c>
    </row>
    <row r="9415" spans="1:17">
      <c r="A9415" t="s">
        <v>17118</v>
      </c>
      <c r="B9415" s="16" t="e">
        <v>#N/A</v>
      </c>
      <c r="C9415">
        <v>9.1292724001303895</v>
      </c>
      <c r="D9415">
        <v>9.12977321171876</v>
      </c>
      <c r="E9415">
        <v>9.2699651445949005</v>
      </c>
      <c r="F9415">
        <v>9.0721340302223794</v>
      </c>
      <c r="G9415">
        <v>9.2362221528578594</v>
      </c>
      <c r="H9415">
        <v>8.5969802099643307</v>
      </c>
      <c r="I9415">
        <v>9.0198834139199509</v>
      </c>
      <c r="J9415">
        <v>8.8611791554716302</v>
      </c>
      <c r="K9415">
        <v>9.3157681337761407</v>
      </c>
      <c r="L9415">
        <v>9.3770730579274204</v>
      </c>
      <c r="M9415">
        <v>9.36833634928586</v>
      </c>
      <c r="N9415">
        <v>9.3129778917893091</v>
      </c>
      <c r="O9415">
        <v>9.3525078041107008</v>
      </c>
      <c r="P9415">
        <v>8.5940010267859304</v>
      </c>
      <c r="Q9415">
        <v>9.6975493141544398</v>
      </c>
    </row>
    <row r="9416" spans="1:17">
      <c r="A9416" t="s">
        <v>17119</v>
      </c>
      <c r="B9416" s="16" t="s">
        <v>17120</v>
      </c>
      <c r="C9416">
        <v>5.9835742193669397</v>
      </c>
      <c r="D9416">
        <v>5.47170002431064</v>
      </c>
      <c r="E9416">
        <v>6.4779724688708198</v>
      </c>
      <c r="F9416">
        <v>6.5368512302362403</v>
      </c>
      <c r="G9416">
        <v>6.5922120161147504</v>
      </c>
      <c r="H9416">
        <v>5.7265924446016498</v>
      </c>
      <c r="I9416">
        <v>5.66533222304981</v>
      </c>
      <c r="J9416">
        <v>5.7975935847914002</v>
      </c>
      <c r="K9416">
        <v>5.9537102331234397</v>
      </c>
      <c r="L9416">
        <v>5.6420869460872103</v>
      </c>
      <c r="M9416">
        <v>6.5491988163808497</v>
      </c>
      <c r="N9416">
        <v>6.5441982334212296</v>
      </c>
      <c r="O9416">
        <v>6.6608435268053103</v>
      </c>
      <c r="P9416">
        <v>5.7306434872206502</v>
      </c>
      <c r="Q9416">
        <v>7.3593062614465703</v>
      </c>
    </row>
    <row r="9417" spans="1:17">
      <c r="A9417" t="s">
        <v>17121</v>
      </c>
      <c r="B9417" s="16" t="s">
        <v>17122</v>
      </c>
      <c r="C9417">
        <v>5.44603397655621</v>
      </c>
      <c r="D9417">
        <v>5.6396332121204704</v>
      </c>
      <c r="E9417">
        <v>5.8141048855267101</v>
      </c>
      <c r="F9417">
        <v>5.77264523713907</v>
      </c>
      <c r="G9417">
        <v>5.8430458251757198</v>
      </c>
      <c r="H9417">
        <v>5.0023896186610397</v>
      </c>
      <c r="I9417">
        <v>5.80068215508261</v>
      </c>
      <c r="J9417">
        <v>5.1228960162245301</v>
      </c>
      <c r="K9417">
        <v>5.6169826633030304</v>
      </c>
      <c r="L9417">
        <v>5.6865671756845</v>
      </c>
      <c r="M9417">
        <v>5.4737980869184701</v>
      </c>
      <c r="N9417">
        <v>4.7684260524010602</v>
      </c>
      <c r="O9417">
        <v>5.71650758824752</v>
      </c>
      <c r="P9417">
        <v>5.0754103394275001</v>
      </c>
      <c r="Q9417">
        <v>6.2843132996066204</v>
      </c>
    </row>
    <row r="9418" spans="1:17">
      <c r="A9418" t="s">
        <v>17123</v>
      </c>
      <c r="B9418" s="16" t="s">
        <v>17124</v>
      </c>
      <c r="C9418">
        <v>8.4030126765703894</v>
      </c>
      <c r="D9418">
        <v>8.4280788669593107</v>
      </c>
      <c r="E9418">
        <v>8.1479562815056408</v>
      </c>
      <c r="F9418">
        <v>8.0526331460793195</v>
      </c>
      <c r="G9418">
        <v>8.1822476825020392</v>
      </c>
      <c r="H9418">
        <v>7.6763342868275197</v>
      </c>
      <c r="I9418">
        <v>8.1354747143769792</v>
      </c>
      <c r="J9418">
        <v>7.9796151776227697</v>
      </c>
      <c r="K9418">
        <v>8.2466329110774801</v>
      </c>
      <c r="L9418">
        <v>8.1604818169018305</v>
      </c>
      <c r="M9418">
        <v>8.2132859262027402</v>
      </c>
      <c r="N9418">
        <v>7.9977212093333803</v>
      </c>
      <c r="O9418">
        <v>8.3179272948679195</v>
      </c>
      <c r="P9418">
        <v>8.2284615464917206</v>
      </c>
      <c r="Q9418">
        <v>8.5667227177791094</v>
      </c>
    </row>
    <row r="9419" spans="1:17">
      <c r="A9419" t="s">
        <v>17125</v>
      </c>
      <c r="B9419" s="16" t="s">
        <v>17126</v>
      </c>
      <c r="C9419">
        <v>4.4246742892055497</v>
      </c>
      <c r="D9419">
        <v>4.6996493033489397</v>
      </c>
      <c r="E9419">
        <v>4.5638886729124497</v>
      </c>
      <c r="F9419">
        <v>4.1611154638698196</v>
      </c>
      <c r="G9419">
        <v>4.37414671474383</v>
      </c>
      <c r="H9419">
        <v>4.5998748125578501</v>
      </c>
      <c r="I9419">
        <v>4.8009391025067796</v>
      </c>
      <c r="J9419">
        <v>4.6307624373210201</v>
      </c>
      <c r="K9419">
        <v>4.6332418030731697</v>
      </c>
      <c r="L9419">
        <v>4.4473184955329197</v>
      </c>
      <c r="M9419">
        <v>3.90178223458659</v>
      </c>
      <c r="N9419">
        <v>4.1706164353931596</v>
      </c>
      <c r="O9419">
        <v>3.9295289699043701</v>
      </c>
      <c r="P9419">
        <v>4.5271021320563003</v>
      </c>
      <c r="Q9419">
        <v>2.8218677180984102</v>
      </c>
    </row>
    <row r="9420" spans="1:17">
      <c r="A9420" t="s">
        <v>17127</v>
      </c>
      <c r="B9420" s="16" t="s">
        <v>17128</v>
      </c>
      <c r="C9420">
        <v>7.5530860582734398</v>
      </c>
      <c r="D9420">
        <v>7.6964111900943601</v>
      </c>
      <c r="E9420">
        <v>7.6003564048386103</v>
      </c>
      <c r="F9420">
        <v>7.8400204260463902</v>
      </c>
      <c r="G9420">
        <v>7.5729451690033596</v>
      </c>
      <c r="H9420">
        <v>8.4440005791327302</v>
      </c>
      <c r="I9420">
        <v>7.7089126132669996</v>
      </c>
      <c r="J9420">
        <v>7.9940158284048604</v>
      </c>
      <c r="K9420">
        <v>7.4881248126097102</v>
      </c>
      <c r="L9420">
        <v>7.5830025652031896</v>
      </c>
      <c r="M9420">
        <v>7.8879008142986997</v>
      </c>
      <c r="N9420">
        <v>7.63111088443606</v>
      </c>
      <c r="O9420">
        <v>7.7993163246180197</v>
      </c>
      <c r="P9420">
        <v>7.7671649027854004</v>
      </c>
      <c r="Q9420">
        <v>5.09416193408443</v>
      </c>
    </row>
    <row r="9421" spans="1:17">
      <c r="A9421" t="s">
        <v>17129</v>
      </c>
      <c r="B9421" s="16" t="s">
        <v>17130</v>
      </c>
      <c r="C9421">
        <v>7.8130666640351603</v>
      </c>
      <c r="D9421">
        <v>7.7384037862157697</v>
      </c>
      <c r="E9421">
        <v>7.6596891654395396</v>
      </c>
      <c r="F9421">
        <v>8.1991081384552391</v>
      </c>
      <c r="G9421">
        <v>7.5660953034075797</v>
      </c>
      <c r="H9421">
        <v>7.5126924894462599</v>
      </c>
      <c r="I9421">
        <v>7.7750694607444899</v>
      </c>
      <c r="J9421">
        <v>7.5237274800045304</v>
      </c>
      <c r="K9421">
        <v>7.6439183356257399</v>
      </c>
      <c r="L9421">
        <v>7.50588149204372</v>
      </c>
      <c r="M9421">
        <v>7.1841017988793396</v>
      </c>
      <c r="N9421">
        <v>7.3440975647907196</v>
      </c>
      <c r="O9421">
        <v>7.1871464252967501</v>
      </c>
      <c r="P9421">
        <v>7.2825095327770901</v>
      </c>
      <c r="Q9421">
        <v>8.3931679398307004</v>
      </c>
    </row>
    <row r="9422" spans="1:17">
      <c r="A9422" t="s">
        <v>17131</v>
      </c>
      <c r="B9422" s="16" t="s">
        <v>17132</v>
      </c>
      <c r="C9422">
        <v>8.1400872351793208</v>
      </c>
      <c r="D9422">
        <v>8.2400431877618807</v>
      </c>
      <c r="E9422">
        <v>8.3568637640894803</v>
      </c>
      <c r="F9422">
        <v>8.1847521422324103</v>
      </c>
      <c r="G9422">
        <v>7.9176731818258999</v>
      </c>
      <c r="H9422">
        <v>7.6820518030327003</v>
      </c>
      <c r="I9422">
        <v>8.0083595317666898</v>
      </c>
      <c r="J9422">
        <v>8.1849695405982796</v>
      </c>
      <c r="K9422">
        <v>8.0417568795180703</v>
      </c>
      <c r="L9422">
        <v>7.8653237159359</v>
      </c>
      <c r="M9422">
        <v>7.8213239977837796</v>
      </c>
      <c r="N9422">
        <v>7.4576891541212902</v>
      </c>
      <c r="O9422">
        <v>7.8972506796085398</v>
      </c>
      <c r="P9422">
        <v>7.6039486052672203</v>
      </c>
      <c r="Q9422">
        <v>8.9889439006726093</v>
      </c>
    </row>
    <row r="9423" spans="1:17">
      <c r="A9423" t="s">
        <v>17133</v>
      </c>
      <c r="B9423" s="16" t="s">
        <v>17134</v>
      </c>
      <c r="C9423">
        <v>2.8218677180984102</v>
      </c>
      <c r="D9423">
        <v>3.6330127529723502</v>
      </c>
      <c r="E9423">
        <v>2.8218677180984102</v>
      </c>
      <c r="F9423">
        <v>3.4706286095040801</v>
      </c>
      <c r="G9423">
        <v>3.33407035458014</v>
      </c>
      <c r="H9423">
        <v>3.7814594184883799</v>
      </c>
      <c r="I9423">
        <v>3.3100125595866299</v>
      </c>
      <c r="J9423">
        <v>3.93564812262216</v>
      </c>
      <c r="K9423">
        <v>3.4608708703561399</v>
      </c>
      <c r="L9423">
        <v>3.8614614459532302</v>
      </c>
      <c r="M9423">
        <v>3.23818724324593</v>
      </c>
      <c r="N9423">
        <v>3.6661147186140499</v>
      </c>
      <c r="O9423">
        <v>3.42420286852819</v>
      </c>
      <c r="P9423">
        <v>3.6194497939779602</v>
      </c>
      <c r="Q9423">
        <v>5.09416193408443</v>
      </c>
    </row>
    <row r="9424" spans="1:17">
      <c r="A9424" t="s">
        <v>17135</v>
      </c>
      <c r="B9424" s="16" t="s">
        <v>17136</v>
      </c>
      <c r="C9424">
        <v>7.7057491255831003</v>
      </c>
      <c r="D9424">
        <v>7.6254469917223702</v>
      </c>
      <c r="E9424">
        <v>7.6089837707041497</v>
      </c>
      <c r="F9424">
        <v>7.7056393462478701</v>
      </c>
      <c r="G9424">
        <v>7.4592292414027597</v>
      </c>
      <c r="H9424">
        <v>8.1668002578767798</v>
      </c>
      <c r="I9424">
        <v>7.7089126132669996</v>
      </c>
      <c r="J9424">
        <v>7.5286852090722904</v>
      </c>
      <c r="K9424">
        <v>7.3005091443963801</v>
      </c>
      <c r="L9424">
        <v>7.4243898353233204</v>
      </c>
      <c r="M9424">
        <v>7.7751653444856004</v>
      </c>
      <c r="N9424">
        <v>7.6903834514050899</v>
      </c>
      <c r="O9424">
        <v>7.6042639244842496</v>
      </c>
      <c r="P9424">
        <v>7.6039486052672203</v>
      </c>
      <c r="Q9424">
        <v>6.2843132996066204</v>
      </c>
    </row>
    <row r="9425" spans="1:17">
      <c r="A9425" t="s">
        <v>17137</v>
      </c>
      <c r="B9425" s="16" t="s">
        <v>17138</v>
      </c>
      <c r="C9425">
        <v>7.1230684743721202</v>
      </c>
      <c r="D9425">
        <v>6.9881484913982899</v>
      </c>
      <c r="E9425">
        <v>6.8287101228986797</v>
      </c>
      <c r="F9425">
        <v>7.51783483851856</v>
      </c>
      <c r="G9425">
        <v>6.9391485542025597</v>
      </c>
      <c r="H9425">
        <v>6.8772919937956898</v>
      </c>
      <c r="I9425">
        <v>6.4852281731725103</v>
      </c>
      <c r="J9425">
        <v>6.2499257068907896</v>
      </c>
      <c r="K9425">
        <v>7.1144060140374199</v>
      </c>
      <c r="L9425">
        <v>7.0674878530048497</v>
      </c>
      <c r="M9425">
        <v>7.04165456373683</v>
      </c>
      <c r="N9425">
        <v>7.5373565448664799</v>
      </c>
      <c r="O9425">
        <v>7.1301899013384098</v>
      </c>
      <c r="P9425">
        <v>6.05725356091083</v>
      </c>
      <c r="Q9425">
        <v>8.1958182219819093</v>
      </c>
    </row>
    <row r="9426" spans="1:17">
      <c r="A9426" t="s">
        <v>17139</v>
      </c>
      <c r="B9426" s="16" t="s">
        <v>17140</v>
      </c>
      <c r="C9426">
        <v>8.0897722658364195</v>
      </c>
      <c r="D9426">
        <v>7.9043523343970303</v>
      </c>
      <c r="E9426">
        <v>8.0115452561885405</v>
      </c>
      <c r="F9426">
        <v>8.1775201521346208</v>
      </c>
      <c r="G9426">
        <v>7.9548378349425004</v>
      </c>
      <c r="H9426">
        <v>8.7352732857840802</v>
      </c>
      <c r="I9426">
        <v>8.2328039478341104</v>
      </c>
      <c r="J9426">
        <v>8.2613482711384201</v>
      </c>
      <c r="K9426">
        <v>7.9083015366770502</v>
      </c>
      <c r="L9426">
        <v>8.1681969533649301</v>
      </c>
      <c r="M9426">
        <v>7.9341392276309701</v>
      </c>
      <c r="N9426">
        <v>7.9354123812845101</v>
      </c>
      <c r="O9426">
        <v>7.8781894052357098</v>
      </c>
      <c r="P9426">
        <v>8.4367044382192304</v>
      </c>
      <c r="Q9426">
        <v>6.6375058506955904</v>
      </c>
    </row>
    <row r="9427" spans="1:17">
      <c r="A9427" t="s">
        <v>17141</v>
      </c>
      <c r="B9427" s="16" t="s">
        <v>17142</v>
      </c>
      <c r="C9427">
        <v>10.143315081130099</v>
      </c>
      <c r="D9427">
        <v>9.9931790091458907</v>
      </c>
      <c r="E9427">
        <v>10.624551279181601</v>
      </c>
      <c r="F9427">
        <v>10.001995101912099</v>
      </c>
      <c r="G9427">
        <v>10.146710508375</v>
      </c>
      <c r="H9427">
        <v>9.0870142653466992</v>
      </c>
      <c r="I9427">
        <v>9.6369622984452104</v>
      </c>
      <c r="J9427">
        <v>10.2914388306079</v>
      </c>
      <c r="K9427">
        <v>10.1268454715904</v>
      </c>
      <c r="L9427">
        <v>10.029581667112801</v>
      </c>
      <c r="M9427">
        <v>9.9304083711508806</v>
      </c>
      <c r="N9427">
        <v>10.0195794852917</v>
      </c>
      <c r="O9427">
        <v>9.8757177278654407</v>
      </c>
      <c r="P9427">
        <v>9.3740647625938607</v>
      </c>
      <c r="Q9427">
        <v>11.8733325152922</v>
      </c>
    </row>
    <row r="9428" spans="1:17">
      <c r="A9428" t="s">
        <v>17143</v>
      </c>
      <c r="B9428" s="16" t="s">
        <v>17144</v>
      </c>
      <c r="C9428">
        <v>7.8886113393050197</v>
      </c>
      <c r="D9428">
        <v>7.22843587562339</v>
      </c>
      <c r="E9428">
        <v>9.28079163175682</v>
      </c>
      <c r="F9428">
        <v>8.2448013488338496</v>
      </c>
      <c r="G9428">
        <v>9.4351752598884904</v>
      </c>
      <c r="H9428">
        <v>5.7925255003189697</v>
      </c>
      <c r="I9428">
        <v>7.3006757095922703</v>
      </c>
      <c r="J9428">
        <v>7.3497254155245901</v>
      </c>
      <c r="K9428">
        <v>8.1206666716959894</v>
      </c>
      <c r="L9428">
        <v>8.29692624024932</v>
      </c>
      <c r="M9428">
        <v>8.1301902492706208</v>
      </c>
      <c r="N9428">
        <v>8.6474190574708292</v>
      </c>
      <c r="O9428">
        <v>8.1469710812969698</v>
      </c>
      <c r="P9428">
        <v>5.4975049655279902</v>
      </c>
      <c r="Q9428">
        <v>12.0297421312646</v>
      </c>
    </row>
    <row r="9429" spans="1:17">
      <c r="A9429" t="s">
        <v>17145</v>
      </c>
      <c r="B9429" s="16" t="s">
        <v>17146</v>
      </c>
      <c r="C9429">
        <v>3.98283533271713</v>
      </c>
      <c r="D9429">
        <v>3.7545556144430101</v>
      </c>
      <c r="E9429">
        <v>4.8415581104649901</v>
      </c>
      <c r="F9429">
        <v>4.0118215330109104</v>
      </c>
      <c r="G9429">
        <v>3.8309652426265099</v>
      </c>
      <c r="H9429">
        <v>3.9869852489372102</v>
      </c>
      <c r="I9429">
        <v>3.8937805799913501</v>
      </c>
      <c r="J9429">
        <v>3.4276433730071201</v>
      </c>
      <c r="K9429">
        <v>3.7184612093777498</v>
      </c>
      <c r="L9429">
        <v>3.7555759297476698</v>
      </c>
      <c r="M9429">
        <v>3.7404257728686199</v>
      </c>
      <c r="N9429">
        <v>4.1706164353931596</v>
      </c>
      <c r="O9429">
        <v>3.8507909364900099</v>
      </c>
      <c r="P9429">
        <v>2.8218677180984102</v>
      </c>
      <c r="Q9429">
        <v>5.09416193408443</v>
      </c>
    </row>
    <row r="9430" spans="1:17">
      <c r="A9430" t="s">
        <v>17147</v>
      </c>
      <c r="B9430" s="16" t="s">
        <v>17148</v>
      </c>
      <c r="C9430">
        <v>7.1230684743721202</v>
      </c>
      <c r="D9430">
        <v>7.1527233928964904</v>
      </c>
      <c r="E9430">
        <v>7.7006203336366701</v>
      </c>
      <c r="F9430">
        <v>6.9314721879311696</v>
      </c>
      <c r="G9430">
        <v>7.2006395538590997</v>
      </c>
      <c r="H9430">
        <v>5.9352574320134996</v>
      </c>
      <c r="I9430">
        <v>7.7533532459187704</v>
      </c>
      <c r="J9430">
        <v>7.2630884481653997</v>
      </c>
      <c r="K9430">
        <v>7.8477217694945702</v>
      </c>
      <c r="L9430">
        <v>7.5419902290602803</v>
      </c>
      <c r="M9430">
        <v>6.6638851872963896</v>
      </c>
      <c r="N9430">
        <v>6.2749637290068296</v>
      </c>
      <c r="O9430">
        <v>7.1809283626765898</v>
      </c>
      <c r="P9430">
        <v>7.5621983133254398</v>
      </c>
      <c r="Q9430">
        <v>7.5369478347710803</v>
      </c>
    </row>
    <row r="9431" spans="1:17">
      <c r="A9431" t="s">
        <v>17149</v>
      </c>
      <c r="B9431" s="16" t="s">
        <v>17150</v>
      </c>
      <c r="C9431">
        <v>7.9177534237750704</v>
      </c>
      <c r="D9431">
        <v>7.8139834357057696</v>
      </c>
      <c r="E9431">
        <v>7.8608524105655997</v>
      </c>
      <c r="F9431">
        <v>8.0722653644135605</v>
      </c>
      <c r="G9431">
        <v>7.78833338063935</v>
      </c>
      <c r="H9431">
        <v>8.3680639354816595</v>
      </c>
      <c r="I9431">
        <v>7.6918871602461998</v>
      </c>
      <c r="J9431">
        <v>8.09766296268951</v>
      </c>
      <c r="K9431">
        <v>7.7705603720064502</v>
      </c>
      <c r="L9431">
        <v>7.8747874950120398</v>
      </c>
      <c r="M9431">
        <v>7.9823284003397301</v>
      </c>
      <c r="N9431">
        <v>7.7584316664209503</v>
      </c>
      <c r="O9431">
        <v>7.7201599618271999</v>
      </c>
      <c r="P9431">
        <v>7.8936980098415299</v>
      </c>
      <c r="Q9431">
        <v>7.9670857749043096</v>
      </c>
    </row>
    <row r="9432" spans="1:17">
      <c r="A9432" t="s">
        <v>17151</v>
      </c>
      <c r="B9432" s="16" t="s">
        <v>17152</v>
      </c>
      <c r="C9432">
        <v>7.1803944689150896</v>
      </c>
      <c r="D9432">
        <v>7.4595638158295197</v>
      </c>
      <c r="E9432">
        <v>6.8434447610936902</v>
      </c>
      <c r="F9432">
        <v>7.4473541973216397</v>
      </c>
      <c r="G9432">
        <v>7.2269582735026701</v>
      </c>
      <c r="H9432">
        <v>7.40613767320548</v>
      </c>
      <c r="I9432">
        <v>7.09130102690313</v>
      </c>
      <c r="J9432">
        <v>7.1322856567136599</v>
      </c>
      <c r="K9432">
        <v>7.0232592131508804</v>
      </c>
      <c r="L9432">
        <v>6.9997633454405896</v>
      </c>
      <c r="M9432">
        <v>7.1722611697927698</v>
      </c>
      <c r="N9432">
        <v>7.2760227749472</v>
      </c>
      <c r="O9432">
        <v>7.0708795500031796</v>
      </c>
      <c r="P9432">
        <v>7.2512976857525899</v>
      </c>
      <c r="Q9432">
        <v>2.8218677180984102</v>
      </c>
    </row>
    <row r="9433" spans="1:17">
      <c r="A9433" t="s">
        <v>17153</v>
      </c>
      <c r="B9433" s="16" t="e">
        <v>#N/A</v>
      </c>
      <c r="C9433">
        <v>6.4931841072364804</v>
      </c>
      <c r="D9433">
        <v>6.5415513815242896</v>
      </c>
      <c r="E9433">
        <v>7.6003564048386103</v>
      </c>
      <c r="F9433">
        <v>6.8516920086169799</v>
      </c>
      <c r="G9433">
        <v>6.7091506927065296</v>
      </c>
      <c r="H9433">
        <v>7.1412083773946096</v>
      </c>
      <c r="I9433">
        <v>6.9644808980353901</v>
      </c>
      <c r="J9433">
        <v>7.9429707905661404</v>
      </c>
      <c r="K9433">
        <v>6.6284801273500698</v>
      </c>
      <c r="L9433">
        <v>6.6477796151719897</v>
      </c>
      <c r="M9433">
        <v>6.7301417845111002</v>
      </c>
      <c r="N9433">
        <v>6.8970520926005099</v>
      </c>
      <c r="O9433">
        <v>7.2947000324704296</v>
      </c>
      <c r="P9433">
        <v>6.4382133371337602</v>
      </c>
      <c r="Q9433">
        <v>5.09416193408443</v>
      </c>
    </row>
    <row r="9434" spans="1:17">
      <c r="A9434" t="s">
        <v>17154</v>
      </c>
      <c r="B9434" s="16" t="e">
        <v>#N/A</v>
      </c>
      <c r="C9434">
        <v>9.3782833938059191</v>
      </c>
      <c r="D9434">
        <v>9.4100171732164402</v>
      </c>
      <c r="E9434">
        <v>9.6161169717384105</v>
      </c>
      <c r="F9434">
        <v>9.3688097479262797</v>
      </c>
      <c r="G9434">
        <v>9.4685749241716604</v>
      </c>
      <c r="H9434">
        <v>9.9690403492303599</v>
      </c>
      <c r="I9434">
        <v>9.8765657831101201</v>
      </c>
      <c r="J9434">
        <v>9.7188750475036798</v>
      </c>
      <c r="K9434">
        <v>9.7208497721981804</v>
      </c>
      <c r="L9434">
        <v>10.1454392746761</v>
      </c>
      <c r="M9434">
        <v>10.159336887796201</v>
      </c>
      <c r="N9434">
        <v>10.312141734546</v>
      </c>
      <c r="O9434">
        <v>9.8976356701006107</v>
      </c>
      <c r="P9434">
        <v>9.4307756538385998</v>
      </c>
      <c r="Q9434">
        <v>10.911292413923899</v>
      </c>
    </row>
    <row r="9435" spans="1:17">
      <c r="A9435" t="s">
        <v>17155</v>
      </c>
      <c r="B9435" s="16" t="s">
        <v>17156</v>
      </c>
      <c r="C9435">
        <v>7.5217754908744503</v>
      </c>
      <c r="D9435">
        <v>7.7123023189826299</v>
      </c>
      <c r="E9435">
        <v>7.54747676036735</v>
      </c>
      <c r="F9435">
        <v>7.57404036287409</v>
      </c>
      <c r="G9435">
        <v>7.7765174914733102</v>
      </c>
      <c r="H9435">
        <v>7.87906281420456</v>
      </c>
      <c r="I9435">
        <v>7.5791136832599504</v>
      </c>
      <c r="J9435">
        <v>7.5087509355960398</v>
      </c>
      <c r="K9435">
        <v>7.6130400252879902</v>
      </c>
      <c r="L9435">
        <v>7.7620073152935802</v>
      </c>
      <c r="M9435">
        <v>7.7790689267418101</v>
      </c>
      <c r="N9435">
        <v>7.5566025451299499</v>
      </c>
      <c r="O9435">
        <v>7.8972506796085398</v>
      </c>
      <c r="P9435">
        <v>8.1685566532673395</v>
      </c>
      <c r="Q9435">
        <v>7.1565710053807701</v>
      </c>
    </row>
    <row r="9436" spans="1:17">
      <c r="A9436" t="s">
        <v>17157</v>
      </c>
      <c r="B9436" s="16" t="s">
        <v>17158</v>
      </c>
      <c r="C9436">
        <v>9.0634751399490803</v>
      </c>
      <c r="D9436">
        <v>8.9826310966544298</v>
      </c>
      <c r="E9436">
        <v>8.7132437007250996</v>
      </c>
      <c r="F9436">
        <v>9.0063361822102692</v>
      </c>
      <c r="G9436">
        <v>8.6190831451887995</v>
      </c>
      <c r="H9436">
        <v>9.1020044366743598</v>
      </c>
      <c r="I9436">
        <v>8.8151965161965098</v>
      </c>
      <c r="J9436">
        <v>8.8233951479009392</v>
      </c>
      <c r="K9436">
        <v>9.0229985478493298</v>
      </c>
      <c r="L9436">
        <v>8.6968612229618696</v>
      </c>
      <c r="M9436">
        <v>8.7004708339988603</v>
      </c>
      <c r="N9436">
        <v>8.7841772012915005</v>
      </c>
      <c r="O9436">
        <v>8.6566296480147802</v>
      </c>
      <c r="P9436">
        <v>8.8231523565447301</v>
      </c>
      <c r="Q9436">
        <v>6.6375058506955904</v>
      </c>
    </row>
    <row r="9437" spans="1:17">
      <c r="A9437" t="s">
        <v>17159</v>
      </c>
      <c r="B9437" s="16" t="s">
        <v>17160</v>
      </c>
      <c r="C9437">
        <v>4.4246742892055497</v>
      </c>
      <c r="D9437">
        <v>4.6996493033489397</v>
      </c>
      <c r="E9437">
        <v>4.5638886729124497</v>
      </c>
      <c r="F9437">
        <v>4.5644600677645304</v>
      </c>
      <c r="G9437">
        <v>3.9446609719593901</v>
      </c>
      <c r="H9437">
        <v>3.8900437060628099</v>
      </c>
      <c r="I9437">
        <v>3.8937805799913501</v>
      </c>
      <c r="J9437">
        <v>4.1999986398891203</v>
      </c>
      <c r="K9437">
        <v>4.4914502970878702</v>
      </c>
      <c r="L9437">
        <v>4.1211419556762898</v>
      </c>
      <c r="M9437">
        <v>4.3171680614900998</v>
      </c>
      <c r="N9437">
        <v>4.3174573962368399</v>
      </c>
      <c r="O9437">
        <v>4.4501242258791596</v>
      </c>
      <c r="P9437">
        <v>4.1712528320562896</v>
      </c>
      <c r="Q9437">
        <v>2.8218677180984102</v>
      </c>
    </row>
    <row r="9438" spans="1:17">
      <c r="A9438" t="s">
        <v>17161</v>
      </c>
      <c r="B9438" s="16" t="s">
        <v>17162</v>
      </c>
      <c r="C9438">
        <v>7.30342086559512</v>
      </c>
      <c r="D9438">
        <v>7.3212486542093096</v>
      </c>
      <c r="E9438">
        <v>7.2927897048973698</v>
      </c>
      <c r="F9438">
        <v>7.0313746998931297</v>
      </c>
      <c r="G9438">
        <v>6.8515318643720802</v>
      </c>
      <c r="H9438">
        <v>7.6356627573730096</v>
      </c>
      <c r="I9438">
        <v>7.3808263118718802</v>
      </c>
      <c r="J9438">
        <v>7.2511318613654696</v>
      </c>
      <c r="K9438">
        <v>7.1070277298164202</v>
      </c>
      <c r="L9438">
        <v>6.9377613713991799</v>
      </c>
      <c r="M9438">
        <v>7.1115472855627004</v>
      </c>
      <c r="N9438">
        <v>6.5697898004478699</v>
      </c>
      <c r="O9438">
        <v>7.1301899013384098</v>
      </c>
      <c r="P9438">
        <v>7.75239388175721</v>
      </c>
      <c r="Q9438">
        <v>6.2843132996066204</v>
      </c>
    </row>
    <row r="9439" spans="1:17">
      <c r="A9439" t="s">
        <v>17163</v>
      </c>
      <c r="B9439" s="16" t="s">
        <v>17164</v>
      </c>
      <c r="C9439">
        <v>6.9263654869163496</v>
      </c>
      <c r="D9439">
        <v>7.3755208346582997</v>
      </c>
      <c r="E9439">
        <v>7.5916769976640897</v>
      </c>
      <c r="F9439">
        <v>7.5462120797884404</v>
      </c>
      <c r="G9439">
        <v>7.4217666447414699</v>
      </c>
      <c r="H9439">
        <v>8.0698783959913296</v>
      </c>
      <c r="I9439">
        <v>7.2780176798967702</v>
      </c>
      <c r="J9439">
        <v>7.6473812472211504</v>
      </c>
      <c r="K9439">
        <v>7.3324752458562799</v>
      </c>
      <c r="L9439">
        <v>7.1864505480400602</v>
      </c>
      <c r="M9439">
        <v>7.2809903829114004</v>
      </c>
      <c r="N9439">
        <v>7.17992813759657</v>
      </c>
      <c r="O9439">
        <v>7.4680385681900097</v>
      </c>
      <c r="P9439">
        <v>7.7962599250743203</v>
      </c>
      <c r="Q9439">
        <v>5.81282804418474</v>
      </c>
    </row>
    <row r="9440" spans="1:17">
      <c r="A9440" t="s">
        <v>17165</v>
      </c>
      <c r="B9440" s="16" t="s">
        <v>17166</v>
      </c>
      <c r="C9440">
        <v>8.98079876651944</v>
      </c>
      <c r="D9440">
        <v>9.0816956737855694</v>
      </c>
      <c r="E9440">
        <v>9.4958322502230299</v>
      </c>
      <c r="F9440">
        <v>9.0104105382858695</v>
      </c>
      <c r="G9440">
        <v>9.0428085381847207</v>
      </c>
      <c r="H9440">
        <v>8.7624873527187397</v>
      </c>
      <c r="I9440">
        <v>9.0107677976691605</v>
      </c>
      <c r="J9440">
        <v>9.3866613009419009</v>
      </c>
      <c r="K9440">
        <v>8.7409717651242396</v>
      </c>
      <c r="L9440">
        <v>9.0393480950380791</v>
      </c>
      <c r="M9440">
        <v>9.0332630505384106</v>
      </c>
      <c r="N9440">
        <v>8.8057603586801498</v>
      </c>
      <c r="O9440">
        <v>9.1258195027255606</v>
      </c>
      <c r="P9440">
        <v>8.5647299330228694</v>
      </c>
      <c r="Q9440">
        <v>8.7932323857913595</v>
      </c>
    </row>
    <row r="9441" spans="1:17">
      <c r="A9441" t="s">
        <v>17167</v>
      </c>
      <c r="B9441" s="16" t="e">
        <v>#N/A</v>
      </c>
      <c r="C9441">
        <v>7.1884001909805804</v>
      </c>
      <c r="D9441">
        <v>7.0809906254396298</v>
      </c>
      <c r="E9441">
        <v>7.3140654859356102</v>
      </c>
      <c r="F9441">
        <v>7.4888864773400599</v>
      </c>
      <c r="G9441">
        <v>6.96024046177752</v>
      </c>
      <c r="H9441">
        <v>7.3497448055988004</v>
      </c>
      <c r="I9441">
        <v>7.0110716758331302</v>
      </c>
      <c r="J9441">
        <v>7.5629189843524403</v>
      </c>
      <c r="K9441">
        <v>7.1363159804442198</v>
      </c>
      <c r="L9441">
        <v>7.2165768042887199</v>
      </c>
      <c r="M9441">
        <v>7.2190489086972498</v>
      </c>
      <c r="N9441">
        <v>7.2760227749472</v>
      </c>
      <c r="O9441">
        <v>7.0299319203949597</v>
      </c>
      <c r="P9441">
        <v>7.1977218339206299</v>
      </c>
      <c r="Q9441">
        <v>6.6375058506955904</v>
      </c>
    </row>
    <row r="9442" spans="1:17">
      <c r="A9442" t="s">
        <v>17168</v>
      </c>
      <c r="B9442" s="16" t="s">
        <v>17169</v>
      </c>
      <c r="C9442">
        <v>8.5341941300966901</v>
      </c>
      <c r="D9442">
        <v>8.5181562232590409</v>
      </c>
      <c r="E9442">
        <v>8.76042513487522</v>
      </c>
      <c r="F9442">
        <v>8.1955325253200293</v>
      </c>
      <c r="G9442">
        <v>8.4546857263421007</v>
      </c>
      <c r="H9442">
        <v>6.8469972577830296</v>
      </c>
      <c r="I9442">
        <v>8.2209912756215999</v>
      </c>
      <c r="J9442">
        <v>8.2251912734293793</v>
      </c>
      <c r="K9442">
        <v>8.1954782915448607</v>
      </c>
      <c r="L9442">
        <v>8.1643445487002406</v>
      </c>
      <c r="M9442">
        <v>7.3769205774306199</v>
      </c>
      <c r="N9442">
        <v>6.8352115657356096</v>
      </c>
      <c r="O9442">
        <v>7.7371899944695803</v>
      </c>
      <c r="P9442">
        <v>8.2756875406830996</v>
      </c>
      <c r="Q9442">
        <v>7.3593062614465703</v>
      </c>
    </row>
    <row r="9443" spans="1:17">
      <c r="A9443" t="s">
        <v>17170</v>
      </c>
      <c r="B9443" s="16" t="s">
        <v>17171</v>
      </c>
      <c r="C9443">
        <v>7.5715504288151303</v>
      </c>
      <c r="D9443">
        <v>7.2503925698015204</v>
      </c>
      <c r="E9443">
        <v>8.3568637640894803</v>
      </c>
      <c r="F9443">
        <v>7.6648223345485098</v>
      </c>
      <c r="G9443">
        <v>8.2044555846925107</v>
      </c>
      <c r="H9443">
        <v>5.24699422619977</v>
      </c>
      <c r="I9443">
        <v>6.8253416930992303</v>
      </c>
      <c r="J9443">
        <v>6.6663496163334601</v>
      </c>
      <c r="K9443">
        <v>7.9500639305088399</v>
      </c>
      <c r="L9443">
        <v>7.5772147546866897</v>
      </c>
      <c r="M9443">
        <v>6.8907371541918403</v>
      </c>
      <c r="N9443">
        <v>7.5308835633863698</v>
      </c>
      <c r="O9443">
        <v>7.4266236741621698</v>
      </c>
      <c r="P9443">
        <v>4.8003293124776603</v>
      </c>
      <c r="Q9443">
        <v>10.794011593546401</v>
      </c>
    </row>
    <row r="9444" spans="1:17">
      <c r="A9444" t="s">
        <v>17172</v>
      </c>
      <c r="B9444" s="16" t="s">
        <v>17173</v>
      </c>
      <c r="C9444">
        <v>6.0909271146733497</v>
      </c>
      <c r="D9444">
        <v>5.9964287144494701</v>
      </c>
      <c r="E9444">
        <v>6.1846340324636904</v>
      </c>
      <c r="F9444">
        <v>6.3809072983689399</v>
      </c>
      <c r="G9444">
        <v>6.2408034171745701</v>
      </c>
      <c r="H9444">
        <v>6.9831940474075296</v>
      </c>
      <c r="I9444">
        <v>6.7281809559769803</v>
      </c>
      <c r="J9444">
        <v>6.6842926684865001</v>
      </c>
      <c r="K9444">
        <v>6.2789451631063997</v>
      </c>
      <c r="L9444">
        <v>6.4834826596475601</v>
      </c>
      <c r="M9444">
        <v>6.6382249284374799</v>
      </c>
      <c r="N9444">
        <v>6.4915946587896398</v>
      </c>
      <c r="O9444">
        <v>6.5097855003520602</v>
      </c>
      <c r="P9444">
        <v>7.3230978289847197</v>
      </c>
      <c r="Q9444">
        <v>2.8218677180984102</v>
      </c>
    </row>
    <row r="9445" spans="1:17">
      <c r="A9445" t="s">
        <v>17174</v>
      </c>
      <c r="B9445" s="16" t="s">
        <v>17175</v>
      </c>
      <c r="C9445">
        <v>7.0720410640917404</v>
      </c>
      <c r="D9445">
        <v>7.1212839136442598</v>
      </c>
      <c r="E9445">
        <v>6.9425491442524603</v>
      </c>
      <c r="F9445">
        <v>7.2053502042261002</v>
      </c>
      <c r="G9445">
        <v>6.96024046177752</v>
      </c>
      <c r="H9445">
        <v>7.7971543675747004</v>
      </c>
      <c r="I9445">
        <v>7.03831642557099</v>
      </c>
      <c r="J9445">
        <v>7.2808387888992003</v>
      </c>
      <c r="K9445">
        <v>6.6181099741906699</v>
      </c>
      <c r="L9445">
        <v>6.9646626692663203</v>
      </c>
      <c r="M9445">
        <v>7.1722611697927698</v>
      </c>
      <c r="N9445">
        <v>7.3877529004993203</v>
      </c>
      <c r="O9445">
        <v>7.2597360273663902</v>
      </c>
      <c r="P9445">
        <v>7.2407411986024197</v>
      </c>
      <c r="Q9445">
        <v>5.09416193408443</v>
      </c>
    </row>
    <row r="9446" spans="1:17">
      <c r="A9446" t="s">
        <v>17176</v>
      </c>
      <c r="B9446" s="16" t="s">
        <v>17177</v>
      </c>
      <c r="C9446">
        <v>3.6535616636188299</v>
      </c>
      <c r="D9446">
        <v>3.8603343823973102</v>
      </c>
      <c r="E9446">
        <v>3.4028894668404299</v>
      </c>
      <c r="F9446">
        <v>3.6131889974304401</v>
      </c>
      <c r="G9446">
        <v>4.0460446887748596</v>
      </c>
      <c r="H9446">
        <v>3.8900437060628099</v>
      </c>
      <c r="I9446">
        <v>4.6056600831029897</v>
      </c>
      <c r="J9446">
        <v>3.4276433730071201</v>
      </c>
      <c r="K9446">
        <v>4.4401758200780401</v>
      </c>
      <c r="L9446">
        <v>4.0420260041176004</v>
      </c>
      <c r="M9446">
        <v>3.23818724324593</v>
      </c>
      <c r="N9446">
        <v>3.9019995236038798</v>
      </c>
      <c r="O9446">
        <v>3.9295289699043701</v>
      </c>
      <c r="P9446">
        <v>3.6194497939779602</v>
      </c>
      <c r="Q9446">
        <v>5.09416193408443</v>
      </c>
    </row>
    <row r="9447" spans="1:17">
      <c r="A9447" t="s">
        <v>17178</v>
      </c>
      <c r="B9447" s="16" t="s">
        <v>17179</v>
      </c>
      <c r="C9447">
        <v>9.7297951062862893</v>
      </c>
      <c r="D9447">
        <v>9.7392865388302603</v>
      </c>
      <c r="E9447">
        <v>9.7603926588283993</v>
      </c>
      <c r="F9447">
        <v>9.5078627500156703</v>
      </c>
      <c r="G9447">
        <v>9.6718295434619108</v>
      </c>
      <c r="H9447">
        <v>9.4352934706721108</v>
      </c>
      <c r="I9447">
        <v>10.160317245499501</v>
      </c>
      <c r="J9447">
        <v>9.8060719056997296</v>
      </c>
      <c r="K9447">
        <v>10.321429089654</v>
      </c>
      <c r="L9447">
        <v>10.032752840987101</v>
      </c>
      <c r="M9447">
        <v>9.8399658104872607</v>
      </c>
      <c r="N9447">
        <v>9.3223663041559508</v>
      </c>
      <c r="O9447">
        <v>9.8524861278559897</v>
      </c>
      <c r="P9447">
        <v>10.277322381567799</v>
      </c>
      <c r="Q9447">
        <v>10.087613053174801</v>
      </c>
    </row>
    <row r="9448" spans="1:17">
      <c r="A9448" t="s">
        <v>17180</v>
      </c>
      <c r="B9448" s="16" t="s">
        <v>17181</v>
      </c>
      <c r="C9448">
        <v>6.0202746330622601</v>
      </c>
      <c r="D9448">
        <v>5.8873020194211696</v>
      </c>
      <c r="E9448">
        <v>6.4001528211462198</v>
      </c>
      <c r="F9448">
        <v>5.4684342013596101</v>
      </c>
      <c r="G9448">
        <v>5.9320947005070197</v>
      </c>
      <c r="H9448">
        <v>4.43015569855271</v>
      </c>
      <c r="I9448">
        <v>5.2218518540004704</v>
      </c>
      <c r="J9448">
        <v>5.2529193450356404</v>
      </c>
      <c r="K9448">
        <v>6.3560578544694497</v>
      </c>
      <c r="L9448">
        <v>5.6193000299912201</v>
      </c>
      <c r="M9448">
        <v>5.6409547048498796</v>
      </c>
      <c r="N9448">
        <v>5.9812796302733897</v>
      </c>
      <c r="O9448">
        <v>5.8497078619626199</v>
      </c>
      <c r="P9448">
        <v>4.6712581716948103</v>
      </c>
      <c r="Q9448">
        <v>7.6950435514148801</v>
      </c>
    </row>
    <row r="9449" spans="1:17">
      <c r="A9449" t="s">
        <v>17182</v>
      </c>
      <c r="B9449" s="16" t="s">
        <v>17183</v>
      </c>
      <c r="C9449">
        <v>8.2241201392696706</v>
      </c>
      <c r="D9449">
        <v>8.1650897414300605</v>
      </c>
      <c r="E9449">
        <v>8.2228824023874001</v>
      </c>
      <c r="F9449">
        <v>8.1031308635279</v>
      </c>
      <c r="G9449">
        <v>8.0063199935284892</v>
      </c>
      <c r="H9449">
        <v>7.7812639465712303</v>
      </c>
      <c r="I9449">
        <v>8.0265738012085404</v>
      </c>
      <c r="J9449">
        <v>8.1273568456294196</v>
      </c>
      <c r="K9449">
        <v>7.9500639305088399</v>
      </c>
      <c r="L9449">
        <v>8.0727714447924992</v>
      </c>
      <c r="M9449">
        <v>7.8251045805827903</v>
      </c>
      <c r="N9449">
        <v>7.3066770438682598</v>
      </c>
      <c r="O9449">
        <v>7.8353447580649496</v>
      </c>
      <c r="P9449">
        <v>8.0767202785064196</v>
      </c>
      <c r="Q9449">
        <v>7.9670857749043096</v>
      </c>
    </row>
    <row r="9450" spans="1:17">
      <c r="A9450" t="s">
        <v>17184</v>
      </c>
      <c r="B9450" s="16" t="e">
        <v>#N/A</v>
      </c>
      <c r="C9450">
        <v>8.0897722658364195</v>
      </c>
      <c r="D9450">
        <v>7.7589494710816602</v>
      </c>
      <c r="E9450">
        <v>7.8823536654902204</v>
      </c>
      <c r="F9450">
        <v>8.1145370567023694</v>
      </c>
      <c r="G9450">
        <v>8.7814832519802906</v>
      </c>
      <c r="H9450">
        <v>7.1328717276627396</v>
      </c>
      <c r="I9450">
        <v>7.48338462554117</v>
      </c>
      <c r="J9450">
        <v>7.1322856567136599</v>
      </c>
      <c r="K9450">
        <v>8.1989456767347306</v>
      </c>
      <c r="L9450">
        <v>8.3622736206807993</v>
      </c>
      <c r="M9450">
        <v>8.7901751699930504</v>
      </c>
      <c r="N9450">
        <v>9.3593205287535692</v>
      </c>
      <c r="O9450">
        <v>8.6854081519040101</v>
      </c>
      <c r="P9450">
        <v>6.7828384161901099</v>
      </c>
      <c r="Q9450">
        <v>10.371129057699999</v>
      </c>
    </row>
    <row r="9451" spans="1:17">
      <c r="A9451" t="s">
        <v>17185</v>
      </c>
      <c r="B9451" s="16" t="s">
        <v>17186</v>
      </c>
      <c r="C9451">
        <v>7.7001673639437902</v>
      </c>
      <c r="D9451">
        <v>7.7487132818439504</v>
      </c>
      <c r="E9451">
        <v>7.37606582637006</v>
      </c>
      <c r="F9451">
        <v>7.9115297356907801</v>
      </c>
      <c r="G9451">
        <v>7.5383649616635902</v>
      </c>
      <c r="H9451">
        <v>8.3212367886538505</v>
      </c>
      <c r="I9451">
        <v>7.3665820046063004</v>
      </c>
      <c r="J9451">
        <v>7.9167534634674697</v>
      </c>
      <c r="K9451">
        <v>7.5973487835831897</v>
      </c>
      <c r="L9451">
        <v>7.5772147546866897</v>
      </c>
      <c r="M9451">
        <v>7.6823311010555697</v>
      </c>
      <c r="N9451">
        <v>7.6491503760657302</v>
      </c>
      <c r="O9451">
        <v>7.64995042314629</v>
      </c>
      <c r="P9451">
        <v>8.4413137018814606</v>
      </c>
      <c r="Q9451">
        <v>6.2843132996066204</v>
      </c>
    </row>
    <row r="9452" spans="1:17">
      <c r="A9452" t="s">
        <v>17187</v>
      </c>
      <c r="B9452" s="16" t="s">
        <v>17188</v>
      </c>
      <c r="C9452">
        <v>8.19268269455495</v>
      </c>
      <c r="D9452">
        <v>8.0406119277018497</v>
      </c>
      <c r="E9452">
        <v>7.2381796543296701</v>
      </c>
      <c r="F9452">
        <v>8.2203774830864695</v>
      </c>
      <c r="G9452">
        <v>7.9910676193969099</v>
      </c>
      <c r="H9452">
        <v>8.6735304986905994</v>
      </c>
      <c r="I9452">
        <v>7.9665153195749303</v>
      </c>
      <c r="J9452">
        <v>8.1912310438500295</v>
      </c>
      <c r="K9452">
        <v>7.7279719839518499</v>
      </c>
      <c r="L9452">
        <v>7.6284855381918701</v>
      </c>
      <c r="M9452">
        <v>8.3741108116857799</v>
      </c>
      <c r="N9452">
        <v>8.3967059634118595</v>
      </c>
      <c r="O9452">
        <v>8.4859206243690508</v>
      </c>
      <c r="P9452">
        <v>8.3511133204930292</v>
      </c>
      <c r="Q9452">
        <v>6.6375058506955904</v>
      </c>
    </row>
    <row r="9453" spans="1:17">
      <c r="A9453" t="s">
        <v>17189</v>
      </c>
      <c r="B9453" s="16" t="s">
        <v>17190</v>
      </c>
      <c r="C9453">
        <v>3.3064422771203601</v>
      </c>
      <c r="D9453">
        <v>3.8603343823973102</v>
      </c>
      <c r="E9453">
        <v>3.4028894668404299</v>
      </c>
      <c r="F9453">
        <v>3.9277704709105601</v>
      </c>
      <c r="G9453">
        <v>2.8218677180984102</v>
      </c>
      <c r="H9453">
        <v>2.8218677180984102</v>
      </c>
      <c r="I9453">
        <v>2.8218677180984102</v>
      </c>
      <c r="J9453">
        <v>2.8218677180984102</v>
      </c>
      <c r="K9453">
        <v>2.8218677180984102</v>
      </c>
      <c r="L9453">
        <v>2.8218677180984102</v>
      </c>
      <c r="M9453">
        <v>2.8218677180984102</v>
      </c>
      <c r="N9453">
        <v>3.31389066967124</v>
      </c>
      <c r="O9453">
        <v>2.8218677180984102</v>
      </c>
      <c r="P9453">
        <v>2.8218677180984102</v>
      </c>
      <c r="Q9453">
        <v>2.8218677180984102</v>
      </c>
    </row>
    <row r="9454" spans="1:17">
      <c r="A9454" t="s">
        <v>17191</v>
      </c>
      <c r="B9454" s="16" t="s">
        <v>17192</v>
      </c>
      <c r="C9454">
        <v>3.3064422771203601</v>
      </c>
      <c r="D9454">
        <v>3.2942621936663499</v>
      </c>
      <c r="E9454">
        <v>3.8152982058547602</v>
      </c>
      <c r="F9454">
        <v>3.4706286095040801</v>
      </c>
      <c r="G9454">
        <v>3.8309652426265099</v>
      </c>
      <c r="H9454">
        <v>4.07504641393726</v>
      </c>
      <c r="I9454">
        <v>3.5089935751222501</v>
      </c>
      <c r="J9454">
        <v>3.7696016503418699</v>
      </c>
      <c r="K9454">
        <v>3.4608708703561399</v>
      </c>
      <c r="L9454">
        <v>3.7555759297476698</v>
      </c>
      <c r="M9454">
        <v>3.5380814202985702</v>
      </c>
      <c r="N9454">
        <v>3.6661147186140499</v>
      </c>
      <c r="O9454">
        <v>3.5569664057961599</v>
      </c>
      <c r="P9454">
        <v>3.3893867502571098</v>
      </c>
      <c r="Q9454">
        <v>2.8218677180984102</v>
      </c>
    </row>
    <row r="9455" spans="1:17">
      <c r="A9455" t="s">
        <v>17193</v>
      </c>
      <c r="B9455" s="16" t="s">
        <v>17194</v>
      </c>
      <c r="C9455">
        <v>5.3613569434115202</v>
      </c>
      <c r="D9455">
        <v>5.4196943085789</v>
      </c>
      <c r="E9455">
        <v>5.5107356403890702</v>
      </c>
      <c r="F9455">
        <v>4.9396319138350204</v>
      </c>
      <c r="G9455">
        <v>5.5640625942373703</v>
      </c>
      <c r="H9455">
        <v>3.65660975244205</v>
      </c>
      <c r="I9455">
        <v>5.0091235034862898</v>
      </c>
      <c r="J9455">
        <v>6.6297729632679196</v>
      </c>
      <c r="K9455">
        <v>5.0150269178089699</v>
      </c>
      <c r="L9455">
        <v>5.1269350135493204</v>
      </c>
      <c r="M9455">
        <v>5.1141768100933502</v>
      </c>
      <c r="N9455">
        <v>4.7684260524010602</v>
      </c>
      <c r="O9455">
        <v>4.8066714880220998</v>
      </c>
      <c r="P9455">
        <v>4.6712581716948103</v>
      </c>
      <c r="Q9455">
        <v>5.81282804418474</v>
      </c>
    </row>
    <row r="9456" spans="1:17">
      <c r="A9456" t="s">
        <v>17195</v>
      </c>
      <c r="B9456" s="16" t="s">
        <v>17196</v>
      </c>
      <c r="C9456">
        <v>6.4931841072364804</v>
      </c>
      <c r="D9456">
        <v>6.6226079365118098</v>
      </c>
      <c r="E9456">
        <v>6.6887898835754704</v>
      </c>
      <c r="F9456">
        <v>6.6461791626245601</v>
      </c>
      <c r="G9456">
        <v>6.64536989626367</v>
      </c>
      <c r="H9456">
        <v>7.3280137127293603</v>
      </c>
      <c r="I9456">
        <v>6.8664937667428996</v>
      </c>
      <c r="J9456">
        <v>7.0586971906764298</v>
      </c>
      <c r="K9456">
        <v>6.4644097944759897</v>
      </c>
      <c r="L9456">
        <v>6.8050770150438096</v>
      </c>
      <c r="M9456">
        <v>6.6723371971217702</v>
      </c>
      <c r="N9456">
        <v>6.6318301267309199</v>
      </c>
      <c r="O9456">
        <v>6.6153320585583897</v>
      </c>
      <c r="P9456">
        <v>7.3722724284253296</v>
      </c>
      <c r="Q9456">
        <v>5.81282804418474</v>
      </c>
    </row>
    <row r="9457" spans="1:17">
      <c r="A9457" t="s">
        <v>17197</v>
      </c>
      <c r="B9457" s="16" t="s">
        <v>17198</v>
      </c>
      <c r="C9457">
        <v>10.1392002999411</v>
      </c>
      <c r="D9457">
        <v>10.346727974736501</v>
      </c>
      <c r="E9457">
        <v>9.7011818259197309</v>
      </c>
      <c r="F9457">
        <v>9.9134009495847799</v>
      </c>
      <c r="G9457">
        <v>9.7357126990525096</v>
      </c>
      <c r="H9457">
        <v>9.99106119474569</v>
      </c>
      <c r="I9457">
        <v>10.0666714989722</v>
      </c>
      <c r="J9457">
        <v>9.7188750475036798</v>
      </c>
      <c r="K9457">
        <v>10.5407572170432</v>
      </c>
      <c r="L9457">
        <v>10.0210909632035</v>
      </c>
      <c r="M9457">
        <v>9.9938645834547692</v>
      </c>
      <c r="N9457">
        <v>9.7748736555289906</v>
      </c>
      <c r="O9457">
        <v>10.0432448690394</v>
      </c>
      <c r="P9457">
        <v>9.7533330989866904</v>
      </c>
      <c r="Q9457">
        <v>10.371129057699999</v>
      </c>
    </row>
    <row r="9458" spans="1:17">
      <c r="A9458" t="s">
        <v>17199</v>
      </c>
      <c r="B9458" s="16" t="s">
        <v>17200</v>
      </c>
      <c r="C9458">
        <v>4.4246742892055497</v>
      </c>
      <c r="D9458">
        <v>4.1197647330598102</v>
      </c>
      <c r="E9458">
        <v>4.0887687455453801</v>
      </c>
      <c r="F9458">
        <v>3.7319397910766599</v>
      </c>
      <c r="G9458">
        <v>4.3009286659846602</v>
      </c>
      <c r="H9458">
        <v>3.30825032505737</v>
      </c>
      <c r="I9458">
        <v>3.5089935751222501</v>
      </c>
      <c r="J9458">
        <v>3.4276433730071201</v>
      </c>
      <c r="K9458">
        <v>4.4914502970878702</v>
      </c>
      <c r="L9458">
        <v>4.1211419556762898</v>
      </c>
      <c r="M9458">
        <v>4.4983624523483101</v>
      </c>
      <c r="N9458">
        <v>4.4472252118161997</v>
      </c>
      <c r="O9458">
        <v>4.3028205748149997</v>
      </c>
      <c r="P9458">
        <v>2.8218677180984102</v>
      </c>
      <c r="Q9458">
        <v>5.81282804418474</v>
      </c>
    </row>
    <row r="9459" spans="1:17">
      <c r="A9459" t="s">
        <v>17201</v>
      </c>
      <c r="B9459" s="16" t="s">
        <v>710</v>
      </c>
      <c r="C9459">
        <v>4.8324495657597604</v>
      </c>
      <c r="D9459">
        <v>4.9103330586210001</v>
      </c>
      <c r="E9459">
        <v>5.7834864418304504</v>
      </c>
      <c r="F9459">
        <v>5.0098915733122702</v>
      </c>
      <c r="G9459">
        <v>5.3842376496302498</v>
      </c>
      <c r="H9459">
        <v>5.0769980259574004</v>
      </c>
      <c r="I9459">
        <v>5.3167384601450198</v>
      </c>
      <c r="J9459">
        <v>4.94790803410966</v>
      </c>
      <c r="K9459">
        <v>5.4837765726009904</v>
      </c>
      <c r="L9459">
        <v>5.4740674480207696</v>
      </c>
      <c r="M9459">
        <v>5.2134656239442299</v>
      </c>
      <c r="N9459">
        <v>5.4219024728581404</v>
      </c>
      <c r="O9459">
        <v>5.73387004536246</v>
      </c>
      <c r="P9459">
        <v>4.8003293124776603</v>
      </c>
      <c r="Q9459">
        <v>5.09416193408443</v>
      </c>
    </row>
    <row r="9460" spans="1:17">
      <c r="A9460" t="s">
        <v>17202</v>
      </c>
      <c r="B9460" s="16" t="s">
        <v>17203</v>
      </c>
      <c r="C9460">
        <v>7.7764085807440404</v>
      </c>
      <c r="D9460">
        <v>7.5799709817517096</v>
      </c>
      <c r="E9460">
        <v>7.70866871839912</v>
      </c>
      <c r="F9460">
        <v>7.0152002163899203</v>
      </c>
      <c r="G9460">
        <v>7.6000230969137403</v>
      </c>
      <c r="H9460">
        <v>6.3518923622338201</v>
      </c>
      <c r="I9460">
        <v>7.5791136832599504</v>
      </c>
      <c r="J9460">
        <v>6.23777878266917</v>
      </c>
      <c r="K9460">
        <v>7.68902799721163</v>
      </c>
      <c r="L9460">
        <v>7.23140621275585</v>
      </c>
      <c r="M9460">
        <v>7.04165456373683</v>
      </c>
      <c r="N9460">
        <v>6.5697898004478699</v>
      </c>
      <c r="O9460">
        <v>7.0160187592410503</v>
      </c>
      <c r="P9460">
        <v>6.5961905188862699</v>
      </c>
      <c r="Q9460">
        <v>8.1958182219819093</v>
      </c>
    </row>
    <row r="9461" spans="1:17">
      <c r="A9461" t="s">
        <v>17204</v>
      </c>
      <c r="B9461" s="16" t="s">
        <v>17205</v>
      </c>
      <c r="C9461">
        <v>5.0699158884914599</v>
      </c>
      <c r="D9461">
        <v>4.6996493033489397</v>
      </c>
      <c r="E9461">
        <v>5.0160351149716202</v>
      </c>
      <c r="F9461">
        <v>5.0765736551712601</v>
      </c>
      <c r="G9461">
        <v>4.6840610634984499</v>
      </c>
      <c r="H9461">
        <v>4.43015569855271</v>
      </c>
      <c r="I9461">
        <v>4.8009391025067796</v>
      </c>
      <c r="J9461">
        <v>4.4586654922886897</v>
      </c>
      <c r="K9461">
        <v>4.7193737720337401</v>
      </c>
      <c r="L9461">
        <v>4.87288619379569</v>
      </c>
      <c r="M9461">
        <v>4.8589754271137497</v>
      </c>
      <c r="N9461">
        <v>4.8593448344507699</v>
      </c>
      <c r="O9461">
        <v>4.5388813471664999</v>
      </c>
      <c r="P9461">
        <v>4.2713440848041202</v>
      </c>
      <c r="Q9461">
        <v>2.8218677180984102</v>
      </c>
    </row>
    <row r="9462" spans="1:17">
      <c r="A9462" t="s">
        <v>17206</v>
      </c>
      <c r="B9462" s="16" t="s">
        <v>17207</v>
      </c>
      <c r="C9462">
        <v>10.1525306489313</v>
      </c>
      <c r="D9462">
        <v>9.9920957906957408</v>
      </c>
      <c r="E9462">
        <v>11.9310190337224</v>
      </c>
      <c r="F9462">
        <v>10.816487596711401</v>
      </c>
      <c r="G9462">
        <v>10.6235584506367</v>
      </c>
      <c r="H9462">
        <v>7.8284185686050796</v>
      </c>
      <c r="I9462">
        <v>10.9781346988782</v>
      </c>
      <c r="J9462">
        <v>11.362732769823999</v>
      </c>
      <c r="K9462">
        <v>10.4345225562358</v>
      </c>
      <c r="L9462">
        <v>11.6181634294595</v>
      </c>
      <c r="M9462">
        <v>8.6331055249702402</v>
      </c>
      <c r="N9462">
        <v>9.3354082547676907</v>
      </c>
      <c r="O9462">
        <v>8.7518011599910004</v>
      </c>
      <c r="P9462">
        <v>9.3979658512736997</v>
      </c>
      <c r="Q9462">
        <v>13.4012468515027</v>
      </c>
    </row>
    <row r="9463" spans="1:17">
      <c r="A9463" t="s">
        <v>17208</v>
      </c>
      <c r="B9463" s="16" t="s">
        <v>17209</v>
      </c>
      <c r="C9463">
        <v>5.2710534670525604</v>
      </c>
      <c r="D9463">
        <v>4.6996493033489397</v>
      </c>
      <c r="E9463">
        <v>5.5107356403890702</v>
      </c>
      <c r="F9463">
        <v>5.2006385452395101</v>
      </c>
      <c r="G9463">
        <v>4.1380367534927496</v>
      </c>
      <c r="H9463">
        <v>5.7708923211985397</v>
      </c>
      <c r="I9463">
        <v>5.2542284300769104</v>
      </c>
      <c r="J9463">
        <v>5.3940013956727002</v>
      </c>
      <c r="K9463">
        <v>5.7189566481727701</v>
      </c>
      <c r="L9463">
        <v>5.54859593602092</v>
      </c>
      <c r="M9463">
        <v>5.305907987925</v>
      </c>
      <c r="N9463">
        <v>5.3632034605234802</v>
      </c>
      <c r="O9463">
        <v>5.8175797504700597</v>
      </c>
      <c r="P9463">
        <v>6.1050083310752497</v>
      </c>
      <c r="Q9463">
        <v>5.09416193408443</v>
      </c>
    </row>
    <row r="9464" spans="1:17">
      <c r="A9464" t="s">
        <v>17210</v>
      </c>
      <c r="B9464" s="16" t="e">
        <v>#N/A</v>
      </c>
      <c r="C9464">
        <v>3.98283533271713</v>
      </c>
      <c r="D9464">
        <v>4.2618677800425697</v>
      </c>
      <c r="E9464">
        <v>4.3969712788901898</v>
      </c>
      <c r="F9464">
        <v>4.3517302712450299</v>
      </c>
      <c r="G9464">
        <v>4.0460446887748596</v>
      </c>
      <c r="H9464">
        <v>4.7010860560449901</v>
      </c>
      <c r="I9464">
        <v>3.8937805799913501</v>
      </c>
      <c r="J9464">
        <v>4.2567562628296498</v>
      </c>
      <c r="K9464">
        <v>3.6013796825057902</v>
      </c>
      <c r="L9464">
        <v>3.8614614459532302</v>
      </c>
      <c r="M9464">
        <v>4.4556477038402296</v>
      </c>
      <c r="N9464">
        <v>4.3174573962368399</v>
      </c>
      <c r="O9464">
        <v>4.5809011873356402</v>
      </c>
      <c r="P9464">
        <v>4.0606668341819496</v>
      </c>
      <c r="Q9464">
        <v>2.8218677180984102</v>
      </c>
    </row>
    <row r="9465" spans="1:17">
      <c r="A9465" t="s">
        <v>17211</v>
      </c>
      <c r="B9465" s="16" t="e">
        <v>#N/A</v>
      </c>
      <c r="C9465">
        <v>10.616371875409399</v>
      </c>
      <c r="D9465">
        <v>10.5576470795323</v>
      </c>
      <c r="E9465">
        <v>11.399002943407799</v>
      </c>
      <c r="F9465">
        <v>10.7571181593852</v>
      </c>
      <c r="G9465">
        <v>10.8959467210565</v>
      </c>
      <c r="H9465">
        <v>10.757925361085301</v>
      </c>
      <c r="I9465">
        <v>10.893891846302299</v>
      </c>
      <c r="J9465">
        <v>11.048002235068701</v>
      </c>
      <c r="K9465">
        <v>10.686124239080099</v>
      </c>
      <c r="L9465">
        <v>10.8853883218388</v>
      </c>
      <c r="M9465">
        <v>11.0406111329289</v>
      </c>
      <c r="N9465">
        <v>11.477997880097501</v>
      </c>
      <c r="O9465">
        <v>11.124481089588899</v>
      </c>
      <c r="P9465">
        <v>9.9824164346575195</v>
      </c>
      <c r="Q9465">
        <v>12.578031520880099</v>
      </c>
    </row>
    <row r="9466" spans="1:17">
      <c r="A9466" t="s">
        <v>17212</v>
      </c>
      <c r="B9466" s="16" t="s">
        <v>17213</v>
      </c>
      <c r="C9466">
        <v>4.2263167103073602</v>
      </c>
      <c r="D9466">
        <v>4.9103330586210001</v>
      </c>
      <c r="E9466">
        <v>4.5638886729124497</v>
      </c>
      <c r="F9466">
        <v>3.7319397910766599</v>
      </c>
      <c r="G9466">
        <v>4.4429501088137897</v>
      </c>
      <c r="H9466">
        <v>4.6515204620337798</v>
      </c>
      <c r="I9466">
        <v>4.3728229044696096</v>
      </c>
      <c r="J9466">
        <v>4.3107162608919598</v>
      </c>
      <c r="K9466">
        <v>3.8204461843508501</v>
      </c>
      <c r="L9466">
        <v>3.8614614459532302</v>
      </c>
      <c r="M9466">
        <v>3.9727288000471899</v>
      </c>
      <c r="N9466">
        <v>4.2465073090516299</v>
      </c>
      <c r="O9466">
        <v>4.8737348553695998</v>
      </c>
      <c r="P9466">
        <v>5.1241087123202096</v>
      </c>
      <c r="Q9466">
        <v>2.8218677180984102</v>
      </c>
    </row>
    <row r="9467" spans="1:17">
      <c r="A9467" t="s">
        <v>17214</v>
      </c>
      <c r="B9467" s="16" t="s">
        <v>17215</v>
      </c>
      <c r="C9467">
        <v>8.8609655772125908</v>
      </c>
      <c r="D9467">
        <v>8.9562084733742306</v>
      </c>
      <c r="E9467">
        <v>8.6727110764078699</v>
      </c>
      <c r="F9467">
        <v>8.4567638176214999</v>
      </c>
      <c r="G9467">
        <v>8.1777647339694806</v>
      </c>
      <c r="H9467">
        <v>9.4654115565416799</v>
      </c>
      <c r="I9467">
        <v>9.0951244752220504</v>
      </c>
      <c r="J9467">
        <v>8.8729081546705402</v>
      </c>
      <c r="K9467">
        <v>8.8286111796920803</v>
      </c>
      <c r="L9467">
        <v>9.4164551675838002</v>
      </c>
      <c r="M9467">
        <v>8.8709741948879</v>
      </c>
      <c r="N9467">
        <v>8.8813978236690296</v>
      </c>
      <c r="O9467">
        <v>8.9815682379623691</v>
      </c>
      <c r="P9467">
        <v>8.7837767384524899</v>
      </c>
      <c r="Q9467">
        <v>8.9266120302692595</v>
      </c>
    </row>
    <row r="9468" spans="1:17">
      <c r="A9468" t="s">
        <v>17216</v>
      </c>
      <c r="B9468" s="16" t="e">
        <v>#N/A</v>
      </c>
      <c r="C9468">
        <v>8.6998478503161092</v>
      </c>
      <c r="D9468">
        <v>8.6142466183309896</v>
      </c>
      <c r="E9468">
        <v>9.07227185962115</v>
      </c>
      <c r="F9468">
        <v>8.4387320258104292</v>
      </c>
      <c r="G9468">
        <v>8.8049207330443906</v>
      </c>
      <c r="H9468">
        <v>8.0828962985081194</v>
      </c>
      <c r="I9468">
        <v>9.3072864372996893</v>
      </c>
      <c r="J9468">
        <v>8.8233951479009392</v>
      </c>
      <c r="K9468">
        <v>9.2687195429645399</v>
      </c>
      <c r="L9468">
        <v>9.1870958439359303</v>
      </c>
      <c r="M9468">
        <v>8.7470165253091103</v>
      </c>
      <c r="N9468">
        <v>8.9629024078805006</v>
      </c>
      <c r="O9468">
        <v>8.8932451180419605</v>
      </c>
      <c r="P9468">
        <v>8.7910163808620396</v>
      </c>
      <c r="Q9468">
        <v>10.2234215656334</v>
      </c>
    </row>
    <row r="9469" spans="1:17">
      <c r="A9469" t="s">
        <v>17217</v>
      </c>
      <c r="B9469" s="16" t="s">
        <v>17218</v>
      </c>
      <c r="C9469">
        <v>7.6945638722829601</v>
      </c>
      <c r="D9469">
        <v>7.95419104494911</v>
      </c>
      <c r="E9469">
        <v>7.4547805836906704</v>
      </c>
      <c r="F9469">
        <v>7.1096196663252798</v>
      </c>
      <c r="G9469">
        <v>7.7404765708415004</v>
      </c>
      <c r="H9469">
        <v>7.2220159419317103</v>
      </c>
      <c r="I9469">
        <v>7.48338462554117</v>
      </c>
      <c r="J9469">
        <v>7.7314650645078196</v>
      </c>
      <c r="K9469">
        <v>7.5761573404847704</v>
      </c>
      <c r="L9469">
        <v>7.0169966288756003</v>
      </c>
      <c r="M9469">
        <v>7.7790689267418101</v>
      </c>
      <c r="N9469">
        <v>7.7304681170873897</v>
      </c>
      <c r="O9469">
        <v>7.9674665093783501</v>
      </c>
      <c r="P9469">
        <v>7.97227064984164</v>
      </c>
      <c r="Q9469">
        <v>8.2978683598244807</v>
      </c>
    </row>
    <row r="9470" spans="1:17">
      <c r="A9470" t="s">
        <v>17219</v>
      </c>
      <c r="B9470" s="16" t="s">
        <v>17220</v>
      </c>
      <c r="C9470">
        <v>6.9641953269213799</v>
      </c>
      <c r="D9470">
        <v>6.9438749117888099</v>
      </c>
      <c r="E9470">
        <v>6.5517604823563804</v>
      </c>
      <c r="F9470">
        <v>6.99059120776786</v>
      </c>
      <c r="G9470">
        <v>7.07100601612012</v>
      </c>
      <c r="H9470">
        <v>7.1412083773946096</v>
      </c>
      <c r="I9470">
        <v>6.7613064719492897</v>
      </c>
      <c r="J9470">
        <v>6.7791452400924399</v>
      </c>
      <c r="K9470">
        <v>6.4874077146131803</v>
      </c>
      <c r="L9470">
        <v>6.7545428627641799</v>
      </c>
      <c r="M9470">
        <v>7.1781936897969896</v>
      </c>
      <c r="N9470">
        <v>7.0317437104172997</v>
      </c>
      <c r="O9470">
        <v>7.2831396490110496</v>
      </c>
      <c r="P9470">
        <v>6.5454517148896398</v>
      </c>
      <c r="Q9470">
        <v>6.6375058506955904</v>
      </c>
    </row>
    <row r="9471" spans="1:17">
      <c r="A9471" t="s">
        <v>17221</v>
      </c>
      <c r="B9471" s="16" t="s">
        <v>17222</v>
      </c>
      <c r="C9471">
        <v>6.8973229715324003</v>
      </c>
      <c r="D9471">
        <v>6.9348536957886502</v>
      </c>
      <c r="E9471">
        <v>6.8287101228986797</v>
      </c>
      <c r="F9471">
        <v>7.1247693927878597</v>
      </c>
      <c r="G9471">
        <v>6.8401930945985701</v>
      </c>
      <c r="H9471">
        <v>7.9983902212902303</v>
      </c>
      <c r="I9471">
        <v>7.0472842057842797</v>
      </c>
      <c r="J9471">
        <v>7.19606027589424</v>
      </c>
      <c r="K9471">
        <v>6.8483229266356602</v>
      </c>
      <c r="L9471">
        <v>7.0169966288756003</v>
      </c>
      <c r="M9471">
        <v>7.4765007170621303</v>
      </c>
      <c r="N9471">
        <v>7.70769945831037</v>
      </c>
      <c r="O9471">
        <v>7.6135180018571296</v>
      </c>
      <c r="P9471">
        <v>7.5104440579032898</v>
      </c>
      <c r="Q9471">
        <v>7.1565710053807701</v>
      </c>
    </row>
    <row r="9472" spans="1:17">
      <c r="A9472" t="s">
        <v>17223</v>
      </c>
      <c r="B9472" s="16" t="s">
        <v>17224</v>
      </c>
      <c r="C9472">
        <v>8.7627298694274494</v>
      </c>
      <c r="D9472">
        <v>8.5509031539788403</v>
      </c>
      <c r="E9472">
        <v>10.031117257751401</v>
      </c>
      <c r="F9472">
        <v>8.9180028226500596</v>
      </c>
      <c r="G9472">
        <v>9.6702355199995598</v>
      </c>
      <c r="H9472">
        <v>9.3571263438839498</v>
      </c>
      <c r="I9472">
        <v>9.1015787213960309</v>
      </c>
      <c r="J9472">
        <v>9.3563491031820902</v>
      </c>
      <c r="K9472">
        <v>9.2916243310579691</v>
      </c>
      <c r="L9472">
        <v>8.7922778737723597</v>
      </c>
      <c r="M9472">
        <v>8.7168316136442296</v>
      </c>
      <c r="N9472">
        <v>9.2709270650165294</v>
      </c>
      <c r="O9472">
        <v>9.20132621046411</v>
      </c>
      <c r="P9472">
        <v>8.5520009345341101</v>
      </c>
      <c r="Q9472">
        <v>11.201804683747101</v>
      </c>
    </row>
    <row r="9473" spans="1:17">
      <c r="A9473" t="s">
        <v>17225</v>
      </c>
      <c r="B9473" s="16" t="e">
        <v>#N/A</v>
      </c>
      <c r="C9473">
        <v>9.0956875136298301</v>
      </c>
      <c r="D9473">
        <v>9.0877937473067796</v>
      </c>
      <c r="E9473">
        <v>9.1392430864973999</v>
      </c>
      <c r="F9473">
        <v>8.4775197332826302</v>
      </c>
      <c r="G9473">
        <v>8.9643247640882908</v>
      </c>
      <c r="H9473">
        <v>7.7269922592491502</v>
      </c>
      <c r="I9473">
        <v>9.0401852950021997</v>
      </c>
      <c r="J9473">
        <v>8.3646757548681894</v>
      </c>
      <c r="K9473">
        <v>9.3613303733219198</v>
      </c>
      <c r="L9473">
        <v>8.8145629774522298</v>
      </c>
      <c r="M9473">
        <v>8.3135322963087894</v>
      </c>
      <c r="N9473">
        <v>8.0708842512470103</v>
      </c>
      <c r="O9473">
        <v>8.3207526954773599</v>
      </c>
      <c r="P9473">
        <v>8.8921008174376297</v>
      </c>
      <c r="Q9473">
        <v>10.087613053174801</v>
      </c>
    </row>
    <row r="9474" spans="1:17">
      <c r="A9474" t="s">
        <v>17226</v>
      </c>
      <c r="B9474" s="16" t="s">
        <v>17227</v>
      </c>
      <c r="C9474">
        <v>3.7779852140208301</v>
      </c>
      <c r="D9474">
        <v>3.7545556144430101</v>
      </c>
      <c r="E9474">
        <v>3.8152982058547602</v>
      </c>
      <c r="F9474">
        <v>3.6131889974304401</v>
      </c>
      <c r="G9474">
        <v>3.33407035458014</v>
      </c>
      <c r="H9474">
        <v>3.50653555504317</v>
      </c>
      <c r="I9474">
        <v>3.3100125595866299</v>
      </c>
      <c r="J9474">
        <v>3.2517770676889399</v>
      </c>
      <c r="K9474">
        <v>3.8204461843508501</v>
      </c>
      <c r="L9474">
        <v>4.0420260041176004</v>
      </c>
      <c r="M9474">
        <v>3.23818724324593</v>
      </c>
      <c r="N9474">
        <v>3.31389066967124</v>
      </c>
      <c r="O9474">
        <v>3.42420286852819</v>
      </c>
      <c r="P9474">
        <v>2.8218677180984102</v>
      </c>
      <c r="Q9474">
        <v>2.8218677180984102</v>
      </c>
    </row>
    <row r="9475" spans="1:17">
      <c r="A9475" t="s">
        <v>17228</v>
      </c>
      <c r="B9475" s="16" t="s">
        <v>17229</v>
      </c>
      <c r="C9475">
        <v>9.5890600511189508</v>
      </c>
      <c r="D9475">
        <v>9.3248126408888208</v>
      </c>
      <c r="E9475">
        <v>9.7211900400218099</v>
      </c>
      <c r="F9475">
        <v>9.2635090033624596</v>
      </c>
      <c r="G9475">
        <v>9.8527628571753603</v>
      </c>
      <c r="H9475">
        <v>7.5126924894462599</v>
      </c>
      <c r="I9475">
        <v>8.9690191061496698</v>
      </c>
      <c r="J9475">
        <v>8.0741370537006194</v>
      </c>
      <c r="K9475">
        <v>9.9156174630043594</v>
      </c>
      <c r="L9475">
        <v>9.4921333515620603</v>
      </c>
      <c r="M9475">
        <v>9.20399563394467</v>
      </c>
      <c r="N9475">
        <v>9.6874866988141299</v>
      </c>
      <c r="O9475">
        <v>9.0045866021038101</v>
      </c>
      <c r="P9475">
        <v>7.42914401366719</v>
      </c>
      <c r="Q9475">
        <v>12.8157941768089</v>
      </c>
    </row>
    <row r="9476" spans="1:17">
      <c r="A9476" t="s">
        <v>17230</v>
      </c>
      <c r="B9476" s="16" t="s">
        <v>17231</v>
      </c>
      <c r="C9476">
        <v>5.7405986380477696</v>
      </c>
      <c r="D9476">
        <v>5.9964287144494701</v>
      </c>
      <c r="E9476">
        <v>6.5696259509985699</v>
      </c>
      <c r="F9476">
        <v>6.1471629119605797</v>
      </c>
      <c r="G9476">
        <v>6.64536989626367</v>
      </c>
      <c r="H9476">
        <v>6.1168867254643997</v>
      </c>
      <c r="I9476">
        <v>5.9628952071699803</v>
      </c>
      <c r="J9476">
        <v>7.1452692377264304</v>
      </c>
      <c r="K9476">
        <v>5.6379859859907304</v>
      </c>
      <c r="L9476">
        <v>5.98142559332394</v>
      </c>
      <c r="M9476">
        <v>6.5583555451284097</v>
      </c>
      <c r="N9476">
        <v>6.6073365936536996</v>
      </c>
      <c r="O9476">
        <v>6.6518565073704199</v>
      </c>
      <c r="P9476">
        <v>5.1241087123202096</v>
      </c>
      <c r="Q9476">
        <v>6.6375058506955904</v>
      </c>
    </row>
    <row r="9477" spans="1:17">
      <c r="A9477" t="s">
        <v>17232</v>
      </c>
      <c r="B9477" s="16" t="s">
        <v>17233</v>
      </c>
      <c r="C9477">
        <v>8.1442019039950608</v>
      </c>
      <c r="D9477">
        <v>8.0364118281461305</v>
      </c>
      <c r="E9477">
        <v>7.7791481733822598</v>
      </c>
      <c r="F9477">
        <v>8.2619969672402593</v>
      </c>
      <c r="G9477">
        <v>7.7942051583206204</v>
      </c>
      <c r="H9477">
        <v>9.2087348443794408</v>
      </c>
      <c r="I9477">
        <v>8.4200857128064097</v>
      </c>
      <c r="J9477">
        <v>8.5731895157555602</v>
      </c>
      <c r="K9477">
        <v>8.1815247106802396</v>
      </c>
      <c r="L9477">
        <v>8.1052872534355096</v>
      </c>
      <c r="M9477">
        <v>8.3818279165377003</v>
      </c>
      <c r="N9477">
        <v>8.36433849331498</v>
      </c>
      <c r="O9477">
        <v>8.4057010987683807</v>
      </c>
      <c r="P9477">
        <v>8.7544491156318394</v>
      </c>
      <c r="Q9477">
        <v>6.9204191934356096</v>
      </c>
    </row>
    <row r="9478" spans="1:17">
      <c r="A9478" t="s">
        <v>17234</v>
      </c>
      <c r="B9478" s="16" t="s">
        <v>17235</v>
      </c>
      <c r="C9478">
        <v>4.0706176854441196</v>
      </c>
      <c r="D9478">
        <v>4.0407231514856203</v>
      </c>
      <c r="E9478">
        <v>4.2015349465393896</v>
      </c>
      <c r="F9478">
        <v>4.0118215330109104</v>
      </c>
      <c r="G9478">
        <v>3.8309652426265099</v>
      </c>
      <c r="H9478">
        <v>3.50653555504317</v>
      </c>
      <c r="I9478">
        <v>3.3100125595866299</v>
      </c>
      <c r="J9478">
        <v>3.6724961835054399</v>
      </c>
      <c r="K9478">
        <v>4.2710437260841099</v>
      </c>
      <c r="L9478">
        <v>4.0420260041176004</v>
      </c>
      <c r="M9478">
        <v>4.1590575299716699</v>
      </c>
      <c r="N9478">
        <v>4.5070424063834196</v>
      </c>
      <c r="O9478">
        <v>3.8507909364900099</v>
      </c>
      <c r="P9478">
        <v>3.6194497939779602</v>
      </c>
      <c r="Q9478">
        <v>2.8218677180984102</v>
      </c>
    </row>
    <row r="9479" spans="1:17">
      <c r="A9479" t="s">
        <v>17236</v>
      </c>
      <c r="B9479" s="16" t="e">
        <v>#N/A</v>
      </c>
      <c r="C9479">
        <v>6.8271754852327504</v>
      </c>
      <c r="D9479">
        <v>6.8509999593391502</v>
      </c>
      <c r="E9479">
        <v>6.60469953054863</v>
      </c>
      <c r="F9479">
        <v>6.9141232489592603</v>
      </c>
      <c r="G9479">
        <v>7.1738294645290104</v>
      </c>
      <c r="H9479">
        <v>5.6573806008778602</v>
      </c>
      <c r="I9479">
        <v>6.9454121858673004</v>
      </c>
      <c r="J9479">
        <v>6.0832551209501702</v>
      </c>
      <c r="K9479">
        <v>7.4881248126097102</v>
      </c>
      <c r="L9479">
        <v>7.4499595836554002</v>
      </c>
      <c r="M9479">
        <v>6.6723371971217702</v>
      </c>
      <c r="N9479">
        <v>7.3066770438682598</v>
      </c>
      <c r="O9479">
        <v>6.7974449120529101</v>
      </c>
      <c r="P9479">
        <v>6.5625659221592398</v>
      </c>
      <c r="Q9479">
        <v>8.48255560796823</v>
      </c>
    </row>
    <row r="9480" spans="1:17">
      <c r="A9480" t="s">
        <v>17237</v>
      </c>
      <c r="B9480" s="16" t="s">
        <v>17238</v>
      </c>
      <c r="C9480">
        <v>8.0464577704438902</v>
      </c>
      <c r="D9480">
        <v>8.0778717630564305</v>
      </c>
      <c r="E9480">
        <v>7.5202897263322503</v>
      </c>
      <c r="F9480">
        <v>8.4775197332826302</v>
      </c>
      <c r="G9480">
        <v>8.2219787329211993</v>
      </c>
      <c r="H9480">
        <v>6.47623954306383</v>
      </c>
      <c r="I9480">
        <v>7.9475204335148701</v>
      </c>
      <c r="J9480">
        <v>7.4047115721353602</v>
      </c>
      <c r="K9480">
        <v>7.8388556660498798</v>
      </c>
      <c r="L9480">
        <v>8.2792255006641007</v>
      </c>
      <c r="M9480">
        <v>8.0741244584145395</v>
      </c>
      <c r="N9480">
        <v>7.9305058648688096</v>
      </c>
      <c r="O9480">
        <v>7.8588724446852698</v>
      </c>
      <c r="P9480">
        <v>6.47486360288885</v>
      </c>
      <c r="Q9480">
        <v>9.1060647157263492</v>
      </c>
    </row>
    <row r="9481" spans="1:17">
      <c r="A9481" t="s">
        <v>17239</v>
      </c>
      <c r="B9481" s="16" t="s">
        <v>17240</v>
      </c>
      <c r="C9481">
        <v>9.0956875136298301</v>
      </c>
      <c r="D9481">
        <v>9.1317420763891395</v>
      </c>
      <c r="E9481">
        <v>8.7526679962355693</v>
      </c>
      <c r="F9481">
        <v>8.6931292151435393</v>
      </c>
      <c r="G9481">
        <v>8.6387824895378102</v>
      </c>
      <c r="H9481">
        <v>8.8639705351989893</v>
      </c>
      <c r="I9481">
        <v>8.9500689813762193</v>
      </c>
      <c r="J9481">
        <v>8.7637457188031096</v>
      </c>
      <c r="K9481">
        <v>9.1139315316907297</v>
      </c>
      <c r="L9481">
        <v>8.8194687971248804</v>
      </c>
      <c r="M9481">
        <v>8.4470334455868592</v>
      </c>
      <c r="N9481">
        <v>8.4728952611359798</v>
      </c>
      <c r="O9481">
        <v>8.7538927920892196</v>
      </c>
      <c r="P9481">
        <v>8.9928532687632998</v>
      </c>
      <c r="Q9481">
        <v>6.6375058506955904</v>
      </c>
    </row>
    <row r="9482" spans="1:17">
      <c r="A9482" t="s">
        <v>17241</v>
      </c>
      <c r="B9482" s="16" t="s">
        <v>17242</v>
      </c>
      <c r="C9482">
        <v>7.9510236018136196</v>
      </c>
      <c r="D9482">
        <v>8.04479981750249</v>
      </c>
      <c r="E9482">
        <v>7.6260848552768703</v>
      </c>
      <c r="F9482">
        <v>7.8028884541327104</v>
      </c>
      <c r="G9482">
        <v>7.2528033882645397</v>
      </c>
      <c r="H9482">
        <v>7.8386909133567402</v>
      </c>
      <c r="I9482">
        <v>7.5914094517809803</v>
      </c>
      <c r="J9482">
        <v>8.0011625238853892</v>
      </c>
      <c r="K9482">
        <v>7.6439183356257399</v>
      </c>
      <c r="L9482">
        <v>7.3983571144579301</v>
      </c>
      <c r="M9482">
        <v>7.2475356407153404</v>
      </c>
      <c r="N9482">
        <v>6.85612319490345</v>
      </c>
      <c r="O9482">
        <v>7.8154403595846702</v>
      </c>
      <c r="P9482">
        <v>8.2808406053416803</v>
      </c>
      <c r="Q9482">
        <v>5.09416193408443</v>
      </c>
    </row>
    <row r="9483" spans="1:17">
      <c r="A9483" t="s">
        <v>17243</v>
      </c>
      <c r="B9483" s="16" t="s">
        <v>17244</v>
      </c>
      <c r="C9483">
        <v>6.0560432175631203</v>
      </c>
      <c r="D9483">
        <v>5.8873020194211696</v>
      </c>
      <c r="E9483">
        <v>5.30798454985728</v>
      </c>
      <c r="F9483">
        <v>5.9553133736970096</v>
      </c>
      <c r="G9483">
        <v>5.7479431304763704</v>
      </c>
      <c r="H9483">
        <v>5.8959384425791503</v>
      </c>
      <c r="I9483">
        <v>5.1197440703333399</v>
      </c>
      <c r="J9483">
        <v>5.4594104056423802</v>
      </c>
      <c r="K9483">
        <v>5.1706501337897404</v>
      </c>
      <c r="L9483">
        <v>5.6645052727704401</v>
      </c>
      <c r="M9483">
        <v>5.3498610950685297</v>
      </c>
      <c r="N9483">
        <v>5.7523273948856701</v>
      </c>
      <c r="O9483">
        <v>5.4042348522540298</v>
      </c>
      <c r="P9483">
        <v>5.5333174813669999</v>
      </c>
      <c r="Q9483">
        <v>2.8218677180984102</v>
      </c>
    </row>
    <row r="9484" spans="1:17">
      <c r="A9484" t="s">
        <v>17245</v>
      </c>
      <c r="B9484" s="16" t="s">
        <v>17246</v>
      </c>
      <c r="C9484">
        <v>7.3682579752029502</v>
      </c>
      <c r="D9484">
        <v>7.7487132818439504</v>
      </c>
      <c r="E9484">
        <v>7.7166723509154798</v>
      </c>
      <c r="F9484">
        <v>7.7404287607638702</v>
      </c>
      <c r="G9484">
        <v>7.6655691526767002</v>
      </c>
      <c r="H9484">
        <v>8.31389564129754</v>
      </c>
      <c r="I9484">
        <v>7.6572198933248998</v>
      </c>
      <c r="J9484">
        <v>7.85102228996878</v>
      </c>
      <c r="K9484">
        <v>7.3882814394824097</v>
      </c>
      <c r="L9484">
        <v>7.4688428657864696</v>
      </c>
      <c r="M9484">
        <v>7.44242659787579</v>
      </c>
      <c r="N9484">
        <v>7.4914217726060297</v>
      </c>
      <c r="O9484">
        <v>7.5855752806785803</v>
      </c>
      <c r="P9484">
        <v>8.2859753107059504</v>
      </c>
      <c r="Q9484">
        <v>5.81282804418474</v>
      </c>
    </row>
    <row r="9485" spans="1:17">
      <c r="A9485" t="s">
        <v>17247</v>
      </c>
      <c r="B9485" s="16" t="s">
        <v>17248</v>
      </c>
      <c r="C9485">
        <v>5.6492058890955699</v>
      </c>
      <c r="D9485">
        <v>5.5461893110012896</v>
      </c>
      <c r="E9485">
        <v>6.0115232870691901</v>
      </c>
      <c r="F9485">
        <v>5.9029685313311697</v>
      </c>
      <c r="G9485">
        <v>5.8198701234814401</v>
      </c>
      <c r="H9485">
        <v>5.4810077289205497</v>
      </c>
      <c r="I9485">
        <v>5.4614747608994199</v>
      </c>
      <c r="J9485">
        <v>5.6199791686857399</v>
      </c>
      <c r="K9485">
        <v>5.9029236462359096</v>
      </c>
      <c r="L9485">
        <v>5.6645052727704401</v>
      </c>
      <c r="M9485">
        <v>5.8665421880889701</v>
      </c>
      <c r="N9485">
        <v>5.5842645045438202</v>
      </c>
      <c r="O9485">
        <v>5.98581415080033</v>
      </c>
      <c r="P9485">
        <v>5.1710851092644097</v>
      </c>
      <c r="Q9485">
        <v>6.6375058506955904</v>
      </c>
    </row>
    <row r="9486" spans="1:17">
      <c r="A9486" t="s">
        <v>17249</v>
      </c>
      <c r="B9486" s="16" t="s">
        <v>17250</v>
      </c>
      <c r="C9486">
        <v>7.9273378688956697</v>
      </c>
      <c r="D9486">
        <v>7.7435677630348598</v>
      </c>
      <c r="E9486">
        <v>7.0093636205731702</v>
      </c>
      <c r="F9486">
        <v>7.1247693927878597</v>
      </c>
      <c r="G9486">
        <v>7.84600064815635</v>
      </c>
      <c r="H9486">
        <v>7.55069959745998</v>
      </c>
      <c r="I9486">
        <v>7.6688686781211901</v>
      </c>
      <c r="J9486">
        <v>7.4834381893300002</v>
      </c>
      <c r="K9486">
        <v>7.5162180888053802</v>
      </c>
      <c r="L9486">
        <v>7.2892387332708299</v>
      </c>
      <c r="M9486">
        <v>7.5330985542824997</v>
      </c>
      <c r="N9486">
        <v>7.6491503760657302</v>
      </c>
      <c r="O9486">
        <v>7.1430436250513001</v>
      </c>
      <c r="P9486">
        <v>8.5348522003527201</v>
      </c>
      <c r="Q9486">
        <v>6.2843132996066204</v>
      </c>
    </row>
    <row r="9487" spans="1:17">
      <c r="A9487" t="s">
        <v>17251</v>
      </c>
      <c r="B9487" s="16" t="s">
        <v>17252</v>
      </c>
      <c r="C9487">
        <v>7.96505030637449</v>
      </c>
      <c r="D9487">
        <v>7.9089550682826602</v>
      </c>
      <c r="E9487">
        <v>7.9517909669453397</v>
      </c>
      <c r="F9487">
        <v>8.1519184688716102</v>
      </c>
      <c r="G9487">
        <v>7.6397078758824399</v>
      </c>
      <c r="H9487">
        <v>7.7759279249737503</v>
      </c>
      <c r="I9487">
        <v>7.9282716937134499</v>
      </c>
      <c r="J9487">
        <v>8.0502205947457703</v>
      </c>
      <c r="K9487">
        <v>7.83440205846422</v>
      </c>
      <c r="L9487">
        <v>7.9120326900075399</v>
      </c>
      <c r="M9487">
        <v>7.8951117597084597</v>
      </c>
      <c r="N9487">
        <v>7.666966537545</v>
      </c>
      <c r="O9487">
        <v>7.8313858293162903</v>
      </c>
      <c r="P9487">
        <v>7.6994680456008098</v>
      </c>
      <c r="Q9487">
        <v>5.81282804418474</v>
      </c>
    </row>
    <row r="9488" spans="1:17">
      <c r="A9488" t="s">
        <v>17253</v>
      </c>
      <c r="B9488" s="16" t="s">
        <v>17254</v>
      </c>
      <c r="C9488">
        <v>7.7604076670762003</v>
      </c>
      <c r="D9488">
        <v>7.6857187898793402</v>
      </c>
      <c r="E9488">
        <v>7.7166723509154798</v>
      </c>
      <c r="F9488">
        <v>7.9158833325461702</v>
      </c>
      <c r="G9488">
        <v>7.61337333307862</v>
      </c>
      <c r="H9488">
        <v>8.8739863864483404</v>
      </c>
      <c r="I9488">
        <v>7.4158315563692403</v>
      </c>
      <c r="J9488">
        <v>8.4480776175432801</v>
      </c>
      <c r="K9488">
        <v>7.5217714944303404</v>
      </c>
      <c r="L9488">
        <v>7.3983571144579301</v>
      </c>
      <c r="M9488">
        <v>7.7193737799210398</v>
      </c>
      <c r="N9488">
        <v>7.8286926376864203</v>
      </c>
      <c r="O9488">
        <v>7.6810893333439996</v>
      </c>
      <c r="P9488">
        <v>8.1348002259419907</v>
      </c>
      <c r="Q9488">
        <v>2.8218677180984102</v>
      </c>
    </row>
    <row r="9489" spans="1:17">
      <c r="A9489" t="s">
        <v>17255</v>
      </c>
      <c r="B9489" s="16" t="s">
        <v>17256</v>
      </c>
      <c r="C9489">
        <v>10.2406263974382</v>
      </c>
      <c r="D9489">
        <v>10.221996807401</v>
      </c>
      <c r="E9489">
        <v>10.3872286905913</v>
      </c>
      <c r="F9489">
        <v>10.430692151120001</v>
      </c>
      <c r="G9489">
        <v>10.237769046302001</v>
      </c>
      <c r="H9489">
        <v>10.2542260190825</v>
      </c>
      <c r="I9489">
        <v>10.121681447537201</v>
      </c>
      <c r="J9489">
        <v>10.6166772580657</v>
      </c>
      <c r="K9489">
        <v>10.3652702881924</v>
      </c>
      <c r="L9489">
        <v>10.100811048704999</v>
      </c>
      <c r="M9489">
        <v>9.9426296481021694</v>
      </c>
      <c r="N9489">
        <v>9.6772794206546493</v>
      </c>
      <c r="O9489">
        <v>9.7078840691792898</v>
      </c>
      <c r="P9489">
        <v>10.4677606994901</v>
      </c>
      <c r="Q9489">
        <v>8.8614637697687808</v>
      </c>
    </row>
    <row r="9490" spans="1:17">
      <c r="A9490" t="s">
        <v>17257</v>
      </c>
      <c r="B9490" s="16" t="s">
        <v>17258</v>
      </c>
      <c r="C9490">
        <v>6.9167499097341398</v>
      </c>
      <c r="D9490">
        <v>6.5651840145352196</v>
      </c>
      <c r="E9490">
        <v>4.3969712788901898</v>
      </c>
      <c r="F9490">
        <v>6.62497318038033</v>
      </c>
      <c r="G9490">
        <v>7.62000228824704</v>
      </c>
      <c r="H9490">
        <v>6.2156121062574901</v>
      </c>
      <c r="I9490">
        <v>5.7790171390800298</v>
      </c>
      <c r="J9490">
        <v>5.6573646507857704</v>
      </c>
      <c r="K9490">
        <v>5.14095204503435</v>
      </c>
      <c r="L9490">
        <v>4.7015176725495298</v>
      </c>
      <c r="M9490">
        <v>6.1486975607776104</v>
      </c>
      <c r="N9490">
        <v>7.2126792806103603</v>
      </c>
      <c r="O9490">
        <v>6.4383085973051104</v>
      </c>
      <c r="P9490">
        <v>6.5625659221592398</v>
      </c>
      <c r="Q9490">
        <v>2.8218677180984102</v>
      </c>
    </row>
    <row r="9491" spans="1:17">
      <c r="A9491" t="s">
        <v>17259</v>
      </c>
      <c r="B9491" s="16" t="s">
        <v>17260</v>
      </c>
      <c r="C9491">
        <v>7.5776529308588696</v>
      </c>
      <c r="D9491">
        <v>7.5389651014236199</v>
      </c>
      <c r="E9491">
        <v>7.7482491570996297</v>
      </c>
      <c r="F9491">
        <v>7.3346991491430797</v>
      </c>
      <c r="G9491">
        <v>6.9497333056202697</v>
      </c>
      <c r="H9491">
        <v>7.0555790375985197</v>
      </c>
      <c r="I9491">
        <v>7.27038489660531</v>
      </c>
      <c r="J9491">
        <v>7.2146530946861898</v>
      </c>
      <c r="K9491">
        <v>7.3133810391736302</v>
      </c>
      <c r="L9491">
        <v>7.2165768042887199</v>
      </c>
      <c r="M9491">
        <v>6.9334971650753596</v>
      </c>
      <c r="N9491">
        <v>6.6439211301738199</v>
      </c>
      <c r="O9491">
        <v>7.1995023503709197</v>
      </c>
      <c r="P9491">
        <v>7.2512976857525899</v>
      </c>
      <c r="Q9491">
        <v>7.8374797051227896</v>
      </c>
    </row>
    <row r="9492" spans="1:17">
      <c r="A9492" t="s">
        <v>17261</v>
      </c>
      <c r="B9492" s="16" t="s">
        <v>17262</v>
      </c>
      <c r="C9492">
        <v>5.7405986380477696</v>
      </c>
      <c r="D9492">
        <v>5.4196943085789</v>
      </c>
      <c r="E9492">
        <v>5.98496325541152</v>
      </c>
      <c r="F9492">
        <v>6.24811637945347</v>
      </c>
      <c r="G9492">
        <v>5.7963037841217497</v>
      </c>
      <c r="H9492">
        <v>4.1560374762891303</v>
      </c>
      <c r="I9492">
        <v>5.1197440703333399</v>
      </c>
      <c r="J9492">
        <v>5.2279045433873996</v>
      </c>
      <c r="K9492">
        <v>5.5519879823209104</v>
      </c>
      <c r="L9492">
        <v>5.5241990976608299</v>
      </c>
      <c r="M9492">
        <v>5.4539067964059598</v>
      </c>
      <c r="N9492">
        <v>6.2592763242158096</v>
      </c>
      <c r="O9492">
        <v>5.6262843524796304</v>
      </c>
      <c r="P9492">
        <v>4.4479700090536403</v>
      </c>
      <c r="Q9492">
        <v>7.3593062614465703</v>
      </c>
    </row>
    <row r="9493" spans="1:17">
      <c r="A9493" t="s">
        <v>17263</v>
      </c>
      <c r="B9493" s="16" t="s">
        <v>17264</v>
      </c>
      <c r="C9493">
        <v>8.9482368689179292</v>
      </c>
      <c r="D9493">
        <v>9.0128578112849205</v>
      </c>
      <c r="E9493">
        <v>8.6225181947664797</v>
      </c>
      <c r="F9493">
        <v>8.94166577772347</v>
      </c>
      <c r="G9493">
        <v>8.7056848358701906</v>
      </c>
      <c r="H9493">
        <v>9.4199952657156505</v>
      </c>
      <c r="I9493">
        <v>9.1080042120052802</v>
      </c>
      <c r="J9493">
        <v>9.1027779801530002</v>
      </c>
      <c r="K9493">
        <v>8.7024155634779099</v>
      </c>
      <c r="L9493">
        <v>8.9966739899816108</v>
      </c>
      <c r="M9493">
        <v>9.2510874890201205</v>
      </c>
      <c r="N9493">
        <v>8.9362427898219501</v>
      </c>
      <c r="O9493">
        <v>9.2059166634580691</v>
      </c>
      <c r="P9493">
        <v>9.1973801366123595</v>
      </c>
      <c r="Q9493">
        <v>8.0859864702427604</v>
      </c>
    </row>
    <row r="9494" spans="1:17">
      <c r="A9494" t="s">
        <v>17265</v>
      </c>
      <c r="B9494" s="16" t="s">
        <v>17266</v>
      </c>
      <c r="C9494">
        <v>10.689244009789901</v>
      </c>
      <c r="D9494">
        <v>10.707055504307</v>
      </c>
      <c r="E9494">
        <v>10.3581360282961</v>
      </c>
      <c r="F9494">
        <v>10.5983898648172</v>
      </c>
      <c r="G9494">
        <v>10.8059090995798</v>
      </c>
      <c r="H9494">
        <v>10.5393979256049</v>
      </c>
      <c r="I9494">
        <v>10.415567798602501</v>
      </c>
      <c r="J9494">
        <v>10.1888429100552</v>
      </c>
      <c r="K9494">
        <v>10.7310986394334</v>
      </c>
      <c r="L9494">
        <v>10.755138793506999</v>
      </c>
      <c r="M9494">
        <v>10.8669131272191</v>
      </c>
      <c r="N9494">
        <v>10.6030280770562</v>
      </c>
      <c r="O9494">
        <v>11.2326498216229</v>
      </c>
      <c r="P9494">
        <v>10.786591228168099</v>
      </c>
      <c r="Q9494">
        <v>10.299164948392599</v>
      </c>
    </row>
    <row r="9495" spans="1:17">
      <c r="A9495" t="s">
        <v>17267</v>
      </c>
      <c r="B9495" s="16" t="s">
        <v>17268</v>
      </c>
      <c r="C9495">
        <v>9.0058771174759205</v>
      </c>
      <c r="D9495">
        <v>8.9472922441022593</v>
      </c>
      <c r="E9495">
        <v>8.9453234765776308</v>
      </c>
      <c r="F9495">
        <v>9.0991661362402194</v>
      </c>
      <c r="G9495">
        <v>9.3894041750920501</v>
      </c>
      <c r="H9495">
        <v>7.8180724136366102</v>
      </c>
      <c r="I9495">
        <v>8.7149167841094197</v>
      </c>
      <c r="J9495">
        <v>8.2583695956585199</v>
      </c>
      <c r="K9495">
        <v>9.0249526600962096</v>
      </c>
      <c r="L9495">
        <v>9.0581470500150996</v>
      </c>
      <c r="M9495">
        <v>8.7066279020414594</v>
      </c>
      <c r="N9495">
        <v>8.8164319891577705</v>
      </c>
      <c r="O9495">
        <v>8.3734090430531296</v>
      </c>
      <c r="P9495">
        <v>7.3528040126010596</v>
      </c>
      <c r="Q9495">
        <v>10.587978282891401</v>
      </c>
    </row>
    <row r="9496" spans="1:17">
      <c r="A9496" t="s">
        <v>17269</v>
      </c>
      <c r="B9496" s="16" t="s">
        <v>17270</v>
      </c>
      <c r="C9496">
        <v>3.5040133865677898</v>
      </c>
      <c r="D9496">
        <v>3.6330127529723502</v>
      </c>
      <c r="E9496">
        <v>2.8218677180984102</v>
      </c>
      <c r="F9496">
        <v>3.4706286095040801</v>
      </c>
      <c r="G9496">
        <v>3.33407035458014</v>
      </c>
      <c r="H9496">
        <v>3.50653555504317</v>
      </c>
      <c r="I9496">
        <v>4.3728229044696096</v>
      </c>
      <c r="J9496">
        <v>4.2567562628296498</v>
      </c>
      <c r="K9496">
        <v>3.8204461843508501</v>
      </c>
      <c r="L9496">
        <v>3.29479214013883</v>
      </c>
      <c r="M9496">
        <v>3.6461416973015899</v>
      </c>
      <c r="N9496">
        <v>3.99991931403749</v>
      </c>
      <c r="O9496">
        <v>3.6677309644704801</v>
      </c>
      <c r="P9496">
        <v>3.7927642367557501</v>
      </c>
      <c r="Q9496">
        <v>2.8218677180984102</v>
      </c>
    </row>
    <row r="9497" spans="1:17">
      <c r="A9497" t="s">
        <v>17271</v>
      </c>
      <c r="B9497" s="16" t="s">
        <v>17272</v>
      </c>
      <c r="C9497">
        <v>8.5528809655184901</v>
      </c>
      <c r="D9497">
        <v>8.7148774881820099</v>
      </c>
      <c r="E9497">
        <v>8.5880584464425898</v>
      </c>
      <c r="F9497">
        <v>8.5295590110989306</v>
      </c>
      <c r="G9497">
        <v>8.8193780371277093</v>
      </c>
      <c r="H9497">
        <v>9.1988087552759108</v>
      </c>
      <c r="I9497">
        <v>9.0244197059078299</v>
      </c>
      <c r="J9497">
        <v>8.7383227523083402</v>
      </c>
      <c r="K9497">
        <v>8.8683359844784206</v>
      </c>
      <c r="L9497">
        <v>9.1250530319424197</v>
      </c>
      <c r="M9497">
        <v>8.9405366546100993</v>
      </c>
      <c r="N9497">
        <v>8.7428168442373195</v>
      </c>
      <c r="O9497">
        <v>8.9454220080150399</v>
      </c>
      <c r="P9497">
        <v>9.2403200336841103</v>
      </c>
      <c r="Q9497">
        <v>8.5667227177791094</v>
      </c>
    </row>
    <row r="9498" spans="1:17">
      <c r="A9498" t="s">
        <v>17273</v>
      </c>
      <c r="B9498" s="16" t="s">
        <v>17274</v>
      </c>
      <c r="C9498">
        <v>7.7057491255831003</v>
      </c>
      <c r="D9498">
        <v>7.8090663738983803</v>
      </c>
      <c r="E9498">
        <v>7.3245864031377002</v>
      </c>
      <c r="F9498">
        <v>7.7791850861198899</v>
      </c>
      <c r="G9498">
        <v>7.96528252173289</v>
      </c>
      <c r="H9498">
        <v>8.2148933701593592</v>
      </c>
      <c r="I9498">
        <v>7.5479065102732203</v>
      </c>
      <c r="J9498">
        <v>7.5237274800045304</v>
      </c>
      <c r="K9498">
        <v>7.65406560375519</v>
      </c>
      <c r="L9498">
        <v>7.5887671861693198</v>
      </c>
      <c r="M9498">
        <v>7.9271215347442103</v>
      </c>
      <c r="N9498">
        <v>8.0209863198566005</v>
      </c>
      <c r="O9498">
        <v>8.1877846028900603</v>
      </c>
      <c r="P9498">
        <v>7.9912618876300598</v>
      </c>
      <c r="Q9498">
        <v>5.81282804418474</v>
      </c>
    </row>
    <row r="9499" spans="1:17">
      <c r="A9499" t="s">
        <v>17275</v>
      </c>
      <c r="B9499" s="16" t="s">
        <v>17276</v>
      </c>
      <c r="C9499">
        <v>9.1457760436414492</v>
      </c>
      <c r="D9499">
        <v>8.92475746460015</v>
      </c>
      <c r="E9499">
        <v>3.9618875914207199</v>
      </c>
      <c r="F9499">
        <v>4.8265290176055897</v>
      </c>
      <c r="G9499">
        <v>4.7889010218833103</v>
      </c>
      <c r="H9499">
        <v>5.0769980259574004</v>
      </c>
      <c r="I9499">
        <v>8.0037697506551204</v>
      </c>
      <c r="J9499">
        <v>2.8218677180984102</v>
      </c>
      <c r="K9499">
        <v>10.5910779914875</v>
      </c>
      <c r="L9499">
        <v>9.5901044376104103</v>
      </c>
      <c r="M9499">
        <v>5.3280626239297098</v>
      </c>
      <c r="N9499">
        <v>5.68277591644026</v>
      </c>
      <c r="O9499">
        <v>4.8737348553695998</v>
      </c>
      <c r="P9499">
        <v>4.5271021320563003</v>
      </c>
      <c r="Q9499">
        <v>9.0486929182374407</v>
      </c>
    </row>
    <row r="9500" spans="1:17">
      <c r="A9500" t="s">
        <v>17277</v>
      </c>
      <c r="B9500" s="16" t="s">
        <v>17278</v>
      </c>
      <c r="C9500">
        <v>9.3465114319469098</v>
      </c>
      <c r="D9500">
        <v>9.2970102469956295</v>
      </c>
      <c r="E9500">
        <v>9.0502937075658405</v>
      </c>
      <c r="F9500">
        <v>8.8331346528718804</v>
      </c>
      <c r="G9500">
        <v>8.9274303214547892</v>
      </c>
      <c r="H9500">
        <v>9.4352934706721108</v>
      </c>
      <c r="I9500">
        <v>9.3147123924091595</v>
      </c>
      <c r="J9500">
        <v>9.4726695241809793</v>
      </c>
      <c r="K9500">
        <v>8.9671798853005296</v>
      </c>
      <c r="L9500">
        <v>9.1927778184162996</v>
      </c>
      <c r="M9500">
        <v>9.3034757045850593</v>
      </c>
      <c r="N9500">
        <v>8.9015836112911</v>
      </c>
      <c r="O9500">
        <v>9.1997928069626997</v>
      </c>
      <c r="P9500">
        <v>9.2948057323943303</v>
      </c>
      <c r="Q9500">
        <v>8.7216113394761106</v>
      </c>
    </row>
    <row r="9501" spans="1:17">
      <c r="A9501" t="s">
        <v>17279</v>
      </c>
      <c r="B9501" s="16" t="s">
        <v>17280</v>
      </c>
      <c r="C9501">
        <v>9.7992446460193605</v>
      </c>
      <c r="D9501">
        <v>9.7950087822663399</v>
      </c>
      <c r="E9501">
        <v>9.1540396698409694</v>
      </c>
      <c r="F9501">
        <v>9.6478175306876395</v>
      </c>
      <c r="G9501">
        <v>10.3703124644422</v>
      </c>
      <c r="H9501">
        <v>9.7170111915810402</v>
      </c>
      <c r="I9501">
        <v>10.6204386027841</v>
      </c>
      <c r="J9501">
        <v>9.9615176570748005</v>
      </c>
      <c r="K9501">
        <v>9.8119315131568694</v>
      </c>
      <c r="L9501">
        <v>10.4458521970265</v>
      </c>
      <c r="M9501">
        <v>10.396748328425</v>
      </c>
      <c r="N9501">
        <v>10.552868243441599</v>
      </c>
      <c r="O9501">
        <v>9.9331338290683107</v>
      </c>
      <c r="P9501">
        <v>10.8913250901161</v>
      </c>
      <c r="Q9501">
        <v>9.3629875558906797</v>
      </c>
    </row>
    <row r="9502" spans="1:17">
      <c r="A9502" t="s">
        <v>17281</v>
      </c>
      <c r="B9502" s="16" t="s">
        <v>17282</v>
      </c>
      <c r="C9502">
        <v>5.4731326598032704</v>
      </c>
      <c r="D9502">
        <v>5.1891537613714398</v>
      </c>
      <c r="E9502">
        <v>5.0693649437607</v>
      </c>
      <c r="F9502">
        <v>4.9752349446537503</v>
      </c>
      <c r="G9502">
        <v>5.5356797135327902</v>
      </c>
      <c r="H9502">
        <v>6.0289964067317099</v>
      </c>
      <c r="I9502">
        <v>5.1886752257753797</v>
      </c>
      <c r="J9502">
        <v>5.1764314620679004</v>
      </c>
      <c r="K9502">
        <v>5.1997021944381299</v>
      </c>
      <c r="L9502">
        <v>4.9878555821396704</v>
      </c>
      <c r="M9502">
        <v>5.3498610950685297</v>
      </c>
      <c r="N9502">
        <v>5.9423367922347801</v>
      </c>
      <c r="O9502">
        <v>5.3368598019304798</v>
      </c>
      <c r="P9502">
        <v>5.6022656228975496</v>
      </c>
      <c r="Q9502">
        <v>5.81282804418474</v>
      </c>
    </row>
    <row r="9503" spans="1:17">
      <c r="A9503" t="s">
        <v>17283</v>
      </c>
      <c r="B9503" s="16" t="s">
        <v>17284</v>
      </c>
      <c r="C9503">
        <v>7.3398019669746004</v>
      </c>
      <c r="D9503">
        <v>7.3418416264102397</v>
      </c>
      <c r="E9503">
        <v>7.1580599070866304</v>
      </c>
      <c r="F9503">
        <v>7.0473688157521996</v>
      </c>
      <c r="G9503">
        <v>7.7159380335276202</v>
      </c>
      <c r="H9503">
        <v>6.47623954306383</v>
      </c>
      <c r="I9503">
        <v>7.6036010338099702</v>
      </c>
      <c r="J9503">
        <v>7.2690296295856403</v>
      </c>
      <c r="K9503">
        <v>6.5758592423056603</v>
      </c>
      <c r="L9503">
        <v>7.62287817002548</v>
      </c>
      <c r="M9503">
        <v>7.7475398248133303</v>
      </c>
      <c r="N9503">
        <v>8.2665297976276104</v>
      </c>
      <c r="O9503">
        <v>7.4629264675432703</v>
      </c>
      <c r="P9503">
        <v>7.4198202750926399</v>
      </c>
      <c r="Q9503">
        <v>7.6950435514148801</v>
      </c>
    </row>
    <row r="9504" spans="1:17">
      <c r="A9504" t="s">
        <v>17285</v>
      </c>
      <c r="B9504" s="16" t="e">
        <v>#N/A</v>
      </c>
      <c r="C9504">
        <v>2.8218677180984102</v>
      </c>
      <c r="D9504">
        <v>3.4870161193063098</v>
      </c>
      <c r="E9504">
        <v>2.8218677180984102</v>
      </c>
      <c r="F9504">
        <v>3.6131889974304401</v>
      </c>
      <c r="G9504">
        <v>3.33407035458014</v>
      </c>
      <c r="H9504">
        <v>3.50653555504317</v>
      </c>
      <c r="I9504">
        <v>3.6595800418069002</v>
      </c>
      <c r="J9504">
        <v>3.2517770676889399</v>
      </c>
      <c r="K9504">
        <v>3.27554212654834</v>
      </c>
      <c r="L9504">
        <v>2.8218677180984102</v>
      </c>
      <c r="M9504">
        <v>3.4086250003018401</v>
      </c>
      <c r="N9504">
        <v>3.79229116939824</v>
      </c>
      <c r="O9504">
        <v>3.7643275486974099</v>
      </c>
      <c r="P9504">
        <v>3.3893867502571098</v>
      </c>
      <c r="Q9504">
        <v>2.8218677180984102</v>
      </c>
    </row>
    <row r="9505" spans="1:17">
      <c r="A9505" t="s">
        <v>17286</v>
      </c>
      <c r="B9505" s="16" t="s">
        <v>17287</v>
      </c>
      <c r="C9505">
        <v>3.6535616636188299</v>
      </c>
      <c r="D9505">
        <v>4.1197647330598102</v>
      </c>
      <c r="E9505">
        <v>2.8218677180984102</v>
      </c>
      <c r="F9505">
        <v>3.6131889974304401</v>
      </c>
      <c r="G9505">
        <v>3.5425260543824399</v>
      </c>
      <c r="H9505">
        <v>4.1560374762891303</v>
      </c>
      <c r="I9505">
        <v>2.8218677180984102</v>
      </c>
      <c r="J9505">
        <v>3.4276433730071201</v>
      </c>
      <c r="K9505">
        <v>3.7184612093777498</v>
      </c>
      <c r="L9505">
        <v>3.6339073669181099</v>
      </c>
      <c r="M9505">
        <v>4.4983624523483101</v>
      </c>
      <c r="N9505">
        <v>4.4472252118161997</v>
      </c>
      <c r="O9505">
        <v>4.0696565081197198</v>
      </c>
      <c r="P9505">
        <v>3.6194497939779602</v>
      </c>
      <c r="Q9505">
        <v>2.8218677180984102</v>
      </c>
    </row>
    <row r="9506" spans="1:17">
      <c r="A9506" t="s">
        <v>17288</v>
      </c>
      <c r="B9506" s="16" t="s">
        <v>17289</v>
      </c>
      <c r="C9506">
        <v>4.5401401503132401</v>
      </c>
      <c r="D9506">
        <v>4.32650596693877</v>
      </c>
      <c r="E9506">
        <v>4.0887687455453801</v>
      </c>
      <c r="F9506">
        <v>4.6121840845566204</v>
      </c>
      <c r="G9506">
        <v>4.0460446887748596</v>
      </c>
      <c r="H9506">
        <v>2.8218677180984102</v>
      </c>
      <c r="I9506">
        <v>4.2360017113942803</v>
      </c>
      <c r="J9506">
        <v>4.0764652066995799</v>
      </c>
      <c r="K9506">
        <v>4.2084442324483602</v>
      </c>
      <c r="L9506">
        <v>4.3892426656840904</v>
      </c>
      <c r="M9506">
        <v>3.82485868955618</v>
      </c>
      <c r="N9506">
        <v>3.99991931403749</v>
      </c>
      <c r="O9506">
        <v>4.1329497517715001</v>
      </c>
      <c r="P9506">
        <v>3.7927642367557501</v>
      </c>
      <c r="Q9506">
        <v>2.8218677180984102</v>
      </c>
    </row>
    <row r="9507" spans="1:17">
      <c r="A9507" t="s">
        <v>17290</v>
      </c>
      <c r="B9507" s="16" t="s">
        <v>17291</v>
      </c>
      <c r="C9507">
        <v>10.359463156641599</v>
      </c>
      <c r="D9507">
        <v>10.2914450680233</v>
      </c>
      <c r="E9507">
        <v>10.172972883878</v>
      </c>
      <c r="F9507">
        <v>10.0413487702435</v>
      </c>
      <c r="G9507">
        <v>10.0953720049131</v>
      </c>
      <c r="H9507">
        <v>9.7128326290617899</v>
      </c>
      <c r="I9507">
        <v>10.1067883583081</v>
      </c>
      <c r="J9507">
        <v>10.1636040602385</v>
      </c>
      <c r="K9507">
        <v>10.267988220154299</v>
      </c>
      <c r="L9507">
        <v>10.0432733543835</v>
      </c>
      <c r="M9507">
        <v>9.8594348161785703</v>
      </c>
      <c r="N9507">
        <v>9.4983399091966003</v>
      </c>
      <c r="O9507">
        <v>10.0534679347045</v>
      </c>
      <c r="P9507">
        <v>10.276033324639499</v>
      </c>
      <c r="Q9507">
        <v>9.7343991185863192</v>
      </c>
    </row>
    <row r="9508" spans="1:17">
      <c r="A9508" t="s">
        <v>17292</v>
      </c>
      <c r="B9508" s="16" t="s">
        <v>17293</v>
      </c>
      <c r="C9508">
        <v>7.89350948884357</v>
      </c>
      <c r="D9508">
        <v>8.0279747131112202</v>
      </c>
      <c r="E9508">
        <v>7.7404196544680097</v>
      </c>
      <c r="F9508">
        <v>7.9544846044562698</v>
      </c>
      <c r="G9508">
        <v>7.92304149322044</v>
      </c>
      <c r="H9508">
        <v>8.0523361703931595</v>
      </c>
      <c r="I9508">
        <v>8.0400849453704701</v>
      </c>
      <c r="J9508">
        <v>7.8706683659027403</v>
      </c>
      <c r="K9508">
        <v>7.7183343203538497</v>
      </c>
      <c r="L9508">
        <v>8.1758710014078897</v>
      </c>
      <c r="M9508">
        <v>8.4347208723887892</v>
      </c>
      <c r="N9508">
        <v>8.4996315541671699</v>
      </c>
      <c r="O9508">
        <v>8.33479721037037</v>
      </c>
      <c r="P9508">
        <v>6.5961905188862699</v>
      </c>
      <c r="Q9508">
        <v>7.6950435514148801</v>
      </c>
    </row>
    <row r="9509" spans="1:17">
      <c r="A9509" t="s">
        <v>17294</v>
      </c>
      <c r="B9509" s="16" t="s">
        <v>17295</v>
      </c>
      <c r="C9509">
        <v>7.3541003915390402</v>
      </c>
      <c r="D9509">
        <v>7.5149974568881897</v>
      </c>
      <c r="E9509">
        <v>7.1929456960548803</v>
      </c>
      <c r="F9509">
        <v>6.62497318038033</v>
      </c>
      <c r="G9509">
        <v>7.6266008455933401</v>
      </c>
      <c r="H9509">
        <v>6.1168867254643997</v>
      </c>
      <c r="I9509">
        <v>7.5288520054046</v>
      </c>
      <c r="J9509">
        <v>6.6297729632679196</v>
      </c>
      <c r="K9509">
        <v>7.8028350331901102</v>
      </c>
      <c r="L9509">
        <v>7.3380004094259004</v>
      </c>
      <c r="M9509">
        <v>7.1722611697927698</v>
      </c>
      <c r="N9509">
        <v>7.5755944676133904</v>
      </c>
      <c r="O9509">
        <v>7.0708795500031796</v>
      </c>
      <c r="P9509">
        <v>7.42914401366719</v>
      </c>
      <c r="Q9509">
        <v>8.0859864702427604</v>
      </c>
    </row>
    <row r="9510" spans="1:17">
      <c r="A9510" t="s">
        <v>17296</v>
      </c>
      <c r="B9510" s="16" t="s">
        <v>17297</v>
      </c>
      <c r="C9510">
        <v>10.9818183306215</v>
      </c>
      <c r="D9510">
        <v>11.0171293090165</v>
      </c>
      <c r="E9510">
        <v>11.0829825181651</v>
      </c>
      <c r="F9510">
        <v>10.733901305270001</v>
      </c>
      <c r="G9510">
        <v>11.021895468441601</v>
      </c>
      <c r="H9510">
        <v>10.821398390399001</v>
      </c>
      <c r="I9510">
        <v>10.9716907980856</v>
      </c>
      <c r="J9510">
        <v>10.8461707499439</v>
      </c>
      <c r="K9510">
        <v>11.110854531578999</v>
      </c>
      <c r="L9510">
        <v>10.8048295208794</v>
      </c>
      <c r="M9510">
        <v>10.7235236206677</v>
      </c>
      <c r="N9510">
        <v>10.748007984171499</v>
      </c>
      <c r="O9510">
        <v>11.020625455783399</v>
      </c>
      <c r="P9510">
        <v>11.112548652197599</v>
      </c>
      <c r="Q9510">
        <v>11.409734462543</v>
      </c>
    </row>
    <row r="9511" spans="1:17">
      <c r="A9511" t="s">
        <v>17298</v>
      </c>
      <c r="B9511" s="16" t="s">
        <v>17299</v>
      </c>
      <c r="C9511">
        <v>7.65471643132829</v>
      </c>
      <c r="D9511">
        <v>7.7123023189826299</v>
      </c>
      <c r="E9511">
        <v>7.8894499985839701</v>
      </c>
      <c r="F9511">
        <v>8.2654116062852392</v>
      </c>
      <c r="G9511">
        <v>8.3188002250974407</v>
      </c>
      <c r="H9511">
        <v>7.7812639465712303</v>
      </c>
      <c r="I9511">
        <v>6.9832992760965604</v>
      </c>
      <c r="J9511">
        <v>7.1322856567136599</v>
      </c>
      <c r="K9511">
        <v>7.3699190669116801</v>
      </c>
      <c r="L9511">
        <v>6.7338185396413799</v>
      </c>
      <c r="M9511">
        <v>8.7940353759250804</v>
      </c>
      <c r="N9511">
        <v>8.3349442388024109</v>
      </c>
      <c r="O9511">
        <v>8.6272650061883898</v>
      </c>
      <c r="P9511">
        <v>7.1191899593250501</v>
      </c>
      <c r="Q9511">
        <v>8.0859864702427604</v>
      </c>
    </row>
    <row r="9512" spans="1:17">
      <c r="A9512" t="s">
        <v>17300</v>
      </c>
      <c r="B9512" s="16" t="s">
        <v>17301</v>
      </c>
      <c r="C9512">
        <v>6.3571282477373696</v>
      </c>
      <c r="D9512">
        <v>6.1613914259344904</v>
      </c>
      <c r="E9512">
        <v>6.5696259509985699</v>
      </c>
      <c r="F9512">
        <v>6.9314721879311696</v>
      </c>
      <c r="G9512">
        <v>6.4648297334768499</v>
      </c>
      <c r="H9512">
        <v>6.8571668783692896</v>
      </c>
      <c r="I9512">
        <v>6.6239335844977303</v>
      </c>
      <c r="J9512">
        <v>7.1059607573180203</v>
      </c>
      <c r="K9512">
        <v>6.1833404654740303</v>
      </c>
      <c r="L9512">
        <v>6.6141305942154798</v>
      </c>
      <c r="M9512">
        <v>6.9405014020759301</v>
      </c>
      <c r="N9512">
        <v>6.5949304227929604</v>
      </c>
      <c r="O9512">
        <v>7.0708795500031796</v>
      </c>
      <c r="P9512">
        <v>6.69255918292128</v>
      </c>
      <c r="Q9512">
        <v>5.09416193408443</v>
      </c>
    </row>
    <row r="9513" spans="1:17">
      <c r="A9513" t="s">
        <v>17302</v>
      </c>
      <c r="B9513" s="16" t="s">
        <v>17303</v>
      </c>
      <c r="C9513">
        <v>7.3611966142172296</v>
      </c>
      <c r="D9513">
        <v>7.4469495762664897</v>
      </c>
      <c r="E9513">
        <v>7.0979641920863799</v>
      </c>
      <c r="F9513">
        <v>7.0710305154404098</v>
      </c>
      <c r="G9513">
        <v>7.4065039640053101</v>
      </c>
      <c r="H9513">
        <v>7.8076513779590604</v>
      </c>
      <c r="I9513">
        <v>7.5604707282268997</v>
      </c>
      <c r="J9513">
        <v>7.4783217376342002</v>
      </c>
      <c r="K9513">
        <v>7.0771292840706099</v>
      </c>
      <c r="L9513">
        <v>7.4372315461415699</v>
      </c>
      <c r="M9513">
        <v>7.39230442976364</v>
      </c>
      <c r="N9513">
        <v>7.3217623800089804</v>
      </c>
      <c r="O9513">
        <v>7.3621748411575298</v>
      </c>
      <c r="P9513">
        <v>7.4927704004486699</v>
      </c>
      <c r="Q9513">
        <v>5.09416193408443</v>
      </c>
    </row>
    <row r="9514" spans="1:17">
      <c r="A9514" t="s">
        <v>17304</v>
      </c>
      <c r="B9514" s="16" t="e">
        <v>#N/A</v>
      </c>
      <c r="C9514">
        <v>8.8734070507574891</v>
      </c>
      <c r="D9514">
        <v>8.7841174570500193</v>
      </c>
      <c r="E9514">
        <v>8.8210242281574196</v>
      </c>
      <c r="F9514">
        <v>8.8784239903218207</v>
      </c>
      <c r="G9514">
        <v>8.8078238130432496</v>
      </c>
      <c r="H9514">
        <v>8.5288727901697197</v>
      </c>
      <c r="I9514">
        <v>8.6221821279184496</v>
      </c>
      <c r="J9514">
        <v>8.6615044370096506</v>
      </c>
      <c r="K9514">
        <v>8.7504518499313004</v>
      </c>
      <c r="L9514">
        <v>8.6645081201604093</v>
      </c>
      <c r="M9514">
        <v>8.4928849706353802</v>
      </c>
      <c r="N9514">
        <v>8.7031132141541505</v>
      </c>
      <c r="O9514">
        <v>8.6204027670637409</v>
      </c>
      <c r="P9514">
        <v>8.4459082741881506</v>
      </c>
      <c r="Q9514">
        <v>8.6462459446333604</v>
      </c>
    </row>
    <row r="9515" spans="1:17">
      <c r="A9515" t="s">
        <v>17305</v>
      </c>
      <c r="B9515" s="16" t="s">
        <v>17306</v>
      </c>
      <c r="C9515">
        <v>7.9032560916541499</v>
      </c>
      <c r="D9515">
        <v>7.8139834357057696</v>
      </c>
      <c r="E9515">
        <v>7.8752221909449904</v>
      </c>
      <c r="F9515">
        <v>8.3156834904239894</v>
      </c>
      <c r="G9515">
        <v>7.89052730581591</v>
      </c>
      <c r="H9515">
        <v>9.0410856029171995</v>
      </c>
      <c r="I9515">
        <v>7.9282716937134499</v>
      </c>
      <c r="J9515">
        <v>8.4791095634905993</v>
      </c>
      <c r="K9515">
        <v>8.0065688212788402</v>
      </c>
      <c r="L9515">
        <v>7.9881185328689099</v>
      </c>
      <c r="M9515">
        <v>8.2190419293193298</v>
      </c>
      <c r="N9515">
        <v>8.2230638122290305</v>
      </c>
      <c r="O9515">
        <v>8.2835832685683908</v>
      </c>
      <c r="P9515">
        <v>8.2390907658991104</v>
      </c>
      <c r="Q9515">
        <v>2.8218677180984102</v>
      </c>
    </row>
    <row r="9516" spans="1:17">
      <c r="A9516" t="s">
        <v>17307</v>
      </c>
      <c r="B9516" s="16" t="s">
        <v>17308</v>
      </c>
      <c r="C9516">
        <v>7.2736378812628697</v>
      </c>
      <c r="D9516">
        <v>7.3003562916549596</v>
      </c>
      <c r="E9516">
        <v>7.1814110226186303</v>
      </c>
      <c r="F9516">
        <v>7.1838182968242599</v>
      </c>
      <c r="G9516">
        <v>6.9069169722644697</v>
      </c>
      <c r="H9516">
        <v>7.3133415888800997</v>
      </c>
      <c r="I9516">
        <v>7.3521951262123997</v>
      </c>
      <c r="J9516">
        <v>7.1898087872719803</v>
      </c>
      <c r="K9516">
        <v>7.2001082262505802</v>
      </c>
      <c r="L9516">
        <v>6.9010889605168897</v>
      </c>
      <c r="M9516">
        <v>6.8834847399009602</v>
      </c>
      <c r="N9516">
        <v>6.8032599918705801</v>
      </c>
      <c r="O9516">
        <v>6.9146522131890604</v>
      </c>
      <c r="P9516">
        <v>7.3625711812439798</v>
      </c>
      <c r="Q9516">
        <v>5.81282804418474</v>
      </c>
    </row>
    <row r="9517" spans="1:17">
      <c r="A9517" t="s">
        <v>17309</v>
      </c>
      <c r="B9517" s="16" t="e">
        <v>#N/A</v>
      </c>
      <c r="C9517">
        <v>3.8862082974622001</v>
      </c>
      <c r="D9517">
        <v>3.4870161193063098</v>
      </c>
      <c r="E9517">
        <v>4.0887687455453801</v>
      </c>
      <c r="F9517">
        <v>3.6131889974304401</v>
      </c>
      <c r="G9517">
        <v>3.8309652426265099</v>
      </c>
      <c r="H9517">
        <v>3.30825032505737</v>
      </c>
      <c r="I9517">
        <v>3.6595800418069002</v>
      </c>
      <c r="J9517">
        <v>4.1400611729353196</v>
      </c>
      <c r="K9517">
        <v>3.8204461843508501</v>
      </c>
      <c r="L9517">
        <v>4.3892426656840904</v>
      </c>
      <c r="M9517">
        <v>4.4113157068760698</v>
      </c>
      <c r="N9517">
        <v>4.9442341107279502</v>
      </c>
      <c r="O9517">
        <v>4.0696565081197198</v>
      </c>
      <c r="P9517">
        <v>3.3893867502571098</v>
      </c>
      <c r="Q9517">
        <v>5.81282804418474</v>
      </c>
    </row>
    <row r="9518" spans="1:17">
      <c r="A9518" t="s">
        <v>17310</v>
      </c>
      <c r="B9518" s="16" t="s">
        <v>17311</v>
      </c>
      <c r="C9518">
        <v>8.9830967231837597</v>
      </c>
      <c r="D9518">
        <v>9.1493419438538801</v>
      </c>
      <c r="E9518">
        <v>8.8684521602580109</v>
      </c>
      <c r="F9518">
        <v>9.1387873881986206</v>
      </c>
      <c r="G9518">
        <v>8.9004870069150499</v>
      </c>
      <c r="H9518">
        <v>9.3801463709427892</v>
      </c>
      <c r="I9518">
        <v>9.0176099058688095</v>
      </c>
      <c r="J9518">
        <v>9.1645191013461602</v>
      </c>
      <c r="K9518">
        <v>9.0786197049877906</v>
      </c>
      <c r="L9518">
        <v>9.0138954556227695</v>
      </c>
      <c r="M9518">
        <v>8.9070662060825594</v>
      </c>
      <c r="N9518">
        <v>9.044591288486</v>
      </c>
      <c r="O9518">
        <v>8.98869002300213</v>
      </c>
      <c r="P9518">
        <v>9.0870241323109209</v>
      </c>
      <c r="Q9518">
        <v>6.6375058506955904</v>
      </c>
    </row>
    <row r="9519" spans="1:17">
      <c r="A9519" t="s">
        <v>17312</v>
      </c>
      <c r="B9519" s="16" t="s">
        <v>17313</v>
      </c>
      <c r="C9519">
        <v>5.0332205246179997</v>
      </c>
      <c r="D9519">
        <v>5.0219292506328799</v>
      </c>
      <c r="E9519">
        <v>6.4779724688708198</v>
      </c>
      <c r="F9519">
        <v>5.1086920998035801</v>
      </c>
      <c r="G9519">
        <v>4.73757715912134</v>
      </c>
      <c r="H9519">
        <v>5.24699422619977</v>
      </c>
      <c r="I9519">
        <v>4.6056600831029897</v>
      </c>
      <c r="J9519">
        <v>5.4379532412242897</v>
      </c>
      <c r="K9519">
        <v>4.0709644767565303</v>
      </c>
      <c r="L9519">
        <v>5.0240271819925297</v>
      </c>
      <c r="M9519">
        <v>5.4934049956682998</v>
      </c>
      <c r="N9519">
        <v>5.2042740237952296</v>
      </c>
      <c r="O9519">
        <v>5.4684386242281002</v>
      </c>
      <c r="P9519">
        <v>4.4479700090536403</v>
      </c>
      <c r="Q9519">
        <v>5.81282804418474</v>
      </c>
    </row>
    <row r="9520" spans="1:17">
      <c r="A9520" t="s">
        <v>17314</v>
      </c>
      <c r="B9520" s="16" t="e">
        <v>#N/A</v>
      </c>
      <c r="C9520">
        <v>7.7442269088090496</v>
      </c>
      <c r="D9520">
        <v>7.9272203020126</v>
      </c>
      <c r="E9520">
        <v>7.9035386163103496</v>
      </c>
      <c r="F9520">
        <v>7.7056393462478701</v>
      </c>
      <c r="G9520">
        <v>7.96528252173289</v>
      </c>
      <c r="H9520">
        <v>7.9086159245782204</v>
      </c>
      <c r="I9520">
        <v>8.8615698267390801</v>
      </c>
      <c r="J9520">
        <v>7.78214656915753</v>
      </c>
      <c r="K9520">
        <v>7.9541743335574404</v>
      </c>
      <c r="L9520">
        <v>8.6286197647236609</v>
      </c>
      <c r="M9520">
        <v>8.2132859262027402</v>
      </c>
      <c r="N9520">
        <v>8.7315840678829204</v>
      </c>
      <c r="O9520">
        <v>7.7665162075693601</v>
      </c>
      <c r="P9520">
        <v>8.5940010267859304</v>
      </c>
      <c r="Q9520">
        <v>7.5369478347710803</v>
      </c>
    </row>
    <row r="9521" spans="1:17">
      <c r="A9521" t="s">
        <v>17315</v>
      </c>
      <c r="B9521" s="16" t="s">
        <v>17316</v>
      </c>
      <c r="C9521">
        <v>9.4008022235656199</v>
      </c>
      <c r="D9521">
        <v>9.3605084634839599</v>
      </c>
      <c r="E9521">
        <v>9.3492497027969605</v>
      </c>
      <c r="F9521">
        <v>9.7561064631480807</v>
      </c>
      <c r="G9521">
        <v>9.4426645301649597</v>
      </c>
      <c r="H9521">
        <v>9.7267143544397499</v>
      </c>
      <c r="I9521">
        <v>9.3276165204702206</v>
      </c>
      <c r="J9521">
        <v>9.7678506147571103</v>
      </c>
      <c r="K9521">
        <v>9.3934478020382297</v>
      </c>
      <c r="L9521">
        <v>9.3770730579274204</v>
      </c>
      <c r="M9521">
        <v>9.4254374700342805</v>
      </c>
      <c r="N9521">
        <v>9.2175852161650607</v>
      </c>
      <c r="O9521">
        <v>9.32885357635414</v>
      </c>
      <c r="P9521">
        <v>9.5613885563048004</v>
      </c>
      <c r="Q9521">
        <v>7.1565710053807701</v>
      </c>
    </row>
    <row r="9522" spans="1:17">
      <c r="A9522" t="s">
        <v>17317</v>
      </c>
      <c r="B9522" s="16" t="s">
        <v>17318</v>
      </c>
      <c r="C9522">
        <v>10.9772155123022</v>
      </c>
      <c r="D9522">
        <v>10.8995838306734</v>
      </c>
      <c r="E9522">
        <v>11.504935955681299</v>
      </c>
      <c r="F9522">
        <v>11.7383934700901</v>
      </c>
      <c r="G9522">
        <v>11.5506485647632</v>
      </c>
      <c r="H9522">
        <v>10.012750936527301</v>
      </c>
      <c r="I9522">
        <v>10.222825026470201</v>
      </c>
      <c r="J9522">
        <v>11.5288293406658</v>
      </c>
      <c r="K9522">
        <v>10.835533596110899</v>
      </c>
      <c r="L9522">
        <v>10.648930713934</v>
      </c>
      <c r="M9522">
        <v>10.6289209852185</v>
      </c>
      <c r="N9522">
        <v>11.117763674462401</v>
      </c>
      <c r="O9522">
        <v>10.5989911734084</v>
      </c>
      <c r="P9522">
        <v>10.290149992339201</v>
      </c>
      <c r="Q9522">
        <v>11.454592186520401</v>
      </c>
    </row>
    <row r="9523" spans="1:17">
      <c r="A9523" t="s">
        <v>17319</v>
      </c>
      <c r="B9523" s="16" t="s">
        <v>17320</v>
      </c>
      <c r="C9523">
        <v>8.9076827384252706</v>
      </c>
      <c r="D9523">
        <v>8.9202079417256908</v>
      </c>
      <c r="E9523">
        <v>8.3465918551607405</v>
      </c>
      <c r="F9523">
        <v>8.2308955806663402</v>
      </c>
      <c r="G9523">
        <v>8.5234170318117997</v>
      </c>
      <c r="H9523">
        <v>8.2069884902560695</v>
      </c>
      <c r="I9523">
        <v>8.6779596745339305</v>
      </c>
      <c r="J9523">
        <v>8.0328910092490204</v>
      </c>
      <c r="K9523">
        <v>9.0269041281297007</v>
      </c>
      <c r="L9523">
        <v>8.7337112550852805</v>
      </c>
      <c r="M9523">
        <v>8.3027319994768405</v>
      </c>
      <c r="N9523">
        <v>8.3715943384144005</v>
      </c>
      <c r="O9523">
        <v>8.3122598228826607</v>
      </c>
      <c r="P9523">
        <v>8.6823078748033407</v>
      </c>
      <c r="Q9523">
        <v>8.9889439006726093</v>
      </c>
    </row>
    <row r="9524" spans="1:17">
      <c r="A9524" t="s">
        <v>17321</v>
      </c>
      <c r="B9524" s="16" t="s">
        <v>17322</v>
      </c>
      <c r="C9524">
        <v>7.2432243894076596</v>
      </c>
      <c r="D9524">
        <v>7.2061383105772503</v>
      </c>
      <c r="E9524">
        <v>8.0937033738513993</v>
      </c>
      <c r="F9524">
        <v>7.7056393462478701</v>
      </c>
      <c r="G9524">
        <v>7.47394521252407</v>
      </c>
      <c r="H9524">
        <v>6.6503815819958696</v>
      </c>
      <c r="I9524">
        <v>8.1480065053183797</v>
      </c>
      <c r="J9524">
        <v>8.0842666616494796</v>
      </c>
      <c r="K9524">
        <v>6.9591089462385396</v>
      </c>
      <c r="L9524">
        <v>7.8071964686250404</v>
      </c>
      <c r="M9524">
        <v>6.6120951959602401</v>
      </c>
      <c r="N9524">
        <v>6.6196358801292998</v>
      </c>
      <c r="O9524">
        <v>6.4693817185352103</v>
      </c>
      <c r="P9524">
        <v>6.5961905188862699</v>
      </c>
      <c r="Q9524">
        <v>8.7216113394761106</v>
      </c>
    </row>
    <row r="9525" spans="1:17">
      <c r="A9525" t="s">
        <v>17323</v>
      </c>
      <c r="B9525" s="16" t="s">
        <v>17324</v>
      </c>
      <c r="C9525">
        <v>6.7641859494663601</v>
      </c>
      <c r="D9525">
        <v>6.4040653105614398</v>
      </c>
      <c r="E9525">
        <v>8.8898267152045207</v>
      </c>
      <c r="F9525">
        <v>8.6283201111620205</v>
      </c>
      <c r="G9525">
        <v>7.97565201582551</v>
      </c>
      <c r="H9525">
        <v>8.4168478530787603</v>
      </c>
      <c r="I9525">
        <v>6.9549782519563799</v>
      </c>
      <c r="J9525">
        <v>10.280474552126501</v>
      </c>
      <c r="K9525">
        <v>7.3513190868800704</v>
      </c>
      <c r="L9525">
        <v>6.6366511350477397</v>
      </c>
      <c r="M9525">
        <v>7.9991554419790001</v>
      </c>
      <c r="N9525">
        <v>8.5580346457561998</v>
      </c>
      <c r="O9525">
        <v>8.8212677581653196</v>
      </c>
      <c r="P9525">
        <v>7.4104356790652197</v>
      </c>
      <c r="Q9525">
        <v>6.2843132996066204</v>
      </c>
    </row>
    <row r="9526" spans="1:17">
      <c r="A9526" t="s">
        <v>17325</v>
      </c>
      <c r="B9526" s="16" t="s">
        <v>17326</v>
      </c>
      <c r="C9526">
        <v>7.1396822498463504</v>
      </c>
      <c r="D9526">
        <v>7.3887746291273704</v>
      </c>
      <c r="E9526">
        <v>6.9696497428925097</v>
      </c>
      <c r="F9526">
        <v>7.3921299047849303</v>
      </c>
      <c r="G9526">
        <v>7.2442399160463804</v>
      </c>
      <c r="H9526">
        <v>8.4168478530787603</v>
      </c>
      <c r="I9526">
        <v>7.6096583051839799</v>
      </c>
      <c r="J9526">
        <v>7.93179317872006</v>
      </c>
      <c r="K9526">
        <v>7.3261386574122698</v>
      </c>
      <c r="L9526">
        <v>7.3103395206829997</v>
      </c>
      <c r="M9526">
        <v>7.5696299503145497</v>
      </c>
      <c r="N9526">
        <v>7.5692916424014101</v>
      </c>
      <c r="O9526">
        <v>7.53289340572152</v>
      </c>
      <c r="P9526">
        <v>7.8527434264668097</v>
      </c>
      <c r="Q9526">
        <v>5.09416193408443</v>
      </c>
    </row>
    <row r="9527" spans="1:17">
      <c r="A9527" t="s">
        <v>17327</v>
      </c>
      <c r="B9527" s="16" t="s">
        <v>17328</v>
      </c>
      <c r="C9527">
        <v>3.7779852140208301</v>
      </c>
      <c r="D9527">
        <v>4.1931807688815699</v>
      </c>
      <c r="E9527">
        <v>4.0887687455453801</v>
      </c>
      <c r="F9527">
        <v>3.8353454241230298</v>
      </c>
      <c r="G9527">
        <v>3.9446609719593901</v>
      </c>
      <c r="H9527">
        <v>4.43015569855271</v>
      </c>
      <c r="I9527">
        <v>3.9910282299290798</v>
      </c>
      <c r="J9527">
        <v>3.6724961835054399</v>
      </c>
      <c r="K9527">
        <v>4.2084442324483602</v>
      </c>
      <c r="L9527">
        <v>4.0420260041176004</v>
      </c>
      <c r="M9527">
        <v>3.90178223458659</v>
      </c>
      <c r="N9527">
        <v>3.31389066967124</v>
      </c>
      <c r="O9527">
        <v>3.7643275486974099</v>
      </c>
      <c r="P9527">
        <v>4.0606668341819496</v>
      </c>
      <c r="Q9527">
        <v>2.8218677180984102</v>
      </c>
    </row>
    <row r="9528" spans="1:17">
      <c r="A9528" t="s">
        <v>17329</v>
      </c>
      <c r="B9528" s="16" t="s">
        <v>17330</v>
      </c>
      <c r="C9528">
        <v>9.9489732566995794</v>
      </c>
      <c r="D9528">
        <v>9.8184208258210504</v>
      </c>
      <c r="E9528">
        <v>10.031117257751401</v>
      </c>
      <c r="F9528">
        <v>9.8454735345318696</v>
      </c>
      <c r="G9528">
        <v>10.160400542076101</v>
      </c>
      <c r="H9528">
        <v>9.3766286537985497</v>
      </c>
      <c r="I9528">
        <v>9.7752522462443707</v>
      </c>
      <c r="J9528">
        <v>9.0776598257889791</v>
      </c>
      <c r="K9528">
        <v>10.038696132452699</v>
      </c>
      <c r="L9528">
        <v>10.022155038224801</v>
      </c>
      <c r="M9528">
        <v>9.8145418155553603</v>
      </c>
      <c r="N9528">
        <v>9.9005301446417295</v>
      </c>
      <c r="O9528">
        <v>9.7046443024163693</v>
      </c>
      <c r="P9528">
        <v>9.3325012534025102</v>
      </c>
      <c r="Q9528">
        <v>11.679101816272</v>
      </c>
    </row>
    <row r="9529" spans="1:17">
      <c r="A9529" t="s">
        <v>17331</v>
      </c>
      <c r="B9529" s="16" t="s">
        <v>17332</v>
      </c>
      <c r="C9529">
        <v>10.0278761976931</v>
      </c>
      <c r="D9529">
        <v>10.0028915457621</v>
      </c>
      <c r="E9529">
        <v>9.7757801790876009</v>
      </c>
      <c r="F9529">
        <v>9.50642115280613</v>
      </c>
      <c r="G9529">
        <v>9.5348928347851896</v>
      </c>
      <c r="H9529">
        <v>9.5126500142127206</v>
      </c>
      <c r="I9529">
        <v>9.5484017492857305</v>
      </c>
      <c r="J9529">
        <v>9.5719361157544505</v>
      </c>
      <c r="K9529">
        <v>10.1103775464069</v>
      </c>
      <c r="L9529">
        <v>9.6269431628188205</v>
      </c>
      <c r="M9529">
        <v>9.4016032540561092</v>
      </c>
      <c r="N9529">
        <v>9.1870756073350694</v>
      </c>
      <c r="O9529">
        <v>9.4588924750897299</v>
      </c>
      <c r="P9529">
        <v>9.9341972113138102</v>
      </c>
      <c r="Q9529">
        <v>9.8396161242928208</v>
      </c>
    </row>
    <row r="9530" spans="1:17">
      <c r="A9530" t="s">
        <v>17333</v>
      </c>
      <c r="B9530" s="16" t="s">
        <v>17334</v>
      </c>
      <c r="C9530">
        <v>7.6137341878680003</v>
      </c>
      <c r="D9530">
        <v>7.5330105248952304</v>
      </c>
      <c r="E9530">
        <v>7.2270040238899798</v>
      </c>
      <c r="F9530">
        <v>8.1107450165354606</v>
      </c>
      <c r="G9530">
        <v>7.3276608930228999</v>
      </c>
      <c r="H9530">
        <v>7.8386909133567402</v>
      </c>
      <c r="I9530">
        <v>7.43643277102277</v>
      </c>
      <c r="J9530">
        <v>5.6199791686857399</v>
      </c>
      <c r="K9530">
        <v>7.62856200198007</v>
      </c>
      <c r="L9530">
        <v>7.8071964686250404</v>
      </c>
      <c r="M9530">
        <v>7.8806535807340703</v>
      </c>
      <c r="N9530">
        <v>8.1277094761903292</v>
      </c>
      <c r="O9530">
        <v>7.5522743953364202</v>
      </c>
      <c r="P9530">
        <v>7.08417203296443</v>
      </c>
      <c r="Q9530">
        <v>6.6375058506955904</v>
      </c>
    </row>
    <row r="9531" spans="1:17">
      <c r="A9531" t="s">
        <v>17335</v>
      </c>
      <c r="B9531" s="16" t="s">
        <v>17336</v>
      </c>
      <c r="C9531">
        <v>9.1416678038558992</v>
      </c>
      <c r="D9531">
        <v>9.2176692383343095</v>
      </c>
      <c r="E9531">
        <v>8.3414283180129196</v>
      </c>
      <c r="F9531">
        <v>9.1737207525334696</v>
      </c>
      <c r="G9531">
        <v>9.4086522779629806</v>
      </c>
      <c r="H9531">
        <v>9.0977374054978597</v>
      </c>
      <c r="I9531">
        <v>9.0602053438579002</v>
      </c>
      <c r="J9531">
        <v>8.8941666389123295</v>
      </c>
      <c r="K9531">
        <v>9.1267262552322208</v>
      </c>
      <c r="L9531">
        <v>8.9369847276779595</v>
      </c>
      <c r="M9531">
        <v>9.6346852596113397</v>
      </c>
      <c r="N9531">
        <v>9.7884854644368602</v>
      </c>
      <c r="O9531">
        <v>9.4199119199646102</v>
      </c>
      <c r="P9531">
        <v>9.0022400881166593</v>
      </c>
      <c r="Q9531">
        <v>8.9266120302692595</v>
      </c>
    </row>
    <row r="9532" spans="1:17">
      <c r="A9532" t="s">
        <v>17337</v>
      </c>
      <c r="B9532" s="16" t="s">
        <v>17338</v>
      </c>
      <c r="C9532">
        <v>6.61737362056245</v>
      </c>
      <c r="D9532">
        <v>6.5999148337760403</v>
      </c>
      <c r="E9532">
        <v>5.98496325541152</v>
      </c>
      <c r="F9532">
        <v>6.8147556724582197</v>
      </c>
      <c r="G9532">
        <v>6.8850192437688102</v>
      </c>
      <c r="H9532">
        <v>7.14949689066004</v>
      </c>
      <c r="I9532">
        <v>6.5625520315167796</v>
      </c>
      <c r="J9532">
        <v>6.5634187552084402</v>
      </c>
      <c r="K9532">
        <v>6.51004033141996</v>
      </c>
      <c r="L9532">
        <v>6.4328399879020504</v>
      </c>
      <c r="M9532">
        <v>6.7301417845111002</v>
      </c>
      <c r="N9532">
        <v>6.8139899586284596</v>
      </c>
      <c r="O9532">
        <v>6.6337110433981001</v>
      </c>
      <c r="P9532">
        <v>7.3130577291766397</v>
      </c>
      <c r="Q9532">
        <v>5.81282804418474</v>
      </c>
    </row>
    <row r="9533" spans="1:17">
      <c r="A9533" t="s">
        <v>17339</v>
      </c>
      <c r="B9533" s="16" t="s">
        <v>17340</v>
      </c>
      <c r="C9533">
        <v>8.8634624740799204</v>
      </c>
      <c r="D9533">
        <v>9.0064337787914699</v>
      </c>
      <c r="E9533">
        <v>7.93130901064099</v>
      </c>
      <c r="F9533">
        <v>7.7791850861198899</v>
      </c>
      <c r="G9533">
        <v>7.4217666447414699</v>
      </c>
      <c r="H9533">
        <v>8.6416384550094598</v>
      </c>
      <c r="I9533">
        <v>8.7807522000412899</v>
      </c>
      <c r="J9533">
        <v>7.1708893408977996</v>
      </c>
      <c r="K9533">
        <v>9.0424215325529502</v>
      </c>
      <c r="L9533">
        <v>9.3400031308152798</v>
      </c>
      <c r="M9533">
        <v>8.5669574027706599</v>
      </c>
      <c r="N9533">
        <v>8.5832510115967597</v>
      </c>
      <c r="O9533">
        <v>8.1277369544106204</v>
      </c>
      <c r="P9533">
        <v>8.0528164704780902</v>
      </c>
      <c r="Q9533">
        <v>10.1158168662335</v>
      </c>
    </row>
    <row r="9534" spans="1:17">
      <c r="A9534" t="s">
        <v>17341</v>
      </c>
      <c r="B9534" s="16" t="s">
        <v>17342</v>
      </c>
      <c r="C9534">
        <v>6.6641738070979804</v>
      </c>
      <c r="D9534">
        <v>6.5651840145352196</v>
      </c>
      <c r="E9534">
        <v>7.5202897263322503</v>
      </c>
      <c r="F9534">
        <v>7.1910315324497596</v>
      </c>
      <c r="G9534">
        <v>7.6909739137373903</v>
      </c>
      <c r="H9534">
        <v>6.2929326182514096</v>
      </c>
      <c r="I9534">
        <v>6.75034965873059</v>
      </c>
      <c r="J9534">
        <v>7.6744684748994603</v>
      </c>
      <c r="K9534">
        <v>6.51004033141996</v>
      </c>
      <c r="L9534">
        <v>6.1484073885055901</v>
      </c>
      <c r="M9534">
        <v>6.9193851434874203</v>
      </c>
      <c r="N9534">
        <v>7.3660909581450102</v>
      </c>
      <c r="O9534">
        <v>7.3731189693995001</v>
      </c>
      <c r="P9534">
        <v>6.2813702146298303</v>
      </c>
      <c r="Q9534">
        <v>8.6462459446333604</v>
      </c>
    </row>
    <row r="9535" spans="1:17">
      <c r="A9535" t="s">
        <v>17343</v>
      </c>
      <c r="B9535" s="16" t="s">
        <v>17344</v>
      </c>
      <c r="C9535">
        <v>5.3018286845624196</v>
      </c>
      <c r="D9535">
        <v>5.4969810266401202</v>
      </c>
      <c r="E9535">
        <v>5.30798454985728</v>
      </c>
      <c r="F9535">
        <v>6.24811637945347</v>
      </c>
      <c r="G9535">
        <v>6.1513734454629896</v>
      </c>
      <c r="H9535">
        <v>5.7039026048571104</v>
      </c>
      <c r="I9535">
        <v>5.5923678450183596</v>
      </c>
      <c r="J9535">
        <v>5.8141705221960898</v>
      </c>
      <c r="K9535">
        <v>6.3434929552864503</v>
      </c>
      <c r="L9535">
        <v>6.1484073885055901</v>
      </c>
      <c r="M9535">
        <v>6.4144155526236197</v>
      </c>
      <c r="N9535">
        <v>6.4781347167229599</v>
      </c>
      <c r="O9535">
        <v>6.7561416002305998</v>
      </c>
      <c r="P9535">
        <v>4.9174589054378801</v>
      </c>
      <c r="Q9535">
        <v>8.1958182219819093</v>
      </c>
    </row>
    <row r="9536" spans="1:17">
      <c r="A9536" t="s">
        <v>17345</v>
      </c>
      <c r="B9536" s="16" t="s">
        <v>17346</v>
      </c>
      <c r="C9536">
        <v>9.0238458419727205</v>
      </c>
      <c r="D9536">
        <v>8.7409111731872802</v>
      </c>
      <c r="E9536">
        <v>9.09392010020904</v>
      </c>
      <c r="F9536">
        <v>9.1591149637459299</v>
      </c>
      <c r="G9536">
        <v>9.4086522779629806</v>
      </c>
      <c r="H9536">
        <v>8.2766183122580106</v>
      </c>
      <c r="I9536">
        <v>8.6922862689719107</v>
      </c>
      <c r="J9536">
        <v>8.1596478460155506</v>
      </c>
      <c r="K9536">
        <v>9.4278224093373595</v>
      </c>
      <c r="L9536">
        <v>9.1965534034509595</v>
      </c>
      <c r="M9536">
        <v>9.0234323584382494</v>
      </c>
      <c r="N9536">
        <v>9.3129778917893091</v>
      </c>
      <c r="O9536">
        <v>8.8970352975835301</v>
      </c>
      <c r="P9536">
        <v>8.2859753107059504</v>
      </c>
      <c r="Q9536">
        <v>10.895110536000701</v>
      </c>
    </row>
    <row r="9537" spans="1:17">
      <c r="A9537" t="s">
        <v>17347</v>
      </c>
      <c r="B9537" s="16" t="s">
        <v>17348</v>
      </c>
      <c r="C9537">
        <v>7.34696895994397</v>
      </c>
      <c r="D9537">
        <v>7.4782801049240399</v>
      </c>
      <c r="E9537">
        <v>7.1223052403704799</v>
      </c>
      <c r="F9537">
        <v>7.5795420043120503</v>
      </c>
      <c r="G9537">
        <v>7.6000230969137403</v>
      </c>
      <c r="H9537">
        <v>8.2460862829780304</v>
      </c>
      <c r="I9537">
        <v>7.6513599516244</v>
      </c>
      <c r="J9537">
        <v>7.61045312963281</v>
      </c>
      <c r="K9537">
        <v>7.3005091443963801</v>
      </c>
      <c r="L9537">
        <v>7.5240491607406703</v>
      </c>
      <c r="M9537">
        <v>7.9823284003397301</v>
      </c>
      <c r="N9537">
        <v>8.0393316103284906</v>
      </c>
      <c r="O9537">
        <v>8.0818328953902405</v>
      </c>
      <c r="P9537">
        <v>7.9786289238878796</v>
      </c>
      <c r="Q9537">
        <v>5.09416193408443</v>
      </c>
    </row>
    <row r="9538" spans="1:17">
      <c r="A9538" t="s">
        <v>17349</v>
      </c>
      <c r="B9538" s="16" t="s">
        <v>17350</v>
      </c>
      <c r="C9538">
        <v>8.4166812301774208</v>
      </c>
      <c r="D9538">
        <v>8.4503425575365902</v>
      </c>
      <c r="E9538">
        <v>8.7092413296994202</v>
      </c>
      <c r="F9538">
        <v>8.4326709533627096</v>
      </c>
      <c r="G9538">
        <v>8.3024221523858994</v>
      </c>
      <c r="H9538">
        <v>8.4935732119791307</v>
      </c>
      <c r="I9538">
        <v>8.6161832959476001</v>
      </c>
      <c r="J9538">
        <v>8.7102657633926999</v>
      </c>
      <c r="K9538">
        <v>8.4140922800938593</v>
      </c>
      <c r="L9538">
        <v>8.3419558861511405</v>
      </c>
      <c r="M9538">
        <v>8.2333321486563005</v>
      </c>
      <c r="N9538">
        <v>7.8181039222588602</v>
      </c>
      <c r="O9538">
        <v>8.2484008033301599</v>
      </c>
      <c r="P9538">
        <v>9.2163238354298507</v>
      </c>
      <c r="Q9538">
        <v>5.81282804418474</v>
      </c>
    </row>
    <row r="9539" spans="1:17">
      <c r="A9539" t="s">
        <v>17351</v>
      </c>
      <c r="B9539" s="16" t="s">
        <v>17352</v>
      </c>
      <c r="C9539">
        <v>7.8078865927447199</v>
      </c>
      <c r="D9539">
        <v>7.9181166402653496</v>
      </c>
      <c r="E9539">
        <v>7.9244164502804502</v>
      </c>
      <c r="F9539">
        <v>7.6067390113762396</v>
      </c>
      <c r="G9539">
        <v>7.6591472706832002</v>
      </c>
      <c r="H9539">
        <v>7.4997969622653997</v>
      </c>
      <c r="I9539">
        <v>7.74787261872335</v>
      </c>
      <c r="J9539">
        <v>7.6833854332699003</v>
      </c>
      <c r="K9539">
        <v>7.50504653791441</v>
      </c>
      <c r="L9539">
        <v>7.5538278256418403</v>
      </c>
      <c r="M9539">
        <v>7.39230442976364</v>
      </c>
      <c r="N9539">
        <v>7.5308835633863698</v>
      </c>
      <c r="O9539">
        <v>7.4266236741621698</v>
      </c>
      <c r="P9539">
        <v>7.3429700170842302</v>
      </c>
      <c r="Q9539">
        <v>8.9889439006726093</v>
      </c>
    </row>
    <row r="9540" spans="1:17">
      <c r="A9540" t="s">
        <v>17353</v>
      </c>
      <c r="B9540" s="16" t="s">
        <v>17354</v>
      </c>
      <c r="C9540">
        <v>8.2850095297670201</v>
      </c>
      <c r="D9540">
        <v>8.2253611418522201</v>
      </c>
      <c r="E9540">
        <v>8.3310454149945095</v>
      </c>
      <c r="F9540">
        <v>8.1031308635279</v>
      </c>
      <c r="G9540">
        <v>8.4209484420642795</v>
      </c>
      <c r="H9540">
        <v>7.3711522214359002</v>
      </c>
      <c r="I9540">
        <v>7.8587999344864397</v>
      </c>
      <c r="J9540">
        <v>7.7738225879190397</v>
      </c>
      <c r="K9540">
        <v>8.7314289390189401</v>
      </c>
      <c r="L9540">
        <v>8.5243050013209505</v>
      </c>
      <c r="M9540">
        <v>8.1929569068586598</v>
      </c>
      <c r="N9540">
        <v>8.6049592367658896</v>
      </c>
      <c r="O9540">
        <v>8.2777788459169308</v>
      </c>
      <c r="P9540">
        <v>7.4658459042266303</v>
      </c>
      <c r="Q9540">
        <v>10.740674867653601</v>
      </c>
    </row>
    <row r="9541" spans="1:17">
      <c r="A9541" t="s">
        <v>17355</v>
      </c>
      <c r="B9541" s="16" t="s">
        <v>17356</v>
      </c>
      <c r="C9541">
        <v>7.50265670451319</v>
      </c>
      <c r="D9541">
        <v>7.7070247455286101</v>
      </c>
      <c r="E9541">
        <v>7.6843872809925298</v>
      </c>
      <c r="F9541">
        <v>7.99619546137715</v>
      </c>
      <c r="G9541">
        <v>7.5592126681217202</v>
      </c>
      <c r="H9541">
        <v>8.57258452121531</v>
      </c>
      <c r="I9541">
        <v>7.9136644137963001</v>
      </c>
      <c r="J9541">
        <v>8.1175267240239908</v>
      </c>
      <c r="K9541">
        <v>7.6182326434521599</v>
      </c>
      <c r="L9541">
        <v>7.6616785142278898</v>
      </c>
      <c r="M9541">
        <v>7.8401284247997198</v>
      </c>
      <c r="N9541">
        <v>7.9156852216043596</v>
      </c>
      <c r="O9541">
        <v>7.8858442165966398</v>
      </c>
      <c r="P9541">
        <v>7.7962599250743203</v>
      </c>
      <c r="Q9541">
        <v>6.2843132996066204</v>
      </c>
    </row>
    <row r="9542" spans="1:17">
      <c r="A9542" t="s">
        <v>17357</v>
      </c>
      <c r="B9542" s="16" t="s">
        <v>17358</v>
      </c>
      <c r="C9542">
        <v>8.9576155323192292</v>
      </c>
      <c r="D9542">
        <v>8.7841174570500193</v>
      </c>
      <c r="E9542">
        <v>8.1887845183136605</v>
      </c>
      <c r="F9542">
        <v>7.7006000739431499</v>
      </c>
      <c r="G9542">
        <v>7.6719625067096704</v>
      </c>
      <c r="H9542">
        <v>7.9706402486002004</v>
      </c>
      <c r="I9542">
        <v>8.6894323157120308</v>
      </c>
      <c r="J9542">
        <v>6.4313468883680898</v>
      </c>
      <c r="K9542">
        <v>9.8432737051802004</v>
      </c>
      <c r="L9542">
        <v>9.3770730579274204</v>
      </c>
      <c r="M9542">
        <v>7.9094262295618103</v>
      </c>
      <c r="N9542">
        <v>8.2781601181064097</v>
      </c>
      <c r="O9542">
        <v>7.5949499449751103</v>
      </c>
      <c r="P9542">
        <v>7.8527434264668097</v>
      </c>
      <c r="Q9542">
        <v>9.8053894822166399</v>
      </c>
    </row>
    <row r="9543" spans="1:17">
      <c r="A9543" t="s">
        <v>17359</v>
      </c>
      <c r="B9543" s="16" t="s">
        <v>17360</v>
      </c>
      <c r="C9543">
        <v>10.4276835045893</v>
      </c>
      <c r="D9543">
        <v>10.480189493932601</v>
      </c>
      <c r="E9543">
        <v>10.4746839284066</v>
      </c>
      <c r="F9543">
        <v>10.6436783533655</v>
      </c>
      <c r="G9543">
        <v>10.5123049522921</v>
      </c>
      <c r="H9543">
        <v>10.5820189957235</v>
      </c>
      <c r="I9543">
        <v>10.391191686257701</v>
      </c>
      <c r="J9543">
        <v>10.5130779254077</v>
      </c>
      <c r="K9543">
        <v>10.2218902615499</v>
      </c>
      <c r="L9543">
        <v>10.3208509665779</v>
      </c>
      <c r="M9543">
        <v>10.3627213003113</v>
      </c>
      <c r="N9543">
        <v>10.1984641702066</v>
      </c>
      <c r="O9543">
        <v>10.2713082685645</v>
      </c>
      <c r="P9543">
        <v>10.295249268487799</v>
      </c>
      <c r="Q9543">
        <v>8.48255560796823</v>
      </c>
    </row>
    <row r="9544" spans="1:17">
      <c r="A9544" t="s">
        <v>17361</v>
      </c>
      <c r="B9544" s="16" t="s">
        <v>17362</v>
      </c>
      <c r="C9544">
        <v>7.4767631232300502</v>
      </c>
      <c r="D9544">
        <v>7.4844651280120704</v>
      </c>
      <c r="E9544">
        <v>7.7714853696760704</v>
      </c>
      <c r="F9544">
        <v>7.2748775160660903</v>
      </c>
      <c r="G9544">
        <v>7.1280025223572601</v>
      </c>
      <c r="H9544">
        <v>8.3321788725426806</v>
      </c>
      <c r="I9544">
        <v>8.0310916104997503</v>
      </c>
      <c r="J9544">
        <v>7.9832288597836598</v>
      </c>
      <c r="K9544">
        <v>7.8254533046990202</v>
      </c>
      <c r="L9544">
        <v>7.6002275995382602</v>
      </c>
      <c r="M9544">
        <v>7.8326360970623901</v>
      </c>
      <c r="N9544">
        <v>7.6189576860498001</v>
      </c>
      <c r="O9544">
        <v>7.6589162149774896</v>
      </c>
      <c r="P9544">
        <v>8.2808406053416803</v>
      </c>
      <c r="Q9544">
        <v>6.2843132996066204</v>
      </c>
    </row>
    <row r="9545" spans="1:17">
      <c r="A9545" t="s">
        <v>17363</v>
      </c>
      <c r="B9545" s="16" t="s">
        <v>17364</v>
      </c>
      <c r="C9545">
        <v>5.9648587736005902</v>
      </c>
      <c r="D9545">
        <v>6.1457356279954896</v>
      </c>
      <c r="E9545">
        <v>5.2635360024135203</v>
      </c>
      <c r="F9545">
        <v>5.9380809475840204</v>
      </c>
      <c r="G9545">
        <v>6.2233634368604598</v>
      </c>
      <c r="H9545">
        <v>6.2314172070097102</v>
      </c>
      <c r="I9545">
        <v>6.0374776942977704</v>
      </c>
      <c r="J9545">
        <v>6.2499257068907896</v>
      </c>
      <c r="K9545">
        <v>5.8322145301996997</v>
      </c>
      <c r="L9545">
        <v>5.7507270721102604</v>
      </c>
      <c r="M9545">
        <v>6.1728448451490898</v>
      </c>
      <c r="N9545">
        <v>5.7968381761637398</v>
      </c>
      <c r="O9545">
        <v>6.1744094418023296</v>
      </c>
      <c r="P9545">
        <v>6.9216961844646496</v>
      </c>
      <c r="Q9545">
        <v>2.8218677180984102</v>
      </c>
    </row>
    <row r="9546" spans="1:17">
      <c r="A9546" t="s">
        <v>17365</v>
      </c>
      <c r="B9546" s="16" t="s">
        <v>17366</v>
      </c>
      <c r="C9546">
        <v>6.5189022208360896</v>
      </c>
      <c r="D9546">
        <v>6.5053514820953504</v>
      </c>
      <c r="E9546">
        <v>4.5638886729124497</v>
      </c>
      <c r="F9546">
        <v>4.5147692553613297</v>
      </c>
      <c r="G9546">
        <v>5.1001215892442602</v>
      </c>
      <c r="H9546">
        <v>4.3676565829540399</v>
      </c>
      <c r="I9546">
        <v>6.1254782290571796</v>
      </c>
      <c r="J9546">
        <v>3.6724961835054399</v>
      </c>
      <c r="K9546">
        <v>6.7088377735554596</v>
      </c>
      <c r="L9546">
        <v>6.8050770150438096</v>
      </c>
      <c r="M9546">
        <v>5.0881524599701597</v>
      </c>
      <c r="N9546">
        <v>4.9442341107279502</v>
      </c>
      <c r="O9546">
        <v>4.4953341022564199</v>
      </c>
      <c r="P9546">
        <v>4.9174589054378801</v>
      </c>
      <c r="Q9546">
        <v>8.6462459446333604</v>
      </c>
    </row>
    <row r="9547" spans="1:17">
      <c r="A9547" t="s">
        <v>17367</v>
      </c>
      <c r="B9547" s="16" t="s">
        <v>17368</v>
      </c>
      <c r="C9547">
        <v>6.7641859494663601</v>
      </c>
      <c r="D9547">
        <v>6.9528396994793198</v>
      </c>
      <c r="E9547">
        <v>6.9009124338700998</v>
      </c>
      <c r="F9547">
        <v>7.1172145187872804</v>
      </c>
      <c r="G9547">
        <v>6.72157228308612</v>
      </c>
      <c r="H9547">
        <v>7.5381418093860697</v>
      </c>
      <c r="I9547">
        <v>7.0472842057842797</v>
      </c>
      <c r="J9547">
        <v>7.3774813915333697</v>
      </c>
      <c r="K9547">
        <v>6.7568598344663897</v>
      </c>
      <c r="L9547">
        <v>7.1001877040378298</v>
      </c>
      <c r="M9547">
        <v>7.3190611315508098</v>
      </c>
      <c r="N9547">
        <v>7.1963970770845798</v>
      </c>
      <c r="O9547">
        <v>7.2656227724002003</v>
      </c>
      <c r="P9547">
        <v>6.8677578490009701</v>
      </c>
      <c r="Q9547">
        <v>6.6375058506955904</v>
      </c>
    </row>
    <row r="9548" spans="1:17">
      <c r="A9548" t="s">
        <v>17369</v>
      </c>
      <c r="B9548" s="16" t="s">
        <v>17370</v>
      </c>
      <c r="C9548">
        <v>5.2073109135109101</v>
      </c>
      <c r="D9548">
        <v>5.4969810266401202</v>
      </c>
      <c r="E9548">
        <v>4.7777046060070401</v>
      </c>
      <c r="F9548">
        <v>5.2006385452395101</v>
      </c>
      <c r="G9548">
        <v>4.88571169002517</v>
      </c>
      <c r="H9548">
        <v>5.5593717733825097</v>
      </c>
      <c r="I9548">
        <v>4.9700790693176398</v>
      </c>
      <c r="J9548">
        <v>5.2774779789829704</v>
      </c>
      <c r="K9548">
        <v>4.4914502970878702</v>
      </c>
      <c r="L9548">
        <v>4.9506536519942301</v>
      </c>
      <c r="M9548">
        <v>4.69174350335686</v>
      </c>
      <c r="N9548">
        <v>4.3841781814921204</v>
      </c>
      <c r="O9548">
        <v>4.7717654559956602</v>
      </c>
      <c r="P9548">
        <v>5.3028714561952901</v>
      </c>
      <c r="Q9548">
        <v>5.81282804418474</v>
      </c>
    </row>
    <row r="9549" spans="1:17">
      <c r="A9549" t="s">
        <v>17371</v>
      </c>
      <c r="B9549" s="16" t="s">
        <v>17372</v>
      </c>
      <c r="C9549">
        <v>5.4731326598032704</v>
      </c>
      <c r="D9549">
        <v>5.3377706331943697</v>
      </c>
      <c r="E9549">
        <v>5.3510197543661198</v>
      </c>
      <c r="F9549">
        <v>5.0436549643728998</v>
      </c>
      <c r="G9549">
        <v>5.0185235057095401</v>
      </c>
      <c r="H9549">
        <v>5.3093855619154802</v>
      </c>
      <c r="I9549">
        <v>5.2218518540004704</v>
      </c>
      <c r="J9549">
        <v>5.5218381907595999</v>
      </c>
      <c r="K9549">
        <v>5.1105762950505103</v>
      </c>
      <c r="L9549">
        <v>5.0240271819925297</v>
      </c>
      <c r="M9549">
        <v>4.8589754271137497</v>
      </c>
      <c r="N9549">
        <v>4.5639913292833096</v>
      </c>
      <c r="O9549">
        <v>5.0275607712213803</v>
      </c>
      <c r="P9549">
        <v>5.4229483876157598</v>
      </c>
      <c r="Q9549">
        <v>2.8218677180984102</v>
      </c>
    </row>
    <row r="9550" spans="1:17">
      <c r="A9550" t="s">
        <v>17373</v>
      </c>
      <c r="B9550" s="16" t="s">
        <v>17374</v>
      </c>
      <c r="C9550">
        <v>9.7146653881977691</v>
      </c>
      <c r="D9550">
        <v>9.8342234259614099</v>
      </c>
      <c r="E9550">
        <v>10.0101283047349</v>
      </c>
      <c r="F9550">
        <v>10.0844958935946</v>
      </c>
      <c r="G9550">
        <v>9.8888465879530294</v>
      </c>
      <c r="H9550">
        <v>10.5774301458108</v>
      </c>
      <c r="I9550">
        <v>10.0422783841877</v>
      </c>
      <c r="J9550">
        <v>10.2342501530728</v>
      </c>
      <c r="K9550">
        <v>9.7232584972088496</v>
      </c>
      <c r="L9550">
        <v>10.022155038224801</v>
      </c>
      <c r="M9550">
        <v>10.1121982565158</v>
      </c>
      <c r="N9550">
        <v>10.1123341252025</v>
      </c>
      <c r="O9550">
        <v>10.1254947235236</v>
      </c>
      <c r="P9550">
        <v>10.291426502195399</v>
      </c>
      <c r="Q9550">
        <v>8.0859864702427604</v>
      </c>
    </row>
    <row r="9551" spans="1:17">
      <c r="A9551" t="s">
        <v>17375</v>
      </c>
      <c r="B9551" s="16" t="s">
        <v>17376</v>
      </c>
      <c r="C9551">
        <v>6.6982945460832397</v>
      </c>
      <c r="D9551">
        <v>6.35058411604592</v>
      </c>
      <c r="E9551">
        <v>5.30798454985728</v>
      </c>
      <c r="F9551">
        <v>5.9380809475840204</v>
      </c>
      <c r="G9551">
        <v>5.6191353861103099</v>
      </c>
      <c r="H9551">
        <v>7.3992083643783904</v>
      </c>
      <c r="I9551">
        <v>7.6454760514538904</v>
      </c>
      <c r="J9551">
        <v>6.9444338147454996</v>
      </c>
      <c r="K9551">
        <v>7.5383042189317004</v>
      </c>
      <c r="L9551">
        <v>7.3718442850930197</v>
      </c>
      <c r="M9551">
        <v>6.0607774565504204</v>
      </c>
      <c r="N9551">
        <v>6.2592763242158096</v>
      </c>
      <c r="O9551">
        <v>5.4684386242281002</v>
      </c>
      <c r="P9551">
        <v>6.217780089303</v>
      </c>
      <c r="Q9551">
        <v>7.5369478347710803</v>
      </c>
    </row>
    <row r="9552" spans="1:17">
      <c r="A9552" t="s">
        <v>17377</v>
      </c>
      <c r="B9552" s="16" t="s">
        <v>17378</v>
      </c>
      <c r="C9552">
        <v>7.0369858748898499</v>
      </c>
      <c r="D9552">
        <v>6.8509999593391502</v>
      </c>
      <c r="E9552">
        <v>7.3140654859356102</v>
      </c>
      <c r="F9552">
        <v>7.6387110728705698</v>
      </c>
      <c r="G9552">
        <v>7.8174556958739299</v>
      </c>
      <c r="H9552">
        <v>7.2453973861965402</v>
      </c>
      <c r="I9552">
        <v>7.1836331182777702</v>
      </c>
      <c r="J9552">
        <v>7.18352996326277</v>
      </c>
      <c r="K9552">
        <v>6.97541760318438</v>
      </c>
      <c r="L9552">
        <v>7.4308250270779599</v>
      </c>
      <c r="M9552">
        <v>7.7315124865225799</v>
      </c>
      <c r="N9552">
        <v>8.3533857763247905</v>
      </c>
      <c r="O9552">
        <v>7.7540209104091602</v>
      </c>
      <c r="P9552">
        <v>6.217780089303</v>
      </c>
      <c r="Q9552">
        <v>8.7932323857913595</v>
      </c>
    </row>
    <row r="9553" spans="1:17">
      <c r="A9553" t="s">
        <v>17379</v>
      </c>
      <c r="B9553" s="16" t="s">
        <v>17380</v>
      </c>
      <c r="C9553">
        <v>8.2510763347998299</v>
      </c>
      <c r="D9553">
        <v>8.4376625844006501</v>
      </c>
      <c r="E9553">
        <v>8.4267877094700001</v>
      </c>
      <c r="F9553">
        <v>8.1955325253200293</v>
      </c>
      <c r="G9553">
        <v>8.3024221523858994</v>
      </c>
      <c r="H9553">
        <v>8.4134175153610506</v>
      </c>
      <c r="I9553">
        <v>8.3674830901938506</v>
      </c>
      <c r="J9553">
        <v>8.4163629109346694</v>
      </c>
      <c r="K9553">
        <v>8.1885183905571193</v>
      </c>
      <c r="L9553">
        <v>8.2395012745264999</v>
      </c>
      <c r="M9553">
        <v>8.4592417417823693</v>
      </c>
      <c r="N9553">
        <v>8.2350487794338996</v>
      </c>
      <c r="O9553">
        <v>8.6158097282199098</v>
      </c>
      <c r="P9553">
        <v>8.6977983539115709</v>
      </c>
      <c r="Q9553">
        <v>7.8374797051227896</v>
      </c>
    </row>
    <row r="9554" spans="1:17">
      <c r="A9554" t="s">
        <v>17381</v>
      </c>
      <c r="B9554" s="16" t="s">
        <v>17382</v>
      </c>
      <c r="C9554">
        <v>8.5621343294936896</v>
      </c>
      <c r="D9554">
        <v>8.5742604161304197</v>
      </c>
      <c r="E9554">
        <v>8.6225181947664797</v>
      </c>
      <c r="F9554">
        <v>8.5742900317011195</v>
      </c>
      <c r="G9554">
        <v>8.5822533925003395</v>
      </c>
      <c r="H9554">
        <v>8.9681595838699302</v>
      </c>
      <c r="I9554">
        <v>8.5703783458132001</v>
      </c>
      <c r="J9554">
        <v>8.6479146207758806</v>
      </c>
      <c r="K9554">
        <v>8.5009135528979503</v>
      </c>
      <c r="L9554">
        <v>8.4150944050062293</v>
      </c>
      <c r="M9554">
        <v>8.5669574027706599</v>
      </c>
      <c r="N9554">
        <v>8.5925945889901794</v>
      </c>
      <c r="O9554">
        <v>8.6249812202803504</v>
      </c>
      <c r="P9554">
        <v>9.1973801366123595</v>
      </c>
      <c r="Q9554">
        <v>7.5369478347710803</v>
      </c>
    </row>
    <row r="9555" spans="1:17">
      <c r="A9555" t="s">
        <v>17383</v>
      </c>
      <c r="B9555" s="16" t="s">
        <v>17384</v>
      </c>
      <c r="C9555">
        <v>5.4731326598032704</v>
      </c>
      <c r="D9555">
        <v>5.3929301417275104</v>
      </c>
      <c r="E9555">
        <v>6.0631867916998399</v>
      </c>
      <c r="F9555">
        <v>5.8111357960990899</v>
      </c>
      <c r="G9555">
        <v>5.7723329839865896</v>
      </c>
      <c r="H9555">
        <v>4.43015569855271</v>
      </c>
      <c r="I9555">
        <v>5.0838905074171503</v>
      </c>
      <c r="J9555">
        <v>5.9846364313983802</v>
      </c>
      <c r="K9555">
        <v>5.1997021944381299</v>
      </c>
      <c r="L9555">
        <v>5.0935145615262796</v>
      </c>
      <c r="M9555">
        <v>5.2371779022953104</v>
      </c>
      <c r="N9555">
        <v>5.2042740237952296</v>
      </c>
      <c r="O9555">
        <v>4.6608164090738198</v>
      </c>
      <c r="P9555">
        <v>4.86023234540618</v>
      </c>
      <c r="Q9555">
        <v>5.81282804418474</v>
      </c>
    </row>
    <row r="9556" spans="1:17">
      <c r="A9556" t="s">
        <v>17385</v>
      </c>
      <c r="B9556" s="16" t="s">
        <v>17386</v>
      </c>
      <c r="C9556">
        <v>8.2662564772975298</v>
      </c>
      <c r="D9556">
        <v>8.3490249725250401</v>
      </c>
      <c r="E9556">
        <v>8.1538601930408205</v>
      </c>
      <c r="F9556">
        <v>7.9158833325461702</v>
      </c>
      <c r="G9556">
        <v>7.61337333307862</v>
      </c>
      <c r="H9556">
        <v>7.7812639465712303</v>
      </c>
      <c r="I9556">
        <v>8.2979728862773996</v>
      </c>
      <c r="J9556">
        <v>7.9650691019481696</v>
      </c>
      <c r="K9556">
        <v>8.4868016294119109</v>
      </c>
      <c r="L9556">
        <v>8.2613046555829595</v>
      </c>
      <c r="M9556">
        <v>7.5330985542824997</v>
      </c>
      <c r="N9556">
        <v>7.6903834514050899</v>
      </c>
      <c r="O9556">
        <v>7.3676573209893501</v>
      </c>
      <c r="P9556">
        <v>8.3313825724972794</v>
      </c>
      <c r="Q9556">
        <v>7.8374797051227896</v>
      </c>
    </row>
    <row r="9557" spans="1:17">
      <c r="A9557" t="s">
        <v>17387</v>
      </c>
      <c r="B9557" s="16" t="s">
        <v>17388</v>
      </c>
      <c r="C9557">
        <v>7.84376173833859</v>
      </c>
      <c r="D9557">
        <v>8.1061997705033395</v>
      </c>
      <c r="E9557">
        <v>8.1360753872999894</v>
      </c>
      <c r="F9557">
        <v>8.1811406841559897</v>
      </c>
      <c r="G9557">
        <v>7.9390274049864802</v>
      </c>
      <c r="H9557">
        <v>8.80760417363072</v>
      </c>
      <c r="I9557">
        <v>8.2328039478341104</v>
      </c>
      <c r="J9557">
        <v>8.6180230862702292</v>
      </c>
      <c r="K9557">
        <v>8.0948406581744301</v>
      </c>
      <c r="L9557">
        <v>8.0437053802131295</v>
      </c>
      <c r="M9557">
        <v>8.1987945209373194</v>
      </c>
      <c r="N9557">
        <v>8.0163632599031303</v>
      </c>
      <c r="O9557">
        <v>8.2572772677931798</v>
      </c>
      <c r="P9557">
        <v>8.6348121378026992</v>
      </c>
      <c r="Q9557">
        <v>2.8218677180984102</v>
      </c>
    </row>
    <row r="9558" spans="1:17">
      <c r="A9558" t="s">
        <v>17389</v>
      </c>
      <c r="B9558" s="16" t="s">
        <v>17390</v>
      </c>
      <c r="C9558">
        <v>4.9165290931058498</v>
      </c>
      <c r="D9558">
        <v>5.47170002431064</v>
      </c>
      <c r="E9558">
        <v>5.30798454985728</v>
      </c>
      <c r="F9558">
        <v>5.6714948256673399</v>
      </c>
      <c r="G9558">
        <v>5.0599536599459096</v>
      </c>
      <c r="H9558">
        <v>5.7265924446016498</v>
      </c>
      <c r="I9558">
        <v>4.8882864984054599</v>
      </c>
      <c r="J9558">
        <v>5.7116194873258799</v>
      </c>
      <c r="K9558">
        <v>4.5878024687201</v>
      </c>
      <c r="L9558">
        <v>4.5026429490879796</v>
      </c>
      <c r="M9558">
        <v>4.5395912486649097</v>
      </c>
      <c r="N9558">
        <v>4.4472252118161997</v>
      </c>
      <c r="O9558">
        <v>4.6608164090738198</v>
      </c>
      <c r="P9558">
        <v>5.8760773296446898</v>
      </c>
      <c r="Q9558">
        <v>5.81282804418474</v>
      </c>
    </row>
    <row r="9559" spans="1:17">
      <c r="A9559" t="s">
        <v>17391</v>
      </c>
      <c r="B9559" s="16" t="s">
        <v>17392</v>
      </c>
      <c r="C9559">
        <v>7.2736378812628697</v>
      </c>
      <c r="D9559">
        <v>6.91663908632923</v>
      </c>
      <c r="E9559">
        <v>7.0979641920863799</v>
      </c>
      <c r="F9559">
        <v>7.2883881017023899</v>
      </c>
      <c r="G9559">
        <v>6.6190383231045704</v>
      </c>
      <c r="H9559">
        <v>7.4933055811739298</v>
      </c>
      <c r="I9559">
        <v>7.4158315563692403</v>
      </c>
      <c r="J9559">
        <v>6.99554785082886</v>
      </c>
      <c r="K9559">
        <v>7.1070277298164202</v>
      </c>
      <c r="L9559">
        <v>7.1788191819805096</v>
      </c>
      <c r="M9559">
        <v>7.2016816582674297</v>
      </c>
      <c r="N9559">
        <v>6.9563332013543997</v>
      </c>
      <c r="O9559">
        <v>7.2419296540509803</v>
      </c>
      <c r="P9559">
        <v>7.08417203296443</v>
      </c>
      <c r="Q9559">
        <v>2.8218677180984102</v>
      </c>
    </row>
    <row r="9560" spans="1:17">
      <c r="A9560" t="s">
        <v>17393</v>
      </c>
      <c r="B9560" s="16" t="s">
        <v>17394</v>
      </c>
      <c r="C9560">
        <v>4.7424302842105197</v>
      </c>
      <c r="D9560">
        <v>4.9486052131722396</v>
      </c>
      <c r="E9560">
        <v>4.2015349465393896</v>
      </c>
      <c r="F9560">
        <v>3.8353454241230298</v>
      </c>
      <c r="G9560">
        <v>4.1380367534927496</v>
      </c>
      <c r="H9560">
        <v>4.1560374762891303</v>
      </c>
      <c r="I9560">
        <v>5.2542284300769104</v>
      </c>
      <c r="J9560">
        <v>3.2517770676889399</v>
      </c>
      <c r="K9560">
        <v>5.3872068501715296</v>
      </c>
      <c r="L9560">
        <v>4.7015176725495298</v>
      </c>
      <c r="M9560">
        <v>4.4556477038402296</v>
      </c>
      <c r="N9560">
        <v>4.1706164353931596</v>
      </c>
      <c r="O9560">
        <v>4.0696565081197198</v>
      </c>
      <c r="P9560">
        <v>4.6712581716948103</v>
      </c>
      <c r="Q9560">
        <v>5.09416193408443</v>
      </c>
    </row>
    <row r="9561" spans="1:17">
      <c r="A9561" t="s">
        <v>17395</v>
      </c>
      <c r="B9561" s="16" t="s">
        <v>17396</v>
      </c>
      <c r="C9561">
        <v>10.922002844279399</v>
      </c>
      <c r="D9561">
        <v>11.0580755706925</v>
      </c>
      <c r="E9561">
        <v>11.043005803249301</v>
      </c>
      <c r="F9561">
        <v>11.2745885353606</v>
      </c>
      <c r="G9561">
        <v>10.948836766005501</v>
      </c>
      <c r="H9561">
        <v>11.0724850247036</v>
      </c>
      <c r="I9561">
        <v>11.041597927087601</v>
      </c>
      <c r="J9561">
        <v>11.261173314933099</v>
      </c>
      <c r="K9561">
        <v>11.1689938590537</v>
      </c>
      <c r="L9561">
        <v>10.9688772746934</v>
      </c>
      <c r="M9561">
        <v>10.780559397415299</v>
      </c>
      <c r="N9561">
        <v>10.475040609379899</v>
      </c>
      <c r="O9561">
        <v>10.663260179215101</v>
      </c>
      <c r="P9561">
        <v>11.096572750816801</v>
      </c>
      <c r="Q9561">
        <v>10.4171850831034</v>
      </c>
    </row>
    <row r="9562" spans="1:17">
      <c r="A9562" t="s">
        <v>17397</v>
      </c>
      <c r="B9562" s="16" t="s">
        <v>17398</v>
      </c>
      <c r="C9562">
        <v>5.9648587736005902</v>
      </c>
      <c r="D9562">
        <v>5.9788191698956696</v>
      </c>
      <c r="E9562">
        <v>5.5841231653957797</v>
      </c>
      <c r="F9562">
        <v>5.8850772639156403</v>
      </c>
      <c r="G9562">
        <v>6.2233634368604598</v>
      </c>
      <c r="H9562">
        <v>6.2470480060233298</v>
      </c>
      <c r="I9562">
        <v>5.9436150510419798</v>
      </c>
      <c r="J9562">
        <v>5.6937689133072196</v>
      </c>
      <c r="K9562">
        <v>5.4363438608835697</v>
      </c>
      <c r="L9562">
        <v>5.5241990976608299</v>
      </c>
      <c r="M9562">
        <v>5.9248301634926097</v>
      </c>
      <c r="N9562">
        <v>6.0741695914303397</v>
      </c>
      <c r="O9562">
        <v>6.2718641525338397</v>
      </c>
      <c r="P9562">
        <v>6.1282934919178196</v>
      </c>
      <c r="Q9562">
        <v>5.09416193408443</v>
      </c>
    </row>
    <row r="9563" spans="1:17">
      <c r="A9563" t="s">
        <v>17399</v>
      </c>
      <c r="B9563" s="16" t="s">
        <v>17400</v>
      </c>
      <c r="C9563">
        <v>5.8263624218194501</v>
      </c>
      <c r="D9563">
        <v>5.9788191698956696</v>
      </c>
      <c r="E9563">
        <v>5.72015689123982</v>
      </c>
      <c r="F9563">
        <v>5.6714948256673399</v>
      </c>
      <c r="G9563">
        <v>5.6978436807120003</v>
      </c>
      <c r="H9563">
        <v>6.2625083699042996</v>
      </c>
      <c r="I9563">
        <v>5.66533222304981</v>
      </c>
      <c r="J9563">
        <v>6.1102103066007496</v>
      </c>
      <c r="K9563">
        <v>5.7954736047312103</v>
      </c>
      <c r="L9563">
        <v>5.5725684340267403</v>
      </c>
      <c r="M9563">
        <v>5.9944444476198804</v>
      </c>
      <c r="N9563">
        <v>6.2434134649689499</v>
      </c>
      <c r="O9563">
        <v>6.1994087418434098</v>
      </c>
      <c r="P9563">
        <v>5.4607337398470897</v>
      </c>
      <c r="Q9563">
        <v>2.8218677180984102</v>
      </c>
    </row>
    <row r="9564" spans="1:17">
      <c r="A9564" t="s">
        <v>17401</v>
      </c>
      <c r="B9564" s="16" t="s">
        <v>17402</v>
      </c>
      <c r="C9564">
        <v>10.0554315875992</v>
      </c>
      <c r="D9564">
        <v>9.9312302226039204</v>
      </c>
      <c r="E9564">
        <v>10.589063080038301</v>
      </c>
      <c r="F9564">
        <v>10.155192177582901</v>
      </c>
      <c r="G9564">
        <v>10.181814181395</v>
      </c>
      <c r="H9564">
        <v>8.6000008491339592</v>
      </c>
      <c r="I9564">
        <v>9.7021126300348097</v>
      </c>
      <c r="J9564">
        <v>9.6670558999455007</v>
      </c>
      <c r="K9564">
        <v>10.016281832195</v>
      </c>
      <c r="L9564">
        <v>10.127753313265201</v>
      </c>
      <c r="M9564">
        <v>9.7963783903870496</v>
      </c>
      <c r="N9564">
        <v>10.221726969000001</v>
      </c>
      <c r="O9564">
        <v>9.7886414124766006</v>
      </c>
      <c r="P9564">
        <v>8.8785723385380706</v>
      </c>
      <c r="Q9564">
        <v>12.3654527159783</v>
      </c>
    </row>
    <row r="9565" spans="1:17">
      <c r="A9565" t="s">
        <v>17403</v>
      </c>
      <c r="B9565" s="16" t="s">
        <v>17404</v>
      </c>
      <c r="C9565">
        <v>2.8218677180984102</v>
      </c>
      <c r="D9565">
        <v>3.4870161193063098</v>
      </c>
      <c r="E9565">
        <v>3.6381873987360902</v>
      </c>
      <c r="F9565">
        <v>3.4706286095040801</v>
      </c>
      <c r="G9565">
        <v>3.33407035458014</v>
      </c>
      <c r="H9565">
        <v>3.30825032505737</v>
      </c>
      <c r="I9565">
        <v>2.8218677180984102</v>
      </c>
      <c r="J9565">
        <v>3.2517770676889399</v>
      </c>
      <c r="K9565">
        <v>3.4608708703561399</v>
      </c>
      <c r="L9565">
        <v>3.7555759297476698</v>
      </c>
      <c r="M9565">
        <v>3.90178223458659</v>
      </c>
      <c r="N9565">
        <v>3.6661147186140499</v>
      </c>
      <c r="O9565">
        <v>3.7643275486974099</v>
      </c>
      <c r="P9565">
        <v>2.8218677180984102</v>
      </c>
      <c r="Q9565">
        <v>2.8218677180984102</v>
      </c>
    </row>
    <row r="9566" spans="1:17">
      <c r="A9566" t="s">
        <v>17405</v>
      </c>
      <c r="B9566" s="16" t="s">
        <v>17406</v>
      </c>
      <c r="C9566">
        <v>4.7882403612659497</v>
      </c>
      <c r="D9566">
        <v>4.7881665373273803</v>
      </c>
      <c r="E9566">
        <v>6.3800143454863703</v>
      </c>
      <c r="F9566">
        <v>5.1400511332488898</v>
      </c>
      <c r="G9566">
        <v>5.5640625942373703</v>
      </c>
      <c r="H9566">
        <v>3.65660975244205</v>
      </c>
      <c r="I9566">
        <v>4.8009391025067796</v>
      </c>
      <c r="J9566">
        <v>5.2774779789829704</v>
      </c>
      <c r="K9566">
        <v>5.3872068501715296</v>
      </c>
      <c r="L9566">
        <v>5.6420869460872103</v>
      </c>
      <c r="M9566">
        <v>4.10067942601317</v>
      </c>
      <c r="N9566">
        <v>4.3841781814921204</v>
      </c>
      <c r="O9566">
        <v>4.3540657995344203</v>
      </c>
      <c r="P9566">
        <v>3.7927642367557501</v>
      </c>
      <c r="Q9566">
        <v>6.2843132996066204</v>
      </c>
    </row>
    <row r="9567" spans="1:17">
      <c r="A9567" t="s">
        <v>17407</v>
      </c>
      <c r="B9567" s="16" t="s">
        <v>17408</v>
      </c>
      <c r="C9567">
        <v>7.1723438599157401</v>
      </c>
      <c r="D9567">
        <v>7.6476571620701899</v>
      </c>
      <c r="E9567">
        <v>7.5564261120797998</v>
      </c>
      <c r="F9567">
        <v>7.4413218706507402</v>
      </c>
      <c r="G9567">
        <v>7.1092540893868801</v>
      </c>
      <c r="H9567">
        <v>8.0434843005010599</v>
      </c>
      <c r="I9567">
        <v>7.7858059522040897</v>
      </c>
      <c r="J9567">
        <v>7.7443036943194103</v>
      </c>
      <c r="K9567">
        <v>7.4824397036450003</v>
      </c>
      <c r="L9567">
        <v>7.9837524400169499</v>
      </c>
      <c r="M9567">
        <v>7.8022707365301001</v>
      </c>
      <c r="N9567">
        <v>7.4370631219760002</v>
      </c>
      <c r="O9567">
        <v>7.8074009128572897</v>
      </c>
      <c r="P9567">
        <v>8.1176207427749301</v>
      </c>
      <c r="Q9567">
        <v>6.9204191934356096</v>
      </c>
    </row>
    <row r="9568" spans="1:17">
      <c r="A9568" t="s">
        <v>17409</v>
      </c>
      <c r="B9568" s="16" t="s">
        <v>17410</v>
      </c>
      <c r="C9568">
        <v>5.0699158884914599</v>
      </c>
      <c r="D9568">
        <v>5.2802736384566202</v>
      </c>
      <c r="E9568">
        <v>5.5107356403890702</v>
      </c>
      <c r="F9568">
        <v>5.4684342013596101</v>
      </c>
      <c r="G9568">
        <v>5.4770951667621199</v>
      </c>
      <c r="H9568">
        <v>5.5337430520980799</v>
      </c>
      <c r="I9568">
        <v>5.8841337137463201</v>
      </c>
      <c r="J9568">
        <v>5.6387979837976996</v>
      </c>
      <c r="K9568">
        <v>5.9029236462359096</v>
      </c>
      <c r="L9568">
        <v>5.8708197013116203</v>
      </c>
      <c r="M9568">
        <v>5.89598894637244</v>
      </c>
      <c r="N9568">
        <v>6.1613208557558696</v>
      </c>
      <c r="O9568">
        <v>5.7510187021614403</v>
      </c>
      <c r="P9568">
        <v>4.6013142303928598</v>
      </c>
      <c r="Q9568">
        <v>6.6375058506955904</v>
      </c>
    </row>
    <row r="9569" spans="1:17">
      <c r="A9569" t="s">
        <v>17411</v>
      </c>
      <c r="B9569" s="16" t="s">
        <v>17412</v>
      </c>
      <c r="C9569">
        <v>9.3285531658296392</v>
      </c>
      <c r="D9569">
        <v>9.2287489157316696</v>
      </c>
      <c r="E9569">
        <v>9.2617916118938108</v>
      </c>
      <c r="F9569">
        <v>9.2821634512932096</v>
      </c>
      <c r="G9569">
        <v>9.4389247557863101</v>
      </c>
      <c r="H9569">
        <v>8.8589364007238096</v>
      </c>
      <c r="I9569">
        <v>9.1207699438519398</v>
      </c>
      <c r="J9569">
        <v>8.9207773942802095</v>
      </c>
      <c r="K9569">
        <v>9.2670694834177603</v>
      </c>
      <c r="L9569">
        <v>8.9704499448681805</v>
      </c>
      <c r="M9569">
        <v>9.2440504459627206</v>
      </c>
      <c r="N9569">
        <v>9.3684130204456704</v>
      </c>
      <c r="O9569">
        <v>9.4225436546408901</v>
      </c>
      <c r="P9569">
        <v>8.9482216701847008</v>
      </c>
      <c r="Q9569">
        <v>9.3629875558906797</v>
      </c>
    </row>
    <row r="9570" spans="1:17">
      <c r="A9570" t="s">
        <v>17413</v>
      </c>
      <c r="B9570" s="16" t="s">
        <v>17414</v>
      </c>
      <c r="C9570">
        <v>10.1647272041455</v>
      </c>
      <c r="D9570">
        <v>10.031642854959101</v>
      </c>
      <c r="E9570">
        <v>9.7487433335812703</v>
      </c>
      <c r="F9570">
        <v>9.8714625846465207</v>
      </c>
      <c r="G9570">
        <v>10.0617243826683</v>
      </c>
      <c r="H9570">
        <v>9.7513697021413304</v>
      </c>
      <c r="I9570">
        <v>9.9100412020839297</v>
      </c>
      <c r="J9570">
        <v>9.8202739583394507</v>
      </c>
      <c r="K9570">
        <v>10.3230180060993</v>
      </c>
      <c r="L9570">
        <v>9.8325932010982608</v>
      </c>
      <c r="M9570">
        <v>9.9921857482479197</v>
      </c>
      <c r="N9570">
        <v>9.6477113562741703</v>
      </c>
      <c r="O9570">
        <v>9.9856850775000296</v>
      </c>
      <c r="P9570">
        <v>10.1238414215244</v>
      </c>
      <c r="Q9570">
        <v>10.2743564196501</v>
      </c>
    </row>
    <row r="9571" spans="1:17">
      <c r="A9571" t="s">
        <v>17415</v>
      </c>
      <c r="B9571" s="16" t="s">
        <v>17416</v>
      </c>
      <c r="C9571">
        <v>8.0854989491874107</v>
      </c>
      <c r="D9571">
        <v>8.3824925483620607</v>
      </c>
      <c r="E9571">
        <v>8.3721356619421101</v>
      </c>
      <c r="F9571">
        <v>8.7232323506580602</v>
      </c>
      <c r="G9571">
        <v>8.3980101038614805</v>
      </c>
      <c r="H9571">
        <v>9.0587551345420003</v>
      </c>
      <c r="I9571">
        <v>8.1727477804035704</v>
      </c>
      <c r="J9571">
        <v>8.7742077388534092</v>
      </c>
      <c r="K9571">
        <v>8.1388344560250996</v>
      </c>
      <c r="L9571">
        <v>8.1133028251193107</v>
      </c>
      <c r="M9571">
        <v>8.4568083399254999</v>
      </c>
      <c r="N9571">
        <v>8.5987901680862695</v>
      </c>
      <c r="O9571">
        <v>8.3431586954379302</v>
      </c>
      <c r="P9571">
        <v>8.2601168648088095</v>
      </c>
      <c r="Q9571">
        <v>6.6375058506955904</v>
      </c>
    </row>
    <row r="9572" spans="1:17">
      <c r="A9572" t="s">
        <v>17417</v>
      </c>
      <c r="B9572" s="16" t="s">
        <v>17418</v>
      </c>
      <c r="C9572">
        <v>8.4200782123343707</v>
      </c>
      <c r="D9572">
        <v>8.5509031539788403</v>
      </c>
      <c r="E9572">
        <v>7.7246317272255904</v>
      </c>
      <c r="F9572">
        <v>7.5462120797884404</v>
      </c>
      <c r="G9572">
        <v>8.5409724899152906</v>
      </c>
      <c r="H9572">
        <v>7.5693331069165399</v>
      </c>
      <c r="I9572">
        <v>7.6746579037287397</v>
      </c>
      <c r="J9572">
        <v>7.58212149979936</v>
      </c>
      <c r="K9572">
        <v>8.5933768672327506</v>
      </c>
      <c r="L9572">
        <v>8.3178841027114405</v>
      </c>
      <c r="M9572">
        <v>7.8288752630701302</v>
      </c>
      <c r="N9572">
        <v>6.9170861993747099</v>
      </c>
      <c r="O9572">
        <v>8.6065795195962007</v>
      </c>
      <c r="P9572">
        <v>8.6104643553727005</v>
      </c>
      <c r="Q9572">
        <v>5.81282804418474</v>
      </c>
    </row>
    <row r="9573" spans="1:17">
      <c r="A9573" t="s">
        <v>17419</v>
      </c>
      <c r="B9573" s="16" t="s">
        <v>17420</v>
      </c>
      <c r="C9573">
        <v>7.0720410640917404</v>
      </c>
      <c r="D9573">
        <v>7.0310957889452697</v>
      </c>
      <c r="E9573">
        <v>7.5564261120797998</v>
      </c>
      <c r="F9573">
        <v>7.4593434605271902</v>
      </c>
      <c r="G9573">
        <v>7.4666060504256997</v>
      </c>
      <c r="H9573">
        <v>7.0731185789130802</v>
      </c>
      <c r="I9573">
        <v>7.5479065102732203</v>
      </c>
      <c r="J9573">
        <v>7.0926149872956099</v>
      </c>
      <c r="K9573">
        <v>7.7752155713070898</v>
      </c>
      <c r="L9573">
        <v>7.8935304940373099</v>
      </c>
      <c r="M9573">
        <v>7.1543150960569202</v>
      </c>
      <c r="N9573">
        <v>7.7639597802696203</v>
      </c>
      <c r="O9573">
        <v>7.45779612934765</v>
      </c>
      <c r="P9573">
        <v>7.1757190377558198</v>
      </c>
      <c r="Q9573">
        <v>8.7216113394761106</v>
      </c>
    </row>
    <row r="9574" spans="1:17">
      <c r="A9574" t="s">
        <v>17421</v>
      </c>
      <c r="B9574" s="16" t="s">
        <v>17422</v>
      </c>
      <c r="C9574">
        <v>9.3303590875965501</v>
      </c>
      <c r="D9574">
        <v>9.2470279763201706</v>
      </c>
      <c r="E9574">
        <v>9.3075075581818094</v>
      </c>
      <c r="F9574">
        <v>9.2446101194519503</v>
      </c>
      <c r="G9574">
        <v>9.1813196046457204</v>
      </c>
      <c r="H9574">
        <v>9.0276899181535395</v>
      </c>
      <c r="I9574">
        <v>9.5101037180241406</v>
      </c>
      <c r="J9574">
        <v>9.1834796812449095</v>
      </c>
      <c r="K9574">
        <v>9.6197535919075605</v>
      </c>
      <c r="L9574">
        <v>9.1486329568073206</v>
      </c>
      <c r="M9574">
        <v>9.0201405128765604</v>
      </c>
      <c r="N9574">
        <v>8.2704170089316094</v>
      </c>
      <c r="O9574">
        <v>8.7601495452218696</v>
      </c>
      <c r="P9574">
        <v>9.6811502506262208</v>
      </c>
      <c r="Q9574">
        <v>8.6462459446333604</v>
      </c>
    </row>
    <row r="9575" spans="1:17">
      <c r="A9575" t="s">
        <v>17423</v>
      </c>
      <c r="B9575" s="16" t="s">
        <v>17424</v>
      </c>
      <c r="C9575">
        <v>5.5513602268050501</v>
      </c>
      <c r="D9575">
        <v>5.30932736890502</v>
      </c>
      <c r="E9575">
        <v>5.30798454985728</v>
      </c>
      <c r="F9575">
        <v>5.2866768958500598</v>
      </c>
      <c r="G9575">
        <v>5.2496646871628903</v>
      </c>
      <c r="H9575">
        <v>6.6964695242667904</v>
      </c>
      <c r="I9575">
        <v>5.5414939407437602</v>
      </c>
      <c r="J9575">
        <v>6.0695820509065701</v>
      </c>
      <c r="K9575">
        <v>5.1105762950505103</v>
      </c>
      <c r="L9575">
        <v>4.9123550275731303</v>
      </c>
      <c r="M9575">
        <v>5.55060142569896</v>
      </c>
      <c r="N9575">
        <v>6.1947310572146197</v>
      </c>
      <c r="O9575">
        <v>5.4473703770443702</v>
      </c>
      <c r="P9575">
        <v>5.9565984970148804</v>
      </c>
      <c r="Q9575">
        <v>2.8218677180984102</v>
      </c>
    </row>
    <row r="9576" spans="1:17">
      <c r="A9576" t="s">
        <v>17425</v>
      </c>
      <c r="B9576" s="16" t="s">
        <v>17426</v>
      </c>
      <c r="C9576">
        <v>7.6255629785324803</v>
      </c>
      <c r="D9576">
        <v>7.65315655529779</v>
      </c>
      <c r="E9576">
        <v>7.3350308563673403</v>
      </c>
      <c r="F9576">
        <v>7.4712335927740297</v>
      </c>
      <c r="G9576">
        <v>7.7705729812209103</v>
      </c>
      <c r="H9576">
        <v>7.7971543675747004</v>
      </c>
      <c r="I9576">
        <v>8.1143431012299008</v>
      </c>
      <c r="J9576">
        <v>7.5725522787176196</v>
      </c>
      <c r="K9576">
        <v>7.8826501789622299</v>
      </c>
      <c r="L9576">
        <v>7.9211954083323901</v>
      </c>
      <c r="M9576">
        <v>8.0024973903144492</v>
      </c>
      <c r="N9576">
        <v>7.5881178842392698</v>
      </c>
      <c r="O9576">
        <v>8.1908767402407392</v>
      </c>
      <c r="P9576">
        <v>8.2231173919131209</v>
      </c>
      <c r="Q9576">
        <v>7.6950435514148801</v>
      </c>
    </row>
    <row r="9577" spans="1:17">
      <c r="A9577" t="s">
        <v>17427</v>
      </c>
      <c r="B9577" s="16" t="s">
        <v>17428</v>
      </c>
      <c r="C9577">
        <v>6.8475706957064801</v>
      </c>
      <c r="D9577">
        <v>6.7922390863801096</v>
      </c>
      <c r="E9577">
        <v>6.1846340324636904</v>
      </c>
      <c r="F9577">
        <v>5.9553133736970096</v>
      </c>
      <c r="G9577">
        <v>5.97458653714276</v>
      </c>
      <c r="H9577">
        <v>5.1127774112395503</v>
      </c>
      <c r="I9577">
        <v>6.0555222887526101</v>
      </c>
      <c r="J9577">
        <v>5.6009009823638998</v>
      </c>
      <c r="K9577">
        <v>5.92005741833845</v>
      </c>
      <c r="L9577">
        <v>6.38032893751791</v>
      </c>
      <c r="M9577">
        <v>6.0736776114072404</v>
      </c>
      <c r="N9577">
        <v>5.7523273948856701</v>
      </c>
      <c r="O9577">
        <v>5.5496199544433598</v>
      </c>
      <c r="P9577">
        <v>5.0248478020067502</v>
      </c>
      <c r="Q9577">
        <v>6.9204191934356096</v>
      </c>
    </row>
    <row r="9578" spans="1:17">
      <c r="A9578" t="s">
        <v>17429</v>
      </c>
      <c r="B9578" s="16" t="s">
        <v>17430</v>
      </c>
      <c r="C9578">
        <v>5.2073109135109101</v>
      </c>
      <c r="D9578">
        <v>4.9857818498749902</v>
      </c>
      <c r="E9578">
        <v>4.4833795521924502</v>
      </c>
      <c r="F9578">
        <v>4.6581111746450903</v>
      </c>
      <c r="G9578">
        <v>5.0185235057095401</v>
      </c>
      <c r="H9578">
        <v>4.4894640760069198</v>
      </c>
      <c r="I9578">
        <v>4.8453589192974098</v>
      </c>
      <c r="J9578">
        <v>4.70846365273073</v>
      </c>
      <c r="K9578">
        <v>4.6332418030731697</v>
      </c>
      <c r="L9578">
        <v>4.3280695513255196</v>
      </c>
      <c r="M9578">
        <v>4.69174350335686</v>
      </c>
      <c r="N9578">
        <v>4.6183712388410303</v>
      </c>
      <c r="O9578">
        <v>4.6215116313316003</v>
      </c>
      <c r="P9578">
        <v>4.9174589054378801</v>
      </c>
      <c r="Q9578">
        <v>5.09416193408443</v>
      </c>
    </row>
    <row r="9579" spans="1:17">
      <c r="A9579" t="s">
        <v>17431</v>
      </c>
      <c r="B9579" s="16" t="s">
        <v>17432</v>
      </c>
      <c r="C9579">
        <v>5.3319193517173096</v>
      </c>
      <c r="D9579">
        <v>5.5218051423872696</v>
      </c>
      <c r="E9579">
        <v>7.4060911410733103</v>
      </c>
      <c r="F9579">
        <v>5.9206345092620696</v>
      </c>
      <c r="G9579">
        <v>6.72157228308612</v>
      </c>
      <c r="H9579">
        <v>5.0769980259574004</v>
      </c>
      <c r="I9579">
        <v>5.0091235034862898</v>
      </c>
      <c r="J9579">
        <v>5.0383114724192302</v>
      </c>
      <c r="K9579">
        <v>6.4759551621252198</v>
      </c>
      <c r="L9579">
        <v>7.0508541375607896</v>
      </c>
      <c r="M9579">
        <v>6.5491988163808497</v>
      </c>
      <c r="N9579">
        <v>7.1379098648342296</v>
      </c>
      <c r="O9579">
        <v>6.3849634497755998</v>
      </c>
      <c r="P9579">
        <v>4.6712581716948103</v>
      </c>
      <c r="Q9579">
        <v>8.6462459446333604</v>
      </c>
    </row>
    <row r="9580" spans="1:17">
      <c r="A9580" t="s">
        <v>17433</v>
      </c>
      <c r="B9580" s="16" t="s">
        <v>17434</v>
      </c>
      <c r="C9580">
        <v>8.9669335961841501</v>
      </c>
      <c r="D9580">
        <v>8.7740671286822103</v>
      </c>
      <c r="E9580">
        <v>8.7370273909800407</v>
      </c>
      <c r="F9580">
        <v>8.4081685487551301</v>
      </c>
      <c r="G9580">
        <v>8.8840760252300797</v>
      </c>
      <c r="H9580">
        <v>8.9611298510368602</v>
      </c>
      <c r="I9580">
        <v>9.1122720232505507</v>
      </c>
      <c r="J9580">
        <v>8.6883057321019894</v>
      </c>
      <c r="K9580">
        <v>9.0346837006763607</v>
      </c>
      <c r="L9580">
        <v>8.8605078504181698</v>
      </c>
      <c r="M9580">
        <v>8.1514177123307405</v>
      </c>
      <c r="N9580">
        <v>8.6681890852670804</v>
      </c>
      <c r="O9580">
        <v>8.3150963446248802</v>
      </c>
      <c r="P9580">
        <v>8.9865612729055204</v>
      </c>
      <c r="Q9580">
        <v>8.3931679398307004</v>
      </c>
    </row>
    <row r="9581" spans="1:17">
      <c r="A9581" t="s">
        <v>17435</v>
      </c>
      <c r="B9581" s="16" t="s">
        <v>17436</v>
      </c>
      <c r="C9581">
        <v>8.1807145554144007</v>
      </c>
      <c r="D9581">
        <v>7.9806660264229503</v>
      </c>
      <c r="E9581">
        <v>8.3362462159928299</v>
      </c>
      <c r="F9581">
        <v>7.6648223345485098</v>
      </c>
      <c r="G9581">
        <v>8.0657641319644195</v>
      </c>
      <c r="H9581">
        <v>6.3804794852971796</v>
      </c>
      <c r="I9581">
        <v>7.4019315716363598</v>
      </c>
      <c r="J9581">
        <v>7.4208055055623197</v>
      </c>
      <c r="K9581">
        <v>8.1709701325213295</v>
      </c>
      <c r="L9581">
        <v>8.7721755562907493</v>
      </c>
      <c r="M9581">
        <v>7.6183924999002102</v>
      </c>
      <c r="N9581">
        <v>7.9692978188490899</v>
      </c>
      <c r="O9581">
        <v>7.9309378388704204</v>
      </c>
      <c r="P9581">
        <v>6.1512012767569502</v>
      </c>
      <c r="Q9581">
        <v>9.4093039143768298</v>
      </c>
    </row>
    <row r="9582" spans="1:17">
      <c r="A9582" t="s">
        <v>17437</v>
      </c>
      <c r="B9582" s="16" t="s">
        <v>17438</v>
      </c>
      <c r="C9582">
        <v>3.3064422771203601</v>
      </c>
      <c r="D9582">
        <v>3.2942621936663499</v>
      </c>
      <c r="E9582">
        <v>3.4028894668404299</v>
      </c>
      <c r="F9582">
        <v>2.8218677180984102</v>
      </c>
      <c r="G9582">
        <v>2.8218677180984102</v>
      </c>
      <c r="H9582">
        <v>3.30825032505737</v>
      </c>
      <c r="I9582">
        <v>3.3100125595866299</v>
      </c>
      <c r="J9582">
        <v>2.8218677180984102</v>
      </c>
      <c r="K9582">
        <v>3.27554212654834</v>
      </c>
      <c r="L9582">
        <v>3.29479214013883</v>
      </c>
      <c r="M9582">
        <v>3.6461416973015899</v>
      </c>
      <c r="N9582">
        <v>2.8218677180984102</v>
      </c>
      <c r="O9582">
        <v>3.24931794675887</v>
      </c>
      <c r="P9582">
        <v>2.8218677180984102</v>
      </c>
      <c r="Q9582">
        <v>2.8218677180984102</v>
      </c>
    </row>
    <row r="9583" spans="1:17">
      <c r="A9583" t="s">
        <v>17439</v>
      </c>
      <c r="B9583" s="16" t="s">
        <v>17440</v>
      </c>
      <c r="C9583">
        <v>8.1483048562629197</v>
      </c>
      <c r="D9583">
        <v>8.4022063348354106</v>
      </c>
      <c r="E9583">
        <v>8.1887845183136605</v>
      </c>
      <c r="F9583">
        <v>8.1220913273772499</v>
      </c>
      <c r="G9583">
        <v>8.2132437936487594</v>
      </c>
      <c r="H9583">
        <v>8.4573875219703307</v>
      </c>
      <c r="I9583">
        <v>8.5069494427486507</v>
      </c>
      <c r="J9583">
        <v>8.5779750333384097</v>
      </c>
      <c r="K9583">
        <v>8.5342289965718994</v>
      </c>
      <c r="L9583">
        <v>8.3723260861006903</v>
      </c>
      <c r="M9583">
        <v>8.3637566439800306</v>
      </c>
      <c r="N9583">
        <v>7.8392040544093096</v>
      </c>
      <c r="O9583">
        <v>8.1180227421100692</v>
      </c>
      <c r="P9583">
        <v>8.8887305774980394</v>
      </c>
      <c r="Q9583">
        <v>7.1565710053807701</v>
      </c>
    </row>
    <row r="9584" spans="1:17">
      <c r="A9584" t="s">
        <v>17441</v>
      </c>
      <c r="B9584" s="16" t="s">
        <v>17442</v>
      </c>
      <c r="C9584">
        <v>8.7329977595588293</v>
      </c>
      <c r="D9584">
        <v>8.6640798428834103</v>
      </c>
      <c r="E9584">
        <v>8.4747349831820902</v>
      </c>
      <c r="F9584">
        <v>8.8961488235501207</v>
      </c>
      <c r="G9584">
        <v>8.6773916525709396</v>
      </c>
      <c r="H9584">
        <v>9.3731023364997199</v>
      </c>
      <c r="I9584">
        <v>8.9428979893864202</v>
      </c>
      <c r="J9584">
        <v>9.1581431085079892</v>
      </c>
      <c r="K9584">
        <v>8.7668934846695308</v>
      </c>
      <c r="L9584">
        <v>8.6425288959414495</v>
      </c>
      <c r="M9584">
        <v>8.9387942857933407</v>
      </c>
      <c r="N9584">
        <v>8.8190876020984401</v>
      </c>
      <c r="O9584">
        <v>8.8702924289759704</v>
      </c>
      <c r="P9584">
        <v>9.4583162942294905</v>
      </c>
      <c r="Q9584">
        <v>7.5369478347710803</v>
      </c>
    </row>
    <row r="9585" spans="1:17">
      <c r="A9585" t="s">
        <v>17443</v>
      </c>
      <c r="B9585" s="16" t="s">
        <v>17444</v>
      </c>
      <c r="C9585">
        <v>6.7960272589149602</v>
      </c>
      <c r="D9585">
        <v>7.1449278423562896</v>
      </c>
      <c r="E9585">
        <v>6.8867602326164601</v>
      </c>
      <c r="F9585">
        <v>6.8607791046404802</v>
      </c>
      <c r="G9585">
        <v>6.7460963501903599</v>
      </c>
      <c r="H9585">
        <v>7.8988321171281299</v>
      </c>
      <c r="I9585">
        <v>7.2856101270774296</v>
      </c>
      <c r="J9585">
        <v>7.7185108985042596</v>
      </c>
      <c r="K9585">
        <v>6.8033219097639099</v>
      </c>
      <c r="L9585">
        <v>6.9195424843787503</v>
      </c>
      <c r="M9585">
        <v>7.0087233952936803</v>
      </c>
      <c r="N9585">
        <v>6.9563332013543997</v>
      </c>
      <c r="O9585">
        <v>7.0573597939647801</v>
      </c>
      <c r="P9585">
        <v>7.5451529460525402</v>
      </c>
      <c r="Q9585">
        <v>2.8218677180984102</v>
      </c>
    </row>
    <row r="9586" spans="1:17">
      <c r="A9586" t="s">
        <v>17445</v>
      </c>
      <c r="B9586" s="16" t="s">
        <v>17446</v>
      </c>
      <c r="C9586">
        <v>8.1151493709880498</v>
      </c>
      <c r="D9586">
        <v>8.1496195864347705</v>
      </c>
      <c r="E9586">
        <v>8.00502698976495</v>
      </c>
      <c r="F9586">
        <v>8.2413374660223706</v>
      </c>
      <c r="G9586">
        <v>8.0313871407461406</v>
      </c>
      <c r="H9586">
        <v>8.5065096507435598</v>
      </c>
      <c r="I9586">
        <v>8.3313169602822192</v>
      </c>
      <c r="J9586">
        <v>8.4216973888881093</v>
      </c>
      <c r="K9586">
        <v>8.2432785203474008</v>
      </c>
      <c r="L9586">
        <v>8.2061649236105101</v>
      </c>
      <c r="M9586">
        <v>8.2276330542981508</v>
      </c>
      <c r="N9586">
        <v>7.5438005299872897</v>
      </c>
      <c r="O9586">
        <v>8.2602239812224507</v>
      </c>
      <c r="P9586">
        <v>8.3214149767362393</v>
      </c>
      <c r="Q9586">
        <v>6.2843132996066204</v>
      </c>
    </row>
    <row r="9587" spans="1:17">
      <c r="A9587" t="s">
        <v>17447</v>
      </c>
      <c r="B9587" s="16" t="s">
        <v>17448</v>
      </c>
      <c r="C9587">
        <v>6.9919266040793202</v>
      </c>
      <c r="D9587">
        <v>7.1292085763975397</v>
      </c>
      <c r="E9587">
        <v>10.053384359757001</v>
      </c>
      <c r="F9587">
        <v>8.5687739666739198</v>
      </c>
      <c r="G9587">
        <v>9.9360379539021899</v>
      </c>
      <c r="H9587">
        <v>5.8138286615387997</v>
      </c>
      <c r="I9587">
        <v>4.6056600831029897</v>
      </c>
      <c r="J9587">
        <v>4.5477957058863296</v>
      </c>
      <c r="K9587">
        <v>7.4420019440648701</v>
      </c>
      <c r="L9587">
        <v>7.3380004094259004</v>
      </c>
      <c r="M9587">
        <v>7.5330985542824997</v>
      </c>
      <c r="N9587">
        <v>9.8073287573868999</v>
      </c>
      <c r="O9587">
        <v>7.6589162149774896</v>
      </c>
      <c r="P9587">
        <v>4.7374550361106396</v>
      </c>
      <c r="Q9587">
        <v>13.369388900620701</v>
      </c>
    </row>
    <row r="9588" spans="1:17">
      <c r="A9588" t="s">
        <v>17449</v>
      </c>
      <c r="B9588" s="16" t="s">
        <v>17450</v>
      </c>
      <c r="C9588">
        <v>8.1523961586017109</v>
      </c>
      <c r="D9588">
        <v>8.04479981750249</v>
      </c>
      <c r="E9588">
        <v>7.6679690530588296</v>
      </c>
      <c r="F9588">
        <v>8.0993086442227895</v>
      </c>
      <c r="G9588">
        <v>8.1040732145649308</v>
      </c>
      <c r="H9588">
        <v>7.8232547837607704</v>
      </c>
      <c r="I9588">
        <v>8.0798743273978708</v>
      </c>
      <c r="J9588">
        <v>7.7904227004554203</v>
      </c>
      <c r="K9588">
        <v>8.1279612977354692</v>
      </c>
      <c r="L9588">
        <v>8.0768762799684897</v>
      </c>
      <c r="M9588">
        <v>8.6113916258974292</v>
      </c>
      <c r="N9588">
        <v>8.3460374516843903</v>
      </c>
      <c r="O9588">
        <v>8.4934520419545905</v>
      </c>
      <c r="P9588">
        <v>7.6683273741469904</v>
      </c>
      <c r="Q9588">
        <v>9.1060647157263492</v>
      </c>
    </row>
    <row r="9589" spans="1:17">
      <c r="A9589" t="s">
        <v>17451</v>
      </c>
      <c r="B9589" s="16" t="s">
        <v>17452</v>
      </c>
      <c r="C9589">
        <v>3.3064422771203601</v>
      </c>
      <c r="D9589">
        <v>4.0407231514856203</v>
      </c>
      <c r="E9589">
        <v>2.8218677180984102</v>
      </c>
      <c r="F9589">
        <v>4.2284225029819602</v>
      </c>
      <c r="G9589">
        <v>3.9446609719593901</v>
      </c>
      <c r="H9589">
        <v>4.1560374762891303</v>
      </c>
      <c r="I9589">
        <v>3.7848446501428201</v>
      </c>
      <c r="J9589">
        <v>3.4276433730071201</v>
      </c>
      <c r="K9589">
        <v>3.7184612093777498</v>
      </c>
      <c r="L9589">
        <v>3.29479214013883</v>
      </c>
      <c r="M9589">
        <v>3.5380814202985702</v>
      </c>
      <c r="N9589">
        <v>3.99991931403749</v>
      </c>
      <c r="O9589">
        <v>4.3028205748149997</v>
      </c>
      <c r="P9589">
        <v>3.7927642367557501</v>
      </c>
      <c r="Q9589">
        <v>2.8218677180984102</v>
      </c>
    </row>
    <row r="9590" spans="1:17">
      <c r="A9590" t="s">
        <v>17453</v>
      </c>
      <c r="B9590" s="16" t="s">
        <v>17454</v>
      </c>
      <c r="C9590">
        <v>8.0153436311576503</v>
      </c>
      <c r="D9590">
        <v>7.9850315972664498</v>
      </c>
      <c r="E9590">
        <v>7.4060911410733103</v>
      </c>
      <c r="F9590">
        <v>7.5574080706483402</v>
      </c>
      <c r="G9590">
        <v>8.2132437936487594</v>
      </c>
      <c r="H9590">
        <v>7.8740777915302997</v>
      </c>
      <c r="I9590">
        <v>7.7804477147118902</v>
      </c>
      <c r="J9590">
        <v>7.4047115721353602</v>
      </c>
      <c r="K9590">
        <v>8.0685432454472696</v>
      </c>
      <c r="L9590">
        <v>7.5597102959179097</v>
      </c>
      <c r="M9590">
        <v>7.8879008142986997</v>
      </c>
      <c r="N9590">
        <v>7.9206424008775702</v>
      </c>
      <c r="O9590">
        <v>7.8074009128572897</v>
      </c>
      <c r="P9590">
        <v>8.2390907658991104</v>
      </c>
      <c r="Q9590">
        <v>6.6375058506955904</v>
      </c>
    </row>
    <row r="9591" spans="1:17">
      <c r="A9591" t="s">
        <v>17455</v>
      </c>
      <c r="B9591" s="16" t="s">
        <v>17456</v>
      </c>
      <c r="C9591">
        <v>4.0706176854441196</v>
      </c>
      <c r="D9591">
        <v>4.5009317243298002</v>
      </c>
      <c r="E9591">
        <v>4.2015349465393896</v>
      </c>
      <c r="F9591">
        <v>4.0892058755412499</v>
      </c>
      <c r="G9591">
        <v>4.2225520177193703</v>
      </c>
      <c r="H9591">
        <v>4.2312229394497098</v>
      </c>
      <c r="I9591">
        <v>4.0793606969786396</v>
      </c>
      <c r="J9591">
        <v>4.0085972383706396</v>
      </c>
      <c r="K9591">
        <v>4.1419680287536398</v>
      </c>
      <c r="L9591">
        <v>4.1946255460110002</v>
      </c>
      <c r="M9591">
        <v>3.9727288000471899</v>
      </c>
      <c r="N9591">
        <v>3.9019995236038798</v>
      </c>
      <c r="O9591">
        <v>4.0021176285150997</v>
      </c>
      <c r="P9591">
        <v>4.2713440848041202</v>
      </c>
      <c r="Q9591">
        <v>2.8218677180984102</v>
      </c>
    </row>
    <row r="9592" spans="1:17">
      <c r="A9592" t="s">
        <v>17457</v>
      </c>
      <c r="B9592" s="16" t="s">
        <v>17458</v>
      </c>
      <c r="C9592">
        <v>7.0806726399707198</v>
      </c>
      <c r="D9592">
        <v>7.1449278423562896</v>
      </c>
      <c r="E9592">
        <v>7.0606604978116003</v>
      </c>
      <c r="F9592">
        <v>7.0070440488476997</v>
      </c>
      <c r="G9592">
        <v>7.0514927108982999</v>
      </c>
      <c r="H9592">
        <v>6.6503815819958696</v>
      </c>
      <c r="I9592">
        <v>7.3521951262123997</v>
      </c>
      <c r="J9592">
        <v>7.1517172549645798</v>
      </c>
      <c r="K9592">
        <v>7.1070277298164202</v>
      </c>
      <c r="L9592">
        <v>7.1162623791641204</v>
      </c>
      <c r="M9592">
        <v>7.1482828711562396</v>
      </c>
      <c r="N9592">
        <v>6.5049286515854696</v>
      </c>
      <c r="O9592">
        <v>7.2773243883325698</v>
      </c>
      <c r="P9592">
        <v>6.7828384161901099</v>
      </c>
      <c r="Q9592">
        <v>6.9204191934356096</v>
      </c>
    </row>
    <row r="9593" spans="1:17">
      <c r="A9593" t="s">
        <v>17459</v>
      </c>
      <c r="B9593" s="16" t="s">
        <v>17460</v>
      </c>
      <c r="C9593">
        <v>3.3064422771203601</v>
      </c>
      <c r="D9593">
        <v>3.2942621936663499</v>
      </c>
      <c r="E9593">
        <v>3.4028894668404299</v>
      </c>
      <c r="F9593">
        <v>3.8353454241230298</v>
      </c>
      <c r="G9593">
        <v>3.5425260543824399</v>
      </c>
      <c r="H9593">
        <v>3.65660975244205</v>
      </c>
      <c r="I9593">
        <v>3.6595800418069002</v>
      </c>
      <c r="J9593">
        <v>3.4276433730071201</v>
      </c>
      <c r="K9593">
        <v>3.4608708703561399</v>
      </c>
      <c r="L9593">
        <v>2.8218677180984102</v>
      </c>
      <c r="M9593">
        <v>3.23818724324593</v>
      </c>
      <c r="N9593">
        <v>2.8218677180984102</v>
      </c>
      <c r="O9593">
        <v>3.42420286852819</v>
      </c>
      <c r="P9593">
        <v>3.6194497939779602</v>
      </c>
      <c r="Q9593">
        <v>2.8218677180984102</v>
      </c>
    </row>
    <row r="9594" spans="1:17">
      <c r="A9594" t="s">
        <v>17461</v>
      </c>
      <c r="B9594" s="16" t="s">
        <v>17462</v>
      </c>
      <c r="C9594">
        <v>6.4131208425870598</v>
      </c>
      <c r="D9594">
        <v>6.6449460234552697</v>
      </c>
      <c r="E9594">
        <v>6.9425491442524603</v>
      </c>
      <c r="F9594">
        <v>7.0152002163899203</v>
      </c>
      <c r="G9594">
        <v>6.6966202244190196</v>
      </c>
      <c r="H9594">
        <v>5.9735057093571502</v>
      </c>
      <c r="I9594">
        <v>5.2542284300769104</v>
      </c>
      <c r="J9594">
        <v>6.3881160171625204</v>
      </c>
      <c r="K9594">
        <v>5.7767343290393898</v>
      </c>
      <c r="L9594">
        <v>5.5725684340267403</v>
      </c>
      <c r="M9594">
        <v>6.3419151613778002</v>
      </c>
      <c r="N9594">
        <v>5.5842645045438202</v>
      </c>
      <c r="O9594">
        <v>6.6962367914737397</v>
      </c>
      <c r="P9594">
        <v>5.5682221171507997</v>
      </c>
      <c r="Q9594">
        <v>7.6950435514148801</v>
      </c>
    </row>
    <row r="9595" spans="1:17">
      <c r="A9595" t="s">
        <v>17463</v>
      </c>
      <c r="B9595" s="16" t="s">
        <v>17464</v>
      </c>
      <c r="C9595">
        <v>10.5720351508979</v>
      </c>
      <c r="D9595">
        <v>10.209002629045999</v>
      </c>
      <c r="E9595">
        <v>11.275228586848799</v>
      </c>
      <c r="F9595">
        <v>11.2459380416947</v>
      </c>
      <c r="G9595">
        <v>11.041755233408599</v>
      </c>
      <c r="H9595">
        <v>9.2361698786802808</v>
      </c>
      <c r="I9595">
        <v>9.6935940649173808</v>
      </c>
      <c r="J9595">
        <v>9.9112248350807093</v>
      </c>
      <c r="K9595">
        <v>10.2819437124388</v>
      </c>
      <c r="L9595">
        <v>10.709631716425999</v>
      </c>
      <c r="M9595">
        <v>11.1184688729565</v>
      </c>
      <c r="N9595">
        <v>11.867292910727601</v>
      </c>
      <c r="O9595">
        <v>11.097563935032699</v>
      </c>
      <c r="P9595">
        <v>8.3313825724972794</v>
      </c>
      <c r="Q9595">
        <v>13.655346233158699</v>
      </c>
    </row>
    <row r="9596" spans="1:17">
      <c r="A9596" t="s">
        <v>17465</v>
      </c>
      <c r="B9596" s="16" t="s">
        <v>17466</v>
      </c>
      <c r="C9596">
        <v>3.5040133865677898</v>
      </c>
      <c r="D9596">
        <v>3.7545556144430101</v>
      </c>
      <c r="E9596">
        <v>3.9618875914207199</v>
      </c>
      <c r="F9596">
        <v>4.6581111746450903</v>
      </c>
      <c r="G9596">
        <v>4.3009286659846602</v>
      </c>
      <c r="H9596">
        <v>4.3015284866045098</v>
      </c>
      <c r="I9596">
        <v>3.7848446501428201</v>
      </c>
      <c r="J9596">
        <v>4.1400611729353196</v>
      </c>
      <c r="K9596">
        <v>3.6013796825057902</v>
      </c>
      <c r="L9596">
        <v>5.28253338465999</v>
      </c>
      <c r="M9596">
        <v>4.0387673383778999</v>
      </c>
      <c r="N9596">
        <v>4.72039054531127</v>
      </c>
      <c r="O9596">
        <v>4.4953341022564199</v>
      </c>
      <c r="P9596">
        <v>3.3893867502571098</v>
      </c>
      <c r="Q9596">
        <v>2.8218677180984102</v>
      </c>
    </row>
    <row r="9597" spans="1:17">
      <c r="A9597" t="s">
        <v>17467</v>
      </c>
      <c r="B9597" s="16" t="s">
        <v>17468</v>
      </c>
      <c r="C9597">
        <v>8.2737870056724603</v>
      </c>
      <c r="D9597">
        <v>8.4907987123068995</v>
      </c>
      <c r="E9597">
        <v>8.2228824023874001</v>
      </c>
      <c r="F9597">
        <v>8.9628457280771006</v>
      </c>
      <c r="G9597">
        <v>8.5686240070536801</v>
      </c>
      <c r="H9597">
        <v>9.0934577121287603</v>
      </c>
      <c r="I9597">
        <v>8.3386231495995506</v>
      </c>
      <c r="J9597">
        <v>9.1501332733964809</v>
      </c>
      <c r="K9597">
        <v>8.2499795122282595</v>
      </c>
      <c r="L9597">
        <v>8.2247802405913699</v>
      </c>
      <c r="M9597">
        <v>8.8818969620306998</v>
      </c>
      <c r="N9597">
        <v>8.7595036207703991</v>
      </c>
      <c r="O9597">
        <v>8.9399210739764605</v>
      </c>
      <c r="P9597">
        <v>8.5856983227477901</v>
      </c>
      <c r="Q9597">
        <v>7.5369478347710803</v>
      </c>
    </row>
    <row r="9598" spans="1:17">
      <c r="A9598" t="s">
        <v>17469</v>
      </c>
      <c r="B9598" s="16" t="s">
        <v>17470</v>
      </c>
      <c r="C9598">
        <v>6.1745445797018697</v>
      </c>
      <c r="D9598">
        <v>5.9964287144494701</v>
      </c>
      <c r="E9598">
        <v>6.1372997866052899</v>
      </c>
      <c r="F9598">
        <v>6.0860667200617797</v>
      </c>
      <c r="G9598">
        <v>5.6191353861103099</v>
      </c>
      <c r="H9598">
        <v>6.3945603718070796</v>
      </c>
      <c r="I9598">
        <v>6.1254782290571796</v>
      </c>
      <c r="J9598">
        <v>6.77077757235707</v>
      </c>
      <c r="K9598">
        <v>6.4644097944759897</v>
      </c>
      <c r="L9598">
        <v>6.0673853986592201</v>
      </c>
      <c r="M9598">
        <v>6.5119724006223398</v>
      </c>
      <c r="N9598">
        <v>6.7705787629087899</v>
      </c>
      <c r="O9598">
        <v>7.0708795500031796</v>
      </c>
      <c r="P9598">
        <v>6.2604887403853304</v>
      </c>
      <c r="Q9598">
        <v>5.81282804418474</v>
      </c>
    </row>
    <row r="9599" spans="1:17">
      <c r="A9599" t="s">
        <v>17471</v>
      </c>
      <c r="B9599" s="16" t="s">
        <v>17472</v>
      </c>
      <c r="C9599">
        <v>4.4246742892055497</v>
      </c>
      <c r="D9599">
        <v>5.0571074914141203</v>
      </c>
      <c r="E9599">
        <v>4.7104489803388701</v>
      </c>
      <c r="F9599">
        <v>4.1611154638698196</v>
      </c>
      <c r="G9599">
        <v>5.1769839720448498</v>
      </c>
      <c r="H9599">
        <v>5.1127774112395503</v>
      </c>
      <c r="I9599">
        <v>4.2360017113942803</v>
      </c>
      <c r="J9599">
        <v>5.0383114724192302</v>
      </c>
      <c r="K9599">
        <v>4.9815688211180698</v>
      </c>
      <c r="L9599">
        <v>4.1211419556762898</v>
      </c>
      <c r="M9599">
        <v>3.82485868955618</v>
      </c>
      <c r="N9599">
        <v>4.1706164353931596</v>
      </c>
      <c r="O9599">
        <v>4.0696565081197198</v>
      </c>
      <c r="P9599">
        <v>5.5333174813669999</v>
      </c>
      <c r="Q9599">
        <v>5.09416193408443</v>
      </c>
    </row>
    <row r="9600" spans="1:17">
      <c r="A9600" t="s">
        <v>17473</v>
      </c>
      <c r="B9600" s="16" t="s">
        <v>17474</v>
      </c>
      <c r="C9600">
        <v>8.6015598104808699</v>
      </c>
      <c r="D9600">
        <v>8.5301504391917398</v>
      </c>
      <c r="E9600">
        <v>8.00502698976495</v>
      </c>
      <c r="F9600">
        <v>8.3123860396137506</v>
      </c>
      <c r="G9600">
        <v>8.1367779369464692</v>
      </c>
      <c r="H9600">
        <v>7.1902365178252401</v>
      </c>
      <c r="I9600">
        <v>8.4406007820754798</v>
      </c>
      <c r="J9600">
        <v>7.0449023185390702</v>
      </c>
      <c r="K9600">
        <v>8.6501934821454292</v>
      </c>
      <c r="L9600">
        <v>8.4629154824285298</v>
      </c>
      <c r="M9600">
        <v>7.8549971336587099</v>
      </c>
      <c r="N9600">
        <v>7.8234080134378496</v>
      </c>
      <c r="O9600">
        <v>7.9853892224024703</v>
      </c>
      <c r="P9600">
        <v>7.77449396691933</v>
      </c>
      <c r="Q9600">
        <v>9.6208993709487292</v>
      </c>
    </row>
    <row r="9601" spans="1:17">
      <c r="A9601" t="s">
        <v>17475</v>
      </c>
      <c r="B9601" s="16" t="s">
        <v>17476</v>
      </c>
      <c r="C9601">
        <v>8.4369440706477494</v>
      </c>
      <c r="D9601">
        <v>8.44718300552492</v>
      </c>
      <c r="E9601">
        <v>8.1655959374263993</v>
      </c>
      <c r="F9601">
        <v>8.3832424271354498</v>
      </c>
      <c r="G9601">
        <v>8.1040732145649308</v>
      </c>
      <c r="H9601">
        <v>8.75437692716695</v>
      </c>
      <c r="I9601">
        <v>8.4131819569564108</v>
      </c>
      <c r="J9601">
        <v>8.3110659465285792</v>
      </c>
      <c r="K9601">
        <v>8.2927925800805795</v>
      </c>
      <c r="L9601">
        <v>8.1681969533649301</v>
      </c>
      <c r="M9601">
        <v>8.0741244584145395</v>
      </c>
      <c r="N9601">
        <v>8.0753358847709098</v>
      </c>
      <c r="O9601">
        <v>8.2922463045226795</v>
      </c>
      <c r="P9601">
        <v>8.4320803888687408</v>
      </c>
      <c r="Q9601">
        <v>7.3593062614465703</v>
      </c>
    </row>
    <row r="9602" spans="1:17">
      <c r="A9602" t="s">
        <v>17477</v>
      </c>
      <c r="B9602" s="16" t="s">
        <v>17478</v>
      </c>
      <c r="C9602">
        <v>9.8504809503236608</v>
      </c>
      <c r="D9602">
        <v>9.9834006358066905</v>
      </c>
      <c r="E9602">
        <v>9.4557904567519593</v>
      </c>
      <c r="F9602">
        <v>9.2307082492579902</v>
      </c>
      <c r="G9602">
        <v>9.5453655035742493</v>
      </c>
      <c r="H9602">
        <v>9.5364898390869204</v>
      </c>
      <c r="I9602">
        <v>9.8853194654110794</v>
      </c>
      <c r="J9602">
        <v>9.4109969497405395</v>
      </c>
      <c r="K9602">
        <v>9.9713941035761202</v>
      </c>
      <c r="L9602">
        <v>9.5345121712118708</v>
      </c>
      <c r="M9602">
        <v>9.36833634928586</v>
      </c>
      <c r="N9602">
        <v>9.0648699173184593</v>
      </c>
      <c r="O9602">
        <v>9.4830461891653197</v>
      </c>
      <c r="P9602">
        <v>10.3720665134845</v>
      </c>
      <c r="Q9602">
        <v>7.6950435514148801</v>
      </c>
    </row>
    <row r="9603" spans="1:17">
      <c r="A9603" t="s">
        <v>17479</v>
      </c>
      <c r="B9603" s="16" t="s">
        <v>17480</v>
      </c>
      <c r="C9603">
        <v>10.7471667481162</v>
      </c>
      <c r="D9603">
        <v>10.716268104920401</v>
      </c>
      <c r="E9603">
        <v>10.412058366453</v>
      </c>
      <c r="F9603">
        <v>10.495339402726399</v>
      </c>
      <c r="G9603">
        <v>10.767663248668599</v>
      </c>
      <c r="H9603">
        <v>10.1815024163232</v>
      </c>
      <c r="I9603">
        <v>10.537193056844099</v>
      </c>
      <c r="J9603">
        <v>10.1265316781175</v>
      </c>
      <c r="K9603">
        <v>11.054583586166</v>
      </c>
      <c r="L9603">
        <v>10.775473354497301</v>
      </c>
      <c r="M9603">
        <v>10.590048847964701</v>
      </c>
      <c r="N9603">
        <v>10.517342992808601</v>
      </c>
      <c r="O9603">
        <v>10.714087262412001</v>
      </c>
      <c r="P9603">
        <v>10.4265280419826</v>
      </c>
      <c r="Q9603">
        <v>10.8454464916336</v>
      </c>
    </row>
    <row r="9604" spans="1:17">
      <c r="A9604" t="s">
        <v>17481</v>
      </c>
      <c r="B9604" s="16" t="e">
        <v>#N/A</v>
      </c>
      <c r="C9604">
        <v>6.6292182235241102</v>
      </c>
      <c r="D9604">
        <v>6.5295865794184396</v>
      </c>
      <c r="E9604">
        <v>5.98496325541152</v>
      </c>
      <c r="F9604">
        <v>6.4788754961203097</v>
      </c>
      <c r="G9604">
        <v>6.18782596009234</v>
      </c>
      <c r="H9604">
        <v>7.0107683309039501</v>
      </c>
      <c r="I9604">
        <v>6.4584923515581396</v>
      </c>
      <c r="J9604">
        <v>6.7623606751438903</v>
      </c>
      <c r="K9604">
        <v>6.30511742862564</v>
      </c>
      <c r="L9604">
        <v>6.1325703953714701</v>
      </c>
      <c r="M9604">
        <v>6.1728448451490898</v>
      </c>
      <c r="N9604">
        <v>6.1443152006371102</v>
      </c>
      <c r="O9604">
        <v>6.13606241069352</v>
      </c>
      <c r="P9604">
        <v>7.0361110355685303</v>
      </c>
      <c r="Q9604">
        <v>2.8218677180984102</v>
      </c>
    </row>
    <row r="9605" spans="1:17">
      <c r="A9605" t="s">
        <v>17482</v>
      </c>
      <c r="B9605" s="16" t="s">
        <v>17483</v>
      </c>
      <c r="C9605">
        <v>6.1745445797018697</v>
      </c>
      <c r="D9605">
        <v>6.2518558839937999</v>
      </c>
      <c r="E9605">
        <v>5.9302896994145904</v>
      </c>
      <c r="F9605">
        <v>5.9891572551494896</v>
      </c>
      <c r="G9605">
        <v>6.1697170733324498</v>
      </c>
      <c r="H9605">
        <v>6.7629296773152898</v>
      </c>
      <c r="I9605">
        <v>6.1083114335419397</v>
      </c>
      <c r="J9605">
        <v>6.23777878266917</v>
      </c>
      <c r="K9605">
        <v>5.8855780355688703</v>
      </c>
      <c r="L9605">
        <v>5.98142559332394</v>
      </c>
      <c r="M9605">
        <v>6.5764945487984097</v>
      </c>
      <c r="N9605">
        <v>6.5441982334212296</v>
      </c>
      <c r="O9605">
        <v>6.39579368777743</v>
      </c>
      <c r="P9605">
        <v>6.98638363708924</v>
      </c>
      <c r="Q9605">
        <v>2.8218677180984102</v>
      </c>
    </row>
    <row r="9606" spans="1:17">
      <c r="A9606" t="s">
        <v>17484</v>
      </c>
      <c r="B9606" s="16" t="s">
        <v>17485</v>
      </c>
      <c r="C9606">
        <v>8.03320534003395</v>
      </c>
      <c r="D9606">
        <v>8.1955405296384107</v>
      </c>
      <c r="E9606">
        <v>7.8680552245339497</v>
      </c>
      <c r="F9606">
        <v>8.0287157893436998</v>
      </c>
      <c r="G9606">
        <v>7.6783275857239097</v>
      </c>
      <c r="H9606">
        <v>8.37513496983604</v>
      </c>
      <c r="I9606">
        <v>8.58887532102354</v>
      </c>
      <c r="J9606">
        <v>7.77799059440893</v>
      </c>
      <c r="K9606">
        <v>7.9664356279317303</v>
      </c>
      <c r="L9606">
        <v>8.1410112895706508</v>
      </c>
      <c r="M9606">
        <v>8.0709447881792702</v>
      </c>
      <c r="N9606">
        <v>7.8855783932945203</v>
      </c>
      <c r="O9606">
        <v>8.2893644078548494</v>
      </c>
      <c r="P9606">
        <v>8.5262007262389794</v>
      </c>
      <c r="Q9606">
        <v>7.1565710053807701</v>
      </c>
    </row>
    <row r="9607" spans="1:17">
      <c r="A9607" t="s">
        <v>17486</v>
      </c>
      <c r="B9607" s="16" t="s">
        <v>17487</v>
      </c>
      <c r="C9607">
        <v>8.7970952434281795</v>
      </c>
      <c r="D9607">
        <v>8.6963701277109493</v>
      </c>
      <c r="E9607">
        <v>8.7132437007250996</v>
      </c>
      <c r="F9607">
        <v>8.5797850722532498</v>
      </c>
      <c r="G9607">
        <v>8.8674761293092903</v>
      </c>
      <c r="H9607">
        <v>8.3502330799213293</v>
      </c>
      <c r="I9607">
        <v>8.5547808237071692</v>
      </c>
      <c r="J9607">
        <v>8.5683880604223699</v>
      </c>
      <c r="K9607">
        <v>8.5342289965718994</v>
      </c>
      <c r="L9607">
        <v>8.3385415763736308</v>
      </c>
      <c r="M9607">
        <v>8.5871224431408208</v>
      </c>
      <c r="N9607">
        <v>8.1947050631580094</v>
      </c>
      <c r="O9607">
        <v>8.4450747034848401</v>
      </c>
      <c r="P9607">
        <v>8.8545877403983102</v>
      </c>
      <c r="Q9607">
        <v>7.9670857749043096</v>
      </c>
    </row>
    <row r="9608" spans="1:17">
      <c r="A9608" t="s">
        <v>17488</v>
      </c>
      <c r="B9608" s="16" t="e">
        <v>#N/A</v>
      </c>
      <c r="C9608">
        <v>8.8458927168919104</v>
      </c>
      <c r="D9608">
        <v>9.0611805033487105</v>
      </c>
      <c r="E9608">
        <v>8.6890611104033901</v>
      </c>
      <c r="F9608">
        <v>9.0837813153007794</v>
      </c>
      <c r="G9608">
        <v>8.5957551368728407</v>
      </c>
      <c r="H9608">
        <v>8.46403466020395</v>
      </c>
      <c r="I9608">
        <v>8.0445606464521706</v>
      </c>
      <c r="J9608">
        <v>8.8092213140071909</v>
      </c>
      <c r="K9608">
        <v>8.3406619097909207</v>
      </c>
      <c r="L9608">
        <v>8.1133028251193107</v>
      </c>
      <c r="M9608">
        <v>7.9200694805716303</v>
      </c>
      <c r="N9608">
        <v>7.1881862179008804</v>
      </c>
      <c r="O9608">
        <v>7.8972506796085398</v>
      </c>
      <c r="P9608">
        <v>8.3560040915374394</v>
      </c>
      <c r="Q9608">
        <v>7.3593062614465703</v>
      </c>
    </row>
    <row r="9609" spans="1:17">
      <c r="A9609" t="s">
        <v>17489</v>
      </c>
      <c r="B9609" s="16" t="s">
        <v>17490</v>
      </c>
      <c r="C9609">
        <v>3.3064422771203601</v>
      </c>
      <c r="D9609">
        <v>3.4870161193063098</v>
      </c>
      <c r="E9609">
        <v>3.9618875914207199</v>
      </c>
      <c r="F9609">
        <v>3.7319397910766599</v>
      </c>
      <c r="G9609">
        <v>3.5425260543824399</v>
      </c>
      <c r="H9609">
        <v>2.8218677180984102</v>
      </c>
      <c r="I9609">
        <v>3.5089935751222501</v>
      </c>
      <c r="J9609">
        <v>3.5611359966351301</v>
      </c>
      <c r="K9609">
        <v>3.8204461843508501</v>
      </c>
      <c r="L9609">
        <v>3.4877558895723499</v>
      </c>
      <c r="M9609">
        <v>2.8218677180984102</v>
      </c>
      <c r="N9609">
        <v>3.5144020463037902</v>
      </c>
      <c r="O9609">
        <v>2.8218677180984102</v>
      </c>
      <c r="P9609">
        <v>4.0606668341819496</v>
      </c>
      <c r="Q9609">
        <v>2.8218677180984102</v>
      </c>
    </row>
    <row r="9610" spans="1:17">
      <c r="A9610" t="s">
        <v>17491</v>
      </c>
      <c r="B9610" s="16" t="s">
        <v>17492</v>
      </c>
      <c r="C9610">
        <v>3.5040133865677898</v>
      </c>
      <c r="D9610">
        <v>3.2942621936663499</v>
      </c>
      <c r="E9610">
        <v>4.6393553598667303</v>
      </c>
      <c r="F9610">
        <v>3.2825265482838799</v>
      </c>
      <c r="G9610">
        <v>4.0460446887748596</v>
      </c>
      <c r="H9610">
        <v>4.07504641393726</v>
      </c>
      <c r="I9610">
        <v>3.5089935751222501</v>
      </c>
      <c r="J9610">
        <v>2.8218677180984102</v>
      </c>
      <c r="K9610">
        <v>2.8218677180984102</v>
      </c>
      <c r="L9610">
        <v>3.6339073669181099</v>
      </c>
      <c r="M9610">
        <v>3.7404257728686199</v>
      </c>
      <c r="N9610">
        <v>3.31389066967124</v>
      </c>
      <c r="O9610">
        <v>2.8218677180984102</v>
      </c>
      <c r="P9610">
        <v>3.3893867502571098</v>
      </c>
      <c r="Q9610">
        <v>2.8218677180984102</v>
      </c>
    </row>
    <row r="9611" spans="1:17">
      <c r="A9611" t="s">
        <v>17493</v>
      </c>
      <c r="B9611" s="16" t="s">
        <v>17494</v>
      </c>
      <c r="C9611">
        <v>7.72236570332079</v>
      </c>
      <c r="D9611">
        <v>7.9043523343970303</v>
      </c>
      <c r="E9611">
        <v>7.6003564048386103</v>
      </c>
      <c r="F9611">
        <v>7.6802646798204899</v>
      </c>
      <c r="G9611">
        <v>7.61337333307862</v>
      </c>
      <c r="H9611">
        <v>8.1910474411431107</v>
      </c>
      <c r="I9611">
        <v>7.9805988841116697</v>
      </c>
      <c r="J9611">
        <v>7.8628420694029399</v>
      </c>
      <c r="K9611">
        <v>7.9040579132345803</v>
      </c>
      <c r="L9611">
        <v>7.5714035667808099</v>
      </c>
      <c r="M9611">
        <v>7.7790689267418101</v>
      </c>
      <c r="N9611">
        <v>7.5692916424014101</v>
      </c>
      <c r="O9611">
        <v>7.86275662198954</v>
      </c>
      <c r="P9611">
        <v>8.2231173919131209</v>
      </c>
      <c r="Q9611">
        <v>6.9204191934356096</v>
      </c>
    </row>
    <row r="9612" spans="1:17">
      <c r="A9612" t="s">
        <v>17495</v>
      </c>
      <c r="B9612" s="16" t="s">
        <v>17496</v>
      </c>
      <c r="C9612">
        <v>7.3822774754477596</v>
      </c>
      <c r="D9612">
        <v>7.5566823580389499</v>
      </c>
      <c r="E9612">
        <v>7.2602734023585898</v>
      </c>
      <c r="F9612">
        <v>7.7887133130591799</v>
      </c>
      <c r="G9612">
        <v>7.1465092171480196</v>
      </c>
      <c r="H9612">
        <v>8.5571248893482501</v>
      </c>
      <c r="I9612">
        <v>7.4899686281158102</v>
      </c>
      <c r="J9612">
        <v>8.2643208028258996</v>
      </c>
      <c r="K9612">
        <v>7.5761573404847704</v>
      </c>
      <c r="L9612">
        <v>7.7362754720663904</v>
      </c>
      <c r="M9612">
        <v>7.9755421555982604</v>
      </c>
      <c r="N9612">
        <v>7.4301215020004001</v>
      </c>
      <c r="O9612">
        <v>7.6985851168347903</v>
      </c>
      <c r="P9612">
        <v>8.0467780289509605</v>
      </c>
      <c r="Q9612">
        <v>5.81282804418474</v>
      </c>
    </row>
    <row r="9613" spans="1:17">
      <c r="A9613" t="s">
        <v>17497</v>
      </c>
      <c r="B9613" s="16" t="s">
        <v>17498</v>
      </c>
      <c r="C9613">
        <v>3.6535616636188299</v>
      </c>
      <c r="D9613">
        <v>3.2942621936663499</v>
      </c>
      <c r="E9613">
        <v>4.3035359899866696</v>
      </c>
      <c r="F9613">
        <v>3.7319397910766599</v>
      </c>
      <c r="G9613">
        <v>3.5425260543824399</v>
      </c>
      <c r="H9613">
        <v>2.8218677180984102</v>
      </c>
      <c r="I9613">
        <v>3.5089935751222501</v>
      </c>
      <c r="J9613">
        <v>3.6724961835054399</v>
      </c>
      <c r="K9613">
        <v>4.0709644767565303</v>
      </c>
      <c r="L9613">
        <v>3.6339073669181099</v>
      </c>
      <c r="M9613">
        <v>3.6461416973015899</v>
      </c>
      <c r="N9613">
        <v>3.31389066967124</v>
      </c>
      <c r="O9613">
        <v>3.7643275486974099</v>
      </c>
      <c r="P9613">
        <v>3.3893867502571098</v>
      </c>
      <c r="Q9613">
        <v>2.8218677180984102</v>
      </c>
    </row>
    <row r="9614" spans="1:17">
      <c r="A9614" t="s">
        <v>17499</v>
      </c>
      <c r="B9614" s="16" t="s">
        <v>17500</v>
      </c>
      <c r="C9614">
        <v>9.9803642735793598</v>
      </c>
      <c r="D9614">
        <v>10.2062028688424</v>
      </c>
      <c r="E9614">
        <v>12.369788206012499</v>
      </c>
      <c r="F9614">
        <v>11.580559622319401</v>
      </c>
      <c r="G9614">
        <v>12.860918882397501</v>
      </c>
      <c r="H9614">
        <v>8.5256992168395502</v>
      </c>
      <c r="I9614">
        <v>7.74787261872335</v>
      </c>
      <c r="J9614">
        <v>4.8839472618639803</v>
      </c>
      <c r="K9614">
        <v>10.651132528797699</v>
      </c>
      <c r="L9614">
        <v>10.789288935784301</v>
      </c>
      <c r="M9614">
        <v>11.823254014162099</v>
      </c>
      <c r="N9614">
        <v>12.977158813647</v>
      </c>
      <c r="O9614">
        <v>10.7454280733342</v>
      </c>
      <c r="P9614">
        <v>6.96085789457518</v>
      </c>
      <c r="Q9614">
        <v>17.5535296260515</v>
      </c>
    </row>
    <row r="9615" spans="1:17">
      <c r="A9615" t="s">
        <v>17501</v>
      </c>
      <c r="B9615" s="16" t="s">
        <v>17502</v>
      </c>
      <c r="C9615">
        <v>4.6454443926476303</v>
      </c>
      <c r="D9615">
        <v>4.6996493033489397</v>
      </c>
      <c r="E9615">
        <v>2.8218677180984102</v>
      </c>
      <c r="F9615">
        <v>4.3517302712450299</v>
      </c>
      <c r="G9615">
        <v>3.33407035458014</v>
      </c>
      <c r="H9615">
        <v>4.3015284866045098</v>
      </c>
      <c r="I9615">
        <v>4.4354937019020104</v>
      </c>
      <c r="J9615">
        <v>3.2517770676889399</v>
      </c>
      <c r="K9615">
        <v>4.6332418030731697</v>
      </c>
      <c r="L9615">
        <v>3.8614614459532302</v>
      </c>
      <c r="M9615">
        <v>3.5380814202985702</v>
      </c>
      <c r="N9615">
        <v>3.99991931403749</v>
      </c>
      <c r="O9615">
        <v>3.8507909364900099</v>
      </c>
      <c r="P9615">
        <v>3.9363215208704698</v>
      </c>
      <c r="Q9615">
        <v>2.8218677180984102</v>
      </c>
    </row>
    <row r="9616" spans="1:17">
      <c r="A9616" t="s">
        <v>17503</v>
      </c>
      <c r="B9616" s="16" t="s">
        <v>17504</v>
      </c>
      <c r="C9616">
        <v>10.1637147538286</v>
      </c>
      <c r="D9616">
        <v>10.196830895472599</v>
      </c>
      <c r="E9616">
        <v>9.6991656554625205</v>
      </c>
      <c r="F9616">
        <v>9.2341962990832194</v>
      </c>
      <c r="G9616">
        <v>10.108378929005999</v>
      </c>
      <c r="H9616">
        <v>9.8241956510140191</v>
      </c>
      <c r="I9616">
        <v>10.0299253840288</v>
      </c>
      <c r="J9616">
        <v>9.3646794434131593</v>
      </c>
      <c r="K9616">
        <v>10.1698624408361</v>
      </c>
      <c r="L9616">
        <v>9.6573959922476398</v>
      </c>
      <c r="M9616">
        <v>9.6325314029138607</v>
      </c>
      <c r="N9616">
        <v>9.4783221255154402</v>
      </c>
      <c r="O9616">
        <v>9.7388322922851494</v>
      </c>
      <c r="P9616">
        <v>10.7056036876698</v>
      </c>
      <c r="Q9616">
        <v>7.5369478347710803</v>
      </c>
    </row>
    <row r="9617" spans="1:17">
      <c r="A9617" t="s">
        <v>17505</v>
      </c>
      <c r="B9617" s="16" t="s">
        <v>17506</v>
      </c>
      <c r="C9617">
        <v>9.4826547123772595</v>
      </c>
      <c r="D9617">
        <v>9.4421034093309295</v>
      </c>
      <c r="E9617">
        <v>9.3466759132401105</v>
      </c>
      <c r="F9617">
        <v>9.1809685514691601</v>
      </c>
      <c r="G9617">
        <v>9.5626527349876795</v>
      </c>
      <c r="H9617">
        <v>8.6090249793913696</v>
      </c>
      <c r="I9617">
        <v>9.4183015003280808</v>
      </c>
      <c r="J9617">
        <v>9.0606680101092394</v>
      </c>
      <c r="K9617">
        <v>9.8565003752054405</v>
      </c>
      <c r="L9617">
        <v>9.6114722138579101</v>
      </c>
      <c r="M9617">
        <v>9.4887231063974902</v>
      </c>
      <c r="N9617">
        <v>9.0240234480243604</v>
      </c>
      <c r="O9617">
        <v>9.4993424107561104</v>
      </c>
      <c r="P9617">
        <v>9.3955934863916202</v>
      </c>
      <c r="Q9617">
        <v>10.0588468117601</v>
      </c>
    </row>
    <row r="9618" spans="1:17">
      <c r="A9618" t="s">
        <v>17507</v>
      </c>
      <c r="B9618" s="16" t="e">
        <v>#N/A</v>
      </c>
      <c r="C9618">
        <v>7.5837296581913201</v>
      </c>
      <c r="D9618">
        <v>7.6910749189009904</v>
      </c>
      <c r="E9618">
        <v>7.6003564048386103</v>
      </c>
      <c r="F9618">
        <v>7.6492124965412103</v>
      </c>
      <c r="G9618">
        <v>7.2865557563512402</v>
      </c>
      <c r="H9618">
        <v>7.5126924894462599</v>
      </c>
      <c r="I9618">
        <v>7.50304689693544</v>
      </c>
      <c r="J9618">
        <v>7.4208055055623197</v>
      </c>
      <c r="K9618">
        <v>7.4361311627057196</v>
      </c>
      <c r="L9618">
        <v>7.3033402976722401</v>
      </c>
      <c r="M9618">
        <v>7.3717558224692903</v>
      </c>
      <c r="N9618">
        <v>7.1033865969873</v>
      </c>
      <c r="O9618">
        <v>7.37855994466205</v>
      </c>
      <c r="P9618">
        <v>7.6121552321725998</v>
      </c>
      <c r="Q9618">
        <v>6.2843132996066204</v>
      </c>
    </row>
    <row r="9619" spans="1:17">
      <c r="A9619" t="s">
        <v>17508</v>
      </c>
      <c r="B9619" s="16" t="s">
        <v>17509</v>
      </c>
      <c r="C9619">
        <v>7.4030536541110497</v>
      </c>
      <c r="D9619">
        <v>7.31431822896469</v>
      </c>
      <c r="E9619">
        <v>6.7369669261823404</v>
      </c>
      <c r="F9619">
        <v>7.28164868981656</v>
      </c>
      <c r="G9619">
        <v>7.3597189200466699</v>
      </c>
      <c r="H9619">
        <v>7.3922454950465104</v>
      </c>
      <c r="I9619">
        <v>7.23944164228375</v>
      </c>
      <c r="J9619">
        <v>7.4524628198859997</v>
      </c>
      <c r="K9619">
        <v>6.97541760318438</v>
      </c>
      <c r="L9619">
        <v>6.9103454317520701</v>
      </c>
      <c r="M9619">
        <v>7.1841017988793396</v>
      </c>
      <c r="N9619">
        <v>7.0858084553801799</v>
      </c>
      <c r="O9619">
        <v>7.1301899013384098</v>
      </c>
      <c r="P9619">
        <v>7.3029469869286503</v>
      </c>
      <c r="Q9619">
        <v>7.1565710053807701</v>
      </c>
    </row>
    <row r="9620" spans="1:17">
      <c r="A9620" t="s">
        <v>17510</v>
      </c>
      <c r="B9620" s="16" t="s">
        <v>17511</v>
      </c>
      <c r="C9620">
        <v>8.3326553099165395</v>
      </c>
      <c r="D9620">
        <v>8.3388312652671797</v>
      </c>
      <c r="E9620">
        <v>7.4159618262881102</v>
      </c>
      <c r="F9620">
        <v>8.1629463640282296</v>
      </c>
      <c r="G9620">
        <v>8.3747008225382498</v>
      </c>
      <c r="H9620">
        <v>7.8640556763311302</v>
      </c>
      <c r="I9620">
        <v>8.0220417789613894</v>
      </c>
      <c r="J9620">
        <v>7.3156948412919096</v>
      </c>
      <c r="K9620">
        <v>8.1815247106802396</v>
      </c>
      <c r="L9620">
        <v>8.2099072742393702</v>
      </c>
      <c r="M9620">
        <v>8.5826656342951697</v>
      </c>
      <c r="N9620">
        <v>8.5291288302193102</v>
      </c>
      <c r="O9620">
        <v>8.7412972443971206</v>
      </c>
      <c r="P9620">
        <v>7.5016343753046</v>
      </c>
      <c r="Q9620">
        <v>8.8614637697687808</v>
      </c>
    </row>
    <row r="9621" spans="1:17">
      <c r="A9621" t="s">
        <v>17512</v>
      </c>
      <c r="B9621" s="16" t="s">
        <v>17513</v>
      </c>
      <c r="C9621">
        <v>11.897695384892801</v>
      </c>
      <c r="D9621">
        <v>11.7774531831885</v>
      </c>
      <c r="E9621">
        <v>11.4321538010698</v>
      </c>
      <c r="F9621">
        <v>11.097787618021201</v>
      </c>
      <c r="G9621">
        <v>11.4422886621205</v>
      </c>
      <c r="H9621">
        <v>10.7985793536148</v>
      </c>
      <c r="I9621">
        <v>11.7201752498746</v>
      </c>
      <c r="J9621">
        <v>10.4075188681163</v>
      </c>
      <c r="K9621">
        <v>12.5375105519398</v>
      </c>
      <c r="L9621">
        <v>12.006352561697</v>
      </c>
      <c r="M9621">
        <v>11.374768612458601</v>
      </c>
      <c r="N9621">
        <v>11.267663820720101</v>
      </c>
      <c r="O9621">
        <v>11.281664986270901</v>
      </c>
      <c r="P9621">
        <v>11.2330323633121</v>
      </c>
      <c r="Q9621">
        <v>14.1590766195563</v>
      </c>
    </row>
    <row r="9622" spans="1:17">
      <c r="A9622" t="s">
        <v>17514</v>
      </c>
      <c r="B9622" s="16" t="s">
        <v>17515</v>
      </c>
      <c r="C9622">
        <v>6.1080510548675004</v>
      </c>
      <c r="D9622">
        <v>6.1613914259344904</v>
      </c>
      <c r="E9622">
        <v>6.2964799255411696</v>
      </c>
      <c r="F9622">
        <v>6.03844460263067</v>
      </c>
      <c r="G9622">
        <v>5.8430458251757198</v>
      </c>
      <c r="H9622">
        <v>6.3945603718070796</v>
      </c>
      <c r="I9622">
        <v>6.3017290020185603</v>
      </c>
      <c r="J9622">
        <v>6.53400866212165</v>
      </c>
      <c r="K9622">
        <v>5.7577399825847202</v>
      </c>
      <c r="L9622">
        <v>6.1165539736613903</v>
      </c>
      <c r="M9622">
        <v>6.2987629377921204</v>
      </c>
      <c r="N9622">
        <v>5.9619430316236501</v>
      </c>
      <c r="O9622">
        <v>6.1744094418023296</v>
      </c>
      <c r="P9622">
        <v>6.7681820790449301</v>
      </c>
      <c r="Q9622">
        <v>2.8218677180984102</v>
      </c>
    </row>
    <row r="9623" spans="1:17">
      <c r="A9623" t="s">
        <v>17516</v>
      </c>
      <c r="B9623" s="16" t="s">
        <v>17517</v>
      </c>
      <c r="C9623">
        <v>8.5057017079816593</v>
      </c>
      <c r="D9623">
        <v>8.4999756890989797</v>
      </c>
      <c r="E9623">
        <v>8.5027560619880909</v>
      </c>
      <c r="F9623">
        <v>8.4112542236254502</v>
      </c>
      <c r="G9623">
        <v>8.5548645424224699</v>
      </c>
      <c r="H9623">
        <v>8.9109381879531604</v>
      </c>
      <c r="I9623">
        <v>8.88171099488744</v>
      </c>
      <c r="J9623">
        <v>8.7059004323154401</v>
      </c>
      <c r="K9623">
        <v>8.7622149737785993</v>
      </c>
      <c r="L9623">
        <v>9.3280055155388908</v>
      </c>
      <c r="M9623">
        <v>9.0687462308516604</v>
      </c>
      <c r="N9623">
        <v>9.00082089806161</v>
      </c>
      <c r="O9623">
        <v>8.9833519841232192</v>
      </c>
      <c r="P9623">
        <v>8.5477328367605203</v>
      </c>
      <c r="Q9623">
        <v>8.0859864702427604</v>
      </c>
    </row>
    <row r="9624" spans="1:17">
      <c r="A9624" t="s">
        <v>17518</v>
      </c>
      <c r="B9624" s="16" t="s">
        <v>17519</v>
      </c>
      <c r="C9624">
        <v>8.6045483489613996</v>
      </c>
      <c r="D9624">
        <v>8.7122480792857999</v>
      </c>
      <c r="E9624">
        <v>8.6603257169431203</v>
      </c>
      <c r="F9624">
        <v>8.6176748661300699</v>
      </c>
      <c r="G9624">
        <v>8.9354161217323895</v>
      </c>
      <c r="H9624">
        <v>8.7944804254802609</v>
      </c>
      <c r="I9624">
        <v>8.7427144098744005</v>
      </c>
      <c r="J9624">
        <v>8.3893903148200799</v>
      </c>
      <c r="K9624">
        <v>9.1303611385501906</v>
      </c>
      <c r="L9624">
        <v>8.87942351641016</v>
      </c>
      <c r="M9624">
        <v>8.7569393566349891</v>
      </c>
      <c r="N9624">
        <v>8.8217383333632799</v>
      </c>
      <c r="O9624">
        <v>8.9708191791119898</v>
      </c>
      <c r="P9624">
        <v>8.9897107023029594</v>
      </c>
      <c r="Q9624">
        <v>8.6462459446333604</v>
      </c>
    </row>
    <row r="9625" spans="1:17">
      <c r="A9625" t="s">
        <v>17520</v>
      </c>
      <c r="B9625" s="16" t="s">
        <v>17521</v>
      </c>
      <c r="C9625">
        <v>7.4702162237328196</v>
      </c>
      <c r="D9625">
        <v>7.3953559827503099</v>
      </c>
      <c r="E9625">
        <v>8.2451741909304204</v>
      </c>
      <c r="F9625">
        <v>7.6544346110104096</v>
      </c>
      <c r="G9625">
        <v>7.89599756925214</v>
      </c>
      <c r="H9625">
        <v>8.1830102953573807</v>
      </c>
      <c r="I9625">
        <v>7.8434668651217896</v>
      </c>
      <c r="J9625">
        <v>7.8784523587356903</v>
      </c>
      <c r="K9625">
        <v>7.8912514973392103</v>
      </c>
      <c r="L9625">
        <v>7.6779922586903604</v>
      </c>
      <c r="M9625">
        <v>7.6183924999002102</v>
      </c>
      <c r="N9625">
        <v>7.74171880370272</v>
      </c>
      <c r="O9625">
        <v>8.0447105176349698</v>
      </c>
      <c r="P9625">
        <v>7.8388289104771802</v>
      </c>
      <c r="Q9625">
        <v>8.0859864702427604</v>
      </c>
    </row>
    <row r="9626" spans="1:17">
      <c r="A9626" t="s">
        <v>17522</v>
      </c>
      <c r="B9626" s="16" t="s">
        <v>17523</v>
      </c>
      <c r="C9626">
        <v>4.1513583524311999</v>
      </c>
      <c r="D9626">
        <v>4.6996493033489397</v>
      </c>
      <c r="E9626">
        <v>4.3035359899866696</v>
      </c>
      <c r="F9626">
        <v>4.4086599646307301</v>
      </c>
      <c r="G9626">
        <v>4.3009286659846602</v>
      </c>
      <c r="H9626">
        <v>4.6515204620337798</v>
      </c>
      <c r="I9626">
        <v>4.3728229044696096</v>
      </c>
      <c r="J9626">
        <v>4.9787429435777097</v>
      </c>
      <c r="K9626">
        <v>4.3865415857412602</v>
      </c>
      <c r="L9626">
        <v>4.5555022990765597</v>
      </c>
      <c r="M9626">
        <v>5.0345141375896603</v>
      </c>
      <c r="N9626">
        <v>4.2465073090516299</v>
      </c>
      <c r="O9626">
        <v>4.6215116313316003</v>
      </c>
      <c r="P9626">
        <v>4.1712528320562896</v>
      </c>
      <c r="Q9626">
        <v>2.8218677180984102</v>
      </c>
    </row>
    <row r="9627" spans="1:17">
      <c r="A9627" t="s">
        <v>17524</v>
      </c>
      <c r="B9627" s="16" t="s">
        <v>17525</v>
      </c>
      <c r="C9627">
        <v>9.2581967465859805</v>
      </c>
      <c r="D9627">
        <v>9.2433906500788598</v>
      </c>
      <c r="E9627">
        <v>9.7369991643947795</v>
      </c>
      <c r="F9627">
        <v>9.2600912106975208</v>
      </c>
      <c r="G9627">
        <v>9.4009838323943704</v>
      </c>
      <c r="H9627">
        <v>9.1522477162194207</v>
      </c>
      <c r="I9627">
        <v>9.1584028620625606</v>
      </c>
      <c r="J9627">
        <v>9.3948188899816092</v>
      </c>
      <c r="K9627">
        <v>9.1285448420215491</v>
      </c>
      <c r="L9627">
        <v>8.9392400653178896</v>
      </c>
      <c r="M9627">
        <v>9.0735179049839694</v>
      </c>
      <c r="N9627">
        <v>9.2767339717758706</v>
      </c>
      <c r="O9627">
        <v>9.2803485347700505</v>
      </c>
      <c r="P9627">
        <v>9.3300186381003396</v>
      </c>
      <c r="Q9627">
        <v>9.9376776092220709</v>
      </c>
    </row>
    <row r="9628" spans="1:17">
      <c r="A9628" t="s">
        <v>17526</v>
      </c>
      <c r="B9628" s="16" t="s">
        <v>17527</v>
      </c>
      <c r="C9628">
        <v>2.8218677180984102</v>
      </c>
      <c r="D9628">
        <v>2.8218677180984102</v>
      </c>
      <c r="E9628">
        <v>6.67236314516198</v>
      </c>
      <c r="F9628">
        <v>2.8218677180984102</v>
      </c>
      <c r="G9628">
        <v>2.8218677180984102</v>
      </c>
      <c r="H9628">
        <v>2.8218677180984102</v>
      </c>
      <c r="I9628">
        <v>2.8218677180984102</v>
      </c>
      <c r="J9628">
        <v>2.8218677180984102</v>
      </c>
      <c r="K9628">
        <v>2.8218677180984102</v>
      </c>
      <c r="L9628">
        <v>2.8218677180984102</v>
      </c>
      <c r="M9628">
        <v>2.8218677180984102</v>
      </c>
      <c r="N9628">
        <v>2.8218677180984102</v>
      </c>
      <c r="O9628">
        <v>2.8218677180984102</v>
      </c>
      <c r="P9628">
        <v>2.8218677180984102</v>
      </c>
      <c r="Q9628">
        <v>2.8218677180984102</v>
      </c>
    </row>
    <row r="9629" spans="1:17">
      <c r="A9629" t="s">
        <v>17528</v>
      </c>
      <c r="B9629" s="16" t="s">
        <v>17529</v>
      </c>
      <c r="C9629">
        <v>11.299661377648199</v>
      </c>
      <c r="D9629">
        <v>11.2930248218202</v>
      </c>
      <c r="E9629">
        <v>11.205925879841599</v>
      </c>
      <c r="F9629">
        <v>10.752261354147899</v>
      </c>
      <c r="G9629">
        <v>11.388535032629401</v>
      </c>
      <c r="H9629">
        <v>10.4274127241892</v>
      </c>
      <c r="I9629">
        <v>11.2393903248761</v>
      </c>
      <c r="J9629">
        <v>10.879492270379499</v>
      </c>
      <c r="K9629">
        <v>11.513536722217101</v>
      </c>
      <c r="L9629">
        <v>10.972734925201401</v>
      </c>
      <c r="M9629">
        <v>10.6855928736094</v>
      </c>
      <c r="N9629">
        <v>10.5197931569194</v>
      </c>
      <c r="O9629">
        <v>10.7443767469459</v>
      </c>
      <c r="P9629">
        <v>11.48977259642</v>
      </c>
      <c r="Q9629">
        <v>11.2278806171146</v>
      </c>
    </row>
    <row r="9630" spans="1:17">
      <c r="A9630" t="s">
        <v>17530</v>
      </c>
      <c r="B9630" s="16" t="s">
        <v>17531</v>
      </c>
      <c r="C9630">
        <v>7.0633572454326403</v>
      </c>
      <c r="D9630">
        <v>6.9617487649123797</v>
      </c>
      <c r="E9630">
        <v>7.0732031344058202</v>
      </c>
      <c r="F9630">
        <v>7.2612386704193499</v>
      </c>
      <c r="G9630">
        <v>6.8401930945985701</v>
      </c>
      <c r="H9630">
        <v>8.2069884902560695</v>
      </c>
      <c r="I9630">
        <v>7.5667119272377104</v>
      </c>
      <c r="J9630">
        <v>7.9503746294535702</v>
      </c>
      <c r="K9630">
        <v>6.8394351775703699</v>
      </c>
      <c r="L9630">
        <v>6.8442576567715898</v>
      </c>
      <c r="M9630">
        <v>7.3244183972135</v>
      </c>
      <c r="N9630">
        <v>7.5308835633863698</v>
      </c>
      <c r="O9630">
        <v>7.5377631874422901</v>
      </c>
      <c r="P9630">
        <v>7.6445215638579098</v>
      </c>
      <c r="Q9630">
        <v>5.81282804418474</v>
      </c>
    </row>
    <row r="9631" spans="1:17">
      <c r="A9631" t="s">
        <v>17532</v>
      </c>
      <c r="B9631" s="16" t="s">
        <v>17533</v>
      </c>
      <c r="C9631">
        <v>7.0458303086313601</v>
      </c>
      <c r="D9631">
        <v>7.2061383105772503</v>
      </c>
      <c r="E9631">
        <v>7.2043884532365698</v>
      </c>
      <c r="F9631">
        <v>7.5518209668476501</v>
      </c>
      <c r="G9631">
        <v>7.5100895396059402</v>
      </c>
      <c r="H9631">
        <v>7.6990693269590702</v>
      </c>
      <c r="I9631">
        <v>7.2931626639522102</v>
      </c>
      <c r="J9631">
        <v>7.6010711012585697</v>
      </c>
      <c r="K9631">
        <v>7.1070277298164202</v>
      </c>
      <c r="L9631">
        <v>6.8050770150438096</v>
      </c>
      <c r="M9631">
        <v>7.6227445974758696</v>
      </c>
      <c r="N9631">
        <v>7.3292460766937699</v>
      </c>
      <c r="O9631">
        <v>7.4680385681900097</v>
      </c>
      <c r="P9631">
        <v>7.5956949036652004</v>
      </c>
      <c r="Q9631">
        <v>6.6375058506955904</v>
      </c>
    </row>
    <row r="9632" spans="1:17">
      <c r="A9632" t="s">
        <v>17534</v>
      </c>
      <c r="B9632" s="16" t="s">
        <v>17535</v>
      </c>
      <c r="C9632">
        <v>7.0101205561847397</v>
      </c>
      <c r="D9632">
        <v>6.91663908632923</v>
      </c>
      <c r="E9632">
        <v>7.5294092821253802</v>
      </c>
      <c r="F9632">
        <v>7.0943083087080998</v>
      </c>
      <c r="G9632">
        <v>6.8627815520295101</v>
      </c>
      <c r="H9632">
        <v>6.9360245443211097</v>
      </c>
      <c r="I9632">
        <v>6.7056631409512804</v>
      </c>
      <c r="J9632">
        <v>7.01690807350779</v>
      </c>
      <c r="K9632">
        <v>6.58653975511782</v>
      </c>
      <c r="L9632">
        <v>6.8248013790819604</v>
      </c>
      <c r="M9632">
        <v>6.8165052695216302</v>
      </c>
      <c r="N9632">
        <v>7.0132596144020196</v>
      </c>
      <c r="O9632">
        <v>6.7136100814351396</v>
      </c>
      <c r="P9632">
        <v>5.9565984970148804</v>
      </c>
      <c r="Q9632">
        <v>8.5667227177791094</v>
      </c>
    </row>
    <row r="9633" spans="1:17">
      <c r="A9633" t="s">
        <v>17536</v>
      </c>
      <c r="B9633" s="16" t="s">
        <v>17537</v>
      </c>
      <c r="C9633">
        <v>7.7974702032345302</v>
      </c>
      <c r="D9633">
        <v>7.8997348432982699</v>
      </c>
      <c r="E9633">
        <v>7.8608524105655997</v>
      </c>
      <c r="F9633">
        <v>8.1847521422324103</v>
      </c>
      <c r="G9633">
        <v>7.61337333307862</v>
      </c>
      <c r="H9633">
        <v>8.9011765867104007</v>
      </c>
      <c r="I9633">
        <v>8.1930458768902401</v>
      </c>
      <c r="J9633">
        <v>8.2966202921024603</v>
      </c>
      <c r="K9633">
        <v>7.7844810546957897</v>
      </c>
      <c r="L9633">
        <v>8.1133028251193107</v>
      </c>
      <c r="M9633">
        <v>8.2670613798624206</v>
      </c>
      <c r="N9633">
        <v>8.0886088459516294</v>
      </c>
      <c r="O9633">
        <v>8.1908767402407392</v>
      </c>
      <c r="P9633">
        <v>8.3945440827723505</v>
      </c>
      <c r="Q9633">
        <v>5.09416193408443</v>
      </c>
    </row>
    <row r="9634" spans="1:17">
      <c r="A9634" t="s">
        <v>17538</v>
      </c>
      <c r="B9634" s="16" t="s">
        <v>17539</v>
      </c>
      <c r="C9634">
        <v>8.7997051187256901</v>
      </c>
      <c r="D9634">
        <v>8.9428133712005504</v>
      </c>
      <c r="E9634">
        <v>8.2833738846968892</v>
      </c>
      <c r="F9634">
        <v>8.2482569258471408</v>
      </c>
      <c r="G9634">
        <v>8.4247362592949404</v>
      </c>
      <c r="H9634">
        <v>8.4473589879402606</v>
      </c>
      <c r="I9634">
        <v>8.7699862632949994</v>
      </c>
      <c r="J9634">
        <v>8.3367087760093099</v>
      </c>
      <c r="K9634">
        <v>8.7692270599260205</v>
      </c>
      <c r="L9634">
        <v>8.4085966950708908</v>
      </c>
      <c r="M9634">
        <v>8.4247945275417901</v>
      </c>
      <c r="N9634">
        <v>8.02559459087162</v>
      </c>
      <c r="O9634">
        <v>8.4110134681374795</v>
      </c>
      <c r="P9634">
        <v>9.0722450929704301</v>
      </c>
      <c r="Q9634">
        <v>5.09416193408443</v>
      </c>
    </row>
    <row r="9635" spans="1:17">
      <c r="A9635" t="s">
        <v>17540</v>
      </c>
      <c r="B9635" s="16" t="s">
        <v>17541</v>
      </c>
      <c r="C9635">
        <v>10.675813542731699</v>
      </c>
      <c r="D9635">
        <v>10.819410766182401</v>
      </c>
      <c r="E9635">
        <v>10.606378528011</v>
      </c>
      <c r="F9635">
        <v>10.627192975022</v>
      </c>
      <c r="G9635">
        <v>10.3040215037667</v>
      </c>
      <c r="H9635">
        <v>10.471772264712</v>
      </c>
      <c r="I9635">
        <v>10.647887870025601</v>
      </c>
      <c r="J9635">
        <v>10.5130779254077</v>
      </c>
      <c r="K9635">
        <v>10.531853624393101</v>
      </c>
      <c r="L9635">
        <v>10.387597729962399</v>
      </c>
      <c r="M9635">
        <v>10.090394253399101</v>
      </c>
      <c r="N9635">
        <v>9.8726854115601199</v>
      </c>
      <c r="O9635">
        <v>10.2566353255134</v>
      </c>
      <c r="P9635">
        <v>10.7462002965375</v>
      </c>
      <c r="Q9635">
        <v>9.7343991185863192</v>
      </c>
    </row>
    <row r="9636" spans="1:17">
      <c r="A9636" t="s">
        <v>17542</v>
      </c>
      <c r="B9636" s="16" t="s">
        <v>17543</v>
      </c>
      <c r="C9636">
        <v>5.9071690580714504</v>
      </c>
      <c r="D9636">
        <v>5.80952916847931</v>
      </c>
      <c r="E9636">
        <v>6.4967806523124096</v>
      </c>
      <c r="F9636">
        <v>5.34113232674183</v>
      </c>
      <c r="G9636">
        <v>7.1092540893868801</v>
      </c>
      <c r="H9636">
        <v>7.3640517828905097</v>
      </c>
      <c r="I9636">
        <v>6.8043133897654204</v>
      </c>
      <c r="J9636">
        <v>7.0723606760814599</v>
      </c>
      <c r="K9636">
        <v>6.51004033141996</v>
      </c>
      <c r="L9636">
        <v>6.6477796151719897</v>
      </c>
      <c r="M9636">
        <v>6.5399829237807499</v>
      </c>
      <c r="N9636">
        <v>5.3632034605234802</v>
      </c>
      <c r="O9636">
        <v>6.5197099732644697</v>
      </c>
      <c r="P9636">
        <v>6.9084007912347802</v>
      </c>
      <c r="Q9636">
        <v>5.09416193408443</v>
      </c>
    </row>
    <row r="9637" spans="1:17">
      <c r="A9637" t="s">
        <v>17544</v>
      </c>
      <c r="B9637" s="16" t="s">
        <v>17545</v>
      </c>
      <c r="C9637">
        <v>9.2294514055754906</v>
      </c>
      <c r="D9637">
        <v>9.3571466688685998</v>
      </c>
      <c r="E9637">
        <v>9.3048581241928296</v>
      </c>
      <c r="F9637">
        <v>9.5150492033671306</v>
      </c>
      <c r="G9637">
        <v>9.2618510359198094</v>
      </c>
      <c r="H9637">
        <v>10.5227863760714</v>
      </c>
      <c r="I9637">
        <v>9.6384425167957701</v>
      </c>
      <c r="J9637">
        <v>9.9697319287885904</v>
      </c>
      <c r="K9637">
        <v>9.29324655255067</v>
      </c>
      <c r="L9637">
        <v>9.6171172308494803</v>
      </c>
      <c r="M9637">
        <v>9.7973400833811404</v>
      </c>
      <c r="N9637">
        <v>9.5991044153297604</v>
      </c>
      <c r="O9637">
        <v>9.6784608359750894</v>
      </c>
      <c r="P9637">
        <v>9.9061400858795796</v>
      </c>
      <c r="Q9637">
        <v>8.0859864702427604</v>
      </c>
    </row>
    <row r="9638" spans="1:17">
      <c r="A9638" t="s">
        <v>17546</v>
      </c>
      <c r="B9638" s="16" t="s">
        <v>17547</v>
      </c>
      <c r="C9638">
        <v>7.7764085807440404</v>
      </c>
      <c r="D9638">
        <v>7.95419104494911</v>
      </c>
      <c r="E9638">
        <v>8.0180341608702506</v>
      </c>
      <c r="F9638">
        <v>8.0407241021528009</v>
      </c>
      <c r="G9638">
        <v>7.9548378349425004</v>
      </c>
      <c r="H9638">
        <v>8.2537801457712092</v>
      </c>
      <c r="I9638">
        <v>8.1185942902055501</v>
      </c>
      <c r="J9638">
        <v>8.1468181529618793</v>
      </c>
      <c r="K9638">
        <v>7.7982684269121396</v>
      </c>
      <c r="L9638">
        <v>7.9705741912579802</v>
      </c>
      <c r="M9638">
        <v>8.0961878018209905</v>
      </c>
      <c r="N9638">
        <v>8.1017606448184107</v>
      </c>
      <c r="O9638">
        <v>8.2062386764339408</v>
      </c>
      <c r="P9638">
        <v>7.9849592548471104</v>
      </c>
      <c r="Q9638">
        <v>6.2843132996066204</v>
      </c>
    </row>
    <row r="9639" spans="1:17">
      <c r="A9639" t="s">
        <v>17548</v>
      </c>
      <c r="B9639" s="16" t="s">
        <v>17549</v>
      </c>
      <c r="C9639">
        <v>6.5315893522846098</v>
      </c>
      <c r="D9639">
        <v>6.6449460234552697</v>
      </c>
      <c r="E9639">
        <v>6.7987778901780498</v>
      </c>
      <c r="F9639">
        <v>6.2619685895580499</v>
      </c>
      <c r="G9639">
        <v>6.5085673373313</v>
      </c>
      <c r="H9639">
        <v>6.4359856847759502</v>
      </c>
      <c r="I9639">
        <v>6.6239335844977303</v>
      </c>
      <c r="J9639">
        <v>6.4206616755516501</v>
      </c>
      <c r="K9639">
        <v>6.8483229266356602</v>
      </c>
      <c r="L9639">
        <v>6.5081444959114796</v>
      </c>
      <c r="M9639">
        <v>6.1486975607776104</v>
      </c>
      <c r="N9639">
        <v>5.7295275834397899</v>
      </c>
      <c r="O9639">
        <v>6.2360993360692198</v>
      </c>
      <c r="P9639">
        <v>7.3819086412154196</v>
      </c>
      <c r="Q9639">
        <v>6.2843132996066204</v>
      </c>
    </row>
    <row r="9640" spans="1:17">
      <c r="A9640" t="s">
        <v>17550</v>
      </c>
      <c r="B9640" s="16" t="s">
        <v>17551</v>
      </c>
      <c r="C9640">
        <v>6.0382723697636704</v>
      </c>
      <c r="D9640">
        <v>6.5999148337760403</v>
      </c>
      <c r="E9640">
        <v>5.2635360024135203</v>
      </c>
      <c r="F9640">
        <v>6.0703706090842502</v>
      </c>
      <c r="G9640">
        <v>6.4795586196785599</v>
      </c>
      <c r="H9640">
        <v>6.2778020360148901</v>
      </c>
      <c r="I9640">
        <v>6.0909334620645401</v>
      </c>
      <c r="J9640">
        <v>5.9991545241956699</v>
      </c>
      <c r="K9640">
        <v>6.0027256129859996</v>
      </c>
      <c r="L9640">
        <v>5.4740674480207696</v>
      </c>
      <c r="M9640">
        <v>6.1608227199956103</v>
      </c>
      <c r="N9640">
        <v>6.0560748478416198</v>
      </c>
      <c r="O9640">
        <v>6.0832592218723196</v>
      </c>
      <c r="P9640">
        <v>7.1533738093482704</v>
      </c>
      <c r="Q9640">
        <v>5.09416193408443</v>
      </c>
    </row>
    <row r="9641" spans="1:17">
      <c r="A9641" t="s">
        <v>17552</v>
      </c>
      <c r="B9641" s="16" t="s">
        <v>17553</v>
      </c>
      <c r="C9641">
        <v>8.7165180705200491</v>
      </c>
      <c r="D9641">
        <v>8.7043309595555005</v>
      </c>
      <c r="E9641">
        <v>8.8061115313560805</v>
      </c>
      <c r="F9641">
        <v>8.5988544368118696</v>
      </c>
      <c r="G9641">
        <v>8.6157735931667698</v>
      </c>
      <c r="H9641">
        <v>9.3173123580594304</v>
      </c>
      <c r="I9641">
        <v>8.8411433522474692</v>
      </c>
      <c r="J9641">
        <v>9.0691889423131204</v>
      </c>
      <c r="K9641">
        <v>8.6400283358494399</v>
      </c>
      <c r="L9641">
        <v>8.9004112083067604</v>
      </c>
      <c r="M9641">
        <v>8.7998063775457904</v>
      </c>
      <c r="N9641">
        <v>8.8270252224599002</v>
      </c>
      <c r="O9641">
        <v>8.8970352975835301</v>
      </c>
      <c r="P9641">
        <v>9.1074636104686704</v>
      </c>
      <c r="Q9641">
        <v>6.6375058506955904</v>
      </c>
    </row>
    <row r="9642" spans="1:17">
      <c r="A9642" t="s">
        <v>17554</v>
      </c>
      <c r="B9642" s="16" t="s">
        <v>17555</v>
      </c>
      <c r="C9642">
        <v>8.0726024190613099</v>
      </c>
      <c r="D9642">
        <v>8.1457259556737203</v>
      </c>
      <c r="E9642">
        <v>7.8894499985839701</v>
      </c>
      <c r="F9642">
        <v>8.5436871186585108</v>
      </c>
      <c r="G9642">
        <v>8.2563984735309806</v>
      </c>
      <c r="H9642">
        <v>8.8386222574161906</v>
      </c>
      <c r="I9642">
        <v>8.2638390662506502</v>
      </c>
      <c r="J9642">
        <v>8.5144888895321493</v>
      </c>
      <c r="K9642">
        <v>8.1315948083280603</v>
      </c>
      <c r="L9642">
        <v>8.1873059842096403</v>
      </c>
      <c r="M9642">
        <v>8.2973013483822804</v>
      </c>
      <c r="N9642">
        <v>8.2150180986386196</v>
      </c>
      <c r="O9642">
        <v>8.1908767402407392</v>
      </c>
      <c r="P9642">
        <v>8.4731723601406603</v>
      </c>
      <c r="Q9642">
        <v>7.6950435514148801</v>
      </c>
    </row>
    <row r="9643" spans="1:17">
      <c r="A9643" t="s">
        <v>17556</v>
      </c>
      <c r="B9643" s="16" t="s">
        <v>17557</v>
      </c>
      <c r="C9643">
        <v>10.2738486755173</v>
      </c>
      <c r="D9643">
        <v>10.2015244929192</v>
      </c>
      <c r="E9643">
        <v>9.6685799717446805</v>
      </c>
      <c r="F9643">
        <v>9.6569421096406707</v>
      </c>
      <c r="G9643">
        <v>9.9333824938807496</v>
      </c>
      <c r="H9643">
        <v>9.5474816713096597</v>
      </c>
      <c r="I9643">
        <v>9.9112662370286095</v>
      </c>
      <c r="J9643">
        <v>9.39752786587405</v>
      </c>
      <c r="K9643">
        <v>10.226991311519299</v>
      </c>
      <c r="L9643">
        <v>9.9423382356181804</v>
      </c>
      <c r="M9643">
        <v>9.7992615480824501</v>
      </c>
      <c r="N9643">
        <v>9.4270274440004602</v>
      </c>
      <c r="O9643">
        <v>9.8660833217499899</v>
      </c>
      <c r="P9643">
        <v>10.0427843951838</v>
      </c>
      <c r="Q9643">
        <v>9.65973340900055</v>
      </c>
    </row>
    <row r="9644" spans="1:17">
      <c r="A9644" t="s">
        <v>17558</v>
      </c>
      <c r="B9644" s="16" t="s">
        <v>17559</v>
      </c>
      <c r="C9644">
        <v>7.1803944689150896</v>
      </c>
      <c r="D9644">
        <v>7.22104175143473</v>
      </c>
      <c r="E9644">
        <v>7.37606582637006</v>
      </c>
      <c r="F9644">
        <v>7.5120915885307804</v>
      </c>
      <c r="G9644">
        <v>7.5313480417744403</v>
      </c>
      <c r="H9644">
        <v>8.5602301064198407</v>
      </c>
      <c r="I9644">
        <v>7.9852629709249596</v>
      </c>
      <c r="J9644">
        <v>8.0673441969120603</v>
      </c>
      <c r="K9644">
        <v>7.5162180888053802</v>
      </c>
      <c r="L9644">
        <v>7.5655688113487098</v>
      </c>
      <c r="M9644">
        <v>7.7515189324181097</v>
      </c>
      <c r="N9644">
        <v>7.8339579376500996</v>
      </c>
      <c r="O9644">
        <v>7.9123201108937904</v>
      </c>
      <c r="P9644">
        <v>8.3164052090791998</v>
      </c>
      <c r="Q9644">
        <v>6.6375058506955904</v>
      </c>
    </row>
    <row r="9645" spans="1:17">
      <c r="A9645" t="s">
        <v>17560</v>
      </c>
      <c r="B9645" s="16" t="s">
        <v>17561</v>
      </c>
      <c r="C9645">
        <v>8.4402936906391695</v>
      </c>
      <c r="D9645">
        <v>8.4753727228429003</v>
      </c>
      <c r="E9645">
        <v>8.4120869209992595</v>
      </c>
      <c r="F9645">
        <v>8.4050762542667705</v>
      </c>
      <c r="G9645">
        <v>8.1040732145649308</v>
      </c>
      <c r="H9645">
        <v>8.9157943207121502</v>
      </c>
      <c r="I9645">
        <v>8.3887550479506103</v>
      </c>
      <c r="J9645">
        <v>8.4402141162104201</v>
      </c>
      <c r="K9645">
        <v>8.2862881700986204</v>
      </c>
      <c r="L9645">
        <v>8.3856212379454504</v>
      </c>
      <c r="M9645">
        <v>8.3081422645750607</v>
      </c>
      <c r="N9645">
        <v>8.2028646695847307</v>
      </c>
      <c r="O9645">
        <v>8.33479721037037</v>
      </c>
      <c r="P9645">
        <v>8.4955050400880499</v>
      </c>
      <c r="Q9645">
        <v>7.1565710053807701</v>
      </c>
    </row>
    <row r="9646" spans="1:17">
      <c r="A9646" t="s">
        <v>17562</v>
      </c>
      <c r="B9646" s="16" t="s">
        <v>17563</v>
      </c>
      <c r="C9646">
        <v>4.7882403612659497</v>
      </c>
      <c r="D9646">
        <v>4.5009317243298002</v>
      </c>
      <c r="E9646">
        <v>5.5107356403890702</v>
      </c>
      <c r="F9646">
        <v>5.1086920998035801</v>
      </c>
      <c r="G9646">
        <v>4.7889010218833103</v>
      </c>
      <c r="H9646">
        <v>4.07504641393726</v>
      </c>
      <c r="I9646">
        <v>4.8882864984054599</v>
      </c>
      <c r="J9646">
        <v>4.3621897727349799</v>
      </c>
      <c r="K9646">
        <v>4.9119590476093702</v>
      </c>
      <c r="L9646">
        <v>4.9878555821396704</v>
      </c>
      <c r="M9646">
        <v>5.3713152984476196</v>
      </c>
      <c r="N9646">
        <v>5.3928688873847097</v>
      </c>
      <c r="O9646">
        <v>5.0275607712213803</v>
      </c>
      <c r="P9646">
        <v>3.3893867502571098</v>
      </c>
      <c r="Q9646">
        <v>5.81282804418474</v>
      </c>
    </row>
    <row r="9647" spans="1:17">
      <c r="A9647" t="s">
        <v>17564</v>
      </c>
      <c r="B9647" s="16" t="s">
        <v>17565</v>
      </c>
      <c r="C9647">
        <v>6.3713344368982199</v>
      </c>
      <c r="D9647">
        <v>6.5768551256917096</v>
      </c>
      <c r="E9647">
        <v>5.98496325541152</v>
      </c>
      <c r="F9647">
        <v>6.3423570705164503</v>
      </c>
      <c r="G9647">
        <v>6.96024046177752</v>
      </c>
      <c r="H9647">
        <v>6.5534884052218203</v>
      </c>
      <c r="I9647">
        <v>6.5874223162907901</v>
      </c>
      <c r="J9647">
        <v>5.9250173106924402</v>
      </c>
      <c r="K9647">
        <v>6.58653975511782</v>
      </c>
      <c r="L9647">
        <v>6.2100400854538496</v>
      </c>
      <c r="M9647">
        <v>6.6890927020608997</v>
      </c>
      <c r="N9647">
        <v>6.33603490129736</v>
      </c>
      <c r="O9647">
        <v>6.87663908315574</v>
      </c>
      <c r="P9647">
        <v>6.9479225253106502</v>
      </c>
      <c r="Q9647">
        <v>2.8218677180984102</v>
      </c>
    </row>
    <row r="9648" spans="1:17">
      <c r="A9648" t="s">
        <v>17566</v>
      </c>
      <c r="B9648" s="16" t="s">
        <v>17567</v>
      </c>
      <c r="C9648">
        <v>4.4838185959666896</v>
      </c>
      <c r="D9648">
        <v>4.0407231514856203</v>
      </c>
      <c r="E9648">
        <v>4.7777046060070401</v>
      </c>
      <c r="F9648">
        <v>4.1611154638698196</v>
      </c>
      <c r="G9648">
        <v>4.3009286659846602</v>
      </c>
      <c r="H9648">
        <v>3.7814594184883799</v>
      </c>
      <c r="I9648">
        <v>4.0793606969786396</v>
      </c>
      <c r="J9648">
        <v>4.1400611729353196</v>
      </c>
      <c r="K9648">
        <v>4.3865415857412602</v>
      </c>
      <c r="L9648">
        <v>5.0592286016271197</v>
      </c>
      <c r="M9648">
        <v>4.4556477038402296</v>
      </c>
      <c r="N9648">
        <v>4.9024877034329704</v>
      </c>
      <c r="O9648">
        <v>4.4501242258791596</v>
      </c>
      <c r="P9648">
        <v>3.6194497939779602</v>
      </c>
      <c r="Q9648">
        <v>5.81282804418474</v>
      </c>
    </row>
    <row r="9649" spans="1:17">
      <c r="A9649" t="s">
        <v>17568</v>
      </c>
      <c r="B9649" s="16" t="s">
        <v>17569</v>
      </c>
      <c r="C9649">
        <v>8.3362559508957901</v>
      </c>
      <c r="D9649">
        <v>8.3319951862025707</v>
      </c>
      <c r="E9649">
        <v>7.8965115354674698</v>
      </c>
      <c r="F9649">
        <v>8.3800961344493707</v>
      </c>
      <c r="G9649">
        <v>8.2088563885042003</v>
      </c>
      <c r="H9649">
        <v>9.3409714127258905</v>
      </c>
      <c r="I9649">
        <v>8.5610400969233709</v>
      </c>
      <c r="J9649">
        <v>8.84141629968728</v>
      </c>
      <c r="K9649">
        <v>8.1388344560250996</v>
      </c>
      <c r="L9649">
        <v>8.4053368231857206</v>
      </c>
      <c r="M9649">
        <v>8.4047343872981894</v>
      </c>
      <c r="N9649">
        <v>8.3752086096526401</v>
      </c>
      <c r="O9649">
        <v>8.53296828078415</v>
      </c>
      <c r="P9649">
        <v>8.8649157398439193</v>
      </c>
      <c r="Q9649">
        <v>7.1565710053807701</v>
      </c>
    </row>
    <row r="9650" spans="1:17">
      <c r="A9650" t="s">
        <v>17570</v>
      </c>
      <c r="B9650" s="16" t="s">
        <v>17571</v>
      </c>
      <c r="C9650">
        <v>7.7387926530270903</v>
      </c>
      <c r="D9650">
        <v>7.8431383216714696</v>
      </c>
      <c r="E9650">
        <v>8.9178420457237895</v>
      </c>
      <c r="F9650">
        <v>8.67527436425617</v>
      </c>
      <c r="G9650">
        <v>8.1413900255043803</v>
      </c>
      <c r="H9650">
        <v>9.5921474561273907</v>
      </c>
      <c r="I9650">
        <v>8.1890090669956805</v>
      </c>
      <c r="J9650">
        <v>8.8213788243367102</v>
      </c>
      <c r="K9650">
        <v>7.99863113727399</v>
      </c>
      <c r="L9650">
        <v>8.1910975687190604</v>
      </c>
      <c r="M9650">
        <v>9.1018210891561697</v>
      </c>
      <c r="N9650">
        <v>8.8711979712925793</v>
      </c>
      <c r="O9650">
        <v>9.3161719123451299</v>
      </c>
      <c r="P9650">
        <v>8.2443761201780408</v>
      </c>
      <c r="Q9650">
        <v>8.48255560796823</v>
      </c>
    </row>
    <row r="9651" spans="1:17">
      <c r="A9651" t="s">
        <v>17572</v>
      </c>
      <c r="B9651" s="16" t="s">
        <v>17573</v>
      </c>
      <c r="C9651">
        <v>7.3682579752029502</v>
      </c>
      <c r="D9651">
        <v>7.5149974568881897</v>
      </c>
      <c r="E9651">
        <v>7.3453999532458001</v>
      </c>
      <c r="F9651">
        <v>7.0233102594783396</v>
      </c>
      <c r="G9651">
        <v>6.98102650971747</v>
      </c>
      <c r="H9651">
        <v>7.9706402486002004</v>
      </c>
      <c r="I9651">
        <v>7.3949308559448603</v>
      </c>
      <c r="J9651">
        <v>7.4419876329300898</v>
      </c>
      <c r="K9651">
        <v>7.4420019440648701</v>
      </c>
      <c r="L9651">
        <v>7.1864505480400602</v>
      </c>
      <c r="M9651">
        <v>6.7778941321205197</v>
      </c>
      <c r="N9651">
        <v>6.7924489711304696</v>
      </c>
      <c r="O9651">
        <v>7.0160187592410503</v>
      </c>
      <c r="P9651">
        <v>7.9070947450876101</v>
      </c>
      <c r="Q9651">
        <v>6.2843132996066204</v>
      </c>
    </row>
    <row r="9652" spans="1:17">
      <c r="A9652" t="s">
        <v>17574</v>
      </c>
      <c r="B9652" s="16" t="s">
        <v>17575</v>
      </c>
      <c r="C9652">
        <v>8.7600521418365105</v>
      </c>
      <c r="D9652">
        <v>8.64765940525049</v>
      </c>
      <c r="E9652">
        <v>9.0020385983197109</v>
      </c>
      <c r="F9652">
        <v>9.0662749226305195</v>
      </c>
      <c r="G9652">
        <v>8.7961762593275292</v>
      </c>
      <c r="H9652">
        <v>9.6718032814990096</v>
      </c>
      <c r="I9652">
        <v>8.9969854197908301</v>
      </c>
      <c r="J9652">
        <v>9.2908326627912299</v>
      </c>
      <c r="K9652">
        <v>8.9091134088319208</v>
      </c>
      <c r="L9652">
        <v>9.1368911838838205</v>
      </c>
      <c r="M9652">
        <v>9.2733780434822695</v>
      </c>
      <c r="N9652">
        <v>9.4339730494901399</v>
      </c>
      <c r="O9652">
        <v>9.2759893186700904</v>
      </c>
      <c r="P9652">
        <v>8.8160726654514399</v>
      </c>
      <c r="Q9652">
        <v>9.4541791636288703</v>
      </c>
    </row>
    <row r="9653" spans="1:17">
      <c r="A9653" t="s">
        <v>17576</v>
      </c>
      <c r="B9653" s="16" t="s">
        <v>17577</v>
      </c>
      <c r="C9653">
        <v>7.7333378051528001</v>
      </c>
      <c r="D9653">
        <v>7.9586374733301701</v>
      </c>
      <c r="E9653">
        <v>7.7166723509154798</v>
      </c>
      <c r="F9653">
        <v>8.0287157893436998</v>
      </c>
      <c r="G9653">
        <v>7.7404765708415004</v>
      </c>
      <c r="H9653">
        <v>8.1338226350291993</v>
      </c>
      <c r="I9653">
        <v>7.5160073190113001</v>
      </c>
      <c r="J9653">
        <v>8.1435928007986504</v>
      </c>
      <c r="K9653">
        <v>7.7279719839518499</v>
      </c>
      <c r="L9653">
        <v>7.66713700139832</v>
      </c>
      <c r="M9653">
        <v>7.34037140201431</v>
      </c>
      <c r="N9653">
        <v>7.3292460766937699</v>
      </c>
      <c r="O9653">
        <v>7.5181843559832098</v>
      </c>
      <c r="P9653">
        <v>7.9137466690607399</v>
      </c>
      <c r="Q9653">
        <v>5.09416193408443</v>
      </c>
    </row>
    <row r="9654" spans="1:17">
      <c r="A9654" t="s">
        <v>17578</v>
      </c>
      <c r="B9654" s="16" t="s">
        <v>17579</v>
      </c>
      <c r="C9654">
        <v>6.8271754852327504</v>
      </c>
      <c r="D9654">
        <v>6.5884315520733496</v>
      </c>
      <c r="E9654">
        <v>6.4589126547399403</v>
      </c>
      <c r="F9654">
        <v>7.1471983190353301</v>
      </c>
      <c r="G9654">
        <v>6.3572259687739301</v>
      </c>
      <c r="H9654">
        <v>7.4867847692455003</v>
      </c>
      <c r="I9654">
        <v>6.7613064719492897</v>
      </c>
      <c r="J9654">
        <v>7.0309734936181796</v>
      </c>
      <c r="K9654">
        <v>6.4410344304551499</v>
      </c>
      <c r="L9654">
        <v>7.0255362286023502</v>
      </c>
      <c r="M9654">
        <v>7.1841017988793396</v>
      </c>
      <c r="N9654">
        <v>6.8970520926005099</v>
      </c>
      <c r="O9654">
        <v>7.1557832742435403</v>
      </c>
      <c r="P9654">
        <v>6.9989780827264001</v>
      </c>
      <c r="Q9654">
        <v>2.8218677180984102</v>
      </c>
    </row>
    <row r="9655" spans="1:17">
      <c r="A9655" t="s">
        <v>17580</v>
      </c>
      <c r="B9655" s="16" t="s">
        <v>17581</v>
      </c>
      <c r="C9655">
        <v>7.8078865927447199</v>
      </c>
      <c r="D9655">
        <v>7.7435677630348598</v>
      </c>
      <c r="E9655">
        <v>7.9244164502804502</v>
      </c>
      <c r="F9655">
        <v>8.30908102732392</v>
      </c>
      <c r="G9655">
        <v>7.8289416707684198</v>
      </c>
      <c r="H9655">
        <v>8.0434843005010599</v>
      </c>
      <c r="I9655">
        <v>7.4634498114554697</v>
      </c>
      <c r="J9655">
        <v>7.9577406046059203</v>
      </c>
      <c r="K9655">
        <v>7.6182326434521599</v>
      </c>
      <c r="L9655">
        <v>7.50588149204372</v>
      </c>
      <c r="M9655">
        <v>7.4473440408504299</v>
      </c>
      <c r="N9655">
        <v>7.2045612545858004</v>
      </c>
      <c r="O9655">
        <v>7.4370897593392602</v>
      </c>
      <c r="P9655">
        <v>7.8318209036303701</v>
      </c>
      <c r="Q9655">
        <v>7.1565710053807701</v>
      </c>
    </row>
    <row r="9656" spans="1:17">
      <c r="A9656" t="s">
        <v>17582</v>
      </c>
      <c r="B9656" s="16" t="s">
        <v>635</v>
      </c>
      <c r="C9656">
        <v>7.7974702032345302</v>
      </c>
      <c r="D9656">
        <v>7.8857928710934697</v>
      </c>
      <c r="E9656">
        <v>7.6843872809925298</v>
      </c>
      <c r="F9656">
        <v>7.99207830986792</v>
      </c>
      <c r="G9656">
        <v>7.8289416707684198</v>
      </c>
      <c r="H9656">
        <v>8.2576117285337194</v>
      </c>
      <c r="I9656">
        <v>8.7726852926107703</v>
      </c>
      <c r="J9656">
        <v>8.2790921850890893</v>
      </c>
      <c r="K9656">
        <v>8.0456141310685805</v>
      </c>
      <c r="L9656">
        <v>8.7180335601664893</v>
      </c>
      <c r="M9656">
        <v>8.7940353759250804</v>
      </c>
      <c r="N9656">
        <v>8.9937867091291501</v>
      </c>
      <c r="O9656">
        <v>8.3788415419643307</v>
      </c>
      <c r="P9656">
        <v>8.7093079681670797</v>
      </c>
      <c r="Q9656">
        <v>7.6950435514148801</v>
      </c>
    </row>
    <row r="9657" spans="1:17">
      <c r="A9657" t="s">
        <v>17583</v>
      </c>
      <c r="B9657" s="16" t="s">
        <v>17584</v>
      </c>
      <c r="C9657">
        <v>7.50265670451319</v>
      </c>
      <c r="D9657">
        <v>7.3281458169750797</v>
      </c>
      <c r="E9657">
        <v>7.2711941447598996</v>
      </c>
      <c r="F9657">
        <v>7.4352641307915803</v>
      </c>
      <c r="G9657">
        <v>7.1647803584414298</v>
      </c>
      <c r="H9657">
        <v>7.3852487373829199</v>
      </c>
      <c r="I9657">
        <v>7.1590348358018003</v>
      </c>
      <c r="J9657">
        <v>7.2390749184657004</v>
      </c>
      <c r="K9657">
        <v>6.8214924250388096</v>
      </c>
      <c r="L9657">
        <v>7.1001877040378298</v>
      </c>
      <c r="M9657">
        <v>7.1543150960569202</v>
      </c>
      <c r="N9657">
        <v>6.9269991755545401</v>
      </c>
      <c r="O9657">
        <v>7.4001202171717102</v>
      </c>
      <c r="P9657">
        <v>7.2617771611034998</v>
      </c>
      <c r="Q9657">
        <v>6.9204191934356096</v>
      </c>
    </row>
    <row r="9658" spans="1:17">
      <c r="A9658" t="s">
        <v>17585</v>
      </c>
      <c r="B9658" s="16" t="s">
        <v>17586</v>
      </c>
      <c r="C9658">
        <v>6.7425577417450997</v>
      </c>
      <c r="D9658">
        <v>6.7922390863801096</v>
      </c>
      <c r="E9658">
        <v>6.1846340324636904</v>
      </c>
      <c r="F9658">
        <v>6.36817302555548</v>
      </c>
      <c r="G9658">
        <v>7.4141555573024602</v>
      </c>
      <c r="H9658">
        <v>6.6267677880296096</v>
      </c>
      <c r="I9658">
        <v>6.8357411278970703</v>
      </c>
      <c r="J9658">
        <v>6.4206616755516501</v>
      </c>
      <c r="K9658">
        <v>6.6792307050940201</v>
      </c>
      <c r="L9658">
        <v>5.8708197013116203</v>
      </c>
      <c r="M9658">
        <v>6.7778941321205197</v>
      </c>
      <c r="N9658">
        <v>7.0317437104172997</v>
      </c>
      <c r="O9658">
        <v>6.6786497323202498</v>
      </c>
      <c r="P9658">
        <v>7.5104440579032898</v>
      </c>
      <c r="Q9658">
        <v>6.6375058506955904</v>
      </c>
    </row>
    <row r="9659" spans="1:17">
      <c r="A9659" t="s">
        <v>17587</v>
      </c>
      <c r="B9659" s="16" t="s">
        <v>17588</v>
      </c>
      <c r="C9659">
        <v>6.6292182235241102</v>
      </c>
      <c r="D9659">
        <v>6.6778115158535103</v>
      </c>
      <c r="E9659">
        <v>6.4001528211462198</v>
      </c>
      <c r="F9659">
        <v>6.3935285504750903</v>
      </c>
      <c r="G9659">
        <v>6.5228532534945796</v>
      </c>
      <c r="H9659">
        <v>6.1671102575993304</v>
      </c>
      <c r="I9659">
        <v>6.5499524026940898</v>
      </c>
      <c r="J9659">
        <v>6.5730889028718602</v>
      </c>
      <c r="K9659">
        <v>6.5433294448369299</v>
      </c>
      <c r="L9659">
        <v>6.5203172163094196</v>
      </c>
      <c r="M9659">
        <v>6.49298820394774</v>
      </c>
      <c r="N9659">
        <v>6.5824154735125999</v>
      </c>
      <c r="O9659">
        <v>6.5967134003158696</v>
      </c>
      <c r="P9659">
        <v>6.1959331872939396</v>
      </c>
      <c r="Q9659">
        <v>5.09416193408443</v>
      </c>
    </row>
    <row r="9660" spans="1:17">
      <c r="A9660" t="s">
        <v>17589</v>
      </c>
      <c r="B9660" s="16" t="s">
        <v>17590</v>
      </c>
      <c r="C9660">
        <v>7.4636393836486201</v>
      </c>
      <c r="D9660">
        <v>7.5389651014236199</v>
      </c>
      <c r="E9660">
        <v>7.4925789249254002</v>
      </c>
      <c r="F9660">
        <v>7.7502160963700497</v>
      </c>
      <c r="G9660">
        <v>7.3988114298928798</v>
      </c>
      <c r="H9660">
        <v>7.5816227073997</v>
      </c>
      <c r="I9660">
        <v>7.0650533128930304</v>
      </c>
      <c r="J9660">
        <v>7.4208055055623197</v>
      </c>
      <c r="K9660">
        <v>6.9672864669719798</v>
      </c>
      <c r="L9660">
        <v>7.1556786543903099</v>
      </c>
      <c r="M9660">
        <v>6.9681809941995603</v>
      </c>
      <c r="N9660">
        <v>6.9170861993747099</v>
      </c>
      <c r="O9660">
        <v>7.2359448050440296</v>
      </c>
      <c r="P9660">
        <v>7.2407411986024197</v>
      </c>
      <c r="Q9660">
        <v>7.8374797051227896</v>
      </c>
    </row>
    <row r="9661" spans="1:17">
      <c r="A9661" t="s">
        <v>17591</v>
      </c>
      <c r="B9661" s="16" t="s">
        <v>17592</v>
      </c>
      <c r="C9661">
        <v>4.6948835100102002</v>
      </c>
      <c r="D9661">
        <v>4.5537481491643197</v>
      </c>
      <c r="E9661">
        <v>4.4833795521924502</v>
      </c>
      <c r="F9661">
        <v>4.2284225029819602</v>
      </c>
      <c r="G9661">
        <v>4.9315086277172604</v>
      </c>
      <c r="H9661">
        <v>4.5459386428609303</v>
      </c>
      <c r="I9661">
        <v>4.4354937019020104</v>
      </c>
      <c r="J9661">
        <v>4.9163232079064798</v>
      </c>
      <c r="K9661">
        <v>3.99457577781329</v>
      </c>
      <c r="L9661">
        <v>4.4473184955329197</v>
      </c>
      <c r="M9661">
        <v>4.21436379980989</v>
      </c>
      <c r="N9661">
        <v>4.6183712388410303</v>
      </c>
      <c r="O9661">
        <v>4.2491040476565001</v>
      </c>
      <c r="P9661">
        <v>3.9363215208704698</v>
      </c>
      <c r="Q9661">
        <v>5.81282804418474</v>
      </c>
    </row>
    <row r="9662" spans="1:17">
      <c r="A9662" t="s">
        <v>17593</v>
      </c>
      <c r="B9662" s="16" t="s">
        <v>17594</v>
      </c>
      <c r="C9662">
        <v>10.3717904358911</v>
      </c>
      <c r="D9662">
        <v>10.3917796379409</v>
      </c>
      <c r="E9662">
        <v>9.8485299494605307</v>
      </c>
      <c r="F9662">
        <v>10.1055949641007</v>
      </c>
      <c r="G9662">
        <v>9.9701213423031199</v>
      </c>
      <c r="H9662">
        <v>10.2873856759995</v>
      </c>
      <c r="I9662">
        <v>10.460610117125</v>
      </c>
      <c r="J9662">
        <v>10.043359170633501</v>
      </c>
      <c r="K9662">
        <v>10.257224531432801</v>
      </c>
      <c r="L9662">
        <v>10.380977378982401</v>
      </c>
      <c r="M9662">
        <v>10.0105463432731</v>
      </c>
      <c r="N9662">
        <v>9.7898396074989105</v>
      </c>
      <c r="O9662">
        <v>10.1002404134177</v>
      </c>
      <c r="P9662">
        <v>10.340349352898199</v>
      </c>
      <c r="Q9662">
        <v>9.1060647157263492</v>
      </c>
    </row>
    <row r="9663" spans="1:17">
      <c r="A9663" t="s">
        <v>17595</v>
      </c>
      <c r="B9663" s="16" t="e">
        <v>#N/A</v>
      </c>
      <c r="C9663">
        <v>8.1646008237611394</v>
      </c>
      <c r="D9663">
        <v>8.0900806023994694</v>
      </c>
      <c r="E9663">
        <v>8.1240957126821698</v>
      </c>
      <c r="F9663">
        <v>7.9502463090621402</v>
      </c>
      <c r="G9663">
        <v>7.89052730581591</v>
      </c>
      <c r="H9663">
        <v>8.1043347790570408</v>
      </c>
      <c r="I9663">
        <v>8.2406256097820094</v>
      </c>
      <c r="J9663">
        <v>8.2761499956897495</v>
      </c>
      <c r="K9663">
        <v>7.8912514973392103</v>
      </c>
      <c r="L9663">
        <v>8.1331488080724892</v>
      </c>
      <c r="M9663">
        <v>7.9515353077633701</v>
      </c>
      <c r="N9663">
        <v>7.5881178842392698</v>
      </c>
      <c r="O9663">
        <v>8.1277369544106204</v>
      </c>
      <c r="P9663">
        <v>8.3063331283135806</v>
      </c>
      <c r="Q9663">
        <v>8.0859864702427604</v>
      </c>
    </row>
    <row r="9664" spans="1:17">
      <c r="A9664" t="s">
        <v>17596</v>
      </c>
      <c r="B9664" s="16" t="s">
        <v>17597</v>
      </c>
      <c r="C9664">
        <v>8.2318734976501897</v>
      </c>
      <c r="D9664">
        <v>8.3422371844573604</v>
      </c>
      <c r="E9664">
        <v>9.4047413059220499</v>
      </c>
      <c r="F9664">
        <v>9.4063965235050997</v>
      </c>
      <c r="G9664">
        <v>8.9032041046346908</v>
      </c>
      <c r="H9664">
        <v>9.8020758485792907</v>
      </c>
      <c r="I9664">
        <v>8.3165925252046797</v>
      </c>
      <c r="J9664">
        <v>9.2298184688863305</v>
      </c>
      <c r="K9664">
        <v>8.5533132934081202</v>
      </c>
      <c r="L9664">
        <v>8.9165263747522907</v>
      </c>
      <c r="M9664">
        <v>9.3115763152337099</v>
      </c>
      <c r="N9664">
        <v>10.0044958345167</v>
      </c>
      <c r="O9664">
        <v>9.5483600519264797</v>
      </c>
      <c r="P9664">
        <v>8.3560040915374394</v>
      </c>
      <c r="Q9664">
        <v>7.9670857749043096</v>
      </c>
    </row>
    <row r="9665" spans="1:17">
      <c r="A9665" t="s">
        <v>17598</v>
      </c>
      <c r="B9665" s="16" t="e">
        <v>#N/A</v>
      </c>
      <c r="C9665">
        <v>4.5401401503132401</v>
      </c>
      <c r="D9665">
        <v>4.8302002317971402</v>
      </c>
      <c r="E9665">
        <v>5.2175717649130604</v>
      </c>
      <c r="F9665">
        <v>4.6581111746450903</v>
      </c>
      <c r="G9665">
        <v>4.6281296811809298</v>
      </c>
      <c r="H9665">
        <v>4.43015569855271</v>
      </c>
      <c r="I9665">
        <v>4.16059535596606</v>
      </c>
      <c r="J9665">
        <v>4.9163232079064798</v>
      </c>
      <c r="K9665">
        <v>4.4401758200780401</v>
      </c>
      <c r="L9665">
        <v>4.1946255460110002</v>
      </c>
      <c r="M9665">
        <v>4.10067942601317</v>
      </c>
      <c r="N9665">
        <v>3.99991931403749</v>
      </c>
      <c r="O9665">
        <v>4.0696565081197198</v>
      </c>
      <c r="P9665">
        <v>4.7374550361106396</v>
      </c>
      <c r="Q9665">
        <v>2.8218677180984102</v>
      </c>
    </row>
    <row r="9666" spans="1:17">
      <c r="A9666" t="s">
        <v>17599</v>
      </c>
      <c r="B9666" s="16" t="s">
        <v>17600</v>
      </c>
      <c r="C9666">
        <v>3.3064422771203601</v>
      </c>
      <c r="D9666">
        <v>3.6330127529723502</v>
      </c>
      <c r="E9666">
        <v>3.4028894668404299</v>
      </c>
      <c r="F9666">
        <v>3.6131889974304401</v>
      </c>
      <c r="G9666">
        <v>2.8218677180984102</v>
      </c>
      <c r="H9666">
        <v>3.50653555504317</v>
      </c>
      <c r="I9666">
        <v>3.3100125595866299</v>
      </c>
      <c r="J9666">
        <v>3.93564812262216</v>
      </c>
      <c r="K9666">
        <v>3.4608708703561399</v>
      </c>
      <c r="L9666">
        <v>3.7555759297476698</v>
      </c>
      <c r="M9666">
        <v>3.5380814202985702</v>
      </c>
      <c r="N9666">
        <v>3.79229116939824</v>
      </c>
      <c r="O9666">
        <v>3.42420286852819</v>
      </c>
      <c r="P9666">
        <v>3.7927642367557501</v>
      </c>
      <c r="Q9666">
        <v>2.8218677180984102</v>
      </c>
    </row>
    <row r="9667" spans="1:17">
      <c r="A9667" t="s">
        <v>17601</v>
      </c>
      <c r="B9667" s="16" t="s">
        <v>17602</v>
      </c>
      <c r="C9667">
        <v>4.6454443926476303</v>
      </c>
      <c r="D9667">
        <v>4.3876263279161201</v>
      </c>
      <c r="E9667">
        <v>3.4028894668404299</v>
      </c>
      <c r="F9667">
        <v>3.2825265482838799</v>
      </c>
      <c r="G9667">
        <v>4.5079198595814196</v>
      </c>
      <c r="H9667">
        <v>4.3676565829540399</v>
      </c>
      <c r="I9667">
        <v>3.5089935751222501</v>
      </c>
      <c r="J9667">
        <v>4.1999986398891203</v>
      </c>
      <c r="K9667">
        <v>3.4608708703561399</v>
      </c>
      <c r="L9667">
        <v>3.7555759297476698</v>
      </c>
      <c r="M9667">
        <v>4.1590575299716699</v>
      </c>
      <c r="N9667">
        <v>3.5144020463037902</v>
      </c>
      <c r="O9667">
        <v>3.9295289699043701</v>
      </c>
      <c r="P9667">
        <v>3.6194497939779602</v>
      </c>
      <c r="Q9667">
        <v>5.09416193408443</v>
      </c>
    </row>
    <row r="9668" spans="1:17">
      <c r="A9668" t="s">
        <v>17603</v>
      </c>
      <c r="B9668" s="16" t="s">
        <v>17604</v>
      </c>
      <c r="C9668">
        <v>5.1403854814574004</v>
      </c>
      <c r="D9668">
        <v>5.1247703439315302</v>
      </c>
      <c r="E9668">
        <v>4.8415581104649901</v>
      </c>
      <c r="F9668">
        <v>5.4925318526965601</v>
      </c>
      <c r="G9668">
        <v>5.5640625942373703</v>
      </c>
      <c r="H9668">
        <v>4.1560374762891303</v>
      </c>
      <c r="I9668">
        <v>4.0793606969786396</v>
      </c>
      <c r="J9668">
        <v>3.93564812262216</v>
      </c>
      <c r="K9668">
        <v>4.4401758200780401</v>
      </c>
      <c r="L9668">
        <v>4.3892426656840904</v>
      </c>
      <c r="M9668">
        <v>4.5794486673888004</v>
      </c>
      <c r="N9668">
        <v>4.7684260524010602</v>
      </c>
      <c r="O9668">
        <v>4.7358659530866696</v>
      </c>
      <c r="P9668">
        <v>2.8218677180984102</v>
      </c>
      <c r="Q9668">
        <v>2.8218677180984102</v>
      </c>
    </row>
    <row r="9669" spans="1:17">
      <c r="A9669" t="s">
        <v>17605</v>
      </c>
      <c r="B9669" s="16" t="s">
        <v>17606</v>
      </c>
      <c r="C9669">
        <v>9.4212813402572007</v>
      </c>
      <c r="D9669">
        <v>9.2758010067778898</v>
      </c>
      <c r="E9669">
        <v>10.4413006406197</v>
      </c>
      <c r="F9669">
        <v>9.3154745902126699</v>
      </c>
      <c r="G9669">
        <v>8.8308404160855591</v>
      </c>
      <c r="H9669">
        <v>10.467645190878001</v>
      </c>
      <c r="I9669">
        <v>10.603866331144999</v>
      </c>
      <c r="J9669">
        <v>11.2223604042545</v>
      </c>
      <c r="K9669">
        <v>9.2251922812338503</v>
      </c>
      <c r="L9669">
        <v>9.6519067197814703</v>
      </c>
      <c r="M9669">
        <v>9.0018998119491709</v>
      </c>
      <c r="N9669">
        <v>10.356680448571399</v>
      </c>
      <c r="O9669">
        <v>9.5018332605629503</v>
      </c>
      <c r="P9669">
        <v>9.69085691161734</v>
      </c>
      <c r="Q9669">
        <v>9.1612412986063401</v>
      </c>
    </row>
    <row r="9670" spans="1:17">
      <c r="A9670" t="s">
        <v>17607</v>
      </c>
      <c r="B9670" s="16" t="e">
        <v>#N/A</v>
      </c>
      <c r="C9670">
        <v>5.0699158884914599</v>
      </c>
      <c r="D9670">
        <v>5.2202186721532398</v>
      </c>
      <c r="E9670">
        <v>5.5107356403890702</v>
      </c>
      <c r="F9670">
        <v>5.3141782898249303</v>
      </c>
      <c r="G9670">
        <v>5.1001215892442602</v>
      </c>
      <c r="H9670">
        <v>6.09974100485673</v>
      </c>
      <c r="I9670">
        <v>5.7346509072572998</v>
      </c>
      <c r="J9670">
        <v>5.1764314620679004</v>
      </c>
      <c r="K9670">
        <v>5.0150269178089699</v>
      </c>
      <c r="L9670">
        <v>5.0592286016271197</v>
      </c>
      <c r="M9670">
        <v>5.3924365182024099</v>
      </c>
      <c r="N9670">
        <v>5.6095571535837596</v>
      </c>
      <c r="O9670">
        <v>5.3821449728984998</v>
      </c>
      <c r="P9670">
        <v>5.69964444990008</v>
      </c>
      <c r="Q9670">
        <v>5.09416193408443</v>
      </c>
    </row>
    <row r="9671" spans="1:17">
      <c r="A9671" t="s">
        <v>17608</v>
      </c>
      <c r="B9671" s="16" t="s">
        <v>17609</v>
      </c>
      <c r="C9671">
        <v>7.6255629785324803</v>
      </c>
      <c r="D9671">
        <v>7.50286219085078</v>
      </c>
      <c r="E9671">
        <v>7.9719857448739999</v>
      </c>
      <c r="F9671">
        <v>7.5850226882281602</v>
      </c>
      <c r="G9671">
        <v>7.47394521252407</v>
      </c>
      <c r="H9671">
        <v>7.2835401162175204</v>
      </c>
      <c r="I9671">
        <v>7.6975847167267899</v>
      </c>
      <c r="J9671">
        <v>7.7185108985042596</v>
      </c>
      <c r="K9671">
        <v>7.6078286008910903</v>
      </c>
      <c r="L9671">
        <v>7.7100752816342597</v>
      </c>
      <c r="M9671">
        <v>7.6096486160500998</v>
      </c>
      <c r="N9671">
        <v>7.7191288054673999</v>
      </c>
      <c r="O9671">
        <v>7.7072538988913903</v>
      </c>
      <c r="P9671">
        <v>6.9989780827264001</v>
      </c>
      <c r="Q9671">
        <v>8.48255560796823</v>
      </c>
    </row>
    <row r="9672" spans="1:17">
      <c r="A9672" t="s">
        <v>17610</v>
      </c>
      <c r="B9672" s="16" t="s">
        <v>17611</v>
      </c>
      <c r="C9672">
        <v>9.9156816089231494</v>
      </c>
      <c r="D9672">
        <v>10.0732110261893</v>
      </c>
      <c r="E9672">
        <v>9.8575970030327493</v>
      </c>
      <c r="F9672">
        <v>10.104642580574099</v>
      </c>
      <c r="G9672">
        <v>9.9584141557436894</v>
      </c>
      <c r="H9672">
        <v>10.3461169852957</v>
      </c>
      <c r="I9672">
        <v>9.9641630883899008</v>
      </c>
      <c r="J9672">
        <v>10.060552653531699</v>
      </c>
      <c r="K9672">
        <v>9.9103421819727409</v>
      </c>
      <c r="L9672">
        <v>9.9524206744693604</v>
      </c>
      <c r="M9672">
        <v>9.86861422100284</v>
      </c>
      <c r="N9672">
        <v>9.6296751503922806</v>
      </c>
      <c r="O9672">
        <v>9.7866000107950395</v>
      </c>
      <c r="P9672">
        <v>10.1800567042979</v>
      </c>
      <c r="Q9672">
        <v>7.6950435514148801</v>
      </c>
    </row>
    <row r="9673" spans="1:17">
      <c r="A9673" t="s">
        <v>17612</v>
      </c>
      <c r="B9673" s="16" t="s">
        <v>17613</v>
      </c>
      <c r="C9673">
        <v>6.0020440008562996</v>
      </c>
      <c r="D9673">
        <v>6.6449460234552697</v>
      </c>
      <c r="E9673">
        <v>6.0883257756658304</v>
      </c>
      <c r="F9673">
        <v>5.6070690647998402</v>
      </c>
      <c r="G9673">
        <v>6.4499469432156404</v>
      </c>
      <c r="H9673">
        <v>5.5337430520980799</v>
      </c>
      <c r="I9673">
        <v>6.0191991148044197</v>
      </c>
      <c r="J9673">
        <v>5.9551429248600698</v>
      </c>
      <c r="K9673">
        <v>6.1403051534520099</v>
      </c>
      <c r="L9673">
        <v>5.6645052727704401</v>
      </c>
      <c r="M9673">
        <v>5.83646315568744</v>
      </c>
      <c r="N9673">
        <v>5.8185725375441404</v>
      </c>
      <c r="O9673">
        <v>5.71650758824752</v>
      </c>
      <c r="P9673">
        <v>6.6611531636970698</v>
      </c>
      <c r="Q9673">
        <v>2.8218677180984102</v>
      </c>
    </row>
    <row r="9674" spans="1:17">
      <c r="A9674" t="s">
        <v>17614</v>
      </c>
      <c r="B9674" s="16" t="s">
        <v>17615</v>
      </c>
      <c r="C9674">
        <v>3.5040133865677898</v>
      </c>
      <c r="D9674">
        <v>3.6330127529723502</v>
      </c>
      <c r="E9674">
        <v>3.8152982058547602</v>
      </c>
      <c r="F9674">
        <v>3.2825265482838799</v>
      </c>
      <c r="G9674">
        <v>2.8218677180984102</v>
      </c>
      <c r="H9674">
        <v>2.8218677180984102</v>
      </c>
      <c r="I9674">
        <v>3.3100125595866299</v>
      </c>
      <c r="J9674">
        <v>2.8218677180984102</v>
      </c>
      <c r="K9674">
        <v>3.27554212654834</v>
      </c>
      <c r="L9674">
        <v>3.29479214013883</v>
      </c>
      <c r="M9674">
        <v>2.8218677180984102</v>
      </c>
      <c r="N9674">
        <v>3.5144020463037902</v>
      </c>
      <c r="O9674">
        <v>3.24931794675887</v>
      </c>
      <c r="P9674">
        <v>2.8218677180984102</v>
      </c>
      <c r="Q9674">
        <v>2.8218677180984102</v>
      </c>
    </row>
    <row r="9675" spans="1:17">
      <c r="A9675" t="s">
        <v>17616</v>
      </c>
      <c r="B9675" s="16" t="s">
        <v>17617</v>
      </c>
      <c r="C9675">
        <v>10.233889134093101</v>
      </c>
      <c r="D9675">
        <v>10.2896828724132</v>
      </c>
      <c r="E9675">
        <v>10.139167019331101</v>
      </c>
      <c r="F9675">
        <v>10.0132039834645</v>
      </c>
      <c r="G9675">
        <v>10.1001153757502</v>
      </c>
      <c r="H9675">
        <v>9.7809427243116005</v>
      </c>
      <c r="I9675">
        <v>10.2684682813906</v>
      </c>
      <c r="J9675">
        <v>9.6893345247559104</v>
      </c>
      <c r="K9675">
        <v>10.6120252344612</v>
      </c>
      <c r="L9675">
        <v>10.2399313745409</v>
      </c>
      <c r="M9675">
        <v>9.9930254100781895</v>
      </c>
      <c r="N9675">
        <v>9.7205252553977193</v>
      </c>
      <c r="O9675">
        <v>10.019974590879</v>
      </c>
      <c r="P9675">
        <v>9.9309245567244595</v>
      </c>
      <c r="Q9675">
        <v>11.266131546133</v>
      </c>
    </row>
    <row r="9676" spans="1:17">
      <c r="A9676" t="s">
        <v>17618</v>
      </c>
      <c r="B9676" s="16" t="e">
        <v>#N/A</v>
      </c>
      <c r="C9676">
        <v>7.66621443377828</v>
      </c>
      <c r="D9676">
        <v>7.8286346676050602</v>
      </c>
      <c r="E9676">
        <v>7.7166723509154798</v>
      </c>
      <c r="F9676">
        <v>7.9245512432323704</v>
      </c>
      <c r="G9676">
        <v>7.8572620497112897</v>
      </c>
      <c r="H9676">
        <v>8.5129345962684493</v>
      </c>
      <c r="I9676">
        <v>7.7642522999856904</v>
      </c>
      <c r="J9676">
        <v>7.9280479477519297</v>
      </c>
      <c r="K9676">
        <v>7.6791251050583504</v>
      </c>
      <c r="L9676">
        <v>7.6779922586903604</v>
      </c>
      <c r="M9676">
        <v>7.9341392276309701</v>
      </c>
      <c r="N9676">
        <v>7.9057193802032204</v>
      </c>
      <c r="O9676">
        <v>7.9235196026754799</v>
      </c>
      <c r="P9676">
        <v>8.0223679291288192</v>
      </c>
      <c r="Q9676">
        <v>7.8374797051227896</v>
      </c>
    </row>
    <row r="9677" spans="1:17">
      <c r="A9677" t="s">
        <v>17619</v>
      </c>
      <c r="B9677" s="16" t="e">
        <v>#N/A</v>
      </c>
      <c r="C9677">
        <v>6.7316197386997496</v>
      </c>
      <c r="D9677">
        <v>6.4171272036765803</v>
      </c>
      <c r="E9677">
        <v>5.6538073608653301</v>
      </c>
      <c r="F9677">
        <v>6.1620331155546904</v>
      </c>
      <c r="G9677">
        <v>6.0559046863048698</v>
      </c>
      <c r="H9677">
        <v>5.7708923211985397</v>
      </c>
      <c r="I9677">
        <v>6.4584923515581396</v>
      </c>
      <c r="J9677">
        <v>6.5826939551227603</v>
      </c>
      <c r="K9677">
        <v>6.0808079045226702</v>
      </c>
      <c r="L9677">
        <v>6.32580422898618</v>
      </c>
      <c r="M9677">
        <v>6.2542577506046202</v>
      </c>
      <c r="N9677">
        <v>5.7968381761637398</v>
      </c>
      <c r="O9677">
        <v>5.88111515790124</v>
      </c>
      <c r="P9677">
        <v>6.4005945473111199</v>
      </c>
      <c r="Q9677">
        <v>5.09416193408443</v>
      </c>
    </row>
    <row r="9678" spans="1:17">
      <c r="A9678" t="s">
        <v>17620</v>
      </c>
      <c r="B9678" s="16" t="s">
        <v>17621</v>
      </c>
      <c r="C9678">
        <v>9.7913997887217405</v>
      </c>
      <c r="D9678">
        <v>9.9547738705382596</v>
      </c>
      <c r="E9678">
        <v>10.098443798210999</v>
      </c>
      <c r="F9678">
        <v>9.5809072581181098</v>
      </c>
      <c r="G9678">
        <v>9.7002247949128595</v>
      </c>
      <c r="H9678">
        <v>9.6959962732784</v>
      </c>
      <c r="I9678">
        <v>10.301543769439901</v>
      </c>
      <c r="J9678">
        <v>9.9550962836150507</v>
      </c>
      <c r="K9678">
        <v>10.5704911136847</v>
      </c>
      <c r="L9678">
        <v>9.9909736581347097</v>
      </c>
      <c r="M9678">
        <v>9.5652444434691706</v>
      </c>
      <c r="N9678">
        <v>9.0826590640290004</v>
      </c>
      <c r="O9678">
        <v>9.6916119775206901</v>
      </c>
      <c r="P9678">
        <v>10.8837284384292</v>
      </c>
      <c r="Q9678">
        <v>9.3151344269335699</v>
      </c>
    </row>
    <row r="9679" spans="1:17">
      <c r="A9679" t="s">
        <v>17622</v>
      </c>
      <c r="B9679" s="16" t="s">
        <v>17623</v>
      </c>
      <c r="C9679">
        <v>7.9603898990703099</v>
      </c>
      <c r="D9679">
        <v>7.9043523343970303</v>
      </c>
      <c r="E9679">
        <v>6.78357369797342</v>
      </c>
      <c r="F9679">
        <v>7.4413218706507402</v>
      </c>
      <c r="G9679">
        <v>7.3676229354819496</v>
      </c>
      <c r="H9679">
        <v>7.51909715540177</v>
      </c>
      <c r="I9679">
        <v>7.5729261680755497</v>
      </c>
      <c r="J9679">
        <v>7.0858952673795201</v>
      </c>
      <c r="K9679">
        <v>8.0532977887413804</v>
      </c>
      <c r="L9679">
        <v>7.9617212299810101</v>
      </c>
      <c r="M9679">
        <v>7.6947848854469303</v>
      </c>
      <c r="N9679">
        <v>7.6431623029643498</v>
      </c>
      <c r="O9679">
        <v>7.6318495057727302</v>
      </c>
      <c r="P9679">
        <v>7.40098942313909</v>
      </c>
      <c r="Q9679">
        <v>7.5369478347710803</v>
      </c>
    </row>
    <row r="9680" spans="1:17">
      <c r="A9680" t="s">
        <v>17624</v>
      </c>
      <c r="B9680" s="16" t="s">
        <v>17625</v>
      </c>
      <c r="C9680">
        <v>10.991550830231301</v>
      </c>
      <c r="D9680">
        <v>11.051331390789199</v>
      </c>
      <c r="E9680">
        <v>11.033436311239599</v>
      </c>
      <c r="F9680">
        <v>11.4316889129781</v>
      </c>
      <c r="G9680">
        <v>11.0932174151885</v>
      </c>
      <c r="H9680">
        <v>10.4231565843006</v>
      </c>
      <c r="I9680">
        <v>10.7629563074739</v>
      </c>
      <c r="J9680">
        <v>10.9271374285594</v>
      </c>
      <c r="K9680">
        <v>11.064115820916401</v>
      </c>
      <c r="L9680">
        <v>10.832994012585401</v>
      </c>
      <c r="M9680">
        <v>10.5783478299503</v>
      </c>
      <c r="N9680">
        <v>10.131686151668999</v>
      </c>
      <c r="O9680">
        <v>10.150314518531999</v>
      </c>
      <c r="P9680">
        <v>10.895528231143301</v>
      </c>
      <c r="Q9680">
        <v>10.4171850831034</v>
      </c>
    </row>
    <row r="9681" spans="1:17">
      <c r="A9681" t="s">
        <v>17626</v>
      </c>
      <c r="B9681" s="16" t="s">
        <v>17627</v>
      </c>
      <c r="C9681">
        <v>8.4700950861579098</v>
      </c>
      <c r="D9681">
        <v>8.5915333327678205</v>
      </c>
      <c r="E9681">
        <v>8.4120869209992595</v>
      </c>
      <c r="F9681">
        <v>8.3578776620644302</v>
      </c>
      <c r="G9681">
        <v>8.3349942738843694</v>
      </c>
      <c r="H9681">
        <v>8.6763950979157691</v>
      </c>
      <c r="I9681">
        <v>8.8462771609699704</v>
      </c>
      <c r="J9681">
        <v>8.4816656559835906</v>
      </c>
      <c r="K9681">
        <v>8.6577705846949904</v>
      </c>
      <c r="L9681">
        <v>8.6314123463977293</v>
      </c>
      <c r="M9681">
        <v>8.5094166588323397</v>
      </c>
      <c r="N9681">
        <v>8.2587237784821692</v>
      </c>
      <c r="O9681">
        <v>8.5523274973466492</v>
      </c>
      <c r="P9681">
        <v>9.2109366917692697</v>
      </c>
      <c r="Q9681">
        <v>5.09416193408443</v>
      </c>
    </row>
    <row r="9682" spans="1:17">
      <c r="A9682" t="s">
        <v>17628</v>
      </c>
      <c r="B9682" s="16" t="s">
        <v>17629</v>
      </c>
      <c r="C9682">
        <v>6.3713344368982199</v>
      </c>
      <c r="D9682">
        <v>6.4171272036765803</v>
      </c>
      <c r="E9682">
        <v>6.8287101228986797</v>
      </c>
      <c r="F9682">
        <v>6.8053707288430703</v>
      </c>
      <c r="G9682">
        <v>7.18282189546753</v>
      </c>
      <c r="H9682">
        <v>6.4223107959451697</v>
      </c>
      <c r="I9682">
        <v>7.4701254998641904</v>
      </c>
      <c r="J9682">
        <v>7.0449023185390702</v>
      </c>
      <c r="K9682">
        <v>6.4644097944759897</v>
      </c>
      <c r="L9682">
        <v>7.8794961637283301</v>
      </c>
      <c r="M9682">
        <v>7.7112240644992598</v>
      </c>
      <c r="N9682">
        <v>8.2587237784821692</v>
      </c>
      <c r="O9682">
        <v>7.7287001624033396</v>
      </c>
      <c r="P9682">
        <v>7.3130577291766397</v>
      </c>
      <c r="Q9682">
        <v>8.0859864702427604</v>
      </c>
    </row>
    <row r="9683" spans="1:17">
      <c r="A9683" t="s">
        <v>17630</v>
      </c>
      <c r="B9683" s="16" t="s">
        <v>17631</v>
      </c>
      <c r="C9683">
        <v>4.8324495657597604</v>
      </c>
      <c r="D9683">
        <v>4.4456530885114001</v>
      </c>
      <c r="E9683">
        <v>4.5638886729124497</v>
      </c>
      <c r="F9683">
        <v>5.2586040200005799</v>
      </c>
      <c r="G9683">
        <v>4.88571169002517</v>
      </c>
      <c r="H9683">
        <v>6.0648120825138196</v>
      </c>
      <c r="I9683">
        <v>4.8453589192974098</v>
      </c>
      <c r="J9683">
        <v>4.8839472618639803</v>
      </c>
      <c r="K9683">
        <v>4.7999439876117602</v>
      </c>
      <c r="L9683">
        <v>4.9506536519942301</v>
      </c>
      <c r="M9683">
        <v>5.2833846298884</v>
      </c>
      <c r="N9683">
        <v>5.5585000893321901</v>
      </c>
      <c r="O9683">
        <v>5.73387004536246</v>
      </c>
      <c r="P9683">
        <v>5.7906458868778401</v>
      </c>
      <c r="Q9683">
        <v>2.8218677180984102</v>
      </c>
    </row>
    <row r="9684" spans="1:17">
      <c r="A9684" t="s">
        <v>17632</v>
      </c>
      <c r="B9684" s="16" t="s">
        <v>17633</v>
      </c>
      <c r="C9684">
        <v>7.6018073521894403</v>
      </c>
      <c r="D9684">
        <v>7.9980494828353201</v>
      </c>
      <c r="E9684">
        <v>7.4159618262881102</v>
      </c>
      <c r="F9684">
        <v>7.4169362607178204</v>
      </c>
      <c r="G9684">
        <v>7.5660953034075797</v>
      </c>
      <c r="H9684">
        <v>7.9799497660385299</v>
      </c>
      <c r="I9684">
        <v>8.1058029072197897</v>
      </c>
      <c r="J9684">
        <v>7.8667605343826397</v>
      </c>
      <c r="K9684">
        <v>8.1133349265636507</v>
      </c>
      <c r="L9684">
        <v>7.9661545121457999</v>
      </c>
      <c r="M9684">
        <v>7.9129827263867902</v>
      </c>
      <c r="N9684">
        <v>7.1120955779354196</v>
      </c>
      <c r="O9684">
        <v>7.8820218970094302</v>
      </c>
      <c r="P9684">
        <v>8.6627077695422798</v>
      </c>
      <c r="Q9684">
        <v>5.09416193408443</v>
      </c>
    </row>
    <row r="9685" spans="1:17">
      <c r="A9685" t="s">
        <v>17634</v>
      </c>
      <c r="B9685" s="16" t="s">
        <v>17635</v>
      </c>
      <c r="C9685">
        <v>8.7970952434281795</v>
      </c>
      <c r="D9685">
        <v>9.0021351375493293</v>
      </c>
      <c r="E9685">
        <v>8.6310059600713096</v>
      </c>
      <c r="F9685">
        <v>8.3800961344493707</v>
      </c>
      <c r="G9685">
        <v>8.4984746007408596</v>
      </c>
      <c r="H9685">
        <v>8.4968182211730205</v>
      </c>
      <c r="I9685">
        <v>8.6518075112994808</v>
      </c>
      <c r="J9685">
        <v>8.2995210293324408</v>
      </c>
      <c r="K9685">
        <v>8.5854527238050693</v>
      </c>
      <c r="L9685">
        <v>8.4908647159311492</v>
      </c>
      <c r="M9685">
        <v>8.3135322963087894</v>
      </c>
      <c r="N9685">
        <v>8.1104622847137993</v>
      </c>
      <c r="O9685">
        <v>8.6633220071507502</v>
      </c>
      <c r="P9685">
        <v>8.6063661142493704</v>
      </c>
      <c r="Q9685">
        <v>8.5667227177791094</v>
      </c>
    </row>
    <row r="9686" spans="1:17">
      <c r="A9686" t="s">
        <v>17636</v>
      </c>
      <c r="B9686" s="16" t="s">
        <v>17637</v>
      </c>
      <c r="C9686">
        <v>7.8538497262402798</v>
      </c>
      <c r="D9686">
        <v>7.8997348432982699</v>
      </c>
      <c r="E9686">
        <v>9.1451799487209495</v>
      </c>
      <c r="F9686">
        <v>8.8514214263953601</v>
      </c>
      <c r="G9686">
        <v>8.8164981489662004</v>
      </c>
      <c r="H9686">
        <v>8.9302653664739093</v>
      </c>
      <c r="I9686">
        <v>8.2328039478341104</v>
      </c>
      <c r="J9686">
        <v>9.8212830602740304</v>
      </c>
      <c r="K9686">
        <v>7.5973487835831897</v>
      </c>
      <c r="L9686">
        <v>8.0809694530319192</v>
      </c>
      <c r="M9686">
        <v>8.5327092693940596</v>
      </c>
      <c r="N9686">
        <v>8.5452591144685304</v>
      </c>
      <c r="O9686">
        <v>9.0010691410536499</v>
      </c>
      <c r="P9686">
        <v>8.5434520656129394</v>
      </c>
      <c r="Q9686">
        <v>8.0859864702427604</v>
      </c>
    </row>
    <row r="9687" spans="1:17">
      <c r="A9687" t="s">
        <v>17638</v>
      </c>
      <c r="B9687" s="16" t="s">
        <v>17639</v>
      </c>
      <c r="C9687">
        <v>10.2007101073442</v>
      </c>
      <c r="D9687">
        <v>10.3373757330824</v>
      </c>
      <c r="E9687">
        <v>10.0830645295914</v>
      </c>
      <c r="F9687">
        <v>9.9188294857051407</v>
      </c>
      <c r="G9687">
        <v>9.9505562453440497</v>
      </c>
      <c r="H9687">
        <v>10.2637782378173</v>
      </c>
      <c r="I9687">
        <v>10.375300987998701</v>
      </c>
      <c r="J9687">
        <v>10.229697207044699</v>
      </c>
      <c r="K9687">
        <v>10.3230180060993</v>
      </c>
      <c r="L9687">
        <v>10.0578743534994</v>
      </c>
      <c r="M9687">
        <v>9.9426296481021694</v>
      </c>
      <c r="N9687">
        <v>9.7346571412148108</v>
      </c>
      <c r="O9687">
        <v>10.0225787921984</v>
      </c>
      <c r="P9687">
        <v>10.610622935174201</v>
      </c>
      <c r="Q9687">
        <v>8.8614637697687808</v>
      </c>
    </row>
    <row r="9688" spans="1:17">
      <c r="A9688" t="s">
        <v>17640</v>
      </c>
      <c r="B9688" s="16" t="s">
        <v>17641</v>
      </c>
      <c r="C9688">
        <v>3.5040133865677898</v>
      </c>
      <c r="D9688">
        <v>3.2942621936663499</v>
      </c>
      <c r="E9688">
        <v>2.8218677180984102</v>
      </c>
      <c r="F9688">
        <v>3.2825265482838799</v>
      </c>
      <c r="G9688">
        <v>2.8218677180984102</v>
      </c>
      <c r="H9688">
        <v>3.30825032505737</v>
      </c>
      <c r="I9688">
        <v>2.8218677180984102</v>
      </c>
      <c r="J9688">
        <v>3.4276433730071201</v>
      </c>
      <c r="K9688">
        <v>3.27554212654834</v>
      </c>
      <c r="L9688">
        <v>2.8218677180984102</v>
      </c>
      <c r="M9688">
        <v>3.23818724324593</v>
      </c>
      <c r="N9688">
        <v>3.31389066967124</v>
      </c>
      <c r="O9688">
        <v>3.24931794675887</v>
      </c>
      <c r="P9688">
        <v>2.8218677180984102</v>
      </c>
      <c r="Q9688">
        <v>2.8218677180984102</v>
      </c>
    </row>
    <row r="9689" spans="1:17">
      <c r="A9689" t="s">
        <v>17642</v>
      </c>
      <c r="B9689" s="16" t="s">
        <v>17643</v>
      </c>
      <c r="C9689">
        <v>5.3319193517173096</v>
      </c>
      <c r="D9689">
        <v>5.0571074914141203</v>
      </c>
      <c r="E9689">
        <v>4.4833795521924502</v>
      </c>
      <c r="F9689">
        <v>4.2917886290068799</v>
      </c>
      <c r="G9689">
        <v>4.8382239915511303</v>
      </c>
      <c r="H9689">
        <v>4.8389910929935898</v>
      </c>
      <c r="I9689">
        <v>4.6574362853065301</v>
      </c>
      <c r="J9689">
        <v>4.8507352198443803</v>
      </c>
      <c r="K9689">
        <v>5.0476523100685604</v>
      </c>
      <c r="L9689">
        <v>4.7901010708768101</v>
      </c>
      <c r="M9689">
        <v>4.5794486673888004</v>
      </c>
      <c r="N9689">
        <v>4.3841781814921204</v>
      </c>
      <c r="O9689">
        <v>4.5388813471664999</v>
      </c>
      <c r="P9689">
        <v>5.69964444990008</v>
      </c>
      <c r="Q9689">
        <v>2.8218677180984102</v>
      </c>
    </row>
    <row r="9690" spans="1:17">
      <c r="A9690" t="s">
        <v>17644</v>
      </c>
      <c r="B9690" s="16" t="s">
        <v>17645</v>
      </c>
      <c r="C9690">
        <v>8.0812129199333906</v>
      </c>
      <c r="D9690">
        <v>8.1803955696941006</v>
      </c>
      <c r="E9690">
        <v>7.9719857448739999</v>
      </c>
      <c r="F9690">
        <v>7.89398253654453</v>
      </c>
      <c r="G9690">
        <v>7.84600064815635</v>
      </c>
      <c r="H9690">
        <v>8.2499383488068094</v>
      </c>
      <c r="I9690">
        <v>8.2050888955228807</v>
      </c>
      <c r="J9690">
        <v>8.2937137048628102</v>
      </c>
      <c r="K9690">
        <v>8.2263884404773897</v>
      </c>
      <c r="L9690">
        <v>7.8888675638502903</v>
      </c>
      <c r="M9690">
        <v>7.6443098133966503</v>
      </c>
      <c r="N9690">
        <v>7.4712772951754198</v>
      </c>
      <c r="O9690">
        <v>7.7329513372578296</v>
      </c>
      <c r="P9690">
        <v>8.7245125843651508</v>
      </c>
      <c r="Q9690">
        <v>5.81282804418474</v>
      </c>
    </row>
    <row r="9691" spans="1:17">
      <c r="A9691" t="s">
        <v>17646</v>
      </c>
      <c r="B9691" s="16" t="s">
        <v>17647</v>
      </c>
      <c r="C9691">
        <v>7.61966073771534</v>
      </c>
      <c r="D9691">
        <v>7.5971933550587902</v>
      </c>
      <c r="E9691">
        <v>7.8168621169393999</v>
      </c>
      <c r="F9691">
        <v>7.7206521667665999</v>
      </c>
      <c r="G9691">
        <v>7.62000228824704</v>
      </c>
      <c r="H9691">
        <v>8.0211137022702896</v>
      </c>
      <c r="I9691">
        <v>7.4295984440956202</v>
      </c>
      <c r="J9691">
        <v>7.8706683659027403</v>
      </c>
      <c r="K9691">
        <v>7.3699190669116801</v>
      </c>
      <c r="L9691">
        <v>7.51801873160551</v>
      </c>
      <c r="M9691">
        <v>7.6906455855048899</v>
      </c>
      <c r="N9691">
        <v>7.5502157781120696</v>
      </c>
      <c r="O9691">
        <v>7.7072538988913903</v>
      </c>
      <c r="P9691">
        <v>7.5621983133254398</v>
      </c>
      <c r="Q9691">
        <v>6.6375058506955904</v>
      </c>
    </row>
    <row r="9692" spans="1:17">
      <c r="A9692" t="s">
        <v>17648</v>
      </c>
      <c r="B9692" s="16" t="s">
        <v>17649</v>
      </c>
      <c r="C9692">
        <v>6.9167499097341398</v>
      </c>
      <c r="D9692">
        <v>6.7922390863801096</v>
      </c>
      <c r="E9692">
        <v>7.0856370732265797</v>
      </c>
      <c r="F9692">
        <v>7.1619585846034699</v>
      </c>
      <c r="G9692">
        <v>7.2182388467665897</v>
      </c>
      <c r="H9692">
        <v>7.7434896700071896</v>
      </c>
      <c r="I9692">
        <v>7.3229819917611101</v>
      </c>
      <c r="J9692">
        <v>7.5580780396718401</v>
      </c>
      <c r="K9692">
        <v>7.0074886995701204</v>
      </c>
      <c r="L9692">
        <v>7.1634336789776603</v>
      </c>
      <c r="M9692">
        <v>7.4473440408504299</v>
      </c>
      <c r="N9692">
        <v>7.9107109210076096</v>
      </c>
      <c r="O9692">
        <v>7.3400333774353701</v>
      </c>
      <c r="P9692">
        <v>7.27218074483838</v>
      </c>
      <c r="Q9692">
        <v>8.0859864702427604</v>
      </c>
    </row>
    <row r="9693" spans="1:17">
      <c r="A9693" t="s">
        <v>17650</v>
      </c>
      <c r="B9693" s="16" t="s">
        <v>17651</v>
      </c>
      <c r="C9693">
        <v>7.1884001909805804</v>
      </c>
      <c r="D9693">
        <v>7.1527233928964904</v>
      </c>
      <c r="E9693">
        <v>7.7166723509154798</v>
      </c>
      <c r="F9693">
        <v>7.7156652707773601</v>
      </c>
      <c r="G9693">
        <v>7.2697786914859499</v>
      </c>
      <c r="H9693">
        <v>7.8590183406468102</v>
      </c>
      <c r="I9693">
        <v>7.4965226275688401</v>
      </c>
      <c r="J9693">
        <v>7.9053697054933396</v>
      </c>
      <c r="K9693">
        <v>7.1650185657249503</v>
      </c>
      <c r="L9693">
        <v>7.4499595836554002</v>
      </c>
      <c r="M9693">
        <v>7.7712511492696601</v>
      </c>
      <c r="N9693">
        <v>7.3877529004993203</v>
      </c>
      <c r="O9693">
        <v>7.5231041036696498</v>
      </c>
      <c r="P9693">
        <v>7.6445215638579098</v>
      </c>
      <c r="Q9693">
        <v>5.09416193408443</v>
      </c>
    </row>
    <row r="9694" spans="1:17">
      <c r="A9694" t="s">
        <v>17652</v>
      </c>
      <c r="B9694" s="16" t="s">
        <v>17653</v>
      </c>
      <c r="C9694">
        <v>9.1020445422031404</v>
      </c>
      <c r="D9694">
        <v>9.2793576093142303</v>
      </c>
      <c r="E9694">
        <v>8.8720366601881597</v>
      </c>
      <c r="F9694">
        <v>8.5464962012963408</v>
      </c>
      <c r="G9694">
        <v>8.6710281628732897</v>
      </c>
      <c r="H9694">
        <v>8.7186948407022609</v>
      </c>
      <c r="I9694">
        <v>9.1563377076819208</v>
      </c>
      <c r="J9694">
        <v>8.6156978622709097</v>
      </c>
      <c r="K9694">
        <v>9.2302822191165799</v>
      </c>
      <c r="L9694">
        <v>9.0767041097902208</v>
      </c>
      <c r="M9694">
        <v>8.4519291781457309</v>
      </c>
      <c r="N9694">
        <v>8.0024043880678093</v>
      </c>
      <c r="O9694">
        <v>8.50094431680097</v>
      </c>
      <c r="P9694">
        <v>9.3908370185212409</v>
      </c>
      <c r="Q9694">
        <v>7.5369478347710803</v>
      </c>
    </row>
    <row r="9695" spans="1:17">
      <c r="A9695" t="s">
        <v>17654</v>
      </c>
      <c r="B9695" s="16" t="s">
        <v>17655</v>
      </c>
      <c r="C9695">
        <v>7.3180840145043398</v>
      </c>
      <c r="D9695">
        <v>7.6749463618858202</v>
      </c>
      <c r="E9695">
        <v>7.6175597172309102</v>
      </c>
      <c r="F9695">
        <v>7.9879493569872304</v>
      </c>
      <c r="G9695">
        <v>7.7525907425537204</v>
      </c>
      <c r="H9695">
        <v>8.7075356907082799</v>
      </c>
      <c r="I9695">
        <v>8.0083595317666898</v>
      </c>
      <c r="J9695">
        <v>8.2312807889916098</v>
      </c>
      <c r="K9695">
        <v>7.82095798536605</v>
      </c>
      <c r="L9695">
        <v>8.0768762799684897</v>
      </c>
      <c r="M9695">
        <v>8.0024973903144492</v>
      </c>
      <c r="N9695">
        <v>7.9596973360802199</v>
      </c>
      <c r="O9695">
        <v>7.8781894052357098</v>
      </c>
      <c r="P9695">
        <v>8.16298521398787</v>
      </c>
      <c r="Q9695">
        <v>7.8374797051227896</v>
      </c>
    </row>
    <row r="9696" spans="1:17">
      <c r="A9696" t="s">
        <v>17656</v>
      </c>
      <c r="B9696" s="16" t="s">
        <v>17657</v>
      </c>
      <c r="C9696">
        <v>5.1742671949623604</v>
      </c>
      <c r="D9696">
        <v>5.4196943085789</v>
      </c>
      <c r="E9696">
        <v>5.0693649437607</v>
      </c>
      <c r="F9696">
        <v>5.1400511332488898</v>
      </c>
      <c r="G9696">
        <v>5.1001215892442602</v>
      </c>
      <c r="H9696">
        <v>6.1338268941135796</v>
      </c>
      <c r="I9696">
        <v>5.0470377433929201</v>
      </c>
      <c r="J9696">
        <v>5.5218381907595999</v>
      </c>
      <c r="K9696">
        <v>4.8383826859307302</v>
      </c>
      <c r="L9696">
        <v>4.6061367415952201</v>
      </c>
      <c r="M9696">
        <v>4.9201667747551001</v>
      </c>
      <c r="N9696">
        <v>5.0990232116612804</v>
      </c>
      <c r="O9696">
        <v>5.0843574666703004</v>
      </c>
      <c r="P9696">
        <v>5.3440870543648904</v>
      </c>
      <c r="Q9696">
        <v>2.8218677180984102</v>
      </c>
    </row>
    <row r="9697" spans="1:17">
      <c r="A9697" t="s">
        <v>17658</v>
      </c>
      <c r="B9697" s="16" t="e">
        <v>#N/A</v>
      </c>
      <c r="C9697">
        <v>4.2964146619915802</v>
      </c>
      <c r="D9697">
        <v>4.0407231514856203</v>
      </c>
      <c r="E9697">
        <v>4.6393553598667303</v>
      </c>
      <c r="F9697">
        <v>4.1611154638698196</v>
      </c>
      <c r="G9697">
        <v>4.37414671474383</v>
      </c>
      <c r="H9697">
        <v>3.30825032505737</v>
      </c>
      <c r="I9697">
        <v>3.8937805799913501</v>
      </c>
      <c r="J9697">
        <v>4.9163232079064798</v>
      </c>
      <c r="K9697">
        <v>4.5405942945665601</v>
      </c>
      <c r="L9697">
        <v>4.1946255460110002</v>
      </c>
      <c r="M9697">
        <v>4.5395912486649097</v>
      </c>
      <c r="N9697">
        <v>4.0888472785647796</v>
      </c>
      <c r="O9697">
        <v>4.3540657995344203</v>
      </c>
      <c r="P9697">
        <v>3.7927642367557501</v>
      </c>
      <c r="Q9697">
        <v>5.81282804418474</v>
      </c>
    </row>
    <row r="9698" spans="1:17">
      <c r="A9698" t="s">
        <v>17659</v>
      </c>
      <c r="B9698" s="16" t="e">
        <v>#N/A</v>
      </c>
      <c r="C9698">
        <v>5.9648587736005902</v>
      </c>
      <c r="D9698">
        <v>5.7271715246175301</v>
      </c>
      <c r="E9698">
        <v>5.4332085476316498</v>
      </c>
      <c r="F9698">
        <v>6.2756868257125804</v>
      </c>
      <c r="G9698">
        <v>5.8430458251757198</v>
      </c>
      <c r="H9698">
        <v>6.3518923622338201</v>
      </c>
      <c r="I9698">
        <v>5.2218518540004704</v>
      </c>
      <c r="J9698">
        <v>5.8305531747288999</v>
      </c>
      <c r="K9698">
        <v>5.3619579291262198</v>
      </c>
      <c r="L9698">
        <v>5.4740674480207696</v>
      </c>
      <c r="M9698">
        <v>5.72577556549476</v>
      </c>
      <c r="N9698">
        <v>5.5585000893321901</v>
      </c>
      <c r="O9698">
        <v>5.6630803592182</v>
      </c>
      <c r="P9698">
        <v>5.9034342564919404</v>
      </c>
      <c r="Q9698">
        <v>5.09416193408443</v>
      </c>
    </row>
    <row r="9699" spans="1:17">
      <c r="A9699" t="s">
        <v>17660</v>
      </c>
      <c r="B9699" s="16" t="s">
        <v>17661</v>
      </c>
      <c r="C9699">
        <v>4.0706176854441196</v>
      </c>
      <c r="D9699">
        <v>3.8603343823973102</v>
      </c>
      <c r="E9699">
        <v>3.4028894668404299</v>
      </c>
      <c r="F9699">
        <v>4.1611154638698196</v>
      </c>
      <c r="G9699">
        <v>3.70007344211845</v>
      </c>
      <c r="H9699">
        <v>4.3015284866045098</v>
      </c>
      <c r="I9699">
        <v>4.16059535596606</v>
      </c>
      <c r="J9699">
        <v>4.1999986398891203</v>
      </c>
      <c r="K9699">
        <v>4.2084442324483602</v>
      </c>
      <c r="L9699">
        <v>4.6061367415952201</v>
      </c>
      <c r="M9699">
        <v>4.0387673383778999</v>
      </c>
      <c r="N9699">
        <v>3.99991931403749</v>
      </c>
      <c r="O9699">
        <v>4.3540657995344203</v>
      </c>
      <c r="P9699">
        <v>4.1712528320562896</v>
      </c>
      <c r="Q9699">
        <v>5.09416193408443</v>
      </c>
    </row>
    <row r="9700" spans="1:17">
      <c r="A9700" t="s">
        <v>17662</v>
      </c>
      <c r="B9700" s="16" t="s">
        <v>17663</v>
      </c>
      <c r="C9700">
        <v>6.9359169713665203</v>
      </c>
      <c r="D9700">
        <v>6.9968414682087197</v>
      </c>
      <c r="E9700">
        <v>6.8580293081962402</v>
      </c>
      <c r="F9700">
        <v>7.3346991491430797</v>
      </c>
      <c r="G9700">
        <v>7.18282189546753</v>
      </c>
      <c r="H9700">
        <v>7.7812639465712303</v>
      </c>
      <c r="I9700">
        <v>6.67120701638986</v>
      </c>
      <c r="J9700">
        <v>6.8363877221636002</v>
      </c>
      <c r="K9700">
        <v>6.7849177277433901</v>
      </c>
      <c r="L9700">
        <v>7.0084058745800704</v>
      </c>
      <c r="M9700">
        <v>7.6613322899318801</v>
      </c>
      <c r="N9700">
        <v>7.6903834514050899</v>
      </c>
      <c r="O9700">
        <v>7.6409284237376403</v>
      </c>
      <c r="P9700">
        <v>6.9216961844646496</v>
      </c>
      <c r="Q9700">
        <v>7.1565710053807701</v>
      </c>
    </row>
    <row r="9701" spans="1:17">
      <c r="A9701" t="s">
        <v>17664</v>
      </c>
      <c r="B9701" s="16" t="s">
        <v>17665</v>
      </c>
      <c r="C9701">
        <v>4.1513583524311999</v>
      </c>
      <c r="D9701">
        <v>3.9548310731697001</v>
      </c>
      <c r="E9701">
        <v>3.9618875914207199</v>
      </c>
      <c r="F9701">
        <v>4.2284225029819602</v>
      </c>
      <c r="G9701">
        <v>3.70007344211845</v>
      </c>
      <c r="H9701">
        <v>4.1560374762891303</v>
      </c>
      <c r="I9701">
        <v>4.0793606969786396</v>
      </c>
      <c r="J9701">
        <v>3.5611359966351301</v>
      </c>
      <c r="K9701">
        <v>3.7184612093777498</v>
      </c>
      <c r="L9701">
        <v>3.8614614459532302</v>
      </c>
      <c r="M9701">
        <v>3.9727288000471899</v>
      </c>
      <c r="N9701">
        <v>3.5144020463037902</v>
      </c>
      <c r="O9701">
        <v>4.1926070449996002</v>
      </c>
      <c r="P9701">
        <v>4.0606668341819496</v>
      </c>
      <c r="Q9701">
        <v>5.09416193408443</v>
      </c>
    </row>
    <row r="9702" spans="1:17">
      <c r="A9702" t="s">
        <v>17666</v>
      </c>
      <c r="B9702" s="16" t="s">
        <v>17667</v>
      </c>
      <c r="C9702">
        <v>7.1479175811950704</v>
      </c>
      <c r="D9702">
        <v>7.3073542175866697</v>
      </c>
      <c r="E9702">
        <v>6.8867602326164601</v>
      </c>
      <c r="F9702">
        <v>6.8607791046404802</v>
      </c>
      <c r="G9702">
        <v>6.5369974430488398</v>
      </c>
      <c r="H9702">
        <v>7.61189515386988</v>
      </c>
      <c r="I9702">
        <v>7.3229819917611101</v>
      </c>
      <c r="J9702">
        <v>7.3156948412919096</v>
      </c>
      <c r="K9702">
        <v>7.2207576889162599</v>
      </c>
      <c r="L9702">
        <v>7.1634336789776603</v>
      </c>
      <c r="M9702">
        <v>7.0738466325359601</v>
      </c>
      <c r="N9702">
        <v>6.5312281746119796</v>
      </c>
      <c r="O9702">
        <v>6.8919655899039798</v>
      </c>
      <c r="P9702">
        <v>7.53655392200218</v>
      </c>
      <c r="Q9702">
        <v>2.8218677180984102</v>
      </c>
    </row>
    <row r="9703" spans="1:17">
      <c r="A9703" t="s">
        <v>17668</v>
      </c>
      <c r="B9703" s="16" t="s">
        <v>17669</v>
      </c>
      <c r="C9703">
        <v>8.1966500867603393</v>
      </c>
      <c r="D9703">
        <v>8.2545771608983198</v>
      </c>
      <c r="E9703">
        <v>8.5482804739031195</v>
      </c>
      <c r="F9703">
        <v>8.7887509112934392</v>
      </c>
      <c r="G9703">
        <v>8.3147231221173001</v>
      </c>
      <c r="H9703">
        <v>9.5769011913612605</v>
      </c>
      <c r="I9703">
        <v>8.4708361285738594</v>
      </c>
      <c r="J9703">
        <v>8.9524439038124193</v>
      </c>
      <c r="K9703">
        <v>8.1388344560250996</v>
      </c>
      <c r="L9703">
        <v>8.5657733674801904</v>
      </c>
      <c r="M9703">
        <v>8.9124029337111406</v>
      </c>
      <c r="N9703">
        <v>8.9140577320842294</v>
      </c>
      <c r="O9703">
        <v>8.8391092470218204</v>
      </c>
      <c r="P9703">
        <v>8.6900739169594203</v>
      </c>
      <c r="Q9703">
        <v>7.9670857749043096</v>
      </c>
    </row>
    <row r="9704" spans="1:17">
      <c r="A9704" t="s">
        <v>17670</v>
      </c>
      <c r="B9704" s="16" t="s">
        <v>17671</v>
      </c>
      <c r="C9704">
        <v>8.5834973066259703</v>
      </c>
      <c r="D9704">
        <v>8.8089410162148507</v>
      </c>
      <c r="E9704">
        <v>8.6890611104033901</v>
      </c>
      <c r="F9704">
        <v>8.5907127171957001</v>
      </c>
      <c r="G9704">
        <v>8.9617205216811406</v>
      </c>
      <c r="H9704">
        <v>9.4900383100360308</v>
      </c>
      <c r="I9704">
        <v>10.3832682169402</v>
      </c>
      <c r="J9704">
        <v>9.8532071575757207</v>
      </c>
      <c r="K9704">
        <v>9.2687195429645399</v>
      </c>
      <c r="L9704">
        <v>10.239016445623299</v>
      </c>
      <c r="M9704">
        <v>9.9198499453463107</v>
      </c>
      <c r="N9704">
        <v>10.1518355112858</v>
      </c>
      <c r="O9704">
        <v>9.3717006296070799</v>
      </c>
      <c r="P9704">
        <v>10.362381448966101</v>
      </c>
      <c r="Q9704">
        <v>9.4093039143768298</v>
      </c>
    </row>
    <row r="9705" spans="1:17">
      <c r="A9705" t="s">
        <v>17672</v>
      </c>
      <c r="B9705" s="16" t="s">
        <v>17673</v>
      </c>
      <c r="C9705">
        <v>7.6314411094284402</v>
      </c>
      <c r="D9705">
        <v>7.5914754388868602</v>
      </c>
      <c r="E9705">
        <v>7.7246317272255904</v>
      </c>
      <c r="F9705">
        <v>7.6544346110104096</v>
      </c>
      <c r="G9705">
        <v>7.2865557563512402</v>
      </c>
      <c r="H9705">
        <v>9.1083814051195304</v>
      </c>
      <c r="I9705">
        <v>8.2714945308013892</v>
      </c>
      <c r="J9705">
        <v>8.4791095634905993</v>
      </c>
      <c r="K9705">
        <v>8.1096550157549796</v>
      </c>
      <c r="L9705">
        <v>8.0310667046982598</v>
      </c>
      <c r="M9705">
        <v>8.7004708339988603</v>
      </c>
      <c r="N9705">
        <v>8.8583458558297004</v>
      </c>
      <c r="O9705">
        <v>8.5207354126673405</v>
      </c>
      <c r="P9705">
        <v>7.9465531089579002</v>
      </c>
      <c r="Q9705">
        <v>6.2843132996066204</v>
      </c>
    </row>
    <row r="9706" spans="1:17">
      <c r="A9706" t="s">
        <v>17674</v>
      </c>
      <c r="B9706" s="16" t="s">
        <v>17675</v>
      </c>
      <c r="C9706">
        <v>6.9167499097341398</v>
      </c>
      <c r="D9706">
        <v>6.7619284265220703</v>
      </c>
      <c r="E9706">
        <v>6.6887898835754704</v>
      </c>
      <c r="F9706">
        <v>6.6461791626245601</v>
      </c>
      <c r="G9706">
        <v>6.9391485542025597</v>
      </c>
      <c r="H9706">
        <v>7.1740791179621999</v>
      </c>
      <c r="I9706">
        <v>6.5499524026940898</v>
      </c>
      <c r="J9706">
        <v>6.6204805412427001</v>
      </c>
      <c r="K9706">
        <v>6.51004033141996</v>
      </c>
      <c r="L9706">
        <v>6.4328399879020504</v>
      </c>
      <c r="M9706">
        <v>6.9405014020759301</v>
      </c>
      <c r="N9706">
        <v>6.9071041636238304</v>
      </c>
      <c r="O9706">
        <v>7.0160187592410503</v>
      </c>
      <c r="P9706">
        <v>6.7973461474338004</v>
      </c>
      <c r="Q9706">
        <v>5.09416193408443</v>
      </c>
    </row>
    <row r="9707" spans="1:17">
      <c r="A9707" t="s">
        <v>17676</v>
      </c>
      <c r="B9707" s="16" t="s">
        <v>17677</v>
      </c>
      <c r="C9707">
        <v>3.5040133865677898</v>
      </c>
      <c r="D9707">
        <v>3.6330127529723502</v>
      </c>
      <c r="E9707">
        <v>4.2015349465393896</v>
      </c>
      <c r="F9707">
        <v>3.7319397910766599</v>
      </c>
      <c r="G9707">
        <v>4.3009286659846602</v>
      </c>
      <c r="H9707">
        <v>3.30825032505737</v>
      </c>
      <c r="I9707">
        <v>2.8218677180984102</v>
      </c>
      <c r="J9707">
        <v>3.2517770676889399</v>
      </c>
      <c r="K9707">
        <v>3.99457577781329</v>
      </c>
      <c r="L9707">
        <v>3.4877558895723499</v>
      </c>
      <c r="M9707">
        <v>3.6461416973015899</v>
      </c>
      <c r="N9707">
        <v>2.8218677180984102</v>
      </c>
      <c r="O9707">
        <v>3.24931794675887</v>
      </c>
      <c r="P9707">
        <v>3.3893867502571098</v>
      </c>
      <c r="Q9707">
        <v>2.8218677180984102</v>
      </c>
    </row>
    <row r="9708" spans="1:17">
      <c r="A9708" t="s">
        <v>17678</v>
      </c>
      <c r="B9708" s="16" t="s">
        <v>17679</v>
      </c>
      <c r="C9708">
        <v>7.8130666640351603</v>
      </c>
      <c r="D9708">
        <v>7.8857928710934697</v>
      </c>
      <c r="E9708">
        <v>7.37606582637006</v>
      </c>
      <c r="F9708">
        <v>7.7599373397669797</v>
      </c>
      <c r="G9708">
        <v>7.7221119950953296</v>
      </c>
      <c r="H9708">
        <v>7.6877466963161201</v>
      </c>
      <c r="I9708">
        <v>7.8123020411255197</v>
      </c>
      <c r="J9708">
        <v>7.8823286339680196</v>
      </c>
      <c r="K9708">
        <v>7.50504653791441</v>
      </c>
      <c r="L9708">
        <v>7.6941231603234703</v>
      </c>
      <c r="M9708">
        <v>7.96872378744066</v>
      </c>
      <c r="N9708">
        <v>7.5566025451299499</v>
      </c>
      <c r="O9708">
        <v>8.0583204955832208</v>
      </c>
      <c r="P9708">
        <v>8.0223679291288192</v>
      </c>
      <c r="Q9708">
        <v>5.81282804418474</v>
      </c>
    </row>
    <row r="9709" spans="1:17">
      <c r="A9709" t="s">
        <v>17680</v>
      </c>
      <c r="B9709" s="16" t="s">
        <v>17681</v>
      </c>
      <c r="C9709">
        <v>6.3282826399822101</v>
      </c>
      <c r="D9709">
        <v>6.2663873915801203</v>
      </c>
      <c r="E9709">
        <v>5.9578922475209</v>
      </c>
      <c r="F9709">
        <v>6.4060387979111102</v>
      </c>
      <c r="G9709">
        <v>5.97458653714276</v>
      </c>
      <c r="H9709">
        <v>6.6503815819958696</v>
      </c>
      <c r="I9709">
        <v>6.4312449976653498</v>
      </c>
      <c r="J9709">
        <v>6.47330341731542</v>
      </c>
      <c r="K9709">
        <v>6.2387586492256899</v>
      </c>
      <c r="L9709">
        <v>6.1165539736613903</v>
      </c>
      <c r="M9709">
        <v>6.5213705179323602</v>
      </c>
      <c r="N9709">
        <v>6.2111450879834704</v>
      </c>
      <c r="O9709">
        <v>6.6428125903268098</v>
      </c>
      <c r="P9709">
        <v>6.2604887403853304</v>
      </c>
      <c r="Q9709">
        <v>5.81282804418474</v>
      </c>
    </row>
    <row r="9710" spans="1:17">
      <c r="A9710" t="s">
        <v>17682</v>
      </c>
      <c r="B9710" s="16" t="s">
        <v>17683</v>
      </c>
      <c r="C9710">
        <v>7.0369858748898499</v>
      </c>
      <c r="D9710">
        <v>6.9617487649123797</v>
      </c>
      <c r="E9710">
        <v>7.42576520772925</v>
      </c>
      <c r="F9710">
        <v>7.7206521667665999</v>
      </c>
      <c r="G9710">
        <v>7.5029329747582603</v>
      </c>
      <c r="H9710">
        <v>8.2803897336385006</v>
      </c>
      <c r="I9710">
        <v>7.4088983623328302</v>
      </c>
      <c r="J9710">
        <v>7.8270876263146301</v>
      </c>
      <c r="K9710">
        <v>7.1650185657249503</v>
      </c>
      <c r="L9710">
        <v>7.2821357100021897</v>
      </c>
      <c r="M9710">
        <v>7.2531658149708198</v>
      </c>
      <c r="N9710">
        <v>7.6128423779248298</v>
      </c>
      <c r="O9710">
        <v>7.4782085739094901</v>
      </c>
      <c r="P9710">
        <v>7.77449396691933</v>
      </c>
      <c r="Q9710">
        <v>6.2843132996066204</v>
      </c>
    </row>
    <row r="9711" spans="1:17">
      <c r="A9711" t="s">
        <v>17684</v>
      </c>
      <c r="B9711" s="16" t="s">
        <v>17685</v>
      </c>
      <c r="C9711">
        <v>7.5217754908744503</v>
      </c>
      <c r="D9711">
        <v>7.4342237009027397</v>
      </c>
      <c r="E9711">
        <v>8.0115452561885405</v>
      </c>
      <c r="F9711">
        <v>7.4712335927740297</v>
      </c>
      <c r="G9711">
        <v>7.7646038238616901</v>
      </c>
      <c r="H9711">
        <v>7.7380115135390604</v>
      </c>
      <c r="I9711">
        <v>7.8383193441648604</v>
      </c>
      <c r="J9711">
        <v>8.2849586056890896</v>
      </c>
      <c r="K9711">
        <v>7.3575458620325502</v>
      </c>
      <c r="L9711">
        <v>7.9572742606337297</v>
      </c>
      <c r="M9711">
        <v>7.6140271996109297</v>
      </c>
      <c r="N9711">
        <v>7.7134254758055496</v>
      </c>
      <c r="O9711">
        <v>7.6409284237376403</v>
      </c>
      <c r="P9711">
        <v>7.2193925819425804</v>
      </c>
      <c r="Q9711">
        <v>8.7932323857913595</v>
      </c>
    </row>
    <row r="9712" spans="1:17">
      <c r="A9712" t="s">
        <v>17686</v>
      </c>
      <c r="B9712" s="16" t="s">
        <v>17687</v>
      </c>
      <c r="C9712">
        <v>8.0812129199333906</v>
      </c>
      <c r="D9712">
        <v>8.1612377458494407</v>
      </c>
      <c r="E9712">
        <v>8.0689192944245107</v>
      </c>
      <c r="F9712">
        <v>7.8445953114530003</v>
      </c>
      <c r="G9712">
        <v>7.8346504813997297</v>
      </c>
      <c r="H9712">
        <v>8.7516632826681295</v>
      </c>
      <c r="I9712">
        <v>8.1645477998622393</v>
      </c>
      <c r="J9712">
        <v>8.2129344976767307</v>
      </c>
      <c r="K9712">
        <v>8.0723295346891408</v>
      </c>
      <c r="L9712">
        <v>8.0268290517479706</v>
      </c>
      <c r="M9712">
        <v>8.0867734251620202</v>
      </c>
      <c r="N9712">
        <v>7.7528822428856801</v>
      </c>
      <c r="O9712">
        <v>8.18468581607201</v>
      </c>
      <c r="P9712">
        <v>8.4999303573473899</v>
      </c>
      <c r="Q9712">
        <v>2.8218677180984102</v>
      </c>
    </row>
    <row r="9713" spans="1:17">
      <c r="A9713" t="s">
        <v>17688</v>
      </c>
      <c r="B9713" s="16" t="s">
        <v>17689</v>
      </c>
      <c r="C9713">
        <v>9.1941832496003002</v>
      </c>
      <c r="D9713">
        <v>9.3436205827358005</v>
      </c>
      <c r="E9713">
        <v>9.07227185962115</v>
      </c>
      <c r="F9713">
        <v>9.4048498083985397</v>
      </c>
      <c r="G9713">
        <v>8.9772758969648301</v>
      </c>
      <c r="H9713">
        <v>9.0410856029171995</v>
      </c>
      <c r="I9713">
        <v>8.9284481348983107</v>
      </c>
      <c r="J9713">
        <v>9.3729619480678394</v>
      </c>
      <c r="K9713">
        <v>8.4581564584989692</v>
      </c>
      <c r="L9713">
        <v>8.4150944050062293</v>
      </c>
      <c r="M9713">
        <v>8.4173046518108308</v>
      </c>
      <c r="N9713">
        <v>7.63111088443606</v>
      </c>
      <c r="O9713">
        <v>8.4083597307571001</v>
      </c>
      <c r="P9713">
        <v>8.9417314554385392</v>
      </c>
      <c r="Q9713">
        <v>5.09416193408443</v>
      </c>
    </row>
    <row r="9714" spans="1:17">
      <c r="A9714" t="s">
        <v>17690</v>
      </c>
      <c r="B9714" s="16" t="s">
        <v>17691</v>
      </c>
      <c r="C9714">
        <v>6.8875098120992702</v>
      </c>
      <c r="D9714">
        <v>6.5999148337760403</v>
      </c>
      <c r="E9714">
        <v>6.4200101908932998</v>
      </c>
      <c r="F9714">
        <v>7.0943083087080998</v>
      </c>
      <c r="G9714">
        <v>7.2269582735026701</v>
      </c>
      <c r="H9714">
        <v>5.8138286615387997</v>
      </c>
      <c r="I9714">
        <v>6.27127081030204</v>
      </c>
      <c r="J9714">
        <v>6.0557751925933898</v>
      </c>
      <c r="K9714">
        <v>6.7849177277433901</v>
      </c>
      <c r="L9714">
        <v>6.5562240086410197</v>
      </c>
      <c r="M9714">
        <v>6.3096745391751501</v>
      </c>
      <c r="N9714">
        <v>7.0132596144020196</v>
      </c>
      <c r="O9714">
        <v>6.4172099053306297</v>
      </c>
      <c r="P9714">
        <v>6.0813328860205003</v>
      </c>
      <c r="Q9714">
        <v>6.6375058506955904</v>
      </c>
    </row>
    <row r="9715" spans="1:17">
      <c r="A9715" t="s">
        <v>17692</v>
      </c>
      <c r="B9715" s="16" t="s">
        <v>17693</v>
      </c>
      <c r="C9715">
        <v>9.3267449800829496</v>
      </c>
      <c r="D9715">
        <v>9.4261495099625101</v>
      </c>
      <c r="E9715">
        <v>8.6931198128873692</v>
      </c>
      <c r="F9715">
        <v>9.5490543879889795</v>
      </c>
      <c r="G9715">
        <v>9.3698957333166</v>
      </c>
      <c r="H9715">
        <v>10.3877743289594</v>
      </c>
      <c r="I9715">
        <v>9.4061870200320694</v>
      </c>
      <c r="J9715">
        <v>9.9328605761919508</v>
      </c>
      <c r="K9715">
        <v>9.3347963440675397</v>
      </c>
      <c r="L9715">
        <v>9.3968985177812492</v>
      </c>
      <c r="M9715">
        <v>10.1098778144188</v>
      </c>
      <c r="N9715">
        <v>10.2622872897423</v>
      </c>
      <c r="O9715">
        <v>10.1832743007452</v>
      </c>
      <c r="P9715">
        <v>9.8517989215286708</v>
      </c>
      <c r="Q9715">
        <v>8.8614637697687808</v>
      </c>
    </row>
    <row r="9716" spans="1:17">
      <c r="A9716" t="s">
        <v>17694</v>
      </c>
      <c r="B9716" s="16" t="s">
        <v>17695</v>
      </c>
      <c r="C9716">
        <v>3.5040133865677898</v>
      </c>
      <c r="D9716">
        <v>3.7545556144430101</v>
      </c>
      <c r="E9716">
        <v>2.8218677180984102</v>
      </c>
      <c r="F9716">
        <v>3.4706286095040801</v>
      </c>
      <c r="G9716">
        <v>3.33407035458014</v>
      </c>
      <c r="H9716">
        <v>2.8218677180984102</v>
      </c>
      <c r="I9716">
        <v>3.5089935751222501</v>
      </c>
      <c r="J9716">
        <v>3.2517770676889399</v>
      </c>
      <c r="K9716">
        <v>3.27554212654834</v>
      </c>
      <c r="L9716">
        <v>3.29479214013883</v>
      </c>
      <c r="M9716">
        <v>3.5380814202985702</v>
      </c>
      <c r="N9716">
        <v>3.9019995236038798</v>
      </c>
      <c r="O9716">
        <v>3.6677309644704801</v>
      </c>
      <c r="P9716">
        <v>3.3893867502571098</v>
      </c>
      <c r="Q9716">
        <v>2.8218677180984102</v>
      </c>
    </row>
    <row r="9717" spans="1:17">
      <c r="A9717" t="s">
        <v>17696</v>
      </c>
      <c r="B9717" s="16" t="s">
        <v>17697</v>
      </c>
      <c r="C9717">
        <v>7.2277727119103501</v>
      </c>
      <c r="D9717">
        <v>7.27201870183272</v>
      </c>
      <c r="E9717">
        <v>7.1929456960548803</v>
      </c>
      <c r="F9717">
        <v>7.0070440488476997</v>
      </c>
      <c r="G9717">
        <v>7.0806640379668</v>
      </c>
      <c r="H9717">
        <v>7.7269922592491502</v>
      </c>
      <c r="I9717">
        <v>7.7750694607444899</v>
      </c>
      <c r="J9717">
        <v>7.6564670877053302</v>
      </c>
      <c r="K9717">
        <v>7.3133810391736302</v>
      </c>
      <c r="L9717">
        <v>6.9195424843787503</v>
      </c>
      <c r="M9717">
        <v>6.7138633158657202</v>
      </c>
      <c r="N9717">
        <v>6.85612319490345</v>
      </c>
      <c r="O9717">
        <v>7.2714854940254599</v>
      </c>
      <c r="P9717">
        <v>7.5451529460525402</v>
      </c>
      <c r="Q9717">
        <v>5.09416193408443</v>
      </c>
    </row>
    <row r="9718" spans="1:17">
      <c r="A9718" t="s">
        <v>17698</v>
      </c>
      <c r="B9718" s="16" t="s">
        <v>17699</v>
      </c>
      <c r="C9718">
        <v>4.6454443926476303</v>
      </c>
      <c r="D9718">
        <v>4.32650596693877</v>
      </c>
      <c r="E9718">
        <v>4.96044362242744</v>
      </c>
      <c r="F9718">
        <v>4.9030240476511198</v>
      </c>
      <c r="G9718">
        <v>4.7889010218833103</v>
      </c>
      <c r="H9718">
        <v>4.4894640760069198</v>
      </c>
      <c r="I9718">
        <v>4.6574362853065301</v>
      </c>
      <c r="J9718">
        <v>4.3107162608919598</v>
      </c>
      <c r="K9718">
        <v>4.2710437260841099</v>
      </c>
      <c r="L9718">
        <v>4.5026429490879796</v>
      </c>
      <c r="M9718">
        <v>4.6180354178513197</v>
      </c>
      <c r="N9718">
        <v>4.9024877034329704</v>
      </c>
      <c r="O9718">
        <v>4.6608164090738198</v>
      </c>
      <c r="P9718">
        <v>4.86023234540618</v>
      </c>
      <c r="Q9718">
        <v>2.8218677180984102</v>
      </c>
    </row>
    <row r="9719" spans="1:17">
      <c r="A9719" t="s">
        <v>17700</v>
      </c>
      <c r="B9719" s="16" t="s">
        <v>17701</v>
      </c>
      <c r="C9719">
        <v>8.3892132678172207</v>
      </c>
      <c r="D9719">
        <v>8.4534951995057206</v>
      </c>
      <c r="E9719">
        <v>8.3517369601033504</v>
      </c>
      <c r="F9719">
        <v>8.3546754500255904</v>
      </c>
      <c r="G9719">
        <v>8.3902821499079696</v>
      </c>
      <c r="H9719">
        <v>8.5756566533986192</v>
      </c>
      <c r="I9719">
        <v>8.7509502618351096</v>
      </c>
      <c r="J9719">
        <v>8.51199038846209</v>
      </c>
      <c r="K9719">
        <v>8.7528121642609094</v>
      </c>
      <c r="L9719">
        <v>8.22107636491425</v>
      </c>
      <c r="M9719">
        <v>8.3295824921526496</v>
      </c>
      <c r="N9719">
        <v>8.0753358847709098</v>
      </c>
      <c r="O9719">
        <v>8.4707387085895203</v>
      </c>
      <c r="P9719">
        <v>8.8988177591412505</v>
      </c>
      <c r="Q9719">
        <v>6.2843132996066204</v>
      </c>
    </row>
    <row r="9720" spans="1:17">
      <c r="A9720" t="s">
        <v>17702</v>
      </c>
      <c r="B9720" s="16" t="s">
        <v>17703</v>
      </c>
      <c r="C9720">
        <v>8.1726802136666006</v>
      </c>
      <c r="D9720">
        <v>8.0778717630564305</v>
      </c>
      <c r="E9720">
        <v>8.4267877094700001</v>
      </c>
      <c r="F9720">
        <v>8.3546754500255904</v>
      </c>
      <c r="G9720">
        <v>8.0462206957731297</v>
      </c>
      <c r="H9720">
        <v>8.1296468529167001</v>
      </c>
      <c r="I9720">
        <v>8.1849609166438402</v>
      </c>
      <c r="J9720">
        <v>8.4083239949043502</v>
      </c>
      <c r="K9720">
        <v>8.3469260273422101</v>
      </c>
      <c r="L9720">
        <v>8.1488311006005496</v>
      </c>
      <c r="M9720">
        <v>8.3792601362718599</v>
      </c>
      <c r="N9720">
        <v>7.8855783932945203</v>
      </c>
      <c r="O9720">
        <v>8.3179272948679195</v>
      </c>
      <c r="P9720">
        <v>7.9203680110028296</v>
      </c>
      <c r="Q9720">
        <v>7.1565710053807701</v>
      </c>
    </row>
    <row r="9721" spans="1:17">
      <c r="A9721" t="s">
        <v>17704</v>
      </c>
      <c r="B9721" s="16" t="s">
        <v>17705</v>
      </c>
      <c r="C9721">
        <v>9.4381279253056398</v>
      </c>
      <c r="D9721">
        <v>9.48277612082091</v>
      </c>
      <c r="E9721">
        <v>9.2032419796890306</v>
      </c>
      <c r="F9721">
        <v>9.2821634512932096</v>
      </c>
      <c r="G9721">
        <v>9.1946880747539197</v>
      </c>
      <c r="H9721">
        <v>9.2361698786802808</v>
      </c>
      <c r="I9721">
        <v>9.5373361407262802</v>
      </c>
      <c r="J9721">
        <v>9.1517388031142293</v>
      </c>
      <c r="K9721">
        <v>9.5883859255370396</v>
      </c>
      <c r="L9721">
        <v>9.3019552792102207</v>
      </c>
      <c r="M9721">
        <v>9.2692247208523906</v>
      </c>
      <c r="N9721">
        <v>9.1326135119954497</v>
      </c>
      <c r="O9721">
        <v>9.4159552926504801</v>
      </c>
      <c r="P9721">
        <v>9.2163238354298507</v>
      </c>
      <c r="Q9721">
        <v>9.1060647157263492</v>
      </c>
    </row>
    <row r="9722" spans="1:17">
      <c r="A9722" t="s">
        <v>17706</v>
      </c>
      <c r="B9722" s="16" t="s">
        <v>17707</v>
      </c>
      <c r="C9722">
        <v>6.2224413490422297</v>
      </c>
      <c r="D9722">
        <v>5.9964287144494701</v>
      </c>
      <c r="E9722">
        <v>5.0693649437607</v>
      </c>
      <c r="F9722">
        <v>5.2586040200005799</v>
      </c>
      <c r="G9722">
        <v>6.18782596009234</v>
      </c>
      <c r="H9722">
        <v>5.60924398810252</v>
      </c>
      <c r="I9722">
        <v>5.6171189819053096</v>
      </c>
      <c r="J9722">
        <v>5.7975935847914002</v>
      </c>
      <c r="K9722">
        <v>5.5956556821788501</v>
      </c>
      <c r="L9722">
        <v>5.8120628640760099</v>
      </c>
      <c r="M9722">
        <v>5.7742918496395301</v>
      </c>
      <c r="N9722">
        <v>6.0377449489308699</v>
      </c>
      <c r="O9722">
        <v>5.8012345763558297</v>
      </c>
      <c r="P9722">
        <v>5.8760773296446898</v>
      </c>
      <c r="Q9722">
        <v>2.8218677180984102</v>
      </c>
    </row>
    <row r="9723" spans="1:17">
      <c r="A9723" t="s">
        <v>17708</v>
      </c>
      <c r="B9723" s="16" t="s">
        <v>17709</v>
      </c>
      <c r="C9723">
        <v>7.3611966142172296</v>
      </c>
      <c r="D9723">
        <v>7.3821630066689501</v>
      </c>
      <c r="E9723">
        <v>6.6219183496940897</v>
      </c>
      <c r="F9723">
        <v>7.1019844078078798</v>
      </c>
      <c r="G9723">
        <v>7.1738294645290104</v>
      </c>
      <c r="H9723">
        <v>8.0434843005010599</v>
      </c>
      <c r="I9723">
        <v>7.1754804263673897</v>
      </c>
      <c r="J9723">
        <v>7.0379548135020604</v>
      </c>
      <c r="K9723">
        <v>7.3387840180723201</v>
      </c>
      <c r="L9723">
        <v>7.2387638932443101</v>
      </c>
      <c r="M9723">
        <v>7.5377160345115701</v>
      </c>
      <c r="N9723">
        <v>7.6250471153328698</v>
      </c>
      <c r="O9723">
        <v>7.6135180018571296</v>
      </c>
      <c r="P9723">
        <v>7.5706458564794001</v>
      </c>
      <c r="Q9723">
        <v>7.1565710053807701</v>
      </c>
    </row>
    <row r="9724" spans="1:17">
      <c r="A9724" t="s">
        <v>17710</v>
      </c>
      <c r="B9724" s="16" t="s">
        <v>17711</v>
      </c>
      <c r="C9724">
        <v>4.5939331348939696</v>
      </c>
      <c r="D9724">
        <v>4.9486052131722396</v>
      </c>
      <c r="E9724">
        <v>4.6393553598667303</v>
      </c>
      <c r="F9724">
        <v>4.7451440705926098</v>
      </c>
      <c r="G9724">
        <v>4.88571169002517</v>
      </c>
      <c r="H9724">
        <v>5.1127774112395503</v>
      </c>
      <c r="I9724">
        <v>4.8009391025067796</v>
      </c>
      <c r="J9724">
        <v>5.3252950654732896</v>
      </c>
      <c r="K9724">
        <v>4.6332418030731697</v>
      </c>
      <c r="L9724">
        <v>4.6547502153815303</v>
      </c>
      <c r="M9724">
        <v>4.7613190738105597</v>
      </c>
      <c r="N9724">
        <v>4.5070424063834196</v>
      </c>
      <c r="O9724">
        <v>4.8406433623781604</v>
      </c>
      <c r="P9724">
        <v>5.4975049655279902</v>
      </c>
      <c r="Q9724">
        <v>2.8218677180984102</v>
      </c>
    </row>
    <row r="9725" spans="1:17">
      <c r="A9725" t="s">
        <v>17712</v>
      </c>
      <c r="B9725" s="16" t="s">
        <v>17713</v>
      </c>
      <c r="C9725">
        <v>5.7841390782753797</v>
      </c>
      <c r="D9725">
        <v>5.7689580566473797</v>
      </c>
      <c r="E9725">
        <v>4.3969712788901898</v>
      </c>
      <c r="F9725">
        <v>5.7920231273194096</v>
      </c>
      <c r="G9725">
        <v>6.0559046863048698</v>
      </c>
      <c r="H9725">
        <v>5.8554853168058498</v>
      </c>
      <c r="I9725">
        <v>5.8430298477526499</v>
      </c>
      <c r="J9725">
        <v>5.4805366902381003</v>
      </c>
      <c r="K9725">
        <v>5.6586756958187001</v>
      </c>
      <c r="L9725">
        <v>4.87288619379569</v>
      </c>
      <c r="M9725">
        <v>5.9390315793501296</v>
      </c>
      <c r="N9725">
        <v>5.8818201747363998</v>
      </c>
      <c r="O9725">
        <v>5.7846958986268602</v>
      </c>
      <c r="P9725">
        <v>6.4566563684026503</v>
      </c>
      <c r="Q9725">
        <v>2.8218677180984102</v>
      </c>
    </row>
    <row r="9726" spans="1:17">
      <c r="A9726" t="s">
        <v>17714</v>
      </c>
      <c r="B9726" s="16" t="s">
        <v>17715</v>
      </c>
      <c r="C9726">
        <v>6.0382723697636704</v>
      </c>
      <c r="D9726">
        <v>6.55341663957745</v>
      </c>
      <c r="E9726">
        <v>6.3595865741919599</v>
      </c>
      <c r="F9726">
        <v>6.72798919168656</v>
      </c>
      <c r="G9726">
        <v>6.4648297334768499</v>
      </c>
      <c r="H9726">
        <v>7.1412083773946096</v>
      </c>
      <c r="I9726">
        <v>6.5750413576586197</v>
      </c>
      <c r="J9726">
        <v>7.0791439304957899</v>
      </c>
      <c r="K9726">
        <v>6.5758592423056603</v>
      </c>
      <c r="L9726">
        <v>6.6027357039898096</v>
      </c>
      <c r="M9726">
        <v>6.6890927020608997</v>
      </c>
      <c r="N9726">
        <v>6.5697898004478699</v>
      </c>
      <c r="O9726">
        <v>6.73077478217271</v>
      </c>
      <c r="P9726">
        <v>7.3029469869286503</v>
      </c>
      <c r="Q9726">
        <v>2.8218677180984102</v>
      </c>
    </row>
    <row r="9727" spans="1:17">
      <c r="A9727" t="s">
        <v>17716</v>
      </c>
      <c r="B9727" s="16" t="s">
        <v>17717</v>
      </c>
      <c r="C9727">
        <v>5.6726238351308904</v>
      </c>
      <c r="D9727">
        <v>5.9429245670536996</v>
      </c>
      <c r="E9727">
        <v>5.3510197543661198</v>
      </c>
      <c r="F9727">
        <v>5.8850772639156403</v>
      </c>
      <c r="G9727">
        <v>5.8658439972155101</v>
      </c>
      <c r="H9727">
        <v>6.3518923622338201</v>
      </c>
      <c r="I9727">
        <v>5.5153350959386502</v>
      </c>
      <c r="J9727">
        <v>5.7292439018102801</v>
      </c>
      <c r="K9727">
        <v>5.5519879823209104</v>
      </c>
      <c r="L9727">
        <v>6.0673853986592201</v>
      </c>
      <c r="M9727">
        <v>6.3419151613778002</v>
      </c>
      <c r="N9727">
        <v>6.4088580569182003</v>
      </c>
      <c r="O9727">
        <v>6.2600424788480797</v>
      </c>
      <c r="P9727">
        <v>5.5682221171507997</v>
      </c>
      <c r="Q9727">
        <v>6.6375058506955904</v>
      </c>
    </row>
    <row r="9728" spans="1:17">
      <c r="A9728" t="s">
        <v>17718</v>
      </c>
      <c r="B9728" s="16" t="s">
        <v>17719</v>
      </c>
      <c r="C9728">
        <v>6.61737362056245</v>
      </c>
      <c r="D9728">
        <v>6.4171272036765803</v>
      </c>
      <c r="E9728">
        <v>6.4001528211462198</v>
      </c>
      <c r="F9728">
        <v>7.2950960495096098</v>
      </c>
      <c r="G9728">
        <v>6.7821116076966099</v>
      </c>
      <c r="H9728">
        <v>7.42672744422166</v>
      </c>
      <c r="I9728">
        <v>6.67120701638986</v>
      </c>
      <c r="J9728">
        <v>7.0586971906764298</v>
      </c>
      <c r="K9728">
        <v>6.7568598344663897</v>
      </c>
      <c r="L9728">
        <v>6.9103454317520701</v>
      </c>
      <c r="M9728">
        <v>7.6096486160500998</v>
      </c>
      <c r="N9728">
        <v>6.8457055562953402</v>
      </c>
      <c r="O9728">
        <v>7.4422943721941399</v>
      </c>
      <c r="P9728">
        <v>6.96085789457518</v>
      </c>
      <c r="Q9728">
        <v>6.6375058506955904</v>
      </c>
    </row>
    <row r="9729" spans="1:17">
      <c r="A9729" t="s">
        <v>17720</v>
      </c>
      <c r="B9729" s="16" t="s">
        <v>17721</v>
      </c>
      <c r="C9729">
        <v>6.9263654869163496</v>
      </c>
      <c r="D9729">
        <v>7.0395330447340898</v>
      </c>
      <c r="E9729">
        <v>7.5653201361319704</v>
      </c>
      <c r="F9729">
        <v>6.5705378903197103</v>
      </c>
      <c r="G9729">
        <v>5.7723329839865896</v>
      </c>
      <c r="H9729">
        <v>6.0823845760958202</v>
      </c>
      <c r="I9729">
        <v>6.7613064719492897</v>
      </c>
      <c r="J9729">
        <v>6.47330341731542</v>
      </c>
      <c r="K9729">
        <v>6.0808079045226702</v>
      </c>
      <c r="L9729">
        <v>6.4834826596475601</v>
      </c>
      <c r="M9729">
        <v>5.6755071082188104</v>
      </c>
      <c r="N9729">
        <v>7.3805684620379504</v>
      </c>
      <c r="O9729">
        <v>7.0641355976147899</v>
      </c>
      <c r="P9729">
        <v>5.8481757373421797</v>
      </c>
      <c r="Q9729">
        <v>5.09416193408443</v>
      </c>
    </row>
    <row r="9730" spans="1:17">
      <c r="A9730" t="s">
        <v>17722</v>
      </c>
      <c r="B9730" s="16" t="s">
        <v>17723</v>
      </c>
      <c r="C9730">
        <v>3.5040133865677898</v>
      </c>
      <c r="D9730">
        <v>3.4870161193063098</v>
      </c>
      <c r="E9730">
        <v>2.8218677180984102</v>
      </c>
      <c r="F9730">
        <v>3.7319397910766599</v>
      </c>
      <c r="G9730">
        <v>2.8218677180984102</v>
      </c>
      <c r="H9730">
        <v>3.30825032505737</v>
      </c>
      <c r="I9730">
        <v>3.3100125595866299</v>
      </c>
      <c r="J9730">
        <v>3.2517770676889399</v>
      </c>
      <c r="K9730">
        <v>2.8218677180984102</v>
      </c>
      <c r="L9730">
        <v>2.8218677180984102</v>
      </c>
      <c r="M9730">
        <v>3.4086250003018401</v>
      </c>
      <c r="N9730">
        <v>3.31389066967124</v>
      </c>
      <c r="O9730">
        <v>2.8218677180984102</v>
      </c>
      <c r="P9730">
        <v>2.8218677180984102</v>
      </c>
      <c r="Q9730">
        <v>2.8218677180984102</v>
      </c>
    </row>
    <row r="9731" spans="1:17">
      <c r="A9731" t="s">
        <v>17724</v>
      </c>
      <c r="B9731" s="16" t="s">
        <v>17725</v>
      </c>
      <c r="C9731">
        <v>5.9071690580714504</v>
      </c>
      <c r="D9731">
        <v>5.7689580566473797</v>
      </c>
      <c r="E9731">
        <v>5.30798454985728</v>
      </c>
      <c r="F9731">
        <v>6.1767486539667296</v>
      </c>
      <c r="G9731">
        <v>5.7479431304763704</v>
      </c>
      <c r="H9731">
        <v>6.6736113589497297</v>
      </c>
      <c r="I9731">
        <v>5.80068215508261</v>
      </c>
      <c r="J9731">
        <v>5.8305531747288999</v>
      </c>
      <c r="K9731">
        <v>5.6169826633030304</v>
      </c>
      <c r="L9731">
        <v>5.6645052727704401</v>
      </c>
      <c r="M9731">
        <v>6.3734404495726498</v>
      </c>
      <c r="N9731">
        <v>6.4781347167229599</v>
      </c>
      <c r="O9731">
        <v>6.1617422448561596</v>
      </c>
      <c r="P9731">
        <v>6.1959331872939396</v>
      </c>
      <c r="Q9731">
        <v>2.8218677180984102</v>
      </c>
    </row>
    <row r="9732" spans="1:17">
      <c r="A9732" t="s">
        <v>17726</v>
      </c>
      <c r="B9732" s="16" t="s">
        <v>17727</v>
      </c>
      <c r="C9732">
        <v>7.9225536190524997</v>
      </c>
      <c r="D9732">
        <v>7.8041324626182504</v>
      </c>
      <c r="E9732">
        <v>7.7943525013611197</v>
      </c>
      <c r="F9732">
        <v>8.0565810505414408</v>
      </c>
      <c r="G9732">
        <v>7.6846646393041702</v>
      </c>
      <c r="H9732">
        <v>8.38217148498142</v>
      </c>
      <c r="I9732">
        <v>7.7588130872051497</v>
      </c>
      <c r="J9732">
        <v>8.1500363015270505</v>
      </c>
      <c r="K9732">
        <v>7.9083015366770502</v>
      </c>
      <c r="L9732">
        <v>8.0891210769297501</v>
      </c>
      <c r="M9732">
        <v>7.9515353077633701</v>
      </c>
      <c r="N9732">
        <v>7.5502157781120696</v>
      </c>
      <c r="O9732">
        <v>7.9160629597635896</v>
      </c>
      <c r="P9732">
        <v>8.2177533450860292</v>
      </c>
      <c r="Q9732">
        <v>7.6950435514148801</v>
      </c>
    </row>
    <row r="9733" spans="1:17">
      <c r="A9733" t="s">
        <v>17728</v>
      </c>
      <c r="B9733" s="16" t="s">
        <v>17729</v>
      </c>
      <c r="C9733">
        <v>9.1762204033999506</v>
      </c>
      <c r="D9733">
        <v>9.16480798029475</v>
      </c>
      <c r="E9733">
        <v>8.2887492593372603</v>
      </c>
      <c r="F9733">
        <v>8.6309691865580298</v>
      </c>
      <c r="G9733">
        <v>9.1564841963036496</v>
      </c>
      <c r="H9733">
        <v>8.7242421953963607</v>
      </c>
      <c r="I9733">
        <v>9.5213794024980807</v>
      </c>
      <c r="J9733">
        <v>8.6295932862060898</v>
      </c>
      <c r="K9733">
        <v>9.1767994122562193</v>
      </c>
      <c r="L9733">
        <v>9.4164551675838002</v>
      </c>
      <c r="M9733">
        <v>9.2169921064289504</v>
      </c>
      <c r="N9733">
        <v>8.7400168431798395</v>
      </c>
      <c r="O9733">
        <v>8.9904649874927003</v>
      </c>
      <c r="P9733">
        <v>10.4472916784965</v>
      </c>
      <c r="Q9733">
        <v>8.6462459446333604</v>
      </c>
    </row>
    <row r="9734" spans="1:17">
      <c r="A9734" t="s">
        <v>17730</v>
      </c>
      <c r="B9734" s="16" t="s">
        <v>17731</v>
      </c>
      <c r="C9734">
        <v>6.8576603815595298</v>
      </c>
      <c r="D9734">
        <v>7.0310957889452697</v>
      </c>
      <c r="E9734">
        <v>6.5696259509985699</v>
      </c>
      <c r="F9734">
        <v>7.0233102594783396</v>
      </c>
      <c r="G9734">
        <v>7.0514927108982999</v>
      </c>
      <c r="H9734">
        <v>7.61189515386988</v>
      </c>
      <c r="I9734">
        <v>7.1917397819167199</v>
      </c>
      <c r="J9734">
        <v>7.1645270503343896</v>
      </c>
      <c r="K9734">
        <v>6.8124360013922098</v>
      </c>
      <c r="L9734">
        <v>7.0084058745800704</v>
      </c>
      <c r="M9734">
        <v>7.2475356407153404</v>
      </c>
      <c r="N9734">
        <v>6.9170861993747099</v>
      </c>
      <c r="O9734">
        <v>7.4266236741621698</v>
      </c>
      <c r="P9734">
        <v>7.2927645970803701</v>
      </c>
      <c r="Q9734">
        <v>5.09416193408443</v>
      </c>
    </row>
    <row r="9735" spans="1:17">
      <c r="A9735" t="s">
        <v>17732</v>
      </c>
      <c r="B9735" s="16" t="e">
        <v>#N/A</v>
      </c>
      <c r="C9735">
        <v>7.0633572454326403</v>
      </c>
      <c r="D9735">
        <v>7.0395330447340898</v>
      </c>
      <c r="E9735">
        <v>6.2527945319371199</v>
      </c>
      <c r="F9735">
        <v>7.0552994912818203</v>
      </c>
      <c r="G9735">
        <v>7.2528033882645397</v>
      </c>
      <c r="H9735">
        <v>7.2376457847852196</v>
      </c>
      <c r="I9735">
        <v>6.7281809559769803</v>
      </c>
      <c r="J9735">
        <v>6.5536826138874202</v>
      </c>
      <c r="K9735">
        <v>6.5433294448369299</v>
      </c>
      <c r="L9735">
        <v>6.0336280567968696</v>
      </c>
      <c r="M9735">
        <v>6.8011855940232602</v>
      </c>
      <c r="N9735">
        <v>7.06801230014318</v>
      </c>
      <c r="O9735">
        <v>7.0573597939647801</v>
      </c>
      <c r="P9735">
        <v>7.5790440883133003</v>
      </c>
      <c r="Q9735">
        <v>5.09416193408443</v>
      </c>
    </row>
    <row r="9736" spans="1:17">
      <c r="A9736" t="s">
        <v>17733</v>
      </c>
      <c r="B9736" s="16" t="s">
        <v>17734</v>
      </c>
      <c r="C9736">
        <v>4.1513583524311999</v>
      </c>
      <c r="D9736">
        <v>3.8603343823973102</v>
      </c>
      <c r="E9736">
        <v>4.2015349465393896</v>
      </c>
      <c r="F9736">
        <v>4.0892058755412499</v>
      </c>
      <c r="G9736">
        <v>3.70007344211845</v>
      </c>
      <c r="H9736">
        <v>2.8218677180984102</v>
      </c>
      <c r="I9736">
        <v>4.0793606969786396</v>
      </c>
      <c r="J9736">
        <v>3.4276433730071201</v>
      </c>
      <c r="K9736">
        <v>3.4608708703561399</v>
      </c>
      <c r="L9736">
        <v>2.8218677180984102</v>
      </c>
      <c r="M9736">
        <v>3.5380814202985702</v>
      </c>
      <c r="N9736">
        <v>3.6661147186140499</v>
      </c>
      <c r="O9736">
        <v>3.42420286852819</v>
      </c>
      <c r="P9736">
        <v>3.7927642367557501</v>
      </c>
      <c r="Q9736">
        <v>2.8218677180984102</v>
      </c>
    </row>
    <row r="9737" spans="1:17">
      <c r="A9737" t="s">
        <v>17735</v>
      </c>
      <c r="B9737" s="16" t="s">
        <v>17736</v>
      </c>
      <c r="C9737">
        <v>13.723172854071301</v>
      </c>
      <c r="D9737">
        <v>13.3649359675547</v>
      </c>
      <c r="E9737">
        <v>16.111768804283699</v>
      </c>
      <c r="F9737">
        <v>15.6860643372673</v>
      </c>
      <c r="G9737">
        <v>16.0248628465284</v>
      </c>
      <c r="H9737">
        <v>11.7016251924094</v>
      </c>
      <c r="I9737">
        <v>11.427073451684</v>
      </c>
      <c r="J9737">
        <v>12.595323597948999</v>
      </c>
      <c r="K9737">
        <v>14.168266361302599</v>
      </c>
      <c r="L9737">
        <v>14.740138644197501</v>
      </c>
      <c r="M9737">
        <v>15.457979254714401</v>
      </c>
      <c r="N9737">
        <v>15.5755027875437</v>
      </c>
      <c r="O9737">
        <v>15.4132006574555</v>
      </c>
      <c r="P9737">
        <v>9.8114367766534691</v>
      </c>
      <c r="Q9737">
        <v>18.382561085677199</v>
      </c>
    </row>
    <row r="9738" spans="1:17">
      <c r="A9738" t="s">
        <v>17737</v>
      </c>
      <c r="B9738" s="16" t="s">
        <v>17738</v>
      </c>
      <c r="C9738">
        <v>7.5217754908744503</v>
      </c>
      <c r="D9738">
        <v>7.3621436993521101</v>
      </c>
      <c r="E9738">
        <v>7.5653201361319704</v>
      </c>
      <c r="F9738">
        <v>7.86275087789266</v>
      </c>
      <c r="G9738">
        <v>7.5933012397728801</v>
      </c>
      <c r="H9738">
        <v>7.8128713237024003</v>
      </c>
      <c r="I9738">
        <v>7.1836331182777702</v>
      </c>
      <c r="J9738">
        <v>7.4680339006621503</v>
      </c>
      <c r="K9738">
        <v>7.2545271174181103</v>
      </c>
      <c r="L9738">
        <v>7.5240491607406703</v>
      </c>
      <c r="M9738">
        <v>7.8475819702733904</v>
      </c>
      <c r="N9738">
        <v>7.9206424008775702</v>
      </c>
      <c r="O9738">
        <v>7.7706573218086703</v>
      </c>
      <c r="P9738">
        <v>7.4567578773205998</v>
      </c>
      <c r="Q9738">
        <v>6.6375058506955904</v>
      </c>
    </row>
    <row r="9739" spans="1:17">
      <c r="A9739" t="s">
        <v>17739</v>
      </c>
      <c r="B9739" s="16" t="s">
        <v>17740</v>
      </c>
      <c r="C9739">
        <v>3.5040133865677898</v>
      </c>
      <c r="D9739">
        <v>3.6330127529723502</v>
      </c>
      <c r="E9739">
        <v>3.9618875914207199</v>
      </c>
      <c r="F9739">
        <v>3.6131889974304401</v>
      </c>
      <c r="G9739">
        <v>4.0460446887748596</v>
      </c>
      <c r="H9739">
        <v>2.8218677180984102</v>
      </c>
      <c r="I9739">
        <v>3.3100125595866299</v>
      </c>
      <c r="J9739">
        <v>3.2517770676889399</v>
      </c>
      <c r="K9739">
        <v>3.4608708703561399</v>
      </c>
      <c r="L9739">
        <v>3.4877558895723499</v>
      </c>
      <c r="M9739">
        <v>3.82485868955618</v>
      </c>
      <c r="N9739">
        <v>4.1706164353931596</v>
      </c>
      <c r="O9739">
        <v>3.24931794675887</v>
      </c>
      <c r="P9739">
        <v>2.8218677180984102</v>
      </c>
      <c r="Q9739">
        <v>2.8218677180984102</v>
      </c>
    </row>
    <row r="9740" spans="1:17">
      <c r="A9740" t="s">
        <v>17741</v>
      </c>
      <c r="B9740" s="16" t="s">
        <v>944</v>
      </c>
      <c r="C9740">
        <v>8.3108604966479298</v>
      </c>
      <c r="D9740">
        <v>8.2761069351205805</v>
      </c>
      <c r="E9740">
        <v>8.45096068795036</v>
      </c>
      <c r="F9740">
        <v>8.6467622320954103</v>
      </c>
      <c r="G9740">
        <v>8.4767464238469099</v>
      </c>
      <c r="H9740">
        <v>8.3891738166108105</v>
      </c>
      <c r="I9740">
        <v>8.0755071653388306</v>
      </c>
      <c r="J9740">
        <v>8.3479607696037004</v>
      </c>
      <c r="K9740">
        <v>8.0723295346891408</v>
      </c>
      <c r="L9740">
        <v>8.2613046555829595</v>
      </c>
      <c r="M9740">
        <v>8.5601725543950007</v>
      </c>
      <c r="N9740">
        <v>8.6886641566656397</v>
      </c>
      <c r="O9740">
        <v>8.5855929219827107</v>
      </c>
      <c r="P9740">
        <v>7.7671649027854004</v>
      </c>
      <c r="Q9740">
        <v>8.5667227177791094</v>
      </c>
    </row>
    <row r="9741" spans="1:17">
      <c r="A9741" t="s">
        <v>17742</v>
      </c>
      <c r="B9741" s="16" t="s">
        <v>17743</v>
      </c>
      <c r="C9741">
        <v>6.1745445797018697</v>
      </c>
      <c r="D9741">
        <v>6.0977003449207299</v>
      </c>
      <c r="E9741">
        <v>6.43959429717279</v>
      </c>
      <c r="F9741">
        <v>6.5254431797224397</v>
      </c>
      <c r="G9741">
        <v>6.1139565568328003</v>
      </c>
      <c r="H9741">
        <v>7.4335256956558604</v>
      </c>
      <c r="I9741">
        <v>6.5244142299625896</v>
      </c>
      <c r="J9741">
        <v>6.9518483583870996</v>
      </c>
      <c r="K9741">
        <v>5.9865761413122698</v>
      </c>
      <c r="L9741">
        <v>6.2545660872875102</v>
      </c>
      <c r="M9741">
        <v>6.2987629377921204</v>
      </c>
      <c r="N9741">
        <v>6.5312281746119796</v>
      </c>
      <c r="O9741">
        <v>6.7049498293490304</v>
      </c>
      <c r="P9741">
        <v>6.5105945574874102</v>
      </c>
      <c r="Q9741">
        <v>5.09416193408443</v>
      </c>
    </row>
    <row r="9742" spans="1:17">
      <c r="A9742" t="s">
        <v>17744</v>
      </c>
      <c r="B9742" s="16" t="s">
        <v>17745</v>
      </c>
      <c r="C9742">
        <v>9.0349636563719304</v>
      </c>
      <c r="D9742">
        <v>9.0611805033487105</v>
      </c>
      <c r="E9742">
        <v>9.1946802913369101</v>
      </c>
      <c r="F9742">
        <v>8.9331059244142104</v>
      </c>
      <c r="G9742">
        <v>9.1655648122697304</v>
      </c>
      <c r="H9742">
        <v>8.2916451415216805</v>
      </c>
      <c r="I9742">
        <v>9.85253448786594</v>
      </c>
      <c r="J9742">
        <v>9.2613919504415705</v>
      </c>
      <c r="K9742">
        <v>7.7037557435027599</v>
      </c>
      <c r="L9742">
        <v>9.5225304527467909</v>
      </c>
      <c r="M9742">
        <v>9.2054454832659793</v>
      </c>
      <c r="N9742">
        <v>9.5262311595925695</v>
      </c>
      <c r="O9742">
        <v>8.5182763333878899</v>
      </c>
      <c r="P9742">
        <v>9.8025109311228196</v>
      </c>
      <c r="Q9742">
        <v>6.9204191934356096</v>
      </c>
    </row>
    <row r="9743" spans="1:17">
      <c r="A9743" t="s">
        <v>17746</v>
      </c>
      <c r="B9743" s="16" t="s">
        <v>17747</v>
      </c>
      <c r="C9743">
        <v>7.9032560916541499</v>
      </c>
      <c r="D9743">
        <v>8.0364118281461305</v>
      </c>
      <c r="E9743">
        <v>9.8041967015047007</v>
      </c>
      <c r="F9743">
        <v>10.0601390084695</v>
      </c>
      <c r="G9743">
        <v>9.7807268103682894</v>
      </c>
      <c r="H9743">
        <v>9.7875801447504607</v>
      </c>
      <c r="I9743">
        <v>8.2866845341639195</v>
      </c>
      <c r="J9743">
        <v>10.9318165306611</v>
      </c>
      <c r="K9743">
        <v>8.1954782915448607</v>
      </c>
      <c r="L9743">
        <v>8.33511915930168</v>
      </c>
      <c r="M9743">
        <v>9.4779666274016598</v>
      </c>
      <c r="N9743">
        <v>9.4443291474122599</v>
      </c>
      <c r="O9743">
        <v>9.9238765709135599</v>
      </c>
      <c r="P9743">
        <v>8.7655169935885695</v>
      </c>
      <c r="Q9743">
        <v>7.5369478347710803</v>
      </c>
    </row>
    <row r="9744" spans="1:17">
      <c r="A9744" t="s">
        <v>17748</v>
      </c>
      <c r="B9744" s="16" t="s">
        <v>17749</v>
      </c>
      <c r="C9744">
        <v>8.6601843651448007</v>
      </c>
      <c r="D9744">
        <v>8.8501844250944899</v>
      </c>
      <c r="E9744">
        <v>8.8612563188973201</v>
      </c>
      <c r="F9744">
        <v>8.9607416762757008</v>
      </c>
      <c r="G9744">
        <v>8.6773916525709396</v>
      </c>
      <c r="H9744">
        <v>9.1439944478900301</v>
      </c>
      <c r="I9744">
        <v>9.0668174076813592</v>
      </c>
      <c r="J9744">
        <v>8.8631406256298195</v>
      </c>
      <c r="K9744">
        <v>8.9048749457321108</v>
      </c>
      <c r="L9744">
        <v>8.7872785064756709</v>
      </c>
      <c r="M9744">
        <v>8.7370249344863709</v>
      </c>
      <c r="N9744">
        <v>8.6202674017952905</v>
      </c>
      <c r="O9744">
        <v>8.8894449504592199</v>
      </c>
      <c r="P9744">
        <v>9.05430798072085</v>
      </c>
      <c r="Q9744">
        <v>8.7932323857913595</v>
      </c>
    </row>
    <row r="9745" spans="1:17">
      <c r="A9745" t="s">
        <v>17750</v>
      </c>
      <c r="B9745" s="16" t="s">
        <v>17751</v>
      </c>
      <c r="C9745">
        <v>7.72236570332079</v>
      </c>
      <c r="D9745">
        <v>8.0194878927270903</v>
      </c>
      <c r="E9745">
        <v>7.9852933282812497</v>
      </c>
      <c r="F9745">
        <v>7.7206521667665999</v>
      </c>
      <c r="G9745">
        <v>7.6067136979865699</v>
      </c>
      <c r="H9745">
        <v>8.3645153673396706</v>
      </c>
      <c r="I9745">
        <v>7.9136644137963001</v>
      </c>
      <c r="J9745">
        <v>7.9242929523772796</v>
      </c>
      <c r="K9745">
        <v>7.5654434096948204</v>
      </c>
      <c r="L9745">
        <v>7.8747874950120398</v>
      </c>
      <c r="M9745">
        <v>7.7355360811979796</v>
      </c>
      <c r="N9745">
        <v>7.3514661522358002</v>
      </c>
      <c r="O9745">
        <v>7.7540209104091602</v>
      </c>
      <c r="P9745">
        <v>8.2808406053416803</v>
      </c>
      <c r="Q9745">
        <v>5.09416193408443</v>
      </c>
    </row>
    <row r="9746" spans="1:17">
      <c r="A9746" t="s">
        <v>17752</v>
      </c>
      <c r="B9746" s="16" t="s">
        <v>17753</v>
      </c>
      <c r="C9746">
        <v>7.9972576660319401</v>
      </c>
      <c r="D9746">
        <v>7.9762871844851704</v>
      </c>
      <c r="E9746">
        <v>8.6139801654328298</v>
      </c>
      <c r="F9746">
        <v>7.7791850861198899</v>
      </c>
      <c r="G9746">
        <v>8.2000413000322094</v>
      </c>
      <c r="H9746">
        <v>7.7543838366900504</v>
      </c>
      <c r="I9746">
        <v>8.0490224856030004</v>
      </c>
      <c r="J9746">
        <v>8.6927245766391295</v>
      </c>
      <c r="K9746">
        <v>8.0417568795180703</v>
      </c>
      <c r="L9746">
        <v>7.7466234679642101</v>
      </c>
      <c r="M9746">
        <v>7.7673262831068302</v>
      </c>
      <c r="N9746">
        <v>8.3460374516843903</v>
      </c>
      <c r="O9746">
        <v>8.2001135396681306</v>
      </c>
      <c r="P9746">
        <v>7.3330682704280097</v>
      </c>
      <c r="Q9746">
        <v>9.1060647157263492</v>
      </c>
    </row>
    <row r="9747" spans="1:17">
      <c r="A9747" t="s">
        <v>17754</v>
      </c>
      <c r="B9747" s="16" t="s">
        <v>17755</v>
      </c>
      <c r="C9747">
        <v>7.4702162237328196</v>
      </c>
      <c r="D9747">
        <v>7.5089426218584796</v>
      </c>
      <c r="E9747">
        <v>7.4738039318096003</v>
      </c>
      <c r="F9747">
        <v>7.5405812384578796</v>
      </c>
      <c r="G9747">
        <v>7.4368690074305501</v>
      </c>
      <c r="H9747">
        <v>7.9659628290774602</v>
      </c>
      <c r="I9747">
        <v>7.5729261680755497</v>
      </c>
      <c r="J9747">
        <v>7.2690296295856403</v>
      </c>
      <c r="K9747">
        <v>7.6078286008910903</v>
      </c>
      <c r="L9747">
        <v>7.7872872960004802</v>
      </c>
      <c r="M9747">
        <v>7.43254097220888</v>
      </c>
      <c r="N9747">
        <v>7.7361044516620296</v>
      </c>
      <c r="O9747">
        <v>7.4782085739094901</v>
      </c>
      <c r="P9747">
        <v>7.8596505864958797</v>
      </c>
      <c r="Q9747">
        <v>6.2843132996066204</v>
      </c>
    </row>
    <row r="9748" spans="1:17">
      <c r="A9748" t="s">
        <v>17756</v>
      </c>
      <c r="B9748" s="16" t="s">
        <v>17757</v>
      </c>
      <c r="C9748">
        <v>6.4131208425870598</v>
      </c>
      <c r="D9748">
        <v>6.7619284265220703</v>
      </c>
      <c r="E9748">
        <v>5.3927334818754904</v>
      </c>
      <c r="F9748">
        <v>3.2825265482838799</v>
      </c>
      <c r="G9748">
        <v>4.6840610634984499</v>
      </c>
      <c r="H9748">
        <v>5.0023896186610397</v>
      </c>
      <c r="I9748">
        <v>2.8218677180984102</v>
      </c>
      <c r="J9748">
        <v>5.3015977798976204</v>
      </c>
      <c r="K9748">
        <v>5.5519879823209104</v>
      </c>
      <c r="L9748">
        <v>4.4473184955329197</v>
      </c>
      <c r="M9748">
        <v>4.6554405993468704</v>
      </c>
      <c r="N9748">
        <v>2.8218677180984102</v>
      </c>
      <c r="O9748">
        <v>2.8218677180984102</v>
      </c>
      <c r="P9748">
        <v>2.8218677180984102</v>
      </c>
      <c r="Q9748">
        <v>6.6375058506955904</v>
      </c>
    </row>
    <row r="9749" spans="1:17">
      <c r="A9749" t="s">
        <v>17758</v>
      </c>
      <c r="B9749" s="16" t="s">
        <v>17759</v>
      </c>
      <c r="C9749">
        <v>3.7779852140208301</v>
      </c>
      <c r="D9749">
        <v>3.8603343823973102</v>
      </c>
      <c r="E9749">
        <v>3.9618875914207199</v>
      </c>
      <c r="F9749">
        <v>4.2917886290068799</v>
      </c>
      <c r="G9749">
        <v>4.73757715912134</v>
      </c>
      <c r="H9749">
        <v>4.1560374762891303</v>
      </c>
      <c r="I9749">
        <v>3.7848446501428201</v>
      </c>
      <c r="J9749">
        <v>3.5611359966351301</v>
      </c>
      <c r="K9749">
        <v>3.4608708703561399</v>
      </c>
      <c r="L9749">
        <v>3.9560512465587201</v>
      </c>
      <c r="M9749">
        <v>3.7404257728686199</v>
      </c>
      <c r="N9749">
        <v>4.0888472785647796</v>
      </c>
      <c r="O9749">
        <v>3.24931794675887</v>
      </c>
      <c r="P9749">
        <v>3.3893867502571098</v>
      </c>
      <c r="Q9749">
        <v>2.8218677180984102</v>
      </c>
    </row>
    <row r="9750" spans="1:17">
      <c r="A9750" t="s">
        <v>17760</v>
      </c>
      <c r="B9750" s="16" t="s">
        <v>17761</v>
      </c>
      <c r="C9750">
        <v>3.7779852140208301</v>
      </c>
      <c r="D9750">
        <v>3.8603343823973102</v>
      </c>
      <c r="E9750">
        <v>3.4028894668404299</v>
      </c>
      <c r="F9750">
        <v>3.7319397910766599</v>
      </c>
      <c r="G9750">
        <v>3.33407035458014</v>
      </c>
      <c r="H9750">
        <v>3.8900437060628099</v>
      </c>
      <c r="I9750">
        <v>3.6595800418069002</v>
      </c>
      <c r="J9750">
        <v>4.2567562628296498</v>
      </c>
      <c r="K9750">
        <v>3.4608708703561399</v>
      </c>
      <c r="L9750">
        <v>4.2633743974944602</v>
      </c>
      <c r="M9750">
        <v>4.10067942601317</v>
      </c>
      <c r="N9750">
        <v>4.0888472785647796</v>
      </c>
      <c r="O9750">
        <v>4.2491040476565001</v>
      </c>
      <c r="P9750">
        <v>4.4479700090536403</v>
      </c>
      <c r="Q9750">
        <v>2.8218677180984102</v>
      </c>
    </row>
    <row r="9751" spans="1:17">
      <c r="A9751" t="s">
        <v>17762</v>
      </c>
      <c r="B9751" s="16" t="e">
        <v>#N/A</v>
      </c>
      <c r="C9751">
        <v>3.5040133865677898</v>
      </c>
      <c r="D9751">
        <v>3.6330127529723502</v>
      </c>
      <c r="E9751">
        <v>4.0887687455453801</v>
      </c>
      <c r="F9751">
        <v>3.7319397910766599</v>
      </c>
      <c r="G9751">
        <v>3.70007344211845</v>
      </c>
      <c r="H9751">
        <v>2.8218677180984102</v>
      </c>
      <c r="I9751">
        <v>3.6595800418069002</v>
      </c>
      <c r="J9751">
        <v>2.8218677180984102</v>
      </c>
      <c r="K9751">
        <v>3.8204461843508501</v>
      </c>
      <c r="L9751">
        <v>4.6547502153815303</v>
      </c>
      <c r="M9751">
        <v>3.7404257728686199</v>
      </c>
      <c r="N9751">
        <v>4.2465073090516299</v>
      </c>
      <c r="O9751">
        <v>3.5569664057961599</v>
      </c>
      <c r="P9751">
        <v>2.8218677180984102</v>
      </c>
      <c r="Q9751">
        <v>2.8218677180984102</v>
      </c>
    </row>
    <row r="9752" spans="1:17">
      <c r="A9752" t="s">
        <v>17763</v>
      </c>
      <c r="B9752" s="16" t="s">
        <v>17764</v>
      </c>
      <c r="C9752">
        <v>7.4832803543587101</v>
      </c>
      <c r="D9752">
        <v>7.3953559827503099</v>
      </c>
      <c r="E9752">
        <v>7.5564261120797998</v>
      </c>
      <c r="F9752">
        <v>7.5795420043120503</v>
      </c>
      <c r="G9752">
        <v>7.2356250852881097</v>
      </c>
      <c r="H9752">
        <v>7.3711522214359002</v>
      </c>
      <c r="I9752">
        <v>7.4500047402851104</v>
      </c>
      <c r="J9752">
        <v>7.5677436944261496</v>
      </c>
      <c r="K9752">
        <v>7.3005091443963801</v>
      </c>
      <c r="L9752">
        <v>7.0757329452945799</v>
      </c>
      <c r="M9752">
        <v>7.0153703993069296</v>
      </c>
      <c r="N9752">
        <v>6.7924489711304696</v>
      </c>
      <c r="O9752">
        <v>7.2656227724002003</v>
      </c>
      <c r="P9752">
        <v>7.8596505864958797</v>
      </c>
      <c r="Q9752">
        <v>6.6375058506955904</v>
      </c>
    </row>
    <row r="9753" spans="1:17">
      <c r="A9753" t="s">
        <v>17765</v>
      </c>
      <c r="B9753" s="16" t="s">
        <v>17766</v>
      </c>
      <c r="C9753">
        <v>5.1403854814574004</v>
      </c>
      <c r="D9753">
        <v>5.1573505347490602</v>
      </c>
      <c r="E9753">
        <v>5.7834864418304504</v>
      </c>
      <c r="F9753">
        <v>4.0892058755412499</v>
      </c>
      <c r="G9753">
        <v>5.4770951667621199</v>
      </c>
      <c r="H9753">
        <v>5.5337430520980799</v>
      </c>
      <c r="I9753">
        <v>5.5671653310128599</v>
      </c>
      <c r="J9753">
        <v>5.7808175510722997</v>
      </c>
      <c r="K9753">
        <v>4.9119590476093702</v>
      </c>
      <c r="L9753">
        <v>5.31160411377655</v>
      </c>
      <c r="M9753">
        <v>5.5127359097096198</v>
      </c>
      <c r="N9753">
        <v>5.4219024728581404</v>
      </c>
      <c r="O9753">
        <v>5.8337360312954001</v>
      </c>
      <c r="P9753">
        <v>5.6354911062640802</v>
      </c>
      <c r="Q9753">
        <v>2.8218677180984102</v>
      </c>
    </row>
    <row r="9754" spans="1:17">
      <c r="A9754" t="s">
        <v>17767</v>
      </c>
      <c r="B9754" s="16" t="s">
        <v>17768</v>
      </c>
      <c r="C9754">
        <v>3.6535616636188299</v>
      </c>
      <c r="D9754">
        <v>3.4870161193063098</v>
      </c>
      <c r="E9754">
        <v>3.9618875914207199</v>
      </c>
      <c r="F9754">
        <v>3.2825265482838799</v>
      </c>
      <c r="G9754">
        <v>3.33407035458014</v>
      </c>
      <c r="H9754">
        <v>2.8218677180984102</v>
      </c>
      <c r="I9754">
        <v>3.5089935751222501</v>
      </c>
      <c r="J9754">
        <v>3.4276433730071201</v>
      </c>
      <c r="K9754">
        <v>3.7184612093777498</v>
      </c>
      <c r="L9754">
        <v>3.7555759297476698</v>
      </c>
      <c r="M9754">
        <v>3.7404257728686199</v>
      </c>
      <c r="N9754">
        <v>3.31389066967124</v>
      </c>
      <c r="O9754">
        <v>3.8507909364900099</v>
      </c>
      <c r="P9754">
        <v>3.3893867502571098</v>
      </c>
      <c r="Q9754">
        <v>2.8218677180984102</v>
      </c>
    </row>
    <row r="9755" spans="1:17">
      <c r="A9755" t="s">
        <v>17769</v>
      </c>
      <c r="B9755" s="16" t="s">
        <v>17770</v>
      </c>
      <c r="C9755">
        <v>4.5939331348939696</v>
      </c>
      <c r="D9755">
        <v>4.1931807688815699</v>
      </c>
      <c r="E9755">
        <v>3.9618875914207199</v>
      </c>
      <c r="F9755">
        <v>4.2284225029819602</v>
      </c>
      <c r="G9755">
        <v>4.73757715912134</v>
      </c>
      <c r="H9755">
        <v>5.2785502994810098</v>
      </c>
      <c r="I9755">
        <v>4.2360017113942803</v>
      </c>
      <c r="J9755">
        <v>4.4586654922886897</v>
      </c>
      <c r="K9755">
        <v>4.3865415857412602</v>
      </c>
      <c r="L9755">
        <v>4.2633743974944602</v>
      </c>
      <c r="M9755">
        <v>5.0616059647101501</v>
      </c>
      <c r="N9755">
        <v>4.6704332416218497</v>
      </c>
      <c r="O9755">
        <v>4.9374682048982903</v>
      </c>
      <c r="P9755">
        <v>4.9722592042386102</v>
      </c>
      <c r="Q9755">
        <v>2.8218677180984102</v>
      </c>
    </row>
    <row r="9756" spans="1:17">
      <c r="A9756" t="s">
        <v>17771</v>
      </c>
      <c r="B9756" s="16" t="e">
        <v>#N/A</v>
      </c>
      <c r="C9756">
        <v>9.3048680696949404</v>
      </c>
      <c r="D9756">
        <v>9.2846761229020291</v>
      </c>
      <c r="E9756">
        <v>9.3822976205097603</v>
      </c>
      <c r="F9756">
        <v>10.1707461960844</v>
      </c>
      <c r="G9756">
        <v>9.6670421788501795</v>
      </c>
      <c r="H9756">
        <v>10.892700273467501</v>
      </c>
      <c r="I9756">
        <v>9.6009735850460807</v>
      </c>
      <c r="J9756">
        <v>10.350646086052</v>
      </c>
      <c r="K9756">
        <v>9.1230821877096808</v>
      </c>
      <c r="L9756">
        <v>9.5013199309444403</v>
      </c>
      <c r="M9756">
        <v>10.373723306717901</v>
      </c>
      <c r="N9756">
        <v>10.4279858106728</v>
      </c>
      <c r="O9756">
        <v>10.3487539731334</v>
      </c>
      <c r="P9756">
        <v>9.7989250707570008</v>
      </c>
      <c r="Q9756">
        <v>8.8614637697687808</v>
      </c>
    </row>
    <row r="9757" spans="1:17">
      <c r="A9757" t="s">
        <v>17772</v>
      </c>
      <c r="B9757" s="16" t="s">
        <v>17773</v>
      </c>
      <c r="C9757">
        <v>5.4731326598032704</v>
      </c>
      <c r="D9757">
        <v>5.1247703439315302</v>
      </c>
      <c r="E9757">
        <v>5.8141048855267101</v>
      </c>
      <c r="F9757">
        <v>5.34113232674183</v>
      </c>
      <c r="G9757">
        <v>4.0460446887748596</v>
      </c>
      <c r="H9757">
        <v>4.7946750266686298</v>
      </c>
      <c r="I9757">
        <v>4.16059535596606</v>
      </c>
      <c r="J9757">
        <v>5.1499325625975896</v>
      </c>
      <c r="K9757">
        <v>4.2710437260841099</v>
      </c>
      <c r="L9757">
        <v>3.4877558895723499</v>
      </c>
      <c r="M9757">
        <v>4.5794486673888004</v>
      </c>
      <c r="N9757">
        <v>4.7684260524010602</v>
      </c>
      <c r="O9757">
        <v>4.6215116313316003</v>
      </c>
      <c r="P9757">
        <v>4.7374550361106396</v>
      </c>
      <c r="Q9757">
        <v>5.09416193408443</v>
      </c>
    </row>
    <row r="9758" spans="1:17">
      <c r="A9758" t="s">
        <v>17774</v>
      </c>
      <c r="B9758" s="16" t="s">
        <v>17775</v>
      </c>
      <c r="C9758">
        <v>10.614150046000301</v>
      </c>
      <c r="D9758">
        <v>10.5466223103783</v>
      </c>
      <c r="E9758">
        <v>10.6202958868379</v>
      </c>
      <c r="F9758">
        <v>10.590928316686201</v>
      </c>
      <c r="G9758">
        <v>10.850223148010199</v>
      </c>
      <c r="H9758">
        <v>10.383399442830701</v>
      </c>
      <c r="I9758">
        <v>10.461446599316901</v>
      </c>
      <c r="J9758">
        <v>10.361785372624199</v>
      </c>
      <c r="K9758">
        <v>10.5718282016015</v>
      </c>
      <c r="L9758">
        <v>10.340604279100599</v>
      </c>
      <c r="M9758">
        <v>10.396113681940101</v>
      </c>
      <c r="N9758">
        <v>10.5058535470826</v>
      </c>
      <c r="O9758">
        <v>10.5849645308293</v>
      </c>
      <c r="P9758">
        <v>10.326717752676</v>
      </c>
      <c r="Q9758">
        <v>9.9689373561629306</v>
      </c>
    </row>
    <row r="9759" spans="1:17">
      <c r="A9759" t="s">
        <v>17776</v>
      </c>
      <c r="B9759" s="16" t="s">
        <v>17777</v>
      </c>
      <c r="C9759">
        <v>3.3064422771203601</v>
      </c>
      <c r="D9759">
        <v>4.3876263279161201</v>
      </c>
      <c r="E9759">
        <v>3.9618875914207199</v>
      </c>
      <c r="F9759">
        <v>3.6131889974304401</v>
      </c>
      <c r="G9759">
        <v>3.8309652426265099</v>
      </c>
      <c r="H9759">
        <v>3.50653555504317</v>
      </c>
      <c r="I9759">
        <v>3.6595800418069002</v>
      </c>
      <c r="J9759">
        <v>3.7696016503418699</v>
      </c>
      <c r="K9759">
        <v>3.27554212654834</v>
      </c>
      <c r="L9759">
        <v>3.9560512465587201</v>
      </c>
      <c r="M9759">
        <v>3.82485868955618</v>
      </c>
      <c r="N9759">
        <v>3.79229116939824</v>
      </c>
      <c r="O9759">
        <v>3.9295289699043701</v>
      </c>
      <c r="P9759">
        <v>3.6194497939779602</v>
      </c>
      <c r="Q9759">
        <v>5.09416193408443</v>
      </c>
    </row>
    <row r="9760" spans="1:17">
      <c r="A9760" t="s">
        <v>17778</v>
      </c>
      <c r="B9760" s="16" t="s">
        <v>17779</v>
      </c>
      <c r="C9760">
        <v>9.6365407573709696</v>
      </c>
      <c r="D9760">
        <v>9.6251352983656506</v>
      </c>
      <c r="E9760">
        <v>10.2271466450118</v>
      </c>
      <c r="F9760">
        <v>9.3892907438401298</v>
      </c>
      <c r="G9760">
        <v>9.6444886290424794</v>
      </c>
      <c r="H9760">
        <v>8.7891972985372107</v>
      </c>
      <c r="I9760">
        <v>9.5903054846360298</v>
      </c>
      <c r="J9760">
        <v>9.3521658213879899</v>
      </c>
      <c r="K9760">
        <v>9.8696068696921202</v>
      </c>
      <c r="L9760">
        <v>9.4034469075578393</v>
      </c>
      <c r="M9760">
        <v>9.0052335095640608</v>
      </c>
      <c r="N9760">
        <v>8.6711319574190409</v>
      </c>
      <c r="O9760">
        <v>9.2286522980184191</v>
      </c>
      <c r="P9760">
        <v>9.5443563428054397</v>
      </c>
      <c r="Q9760">
        <v>9.8730494596890797</v>
      </c>
    </row>
    <row r="9761" spans="1:17">
      <c r="A9761" t="s">
        <v>17780</v>
      </c>
      <c r="B9761" s="16" t="s">
        <v>17781</v>
      </c>
      <c r="C9761">
        <v>8.4798935295772697</v>
      </c>
      <c r="D9761">
        <v>8.40871813394177</v>
      </c>
      <c r="E9761">
        <v>8.1120155991633105</v>
      </c>
      <c r="F9761">
        <v>8.5660079995508394</v>
      </c>
      <c r="G9761">
        <v>8.4472564929496894</v>
      </c>
      <c r="H9761">
        <v>9.0141686388541196</v>
      </c>
      <c r="I9761">
        <v>8.1185942902055501</v>
      </c>
      <c r="J9761">
        <v>8.5194729384482706</v>
      </c>
      <c r="K9761">
        <v>8.2432785203474008</v>
      </c>
      <c r="L9761">
        <v>8.1252431872722806</v>
      </c>
      <c r="M9761">
        <v>8.4999932062071704</v>
      </c>
      <c r="N9761">
        <v>8.6141636264587298</v>
      </c>
      <c r="O9761">
        <v>8.4057010987683807</v>
      </c>
      <c r="P9761">
        <v>8.4731723601406603</v>
      </c>
      <c r="Q9761">
        <v>8.6462459446333604</v>
      </c>
    </row>
    <row r="9762" spans="1:17">
      <c r="A9762" t="s">
        <v>17782</v>
      </c>
      <c r="B9762" s="16" t="s">
        <v>17783</v>
      </c>
      <c r="C9762">
        <v>6.3854000850352497</v>
      </c>
      <c r="D9762">
        <v>6.2663873915801203</v>
      </c>
      <c r="E9762">
        <v>7.0732031344058202</v>
      </c>
      <c r="F9762">
        <v>5.9029685313311697</v>
      </c>
      <c r="G9762">
        <v>6.9069169722644697</v>
      </c>
      <c r="H9762">
        <v>5.8348120214029704</v>
      </c>
      <c r="I9762">
        <v>6.8043133897654204</v>
      </c>
      <c r="J9762">
        <v>5.8942311513933401</v>
      </c>
      <c r="K9762">
        <v>6.2789451631063997</v>
      </c>
      <c r="L9762">
        <v>6.2398789457682096</v>
      </c>
      <c r="M9762">
        <v>5.5127359097096198</v>
      </c>
      <c r="N9762">
        <v>6.3656132514015002</v>
      </c>
      <c r="O9762">
        <v>6.3849634497755998</v>
      </c>
      <c r="P9762">
        <v>6.6769424514664104</v>
      </c>
      <c r="Q9762">
        <v>5.81282804418474</v>
      </c>
    </row>
    <row r="9763" spans="1:17">
      <c r="A9763" t="s">
        <v>17784</v>
      </c>
      <c r="B9763" s="16" t="s">
        <v>17785</v>
      </c>
      <c r="C9763">
        <v>8.0108433833323591</v>
      </c>
      <c r="D9763">
        <v>8.0981627286770799</v>
      </c>
      <c r="E9763">
        <v>8.2002403612657702</v>
      </c>
      <c r="F9763">
        <v>8.0916336506484594</v>
      </c>
      <c r="G9763">
        <v>8.0850459987098091</v>
      </c>
      <c r="H9763">
        <v>8.6877969187679192</v>
      </c>
      <c r="I9763">
        <v>8.1563008884864097</v>
      </c>
      <c r="J9763">
        <v>8.5194729384482706</v>
      </c>
      <c r="K9763">
        <v>7.68902799721163</v>
      </c>
      <c r="L9763">
        <v>8.2173629449413692</v>
      </c>
      <c r="M9763">
        <v>8.3895039247208807</v>
      </c>
      <c r="N9763">
        <v>8.4248792884201595</v>
      </c>
      <c r="O9763">
        <v>8.4110134681374795</v>
      </c>
      <c r="P9763">
        <v>8.6627077695422798</v>
      </c>
      <c r="Q9763">
        <v>6.9204191934356096</v>
      </c>
    </row>
    <row r="9764" spans="1:17">
      <c r="A9764" t="s">
        <v>17786</v>
      </c>
      <c r="B9764" s="16" t="s">
        <v>17787</v>
      </c>
      <c r="C9764">
        <v>9.3607187756901808</v>
      </c>
      <c r="D9764">
        <v>9.3537770204069197</v>
      </c>
      <c r="E9764">
        <v>9.5482956424454901</v>
      </c>
      <c r="F9764">
        <v>9.31052670045238</v>
      </c>
      <c r="G9764">
        <v>9.3219699334657999</v>
      </c>
      <c r="H9764">
        <v>10.111280491730501</v>
      </c>
      <c r="I9764">
        <v>9.6706288400285594</v>
      </c>
      <c r="J9764">
        <v>9.5514060240135699</v>
      </c>
      <c r="K9764">
        <v>9.4263447728077807</v>
      </c>
      <c r="L9764">
        <v>9.3245592150841805</v>
      </c>
      <c r="M9764">
        <v>9.3422139080780298</v>
      </c>
      <c r="N9764">
        <v>9.3520050395660093</v>
      </c>
      <c r="O9764">
        <v>9.5423231715739902</v>
      </c>
      <c r="P9764">
        <v>9.6811502506262208</v>
      </c>
      <c r="Q9764">
        <v>8.48255560796823</v>
      </c>
    </row>
    <row r="9765" spans="1:17">
      <c r="A9765" t="s">
        <v>17788</v>
      </c>
      <c r="B9765" s="16" t="s">
        <v>17789</v>
      </c>
      <c r="C9765">
        <v>5.6726238351308904</v>
      </c>
      <c r="D9765">
        <v>5.7271715246175301</v>
      </c>
      <c r="E9765">
        <v>5.12062362366449</v>
      </c>
      <c r="F9765">
        <v>5.0436549643728998</v>
      </c>
      <c r="G9765">
        <v>5.4468377703358204</v>
      </c>
      <c r="H9765">
        <v>5.2785502994810098</v>
      </c>
      <c r="I9765">
        <v>6.0191991148044197</v>
      </c>
      <c r="J9765">
        <v>5.2279045433873996</v>
      </c>
      <c r="K9765">
        <v>5.81396477862459</v>
      </c>
      <c r="L9765">
        <v>5.3679389808257501</v>
      </c>
      <c r="M9765">
        <v>5.3498610950685297</v>
      </c>
      <c r="N9765">
        <v>5.2042740237952296</v>
      </c>
      <c r="O9765">
        <v>5.6630803592182</v>
      </c>
      <c r="P9765">
        <v>6.1050083310752497</v>
      </c>
      <c r="Q9765">
        <v>2.8218677180984102</v>
      </c>
    </row>
    <row r="9766" spans="1:17">
      <c r="A9766" t="s">
        <v>17790</v>
      </c>
      <c r="B9766" s="16" t="s">
        <v>17791</v>
      </c>
      <c r="C9766">
        <v>7.8284959921235204</v>
      </c>
      <c r="D9766">
        <v>7.9317506448125501</v>
      </c>
      <c r="E9766">
        <v>7.9105315763097002</v>
      </c>
      <c r="F9766">
        <v>7.86275087789266</v>
      </c>
      <c r="G9766">
        <v>7.8232101362540103</v>
      </c>
      <c r="H9766">
        <v>8.1789748494891903</v>
      </c>
      <c r="I9766">
        <v>7.9570491884156898</v>
      </c>
      <c r="J9766">
        <v>7.93179317872006</v>
      </c>
      <c r="K9766">
        <v>7.6939540092276903</v>
      </c>
      <c r="L9766">
        <v>7.9348311061702796</v>
      </c>
      <c r="M9766">
        <v>7.9129827263867902</v>
      </c>
      <c r="N9766">
        <v>7.7019505713410101</v>
      </c>
      <c r="O9766">
        <v>7.8549777622216004</v>
      </c>
      <c r="P9766">
        <v>7.6839819288491702</v>
      </c>
      <c r="Q9766">
        <v>7.1565710053807701</v>
      </c>
    </row>
    <row r="9767" spans="1:17">
      <c r="A9767" t="s">
        <v>17792</v>
      </c>
      <c r="B9767" s="16" t="s">
        <v>17793</v>
      </c>
      <c r="C9767">
        <v>5.3613569434115202</v>
      </c>
      <c r="D9767">
        <v>5.8682600105642297</v>
      </c>
      <c r="E9767">
        <v>5.5107356403890702</v>
      </c>
      <c r="F9767">
        <v>5.53949510715674</v>
      </c>
      <c r="G9767">
        <v>5.2496646871628903</v>
      </c>
      <c r="H9767">
        <v>4.8818202206169596</v>
      </c>
      <c r="I9767">
        <v>5.80068215508261</v>
      </c>
      <c r="J9767">
        <v>5.76383742325923</v>
      </c>
      <c r="K9767">
        <v>5.5739944882594701</v>
      </c>
      <c r="L9767">
        <v>5.1913586396996196</v>
      </c>
      <c r="M9767">
        <v>5.6755071082188104</v>
      </c>
      <c r="N9767">
        <v>5.3928688873847097</v>
      </c>
      <c r="O9767">
        <v>5.5884838182520804</v>
      </c>
      <c r="P9767">
        <v>5.5682221171507997</v>
      </c>
      <c r="Q9767">
        <v>5.09416193408443</v>
      </c>
    </row>
    <row r="9768" spans="1:17">
      <c r="A9768" t="s">
        <v>17794</v>
      </c>
      <c r="B9768" s="16" t="e">
        <v>#N/A</v>
      </c>
      <c r="C9768">
        <v>8.5834973066259703</v>
      </c>
      <c r="D9768">
        <v>8.6910383824781192</v>
      </c>
      <c r="E9768">
        <v>8.5793132591852306</v>
      </c>
      <c r="F9768">
        <v>8.3450259055465406</v>
      </c>
      <c r="G9768">
        <v>8.2982983874061507</v>
      </c>
      <c r="H9768">
        <v>8.2879030971680798</v>
      </c>
      <c r="I9768">
        <v>8.7967518749965592</v>
      </c>
      <c r="J9768">
        <v>8.1273568456294196</v>
      </c>
      <c r="K9768">
        <v>8.7504518499313004</v>
      </c>
      <c r="L9768">
        <v>8.3213476412912701</v>
      </c>
      <c r="M9768">
        <v>8.1958786699426707</v>
      </c>
      <c r="N9768">
        <v>7.7749527305307096</v>
      </c>
      <c r="O9768">
        <v>8.4707387085895203</v>
      </c>
      <c r="P9768">
        <v>8.8580386323664708</v>
      </c>
      <c r="Q9768">
        <v>7.1565710053807701</v>
      </c>
    </row>
    <row r="9769" spans="1:17">
      <c r="A9769" t="s">
        <v>17795</v>
      </c>
      <c r="B9769" s="16" t="e">
        <v>#N/A</v>
      </c>
      <c r="C9769">
        <v>3.7779852140208301</v>
      </c>
      <c r="D9769">
        <v>3.9548310731697001</v>
      </c>
      <c r="E9769">
        <v>3.4028894668404299</v>
      </c>
      <c r="F9769">
        <v>4.6581111746450903</v>
      </c>
      <c r="G9769">
        <v>3.33407035458014</v>
      </c>
      <c r="H9769">
        <v>4.3676565829540399</v>
      </c>
      <c r="I9769">
        <v>3.5089935751222501</v>
      </c>
      <c r="J9769">
        <v>3.7696016503418699</v>
      </c>
      <c r="K9769">
        <v>3.8204461843508501</v>
      </c>
      <c r="L9769">
        <v>3.29479214013883</v>
      </c>
      <c r="M9769">
        <v>3.6461416973015899</v>
      </c>
      <c r="N9769">
        <v>4.5070424063834196</v>
      </c>
      <c r="O9769">
        <v>3.5569664057961599</v>
      </c>
      <c r="P9769">
        <v>3.3893867502571098</v>
      </c>
      <c r="Q9769">
        <v>2.8218677180984102</v>
      </c>
    </row>
    <row r="9770" spans="1:17">
      <c r="A9770" t="s">
        <v>17796</v>
      </c>
      <c r="B9770" s="16" t="s">
        <v>17797</v>
      </c>
      <c r="C9770">
        <v>7.3611966142172296</v>
      </c>
      <c r="D9770">
        <v>7.6803426543331597</v>
      </c>
      <c r="E9770">
        <v>6.99624750440314</v>
      </c>
      <c r="F9770">
        <v>7.5063253144632602</v>
      </c>
      <c r="G9770">
        <v>7.4141555573024602</v>
      </c>
      <c r="H9770">
        <v>7.4736537734860304</v>
      </c>
      <c r="I9770">
        <v>7.7696710398786903</v>
      </c>
      <c r="J9770">
        <v>7.4524628198859997</v>
      </c>
      <c r="K9770">
        <v>7.6025982331845201</v>
      </c>
      <c r="L9770">
        <v>7.51801873160551</v>
      </c>
      <c r="M9770">
        <v>7.7153046899153699</v>
      </c>
      <c r="N9770">
        <v>7.9883089262039002</v>
      </c>
      <c r="O9770">
        <v>7.5474535720028504</v>
      </c>
      <c r="P9770">
        <v>7.5537008747178804</v>
      </c>
      <c r="Q9770">
        <v>7.1565710053807701</v>
      </c>
    </row>
    <row r="9771" spans="1:17">
      <c r="A9771" t="s">
        <v>17798</v>
      </c>
      <c r="B9771" s="16" t="s">
        <v>17799</v>
      </c>
      <c r="C9771">
        <v>8.3647417747855499</v>
      </c>
      <c r="D9771">
        <v>8.3422371844573604</v>
      </c>
      <c r="E9771">
        <v>7.8390252449847297</v>
      </c>
      <c r="F9771">
        <v>7.8308268179911398</v>
      </c>
      <c r="G9771">
        <v>8.2044555846925107</v>
      </c>
      <c r="H9771">
        <v>7.8284185686050796</v>
      </c>
      <c r="I9771">
        <v>7.9379282193936698</v>
      </c>
      <c r="J9771">
        <v>7.5773448449579499</v>
      </c>
      <c r="K9771">
        <v>8.2195765880156202</v>
      </c>
      <c r="L9771">
        <v>8.0972268391185196</v>
      </c>
      <c r="M9771">
        <v>8.1055410615561403</v>
      </c>
      <c r="N9771">
        <v>8.0393316103284906</v>
      </c>
      <c r="O9771">
        <v>8.2893644078548494</v>
      </c>
      <c r="P9771">
        <v>7.8105898809585401</v>
      </c>
      <c r="Q9771">
        <v>7.9670857749043096</v>
      </c>
    </row>
    <row r="9772" spans="1:17">
      <c r="A9772" t="s">
        <v>17800</v>
      </c>
      <c r="B9772" s="16" t="s">
        <v>17801</v>
      </c>
      <c r="C9772">
        <v>7.66621443377828</v>
      </c>
      <c r="D9772">
        <v>7.49675594587774</v>
      </c>
      <c r="E9772">
        <v>7.5741595143062499</v>
      </c>
      <c r="F9772">
        <v>7.3017728268393398</v>
      </c>
      <c r="G9772">
        <v>7.3754837261365198</v>
      </c>
      <c r="H9772">
        <v>6.4085032367581496</v>
      </c>
      <c r="I9772">
        <v>7.5729261680755497</v>
      </c>
      <c r="J9772">
        <v>6.8836944678545198</v>
      </c>
      <c r="K9772">
        <v>7.8119250227780102</v>
      </c>
      <c r="L9772">
        <v>7.2015926752933197</v>
      </c>
      <c r="M9772">
        <v>6.9264585261776999</v>
      </c>
      <c r="N9772">
        <v>6.7815556524819103</v>
      </c>
      <c r="O9772">
        <v>7.1237196162699696</v>
      </c>
      <c r="P9772">
        <v>7.1645898956467198</v>
      </c>
      <c r="Q9772">
        <v>8.0859864702427604</v>
      </c>
    </row>
    <row r="9773" spans="1:17">
      <c r="A9773" t="s">
        <v>17802</v>
      </c>
      <c r="B9773" s="16" t="s">
        <v>17803</v>
      </c>
      <c r="C9773">
        <v>7.2585116198467396</v>
      </c>
      <c r="D9773">
        <v>7.5683737919101199</v>
      </c>
      <c r="E9773">
        <v>7.8463377901623304</v>
      </c>
      <c r="F9773">
        <v>7.7355100257273204</v>
      </c>
      <c r="G9773">
        <v>7.5383649616635902</v>
      </c>
      <c r="H9773">
        <v>8.6328167826664899</v>
      </c>
      <c r="I9773">
        <v>8.0220417789613894</v>
      </c>
      <c r="J9773">
        <v>8.0259003806331499</v>
      </c>
      <c r="K9773">
        <v>7.3324752458562799</v>
      </c>
      <c r="L9773">
        <v>8.1052872534355096</v>
      </c>
      <c r="M9773">
        <v>8.2276330542981508</v>
      </c>
      <c r="N9773">
        <v>8.1277094761903292</v>
      </c>
      <c r="O9773">
        <v>8.4424829930067506</v>
      </c>
      <c r="P9773">
        <v>8.2496421611562294</v>
      </c>
      <c r="Q9773">
        <v>7.5369478347710803</v>
      </c>
    </row>
    <row r="9774" spans="1:17">
      <c r="A9774" t="s">
        <v>17804</v>
      </c>
      <c r="B9774" s="16" t="s">
        <v>17805</v>
      </c>
      <c r="C9774">
        <v>8.5341941300966901</v>
      </c>
      <c r="D9774">
        <v>8.5800410792894297</v>
      </c>
      <c r="E9774">
        <v>8.0244939675356797</v>
      </c>
      <c r="F9774">
        <v>7.7887133130591799</v>
      </c>
      <c r="G9774">
        <v>7.6462168938968302</v>
      </c>
      <c r="H9774">
        <v>8.4065322520301393</v>
      </c>
      <c r="I9774">
        <v>8.8334082057340506</v>
      </c>
      <c r="J9774">
        <v>7.7862905815710004</v>
      </c>
      <c r="K9774">
        <v>9.0898644922941294</v>
      </c>
      <c r="L9774">
        <v>8.9526985185235297</v>
      </c>
      <c r="M9774">
        <v>8.7309965768643991</v>
      </c>
      <c r="N9774">
        <v>8.7677751474532108</v>
      </c>
      <c r="O9774">
        <v>8.1628056892654204</v>
      </c>
      <c r="P9774">
        <v>8.8089580437431305</v>
      </c>
      <c r="Q9774">
        <v>8.2978683598244807</v>
      </c>
    </row>
    <row r="9775" spans="1:17">
      <c r="A9775" t="s">
        <v>17806</v>
      </c>
      <c r="B9775" s="16" t="s">
        <v>17807</v>
      </c>
      <c r="C9775">
        <v>7.2355193283311996</v>
      </c>
      <c r="D9775">
        <v>7.2576375141296099</v>
      </c>
      <c r="E9775">
        <v>7.3245864031377002</v>
      </c>
      <c r="F9775">
        <v>7.42307154574923</v>
      </c>
      <c r="G9775">
        <v>7.4443611185871497</v>
      </c>
      <c r="H9775">
        <v>8.1586263392076095</v>
      </c>
      <c r="I9775">
        <v>7.6454760514538904</v>
      </c>
      <c r="J9775">
        <v>7.61045312963281</v>
      </c>
      <c r="K9775">
        <v>7.1070277298164202</v>
      </c>
      <c r="L9775">
        <v>7.4114323954884904</v>
      </c>
      <c r="M9775">
        <v>7.7355360811979796</v>
      </c>
      <c r="N9775">
        <v>7.6610522893425399</v>
      </c>
      <c r="O9775">
        <v>7.7115687901622296</v>
      </c>
      <c r="P9775">
        <v>7.9203680110028296</v>
      </c>
      <c r="Q9775">
        <v>5.09416193408443</v>
      </c>
    </row>
    <row r="9776" spans="1:17">
      <c r="A9776" t="s">
        <v>17808</v>
      </c>
      <c r="B9776" s="16" t="s">
        <v>645</v>
      </c>
      <c r="C9776">
        <v>10.452767609803599</v>
      </c>
      <c r="D9776">
        <v>10.403233611791901</v>
      </c>
      <c r="E9776">
        <v>10.450917810473699</v>
      </c>
      <c r="F9776">
        <v>10.514110132731201</v>
      </c>
      <c r="G9776">
        <v>10.4439880923688</v>
      </c>
      <c r="H9776">
        <v>9.5936632567831897</v>
      </c>
      <c r="I9776">
        <v>10.2559873470539</v>
      </c>
      <c r="J9776">
        <v>9.6915435788208608</v>
      </c>
      <c r="K9776">
        <v>11.0221837551571</v>
      </c>
      <c r="L9776">
        <v>10.860619169158699</v>
      </c>
      <c r="M9776">
        <v>10.142029183129599</v>
      </c>
      <c r="N9776">
        <v>10.2025369157617</v>
      </c>
      <c r="O9776">
        <v>10.424880285033399</v>
      </c>
      <c r="P9776">
        <v>9.8690014632533103</v>
      </c>
      <c r="Q9776">
        <v>11.0638488631648</v>
      </c>
    </row>
    <row r="9777" spans="1:17">
      <c r="A9777" t="s">
        <v>17809</v>
      </c>
      <c r="B9777" s="16" t="s">
        <v>17810</v>
      </c>
      <c r="C9777">
        <v>10.1927911126956</v>
      </c>
      <c r="D9777">
        <v>10.1402614522666</v>
      </c>
      <c r="E9777">
        <v>10.3192853860676</v>
      </c>
      <c r="F9777">
        <v>10.5112381773985</v>
      </c>
      <c r="G9777">
        <v>10.4551385375921</v>
      </c>
      <c r="H9777">
        <v>9.6988160145100704</v>
      </c>
      <c r="I9777">
        <v>10.137469531505801</v>
      </c>
      <c r="J9777">
        <v>9.6156341404037509</v>
      </c>
      <c r="K9777">
        <v>10.6178622563377</v>
      </c>
      <c r="L9777">
        <v>10.7371078522388</v>
      </c>
      <c r="M9777">
        <v>10.3807977999502</v>
      </c>
      <c r="N9777">
        <v>10.4901129077814</v>
      </c>
      <c r="O9777">
        <v>10.531115455358499</v>
      </c>
      <c r="P9777">
        <v>9.5271206082468005</v>
      </c>
      <c r="Q9777">
        <v>11.4980970894522</v>
      </c>
    </row>
    <row r="9778" spans="1:17">
      <c r="A9778" t="s">
        <v>17811</v>
      </c>
      <c r="B9778" s="16" t="s">
        <v>17812</v>
      </c>
      <c r="C9778">
        <v>11.041458545483501</v>
      </c>
      <c r="D9778">
        <v>10.9810051106555</v>
      </c>
      <c r="E9778">
        <v>10.7699410341187</v>
      </c>
      <c r="F9778">
        <v>10.7351326047994</v>
      </c>
      <c r="G9778">
        <v>10.7854412531942</v>
      </c>
      <c r="H9778">
        <v>10.592669886440399</v>
      </c>
      <c r="I9778">
        <v>11.049407617401</v>
      </c>
      <c r="J9778">
        <v>10.567612419811001</v>
      </c>
      <c r="K9778">
        <v>11.287254693164</v>
      </c>
      <c r="L9778">
        <v>11.199885089617</v>
      </c>
      <c r="M9778">
        <v>10.7781259104719</v>
      </c>
      <c r="N9778">
        <v>10.546473836788699</v>
      </c>
      <c r="O9778">
        <v>10.9259676014342</v>
      </c>
      <c r="P9778">
        <v>11.0200995061653</v>
      </c>
      <c r="Q9778">
        <v>11.4765086217222</v>
      </c>
    </row>
    <row r="9779" spans="1:17">
      <c r="A9779" t="s">
        <v>17813</v>
      </c>
      <c r="B9779" s="16" t="s">
        <v>17814</v>
      </c>
      <c r="C9779">
        <v>8.9316759941821608</v>
      </c>
      <c r="D9779">
        <v>9.0382715533186904</v>
      </c>
      <c r="E9779">
        <v>8.9588702666055493</v>
      </c>
      <c r="F9779">
        <v>9.1406472342604204</v>
      </c>
      <c r="G9779">
        <v>8.8702560826016104</v>
      </c>
      <c r="H9779">
        <v>9.0050835062276597</v>
      </c>
      <c r="I9779">
        <v>9.07120866865999</v>
      </c>
      <c r="J9779">
        <v>9.0927831531083108</v>
      </c>
      <c r="K9779">
        <v>9.1626693078092796</v>
      </c>
      <c r="L9779">
        <v>8.9682429294777908</v>
      </c>
      <c r="M9779">
        <v>8.8927376163797192</v>
      </c>
      <c r="N9779">
        <v>8.5160933844758002</v>
      </c>
      <c r="O9779">
        <v>8.8192716750542797</v>
      </c>
      <c r="P9779">
        <v>9.0899618528610908</v>
      </c>
      <c r="Q9779">
        <v>8.3931679398307004</v>
      </c>
    </row>
    <row r="9780" spans="1:17">
      <c r="A9780" t="s">
        <v>17815</v>
      </c>
      <c r="B9780" s="16" t="s">
        <v>17816</v>
      </c>
      <c r="C9780">
        <v>8.2700266600860495</v>
      </c>
      <c r="D9780">
        <v>8.2796641673518891</v>
      </c>
      <c r="E9780">
        <v>7.9719857448739999</v>
      </c>
      <c r="F9780">
        <v>8.2448013488338496</v>
      </c>
      <c r="G9780">
        <v>8.2088563885042003</v>
      </c>
      <c r="H9780">
        <v>8.2766183122580106</v>
      </c>
      <c r="I9780">
        <v>8.1438413401934309</v>
      </c>
      <c r="J9780">
        <v>7.8900500234167499</v>
      </c>
      <c r="K9780">
        <v>8.0723295346891408</v>
      </c>
      <c r="L9780">
        <v>8.0054517585789693</v>
      </c>
      <c r="M9780">
        <v>8.2446631657826401</v>
      </c>
      <c r="N9780">
        <v>8.0930061317527695</v>
      </c>
      <c r="O9780">
        <v>8.1212680954031295</v>
      </c>
      <c r="P9780">
        <v>8.1960952337861599</v>
      </c>
      <c r="Q9780">
        <v>5.09416193408443</v>
      </c>
    </row>
    <row r="9781" spans="1:17">
      <c r="A9781" t="s">
        <v>17817</v>
      </c>
      <c r="B9781" s="16" t="s">
        <v>17818</v>
      </c>
      <c r="C9781">
        <v>6.0909271146733497</v>
      </c>
      <c r="D9781">
        <v>5.9788191698956696</v>
      </c>
      <c r="E9781">
        <v>6.1130249648544597</v>
      </c>
      <c r="F9781">
        <v>6.3160633938475401</v>
      </c>
      <c r="G9781">
        <v>6.0559046863048698</v>
      </c>
      <c r="H9781">
        <v>6.5783352921885401</v>
      </c>
      <c r="I9781">
        <v>6.4449338523884396</v>
      </c>
      <c r="J9781">
        <v>5.9699669879476298</v>
      </c>
      <c r="K9781">
        <v>6.4759551621252198</v>
      </c>
      <c r="L9781">
        <v>6.2398789457682096</v>
      </c>
      <c r="M9781">
        <v>6.2987629377921204</v>
      </c>
      <c r="N9781">
        <v>6.22737111333391</v>
      </c>
      <c r="O9781">
        <v>6.1617422448561596</v>
      </c>
      <c r="P9781">
        <v>6.9084007912347802</v>
      </c>
      <c r="Q9781">
        <v>2.8218677180984102</v>
      </c>
    </row>
    <row r="9782" spans="1:17">
      <c r="A9782" t="s">
        <v>17819</v>
      </c>
      <c r="B9782" s="16" t="s">
        <v>17820</v>
      </c>
      <c r="C9782">
        <v>4.0706176854441196</v>
      </c>
      <c r="D9782">
        <v>4.1931807688815699</v>
      </c>
      <c r="E9782">
        <v>4.2015349465393896</v>
      </c>
      <c r="F9782">
        <v>4.1611154638698196</v>
      </c>
      <c r="G9782">
        <v>4.4429501088137897</v>
      </c>
      <c r="H9782">
        <v>3.65660975244205</v>
      </c>
      <c r="I9782">
        <v>4.0793606969786396</v>
      </c>
      <c r="J9782">
        <v>3.5611359966351301</v>
      </c>
      <c r="K9782">
        <v>4.2084442324483602</v>
      </c>
      <c r="L9782">
        <v>4.6061367415952201</v>
      </c>
      <c r="M9782">
        <v>4.69174350335686</v>
      </c>
      <c r="N9782">
        <v>4.6183712388410303</v>
      </c>
      <c r="O9782">
        <v>4.5809011873356402</v>
      </c>
      <c r="P9782">
        <v>3.3893867502571098</v>
      </c>
      <c r="Q9782">
        <v>5.81282804418474</v>
      </c>
    </row>
    <row r="9783" spans="1:17">
      <c r="A9783" t="s">
        <v>17821</v>
      </c>
      <c r="B9783" s="16" t="s">
        <v>17822</v>
      </c>
      <c r="C9783">
        <v>6.8676794743352501</v>
      </c>
      <c r="D9783">
        <v>6.8509999593391502</v>
      </c>
      <c r="E9783">
        <v>6.95616349127571</v>
      </c>
      <c r="F9783">
        <v>6.8876994796915101</v>
      </c>
      <c r="G9783">
        <v>6.4648297334768499</v>
      </c>
      <c r="H9783">
        <v>6.3227184017824802</v>
      </c>
      <c r="I9783">
        <v>6.4719229855418696</v>
      </c>
      <c r="J9783">
        <v>6.7281888773298499</v>
      </c>
      <c r="K9783">
        <v>6.9835028813780502</v>
      </c>
      <c r="L9783">
        <v>6.1640690053138298</v>
      </c>
      <c r="M9783">
        <v>5.8211776785550002</v>
      </c>
      <c r="N9783">
        <v>5.3632034605234802</v>
      </c>
      <c r="O9783">
        <v>6.2360993360692198</v>
      </c>
      <c r="P9783">
        <v>6.7384110805200397</v>
      </c>
      <c r="Q9783">
        <v>7.1565710053807701</v>
      </c>
    </row>
    <row r="9784" spans="1:17">
      <c r="A9784" t="s">
        <v>17823</v>
      </c>
      <c r="B9784" s="16" t="s">
        <v>17824</v>
      </c>
      <c r="C9784">
        <v>10.6686943329172</v>
      </c>
      <c r="D9784">
        <v>10.5729415676428</v>
      </c>
      <c r="E9784">
        <v>10.9315053539395</v>
      </c>
      <c r="F9784">
        <v>10.667736123735899</v>
      </c>
      <c r="G9784">
        <v>10.9593165380795</v>
      </c>
      <c r="H9784">
        <v>10.027405587052099</v>
      </c>
      <c r="I9784">
        <v>10.9378307232193</v>
      </c>
      <c r="J9784">
        <v>10.602073513209801</v>
      </c>
      <c r="K9784">
        <v>10.6191561712926</v>
      </c>
      <c r="L9784">
        <v>10.929722579620099</v>
      </c>
      <c r="M9784">
        <v>10.9057757999028</v>
      </c>
      <c r="N9784">
        <v>11.629371280241701</v>
      </c>
      <c r="O9784">
        <v>10.5486872767236</v>
      </c>
      <c r="P9784">
        <v>10.507847530338699</v>
      </c>
      <c r="Q9784">
        <v>12.382964378666699</v>
      </c>
    </row>
    <row r="9785" spans="1:17">
      <c r="A9785" t="s">
        <v>17825</v>
      </c>
      <c r="B9785" s="16" t="s">
        <v>17826</v>
      </c>
      <c r="C9785">
        <v>7.0369858748898499</v>
      </c>
      <c r="D9785">
        <v>6.9348536957886502</v>
      </c>
      <c r="E9785">
        <v>6.3595865741919599</v>
      </c>
      <c r="F9785">
        <v>7.0710305154404098</v>
      </c>
      <c r="G9785">
        <v>7.0416356122635104</v>
      </c>
      <c r="H9785">
        <v>7.3497448055988004</v>
      </c>
      <c r="I9785">
        <v>7.4227314773209603</v>
      </c>
      <c r="J9785">
        <v>6.8121350092444999</v>
      </c>
      <c r="K9785">
        <v>7.0542893642586604</v>
      </c>
      <c r="L9785">
        <v>7.7362754720663904</v>
      </c>
      <c r="M9785">
        <v>7.8549971336587099</v>
      </c>
      <c r="N9785">
        <v>8.3124983382195392</v>
      </c>
      <c r="O9785">
        <v>7.8743466868911698</v>
      </c>
      <c r="P9785">
        <v>7.2407411986024197</v>
      </c>
      <c r="Q9785">
        <v>7.5369478347710803</v>
      </c>
    </row>
    <row r="9786" spans="1:17">
      <c r="A9786" t="s">
        <v>17827</v>
      </c>
      <c r="B9786" s="16" t="s">
        <v>2751</v>
      </c>
      <c r="C9786">
        <v>4.3623517865106702</v>
      </c>
      <c r="D9786">
        <v>4.7881665373273803</v>
      </c>
      <c r="E9786">
        <v>4.0887687455453801</v>
      </c>
      <c r="F9786">
        <v>4.0892058755412499</v>
      </c>
      <c r="G9786">
        <v>4.88571169002517</v>
      </c>
      <c r="H9786">
        <v>4.4894640760069198</v>
      </c>
      <c r="I9786">
        <v>4.2360017113942803</v>
      </c>
      <c r="J9786">
        <v>4.589987956211</v>
      </c>
      <c r="K9786">
        <v>4.5405942945665601</v>
      </c>
      <c r="L9786">
        <v>4.3892426656840904</v>
      </c>
      <c r="M9786">
        <v>4.6554405993468704</v>
      </c>
      <c r="N9786">
        <v>4.4472252118161997</v>
      </c>
      <c r="O9786">
        <v>4.69890729297832</v>
      </c>
      <c r="P9786">
        <v>4.8003293124776603</v>
      </c>
      <c r="Q9786">
        <v>5.81282804418474</v>
      </c>
    </row>
    <row r="9787" spans="1:17">
      <c r="A9787" t="s">
        <v>17828</v>
      </c>
      <c r="B9787" s="16" t="s">
        <v>17829</v>
      </c>
      <c r="C9787">
        <v>9.0305268103088991</v>
      </c>
      <c r="D9787">
        <v>9.0319599792934397</v>
      </c>
      <c r="E9787">
        <v>9.2089216660624107</v>
      </c>
      <c r="F9787">
        <v>9.2463384693632804</v>
      </c>
      <c r="G9787">
        <v>9.0428085381847207</v>
      </c>
      <c r="H9787">
        <v>9.4753127701003308</v>
      </c>
      <c r="I9787">
        <v>9.1768573776460194</v>
      </c>
      <c r="J9787">
        <v>9.2613919504415705</v>
      </c>
      <c r="K9787">
        <v>9.0861259630570697</v>
      </c>
      <c r="L9787">
        <v>9.2040750511409595</v>
      </c>
      <c r="M9787">
        <v>9.0639587166415296</v>
      </c>
      <c r="N9787">
        <v>8.8763069156626102</v>
      </c>
      <c r="O9787">
        <v>9.0028289439840705</v>
      </c>
      <c r="P9787">
        <v>9.3150325348294896</v>
      </c>
      <c r="Q9787">
        <v>7.5369478347710803</v>
      </c>
    </row>
    <row r="9788" spans="1:17">
      <c r="A9788" t="s">
        <v>17830</v>
      </c>
      <c r="B9788" s="16" t="s">
        <v>17831</v>
      </c>
      <c r="C9788">
        <v>11.739540176353</v>
      </c>
      <c r="D9788">
        <v>11.569524004251701</v>
      </c>
      <c r="E9788">
        <v>12.5405174389472</v>
      </c>
      <c r="F9788">
        <v>12.2436886959413</v>
      </c>
      <c r="G9788">
        <v>12.213096014693599</v>
      </c>
      <c r="H9788">
        <v>11.307680220926599</v>
      </c>
      <c r="I9788">
        <v>11.482515883658399</v>
      </c>
      <c r="J9788">
        <v>12.1324774514375</v>
      </c>
      <c r="K9788">
        <v>11.6947426556679</v>
      </c>
      <c r="L9788">
        <v>12.4226383651935</v>
      </c>
      <c r="M9788">
        <v>12.3055202782948</v>
      </c>
      <c r="N9788">
        <v>13.1042239973245</v>
      </c>
      <c r="O9788">
        <v>12.3192940706559</v>
      </c>
      <c r="P9788">
        <v>11.0625857357343</v>
      </c>
      <c r="Q9788">
        <v>14.169204887053899</v>
      </c>
    </row>
    <row r="9789" spans="1:17">
      <c r="A9789" t="s">
        <v>17832</v>
      </c>
      <c r="B9789" s="16" t="s">
        <v>17833</v>
      </c>
      <c r="C9789">
        <v>9.8938668463644692</v>
      </c>
      <c r="D9789">
        <v>9.8700435063205294</v>
      </c>
      <c r="E9789">
        <v>10.164230052888101</v>
      </c>
      <c r="F9789">
        <v>9.9263952790748409</v>
      </c>
      <c r="G9789">
        <v>9.7219299160390094</v>
      </c>
      <c r="H9789">
        <v>7.5381418093860697</v>
      </c>
      <c r="I9789">
        <v>9.5887750090702504</v>
      </c>
      <c r="J9789">
        <v>9.8452921233343798</v>
      </c>
      <c r="K9789">
        <v>9.7232584972088496</v>
      </c>
      <c r="L9789">
        <v>10.1503138044456</v>
      </c>
      <c r="M9789">
        <v>7.8806535807340703</v>
      </c>
      <c r="N9789">
        <v>8.3124983382195392</v>
      </c>
      <c r="O9789">
        <v>7.3893804998512502</v>
      </c>
      <c r="P9789">
        <v>9.1333243492355791</v>
      </c>
      <c r="Q9789">
        <v>8.1958182219819093</v>
      </c>
    </row>
    <row r="9790" spans="1:17">
      <c r="A9790" t="s">
        <v>17834</v>
      </c>
      <c r="B9790" s="16" t="s">
        <v>17835</v>
      </c>
      <c r="C9790">
        <v>5.3018286845624196</v>
      </c>
      <c r="D9790">
        <v>5.4969810266401202</v>
      </c>
      <c r="E9790">
        <v>4.8415581104649901</v>
      </c>
      <c r="F9790">
        <v>4.6581111746450903</v>
      </c>
      <c r="G9790">
        <v>5.4468377703358204</v>
      </c>
      <c r="H9790">
        <v>4.43015569855271</v>
      </c>
      <c r="I9790">
        <v>5.1197440703333399</v>
      </c>
      <c r="J9790">
        <v>5.1499325625975896</v>
      </c>
      <c r="K9790">
        <v>4.9119590476093702</v>
      </c>
      <c r="L9790">
        <v>4.6547502153815303</v>
      </c>
      <c r="M9790">
        <v>4.1590575299716699</v>
      </c>
      <c r="N9790">
        <v>4.3174573962368399</v>
      </c>
      <c r="O9790">
        <v>4.4501242258791596</v>
      </c>
      <c r="P9790">
        <v>4.8003293124776603</v>
      </c>
      <c r="Q9790">
        <v>2.8218677180984102</v>
      </c>
    </row>
    <row r="9791" spans="1:17">
      <c r="A9791" t="s">
        <v>17836</v>
      </c>
      <c r="B9791" s="16" t="s">
        <v>17837</v>
      </c>
      <c r="C9791">
        <v>8.4469696701162</v>
      </c>
      <c r="D9791">
        <v>8.2363866757181903</v>
      </c>
      <c r="E9791">
        <v>8.2506936738005692</v>
      </c>
      <c r="F9791">
        <v>8.4656958289697393</v>
      </c>
      <c r="G9791">
        <v>8.1413900255043803</v>
      </c>
      <c r="H9791">
        <v>8.7159131394021596</v>
      </c>
      <c r="I9791">
        <v>8.5326568475594708</v>
      </c>
      <c r="J9791">
        <v>8.2995210293324408</v>
      </c>
      <c r="K9791">
        <v>8.6777836514749307</v>
      </c>
      <c r="L9791">
        <v>8.5628505750509607</v>
      </c>
      <c r="M9791">
        <v>8.9034973838461795</v>
      </c>
      <c r="N9791">
        <v>8.5675425437041195</v>
      </c>
      <c r="O9791">
        <v>8.3761278518482207</v>
      </c>
      <c r="P9791">
        <v>8.5218554414206693</v>
      </c>
      <c r="Q9791">
        <v>8.3931679398307004</v>
      </c>
    </row>
    <row r="9792" spans="1:17">
      <c r="A9792" t="s">
        <v>17838</v>
      </c>
      <c r="B9792" s="16" t="s">
        <v>17839</v>
      </c>
      <c r="C9792">
        <v>6.0382723697636704</v>
      </c>
      <c r="D9792">
        <v>6.2663873915801203</v>
      </c>
      <c r="E9792">
        <v>6.43959429717279</v>
      </c>
      <c r="F9792">
        <v>6.3935285504750903</v>
      </c>
      <c r="G9792">
        <v>6.3249249403227497</v>
      </c>
      <c r="H9792">
        <v>6.5659659380906303</v>
      </c>
      <c r="I9792">
        <v>6.5750413576586197</v>
      </c>
      <c r="J9792">
        <v>6.5922347918025697</v>
      </c>
      <c r="K9792">
        <v>6.30511742862564</v>
      </c>
      <c r="L9792">
        <v>6.3936395210192902</v>
      </c>
      <c r="M9792">
        <v>6.1241308252630597</v>
      </c>
      <c r="N9792">
        <v>6.12710255390685</v>
      </c>
      <c r="O9792">
        <v>6.0966462151313001</v>
      </c>
      <c r="P9792">
        <v>6.1737439525172801</v>
      </c>
      <c r="Q9792">
        <v>7.8374797051227896</v>
      </c>
    </row>
    <row r="9793" spans="1:17">
      <c r="A9793" t="s">
        <v>1330</v>
      </c>
      <c r="B9793" s="16" t="e">
        <v>#N/A</v>
      </c>
      <c r="C9793">
        <v>7.9557143637809897</v>
      </c>
      <c r="D9793">
        <v>7.9586374733301701</v>
      </c>
      <c r="E9793">
        <v>7.54747676036735</v>
      </c>
      <c r="F9793">
        <v>7.3281739612715704</v>
      </c>
      <c r="G9793">
        <v>6.6190383231045704</v>
      </c>
      <c r="H9793">
        <v>6.7844140662405801</v>
      </c>
      <c r="I9793">
        <v>6.6477658559454804</v>
      </c>
      <c r="J9793">
        <v>7.62903564147254</v>
      </c>
      <c r="K9793">
        <v>7.7565037701865798</v>
      </c>
      <c r="L9793">
        <v>7.4874814079013499</v>
      </c>
      <c r="M9793">
        <v>6.42447755612789</v>
      </c>
      <c r="N9793">
        <v>6.7371334825218199</v>
      </c>
      <c r="O9793">
        <v>5.9118341377025301</v>
      </c>
      <c r="P9793">
        <v>6.6769424514664104</v>
      </c>
      <c r="Q9793">
        <v>9.2143845326617093</v>
      </c>
    </row>
    <row r="9794" spans="1:17">
      <c r="A9794" t="s">
        <v>1331</v>
      </c>
      <c r="B9794" s="16" t="s">
        <v>440</v>
      </c>
      <c r="C9794">
        <v>7.9225536190524997</v>
      </c>
      <c r="D9794">
        <v>7.9226756640482803</v>
      </c>
      <c r="E9794">
        <v>8.5119766785177706</v>
      </c>
      <c r="F9794">
        <v>8.3156834904239894</v>
      </c>
      <c r="G9794">
        <v>7.8628598961016696</v>
      </c>
      <c r="H9794">
        <v>8.6445670584370102</v>
      </c>
      <c r="I9794">
        <v>7.9038432654238502</v>
      </c>
      <c r="J9794">
        <v>9.1225622065162799</v>
      </c>
      <c r="K9794">
        <v>7.6182326434521599</v>
      </c>
      <c r="L9794">
        <v>7.7153536091611201</v>
      </c>
      <c r="M9794">
        <v>8.1240673728060901</v>
      </c>
      <c r="N9794">
        <v>7.96450557611786</v>
      </c>
      <c r="O9794">
        <v>8.1469710812969698</v>
      </c>
      <c r="P9794">
        <v>7.8527434264668097</v>
      </c>
      <c r="Q9794">
        <v>9.3151344269335699</v>
      </c>
    </row>
    <row r="9795" spans="1:17">
      <c r="A9795" t="s">
        <v>1332</v>
      </c>
      <c r="B9795" s="16" t="s">
        <v>556</v>
      </c>
      <c r="C9795">
        <v>7.9225536190524997</v>
      </c>
      <c r="D9795">
        <v>8.1879879463342693</v>
      </c>
      <c r="E9795">
        <v>8.0180341608702506</v>
      </c>
      <c r="F9795">
        <v>8.1107450165354606</v>
      </c>
      <c r="G9795">
        <v>8.0945910163541193</v>
      </c>
      <c r="H9795">
        <v>8.4372601967683298</v>
      </c>
      <c r="I9795">
        <v>8.3202877605202996</v>
      </c>
      <c r="J9795">
        <v>8.07752150924183</v>
      </c>
      <c r="K9795">
        <v>8.1496261775359304</v>
      </c>
      <c r="L9795">
        <v>8.0686548807674594</v>
      </c>
      <c r="M9795">
        <v>8.2474820540102805</v>
      </c>
      <c r="N9795">
        <v>8.4387621139333007</v>
      </c>
      <c r="O9795">
        <v>8.4707387085895203</v>
      </c>
      <c r="P9795">
        <v>8.2808406053416803</v>
      </c>
      <c r="Q9795">
        <v>7.3593062614465703</v>
      </c>
    </row>
    <row r="9796" spans="1:17">
      <c r="A9796" t="s">
        <v>17840</v>
      </c>
      <c r="B9796" s="16" t="s">
        <v>17841</v>
      </c>
      <c r="C9796">
        <v>9.1782273588202408</v>
      </c>
      <c r="D9796">
        <v>8.9338136766419005</v>
      </c>
      <c r="E9796">
        <v>8.9247616565462309</v>
      </c>
      <c r="F9796">
        <v>9.4063965235050997</v>
      </c>
      <c r="G9796">
        <v>9.4831745380079493</v>
      </c>
      <c r="H9796">
        <v>9.3117970198640592</v>
      </c>
      <c r="I9796">
        <v>8.9064981922963398</v>
      </c>
      <c r="J9796">
        <v>9.1127040177142202</v>
      </c>
      <c r="K9796">
        <v>8.74334763601186</v>
      </c>
      <c r="L9796">
        <v>8.9923362976177508</v>
      </c>
      <c r="M9796">
        <v>9.4254374700342805</v>
      </c>
      <c r="N9796">
        <v>9.8059909405156294</v>
      </c>
      <c r="O9796">
        <v>9.4880800491535808</v>
      </c>
      <c r="P9796">
        <v>8.8580386323664708</v>
      </c>
      <c r="Q9796">
        <v>8.9266120302692595</v>
      </c>
    </row>
    <row r="9797" spans="1:17">
      <c r="A9797" t="s">
        <v>17842</v>
      </c>
      <c r="B9797" s="16" t="s">
        <v>17843</v>
      </c>
      <c r="C9797">
        <v>8.7866082468575293</v>
      </c>
      <c r="D9797">
        <v>8.73574190386935</v>
      </c>
      <c r="E9797">
        <v>8.3258257794522592</v>
      </c>
      <c r="F9797">
        <v>8.6880503507023494</v>
      </c>
      <c r="G9797">
        <v>8.7242431535982501</v>
      </c>
      <c r="H9797">
        <v>8.7678690697052204</v>
      </c>
      <c r="I9797">
        <v>8.4235252308595108</v>
      </c>
      <c r="J9797">
        <v>8.1043146912120303</v>
      </c>
      <c r="K9797">
        <v>8.5148886715223906</v>
      </c>
      <c r="L9797">
        <v>8.4280026099123493</v>
      </c>
      <c r="M9797">
        <v>8.8188779287282308</v>
      </c>
      <c r="N9797">
        <v>9.0558923770851401</v>
      </c>
      <c r="O9797">
        <v>9.0964532314789501</v>
      </c>
      <c r="P9797">
        <v>8.4413137018814606</v>
      </c>
      <c r="Q9797">
        <v>9.2656390107680107</v>
      </c>
    </row>
    <row r="9798" spans="1:17">
      <c r="A9798" t="s">
        <v>17844</v>
      </c>
      <c r="B9798" s="16" t="s">
        <v>17845</v>
      </c>
      <c r="C9798">
        <v>6.6054299362161997</v>
      </c>
      <c r="D9798">
        <v>6.91663908632923</v>
      </c>
      <c r="E9798">
        <v>6.7050299623338301</v>
      </c>
      <c r="F9798">
        <v>6.8240794826410198</v>
      </c>
      <c r="G9798">
        <v>6.7702069828436704</v>
      </c>
      <c r="H9798">
        <v>6.7844140662405801</v>
      </c>
      <c r="I9798">
        <v>6.7169663794845196</v>
      </c>
      <c r="J9798">
        <v>6.7281888773298499</v>
      </c>
      <c r="K9798">
        <v>6.6489972230150904</v>
      </c>
      <c r="L9798">
        <v>6.6588220656313899</v>
      </c>
      <c r="M9798">
        <v>6.49298820394774</v>
      </c>
      <c r="N9798">
        <v>6.8032599918705801</v>
      </c>
      <c r="O9798">
        <v>6.5778486671751004</v>
      </c>
      <c r="P9798">
        <v>6.1050083310752497</v>
      </c>
      <c r="Q9798">
        <v>7.5369478347710803</v>
      </c>
    </row>
    <row r="9799" spans="1:17">
      <c r="A9799" t="s">
        <v>17846</v>
      </c>
      <c r="B9799" s="16" t="s">
        <v>17847</v>
      </c>
      <c r="C9799">
        <v>6.5812385223602199</v>
      </c>
      <c r="D9799">
        <v>6.5053514820953504</v>
      </c>
      <c r="E9799">
        <v>6.0883257756658304</v>
      </c>
      <c r="F9799">
        <v>6.5705378903197103</v>
      </c>
      <c r="G9799">
        <v>6.7582024653551098</v>
      </c>
      <c r="H9799">
        <v>7.0643756118801804</v>
      </c>
      <c r="I9799">
        <v>7.2856101270774296</v>
      </c>
      <c r="J9799">
        <v>6.4313468883680898</v>
      </c>
      <c r="K9799">
        <v>6.51004033141996</v>
      </c>
      <c r="L9799">
        <v>7.2165768042887199</v>
      </c>
      <c r="M9799">
        <v>7.2074941090782501</v>
      </c>
      <c r="N9799">
        <v>7.6128423779248298</v>
      </c>
      <c r="O9799">
        <v>6.9443528735545703</v>
      </c>
      <c r="P9799">
        <v>7.6121552321725998</v>
      </c>
      <c r="Q9799">
        <v>6.9204191934356096</v>
      </c>
    </row>
    <row r="9800" spans="1:17">
      <c r="A9800" t="s">
        <v>17848</v>
      </c>
      <c r="B9800" s="16" t="s">
        <v>17849</v>
      </c>
      <c r="C9800">
        <v>6.8168678752759702</v>
      </c>
      <c r="D9800">
        <v>6.8509999593391502</v>
      </c>
      <c r="E9800">
        <v>6.4779724688708198</v>
      </c>
      <c r="F9800">
        <v>6.9822934445135401</v>
      </c>
      <c r="G9800">
        <v>6.4499469432156404</v>
      </c>
      <c r="H9800">
        <v>6.9069592085921299</v>
      </c>
      <c r="I9800">
        <v>6.2243210452346904</v>
      </c>
      <c r="J9800">
        <v>6.8523309130505803</v>
      </c>
      <c r="K9800">
        <v>6.3685126514067996</v>
      </c>
      <c r="L9800">
        <v>6.0336280567968696</v>
      </c>
      <c r="M9800">
        <v>5.9390315793501296</v>
      </c>
      <c r="N9800">
        <v>5.4503318971003596</v>
      </c>
      <c r="O9800">
        <v>5.8497078619626199</v>
      </c>
      <c r="P9800">
        <v>6.6290412099549298</v>
      </c>
      <c r="Q9800">
        <v>5.81282804418474</v>
      </c>
    </row>
    <row r="9801" spans="1:17">
      <c r="A9801" t="s">
        <v>17850</v>
      </c>
      <c r="B9801" s="16" t="s">
        <v>17851</v>
      </c>
      <c r="C9801">
        <v>7.3180840145043398</v>
      </c>
      <c r="D9801">
        <v>7.3212486542093096</v>
      </c>
      <c r="E9801">
        <v>7.3245864031377002</v>
      </c>
      <c r="F9801">
        <v>6.9655524357452503</v>
      </c>
      <c r="G9801">
        <v>6.8960099479567596</v>
      </c>
      <c r="H9801">
        <v>7.8539633219920502</v>
      </c>
      <c r="I9801">
        <v>7.4019315716363598</v>
      </c>
      <c r="J9801">
        <v>7.29255167474129</v>
      </c>
      <c r="K9801">
        <v>7.1435456076211903</v>
      </c>
      <c r="L9801">
        <v>7.1400417849623699</v>
      </c>
      <c r="M9801">
        <v>6.86886880937121</v>
      </c>
      <c r="N9801">
        <v>6.6073365936536996</v>
      </c>
      <c r="O9801">
        <v>7.0368382134341498</v>
      </c>
      <c r="P9801">
        <v>7.5016343753046</v>
      </c>
      <c r="Q9801">
        <v>6.2843132996066204</v>
      </c>
    </row>
    <row r="9802" spans="1:17">
      <c r="A9802" t="s">
        <v>17852</v>
      </c>
      <c r="B9802" s="16" t="s">
        <v>17853</v>
      </c>
      <c r="C9802">
        <v>10.134040263324501</v>
      </c>
      <c r="D9802">
        <v>10.138304422338701</v>
      </c>
      <c r="E9802">
        <v>10.2452223822308</v>
      </c>
      <c r="F9802">
        <v>9.7621591017986997</v>
      </c>
      <c r="G9802">
        <v>10.003417989933199</v>
      </c>
      <c r="H9802">
        <v>8.9445926400007494</v>
      </c>
      <c r="I9802">
        <v>9.5640639412936093</v>
      </c>
      <c r="J9802">
        <v>9.4558732772182292</v>
      </c>
      <c r="K9802">
        <v>10.132293267393001</v>
      </c>
      <c r="L9802">
        <v>9.7045564481731503</v>
      </c>
      <c r="M9802">
        <v>9.5865412003762795</v>
      </c>
      <c r="N9802">
        <v>9.5615432052298193</v>
      </c>
      <c r="O9802">
        <v>9.8159212610753208</v>
      </c>
      <c r="P9802">
        <v>9.3812767668486305</v>
      </c>
      <c r="Q9802">
        <v>11.550695837324101</v>
      </c>
    </row>
    <row r="9803" spans="1:17">
      <c r="A9803" t="s">
        <v>17854</v>
      </c>
      <c r="B9803" s="16" t="s">
        <v>17855</v>
      </c>
      <c r="C9803">
        <v>7.71130932546843</v>
      </c>
      <c r="D9803">
        <v>7.8188837629571299</v>
      </c>
      <c r="E9803">
        <v>6.8724668132343201</v>
      </c>
      <c r="F9803">
        <v>7.4413218706507402</v>
      </c>
      <c r="G9803">
        <v>7.6783275857239097</v>
      </c>
      <c r="H9803">
        <v>6.9738835018687801</v>
      </c>
      <c r="I9803">
        <v>7.2237164074504898</v>
      </c>
      <c r="J9803">
        <v>6.8759177338312698</v>
      </c>
      <c r="K9803">
        <v>7.2275753886876002</v>
      </c>
      <c r="L9803">
        <v>7.1711470390333902</v>
      </c>
      <c r="M9803">
        <v>7.7554870718705198</v>
      </c>
      <c r="N9803">
        <v>7.5438005299872897</v>
      </c>
      <c r="O9803">
        <v>7.7115687901622296</v>
      </c>
      <c r="P9803">
        <v>7.27218074483838</v>
      </c>
      <c r="Q9803">
        <v>5.81282804418474</v>
      </c>
    </row>
    <row r="9804" spans="1:17">
      <c r="A9804" t="s">
        <v>17856</v>
      </c>
      <c r="B9804" s="16" t="s">
        <v>17857</v>
      </c>
      <c r="C9804">
        <v>8.4064419853282395</v>
      </c>
      <c r="D9804">
        <v>8.2581878666531292</v>
      </c>
      <c r="E9804">
        <v>8.4267877094700001</v>
      </c>
      <c r="F9804">
        <v>8.1811406841559897</v>
      </c>
      <c r="G9804">
        <v>8.1459873984650901</v>
      </c>
      <c r="H9804">
        <v>8.0742307795017201</v>
      </c>
      <c r="I9804">
        <v>7.9087622112617701</v>
      </c>
      <c r="J9804">
        <v>8.0011625238853892</v>
      </c>
      <c r="K9804">
        <v>7.9664356279317303</v>
      </c>
      <c r="L9804">
        <v>7.8219497417635404</v>
      </c>
      <c r="M9804">
        <v>7.8697138841250904</v>
      </c>
      <c r="N9804">
        <v>8.1234169947229091</v>
      </c>
      <c r="O9804">
        <v>7.8114262473187699</v>
      </c>
      <c r="P9804">
        <v>7.7071490674832202</v>
      </c>
      <c r="Q9804">
        <v>8.6462459446333604</v>
      </c>
    </row>
    <row r="9805" spans="1:17">
      <c r="A9805" t="s">
        <v>17858</v>
      </c>
      <c r="B9805" s="16" t="s">
        <v>17859</v>
      </c>
      <c r="C9805">
        <v>9.6159599860549108</v>
      </c>
      <c r="D9805">
        <v>9.6362723813972799</v>
      </c>
      <c r="E9805">
        <v>9.5004707974269191</v>
      </c>
      <c r="F9805">
        <v>9.1719030974780296</v>
      </c>
      <c r="G9805">
        <v>9.4009838323943704</v>
      </c>
      <c r="H9805">
        <v>8.7651807219784992</v>
      </c>
      <c r="I9805">
        <v>9.1829567787181592</v>
      </c>
      <c r="J9805">
        <v>9.1143517357785395</v>
      </c>
      <c r="K9805">
        <v>9.4114845495946895</v>
      </c>
      <c r="L9805">
        <v>9.0807956739758193</v>
      </c>
      <c r="M9805">
        <v>9.0955793197189898</v>
      </c>
      <c r="N9805">
        <v>8.7732632551634708</v>
      </c>
      <c r="O9805">
        <v>9.2628320575318295</v>
      </c>
      <c r="P9805">
        <v>9.0512966520546492</v>
      </c>
      <c r="Q9805">
        <v>9.9376776092220709</v>
      </c>
    </row>
    <row r="9806" spans="1:17">
      <c r="A9806" t="s">
        <v>17860</v>
      </c>
      <c r="B9806" s="16" t="s">
        <v>17861</v>
      </c>
      <c r="C9806">
        <v>7.6604769151482097</v>
      </c>
      <c r="D9806">
        <v>7.6857187898793402</v>
      </c>
      <c r="E9806">
        <v>7.7867704078840099</v>
      </c>
      <c r="F9806">
        <v>7.5959218196393197</v>
      </c>
      <c r="G9806">
        <v>7.5172106731635502</v>
      </c>
      <c r="H9806">
        <v>7.7705720525869797</v>
      </c>
      <c r="I9806">
        <v>7.2780176798967702</v>
      </c>
      <c r="J9806">
        <v>7.2808387888992003</v>
      </c>
      <c r="K9806">
        <v>7.5814845344670303</v>
      </c>
      <c r="L9806">
        <v>7.4372315461415699</v>
      </c>
      <c r="M9806">
        <v>7.5050780063628402</v>
      </c>
      <c r="N9806">
        <v>7.7361044516620296</v>
      </c>
      <c r="O9806">
        <v>7.6544403010951898</v>
      </c>
      <c r="P9806">
        <v>7.0482780763639896</v>
      </c>
      <c r="Q9806">
        <v>7.9670857749043096</v>
      </c>
    </row>
    <row r="9807" spans="1:17">
      <c r="A9807" t="s">
        <v>17862</v>
      </c>
      <c r="B9807" s="16" t="s">
        <v>17863</v>
      </c>
      <c r="C9807">
        <v>5.0699158884914599</v>
      </c>
      <c r="D9807">
        <v>4.9857818498749902</v>
      </c>
      <c r="E9807">
        <v>5.1699772735735099</v>
      </c>
      <c r="F9807">
        <v>5.4439053774776101</v>
      </c>
      <c r="G9807">
        <v>5.0599536599459096</v>
      </c>
      <c r="H9807">
        <v>4.9232684487670202</v>
      </c>
      <c r="I9807">
        <v>5.4054102752163304</v>
      </c>
      <c r="J9807">
        <v>5.3714827538142504</v>
      </c>
      <c r="K9807">
        <v>5.3619579291262198</v>
      </c>
      <c r="L9807">
        <v>5.6865671756845</v>
      </c>
      <c r="M9807">
        <v>4.9201667747551001</v>
      </c>
      <c r="N9807">
        <v>5.3632034605234802</v>
      </c>
      <c r="O9807">
        <v>5.0275607712213803</v>
      </c>
      <c r="P9807">
        <v>4.86023234540618</v>
      </c>
      <c r="Q9807">
        <v>6.2843132996066204</v>
      </c>
    </row>
    <row r="9808" spans="1:17">
      <c r="A9808" t="s">
        <v>17864</v>
      </c>
      <c r="B9808" s="16" t="s">
        <v>17865</v>
      </c>
      <c r="C9808">
        <v>7.4099128563250902</v>
      </c>
      <c r="D9808">
        <v>7.4844651280120704</v>
      </c>
      <c r="E9808">
        <v>7.5384713863363499</v>
      </c>
      <c r="F9808">
        <v>7.4947229481945996</v>
      </c>
      <c r="G9808">
        <v>7.3910775129397202</v>
      </c>
      <c r="H9808">
        <v>7.7651961808521097</v>
      </c>
      <c r="I9808">
        <v>7.5160073190113001</v>
      </c>
      <c r="J9808">
        <v>7.60576976212199</v>
      </c>
      <c r="K9808">
        <v>7.4361311627057196</v>
      </c>
      <c r="L9808">
        <v>7.6451777240224201</v>
      </c>
      <c r="M9808">
        <v>7.6314095030644102</v>
      </c>
      <c r="N9808">
        <v>7.4020149515182698</v>
      </c>
      <c r="O9808">
        <v>7.6589162149774896</v>
      </c>
      <c r="P9808">
        <v>7.5279031862563199</v>
      </c>
      <c r="Q9808">
        <v>7.5369478347710803</v>
      </c>
    </row>
    <row r="9809" spans="1:17">
      <c r="A9809" t="s">
        <v>17866</v>
      </c>
      <c r="B9809" s="16" t="s">
        <v>17867</v>
      </c>
      <c r="C9809">
        <v>6.6756381474204201</v>
      </c>
      <c r="D9809">
        <v>6.9348536957886502</v>
      </c>
      <c r="E9809">
        <v>7.1223052403704799</v>
      </c>
      <c r="F9809">
        <v>7.0233102594783396</v>
      </c>
      <c r="G9809">
        <v>7.0317103077074501</v>
      </c>
      <c r="H9809">
        <v>6.9455834449407403</v>
      </c>
      <c r="I9809">
        <v>6.9644808980353901</v>
      </c>
      <c r="J9809">
        <v>7.2630884481653997</v>
      </c>
      <c r="K9809">
        <v>6.9426125990962504</v>
      </c>
      <c r="L9809">
        <v>6.7951119533207596</v>
      </c>
      <c r="M9809">
        <v>6.7621531480504498</v>
      </c>
      <c r="N9809">
        <v>6.5441982334212296</v>
      </c>
      <c r="O9809">
        <v>7.0090112325606002</v>
      </c>
      <c r="P9809">
        <v>7.2512976857525899</v>
      </c>
      <c r="Q9809">
        <v>6.9204191934356096</v>
      </c>
    </row>
    <row r="9810" spans="1:17">
      <c r="A9810" t="s">
        <v>17868</v>
      </c>
      <c r="B9810" s="16" t="e">
        <v>#N/A</v>
      </c>
      <c r="C9810">
        <v>6.3282826399822101</v>
      </c>
      <c r="D9810">
        <v>6.1921927572866897</v>
      </c>
      <c r="E9810">
        <v>5.7834864418304504</v>
      </c>
      <c r="F9810">
        <v>6.4550082062807501</v>
      </c>
      <c r="G9810">
        <v>6.1327887893196404</v>
      </c>
      <c r="H9810">
        <v>6.51538716343868</v>
      </c>
      <c r="I9810">
        <v>6.1424390200639696</v>
      </c>
      <c r="J9810">
        <v>6.6017122748532602</v>
      </c>
      <c r="K9810">
        <v>6.3930996477940596</v>
      </c>
      <c r="L9810">
        <v>5.88986996217022</v>
      </c>
      <c r="M9810">
        <v>6.1847657049973597</v>
      </c>
      <c r="N9810">
        <v>5.9224530860225002</v>
      </c>
      <c r="O9810">
        <v>5.8175797504700597</v>
      </c>
      <c r="P9810">
        <v>6.5794772553974399</v>
      </c>
      <c r="Q9810">
        <v>6.6375058506955904</v>
      </c>
    </row>
    <row r="9811" spans="1:17">
      <c r="A9811" t="s">
        <v>17869</v>
      </c>
      <c r="B9811" s="16" t="s">
        <v>17870</v>
      </c>
      <c r="C9811">
        <v>10.395271055815099</v>
      </c>
      <c r="D9811">
        <v>10.3124252032377</v>
      </c>
      <c r="E9811">
        <v>10.139167019331101</v>
      </c>
      <c r="F9811">
        <v>10.1055949641007</v>
      </c>
      <c r="G9811">
        <v>10.223710836777901</v>
      </c>
      <c r="H9811">
        <v>9.4604353454821197</v>
      </c>
      <c r="I9811">
        <v>10.0622669572299</v>
      </c>
      <c r="J9811">
        <v>9.7813954194377999</v>
      </c>
      <c r="K9811">
        <v>10.2753932357049</v>
      </c>
      <c r="L9811">
        <v>9.9230991930961903</v>
      </c>
      <c r="M9811">
        <v>9.9092136688477392</v>
      </c>
      <c r="N9811">
        <v>9.5694495242808308</v>
      </c>
      <c r="O9811">
        <v>9.9821216756775701</v>
      </c>
      <c r="P9811">
        <v>10.050344328850001</v>
      </c>
      <c r="Q9811">
        <v>9.8053894822166399</v>
      </c>
    </row>
    <row r="9812" spans="1:17">
      <c r="A9812" t="s">
        <v>17871</v>
      </c>
      <c r="B9812" s="16" t="s">
        <v>17872</v>
      </c>
      <c r="C9812">
        <v>8.1235100418395501</v>
      </c>
      <c r="D9812">
        <v>8.1339815334176198</v>
      </c>
      <c r="E9812">
        <v>8.1420280799080693</v>
      </c>
      <c r="F9812">
        <v>8.3957593672928805</v>
      </c>
      <c r="G9812">
        <v>8.2733048968381997</v>
      </c>
      <c r="H9812">
        <v>8.0785700540620091</v>
      </c>
      <c r="I9812">
        <v>8.0534705485444196</v>
      </c>
      <c r="J9812">
        <v>7.9868334988797196</v>
      </c>
      <c r="K9812">
        <v>7.9418077655172903</v>
      </c>
      <c r="L9812">
        <v>7.8700633797023896</v>
      </c>
      <c r="M9812">
        <v>7.9755421555982604</v>
      </c>
      <c r="N9812">
        <v>7.9977212093333803</v>
      </c>
      <c r="O9812">
        <v>8.01360964961661</v>
      </c>
      <c r="P9812">
        <v>7.75239388175721</v>
      </c>
      <c r="Q9812">
        <v>8.5667227177791094</v>
      </c>
    </row>
    <row r="9813" spans="1:17">
      <c r="A9813" t="s">
        <v>17873</v>
      </c>
      <c r="B9813" s="16" t="s">
        <v>1053</v>
      </c>
      <c r="C9813">
        <v>9.3887204033010292</v>
      </c>
      <c r="D9813">
        <v>9.2704496045955391</v>
      </c>
      <c r="E9813">
        <v>9.0085666683311398</v>
      </c>
      <c r="F9813">
        <v>9.3415804399540097</v>
      </c>
      <c r="G9813">
        <v>9.3421328931983396</v>
      </c>
      <c r="H9813">
        <v>8.4772376849151296</v>
      </c>
      <c r="I9813">
        <v>9.45572639014906</v>
      </c>
      <c r="J9813">
        <v>8.8394250352808008</v>
      </c>
      <c r="K9813">
        <v>9.2802174039593801</v>
      </c>
      <c r="L9813">
        <v>9.2807709387927808</v>
      </c>
      <c r="M9813">
        <v>9.0462672599575598</v>
      </c>
      <c r="N9813">
        <v>8.9239599165894905</v>
      </c>
      <c r="O9813">
        <v>9.1322649267014597</v>
      </c>
      <c r="P9813">
        <v>8.9319410347565995</v>
      </c>
      <c r="Q9813">
        <v>10.170622283119799</v>
      </c>
    </row>
    <row r="9814" spans="1:17">
      <c r="A9814" t="s">
        <v>17874</v>
      </c>
      <c r="B9814" s="16" t="s">
        <v>17875</v>
      </c>
      <c r="C9814">
        <v>8.1193357706863605</v>
      </c>
      <c r="D9814">
        <v>8.0572909341316699</v>
      </c>
      <c r="E9814">
        <v>8.2172551566003307</v>
      </c>
      <c r="F9814">
        <v>8.0877807673353193</v>
      </c>
      <c r="G9814">
        <v>8.0214125638827802</v>
      </c>
      <c r="H9814">
        <v>7.3852487373829199</v>
      </c>
      <c r="I9814">
        <v>8.0667329254783198</v>
      </c>
      <c r="J9814">
        <v>7.9392545499825102</v>
      </c>
      <c r="K9814">
        <v>8.1920025429823298</v>
      </c>
      <c r="L9814">
        <v>7.6506990356972198</v>
      </c>
      <c r="M9814">
        <v>7.5238188887914399</v>
      </c>
      <c r="N9814">
        <v>7.5243813226462599</v>
      </c>
      <c r="O9814">
        <v>7.7158707854648396</v>
      </c>
      <c r="P9814">
        <v>7.40098942313909</v>
      </c>
      <c r="Q9814">
        <v>9.3151344269335699</v>
      </c>
    </row>
    <row r="9815" spans="1:17">
      <c r="A9815" t="s">
        <v>17876</v>
      </c>
      <c r="B9815" s="16" t="s">
        <v>17877</v>
      </c>
      <c r="C9815">
        <v>6.6641738070979804</v>
      </c>
      <c r="D9815">
        <v>7.0479209614188596</v>
      </c>
      <c r="E9815">
        <v>6.7210876136474598</v>
      </c>
      <c r="F9815">
        <v>6.7477305356992501</v>
      </c>
      <c r="G9815">
        <v>6.6583558505855196</v>
      </c>
      <c r="H9815">
        <v>6.9455834449407403</v>
      </c>
      <c r="I9815">
        <v>6.5625520315167796</v>
      </c>
      <c r="J9815">
        <v>6.8039585878804196</v>
      </c>
      <c r="K9815">
        <v>6.8483229266356602</v>
      </c>
      <c r="L9815">
        <v>6.5323868826406404</v>
      </c>
      <c r="M9815">
        <v>6.4542437231635699</v>
      </c>
      <c r="N9815">
        <v>6.6073365936536996</v>
      </c>
      <c r="O9815">
        <v>6.4997914439306701</v>
      </c>
      <c r="P9815">
        <v>6.5454517148896398</v>
      </c>
      <c r="Q9815">
        <v>7.8374797051227896</v>
      </c>
    </row>
    <row r="9816" spans="1:17">
      <c r="A9816" t="s">
        <v>17878</v>
      </c>
      <c r="B9816" s="16" t="s">
        <v>17879</v>
      </c>
      <c r="C9816">
        <v>7.6018073521894403</v>
      </c>
      <c r="D9816">
        <v>7.3821630066689501</v>
      </c>
      <c r="E9816">
        <v>7.5741595143062499</v>
      </c>
      <c r="F9816">
        <v>7.57404036287409</v>
      </c>
      <c r="G9816">
        <v>7.5797625763280001</v>
      </c>
      <c r="H9816">
        <v>7.3280137127293603</v>
      </c>
      <c r="I9816">
        <v>7.34494732199766</v>
      </c>
      <c r="J9816">
        <v>7.1708893408977996</v>
      </c>
      <c r="K9816">
        <v>7.3197740054052103</v>
      </c>
      <c r="L9816">
        <v>7.5597102959179097</v>
      </c>
      <c r="M9816">
        <v>7.2074941090782501</v>
      </c>
      <c r="N9816">
        <v>7.3949016120571596</v>
      </c>
      <c r="O9816">
        <v>7.1871464252967501</v>
      </c>
      <c r="P9816">
        <v>6.9084007912347802</v>
      </c>
      <c r="Q9816">
        <v>8.6462459446333604</v>
      </c>
    </row>
    <row r="9817" spans="1:17">
      <c r="A9817" t="s">
        <v>17880</v>
      </c>
      <c r="B9817" s="16" t="s">
        <v>17881</v>
      </c>
      <c r="C9817">
        <v>6.6641738070979804</v>
      </c>
      <c r="D9817">
        <v>6.7516804628441003</v>
      </c>
      <c r="E9817">
        <v>6.7987778901780498</v>
      </c>
      <c r="F9817">
        <v>6.87878212378223</v>
      </c>
      <c r="G9817">
        <v>6.64536989626367</v>
      </c>
      <c r="H9817">
        <v>7.0016356944961498</v>
      </c>
      <c r="I9817">
        <v>6.8043133897654204</v>
      </c>
      <c r="J9817">
        <v>7.2867071673945603</v>
      </c>
      <c r="K9817">
        <v>6.8124360013922098</v>
      </c>
      <c r="L9817">
        <v>6.7545428627641799</v>
      </c>
      <c r="M9817">
        <v>6.5025119104691198</v>
      </c>
      <c r="N9817">
        <v>6.2904795804548401</v>
      </c>
      <c r="O9817">
        <v>6.7049498293490304</v>
      </c>
      <c r="P9817">
        <v>6.9348693486336597</v>
      </c>
      <c r="Q9817">
        <v>5.09416193408443</v>
      </c>
    </row>
    <row r="9818" spans="1:17">
      <c r="A9818" t="s">
        <v>17882</v>
      </c>
      <c r="B9818" s="16" t="s">
        <v>17883</v>
      </c>
      <c r="C9818">
        <v>5.9071690580714504</v>
      </c>
      <c r="D9818">
        <v>5.7893909640066097</v>
      </c>
      <c r="E9818">
        <v>5.6538073608653301</v>
      </c>
      <c r="F9818">
        <v>5.9029685313311697</v>
      </c>
      <c r="G9818">
        <v>5.5356797135327902</v>
      </c>
      <c r="H9818">
        <v>5.7039026048571104</v>
      </c>
      <c r="I9818">
        <v>5.7346509072572998</v>
      </c>
      <c r="J9818">
        <v>5.5619359506392598</v>
      </c>
      <c r="K9818">
        <v>5.4602654674947297</v>
      </c>
      <c r="L9818">
        <v>5.6865671756845</v>
      </c>
      <c r="M9818">
        <v>5.6755071082188104</v>
      </c>
      <c r="N9818">
        <v>5.8399741889468402</v>
      </c>
      <c r="O9818">
        <v>5.6448044448004904</v>
      </c>
      <c r="P9818">
        <v>5.7609673977777103</v>
      </c>
      <c r="Q9818">
        <v>2.8218677180984102</v>
      </c>
    </row>
    <row r="9819" spans="1:17">
      <c r="A9819" t="s">
        <v>17884</v>
      </c>
      <c r="B9819" s="16" t="s">
        <v>17885</v>
      </c>
      <c r="C9819">
        <v>7.96505030637449</v>
      </c>
      <c r="D9819">
        <v>8.0279747131112202</v>
      </c>
      <c r="E9819">
        <v>8.1887845183136605</v>
      </c>
      <c r="F9819">
        <v>8.4745728368372895</v>
      </c>
      <c r="G9819">
        <v>7.9390274049864802</v>
      </c>
      <c r="H9819">
        <v>8.2728369956591106</v>
      </c>
      <c r="I9819">
        <v>8.0490224856030004</v>
      </c>
      <c r="J9819">
        <v>8.2613482711384201</v>
      </c>
      <c r="K9819">
        <v>7.9785934286737303</v>
      </c>
      <c r="L9819">
        <v>7.8219497417635404</v>
      </c>
      <c r="M9819">
        <v>7.7790689267418101</v>
      </c>
      <c r="N9819">
        <v>7.7639597802696203</v>
      </c>
      <c r="O9819">
        <v>7.6985851168347903</v>
      </c>
      <c r="P9819">
        <v>8.0346246802844803</v>
      </c>
      <c r="Q9819">
        <v>7.8374797051227896</v>
      </c>
    </row>
    <row r="9820" spans="1:17">
      <c r="A9820" t="s">
        <v>17886</v>
      </c>
      <c r="B9820" s="16" t="s">
        <v>17887</v>
      </c>
      <c r="C9820">
        <v>6.2224413490422297</v>
      </c>
      <c r="D9820">
        <v>6.5295865794184396</v>
      </c>
      <c r="E9820">
        <v>6.6389320012258004</v>
      </c>
      <c r="F9820">
        <v>6.54816874345443</v>
      </c>
      <c r="G9820">
        <v>6.8627815520295101</v>
      </c>
      <c r="H9820">
        <v>6.6267677880296096</v>
      </c>
      <c r="I9820">
        <v>6.6239335844977303</v>
      </c>
      <c r="J9820">
        <v>6.5826939551227603</v>
      </c>
      <c r="K9820">
        <v>6.2789451631063997</v>
      </c>
      <c r="L9820">
        <v>6.4328399879020504</v>
      </c>
      <c r="M9820">
        <v>6.5025119104691198</v>
      </c>
      <c r="N9820">
        <v>6.6196358801292998</v>
      </c>
      <c r="O9820">
        <v>6.4997914439306701</v>
      </c>
      <c r="P9820">
        <v>6.47486360288885</v>
      </c>
      <c r="Q9820">
        <v>6.2843132996066204</v>
      </c>
    </row>
    <row r="9821" spans="1:17">
      <c r="A9821" t="s">
        <v>17888</v>
      </c>
      <c r="B9821" s="16" t="s">
        <v>17889</v>
      </c>
      <c r="C9821">
        <v>7.0633572454326403</v>
      </c>
      <c r="D9821">
        <v>7.22843587562339</v>
      </c>
      <c r="E9821">
        <v>7.2270040238899798</v>
      </c>
      <c r="F9821">
        <v>7.3605076217664402</v>
      </c>
      <c r="G9821">
        <v>7.3357426868416997</v>
      </c>
      <c r="H9821">
        <v>7.5877283646995997</v>
      </c>
      <c r="I9821">
        <v>6.9926166397210201</v>
      </c>
      <c r="J9821">
        <v>7.2690296295856403</v>
      </c>
      <c r="K9821">
        <v>7.2070244230751896</v>
      </c>
      <c r="L9821">
        <v>7.2678234380760598</v>
      </c>
      <c r="M9821">
        <v>6.98859549043756</v>
      </c>
      <c r="N9821">
        <v>7.2447001625440102</v>
      </c>
      <c r="O9821">
        <v>6.9734505181101696</v>
      </c>
      <c r="P9821">
        <v>7.2825095327770901</v>
      </c>
      <c r="Q9821">
        <v>7.6950435514148801</v>
      </c>
    </row>
    <row r="9822" spans="1:17">
      <c r="A9822" t="s">
        <v>17890</v>
      </c>
      <c r="B9822" s="16" t="s">
        <v>17891</v>
      </c>
      <c r="C9822">
        <v>11.498255479042699</v>
      </c>
      <c r="D9822">
        <v>11.5293948576522</v>
      </c>
      <c r="E9822">
        <v>11.1721666487903</v>
      </c>
      <c r="F9822">
        <v>10.805979828692999</v>
      </c>
      <c r="G9822">
        <v>11.175294512573799</v>
      </c>
      <c r="H9822">
        <v>10.903128555503899</v>
      </c>
      <c r="I9822">
        <v>11.533919501251701</v>
      </c>
      <c r="J9822">
        <v>10.881428596585</v>
      </c>
      <c r="K9822">
        <v>11.945863104860599</v>
      </c>
      <c r="L9822">
        <v>11.610402063309399</v>
      </c>
      <c r="M9822">
        <v>11.0434508679679</v>
      </c>
      <c r="N9822">
        <v>11.1080265724528</v>
      </c>
      <c r="O9822">
        <v>11.090962227028999</v>
      </c>
      <c r="P9822">
        <v>11.366197871595</v>
      </c>
      <c r="Q9822">
        <v>12.499932587897501</v>
      </c>
    </row>
    <row r="9823" spans="1:17">
      <c r="A9823" t="s">
        <v>17892</v>
      </c>
      <c r="B9823" s="16" t="s">
        <v>17893</v>
      </c>
      <c r="C9823">
        <v>6.45371507644911</v>
      </c>
      <c r="D9823">
        <v>6.3641441853182199</v>
      </c>
      <c r="E9823">
        <v>6.9696497428925097</v>
      </c>
      <c r="F9823">
        <v>6.6774092984987004</v>
      </c>
      <c r="G9823">
        <v>7.0217158411928002</v>
      </c>
      <c r="H9823">
        <v>6.3227184017824802</v>
      </c>
      <c r="I9823">
        <v>6.0733389419943604</v>
      </c>
      <c r="J9823">
        <v>6.3659976937039797</v>
      </c>
      <c r="K9823">
        <v>6.0808079045226702</v>
      </c>
      <c r="L9823">
        <v>5.8319238793611898</v>
      </c>
      <c r="M9823">
        <v>6.4344689241199804</v>
      </c>
      <c r="N9823">
        <v>6.4369745097016899</v>
      </c>
      <c r="O9823">
        <v>6.8689138875479303</v>
      </c>
      <c r="P9823">
        <v>6.7681820790449301</v>
      </c>
      <c r="Q9823">
        <v>6.2843132996066204</v>
      </c>
    </row>
    <row r="9824" spans="1:17">
      <c r="A9824" t="s">
        <v>17894</v>
      </c>
      <c r="B9824" s="16" t="s">
        <v>17895</v>
      </c>
      <c r="C9824">
        <v>6.8576603815595298</v>
      </c>
      <c r="D9824">
        <v>7.0809906254396298</v>
      </c>
      <c r="E9824">
        <v>6.65574536447828</v>
      </c>
      <c r="F9824">
        <v>6.58159230490757</v>
      </c>
      <c r="G9824">
        <v>6.7821116076966099</v>
      </c>
      <c r="H9824">
        <v>7.1075672566897001</v>
      </c>
      <c r="I9824">
        <v>6.9260863447237799</v>
      </c>
      <c r="J9824">
        <v>6.53400866212165</v>
      </c>
      <c r="K9824">
        <v>6.8304919114760203</v>
      </c>
      <c r="L9824">
        <v>6.7850770131405502</v>
      </c>
      <c r="M9824">
        <v>6.7301417845111002</v>
      </c>
      <c r="N9824">
        <v>6.3945887170643596</v>
      </c>
      <c r="O9824">
        <v>6.8454850755211298</v>
      </c>
      <c r="P9824">
        <v>7.4838514579176696</v>
      </c>
      <c r="Q9824">
        <v>6.2843132996066204</v>
      </c>
    </row>
    <row r="9825" spans="1:17">
      <c r="A9825" t="s">
        <v>17896</v>
      </c>
      <c r="B9825" s="16" t="s">
        <v>17897</v>
      </c>
      <c r="C9825">
        <v>4.5401401503132401</v>
      </c>
      <c r="D9825">
        <v>4.5537481491643197</v>
      </c>
      <c r="E9825">
        <v>4.0887687455453801</v>
      </c>
      <c r="F9825">
        <v>4.6121840845566204</v>
      </c>
      <c r="G9825">
        <v>4.7889010218833103</v>
      </c>
      <c r="H9825">
        <v>4.5459386428609303</v>
      </c>
      <c r="I9825">
        <v>4.8453589192974098</v>
      </c>
      <c r="J9825">
        <v>4.9787429435777097</v>
      </c>
      <c r="K9825">
        <v>4.2084442324483602</v>
      </c>
      <c r="L9825">
        <v>4.1211419556762898</v>
      </c>
      <c r="M9825">
        <v>4.0387673383778999</v>
      </c>
      <c r="N9825">
        <v>4.5070424063834196</v>
      </c>
      <c r="O9825">
        <v>5.0275607712213803</v>
      </c>
      <c r="P9825">
        <v>4.8003293124776603</v>
      </c>
      <c r="Q9825">
        <v>2.8218677180984102</v>
      </c>
    </row>
    <row r="9826" spans="1:17">
      <c r="A9826" t="s">
        <v>17898</v>
      </c>
      <c r="B9826" s="16" t="e">
        <v>#N/A</v>
      </c>
      <c r="C9826">
        <v>4.8324495657597604</v>
      </c>
      <c r="D9826">
        <v>4.8302002317971402</v>
      </c>
      <c r="E9826">
        <v>4.96044362242744</v>
      </c>
      <c r="F9826">
        <v>4.6121840845566204</v>
      </c>
      <c r="G9826">
        <v>4.9315086277172604</v>
      </c>
      <c r="H9826">
        <v>4.1560374762891303</v>
      </c>
      <c r="I9826">
        <v>4.6574362853065301</v>
      </c>
      <c r="J9826">
        <v>4.6307624373210201</v>
      </c>
      <c r="K9826">
        <v>4.9815688211180698</v>
      </c>
      <c r="L9826">
        <v>4.7015176725495298</v>
      </c>
      <c r="M9826">
        <v>4.3171680614900998</v>
      </c>
      <c r="N9826">
        <v>4.3174573962368399</v>
      </c>
      <c r="O9826">
        <v>4.0021176285150997</v>
      </c>
      <c r="P9826">
        <v>4.4479700090536403</v>
      </c>
      <c r="Q9826">
        <v>5.09416193408443</v>
      </c>
    </row>
    <row r="9827" spans="1:17">
      <c r="A9827" t="s">
        <v>17899</v>
      </c>
      <c r="B9827" s="16" t="s">
        <v>17900</v>
      </c>
      <c r="C9827">
        <v>9.9120686475083595</v>
      </c>
      <c r="D9827">
        <v>9.8073782621056793</v>
      </c>
      <c r="E9827">
        <v>9.9090908653137895</v>
      </c>
      <c r="F9827">
        <v>9.5877396919501301</v>
      </c>
      <c r="G9827">
        <v>9.8667482355645895</v>
      </c>
      <c r="H9827">
        <v>8.9634769048282195</v>
      </c>
      <c r="I9827">
        <v>9.6265580196770806</v>
      </c>
      <c r="J9827">
        <v>9.2021942294432506</v>
      </c>
      <c r="K9827">
        <v>9.9673356522947198</v>
      </c>
      <c r="L9827">
        <v>9.6015399621329998</v>
      </c>
      <c r="M9827">
        <v>9.5561824587041198</v>
      </c>
      <c r="N9827">
        <v>9.6625711484323293</v>
      </c>
      <c r="O9827">
        <v>9.4893357739971407</v>
      </c>
      <c r="P9827">
        <v>9.0022400881166593</v>
      </c>
      <c r="Q9827">
        <v>11.601444150662299</v>
      </c>
    </row>
    <row r="9828" spans="1:17">
      <c r="A9828" t="s">
        <v>17901</v>
      </c>
      <c r="B9828" s="16" t="s">
        <v>17902</v>
      </c>
      <c r="C9828">
        <v>9.0569454184210993</v>
      </c>
      <c r="D9828">
        <v>9.0424639757235994</v>
      </c>
      <c r="E9828">
        <v>9.1774029164874893</v>
      </c>
      <c r="F9828">
        <v>8.89834918734533</v>
      </c>
      <c r="G9828">
        <v>8.9433579429147905</v>
      </c>
      <c r="H9828">
        <v>8.3430385120439698</v>
      </c>
      <c r="I9828">
        <v>8.7036459251872103</v>
      </c>
      <c r="J9828">
        <v>8.6883057321019894</v>
      </c>
      <c r="K9828">
        <v>9.0307991601235695</v>
      </c>
      <c r="L9828">
        <v>8.6861573157094796</v>
      </c>
      <c r="M9828">
        <v>8.4247945275417901</v>
      </c>
      <c r="N9828">
        <v>8.6563571598969506</v>
      </c>
      <c r="O9828">
        <v>8.6744073688983701</v>
      </c>
      <c r="P9828">
        <v>8.2390907658991104</v>
      </c>
      <c r="Q9828">
        <v>9.7343991185863192</v>
      </c>
    </row>
    <row r="9829" spans="1:17">
      <c r="A9829" t="s">
        <v>17903</v>
      </c>
      <c r="B9829" s="16" t="s">
        <v>17904</v>
      </c>
      <c r="C9829">
        <v>8.9692537350223898</v>
      </c>
      <c r="D9829">
        <v>8.8138548563994696</v>
      </c>
      <c r="E9829">
        <v>8.9987634484544898</v>
      </c>
      <c r="F9829">
        <v>9.0914942404262291</v>
      </c>
      <c r="G9829">
        <v>9.1496360167298896</v>
      </c>
      <c r="H9829">
        <v>8.0120672782159392</v>
      </c>
      <c r="I9829">
        <v>8.6663950131939398</v>
      </c>
      <c r="J9829">
        <v>8.4029397018848098</v>
      </c>
      <c r="K9829">
        <v>8.7290333315073596</v>
      </c>
      <c r="L9829">
        <v>9.4373465298585799</v>
      </c>
      <c r="M9829">
        <v>9.4179533367552892</v>
      </c>
      <c r="N9829">
        <v>9.6114105659240803</v>
      </c>
      <c r="O9829">
        <v>8.8371377255911607</v>
      </c>
      <c r="P9829">
        <v>7.9335200664992298</v>
      </c>
      <c r="Q9829">
        <v>10.371129057699999</v>
      </c>
    </row>
    <row r="9830" spans="1:17">
      <c r="A9830" t="s">
        <v>17905</v>
      </c>
      <c r="B9830" s="16" t="s">
        <v>17906</v>
      </c>
      <c r="C9830">
        <v>8.9876816806068192</v>
      </c>
      <c r="D9830">
        <v>9.0361707629514108</v>
      </c>
      <c r="E9830">
        <v>8.9756267403696608</v>
      </c>
      <c r="F9830">
        <v>8.8491482217155006</v>
      </c>
      <c r="G9830">
        <v>9.1427551649659904</v>
      </c>
      <c r="H9830">
        <v>9.2322823944950603</v>
      </c>
      <c r="I9830">
        <v>9.4234624340442803</v>
      </c>
      <c r="J9830">
        <v>9.0776598257889791</v>
      </c>
      <c r="K9830">
        <v>9.1249053723972295</v>
      </c>
      <c r="L9830">
        <v>8.9119403883468795</v>
      </c>
      <c r="M9830">
        <v>9.0102196511812895</v>
      </c>
      <c r="N9830">
        <v>9.1111064618008406</v>
      </c>
      <c r="O9830">
        <v>9.1177220033299502</v>
      </c>
      <c r="P9830">
        <v>9.5635035113719695</v>
      </c>
      <c r="Q9830">
        <v>8.48255560796823</v>
      </c>
    </row>
    <row r="9831" spans="1:17">
      <c r="A9831" t="s">
        <v>17907</v>
      </c>
      <c r="B9831" s="16" t="s">
        <v>17908</v>
      </c>
      <c r="C9831">
        <v>8.8684433348895197</v>
      </c>
      <c r="D9831">
        <v>8.8856211696429597</v>
      </c>
      <c r="E9831">
        <v>8.2941046597179096</v>
      </c>
      <c r="F9831">
        <v>8.8423070272748205</v>
      </c>
      <c r="G9831">
        <v>8.9247585304402293</v>
      </c>
      <c r="H9831">
        <v>9.2592772812023192</v>
      </c>
      <c r="I9831">
        <v>8.8792086796186904</v>
      </c>
      <c r="J9831">
        <v>8.8493539734568305</v>
      </c>
      <c r="K9831">
        <v>8.7923574258208497</v>
      </c>
      <c r="L9831">
        <v>8.7466470317596006</v>
      </c>
      <c r="M9831">
        <v>8.9457511655935598</v>
      </c>
      <c r="N9831">
        <v>8.9819862750256103</v>
      </c>
      <c r="O9831">
        <v>8.9417570511423694</v>
      </c>
      <c r="P9831">
        <v>8.9834049505182403</v>
      </c>
      <c r="Q9831">
        <v>8.6462459446333604</v>
      </c>
    </row>
    <row r="9832" spans="1:17">
      <c r="A9832" t="s">
        <v>17909</v>
      </c>
      <c r="B9832" s="16" t="s">
        <v>17910</v>
      </c>
      <c r="C9832">
        <v>9.4381279253056398</v>
      </c>
      <c r="D9832">
        <v>9.5178240206082094</v>
      </c>
      <c r="E9832">
        <v>9.6010788124369402</v>
      </c>
      <c r="F9832">
        <v>9.4919253793523506</v>
      </c>
      <c r="G9832">
        <v>9.2807781937125498</v>
      </c>
      <c r="H9832">
        <v>10.781391310849299</v>
      </c>
      <c r="I9832">
        <v>9.9570630864757099</v>
      </c>
      <c r="J9832">
        <v>9.9074287480756595</v>
      </c>
      <c r="K9832">
        <v>9.5235269303599797</v>
      </c>
      <c r="L9832">
        <v>10.049549030158399</v>
      </c>
      <c r="M9832">
        <v>9.7789573714610594</v>
      </c>
      <c r="N9832">
        <v>9.6831209923618502</v>
      </c>
      <c r="O9832">
        <v>9.88528821420784</v>
      </c>
      <c r="P9832">
        <v>10.487943349141601</v>
      </c>
      <c r="Q9832">
        <v>7.3593062614465703</v>
      </c>
    </row>
    <row r="9833" spans="1:17">
      <c r="A9833" t="s">
        <v>17911</v>
      </c>
      <c r="B9833" s="16" t="s">
        <v>17912</v>
      </c>
      <c r="C9833">
        <v>9.6867435383707292</v>
      </c>
      <c r="D9833">
        <v>9.6678206793916299</v>
      </c>
      <c r="E9833">
        <v>9.4413884089396696</v>
      </c>
      <c r="F9833">
        <v>9.9636402399308697</v>
      </c>
      <c r="G9833">
        <v>9.7866239419970498</v>
      </c>
      <c r="H9833">
        <v>10.2388096761015</v>
      </c>
      <c r="I9833">
        <v>9.7245858869516901</v>
      </c>
      <c r="J9833">
        <v>9.9083787067553999</v>
      </c>
      <c r="K9833">
        <v>9.7787356904922706</v>
      </c>
      <c r="L9833">
        <v>9.8216341466332899</v>
      </c>
      <c r="M9833">
        <v>9.6926900816719304</v>
      </c>
      <c r="N9833">
        <v>9.7332501665294</v>
      </c>
      <c r="O9833">
        <v>9.5734426161461705</v>
      </c>
      <c r="P9833">
        <v>9.8343887560425003</v>
      </c>
      <c r="Q9833">
        <v>8.7216113394761106</v>
      </c>
    </row>
    <row r="9834" spans="1:17">
      <c r="A9834" t="s">
        <v>17913</v>
      </c>
      <c r="B9834" s="16" t="s">
        <v>17914</v>
      </c>
      <c r="C9834">
        <v>7.6945638722829601</v>
      </c>
      <c r="D9834">
        <v>7.8527268965981198</v>
      </c>
      <c r="E9834">
        <v>7.3961522183172299</v>
      </c>
      <c r="F9834">
        <v>8.2722167084349696</v>
      </c>
      <c r="G9834">
        <v>7.6526966043696403</v>
      </c>
      <c r="H9834">
        <v>8.6060232075595806</v>
      </c>
      <c r="I9834">
        <v>7.8279687667025</v>
      </c>
      <c r="J9834">
        <v>8.1532472786395793</v>
      </c>
      <c r="K9834">
        <v>7.7423085630853601</v>
      </c>
      <c r="L9834">
        <v>7.8121310418628704</v>
      </c>
      <c r="M9834">
        <v>8.1514177123307405</v>
      </c>
      <c r="N9834">
        <v>7.8804988240086002</v>
      </c>
      <c r="O9834">
        <v>7.7993163246180197</v>
      </c>
      <c r="P9834">
        <v>8.10605289022606</v>
      </c>
      <c r="Q9834">
        <v>7.5369478347710803</v>
      </c>
    </row>
    <row r="9835" spans="1:17">
      <c r="A9835" t="s">
        <v>17915</v>
      </c>
      <c r="B9835" s="16" t="s">
        <v>17916</v>
      </c>
      <c r="C9835">
        <v>12.0536652743739</v>
      </c>
      <c r="D9835">
        <v>12.070843688894699</v>
      </c>
      <c r="E9835">
        <v>12.5667380694287</v>
      </c>
      <c r="F9835">
        <v>11.652702611574</v>
      </c>
      <c r="G9835">
        <v>12.183791478416699</v>
      </c>
      <c r="H9835">
        <v>11.6000898968529</v>
      </c>
      <c r="I9835">
        <v>13.3358459292334</v>
      </c>
      <c r="J9835">
        <v>13.1845397889167</v>
      </c>
      <c r="K9835">
        <v>11.9807572752347</v>
      </c>
      <c r="L9835">
        <v>13.389171651408899</v>
      </c>
      <c r="M9835">
        <v>12.9676956015328</v>
      </c>
      <c r="N9835">
        <v>13.6377593315963</v>
      </c>
      <c r="O9835">
        <v>12.3453567729476</v>
      </c>
      <c r="P9835">
        <v>13.232001083702301</v>
      </c>
      <c r="Q9835">
        <v>13.124199322851</v>
      </c>
    </row>
    <row r="9836" spans="1:17">
      <c r="A9836" t="s">
        <v>17917</v>
      </c>
      <c r="B9836" s="16" t="s">
        <v>17918</v>
      </c>
      <c r="C9836">
        <v>9.5950813164946904</v>
      </c>
      <c r="D9836">
        <v>9.5969104816445494</v>
      </c>
      <c r="E9836">
        <v>9.3154267841735603</v>
      </c>
      <c r="F9836">
        <v>10.187034388860299</v>
      </c>
      <c r="G9836">
        <v>9.6622388727695903</v>
      </c>
      <c r="H9836">
        <v>10.313375316655099</v>
      </c>
      <c r="I9836">
        <v>9.5452487995325406</v>
      </c>
      <c r="J9836">
        <v>9.8283270772396101</v>
      </c>
      <c r="K9836">
        <v>9.6643090487598702</v>
      </c>
      <c r="L9836">
        <v>9.6058050184553299</v>
      </c>
      <c r="M9836">
        <v>10.0714391644984</v>
      </c>
      <c r="N9836">
        <v>10.4271159008493</v>
      </c>
      <c r="O9836">
        <v>10.0577062553768</v>
      </c>
      <c r="P9836">
        <v>9.8655773273701595</v>
      </c>
      <c r="Q9836">
        <v>9.8053894822166399</v>
      </c>
    </row>
    <row r="9837" spans="1:17">
      <c r="A9837" t="s">
        <v>17919</v>
      </c>
      <c r="B9837" s="16" t="s">
        <v>17920</v>
      </c>
      <c r="C9837">
        <v>2.8218677180984102</v>
      </c>
      <c r="D9837">
        <v>2.8218677180984102</v>
      </c>
      <c r="E9837">
        <v>4.8415581104649901</v>
      </c>
      <c r="F9837">
        <v>3.4706286095040801</v>
      </c>
      <c r="G9837">
        <v>3.8309652426265099</v>
      </c>
      <c r="H9837">
        <v>2.8218677180984102</v>
      </c>
      <c r="I9837">
        <v>2.8218677180984102</v>
      </c>
      <c r="J9837">
        <v>5.3940013956727002</v>
      </c>
      <c r="K9837">
        <v>2.8218677180984102</v>
      </c>
      <c r="L9837">
        <v>2.8218677180984102</v>
      </c>
      <c r="M9837">
        <v>2.8218677180984102</v>
      </c>
      <c r="N9837">
        <v>2.8218677180984102</v>
      </c>
      <c r="O9837">
        <v>2.8218677180984102</v>
      </c>
      <c r="P9837">
        <v>3.7927642367557501</v>
      </c>
      <c r="Q9837">
        <v>2.8218677180984102</v>
      </c>
    </row>
    <row r="9838" spans="1:17">
      <c r="A9838" t="s">
        <v>17921</v>
      </c>
      <c r="B9838" s="16" t="s">
        <v>17922</v>
      </c>
      <c r="C9838">
        <v>4.7424302842105197</v>
      </c>
      <c r="D9838">
        <v>4.9103330586210001</v>
      </c>
      <c r="E9838">
        <v>4.8415581104649901</v>
      </c>
      <c r="F9838">
        <v>4.7864910140196502</v>
      </c>
      <c r="G9838">
        <v>4.6840610634984499</v>
      </c>
      <c r="H9838">
        <v>5.6335213647889502</v>
      </c>
      <c r="I9838">
        <v>4.8009391025067796</v>
      </c>
      <c r="J9838">
        <v>5.20241513226006</v>
      </c>
      <c r="K9838">
        <v>5.0476523100685604</v>
      </c>
      <c r="L9838">
        <v>5.0592286016271197</v>
      </c>
      <c r="M9838">
        <v>4.8589754271137497</v>
      </c>
      <c r="N9838">
        <v>4.9846796155147501</v>
      </c>
      <c r="O9838">
        <v>5.0275607712213803</v>
      </c>
      <c r="P9838">
        <v>5.6022656228975496</v>
      </c>
      <c r="Q9838">
        <v>2.8218677180984102</v>
      </c>
    </row>
    <row r="9839" spans="1:17">
      <c r="A9839" t="s">
        <v>17923</v>
      </c>
      <c r="B9839" s="16" t="s">
        <v>17924</v>
      </c>
      <c r="C9839">
        <v>8.9101001078644693</v>
      </c>
      <c r="D9839">
        <v>9.11988836849903</v>
      </c>
      <c r="E9839">
        <v>9.0343874012440999</v>
      </c>
      <c r="F9839">
        <v>8.6042568184110504</v>
      </c>
      <c r="G9839">
        <v>8.7546525520784009</v>
      </c>
      <c r="H9839">
        <v>7.7598001595328396</v>
      </c>
      <c r="I9839">
        <v>8.4906463627135107</v>
      </c>
      <c r="J9839">
        <v>8.3110659465285792</v>
      </c>
      <c r="K9839">
        <v>9.2387257342398996</v>
      </c>
      <c r="L9839">
        <v>9.0705449160435307</v>
      </c>
      <c r="M9839">
        <v>7.9306346553721703</v>
      </c>
      <c r="N9839">
        <v>8.1531992407708707</v>
      </c>
      <c r="O9839">
        <v>8.7767026954849907</v>
      </c>
      <c r="P9839">
        <v>9.4491943841221797</v>
      </c>
      <c r="Q9839">
        <v>9.0486929182374407</v>
      </c>
    </row>
    <row r="9840" spans="1:17">
      <c r="A9840" t="s">
        <v>17925</v>
      </c>
      <c r="B9840" s="16" t="s">
        <v>17926</v>
      </c>
      <c r="C9840">
        <v>10.069555041727099</v>
      </c>
      <c r="D9840">
        <v>10.0168063162489</v>
      </c>
      <c r="E9840">
        <v>10.5626938757033</v>
      </c>
      <c r="F9840">
        <v>9.4816909570907093</v>
      </c>
      <c r="G9840">
        <v>9.6654428533368897</v>
      </c>
      <c r="H9840">
        <v>9.5046150357655002</v>
      </c>
      <c r="I9840">
        <v>10.078715101786999</v>
      </c>
      <c r="J9840">
        <v>10.165194491130199</v>
      </c>
      <c r="K9840">
        <v>10.5187410295304</v>
      </c>
      <c r="L9840">
        <v>10.2019351589505</v>
      </c>
      <c r="M9840">
        <v>9.9136549853524301</v>
      </c>
      <c r="N9840">
        <v>9.2435146868531692</v>
      </c>
      <c r="O9840">
        <v>9.8466192940831299</v>
      </c>
      <c r="P9840">
        <v>10.6499660354932</v>
      </c>
      <c r="Q9840">
        <v>10.794011593546401</v>
      </c>
    </row>
    <row r="9841" spans="1:17">
      <c r="A9841" t="s">
        <v>17927</v>
      </c>
      <c r="B9841" s="16" t="s">
        <v>17928</v>
      </c>
      <c r="C9841">
        <v>5.1403854814574004</v>
      </c>
      <c r="D9841">
        <v>5.1573505347490602</v>
      </c>
      <c r="E9841">
        <v>5.0160351149716202</v>
      </c>
      <c r="F9841">
        <v>5.0765736551712601</v>
      </c>
      <c r="G9841">
        <v>5.0599536599459096</v>
      </c>
      <c r="H9841">
        <v>5.0023896186610397</v>
      </c>
      <c r="I9841">
        <v>4.8453589192974098</v>
      </c>
      <c r="J9841">
        <v>5.3015977798976204</v>
      </c>
      <c r="K9841">
        <v>5.2281375793192604</v>
      </c>
      <c r="L9841">
        <v>4.8321653561327897</v>
      </c>
      <c r="M9841">
        <v>4.9201667747551001</v>
      </c>
      <c r="N9841">
        <v>5.4503318971003596</v>
      </c>
      <c r="O9841">
        <v>5.35969092477659</v>
      </c>
      <c r="P9841">
        <v>4.6712581716948103</v>
      </c>
      <c r="Q9841">
        <v>6.2843132996066204</v>
      </c>
    </row>
    <row r="9842" spans="1:17">
      <c r="A9842" t="s">
        <v>17929</v>
      </c>
      <c r="B9842" s="16" t="s">
        <v>17930</v>
      </c>
      <c r="C9842">
        <v>8.5590564692707094</v>
      </c>
      <c r="D9842">
        <v>8.5390810646085793</v>
      </c>
      <c r="E9842">
        <v>8.0998333460772791</v>
      </c>
      <c r="F9842">
        <v>8.1296061977141303</v>
      </c>
      <c r="G9842">
        <v>8.9004870069150499</v>
      </c>
      <c r="H9842">
        <v>8.75437692716695</v>
      </c>
      <c r="I9842">
        <v>9.1186501533040101</v>
      </c>
      <c r="J9842">
        <v>8.3563424920103806</v>
      </c>
      <c r="K9842">
        <v>8.6627999543553607</v>
      </c>
      <c r="L9842">
        <v>8.8911210351265595</v>
      </c>
      <c r="M9842">
        <v>9.1080359612180892</v>
      </c>
      <c r="N9842">
        <v>9.5407816355117507</v>
      </c>
      <c r="O9842">
        <v>8.8683631115436192</v>
      </c>
      <c r="P9842">
        <v>9.2948057323943303</v>
      </c>
      <c r="Q9842">
        <v>8.7216113394761106</v>
      </c>
    </row>
    <row r="9843" spans="1:17">
      <c r="A9843" t="s">
        <v>17931</v>
      </c>
      <c r="B9843" s="16" t="s">
        <v>17932</v>
      </c>
      <c r="C9843">
        <v>8.9646097185978295</v>
      </c>
      <c r="D9843">
        <v>9.0857639197253697</v>
      </c>
      <c r="E9843">
        <v>9.0247587206733701</v>
      </c>
      <c r="F9843">
        <v>9.3072186522883804</v>
      </c>
      <c r="G9843">
        <v>9.4086522779629806</v>
      </c>
      <c r="H9843">
        <v>9.0186898323311695</v>
      </c>
      <c r="I9843">
        <v>8.94768261056924</v>
      </c>
      <c r="J9843">
        <v>9.3921048166960208</v>
      </c>
      <c r="K9843">
        <v>9.2063739712350507</v>
      </c>
      <c r="L9843">
        <v>8.9748538686125308</v>
      </c>
      <c r="M9843">
        <v>9.2538927208124093</v>
      </c>
      <c r="N9843">
        <v>9.4305044274210292</v>
      </c>
      <c r="O9843">
        <v>9.1046706891925204</v>
      </c>
      <c r="P9843">
        <v>9.2270381308128702</v>
      </c>
      <c r="Q9843">
        <v>9.7343991185863192</v>
      </c>
    </row>
    <row r="9844" spans="1:17">
      <c r="A9844" t="s">
        <v>17933</v>
      </c>
      <c r="B9844" s="16" t="s">
        <v>17934</v>
      </c>
      <c r="C9844">
        <v>6.5689872807264997</v>
      </c>
      <c r="D9844">
        <v>6.4171272036765803</v>
      </c>
      <c r="E9844">
        <v>5.90213374864478</v>
      </c>
      <c r="F9844">
        <v>7.0070440488476997</v>
      </c>
      <c r="G9844">
        <v>6.7821116076966099</v>
      </c>
      <c r="H9844">
        <v>6.0289964067317099</v>
      </c>
      <c r="I9844">
        <v>6.37513354646594</v>
      </c>
      <c r="J9844">
        <v>5.7292439018102801</v>
      </c>
      <c r="K9844">
        <v>6.9672864669719798</v>
      </c>
      <c r="L9844">
        <v>6.8634530912736</v>
      </c>
      <c r="M9844">
        <v>7.4473440408504299</v>
      </c>
      <c r="N9844">
        <v>7.7584316664209503</v>
      </c>
      <c r="O9844">
        <v>7.2714854940254599</v>
      </c>
      <c r="P9844">
        <v>5.2603607125134104</v>
      </c>
      <c r="Q9844">
        <v>8.8614637697687808</v>
      </c>
    </row>
    <row r="9845" spans="1:17">
      <c r="A9845" t="s">
        <v>17935</v>
      </c>
      <c r="B9845" s="16" t="s">
        <v>17936</v>
      </c>
      <c r="C9845">
        <v>9.2900969148128496</v>
      </c>
      <c r="D9845">
        <v>9.2269082034419192</v>
      </c>
      <c r="E9845">
        <v>8.3771905469210903</v>
      </c>
      <c r="F9845">
        <v>8.8262168795910796</v>
      </c>
      <c r="G9845">
        <v>9.2101296065564906</v>
      </c>
      <c r="H9845">
        <v>8.5256992168395502</v>
      </c>
      <c r="I9845">
        <v>8.5262728453395393</v>
      </c>
      <c r="J9845">
        <v>8.0876274325406392</v>
      </c>
      <c r="K9845">
        <v>9.1855609410609507</v>
      </c>
      <c r="L9845">
        <v>9.0602207764774896</v>
      </c>
      <c r="M9845">
        <v>8.9868020664053407</v>
      </c>
      <c r="N9845">
        <v>9.0423204049763601</v>
      </c>
      <c r="O9845">
        <v>9.2376471416062493</v>
      </c>
      <c r="P9845">
        <v>8.3313825724972794</v>
      </c>
      <c r="Q9845">
        <v>7.9670857749043096</v>
      </c>
    </row>
    <row r="9846" spans="1:17">
      <c r="A9846" t="s">
        <v>454</v>
      </c>
      <c r="B9846" s="16" t="s">
        <v>452</v>
      </c>
      <c r="C9846">
        <v>7.4437264406291996</v>
      </c>
      <c r="D9846">
        <v>7.4213841894291104</v>
      </c>
      <c r="E9846">
        <v>7.2043884532365698</v>
      </c>
      <c r="F9846">
        <v>6.5023495203630803</v>
      </c>
      <c r="G9846">
        <v>6.9706711592618902</v>
      </c>
      <c r="H9846">
        <v>6.5282010284564196</v>
      </c>
      <c r="I9846">
        <v>7.43643277102277</v>
      </c>
      <c r="J9846">
        <v>6.8202649878054</v>
      </c>
      <c r="K9846">
        <v>7.4594718310895898</v>
      </c>
      <c r="L9846">
        <v>7.1242327011839803</v>
      </c>
      <c r="M9846">
        <v>6.7056540457445699</v>
      </c>
      <c r="N9846">
        <v>6.3210115805117999</v>
      </c>
      <c r="O9846">
        <v>7.0437114125072204</v>
      </c>
      <c r="P9846">
        <v>7.5621983133254398</v>
      </c>
      <c r="Q9846">
        <v>6.2843132996066204</v>
      </c>
    </row>
    <row r="9847" spans="1:17">
      <c r="A9847" t="s">
        <v>17937</v>
      </c>
      <c r="B9847" s="16" t="s">
        <v>17938</v>
      </c>
      <c r="C9847">
        <v>4.0706176854441196</v>
      </c>
      <c r="D9847">
        <v>4.1197647330598102</v>
      </c>
      <c r="E9847">
        <v>7.0979641920863799</v>
      </c>
      <c r="F9847">
        <v>6.4307340740566703</v>
      </c>
      <c r="G9847">
        <v>5.8198701234814401</v>
      </c>
      <c r="H9847">
        <v>4.2312229394497098</v>
      </c>
      <c r="I9847">
        <v>4.8009391025067796</v>
      </c>
      <c r="J9847">
        <v>7.5725522787176196</v>
      </c>
      <c r="K9847">
        <v>4.4914502970878702</v>
      </c>
      <c r="L9847">
        <v>3.7555759297476698</v>
      </c>
      <c r="M9847">
        <v>5.0345141375896603</v>
      </c>
      <c r="N9847">
        <v>5.02390968106456</v>
      </c>
      <c r="O9847">
        <v>5.6630803592182</v>
      </c>
      <c r="P9847">
        <v>7.1867625795696704</v>
      </c>
      <c r="Q9847">
        <v>5.09416193408443</v>
      </c>
    </row>
    <row r="9848" spans="1:17">
      <c r="A9848" t="s">
        <v>17939</v>
      </c>
      <c r="B9848" s="16" t="s">
        <v>17940</v>
      </c>
      <c r="C9848">
        <v>9.3747875401654195</v>
      </c>
      <c r="D9848">
        <v>9.2722356123642804</v>
      </c>
      <c r="E9848">
        <v>9.1122205634656304</v>
      </c>
      <c r="F9848">
        <v>9.2289610559227704</v>
      </c>
      <c r="G9848">
        <v>8.9274303214547892</v>
      </c>
      <c r="H9848">
        <v>9.4851464813312898</v>
      </c>
      <c r="I9848">
        <v>9.1604650635879494</v>
      </c>
      <c r="J9848">
        <v>8.98703201276569</v>
      </c>
      <c r="K9848">
        <v>9.9612264860074706</v>
      </c>
      <c r="L9848">
        <v>9.8649795030079606</v>
      </c>
      <c r="M9848">
        <v>9.2733780434822695</v>
      </c>
      <c r="N9848">
        <v>9.3110928537016608</v>
      </c>
      <c r="O9848">
        <v>9.4576099535145204</v>
      </c>
      <c r="P9848">
        <v>8.8751702946502196</v>
      </c>
      <c r="Q9848">
        <v>10.4618161310557</v>
      </c>
    </row>
    <row r="9849" spans="1:17">
      <c r="A9849" t="s">
        <v>17941</v>
      </c>
      <c r="B9849" s="16" t="s">
        <v>17942</v>
      </c>
      <c r="C9849">
        <v>10.272910008702301</v>
      </c>
      <c r="D9849">
        <v>10.2834981807051</v>
      </c>
      <c r="E9849">
        <v>10.139167019331101</v>
      </c>
      <c r="F9849">
        <v>10.279393591055999</v>
      </c>
      <c r="G9849">
        <v>10.151288303416299</v>
      </c>
      <c r="H9849">
        <v>10.147850796163199</v>
      </c>
      <c r="I9849">
        <v>10.379732657428701</v>
      </c>
      <c r="J9849">
        <v>10.122444061497299</v>
      </c>
      <c r="K9849">
        <v>10.041594227716301</v>
      </c>
      <c r="L9849">
        <v>10.722126254523699</v>
      </c>
      <c r="M9849">
        <v>10.2049838084973</v>
      </c>
      <c r="N9849">
        <v>10.367603539937001</v>
      </c>
      <c r="O9849">
        <v>9.9358994617145395</v>
      </c>
      <c r="P9849">
        <v>9.9824164346575195</v>
      </c>
      <c r="Q9849">
        <v>10.526275924513399</v>
      </c>
    </row>
    <row r="9850" spans="1:17">
      <c r="A9850" t="s">
        <v>17943</v>
      </c>
      <c r="B9850" s="16" t="s">
        <v>17944</v>
      </c>
      <c r="C9850">
        <v>9.6277563582603296</v>
      </c>
      <c r="D9850">
        <v>9.6376584901482101</v>
      </c>
      <c r="E9850">
        <v>9.4341330980210305</v>
      </c>
      <c r="F9850">
        <v>9.2024959445990095</v>
      </c>
      <c r="G9850">
        <v>9.3481272246843492</v>
      </c>
      <c r="H9850">
        <v>8.4030772478005407</v>
      </c>
      <c r="I9850">
        <v>9.4674335151826607</v>
      </c>
      <c r="J9850">
        <v>8.7468469762489303</v>
      </c>
      <c r="K9850">
        <v>9.6028474951805691</v>
      </c>
      <c r="L9850">
        <v>9.3853668077543908</v>
      </c>
      <c r="M9850">
        <v>9.0703385437221495</v>
      </c>
      <c r="N9850">
        <v>8.6233096264912596</v>
      </c>
      <c r="O9850">
        <v>8.9177050694252795</v>
      </c>
      <c r="P9850">
        <v>8.9187828805262299</v>
      </c>
      <c r="Q9850">
        <v>11.078253435781299</v>
      </c>
    </row>
    <row r="9851" spans="1:17">
      <c r="A9851" t="s">
        <v>17945</v>
      </c>
      <c r="B9851" s="16" t="s">
        <v>17946</v>
      </c>
      <c r="C9851">
        <v>14.449773937146899</v>
      </c>
      <c r="D9851">
        <v>14.3300797870148</v>
      </c>
      <c r="E9851">
        <v>14.503850533374701</v>
      </c>
      <c r="F9851">
        <v>14.967156084225101</v>
      </c>
      <c r="G9851">
        <v>14.6973610883989</v>
      </c>
      <c r="H9851">
        <v>13.637105553150199</v>
      </c>
      <c r="I9851">
        <v>13.843940123864201</v>
      </c>
      <c r="J9851">
        <v>14.074839151708</v>
      </c>
      <c r="K9851">
        <v>14.366280443354301</v>
      </c>
      <c r="L9851">
        <v>14.371516119690099</v>
      </c>
      <c r="M9851">
        <v>14.327675681384299</v>
      </c>
      <c r="N9851">
        <v>14.7537052902026</v>
      </c>
      <c r="O9851">
        <v>14.022360422212699</v>
      </c>
      <c r="P9851">
        <v>13.196841404840599</v>
      </c>
      <c r="Q9851">
        <v>16.3779266744918</v>
      </c>
    </row>
    <row r="9852" spans="1:17">
      <c r="A9852" t="s">
        <v>17947</v>
      </c>
      <c r="B9852" s="16" t="s">
        <v>17948</v>
      </c>
      <c r="C9852">
        <v>8.4668140819218802</v>
      </c>
      <c r="D9852">
        <v>8.4152006479511208</v>
      </c>
      <c r="E9852">
        <v>8.3568637640894803</v>
      </c>
      <c r="F9852">
        <v>8.5124204652147704</v>
      </c>
      <c r="G9852">
        <v>8.5020643355986607</v>
      </c>
      <c r="H9852">
        <v>9.2185930867620698</v>
      </c>
      <c r="I9852">
        <v>8.7699862632949994</v>
      </c>
      <c r="J9852">
        <v>8.9394888550485305</v>
      </c>
      <c r="K9852">
        <v>8.55871986754231</v>
      </c>
      <c r="L9852">
        <v>8.7101303216690091</v>
      </c>
      <c r="M9852">
        <v>9.0068974729784106</v>
      </c>
      <c r="N9852">
        <v>8.6769997429700592</v>
      </c>
      <c r="O9852">
        <v>9.0289715016348406</v>
      </c>
      <c r="P9852">
        <v>9.3024240626112107</v>
      </c>
      <c r="Q9852">
        <v>7.8374797051227896</v>
      </c>
    </row>
    <row r="9853" spans="1:17">
      <c r="A9853" t="s">
        <v>17949</v>
      </c>
      <c r="B9853" s="16" t="s">
        <v>17950</v>
      </c>
      <c r="C9853">
        <v>8.7970952434281795</v>
      </c>
      <c r="D9853">
        <v>8.7511944460556208</v>
      </c>
      <c r="E9853">
        <v>8.5967509068450791</v>
      </c>
      <c r="F9853">
        <v>9.0002029835935904</v>
      </c>
      <c r="G9853">
        <v>8.8950374046183303</v>
      </c>
      <c r="H9853">
        <v>9.1928201449017095</v>
      </c>
      <c r="I9853">
        <v>8.8073205415321798</v>
      </c>
      <c r="J9853">
        <v>8.9376285965867694</v>
      </c>
      <c r="K9853">
        <v>8.5828016344495008</v>
      </c>
      <c r="L9853">
        <v>8.8533500129541203</v>
      </c>
      <c r="M9853">
        <v>8.8451613122391297</v>
      </c>
      <c r="N9853">
        <v>8.8164319891577705</v>
      </c>
      <c r="O9853">
        <v>8.9940083760782592</v>
      </c>
      <c r="P9853">
        <v>8.7169303177398998</v>
      </c>
      <c r="Q9853">
        <v>7.3593062614465703</v>
      </c>
    </row>
    <row r="9854" spans="1:17">
      <c r="A9854" t="s">
        <v>17951</v>
      </c>
      <c r="B9854" s="16" t="s">
        <v>17952</v>
      </c>
      <c r="C9854">
        <v>8.7026396390273604</v>
      </c>
      <c r="D9854">
        <v>8.3791805439730993</v>
      </c>
      <c r="E9854">
        <v>9.2968804958682405</v>
      </c>
      <c r="F9854">
        <v>8.4804606178484807</v>
      </c>
      <c r="G9854">
        <v>9.1427551649659904</v>
      </c>
      <c r="H9854">
        <v>7.8539633219920502</v>
      </c>
      <c r="I9854">
        <v>8.6251722099142807</v>
      </c>
      <c r="J9854">
        <v>8.6203445662629594</v>
      </c>
      <c r="K9854">
        <v>9.0501180694418597</v>
      </c>
      <c r="L9854">
        <v>8.6617789707806203</v>
      </c>
      <c r="M9854">
        <v>8.5211100064466798</v>
      </c>
      <c r="N9854">
        <v>8.7787305540148495</v>
      </c>
      <c r="O9854">
        <v>8.5354024474741603</v>
      </c>
      <c r="P9854">
        <v>8.2337859559779094</v>
      </c>
      <c r="Q9854">
        <v>10.607972895164099</v>
      </c>
    </row>
    <row r="9855" spans="1:17">
      <c r="A9855" t="s">
        <v>17953</v>
      </c>
      <c r="B9855" s="16" t="s">
        <v>17954</v>
      </c>
      <c r="C9855">
        <v>16.262984677327498</v>
      </c>
      <c r="D9855">
        <v>16.118028411157098</v>
      </c>
      <c r="E9855">
        <v>16.8799741150637</v>
      </c>
      <c r="F9855">
        <v>16.683481053123401</v>
      </c>
      <c r="G9855">
        <v>16.869762592703101</v>
      </c>
      <c r="H9855">
        <v>15.4296707810452</v>
      </c>
      <c r="I9855">
        <v>16.3450238838</v>
      </c>
      <c r="J9855">
        <v>15.715546551427201</v>
      </c>
      <c r="K9855">
        <v>17.156824418966</v>
      </c>
      <c r="L9855">
        <v>16.9675571474511</v>
      </c>
      <c r="M9855">
        <v>16.2018317434807</v>
      </c>
      <c r="N9855">
        <v>16.933181829283299</v>
      </c>
      <c r="O9855">
        <v>15.800369146996101</v>
      </c>
      <c r="P9855">
        <v>15.738976333987599</v>
      </c>
      <c r="Q9855">
        <v>19.1879329535323</v>
      </c>
    </row>
    <row r="9856" spans="1:17">
      <c r="A9856" t="s">
        <v>17955</v>
      </c>
      <c r="B9856" s="16" t="s">
        <v>17956</v>
      </c>
      <c r="C9856">
        <v>10.088885087103799</v>
      </c>
      <c r="D9856">
        <v>10.1412389725281</v>
      </c>
      <c r="E9856">
        <v>9.6309999691854102</v>
      </c>
      <c r="F9856">
        <v>10.108448347921399</v>
      </c>
      <c r="G9856">
        <v>9.7658776379354393</v>
      </c>
      <c r="H9856">
        <v>11.339194503151001</v>
      </c>
      <c r="I9856">
        <v>10.2079486920178</v>
      </c>
      <c r="J9856">
        <v>9.4713844262874503</v>
      </c>
      <c r="K9856">
        <v>9.9302864381576192</v>
      </c>
      <c r="L9856">
        <v>10.4371030326114</v>
      </c>
      <c r="M9856">
        <v>10.963460433214401</v>
      </c>
      <c r="N9856">
        <v>10.9851564391276</v>
      </c>
      <c r="O9856">
        <v>10.9342894382919</v>
      </c>
      <c r="P9856">
        <v>10.693101960885199</v>
      </c>
      <c r="Q9856">
        <v>9.3629875558906797</v>
      </c>
    </row>
    <row r="9857" spans="1:17">
      <c r="A9857" t="s">
        <v>17957</v>
      </c>
      <c r="B9857" s="16" t="s">
        <v>17958</v>
      </c>
      <c r="C9857">
        <v>4.2263167103073602</v>
      </c>
      <c r="D9857">
        <v>4.2618677800425697</v>
      </c>
      <c r="E9857">
        <v>4.6393553598667303</v>
      </c>
      <c r="F9857">
        <v>4.5644600677645304</v>
      </c>
      <c r="G9857">
        <v>4.5079198595814196</v>
      </c>
      <c r="H9857">
        <v>3.9869852489372102</v>
      </c>
      <c r="I9857">
        <v>4.4354937019020104</v>
      </c>
      <c r="J9857">
        <v>3.6724961835054399</v>
      </c>
      <c r="K9857">
        <v>4.3302743077434496</v>
      </c>
      <c r="L9857">
        <v>4.3892426656840904</v>
      </c>
      <c r="M9857">
        <v>4.9497083792204704</v>
      </c>
      <c r="N9857">
        <v>4.9846796155147501</v>
      </c>
      <c r="O9857">
        <v>5.0275607712213803</v>
      </c>
      <c r="P9857">
        <v>3.6194497939779602</v>
      </c>
      <c r="Q9857">
        <v>6.9204191934356096</v>
      </c>
    </row>
    <row r="9858" spans="1:17">
      <c r="A9858" t="s">
        <v>17959</v>
      </c>
      <c r="B9858" s="16" t="s">
        <v>17960</v>
      </c>
      <c r="C9858">
        <v>12.125881258684201</v>
      </c>
      <c r="D9858">
        <v>11.997173243266399</v>
      </c>
      <c r="E9858">
        <v>11.9408634784489</v>
      </c>
      <c r="F9858">
        <v>12.090253117810001</v>
      </c>
      <c r="G9858">
        <v>12.103687787215399</v>
      </c>
      <c r="H9858">
        <v>10.9086190436803</v>
      </c>
      <c r="I9858">
        <v>11.785759423173699</v>
      </c>
      <c r="J9858">
        <v>11.4393248016558</v>
      </c>
      <c r="K9858">
        <v>12.5538411288329</v>
      </c>
      <c r="L9858">
        <v>12.3809451129562</v>
      </c>
      <c r="M9858">
        <v>11.982020427510999</v>
      </c>
      <c r="N9858">
        <v>12.169656309675201</v>
      </c>
      <c r="O9858">
        <v>11.914433326815701</v>
      </c>
      <c r="P9858">
        <v>10.772034123235899</v>
      </c>
      <c r="Q9858">
        <v>14.1247927945792</v>
      </c>
    </row>
    <row r="9859" spans="1:17">
      <c r="A9859" t="s">
        <v>17961</v>
      </c>
      <c r="B9859" s="16" t="s">
        <v>17962</v>
      </c>
      <c r="C9859">
        <v>10.1504878265961</v>
      </c>
      <c r="D9859">
        <v>10.2192221770032</v>
      </c>
      <c r="E9859">
        <v>9.7052057324463998</v>
      </c>
      <c r="F9859">
        <v>10.3906221953514</v>
      </c>
      <c r="G9859">
        <v>10.060508044929501</v>
      </c>
      <c r="H9859">
        <v>10.184523083776201</v>
      </c>
      <c r="I9859">
        <v>9.9319342210558492</v>
      </c>
      <c r="J9859">
        <v>9.7751597710110598</v>
      </c>
      <c r="K9859">
        <v>9.9673356522947198</v>
      </c>
      <c r="L9859">
        <v>10.2435852985321</v>
      </c>
      <c r="M9859">
        <v>10.231552076547</v>
      </c>
      <c r="N9859">
        <v>10.2613114615567</v>
      </c>
      <c r="O9859">
        <v>9.9523828270483605</v>
      </c>
      <c r="P9859">
        <v>9.3546545703394308</v>
      </c>
      <c r="Q9859">
        <v>10.6276941706183</v>
      </c>
    </row>
    <row r="9860" spans="1:17">
      <c r="A9860" t="s">
        <v>17963</v>
      </c>
      <c r="B9860" s="16" t="e">
        <v>#N/A</v>
      </c>
      <c r="C9860">
        <v>3.7779852140208301</v>
      </c>
      <c r="D9860">
        <v>3.4870161193063098</v>
      </c>
      <c r="E9860">
        <v>2.8218677180984102</v>
      </c>
      <c r="F9860">
        <v>3.6131889974304401</v>
      </c>
      <c r="G9860">
        <v>3.70007344211845</v>
      </c>
      <c r="H9860">
        <v>2.8218677180984102</v>
      </c>
      <c r="I9860">
        <v>2.8218677180984102</v>
      </c>
      <c r="J9860">
        <v>3.4276433730071201</v>
      </c>
      <c r="K9860">
        <v>3.4608708703561399</v>
      </c>
      <c r="L9860">
        <v>3.4877558895723499</v>
      </c>
      <c r="M9860">
        <v>3.23818724324593</v>
      </c>
      <c r="N9860">
        <v>3.5144020463037902</v>
      </c>
      <c r="O9860">
        <v>3.24931794675887</v>
      </c>
      <c r="P9860">
        <v>2.8218677180984102</v>
      </c>
      <c r="Q9860">
        <v>2.8218677180984102</v>
      </c>
    </row>
    <row r="9861" spans="1:17">
      <c r="A9861" t="s">
        <v>17964</v>
      </c>
      <c r="B9861" s="16" t="e">
        <v>#N/A</v>
      </c>
      <c r="C9861">
        <v>2.8218677180984102</v>
      </c>
      <c r="D9861">
        <v>3.4870161193063098</v>
      </c>
      <c r="E9861">
        <v>3.6381873987360902</v>
      </c>
      <c r="F9861">
        <v>3.4706286095040801</v>
      </c>
      <c r="G9861">
        <v>2.8218677180984102</v>
      </c>
      <c r="H9861">
        <v>3.50653555504317</v>
      </c>
      <c r="I9861">
        <v>3.6595800418069002</v>
      </c>
      <c r="J9861">
        <v>2.8218677180984102</v>
      </c>
      <c r="K9861">
        <v>3.27554212654834</v>
      </c>
      <c r="L9861">
        <v>2.8218677180984102</v>
      </c>
      <c r="M9861">
        <v>3.4086250003018401</v>
      </c>
      <c r="N9861">
        <v>3.6661147186140499</v>
      </c>
      <c r="O9861">
        <v>3.24931794675887</v>
      </c>
      <c r="P9861">
        <v>3.3893867502571098</v>
      </c>
      <c r="Q9861">
        <v>2.8218677180984102</v>
      </c>
    </row>
    <row r="9862" spans="1:17">
      <c r="A9862" t="s">
        <v>17965</v>
      </c>
      <c r="B9862" s="16" t="e">
        <v>#N/A</v>
      </c>
      <c r="C9862">
        <v>2.8218677180984102</v>
      </c>
      <c r="D9862">
        <v>3.2942621936663499</v>
      </c>
      <c r="E9862">
        <v>2.8218677180984102</v>
      </c>
      <c r="F9862">
        <v>3.6131889974304401</v>
      </c>
      <c r="G9862">
        <v>3.33407035458014</v>
      </c>
      <c r="H9862">
        <v>2.8218677180984102</v>
      </c>
      <c r="I9862">
        <v>3.3100125595866299</v>
      </c>
      <c r="J9862">
        <v>3.4276433730071201</v>
      </c>
      <c r="K9862">
        <v>2.8218677180984102</v>
      </c>
      <c r="L9862">
        <v>3.4877558895723499</v>
      </c>
      <c r="M9862">
        <v>3.4086250003018401</v>
      </c>
      <c r="N9862">
        <v>2.8218677180984102</v>
      </c>
      <c r="O9862">
        <v>2.8218677180984102</v>
      </c>
      <c r="P9862">
        <v>2.8218677180984102</v>
      </c>
      <c r="Q9862">
        <v>2.8218677180984102</v>
      </c>
    </row>
    <row r="9863" spans="1:17">
      <c r="A9863" t="s">
        <v>17966</v>
      </c>
      <c r="B9863" s="16" t="e">
        <v>#N/A</v>
      </c>
      <c r="C9863">
        <v>2.8218677180984102</v>
      </c>
      <c r="D9863">
        <v>3.2942621936663499</v>
      </c>
      <c r="E9863">
        <v>2.8218677180984102</v>
      </c>
      <c r="F9863">
        <v>3.2825265482838799</v>
      </c>
      <c r="G9863">
        <v>3.33407035458014</v>
      </c>
      <c r="H9863">
        <v>2.8218677180984102</v>
      </c>
      <c r="I9863">
        <v>3.3100125595866299</v>
      </c>
      <c r="J9863">
        <v>2.8218677180984102</v>
      </c>
      <c r="K9863">
        <v>2.8218677180984102</v>
      </c>
      <c r="L9863">
        <v>2.8218677180984102</v>
      </c>
      <c r="M9863">
        <v>2.8218677180984102</v>
      </c>
      <c r="N9863">
        <v>3.5144020463037902</v>
      </c>
      <c r="O9863">
        <v>3.42420286852819</v>
      </c>
      <c r="P9863">
        <v>3.6194497939779602</v>
      </c>
      <c r="Q9863">
        <v>2.8218677180984102</v>
      </c>
    </row>
    <row r="9864" spans="1:17">
      <c r="A9864" t="s">
        <v>17967</v>
      </c>
      <c r="B9864" s="16" t="e">
        <v>#N/A</v>
      </c>
      <c r="C9864">
        <v>4.4838185959666896</v>
      </c>
      <c r="D9864">
        <v>4.0407231514856203</v>
      </c>
      <c r="E9864">
        <v>4.5638886729124497</v>
      </c>
      <c r="F9864">
        <v>4.0118215330109104</v>
      </c>
      <c r="G9864">
        <v>4.1380367534927496</v>
      </c>
      <c r="H9864">
        <v>3.7814594184883799</v>
      </c>
      <c r="I9864">
        <v>4.8882864984054599</v>
      </c>
      <c r="J9864">
        <v>4.589987956211</v>
      </c>
      <c r="K9864">
        <v>4.3302743077434496</v>
      </c>
      <c r="L9864">
        <v>4.5026429490879796</v>
      </c>
      <c r="M9864">
        <v>3.90178223458659</v>
      </c>
      <c r="N9864">
        <v>3.99991931403749</v>
      </c>
      <c r="O9864">
        <v>4.4030955001336496</v>
      </c>
      <c r="P9864">
        <v>4.3630835021106398</v>
      </c>
      <c r="Q9864">
        <v>2.8218677180984102</v>
      </c>
    </row>
    <row r="9865" spans="1:17">
      <c r="A9865" t="s">
        <v>17968</v>
      </c>
      <c r="B9865" s="16" t="e">
        <v>#N/A</v>
      </c>
      <c r="C9865">
        <v>3.3064422771203601</v>
      </c>
      <c r="D9865">
        <v>2.8218677180984102</v>
      </c>
      <c r="E9865">
        <v>2.8218677180984102</v>
      </c>
      <c r="F9865">
        <v>3.4706286095040801</v>
      </c>
      <c r="G9865">
        <v>3.8309652426265099</v>
      </c>
      <c r="H9865">
        <v>3.30825032505737</v>
      </c>
      <c r="I9865">
        <v>2.8218677180984102</v>
      </c>
      <c r="J9865">
        <v>3.2517770676889399</v>
      </c>
      <c r="K9865">
        <v>2.8218677180984102</v>
      </c>
      <c r="L9865">
        <v>3.4877558895723499</v>
      </c>
      <c r="M9865">
        <v>3.6461416973015899</v>
      </c>
      <c r="N9865">
        <v>4.1706164353931596</v>
      </c>
      <c r="O9865">
        <v>3.42420286852819</v>
      </c>
      <c r="P9865">
        <v>2.8218677180984102</v>
      </c>
      <c r="Q9865">
        <v>5.09416193408443</v>
      </c>
    </row>
    <row r="9866" spans="1:17">
      <c r="A9866" t="s">
        <v>17969</v>
      </c>
      <c r="B9866" s="16" t="e">
        <v>#N/A</v>
      </c>
      <c r="C9866">
        <v>3.8862082974622001</v>
      </c>
      <c r="D9866">
        <v>4.2618677800425697</v>
      </c>
      <c r="E9866">
        <v>3.8152982058547602</v>
      </c>
      <c r="F9866">
        <v>3.7319397910766599</v>
      </c>
      <c r="G9866">
        <v>4.1380367534927496</v>
      </c>
      <c r="H9866">
        <v>2.8218677180984102</v>
      </c>
      <c r="I9866">
        <v>4.30650913402902</v>
      </c>
      <c r="J9866">
        <v>3.7696016503418699</v>
      </c>
      <c r="K9866">
        <v>3.6013796825057902</v>
      </c>
      <c r="L9866">
        <v>3.6339073669181099</v>
      </c>
      <c r="M9866">
        <v>3.5380814202985702</v>
      </c>
      <c r="N9866">
        <v>3.79229116939824</v>
      </c>
      <c r="O9866">
        <v>3.5569664057961599</v>
      </c>
      <c r="P9866">
        <v>3.7927642367557501</v>
      </c>
      <c r="Q9866">
        <v>5.81282804418474</v>
      </c>
    </row>
    <row r="9867" spans="1:17">
      <c r="A9867" t="s">
        <v>17970</v>
      </c>
      <c r="B9867" s="16" t="e">
        <v>#N/A</v>
      </c>
      <c r="C9867">
        <v>4.2263167103073602</v>
      </c>
      <c r="D9867">
        <v>4.3876263279161201</v>
      </c>
      <c r="E9867">
        <v>4.6393553598667303</v>
      </c>
      <c r="F9867">
        <v>3.9277704709105601</v>
      </c>
      <c r="G9867">
        <v>4.1380367534927496</v>
      </c>
      <c r="H9867">
        <v>4.1560374762891303</v>
      </c>
      <c r="I9867">
        <v>3.8937805799913501</v>
      </c>
      <c r="J9867">
        <v>4.1999986398891203</v>
      </c>
      <c r="K9867">
        <v>3.99457577781329</v>
      </c>
      <c r="L9867">
        <v>3.9560512465587201</v>
      </c>
      <c r="M9867">
        <v>4.21436379980989</v>
      </c>
      <c r="N9867">
        <v>3.5144020463037902</v>
      </c>
      <c r="O9867">
        <v>4.0021176285150997</v>
      </c>
      <c r="P9867">
        <v>4.4479700090536403</v>
      </c>
      <c r="Q9867">
        <v>2.8218677180984102</v>
      </c>
    </row>
    <row r="9868" spans="1:17">
      <c r="A9868" t="s">
        <v>17971</v>
      </c>
      <c r="B9868" s="16" t="e">
        <v>#N/A</v>
      </c>
      <c r="C9868">
        <v>4.0706176854441196</v>
      </c>
      <c r="D9868">
        <v>3.2942621936663499</v>
      </c>
      <c r="E9868">
        <v>3.6381873987360902</v>
      </c>
      <c r="F9868">
        <v>3.9277704709105601</v>
      </c>
      <c r="G9868">
        <v>3.33407035458014</v>
      </c>
      <c r="H9868">
        <v>3.30825032505737</v>
      </c>
      <c r="I9868">
        <v>3.7848446501428201</v>
      </c>
      <c r="J9868">
        <v>3.2517770676889399</v>
      </c>
      <c r="K9868">
        <v>4.0709644767565303</v>
      </c>
      <c r="L9868">
        <v>4.2633743974944602</v>
      </c>
      <c r="M9868">
        <v>3.6461416973015899</v>
      </c>
      <c r="N9868">
        <v>3.31389066967124</v>
      </c>
      <c r="O9868">
        <v>3.5569664057961599</v>
      </c>
      <c r="P9868">
        <v>3.7927642367557501</v>
      </c>
      <c r="Q9868">
        <v>2.8218677180984102</v>
      </c>
    </row>
    <row r="9869" spans="1:17">
      <c r="A9869" t="s">
        <v>17972</v>
      </c>
      <c r="B9869" s="16" t="e">
        <v>#N/A</v>
      </c>
      <c r="C9869">
        <v>4.8751772763815904</v>
      </c>
      <c r="D9869">
        <v>5.09137122556535</v>
      </c>
      <c r="E9869">
        <v>5.0160351149716202</v>
      </c>
      <c r="F9869">
        <v>5.4684342013596101</v>
      </c>
      <c r="G9869">
        <v>4.8382239915511303</v>
      </c>
      <c r="H9869">
        <v>4.9634301213382797</v>
      </c>
      <c r="I9869">
        <v>4.8453589192974098</v>
      </c>
      <c r="J9869">
        <v>4.94790803410966</v>
      </c>
      <c r="K9869">
        <v>4.7999439876117602</v>
      </c>
      <c r="L9869">
        <v>4.3280695513255196</v>
      </c>
      <c r="M9869">
        <v>5.55060142569896</v>
      </c>
      <c r="N9869">
        <v>5.6095571535837596</v>
      </c>
      <c r="O9869">
        <v>5.1118655635160302</v>
      </c>
      <c r="P9869">
        <v>4.9174589054378801</v>
      </c>
      <c r="Q9869">
        <v>2.8218677180984102</v>
      </c>
    </row>
    <row r="9870" spans="1:17">
      <c r="A9870" t="s">
        <v>17973</v>
      </c>
      <c r="B9870" s="16" t="e">
        <v>#N/A</v>
      </c>
      <c r="C9870">
        <v>2.8218677180984102</v>
      </c>
      <c r="D9870">
        <v>2.8218677180984102</v>
      </c>
      <c r="E9870">
        <v>2.8218677180984102</v>
      </c>
      <c r="F9870">
        <v>2.8218677180984102</v>
      </c>
      <c r="G9870">
        <v>2.8218677180984102</v>
      </c>
      <c r="H9870">
        <v>2.8218677180984102</v>
      </c>
      <c r="I9870">
        <v>3.5089935751222501</v>
      </c>
      <c r="J9870">
        <v>3.2517770676889399</v>
      </c>
      <c r="K9870">
        <v>2.8218677180984102</v>
      </c>
      <c r="L9870">
        <v>2.8218677180984102</v>
      </c>
      <c r="M9870">
        <v>3.6461416973015899</v>
      </c>
      <c r="N9870">
        <v>2.8218677180984102</v>
      </c>
      <c r="O9870">
        <v>3.24931794675887</v>
      </c>
      <c r="P9870">
        <v>3.6194497939779602</v>
      </c>
      <c r="Q9870">
        <v>2.8218677180984102</v>
      </c>
    </row>
    <row r="9871" spans="1:17">
      <c r="A9871" t="s">
        <v>17974</v>
      </c>
      <c r="B9871" s="16" t="e">
        <v>#N/A</v>
      </c>
      <c r="C9871">
        <v>3.3064422771203601</v>
      </c>
      <c r="D9871">
        <v>3.2942621936663499</v>
      </c>
      <c r="E9871">
        <v>2.8218677180984102</v>
      </c>
      <c r="F9871">
        <v>2.8218677180984102</v>
      </c>
      <c r="G9871">
        <v>3.33407035458014</v>
      </c>
      <c r="H9871">
        <v>2.8218677180984102</v>
      </c>
      <c r="I9871">
        <v>3.3100125595866299</v>
      </c>
      <c r="J9871">
        <v>2.8218677180984102</v>
      </c>
      <c r="K9871">
        <v>3.4608708703561399</v>
      </c>
      <c r="L9871">
        <v>2.8218677180984102</v>
      </c>
      <c r="M9871">
        <v>2.8218677180984102</v>
      </c>
      <c r="N9871">
        <v>2.8218677180984102</v>
      </c>
      <c r="O9871">
        <v>3.5569664057961599</v>
      </c>
      <c r="P9871">
        <v>4.0606668341819496</v>
      </c>
      <c r="Q9871">
        <v>2.8218677180984102</v>
      </c>
    </row>
    <row r="9872" spans="1:17">
      <c r="A9872" t="s">
        <v>17975</v>
      </c>
      <c r="B9872" s="16" t="e">
        <v>#N/A</v>
      </c>
      <c r="C9872">
        <v>3.5040133865677898</v>
      </c>
      <c r="D9872">
        <v>3.4870161193063098</v>
      </c>
      <c r="E9872">
        <v>3.4028894668404299</v>
      </c>
      <c r="F9872">
        <v>2.8218677180984102</v>
      </c>
      <c r="G9872">
        <v>3.33407035458014</v>
      </c>
      <c r="H9872">
        <v>4.3676565829540399</v>
      </c>
      <c r="I9872">
        <v>4.2360017113942803</v>
      </c>
      <c r="J9872">
        <v>4.0764652066995799</v>
      </c>
      <c r="K9872">
        <v>3.99457577781329</v>
      </c>
      <c r="L9872">
        <v>3.8614614459532302</v>
      </c>
      <c r="M9872">
        <v>3.7404257728686199</v>
      </c>
      <c r="N9872">
        <v>3.79229116939824</v>
      </c>
      <c r="O9872">
        <v>3.42420286852819</v>
      </c>
      <c r="P9872">
        <v>4.4479700090536403</v>
      </c>
      <c r="Q9872">
        <v>2.8218677180984102</v>
      </c>
    </row>
    <row r="9873" spans="1:17">
      <c r="A9873" t="s">
        <v>17976</v>
      </c>
      <c r="B9873" s="16" t="e">
        <v>#N/A</v>
      </c>
      <c r="C9873">
        <v>3.5040133865677898</v>
      </c>
      <c r="D9873">
        <v>3.4870161193063098</v>
      </c>
      <c r="E9873">
        <v>2.8218677180984102</v>
      </c>
      <c r="F9873">
        <v>3.7319397910766599</v>
      </c>
      <c r="G9873">
        <v>3.33407035458014</v>
      </c>
      <c r="H9873">
        <v>3.65660975244205</v>
      </c>
      <c r="I9873">
        <v>2.8218677180984102</v>
      </c>
      <c r="J9873">
        <v>3.2517770676889399</v>
      </c>
      <c r="K9873">
        <v>3.6013796825057902</v>
      </c>
      <c r="L9873">
        <v>3.7555759297476698</v>
      </c>
      <c r="M9873">
        <v>3.4086250003018401</v>
      </c>
      <c r="N9873">
        <v>3.5144020463037902</v>
      </c>
      <c r="O9873">
        <v>4.0021176285150997</v>
      </c>
      <c r="P9873">
        <v>2.8218677180984102</v>
      </c>
      <c r="Q9873">
        <v>2.8218677180984102</v>
      </c>
    </row>
    <row r="9874" spans="1:17">
      <c r="A9874" t="s">
        <v>17977</v>
      </c>
      <c r="B9874" s="16" t="e">
        <v>#N/A</v>
      </c>
      <c r="C9874">
        <v>4.2964146619915802</v>
      </c>
      <c r="D9874">
        <v>4.60434225742737</v>
      </c>
      <c r="E9874">
        <v>4.9023702390828996</v>
      </c>
      <c r="F9874">
        <v>4.2284225029819602</v>
      </c>
      <c r="G9874">
        <v>4.2225520177193703</v>
      </c>
      <c r="H9874">
        <v>4.07504641393726</v>
      </c>
      <c r="I9874">
        <v>4.6056600831029897</v>
      </c>
      <c r="J9874">
        <v>4.9163232079064798</v>
      </c>
      <c r="K9874">
        <v>4.3865415857412602</v>
      </c>
      <c r="L9874">
        <v>4.2633743974944602</v>
      </c>
      <c r="M9874">
        <v>4.2669672077812901</v>
      </c>
      <c r="N9874">
        <v>4.6704332416218497</v>
      </c>
      <c r="O9874">
        <v>4.5388813471664999</v>
      </c>
      <c r="P9874">
        <v>4.3630835021106398</v>
      </c>
      <c r="Q9874">
        <v>2.8218677180984102</v>
      </c>
    </row>
    <row r="9875" spans="1:17">
      <c r="A9875" t="s">
        <v>17978</v>
      </c>
      <c r="B9875" s="16" t="e">
        <v>#N/A</v>
      </c>
      <c r="C9875">
        <v>3.5040133865677898</v>
      </c>
      <c r="D9875">
        <v>3.2942621936663499</v>
      </c>
      <c r="E9875">
        <v>3.6381873987360902</v>
      </c>
      <c r="F9875">
        <v>3.4706286095040801</v>
      </c>
      <c r="G9875">
        <v>3.33407035458014</v>
      </c>
      <c r="H9875">
        <v>2.8218677180984102</v>
      </c>
      <c r="I9875">
        <v>3.3100125595866299</v>
      </c>
      <c r="J9875">
        <v>3.2517770676889399</v>
      </c>
      <c r="K9875">
        <v>2.8218677180984102</v>
      </c>
      <c r="L9875">
        <v>3.6339073669181099</v>
      </c>
      <c r="M9875">
        <v>3.7404257728686199</v>
      </c>
      <c r="N9875">
        <v>3.5144020463037902</v>
      </c>
      <c r="O9875">
        <v>2.8218677180984102</v>
      </c>
      <c r="P9875">
        <v>2.8218677180984102</v>
      </c>
      <c r="Q9875">
        <v>2.8218677180984102</v>
      </c>
    </row>
    <row r="9876" spans="1:17">
      <c r="A9876" t="s">
        <v>17979</v>
      </c>
      <c r="B9876" s="16" t="e">
        <v>#N/A</v>
      </c>
      <c r="C9876">
        <v>3.3064422771203601</v>
      </c>
      <c r="D9876">
        <v>3.6330127529723502</v>
      </c>
      <c r="E9876">
        <v>3.6381873987360902</v>
      </c>
      <c r="F9876">
        <v>3.4706286095040801</v>
      </c>
      <c r="G9876">
        <v>3.70007344211845</v>
      </c>
      <c r="H9876">
        <v>2.8218677180984102</v>
      </c>
      <c r="I9876">
        <v>2.8218677180984102</v>
      </c>
      <c r="J9876">
        <v>3.4276433730071201</v>
      </c>
      <c r="K9876">
        <v>3.6013796825057902</v>
      </c>
      <c r="L9876">
        <v>2.8218677180984102</v>
      </c>
      <c r="M9876">
        <v>3.23818724324593</v>
      </c>
      <c r="N9876">
        <v>3.5144020463037902</v>
      </c>
      <c r="O9876">
        <v>3.24931794675887</v>
      </c>
      <c r="P9876">
        <v>2.8218677180984102</v>
      </c>
      <c r="Q9876">
        <v>2.8218677180984102</v>
      </c>
    </row>
    <row r="9877" spans="1:17">
      <c r="A9877" t="s">
        <v>17980</v>
      </c>
      <c r="B9877" s="16" t="e">
        <v>#N/A</v>
      </c>
      <c r="C9877">
        <v>2.8218677180984102</v>
      </c>
      <c r="D9877">
        <v>3.4870161193063098</v>
      </c>
      <c r="E9877">
        <v>2.8218677180984102</v>
      </c>
      <c r="F9877">
        <v>3.4706286095040801</v>
      </c>
      <c r="G9877">
        <v>3.33407035458014</v>
      </c>
      <c r="H9877">
        <v>2.8218677180984102</v>
      </c>
      <c r="I9877">
        <v>3.3100125595866299</v>
      </c>
      <c r="J9877">
        <v>2.8218677180984102</v>
      </c>
      <c r="K9877">
        <v>3.4608708703561399</v>
      </c>
      <c r="L9877">
        <v>2.8218677180984102</v>
      </c>
      <c r="M9877">
        <v>3.5380814202985702</v>
      </c>
      <c r="N9877">
        <v>2.8218677180984102</v>
      </c>
      <c r="O9877">
        <v>3.24931794675887</v>
      </c>
      <c r="P9877">
        <v>3.3893867502571098</v>
      </c>
      <c r="Q9877">
        <v>2.8218677180984102</v>
      </c>
    </row>
    <row r="9878" spans="1:17">
      <c r="A9878" t="s">
        <v>17981</v>
      </c>
      <c r="B9878" s="16" t="e">
        <v>#N/A</v>
      </c>
      <c r="C9878">
        <v>4.4246742892055497</v>
      </c>
      <c r="D9878">
        <v>4.1931807688815699</v>
      </c>
      <c r="E9878">
        <v>4.6393553598667303</v>
      </c>
      <c r="F9878">
        <v>4.1611154638698196</v>
      </c>
      <c r="G9878">
        <v>4.5695203052827997</v>
      </c>
      <c r="H9878">
        <v>3.30825032505737</v>
      </c>
      <c r="I9878">
        <v>4.0793606969786396</v>
      </c>
      <c r="J9878">
        <v>4.2567562628296498</v>
      </c>
      <c r="K9878">
        <v>4.5405942945665601</v>
      </c>
      <c r="L9878">
        <v>4.1211419556762898</v>
      </c>
      <c r="M9878">
        <v>4.4556477038402296</v>
      </c>
      <c r="N9878">
        <v>4.1706164353931596</v>
      </c>
      <c r="O9878">
        <v>4.0696565081197198</v>
      </c>
      <c r="P9878">
        <v>4.1712528320562896</v>
      </c>
      <c r="Q9878">
        <v>5.81282804418474</v>
      </c>
    </row>
    <row r="9879" spans="1:17">
      <c r="A9879" t="s">
        <v>17982</v>
      </c>
      <c r="B9879" s="16" t="e">
        <v>#N/A</v>
      </c>
      <c r="C9879">
        <v>3.5040133865677898</v>
      </c>
      <c r="D9879">
        <v>3.6330127529723502</v>
      </c>
      <c r="E9879">
        <v>3.4028894668404299</v>
      </c>
      <c r="F9879">
        <v>3.2825265482838799</v>
      </c>
      <c r="G9879">
        <v>3.33407035458014</v>
      </c>
      <c r="H9879">
        <v>2.8218677180984102</v>
      </c>
      <c r="I9879">
        <v>2.8218677180984102</v>
      </c>
      <c r="J9879">
        <v>3.2517770676889399</v>
      </c>
      <c r="K9879">
        <v>2.8218677180984102</v>
      </c>
      <c r="L9879">
        <v>3.7555759297476698</v>
      </c>
      <c r="M9879">
        <v>2.8218677180984102</v>
      </c>
      <c r="N9879">
        <v>3.31389066967124</v>
      </c>
      <c r="O9879">
        <v>2.8218677180984102</v>
      </c>
      <c r="P9879">
        <v>2.8218677180984102</v>
      </c>
      <c r="Q9879">
        <v>2.8218677180984102</v>
      </c>
    </row>
    <row r="9880" spans="1:17">
      <c r="A9880" t="s">
        <v>17983</v>
      </c>
      <c r="B9880" s="16" t="e">
        <v>#N/A</v>
      </c>
      <c r="C9880">
        <v>6.1416886309143299</v>
      </c>
      <c r="D9880">
        <v>6.0977003449207299</v>
      </c>
      <c r="E9880">
        <v>6.0631867916998399</v>
      </c>
      <c r="F9880">
        <v>6.9400685236489101</v>
      </c>
      <c r="G9880">
        <v>6.4043416746310999</v>
      </c>
      <c r="H9880">
        <v>6.3373802611413304</v>
      </c>
      <c r="I9880">
        <v>6.1921342703290696</v>
      </c>
      <c r="J9880">
        <v>6.1881223582657396</v>
      </c>
      <c r="K9880">
        <v>6.3685126514067996</v>
      </c>
      <c r="L9880">
        <v>6.0673853986592201</v>
      </c>
      <c r="M9880">
        <v>7.3028684494029497</v>
      </c>
      <c r="N9880">
        <v>6.9563332013543997</v>
      </c>
      <c r="O9880">
        <v>6.8689138875479303</v>
      </c>
      <c r="P9880">
        <v>5.93026793058488</v>
      </c>
      <c r="Q9880">
        <v>6.9204191934356096</v>
      </c>
    </row>
    <row r="9881" spans="1:17">
      <c r="A9881" t="s">
        <v>17984</v>
      </c>
      <c r="B9881" s="16" t="e">
        <v>#N/A</v>
      </c>
      <c r="C9881">
        <v>5.3319193517173096</v>
      </c>
      <c r="D9881">
        <v>5.4196943085789</v>
      </c>
      <c r="E9881">
        <v>4.9023702390828996</v>
      </c>
      <c r="F9881">
        <v>5.34113232674183</v>
      </c>
      <c r="G9881">
        <v>5.4158963756298002</v>
      </c>
      <c r="H9881">
        <v>5.7925255003189697</v>
      </c>
      <c r="I9881">
        <v>6.67120701638986</v>
      </c>
      <c r="J9881">
        <v>6.6481783606567504</v>
      </c>
      <c r="K9881">
        <v>5.2559835824799102</v>
      </c>
      <c r="L9881">
        <v>6.9997633454405896</v>
      </c>
      <c r="M9881">
        <v>6.5399829237807499</v>
      </c>
      <c r="N9881">
        <v>7.1548650325011103</v>
      </c>
      <c r="O9881">
        <v>5.6811186853724998</v>
      </c>
      <c r="P9881">
        <v>7.0361110355685303</v>
      </c>
      <c r="Q9881">
        <v>5.81282804418474</v>
      </c>
    </row>
    <row r="9882" spans="1:17">
      <c r="A9882" t="s">
        <v>17985</v>
      </c>
      <c r="B9882" s="16" t="e">
        <v>#N/A</v>
      </c>
      <c r="C9882">
        <v>3.8862082974622001</v>
      </c>
      <c r="D9882">
        <v>3.8603343823973102</v>
      </c>
      <c r="E9882">
        <v>4.5638886729124497</v>
      </c>
      <c r="F9882">
        <v>4.0892058755412499</v>
      </c>
      <c r="G9882">
        <v>3.8309652426265099</v>
      </c>
      <c r="H9882">
        <v>4.07504641393726</v>
      </c>
      <c r="I9882">
        <v>4.30650913402902</v>
      </c>
      <c r="J9882">
        <v>3.93564812262216</v>
      </c>
      <c r="K9882">
        <v>3.6013796825057902</v>
      </c>
      <c r="L9882">
        <v>4.0420260041176004</v>
      </c>
      <c r="M9882">
        <v>4.21436379980989</v>
      </c>
      <c r="N9882">
        <v>4.0888472785647796</v>
      </c>
      <c r="O9882">
        <v>4.0696565081197198</v>
      </c>
      <c r="P9882">
        <v>4.9174589054378801</v>
      </c>
      <c r="Q9882">
        <v>2.8218677180984102</v>
      </c>
    </row>
    <row r="9883" spans="1:17">
      <c r="A9883" t="s">
        <v>17986</v>
      </c>
      <c r="B9883" s="16" t="e">
        <v>#N/A</v>
      </c>
      <c r="C9883">
        <v>3.5040133865677898</v>
      </c>
      <c r="D9883">
        <v>3.2942621936663499</v>
      </c>
      <c r="E9883">
        <v>2.8218677180984102</v>
      </c>
      <c r="F9883">
        <v>2.8218677180984102</v>
      </c>
      <c r="G9883">
        <v>2.8218677180984102</v>
      </c>
      <c r="H9883">
        <v>3.30825032505737</v>
      </c>
      <c r="I9883">
        <v>3.6595800418069002</v>
      </c>
      <c r="J9883">
        <v>3.6724961835054399</v>
      </c>
      <c r="K9883">
        <v>3.4608708703561399</v>
      </c>
      <c r="L9883">
        <v>2.8218677180984102</v>
      </c>
      <c r="M9883">
        <v>2.8218677180984102</v>
      </c>
      <c r="N9883">
        <v>2.8218677180984102</v>
      </c>
      <c r="O9883">
        <v>2.8218677180984102</v>
      </c>
      <c r="P9883">
        <v>2.8218677180984102</v>
      </c>
      <c r="Q9883">
        <v>2.8218677180984102</v>
      </c>
    </row>
    <row r="9884" spans="1:17">
      <c r="A9884" t="s">
        <v>17987</v>
      </c>
      <c r="B9884" s="16" t="e">
        <v>#N/A</v>
      </c>
      <c r="C9884">
        <v>2.8218677180984102</v>
      </c>
      <c r="D9884">
        <v>3.2942621936663499</v>
      </c>
      <c r="E9884">
        <v>3.6381873987360902</v>
      </c>
      <c r="F9884">
        <v>2.8218677180984102</v>
      </c>
      <c r="G9884">
        <v>2.8218677180984102</v>
      </c>
      <c r="H9884">
        <v>2.8218677180984102</v>
      </c>
      <c r="I9884">
        <v>3.3100125595866299</v>
      </c>
      <c r="J9884">
        <v>3.2517770676889399</v>
      </c>
      <c r="K9884">
        <v>3.4608708703561399</v>
      </c>
      <c r="L9884">
        <v>3.4877558895723499</v>
      </c>
      <c r="M9884">
        <v>3.4086250003018401</v>
      </c>
      <c r="N9884">
        <v>3.6661147186140499</v>
      </c>
      <c r="O9884">
        <v>3.24931794675887</v>
      </c>
      <c r="P9884">
        <v>2.8218677180984102</v>
      </c>
      <c r="Q9884">
        <v>2.8218677180984102</v>
      </c>
    </row>
    <row r="9885" spans="1:17">
      <c r="A9885" t="s">
        <v>17988</v>
      </c>
      <c r="B9885" s="16" t="e">
        <v>#N/A</v>
      </c>
      <c r="C9885">
        <v>3.8862082974622001</v>
      </c>
      <c r="D9885">
        <v>3.8603343823973102</v>
      </c>
      <c r="E9885">
        <v>4.2015349465393896</v>
      </c>
      <c r="F9885">
        <v>2.8218677180984102</v>
      </c>
      <c r="G9885">
        <v>3.9446609719593901</v>
      </c>
      <c r="H9885">
        <v>2.8218677180984102</v>
      </c>
      <c r="I9885">
        <v>4.6056600831029897</v>
      </c>
      <c r="J9885">
        <v>4.1999986398891203</v>
      </c>
      <c r="K9885">
        <v>3.91162951239331</v>
      </c>
      <c r="L9885">
        <v>4.6547502153815303</v>
      </c>
      <c r="M9885">
        <v>4.21436379980989</v>
      </c>
      <c r="N9885">
        <v>4.3841781814921204</v>
      </c>
      <c r="O9885">
        <v>3.8507909364900099</v>
      </c>
      <c r="P9885">
        <v>4.2713440848041202</v>
      </c>
      <c r="Q9885">
        <v>2.8218677180984102</v>
      </c>
    </row>
    <row r="9886" spans="1:17">
      <c r="A9886" t="s">
        <v>17989</v>
      </c>
      <c r="B9886" s="16" t="e">
        <v>#N/A</v>
      </c>
      <c r="C9886">
        <v>2.8218677180984102</v>
      </c>
      <c r="D9886">
        <v>2.8218677180984102</v>
      </c>
      <c r="E9886">
        <v>2.8218677180984102</v>
      </c>
      <c r="F9886">
        <v>3.2825265482838799</v>
      </c>
      <c r="G9886">
        <v>3.33407035458014</v>
      </c>
      <c r="H9886">
        <v>3.7814594184883799</v>
      </c>
      <c r="I9886">
        <v>3.5089935751222501</v>
      </c>
      <c r="J9886">
        <v>3.2517770676889399</v>
      </c>
      <c r="K9886">
        <v>2.8218677180984102</v>
      </c>
      <c r="L9886">
        <v>3.4877558895723499</v>
      </c>
      <c r="M9886">
        <v>3.4086250003018401</v>
      </c>
      <c r="N9886">
        <v>2.8218677180984102</v>
      </c>
      <c r="O9886">
        <v>3.42420286852819</v>
      </c>
      <c r="P9886">
        <v>2.8218677180984102</v>
      </c>
      <c r="Q9886">
        <v>2.8218677180984102</v>
      </c>
    </row>
    <row r="9887" spans="1:17">
      <c r="A9887" t="s">
        <v>17990</v>
      </c>
      <c r="B9887" s="16" t="e">
        <v>#N/A</v>
      </c>
      <c r="C9887">
        <v>3.3064422771203601</v>
      </c>
      <c r="D9887">
        <v>2.8218677180984102</v>
      </c>
      <c r="E9887">
        <v>2.8218677180984102</v>
      </c>
      <c r="F9887">
        <v>2.8218677180984102</v>
      </c>
      <c r="G9887">
        <v>2.8218677180984102</v>
      </c>
      <c r="H9887">
        <v>3.50653555504317</v>
      </c>
      <c r="I9887">
        <v>3.3100125595866299</v>
      </c>
      <c r="J9887">
        <v>2.8218677180984102</v>
      </c>
      <c r="K9887">
        <v>3.6013796825057902</v>
      </c>
      <c r="L9887">
        <v>3.29479214013883</v>
      </c>
      <c r="M9887">
        <v>2.8218677180984102</v>
      </c>
      <c r="N9887">
        <v>3.79229116939824</v>
      </c>
      <c r="O9887">
        <v>3.8507909364900099</v>
      </c>
      <c r="P9887">
        <v>2.8218677180984102</v>
      </c>
      <c r="Q9887">
        <v>2.8218677180984102</v>
      </c>
    </row>
    <row r="9888" spans="1:17">
      <c r="A9888" t="s">
        <v>17991</v>
      </c>
      <c r="B9888" s="16" t="e">
        <v>#N/A</v>
      </c>
      <c r="C9888">
        <v>3.6535616636188299</v>
      </c>
      <c r="D9888">
        <v>2.8218677180984102</v>
      </c>
      <c r="E9888">
        <v>3.4028894668404299</v>
      </c>
      <c r="F9888">
        <v>2.8218677180984102</v>
      </c>
      <c r="G9888">
        <v>2.8218677180984102</v>
      </c>
      <c r="H9888">
        <v>2.8218677180984102</v>
      </c>
      <c r="I9888">
        <v>2.8218677180984102</v>
      </c>
      <c r="J9888">
        <v>3.2517770676889399</v>
      </c>
      <c r="K9888">
        <v>2.8218677180984102</v>
      </c>
      <c r="L9888">
        <v>3.4877558895723499</v>
      </c>
      <c r="M9888">
        <v>2.8218677180984102</v>
      </c>
      <c r="N9888">
        <v>3.31389066967124</v>
      </c>
      <c r="O9888">
        <v>3.24931794675887</v>
      </c>
      <c r="P9888">
        <v>3.6194497939779602</v>
      </c>
      <c r="Q9888">
        <v>2.8218677180984102</v>
      </c>
    </row>
    <row r="9889" spans="1:17">
      <c r="A9889" t="s">
        <v>17992</v>
      </c>
      <c r="B9889" s="16" t="e">
        <v>#N/A</v>
      </c>
      <c r="C9889">
        <v>3.6535616636188299</v>
      </c>
      <c r="D9889">
        <v>4.1197647330598102</v>
      </c>
      <c r="E9889">
        <v>3.8152982058547602</v>
      </c>
      <c r="F9889">
        <v>4.1611154638698196</v>
      </c>
      <c r="G9889">
        <v>3.8309652426265099</v>
      </c>
      <c r="H9889">
        <v>2.8218677180984102</v>
      </c>
      <c r="I9889">
        <v>3.8937805799913501</v>
      </c>
      <c r="J9889">
        <v>3.7696016503418699</v>
      </c>
      <c r="K9889">
        <v>3.4608708703561399</v>
      </c>
      <c r="L9889">
        <v>3.4877558895723499</v>
      </c>
      <c r="M9889">
        <v>3.4086250003018401</v>
      </c>
      <c r="N9889">
        <v>3.99991931403749</v>
      </c>
      <c r="O9889">
        <v>3.6677309644704801</v>
      </c>
      <c r="P9889">
        <v>4.0606668341819496</v>
      </c>
      <c r="Q9889">
        <v>2.8218677180984102</v>
      </c>
    </row>
    <row r="9890" spans="1:17">
      <c r="A9890" t="s">
        <v>17993</v>
      </c>
      <c r="B9890" s="16" t="e">
        <v>#N/A</v>
      </c>
      <c r="C9890">
        <v>2.8218677180984102</v>
      </c>
      <c r="D9890">
        <v>3.4870161193063098</v>
      </c>
      <c r="E9890">
        <v>3.4028894668404299</v>
      </c>
      <c r="F9890">
        <v>3.2825265482838799</v>
      </c>
      <c r="G9890">
        <v>3.33407035458014</v>
      </c>
      <c r="H9890">
        <v>3.30825032505737</v>
      </c>
      <c r="I9890">
        <v>3.7848446501428201</v>
      </c>
      <c r="J9890">
        <v>3.2517770676889399</v>
      </c>
      <c r="K9890">
        <v>3.27554212654834</v>
      </c>
      <c r="L9890">
        <v>3.4877558895723499</v>
      </c>
      <c r="M9890">
        <v>3.4086250003018401</v>
      </c>
      <c r="N9890">
        <v>2.8218677180984102</v>
      </c>
      <c r="O9890">
        <v>3.7643275486974099</v>
      </c>
      <c r="P9890">
        <v>2.8218677180984102</v>
      </c>
      <c r="Q9890">
        <v>2.8218677180984102</v>
      </c>
    </row>
    <row r="9891" spans="1:17">
      <c r="A9891" t="s">
        <v>17994</v>
      </c>
      <c r="B9891" s="16" t="e">
        <v>#N/A</v>
      </c>
      <c r="C9891">
        <v>2.8218677180984102</v>
      </c>
      <c r="D9891">
        <v>2.8218677180984102</v>
      </c>
      <c r="E9891">
        <v>3.6381873987360902</v>
      </c>
      <c r="F9891">
        <v>3.4706286095040801</v>
      </c>
      <c r="G9891">
        <v>3.33407035458014</v>
      </c>
      <c r="H9891">
        <v>3.30825032505737</v>
      </c>
      <c r="I9891">
        <v>3.5089935751222501</v>
      </c>
      <c r="J9891">
        <v>3.4276433730071201</v>
      </c>
      <c r="K9891">
        <v>3.27554212654834</v>
      </c>
      <c r="L9891">
        <v>3.29479214013883</v>
      </c>
      <c r="M9891">
        <v>2.8218677180984102</v>
      </c>
      <c r="N9891">
        <v>2.8218677180984102</v>
      </c>
      <c r="O9891">
        <v>2.8218677180984102</v>
      </c>
      <c r="P9891">
        <v>2.8218677180984102</v>
      </c>
      <c r="Q9891">
        <v>2.8218677180984102</v>
      </c>
    </row>
    <row r="9892" spans="1:17">
      <c r="A9892" t="s">
        <v>17995</v>
      </c>
      <c r="B9892" s="16" t="e">
        <v>#N/A</v>
      </c>
      <c r="C9892">
        <v>4.1513583524311999</v>
      </c>
      <c r="D9892">
        <v>4.1197647330598102</v>
      </c>
      <c r="E9892">
        <v>4.8415581104649901</v>
      </c>
      <c r="F9892">
        <v>3.9277704709105601</v>
      </c>
      <c r="G9892">
        <v>4.37414671474383</v>
      </c>
      <c r="H9892">
        <v>4.3015284866045098</v>
      </c>
      <c r="I9892">
        <v>4.9700790693176398</v>
      </c>
      <c r="J9892">
        <v>4.9163232079064798</v>
      </c>
      <c r="K9892">
        <v>4.4914502970878702</v>
      </c>
      <c r="L9892">
        <v>4.5555022990765597</v>
      </c>
      <c r="M9892">
        <v>4.4113157068760698</v>
      </c>
      <c r="N9892">
        <v>3.6661147186140499</v>
      </c>
      <c r="O9892">
        <v>4.2491040476565001</v>
      </c>
      <c r="P9892">
        <v>4.1712528320562896</v>
      </c>
      <c r="Q9892">
        <v>2.8218677180984102</v>
      </c>
    </row>
    <row r="9893" spans="1:17">
      <c r="A9893" t="s">
        <v>17996</v>
      </c>
      <c r="B9893" s="16" t="e">
        <v>#N/A</v>
      </c>
      <c r="C9893">
        <v>3.3064422771203601</v>
      </c>
      <c r="D9893">
        <v>2.8218677180984102</v>
      </c>
      <c r="E9893">
        <v>3.4028894668404299</v>
      </c>
      <c r="F9893">
        <v>3.2825265482838799</v>
      </c>
      <c r="G9893">
        <v>3.70007344211845</v>
      </c>
      <c r="H9893">
        <v>3.50653555504317</v>
      </c>
      <c r="I9893">
        <v>2.8218677180984102</v>
      </c>
      <c r="J9893">
        <v>3.5611359966351301</v>
      </c>
      <c r="K9893">
        <v>3.27554212654834</v>
      </c>
      <c r="L9893">
        <v>3.4877558895723499</v>
      </c>
      <c r="M9893">
        <v>3.82485868955618</v>
      </c>
      <c r="N9893">
        <v>3.6661147186140499</v>
      </c>
      <c r="O9893">
        <v>3.5569664057961599</v>
      </c>
      <c r="P9893">
        <v>3.3893867502571098</v>
      </c>
      <c r="Q9893">
        <v>5.09416193408443</v>
      </c>
    </row>
    <row r="9894" spans="1:17">
      <c r="A9894" t="s">
        <v>17997</v>
      </c>
      <c r="B9894" s="16" t="e">
        <v>#N/A</v>
      </c>
      <c r="C9894">
        <v>3.8862082974622001</v>
      </c>
      <c r="D9894">
        <v>3.7545556144430101</v>
      </c>
      <c r="E9894">
        <v>2.8218677180984102</v>
      </c>
      <c r="F9894">
        <v>3.8353454241230298</v>
      </c>
      <c r="G9894">
        <v>3.33407035458014</v>
      </c>
      <c r="H9894">
        <v>3.30825032505737</v>
      </c>
      <c r="I9894">
        <v>3.6595800418069002</v>
      </c>
      <c r="J9894">
        <v>3.5611359966351301</v>
      </c>
      <c r="K9894">
        <v>3.4608708703561399</v>
      </c>
      <c r="L9894">
        <v>3.6339073669181099</v>
      </c>
      <c r="M9894">
        <v>2.8218677180984102</v>
      </c>
      <c r="N9894">
        <v>2.8218677180984102</v>
      </c>
      <c r="O9894">
        <v>3.24931794675887</v>
      </c>
      <c r="P9894">
        <v>3.9363215208704698</v>
      </c>
      <c r="Q9894">
        <v>2.8218677180984102</v>
      </c>
    </row>
    <row r="9895" spans="1:17">
      <c r="A9895" t="s">
        <v>17998</v>
      </c>
      <c r="B9895" s="16" t="e">
        <v>#N/A</v>
      </c>
      <c r="C9895">
        <v>2.8218677180984102</v>
      </c>
      <c r="D9895">
        <v>3.4870161193063098</v>
      </c>
      <c r="E9895">
        <v>2.8218677180984102</v>
      </c>
      <c r="F9895">
        <v>3.4706286095040801</v>
      </c>
      <c r="G9895">
        <v>3.8309652426265099</v>
      </c>
      <c r="H9895">
        <v>3.30825032505737</v>
      </c>
      <c r="I9895">
        <v>3.5089935751222501</v>
      </c>
      <c r="J9895">
        <v>3.5611359966351301</v>
      </c>
      <c r="K9895">
        <v>3.4608708703561399</v>
      </c>
      <c r="L9895">
        <v>3.6339073669181099</v>
      </c>
      <c r="M9895">
        <v>3.4086250003018401</v>
      </c>
      <c r="N9895">
        <v>3.6661147186140499</v>
      </c>
      <c r="O9895">
        <v>3.6677309644704801</v>
      </c>
      <c r="P9895">
        <v>3.3893867502571098</v>
      </c>
      <c r="Q9895">
        <v>2.8218677180984102</v>
      </c>
    </row>
    <row r="9896" spans="1:17">
      <c r="A9896" t="s">
        <v>17999</v>
      </c>
      <c r="B9896" s="16" t="e">
        <v>#N/A</v>
      </c>
      <c r="C9896">
        <v>2.8218677180984102</v>
      </c>
      <c r="D9896">
        <v>2.8218677180984102</v>
      </c>
      <c r="E9896">
        <v>2.8218677180984102</v>
      </c>
      <c r="F9896">
        <v>3.4706286095040801</v>
      </c>
      <c r="G9896">
        <v>3.5425260543824399</v>
      </c>
      <c r="H9896">
        <v>2.8218677180984102</v>
      </c>
      <c r="I9896">
        <v>3.5089935751222501</v>
      </c>
      <c r="J9896">
        <v>3.5611359966351301</v>
      </c>
      <c r="K9896">
        <v>2.8218677180984102</v>
      </c>
      <c r="L9896">
        <v>3.29479214013883</v>
      </c>
      <c r="M9896">
        <v>2.8218677180984102</v>
      </c>
      <c r="N9896">
        <v>2.8218677180984102</v>
      </c>
      <c r="O9896">
        <v>3.42420286852819</v>
      </c>
      <c r="P9896">
        <v>2.8218677180984102</v>
      </c>
      <c r="Q9896">
        <v>2.8218677180984102</v>
      </c>
    </row>
    <row r="9897" spans="1:17">
      <c r="A9897" t="s">
        <v>18000</v>
      </c>
      <c r="B9897" s="16" t="e">
        <v>#N/A</v>
      </c>
      <c r="C9897">
        <v>3.8862082974622001</v>
      </c>
      <c r="D9897">
        <v>4.1931807688815699</v>
      </c>
      <c r="E9897">
        <v>3.4028894668404299</v>
      </c>
      <c r="F9897">
        <v>3.8353454241230298</v>
      </c>
      <c r="G9897">
        <v>4.2225520177193703</v>
      </c>
      <c r="H9897">
        <v>3.30825032505737</v>
      </c>
      <c r="I9897">
        <v>3.9910282299290798</v>
      </c>
      <c r="J9897">
        <v>3.6724961835054399</v>
      </c>
      <c r="K9897">
        <v>4.3865415857412602</v>
      </c>
      <c r="L9897">
        <v>3.6339073669181099</v>
      </c>
      <c r="M9897">
        <v>3.7404257728686199</v>
      </c>
      <c r="N9897">
        <v>3.31389066967124</v>
      </c>
      <c r="O9897">
        <v>3.7643275486974099</v>
      </c>
      <c r="P9897">
        <v>3.3893867502571098</v>
      </c>
      <c r="Q9897">
        <v>2.8218677180984102</v>
      </c>
    </row>
    <row r="9898" spans="1:17">
      <c r="A9898" t="s">
        <v>18001</v>
      </c>
      <c r="B9898" s="16" t="s">
        <v>18002</v>
      </c>
      <c r="C9898">
        <v>7.9881288110009603</v>
      </c>
      <c r="D9898">
        <v>8.0066631710940506</v>
      </c>
      <c r="E9898">
        <v>8.2002403612657702</v>
      </c>
      <c r="F9898">
        <v>8.1592797687752299</v>
      </c>
      <c r="G9898">
        <v>8.3228658272726506</v>
      </c>
      <c r="H9898">
        <v>8.0165975915160104</v>
      </c>
      <c r="I9898">
        <v>7.8989074613176902</v>
      </c>
      <c r="J9898">
        <v>7.93179317872006</v>
      </c>
      <c r="K9898">
        <v>7.9664356279317303</v>
      </c>
      <c r="L9898">
        <v>7.9924714318877301</v>
      </c>
      <c r="M9898">
        <v>8.1900292076341596</v>
      </c>
      <c r="N9898">
        <v>8.1489821376621201</v>
      </c>
      <c r="O9898">
        <v>8.2543245169052692</v>
      </c>
      <c r="P9898">
        <v>7.7671649027854004</v>
      </c>
      <c r="Q9898">
        <v>7.1565710053807701</v>
      </c>
    </row>
    <row r="9899" spans="1:17">
      <c r="A9899" t="s">
        <v>18003</v>
      </c>
      <c r="B9899" s="16" t="s">
        <v>18004</v>
      </c>
      <c r="C9899">
        <v>8.1605440771373594</v>
      </c>
      <c r="D9899">
        <v>8.3923831436875709</v>
      </c>
      <c r="E9899">
        <v>8.3922497014058894</v>
      </c>
      <c r="F9899">
        <v>8.5715346373041896</v>
      </c>
      <c r="G9899">
        <v>8.3349942738843694</v>
      </c>
      <c r="H9899">
        <v>8.7075356907082799</v>
      </c>
      <c r="I9899">
        <v>8.51664352004439</v>
      </c>
      <c r="J9899">
        <v>8.6433560673513199</v>
      </c>
      <c r="K9899">
        <v>8.4610467262649003</v>
      </c>
      <c r="L9899">
        <v>8.4150944050062293</v>
      </c>
      <c r="M9899">
        <v>8.3996754263494608</v>
      </c>
      <c r="N9899">
        <v>8.4213875895931505</v>
      </c>
      <c r="O9899">
        <v>8.3652217103996502</v>
      </c>
      <c r="P9899">
        <v>8.4413137018814606</v>
      </c>
      <c r="Q9899">
        <v>7.3593062614465703</v>
      </c>
    </row>
    <row r="9900" spans="1:17">
      <c r="A9900" t="s">
        <v>18005</v>
      </c>
      <c r="B9900" s="16" t="s">
        <v>623</v>
      </c>
      <c r="C9900">
        <v>6.1906908419129296</v>
      </c>
      <c r="D9900">
        <v>6.3230695120548104</v>
      </c>
      <c r="E9900">
        <v>6.3595865741919599</v>
      </c>
      <c r="F9900">
        <v>6.7079714790222598</v>
      </c>
      <c r="G9900">
        <v>6.8056277865875003</v>
      </c>
      <c r="H9900">
        <v>6.8672647865190601</v>
      </c>
      <c r="I9900">
        <v>6.4719229855418696</v>
      </c>
      <c r="J9900">
        <v>6.5240689583731397</v>
      </c>
      <c r="K9900">
        <v>6.2789451631063997</v>
      </c>
      <c r="L9900">
        <v>6.5679948358929003</v>
      </c>
      <c r="M9900">
        <v>6.9818229059285004</v>
      </c>
      <c r="N9900">
        <v>7.17992813759657</v>
      </c>
      <c r="O9900">
        <v>7.0160187592410503</v>
      </c>
      <c r="P9900">
        <v>6.47486360288885</v>
      </c>
      <c r="Q9900">
        <v>6.2843132996066204</v>
      </c>
    </row>
    <row r="9901" spans="1:17">
      <c r="A9901" t="s">
        <v>18006</v>
      </c>
      <c r="B9901" s="16" t="s">
        <v>18007</v>
      </c>
      <c r="C9901">
        <v>7.1396822498463504</v>
      </c>
      <c r="D9901">
        <v>7.24311090015064</v>
      </c>
      <c r="E9901">
        <v>6.1611648559293304</v>
      </c>
      <c r="F9901">
        <v>7.4712335927740297</v>
      </c>
      <c r="G9901">
        <v>7.6266008455933401</v>
      </c>
      <c r="H9901">
        <v>7.7046974154856498</v>
      </c>
      <c r="I9901">
        <v>6.9832992760965604</v>
      </c>
      <c r="J9901">
        <v>7.0791439304957899</v>
      </c>
      <c r="K9901">
        <v>6.8833323633832499</v>
      </c>
      <c r="L9901">
        <v>6.7951119533207596</v>
      </c>
      <c r="M9901">
        <v>7.8770162411928304</v>
      </c>
      <c r="N9901">
        <v>7.9057193802032204</v>
      </c>
      <c r="O9901">
        <v>7.8313858293162903</v>
      </c>
      <c r="P9901">
        <v>7.5104440579032898</v>
      </c>
      <c r="Q9901">
        <v>7.1565710053807701</v>
      </c>
    </row>
    <row r="9902" spans="1:17">
      <c r="A9902" t="s">
        <v>18008</v>
      </c>
      <c r="B9902" s="16" t="e">
        <v>#N/A</v>
      </c>
      <c r="C9902">
        <v>12.1615651722508</v>
      </c>
      <c r="D9902">
        <v>12.2545973093771</v>
      </c>
      <c r="E9902">
        <v>12.537417686401801</v>
      </c>
      <c r="F9902">
        <v>12.3123217420173</v>
      </c>
      <c r="G9902">
        <v>12.173420756431399</v>
      </c>
      <c r="H9902">
        <v>12.740216216401</v>
      </c>
      <c r="I9902">
        <v>12.2837471080779</v>
      </c>
      <c r="J9902">
        <v>12.1640390742332</v>
      </c>
      <c r="K9902">
        <v>11.885852060615299</v>
      </c>
      <c r="L9902">
        <v>12.213361913042901</v>
      </c>
      <c r="M9902">
        <v>12.1280946892957</v>
      </c>
      <c r="N9902">
        <v>12.192871984915801</v>
      </c>
      <c r="O9902">
        <v>12.1847102659725</v>
      </c>
      <c r="P9902">
        <v>12.702446121120699</v>
      </c>
      <c r="Q9902">
        <v>10.943121619767799</v>
      </c>
    </row>
    <row r="9903" spans="1:17">
      <c r="A9903" t="s">
        <v>18009</v>
      </c>
      <c r="B9903" s="16" t="s">
        <v>18010</v>
      </c>
      <c r="C9903">
        <v>16.512345410724301</v>
      </c>
      <c r="D9903">
        <v>16.4110091966634</v>
      </c>
      <c r="E9903">
        <v>16.376262196569002</v>
      </c>
      <c r="F9903">
        <v>16.789444606894101</v>
      </c>
      <c r="G9903">
        <v>16.576032055550399</v>
      </c>
      <c r="H9903">
        <v>15.392003048564501</v>
      </c>
      <c r="I9903">
        <v>16.050024724788301</v>
      </c>
      <c r="J9903">
        <v>15.962869597404</v>
      </c>
      <c r="K9903">
        <v>16.409766006810699</v>
      </c>
      <c r="L9903">
        <v>16.422354971816901</v>
      </c>
      <c r="M9903">
        <v>16.107580919011902</v>
      </c>
      <c r="N9903">
        <v>16.390739421390901</v>
      </c>
      <c r="O9903">
        <v>15.725510244261899</v>
      </c>
      <c r="P9903">
        <v>14.9137217033078</v>
      </c>
      <c r="Q9903">
        <v>18.074275952118899</v>
      </c>
    </row>
    <row r="9904" spans="1:17">
      <c r="A9904" t="s">
        <v>18011</v>
      </c>
      <c r="B9904" s="16" t="s">
        <v>18012</v>
      </c>
      <c r="C9904">
        <v>10.069555041727099</v>
      </c>
      <c r="D9904">
        <v>10.0358539892027</v>
      </c>
      <c r="E9904">
        <v>10.113660836711301</v>
      </c>
      <c r="F9904">
        <v>10.260704901555</v>
      </c>
      <c r="G9904">
        <v>10.1154244929673</v>
      </c>
      <c r="H9904">
        <v>10.5019510935239</v>
      </c>
      <c r="I9904">
        <v>9.8890548432581795</v>
      </c>
      <c r="J9904">
        <v>10.3638644469401</v>
      </c>
      <c r="K9904">
        <v>9.8005707638314004</v>
      </c>
      <c r="L9904">
        <v>10.0578743534994</v>
      </c>
      <c r="M9904">
        <v>10.2527403919156</v>
      </c>
      <c r="N9904">
        <v>10.355766446639601</v>
      </c>
      <c r="O9904">
        <v>10.3522087135217</v>
      </c>
      <c r="P9904">
        <v>10.1480010892524</v>
      </c>
      <c r="Q9904">
        <v>10.1158168662335</v>
      </c>
    </row>
    <row r="9905" spans="1:17">
      <c r="A9905" t="s">
        <v>18013</v>
      </c>
      <c r="B9905" s="16" t="s">
        <v>18014</v>
      </c>
      <c r="C9905">
        <v>8.4132762236909997</v>
      </c>
      <c r="D9905">
        <v>8.4344750863727302</v>
      </c>
      <c r="E9905">
        <v>8.1830222625708409</v>
      </c>
      <c r="F9905">
        <v>8.1629463640282296</v>
      </c>
      <c r="G9905">
        <v>8.0462206957731297</v>
      </c>
      <c r="H9905">
        <v>8.57258452121531</v>
      </c>
      <c r="I9905">
        <v>8.2522790768096801</v>
      </c>
      <c r="J9905">
        <v>8.3310496663556197</v>
      </c>
      <c r="K9905">
        <v>8.2399163036515795</v>
      </c>
      <c r="L9905">
        <v>8.1681969533649301</v>
      </c>
      <c r="M9905">
        <v>8.2161668016386802</v>
      </c>
      <c r="N9905">
        <v>7.9305058648688096</v>
      </c>
      <c r="O9905">
        <v>8.4424829930067506</v>
      </c>
      <c r="P9905">
        <v>8.7691874877215596</v>
      </c>
      <c r="Q9905">
        <v>5.09416193408443</v>
      </c>
    </row>
    <row r="9906" spans="1:17">
      <c r="A9906" t="s">
        <v>18015</v>
      </c>
      <c r="B9906" s="16" t="s">
        <v>18016</v>
      </c>
      <c r="C9906">
        <v>3.7779852140208301</v>
      </c>
      <c r="D9906">
        <v>2.8218677180984102</v>
      </c>
      <c r="E9906">
        <v>3.8152982058547602</v>
      </c>
      <c r="F9906">
        <v>4.0118215330109104</v>
      </c>
      <c r="G9906">
        <v>3.9446609719593901</v>
      </c>
      <c r="H9906">
        <v>3.50653555504317</v>
      </c>
      <c r="I9906">
        <v>3.6595800418069002</v>
      </c>
      <c r="J9906">
        <v>3.5611359966351301</v>
      </c>
      <c r="K9906">
        <v>3.8204461843508501</v>
      </c>
      <c r="L9906">
        <v>3.6339073669181099</v>
      </c>
      <c r="M9906">
        <v>3.6461416973015899</v>
      </c>
      <c r="N9906">
        <v>3.5144020463037902</v>
      </c>
      <c r="O9906">
        <v>3.9295289699043701</v>
      </c>
      <c r="P9906">
        <v>2.8218677180984102</v>
      </c>
      <c r="Q9906">
        <v>5.81282804418474</v>
      </c>
    </row>
    <row r="9907" spans="1:17">
      <c r="A9907" t="s">
        <v>18017</v>
      </c>
      <c r="B9907" s="16" t="s">
        <v>18018</v>
      </c>
      <c r="C9907">
        <v>6.8973229715324003</v>
      </c>
      <c r="D9907">
        <v>6.5768551256917096</v>
      </c>
      <c r="E9907">
        <v>6.6389320012258004</v>
      </c>
      <c r="F9907">
        <v>6.7864141712276496</v>
      </c>
      <c r="G9907">
        <v>6.5786073959256797</v>
      </c>
      <c r="H9907">
        <v>7.0555790375985197</v>
      </c>
      <c r="I9907">
        <v>6.8460655677403999</v>
      </c>
      <c r="J9907">
        <v>6.7623606751438903</v>
      </c>
      <c r="K9907">
        <v>6.53231920245815</v>
      </c>
      <c r="L9907">
        <v>6.4068267027450601</v>
      </c>
      <c r="M9907">
        <v>6.7056540457445699</v>
      </c>
      <c r="N9907">
        <v>6.6678003653061104</v>
      </c>
      <c r="O9907">
        <v>6.6608435268053103</v>
      </c>
      <c r="P9907">
        <v>7.0603427857534999</v>
      </c>
      <c r="Q9907">
        <v>5.81282804418474</v>
      </c>
    </row>
    <row r="9908" spans="1:17">
      <c r="A9908" t="s">
        <v>18019</v>
      </c>
      <c r="B9908" s="16" t="s">
        <v>18020</v>
      </c>
      <c r="C9908">
        <v>8.4166812301774208</v>
      </c>
      <c r="D9908">
        <v>8.4907987123068995</v>
      </c>
      <c r="E9908">
        <v>8.5527548364839507</v>
      </c>
      <c r="F9908">
        <v>8.9049302056886805</v>
      </c>
      <c r="G9908">
        <v>8.4472564929496894</v>
      </c>
      <c r="H9908">
        <v>9.3136378102589799</v>
      </c>
      <c r="I9908">
        <v>8.4200857128064097</v>
      </c>
      <c r="J9908">
        <v>8.9245391597360904</v>
      </c>
      <c r="K9908">
        <v>8.2927925800805795</v>
      </c>
      <c r="L9908">
        <v>8.5774056404687098</v>
      </c>
      <c r="M9908">
        <v>8.9177199843419501</v>
      </c>
      <c r="N9908">
        <v>8.7841772012915005</v>
      </c>
      <c r="O9908">
        <v>8.8818144395323095</v>
      </c>
      <c r="P9908">
        <v>8.5043421316078494</v>
      </c>
      <c r="Q9908">
        <v>7.9670857749043096</v>
      </c>
    </row>
    <row r="9909" spans="1:17">
      <c r="A9909" t="s">
        <v>18021</v>
      </c>
      <c r="B9909" s="16" t="s">
        <v>18022</v>
      </c>
      <c r="C9909">
        <v>8.5895433199224094</v>
      </c>
      <c r="D9909">
        <v>8.9539845788906796</v>
      </c>
      <c r="E9909">
        <v>8.7370273909800407</v>
      </c>
      <c r="F9909">
        <v>8.7132676412589003</v>
      </c>
      <c r="G9909">
        <v>8.5339759392679504</v>
      </c>
      <c r="H9909">
        <v>8.88393315103961</v>
      </c>
      <c r="I9909">
        <v>8.7288825832021395</v>
      </c>
      <c r="J9909">
        <v>8.8826099690367304</v>
      </c>
      <c r="K9909">
        <v>8.7762052115252001</v>
      </c>
      <c r="L9909">
        <v>8.3521505539197296</v>
      </c>
      <c r="M9909">
        <v>8.1301902492706208</v>
      </c>
      <c r="N9909">
        <v>8.1277094761903292</v>
      </c>
      <c r="O9909">
        <v>8.4110134681374795</v>
      </c>
      <c r="P9909">
        <v>8.8580386323664708</v>
      </c>
      <c r="Q9909">
        <v>8.5667227177791094</v>
      </c>
    </row>
    <row r="9910" spans="1:17">
      <c r="A9910" t="s">
        <v>18023</v>
      </c>
      <c r="B9910" s="16" t="s">
        <v>18024</v>
      </c>
      <c r="C9910">
        <v>9.7782294687126896</v>
      </c>
      <c r="D9910">
        <v>9.8911162408401196</v>
      </c>
      <c r="E9910">
        <v>9.4981533884104206</v>
      </c>
      <c r="F9910">
        <v>9.8224873855675501</v>
      </c>
      <c r="G9910">
        <v>9.9280568640416504</v>
      </c>
      <c r="H9910">
        <v>10.370194612711099</v>
      </c>
      <c r="I9910">
        <v>9.8228979436899593</v>
      </c>
      <c r="J9910">
        <v>9.3268080929595403</v>
      </c>
      <c r="K9910">
        <v>9.7471270804211496</v>
      </c>
      <c r="L9910">
        <v>9.8554591325794991</v>
      </c>
      <c r="M9910">
        <v>10.4337067479585</v>
      </c>
      <c r="N9910">
        <v>10.468290928481199</v>
      </c>
      <c r="O9910">
        <v>10.552896876181199</v>
      </c>
      <c r="P9910">
        <v>9.8149917075558406</v>
      </c>
      <c r="Q9910">
        <v>9.2656390107680107</v>
      </c>
    </row>
    <row r="9911" spans="1:17">
      <c r="A9911" t="s">
        <v>18025</v>
      </c>
      <c r="B9911" s="16" t="s">
        <v>18026</v>
      </c>
      <c r="C9911">
        <v>12.9055082768636</v>
      </c>
      <c r="D9911">
        <v>12.8722724879671</v>
      </c>
      <c r="E9911">
        <v>10.7081276582143</v>
      </c>
      <c r="F9911">
        <v>13.0804260072775</v>
      </c>
      <c r="G9911">
        <v>12.100436592895701</v>
      </c>
      <c r="H9911">
        <v>10.416320533881599</v>
      </c>
      <c r="I9911">
        <v>10.1332762420211</v>
      </c>
      <c r="J9911">
        <v>11.376184417265</v>
      </c>
      <c r="K9911">
        <v>11.068384863921599</v>
      </c>
      <c r="L9911">
        <v>9.8602271718254109</v>
      </c>
      <c r="M9911">
        <v>10.073822216212699</v>
      </c>
      <c r="N9911">
        <v>10.077276161703701</v>
      </c>
      <c r="O9911">
        <v>11.0917890945164</v>
      </c>
      <c r="P9911">
        <v>10.508945306980401</v>
      </c>
      <c r="Q9911">
        <v>13.182029445207499</v>
      </c>
    </row>
    <row r="9912" spans="1:17">
      <c r="A9912" t="s">
        <v>18027</v>
      </c>
      <c r="B9912" s="16" t="s">
        <v>18028</v>
      </c>
      <c r="C9912">
        <v>5.7405986380477696</v>
      </c>
      <c r="D9912">
        <v>6.0138206961500202</v>
      </c>
      <c r="E9912">
        <v>5.9302896994145904</v>
      </c>
      <c r="F9912">
        <v>5.9553133736970096</v>
      </c>
      <c r="G9912">
        <v>5.5640625942373703</v>
      </c>
      <c r="H9912">
        <v>7.0016356944961498</v>
      </c>
      <c r="I9912">
        <v>6.1424390200639696</v>
      </c>
      <c r="J9912">
        <v>6.4313468883680898</v>
      </c>
      <c r="K9912">
        <v>6.0500919107865396</v>
      </c>
      <c r="L9912">
        <v>5.88986996217022</v>
      </c>
      <c r="M9912">
        <v>5.4539067964059598</v>
      </c>
      <c r="N9912">
        <v>5.8818201747363998</v>
      </c>
      <c r="O9912">
        <v>5.9269450576343701</v>
      </c>
      <c r="P9912">
        <v>6.7232899141601701</v>
      </c>
      <c r="Q9912">
        <v>2.8218677180984102</v>
      </c>
    </row>
    <row r="9913" spans="1:17">
      <c r="A9913" t="s">
        <v>18029</v>
      </c>
      <c r="B9913" s="16" t="s">
        <v>18030</v>
      </c>
      <c r="C9913">
        <v>7.9789417330100099</v>
      </c>
      <c r="D9913">
        <v>8.1221405959054795</v>
      </c>
      <c r="E9913">
        <v>8.0500473658796601</v>
      </c>
      <c r="F9913">
        <v>8.1955325253200293</v>
      </c>
      <c r="G9913">
        <v>7.9704766000327201</v>
      </c>
      <c r="H9913">
        <v>8.7047323563447101</v>
      </c>
      <c r="I9913">
        <v>8.4166379679994598</v>
      </c>
      <c r="J9913">
        <v>8.3646757548681894</v>
      </c>
      <c r="K9913">
        <v>8.2161585489430102</v>
      </c>
      <c r="L9913">
        <v>8.1172939505567392</v>
      </c>
      <c r="M9913">
        <v>8.2333321486563005</v>
      </c>
      <c r="N9913">
        <v>7.7304681170873897</v>
      </c>
      <c r="O9913">
        <v>7.9493179725137102</v>
      </c>
      <c r="P9913">
        <v>8.5647299330228694</v>
      </c>
      <c r="Q9913">
        <v>6.9204191934356096</v>
      </c>
    </row>
    <row r="9914" spans="1:17">
      <c r="A9914" t="s">
        <v>18031</v>
      </c>
      <c r="B9914" s="16" t="s">
        <v>18032</v>
      </c>
      <c r="C9914">
        <v>3.3064422771203601</v>
      </c>
      <c r="D9914">
        <v>2.8218677180984102</v>
      </c>
      <c r="E9914">
        <v>3.6381873987360902</v>
      </c>
      <c r="F9914">
        <v>2.8218677180984102</v>
      </c>
      <c r="G9914">
        <v>2.8218677180984102</v>
      </c>
      <c r="H9914">
        <v>3.50653555504317</v>
      </c>
      <c r="I9914">
        <v>3.3100125595866299</v>
      </c>
      <c r="J9914">
        <v>3.4276433730071201</v>
      </c>
      <c r="K9914">
        <v>3.27554212654834</v>
      </c>
      <c r="L9914">
        <v>3.29479214013883</v>
      </c>
      <c r="M9914">
        <v>2.8218677180984102</v>
      </c>
      <c r="N9914">
        <v>3.31389066967124</v>
      </c>
      <c r="O9914">
        <v>3.24931794675887</v>
      </c>
      <c r="P9914">
        <v>2.8218677180984102</v>
      </c>
      <c r="Q9914">
        <v>2.8218677180984102</v>
      </c>
    </row>
    <row r="9915" spans="1:17">
      <c r="A9915" t="s">
        <v>18033</v>
      </c>
      <c r="B9915" s="16" t="s">
        <v>18034</v>
      </c>
      <c r="C9915">
        <v>2.8218677180984102</v>
      </c>
      <c r="D9915">
        <v>3.4870161193063098</v>
      </c>
      <c r="E9915">
        <v>4.3035359899866696</v>
      </c>
      <c r="F9915">
        <v>2.8218677180984102</v>
      </c>
      <c r="G9915">
        <v>2.8218677180984102</v>
      </c>
      <c r="H9915">
        <v>2.8218677180984102</v>
      </c>
      <c r="I9915">
        <v>2.8218677180984102</v>
      </c>
      <c r="J9915">
        <v>3.4276433730071201</v>
      </c>
      <c r="K9915">
        <v>2.8218677180984102</v>
      </c>
      <c r="L9915">
        <v>3.29479214013883</v>
      </c>
      <c r="M9915">
        <v>2.8218677180984102</v>
      </c>
      <c r="N9915">
        <v>3.31389066967124</v>
      </c>
      <c r="O9915">
        <v>3.42420286852819</v>
      </c>
      <c r="P9915">
        <v>3.3893867502571098</v>
      </c>
      <c r="Q9915">
        <v>2.8218677180984102</v>
      </c>
    </row>
    <row r="9916" spans="1:17">
      <c r="A9916" t="s">
        <v>18035</v>
      </c>
      <c r="B9916" s="16" t="s">
        <v>18036</v>
      </c>
      <c r="C9916">
        <v>3.5040133865677898</v>
      </c>
      <c r="D9916">
        <v>3.2942621936663499</v>
      </c>
      <c r="E9916">
        <v>3.4028894668404299</v>
      </c>
      <c r="F9916">
        <v>3.6131889974304401</v>
      </c>
      <c r="G9916">
        <v>3.33407035458014</v>
      </c>
      <c r="H9916">
        <v>2.8218677180984102</v>
      </c>
      <c r="I9916">
        <v>3.5089935751222501</v>
      </c>
      <c r="J9916">
        <v>3.6724961835054399</v>
      </c>
      <c r="K9916">
        <v>3.27554212654834</v>
      </c>
      <c r="L9916">
        <v>3.4877558895723499</v>
      </c>
      <c r="M9916">
        <v>3.5380814202985702</v>
      </c>
      <c r="N9916">
        <v>3.5144020463037902</v>
      </c>
      <c r="O9916">
        <v>3.7643275486974099</v>
      </c>
      <c r="P9916">
        <v>3.6194497939779602</v>
      </c>
      <c r="Q9916">
        <v>5.09416193408443</v>
      </c>
    </row>
    <row r="9917" spans="1:17">
      <c r="A9917" t="s">
        <v>18037</v>
      </c>
      <c r="B9917" s="16" t="s">
        <v>18038</v>
      </c>
      <c r="C9917">
        <v>3.8862082974622001</v>
      </c>
      <c r="D9917">
        <v>3.9548310731697001</v>
      </c>
      <c r="E9917">
        <v>2.8218677180984102</v>
      </c>
      <c r="F9917">
        <v>3.8353454241230298</v>
      </c>
      <c r="G9917">
        <v>4.1380367534927496</v>
      </c>
      <c r="H9917">
        <v>3.50653555504317</v>
      </c>
      <c r="I9917">
        <v>4.30650913402902</v>
      </c>
      <c r="J9917">
        <v>4.0085972383706396</v>
      </c>
      <c r="K9917">
        <v>4.0709644767565303</v>
      </c>
      <c r="L9917">
        <v>3.6339073669181099</v>
      </c>
      <c r="M9917">
        <v>3.82485868955618</v>
      </c>
      <c r="N9917">
        <v>3.5144020463037902</v>
      </c>
      <c r="O9917">
        <v>3.8507909364900099</v>
      </c>
      <c r="P9917">
        <v>4.1712528320562896</v>
      </c>
      <c r="Q9917">
        <v>2.8218677180984102</v>
      </c>
    </row>
    <row r="9918" spans="1:17">
      <c r="A9918" t="s">
        <v>18039</v>
      </c>
      <c r="B9918" s="16" t="s">
        <v>18040</v>
      </c>
      <c r="C9918">
        <v>4.8324495657597604</v>
      </c>
      <c r="D9918">
        <v>4.7881665373273803</v>
      </c>
      <c r="E9918">
        <v>4.5638886729124497</v>
      </c>
      <c r="F9918">
        <v>4.6581111746450903</v>
      </c>
      <c r="G9918">
        <v>3.8309652426265099</v>
      </c>
      <c r="H9918">
        <v>4.7487521450918901</v>
      </c>
      <c r="I9918">
        <v>4.4354937019020104</v>
      </c>
      <c r="J9918">
        <v>4.5477957058863296</v>
      </c>
      <c r="K9918">
        <v>4.5878024687201</v>
      </c>
      <c r="L9918">
        <v>4.1211419556762898</v>
      </c>
      <c r="M9918">
        <v>3.6461416973015899</v>
      </c>
      <c r="N9918">
        <v>3.5144020463037902</v>
      </c>
      <c r="O9918">
        <v>4.4030955001336496</v>
      </c>
      <c r="P9918">
        <v>5.0248478020067502</v>
      </c>
      <c r="Q9918">
        <v>2.8218677180984102</v>
      </c>
    </row>
    <row r="9919" spans="1:17">
      <c r="A9919" t="s">
        <v>18041</v>
      </c>
      <c r="B9919" s="16" t="s">
        <v>18042</v>
      </c>
      <c r="C9919">
        <v>6.5315893522846098</v>
      </c>
      <c r="D9919">
        <v>6.5999148337760403</v>
      </c>
      <c r="E9919">
        <v>7.5653201361319704</v>
      </c>
      <c r="F9919">
        <v>6.49066084484285</v>
      </c>
      <c r="G9919">
        <v>6.1697170733324498</v>
      </c>
      <c r="H9919">
        <v>6.1168867254643997</v>
      </c>
      <c r="I9919">
        <v>6.4984102644921702</v>
      </c>
      <c r="J9919">
        <v>6.5240689583731397</v>
      </c>
      <c r="K9919">
        <v>6.4644097944759897</v>
      </c>
      <c r="L9919">
        <v>6.3118397299493596</v>
      </c>
      <c r="M9919">
        <v>6.1965870223575603</v>
      </c>
      <c r="N9919">
        <v>6.5824154735125999</v>
      </c>
      <c r="O9919">
        <v>6.6153320585583897</v>
      </c>
      <c r="P9919">
        <v>6.7681820790449301</v>
      </c>
      <c r="Q9919">
        <v>6.2843132996066204</v>
      </c>
    </row>
    <row r="9920" spans="1:17">
      <c r="A9920" t="s">
        <v>18043</v>
      </c>
      <c r="B9920" s="16" t="s">
        <v>18044</v>
      </c>
      <c r="C9920">
        <v>5.3018286845624196</v>
      </c>
      <c r="D9920">
        <v>4.60434225742737</v>
      </c>
      <c r="E9920">
        <v>6.0883257756658304</v>
      </c>
      <c r="F9920">
        <v>5.53949510715674</v>
      </c>
      <c r="G9920">
        <v>4.6840610634984499</v>
      </c>
      <c r="H9920">
        <v>4.7487521450918901</v>
      </c>
      <c r="I9920">
        <v>5.80068215508261</v>
      </c>
      <c r="J9920">
        <v>5.3714827538142504</v>
      </c>
      <c r="K9920">
        <v>5.2832656349479699</v>
      </c>
      <c r="L9920">
        <v>5.0240271819925297</v>
      </c>
      <c r="M9920">
        <v>4.9201667747551001</v>
      </c>
      <c r="N9920">
        <v>5.1701050316186601</v>
      </c>
      <c r="O9920">
        <v>5.35969092477659</v>
      </c>
      <c r="P9920">
        <v>5.3028714561952901</v>
      </c>
      <c r="Q9920">
        <v>5.09416193408443</v>
      </c>
    </row>
    <row r="9921" spans="1:17">
      <c r="A9921" t="s">
        <v>18045</v>
      </c>
      <c r="B9921" s="16" t="s">
        <v>18046</v>
      </c>
      <c r="C9921">
        <v>8.7627298694274494</v>
      </c>
      <c r="D9921">
        <v>8.6613560571303907</v>
      </c>
      <c r="E9921">
        <v>8.5482804739031195</v>
      </c>
      <c r="F9921">
        <v>8.2517042368415598</v>
      </c>
      <c r="G9921">
        <v>8.2306610451235809</v>
      </c>
      <c r="H9921">
        <v>7.3206963756748999</v>
      </c>
      <c r="I9921">
        <v>8.0711267250664491</v>
      </c>
      <c r="J9921">
        <v>8.10099266561547</v>
      </c>
      <c r="K9921">
        <v>8.4696829216251004</v>
      </c>
      <c r="L9921">
        <v>8.4053368231857206</v>
      </c>
      <c r="M9921">
        <v>7.7907165685691702</v>
      </c>
      <c r="N9921">
        <v>7.7912863572855402</v>
      </c>
      <c r="O9921">
        <v>7.9853892224024703</v>
      </c>
      <c r="P9921">
        <v>8.4955050400880499</v>
      </c>
      <c r="Q9921">
        <v>8.48255560796823</v>
      </c>
    </row>
    <row r="9922" spans="1:17">
      <c r="A9922" t="s">
        <v>18047</v>
      </c>
      <c r="B9922" s="16" t="s">
        <v>18048</v>
      </c>
      <c r="C9922">
        <v>9.7887753269072704</v>
      </c>
      <c r="D9922">
        <v>9.7026723689098802</v>
      </c>
      <c r="E9922">
        <v>9.2202143765469202</v>
      </c>
      <c r="F9922">
        <v>10.299508865934699</v>
      </c>
      <c r="G9922">
        <v>9.8329527020556995</v>
      </c>
      <c r="H9922">
        <v>10.1915468073149</v>
      </c>
      <c r="I9922">
        <v>9.6443482472364792</v>
      </c>
      <c r="J9922">
        <v>10.096838998597301</v>
      </c>
      <c r="K9922">
        <v>9.7682762562805792</v>
      </c>
      <c r="L9922">
        <v>9.8252964234356792</v>
      </c>
      <c r="M9922">
        <v>9.8759159185948509</v>
      </c>
      <c r="N9922">
        <v>9.8429886472470507</v>
      </c>
      <c r="O9922">
        <v>9.6039048415032298</v>
      </c>
      <c r="P9922">
        <v>9.5379170530741799</v>
      </c>
      <c r="Q9922">
        <v>7.8374797051227896</v>
      </c>
    </row>
    <row r="9923" spans="1:17">
      <c r="A9923" t="s">
        <v>18049</v>
      </c>
      <c r="B9923" s="16" t="s">
        <v>18050</v>
      </c>
      <c r="C9923">
        <v>8.3822637043856894</v>
      </c>
      <c r="D9923">
        <v>8.3285649493628107</v>
      </c>
      <c r="E9923">
        <v>8.7796373496800904</v>
      </c>
      <c r="F9923">
        <v>8.7082593425084909</v>
      </c>
      <c r="G9923">
        <v>8.6223851175600892</v>
      </c>
      <c r="H9923">
        <v>8.7462206244628593</v>
      </c>
      <c r="I9923">
        <v>8.3992744507395294</v>
      </c>
      <c r="J9923">
        <v>9.2419281012741905</v>
      </c>
      <c r="K9923">
        <v>7.9209578949331201</v>
      </c>
      <c r="L9923">
        <v>8.1212740510008494</v>
      </c>
      <c r="M9923">
        <v>8.57146296044262</v>
      </c>
      <c r="N9923">
        <v>8.7622660717952705</v>
      </c>
      <c r="O9923">
        <v>8.7930679746233906</v>
      </c>
      <c r="P9923">
        <v>8.5043421316078494</v>
      </c>
      <c r="Q9923">
        <v>8.7216113394761106</v>
      </c>
    </row>
    <row r="9924" spans="1:17">
      <c r="A9924" t="s">
        <v>18051</v>
      </c>
      <c r="B9924" s="16" t="s">
        <v>18052</v>
      </c>
      <c r="C9924">
        <v>6.3571282477373696</v>
      </c>
      <c r="D9924">
        <v>5.9060888777783198</v>
      </c>
      <c r="E9924">
        <v>6.9696497428925097</v>
      </c>
      <c r="F9924">
        <v>6.3160633938475401</v>
      </c>
      <c r="G9924">
        <v>6.5085673373313</v>
      </c>
      <c r="H9924">
        <v>5.8758578352273698</v>
      </c>
      <c r="I9924">
        <v>5.9436150510419798</v>
      </c>
      <c r="J9924">
        <v>5.9991545241956699</v>
      </c>
      <c r="K9924">
        <v>6.2387586492256899</v>
      </c>
      <c r="L9924">
        <v>6.3936395210192902</v>
      </c>
      <c r="M9924">
        <v>6.6807395065339898</v>
      </c>
      <c r="N9924">
        <v>7.1881862179008804</v>
      </c>
      <c r="O9924">
        <v>6.7392804787759504</v>
      </c>
      <c r="P9924">
        <v>5.2603607125134104</v>
      </c>
      <c r="Q9924">
        <v>8.48255560796823</v>
      </c>
    </row>
    <row r="9925" spans="1:17">
      <c r="A9925" t="s">
        <v>18053</v>
      </c>
      <c r="B9925" s="16" t="s">
        <v>18054</v>
      </c>
      <c r="C9925">
        <v>8.0726024190613099</v>
      </c>
      <c r="D9925">
        <v>7.9272203020126</v>
      </c>
      <c r="E9925">
        <v>7.9852933282812497</v>
      </c>
      <c r="F9925">
        <v>8.1629463640282296</v>
      </c>
      <c r="G9925">
        <v>7.84600064815635</v>
      </c>
      <c r="H9925">
        <v>8.4372601967683298</v>
      </c>
      <c r="I9925">
        <v>7.7313044202968397</v>
      </c>
      <c r="J9925">
        <v>7.8938952488163601</v>
      </c>
      <c r="K9925">
        <v>7.7183343203538497</v>
      </c>
      <c r="L9925">
        <v>8.0183161644592609</v>
      </c>
      <c r="M9925">
        <v>8.0836215793818607</v>
      </c>
      <c r="N9925">
        <v>8.3124983382195392</v>
      </c>
      <c r="O9925">
        <v>8.1501519543447607</v>
      </c>
      <c r="P9925">
        <v>7.7890411059862004</v>
      </c>
      <c r="Q9925">
        <v>7.3593062614465703</v>
      </c>
    </row>
    <row r="9926" spans="1:17">
      <c r="A9926" t="s">
        <v>18055</v>
      </c>
      <c r="B9926" s="16" t="s">
        <v>18056</v>
      </c>
      <c r="C9926">
        <v>9.9688174672978693</v>
      </c>
      <c r="D9926">
        <v>9.8665012601348501</v>
      </c>
      <c r="E9926">
        <v>9.8897744632575595</v>
      </c>
      <c r="F9926">
        <v>9.7439244594855605</v>
      </c>
      <c r="G9926">
        <v>9.9386885346895895</v>
      </c>
      <c r="H9926">
        <v>9.3319176449644008</v>
      </c>
      <c r="I9926">
        <v>9.5420889428046198</v>
      </c>
      <c r="J9926">
        <v>9.2599040211845907</v>
      </c>
      <c r="K9926">
        <v>9.7518537668496492</v>
      </c>
      <c r="L9926">
        <v>9.7058814925144894</v>
      </c>
      <c r="M9926">
        <v>9.6206273577783392</v>
      </c>
      <c r="N9926">
        <v>9.6281619038216402</v>
      </c>
      <c r="O9926">
        <v>9.7472541676540096</v>
      </c>
      <c r="P9926">
        <v>9.20010166068238</v>
      </c>
      <c r="Q9926">
        <v>11.278659753695701</v>
      </c>
    </row>
    <row r="9927" spans="1:17">
      <c r="A9927" t="s">
        <v>18057</v>
      </c>
      <c r="B9927" s="16" t="s">
        <v>18058</v>
      </c>
      <c r="C9927">
        <v>9.0193746062982108</v>
      </c>
      <c r="D9927">
        <v>8.9315549498313107</v>
      </c>
      <c r="E9927">
        <v>9.4865101644164405</v>
      </c>
      <c r="F9927">
        <v>8.9201701170622396</v>
      </c>
      <c r="G9927">
        <v>8.9433579429147905</v>
      </c>
      <c r="H9927">
        <v>8.6000008491339592</v>
      </c>
      <c r="I9927">
        <v>8.89167705927375</v>
      </c>
      <c r="J9927">
        <v>8.2790921850890893</v>
      </c>
      <c r="K9927">
        <v>9.1120944126991699</v>
      </c>
      <c r="L9927">
        <v>9.1210852890541307</v>
      </c>
      <c r="M9927">
        <v>9.0478845721716805</v>
      </c>
      <c r="N9927">
        <v>9.3483333339858596</v>
      </c>
      <c r="O9927">
        <v>8.9195695311913692</v>
      </c>
      <c r="P9927">
        <v>7.8733663028696599</v>
      </c>
      <c r="Q9927">
        <v>10.758673771778099</v>
      </c>
    </row>
    <row r="9928" spans="1:17">
      <c r="A9928" t="s">
        <v>18059</v>
      </c>
      <c r="B9928" s="16" t="s">
        <v>18060</v>
      </c>
      <c r="C9928">
        <v>8.6998478503161092</v>
      </c>
      <c r="D9928">
        <v>8.6586271160339301</v>
      </c>
      <c r="E9928">
        <v>8.9073999731092304</v>
      </c>
      <c r="F9928">
        <v>8.9837191114441204</v>
      </c>
      <c r="G9928">
        <v>8.6837271805790195</v>
      </c>
      <c r="H9928">
        <v>9.5380652383931093</v>
      </c>
      <c r="I9928">
        <v>8.9308665211358207</v>
      </c>
      <c r="J9928">
        <v>8.8493539734568305</v>
      </c>
      <c r="K9928">
        <v>8.5451652239421705</v>
      </c>
      <c r="L9928">
        <v>8.7594677893441695</v>
      </c>
      <c r="M9928">
        <v>9.1717245543071506</v>
      </c>
      <c r="N9928">
        <v>9.1390035802238501</v>
      </c>
      <c r="O9928">
        <v>9.1656387674255502</v>
      </c>
      <c r="P9928">
        <v>8.6587555712540691</v>
      </c>
      <c r="Q9928">
        <v>9.4093039143768298</v>
      </c>
    </row>
    <row r="9929" spans="1:17">
      <c r="A9929" t="s">
        <v>18061</v>
      </c>
      <c r="B9929" s="16" t="s">
        <v>18062</v>
      </c>
      <c r="C9929">
        <v>3.8862082974622001</v>
      </c>
      <c r="D9929">
        <v>3.7545556144430101</v>
      </c>
      <c r="E9929">
        <v>3.8152982058547602</v>
      </c>
      <c r="F9929">
        <v>3.8353454241230298</v>
      </c>
      <c r="G9929">
        <v>3.5425260543824399</v>
      </c>
      <c r="H9929">
        <v>3.30825032505737</v>
      </c>
      <c r="I9929">
        <v>3.5089935751222501</v>
      </c>
      <c r="J9929">
        <v>3.2517770676889399</v>
      </c>
      <c r="K9929">
        <v>3.6013796825057902</v>
      </c>
      <c r="L9929">
        <v>4.1946255460110002</v>
      </c>
      <c r="M9929">
        <v>3.6461416973015899</v>
      </c>
      <c r="N9929">
        <v>3.99991931403749</v>
      </c>
      <c r="O9929">
        <v>4.0021176285150997</v>
      </c>
      <c r="P9929">
        <v>3.3893867502571098</v>
      </c>
      <c r="Q9929">
        <v>2.8218677180984102</v>
      </c>
    </row>
    <row r="9930" spans="1:17">
      <c r="A9930" t="s">
        <v>18063</v>
      </c>
      <c r="B9930" s="16" t="s">
        <v>18064</v>
      </c>
      <c r="C9930">
        <v>7.3107711430327997</v>
      </c>
      <c r="D9930">
        <v>7.4342237009027397</v>
      </c>
      <c r="E9930">
        <v>7.3453999532458001</v>
      </c>
      <c r="F9930">
        <v>7.6648223345485098</v>
      </c>
      <c r="G9930">
        <v>7.6266008455933401</v>
      </c>
      <c r="H9930">
        <v>7.2376457847852196</v>
      </c>
      <c r="I9930">
        <v>7.3521951262123997</v>
      </c>
      <c r="J9930">
        <v>7.2690296295856403</v>
      </c>
      <c r="K9930">
        <v>7.7183343203538497</v>
      </c>
      <c r="L9930">
        <v>7.3718442850930197</v>
      </c>
      <c r="M9930">
        <v>7.4024696271077399</v>
      </c>
      <c r="N9930">
        <v>7.4508466303633201</v>
      </c>
      <c r="O9930">
        <v>7.2773243883325698</v>
      </c>
      <c r="P9930">
        <v>7.5016343753046</v>
      </c>
      <c r="Q9930">
        <v>8.48255560796823</v>
      </c>
    </row>
    <row r="9931" spans="1:17">
      <c r="A9931" t="s">
        <v>56</v>
      </c>
      <c r="B9931" s="16" t="s">
        <v>54</v>
      </c>
      <c r="C9931">
        <v>7.8787647763181496</v>
      </c>
      <c r="D9931">
        <v>7.9452567959986897</v>
      </c>
      <c r="E9931">
        <v>7.7246317272255904</v>
      </c>
      <c r="F9931">
        <v>8.0565810505414408</v>
      </c>
      <c r="G9931">
        <v>8.02640848532719</v>
      </c>
      <c r="H9931">
        <v>9.0141686388541196</v>
      </c>
      <c r="I9931">
        <v>8.2714945308013892</v>
      </c>
      <c r="J9931">
        <v>8.7189569758706806</v>
      </c>
      <c r="K9931">
        <v>8.2058555174980405</v>
      </c>
      <c r="L9931">
        <v>8.0310667046982598</v>
      </c>
      <c r="M9931">
        <v>8.3996754263494608</v>
      </c>
      <c r="N9931">
        <v>7.7858623783322196</v>
      </c>
      <c r="O9931">
        <v>8.3896454991135094</v>
      </c>
      <c r="P9931">
        <v>8.9928532687632998</v>
      </c>
      <c r="Q9931">
        <v>5.09416193408443</v>
      </c>
    </row>
    <row r="9932" spans="1:17">
      <c r="A9932" t="s">
        <v>18065</v>
      </c>
      <c r="B9932" s="16" t="s">
        <v>18066</v>
      </c>
      <c r="C9932">
        <v>10.6715462340903</v>
      </c>
      <c r="D9932">
        <v>10.649822463166</v>
      </c>
      <c r="E9932">
        <v>10.5626938757033</v>
      </c>
      <c r="F9932">
        <v>10.176196053603</v>
      </c>
      <c r="G9932">
        <v>10.2718012030038</v>
      </c>
      <c r="H9932">
        <v>10.6513406399865</v>
      </c>
      <c r="I9932">
        <v>10.517218789630601</v>
      </c>
      <c r="J9932">
        <v>10.036423985553</v>
      </c>
      <c r="K9932">
        <v>10.6492338050278</v>
      </c>
      <c r="L9932">
        <v>10.476451266771999</v>
      </c>
      <c r="M9932">
        <v>10.2921604575593</v>
      </c>
      <c r="N9932">
        <v>10.2787761656905</v>
      </c>
      <c r="O9932">
        <v>10.36252357022</v>
      </c>
      <c r="P9932">
        <v>10.601389336034501</v>
      </c>
      <c r="Q9932">
        <v>11.106638155152799</v>
      </c>
    </row>
    <row r="9933" spans="1:17">
      <c r="A9933" t="s">
        <v>18067</v>
      </c>
      <c r="B9933" s="16" t="s">
        <v>18068</v>
      </c>
      <c r="C9933">
        <v>11.8194988295229</v>
      </c>
      <c r="D9933">
        <v>11.770520848770399</v>
      </c>
      <c r="E9933">
        <v>11.5363294590853</v>
      </c>
      <c r="F9933">
        <v>11.4403960630165</v>
      </c>
      <c r="G9933">
        <v>11.4837130553611</v>
      </c>
      <c r="H9933">
        <v>10.867235157622201</v>
      </c>
      <c r="I9933">
        <v>11.7533399854069</v>
      </c>
      <c r="J9933">
        <v>11.1863954782522</v>
      </c>
      <c r="K9933">
        <v>12.2365164337153</v>
      </c>
      <c r="L9933">
        <v>11.8664385880063</v>
      </c>
      <c r="M9933">
        <v>11.235549910592701</v>
      </c>
      <c r="N9933">
        <v>11.5918268219756</v>
      </c>
      <c r="O9933">
        <v>11.20540371725</v>
      </c>
      <c r="P9933">
        <v>10.9771174645303</v>
      </c>
      <c r="Q9933">
        <v>13.389743373621901</v>
      </c>
    </row>
    <row r="9934" spans="1:17">
      <c r="A9934" t="s">
        <v>18069</v>
      </c>
      <c r="B9934" s="16" t="s">
        <v>18070</v>
      </c>
      <c r="C9934">
        <v>8.6223506457503394</v>
      </c>
      <c r="D9934">
        <v>8.7331503030573998</v>
      </c>
      <c r="E9934">
        <v>8.9213060014699597</v>
      </c>
      <c r="F9934">
        <v>8.7720483871945891</v>
      </c>
      <c r="G9934">
        <v>8.6646364634253406</v>
      </c>
      <c r="H9934">
        <v>9.2573657414156898</v>
      </c>
      <c r="I9934">
        <v>8.8867026365387307</v>
      </c>
      <c r="J9934">
        <v>8.9188928253357709</v>
      </c>
      <c r="K9934">
        <v>8.3900287549864405</v>
      </c>
      <c r="L9934">
        <v>8.73630771115001</v>
      </c>
      <c r="M9934">
        <v>9.0184917680891807</v>
      </c>
      <c r="N9934">
        <v>8.94112679496887</v>
      </c>
      <c r="O9934">
        <v>9.2539933929340901</v>
      </c>
      <c r="P9934">
        <v>8.9220836918433299</v>
      </c>
      <c r="Q9934">
        <v>7.6950435514148801</v>
      </c>
    </row>
    <row r="9935" spans="1:17">
      <c r="A9935" t="s">
        <v>18071</v>
      </c>
      <c r="B9935" s="16" t="s">
        <v>18072</v>
      </c>
      <c r="C9935">
        <v>11.389006659560399</v>
      </c>
      <c r="D9935">
        <v>11.4200780958639</v>
      </c>
      <c r="E9935">
        <v>11.939156219409</v>
      </c>
      <c r="F9935">
        <v>11.544493880474899</v>
      </c>
      <c r="G9935">
        <v>11.576831992323401</v>
      </c>
      <c r="H9935">
        <v>11.2588403783676</v>
      </c>
      <c r="I9935">
        <v>11.368523319933599</v>
      </c>
      <c r="J9935">
        <v>11.634501904397601</v>
      </c>
      <c r="K9935">
        <v>11.0853358194494</v>
      </c>
      <c r="L9935">
        <v>11.1300455208822</v>
      </c>
      <c r="M9935">
        <v>11.1322535082234</v>
      </c>
      <c r="N9935">
        <v>10.8637551352928</v>
      </c>
      <c r="O9935">
        <v>11.399215688106</v>
      </c>
      <c r="P9935">
        <v>11.366803479803499</v>
      </c>
      <c r="Q9935">
        <v>11.4980970894522</v>
      </c>
    </row>
    <row r="9936" spans="1:17">
      <c r="A9936" t="s">
        <v>18073</v>
      </c>
      <c r="B9936" s="16" t="s">
        <v>18074</v>
      </c>
      <c r="C9936">
        <v>6.8973229715324003</v>
      </c>
      <c r="D9936">
        <v>6.68860081159775</v>
      </c>
      <c r="E9936">
        <v>7.3350308563673403</v>
      </c>
      <c r="F9936">
        <v>6.7180153685159896</v>
      </c>
      <c r="G9936">
        <v>7.3113596650854804</v>
      </c>
      <c r="H9936">
        <v>5.5593717733825097</v>
      </c>
      <c r="I9936">
        <v>6.4312449976653498</v>
      </c>
      <c r="J9936">
        <v>6.0277492141178799</v>
      </c>
      <c r="K9936">
        <v>7.4881248126097102</v>
      </c>
      <c r="L9936">
        <v>6.4583864173788603</v>
      </c>
      <c r="M9936">
        <v>6.4344689241199804</v>
      </c>
      <c r="N9936">
        <v>6.7371334825218199</v>
      </c>
      <c r="O9936">
        <v>6.5778486671751004</v>
      </c>
      <c r="P9936">
        <v>5.9824449333743104</v>
      </c>
      <c r="Q9936">
        <v>7.8374797051227896</v>
      </c>
    </row>
    <row r="9937" spans="1:17">
      <c r="A9937" t="s">
        <v>18075</v>
      </c>
      <c r="B9937" s="16" t="s">
        <v>18076</v>
      </c>
      <c r="C9937">
        <v>7.3180840145043398</v>
      </c>
      <c r="D9937">
        <v>7.4532705275772102</v>
      </c>
      <c r="E9937">
        <v>7.4159618262881102</v>
      </c>
      <c r="F9937">
        <v>6.5023495203630803</v>
      </c>
      <c r="G9937">
        <v>6.9706711592618902</v>
      </c>
      <c r="H9937">
        <v>5.4261642208015903</v>
      </c>
      <c r="I9937">
        <v>7.0110716758331302</v>
      </c>
      <c r="J9937">
        <v>6.1102103066007496</v>
      </c>
      <c r="K9937">
        <v>7.4243171967247301</v>
      </c>
      <c r="L9937">
        <v>7.1634336789776603</v>
      </c>
      <c r="M9937">
        <v>6.4344689241199804</v>
      </c>
      <c r="N9937">
        <v>6.8139899586284596</v>
      </c>
      <c r="O9937">
        <v>6.1489606103488104</v>
      </c>
      <c r="P9937">
        <v>6.5281296503970099</v>
      </c>
      <c r="Q9937">
        <v>8.7216113394761106</v>
      </c>
    </row>
    <row r="9938" spans="1:17">
      <c r="A9938" t="s">
        <v>18077</v>
      </c>
      <c r="B9938" s="16" t="s">
        <v>18078</v>
      </c>
      <c r="C9938">
        <v>8.9715701471280909</v>
      </c>
      <c r="D9938">
        <v>8.9782608085515996</v>
      </c>
      <c r="E9938">
        <v>8.6644660026078899</v>
      </c>
      <c r="F9938">
        <v>8.6675540774713795</v>
      </c>
      <c r="G9938">
        <v>9.3757760206891003</v>
      </c>
      <c r="H9938">
        <v>8.6649023938588794</v>
      </c>
      <c r="I9938">
        <v>8.9900445204501693</v>
      </c>
      <c r="J9938">
        <v>9.0084573036414497</v>
      </c>
      <c r="K9938">
        <v>9.0327427382952301</v>
      </c>
      <c r="L9938">
        <v>8.6563051252874192</v>
      </c>
      <c r="M9938">
        <v>8.9985583902256607</v>
      </c>
      <c r="N9938">
        <v>9.1411273268195892</v>
      </c>
      <c r="O9938">
        <v>9.0512512782191301</v>
      </c>
      <c r="P9938">
        <v>9.5464964004903496</v>
      </c>
      <c r="Q9938">
        <v>8.8614637697687808</v>
      </c>
    </row>
    <row r="9939" spans="1:17">
      <c r="A9939" t="s">
        <v>18079</v>
      </c>
      <c r="B9939" s="16" t="s">
        <v>18080</v>
      </c>
      <c r="C9939">
        <v>9.4246664349857099</v>
      </c>
      <c r="D9939">
        <v>9.2488432053683898</v>
      </c>
      <c r="E9939">
        <v>9.0085666683311398</v>
      </c>
      <c r="F9939">
        <v>9.2149067862925396</v>
      </c>
      <c r="G9939">
        <v>9.4538260251535906</v>
      </c>
      <c r="H9939">
        <v>6.9645120930522904</v>
      </c>
      <c r="I9939">
        <v>8.8767020146455504</v>
      </c>
      <c r="J9939">
        <v>8.7510902649895304</v>
      </c>
      <c r="K9939">
        <v>9.1157663135209699</v>
      </c>
      <c r="L9939">
        <v>9.1466826210887096</v>
      </c>
      <c r="M9939">
        <v>8.2132859262027402</v>
      </c>
      <c r="N9939">
        <v>8.5706979596082302</v>
      </c>
      <c r="O9939">
        <v>7.7540209104091602</v>
      </c>
      <c r="P9939">
        <v>8.1517772893263505</v>
      </c>
      <c r="Q9939">
        <v>10.0588468117601</v>
      </c>
    </row>
    <row r="9940" spans="1:17">
      <c r="A9940" t="s">
        <v>18081</v>
      </c>
      <c r="B9940" s="16" t="s">
        <v>18082</v>
      </c>
      <c r="C9940">
        <v>10.106906436032499</v>
      </c>
      <c r="D9940">
        <v>9.9975037673147895</v>
      </c>
      <c r="E9940">
        <v>9.9503588623607193</v>
      </c>
      <c r="F9940">
        <v>9.5293155808639192</v>
      </c>
      <c r="G9940">
        <v>9.7311330549261896</v>
      </c>
      <c r="H9940">
        <v>9.7128326290617899</v>
      </c>
      <c r="I9940">
        <v>10.568587560312499</v>
      </c>
      <c r="J9940">
        <v>10.306650155956699</v>
      </c>
      <c r="K9940">
        <v>10.2201858953495</v>
      </c>
      <c r="L9940">
        <v>10.4584842747976</v>
      </c>
      <c r="M9940">
        <v>10.281203485944699</v>
      </c>
      <c r="N9940">
        <v>10.508323286064901</v>
      </c>
      <c r="O9940">
        <v>9.9505606156520194</v>
      </c>
      <c r="P9940">
        <v>10.7471309434336</v>
      </c>
      <c r="Q9940">
        <v>11.6212539654439</v>
      </c>
    </row>
    <row r="9941" spans="1:17">
      <c r="A9941" t="s">
        <v>18083</v>
      </c>
      <c r="B9941" s="16" t="s">
        <v>18084</v>
      </c>
      <c r="C9941">
        <v>8.9968080952132397</v>
      </c>
      <c r="D9941">
        <v>9.2287489157316696</v>
      </c>
      <c r="E9941">
        <v>8.7052278178956293</v>
      </c>
      <c r="F9941">
        <v>8.3957593672928805</v>
      </c>
      <c r="G9941">
        <v>8.5788581065469494</v>
      </c>
      <c r="H9941">
        <v>8.8913484567626</v>
      </c>
      <c r="I9941">
        <v>9.3887021875417407</v>
      </c>
      <c r="J9941">
        <v>8.6203445662629594</v>
      </c>
      <c r="K9941">
        <v>9.3889031517327002</v>
      </c>
      <c r="L9941">
        <v>9.6353124429232206</v>
      </c>
      <c r="M9941">
        <v>8.8525836910810103</v>
      </c>
      <c r="N9941">
        <v>8.7732632551634708</v>
      </c>
      <c r="O9941">
        <v>8.7200570326353102</v>
      </c>
      <c r="P9941">
        <v>9.9094693887384508</v>
      </c>
      <c r="Q9941">
        <v>8.48255560796823</v>
      </c>
    </row>
    <row r="9942" spans="1:17">
      <c r="A9942" t="s">
        <v>18085</v>
      </c>
      <c r="B9942" s="16" t="s">
        <v>18086</v>
      </c>
      <c r="C9942">
        <v>8.9101001078644693</v>
      </c>
      <c r="D9942">
        <v>8.9360688711747596</v>
      </c>
      <c r="E9942">
        <v>8.7526679962355693</v>
      </c>
      <c r="F9942">
        <v>8.7839984706830805</v>
      </c>
      <c r="G9942">
        <v>9.0204595621961996</v>
      </c>
      <c r="H9942">
        <v>8.5602301064198407</v>
      </c>
      <c r="I9942">
        <v>8.8767020146455504</v>
      </c>
      <c r="J9942">
        <v>8.3591256029535792</v>
      </c>
      <c r="K9942">
        <v>9.2302822191165799</v>
      </c>
      <c r="L9942">
        <v>9.0456416800222694</v>
      </c>
      <c r="M9942">
        <v>8.8432997326473597</v>
      </c>
      <c r="N9942">
        <v>8.7174189117568393</v>
      </c>
      <c r="O9942">
        <v>8.8856347420308293</v>
      </c>
      <c r="P9942">
        <v>8.6145509800764994</v>
      </c>
      <c r="Q9942">
        <v>10.1972634697877</v>
      </c>
    </row>
    <row r="9943" spans="1:17">
      <c r="A9943" t="s">
        <v>18087</v>
      </c>
      <c r="B9943" s="16" t="s">
        <v>18088</v>
      </c>
      <c r="C9943">
        <v>6.6054299362161997</v>
      </c>
      <c r="D9943">
        <v>6.4806971696611804</v>
      </c>
      <c r="E9943">
        <v>6.7526718515306996</v>
      </c>
      <c r="F9943">
        <v>6.8698089019466204</v>
      </c>
      <c r="G9943">
        <v>6.6839789347614902</v>
      </c>
      <c r="H9943">
        <v>6.5282010284564196</v>
      </c>
      <c r="I9943">
        <v>6.8563160945267603</v>
      </c>
      <c r="J9943">
        <v>6.2974991401326799</v>
      </c>
      <c r="K9943">
        <v>6.63877551665722</v>
      </c>
      <c r="L9943">
        <v>6.9286808814702896</v>
      </c>
      <c r="M9943">
        <v>7.0219867367997404</v>
      </c>
      <c r="N9943">
        <v>6.9071041636238304</v>
      </c>
      <c r="O9943">
        <v>6.9221352887737302</v>
      </c>
      <c r="P9943">
        <v>5.9565984970148804</v>
      </c>
      <c r="Q9943">
        <v>6.9204191934356096</v>
      </c>
    </row>
    <row r="9944" spans="1:17">
      <c r="A9944" t="s">
        <v>18089</v>
      </c>
      <c r="B9944" s="16" t="s">
        <v>443</v>
      </c>
      <c r="C9944">
        <v>7.0101205561847397</v>
      </c>
      <c r="D9944">
        <v>6.9968414682087197</v>
      </c>
      <c r="E9944">
        <v>6.6389320012258004</v>
      </c>
      <c r="F9944">
        <v>6.7477305356992501</v>
      </c>
      <c r="G9944">
        <v>7.1738294645290104</v>
      </c>
      <c r="H9944">
        <v>7.1412083773946096</v>
      </c>
      <c r="I9944">
        <v>6.9739209647643401</v>
      </c>
      <c r="J9944">
        <v>7.0518163365729496</v>
      </c>
      <c r="K9944">
        <v>7.3261386574122698</v>
      </c>
      <c r="L9944">
        <v>7.4436096477299403</v>
      </c>
      <c r="M9944">
        <v>7.2016816582674297</v>
      </c>
      <c r="N9944">
        <v>7.58186980175243</v>
      </c>
      <c r="O9944">
        <v>7.2056406723733204</v>
      </c>
      <c r="P9944">
        <v>7.2512976857525899</v>
      </c>
      <c r="Q9944">
        <v>8.6462459446333604</v>
      </c>
    </row>
    <row r="9945" spans="1:17">
      <c r="A9945" t="s">
        <v>18090</v>
      </c>
      <c r="B9945" s="16" t="s">
        <v>18091</v>
      </c>
      <c r="C9945">
        <v>8.7918612787628305</v>
      </c>
      <c r="D9945">
        <v>8.9650699142688097</v>
      </c>
      <c r="E9945">
        <v>8.6768159994387997</v>
      </c>
      <c r="F9945">
        <v>9.1755361197172096</v>
      </c>
      <c r="G9945">
        <v>8.9772758969648301</v>
      </c>
      <c r="H9945">
        <v>8.9445926400007494</v>
      </c>
      <c r="I9945">
        <v>8.6922862689719107</v>
      </c>
      <c r="J9945">
        <v>8.9725695792969997</v>
      </c>
      <c r="K9945">
        <v>8.6272202831858706</v>
      </c>
      <c r="L9945">
        <v>8.67266470932441</v>
      </c>
      <c r="M9945">
        <v>9.1850137515088903</v>
      </c>
      <c r="N9945">
        <v>8.9337945703831991</v>
      </c>
      <c r="O9945">
        <v>9.0063421206365692</v>
      </c>
      <c r="P9945">
        <v>8.4596047728611197</v>
      </c>
      <c r="Q9945">
        <v>8.7932323857913595</v>
      </c>
    </row>
    <row r="9946" spans="1:17">
      <c r="A9946" t="s">
        <v>18092</v>
      </c>
      <c r="B9946" s="16" t="s">
        <v>18093</v>
      </c>
      <c r="C9946">
        <v>9.3482950219461802</v>
      </c>
      <c r="D9946">
        <v>9.4405159367713996</v>
      </c>
      <c r="E9946">
        <v>9.1569808568704794</v>
      </c>
      <c r="F9946">
        <v>9.2955803670887303</v>
      </c>
      <c r="G9946">
        <v>9.3158656692992192</v>
      </c>
      <c r="H9946">
        <v>9.7016302545236393</v>
      </c>
      <c r="I9946">
        <v>9.4044480439776894</v>
      </c>
      <c r="J9946">
        <v>9.3729619480678394</v>
      </c>
      <c r="K9946">
        <v>9.4395893211677997</v>
      </c>
      <c r="L9946">
        <v>9.2646759601763495</v>
      </c>
      <c r="M9946">
        <v>9.2298725126362005</v>
      </c>
      <c r="N9946">
        <v>8.9867180419652399</v>
      </c>
      <c r="O9946">
        <v>9.3607645925768406</v>
      </c>
      <c r="P9946">
        <v>9.8910623973414094</v>
      </c>
      <c r="Q9946">
        <v>6.9204191934356096</v>
      </c>
    </row>
    <row r="9947" spans="1:17">
      <c r="A9947" t="s">
        <v>18094</v>
      </c>
      <c r="B9947" s="16" t="e">
        <v>#N/A</v>
      </c>
      <c r="C9947">
        <v>8.7137530503499896</v>
      </c>
      <c r="D9947">
        <v>8.7253474346936706</v>
      </c>
      <c r="E9947">
        <v>8.5749206921932899</v>
      </c>
      <c r="F9947">
        <v>8.9331059244142104</v>
      </c>
      <c r="G9947">
        <v>8.5479352492780194</v>
      </c>
      <c r="H9947">
        <v>9.33010005161176</v>
      </c>
      <c r="I9947">
        <v>8.89167705927375</v>
      </c>
      <c r="J9947">
        <v>9.0347989161115301</v>
      </c>
      <c r="K9947">
        <v>8.6064877496623708</v>
      </c>
      <c r="L9947">
        <v>8.7747037255395792</v>
      </c>
      <c r="M9947">
        <v>8.7843654154220605</v>
      </c>
      <c r="N9947">
        <v>8.8243842008755298</v>
      </c>
      <c r="O9947">
        <v>8.7221951890615301</v>
      </c>
      <c r="P9947">
        <v>9.0269769480393798</v>
      </c>
      <c r="Q9947">
        <v>7.1565710053807701</v>
      </c>
    </row>
    <row r="9948" spans="1:17">
      <c r="A9948" t="s">
        <v>18095</v>
      </c>
      <c r="B9948" s="16" t="s">
        <v>18096</v>
      </c>
      <c r="C9948">
        <v>7.7550342632277598</v>
      </c>
      <c r="D9948">
        <v>7.5149974568881897</v>
      </c>
      <c r="E9948">
        <v>7.1929456960548803</v>
      </c>
      <c r="F9948">
        <v>7.86725422750939</v>
      </c>
      <c r="G9948">
        <v>7.9068761537441397</v>
      </c>
      <c r="H9948">
        <v>8.1254589336877796</v>
      </c>
      <c r="I9948">
        <v>7.6688686781211901</v>
      </c>
      <c r="J9948">
        <v>7.8977302347119096</v>
      </c>
      <c r="K9948">
        <v>7.50504653791441</v>
      </c>
      <c r="L9948">
        <v>7.66713700139832</v>
      </c>
      <c r="M9948">
        <v>8.3945986475123799</v>
      </c>
      <c r="N9948">
        <v>8.0708842512470103</v>
      </c>
      <c r="O9948">
        <v>8.5207354126673405</v>
      </c>
      <c r="P9948">
        <v>8.10605289022606</v>
      </c>
      <c r="Q9948">
        <v>7.5369478347710803</v>
      </c>
    </row>
    <row r="9949" spans="1:17">
      <c r="A9949" t="s">
        <v>1333</v>
      </c>
      <c r="B9949" s="16" t="s">
        <v>567</v>
      </c>
      <c r="C9949">
        <v>8.8075065214974604</v>
      </c>
      <c r="D9949">
        <v>8.1496195864347705</v>
      </c>
      <c r="E9949">
        <v>8.9453234765776308</v>
      </c>
      <c r="F9949">
        <v>8.8308324139195999</v>
      </c>
      <c r="G9949">
        <v>9.0353972949039107</v>
      </c>
      <c r="H9949">
        <v>7.0107683309039501</v>
      </c>
      <c r="I9949">
        <v>8.0445606464521706</v>
      </c>
      <c r="J9949">
        <v>7.2749463426482297</v>
      </c>
      <c r="K9949">
        <v>8.9933646067273596</v>
      </c>
      <c r="L9949">
        <v>9.3687313423555594</v>
      </c>
      <c r="M9949">
        <v>9.3837857007133607</v>
      </c>
      <c r="N9949">
        <v>9.3204935041639096</v>
      </c>
      <c r="O9949">
        <v>9.2584194957818902</v>
      </c>
      <c r="P9949">
        <v>6.3422324803325996</v>
      </c>
      <c r="Q9949">
        <v>11.034600925990199</v>
      </c>
    </row>
    <row r="9950" spans="1:17">
      <c r="A9950" t="s">
        <v>18097</v>
      </c>
      <c r="B9950" s="16" t="s">
        <v>18098</v>
      </c>
      <c r="C9950">
        <v>9.4777746286885396</v>
      </c>
      <c r="D9950">
        <v>9.5057297959624307</v>
      </c>
      <c r="E9950">
        <v>9.2003937269667109</v>
      </c>
      <c r="F9950">
        <v>9.0991661362402194</v>
      </c>
      <c r="G9950">
        <v>9.4067389853163892</v>
      </c>
      <c r="H9950">
        <v>8.9540656831322707</v>
      </c>
      <c r="I9950">
        <v>9.1970891966743196</v>
      </c>
      <c r="J9950">
        <v>8.98703201276569</v>
      </c>
      <c r="K9950">
        <v>9.5235269303599797</v>
      </c>
      <c r="L9950">
        <v>9.2115576760476401</v>
      </c>
      <c r="M9950">
        <v>9.2327192708646404</v>
      </c>
      <c r="N9950">
        <v>9.29019318780818</v>
      </c>
      <c r="O9950">
        <v>9.1997928069626997</v>
      </c>
      <c r="P9950">
        <v>9.1670994484586199</v>
      </c>
      <c r="Q9950">
        <v>10.6471494821847</v>
      </c>
    </row>
    <row r="9951" spans="1:17">
      <c r="A9951" t="s">
        <v>18099</v>
      </c>
      <c r="B9951" s="16" t="s">
        <v>18100</v>
      </c>
      <c r="C9951">
        <v>7.4437264406291996</v>
      </c>
      <c r="D9951">
        <v>7.2503925698015204</v>
      </c>
      <c r="E9951">
        <v>7.7246317272255904</v>
      </c>
      <c r="F9951">
        <v>7.42307154574923</v>
      </c>
      <c r="G9951">
        <v>7.0514927108982999</v>
      </c>
      <c r="H9951">
        <v>8.2227551246539008</v>
      </c>
      <c r="I9951">
        <v>7.4158315563692403</v>
      </c>
      <c r="J9951">
        <v>7.7527996072395498</v>
      </c>
      <c r="K9951">
        <v>6.9508845053043098</v>
      </c>
      <c r="L9951">
        <v>7.1711470390333902</v>
      </c>
      <c r="M9951">
        <v>7.0865238931933501</v>
      </c>
      <c r="N9951">
        <v>7.3066770438682598</v>
      </c>
      <c r="O9951">
        <v>7.3004455309748897</v>
      </c>
      <c r="P9951">
        <v>7.6604357769062297</v>
      </c>
      <c r="Q9951">
        <v>2.8218677180984102</v>
      </c>
    </row>
    <row r="9952" spans="1:17">
      <c r="A9952" t="s">
        <v>18101</v>
      </c>
      <c r="B9952" s="16" t="s">
        <v>18102</v>
      </c>
      <c r="C9952">
        <v>5.8874000292282904</v>
      </c>
      <c r="D9952">
        <v>5.5218051423872696</v>
      </c>
      <c r="E9952">
        <v>5.8734011200307696</v>
      </c>
      <c r="F9952">
        <v>5.53949510715674</v>
      </c>
      <c r="G9952">
        <v>6.0360109043049102</v>
      </c>
      <c r="H9952">
        <v>4.43015569855271</v>
      </c>
      <c r="I9952">
        <v>5.6171189819053096</v>
      </c>
      <c r="J9952">
        <v>4.4586654922886897</v>
      </c>
      <c r="K9952">
        <v>6.5971409309639002</v>
      </c>
      <c r="L9952">
        <v>6.4328399879020504</v>
      </c>
      <c r="M9952">
        <v>5.7583066502886897</v>
      </c>
      <c r="N9952">
        <v>6.1443152006371102</v>
      </c>
      <c r="O9952">
        <v>5.2165415310043803</v>
      </c>
      <c r="P9952">
        <v>4.0606668341819496</v>
      </c>
      <c r="Q9952">
        <v>8.1958182219819093</v>
      </c>
    </row>
    <row r="9953" spans="1:17">
      <c r="A9953" t="s">
        <v>18103</v>
      </c>
      <c r="B9953" s="16" t="s">
        <v>18104</v>
      </c>
      <c r="C9953">
        <v>7.9696956834284798</v>
      </c>
      <c r="D9953">
        <v>7.5914754388868602</v>
      </c>
      <c r="E9953">
        <v>7.8894499985839701</v>
      </c>
      <c r="F9953">
        <v>6.4669918415543304</v>
      </c>
      <c r="G9953">
        <v>8.9643247640882908</v>
      </c>
      <c r="H9953">
        <v>7.2684043305091297</v>
      </c>
      <c r="I9953">
        <v>8.0667329254783198</v>
      </c>
      <c r="J9953">
        <v>7.3384711878900699</v>
      </c>
      <c r="K9953">
        <v>8.6349187602856592</v>
      </c>
      <c r="L9953">
        <v>7.9438503763767896</v>
      </c>
      <c r="M9953">
        <v>8.0549403120859093</v>
      </c>
      <c r="N9953">
        <v>8.7732632551634708</v>
      </c>
      <c r="O9953">
        <v>7.9272334968273901</v>
      </c>
      <c r="P9953">
        <v>8.1348002259419907</v>
      </c>
      <c r="Q9953">
        <v>8.9266120302692595</v>
      </c>
    </row>
    <row r="9954" spans="1:17">
      <c r="A9954" t="s">
        <v>18105</v>
      </c>
      <c r="B9954" s="16" t="s">
        <v>18106</v>
      </c>
      <c r="C9954">
        <v>5.3613569434115202</v>
      </c>
      <c r="D9954">
        <v>5.2202186721532398</v>
      </c>
      <c r="E9954">
        <v>5.0160351149716202</v>
      </c>
      <c r="F9954">
        <v>5.1706883695566601</v>
      </c>
      <c r="G9954">
        <v>6.0360109043049102</v>
      </c>
      <c r="H9954">
        <v>3.50653555504317</v>
      </c>
      <c r="I9954">
        <v>4.16059535596606</v>
      </c>
      <c r="J9954">
        <v>4.1999986398891203</v>
      </c>
      <c r="K9954">
        <v>5.3362313090937699</v>
      </c>
      <c r="L9954">
        <v>5.1913586396996196</v>
      </c>
      <c r="M9954">
        <v>5.1893266725532401</v>
      </c>
      <c r="N9954">
        <v>5.5842645045438202</v>
      </c>
      <c r="O9954">
        <v>5.3136379649428402</v>
      </c>
      <c r="P9954">
        <v>3.7927642367557501</v>
      </c>
      <c r="Q9954">
        <v>7.1565710053807701</v>
      </c>
    </row>
    <row r="9955" spans="1:17">
      <c r="A9955" t="s">
        <v>18107</v>
      </c>
      <c r="B9955" s="16" t="s">
        <v>18108</v>
      </c>
      <c r="C9955">
        <v>5.8470053502229398</v>
      </c>
      <c r="D9955">
        <v>5.3377706331943697</v>
      </c>
      <c r="E9955">
        <v>5.0160351149716202</v>
      </c>
      <c r="F9955">
        <v>4.9030240476511198</v>
      </c>
      <c r="G9955">
        <v>6.64536989626367</v>
      </c>
      <c r="H9955">
        <v>4.8818202206169596</v>
      </c>
      <c r="I9955">
        <v>4.8453589192974098</v>
      </c>
      <c r="J9955">
        <v>4.3107162608919598</v>
      </c>
      <c r="K9955">
        <v>6.0959187970261004</v>
      </c>
      <c r="L9955">
        <v>4.9123550275731303</v>
      </c>
      <c r="M9955">
        <v>5.4337223318735699</v>
      </c>
      <c r="N9955">
        <v>6.1096777107491604</v>
      </c>
      <c r="O9955">
        <v>5.6075132046638902</v>
      </c>
      <c r="P9955">
        <v>5.4975049655279902</v>
      </c>
      <c r="Q9955">
        <v>5.81282804418474</v>
      </c>
    </row>
    <row r="9956" spans="1:17">
      <c r="A9956" t="s">
        <v>18109</v>
      </c>
      <c r="B9956" s="16" t="s">
        <v>18110</v>
      </c>
      <c r="C9956">
        <v>6.0202746330622601</v>
      </c>
      <c r="D9956">
        <v>5.9429245670536996</v>
      </c>
      <c r="E9956">
        <v>5.0160351149716202</v>
      </c>
      <c r="F9956">
        <v>5.0098915733122702</v>
      </c>
      <c r="G9956">
        <v>6.5786073959256797</v>
      </c>
      <c r="H9956">
        <v>4.9634301213382797</v>
      </c>
      <c r="I9956">
        <v>5.1197440703333399</v>
      </c>
      <c r="J9956">
        <v>4.5040669171042298</v>
      </c>
      <c r="K9956">
        <v>5.7954736047312103</v>
      </c>
      <c r="L9956">
        <v>4.3892426656840904</v>
      </c>
      <c r="M9956">
        <v>5.56915099370043</v>
      </c>
      <c r="N9956">
        <v>6.12710255390685</v>
      </c>
      <c r="O9956">
        <v>5.6075132046638902</v>
      </c>
      <c r="P9956">
        <v>6.0078251400104499</v>
      </c>
      <c r="Q9956">
        <v>5.09416193408443</v>
      </c>
    </row>
    <row r="9957" spans="1:17">
      <c r="A9957" t="s">
        <v>18111</v>
      </c>
      <c r="B9957" s="16" t="s">
        <v>18112</v>
      </c>
      <c r="C9957">
        <v>9.1416678038558992</v>
      </c>
      <c r="D9957">
        <v>9.2102352167507497</v>
      </c>
      <c r="E9957">
        <v>9.2915374572724296</v>
      </c>
      <c r="F9957">
        <v>9.0265938209452194</v>
      </c>
      <c r="G9957">
        <v>9.0053654853282197</v>
      </c>
      <c r="H9957">
        <v>9.0718666496502802</v>
      </c>
      <c r="I9957">
        <v>9.0843027930009104</v>
      </c>
      <c r="J9957">
        <v>9.2252510150471103</v>
      </c>
      <c r="K9957">
        <v>9.1977383461909401</v>
      </c>
      <c r="L9957">
        <v>9.0138954556227695</v>
      </c>
      <c r="M9957">
        <v>8.9952092085034607</v>
      </c>
      <c r="N9957">
        <v>8.5516610315451391</v>
      </c>
      <c r="O9957">
        <v>9.03929726169312</v>
      </c>
      <c r="P9957">
        <v>9.2973496494970291</v>
      </c>
      <c r="Q9957">
        <v>8.5667227177791094</v>
      </c>
    </row>
    <row r="9958" spans="1:17">
      <c r="A9958" t="s">
        <v>18113</v>
      </c>
      <c r="B9958" s="16" t="s">
        <v>18114</v>
      </c>
      <c r="C9958">
        <v>7.6776213045769799</v>
      </c>
      <c r="D9958">
        <v>7.8139834357057696</v>
      </c>
      <c r="E9958">
        <v>7.1101863203044502</v>
      </c>
      <c r="F9958">
        <v>7.6802646798204899</v>
      </c>
      <c r="G9958">
        <v>8.2478703011938208</v>
      </c>
      <c r="H9958">
        <v>7.1740791179621999</v>
      </c>
      <c r="I9958">
        <v>7.1507408529965604</v>
      </c>
      <c r="J9958">
        <v>7.0655451992438296</v>
      </c>
      <c r="K9958">
        <v>7.5654434096948204</v>
      </c>
      <c r="L9958">
        <v>6.9823204241520296</v>
      </c>
      <c r="M9958">
        <v>7.2132831295592199</v>
      </c>
      <c r="N9958">
        <v>7.6128423779248298</v>
      </c>
      <c r="O9958">
        <v>7.2889314673888004</v>
      </c>
      <c r="P9958">
        <v>7.8801754824985499</v>
      </c>
      <c r="Q9958">
        <v>5.09416193408443</v>
      </c>
    </row>
    <row r="9959" spans="1:17">
      <c r="A9959" t="s">
        <v>18115</v>
      </c>
      <c r="B9959" s="16" t="s">
        <v>18116</v>
      </c>
      <c r="C9959">
        <v>4.8324495657597604</v>
      </c>
      <c r="D9959">
        <v>4.7446882369672698</v>
      </c>
      <c r="E9959">
        <v>4.8415581104649901</v>
      </c>
      <c r="F9959">
        <v>4.8265290176055897</v>
      </c>
      <c r="G9959">
        <v>4.6281296811809298</v>
      </c>
      <c r="H9959">
        <v>4.43015569855271</v>
      </c>
      <c r="I9959">
        <v>4.7071247246580201</v>
      </c>
      <c r="J9959">
        <v>4.1400611729353196</v>
      </c>
      <c r="K9959">
        <v>4.3865415857412602</v>
      </c>
      <c r="L9959">
        <v>4.7465905673729498</v>
      </c>
      <c r="M9959">
        <v>4.3171680614900998</v>
      </c>
      <c r="N9959">
        <v>4.0888472785647796</v>
      </c>
      <c r="O9959">
        <v>4.3028205748149997</v>
      </c>
      <c r="P9959">
        <v>3.9363215208704698</v>
      </c>
      <c r="Q9959">
        <v>5.09416193408443</v>
      </c>
    </row>
    <row r="9960" spans="1:17">
      <c r="A9960" t="s">
        <v>18117</v>
      </c>
      <c r="B9960" s="16" t="s">
        <v>18118</v>
      </c>
      <c r="C9960">
        <v>4.5939331348939696</v>
      </c>
      <c r="D9960">
        <v>4.0407231514856203</v>
      </c>
      <c r="E9960">
        <v>3.8152982058547602</v>
      </c>
      <c r="F9960">
        <v>3.9277704709105601</v>
      </c>
      <c r="G9960">
        <v>5.2138164621762604</v>
      </c>
      <c r="H9960">
        <v>4.3015284866045098</v>
      </c>
      <c r="I9960">
        <v>4.3728229044696096</v>
      </c>
      <c r="J9960">
        <v>3.8565114723405598</v>
      </c>
      <c r="K9960">
        <v>4.2710437260841099</v>
      </c>
      <c r="L9960">
        <v>3.6339073669181099</v>
      </c>
      <c r="M9960">
        <v>4.9785931197958098</v>
      </c>
      <c r="N9960">
        <v>4.6183712388410303</v>
      </c>
      <c r="O9960">
        <v>4.4030955001336496</v>
      </c>
      <c r="P9960">
        <v>5.0248478020067502</v>
      </c>
      <c r="Q9960">
        <v>2.8218677180984102</v>
      </c>
    </row>
    <row r="9961" spans="1:17">
      <c r="A9961" t="s">
        <v>18119</v>
      </c>
      <c r="B9961" s="16" t="s">
        <v>18120</v>
      </c>
      <c r="C9961">
        <v>9.9359858721350705</v>
      </c>
      <c r="D9961">
        <v>10.0752583217912</v>
      </c>
      <c r="E9961">
        <v>9.6726957278507903</v>
      </c>
      <c r="F9961">
        <v>9.8003059646119492</v>
      </c>
      <c r="G9961">
        <v>9.7822033549497007</v>
      </c>
      <c r="H9961">
        <v>9.4470809022875102</v>
      </c>
      <c r="I9961">
        <v>9.6792837020652893</v>
      </c>
      <c r="J9961">
        <v>9.5803054807522798</v>
      </c>
      <c r="K9961">
        <v>9.9591843343138802</v>
      </c>
      <c r="L9961">
        <v>9.5944033903867201</v>
      </c>
      <c r="M9961">
        <v>9.4634987289813104</v>
      </c>
      <c r="N9961">
        <v>9.1024130288257794</v>
      </c>
      <c r="O9961">
        <v>9.5362609194512604</v>
      </c>
      <c r="P9961">
        <v>9.69085691161734</v>
      </c>
      <c r="Q9961">
        <v>9.3151344269335699</v>
      </c>
    </row>
    <row r="9962" spans="1:17">
      <c r="A9962" t="s">
        <v>18121</v>
      </c>
      <c r="B9962" s="16" t="s">
        <v>18122</v>
      </c>
      <c r="C9962">
        <v>10.0099604449432</v>
      </c>
      <c r="D9962">
        <v>9.7686824059648405</v>
      </c>
      <c r="E9962">
        <v>9.7369991643947795</v>
      </c>
      <c r="F9962">
        <v>9.1331934163417099</v>
      </c>
      <c r="G9962">
        <v>9.3698957333166</v>
      </c>
      <c r="H9962">
        <v>8.7997442665182994</v>
      </c>
      <c r="I9962">
        <v>9.72597890797182</v>
      </c>
      <c r="J9962">
        <v>9.2099208518096791</v>
      </c>
      <c r="K9962">
        <v>9.4263447728077807</v>
      </c>
      <c r="L9962">
        <v>9.8410597192702607</v>
      </c>
      <c r="M9962">
        <v>9.4707508179212496</v>
      </c>
      <c r="N9962">
        <v>9.5631279397291404</v>
      </c>
      <c r="O9962">
        <v>9.0798765032405004</v>
      </c>
      <c r="P9962">
        <v>8.9959890021431104</v>
      </c>
      <c r="Q9962">
        <v>11.4765086217222</v>
      </c>
    </row>
    <row r="9963" spans="1:17">
      <c r="A9963" t="s">
        <v>18123</v>
      </c>
      <c r="B9963" s="16" t="s">
        <v>18124</v>
      </c>
      <c r="C9963">
        <v>9.0415934362775392</v>
      </c>
      <c r="D9963">
        <v>9.0466442460280501</v>
      </c>
      <c r="E9963">
        <v>8.9178420457237895</v>
      </c>
      <c r="F9963">
        <v>8.7502854480027903</v>
      </c>
      <c r="G9963">
        <v>9.1054923504108594</v>
      </c>
      <c r="H9963">
        <v>9.0955991462840107</v>
      </c>
      <c r="I9963">
        <v>9.4061870200320694</v>
      </c>
      <c r="J9963">
        <v>8.4739837412464603</v>
      </c>
      <c r="K9963">
        <v>8.7785237777087701</v>
      </c>
      <c r="L9963">
        <v>9.1111179111073994</v>
      </c>
      <c r="M9963">
        <v>9.2664491797439208</v>
      </c>
      <c r="N9963">
        <v>9.1829584573518694</v>
      </c>
      <c r="O9963">
        <v>9.4053509157316206</v>
      </c>
      <c r="P9963">
        <v>8.8511285703123104</v>
      </c>
      <c r="Q9963">
        <v>8.9889439006726093</v>
      </c>
    </row>
    <row r="9964" spans="1:17">
      <c r="A9964" t="s">
        <v>18125</v>
      </c>
      <c r="B9964" s="16" t="s">
        <v>18126</v>
      </c>
      <c r="C9964">
        <v>5.3901707160280399</v>
      </c>
      <c r="D9964">
        <v>5.1891537613714398</v>
      </c>
      <c r="E9964">
        <v>4.9023702390828996</v>
      </c>
      <c r="F9964">
        <v>4.7451440705926098</v>
      </c>
      <c r="G9964">
        <v>6.0755217755122297</v>
      </c>
      <c r="H9964">
        <v>5.0769980259574004</v>
      </c>
      <c r="I9964">
        <v>5.2218518540004704</v>
      </c>
      <c r="J9964">
        <v>4.6702235480772103</v>
      </c>
      <c r="K9964">
        <v>5.52962448084548</v>
      </c>
      <c r="L9964">
        <v>4.5555022990765597</v>
      </c>
      <c r="M9964">
        <v>5.305907987925</v>
      </c>
      <c r="N9964">
        <v>5.68277591644026</v>
      </c>
      <c r="O9964">
        <v>5.0275607712213803</v>
      </c>
      <c r="P9964">
        <v>5.4975049655279902</v>
      </c>
      <c r="Q9964">
        <v>2.8218677180984102</v>
      </c>
    </row>
    <row r="9965" spans="1:17">
      <c r="A9965" t="s">
        <v>18127</v>
      </c>
      <c r="B9965" s="16" t="s">
        <v>18128</v>
      </c>
      <c r="C9965">
        <v>7.1963615261964398</v>
      </c>
      <c r="D9965">
        <v>6.9348536957886502</v>
      </c>
      <c r="E9965">
        <v>7.0606604978116003</v>
      </c>
      <c r="F9965">
        <v>7.4107746827052701</v>
      </c>
      <c r="G9965">
        <v>7.3597189200466699</v>
      </c>
      <c r="H9965">
        <v>7.6297575578743002</v>
      </c>
      <c r="I9965">
        <v>8.1185942902055501</v>
      </c>
      <c r="J9965">
        <v>6.3321612259970097</v>
      </c>
      <c r="K9965">
        <v>7.17915749788353</v>
      </c>
      <c r="L9965">
        <v>7.0839309273197903</v>
      </c>
      <c r="M9965">
        <v>7.6357224685661302</v>
      </c>
      <c r="N9965">
        <v>8.1987906416951706</v>
      </c>
      <c r="O9965">
        <v>8.1049677316791993</v>
      </c>
      <c r="P9965">
        <v>7.1191899593250501</v>
      </c>
      <c r="Q9965">
        <v>7.3593062614465703</v>
      </c>
    </row>
    <row r="9966" spans="1:17">
      <c r="A9966" t="s">
        <v>18129</v>
      </c>
      <c r="B9966" s="16" t="s">
        <v>18130</v>
      </c>
      <c r="C9966">
        <v>7.4302962784847004</v>
      </c>
      <c r="D9966">
        <v>7.5971933550587902</v>
      </c>
      <c r="E9966">
        <v>6.5696259509985699</v>
      </c>
      <c r="F9966">
        <v>6.2619685895580499</v>
      </c>
      <c r="G9966">
        <v>8.0945910163541193</v>
      </c>
      <c r="H9966">
        <v>7.3992083643783904</v>
      </c>
      <c r="I9966">
        <v>7.6395679956081599</v>
      </c>
      <c r="J9966">
        <v>7.0098232928722899</v>
      </c>
      <c r="K9966">
        <v>7.3760659567651699</v>
      </c>
      <c r="L9966">
        <v>6.8050770150438096</v>
      </c>
      <c r="M9966">
        <v>7.3769205774306199</v>
      </c>
      <c r="N9966">
        <v>8.0024043880678093</v>
      </c>
      <c r="O9966">
        <v>7.53289340572152</v>
      </c>
      <c r="P9966">
        <v>8.3164052090791998</v>
      </c>
      <c r="Q9966">
        <v>5.81282804418474</v>
      </c>
    </row>
    <row r="9967" spans="1:17">
      <c r="A9967" t="s">
        <v>18131</v>
      </c>
      <c r="B9967" s="16" t="s">
        <v>18132</v>
      </c>
      <c r="C9967">
        <v>5.3018286845624196</v>
      </c>
      <c r="D9967">
        <v>5.30932736890502</v>
      </c>
      <c r="E9967">
        <v>3.8152982058547602</v>
      </c>
      <c r="F9967">
        <v>5.2006385452395101</v>
      </c>
      <c r="G9967">
        <v>6.3572259687739301</v>
      </c>
      <c r="H9967">
        <v>4.2312229394497098</v>
      </c>
      <c r="I9967">
        <v>4.16059535596606</v>
      </c>
      <c r="J9967">
        <v>4.6307624373210201</v>
      </c>
      <c r="K9967">
        <v>5.14095204503435</v>
      </c>
      <c r="L9967">
        <v>4.1211419556762898</v>
      </c>
      <c r="M9967">
        <v>5.5874545404788796</v>
      </c>
      <c r="N9967">
        <v>5.53224518406659</v>
      </c>
      <c r="O9967">
        <v>5.1911313574067002</v>
      </c>
      <c r="P9967">
        <v>5.0248478020067502</v>
      </c>
      <c r="Q9967">
        <v>2.8218677180984102</v>
      </c>
    </row>
    <row r="9968" spans="1:17">
      <c r="A9968" t="s">
        <v>18133</v>
      </c>
      <c r="B9968" s="16" t="s">
        <v>18134</v>
      </c>
      <c r="C9968">
        <v>5.5257755444735697</v>
      </c>
      <c r="D9968">
        <v>5.4459441552918904</v>
      </c>
      <c r="E9968">
        <v>6.0631867916998399</v>
      </c>
      <c r="F9968">
        <v>6.24811637945347</v>
      </c>
      <c r="G9968">
        <v>5.5640625942373703</v>
      </c>
      <c r="H9968">
        <v>5.2146805303532302</v>
      </c>
      <c r="I9968">
        <v>5.5414939407437602</v>
      </c>
      <c r="J9968">
        <v>5.50134261607041</v>
      </c>
      <c r="K9968">
        <v>5.4363438608835697</v>
      </c>
      <c r="L9968">
        <v>5.6193000299912201</v>
      </c>
      <c r="M9968">
        <v>6.1486975607776104</v>
      </c>
      <c r="N9968">
        <v>5.9423367922347801</v>
      </c>
      <c r="O9968">
        <v>5.8337360312954001</v>
      </c>
      <c r="P9968">
        <v>4.1712528320562896</v>
      </c>
      <c r="Q9968">
        <v>7.9670857749043096</v>
      </c>
    </row>
    <row r="9969" spans="1:17">
      <c r="A9969" t="s">
        <v>18135</v>
      </c>
      <c r="B9969" s="16" t="s">
        <v>18136</v>
      </c>
      <c r="C9969">
        <v>8.0198298639946692</v>
      </c>
      <c r="D9969">
        <v>7.9317506448125501</v>
      </c>
      <c r="E9969">
        <v>7.6843872809925298</v>
      </c>
      <c r="F9969">
        <v>7.2053502042261002</v>
      </c>
      <c r="G9969">
        <v>8.2219787329211993</v>
      </c>
      <c r="H9969">
        <v>7.7269922592491502</v>
      </c>
      <c r="I9969">
        <v>8.76185872990464</v>
      </c>
      <c r="J9969">
        <v>8.3893903148200799</v>
      </c>
      <c r="K9969">
        <v>8.7385919729855903</v>
      </c>
      <c r="L9969">
        <v>8.8581258501564797</v>
      </c>
      <c r="M9969">
        <v>8.4198056037103797</v>
      </c>
      <c r="N9969">
        <v>8.7117136536440807</v>
      </c>
      <c r="O9969">
        <v>8.2543245169052692</v>
      </c>
      <c r="P9969">
        <v>8.9021645338031394</v>
      </c>
      <c r="Q9969">
        <v>8.7216113394761106</v>
      </c>
    </row>
    <row r="9970" spans="1:17">
      <c r="A9970" t="s">
        <v>18137</v>
      </c>
      <c r="B9970" s="16" t="s">
        <v>18138</v>
      </c>
      <c r="C9970">
        <v>8.6075307054187196</v>
      </c>
      <c r="D9970">
        <v>8.5479567077891208</v>
      </c>
      <c r="E9970">
        <v>8.1655959374263993</v>
      </c>
      <c r="F9970">
        <v>8.3482496037266607</v>
      </c>
      <c r="G9970">
        <v>8.5651964325882606</v>
      </c>
      <c r="H9970">
        <v>8.5351990548442505</v>
      </c>
      <c r="I9970">
        <v>8.4807752748287299</v>
      </c>
      <c r="J9970">
        <v>8.2732017875412005</v>
      </c>
      <c r="K9970">
        <v>8.5009135528979503</v>
      </c>
      <c r="L9970">
        <v>8.2468057817627791</v>
      </c>
      <c r="M9970">
        <v>8.5234373371886907</v>
      </c>
      <c r="N9970">
        <v>8.3715943384144005</v>
      </c>
      <c r="O9970">
        <v>8.6499060804496892</v>
      </c>
      <c r="P9970">
        <v>8.4821469917618106</v>
      </c>
      <c r="Q9970">
        <v>7.1565710053807701</v>
      </c>
    </row>
    <row r="9971" spans="1:17">
      <c r="A9971" t="s">
        <v>18139</v>
      </c>
      <c r="B9971" s="16" t="s">
        <v>18140</v>
      </c>
      <c r="C9971">
        <v>7.1396822498463504</v>
      </c>
      <c r="D9971">
        <v>7.22104175143473</v>
      </c>
      <c r="E9971">
        <v>7.1343226895372398</v>
      </c>
      <c r="F9971">
        <v>7.4947229481945996</v>
      </c>
      <c r="G9971">
        <v>7.3597189200466699</v>
      </c>
      <c r="H9971">
        <v>8.2422238931819507</v>
      </c>
      <c r="I9971">
        <v>7.5914094517809803</v>
      </c>
      <c r="J9971">
        <v>7.7228419198398397</v>
      </c>
      <c r="K9971">
        <v>7.0542893642586604</v>
      </c>
      <c r="L9971">
        <v>7.2533671460251501</v>
      </c>
      <c r="M9971">
        <v>7.7907165685691702</v>
      </c>
      <c r="N9971">
        <v>7.6903834514050899</v>
      </c>
      <c r="O9971">
        <v>7.7201599618271999</v>
      </c>
      <c r="P9971">
        <v>7.7890411059862004</v>
      </c>
      <c r="Q9971">
        <v>5.81282804418474</v>
      </c>
    </row>
    <row r="9972" spans="1:17">
      <c r="A9972" t="s">
        <v>18141</v>
      </c>
      <c r="B9972" s="16" t="s">
        <v>18142</v>
      </c>
      <c r="C9972">
        <v>7.4302962784847004</v>
      </c>
      <c r="D9972">
        <v>7.4469495762664897</v>
      </c>
      <c r="E9972">
        <v>7.4925789249254002</v>
      </c>
      <c r="F9972">
        <v>7.3983717363247798</v>
      </c>
      <c r="G9972">
        <v>7.3597189200466699</v>
      </c>
      <c r="H9972">
        <v>7.5693331069165399</v>
      </c>
      <c r="I9972">
        <v>7.6688686781211901</v>
      </c>
      <c r="J9972">
        <v>7.3608922044083904</v>
      </c>
      <c r="K9972">
        <v>7.2275753886876002</v>
      </c>
      <c r="L9972">
        <v>7.4049096193962303</v>
      </c>
      <c r="M9972">
        <v>7.4125634543830703</v>
      </c>
      <c r="N9972">
        <v>7.4090932684121098</v>
      </c>
      <c r="O9972">
        <v>7.4680385681900097</v>
      </c>
      <c r="P9972">
        <v>7.2617771611034998</v>
      </c>
      <c r="Q9972">
        <v>6.9204191934356096</v>
      </c>
    </row>
    <row r="9973" spans="1:17">
      <c r="A9973" t="s">
        <v>18143</v>
      </c>
      <c r="B9973" s="16" t="s">
        <v>18144</v>
      </c>
      <c r="C9973">
        <v>7.1479175811950704</v>
      </c>
      <c r="D9973">
        <v>7.3003562916549596</v>
      </c>
      <c r="E9973">
        <v>8.3771905469210903</v>
      </c>
      <c r="F9973">
        <v>8.4417530318502099</v>
      </c>
      <c r="G9973">
        <v>7.70973747676614</v>
      </c>
      <c r="H9973">
        <v>6.44953046144993</v>
      </c>
      <c r="I9973">
        <v>5.1886752257753797</v>
      </c>
      <c r="J9973">
        <v>6.8523309130505803</v>
      </c>
      <c r="K9973">
        <v>6.7378440855087396</v>
      </c>
      <c r="L9973">
        <v>7.9924714318877301</v>
      </c>
      <c r="M9973">
        <v>7.5238188887914399</v>
      </c>
      <c r="N9973">
        <v>8.5029389929290993</v>
      </c>
      <c r="O9973">
        <v>6.8843228354682902</v>
      </c>
      <c r="P9973">
        <v>6.7973461474338004</v>
      </c>
      <c r="Q9973">
        <v>7.6950435514148801</v>
      </c>
    </row>
    <row r="9974" spans="1:17">
      <c r="A9974" t="s">
        <v>18145</v>
      </c>
      <c r="B9974" s="16" t="s">
        <v>18146</v>
      </c>
      <c r="C9974">
        <v>9.5738959964771801</v>
      </c>
      <c r="D9974">
        <v>9.6826685147917306</v>
      </c>
      <c r="E9974">
        <v>9.5165892416787496</v>
      </c>
      <c r="F9974">
        <v>9.3970912556546899</v>
      </c>
      <c r="G9974">
        <v>9.7910310234875002</v>
      </c>
      <c r="H9974">
        <v>9.5110465952236805</v>
      </c>
      <c r="I9974">
        <v>10.1999514711923</v>
      </c>
      <c r="J9974">
        <v>9.7573442963046908</v>
      </c>
      <c r="K9974">
        <v>10.291713992968299</v>
      </c>
      <c r="L9974">
        <v>10.264417631025999</v>
      </c>
      <c r="M9974">
        <v>9.5618528672730196</v>
      </c>
      <c r="N9974">
        <v>9.5049512415486301</v>
      </c>
      <c r="O9974">
        <v>9.7876210727528505</v>
      </c>
      <c r="P9974">
        <v>10.227509906538</v>
      </c>
      <c r="Q9974">
        <v>10.5051077436532</v>
      </c>
    </row>
    <row r="9975" spans="1:17">
      <c r="A9975" t="s">
        <v>18147</v>
      </c>
      <c r="B9975" s="16" t="s">
        <v>18148</v>
      </c>
      <c r="C9975">
        <v>5.8263624218194501</v>
      </c>
      <c r="D9975">
        <v>5.6168575691991496</v>
      </c>
      <c r="E9975">
        <v>7.8823536654902204</v>
      </c>
      <c r="F9975">
        <v>6.1321346925860896</v>
      </c>
      <c r="G9975">
        <v>6.2233634368604598</v>
      </c>
      <c r="H9975">
        <v>5.2146805303532302</v>
      </c>
      <c r="I9975">
        <v>5.7346509072572998</v>
      </c>
      <c r="J9975">
        <v>6.6931804120656997</v>
      </c>
      <c r="K9975">
        <v>5.6790613626604003</v>
      </c>
      <c r="L9975">
        <v>5.8515068593680599</v>
      </c>
      <c r="M9975">
        <v>5.4934049956682998</v>
      </c>
      <c r="N9975">
        <v>5.53224518406659</v>
      </c>
      <c r="O9975">
        <v>5.6262843524796304</v>
      </c>
      <c r="P9975">
        <v>5.7906458868778401</v>
      </c>
      <c r="Q9975">
        <v>8.48255560796823</v>
      </c>
    </row>
    <row r="9976" spans="1:17">
      <c r="A9976" t="s">
        <v>18149</v>
      </c>
      <c r="B9976" s="16" t="s">
        <v>18150</v>
      </c>
      <c r="C9976">
        <v>8.1966500867603393</v>
      </c>
      <c r="D9976">
        <v>8.1061997705033395</v>
      </c>
      <c r="E9976">
        <v>8.4022024362357097</v>
      </c>
      <c r="F9976">
        <v>7.7647734552471501</v>
      </c>
      <c r="G9976">
        <v>7.96528252173289</v>
      </c>
      <c r="H9976">
        <v>7.8437997351681696</v>
      </c>
      <c r="I9976">
        <v>8.1480065053183797</v>
      </c>
      <c r="J9976">
        <v>8.5269168517492293</v>
      </c>
      <c r="K9976">
        <v>8.2927925800805795</v>
      </c>
      <c r="L9976">
        <v>8.29692624024932</v>
      </c>
      <c r="M9976">
        <v>7.4860897101662998</v>
      </c>
      <c r="N9976">
        <v>7.4576891541212902</v>
      </c>
      <c r="O9976">
        <v>7.6135180018571296</v>
      </c>
      <c r="P9976">
        <v>7.7147893187189904</v>
      </c>
      <c r="Q9976">
        <v>7.5369478347710803</v>
      </c>
    </row>
    <row r="9977" spans="1:17">
      <c r="A9977" t="s">
        <v>18151</v>
      </c>
      <c r="B9977" s="16" t="s">
        <v>18152</v>
      </c>
      <c r="C9977">
        <v>8.1605440771373594</v>
      </c>
      <c r="D9977">
        <v>8.3008251288201205</v>
      </c>
      <c r="E9977">
        <v>8.1887845183136605</v>
      </c>
      <c r="F9977">
        <v>8.3674418328017204</v>
      </c>
      <c r="G9977">
        <v>8.2606437091398508</v>
      </c>
      <c r="H9977">
        <v>8.7047323563447101</v>
      </c>
      <c r="I9977">
        <v>8.4027639272941901</v>
      </c>
      <c r="J9977">
        <v>8.3674428370248606</v>
      </c>
      <c r="K9977">
        <v>7.8028350331901102</v>
      </c>
      <c r="L9977">
        <v>8.2649066963899607</v>
      </c>
      <c r="M9977">
        <v>8.3081422645750607</v>
      </c>
      <c r="N9977">
        <v>8.1191116870903208</v>
      </c>
      <c r="O9977">
        <v>8.1115100230805304</v>
      </c>
      <c r="P9977">
        <v>8.4910660963626103</v>
      </c>
      <c r="Q9977">
        <v>7.8374797051227896</v>
      </c>
    </row>
    <row r="9978" spans="1:17">
      <c r="A9978" t="s">
        <v>18153</v>
      </c>
      <c r="B9978" s="16" t="s">
        <v>18154</v>
      </c>
      <c r="C9978">
        <v>10.186823207883201</v>
      </c>
      <c r="D9978">
        <v>9.6718852696396809</v>
      </c>
      <c r="E9978">
        <v>11.0666554542032</v>
      </c>
      <c r="F9978">
        <v>10.1798178873055</v>
      </c>
      <c r="G9978">
        <v>10.6601536763864</v>
      </c>
      <c r="H9978">
        <v>7.0555790375985197</v>
      </c>
      <c r="I9978">
        <v>8.8411433522474692</v>
      </c>
      <c r="J9978">
        <v>8.6249763423519603</v>
      </c>
      <c r="K9978">
        <v>10.5194341455508</v>
      </c>
      <c r="L9978">
        <v>10.4795532460967</v>
      </c>
      <c r="M9978">
        <v>10.147318761911301</v>
      </c>
      <c r="N9978">
        <v>10.9655192909471</v>
      </c>
      <c r="O9978">
        <v>10.261052899969201</v>
      </c>
      <c r="P9978">
        <v>7.0114628697230597</v>
      </c>
      <c r="Q9978">
        <v>14.165836692193199</v>
      </c>
    </row>
    <row r="9979" spans="1:17">
      <c r="A9979" t="s">
        <v>18155</v>
      </c>
      <c r="B9979" s="16" t="s">
        <v>18156</v>
      </c>
      <c r="C9979">
        <v>11.563423967675501</v>
      </c>
      <c r="D9979">
        <v>11.6222838603668</v>
      </c>
      <c r="E9979">
        <v>11.4538385940147</v>
      </c>
      <c r="F9979">
        <v>12.024300190378201</v>
      </c>
      <c r="G9979">
        <v>11.541523505171201</v>
      </c>
      <c r="H9979">
        <v>11.649019711412899</v>
      </c>
      <c r="I9979">
        <v>11.1806643119147</v>
      </c>
      <c r="J9979">
        <v>12.0727224349813</v>
      </c>
      <c r="K9979">
        <v>11.573835031062099</v>
      </c>
      <c r="L9979">
        <v>11.588660921127801</v>
      </c>
      <c r="M9979">
        <v>11.564641151631101</v>
      </c>
      <c r="N9979">
        <v>10.9223410579744</v>
      </c>
      <c r="O9979">
        <v>11.3181586723711</v>
      </c>
      <c r="P9979">
        <v>11.403272961555199</v>
      </c>
      <c r="Q9979">
        <v>10.2234215656334</v>
      </c>
    </row>
    <row r="9980" spans="1:17">
      <c r="A9980" t="s">
        <v>18157</v>
      </c>
      <c r="B9980" s="16" t="s">
        <v>18158</v>
      </c>
      <c r="C9980">
        <v>9.9336119155040503</v>
      </c>
      <c r="D9980">
        <v>10.1422158308522</v>
      </c>
      <c r="E9980">
        <v>9.5815107689388306</v>
      </c>
      <c r="F9980">
        <v>10.1616170964167</v>
      </c>
      <c r="G9980">
        <v>9.6734218073786007</v>
      </c>
      <c r="H9980">
        <v>9.3136378102589799</v>
      </c>
      <c r="I9980">
        <v>9.1910493948254199</v>
      </c>
      <c r="J9980">
        <v>9.8718331172163207</v>
      </c>
      <c r="K9980">
        <v>9.4512610160313493</v>
      </c>
      <c r="L9980">
        <v>8.8533500129541203</v>
      </c>
      <c r="M9980">
        <v>8.7147966398310608</v>
      </c>
      <c r="N9980">
        <v>8.21904657047752</v>
      </c>
      <c r="O9980">
        <v>8.7767026954849907</v>
      </c>
      <c r="P9980">
        <v>9.4831081086068991</v>
      </c>
      <c r="Q9980">
        <v>11.4655920216761</v>
      </c>
    </row>
    <row r="9981" spans="1:17">
      <c r="A9981" t="s">
        <v>18159</v>
      </c>
      <c r="B9981" s="16" t="s">
        <v>18160</v>
      </c>
      <c r="C9981">
        <v>10.842619090782801</v>
      </c>
      <c r="D9981">
        <v>10.8839016990086</v>
      </c>
      <c r="E9981">
        <v>10.8347344503334</v>
      </c>
      <c r="F9981">
        <v>11.142553131363</v>
      </c>
      <c r="G9981">
        <v>10.855843201756</v>
      </c>
      <c r="H9981">
        <v>10.929174331933099</v>
      </c>
      <c r="I9981">
        <v>10.4258899211558</v>
      </c>
      <c r="J9981">
        <v>11.114954127922999</v>
      </c>
      <c r="K9981">
        <v>10.769478665967</v>
      </c>
      <c r="L9981">
        <v>10.7634343072775</v>
      </c>
      <c r="M9981">
        <v>10.717440037307201</v>
      </c>
      <c r="N9981">
        <v>10.241654984598499</v>
      </c>
      <c r="O9981">
        <v>10.535984270958901</v>
      </c>
      <c r="P9981">
        <v>10.9196678779526</v>
      </c>
      <c r="Q9981">
        <v>11.004747736449801</v>
      </c>
    </row>
    <row r="9982" spans="1:17">
      <c r="A9982" t="s">
        <v>18161</v>
      </c>
      <c r="B9982" s="16" t="s">
        <v>18162</v>
      </c>
      <c r="C9982">
        <v>11.7320465701538</v>
      </c>
      <c r="D9982">
        <v>11.8100880449434</v>
      </c>
      <c r="E9982">
        <v>11.7998212309101</v>
      </c>
      <c r="F9982">
        <v>12.1244833820803</v>
      </c>
      <c r="G9982">
        <v>11.7380501699287</v>
      </c>
      <c r="H9982">
        <v>11.437000806738499</v>
      </c>
      <c r="I9982">
        <v>11.4167600305304</v>
      </c>
      <c r="J9982">
        <v>12.032554407827099</v>
      </c>
      <c r="K9982">
        <v>11.7054417509245</v>
      </c>
      <c r="L9982">
        <v>11.721344121411301</v>
      </c>
      <c r="M9982">
        <v>11.634912177760601</v>
      </c>
      <c r="N9982">
        <v>10.974478416720901</v>
      </c>
      <c r="O9982">
        <v>11.500140993045401</v>
      </c>
      <c r="P9982">
        <v>11.535737374542</v>
      </c>
      <c r="Q9982">
        <v>11.7706409981947</v>
      </c>
    </row>
    <row r="9983" spans="1:17">
      <c r="A9983" t="s">
        <v>18163</v>
      </c>
      <c r="B9983" s="16" t="s">
        <v>18164</v>
      </c>
      <c r="C9983">
        <v>7.4832803543587101</v>
      </c>
      <c r="D9983">
        <v>7.8383199839831903</v>
      </c>
      <c r="E9983">
        <v>7.2820324993308896</v>
      </c>
      <c r="F9983">
        <v>7.8762188970193696</v>
      </c>
      <c r="G9983">
        <v>7.0317103077074501</v>
      </c>
      <c r="H9983">
        <v>7.2376457847852196</v>
      </c>
      <c r="I9983">
        <v>6.8148661573379004</v>
      </c>
      <c r="J9983">
        <v>7.3156948412919096</v>
      </c>
      <c r="K9983">
        <v>6.7282405473272702</v>
      </c>
      <c r="L9983">
        <v>6.32580422898618</v>
      </c>
      <c r="M9983">
        <v>6.42447755612789</v>
      </c>
      <c r="N9983">
        <v>5.8610534549687996</v>
      </c>
      <c r="O9983">
        <v>6.6428125903268098</v>
      </c>
      <c r="P9983">
        <v>7.3230978289847197</v>
      </c>
      <c r="Q9983">
        <v>5.81282804418474</v>
      </c>
    </row>
    <row r="9984" spans="1:17">
      <c r="A9984" t="s">
        <v>18165</v>
      </c>
      <c r="B9984" s="16" t="s">
        <v>18166</v>
      </c>
      <c r="C9984">
        <v>10.4302116335202</v>
      </c>
      <c r="D9984">
        <v>10.539966779607401</v>
      </c>
      <c r="E9984">
        <v>10.7310025709002</v>
      </c>
      <c r="F9984">
        <v>10.812410331990201</v>
      </c>
      <c r="G9984">
        <v>10.5707136281428</v>
      </c>
      <c r="H9984">
        <v>10.598720989389401</v>
      </c>
      <c r="I9984">
        <v>10.453059870957301</v>
      </c>
      <c r="J9984">
        <v>10.8585109536678</v>
      </c>
      <c r="K9984">
        <v>10.5284144802997</v>
      </c>
      <c r="L9984">
        <v>10.354187909641</v>
      </c>
      <c r="M9984">
        <v>10.3490137116061</v>
      </c>
      <c r="N9984">
        <v>9.8701272164138594</v>
      </c>
      <c r="O9984">
        <v>10.1933253800419</v>
      </c>
      <c r="P9984">
        <v>10.7113373771918</v>
      </c>
      <c r="Q9984">
        <v>10.170622283119799</v>
      </c>
    </row>
    <row r="9985" spans="1:17">
      <c r="A9985" t="s">
        <v>18167</v>
      </c>
      <c r="B9985" s="16" t="s">
        <v>18168</v>
      </c>
      <c r="C9985">
        <v>11.9206507810846</v>
      </c>
      <c r="D9985">
        <v>11.937373336948299</v>
      </c>
      <c r="E9985">
        <v>11.4454443064252</v>
      </c>
      <c r="F9985">
        <v>12.0796297842851</v>
      </c>
      <c r="G9985">
        <v>12.147019791013699</v>
      </c>
      <c r="H9985">
        <v>11.2745174532351</v>
      </c>
      <c r="I9985">
        <v>11.3836057891612</v>
      </c>
      <c r="J9985">
        <v>11.937575153007099</v>
      </c>
      <c r="K9985">
        <v>11.886389475108301</v>
      </c>
      <c r="L9985">
        <v>11.6436219463227</v>
      </c>
      <c r="M9985">
        <v>11.725854756822599</v>
      </c>
      <c r="N9985">
        <v>11.135446111703001</v>
      </c>
      <c r="O9985">
        <v>11.5300372898388</v>
      </c>
      <c r="P9985">
        <v>11.289060767897499</v>
      </c>
      <c r="Q9985">
        <v>11.7437838959001</v>
      </c>
    </row>
    <row r="9986" spans="1:17">
      <c r="A9986" t="s">
        <v>18169</v>
      </c>
      <c r="B9986" s="16" t="s">
        <v>18170</v>
      </c>
      <c r="C9986">
        <v>11.8383389553446</v>
      </c>
      <c r="D9986">
        <v>11.7821607480748</v>
      </c>
      <c r="E9986">
        <v>11.8217610033231</v>
      </c>
      <c r="F9986">
        <v>12.277251584513801</v>
      </c>
      <c r="G9986">
        <v>11.8726920393266</v>
      </c>
      <c r="H9986">
        <v>10.855911774376899</v>
      </c>
      <c r="I9986">
        <v>11.106135629367399</v>
      </c>
      <c r="J9986">
        <v>11.688031880326401</v>
      </c>
      <c r="K9986">
        <v>11.706963736430801</v>
      </c>
      <c r="L9986">
        <v>11.825275260875699</v>
      </c>
      <c r="M9986">
        <v>11.690576787904099</v>
      </c>
      <c r="N9986">
        <v>11.4293053107699</v>
      </c>
      <c r="O9986">
        <v>11.365765734801601</v>
      </c>
      <c r="P9986">
        <v>10.608576125582299</v>
      </c>
      <c r="Q9986">
        <v>12.71338747948</v>
      </c>
    </row>
    <row r="9987" spans="1:17">
      <c r="A9987" t="s">
        <v>18171</v>
      </c>
      <c r="B9987" s="16" t="s">
        <v>18172</v>
      </c>
      <c r="C9987">
        <v>11.177583184341101</v>
      </c>
      <c r="D9987">
        <v>11.256503855047299</v>
      </c>
      <c r="E9987">
        <v>11.180861413483999</v>
      </c>
      <c r="F9987">
        <v>11.7095566546647</v>
      </c>
      <c r="G9987">
        <v>11.2287919136086</v>
      </c>
      <c r="H9987">
        <v>10.799236360029299</v>
      </c>
      <c r="I9987">
        <v>10.7951631424135</v>
      </c>
      <c r="J9987">
        <v>11.5377580736066</v>
      </c>
      <c r="K9987">
        <v>11.1099344439851</v>
      </c>
      <c r="L9987">
        <v>11.183809750304301</v>
      </c>
      <c r="M9987">
        <v>11.0683617535504</v>
      </c>
      <c r="N9987">
        <v>10.4218853972356</v>
      </c>
      <c r="O9987">
        <v>10.7621459266137</v>
      </c>
      <c r="P9987">
        <v>10.871831336125499</v>
      </c>
      <c r="Q9987">
        <v>10.9742637136371</v>
      </c>
    </row>
    <row r="9988" spans="1:17">
      <c r="A9988" t="s">
        <v>18173</v>
      </c>
      <c r="B9988" s="16" t="s">
        <v>18174</v>
      </c>
      <c r="C9988">
        <v>10.6715462340903</v>
      </c>
      <c r="D9988">
        <v>10.7267252535619</v>
      </c>
      <c r="E9988">
        <v>10.713131411837599</v>
      </c>
      <c r="F9988">
        <v>10.866223366797</v>
      </c>
      <c r="G9988">
        <v>10.564720683813199</v>
      </c>
      <c r="H9988">
        <v>10.6715755844605</v>
      </c>
      <c r="I9988">
        <v>10.3136383442924</v>
      </c>
      <c r="J9988">
        <v>10.953607283165001</v>
      </c>
      <c r="K9988">
        <v>10.647966599426301</v>
      </c>
      <c r="L9988">
        <v>10.445059007451601</v>
      </c>
      <c r="M9988">
        <v>10.281203485944699</v>
      </c>
      <c r="N9988">
        <v>9.9546572735530603</v>
      </c>
      <c r="O9988">
        <v>10.234342230971301</v>
      </c>
      <c r="P9988">
        <v>10.696960197817999</v>
      </c>
      <c r="Q9988">
        <v>10.5051077436532</v>
      </c>
    </row>
    <row r="9989" spans="1:17">
      <c r="A9989" t="s">
        <v>18175</v>
      </c>
      <c r="B9989" s="16" t="s">
        <v>18176</v>
      </c>
      <c r="C9989">
        <v>10.015583056389699</v>
      </c>
      <c r="D9989">
        <v>10.1836069944482</v>
      </c>
      <c r="E9989">
        <v>9.9003427343288095</v>
      </c>
      <c r="F9989">
        <v>10.417714415210799</v>
      </c>
      <c r="G9989">
        <v>9.5012186731953108</v>
      </c>
      <c r="H9989">
        <v>10.177464995511601</v>
      </c>
      <c r="I9989">
        <v>9.6250655490706603</v>
      </c>
      <c r="J9989">
        <v>10.047676791071501</v>
      </c>
      <c r="K9989">
        <v>9.8232034879431396</v>
      </c>
      <c r="L9989">
        <v>9.4673458614029897</v>
      </c>
      <c r="M9989">
        <v>9.0703385437221495</v>
      </c>
      <c r="N9989">
        <v>9.1411273268195892</v>
      </c>
      <c r="O9989">
        <v>9.1354768689315105</v>
      </c>
      <c r="P9989">
        <v>9.8638622066422794</v>
      </c>
      <c r="Q9989">
        <v>9.7703309644362406</v>
      </c>
    </row>
    <row r="9990" spans="1:17">
      <c r="A9990" t="s">
        <v>18177</v>
      </c>
      <c r="B9990" s="16" t="s">
        <v>18178</v>
      </c>
      <c r="C9990">
        <v>8.1193357706863605</v>
      </c>
      <c r="D9990">
        <v>8.2832126410946305</v>
      </c>
      <c r="E9990">
        <v>8.0563655165468493</v>
      </c>
      <c r="F9990">
        <v>8.4050762542667705</v>
      </c>
      <c r="G9990">
        <v>7.7525907425537204</v>
      </c>
      <c r="H9990">
        <v>8.0828962985081194</v>
      </c>
      <c r="I9990">
        <v>7.6918871602461998</v>
      </c>
      <c r="J9990">
        <v>8.5244398156324195</v>
      </c>
      <c r="K9990">
        <v>7.8826501789622299</v>
      </c>
      <c r="L9990">
        <v>7.3311349400453301</v>
      </c>
      <c r="M9990">
        <v>7.5423187406121004</v>
      </c>
      <c r="N9990">
        <v>6.9368440474839899</v>
      </c>
      <c r="O9990">
        <v>7.7952569431346799</v>
      </c>
      <c r="P9990">
        <v>8.0707814057643095</v>
      </c>
      <c r="Q9990">
        <v>6.6375058506955904</v>
      </c>
    </row>
    <row r="9991" spans="1:17">
      <c r="A9991" t="s">
        <v>18179</v>
      </c>
      <c r="B9991" s="16" t="s">
        <v>18180</v>
      </c>
      <c r="C9991">
        <v>10.6296314684568</v>
      </c>
      <c r="D9991">
        <v>10.5466223103783</v>
      </c>
      <c r="E9991">
        <v>10.6181634742904</v>
      </c>
      <c r="F9991">
        <v>11.1304389283259</v>
      </c>
      <c r="G9991">
        <v>10.6997550959665</v>
      </c>
      <c r="H9991">
        <v>9.2782546204174992</v>
      </c>
      <c r="I9991">
        <v>9.81898702768693</v>
      </c>
      <c r="J9991">
        <v>10.3422348091682</v>
      </c>
      <c r="K9991">
        <v>10.1804192014192</v>
      </c>
      <c r="L9991">
        <v>10.172526899136299</v>
      </c>
      <c r="M9991">
        <v>10.052231689511199</v>
      </c>
      <c r="N9991">
        <v>9.6387214430915709</v>
      </c>
      <c r="O9991">
        <v>10.0007320958645</v>
      </c>
      <c r="P9991">
        <v>9.3175410566999908</v>
      </c>
      <c r="Q9991">
        <v>10.911292413923899</v>
      </c>
    </row>
    <row r="9992" spans="1:17">
      <c r="A9992" t="s">
        <v>18181</v>
      </c>
      <c r="B9992" s="16" t="s">
        <v>18182</v>
      </c>
      <c r="C9992">
        <v>10.9662246003444</v>
      </c>
      <c r="D9992">
        <v>11.0750551436861</v>
      </c>
      <c r="E9992">
        <v>10.796585822101401</v>
      </c>
      <c r="F9992">
        <v>11.358075980732901</v>
      </c>
      <c r="G9992">
        <v>10.987749451834</v>
      </c>
      <c r="H9992">
        <v>10.7820561899869</v>
      </c>
      <c r="I9992">
        <v>10.595508254028299</v>
      </c>
      <c r="J9992">
        <v>11.169062234149401</v>
      </c>
      <c r="K9992">
        <v>10.754248961891699</v>
      </c>
      <c r="L9992">
        <v>10.7973909293402</v>
      </c>
      <c r="M9992">
        <v>10.7230176340912</v>
      </c>
      <c r="N9992">
        <v>10.167546458095099</v>
      </c>
      <c r="O9992">
        <v>10.4796074752394</v>
      </c>
      <c r="P9992">
        <v>10.572278710772199</v>
      </c>
      <c r="Q9992">
        <v>10.143479824404199</v>
      </c>
    </row>
    <row r="9993" spans="1:17">
      <c r="A9993" t="s">
        <v>18183</v>
      </c>
      <c r="B9993" s="16" t="s">
        <v>18184</v>
      </c>
      <c r="C9993">
        <v>12.058847929705401</v>
      </c>
      <c r="D9993">
        <v>11.9189675890053</v>
      </c>
      <c r="E9993">
        <v>12.078283832702301</v>
      </c>
      <c r="F9993">
        <v>12.4766578721985</v>
      </c>
      <c r="G9993">
        <v>12.2681348183539</v>
      </c>
      <c r="H9993">
        <v>10.156081137716299</v>
      </c>
      <c r="I9993">
        <v>11.199838287729699</v>
      </c>
      <c r="J9993">
        <v>11.5590852126484</v>
      </c>
      <c r="K9993">
        <v>11.800890199767901</v>
      </c>
      <c r="L9993">
        <v>11.917938622154301</v>
      </c>
      <c r="M9993">
        <v>11.6260087866214</v>
      </c>
      <c r="N9993">
        <v>11.3775614990383</v>
      </c>
      <c r="O9993">
        <v>11.2315247816928</v>
      </c>
      <c r="P9993">
        <v>10.119535629745601</v>
      </c>
      <c r="Q9993">
        <v>13.5763636941728</v>
      </c>
    </row>
    <row r="9994" spans="1:17">
      <c r="A9994" t="s">
        <v>18185</v>
      </c>
      <c r="B9994" s="16" t="s">
        <v>18186</v>
      </c>
      <c r="C9994">
        <v>10.786503457038</v>
      </c>
      <c r="D9994">
        <v>10.782296237797199</v>
      </c>
      <c r="E9994">
        <v>10.6382952492811</v>
      </c>
      <c r="F9994">
        <v>11.4736023705984</v>
      </c>
      <c r="G9994">
        <v>11.0631683208341</v>
      </c>
      <c r="H9994">
        <v>10.780060632591001</v>
      </c>
      <c r="I9994">
        <v>10.417293289419099</v>
      </c>
      <c r="J9994">
        <v>11.0280385153673</v>
      </c>
      <c r="K9994">
        <v>10.7530707596756</v>
      </c>
      <c r="L9994">
        <v>10.855852635384601</v>
      </c>
      <c r="M9994">
        <v>10.8046711309467</v>
      </c>
      <c r="N9994">
        <v>10.7084594669422</v>
      </c>
      <c r="O9994">
        <v>10.516409632889101</v>
      </c>
      <c r="P9994">
        <v>10.5144216946372</v>
      </c>
      <c r="Q9994">
        <v>10.740674867653601</v>
      </c>
    </row>
    <row r="9995" spans="1:17">
      <c r="A9995" t="s">
        <v>18187</v>
      </c>
      <c r="B9995" s="16" t="s">
        <v>18188</v>
      </c>
      <c r="C9995">
        <v>9.2177909150639294</v>
      </c>
      <c r="D9995">
        <v>9.2882109343297792</v>
      </c>
      <c r="E9995">
        <v>9.2286262606296994</v>
      </c>
      <c r="F9995">
        <v>9.31712012207492</v>
      </c>
      <c r="G9995">
        <v>9.5505734618680194</v>
      </c>
      <c r="H9995">
        <v>8.7759041701596594</v>
      </c>
      <c r="I9995">
        <v>9.1037237339903001</v>
      </c>
      <c r="J9995">
        <v>8.9413467169277698</v>
      </c>
      <c r="K9995">
        <v>9.2670694834177603</v>
      </c>
      <c r="L9995">
        <v>9.1832953867627793</v>
      </c>
      <c r="M9995">
        <v>9.5005814186763793</v>
      </c>
      <c r="N9995">
        <v>9.2709270650165294</v>
      </c>
      <c r="O9995">
        <v>9.5840601902456299</v>
      </c>
      <c r="P9995">
        <v>9.07521304159736</v>
      </c>
      <c r="Q9995">
        <v>9.3629875558906797</v>
      </c>
    </row>
    <row r="9996" spans="1:17">
      <c r="A9996" t="s">
        <v>18189</v>
      </c>
      <c r="B9996" s="16" t="s">
        <v>18190</v>
      </c>
      <c r="C9996">
        <v>8.4030126765703894</v>
      </c>
      <c r="D9996">
        <v>8.4534951995057206</v>
      </c>
      <c r="E9996">
        <v>7.9449959594491801</v>
      </c>
      <c r="F9996">
        <v>8.0800439517428106</v>
      </c>
      <c r="G9996">
        <v>8.2982983874061507</v>
      </c>
      <c r="H9996">
        <v>8.4030772478005407</v>
      </c>
      <c r="I9996">
        <v>8.3746086809161504</v>
      </c>
      <c r="J9996">
        <v>8.4136882505715107</v>
      </c>
      <c r="K9996">
        <v>8.4639312106528699</v>
      </c>
      <c r="L9996">
        <v>8.7154039576573705</v>
      </c>
      <c r="M9996">
        <v>8.3242522616886205</v>
      </c>
      <c r="N9996">
        <v>8.2742937637034792</v>
      </c>
      <c r="O9996">
        <v>8.3263869346157708</v>
      </c>
      <c r="P9996">
        <v>8.3511133204930292</v>
      </c>
      <c r="Q9996">
        <v>8.5667227177791094</v>
      </c>
    </row>
    <row r="9997" spans="1:17">
      <c r="A9997" t="s">
        <v>18191</v>
      </c>
      <c r="B9997" s="16" t="s">
        <v>18192</v>
      </c>
      <c r="C9997">
        <v>7.1642478553587896</v>
      </c>
      <c r="D9997">
        <v>6.9074442113721899</v>
      </c>
      <c r="E9997">
        <v>7.1101863203044502</v>
      </c>
      <c r="F9997">
        <v>6.9486136043350601</v>
      </c>
      <c r="G9997">
        <v>6.9069169722644697</v>
      </c>
      <c r="H9997">
        <v>7.3992083643783904</v>
      </c>
      <c r="I9997">
        <v>7.1998009364913598</v>
      </c>
      <c r="J9997">
        <v>7.2983725051375004</v>
      </c>
      <c r="K9997">
        <v>7.17915749788353</v>
      </c>
      <c r="L9997">
        <v>6.9910684097633</v>
      </c>
      <c r="M9997">
        <v>7.1053322250166104</v>
      </c>
      <c r="N9997">
        <v>6.7815556524819103</v>
      </c>
      <c r="O9997">
        <v>6.9948926036377204</v>
      </c>
      <c r="P9997">
        <v>7.3029469869286503</v>
      </c>
      <c r="Q9997">
        <v>5.09416193408443</v>
      </c>
    </row>
    <row r="9998" spans="1:17">
      <c r="A9998" t="s">
        <v>18193</v>
      </c>
      <c r="B9998" s="16" t="s">
        <v>18194</v>
      </c>
      <c r="C9998">
        <v>7.4702162237328196</v>
      </c>
      <c r="D9998">
        <v>7.4595638158295197</v>
      </c>
      <c r="E9998">
        <v>7.0732031344058202</v>
      </c>
      <c r="F9998">
        <v>7.3540988198108801</v>
      </c>
      <c r="G9998">
        <v>7.2948713916683197</v>
      </c>
      <c r="H9998">
        <v>8.0567417925681699</v>
      </c>
      <c r="I9998">
        <v>7.3521951262123997</v>
      </c>
      <c r="J9998">
        <v>7.4154608532188897</v>
      </c>
      <c r="K9998">
        <v>7.3324752458562799</v>
      </c>
      <c r="L9998">
        <v>7.6115974529348698</v>
      </c>
      <c r="M9998">
        <v>7.96872378744066</v>
      </c>
      <c r="N9998">
        <v>7.6903834514050899</v>
      </c>
      <c r="O9998">
        <v>7.8781894052357098</v>
      </c>
      <c r="P9998">
        <v>7.72238923081082</v>
      </c>
      <c r="Q9998">
        <v>6.9204191934356096</v>
      </c>
    </row>
    <row r="9999" spans="1:17">
      <c r="A9999" t="s">
        <v>18195</v>
      </c>
      <c r="B9999" s="16" t="s">
        <v>18196</v>
      </c>
      <c r="C9999">
        <v>8.7786926423419693</v>
      </c>
      <c r="D9999">
        <v>8.4846481108120493</v>
      </c>
      <c r="E9999">
        <v>8.2887492593372603</v>
      </c>
      <c r="F9999">
        <v>8.0526331460793195</v>
      </c>
      <c r="G9999">
        <v>9.0841010347828508</v>
      </c>
      <c r="H9999">
        <v>7.9327885537582503</v>
      </c>
      <c r="I9999">
        <v>8.4097176399098501</v>
      </c>
      <c r="J9999">
        <v>7.60576976212199</v>
      </c>
      <c r="K9999">
        <v>8.6678118414521705</v>
      </c>
      <c r="L9999">
        <v>8.5092009628920096</v>
      </c>
      <c r="M9999">
        <v>8.7978852754808496</v>
      </c>
      <c r="N9999">
        <v>8.0797738056356394</v>
      </c>
      <c r="O9999">
        <v>8.5256410230445194</v>
      </c>
      <c r="P9999">
        <v>7.8869526179151004</v>
      </c>
      <c r="Q9999">
        <v>10.3475376618719</v>
      </c>
    </row>
    <row r="10000" spans="1:17">
      <c r="A10000" t="s">
        <v>18197</v>
      </c>
      <c r="B10000" s="16" t="s">
        <v>18198</v>
      </c>
      <c r="C10000">
        <v>10.8800857596484</v>
      </c>
      <c r="D10000">
        <v>10.8721744022476</v>
      </c>
      <c r="E10000">
        <v>10.6020691111971</v>
      </c>
      <c r="F10000">
        <v>10.067978046099901</v>
      </c>
      <c r="G10000">
        <v>10.322405053381701</v>
      </c>
      <c r="H10000">
        <v>10.829139702627799</v>
      </c>
      <c r="I10000">
        <v>11.1816798469939</v>
      </c>
      <c r="J10000">
        <v>12.4520327372403</v>
      </c>
      <c r="K10000">
        <v>11.2888816389392</v>
      </c>
      <c r="L10000">
        <v>11.394856008099399</v>
      </c>
      <c r="M10000">
        <v>10.9057757999028</v>
      </c>
      <c r="N10000">
        <v>10.6387843732796</v>
      </c>
      <c r="O10000">
        <v>10.507761494561301</v>
      </c>
      <c r="P10000">
        <v>10.9667681831891</v>
      </c>
      <c r="Q10000">
        <v>11.2910801018797</v>
      </c>
    </row>
    <row r="10001" spans="1:17">
      <c r="A10001" t="s">
        <v>18199</v>
      </c>
      <c r="B10001" s="16" t="s">
        <v>18200</v>
      </c>
      <c r="C10001">
        <v>10.0088332880569</v>
      </c>
      <c r="D10001">
        <v>9.8665012601348501</v>
      </c>
      <c r="E10001">
        <v>9.4121455933629807</v>
      </c>
      <c r="F10001">
        <v>9.0265938209452194</v>
      </c>
      <c r="G10001">
        <v>9.9347108349183095</v>
      </c>
      <c r="H10001">
        <v>8.1668002578767798</v>
      </c>
      <c r="I10001">
        <v>9.4757379517308191</v>
      </c>
      <c r="J10001">
        <v>9.0295689441531</v>
      </c>
      <c r="K10001">
        <v>9.9865124080001593</v>
      </c>
      <c r="L10001">
        <v>9.4357502009468099</v>
      </c>
      <c r="M10001">
        <v>9.3657452921516207</v>
      </c>
      <c r="N10001">
        <v>9.6402236581735092</v>
      </c>
      <c r="O10001">
        <v>9.5179197767508903</v>
      </c>
      <c r="P10001">
        <v>9.0146615554043805</v>
      </c>
      <c r="Q10001">
        <v>10.758673771778099</v>
      </c>
    </row>
    <row r="10002" spans="1:17">
      <c r="A10002" t="s">
        <v>18201</v>
      </c>
      <c r="B10002" s="16" t="s">
        <v>18202</v>
      </c>
      <c r="C10002">
        <v>10.284133899734</v>
      </c>
      <c r="D10002">
        <v>10.2412712165843</v>
      </c>
      <c r="E10002">
        <v>10.2874335163834</v>
      </c>
      <c r="F10002">
        <v>9.5420357813009993</v>
      </c>
      <c r="G10002">
        <v>10.494401114450399</v>
      </c>
      <c r="H10002">
        <v>8.86898715661248</v>
      </c>
      <c r="I10002">
        <v>10.562363078326999</v>
      </c>
      <c r="J10002">
        <v>10.09099376692</v>
      </c>
      <c r="K10002">
        <v>10.2721068094638</v>
      </c>
      <c r="L10002">
        <v>10.1896755709231</v>
      </c>
      <c r="M10002">
        <v>9.9461025081939791</v>
      </c>
      <c r="N10002">
        <v>10.2603349728375</v>
      </c>
      <c r="O10002">
        <v>9.7967782519236604</v>
      </c>
      <c r="P10002">
        <v>10.5100422488969</v>
      </c>
      <c r="Q10002">
        <v>11.4210803304171</v>
      </c>
    </row>
    <row r="10003" spans="1:17">
      <c r="A10003" t="s">
        <v>18203</v>
      </c>
      <c r="B10003" s="16" t="s">
        <v>18204</v>
      </c>
      <c r="C10003">
        <v>7.9321062790672396</v>
      </c>
      <c r="D10003">
        <v>7.8237674693952703</v>
      </c>
      <c r="E10003">
        <v>8.2451741909304204</v>
      </c>
      <c r="F10003">
        <v>7.1619585846034699</v>
      </c>
      <c r="G10003">
        <v>7.3276608930228999</v>
      </c>
      <c r="H10003">
        <v>6.0648120825138196</v>
      </c>
      <c r="I10003">
        <v>7.6688686781211901</v>
      </c>
      <c r="J10003">
        <v>6.8680985443436402</v>
      </c>
      <c r="K10003">
        <v>8.2297823300533892</v>
      </c>
      <c r="L10003">
        <v>7.8557973305008897</v>
      </c>
      <c r="M10003">
        <v>7.57861967460983</v>
      </c>
      <c r="N10003">
        <v>6.9563332013543997</v>
      </c>
      <c r="O10003">
        <v>7.53289340572152</v>
      </c>
      <c r="P10003">
        <v>6.5794772553974399</v>
      </c>
      <c r="Q10003">
        <v>10.371129057699999</v>
      </c>
    </row>
    <row r="10004" spans="1:17">
      <c r="A10004" t="s">
        <v>18205</v>
      </c>
      <c r="B10004" s="16" t="e">
        <v>#N/A</v>
      </c>
      <c r="C10004">
        <v>7.7278622081861696</v>
      </c>
      <c r="D10004">
        <v>7.5971933550587902</v>
      </c>
      <c r="E10004">
        <v>7.1929456960548803</v>
      </c>
      <c r="F10004">
        <v>7.7006000739431499</v>
      </c>
      <c r="G10004">
        <v>7.3988114298928798</v>
      </c>
      <c r="H10004">
        <v>7.7865802642857398</v>
      </c>
      <c r="I10004">
        <v>7.5160073190113001</v>
      </c>
      <c r="J10004">
        <v>7.1059607573180203</v>
      </c>
      <c r="K10004">
        <v>7.5814845344670303</v>
      </c>
      <c r="L10004">
        <v>7.3311349400453301</v>
      </c>
      <c r="M10004">
        <v>8.1271320634214792</v>
      </c>
      <c r="N10004">
        <v>7.8906401089279701</v>
      </c>
      <c r="O10004">
        <v>7.8033642931512999</v>
      </c>
      <c r="P10004">
        <v>7.7597983365935903</v>
      </c>
      <c r="Q10004">
        <v>6.6375058506955904</v>
      </c>
    </row>
    <row r="10005" spans="1:17">
      <c r="A10005" t="s">
        <v>18206</v>
      </c>
      <c r="B10005" s="16" t="s">
        <v>18207</v>
      </c>
      <c r="C10005">
        <v>7.8688504241958297</v>
      </c>
      <c r="D10005">
        <v>7.6857187898793402</v>
      </c>
      <c r="E10005">
        <v>7.9919012986878704</v>
      </c>
      <c r="F10005">
        <v>7.9879493569872304</v>
      </c>
      <c r="G10005">
        <v>7.5729451690033596</v>
      </c>
      <c r="H10005">
        <v>7.4537297034133703</v>
      </c>
      <c r="I10005">
        <v>7.6216968849561404</v>
      </c>
      <c r="J10005">
        <v>7.77799059440893</v>
      </c>
      <c r="K10005">
        <v>7.6182326434521599</v>
      </c>
      <c r="L10005">
        <v>7.6994602018801004</v>
      </c>
      <c r="M10005">
        <v>7.55148020756479</v>
      </c>
      <c r="N10005">
        <v>7.6128423779248298</v>
      </c>
      <c r="O10005">
        <v>7.7158707854648396</v>
      </c>
      <c r="P10005">
        <v>6.9084007912347802</v>
      </c>
      <c r="Q10005">
        <v>7.8374797051227896</v>
      </c>
    </row>
    <row r="10006" spans="1:17">
      <c r="A10006" t="s">
        <v>18208</v>
      </c>
      <c r="B10006" s="16" t="s">
        <v>18209</v>
      </c>
      <c r="C10006">
        <v>8.9576155323192292</v>
      </c>
      <c r="D10006">
        <v>9.0382715533186904</v>
      </c>
      <c r="E10006">
        <v>8.6561735078658799</v>
      </c>
      <c r="F10006">
        <v>9.3544582878132001</v>
      </c>
      <c r="G10006">
        <v>9.4009838323943704</v>
      </c>
      <c r="H10006">
        <v>9.1062588803884008</v>
      </c>
      <c r="I10006">
        <v>8.9452922842859106</v>
      </c>
      <c r="J10006">
        <v>8.5898697895973299</v>
      </c>
      <c r="K10006">
        <v>9.1028735507880203</v>
      </c>
      <c r="L10006">
        <v>8.9814346403571097</v>
      </c>
      <c r="M10006">
        <v>9.5286498271754407</v>
      </c>
      <c r="N10006">
        <v>9.4426082863697793</v>
      </c>
      <c r="O10006">
        <v>9.7121924703700593</v>
      </c>
      <c r="P10006">
        <v>8.8921008174376297</v>
      </c>
      <c r="Q10006">
        <v>9.1060647157263492</v>
      </c>
    </row>
    <row r="10007" spans="1:17">
      <c r="A10007" t="s">
        <v>18210</v>
      </c>
      <c r="B10007" s="16" t="s">
        <v>18211</v>
      </c>
      <c r="C10007">
        <v>9.4347743124605294</v>
      </c>
      <c r="D10007">
        <v>9.4132581074018606</v>
      </c>
      <c r="E10007">
        <v>9.5211616214212107</v>
      </c>
      <c r="F10007">
        <v>9.6107308323033696</v>
      </c>
      <c r="G10007">
        <v>9.5932570563871096</v>
      </c>
      <c r="H10007">
        <v>9.4131436314137602</v>
      </c>
      <c r="I10007">
        <v>9.4200238641674101</v>
      </c>
      <c r="J10007">
        <v>9.5440897754641298</v>
      </c>
      <c r="K10007">
        <v>9.3189569860084198</v>
      </c>
      <c r="L10007">
        <v>9.1250530319424197</v>
      </c>
      <c r="M10007">
        <v>9.5831993883011695</v>
      </c>
      <c r="N10007">
        <v>9.4322397811098408</v>
      </c>
      <c r="O10007">
        <v>9.7003132634216094</v>
      </c>
      <c r="P10007">
        <v>9.9358307585997796</v>
      </c>
      <c r="Q10007">
        <v>8.0859864702427604</v>
      </c>
    </row>
    <row r="10008" spans="1:17">
      <c r="A10008" t="s">
        <v>18212</v>
      </c>
      <c r="B10008" s="16" t="s">
        <v>18213</v>
      </c>
      <c r="C10008">
        <v>7.4897681856301501</v>
      </c>
      <c r="D10008">
        <v>7.5508008171231999</v>
      </c>
      <c r="E10008">
        <v>7.3453999532458001</v>
      </c>
      <c r="F10008">
        <v>7.3346991491430797</v>
      </c>
      <c r="G10008">
        <v>8.2858558209635493</v>
      </c>
      <c r="H10008">
        <v>7.40613767320548</v>
      </c>
      <c r="I10008">
        <v>8.2328039478341104</v>
      </c>
      <c r="J10008">
        <v>7.2749463426482297</v>
      </c>
      <c r="K10008">
        <v>7.7936872905186796</v>
      </c>
      <c r="L10008">
        <v>7.9438503763767896</v>
      </c>
      <c r="M10008">
        <v>8.1782585631300702</v>
      </c>
      <c r="N10008">
        <v>8.6293748854797201</v>
      </c>
      <c r="O10008">
        <v>8.0170986455102593</v>
      </c>
      <c r="P10008">
        <v>8.83019745851065</v>
      </c>
      <c r="Q10008">
        <v>8.2978683598244807</v>
      </c>
    </row>
    <row r="10009" spans="1:17">
      <c r="A10009" t="s">
        <v>18214</v>
      </c>
      <c r="B10009" s="16" t="s">
        <v>18215</v>
      </c>
      <c r="C10009">
        <v>8.2084871439251295</v>
      </c>
      <c r="D10009">
        <v>8.1841967584028499</v>
      </c>
      <c r="E10009">
        <v>8.1180683160718399</v>
      </c>
      <c r="F10009">
        <v>8.3024481788916997</v>
      </c>
      <c r="G10009">
        <v>8.4509758957000898</v>
      </c>
      <c r="H10009">
        <v>8.6328167826664899</v>
      </c>
      <c r="I10009">
        <v>7.8839977317883498</v>
      </c>
      <c r="J10009">
        <v>8.3507600962897399</v>
      </c>
      <c r="K10009">
        <v>8.0609406832578703</v>
      </c>
      <c r="L10009">
        <v>7.9028113043902399</v>
      </c>
      <c r="M10009">
        <v>8.5624377202356694</v>
      </c>
      <c r="N10009">
        <v>8.6769997429700592</v>
      </c>
      <c r="O10009">
        <v>8.5059176210278409</v>
      </c>
      <c r="P10009">
        <v>8.3363406391990509</v>
      </c>
      <c r="Q10009">
        <v>8.0859864702427604</v>
      </c>
    </row>
    <row r="10010" spans="1:17">
      <c r="A10010" t="s">
        <v>18216</v>
      </c>
      <c r="B10010" s="16" t="s">
        <v>18217</v>
      </c>
      <c r="C10010">
        <v>11.4966482516831</v>
      </c>
      <c r="D10010">
        <v>11.5785726720352</v>
      </c>
      <c r="E10010">
        <v>11.6281983605999</v>
      </c>
      <c r="F10010">
        <v>11.1980764162633</v>
      </c>
      <c r="G10010">
        <v>11.3427416511574</v>
      </c>
      <c r="H10010">
        <v>10.506786013337001</v>
      </c>
      <c r="I10010">
        <v>11.439862404027201</v>
      </c>
      <c r="J10010">
        <v>11.0685435346726</v>
      </c>
      <c r="K10010">
        <v>11.712126509747</v>
      </c>
      <c r="L10010">
        <v>11.262002635451701</v>
      </c>
      <c r="M10010">
        <v>10.765405180909699</v>
      </c>
      <c r="N10010">
        <v>10.469981311648199</v>
      </c>
      <c r="O10010">
        <v>10.922253542487599</v>
      </c>
      <c r="P10010">
        <v>11.5963808107188</v>
      </c>
      <c r="Q10010">
        <v>10.9742637136371</v>
      </c>
    </row>
    <row r="10011" spans="1:17">
      <c r="A10011" t="s">
        <v>18218</v>
      </c>
      <c r="B10011" s="16" t="s">
        <v>18219</v>
      </c>
      <c r="C10011">
        <v>7.8638675337260704</v>
      </c>
      <c r="D10011">
        <v>7.8237674693952703</v>
      </c>
      <c r="E10011">
        <v>7.8168621169393999</v>
      </c>
      <c r="F10011">
        <v>7.8028884541327104</v>
      </c>
      <c r="G10011">
        <v>7.89052730581591</v>
      </c>
      <c r="H10011">
        <v>8.1254589336877796</v>
      </c>
      <c r="I10011">
        <v>7.6861669603676397</v>
      </c>
      <c r="J10011">
        <v>7.9429707905661404</v>
      </c>
      <c r="K10011">
        <v>7.68902799721163</v>
      </c>
      <c r="L10011">
        <v>7.7414587681385996</v>
      </c>
      <c r="M10011">
        <v>7.9958057222793899</v>
      </c>
      <c r="N10011">
        <v>7.9835796205658003</v>
      </c>
      <c r="O10011">
        <v>8.0412878378065304</v>
      </c>
      <c r="P10011">
        <v>7.8665247740047004</v>
      </c>
      <c r="Q10011">
        <v>7.9670857749043096</v>
      </c>
    </row>
    <row r="10012" spans="1:17">
      <c r="A10012" t="s">
        <v>1334</v>
      </c>
      <c r="B10012" s="16" t="s">
        <v>554</v>
      </c>
      <c r="C10012">
        <v>5.4183879182099801</v>
      </c>
      <c r="D10012">
        <v>5.6396332121204704</v>
      </c>
      <c r="E10012">
        <v>5.3510197543661198</v>
      </c>
      <c r="F10012">
        <v>4.7023883921396203</v>
      </c>
      <c r="G10012">
        <v>5.5356797135327902</v>
      </c>
      <c r="H10012">
        <v>4.2312229394497098</v>
      </c>
      <c r="I10012">
        <v>4.92982830720526</v>
      </c>
      <c r="J10012">
        <v>4.5040669171042298</v>
      </c>
      <c r="K10012">
        <v>6.0500919107865396</v>
      </c>
      <c r="L10012">
        <v>5.3679389808257501</v>
      </c>
      <c r="M10012">
        <v>4.5395912486649097</v>
      </c>
      <c r="N10012">
        <v>5.0990232116612804</v>
      </c>
      <c r="O10012">
        <v>4.8406433623781604</v>
      </c>
      <c r="P10012">
        <v>3.6194497939779602</v>
      </c>
      <c r="Q10012">
        <v>8.2978683598244807</v>
      </c>
    </row>
    <row r="10013" spans="1:17">
      <c r="A10013" t="s">
        <v>1335</v>
      </c>
      <c r="B10013" s="16" t="s">
        <v>561</v>
      </c>
      <c r="C10013">
        <v>8.1109507719669498</v>
      </c>
      <c r="D10013">
        <v>7.8717146042891102</v>
      </c>
      <c r="E10013">
        <v>10.069081593392699</v>
      </c>
      <c r="F10013">
        <v>8.7082593425084909</v>
      </c>
      <c r="G10013">
        <v>9.3158656692992192</v>
      </c>
      <c r="H10013">
        <v>5.9922466879641396</v>
      </c>
      <c r="I10013">
        <v>6.67120701638986</v>
      </c>
      <c r="J10013">
        <v>7.5434566930248703</v>
      </c>
      <c r="K10013">
        <v>7.6791251050583504</v>
      </c>
      <c r="L10013">
        <v>8.7671058808035607</v>
      </c>
      <c r="M10013">
        <v>8.7168316136442296</v>
      </c>
      <c r="N10013">
        <v>9.3501703551260498</v>
      </c>
      <c r="O10013">
        <v>8.5761665783410308</v>
      </c>
      <c r="P10013">
        <v>5.1241087123202096</v>
      </c>
      <c r="Q10013">
        <v>12.305496014139001</v>
      </c>
    </row>
    <row r="10014" spans="1:17">
      <c r="A10014" t="s">
        <v>1336</v>
      </c>
      <c r="B10014" s="16" t="s">
        <v>559</v>
      </c>
      <c r="C10014">
        <v>6.1416886309143299</v>
      </c>
      <c r="D10014">
        <v>5.4196943085789</v>
      </c>
      <c r="E10014">
        <v>7.1929456960548803</v>
      </c>
      <c r="F10014">
        <v>6.7079714790222598</v>
      </c>
      <c r="G10014">
        <v>7.1372856948198002</v>
      </c>
      <c r="H10014">
        <v>4.1560374762891303</v>
      </c>
      <c r="I10014">
        <v>5.7346509072572998</v>
      </c>
      <c r="J10014">
        <v>5.0088657953609399</v>
      </c>
      <c r="K10014">
        <v>6.5433294448369299</v>
      </c>
      <c r="L10014">
        <v>6.9377613713991799</v>
      </c>
      <c r="M10014">
        <v>6.2877668157501896</v>
      </c>
      <c r="N10014">
        <v>7.2447001625440102</v>
      </c>
      <c r="O10014">
        <v>6.3407982234503599</v>
      </c>
      <c r="P10014">
        <v>4.2713440848041202</v>
      </c>
      <c r="Q10014">
        <v>9.9376776092220709</v>
      </c>
    </row>
    <row r="10015" spans="1:17">
      <c r="A10015" t="s">
        <v>18220</v>
      </c>
      <c r="B10015" s="16" t="s">
        <v>18221</v>
      </c>
      <c r="C10015">
        <v>7.6137341878680003</v>
      </c>
      <c r="D10015">
        <v>7.4782801049240399</v>
      </c>
      <c r="E10015">
        <v>6.9830103020752698</v>
      </c>
      <c r="F10015">
        <v>7.2680742783998298</v>
      </c>
      <c r="G10015">
        <v>7.62000228824704</v>
      </c>
      <c r="H10015">
        <v>6.8971382455771399</v>
      </c>
      <c r="I10015">
        <v>7.0999446418427796</v>
      </c>
      <c r="J10015">
        <v>6.7020132302250701</v>
      </c>
      <c r="K10015">
        <v>7.6439183356257399</v>
      </c>
      <c r="L10015">
        <v>7.1864505480400602</v>
      </c>
      <c r="M10015">
        <v>7.0738466325359601</v>
      </c>
      <c r="N10015">
        <v>7.3877529004993203</v>
      </c>
      <c r="O10015">
        <v>7.3621748411575298</v>
      </c>
      <c r="P10015">
        <v>6.6127103465427499</v>
      </c>
      <c r="Q10015">
        <v>9.1612412986063401</v>
      </c>
    </row>
    <row r="10016" spans="1:17">
      <c r="A10016" t="s">
        <v>18222</v>
      </c>
      <c r="B10016" s="16" t="s">
        <v>18223</v>
      </c>
      <c r="C10016">
        <v>6.15821198786825</v>
      </c>
      <c r="D10016">
        <v>6.1299045716837801</v>
      </c>
      <c r="E10016">
        <v>5.8141048855267101</v>
      </c>
      <c r="F10016">
        <v>6.49066084484285</v>
      </c>
      <c r="G10016">
        <v>6.6322647967595501</v>
      </c>
      <c r="H10016">
        <v>5.5337430520980799</v>
      </c>
      <c r="I10016">
        <v>5.9628952071699803</v>
      </c>
      <c r="J10016">
        <v>5.41615412543395</v>
      </c>
      <c r="K10016">
        <v>6.4410344304551499</v>
      </c>
      <c r="L10016">
        <v>6.2250380488551196</v>
      </c>
      <c r="M10016">
        <v>6.8241040553657699</v>
      </c>
      <c r="N10016">
        <v>6.8457055562953402</v>
      </c>
      <c r="O10016">
        <v>6.5683219506101604</v>
      </c>
      <c r="P10016">
        <v>5.3028714561952901</v>
      </c>
      <c r="Q10016">
        <v>7.1565710053807701</v>
      </c>
    </row>
    <row r="10017" spans="1:17">
      <c r="A10017" t="s">
        <v>18224</v>
      </c>
      <c r="B10017" s="16" t="s">
        <v>18225</v>
      </c>
      <c r="C10017">
        <v>9.6496178590370505</v>
      </c>
      <c r="D10017">
        <v>9.5739261180445308</v>
      </c>
      <c r="E10017">
        <v>9.6910726747842499</v>
      </c>
      <c r="F10017">
        <v>9.9530965842516608</v>
      </c>
      <c r="G10017">
        <v>9.6215768374717801</v>
      </c>
      <c r="H10017">
        <v>9.5830190486271096</v>
      </c>
      <c r="I10017">
        <v>9.5546870482100204</v>
      </c>
      <c r="J10017">
        <v>9.5767245545970603</v>
      </c>
      <c r="K10017">
        <v>9.4144688673036399</v>
      </c>
      <c r="L10017">
        <v>9.5901044376104103</v>
      </c>
      <c r="M10017">
        <v>9.6173636774688092</v>
      </c>
      <c r="N10017">
        <v>9.6175244932101904</v>
      </c>
      <c r="O10017">
        <v>9.58523511082198</v>
      </c>
      <c r="P10017">
        <v>9.2587115822381492</v>
      </c>
      <c r="Q10017">
        <v>10.4618161310557</v>
      </c>
    </row>
    <row r="10018" spans="1:17">
      <c r="A10018" t="s">
        <v>18226</v>
      </c>
      <c r="B10018" s="16" t="s">
        <v>18227</v>
      </c>
      <c r="C10018">
        <v>8.3682632423587595</v>
      </c>
      <c r="D10018">
        <v>8.4629119660070309</v>
      </c>
      <c r="E10018">
        <v>8.2059343109124807</v>
      </c>
      <c r="F10018">
        <v>8.2619969672402593</v>
      </c>
      <c r="G10018">
        <v>8.0462206957731297</v>
      </c>
      <c r="H10018">
        <v>8.3285407334936892</v>
      </c>
      <c r="I10018">
        <v>8.3495134574444094</v>
      </c>
      <c r="J10018">
        <v>8.1755259733064207</v>
      </c>
      <c r="K10018">
        <v>8.0948406581744301</v>
      </c>
      <c r="L10018">
        <v>8.5092009628920096</v>
      </c>
      <c r="M10018">
        <v>8.4122896926939106</v>
      </c>
      <c r="N10018">
        <v>8.3824100769673304</v>
      </c>
      <c r="O10018">
        <v>8.3514719531855306</v>
      </c>
      <c r="P10018">
        <v>8.1960952337861599</v>
      </c>
      <c r="Q10018">
        <v>7.6950435514148801</v>
      </c>
    </row>
    <row r="10019" spans="1:17">
      <c r="A10019" t="s">
        <v>18228</v>
      </c>
      <c r="B10019" s="16" t="s">
        <v>18229</v>
      </c>
      <c r="C10019">
        <v>7.81822816598791</v>
      </c>
      <c r="D10019">
        <v>7.7332212181927797</v>
      </c>
      <c r="E10019">
        <v>7.9035386163103496</v>
      </c>
      <c r="F10019">
        <v>7.9245512432323704</v>
      </c>
      <c r="G10019">
        <v>7.84600064815635</v>
      </c>
      <c r="H10019">
        <v>8.1338226350291993</v>
      </c>
      <c r="I10019">
        <v>7.9038432654238502</v>
      </c>
      <c r="J10019">
        <v>8.07752150924183</v>
      </c>
      <c r="K10019">
        <v>7.6741479899609901</v>
      </c>
      <c r="L10019">
        <v>7.6172488658561104</v>
      </c>
      <c r="M10019">
        <v>7.6864943471168097</v>
      </c>
      <c r="N10019">
        <v>7.5112879937056096</v>
      </c>
      <c r="O10019">
        <v>7.9123201108937904</v>
      </c>
      <c r="P10019">
        <v>8.0767202785064196</v>
      </c>
      <c r="Q10019">
        <v>7.3593062614465703</v>
      </c>
    </row>
    <row r="10020" spans="1:17">
      <c r="A10020" t="s">
        <v>18230</v>
      </c>
      <c r="B10020" s="16" t="s">
        <v>18231</v>
      </c>
      <c r="C10020">
        <v>8.9505872591151299</v>
      </c>
      <c r="D10020">
        <v>8.7891164738549605</v>
      </c>
      <c r="E10020">
        <v>8.3100524875584103</v>
      </c>
      <c r="F10020">
        <v>7.8537017077023297</v>
      </c>
      <c r="G10020">
        <v>9.23190604411222</v>
      </c>
      <c r="H10020">
        <v>7.2607762164977201</v>
      </c>
      <c r="I10020">
        <v>8.4200857128064097</v>
      </c>
      <c r="J10020">
        <v>7.8230595485822096</v>
      </c>
      <c r="K10020">
        <v>8.4230135332544105</v>
      </c>
      <c r="L10020">
        <v>7.8747874950120398</v>
      </c>
      <c r="M10020">
        <v>7.9857095708883197</v>
      </c>
      <c r="N10020">
        <v>8.02559459087162</v>
      </c>
      <c r="O10020">
        <v>8.1908767402407392</v>
      </c>
      <c r="P10020">
        <v>8.3560040915374394</v>
      </c>
      <c r="Q10020">
        <v>8.2978683598244807</v>
      </c>
    </row>
    <row r="10021" spans="1:17">
      <c r="A10021" t="s">
        <v>18232</v>
      </c>
      <c r="B10021" s="16" t="s">
        <v>18233</v>
      </c>
      <c r="C10021">
        <v>8.1400872351793208</v>
      </c>
      <c r="D10021">
        <v>8.1379069867990292</v>
      </c>
      <c r="E10021">
        <v>7.5384713863363499</v>
      </c>
      <c r="F10021">
        <v>6.4788754961203097</v>
      </c>
      <c r="G10021">
        <v>8.2088563885042003</v>
      </c>
      <c r="H10021">
        <v>7.4933055811739298</v>
      </c>
      <c r="I10021">
        <v>8.8282282933294294</v>
      </c>
      <c r="J10021">
        <v>8.07752150924183</v>
      </c>
      <c r="K10021">
        <v>7.7279719839518499</v>
      </c>
      <c r="L10021">
        <v>8.2898720104808898</v>
      </c>
      <c r="M10021">
        <v>8.0804628233035896</v>
      </c>
      <c r="N10021">
        <v>8.5832510115967597</v>
      </c>
      <c r="O10021">
        <v>7.7072538988913903</v>
      </c>
      <c r="P10021">
        <v>9.2455987359522993</v>
      </c>
      <c r="Q10021">
        <v>7.5369478347710803</v>
      </c>
    </row>
    <row r="10022" spans="1:17">
      <c r="A10022" t="s">
        <v>18234</v>
      </c>
      <c r="B10022" s="16" t="s">
        <v>18235</v>
      </c>
      <c r="C10022">
        <v>5.5257755444735697</v>
      </c>
      <c r="D10022">
        <v>5.8873020194211696</v>
      </c>
      <c r="E10022">
        <v>5.4725199049354796</v>
      </c>
      <c r="F10022">
        <v>5.4189288652495504</v>
      </c>
      <c r="G10022">
        <v>5.3842376496302498</v>
      </c>
      <c r="H10022">
        <v>6.5282010284564196</v>
      </c>
      <c r="I10022">
        <v>6.0733389419943604</v>
      </c>
      <c r="J10022">
        <v>5.76383742325923</v>
      </c>
      <c r="K10022">
        <v>5.81396477862459</v>
      </c>
      <c r="L10022">
        <v>6.1325703953714701</v>
      </c>
      <c r="M10022">
        <v>5.9104836449302596</v>
      </c>
      <c r="N10022">
        <v>5.6095571535837596</v>
      </c>
      <c r="O10022">
        <v>5.5884838182520804</v>
      </c>
      <c r="P10022">
        <v>7.0114628697230597</v>
      </c>
      <c r="Q10022">
        <v>2.8218677180984102</v>
      </c>
    </row>
    <row r="10023" spans="1:17">
      <c r="A10023" t="s">
        <v>18236</v>
      </c>
      <c r="B10023" s="16" t="s">
        <v>18237</v>
      </c>
      <c r="C10023">
        <v>8.8433651845995307</v>
      </c>
      <c r="D10023">
        <v>8.8856211696429597</v>
      </c>
      <c r="E10023">
        <v>8.9789547973225297</v>
      </c>
      <c r="F10023">
        <v>9.2905636381997603</v>
      </c>
      <c r="G10023">
        <v>9.0793040114748003</v>
      </c>
      <c r="H10023">
        <v>9.0366341855340604</v>
      </c>
      <c r="I10023">
        <v>8.83082057542358</v>
      </c>
      <c r="J10023">
        <v>9.0503759884446406</v>
      </c>
      <c r="K10023">
        <v>8.8419747447057802</v>
      </c>
      <c r="L10023">
        <v>9.0181688799540005</v>
      </c>
      <c r="M10023">
        <v>8.9124029337111406</v>
      </c>
      <c r="N10023">
        <v>9.2335969031996896</v>
      </c>
      <c r="O10023">
        <v>8.8856347420308293</v>
      </c>
      <c r="P10023">
        <v>8.1796353197039107</v>
      </c>
      <c r="Q10023">
        <v>8.9889439006726093</v>
      </c>
    </row>
    <row r="10024" spans="1:17">
      <c r="A10024" t="s">
        <v>18238</v>
      </c>
      <c r="B10024" s="16" t="s">
        <v>18239</v>
      </c>
      <c r="C10024">
        <v>8.7137530503499896</v>
      </c>
      <c r="D10024">
        <v>8.7253474346936706</v>
      </c>
      <c r="E10024">
        <v>8.7758153306340407</v>
      </c>
      <c r="F10024">
        <v>8.7207476219732598</v>
      </c>
      <c r="G10024">
        <v>8.5720434519146202</v>
      </c>
      <c r="H10024">
        <v>9.3191461273926102</v>
      </c>
      <c r="I10024">
        <v>9.2484010219388892</v>
      </c>
      <c r="J10024">
        <v>9.39752786587405</v>
      </c>
      <c r="K10024">
        <v>9.0501180694418597</v>
      </c>
      <c r="L10024">
        <v>9.2628764918379094</v>
      </c>
      <c r="M10024">
        <v>9.2926036298855195</v>
      </c>
      <c r="N10024">
        <v>8.4073355940838095</v>
      </c>
      <c r="O10024">
        <v>9.1386816738893497</v>
      </c>
      <c r="P10024">
        <v>9.6694153752456096</v>
      </c>
      <c r="Q10024">
        <v>7.1565710053807701</v>
      </c>
    </row>
    <row r="10025" spans="1:17">
      <c r="A10025" t="s">
        <v>18240</v>
      </c>
      <c r="B10025" s="16" t="s">
        <v>18241</v>
      </c>
      <c r="C10025">
        <v>8.1726802136666006</v>
      </c>
      <c r="D10025">
        <v>8.4280788669593107</v>
      </c>
      <c r="E10025">
        <v>8.4841359915937993</v>
      </c>
      <c r="F10025">
        <v>8.1883545717866397</v>
      </c>
      <c r="G10025">
        <v>8.0850459987098091</v>
      </c>
      <c r="H10025">
        <v>8.2188296086204797</v>
      </c>
      <c r="I10025">
        <v>8.3746086809161504</v>
      </c>
      <c r="J10025">
        <v>8.4375833876864093</v>
      </c>
      <c r="K10025">
        <v>8.4896350872864605</v>
      </c>
      <c r="L10025">
        <v>8.4847004364264098</v>
      </c>
      <c r="M10025">
        <v>8.0677580847933292</v>
      </c>
      <c r="N10025">
        <v>8.2704170089316094</v>
      </c>
      <c r="O10025">
        <v>8.2092915093210692</v>
      </c>
      <c r="P10025">
        <v>8.2123692572012192</v>
      </c>
      <c r="Q10025">
        <v>9.8053894822166399</v>
      </c>
    </row>
    <row r="10026" spans="1:17">
      <c r="A10026" t="s">
        <v>18242</v>
      </c>
      <c r="B10026" s="16" t="s">
        <v>18243</v>
      </c>
      <c r="C10026">
        <v>7.4370270394313298</v>
      </c>
      <c r="D10026">
        <v>7.63659492500196</v>
      </c>
      <c r="E10026">
        <v>7.8536133879645904</v>
      </c>
      <c r="F10026">
        <v>7.5959218196393197</v>
      </c>
      <c r="G10026">
        <v>7.62000228824704</v>
      </c>
      <c r="H10026">
        <v>7.8386909133567402</v>
      </c>
      <c r="I10026">
        <v>7.8434668651217896</v>
      </c>
      <c r="J10026">
        <v>7.8230595485822096</v>
      </c>
      <c r="K10026">
        <v>8.0723295346891408</v>
      </c>
      <c r="L10026">
        <v>7.7721726373851698</v>
      </c>
      <c r="M10026">
        <v>7.7907165685691702</v>
      </c>
      <c r="N10026">
        <v>7.1716222872846798</v>
      </c>
      <c r="O10026">
        <v>7.7871036820901196</v>
      </c>
      <c r="P10026">
        <v>8.2548890296171304</v>
      </c>
      <c r="Q10026">
        <v>2.8218677180984102</v>
      </c>
    </row>
    <row r="10027" spans="1:17">
      <c r="A10027" t="s">
        <v>18244</v>
      </c>
      <c r="B10027" s="16" t="s">
        <v>18245</v>
      </c>
      <c r="C10027">
        <v>7.2960327960102003</v>
      </c>
      <c r="D10027">
        <v>7.0809906254396298</v>
      </c>
      <c r="E10027">
        <v>7.7482491570996297</v>
      </c>
      <c r="F10027">
        <v>7.1247693927878597</v>
      </c>
      <c r="G10027">
        <v>7.5592126681217202</v>
      </c>
      <c r="H10027">
        <v>5.6808363808980902</v>
      </c>
      <c r="I10027">
        <v>6.8460655677403999</v>
      </c>
      <c r="J10027">
        <v>6.6390053099304902</v>
      </c>
      <c r="K10027">
        <v>7.5273035422224002</v>
      </c>
      <c r="L10027">
        <v>7.38516182149103</v>
      </c>
      <c r="M10027">
        <v>6.6638851872963896</v>
      </c>
      <c r="N10027">
        <v>6.7595169993836901</v>
      </c>
      <c r="O10027">
        <v>7.0299319203949597</v>
      </c>
      <c r="P10027">
        <v>6.7384110805200397</v>
      </c>
      <c r="Q10027">
        <v>8.8614637697687808</v>
      </c>
    </row>
    <row r="10028" spans="1:17">
      <c r="A10028" t="s">
        <v>18246</v>
      </c>
      <c r="B10028" s="16" t="s">
        <v>18247</v>
      </c>
      <c r="C10028">
        <v>6.3993279841007</v>
      </c>
      <c r="D10028">
        <v>6.3368934182824699</v>
      </c>
      <c r="E10028">
        <v>6.7050299623338301</v>
      </c>
      <c r="F10028">
        <v>6.0860667200617797</v>
      </c>
      <c r="G10028">
        <v>6.3084947633379898</v>
      </c>
      <c r="H10028">
        <v>5.18156933842931</v>
      </c>
      <c r="I10028">
        <v>6.9163248006173097</v>
      </c>
      <c r="J10028">
        <v>5.76383742325923</v>
      </c>
      <c r="K10028">
        <v>6.6591463038335998</v>
      </c>
      <c r="L10028">
        <v>7.0591951028470596</v>
      </c>
      <c r="M10028">
        <v>5.9104836449302596</v>
      </c>
      <c r="N10028">
        <v>5.9812796302733897</v>
      </c>
      <c r="O10028">
        <v>5.73387004536246</v>
      </c>
      <c r="P10028">
        <v>6.4195282390462101</v>
      </c>
      <c r="Q10028">
        <v>7.3593062614465703</v>
      </c>
    </row>
    <row r="10029" spans="1:17">
      <c r="A10029" t="s">
        <v>18248</v>
      </c>
      <c r="B10029" s="16" t="s">
        <v>18249</v>
      </c>
      <c r="C10029">
        <v>6.3993279841007</v>
      </c>
      <c r="D10029">
        <v>6.4171272036765803</v>
      </c>
      <c r="E10029">
        <v>6.4200101908932998</v>
      </c>
      <c r="F10029">
        <v>7.0070440488476997</v>
      </c>
      <c r="G10029">
        <v>6.60568818255563</v>
      </c>
      <c r="H10029">
        <v>6.6386234868921701</v>
      </c>
      <c r="I10029">
        <v>6.3315474419567597</v>
      </c>
      <c r="J10029">
        <v>6.2974991401326799</v>
      </c>
      <c r="K10029">
        <v>6.2113205295656702</v>
      </c>
      <c r="L10029">
        <v>6.1484073885055901</v>
      </c>
      <c r="M10029">
        <v>6.83166271777106</v>
      </c>
      <c r="N10029">
        <v>7.0039274521764501</v>
      </c>
      <c r="O10029">
        <v>6.8216665140526498</v>
      </c>
      <c r="P10029">
        <v>5.9824449333743104</v>
      </c>
      <c r="Q10029">
        <v>5.09416193408443</v>
      </c>
    </row>
    <row r="10030" spans="1:17">
      <c r="A10030" t="s">
        <v>18250</v>
      </c>
      <c r="B10030" s="16" t="s">
        <v>18251</v>
      </c>
      <c r="C10030">
        <v>7.7974702032345302</v>
      </c>
      <c r="D10030">
        <v>7.7589494710816602</v>
      </c>
      <c r="E10030">
        <v>7.9852933282812497</v>
      </c>
      <c r="F10030">
        <v>7.7305744261176699</v>
      </c>
      <c r="G10030">
        <v>7.5660953034075797</v>
      </c>
      <c r="H10030">
        <v>8.8437276848097603</v>
      </c>
      <c r="I10030">
        <v>8.4097176399098501</v>
      </c>
      <c r="J10030">
        <v>8.3367087760093099</v>
      </c>
      <c r="K10030">
        <v>7.9209578949331201</v>
      </c>
      <c r="L10030">
        <v>7.9074293776084597</v>
      </c>
      <c r="M10030">
        <v>8.0645643170309498</v>
      </c>
      <c r="N10030">
        <v>8.0529388761267597</v>
      </c>
      <c r="O10030">
        <v>8.1722235974383093</v>
      </c>
      <c r="P10030">
        <v>8.5647299330228694</v>
      </c>
      <c r="Q10030">
        <v>2.8218677180984102</v>
      </c>
    </row>
    <row r="10031" spans="1:17">
      <c r="A10031" t="s">
        <v>18252</v>
      </c>
      <c r="B10031" s="16" t="s">
        <v>18253</v>
      </c>
      <c r="C10031">
        <v>6.7748786480461201</v>
      </c>
      <c r="D10031">
        <v>6.7099380949169003</v>
      </c>
      <c r="E10031">
        <v>5.6538073608653301</v>
      </c>
      <c r="F10031">
        <v>6.28927369624365</v>
      </c>
      <c r="G10031">
        <v>6.9391485542025597</v>
      </c>
      <c r="H10031">
        <v>6.0823845760958202</v>
      </c>
      <c r="I10031">
        <v>6.2083190743270702</v>
      </c>
      <c r="J10031">
        <v>5.76383742325923</v>
      </c>
      <c r="K10031">
        <v>6.5758592423056603</v>
      </c>
      <c r="L10031">
        <v>6.1003539262734003</v>
      </c>
      <c r="M10031">
        <v>6.5944058642986496</v>
      </c>
      <c r="N10031">
        <v>6.5824154735125999</v>
      </c>
      <c r="O10031">
        <v>6.4487418246360999</v>
      </c>
      <c r="P10031">
        <v>6.6290412099549298</v>
      </c>
      <c r="Q10031">
        <v>5.09416193408443</v>
      </c>
    </row>
    <row r="10032" spans="1:17">
      <c r="A10032" t="s">
        <v>18254</v>
      </c>
      <c r="B10032" s="16" t="s">
        <v>18255</v>
      </c>
      <c r="C10032">
        <v>4.6948835100102002</v>
      </c>
      <c r="D10032">
        <v>4.3876263279161201</v>
      </c>
      <c r="E10032">
        <v>4.0887687455453801</v>
      </c>
      <c r="F10032">
        <v>3.7319397910766599</v>
      </c>
      <c r="G10032">
        <v>5.6458708745746398</v>
      </c>
      <c r="H10032">
        <v>3.50653555504317</v>
      </c>
      <c r="I10032">
        <v>3.8937805799913501</v>
      </c>
      <c r="J10032">
        <v>3.6724961835054399</v>
      </c>
      <c r="K10032">
        <v>4.3302743077434496</v>
      </c>
      <c r="L10032">
        <v>3.8614614459532302</v>
      </c>
      <c r="M10032">
        <v>4.3171680614900998</v>
      </c>
      <c r="N10032">
        <v>4.7684260524010602</v>
      </c>
      <c r="O10032">
        <v>4.69890729297832</v>
      </c>
      <c r="P10032">
        <v>4.1712528320562896</v>
      </c>
      <c r="Q10032">
        <v>5.09416193408443</v>
      </c>
    </row>
    <row r="10033" spans="1:17">
      <c r="A10033" t="s">
        <v>18256</v>
      </c>
      <c r="B10033" s="16" t="s">
        <v>18257</v>
      </c>
      <c r="C10033">
        <v>6.5933854812389701</v>
      </c>
      <c r="D10033">
        <v>6.5053514820953504</v>
      </c>
      <c r="E10033">
        <v>6.3595865741919599</v>
      </c>
      <c r="F10033">
        <v>6.7079714790222598</v>
      </c>
      <c r="G10033">
        <v>6.5228532534945796</v>
      </c>
      <c r="H10033">
        <v>7.18218054452836</v>
      </c>
      <c r="I10033">
        <v>6.7281809559769803</v>
      </c>
      <c r="J10033">
        <v>6.6204805412427001</v>
      </c>
      <c r="K10033">
        <v>6.4172688586391198</v>
      </c>
      <c r="L10033">
        <v>6.4198927805542398</v>
      </c>
      <c r="M10033">
        <v>6.6208583416950297</v>
      </c>
      <c r="N10033">
        <v>6.8767338364790396</v>
      </c>
      <c r="O10033">
        <v>7.0437114125072204</v>
      </c>
      <c r="P10033">
        <v>7.1757190377558198</v>
      </c>
      <c r="Q10033">
        <v>7.1565710053807701</v>
      </c>
    </row>
    <row r="10034" spans="1:17">
      <c r="A10034" t="s">
        <v>18258</v>
      </c>
      <c r="B10034" s="16" t="s">
        <v>18259</v>
      </c>
      <c r="C10034">
        <v>8.5310559719384003</v>
      </c>
      <c r="D10034">
        <v>8.4784711547024596</v>
      </c>
      <c r="E10034">
        <v>8.36197239696968</v>
      </c>
      <c r="F10034">
        <v>8.2448013488338496</v>
      </c>
      <c r="G10034">
        <v>8.2263264276980692</v>
      </c>
      <c r="H10034">
        <v>8.1504057879285305</v>
      </c>
      <c r="I10034">
        <v>7.95229269076051</v>
      </c>
      <c r="J10034">
        <v>7.9723605015255803</v>
      </c>
      <c r="K10034">
        <v>8.2764761803879505</v>
      </c>
      <c r="L10034">
        <v>8.0809694530319192</v>
      </c>
      <c r="M10034">
        <v>8.3818279165377003</v>
      </c>
      <c r="N10034">
        <v>8.0841980981763797</v>
      </c>
      <c r="O10034">
        <v>8.3235725681901798</v>
      </c>
      <c r="P10034">
        <v>8.2231173919131209</v>
      </c>
      <c r="Q10034">
        <v>8.6462459446333604</v>
      </c>
    </row>
    <row r="10035" spans="1:17">
      <c r="A10035" t="s">
        <v>18260</v>
      </c>
      <c r="B10035" s="16" t="s">
        <v>18261</v>
      </c>
      <c r="C10035">
        <v>9.3869861378883606</v>
      </c>
      <c r="D10035">
        <v>9.3772008987084003</v>
      </c>
      <c r="E10035">
        <v>9.2726793946864507</v>
      </c>
      <c r="F10035">
        <v>8.7816163637209694</v>
      </c>
      <c r="G10035">
        <v>9.1473460451002495</v>
      </c>
      <c r="H10035">
        <v>8.9036231888139703</v>
      </c>
      <c r="I10035">
        <v>9.2110844781265797</v>
      </c>
      <c r="J10035">
        <v>8.8883998808964293</v>
      </c>
      <c r="K10035">
        <v>9.2234916357218406</v>
      </c>
      <c r="L10035">
        <v>9.0909740864269999</v>
      </c>
      <c r="M10035">
        <v>8.7249429097069697</v>
      </c>
      <c r="N10035">
        <v>8.6354147359956208</v>
      </c>
      <c r="O10035">
        <v>8.9288558522078905</v>
      </c>
      <c r="P10035">
        <v>9.3200452233178694</v>
      </c>
      <c r="Q10035">
        <v>9.3151344269335699</v>
      </c>
    </row>
    <row r="10036" spans="1:17">
      <c r="A10036" t="s">
        <v>18262</v>
      </c>
      <c r="B10036" s="16" t="s">
        <v>18263</v>
      </c>
      <c r="C10036">
        <v>7.6255629785324803</v>
      </c>
      <c r="D10036">
        <v>7.4213841894291104</v>
      </c>
      <c r="E10036">
        <v>7.1929456960548803</v>
      </c>
      <c r="F10036">
        <v>7.5850226882281602</v>
      </c>
      <c r="G10036">
        <v>7.4885121241192598</v>
      </c>
      <c r="H10036">
        <v>7.5062591777923702</v>
      </c>
      <c r="I10036">
        <v>7.1998009364913598</v>
      </c>
      <c r="J10036">
        <v>6.9811288529443498</v>
      </c>
      <c r="K10036">
        <v>7.2411144651086801</v>
      </c>
      <c r="L10036">
        <v>7.3103395206829997</v>
      </c>
      <c r="M10036">
        <v>7.4716821378814098</v>
      </c>
      <c r="N10036">
        <v>7.2045612545858004</v>
      </c>
      <c r="O10036">
        <v>7.4526474225886004</v>
      </c>
      <c r="P10036">
        <v>7.3722724284253296</v>
      </c>
      <c r="Q10036">
        <v>7.1565710053807701</v>
      </c>
    </row>
    <row r="10037" spans="1:17">
      <c r="A10037" t="s">
        <v>18264</v>
      </c>
      <c r="B10037" s="16" t="s">
        <v>18265</v>
      </c>
      <c r="C10037">
        <v>7.2355193283311996</v>
      </c>
      <c r="D10037">
        <v>6.9528396994793198</v>
      </c>
      <c r="E10037">
        <v>7.2270040238899798</v>
      </c>
      <c r="F10037">
        <v>7.2265640367659802</v>
      </c>
      <c r="G10037">
        <v>7.4443611185871497</v>
      </c>
      <c r="H10037">
        <v>7.1328717276627396</v>
      </c>
      <c r="I10037">
        <v>7.1255674474227</v>
      </c>
      <c r="J10037">
        <v>6.9369807134411303</v>
      </c>
      <c r="K10037">
        <v>7.0153956343780397</v>
      </c>
      <c r="L10037">
        <v>7.2460840770395798</v>
      </c>
      <c r="M10037">
        <v>7.34564996012978</v>
      </c>
      <c r="N10037">
        <v>7.1963970770845798</v>
      </c>
      <c r="O10037">
        <v>7.2889314673888004</v>
      </c>
      <c r="P10037">
        <v>7.0482780763639896</v>
      </c>
      <c r="Q10037">
        <v>7.3593062614465703</v>
      </c>
    </row>
    <row r="10038" spans="1:17">
      <c r="A10038" t="s">
        <v>18266</v>
      </c>
      <c r="B10038" s="16" t="s">
        <v>18267</v>
      </c>
      <c r="C10038">
        <v>8.9738828444589593</v>
      </c>
      <c r="D10038">
        <v>8.8668299986839898</v>
      </c>
      <c r="E10038">
        <v>8.7370273909800407</v>
      </c>
      <c r="F10038">
        <v>9.2024959445990095</v>
      </c>
      <c r="G10038">
        <v>9.0028343749339896</v>
      </c>
      <c r="H10038">
        <v>9.3589102177923706</v>
      </c>
      <c r="I10038">
        <v>8.8178123104844097</v>
      </c>
      <c r="J10038">
        <v>9.0657866083701304</v>
      </c>
      <c r="K10038">
        <v>8.8617907150729902</v>
      </c>
      <c r="L10038">
        <v>8.9004112083067604</v>
      </c>
      <c r="M10038">
        <v>8.9968847716172906</v>
      </c>
      <c r="N10038">
        <v>9.0423204049763601</v>
      </c>
      <c r="O10038">
        <v>8.8625596231588109</v>
      </c>
      <c r="P10038">
        <v>9.05430798072085</v>
      </c>
      <c r="Q10038">
        <v>8.6462459446333604</v>
      </c>
    </row>
    <row r="10039" spans="1:17">
      <c r="A10039" t="s">
        <v>18268</v>
      </c>
      <c r="B10039" s="16" t="s">
        <v>18269</v>
      </c>
      <c r="C10039">
        <v>7.5343816153612604</v>
      </c>
      <c r="D10039">
        <v>7.5089426218584796</v>
      </c>
      <c r="E10039">
        <v>7.6762015782296702</v>
      </c>
      <c r="F10039">
        <v>7.5120915885307804</v>
      </c>
      <c r="G10039">
        <v>7.3113596650854804</v>
      </c>
      <c r="H10039">
        <v>8.0256156993815502</v>
      </c>
      <c r="I10039">
        <v>7.5288520054046</v>
      </c>
      <c r="J10039">
        <v>7.7228419198398397</v>
      </c>
      <c r="K10039">
        <v>7.4420019440648701</v>
      </c>
      <c r="L10039">
        <v>7.2091042822887399</v>
      </c>
      <c r="M10039">
        <v>7.4668473592687601</v>
      </c>
      <c r="N10039">
        <v>7.74731134438428</v>
      </c>
      <c r="O10039">
        <v>7.5902702479409303</v>
      </c>
      <c r="P10039">
        <v>7.4658459042266303</v>
      </c>
      <c r="Q10039">
        <v>6.9204191934356096</v>
      </c>
    </row>
    <row r="10040" spans="1:17">
      <c r="A10040" t="s">
        <v>18270</v>
      </c>
      <c r="B10040" s="16" t="s">
        <v>18271</v>
      </c>
      <c r="C10040">
        <v>11.9104263872378</v>
      </c>
      <c r="D10040">
        <v>11.869983830778599</v>
      </c>
      <c r="E10040">
        <v>11.8727362100745</v>
      </c>
      <c r="F10040">
        <v>11.2197888624955</v>
      </c>
      <c r="G10040">
        <v>11.7785582787889</v>
      </c>
      <c r="H10040">
        <v>10.360433668678199</v>
      </c>
      <c r="I10040">
        <v>11.5461935759323</v>
      </c>
      <c r="J10040">
        <v>11.063009082623701</v>
      </c>
      <c r="K10040">
        <v>12.165009923706</v>
      </c>
      <c r="L10040">
        <v>11.3866176579117</v>
      </c>
      <c r="M10040">
        <v>11.2184205694721</v>
      </c>
      <c r="N10040">
        <v>10.8521358683155</v>
      </c>
      <c r="O10040">
        <v>11.328718747739201</v>
      </c>
      <c r="P10040">
        <v>11.4003181028044</v>
      </c>
      <c r="Q10040">
        <v>13.1584971030539</v>
      </c>
    </row>
    <row r="10041" spans="1:17">
      <c r="A10041" t="s">
        <v>18272</v>
      </c>
      <c r="B10041" s="16" t="s">
        <v>18273</v>
      </c>
      <c r="C10041">
        <v>7.8638675337260704</v>
      </c>
      <c r="D10041">
        <v>8.1496195864347705</v>
      </c>
      <c r="E10041">
        <v>8.2172551566003307</v>
      </c>
      <c r="F10041">
        <v>8.2789898287006292</v>
      </c>
      <c r="G10041">
        <v>7.8000530865117303</v>
      </c>
      <c r="H10041">
        <v>8.6504064795737907</v>
      </c>
      <c r="I10041">
        <v>8.2328039478341104</v>
      </c>
      <c r="J10041">
        <v>8.2732017875412005</v>
      </c>
      <c r="K10041">
        <v>7.9251520854125603</v>
      </c>
      <c r="L10041">
        <v>8.24315815610756</v>
      </c>
      <c r="M10041">
        <v>8.0190918138734002</v>
      </c>
      <c r="N10041">
        <v>8.1277094761903292</v>
      </c>
      <c r="O10041">
        <v>7.7665162075693601</v>
      </c>
      <c r="P10041">
        <v>8.3754028941943997</v>
      </c>
      <c r="Q10041">
        <v>2.8218677180984102</v>
      </c>
    </row>
    <row r="10042" spans="1:17">
      <c r="A10042" t="s">
        <v>18274</v>
      </c>
      <c r="B10042" s="16" t="s">
        <v>18275</v>
      </c>
      <c r="C10042">
        <v>4.0706176854441196</v>
      </c>
      <c r="D10042">
        <v>4.2618677800425697</v>
      </c>
      <c r="E10042">
        <v>3.6381873987360902</v>
      </c>
      <c r="F10042">
        <v>3.9277704709105601</v>
      </c>
      <c r="G10042">
        <v>4.2225520177193703</v>
      </c>
      <c r="H10042">
        <v>3.8900437060628099</v>
      </c>
      <c r="I10042">
        <v>3.6595800418069002</v>
      </c>
      <c r="J10042">
        <v>3.6724961835054399</v>
      </c>
      <c r="K10042">
        <v>3.7184612093777498</v>
      </c>
      <c r="L10042">
        <v>4.0420260041176004</v>
      </c>
      <c r="M10042">
        <v>3.6461416973015899</v>
      </c>
      <c r="N10042">
        <v>3.9019995236038798</v>
      </c>
      <c r="O10042">
        <v>3.42420286852819</v>
      </c>
      <c r="P10042">
        <v>4.6712581716948103</v>
      </c>
      <c r="Q10042">
        <v>2.8218677180984102</v>
      </c>
    </row>
    <row r="10043" spans="1:17">
      <c r="A10043" t="s">
        <v>18276</v>
      </c>
      <c r="B10043" s="16" t="s">
        <v>18277</v>
      </c>
      <c r="C10043">
        <v>5.7625387775367001</v>
      </c>
      <c r="D10043">
        <v>5.5461893110012896</v>
      </c>
      <c r="E10043">
        <v>5.8734011200307696</v>
      </c>
      <c r="F10043">
        <v>5.7920231273194096</v>
      </c>
      <c r="G10043">
        <v>6.1139565568328003</v>
      </c>
      <c r="H10043">
        <v>6.3227184017824802</v>
      </c>
      <c r="I10043">
        <v>5.8637325437795704</v>
      </c>
      <c r="J10043">
        <v>6.1754313651025896</v>
      </c>
      <c r="K10043">
        <v>6.0344793697124102</v>
      </c>
      <c r="L10043">
        <v>6.0336280567968696</v>
      </c>
      <c r="M10043">
        <v>5.95309087267698</v>
      </c>
      <c r="N10043">
        <v>6.0560748478416198</v>
      </c>
      <c r="O10043">
        <v>6.1230454572813002</v>
      </c>
      <c r="P10043">
        <v>6.4928410672808097</v>
      </c>
      <c r="Q10043">
        <v>5.09416193408443</v>
      </c>
    </row>
    <row r="10044" spans="1:17">
      <c r="A10044" t="s">
        <v>18278</v>
      </c>
      <c r="B10044" s="16" t="s">
        <v>18279</v>
      </c>
      <c r="C10044">
        <v>7.1963615261964398</v>
      </c>
      <c r="D10044">
        <v>7.0310957889452697</v>
      </c>
      <c r="E10044">
        <v>6.5153438410764704</v>
      </c>
      <c r="F10044">
        <v>6.62497318038033</v>
      </c>
      <c r="G10044">
        <v>7.09025748544728</v>
      </c>
      <c r="H10044">
        <v>5.7708923211985397</v>
      </c>
      <c r="I10044">
        <v>6.8866346683841799</v>
      </c>
      <c r="J10044">
        <v>5.1499325625975896</v>
      </c>
      <c r="K10044">
        <v>7.8164485876033698</v>
      </c>
      <c r="L10044">
        <v>7.4750825912029004</v>
      </c>
      <c r="M10044">
        <v>6.8088659286293201</v>
      </c>
      <c r="N10044">
        <v>7.0132596144020196</v>
      </c>
      <c r="O10044">
        <v>6.3849634497755998</v>
      </c>
      <c r="P10044">
        <v>5.7906458868778401</v>
      </c>
      <c r="Q10044">
        <v>8.9889439006726093</v>
      </c>
    </row>
    <row r="10045" spans="1:17">
      <c r="A10045" t="s">
        <v>18280</v>
      </c>
      <c r="B10045" s="16" t="s">
        <v>18281</v>
      </c>
      <c r="C10045">
        <v>6.6870112423050099</v>
      </c>
      <c r="D10045">
        <v>6.4930776432046997</v>
      </c>
      <c r="E10045">
        <v>8.1180683160718399</v>
      </c>
      <c r="F10045">
        <v>7.2265640367659802</v>
      </c>
      <c r="G10045">
        <v>6.9913076005737196</v>
      </c>
      <c r="H10045">
        <v>7.7046974154856498</v>
      </c>
      <c r="I10045">
        <v>7.2078170924335199</v>
      </c>
      <c r="J10045">
        <v>6.8836944678545198</v>
      </c>
      <c r="K10045">
        <v>6.63877551665722</v>
      </c>
      <c r="L10045">
        <v>6.6914464111632599</v>
      </c>
      <c r="M10045">
        <v>7.4860897101662998</v>
      </c>
      <c r="N10045">
        <v>8.1277094761903292</v>
      </c>
      <c r="O10045">
        <v>7.2831396490110496</v>
      </c>
      <c r="P10045">
        <v>6.3422324803325996</v>
      </c>
      <c r="Q10045">
        <v>8.8614637697687808</v>
      </c>
    </row>
    <row r="10046" spans="1:17">
      <c r="A10046" t="s">
        <v>18282</v>
      </c>
      <c r="B10046" s="16" t="s">
        <v>18283</v>
      </c>
      <c r="C10046">
        <v>7.4503947738963197</v>
      </c>
      <c r="D10046">
        <v>7.3887746291273704</v>
      </c>
      <c r="E10046">
        <v>6.9288042288224601</v>
      </c>
      <c r="F10046">
        <v>7.3605076217664402</v>
      </c>
      <c r="G10046">
        <v>7.6526966043696403</v>
      </c>
      <c r="H10046">
        <v>6.5659659380906303</v>
      </c>
      <c r="I10046">
        <v>7.4965226275688401</v>
      </c>
      <c r="J10046">
        <v>6.5536826138874202</v>
      </c>
      <c r="K10046">
        <v>7.99863113727399</v>
      </c>
      <c r="L10046">
        <v>7.5360347008330999</v>
      </c>
      <c r="M10046">
        <v>7.2418833122699597</v>
      </c>
      <c r="N10046">
        <v>7.6067009694817296</v>
      </c>
      <c r="O10046">
        <v>7.2538250603927903</v>
      </c>
      <c r="P10046">
        <v>6.3619539041930198</v>
      </c>
      <c r="Q10046">
        <v>8.6462459446333604</v>
      </c>
    </row>
    <row r="10047" spans="1:17">
      <c r="A10047" t="s">
        <v>18284</v>
      </c>
      <c r="B10047" s="16" t="s">
        <v>18285</v>
      </c>
      <c r="C10047">
        <v>3.6535616636188299</v>
      </c>
      <c r="D10047">
        <v>3.6330127529723502</v>
      </c>
      <c r="E10047">
        <v>3.9618875914207199</v>
      </c>
      <c r="F10047">
        <v>2.8218677180984102</v>
      </c>
      <c r="G10047">
        <v>3.9446609719593901</v>
      </c>
      <c r="H10047">
        <v>2.8218677180984102</v>
      </c>
      <c r="I10047">
        <v>3.5089935751222501</v>
      </c>
      <c r="J10047">
        <v>3.5611359966351301</v>
      </c>
      <c r="K10047">
        <v>3.6013796825057902</v>
      </c>
      <c r="L10047">
        <v>3.8614614459532302</v>
      </c>
      <c r="M10047">
        <v>2.8218677180984102</v>
      </c>
      <c r="N10047">
        <v>3.79229116939824</v>
      </c>
      <c r="O10047">
        <v>3.42420286852819</v>
      </c>
      <c r="P10047">
        <v>3.3893867502571098</v>
      </c>
      <c r="Q10047">
        <v>5.09416193408443</v>
      </c>
    </row>
    <row r="10048" spans="1:17">
      <c r="A10048" t="s">
        <v>18286</v>
      </c>
      <c r="B10048" s="16" t="s">
        <v>18287</v>
      </c>
      <c r="C10048">
        <v>11.0918279341847</v>
      </c>
      <c r="D10048">
        <v>10.9755350112563</v>
      </c>
      <c r="E10048">
        <v>10.959567255168499</v>
      </c>
      <c r="F10048">
        <v>10.668380798172601</v>
      </c>
      <c r="G10048">
        <v>11.1814619136393</v>
      </c>
      <c r="H10048">
        <v>9.8254863129552295</v>
      </c>
      <c r="I10048">
        <v>10.701267565232801</v>
      </c>
      <c r="J10048">
        <v>10.4308451751475</v>
      </c>
      <c r="K10048">
        <v>11.1530032197966</v>
      </c>
      <c r="L10048">
        <v>10.5977476411868</v>
      </c>
      <c r="M10048">
        <v>10.374367877976299</v>
      </c>
      <c r="N10048">
        <v>10.9155343253415</v>
      </c>
      <c r="O10048">
        <v>10.350136862249901</v>
      </c>
      <c r="P10048">
        <v>9.9439708621177605</v>
      </c>
      <c r="Q10048">
        <v>12.8870719750166</v>
      </c>
    </row>
    <row r="10049" spans="1:17">
      <c r="A10049" t="s">
        <v>18288</v>
      </c>
      <c r="B10049" s="16" t="s">
        <v>18289</v>
      </c>
      <c r="C10049">
        <v>4.5939331348939696</v>
      </c>
      <c r="D10049">
        <v>5.3377706331943697</v>
      </c>
      <c r="E10049">
        <v>5.0693649437607</v>
      </c>
      <c r="F10049">
        <v>4.2284225029819602</v>
      </c>
      <c r="G10049">
        <v>4.7889010218833103</v>
      </c>
      <c r="H10049">
        <v>4.3676565829540399</v>
      </c>
      <c r="I10049">
        <v>4.9700790693176398</v>
      </c>
      <c r="J10049">
        <v>4.5477957058863296</v>
      </c>
      <c r="K10049">
        <v>5.8322145301996997</v>
      </c>
      <c r="L10049">
        <v>4.5555022990765597</v>
      </c>
      <c r="M10049">
        <v>4.6180354178513197</v>
      </c>
      <c r="N10049">
        <v>4.3174573962368399</v>
      </c>
      <c r="O10049">
        <v>4.6215116313316003</v>
      </c>
      <c r="P10049">
        <v>5.4229483876157598</v>
      </c>
      <c r="Q10049">
        <v>5.09416193408443</v>
      </c>
    </row>
    <row r="10050" spans="1:17">
      <c r="A10050" t="s">
        <v>18290</v>
      </c>
      <c r="B10050" s="16" t="s">
        <v>18291</v>
      </c>
      <c r="C10050">
        <v>4.1513583524311999</v>
      </c>
      <c r="D10050">
        <v>3.9548310731697001</v>
      </c>
      <c r="E10050">
        <v>4.2015349465393896</v>
      </c>
      <c r="F10050">
        <v>4.0118215330109104</v>
      </c>
      <c r="G10050">
        <v>4.2225520177193703</v>
      </c>
      <c r="H10050">
        <v>3.50653555504317</v>
      </c>
      <c r="I10050">
        <v>3.9910282299290798</v>
      </c>
      <c r="J10050">
        <v>3.7696016503418699</v>
      </c>
      <c r="K10050">
        <v>3.99457577781329</v>
      </c>
      <c r="L10050">
        <v>4.3280695513255196</v>
      </c>
      <c r="M10050">
        <v>3.82485868955618</v>
      </c>
      <c r="N10050">
        <v>4.3841781814921204</v>
      </c>
      <c r="O10050">
        <v>4.3028205748149997</v>
      </c>
      <c r="P10050">
        <v>4.0606668341819496</v>
      </c>
      <c r="Q10050">
        <v>2.8218677180984102</v>
      </c>
    </row>
    <row r="10051" spans="1:17">
      <c r="A10051" t="s">
        <v>18292</v>
      </c>
      <c r="B10051" s="16" t="s">
        <v>18293</v>
      </c>
      <c r="C10051">
        <v>7.9743261270216497</v>
      </c>
      <c r="D10051">
        <v>7.9497308477314199</v>
      </c>
      <c r="E10051">
        <v>8.7985969471072796</v>
      </c>
      <c r="F10051">
        <v>7.5685176025768204</v>
      </c>
      <c r="G10051">
        <v>7.1280025223572601</v>
      </c>
      <c r="H10051">
        <v>10.2242056811961</v>
      </c>
      <c r="I10051">
        <v>8.1563008884864097</v>
      </c>
      <c r="J10051">
        <v>9.7709876463287699</v>
      </c>
      <c r="K10051">
        <v>8.2830249236549207</v>
      </c>
      <c r="L10051">
        <v>8.5918152295030001</v>
      </c>
      <c r="M10051">
        <v>8.8599680609446096</v>
      </c>
      <c r="N10051">
        <v>7.666966537545</v>
      </c>
      <c r="O10051">
        <v>8.6431510118411996</v>
      </c>
      <c r="P10051">
        <v>8.5391585455500891</v>
      </c>
      <c r="Q10051">
        <v>10.1158168662335</v>
      </c>
    </row>
    <row r="10052" spans="1:17">
      <c r="A10052" t="s">
        <v>18294</v>
      </c>
      <c r="B10052" s="16" t="s">
        <v>18295</v>
      </c>
      <c r="C10052">
        <v>4.4838185959666896</v>
      </c>
      <c r="D10052">
        <v>4.60434225742737</v>
      </c>
      <c r="E10052">
        <v>4.7777046060070401</v>
      </c>
      <c r="F10052">
        <v>4.5644600677645304</v>
      </c>
      <c r="G10052">
        <v>4.8382239915511303</v>
      </c>
      <c r="H10052">
        <v>5.3395340803022098</v>
      </c>
      <c r="I10052">
        <v>5.5923678450183596</v>
      </c>
      <c r="J10052">
        <v>5.76383742325923</v>
      </c>
      <c r="K10052">
        <v>3.91162951239331</v>
      </c>
      <c r="L10052">
        <v>5.2224425229396996</v>
      </c>
      <c r="M10052">
        <v>5.0068521030490203</v>
      </c>
      <c r="N10052">
        <v>4.9024877034329704</v>
      </c>
      <c r="O10052">
        <v>5.3368598019304798</v>
      </c>
      <c r="P10052">
        <v>4.5271021320563003</v>
      </c>
      <c r="Q10052">
        <v>5.09416193408443</v>
      </c>
    </row>
    <row r="10053" spans="1:17">
      <c r="A10053" t="s">
        <v>18296</v>
      </c>
      <c r="B10053" s="16" t="s">
        <v>18297</v>
      </c>
      <c r="C10053">
        <v>3.6535616636188299</v>
      </c>
      <c r="D10053">
        <v>2.8218677180984102</v>
      </c>
      <c r="E10053">
        <v>3.8152982058547602</v>
      </c>
      <c r="F10053">
        <v>3.4706286095040801</v>
      </c>
      <c r="G10053">
        <v>3.33407035458014</v>
      </c>
      <c r="H10053">
        <v>3.50653555504317</v>
      </c>
      <c r="I10053">
        <v>3.5089935751222501</v>
      </c>
      <c r="J10053">
        <v>4.0085972383706396</v>
      </c>
      <c r="K10053">
        <v>3.91162951239331</v>
      </c>
      <c r="L10053">
        <v>3.29479214013883</v>
      </c>
      <c r="M10053">
        <v>3.5380814202985702</v>
      </c>
      <c r="N10053">
        <v>3.5144020463037902</v>
      </c>
      <c r="O10053">
        <v>3.42420286852819</v>
      </c>
      <c r="P10053">
        <v>3.9363215208704698</v>
      </c>
      <c r="Q10053">
        <v>2.8218677180984102</v>
      </c>
    </row>
    <row r="10054" spans="1:17">
      <c r="A10054" t="s">
        <v>18298</v>
      </c>
      <c r="B10054" s="16" t="s">
        <v>18299</v>
      </c>
      <c r="C10054">
        <v>4.4838185959666896</v>
      </c>
      <c r="D10054">
        <v>4.5009317243298002</v>
      </c>
      <c r="E10054">
        <v>5.4725199049354796</v>
      </c>
      <c r="F10054">
        <v>4.86534688307112</v>
      </c>
      <c r="G10054">
        <v>5.0599536599459096</v>
      </c>
      <c r="H10054">
        <v>4.43015569855271</v>
      </c>
      <c r="I10054">
        <v>4.6574362853065301</v>
      </c>
      <c r="J10054">
        <v>6.2007006023616098</v>
      </c>
      <c r="K10054">
        <v>4.67705685303679</v>
      </c>
      <c r="L10054">
        <v>4.5555022990765597</v>
      </c>
      <c r="M10054">
        <v>4.21436379980989</v>
      </c>
      <c r="N10054">
        <v>4.2465073090516299</v>
      </c>
      <c r="O10054">
        <v>4.6608164090738198</v>
      </c>
      <c r="P10054">
        <v>5.0248478020067502</v>
      </c>
      <c r="Q10054">
        <v>2.8218677180984102</v>
      </c>
    </row>
    <row r="10055" spans="1:17">
      <c r="A10055" t="s">
        <v>18300</v>
      </c>
      <c r="B10055" s="16" t="s">
        <v>18301</v>
      </c>
      <c r="C10055">
        <v>10.073873047090499</v>
      </c>
      <c r="D10055">
        <v>10.158722007125199</v>
      </c>
      <c r="E10055">
        <v>9.8265336315677203</v>
      </c>
      <c r="F10055">
        <v>9.83172584471893</v>
      </c>
      <c r="G10055">
        <v>9.3056341324547294</v>
      </c>
      <c r="H10055">
        <v>9.8959801922276203</v>
      </c>
      <c r="I10055">
        <v>9.9511196067011891</v>
      </c>
      <c r="J10055">
        <v>10.038160910061199</v>
      </c>
      <c r="K10055">
        <v>9.4039966291084607</v>
      </c>
      <c r="L10055">
        <v>9.9434619928893504</v>
      </c>
      <c r="M10055">
        <v>9.37608170984395</v>
      </c>
      <c r="N10055">
        <v>9.2474627832619394</v>
      </c>
      <c r="O10055">
        <v>9.1193451444115095</v>
      </c>
      <c r="P10055">
        <v>10.0727892855028</v>
      </c>
      <c r="Q10055">
        <v>7.9670857749043096</v>
      </c>
    </row>
    <row r="10056" spans="1:17">
      <c r="A10056" t="s">
        <v>18302</v>
      </c>
      <c r="B10056" s="16" t="s">
        <v>18303</v>
      </c>
      <c r="C10056">
        <v>10.7752787277204</v>
      </c>
      <c r="D10056">
        <v>10.974438498063</v>
      </c>
      <c r="E10056">
        <v>10.9315053539395</v>
      </c>
      <c r="F10056">
        <v>10.8807601510971</v>
      </c>
      <c r="G10056">
        <v>10.259133041291101</v>
      </c>
      <c r="H10056">
        <v>10.9387469930746</v>
      </c>
      <c r="I10056">
        <v>10.999024819487101</v>
      </c>
      <c r="J10056">
        <v>11.421137105004499</v>
      </c>
      <c r="K10056">
        <v>10.3054429230015</v>
      </c>
      <c r="L10056">
        <v>10.8420604682356</v>
      </c>
      <c r="M10056">
        <v>10.356210118757</v>
      </c>
      <c r="N10056">
        <v>10.258380010217101</v>
      </c>
      <c r="O10056">
        <v>10.546879395573701</v>
      </c>
      <c r="P10056">
        <v>11.4958757802424</v>
      </c>
      <c r="Q10056">
        <v>10.6276941706183</v>
      </c>
    </row>
    <row r="10057" spans="1:17">
      <c r="A10057" t="s">
        <v>18304</v>
      </c>
      <c r="B10057" s="16" t="s">
        <v>18305</v>
      </c>
      <c r="C10057">
        <v>3.7779852140208301</v>
      </c>
      <c r="D10057">
        <v>4.1197647330598102</v>
      </c>
      <c r="E10057">
        <v>4.6393553598667303</v>
      </c>
      <c r="F10057">
        <v>3.4706286095040801</v>
      </c>
      <c r="G10057">
        <v>4.37414671474383</v>
      </c>
      <c r="H10057">
        <v>3.65660975244205</v>
      </c>
      <c r="I10057">
        <v>3.6595800418069002</v>
      </c>
      <c r="J10057">
        <v>3.93564812262216</v>
      </c>
      <c r="K10057">
        <v>4.1419680287536398</v>
      </c>
      <c r="L10057">
        <v>3.29479214013883</v>
      </c>
      <c r="M10057">
        <v>3.82485868955618</v>
      </c>
      <c r="N10057">
        <v>3.9019995236038798</v>
      </c>
      <c r="O10057">
        <v>3.5569664057961599</v>
      </c>
      <c r="P10057">
        <v>3.9363215208704698</v>
      </c>
      <c r="Q10057">
        <v>5.81282804418474</v>
      </c>
    </row>
    <row r="10058" spans="1:17">
      <c r="A10058" t="s">
        <v>18306</v>
      </c>
      <c r="B10058" s="16" t="s">
        <v>18307</v>
      </c>
      <c r="C10058">
        <v>5.2073109135109101</v>
      </c>
      <c r="D10058">
        <v>5.2505809539486403</v>
      </c>
      <c r="E10058">
        <v>4.9023702390828996</v>
      </c>
      <c r="F10058">
        <v>4.2284225029819602</v>
      </c>
      <c r="G10058">
        <v>3.9446609719593901</v>
      </c>
      <c r="H10058">
        <v>4.5998748125578501</v>
      </c>
      <c r="I10058">
        <v>4.0793606969786396</v>
      </c>
      <c r="J10058">
        <v>4.70846365273073</v>
      </c>
      <c r="K10058">
        <v>4.5405942945665601</v>
      </c>
      <c r="L10058">
        <v>4.4473184955329197</v>
      </c>
      <c r="M10058">
        <v>4.0387673383778999</v>
      </c>
      <c r="N10058">
        <v>3.9019995236038798</v>
      </c>
      <c r="O10058">
        <v>4.0696565081197198</v>
      </c>
      <c r="P10058">
        <v>5.7609673977777103</v>
      </c>
      <c r="Q10058">
        <v>2.8218677180984102</v>
      </c>
    </row>
    <row r="10059" spans="1:17">
      <c r="A10059" t="s">
        <v>18308</v>
      </c>
      <c r="B10059" s="16" t="s">
        <v>18309</v>
      </c>
      <c r="C10059">
        <v>6.4669933015946297</v>
      </c>
      <c r="D10059">
        <v>6.5053514820953504</v>
      </c>
      <c r="E10059">
        <v>7.3140654859356102</v>
      </c>
      <c r="F10059">
        <v>6.7672031021763797</v>
      </c>
      <c r="G10059">
        <v>7.0612825398533596</v>
      </c>
      <c r="H10059">
        <v>7.1160517477703298</v>
      </c>
      <c r="I10059">
        <v>6.8043133897654204</v>
      </c>
      <c r="J10059">
        <v>8.10099266561547</v>
      </c>
      <c r="K10059">
        <v>4.7999439876117602</v>
      </c>
      <c r="L10059">
        <v>6.1003539262734003</v>
      </c>
      <c r="M10059">
        <v>7.1422251915563102</v>
      </c>
      <c r="N10059">
        <v>6.12710255390685</v>
      </c>
      <c r="O10059">
        <v>7.37855994466205</v>
      </c>
      <c r="P10059">
        <v>4.7374550361106396</v>
      </c>
      <c r="Q10059">
        <v>7.8374797051227896</v>
      </c>
    </row>
    <row r="10060" spans="1:17">
      <c r="A10060" t="s">
        <v>18310</v>
      </c>
      <c r="B10060" s="16" t="s">
        <v>18311</v>
      </c>
      <c r="C10060">
        <v>5.1742671949623604</v>
      </c>
      <c r="D10060">
        <v>5.3656299685334403</v>
      </c>
      <c r="E10060">
        <v>5.3510197543661198</v>
      </c>
      <c r="F10060">
        <v>5.1706883695566601</v>
      </c>
      <c r="G10060">
        <v>4.88571169002517</v>
      </c>
      <c r="H10060">
        <v>5.0402227714917602</v>
      </c>
      <c r="I10060">
        <v>4.5515847967793803</v>
      </c>
      <c r="J10060">
        <v>5.9551429248600698</v>
      </c>
      <c r="K10060">
        <v>4.7999439876117602</v>
      </c>
      <c r="L10060">
        <v>5.1269350135493204</v>
      </c>
      <c r="M10060">
        <v>5.0616059647101501</v>
      </c>
      <c r="N10060">
        <v>4.9442341107279502</v>
      </c>
      <c r="O10060">
        <v>4.9374682048982903</v>
      </c>
      <c r="P10060">
        <v>5.1241087123202096</v>
      </c>
      <c r="Q10060">
        <v>2.8218677180984102</v>
      </c>
    </row>
    <row r="10061" spans="1:17">
      <c r="A10061" t="s">
        <v>18312</v>
      </c>
      <c r="B10061" s="16" t="s">
        <v>18313</v>
      </c>
      <c r="C10061">
        <v>5.2073109135109101</v>
      </c>
      <c r="D10061">
        <v>5.1573505347490602</v>
      </c>
      <c r="E10061">
        <v>5.4725199049354796</v>
      </c>
      <c r="F10061">
        <v>4.9752349446537503</v>
      </c>
      <c r="G10061">
        <v>5.2138164621762604</v>
      </c>
      <c r="H10061">
        <v>4.07504641393726</v>
      </c>
      <c r="I10061">
        <v>4.16059535596606</v>
      </c>
      <c r="J10061">
        <v>4.3621897727349799</v>
      </c>
      <c r="K10061">
        <v>4.5405942945665601</v>
      </c>
      <c r="L10061">
        <v>5.1595357015461403</v>
      </c>
      <c r="M10061">
        <v>4.69174350335686</v>
      </c>
      <c r="N10061">
        <v>5.53224518406659</v>
      </c>
      <c r="O10061">
        <v>5.1118655635160302</v>
      </c>
      <c r="P10061">
        <v>5.3440870543648904</v>
      </c>
      <c r="Q10061">
        <v>5.09416193408443</v>
      </c>
    </row>
    <row r="10062" spans="1:17">
      <c r="A10062" t="s">
        <v>18314</v>
      </c>
      <c r="B10062" s="16" t="s">
        <v>18315</v>
      </c>
      <c r="C10062">
        <v>5.2073109135109101</v>
      </c>
      <c r="D10062">
        <v>5.3377706331943697</v>
      </c>
      <c r="E10062">
        <v>5.0160351149716202</v>
      </c>
      <c r="F10062">
        <v>4.9396319138350204</v>
      </c>
      <c r="G10062">
        <v>5.2496646871628903</v>
      </c>
      <c r="H10062">
        <v>4.3676565829540399</v>
      </c>
      <c r="I10062">
        <v>5.0091235034862898</v>
      </c>
      <c r="J10062">
        <v>4.4114342089532403</v>
      </c>
      <c r="K10062">
        <v>4.3865415857412602</v>
      </c>
      <c r="L10062">
        <v>4.3892426656840904</v>
      </c>
      <c r="M10062">
        <v>4.69174350335686</v>
      </c>
      <c r="N10062">
        <v>4.72039054531127</v>
      </c>
      <c r="O10062">
        <v>4.9374682048982903</v>
      </c>
      <c r="P10062">
        <v>4.1712528320562896</v>
      </c>
      <c r="Q10062">
        <v>6.2843132996066204</v>
      </c>
    </row>
    <row r="10063" spans="1:17">
      <c r="A10063" t="s">
        <v>18316</v>
      </c>
      <c r="B10063" s="16" t="s">
        <v>18317</v>
      </c>
      <c r="C10063">
        <v>6.5061011689220098</v>
      </c>
      <c r="D10063">
        <v>6.2223383051797301</v>
      </c>
      <c r="E10063">
        <v>6.1611648559293304</v>
      </c>
      <c r="F10063">
        <v>6.7079714790222598</v>
      </c>
      <c r="G10063">
        <v>6.6712248272836403</v>
      </c>
      <c r="H10063">
        <v>6.0289964067317099</v>
      </c>
      <c r="I10063">
        <v>6.4984102644921702</v>
      </c>
      <c r="J10063">
        <v>6.5140594732174302</v>
      </c>
      <c r="K10063">
        <v>6.3930996477940596</v>
      </c>
      <c r="L10063">
        <v>6.3533280364099998</v>
      </c>
      <c r="M10063">
        <v>6.8615045265998296</v>
      </c>
      <c r="N10063">
        <v>6.9368440474839899</v>
      </c>
      <c r="O10063">
        <v>6.9146522131890604</v>
      </c>
      <c r="P10063">
        <v>6.5454517148896398</v>
      </c>
      <c r="Q10063">
        <v>7.1565710053807701</v>
      </c>
    </row>
    <row r="10064" spans="1:17">
      <c r="A10064" t="s">
        <v>18318</v>
      </c>
      <c r="B10064" s="16" t="s">
        <v>18319</v>
      </c>
      <c r="C10064">
        <v>3.3064422771203601</v>
      </c>
      <c r="D10064">
        <v>3.6330127529723502</v>
      </c>
      <c r="E10064">
        <v>2.8218677180984102</v>
      </c>
      <c r="F10064">
        <v>3.6131889974304401</v>
      </c>
      <c r="G10064">
        <v>3.9446609719593901</v>
      </c>
      <c r="H10064">
        <v>3.7814594184883799</v>
      </c>
      <c r="I10064">
        <v>3.7848446501428201</v>
      </c>
      <c r="J10064">
        <v>2.8218677180984102</v>
      </c>
      <c r="K10064">
        <v>4.1419680287536398</v>
      </c>
      <c r="L10064">
        <v>3.9560512465587201</v>
      </c>
      <c r="M10064">
        <v>3.90178223458659</v>
      </c>
      <c r="N10064">
        <v>3.5144020463037902</v>
      </c>
      <c r="O10064">
        <v>3.6677309644704801</v>
      </c>
      <c r="P10064">
        <v>5.0248478020067502</v>
      </c>
      <c r="Q10064">
        <v>2.8218677180984102</v>
      </c>
    </row>
    <row r="10065" spans="1:17">
      <c r="A10065" t="s">
        <v>18320</v>
      </c>
      <c r="B10065" s="16" t="s">
        <v>18321</v>
      </c>
      <c r="C10065">
        <v>2.8218677180984102</v>
      </c>
      <c r="D10065">
        <v>3.2942621936663499</v>
      </c>
      <c r="E10065">
        <v>2.8218677180984102</v>
      </c>
      <c r="F10065">
        <v>2.8218677180984102</v>
      </c>
      <c r="G10065">
        <v>2.8218677180984102</v>
      </c>
      <c r="H10065">
        <v>3.30825032505737</v>
      </c>
      <c r="I10065">
        <v>3.5089935751222501</v>
      </c>
      <c r="J10065">
        <v>3.2517770676889399</v>
      </c>
      <c r="K10065">
        <v>3.27554212654834</v>
      </c>
      <c r="L10065">
        <v>3.29479214013883</v>
      </c>
      <c r="M10065">
        <v>3.4086250003018401</v>
      </c>
      <c r="N10065">
        <v>3.31389066967124</v>
      </c>
      <c r="O10065">
        <v>3.24931794675887</v>
      </c>
      <c r="P10065">
        <v>3.3893867502571098</v>
      </c>
      <c r="Q10065">
        <v>2.8218677180984102</v>
      </c>
    </row>
    <row r="10066" spans="1:17">
      <c r="A10066" t="s">
        <v>18322</v>
      </c>
      <c r="B10066" s="16" t="s">
        <v>18323</v>
      </c>
      <c r="C10066">
        <v>4.2263167103073602</v>
      </c>
      <c r="D10066">
        <v>3.4870161193063098</v>
      </c>
      <c r="E10066">
        <v>3.6381873987360902</v>
      </c>
      <c r="F10066">
        <v>2.8218677180984102</v>
      </c>
      <c r="G10066">
        <v>3.5425260543824399</v>
      </c>
      <c r="H10066">
        <v>3.50653555504317</v>
      </c>
      <c r="I10066">
        <v>3.6595800418069002</v>
      </c>
      <c r="J10066">
        <v>3.2517770676889399</v>
      </c>
      <c r="K10066">
        <v>3.6013796825057902</v>
      </c>
      <c r="L10066">
        <v>3.29479214013883</v>
      </c>
      <c r="M10066">
        <v>3.6461416973015899</v>
      </c>
      <c r="N10066">
        <v>3.5144020463037902</v>
      </c>
      <c r="O10066">
        <v>3.24931794675887</v>
      </c>
      <c r="P10066">
        <v>3.3893867502571098</v>
      </c>
      <c r="Q10066">
        <v>2.8218677180984102</v>
      </c>
    </row>
    <row r="10067" spans="1:17">
      <c r="A10067" t="s">
        <v>18324</v>
      </c>
      <c r="B10067" s="16" t="s">
        <v>18325</v>
      </c>
      <c r="C10067">
        <v>3.7779852140208301</v>
      </c>
      <c r="D10067">
        <v>2.8218677180984102</v>
      </c>
      <c r="E10067">
        <v>3.6381873987360902</v>
      </c>
      <c r="F10067">
        <v>2.8218677180984102</v>
      </c>
      <c r="G10067">
        <v>3.33407035458014</v>
      </c>
      <c r="H10067">
        <v>3.30825032505737</v>
      </c>
      <c r="I10067">
        <v>3.3100125595866299</v>
      </c>
      <c r="J10067">
        <v>2.8218677180984102</v>
      </c>
      <c r="K10067">
        <v>2.8218677180984102</v>
      </c>
      <c r="L10067">
        <v>3.29479214013883</v>
      </c>
      <c r="M10067">
        <v>3.4086250003018401</v>
      </c>
      <c r="N10067">
        <v>3.9019995236038798</v>
      </c>
      <c r="O10067">
        <v>3.24931794675887</v>
      </c>
      <c r="P10067">
        <v>3.3893867502571098</v>
      </c>
      <c r="Q10067">
        <v>2.8218677180984102</v>
      </c>
    </row>
    <row r="10068" spans="1:17">
      <c r="A10068" t="s">
        <v>18326</v>
      </c>
      <c r="B10068" s="16" t="s">
        <v>18327</v>
      </c>
      <c r="C10068">
        <v>3.5040133865677898</v>
      </c>
      <c r="D10068">
        <v>3.6330127529723502</v>
      </c>
      <c r="E10068">
        <v>2.8218677180984102</v>
      </c>
      <c r="F10068">
        <v>2.8218677180984102</v>
      </c>
      <c r="G10068">
        <v>3.33407035458014</v>
      </c>
      <c r="H10068">
        <v>2.8218677180984102</v>
      </c>
      <c r="I10068">
        <v>3.3100125595866299</v>
      </c>
      <c r="J10068">
        <v>2.8218677180984102</v>
      </c>
      <c r="K10068">
        <v>3.27554212654834</v>
      </c>
      <c r="L10068">
        <v>2.8218677180984102</v>
      </c>
      <c r="M10068">
        <v>2.8218677180984102</v>
      </c>
      <c r="N10068">
        <v>2.8218677180984102</v>
      </c>
      <c r="O10068">
        <v>3.42420286852819</v>
      </c>
      <c r="P10068">
        <v>2.8218677180984102</v>
      </c>
      <c r="Q10068">
        <v>2.8218677180984102</v>
      </c>
    </row>
    <row r="10069" spans="1:17">
      <c r="A10069" t="s">
        <v>18328</v>
      </c>
      <c r="B10069" s="16" t="s">
        <v>18329</v>
      </c>
      <c r="C10069">
        <v>5.8673482739251597</v>
      </c>
      <c r="D10069">
        <v>5.7689580566473797</v>
      </c>
      <c r="E10069">
        <v>5.7521813055947497</v>
      </c>
      <c r="F10069">
        <v>5.51621391430335</v>
      </c>
      <c r="G10069">
        <v>5.8658439972155101</v>
      </c>
      <c r="H10069">
        <v>3.65660975244205</v>
      </c>
      <c r="I10069">
        <v>5.0838905074171503</v>
      </c>
      <c r="J10069">
        <v>4.589987956211</v>
      </c>
      <c r="K10069">
        <v>6.2387586492256899</v>
      </c>
      <c r="L10069">
        <v>6.1948816344875999</v>
      </c>
      <c r="M10069">
        <v>4.9201667747551001</v>
      </c>
      <c r="N10069">
        <v>5.1701050316186601</v>
      </c>
      <c r="O10069">
        <v>5.5096284263065902</v>
      </c>
      <c r="P10069">
        <v>4.8003293124776603</v>
      </c>
      <c r="Q10069">
        <v>5.81282804418474</v>
      </c>
    </row>
    <row r="10070" spans="1:17">
      <c r="A10070" t="s">
        <v>18330</v>
      </c>
      <c r="B10070" s="16" t="s">
        <v>18331</v>
      </c>
      <c r="C10070">
        <v>3.5040133865677898</v>
      </c>
      <c r="D10070">
        <v>3.4870161193063098</v>
      </c>
      <c r="E10070">
        <v>2.8218677180984102</v>
      </c>
      <c r="F10070">
        <v>2.8218677180984102</v>
      </c>
      <c r="G10070">
        <v>2.8218677180984102</v>
      </c>
      <c r="H10070">
        <v>3.50653555504317</v>
      </c>
      <c r="I10070">
        <v>2.8218677180984102</v>
      </c>
      <c r="J10070">
        <v>3.6724961835054399</v>
      </c>
      <c r="K10070">
        <v>3.27554212654834</v>
      </c>
      <c r="L10070">
        <v>3.29479214013883</v>
      </c>
      <c r="M10070">
        <v>3.7404257728686199</v>
      </c>
      <c r="N10070">
        <v>3.79229116939824</v>
      </c>
      <c r="O10070">
        <v>3.5569664057961599</v>
      </c>
      <c r="P10070">
        <v>2.8218677180984102</v>
      </c>
      <c r="Q10070">
        <v>2.8218677180984102</v>
      </c>
    </row>
    <row r="10071" spans="1:17">
      <c r="A10071" t="s">
        <v>18332</v>
      </c>
      <c r="B10071" s="16" t="s">
        <v>18333</v>
      </c>
      <c r="C10071">
        <v>4.1513583524311999</v>
      </c>
      <c r="D10071">
        <v>3.6330127529723502</v>
      </c>
      <c r="E10071">
        <v>3.6381873987360902</v>
      </c>
      <c r="F10071">
        <v>3.8353454241230298</v>
      </c>
      <c r="G10071">
        <v>3.70007344211845</v>
      </c>
      <c r="H10071">
        <v>3.50653555504317</v>
      </c>
      <c r="I10071">
        <v>2.8218677180984102</v>
      </c>
      <c r="J10071">
        <v>3.6724961835054399</v>
      </c>
      <c r="K10071">
        <v>3.7184612093777498</v>
      </c>
      <c r="L10071">
        <v>3.7555759297476698</v>
      </c>
      <c r="M10071">
        <v>4.2669672077812901</v>
      </c>
      <c r="N10071">
        <v>4.0888472785647796</v>
      </c>
      <c r="O10071">
        <v>3.6677309644704801</v>
      </c>
      <c r="P10071">
        <v>3.9363215208704698</v>
      </c>
      <c r="Q10071">
        <v>2.8218677180984102</v>
      </c>
    </row>
    <row r="10072" spans="1:17">
      <c r="A10072" t="s">
        <v>18334</v>
      </c>
      <c r="B10072" s="16" t="s">
        <v>18335</v>
      </c>
      <c r="C10072">
        <v>3.5040133865677898</v>
      </c>
      <c r="D10072">
        <v>2.8218677180984102</v>
      </c>
      <c r="E10072">
        <v>2.8218677180984102</v>
      </c>
      <c r="F10072">
        <v>3.4706286095040801</v>
      </c>
      <c r="G10072">
        <v>3.33407035458014</v>
      </c>
      <c r="H10072">
        <v>2.8218677180984102</v>
      </c>
      <c r="I10072">
        <v>3.3100125595866299</v>
      </c>
      <c r="J10072">
        <v>3.7696016503418699</v>
      </c>
      <c r="K10072">
        <v>3.6013796825057902</v>
      </c>
      <c r="L10072">
        <v>3.29479214013883</v>
      </c>
      <c r="M10072">
        <v>3.5380814202985702</v>
      </c>
      <c r="N10072">
        <v>2.8218677180984102</v>
      </c>
      <c r="O10072">
        <v>4.0696565081197198</v>
      </c>
      <c r="P10072">
        <v>3.9363215208704698</v>
      </c>
      <c r="Q10072">
        <v>2.8218677180984102</v>
      </c>
    </row>
    <row r="10073" spans="1:17">
      <c r="A10073" t="s">
        <v>18336</v>
      </c>
      <c r="B10073" s="16" t="s">
        <v>18337</v>
      </c>
      <c r="C10073">
        <v>8.9853910240068</v>
      </c>
      <c r="D10073">
        <v>8.8949257210748094</v>
      </c>
      <c r="E10073">
        <v>8.0180341608702506</v>
      </c>
      <c r="F10073">
        <v>7.8445953114530003</v>
      </c>
      <c r="G10073">
        <v>9.3580627472441602</v>
      </c>
      <c r="H10073">
        <v>7.4130337446045003</v>
      </c>
      <c r="I10073">
        <v>8.5037035431784904</v>
      </c>
      <c r="J10073">
        <v>8.0876274325406392</v>
      </c>
      <c r="K10073">
        <v>9.1194288894387903</v>
      </c>
      <c r="L10073">
        <v>8.2540734520914203</v>
      </c>
      <c r="M10073">
        <v>8.3375410586171892</v>
      </c>
      <c r="N10073">
        <v>7.9930227554210402</v>
      </c>
      <c r="O10073">
        <v>8.3291958162369593</v>
      </c>
      <c r="P10073">
        <v>8.4776666600402901</v>
      </c>
      <c r="Q10073">
        <v>9.7343991185863192</v>
      </c>
    </row>
    <row r="10074" spans="1:17">
      <c r="A10074" t="s">
        <v>18338</v>
      </c>
      <c r="B10074" s="16" t="s">
        <v>18339</v>
      </c>
      <c r="C10074">
        <v>3.3064422771203601</v>
      </c>
      <c r="D10074">
        <v>3.4870161193063098</v>
      </c>
      <c r="E10074">
        <v>2.8218677180984102</v>
      </c>
      <c r="F10074">
        <v>2.8218677180984102</v>
      </c>
      <c r="G10074">
        <v>3.8309652426265099</v>
      </c>
      <c r="H10074">
        <v>3.30825032505737</v>
      </c>
      <c r="I10074">
        <v>3.6595800418069002</v>
      </c>
      <c r="J10074">
        <v>3.4276433730071201</v>
      </c>
      <c r="K10074">
        <v>2.8218677180984102</v>
      </c>
      <c r="L10074">
        <v>3.4877558895723499</v>
      </c>
      <c r="M10074">
        <v>3.23818724324593</v>
      </c>
      <c r="N10074">
        <v>2.8218677180984102</v>
      </c>
      <c r="O10074">
        <v>3.42420286852819</v>
      </c>
      <c r="P10074">
        <v>3.3893867502571098</v>
      </c>
      <c r="Q10074">
        <v>2.8218677180984102</v>
      </c>
    </row>
    <row r="10075" spans="1:17">
      <c r="A10075" t="s">
        <v>18340</v>
      </c>
      <c r="B10075" s="16" t="s">
        <v>18341</v>
      </c>
      <c r="C10075">
        <v>6.3136371876294097</v>
      </c>
      <c r="D10075">
        <v>6.2950113593511103</v>
      </c>
      <c r="E10075">
        <v>6.4779724688708198</v>
      </c>
      <c r="F10075">
        <v>6.3809072983689399</v>
      </c>
      <c r="G10075">
        <v>5.9953604944039602</v>
      </c>
      <c r="H10075">
        <v>5.7265924446016498</v>
      </c>
      <c r="I10075">
        <v>6.0733389419943604</v>
      </c>
      <c r="J10075">
        <v>5.9250173106924402</v>
      </c>
      <c r="K10075">
        <v>6.2251059939957996</v>
      </c>
      <c r="L10075">
        <v>5.98142559332394</v>
      </c>
      <c r="M10075">
        <v>5.8813428890481303</v>
      </c>
      <c r="N10075">
        <v>5.9224530860225002</v>
      </c>
      <c r="O10075">
        <v>6.2117448150254297</v>
      </c>
      <c r="P10075">
        <v>6.3619539041930198</v>
      </c>
      <c r="Q10075">
        <v>5.81282804418474</v>
      </c>
    </row>
    <row r="10076" spans="1:17">
      <c r="A10076" t="s">
        <v>18342</v>
      </c>
      <c r="B10076" s="16" t="s">
        <v>18343</v>
      </c>
      <c r="C10076">
        <v>3.6535616636188299</v>
      </c>
      <c r="D10076">
        <v>3.6330127529723502</v>
      </c>
      <c r="E10076">
        <v>3.4028894668404299</v>
      </c>
      <c r="F10076">
        <v>3.2825265482838799</v>
      </c>
      <c r="G10076">
        <v>3.5425260543824399</v>
      </c>
      <c r="H10076">
        <v>3.50653555504317</v>
      </c>
      <c r="I10076">
        <v>3.7848446501428201</v>
      </c>
      <c r="J10076">
        <v>3.2517770676889399</v>
      </c>
      <c r="K10076">
        <v>3.27554212654834</v>
      </c>
      <c r="L10076">
        <v>3.29479214013883</v>
      </c>
      <c r="M10076">
        <v>3.4086250003018401</v>
      </c>
      <c r="N10076">
        <v>3.9019995236038798</v>
      </c>
      <c r="O10076">
        <v>3.6677309644704801</v>
      </c>
      <c r="P10076">
        <v>3.3893867502571098</v>
      </c>
      <c r="Q10076">
        <v>2.8218677180984102</v>
      </c>
    </row>
    <row r="10077" spans="1:17">
      <c r="A10077" t="s">
        <v>18344</v>
      </c>
      <c r="B10077" s="16" t="s">
        <v>18345</v>
      </c>
      <c r="C10077">
        <v>4.7424302842105197</v>
      </c>
      <c r="D10077">
        <v>4.6996493033489397</v>
      </c>
      <c r="E10077">
        <v>5.3510197543661198</v>
      </c>
      <c r="F10077">
        <v>5.1400511332488898</v>
      </c>
      <c r="G10077">
        <v>4.8382239915511303</v>
      </c>
      <c r="H10077">
        <v>4.3676565829540399</v>
      </c>
      <c r="I10077">
        <v>5.1197440703333399</v>
      </c>
      <c r="J10077">
        <v>4.8839472618639803</v>
      </c>
      <c r="K10077">
        <v>5.0150269178089699</v>
      </c>
      <c r="L10077">
        <v>4.8321653561327897</v>
      </c>
      <c r="M10077">
        <v>5.1141768100933502</v>
      </c>
      <c r="N10077">
        <v>4.5070424063834196</v>
      </c>
      <c r="O10077">
        <v>4.9374682048982903</v>
      </c>
      <c r="P10077">
        <v>5.0754103394275001</v>
      </c>
      <c r="Q10077">
        <v>2.8218677180984102</v>
      </c>
    </row>
    <row r="10078" spans="1:17">
      <c r="A10078" t="s">
        <v>18346</v>
      </c>
      <c r="B10078" s="16" t="s">
        <v>18347</v>
      </c>
      <c r="C10078">
        <v>3.3064422771203601</v>
      </c>
      <c r="D10078">
        <v>3.4870161193063098</v>
      </c>
      <c r="E10078">
        <v>3.4028894668404299</v>
      </c>
      <c r="F10078">
        <v>2.8218677180984102</v>
      </c>
      <c r="G10078">
        <v>3.5425260543824399</v>
      </c>
      <c r="H10078">
        <v>2.8218677180984102</v>
      </c>
      <c r="I10078">
        <v>3.3100125595866299</v>
      </c>
      <c r="J10078">
        <v>3.4276433730071201</v>
      </c>
      <c r="K10078">
        <v>2.8218677180984102</v>
      </c>
      <c r="L10078">
        <v>2.8218677180984102</v>
      </c>
      <c r="M10078">
        <v>3.23818724324593</v>
      </c>
      <c r="N10078">
        <v>3.79229116939824</v>
      </c>
      <c r="O10078">
        <v>2.8218677180984102</v>
      </c>
      <c r="P10078">
        <v>3.6194497939779602</v>
      </c>
      <c r="Q10078">
        <v>5.09416193408443</v>
      </c>
    </row>
    <row r="10079" spans="1:17">
      <c r="A10079" t="s">
        <v>18348</v>
      </c>
      <c r="B10079" s="16" t="s">
        <v>18349</v>
      </c>
      <c r="C10079">
        <v>4.2263167103073602</v>
      </c>
      <c r="D10079">
        <v>3.6330127529723502</v>
      </c>
      <c r="E10079">
        <v>3.4028894668404299</v>
      </c>
      <c r="F10079">
        <v>3.4706286095040801</v>
      </c>
      <c r="G10079">
        <v>3.5425260543824399</v>
      </c>
      <c r="H10079">
        <v>4.43015569855271</v>
      </c>
      <c r="I10079">
        <v>3.3100125595866299</v>
      </c>
      <c r="J10079">
        <v>3.6724961835054399</v>
      </c>
      <c r="K10079">
        <v>3.7184612093777498</v>
      </c>
      <c r="L10079">
        <v>3.4877558895723499</v>
      </c>
      <c r="M10079">
        <v>3.82485868955618</v>
      </c>
      <c r="N10079">
        <v>4.8146980941494002</v>
      </c>
      <c r="O10079">
        <v>3.7643275486974099</v>
      </c>
      <c r="P10079">
        <v>4.2713440848041202</v>
      </c>
      <c r="Q10079">
        <v>2.8218677180984102</v>
      </c>
    </row>
    <row r="10080" spans="1:17">
      <c r="A10080" t="s">
        <v>18350</v>
      </c>
      <c r="B10080" s="16" t="s">
        <v>18351</v>
      </c>
      <c r="C10080">
        <v>3.3064422771203601</v>
      </c>
      <c r="D10080">
        <v>3.2942621936663499</v>
      </c>
      <c r="E10080">
        <v>2.8218677180984102</v>
      </c>
      <c r="F10080">
        <v>2.8218677180984102</v>
      </c>
      <c r="G10080">
        <v>3.33407035458014</v>
      </c>
      <c r="H10080">
        <v>3.30825032505737</v>
      </c>
      <c r="I10080">
        <v>3.7848446501428201</v>
      </c>
      <c r="J10080">
        <v>3.6724961835054399</v>
      </c>
      <c r="K10080">
        <v>3.8204461843508501</v>
      </c>
      <c r="L10080">
        <v>3.29479214013883</v>
      </c>
      <c r="M10080">
        <v>3.4086250003018401</v>
      </c>
      <c r="N10080">
        <v>2.8218677180984102</v>
      </c>
      <c r="O10080">
        <v>2.8218677180984102</v>
      </c>
      <c r="P10080">
        <v>2.8218677180984102</v>
      </c>
      <c r="Q10080">
        <v>2.8218677180984102</v>
      </c>
    </row>
    <row r="10081" spans="1:17">
      <c r="A10081" t="s">
        <v>18352</v>
      </c>
      <c r="B10081" s="16" t="s">
        <v>18353</v>
      </c>
      <c r="C10081">
        <v>3.5040133865677898</v>
      </c>
      <c r="D10081">
        <v>3.4870161193063098</v>
      </c>
      <c r="E10081">
        <v>3.4028894668404299</v>
      </c>
      <c r="F10081">
        <v>3.4706286095040801</v>
      </c>
      <c r="G10081">
        <v>2.8218677180984102</v>
      </c>
      <c r="H10081">
        <v>3.30825032505737</v>
      </c>
      <c r="I10081">
        <v>3.3100125595866299</v>
      </c>
      <c r="J10081">
        <v>3.4276433730071201</v>
      </c>
      <c r="K10081">
        <v>3.4608708703561399</v>
      </c>
      <c r="L10081">
        <v>3.29479214013883</v>
      </c>
      <c r="M10081">
        <v>3.4086250003018401</v>
      </c>
      <c r="N10081">
        <v>3.31389066967124</v>
      </c>
      <c r="O10081">
        <v>3.42420286852819</v>
      </c>
      <c r="P10081">
        <v>3.3893867502571098</v>
      </c>
      <c r="Q10081">
        <v>2.8218677180984102</v>
      </c>
    </row>
    <row r="10082" spans="1:17">
      <c r="A10082" t="s">
        <v>18354</v>
      </c>
      <c r="B10082" s="16" t="s">
        <v>18355</v>
      </c>
      <c r="C10082">
        <v>3.3064422771203601</v>
      </c>
      <c r="D10082">
        <v>3.2942621936663499</v>
      </c>
      <c r="E10082">
        <v>3.4028894668404299</v>
      </c>
      <c r="F10082">
        <v>2.8218677180984102</v>
      </c>
      <c r="G10082">
        <v>2.8218677180984102</v>
      </c>
      <c r="H10082">
        <v>3.30825032505737</v>
      </c>
      <c r="I10082">
        <v>3.3100125595866299</v>
      </c>
      <c r="J10082">
        <v>2.8218677180984102</v>
      </c>
      <c r="K10082">
        <v>2.8218677180984102</v>
      </c>
      <c r="L10082">
        <v>3.29479214013883</v>
      </c>
      <c r="M10082">
        <v>2.8218677180984102</v>
      </c>
      <c r="N10082">
        <v>3.79229116939824</v>
      </c>
      <c r="O10082">
        <v>3.24931794675887</v>
      </c>
      <c r="P10082">
        <v>3.3893867502571098</v>
      </c>
      <c r="Q10082">
        <v>2.8218677180984102</v>
      </c>
    </row>
    <row r="10083" spans="1:17">
      <c r="A10083" t="s">
        <v>18356</v>
      </c>
      <c r="B10083" s="16" t="s">
        <v>18357</v>
      </c>
      <c r="C10083">
        <v>3.5040133865677898</v>
      </c>
      <c r="D10083">
        <v>3.4870161193063098</v>
      </c>
      <c r="E10083">
        <v>3.4028894668404299</v>
      </c>
      <c r="F10083">
        <v>3.2825265482838799</v>
      </c>
      <c r="G10083">
        <v>4.0460446887748596</v>
      </c>
      <c r="H10083">
        <v>2.8218677180984102</v>
      </c>
      <c r="I10083">
        <v>2.8218677180984102</v>
      </c>
      <c r="J10083">
        <v>2.8218677180984102</v>
      </c>
      <c r="K10083">
        <v>3.27554212654834</v>
      </c>
      <c r="L10083">
        <v>2.8218677180984102</v>
      </c>
      <c r="M10083">
        <v>3.4086250003018401</v>
      </c>
      <c r="N10083">
        <v>3.31389066967124</v>
      </c>
      <c r="O10083">
        <v>4.0696565081197198</v>
      </c>
      <c r="P10083">
        <v>2.8218677180984102</v>
      </c>
      <c r="Q10083">
        <v>2.8218677180984102</v>
      </c>
    </row>
    <row r="10084" spans="1:17">
      <c r="A10084" t="s">
        <v>18358</v>
      </c>
      <c r="B10084" s="16" t="s">
        <v>18359</v>
      </c>
      <c r="C10084">
        <v>4.7424302842105197</v>
      </c>
      <c r="D10084">
        <v>4.6529177314580599</v>
      </c>
      <c r="E10084">
        <v>3.9618875914207199</v>
      </c>
      <c r="F10084">
        <v>4.2284225029819602</v>
      </c>
      <c r="G10084">
        <v>4.73757715912134</v>
      </c>
      <c r="H10084">
        <v>3.8900437060628099</v>
      </c>
      <c r="I10084">
        <v>4.6056600831029897</v>
      </c>
      <c r="J10084">
        <v>4.1400611729353196</v>
      </c>
      <c r="K10084">
        <v>3.8204461843508501</v>
      </c>
      <c r="L10084">
        <v>3.9560512465587201</v>
      </c>
      <c r="M10084">
        <v>4.69174350335686</v>
      </c>
      <c r="N10084">
        <v>4.9442341107279502</v>
      </c>
      <c r="O10084">
        <v>4.9374682048982903</v>
      </c>
      <c r="P10084">
        <v>4.7374550361106396</v>
      </c>
      <c r="Q10084">
        <v>2.8218677180984102</v>
      </c>
    </row>
    <row r="10085" spans="1:17">
      <c r="A10085" t="s">
        <v>18360</v>
      </c>
      <c r="B10085" s="16" t="s">
        <v>18361</v>
      </c>
      <c r="C10085">
        <v>4.2964146619915802</v>
      </c>
      <c r="D10085">
        <v>4.60434225742737</v>
      </c>
      <c r="E10085">
        <v>3.6381873987360902</v>
      </c>
      <c r="F10085">
        <v>3.7319397910766599</v>
      </c>
      <c r="G10085">
        <v>4.3009286659846602</v>
      </c>
      <c r="H10085">
        <v>3.7814594184883799</v>
      </c>
      <c r="I10085">
        <v>4.49496154099739</v>
      </c>
      <c r="J10085">
        <v>3.8565114723405598</v>
      </c>
      <c r="K10085">
        <v>4.7193737720337401</v>
      </c>
      <c r="L10085">
        <v>4.3892426656840904</v>
      </c>
      <c r="M10085">
        <v>4.1590575299716699</v>
      </c>
      <c r="N10085">
        <v>4.0888472785647796</v>
      </c>
      <c r="O10085">
        <v>4.6215116313316003</v>
      </c>
      <c r="P10085">
        <v>4.2713440848041202</v>
      </c>
      <c r="Q10085">
        <v>2.8218677180984102</v>
      </c>
    </row>
    <row r="10086" spans="1:17">
      <c r="A10086" t="s">
        <v>18362</v>
      </c>
      <c r="B10086" s="16" t="s">
        <v>18363</v>
      </c>
      <c r="C10086">
        <v>3.8862082974622001</v>
      </c>
      <c r="D10086">
        <v>3.6330127529723502</v>
      </c>
      <c r="E10086">
        <v>2.8218677180984102</v>
      </c>
      <c r="F10086">
        <v>3.6131889974304401</v>
      </c>
      <c r="G10086">
        <v>3.8309652426265099</v>
      </c>
      <c r="H10086">
        <v>2.8218677180984102</v>
      </c>
      <c r="I10086">
        <v>3.8937805799913501</v>
      </c>
      <c r="J10086">
        <v>3.4276433730071201</v>
      </c>
      <c r="K10086">
        <v>3.6013796825057902</v>
      </c>
      <c r="L10086">
        <v>3.7555759297476698</v>
      </c>
      <c r="M10086">
        <v>3.6461416973015899</v>
      </c>
      <c r="N10086">
        <v>3.6661147186140499</v>
      </c>
      <c r="O10086">
        <v>3.24931794675887</v>
      </c>
      <c r="P10086">
        <v>3.3893867502571098</v>
      </c>
      <c r="Q10086">
        <v>2.8218677180984102</v>
      </c>
    </row>
    <row r="10087" spans="1:17">
      <c r="A10087" t="s">
        <v>18364</v>
      </c>
      <c r="B10087" s="16" t="s">
        <v>18365</v>
      </c>
      <c r="C10087">
        <v>3.8862082974622001</v>
      </c>
      <c r="D10087">
        <v>3.6330127529723502</v>
      </c>
      <c r="E10087">
        <v>3.6381873987360902</v>
      </c>
      <c r="F10087">
        <v>3.2825265482838799</v>
      </c>
      <c r="G10087">
        <v>4.0460446887748596</v>
      </c>
      <c r="H10087">
        <v>2.8218677180984102</v>
      </c>
      <c r="I10087">
        <v>3.7848446501428201</v>
      </c>
      <c r="J10087">
        <v>2.8218677180984102</v>
      </c>
      <c r="K10087">
        <v>3.7184612093777498</v>
      </c>
      <c r="L10087">
        <v>3.7555759297476698</v>
      </c>
      <c r="M10087">
        <v>3.5380814202985702</v>
      </c>
      <c r="N10087">
        <v>3.5144020463037902</v>
      </c>
      <c r="O10087">
        <v>4.0021176285150997</v>
      </c>
      <c r="P10087">
        <v>3.3893867502571098</v>
      </c>
      <c r="Q10087">
        <v>2.8218677180984102</v>
      </c>
    </row>
    <row r="10088" spans="1:17">
      <c r="A10088" t="s">
        <v>18366</v>
      </c>
      <c r="B10088" s="16" t="s">
        <v>18367</v>
      </c>
      <c r="C10088">
        <v>4.8324495657597604</v>
      </c>
      <c r="D10088">
        <v>4.1197647330598102</v>
      </c>
      <c r="E10088">
        <v>3.6381873987360902</v>
      </c>
      <c r="F10088">
        <v>3.7319397910766599</v>
      </c>
      <c r="G10088">
        <v>4.4429501088137897</v>
      </c>
      <c r="H10088">
        <v>4.1560374762891303</v>
      </c>
      <c r="I10088">
        <v>4.4354937019020104</v>
      </c>
      <c r="J10088">
        <v>4.0764652066995799</v>
      </c>
      <c r="K10088">
        <v>4.2710437260841099</v>
      </c>
      <c r="L10088">
        <v>3.7555759297476698</v>
      </c>
      <c r="M10088">
        <v>3.4086250003018401</v>
      </c>
      <c r="N10088">
        <v>4.2465073090516299</v>
      </c>
      <c r="O10088">
        <v>3.7643275486974099</v>
      </c>
      <c r="P10088">
        <v>3.7927642367557501</v>
      </c>
      <c r="Q10088">
        <v>2.8218677180984102</v>
      </c>
    </row>
    <row r="10089" spans="1:17">
      <c r="A10089" t="s">
        <v>18368</v>
      </c>
      <c r="B10089" s="16" t="s">
        <v>18369</v>
      </c>
      <c r="C10089">
        <v>4.3623517865106702</v>
      </c>
      <c r="D10089">
        <v>4.3876263279161201</v>
      </c>
      <c r="E10089">
        <v>3.6381873987360902</v>
      </c>
      <c r="F10089">
        <v>3.4706286095040801</v>
      </c>
      <c r="G10089">
        <v>4.5695203052827997</v>
      </c>
      <c r="H10089">
        <v>3.65660975244205</v>
      </c>
      <c r="I10089">
        <v>4.0793606969786396</v>
      </c>
      <c r="J10089">
        <v>3.8565114723405598</v>
      </c>
      <c r="K10089">
        <v>4.2084442324483602</v>
      </c>
      <c r="L10089">
        <v>3.8614614459532302</v>
      </c>
      <c r="M10089">
        <v>3.82485868955618</v>
      </c>
      <c r="N10089">
        <v>3.31389066967124</v>
      </c>
      <c r="O10089">
        <v>3.9295289699043701</v>
      </c>
      <c r="P10089">
        <v>3.9363215208704698</v>
      </c>
      <c r="Q10089">
        <v>2.8218677180984102</v>
      </c>
    </row>
    <row r="10090" spans="1:17">
      <c r="A10090" t="s">
        <v>18370</v>
      </c>
      <c r="B10090" s="16" t="s">
        <v>18371</v>
      </c>
      <c r="C10090">
        <v>3.5040133865677898</v>
      </c>
      <c r="D10090">
        <v>3.6330127529723502</v>
      </c>
      <c r="E10090">
        <v>2.8218677180984102</v>
      </c>
      <c r="F10090">
        <v>2.8218677180984102</v>
      </c>
      <c r="G10090">
        <v>3.70007344211845</v>
      </c>
      <c r="H10090">
        <v>3.65660975244205</v>
      </c>
      <c r="I10090">
        <v>3.6595800418069002</v>
      </c>
      <c r="J10090">
        <v>2.8218677180984102</v>
      </c>
      <c r="K10090">
        <v>4.2084442324483602</v>
      </c>
      <c r="L10090">
        <v>3.6339073669181099</v>
      </c>
      <c r="M10090">
        <v>3.23818724324593</v>
      </c>
      <c r="N10090">
        <v>3.6661147186140499</v>
      </c>
      <c r="O10090">
        <v>3.42420286852819</v>
      </c>
      <c r="P10090">
        <v>2.8218677180984102</v>
      </c>
      <c r="Q10090">
        <v>2.8218677180984102</v>
      </c>
    </row>
    <row r="10091" spans="1:17">
      <c r="A10091" t="s">
        <v>18372</v>
      </c>
      <c r="B10091" s="16" t="s">
        <v>18373</v>
      </c>
      <c r="C10091">
        <v>3.5040133865677898</v>
      </c>
      <c r="D10091">
        <v>3.8603343823973102</v>
      </c>
      <c r="E10091">
        <v>3.8152982058547602</v>
      </c>
      <c r="F10091">
        <v>2.8218677180984102</v>
      </c>
      <c r="G10091">
        <v>3.5425260543824399</v>
      </c>
      <c r="H10091">
        <v>3.50653555504317</v>
      </c>
      <c r="I10091">
        <v>3.5089935751222501</v>
      </c>
      <c r="J10091">
        <v>3.5611359966351301</v>
      </c>
      <c r="K10091">
        <v>3.6013796825057902</v>
      </c>
      <c r="L10091">
        <v>2.8218677180984102</v>
      </c>
      <c r="M10091">
        <v>2.8218677180984102</v>
      </c>
      <c r="N10091">
        <v>3.31389066967124</v>
      </c>
      <c r="O10091">
        <v>3.7643275486974099</v>
      </c>
      <c r="P10091">
        <v>3.3893867502571098</v>
      </c>
      <c r="Q10091">
        <v>2.8218677180984102</v>
      </c>
    </row>
    <row r="10092" spans="1:17">
      <c r="A10092" t="s">
        <v>18374</v>
      </c>
      <c r="B10092" s="16" t="s">
        <v>18375</v>
      </c>
      <c r="C10092">
        <v>3.3064422771203601</v>
      </c>
      <c r="D10092">
        <v>2.8218677180984102</v>
      </c>
      <c r="E10092">
        <v>3.4028894668404299</v>
      </c>
      <c r="F10092">
        <v>3.2825265482838799</v>
      </c>
      <c r="G10092">
        <v>2.8218677180984102</v>
      </c>
      <c r="H10092">
        <v>3.50653555504317</v>
      </c>
      <c r="I10092">
        <v>2.8218677180984102</v>
      </c>
      <c r="J10092">
        <v>3.6724961835054399</v>
      </c>
      <c r="K10092">
        <v>2.8218677180984102</v>
      </c>
      <c r="L10092">
        <v>2.8218677180984102</v>
      </c>
      <c r="M10092">
        <v>2.8218677180984102</v>
      </c>
      <c r="N10092">
        <v>2.8218677180984102</v>
      </c>
      <c r="O10092">
        <v>3.24931794675887</v>
      </c>
      <c r="P10092">
        <v>3.3893867502571098</v>
      </c>
      <c r="Q10092">
        <v>2.8218677180984102</v>
      </c>
    </row>
    <row r="10093" spans="1:17">
      <c r="A10093" t="s">
        <v>18376</v>
      </c>
      <c r="B10093" s="16" t="s">
        <v>18377</v>
      </c>
      <c r="C10093">
        <v>3.5040133865677898</v>
      </c>
      <c r="D10093">
        <v>3.2942621936663499</v>
      </c>
      <c r="E10093">
        <v>3.6381873987360902</v>
      </c>
      <c r="F10093">
        <v>3.4706286095040801</v>
      </c>
      <c r="G10093">
        <v>2.8218677180984102</v>
      </c>
      <c r="H10093">
        <v>2.8218677180984102</v>
      </c>
      <c r="I10093">
        <v>3.5089935751222501</v>
      </c>
      <c r="J10093">
        <v>2.8218677180984102</v>
      </c>
      <c r="K10093">
        <v>2.8218677180984102</v>
      </c>
      <c r="L10093">
        <v>2.8218677180984102</v>
      </c>
      <c r="M10093">
        <v>3.23818724324593</v>
      </c>
      <c r="N10093">
        <v>3.31389066967124</v>
      </c>
      <c r="O10093">
        <v>3.42420286852819</v>
      </c>
      <c r="P10093">
        <v>2.8218677180984102</v>
      </c>
      <c r="Q10093">
        <v>2.8218677180984102</v>
      </c>
    </row>
    <row r="10094" spans="1:17">
      <c r="A10094" t="s">
        <v>18378</v>
      </c>
      <c r="B10094" s="16" t="s">
        <v>18379</v>
      </c>
      <c r="C10094">
        <v>3.5040133865677898</v>
      </c>
      <c r="D10094">
        <v>2.8218677180984102</v>
      </c>
      <c r="E10094">
        <v>2.8218677180984102</v>
      </c>
      <c r="F10094">
        <v>2.8218677180984102</v>
      </c>
      <c r="G10094">
        <v>3.33407035458014</v>
      </c>
      <c r="H10094">
        <v>3.7814594184883799</v>
      </c>
      <c r="I10094">
        <v>2.8218677180984102</v>
      </c>
      <c r="J10094">
        <v>3.2517770676889399</v>
      </c>
      <c r="K10094">
        <v>2.8218677180984102</v>
      </c>
      <c r="L10094">
        <v>3.29479214013883</v>
      </c>
      <c r="M10094">
        <v>3.5380814202985702</v>
      </c>
      <c r="N10094">
        <v>3.31389066967124</v>
      </c>
      <c r="O10094">
        <v>3.42420286852819</v>
      </c>
      <c r="P10094">
        <v>3.7927642367557501</v>
      </c>
      <c r="Q10094">
        <v>2.8218677180984102</v>
      </c>
    </row>
    <row r="10095" spans="1:17">
      <c r="A10095" t="s">
        <v>18380</v>
      </c>
      <c r="B10095" s="16" t="s">
        <v>18381</v>
      </c>
      <c r="C10095">
        <v>2.8218677180984102</v>
      </c>
      <c r="D10095">
        <v>3.4870161193063098</v>
      </c>
      <c r="E10095">
        <v>3.6381873987360902</v>
      </c>
      <c r="F10095">
        <v>2.8218677180984102</v>
      </c>
      <c r="G10095">
        <v>3.33407035458014</v>
      </c>
      <c r="H10095">
        <v>3.65660975244205</v>
      </c>
      <c r="I10095">
        <v>2.8218677180984102</v>
      </c>
      <c r="J10095">
        <v>3.4276433730071201</v>
      </c>
      <c r="K10095">
        <v>3.27554212654834</v>
      </c>
      <c r="L10095">
        <v>2.8218677180984102</v>
      </c>
      <c r="M10095">
        <v>3.23818724324593</v>
      </c>
      <c r="N10095">
        <v>3.5144020463037902</v>
      </c>
      <c r="O10095">
        <v>3.5569664057961599</v>
      </c>
      <c r="P10095">
        <v>2.8218677180984102</v>
      </c>
      <c r="Q10095">
        <v>2.8218677180984102</v>
      </c>
    </row>
    <row r="10096" spans="1:17">
      <c r="A10096" t="s">
        <v>18382</v>
      </c>
      <c r="B10096" s="16" t="s">
        <v>18383</v>
      </c>
      <c r="C10096">
        <v>3.3064422771203601</v>
      </c>
      <c r="D10096">
        <v>3.9548310731697001</v>
      </c>
      <c r="E10096">
        <v>3.8152982058547602</v>
      </c>
      <c r="F10096">
        <v>3.2825265482838799</v>
      </c>
      <c r="G10096">
        <v>4.3009286659846602</v>
      </c>
      <c r="H10096">
        <v>4.1560374762891303</v>
      </c>
      <c r="I10096">
        <v>3.3100125595866299</v>
      </c>
      <c r="J10096">
        <v>3.7696016503418699</v>
      </c>
      <c r="K10096">
        <v>3.7184612093777498</v>
      </c>
      <c r="L10096">
        <v>3.7555759297476698</v>
      </c>
      <c r="M10096">
        <v>3.9727288000471899</v>
      </c>
      <c r="N10096">
        <v>3.5144020463037902</v>
      </c>
      <c r="O10096">
        <v>3.8507909364900099</v>
      </c>
      <c r="P10096">
        <v>3.6194497939779602</v>
      </c>
      <c r="Q10096">
        <v>2.8218677180984102</v>
      </c>
    </row>
    <row r="10097" spans="1:17">
      <c r="A10097" t="s">
        <v>18384</v>
      </c>
      <c r="B10097" s="16" t="s">
        <v>18385</v>
      </c>
      <c r="C10097">
        <v>3.5040133865677898</v>
      </c>
      <c r="D10097">
        <v>3.6330127529723502</v>
      </c>
      <c r="E10097">
        <v>3.4028894668404299</v>
      </c>
      <c r="F10097">
        <v>2.8218677180984102</v>
      </c>
      <c r="G10097">
        <v>3.33407035458014</v>
      </c>
      <c r="H10097">
        <v>3.30825032505737</v>
      </c>
      <c r="I10097">
        <v>3.3100125595866299</v>
      </c>
      <c r="J10097">
        <v>3.4276433730071201</v>
      </c>
      <c r="K10097">
        <v>2.8218677180984102</v>
      </c>
      <c r="L10097">
        <v>3.4877558895723499</v>
      </c>
      <c r="M10097">
        <v>3.5380814202985702</v>
      </c>
      <c r="N10097">
        <v>3.9019995236038798</v>
      </c>
      <c r="O10097">
        <v>3.24931794675887</v>
      </c>
      <c r="P10097">
        <v>3.6194497939779602</v>
      </c>
      <c r="Q10097">
        <v>2.8218677180984102</v>
      </c>
    </row>
    <row r="10098" spans="1:17">
      <c r="A10098" t="s">
        <v>18386</v>
      </c>
      <c r="B10098" s="16" t="s">
        <v>18387</v>
      </c>
      <c r="C10098">
        <v>4.1513583524311999</v>
      </c>
      <c r="D10098">
        <v>4.1931807688815699</v>
      </c>
      <c r="E10098">
        <v>3.8152982058547602</v>
      </c>
      <c r="F10098">
        <v>4.2917886290068799</v>
      </c>
      <c r="G10098">
        <v>3.5425260543824399</v>
      </c>
      <c r="H10098">
        <v>4.4894640760069198</v>
      </c>
      <c r="I10098">
        <v>3.8937805799913501</v>
      </c>
      <c r="J10098">
        <v>4.1999986398891203</v>
      </c>
      <c r="K10098">
        <v>3.6013796825057902</v>
      </c>
      <c r="L10098">
        <v>4.2633743974944602</v>
      </c>
      <c r="M10098">
        <v>4.72701506955603</v>
      </c>
      <c r="N10098">
        <v>4.3841781814921204</v>
      </c>
      <c r="O10098">
        <v>4.4030955001336496</v>
      </c>
      <c r="P10098">
        <v>3.7927642367557501</v>
      </c>
      <c r="Q10098">
        <v>5.81282804418474</v>
      </c>
    </row>
    <row r="10099" spans="1:17">
      <c r="A10099" t="s">
        <v>18388</v>
      </c>
      <c r="B10099" s="16" t="s">
        <v>18389</v>
      </c>
      <c r="C10099">
        <v>3.3064422771203601</v>
      </c>
      <c r="D10099">
        <v>3.4870161193063098</v>
      </c>
      <c r="E10099">
        <v>3.9618875914207199</v>
      </c>
      <c r="F10099">
        <v>2.8218677180984102</v>
      </c>
      <c r="G10099">
        <v>3.33407035458014</v>
      </c>
      <c r="H10099">
        <v>2.8218677180984102</v>
      </c>
      <c r="I10099">
        <v>2.8218677180984102</v>
      </c>
      <c r="J10099">
        <v>2.8218677180984102</v>
      </c>
      <c r="K10099">
        <v>4.3865415857412602</v>
      </c>
      <c r="L10099">
        <v>3.7555759297476698</v>
      </c>
      <c r="M10099">
        <v>3.5380814202985702</v>
      </c>
      <c r="N10099">
        <v>3.5144020463037902</v>
      </c>
      <c r="O10099">
        <v>3.24931794675887</v>
      </c>
      <c r="P10099">
        <v>4.3630835021106398</v>
      </c>
      <c r="Q10099">
        <v>2.8218677180984102</v>
      </c>
    </row>
    <row r="10100" spans="1:17">
      <c r="A10100" t="s">
        <v>18390</v>
      </c>
      <c r="B10100" s="16" t="s">
        <v>18391</v>
      </c>
      <c r="C10100">
        <v>2.8218677180984102</v>
      </c>
      <c r="D10100">
        <v>3.2942621936663499</v>
      </c>
      <c r="E10100">
        <v>3.4028894668404299</v>
      </c>
      <c r="F10100">
        <v>3.6131889974304401</v>
      </c>
      <c r="G10100">
        <v>3.5425260543824399</v>
      </c>
      <c r="H10100">
        <v>2.8218677180984102</v>
      </c>
      <c r="I10100">
        <v>2.8218677180984102</v>
      </c>
      <c r="J10100">
        <v>2.8218677180984102</v>
      </c>
      <c r="K10100">
        <v>2.8218677180984102</v>
      </c>
      <c r="L10100">
        <v>2.8218677180984102</v>
      </c>
      <c r="M10100">
        <v>3.6461416973015899</v>
      </c>
      <c r="N10100">
        <v>3.31389066967124</v>
      </c>
      <c r="O10100">
        <v>3.24931794675887</v>
      </c>
      <c r="P10100">
        <v>2.8218677180984102</v>
      </c>
      <c r="Q10100">
        <v>2.8218677180984102</v>
      </c>
    </row>
    <row r="10101" spans="1:17">
      <c r="A10101" t="s">
        <v>18392</v>
      </c>
      <c r="B10101" s="16" t="s">
        <v>18393</v>
      </c>
      <c r="C10101">
        <v>6.3993279841007</v>
      </c>
      <c r="D10101">
        <v>6.4930776432046997</v>
      </c>
      <c r="E10101">
        <v>6.4589126547399403</v>
      </c>
      <c r="F10101">
        <v>6.03844460263067</v>
      </c>
      <c r="G10101">
        <v>5.6458708745746398</v>
      </c>
      <c r="H10101">
        <v>6.6267677880296096</v>
      </c>
      <c r="I10101">
        <v>6.6477658559454804</v>
      </c>
      <c r="J10101">
        <v>6.3659976937039797</v>
      </c>
      <c r="K10101">
        <v>6.6181099741906699</v>
      </c>
      <c r="L10101">
        <v>6.3936395210192902</v>
      </c>
      <c r="M10101">
        <v>6.5213705179323602</v>
      </c>
      <c r="N10101">
        <v>5.8399741889468402</v>
      </c>
      <c r="O10101">
        <v>6.4590991617325901</v>
      </c>
      <c r="P10101">
        <v>6.9348693486336597</v>
      </c>
      <c r="Q10101">
        <v>5.81282804418474</v>
      </c>
    </row>
    <row r="10102" spans="1:17">
      <c r="A10102" t="s">
        <v>18394</v>
      </c>
      <c r="B10102" s="16" t="s">
        <v>18395</v>
      </c>
      <c r="C10102">
        <v>7.5343816153612604</v>
      </c>
      <c r="D10102">
        <v>7.6964111900943601</v>
      </c>
      <c r="E10102">
        <v>7.4643237134036697</v>
      </c>
      <c r="F10102">
        <v>7.4169362607178204</v>
      </c>
      <c r="G10102">
        <v>7.6462168938968302</v>
      </c>
      <c r="H10102">
        <v>7.4867847692455003</v>
      </c>
      <c r="I10102">
        <v>7.9805988841116697</v>
      </c>
      <c r="J10102">
        <v>7.4680339006621503</v>
      </c>
      <c r="K10102">
        <v>7.8912514973392103</v>
      </c>
      <c r="L10102">
        <v>7.62287817002548</v>
      </c>
      <c r="M10102">
        <v>7.3871947493988603</v>
      </c>
      <c r="N10102">
        <v>6.7595169993836901</v>
      </c>
      <c r="O10102">
        <v>7.3511467449476502</v>
      </c>
      <c r="P10102">
        <v>7.9975370639367904</v>
      </c>
      <c r="Q10102">
        <v>7.1565710053807701</v>
      </c>
    </row>
    <row r="10103" spans="1:17">
      <c r="A10103" t="s">
        <v>18396</v>
      </c>
      <c r="B10103" s="16" t="s">
        <v>18397</v>
      </c>
      <c r="C10103">
        <v>10.798294034814701</v>
      </c>
      <c r="D10103">
        <v>10.824288003250301</v>
      </c>
      <c r="E10103">
        <v>10.7061212871393</v>
      </c>
      <c r="F10103">
        <v>10.5990662775956</v>
      </c>
      <c r="G10103">
        <v>10.7684083893918</v>
      </c>
      <c r="H10103">
        <v>10.172402277260799</v>
      </c>
      <c r="I10103">
        <v>10.641258934208199</v>
      </c>
      <c r="J10103">
        <v>10.482149417761599</v>
      </c>
      <c r="K10103">
        <v>10.6656069789626</v>
      </c>
      <c r="L10103">
        <v>10.574725746545701</v>
      </c>
      <c r="M10103">
        <v>10.540368635792699</v>
      </c>
      <c r="N10103">
        <v>10.656706703500801</v>
      </c>
      <c r="O10103">
        <v>10.529895679609901</v>
      </c>
      <c r="P10103">
        <v>10.182810776794099</v>
      </c>
      <c r="Q10103">
        <v>10.9742637136371</v>
      </c>
    </row>
    <row r="10104" spans="1:17">
      <c r="A10104" t="s">
        <v>18398</v>
      </c>
      <c r="B10104" s="16" t="s">
        <v>18399</v>
      </c>
      <c r="C10104">
        <v>9.5585708309860404</v>
      </c>
      <c r="D10104">
        <v>9.5840268710928704</v>
      </c>
      <c r="E10104">
        <v>9.1481392404634398</v>
      </c>
      <c r="F10104">
        <v>9.0445855483717494</v>
      </c>
      <c r="G10104">
        <v>9.0002988143794695</v>
      </c>
      <c r="H10104">
        <v>9.7002238208270093</v>
      </c>
      <c r="I10104">
        <v>9.3128594848928401</v>
      </c>
      <c r="J10104">
        <v>8.9906250722478909</v>
      </c>
      <c r="K10104">
        <v>9.2268909238306893</v>
      </c>
      <c r="L10104">
        <v>9.2628764918379094</v>
      </c>
      <c r="M10104">
        <v>9.1568137303721606</v>
      </c>
      <c r="N10104">
        <v>9.1601016176434804</v>
      </c>
      <c r="O10104">
        <v>9.3189997115961791</v>
      </c>
      <c r="P10104">
        <v>9.1615249073593699</v>
      </c>
      <c r="Q10104">
        <v>8.7932323857913595</v>
      </c>
    </row>
    <row r="10105" spans="1:17">
      <c r="A10105" t="s">
        <v>18400</v>
      </c>
      <c r="B10105" s="16" t="s">
        <v>18401</v>
      </c>
      <c r="C10105">
        <v>11.6039217708796</v>
      </c>
      <c r="D10105">
        <v>11.648301277767599</v>
      </c>
      <c r="E10105">
        <v>11.423021380271701</v>
      </c>
      <c r="F10105">
        <v>12.074531846985501</v>
      </c>
      <c r="G10105">
        <v>11.556268623184501</v>
      </c>
      <c r="H10105">
        <v>12.0723796557304</v>
      </c>
      <c r="I10105">
        <v>11.368523319933599</v>
      </c>
      <c r="J10105">
        <v>12.1140684913732</v>
      </c>
      <c r="K10105">
        <v>11.545532853803101</v>
      </c>
      <c r="L10105">
        <v>11.513098358796499</v>
      </c>
      <c r="M10105">
        <v>11.481527577545</v>
      </c>
      <c r="N10105">
        <v>11.270091390516599</v>
      </c>
      <c r="O10105">
        <v>11.312140138533101</v>
      </c>
      <c r="P10105">
        <v>11.6476169913807</v>
      </c>
      <c r="Q10105">
        <v>10.323554046550599</v>
      </c>
    </row>
    <row r="10106" spans="1:17">
      <c r="A10106" t="s">
        <v>18402</v>
      </c>
      <c r="B10106" s="16" t="s">
        <v>18403</v>
      </c>
      <c r="C10106">
        <v>3.98283533271713</v>
      </c>
      <c r="D10106">
        <v>3.8603343823973102</v>
      </c>
      <c r="E10106">
        <v>4.6393553598667303</v>
      </c>
      <c r="F10106">
        <v>4.0118215330109104</v>
      </c>
      <c r="G10106">
        <v>4.0460446887748596</v>
      </c>
      <c r="H10106">
        <v>4.3676565829540399</v>
      </c>
      <c r="I10106">
        <v>4.30650913402902</v>
      </c>
      <c r="J10106">
        <v>4.4114342089532403</v>
      </c>
      <c r="K10106">
        <v>4.3302743077434496</v>
      </c>
      <c r="L10106">
        <v>4.7015176725495298</v>
      </c>
      <c r="M10106">
        <v>4.21436379980989</v>
      </c>
      <c r="N10106">
        <v>4.8593448344507699</v>
      </c>
      <c r="O10106">
        <v>4.3028205748149997</v>
      </c>
      <c r="P10106">
        <v>4.0606668341819496</v>
      </c>
      <c r="Q10106">
        <v>2.8218677180984102</v>
      </c>
    </row>
    <row r="10107" spans="1:17">
      <c r="A10107" t="s">
        <v>18404</v>
      </c>
      <c r="B10107" s="16" t="s">
        <v>18405</v>
      </c>
      <c r="C10107">
        <v>3.3064422771203601</v>
      </c>
      <c r="D10107">
        <v>3.2942621936663499</v>
      </c>
      <c r="E10107">
        <v>2.8218677180984102</v>
      </c>
      <c r="F10107">
        <v>4.1611154638698196</v>
      </c>
      <c r="G10107">
        <v>3.5425260543824399</v>
      </c>
      <c r="H10107">
        <v>3.50653555504317</v>
      </c>
      <c r="I10107">
        <v>3.3100125595866299</v>
      </c>
      <c r="J10107">
        <v>2.8218677180984102</v>
      </c>
      <c r="K10107">
        <v>3.91162951239331</v>
      </c>
      <c r="L10107">
        <v>3.7555759297476698</v>
      </c>
      <c r="M10107">
        <v>3.23818724324593</v>
      </c>
      <c r="N10107">
        <v>3.99991931403749</v>
      </c>
      <c r="O10107">
        <v>2.8218677180984102</v>
      </c>
      <c r="P10107">
        <v>2.8218677180984102</v>
      </c>
      <c r="Q10107">
        <v>5.09416193408443</v>
      </c>
    </row>
    <row r="10108" spans="1:17">
      <c r="A10108" t="s">
        <v>18406</v>
      </c>
      <c r="B10108" s="16" t="s">
        <v>18407</v>
      </c>
      <c r="C10108">
        <v>4.4838185959666896</v>
      </c>
      <c r="D10108">
        <v>4.60434225742737</v>
      </c>
      <c r="E10108">
        <v>2.8218677180984102</v>
      </c>
      <c r="F10108">
        <v>3.7319397910766599</v>
      </c>
      <c r="G10108">
        <v>3.33407035458014</v>
      </c>
      <c r="H10108">
        <v>3.7814594184883799</v>
      </c>
      <c r="I10108">
        <v>3.8937805799913501</v>
      </c>
      <c r="J10108">
        <v>2.8218677180984102</v>
      </c>
      <c r="K10108">
        <v>6.2920916190738598</v>
      </c>
      <c r="L10108">
        <v>5.8319238793611898</v>
      </c>
      <c r="M10108">
        <v>3.4086250003018401</v>
      </c>
      <c r="N10108">
        <v>3.79229116939824</v>
      </c>
      <c r="O10108">
        <v>3.42420286852819</v>
      </c>
      <c r="P10108">
        <v>2.8218677180984102</v>
      </c>
      <c r="Q10108">
        <v>2.8218677180984102</v>
      </c>
    </row>
    <row r="10109" spans="1:17">
      <c r="A10109" t="s">
        <v>18408</v>
      </c>
      <c r="B10109" s="16" t="s">
        <v>18409</v>
      </c>
      <c r="C10109">
        <v>5.9458908722802599</v>
      </c>
      <c r="D10109">
        <v>5.8489556220091004</v>
      </c>
      <c r="E10109">
        <v>5.12062362366449</v>
      </c>
      <c r="F10109">
        <v>5.8111357960990899</v>
      </c>
      <c r="G10109">
        <v>6.5369974430488398</v>
      </c>
      <c r="H10109">
        <v>4.9232684487670202</v>
      </c>
      <c r="I10109">
        <v>5.28584498120492</v>
      </c>
      <c r="J10109">
        <v>4.0085972383706396</v>
      </c>
      <c r="K10109">
        <v>7.65406560375519</v>
      </c>
      <c r="L10109">
        <v>7.1082475476282703</v>
      </c>
      <c r="M10109">
        <v>4.9201667747551001</v>
      </c>
      <c r="N10109">
        <v>5.9423367922347801</v>
      </c>
      <c r="O10109">
        <v>5.2659635633928499</v>
      </c>
      <c r="P10109">
        <v>3.7927642367557501</v>
      </c>
      <c r="Q10109">
        <v>6.6375058506955904</v>
      </c>
    </row>
    <row r="10110" spans="1:17">
      <c r="A10110" t="s">
        <v>18410</v>
      </c>
      <c r="B10110" s="16" t="s">
        <v>18411</v>
      </c>
      <c r="C10110">
        <v>4.2263167103073602</v>
      </c>
      <c r="D10110">
        <v>4.1931807688815699</v>
      </c>
      <c r="E10110">
        <v>4.4833795521924502</v>
      </c>
      <c r="F10110">
        <v>3.7319397910766599</v>
      </c>
      <c r="G10110">
        <v>3.8309652426265099</v>
      </c>
      <c r="H10110">
        <v>4.3676565829540399</v>
      </c>
      <c r="I10110">
        <v>4.3728229044696096</v>
      </c>
      <c r="J10110">
        <v>4.0764652066995799</v>
      </c>
      <c r="K10110">
        <v>4.3865415857412602</v>
      </c>
      <c r="L10110">
        <v>4.0420260041176004</v>
      </c>
      <c r="M10110">
        <v>4.4113157068760698</v>
      </c>
      <c r="N10110">
        <v>4.3841781814921204</v>
      </c>
      <c r="O10110">
        <v>4.2491040476565001</v>
      </c>
      <c r="P10110">
        <v>3.6194497939779602</v>
      </c>
      <c r="Q10110">
        <v>2.8218677180984102</v>
      </c>
    </row>
    <row r="10111" spans="1:17">
      <c r="A10111" t="s">
        <v>18412</v>
      </c>
      <c r="B10111" s="16" t="s">
        <v>18413</v>
      </c>
      <c r="C10111">
        <v>3.7779852140208301</v>
      </c>
      <c r="D10111">
        <v>3.8603343823973102</v>
      </c>
      <c r="E10111">
        <v>4.3035359899866696</v>
      </c>
      <c r="F10111">
        <v>4.4086599646307301</v>
      </c>
      <c r="G10111">
        <v>4.1380367534927496</v>
      </c>
      <c r="H10111">
        <v>2.8218677180984102</v>
      </c>
      <c r="I10111">
        <v>2.8218677180984102</v>
      </c>
      <c r="J10111">
        <v>3.4276433730071201</v>
      </c>
      <c r="K10111">
        <v>3.8204461843508501</v>
      </c>
      <c r="L10111">
        <v>3.7555759297476698</v>
      </c>
      <c r="M10111">
        <v>3.7404257728686199</v>
      </c>
      <c r="N10111">
        <v>3.9019995236038798</v>
      </c>
      <c r="O10111">
        <v>4.0021176285150997</v>
      </c>
      <c r="P10111">
        <v>2.8218677180984102</v>
      </c>
      <c r="Q10111">
        <v>2.8218677180984102</v>
      </c>
    </row>
    <row r="10112" spans="1:17">
      <c r="A10112" t="s">
        <v>18414</v>
      </c>
      <c r="B10112" s="16" t="s">
        <v>18415</v>
      </c>
      <c r="C10112">
        <v>7.9129371762360199</v>
      </c>
      <c r="D10112">
        <v>8.1535027241447207</v>
      </c>
      <c r="E10112">
        <v>8.1360753872999894</v>
      </c>
      <c r="F10112">
        <v>8.3255308183413206</v>
      </c>
      <c r="G10112">
        <v>7.9910676193969099</v>
      </c>
      <c r="H10112">
        <v>9.2458429931738895</v>
      </c>
      <c r="I10112">
        <v>8.1563008884864097</v>
      </c>
      <c r="J10112">
        <v>8.4110086180736108</v>
      </c>
      <c r="K10112">
        <v>7.8028350331901102</v>
      </c>
      <c r="L10112">
        <v>7.9837524400169499</v>
      </c>
      <c r="M10112">
        <v>8.4905077485858307</v>
      </c>
      <c r="N10112">
        <v>8.5258810022951703</v>
      </c>
      <c r="O10112">
        <v>8.4294540807362495</v>
      </c>
      <c r="P10112">
        <v>8.4134344157517695</v>
      </c>
      <c r="Q10112">
        <v>7.6950435514148801</v>
      </c>
    </row>
    <row r="10113" spans="1:17">
      <c r="A10113" t="s">
        <v>18416</v>
      </c>
      <c r="B10113" s="16" t="s">
        <v>18417</v>
      </c>
      <c r="C10113">
        <v>8.1646008237611394</v>
      </c>
      <c r="D10113">
        <v>7.8904552081381496</v>
      </c>
      <c r="E10113">
        <v>8.0180341608702506</v>
      </c>
      <c r="F10113">
        <v>8.2168543213050196</v>
      </c>
      <c r="G10113">
        <v>8.2306610451235809</v>
      </c>
      <c r="H10113">
        <v>8.5602301064198407</v>
      </c>
      <c r="I10113">
        <v>8.4303797432236909</v>
      </c>
      <c r="J10113">
        <v>8.3479607696037004</v>
      </c>
      <c r="K10113">
        <v>8.0647469792340907</v>
      </c>
      <c r="L10113">
        <v>8.0352919286656004</v>
      </c>
      <c r="M10113">
        <v>8.4857415116602404</v>
      </c>
      <c r="N10113">
        <v>8.2310648549784293</v>
      </c>
      <c r="O10113">
        <v>8.6318217539436297</v>
      </c>
      <c r="P10113">
        <v>8.3214149767362393</v>
      </c>
      <c r="Q10113">
        <v>8.1958182219819093</v>
      </c>
    </row>
    <row r="10114" spans="1:17">
      <c r="A10114" t="s">
        <v>18418</v>
      </c>
      <c r="B10114" s="16" t="s">
        <v>18419</v>
      </c>
      <c r="C10114">
        <v>7.8026878177541699</v>
      </c>
      <c r="D10114">
        <v>8.0900806023994694</v>
      </c>
      <c r="E10114">
        <v>8.0689192944245107</v>
      </c>
      <c r="F10114">
        <v>8.2654116062852392</v>
      </c>
      <c r="G10114">
        <v>8.1275092336118995</v>
      </c>
      <c r="H10114">
        <v>8.4739482481615003</v>
      </c>
      <c r="I10114">
        <v>7.95229269076051</v>
      </c>
      <c r="J10114">
        <v>8.2702475359423904</v>
      </c>
      <c r="K10114">
        <v>7.9785934286737303</v>
      </c>
      <c r="L10114">
        <v>7.97498035067294</v>
      </c>
      <c r="M10114">
        <v>7.7868444819670897</v>
      </c>
      <c r="N10114">
        <v>7.5112879937056096</v>
      </c>
      <c r="O10114">
        <v>7.8234351670915903</v>
      </c>
      <c r="P10114">
        <v>8.1404815016067307</v>
      </c>
      <c r="Q10114">
        <v>2.8218677180984102</v>
      </c>
    </row>
    <row r="10115" spans="1:17">
      <c r="A10115" t="s">
        <v>18420</v>
      </c>
      <c r="B10115" s="16" t="s">
        <v>18421</v>
      </c>
      <c r="C10115">
        <v>10.0532464229432</v>
      </c>
      <c r="D10115">
        <v>10.005041035383099</v>
      </c>
      <c r="E10115">
        <v>10.499224012969799</v>
      </c>
      <c r="F10115">
        <v>10.688224141833301</v>
      </c>
      <c r="G10115">
        <v>10.4242649945959</v>
      </c>
      <c r="H10115">
        <v>9.1501888226661894</v>
      </c>
      <c r="I10115">
        <v>9.5261849858308505</v>
      </c>
      <c r="J10115">
        <v>10.428198321846899</v>
      </c>
      <c r="K10115">
        <v>9.7577404276956692</v>
      </c>
      <c r="L10115">
        <v>9.7085279352909595</v>
      </c>
      <c r="M10115">
        <v>9.9118800992937501</v>
      </c>
      <c r="N10115">
        <v>9.8637118096981098</v>
      </c>
      <c r="O10115">
        <v>9.7753203675825606</v>
      </c>
      <c r="P10115">
        <v>9.2948057323943303</v>
      </c>
      <c r="Q10115">
        <v>10.3475376618719</v>
      </c>
    </row>
    <row r="10116" spans="1:17">
      <c r="A10116" t="s">
        <v>18422</v>
      </c>
      <c r="B10116" s="16" t="s">
        <v>18423</v>
      </c>
      <c r="C10116">
        <v>10.0378568814087</v>
      </c>
      <c r="D10116">
        <v>10.0629307372285</v>
      </c>
      <c r="E10116">
        <v>9.8467096796717595</v>
      </c>
      <c r="F10116">
        <v>9.7192474052167306</v>
      </c>
      <c r="G10116">
        <v>9.8513568329251999</v>
      </c>
      <c r="H10116">
        <v>10.5315115149949</v>
      </c>
      <c r="I10116">
        <v>10.261761199013399</v>
      </c>
      <c r="J10116">
        <v>10.150817092503701</v>
      </c>
      <c r="K10116">
        <v>10.134104637079</v>
      </c>
      <c r="L10116">
        <v>9.9833450489344902</v>
      </c>
      <c r="M10116">
        <v>9.8107368963199093</v>
      </c>
      <c r="N10116">
        <v>9.6787420328695095</v>
      </c>
      <c r="O10116">
        <v>10.006005556123799</v>
      </c>
      <c r="P10116">
        <v>10.548986723033901</v>
      </c>
      <c r="Q10116">
        <v>8.1958182219819093</v>
      </c>
    </row>
    <row r="10117" spans="1:17">
      <c r="A10117" t="s">
        <v>1131</v>
      </c>
      <c r="B10117" s="16" t="s">
        <v>1129</v>
      </c>
      <c r="C10117">
        <v>7.7278622081861696</v>
      </c>
      <c r="D10117">
        <v>7.78422598243161</v>
      </c>
      <c r="E10117">
        <v>8.2779783860866907</v>
      </c>
      <c r="F10117">
        <v>8.1145370567023694</v>
      </c>
      <c r="G10117">
        <v>8.1596921565314506</v>
      </c>
      <c r="H10117">
        <v>8.1254589336877796</v>
      </c>
      <c r="I10117">
        <v>7.9331080494405901</v>
      </c>
      <c r="J10117">
        <v>8.0259003806331499</v>
      </c>
      <c r="K10117">
        <v>7.8119250227780102</v>
      </c>
      <c r="L10117">
        <v>8.1681969533649301</v>
      </c>
      <c r="M10117">
        <v>8.1723369877690306</v>
      </c>
      <c r="N10117">
        <v>8.3200192121652208</v>
      </c>
      <c r="O10117">
        <v>8.4732801573493699</v>
      </c>
      <c r="P10117">
        <v>7.6284293940590304</v>
      </c>
      <c r="Q10117">
        <v>7.3593062614465703</v>
      </c>
    </row>
    <row r="10118" spans="1:17">
      <c r="A10118" t="s">
        <v>1337</v>
      </c>
      <c r="B10118" s="16" t="s">
        <v>1117</v>
      </c>
      <c r="C10118">
        <v>3.8862082974622001</v>
      </c>
      <c r="D10118">
        <v>3.9548310731697001</v>
      </c>
      <c r="E10118">
        <v>3.6381873987360902</v>
      </c>
      <c r="F10118">
        <v>2.8218677180984102</v>
      </c>
      <c r="G10118">
        <v>4.1380367534927496</v>
      </c>
      <c r="H10118">
        <v>2.8218677180984102</v>
      </c>
      <c r="I10118">
        <v>3.8937805799913501</v>
      </c>
      <c r="J10118">
        <v>4.4114342089532403</v>
      </c>
      <c r="K10118">
        <v>4.0709644767565303</v>
      </c>
      <c r="L10118">
        <v>3.7555759297476698</v>
      </c>
      <c r="M10118">
        <v>3.6461416973015899</v>
      </c>
      <c r="N10118">
        <v>3.9019995236038798</v>
      </c>
      <c r="O10118">
        <v>3.9295289699043701</v>
      </c>
      <c r="P10118">
        <v>3.6194497939779602</v>
      </c>
      <c r="Q10118">
        <v>6.6375058506955904</v>
      </c>
    </row>
    <row r="10119" spans="1:17">
      <c r="A10119" t="s">
        <v>1338</v>
      </c>
      <c r="B10119" s="16" t="s">
        <v>106</v>
      </c>
      <c r="C10119">
        <v>7.0892526012794601</v>
      </c>
      <c r="D10119">
        <v>6.9348536957886502</v>
      </c>
      <c r="E10119">
        <v>7.3140654859356102</v>
      </c>
      <c r="F10119">
        <v>7.2124563554963999</v>
      </c>
      <c r="G10119">
        <v>6.7582024653551098</v>
      </c>
      <c r="H10119">
        <v>8.2991002079394001</v>
      </c>
      <c r="I10119">
        <v>7.6572198933248998</v>
      </c>
      <c r="J10119">
        <v>7.9205281414617303</v>
      </c>
      <c r="K10119">
        <v>7.0542893642586604</v>
      </c>
      <c r="L10119">
        <v>7.3242365156678897</v>
      </c>
      <c r="M10119">
        <v>7.6570955096628603</v>
      </c>
      <c r="N10119">
        <v>7.06801230014318</v>
      </c>
      <c r="O10119">
        <v>7.5949499449751103</v>
      </c>
      <c r="P10119">
        <v>7.78178590968332</v>
      </c>
      <c r="Q10119">
        <v>6.2843132996066204</v>
      </c>
    </row>
    <row r="10120" spans="1:17">
      <c r="A10120" t="s">
        <v>18424</v>
      </c>
      <c r="B10120" s="16" t="s">
        <v>18425</v>
      </c>
      <c r="C10120">
        <v>9.2505871651384304</v>
      </c>
      <c r="D10120">
        <v>9.2120973174903895</v>
      </c>
      <c r="E10120">
        <v>9.3620502067471492</v>
      </c>
      <c r="F10120">
        <v>8.9878577768625902</v>
      </c>
      <c r="G10120">
        <v>9.1610316508605791</v>
      </c>
      <c r="H10120">
        <v>9.2185930867620698</v>
      </c>
      <c r="I10120">
        <v>9.1542695919749395</v>
      </c>
      <c r="J10120">
        <v>8.7489701815192795</v>
      </c>
      <c r="K10120">
        <v>9.30776502150791</v>
      </c>
      <c r="L10120">
        <v>9.4751378082150595</v>
      </c>
      <c r="M10120">
        <v>9.2355604213204607</v>
      </c>
      <c r="N10120">
        <v>9.3428081906380207</v>
      </c>
      <c r="O10120">
        <v>9.3906414161456695</v>
      </c>
      <c r="P10120">
        <v>9.1973801366123595</v>
      </c>
      <c r="Q10120">
        <v>10.86219186101</v>
      </c>
    </row>
    <row r="10121" spans="1:17">
      <c r="A10121" t="s">
        <v>18426</v>
      </c>
      <c r="B10121" s="16" t="s">
        <v>18427</v>
      </c>
      <c r="C10121">
        <v>4.4838185959666896</v>
      </c>
      <c r="D10121">
        <v>4.5537481491643197</v>
      </c>
      <c r="E10121">
        <v>4.6393553598667303</v>
      </c>
      <c r="F10121">
        <v>4.4629136307985604</v>
      </c>
      <c r="G10121">
        <v>4.3009286659846602</v>
      </c>
      <c r="H10121">
        <v>3.9869852489372102</v>
      </c>
      <c r="I10121">
        <v>4.92982830720526</v>
      </c>
      <c r="J10121">
        <v>4.3621897727349799</v>
      </c>
      <c r="K10121">
        <v>4.8383826859307302</v>
      </c>
      <c r="L10121">
        <v>4.3280695513255196</v>
      </c>
      <c r="M10121">
        <v>4.5395912486649097</v>
      </c>
      <c r="N10121">
        <v>4.3841781814921204</v>
      </c>
      <c r="O10121">
        <v>4.0696565081197198</v>
      </c>
      <c r="P10121">
        <v>4.5271021320563003</v>
      </c>
      <c r="Q10121">
        <v>5.09416193408443</v>
      </c>
    </row>
    <row r="10122" spans="1:17">
      <c r="A10122" t="s">
        <v>18428</v>
      </c>
      <c r="B10122" s="16" t="s">
        <v>18429</v>
      </c>
      <c r="C10122">
        <v>8.9458826417200292</v>
      </c>
      <c r="D10122">
        <v>8.9428133712005504</v>
      </c>
      <c r="E10122">
        <v>9.1628452979671895</v>
      </c>
      <c r="F10122">
        <v>9.0225649935742407</v>
      </c>
      <c r="G10122">
        <v>9.0104144179517895</v>
      </c>
      <c r="H10122">
        <v>10.0759295206093</v>
      </c>
      <c r="I10122">
        <v>10.830556642378999</v>
      </c>
      <c r="J10122">
        <v>10.0536998315209</v>
      </c>
      <c r="K10122">
        <v>9.1047224455012898</v>
      </c>
      <c r="L10122">
        <v>10.6544309833806</v>
      </c>
      <c r="M10122">
        <v>10.2935242459829</v>
      </c>
      <c r="N10122">
        <v>10.090522940953401</v>
      </c>
      <c r="O10122">
        <v>9.6314640314319409</v>
      </c>
      <c r="P10122">
        <v>11.598960525825101</v>
      </c>
      <c r="Q10122">
        <v>8.2978683598244807</v>
      </c>
    </row>
    <row r="10123" spans="1:17">
      <c r="A10123" t="s">
        <v>18430</v>
      </c>
      <c r="B10123" s="16" t="s">
        <v>18431</v>
      </c>
      <c r="C10123">
        <v>5.9266634316532896</v>
      </c>
      <c r="D10123">
        <v>6.0977003449207299</v>
      </c>
      <c r="E10123">
        <v>5.8734011200307696</v>
      </c>
      <c r="F10123">
        <v>6.1471629119605797</v>
      </c>
      <c r="G10123">
        <v>5.5066995363042803</v>
      </c>
      <c r="H10123">
        <v>6.5905983471623104</v>
      </c>
      <c r="I10123">
        <v>6.1921342703290696</v>
      </c>
      <c r="J10123">
        <v>6.1497027593076004</v>
      </c>
      <c r="K10123">
        <v>5.6790613626604003</v>
      </c>
      <c r="L10123">
        <v>5.9635854897431999</v>
      </c>
      <c r="M10123">
        <v>6.1608227199956103</v>
      </c>
      <c r="N10123">
        <v>5.9423367922347801</v>
      </c>
      <c r="O10123">
        <v>6.2117448150254297</v>
      </c>
      <c r="P10123">
        <v>6.6769424514664104</v>
      </c>
      <c r="Q10123">
        <v>2.8218677180984102</v>
      </c>
    </row>
    <row r="10124" spans="1:17">
      <c r="A10124" t="s">
        <v>18432</v>
      </c>
      <c r="B10124" s="16" t="s">
        <v>18433</v>
      </c>
      <c r="C10124">
        <v>8.7866082468575293</v>
      </c>
      <c r="D10124">
        <v>8.9517572496129407</v>
      </c>
      <c r="E10124">
        <v>8.8898267152045207</v>
      </c>
      <c r="F10124">
        <v>9.3088736247604196</v>
      </c>
      <c r="G10124">
        <v>9.0526313208172908</v>
      </c>
      <c r="H10124">
        <v>10.1322911886563</v>
      </c>
      <c r="I10124">
        <v>9.0755865995195695</v>
      </c>
      <c r="J10124">
        <v>9.32253812108201</v>
      </c>
      <c r="K10124">
        <v>8.7762052115252001</v>
      </c>
      <c r="L10124">
        <v>8.9392400653178896</v>
      </c>
      <c r="M10124">
        <v>9.3249770448040508</v>
      </c>
      <c r="N10124">
        <v>9.2034276749736303</v>
      </c>
      <c r="O10124">
        <v>9.3676093264311397</v>
      </c>
      <c r="P10124">
        <v>9.3884528896647996</v>
      </c>
      <c r="Q10124">
        <v>7.6950435514148801</v>
      </c>
    </row>
    <row r="10125" spans="1:17">
      <c r="A10125" t="s">
        <v>18434</v>
      </c>
      <c r="B10125" s="16" t="s">
        <v>18435</v>
      </c>
      <c r="C10125">
        <v>6.7094894782855796</v>
      </c>
      <c r="D10125">
        <v>6.8022016164131101</v>
      </c>
      <c r="E10125">
        <v>6.6219183496940897</v>
      </c>
      <c r="F10125">
        <v>6.9739473769285203</v>
      </c>
      <c r="G10125">
        <v>7.0317103077074501</v>
      </c>
      <c r="H10125">
        <v>7.2141367709232602</v>
      </c>
      <c r="I10125">
        <v>6.7056631409512804</v>
      </c>
      <c r="J10125">
        <v>6.7107918037929304</v>
      </c>
      <c r="K10125">
        <v>6.7756261029337699</v>
      </c>
      <c r="L10125">
        <v>6.6141305942154798</v>
      </c>
      <c r="M10125">
        <v>7.1781936897969896</v>
      </c>
      <c r="N10125">
        <v>7.3217623800089804</v>
      </c>
      <c r="O10125">
        <v>7.4001202171717102</v>
      </c>
      <c r="P10125">
        <v>6.8539498093667603</v>
      </c>
      <c r="Q10125">
        <v>6.9204191934356096</v>
      </c>
    </row>
    <row r="10126" spans="1:17">
      <c r="A10126" t="s">
        <v>18436</v>
      </c>
      <c r="B10126" s="16" t="s">
        <v>18437</v>
      </c>
      <c r="C10126">
        <v>4.3623517865106702</v>
      </c>
      <c r="D10126">
        <v>4.6529177314580599</v>
      </c>
      <c r="E10126">
        <v>4.7777046060070401</v>
      </c>
      <c r="F10126">
        <v>4.2917886290068799</v>
      </c>
      <c r="G10126">
        <v>6.9706711592618902</v>
      </c>
      <c r="H10126">
        <v>5.7265924446016498</v>
      </c>
      <c r="I10126">
        <v>4.30650913402902</v>
      </c>
      <c r="J10126">
        <v>4.3107162608919598</v>
      </c>
      <c r="K10126">
        <v>7.4478488536566996</v>
      </c>
      <c r="L10126">
        <v>4.7901010708768101</v>
      </c>
      <c r="M10126">
        <v>6.7621531480504498</v>
      </c>
      <c r="N10126">
        <v>4.5639913292833096</v>
      </c>
      <c r="O10126">
        <v>6.7222181891453801</v>
      </c>
      <c r="P10126">
        <v>4.4479700090536403</v>
      </c>
      <c r="Q10126">
        <v>6.9204191934356096</v>
      </c>
    </row>
    <row r="10127" spans="1:17">
      <c r="A10127" t="s">
        <v>18438</v>
      </c>
      <c r="B10127" s="16" t="e">
        <v>#N/A</v>
      </c>
      <c r="C10127">
        <v>6.5812385223602199</v>
      </c>
      <c r="D10127">
        <v>6.5651840145352196</v>
      </c>
      <c r="E10127">
        <v>6.7526718515306996</v>
      </c>
      <c r="F10127">
        <v>7.2053502042261002</v>
      </c>
      <c r="G10127">
        <v>7.3754837261365198</v>
      </c>
      <c r="H10127">
        <v>6.5409007630838598</v>
      </c>
      <c r="I10127">
        <v>7.4158315563692403</v>
      </c>
      <c r="J10127">
        <v>7.0993033865592601</v>
      </c>
      <c r="K10127">
        <v>6.6489972230150904</v>
      </c>
      <c r="L10127">
        <v>6.8538875383047699</v>
      </c>
      <c r="M10127">
        <v>7.2132831295592199</v>
      </c>
      <c r="N10127">
        <v>8.0209863198566005</v>
      </c>
      <c r="O10127">
        <v>7.37855994466205</v>
      </c>
      <c r="P10127">
        <v>7.08417203296443</v>
      </c>
      <c r="Q10127">
        <v>8.1958182219819093</v>
      </c>
    </row>
    <row r="10128" spans="1:17">
      <c r="A10128" t="s">
        <v>18439</v>
      </c>
      <c r="B10128" s="16" t="e">
        <v>#N/A</v>
      </c>
      <c r="C10128">
        <v>6.9919266040793202</v>
      </c>
      <c r="D10128">
        <v>6.8022016164131101</v>
      </c>
      <c r="E10128">
        <v>6.7682062103183904</v>
      </c>
      <c r="F10128">
        <v>6.1015902381126503</v>
      </c>
      <c r="G10128">
        <v>6.5510027220463503</v>
      </c>
      <c r="H10128">
        <v>6.4359856847759502</v>
      </c>
      <c r="I10128">
        <v>7.3155849706311598</v>
      </c>
      <c r="J10128">
        <v>6.23777878266917</v>
      </c>
      <c r="K10128">
        <v>7.3575458620325502</v>
      </c>
      <c r="L10128">
        <v>6.9735187332156601</v>
      </c>
      <c r="M10128">
        <v>6.6382249284374799</v>
      </c>
      <c r="N10128">
        <v>6.2111450879834704</v>
      </c>
      <c r="O10128">
        <v>6.5683219506101604</v>
      </c>
      <c r="P10128">
        <v>7.2301065543756904</v>
      </c>
      <c r="Q10128">
        <v>8.6462459446333604</v>
      </c>
    </row>
    <row r="10129" spans="1:17">
      <c r="A10129" t="s">
        <v>18440</v>
      </c>
      <c r="B10129" s="16" t="s">
        <v>18441</v>
      </c>
      <c r="C10129">
        <v>8.5621343294936896</v>
      </c>
      <c r="D10129">
        <v>8.3725336166029098</v>
      </c>
      <c r="E10129">
        <v>8.7526679962355693</v>
      </c>
      <c r="F10129">
        <v>8.9691395270499505</v>
      </c>
      <c r="G10129">
        <v>9.2254075663031596</v>
      </c>
      <c r="H10129">
        <v>8.0785700540620091</v>
      </c>
      <c r="I10129">
        <v>9.2070996646267194</v>
      </c>
      <c r="J10129">
        <v>8.7189569758706806</v>
      </c>
      <c r="K10129">
        <v>8.6975227300660798</v>
      </c>
      <c r="L10129">
        <v>9.6086413993463804</v>
      </c>
      <c r="M10129">
        <v>9.6560487694275405</v>
      </c>
      <c r="N10129">
        <v>10.042481442416699</v>
      </c>
      <c r="O10129">
        <v>9.2196010060186993</v>
      </c>
      <c r="P10129">
        <v>8.7207264350412999</v>
      </c>
      <c r="Q10129">
        <v>10.607972895164099</v>
      </c>
    </row>
    <row r="10130" spans="1:17">
      <c r="A10130" t="s">
        <v>18442</v>
      </c>
      <c r="B10130" s="16" t="s">
        <v>18443</v>
      </c>
      <c r="C10130">
        <v>8.0420538254307008</v>
      </c>
      <c r="D10130">
        <v>8.3078102977405095</v>
      </c>
      <c r="E10130">
        <v>8.3568637640894803</v>
      </c>
      <c r="F10130">
        <v>8.0367324427647908</v>
      </c>
      <c r="G10130">
        <v>8.4322821637567404</v>
      </c>
      <c r="H10130">
        <v>8.2266699765823894</v>
      </c>
      <c r="I10130">
        <v>8.1930458768902401</v>
      </c>
      <c r="J10130">
        <v>8.3139377837614408</v>
      </c>
      <c r="K10130">
        <v>8.1096550157549796</v>
      </c>
      <c r="L10130">
        <v>8.1681969533649301</v>
      </c>
      <c r="M10130">
        <v>7.9857095708883197</v>
      </c>
      <c r="N10130">
        <v>7.9883089262039002</v>
      </c>
      <c r="O10130">
        <v>8.2062386764339408</v>
      </c>
      <c r="P10130">
        <v>8.0826347707077897</v>
      </c>
      <c r="Q10130">
        <v>7.9670857749043096</v>
      </c>
    </row>
    <row r="10131" spans="1:17">
      <c r="A10131" t="s">
        <v>18444</v>
      </c>
      <c r="B10131" s="16" t="s">
        <v>18445</v>
      </c>
      <c r="C10131">
        <v>3.5040133865677898</v>
      </c>
      <c r="D10131">
        <v>3.2942621936663499</v>
      </c>
      <c r="E10131">
        <v>3.4028894668404299</v>
      </c>
      <c r="F10131">
        <v>3.4706286095040801</v>
      </c>
      <c r="G10131">
        <v>3.8309652426265099</v>
      </c>
      <c r="H10131">
        <v>3.9869852489372102</v>
      </c>
      <c r="I10131">
        <v>4.30650913402902</v>
      </c>
      <c r="J10131">
        <v>4.0764652066995799</v>
      </c>
      <c r="K10131">
        <v>4.1419680287536398</v>
      </c>
      <c r="L10131">
        <v>4.4473184955329197</v>
      </c>
      <c r="M10131">
        <v>3.82485868955618</v>
      </c>
      <c r="N10131">
        <v>3.9019995236038798</v>
      </c>
      <c r="O10131">
        <v>4.0021176285150997</v>
      </c>
      <c r="P10131">
        <v>3.6194497939779602</v>
      </c>
      <c r="Q10131">
        <v>2.8218677180984102</v>
      </c>
    </row>
    <row r="10132" spans="1:17">
      <c r="A10132" t="s">
        <v>18446</v>
      </c>
      <c r="B10132" s="16" t="s">
        <v>18447</v>
      </c>
      <c r="C10132">
        <v>11.1024340626083</v>
      </c>
      <c r="D10132">
        <v>11.130252413888901</v>
      </c>
      <c r="E10132">
        <v>10.740836159303299</v>
      </c>
      <c r="F10132">
        <v>10.934808600657799</v>
      </c>
      <c r="G10132">
        <v>11.016887513934799</v>
      </c>
      <c r="H10132">
        <v>11.1163787875099</v>
      </c>
      <c r="I10132">
        <v>11.2152936455283</v>
      </c>
      <c r="J10132">
        <v>10.906842541136699</v>
      </c>
      <c r="K10132">
        <v>11.080647164303899</v>
      </c>
      <c r="L10132">
        <v>11.1251020506035</v>
      </c>
      <c r="M10132">
        <v>11.434090149264099</v>
      </c>
      <c r="N10132">
        <v>11.051572738805399</v>
      </c>
      <c r="O10132">
        <v>11.465151947009099</v>
      </c>
      <c r="P10132">
        <v>11.1009473895441</v>
      </c>
      <c r="Q10132">
        <v>10.943121619767799</v>
      </c>
    </row>
    <row r="10133" spans="1:17">
      <c r="A10133" t="s">
        <v>18448</v>
      </c>
      <c r="B10133" s="16" t="s">
        <v>18449</v>
      </c>
      <c r="C10133">
        <v>8.6544280214508404</v>
      </c>
      <c r="D10133">
        <v>8.80153871579836</v>
      </c>
      <c r="E10133">
        <v>8.4170038611204898</v>
      </c>
      <c r="F10133">
        <v>8.1482236680395399</v>
      </c>
      <c r="G10133">
        <v>8.6124564265931909</v>
      </c>
      <c r="H10133">
        <v>7.7705720525869797</v>
      </c>
      <c r="I10133">
        <v>8.1645477998622393</v>
      </c>
      <c r="J10133">
        <v>7.8430881910552896</v>
      </c>
      <c r="K10133">
        <v>8.5854527238050693</v>
      </c>
      <c r="L10133">
        <v>8.0809694530319192</v>
      </c>
      <c r="M10133">
        <v>8.3611564383332198</v>
      </c>
      <c r="N10133">
        <v>8.2973378189464597</v>
      </c>
      <c r="O10133">
        <v>8.5182763333878899</v>
      </c>
      <c r="P10133">
        <v>7.82477862230669</v>
      </c>
      <c r="Q10133">
        <v>9.2656390107680107</v>
      </c>
    </row>
    <row r="10134" spans="1:17">
      <c r="A10134" t="s">
        <v>428</v>
      </c>
      <c r="B10134" s="16" t="s">
        <v>426</v>
      </c>
      <c r="C10134">
        <v>8.1966500867603393</v>
      </c>
      <c r="D10134">
        <v>8.1102015415907793</v>
      </c>
      <c r="E10134">
        <v>8.5027560619880909</v>
      </c>
      <c r="F10134">
        <v>7.89838942043591</v>
      </c>
      <c r="G10134">
        <v>8.3024221523858994</v>
      </c>
      <c r="H10134">
        <v>8.0434843005010599</v>
      </c>
      <c r="I10134">
        <v>8.2979728862773996</v>
      </c>
      <c r="J10134">
        <v>8.7015218448242209</v>
      </c>
      <c r="K10134">
        <v>8.3089263249377101</v>
      </c>
      <c r="L10134">
        <v>8.1948792029693909</v>
      </c>
      <c r="M10134">
        <v>8.2642805664748806</v>
      </c>
      <c r="N10134">
        <v>8.8915260370879405</v>
      </c>
      <c r="O10134">
        <v>8.54992176437311</v>
      </c>
      <c r="P10134">
        <v>7.6604357769062297</v>
      </c>
      <c r="Q10134">
        <v>8.7932323857913595</v>
      </c>
    </row>
    <row r="10135" spans="1:17">
      <c r="A10135" t="s">
        <v>18450</v>
      </c>
      <c r="B10135" s="16" t="s">
        <v>18451</v>
      </c>
      <c r="C10135">
        <v>7.61966073771534</v>
      </c>
      <c r="D10135">
        <v>7.65315655529779</v>
      </c>
      <c r="E10135">
        <v>7.6843872809925298</v>
      </c>
      <c r="F10135">
        <v>8.0166065363382408</v>
      </c>
      <c r="G10135">
        <v>7.9014471331161502</v>
      </c>
      <c r="H10135">
        <v>9.0119027157144593</v>
      </c>
      <c r="I10135">
        <v>7.8227654422624404</v>
      </c>
      <c r="J10135">
        <v>8.10099266561547</v>
      </c>
      <c r="K10135">
        <v>7.4767320324673401</v>
      </c>
      <c r="L10135">
        <v>7.7206126520183496</v>
      </c>
      <c r="M10135">
        <v>8.1958786699426707</v>
      </c>
      <c r="N10135">
        <v>8.3386514711424304</v>
      </c>
      <c r="O10135">
        <v>8.3706850962147996</v>
      </c>
      <c r="P10135">
        <v>8.3214149767362393</v>
      </c>
      <c r="Q10135">
        <v>2.8218677180984102</v>
      </c>
    </row>
    <row r="10136" spans="1:17">
      <c r="A10136" t="s">
        <v>18452</v>
      </c>
      <c r="B10136" s="16" t="s">
        <v>18453</v>
      </c>
      <c r="C10136">
        <v>8.6252964409205592</v>
      </c>
      <c r="D10136">
        <v>8.8211943619939994</v>
      </c>
      <c r="E10136">
        <v>8.2833738846968892</v>
      </c>
      <c r="F10136">
        <v>8.0166065363382408</v>
      </c>
      <c r="G10136">
        <v>8.2858558209635493</v>
      </c>
      <c r="H10136">
        <v>8.3248933877842202</v>
      </c>
      <c r="I10136">
        <v>8.3922700524540303</v>
      </c>
      <c r="J10136">
        <v>8.3866650863232302</v>
      </c>
      <c r="K10136">
        <v>8.5204410050493902</v>
      </c>
      <c r="L10136">
        <v>8.3689830480424501</v>
      </c>
      <c r="M10136">
        <v>8.0836215793818607</v>
      </c>
      <c r="N10136">
        <v>7.58186980175243</v>
      </c>
      <c r="O10136">
        <v>8.1784681790709008</v>
      </c>
      <c r="P10136">
        <v>8.3560040915374394</v>
      </c>
      <c r="Q10136">
        <v>8.0859864702427604</v>
      </c>
    </row>
    <row r="10137" spans="1:17">
      <c r="A10137" t="s">
        <v>18454</v>
      </c>
      <c r="B10137" s="16" t="s">
        <v>18455</v>
      </c>
      <c r="C10137">
        <v>11.367183701327701</v>
      </c>
      <c r="D10137">
        <v>11.353739188234499</v>
      </c>
      <c r="E10137">
        <v>11.8424590590903</v>
      </c>
      <c r="F10137">
        <v>11.330237084187599</v>
      </c>
      <c r="G10137">
        <v>11.4300967793619</v>
      </c>
      <c r="H10137">
        <v>11.7685733437038</v>
      </c>
      <c r="I10137">
        <v>12.251466847981799</v>
      </c>
      <c r="J10137">
        <v>12.2163692609222</v>
      </c>
      <c r="K10137">
        <v>11.735878738845299</v>
      </c>
      <c r="L10137">
        <v>12.3914819304189</v>
      </c>
      <c r="M10137">
        <v>11.869250915994201</v>
      </c>
      <c r="N10137">
        <v>12.217230394282399</v>
      </c>
      <c r="O10137">
        <v>11.7179631194645</v>
      </c>
      <c r="P10137">
        <v>12.2597765927297</v>
      </c>
      <c r="Q10137">
        <v>11.9379450451625</v>
      </c>
    </row>
    <row r="10138" spans="1:17">
      <c r="A10138" t="s">
        <v>18456</v>
      </c>
      <c r="B10138" s="16" t="s">
        <v>18457</v>
      </c>
      <c r="C10138">
        <v>6.1416886309143299</v>
      </c>
      <c r="D10138">
        <v>6.2663873915801203</v>
      </c>
      <c r="E10138">
        <v>6.2304366762667698</v>
      </c>
      <c r="F10138">
        <v>6.28927369624365</v>
      </c>
      <c r="G10138">
        <v>6.18782596009234</v>
      </c>
      <c r="H10138">
        <v>7.2835401162175204</v>
      </c>
      <c r="I10138">
        <v>6.2865816137221397</v>
      </c>
      <c r="J10138">
        <v>6.5826939551227603</v>
      </c>
      <c r="K10138">
        <v>6.1108697077640501</v>
      </c>
      <c r="L10138">
        <v>6.2100400854538496</v>
      </c>
      <c r="M10138">
        <v>6.5025119104691198</v>
      </c>
      <c r="N10138">
        <v>6.4369745097016899</v>
      </c>
      <c r="O10138">
        <v>5.9566877393092801</v>
      </c>
      <c r="P10138">
        <v>6.9216961844646496</v>
      </c>
      <c r="Q10138">
        <v>5.09416193408443</v>
      </c>
    </row>
    <row r="10139" spans="1:17">
      <c r="A10139" t="s">
        <v>18458</v>
      </c>
      <c r="B10139" s="16" t="s">
        <v>18459</v>
      </c>
      <c r="C10139">
        <v>7.6719291700404399</v>
      </c>
      <c r="D10139">
        <v>7.7640404008328803</v>
      </c>
      <c r="E10139">
        <v>7.7867704078840099</v>
      </c>
      <c r="F10139">
        <v>7.9502463090621402</v>
      </c>
      <c r="G10139">
        <v>7.6846646393041702</v>
      </c>
      <c r="H10139">
        <v>7.6178739592621803</v>
      </c>
      <c r="I10139">
        <v>7.3808263118718802</v>
      </c>
      <c r="J10139">
        <v>7.6744684748994603</v>
      </c>
      <c r="K10139">
        <v>7.7612045704359804</v>
      </c>
      <c r="L10139">
        <v>7.6725748643403202</v>
      </c>
      <c r="M10139">
        <v>7.8175334624456996</v>
      </c>
      <c r="N10139">
        <v>7.7134254758055496</v>
      </c>
      <c r="O10139">
        <v>7.9160629597635896</v>
      </c>
      <c r="P10139">
        <v>7.6121552321725998</v>
      </c>
      <c r="Q10139">
        <v>7.1565710053807701</v>
      </c>
    </row>
    <row r="10140" spans="1:17">
      <c r="A10140" t="s">
        <v>18460</v>
      </c>
      <c r="B10140" s="16" t="s">
        <v>18461</v>
      </c>
      <c r="C10140">
        <v>7.0280865665637702</v>
      </c>
      <c r="D10140">
        <v>6.8120952747762598</v>
      </c>
      <c r="E10140">
        <v>6.8580293081962402</v>
      </c>
      <c r="F10140">
        <v>7.0473688157521996</v>
      </c>
      <c r="G10140">
        <v>6.8401930945985701</v>
      </c>
      <c r="H10140">
        <v>6.6267677880296096</v>
      </c>
      <c r="I10140">
        <v>6.7281809559769803</v>
      </c>
      <c r="J10140">
        <v>6.7281888773298499</v>
      </c>
      <c r="K10140">
        <v>6.7185720740311599</v>
      </c>
      <c r="L10140">
        <v>6.8442576567715898</v>
      </c>
      <c r="M10140">
        <v>7.0285726910881596</v>
      </c>
      <c r="N10140">
        <v>7.1716222872846798</v>
      </c>
      <c r="O10140">
        <v>7.0708795500031796</v>
      </c>
      <c r="P10140">
        <v>5.8760773296446898</v>
      </c>
      <c r="Q10140">
        <v>7.9670857749043096</v>
      </c>
    </row>
    <row r="10141" spans="1:17">
      <c r="A10141" t="s">
        <v>18462</v>
      </c>
      <c r="B10141" s="16" t="s">
        <v>18463</v>
      </c>
      <c r="C10141">
        <v>9.4448118495041609</v>
      </c>
      <c r="D10141">
        <v>9.4781412256064002</v>
      </c>
      <c r="E10141">
        <v>9.9722290209606204</v>
      </c>
      <c r="F10141">
        <v>9.6360004736114195</v>
      </c>
      <c r="G10141">
        <v>9.6016442753658904</v>
      </c>
      <c r="H10141">
        <v>8.87896834493041</v>
      </c>
      <c r="I10141">
        <v>9.1990968563785191</v>
      </c>
      <c r="J10141">
        <v>9.6455676596544304</v>
      </c>
      <c r="K10141">
        <v>9.6106749378861398</v>
      </c>
      <c r="L10141">
        <v>9.2208566946380106</v>
      </c>
      <c r="M10141">
        <v>9.1598082531577596</v>
      </c>
      <c r="N10141">
        <v>9.0782323060679708</v>
      </c>
      <c r="O10141">
        <v>9.1402814097928999</v>
      </c>
      <c r="P10141">
        <v>9.0452550655281598</v>
      </c>
      <c r="Q10141">
        <v>10.1158168662335</v>
      </c>
    </row>
    <row r="10142" spans="1:17">
      <c r="A10142" t="s">
        <v>18464</v>
      </c>
      <c r="B10142" s="16" t="s">
        <v>18465</v>
      </c>
      <c r="C10142">
        <v>9.4826547123772595</v>
      </c>
      <c r="D10142">
        <v>9.3688788285748892</v>
      </c>
      <c r="E10142">
        <v>8.9554954805701605</v>
      </c>
      <c r="F10142">
        <v>9.0682306045092602</v>
      </c>
      <c r="G10142">
        <v>9.5243435735892295</v>
      </c>
      <c r="H10142">
        <v>8.1668002578767798</v>
      </c>
      <c r="I10142">
        <v>8.9308665211358207</v>
      </c>
      <c r="J10142">
        <v>8.5827447186990895</v>
      </c>
      <c r="K10142">
        <v>9.5737778991421596</v>
      </c>
      <c r="L10142">
        <v>9.0456416800222694</v>
      </c>
      <c r="M10142">
        <v>9.0940146473005097</v>
      </c>
      <c r="N10142">
        <v>9.1870756073350694</v>
      </c>
      <c r="O10142">
        <v>9.2120146282544706</v>
      </c>
      <c r="P10142">
        <v>8.7507408633623793</v>
      </c>
      <c r="Q10142">
        <v>10.927294795663</v>
      </c>
    </row>
    <row r="10143" spans="1:17">
      <c r="A10143" t="s">
        <v>18466</v>
      </c>
      <c r="B10143" s="16" t="s">
        <v>18467</v>
      </c>
      <c r="C10143">
        <v>8.5652056327769195</v>
      </c>
      <c r="D10143">
        <v>8.4566409616158005</v>
      </c>
      <c r="E10143">
        <v>8.5482804739031195</v>
      </c>
      <c r="F10143">
        <v>8.4656958289697393</v>
      </c>
      <c r="G10143">
        <v>8.9617205216811406</v>
      </c>
      <c r="H10143">
        <v>9.0005193867292697</v>
      </c>
      <c r="I10143">
        <v>9.2269145420604506</v>
      </c>
      <c r="J10143">
        <v>9.0503759884446406</v>
      </c>
      <c r="K10143">
        <v>8.4552603840983895</v>
      </c>
      <c r="L10143">
        <v>8.5860686647221094</v>
      </c>
      <c r="M10143">
        <v>8.9052828989771395</v>
      </c>
      <c r="N10143">
        <v>9.4460479578178607</v>
      </c>
      <c r="O10143">
        <v>9.1386816738893497</v>
      </c>
      <c r="P10143">
        <v>9.6635119426354503</v>
      </c>
      <c r="Q10143">
        <v>8.8614637697687808</v>
      </c>
    </row>
    <row r="10144" spans="1:17">
      <c r="A10144" t="s">
        <v>18468</v>
      </c>
      <c r="B10144" s="16" t="s">
        <v>18469</v>
      </c>
      <c r="C10144">
        <v>7.4437264406291996</v>
      </c>
      <c r="D10144">
        <v>7.3281458169750797</v>
      </c>
      <c r="E10144">
        <v>6.9696497428925097</v>
      </c>
      <c r="F10144">
        <v>7.9796557747032999</v>
      </c>
      <c r="G10144">
        <v>7.3276608930228999</v>
      </c>
      <c r="H10144">
        <v>7.7971543675747004</v>
      </c>
      <c r="I10144">
        <v>6.9454121858673004</v>
      </c>
      <c r="J10144">
        <v>7.17722356262587</v>
      </c>
      <c r="K10144">
        <v>7.3821866733767498</v>
      </c>
      <c r="L10144">
        <v>7.1001877040378298</v>
      </c>
      <c r="M10144">
        <v>8.1301902492706208</v>
      </c>
      <c r="N10144">
        <v>8.4002578903774392</v>
      </c>
      <c r="O10144">
        <v>8.2922463045226795</v>
      </c>
      <c r="P10144">
        <v>7.27218074483838</v>
      </c>
      <c r="Q10144">
        <v>7.8374797051227896</v>
      </c>
    </row>
    <row r="10145" spans="1:17">
      <c r="A10145" t="s">
        <v>18470</v>
      </c>
      <c r="B10145" s="16" t="s">
        <v>18471</v>
      </c>
      <c r="C10145">
        <v>6.8973229715324003</v>
      </c>
      <c r="D10145">
        <v>6.84137245215212</v>
      </c>
      <c r="E10145">
        <v>6.6389320012258004</v>
      </c>
      <c r="F10145">
        <v>7.0710305154404098</v>
      </c>
      <c r="G10145">
        <v>6.9497333056202697</v>
      </c>
      <c r="H10145">
        <v>7.0990323068118402</v>
      </c>
      <c r="I10145">
        <v>6.9739209647643401</v>
      </c>
      <c r="J10145">
        <v>7.01690807350779</v>
      </c>
      <c r="K10145">
        <v>6.5650981829796002</v>
      </c>
      <c r="L10145">
        <v>6.9557515520079001</v>
      </c>
      <c r="M10145">
        <v>7.5830935601484004</v>
      </c>
      <c r="N10145">
        <v>7.5308835633863698</v>
      </c>
      <c r="O10145">
        <v>7.53289340572152</v>
      </c>
      <c r="P10145">
        <v>6.8814340296577301</v>
      </c>
      <c r="Q10145">
        <v>5.09416193408443</v>
      </c>
    </row>
    <row r="10146" spans="1:17">
      <c r="A10146" t="s">
        <v>18472</v>
      </c>
      <c r="B10146" s="16" t="s">
        <v>18473</v>
      </c>
      <c r="C10146">
        <v>7.7764085807440404</v>
      </c>
      <c r="D10146">
        <v>7.7070247455286101</v>
      </c>
      <c r="E10146">
        <v>7.9035386163103496</v>
      </c>
      <c r="F10146">
        <v>7.9796557747032999</v>
      </c>
      <c r="G10146">
        <v>7.8346504813997297</v>
      </c>
      <c r="H10146">
        <v>8.0655128239763094</v>
      </c>
      <c r="I10146">
        <v>7.6861669603676397</v>
      </c>
      <c r="J10146">
        <v>8.0188756632992195</v>
      </c>
      <c r="K10146">
        <v>7.24783644590336</v>
      </c>
      <c r="L10146">
        <v>7.6561992454063201</v>
      </c>
      <c r="M10146">
        <v>8.1271320634214792</v>
      </c>
      <c r="N10146">
        <v>7.9354123812845101</v>
      </c>
      <c r="O10146">
        <v>8.0515315784510708</v>
      </c>
      <c r="P10146">
        <v>7.8177017289439403</v>
      </c>
      <c r="Q10146">
        <v>7.6950435514148801</v>
      </c>
    </row>
    <row r="10147" spans="1:17">
      <c r="A10147" t="s">
        <v>18474</v>
      </c>
      <c r="B10147" s="16" t="s">
        <v>18475</v>
      </c>
      <c r="C10147">
        <v>9.7366201393754395</v>
      </c>
      <c r="D10147">
        <v>9.6920381787463192</v>
      </c>
      <c r="E10147">
        <v>9.1362654657006406</v>
      </c>
      <c r="F10147">
        <v>9.8166831579519904</v>
      </c>
      <c r="G10147">
        <v>9.7002247949128595</v>
      </c>
      <c r="H10147">
        <v>10.781391310849299</v>
      </c>
      <c r="I10147">
        <v>9.7467143871114192</v>
      </c>
      <c r="J10147">
        <v>9.9923069419304404</v>
      </c>
      <c r="K10147">
        <v>9.5590204186744092</v>
      </c>
      <c r="L10147">
        <v>9.7693613573772708</v>
      </c>
      <c r="M10147">
        <v>10.1578400861254</v>
      </c>
      <c r="N10147">
        <v>10.2386832752156</v>
      </c>
      <c r="O10147">
        <v>10.111700362349801</v>
      </c>
      <c r="P10147">
        <v>10.276033324639499</v>
      </c>
      <c r="Q10147">
        <v>8.5667227177791094</v>
      </c>
    </row>
    <row r="10148" spans="1:17">
      <c r="A10148" t="s">
        <v>18476</v>
      </c>
      <c r="B10148" s="16" t="s">
        <v>18477</v>
      </c>
      <c r="C10148">
        <v>5.9071690580714504</v>
      </c>
      <c r="D10148">
        <v>6.0310005479080901</v>
      </c>
      <c r="E10148">
        <v>5.30798454985728</v>
      </c>
      <c r="F10148">
        <v>6.1913127704974604</v>
      </c>
      <c r="G10148">
        <v>6.1139565568328003</v>
      </c>
      <c r="H10148">
        <v>6.44953046144993</v>
      </c>
      <c r="I10148">
        <v>5.9042422523301203</v>
      </c>
      <c r="J10148">
        <v>5.9250173106924402</v>
      </c>
      <c r="K10148">
        <v>6.0027256129859996</v>
      </c>
      <c r="L10148">
        <v>5.5961317021786998</v>
      </c>
      <c r="M10148">
        <v>6.7934638198258304</v>
      </c>
      <c r="N10148">
        <v>6.8664655926759002</v>
      </c>
      <c r="O10148">
        <v>6.6874703143804703</v>
      </c>
      <c r="P10148">
        <v>5.6354911062640802</v>
      </c>
      <c r="Q10148">
        <v>6.2843132996066204</v>
      </c>
    </row>
    <row r="10149" spans="1:17">
      <c r="A10149" t="s">
        <v>18478</v>
      </c>
      <c r="B10149" s="16" t="s">
        <v>18479</v>
      </c>
      <c r="C10149">
        <v>8.9173279972281794</v>
      </c>
      <c r="D10149">
        <v>8.8089410162148507</v>
      </c>
      <c r="E10149">
        <v>8.3153294550461201</v>
      </c>
      <c r="F10149">
        <v>8.3895144839965106</v>
      </c>
      <c r="G10149">
        <v>9.7508740165450902</v>
      </c>
      <c r="H10149">
        <v>8.8714889379342896</v>
      </c>
      <c r="I10149">
        <v>9.8228979436899593</v>
      </c>
      <c r="J10149">
        <v>9.3067725089709494</v>
      </c>
      <c r="K10149">
        <v>8.7900610145159703</v>
      </c>
      <c r="L10149">
        <v>9.3637030576639297</v>
      </c>
      <c r="M10149">
        <v>9.7354653654020797</v>
      </c>
      <c r="N10149">
        <v>10.0481505685668</v>
      </c>
      <c r="O10149">
        <v>9.4159552926504801</v>
      </c>
      <c r="P10149">
        <v>9.6575842504971394</v>
      </c>
      <c r="Q10149">
        <v>9.6208993709487292</v>
      </c>
    </row>
    <row r="10150" spans="1:17">
      <c r="A10150" t="s">
        <v>18480</v>
      </c>
      <c r="B10150" s="16" t="s">
        <v>722</v>
      </c>
      <c r="C10150">
        <v>6.9734988154558204</v>
      </c>
      <c r="D10150">
        <v>7.0140709002794299</v>
      </c>
      <c r="E10150">
        <v>6.7682062103183904</v>
      </c>
      <c r="F10150">
        <v>7.0152002163899203</v>
      </c>
      <c r="G10150">
        <v>6.6966202244190196</v>
      </c>
      <c r="H10150">
        <v>7.7971543675747004</v>
      </c>
      <c r="I10150">
        <v>6.9832992760965604</v>
      </c>
      <c r="J10150">
        <v>7.2084821961656802</v>
      </c>
      <c r="K10150">
        <v>6.9835028813780502</v>
      </c>
      <c r="L10150">
        <v>7.0169966288756003</v>
      </c>
      <c r="M10150">
        <v>7.1300325981917103</v>
      </c>
      <c r="N10150">
        <v>7.2682559144452803</v>
      </c>
      <c r="O10150">
        <v>7.4107802996702796</v>
      </c>
      <c r="P10150">
        <v>7.3722724284253296</v>
      </c>
      <c r="Q10150">
        <v>5.09416193408443</v>
      </c>
    </row>
    <row r="10151" spans="1:17">
      <c r="A10151" t="s">
        <v>18481</v>
      </c>
      <c r="B10151" s="16" t="s">
        <v>18482</v>
      </c>
      <c r="C10151">
        <v>9.7366201393754395</v>
      </c>
      <c r="D10151">
        <v>9.7712104825299306</v>
      </c>
      <c r="E10151">
        <v>9.7603926588283993</v>
      </c>
      <c r="F10151">
        <v>9.8443328847112408</v>
      </c>
      <c r="G10151">
        <v>9.7265388249947708</v>
      </c>
      <c r="H10151">
        <v>10.5956986105664</v>
      </c>
      <c r="I10151">
        <v>9.8664960946914206</v>
      </c>
      <c r="J10151">
        <v>10.0851247542852</v>
      </c>
      <c r="K10151">
        <v>9.7471270804211496</v>
      </c>
      <c r="L10151">
        <v>9.7164382561825295</v>
      </c>
      <c r="M10151">
        <v>9.9667659038306908</v>
      </c>
      <c r="N10151">
        <v>10.2116587691864</v>
      </c>
      <c r="O10151">
        <v>10.0534679347045</v>
      </c>
      <c r="P10151">
        <v>9.9439708621177605</v>
      </c>
      <c r="Q10151">
        <v>9.1060647157263492</v>
      </c>
    </row>
    <row r="10152" spans="1:17">
      <c r="A10152" t="s">
        <v>18483</v>
      </c>
      <c r="B10152" s="16" t="s">
        <v>18484</v>
      </c>
      <c r="C10152">
        <v>7.81822816598791</v>
      </c>
      <c r="D10152">
        <v>8.1496195864347705</v>
      </c>
      <c r="E10152">
        <v>7.70866871839912</v>
      </c>
      <c r="F10152">
        <v>7.9417321192285897</v>
      </c>
      <c r="G10152">
        <v>8.1777647339694806</v>
      </c>
      <c r="H10152">
        <v>8.2537801457712092</v>
      </c>
      <c r="I10152">
        <v>8.0445606464521706</v>
      </c>
      <c r="J10152">
        <v>7.83910468756042</v>
      </c>
      <c r="K10152">
        <v>7.9745522197021304</v>
      </c>
      <c r="L10152">
        <v>7.8794961637283301</v>
      </c>
      <c r="M10152">
        <v>8.0517179703580304</v>
      </c>
      <c r="N10152">
        <v>8.0841980981763797</v>
      </c>
      <c r="O10152">
        <v>8.1405881914443992</v>
      </c>
      <c r="P10152">
        <v>8.2548890296171304</v>
      </c>
      <c r="Q10152">
        <v>7.9670857749043096</v>
      </c>
    </row>
    <row r="10153" spans="1:17">
      <c r="A10153" t="s">
        <v>18485</v>
      </c>
      <c r="B10153" s="16" t="s">
        <v>18486</v>
      </c>
      <c r="C10153">
        <v>8.0897722658364195</v>
      </c>
      <c r="D10153">
        <v>8.04479981750249</v>
      </c>
      <c r="E10153">
        <v>7.9035386163103496</v>
      </c>
      <c r="F10153">
        <v>8.2823644893893391</v>
      </c>
      <c r="G10153">
        <v>8.1459873984650901</v>
      </c>
      <c r="H10153">
        <v>9.3409714127258905</v>
      </c>
      <c r="I10153">
        <v>8.3639070413570504</v>
      </c>
      <c r="J10153">
        <v>8.6433560673513199</v>
      </c>
      <c r="K10153">
        <v>8.3153295908684797</v>
      </c>
      <c r="L10153">
        <v>8.4020695622647192</v>
      </c>
      <c r="M10153">
        <v>8.7589157548567993</v>
      </c>
      <c r="N10153">
        <v>8.8030800650097305</v>
      </c>
      <c r="O10153">
        <v>8.59495803375974</v>
      </c>
      <c r="P10153">
        <v>8.5562564338051299</v>
      </c>
      <c r="Q10153">
        <v>7.8374797051227896</v>
      </c>
    </row>
    <row r="10154" spans="1:17">
      <c r="A10154" t="s">
        <v>18487</v>
      </c>
      <c r="B10154" s="16" t="s">
        <v>18488</v>
      </c>
      <c r="C10154">
        <v>6.55662993027242</v>
      </c>
      <c r="D10154">
        <v>6.4930776432046997</v>
      </c>
      <c r="E10154">
        <v>6.7369669261823404</v>
      </c>
      <c r="F10154">
        <v>6.4788754961203097</v>
      </c>
      <c r="G10154">
        <v>6.60568818255563</v>
      </c>
      <c r="H10154">
        <v>5.6335213647889502</v>
      </c>
      <c r="I10154">
        <v>6.5625520315167796</v>
      </c>
      <c r="J10154">
        <v>6.0418318428819298</v>
      </c>
      <c r="K10154">
        <v>6.7849177277433901</v>
      </c>
      <c r="L10154">
        <v>6.9010889605168897</v>
      </c>
      <c r="M10154">
        <v>6.6638851872963896</v>
      </c>
      <c r="N10154">
        <v>7.3949016120571596</v>
      </c>
      <c r="O10154">
        <v>6.5873122032958902</v>
      </c>
      <c r="P10154">
        <v>4.86023234540618</v>
      </c>
      <c r="Q10154">
        <v>8.7932323857913595</v>
      </c>
    </row>
    <row r="10155" spans="1:17">
      <c r="A10155" t="s">
        <v>18489</v>
      </c>
      <c r="B10155" s="16" t="s">
        <v>18490</v>
      </c>
      <c r="C10155">
        <v>3.7779852140208301</v>
      </c>
      <c r="D10155">
        <v>3.4870161193063098</v>
      </c>
      <c r="E10155">
        <v>3.6381873987360902</v>
      </c>
      <c r="F10155">
        <v>3.9277704709105601</v>
      </c>
      <c r="G10155">
        <v>4.3009286659846602</v>
      </c>
      <c r="H10155">
        <v>3.50653555504317</v>
      </c>
      <c r="I10155">
        <v>3.7848446501428201</v>
      </c>
      <c r="J10155">
        <v>3.5611359966351301</v>
      </c>
      <c r="K10155">
        <v>3.7184612093777498</v>
      </c>
      <c r="L10155">
        <v>3.4877558895723499</v>
      </c>
      <c r="M10155">
        <v>3.4086250003018401</v>
      </c>
      <c r="N10155">
        <v>4.0888472785647796</v>
      </c>
      <c r="O10155">
        <v>3.42420286852819</v>
      </c>
      <c r="P10155">
        <v>3.3893867502571098</v>
      </c>
      <c r="Q10155">
        <v>2.8218677180984102</v>
      </c>
    </row>
    <row r="10156" spans="1:17">
      <c r="A10156" t="s">
        <v>18491</v>
      </c>
      <c r="B10156" s="16" t="s">
        <v>18492</v>
      </c>
      <c r="C10156">
        <v>8.8458927168919104</v>
      </c>
      <c r="D10156">
        <v>8.9224844972827597</v>
      </c>
      <c r="E10156">
        <v>9.23420705051341</v>
      </c>
      <c r="F10156">
        <v>9.6685895332286993</v>
      </c>
      <c r="G10156">
        <v>8.8049207330443906</v>
      </c>
      <c r="H10156">
        <v>8.6934641952305203</v>
      </c>
      <c r="I10156">
        <v>8.3603220982257795</v>
      </c>
      <c r="J10156">
        <v>9.1307262003566603</v>
      </c>
      <c r="K10156">
        <v>8.5204410050493902</v>
      </c>
      <c r="L10156">
        <v>8.8170179735652905</v>
      </c>
      <c r="M10156">
        <v>8.5692119416906802</v>
      </c>
      <c r="N10156">
        <v>8.5894867865940299</v>
      </c>
      <c r="O10156">
        <v>8.2922463045226795</v>
      </c>
      <c r="P10156">
        <v>8.1573921489223995</v>
      </c>
      <c r="Q10156">
        <v>8.0859864702427604</v>
      </c>
    </row>
    <row r="10157" spans="1:17">
      <c r="A10157" t="s">
        <v>18493</v>
      </c>
      <c r="B10157" s="16" t="s">
        <v>18494</v>
      </c>
      <c r="C10157">
        <v>6.72059742475225</v>
      </c>
      <c r="D10157">
        <v>6.68860081159775</v>
      </c>
      <c r="E10157">
        <v>6.2304366762667698</v>
      </c>
      <c r="F10157">
        <v>6.24811637945347</v>
      </c>
      <c r="G10157">
        <v>6.7338868879057099</v>
      </c>
      <c r="H10157">
        <v>6.8367548911693801</v>
      </c>
      <c r="I10157">
        <v>6.6358994312039501</v>
      </c>
      <c r="J10157">
        <v>6.4313468883680898</v>
      </c>
      <c r="K10157">
        <v>6.6891680289055202</v>
      </c>
      <c r="L10157">
        <v>6.4068267027450601</v>
      </c>
      <c r="M10157">
        <v>6.6208583416950297</v>
      </c>
      <c r="N10157">
        <v>6.6439211301738199</v>
      </c>
      <c r="O10157">
        <v>6.5295658361340001</v>
      </c>
      <c r="P10157">
        <v>7.27218074483838</v>
      </c>
      <c r="Q10157">
        <v>2.8218677180984102</v>
      </c>
    </row>
    <row r="10158" spans="1:17">
      <c r="A10158" t="s">
        <v>18495</v>
      </c>
      <c r="B10158" s="16" t="s">
        <v>18496</v>
      </c>
      <c r="C10158">
        <v>6.9359169713665203</v>
      </c>
      <c r="D10158">
        <v>6.8888755076419601</v>
      </c>
      <c r="E10158">
        <v>6.6887898835754704</v>
      </c>
      <c r="F10158">
        <v>6.6566652448444597</v>
      </c>
      <c r="G10158">
        <v>6.5510027220463503</v>
      </c>
      <c r="H10158">
        <v>6.9455834449407403</v>
      </c>
      <c r="I10158">
        <v>6.7721799990636802</v>
      </c>
      <c r="J10158">
        <v>6.6297729632679196</v>
      </c>
      <c r="K10158">
        <v>6.6591463038335998</v>
      </c>
      <c r="L10158">
        <v>6.3936395210192902</v>
      </c>
      <c r="M10158">
        <v>6.6295680343027197</v>
      </c>
      <c r="N10158">
        <v>6.2592763242158096</v>
      </c>
      <c r="O10158">
        <v>6.5393540419154998</v>
      </c>
      <c r="P10158">
        <v>6.9479225253106502</v>
      </c>
      <c r="Q10158">
        <v>2.8218677180984102</v>
      </c>
    </row>
    <row r="10159" spans="1:17">
      <c r="A10159" t="s">
        <v>18497</v>
      </c>
      <c r="B10159" s="16" t="s">
        <v>18498</v>
      </c>
      <c r="C10159">
        <v>4.8751772763815904</v>
      </c>
      <c r="D10159">
        <v>4.6529177314580599</v>
      </c>
      <c r="E10159">
        <v>4.5638886729124497</v>
      </c>
      <c r="F10159">
        <v>4.5644600677645304</v>
      </c>
      <c r="G10159">
        <v>4.6840610634984499</v>
      </c>
      <c r="H10159">
        <v>4.5998748125578501</v>
      </c>
      <c r="I10159">
        <v>4.5515847967793803</v>
      </c>
      <c r="J10159">
        <v>4.4114342089532403</v>
      </c>
      <c r="K10159">
        <v>4.9119590476093702</v>
      </c>
      <c r="L10159">
        <v>4.9506536519942301</v>
      </c>
      <c r="M10159">
        <v>4.3652147767139304</v>
      </c>
      <c r="N10159">
        <v>4.0888472785647796</v>
      </c>
      <c r="O10159">
        <v>4.4030955001336496</v>
      </c>
      <c r="P10159">
        <v>5.0754103394275001</v>
      </c>
      <c r="Q10159">
        <v>5.09416193408443</v>
      </c>
    </row>
    <row r="10160" spans="1:17">
      <c r="A10160" t="s">
        <v>18499</v>
      </c>
      <c r="B10160" s="16" t="s">
        <v>18500</v>
      </c>
      <c r="C10160">
        <v>6.7425577417450997</v>
      </c>
      <c r="D10160">
        <v>6.61130647324664</v>
      </c>
      <c r="E10160">
        <v>6.2077204724516397</v>
      </c>
      <c r="F10160">
        <v>6.6461791626245601</v>
      </c>
      <c r="G10160">
        <v>6.9706711592618902</v>
      </c>
      <c r="H10160">
        <v>7.2684043305091297</v>
      </c>
      <c r="I10160">
        <v>6.5996967915826801</v>
      </c>
      <c r="J10160">
        <v>6.7195168009068604</v>
      </c>
      <c r="K10160">
        <v>6.3808592862911402</v>
      </c>
      <c r="L10160">
        <v>6.8442576567715898</v>
      </c>
      <c r="M10160">
        <v>7.1361418404393699</v>
      </c>
      <c r="N10160">
        <v>7.2287789541476197</v>
      </c>
      <c r="O10160">
        <v>7.1106908780922096</v>
      </c>
      <c r="P10160">
        <v>6.7080071231198604</v>
      </c>
      <c r="Q10160">
        <v>6.2843132996066204</v>
      </c>
    </row>
    <row r="10161" spans="1:17">
      <c r="A10161" t="s">
        <v>18501</v>
      </c>
      <c r="B10161" s="16" t="s">
        <v>18502</v>
      </c>
      <c r="C10161">
        <v>6.45371507644911</v>
      </c>
      <c r="D10161">
        <v>6.2073457226732396</v>
      </c>
      <c r="E10161">
        <v>6.1846340324636904</v>
      </c>
      <c r="F10161">
        <v>6.1169449946656096</v>
      </c>
      <c r="G10161">
        <v>5.6191353861103099</v>
      </c>
      <c r="H10161">
        <v>7.42672744422166</v>
      </c>
      <c r="I10161">
        <v>6.2401443386609898</v>
      </c>
      <c r="J10161">
        <v>6.6297729632679196</v>
      </c>
      <c r="K10161">
        <v>5.9702391863381203</v>
      </c>
      <c r="L10161">
        <v>5.5961317021786998</v>
      </c>
      <c r="M10161">
        <v>5.9670109306586703</v>
      </c>
      <c r="N10161">
        <v>6.4088580569182003</v>
      </c>
      <c r="O10161">
        <v>6.1869642700358201</v>
      </c>
      <c r="P10161">
        <v>7.0482780763639896</v>
      </c>
      <c r="Q10161">
        <v>5.09416193408443</v>
      </c>
    </row>
    <row r="10162" spans="1:17">
      <c r="A10162" t="s">
        <v>18503</v>
      </c>
      <c r="B10162" s="16" t="s">
        <v>18504</v>
      </c>
      <c r="C10162">
        <v>10.650741071053099</v>
      </c>
      <c r="D10162">
        <v>10.6360193474145</v>
      </c>
      <c r="E10162">
        <v>10.1045498891395</v>
      </c>
      <c r="F10162">
        <v>9.8658524862020602</v>
      </c>
      <c r="G10162">
        <v>10.247422016020201</v>
      </c>
      <c r="H10162">
        <v>9.7981368990321904</v>
      </c>
      <c r="I10162">
        <v>10.2375495175267</v>
      </c>
      <c r="J10162">
        <v>9.7699427269698393</v>
      </c>
      <c r="K10162">
        <v>10.608120724527501</v>
      </c>
      <c r="L10162">
        <v>10.344012196506</v>
      </c>
      <c r="M10162">
        <v>9.9778362084638896</v>
      </c>
      <c r="N10162">
        <v>9.8854087757874307</v>
      </c>
      <c r="O10162">
        <v>10.0853711435763</v>
      </c>
      <c r="P10162">
        <v>10.2473786867131</v>
      </c>
      <c r="Q10162">
        <v>10.7039890392549</v>
      </c>
    </row>
    <row r="10163" spans="1:17">
      <c r="A10163" t="s">
        <v>18505</v>
      </c>
      <c r="B10163" s="16" t="s">
        <v>18506</v>
      </c>
      <c r="C10163">
        <v>7.4897681856301501</v>
      </c>
      <c r="D10163">
        <v>7.8334854690290996</v>
      </c>
      <c r="E10163">
        <v>7.7006203336366701</v>
      </c>
      <c r="F10163">
        <v>7.5005358304093104</v>
      </c>
      <c r="G10163">
        <v>7.6067136979865699</v>
      </c>
      <c r="H10163">
        <v>8.2803897336385006</v>
      </c>
      <c r="I10163">
        <v>8.4774698344197095</v>
      </c>
      <c r="J10163">
        <v>8.0707446288144897</v>
      </c>
      <c r="K10163">
        <v>7.8998017486258796</v>
      </c>
      <c r="L10163">
        <v>8.2468057817627791</v>
      </c>
      <c r="M10163">
        <v>7.9584353331029796</v>
      </c>
      <c r="N10163">
        <v>8.2150180986386196</v>
      </c>
      <c r="O10163">
        <v>7.7706573218086703</v>
      </c>
      <c r="P10163">
        <v>8.7910163808620396</v>
      </c>
      <c r="Q10163">
        <v>6.9204191934356096</v>
      </c>
    </row>
    <row r="10164" spans="1:17">
      <c r="A10164" t="s">
        <v>18507</v>
      </c>
      <c r="B10164" s="16" t="s">
        <v>18508</v>
      </c>
      <c r="C10164">
        <v>6.9167499097341398</v>
      </c>
      <c r="D10164">
        <v>7.0809906254396298</v>
      </c>
      <c r="E10164">
        <v>5.2175717649130604</v>
      </c>
      <c r="F10164">
        <v>6.03844460263067</v>
      </c>
      <c r="G10164">
        <v>8.2435872149806695</v>
      </c>
      <c r="H10164">
        <v>6.0470179562401398</v>
      </c>
      <c r="I10164">
        <v>5.98191456634164</v>
      </c>
      <c r="J10164">
        <v>5.3252950654732896</v>
      </c>
      <c r="K10164">
        <v>6.9995379250834802</v>
      </c>
      <c r="L10164">
        <v>5.3400637897298404</v>
      </c>
      <c r="M10164">
        <v>7.1482828711562396</v>
      </c>
      <c r="N10164">
        <v>7.7528822428856801</v>
      </c>
      <c r="O10164">
        <v>6.8454850755211298</v>
      </c>
      <c r="P10164">
        <v>6.7973461474338004</v>
      </c>
      <c r="Q10164">
        <v>2.8218677180984102</v>
      </c>
    </row>
    <row r="10165" spans="1:17">
      <c r="A10165" t="s">
        <v>18509</v>
      </c>
      <c r="B10165" s="16" t="e">
        <v>#N/A</v>
      </c>
      <c r="C10165">
        <v>7.8336025778864</v>
      </c>
      <c r="D10165">
        <v>7.6254469917223702</v>
      </c>
      <c r="E10165">
        <v>7.6345597848515201</v>
      </c>
      <c r="F10165">
        <v>6.99059120776786</v>
      </c>
      <c r="G10165">
        <v>7.7765174914733102</v>
      </c>
      <c r="H10165">
        <v>7.6763342868275197</v>
      </c>
      <c r="I10165">
        <v>8.1185942902055501</v>
      </c>
      <c r="J10165">
        <v>7.1645270503343896</v>
      </c>
      <c r="K10165">
        <v>8.3024944834403005</v>
      </c>
      <c r="L10165">
        <v>8.1527251491148505</v>
      </c>
      <c r="M10165">
        <v>7.6697686154396996</v>
      </c>
      <c r="N10165">
        <v>7.9977212093333803</v>
      </c>
      <c r="O10165">
        <v>7.6135180018571296</v>
      </c>
      <c r="P10165">
        <v>7.8596505864958797</v>
      </c>
      <c r="Q10165">
        <v>9.4093039143768298</v>
      </c>
    </row>
    <row r="10166" spans="1:17">
      <c r="A10166" t="s">
        <v>18510</v>
      </c>
      <c r="B10166" s="16" t="s">
        <v>18511</v>
      </c>
      <c r="C10166">
        <v>10.6478477013532</v>
      </c>
      <c r="D10166">
        <v>10.7403362272373</v>
      </c>
      <c r="E10166">
        <v>10.8976218289956</v>
      </c>
      <c r="F10166">
        <v>10.7146805405719</v>
      </c>
      <c r="G10166">
        <v>10.5543887866615</v>
      </c>
      <c r="H10166">
        <v>11.764878339956599</v>
      </c>
      <c r="I10166">
        <v>10.873925494834401</v>
      </c>
      <c r="J10166">
        <v>10.8663536459611</v>
      </c>
      <c r="K10166">
        <v>10.4963836353572</v>
      </c>
      <c r="L10166">
        <v>10.960020859370299</v>
      </c>
      <c r="M10166">
        <v>11.0979320798497</v>
      </c>
      <c r="N10166">
        <v>11.157642049500099</v>
      </c>
      <c r="O10166">
        <v>11.250532155789299</v>
      </c>
      <c r="P10166">
        <v>10.851205227298999</v>
      </c>
      <c r="Q10166">
        <v>8.8614637697687808</v>
      </c>
    </row>
    <row r="10167" spans="1:17">
      <c r="A10167" t="s">
        <v>18512</v>
      </c>
      <c r="B10167" s="16" t="s">
        <v>18513</v>
      </c>
      <c r="C10167">
        <v>9.9430843911228202</v>
      </c>
      <c r="D10167">
        <v>9.9525481007522991</v>
      </c>
      <c r="E10167">
        <v>10.429188312907</v>
      </c>
      <c r="F10167">
        <v>9.8624759245062492</v>
      </c>
      <c r="G10167">
        <v>9.97529419400386</v>
      </c>
      <c r="H10167">
        <v>9.4079834619984304</v>
      </c>
      <c r="I10167">
        <v>10.395574881477501</v>
      </c>
      <c r="J10167">
        <v>10.4654650818549</v>
      </c>
      <c r="K10167">
        <v>10.307852170536201</v>
      </c>
      <c r="L10167">
        <v>10.2544918668561</v>
      </c>
      <c r="M10167">
        <v>10.014686814672899</v>
      </c>
      <c r="N10167">
        <v>10.031075911959</v>
      </c>
      <c r="O10167">
        <v>10.044953752356401</v>
      </c>
      <c r="P10167">
        <v>9.7808608292474393</v>
      </c>
      <c r="Q10167">
        <v>10.8454464916336</v>
      </c>
    </row>
    <row r="10168" spans="1:17">
      <c r="A10168" t="s">
        <v>18514</v>
      </c>
      <c r="B10168" s="16" t="s">
        <v>18515</v>
      </c>
      <c r="C10168">
        <v>7.3107711430327997</v>
      </c>
      <c r="D10168">
        <v>7.3755208346582997</v>
      </c>
      <c r="E10168">
        <v>7.3140654859356102</v>
      </c>
      <c r="F10168">
        <v>7.4771419960432803</v>
      </c>
      <c r="G10168">
        <v>7.5383649616635902</v>
      </c>
      <c r="H10168">
        <v>7.5877283646995997</v>
      </c>
      <c r="I10168">
        <v>7.5604707282268997</v>
      </c>
      <c r="J10168">
        <v>7.62903564147254</v>
      </c>
      <c r="K10168">
        <v>7.3821866733767498</v>
      </c>
      <c r="L10168">
        <v>7.2387638932443101</v>
      </c>
      <c r="M10168">
        <v>7.2974300839194104</v>
      </c>
      <c r="N10168">
        <v>7.3587971557348997</v>
      </c>
      <c r="O10168">
        <v>7.3511467449476502</v>
      </c>
      <c r="P10168">
        <v>7.0114628697230597</v>
      </c>
      <c r="Q10168">
        <v>6.6375058506955904</v>
      </c>
    </row>
    <row r="10169" spans="1:17">
      <c r="A10169" t="s">
        <v>18516</v>
      </c>
      <c r="B10169" s="16" t="s">
        <v>18517</v>
      </c>
      <c r="C10169">
        <v>7.5897808282077799</v>
      </c>
      <c r="D10169">
        <v>7.4844651280120704</v>
      </c>
      <c r="E10169">
        <v>7.8463377901623304</v>
      </c>
      <c r="F10169">
        <v>7.8895621260874602</v>
      </c>
      <c r="G10169">
        <v>7.8684360662305703</v>
      </c>
      <c r="H10169">
        <v>7.5381418093860697</v>
      </c>
      <c r="I10169">
        <v>8.5037035431784904</v>
      </c>
      <c r="J10169">
        <v>8.2583695956585199</v>
      </c>
      <c r="K10169">
        <v>7.6840850681121804</v>
      </c>
      <c r="L10169">
        <v>9.2984460927776595</v>
      </c>
      <c r="M10169">
        <v>9.0397798127068203</v>
      </c>
      <c r="N10169">
        <v>9.0760138212565806</v>
      </c>
      <c r="O10169">
        <v>8.0240513882552307</v>
      </c>
      <c r="P10169">
        <v>7.5451529460525402</v>
      </c>
      <c r="Q10169">
        <v>9.3629875558906797</v>
      </c>
    </row>
    <row r="10170" spans="1:17">
      <c r="A10170" t="s">
        <v>18518</v>
      </c>
      <c r="B10170" s="16" t="s">
        <v>18519</v>
      </c>
      <c r="C10170">
        <v>8.0552254772540994</v>
      </c>
      <c r="D10170">
        <v>8.0023627652999796</v>
      </c>
      <c r="E10170">
        <v>8.3310454149945095</v>
      </c>
      <c r="F10170">
        <v>8.2585742184668494</v>
      </c>
      <c r="G10170">
        <v>8.1867167276991193</v>
      </c>
      <c r="H10170">
        <v>8.0434843005010599</v>
      </c>
      <c r="I10170">
        <v>8.1438413401934309</v>
      </c>
      <c r="J10170">
        <v>8.42701219817714</v>
      </c>
      <c r="K10170">
        <v>8.3531630384711093</v>
      </c>
      <c r="L10170">
        <v>8.5918152295030001</v>
      </c>
      <c r="M10170">
        <v>8.54421595069382</v>
      </c>
      <c r="N10170">
        <v>8.1864989905390608</v>
      </c>
      <c r="O10170">
        <v>7.7871036820901196</v>
      </c>
      <c r="P10170">
        <v>7.9530256707027496</v>
      </c>
      <c r="Q10170">
        <v>8.8614637697687808</v>
      </c>
    </row>
    <row r="10171" spans="1:17">
      <c r="A10171" t="s">
        <v>18520</v>
      </c>
      <c r="B10171" s="16" t="s">
        <v>18521</v>
      </c>
      <c r="C10171">
        <v>8.2700266600860495</v>
      </c>
      <c r="D10171">
        <v>8.0279747131112202</v>
      </c>
      <c r="E10171">
        <v>8.2833738846968892</v>
      </c>
      <c r="F10171">
        <v>9.7944116122215696</v>
      </c>
      <c r="G10171">
        <v>9.2057345841010001</v>
      </c>
      <c r="H10171">
        <v>9.2007994457039306</v>
      </c>
      <c r="I10171">
        <v>8.2484050487840399</v>
      </c>
      <c r="J10171">
        <v>8.0570944783562695</v>
      </c>
      <c r="K10171">
        <v>8.2297823300533892</v>
      </c>
      <c r="L10171">
        <v>8.4471507392166991</v>
      </c>
      <c r="M10171">
        <v>10.256241718023</v>
      </c>
      <c r="N10171">
        <v>10.4461337804384</v>
      </c>
      <c r="O10171">
        <v>10.203306913865401</v>
      </c>
      <c r="P10171">
        <v>8.0648179503677699</v>
      </c>
      <c r="Q10171">
        <v>10.143479824404199</v>
      </c>
    </row>
    <row r="10172" spans="1:17">
      <c r="A10172" t="s">
        <v>18522</v>
      </c>
      <c r="B10172" s="16" t="e">
        <v>#N/A</v>
      </c>
      <c r="C10172">
        <v>3.98283533271713</v>
      </c>
      <c r="D10172">
        <v>3.8603343823973102</v>
      </c>
      <c r="E10172">
        <v>4.3969712788901898</v>
      </c>
      <c r="F10172">
        <v>4.4086599646307301</v>
      </c>
      <c r="G10172">
        <v>4.2225520177193703</v>
      </c>
      <c r="H10172">
        <v>3.30825032505737</v>
      </c>
      <c r="I10172">
        <v>4.16059535596606</v>
      </c>
      <c r="J10172">
        <v>3.5611359966351301</v>
      </c>
      <c r="K10172">
        <v>3.99457577781329</v>
      </c>
      <c r="L10172">
        <v>4.1946255460110002</v>
      </c>
      <c r="M10172">
        <v>4.3652147767139304</v>
      </c>
      <c r="N10172">
        <v>4.0888472785647796</v>
      </c>
      <c r="O10172">
        <v>3.8507909364900099</v>
      </c>
      <c r="P10172">
        <v>3.7927642367557501</v>
      </c>
      <c r="Q10172">
        <v>2.8218677180984102</v>
      </c>
    </row>
    <row r="10173" spans="1:17">
      <c r="A10173" t="s">
        <v>18523</v>
      </c>
      <c r="B10173" s="16" t="s">
        <v>18524</v>
      </c>
      <c r="C10173">
        <v>8.6223506457503394</v>
      </c>
      <c r="D10173">
        <v>8.5090946159718399</v>
      </c>
      <c r="E10173">
        <v>8.5392898719725991</v>
      </c>
      <c r="F10173">
        <v>8.42353129031153</v>
      </c>
      <c r="G10173">
        <v>8.4694303058166494</v>
      </c>
      <c r="H10173">
        <v>7.8988321171281299</v>
      </c>
      <c r="I10173">
        <v>8.2170321021124497</v>
      </c>
      <c r="J10173">
        <v>8.1628374995026896</v>
      </c>
      <c r="K10173">
        <v>8.3624682412332696</v>
      </c>
      <c r="L10173">
        <v>8.3248028766279702</v>
      </c>
      <c r="M10173">
        <v>7.9823284003397301</v>
      </c>
      <c r="N10173">
        <v>7.9206424008775702</v>
      </c>
      <c r="O10173">
        <v>7.9924963291784303</v>
      </c>
      <c r="P10173">
        <v>8.1290964605998504</v>
      </c>
      <c r="Q10173">
        <v>8.7932323857913595</v>
      </c>
    </row>
    <row r="10174" spans="1:17">
      <c r="A10174" t="s">
        <v>18525</v>
      </c>
      <c r="B10174" s="16" t="s">
        <v>18526</v>
      </c>
      <c r="C10174">
        <v>10.5489574454574</v>
      </c>
      <c r="D10174">
        <v>10.5945133351621</v>
      </c>
      <c r="E10174">
        <v>10.636189296238401</v>
      </c>
      <c r="F10174">
        <v>11.1958423754348</v>
      </c>
      <c r="G10174">
        <v>10.7624364592772</v>
      </c>
      <c r="H10174">
        <v>10.916513039711999</v>
      </c>
      <c r="I10174">
        <v>10.3646091042717</v>
      </c>
      <c r="J10174">
        <v>11.338974369330799</v>
      </c>
      <c r="K10174">
        <v>10.2770336454986</v>
      </c>
      <c r="L10174">
        <v>10.450602197808101</v>
      </c>
      <c r="M10174">
        <v>11.3085251959908</v>
      </c>
      <c r="N10174">
        <v>11.1670510419436</v>
      </c>
      <c r="O10174">
        <v>11.2946507805976</v>
      </c>
      <c r="P10174">
        <v>10.810828083464401</v>
      </c>
      <c r="Q10174">
        <v>9.7343991185863192</v>
      </c>
    </row>
    <row r="10175" spans="1:17">
      <c r="A10175" t="s">
        <v>18527</v>
      </c>
      <c r="B10175" s="16" t="s">
        <v>18528</v>
      </c>
      <c r="C10175">
        <v>12.2765442119396</v>
      </c>
      <c r="D10175">
        <v>12.255048895190001</v>
      </c>
      <c r="E10175">
        <v>12.545014314002</v>
      </c>
      <c r="F10175">
        <v>12.356394450406301</v>
      </c>
      <c r="G10175">
        <v>12.273131234531601</v>
      </c>
      <c r="H10175">
        <v>12.080239702536501</v>
      </c>
      <c r="I10175">
        <v>12.312542131475301</v>
      </c>
      <c r="J10175">
        <v>12.223065401541</v>
      </c>
      <c r="K10175">
        <v>12.4280800996948</v>
      </c>
      <c r="L10175">
        <v>12.363840548829399</v>
      </c>
      <c r="M10175">
        <v>12.05439391464</v>
      </c>
      <c r="N10175">
        <v>12.512853696261001</v>
      </c>
      <c r="O10175">
        <v>11.999948685574401</v>
      </c>
      <c r="P10175">
        <v>12.0555681849366</v>
      </c>
      <c r="Q10175">
        <v>13.113748949126601</v>
      </c>
    </row>
    <row r="10176" spans="1:17">
      <c r="A10176" t="s">
        <v>18529</v>
      </c>
      <c r="B10176" s="16" t="s">
        <v>18530</v>
      </c>
      <c r="C10176">
        <v>9.0103903312535802</v>
      </c>
      <c r="D10176">
        <v>9.1278016555822195</v>
      </c>
      <c r="E10176">
        <v>9.6331136314464896</v>
      </c>
      <c r="F10176">
        <v>9.4654601245993</v>
      </c>
      <c r="G10176">
        <v>9.2512276242354794</v>
      </c>
      <c r="H10176">
        <v>9.4818760210201294</v>
      </c>
      <c r="I10176">
        <v>9.0084798622125106</v>
      </c>
      <c r="J10176">
        <v>9.3632943901830394</v>
      </c>
      <c r="K10176">
        <v>8.5369708408460596</v>
      </c>
      <c r="L10176">
        <v>9.1544681892182798</v>
      </c>
      <c r="M10176">
        <v>9.2524907869245396</v>
      </c>
      <c r="N10176">
        <v>9.1304771821223607</v>
      </c>
      <c r="O10176">
        <v>9.5313927062245298</v>
      </c>
      <c r="P10176">
        <v>8.7910163808620396</v>
      </c>
      <c r="Q10176">
        <v>8.7932323857913595</v>
      </c>
    </row>
    <row r="10177" spans="1:17">
      <c r="A10177" t="s">
        <v>18531</v>
      </c>
      <c r="B10177" s="16" t="s">
        <v>18532</v>
      </c>
      <c r="C10177">
        <v>10.4469535432815</v>
      </c>
      <c r="D10177">
        <v>10.488662833479401</v>
      </c>
      <c r="E10177">
        <v>10.847533147548599</v>
      </c>
      <c r="F10177">
        <v>11.0992227129654</v>
      </c>
      <c r="G10177">
        <v>10.760939606052901</v>
      </c>
      <c r="H10177">
        <v>10.848313172588499</v>
      </c>
      <c r="I10177">
        <v>10.0798050052456</v>
      </c>
      <c r="J10177">
        <v>11.265628037085399</v>
      </c>
      <c r="K10177">
        <v>9.9240179908780402</v>
      </c>
      <c r="L10177">
        <v>10.263518105602699</v>
      </c>
      <c r="M10177">
        <v>10.7285737496236</v>
      </c>
      <c r="N10177">
        <v>10.512430145035401</v>
      </c>
      <c r="O10177">
        <v>10.674894796191699</v>
      </c>
      <c r="P10177">
        <v>10.4042817341417</v>
      </c>
      <c r="Q10177">
        <v>9.3151344269335699</v>
      </c>
    </row>
    <row r="10178" spans="1:17">
      <c r="A10178" t="s">
        <v>18533</v>
      </c>
      <c r="B10178" s="16" t="s">
        <v>18534</v>
      </c>
      <c r="C10178">
        <v>7.0633572454326403</v>
      </c>
      <c r="D10178">
        <v>7.4149211802244901</v>
      </c>
      <c r="E10178">
        <v>7.3961522183172299</v>
      </c>
      <c r="F10178">
        <v>7.7305744261176699</v>
      </c>
      <c r="G10178">
        <v>7.2269582735026701</v>
      </c>
      <c r="H10178">
        <v>8.1000725271974403</v>
      </c>
      <c r="I10178">
        <v>7.23944164228375</v>
      </c>
      <c r="J10178">
        <v>7.4314355749538601</v>
      </c>
      <c r="K10178">
        <v>7.0771292840706099</v>
      </c>
      <c r="L10178">
        <v>6.9823204241520296</v>
      </c>
      <c r="M10178">
        <v>7.7907165685691702</v>
      </c>
      <c r="N10178">
        <v>7.7248096267765103</v>
      </c>
      <c r="O10178">
        <v>7.8432301106807998</v>
      </c>
      <c r="P10178">
        <v>7.5706458564794001</v>
      </c>
      <c r="Q10178">
        <v>2.8218677180984102</v>
      </c>
    </row>
    <row r="10179" spans="1:17">
      <c r="A10179" t="s">
        <v>18535</v>
      </c>
      <c r="B10179" s="16" t="s">
        <v>18536</v>
      </c>
      <c r="C10179">
        <v>6.4669933015946297</v>
      </c>
      <c r="D10179">
        <v>6.68860081159775</v>
      </c>
      <c r="E10179">
        <v>6.6389320012258004</v>
      </c>
      <c r="F10179">
        <v>6.9053693654613397</v>
      </c>
      <c r="G10179">
        <v>6.9284850452367301</v>
      </c>
      <c r="H10179">
        <v>7.8939151751009797</v>
      </c>
      <c r="I10179">
        <v>7.0561962709385</v>
      </c>
      <c r="J10179">
        <v>6.9219572081632101</v>
      </c>
      <c r="K10179">
        <v>6.4172688586391198</v>
      </c>
      <c r="L10179">
        <v>6.6806541770365504</v>
      </c>
      <c r="M10179">
        <v>7.1841017988793396</v>
      </c>
      <c r="N10179">
        <v>7.2447001625440102</v>
      </c>
      <c r="O10179">
        <v>7.3511467449476502</v>
      </c>
      <c r="P10179">
        <v>7.0114628697230597</v>
      </c>
      <c r="Q10179">
        <v>5.81282804418474</v>
      </c>
    </row>
    <row r="10180" spans="1:17">
      <c r="A10180" t="s">
        <v>18537</v>
      </c>
      <c r="B10180" s="16" t="s">
        <v>1064</v>
      </c>
      <c r="C10180">
        <v>5.7183074214133596</v>
      </c>
      <c r="D10180">
        <v>5.6840918186943501</v>
      </c>
      <c r="E10180">
        <v>6.60469953054863</v>
      </c>
      <c r="F10180">
        <v>6.5254431797224397</v>
      </c>
      <c r="G10180">
        <v>6.8960099479567596</v>
      </c>
      <c r="H10180">
        <v>6.9831940474075296</v>
      </c>
      <c r="I10180">
        <v>6.5114715433644497</v>
      </c>
      <c r="J10180">
        <v>6.5826939551227603</v>
      </c>
      <c r="K10180">
        <v>5.5519879823209104</v>
      </c>
      <c r="L10180">
        <v>6.28349182675138</v>
      </c>
      <c r="M10180">
        <v>6.4144155526236197</v>
      </c>
      <c r="N10180">
        <v>7.0317437104172997</v>
      </c>
      <c r="O10180">
        <v>6.1994087418434098</v>
      </c>
      <c r="P10180">
        <v>5.7906458868778401</v>
      </c>
      <c r="Q10180">
        <v>6.9204191934356096</v>
      </c>
    </row>
    <row r="10181" spans="1:17">
      <c r="A10181" t="s">
        <v>18538</v>
      </c>
      <c r="B10181" s="16" t="s">
        <v>18539</v>
      </c>
      <c r="C10181">
        <v>7.9081047685290304</v>
      </c>
      <c r="D10181">
        <v>7.7892284648225099</v>
      </c>
      <c r="E10181">
        <v>7.8823536654902204</v>
      </c>
      <c r="F10181">
        <v>8.2097820513296504</v>
      </c>
      <c r="G10181">
        <v>7.9283898693121699</v>
      </c>
      <c r="H10181">
        <v>7.9659628290774602</v>
      </c>
      <c r="I10181">
        <v>7.5852747023070002</v>
      </c>
      <c r="J10181">
        <v>8.2005725781562795</v>
      </c>
      <c r="K10181">
        <v>7.7134911821705998</v>
      </c>
      <c r="L10181">
        <v>7.6779922586903604</v>
      </c>
      <c r="M10181">
        <v>8.0772971265180296</v>
      </c>
      <c r="N10181">
        <v>8.1277094761903292</v>
      </c>
      <c r="O10181">
        <v>7.82741598581429</v>
      </c>
      <c r="P10181">
        <v>7.6839819288491702</v>
      </c>
      <c r="Q10181">
        <v>7.1565710053807701</v>
      </c>
    </row>
    <row r="10182" spans="1:17">
      <c r="A10182" t="s">
        <v>18540</v>
      </c>
      <c r="B10182" s="16" t="s">
        <v>18541</v>
      </c>
      <c r="C10182">
        <v>6.0735929489798099</v>
      </c>
      <c r="D10182">
        <v>6.0310005479080901</v>
      </c>
      <c r="E10182">
        <v>6.2304366762667698</v>
      </c>
      <c r="F10182">
        <v>6.3160633938475401</v>
      </c>
      <c r="G10182">
        <v>6.0559046863048698</v>
      </c>
      <c r="H10182">
        <v>7.2453973861965402</v>
      </c>
      <c r="I10182">
        <v>6.1591987869246898</v>
      </c>
      <c r="J10182">
        <v>6.6931804120656997</v>
      </c>
      <c r="K10182">
        <v>6.0959187970261004</v>
      </c>
      <c r="L10182">
        <v>6.1003539262734003</v>
      </c>
      <c r="M10182">
        <v>6.7542172238404303</v>
      </c>
      <c r="N10182">
        <v>6.7595169993836901</v>
      </c>
      <c r="O10182">
        <v>6.6428125903268098</v>
      </c>
      <c r="P10182">
        <v>6.8259277291320597</v>
      </c>
      <c r="Q10182">
        <v>5.09416193408443</v>
      </c>
    </row>
    <row r="10183" spans="1:17">
      <c r="A10183" t="s">
        <v>18542</v>
      </c>
      <c r="B10183" s="16" t="s">
        <v>18543</v>
      </c>
      <c r="C10183">
        <v>7.71130932546843</v>
      </c>
      <c r="D10183">
        <v>7.5914754388868602</v>
      </c>
      <c r="E10183">
        <v>6.2527945319371199</v>
      </c>
      <c r="F10183">
        <v>6.84254687656904</v>
      </c>
      <c r="G10183">
        <v>6.2918722402955201</v>
      </c>
      <c r="H10183">
        <v>6.6267677880296096</v>
      </c>
      <c r="I10183">
        <v>7.7911443219641701</v>
      </c>
      <c r="J10183">
        <v>5.1499325625975896</v>
      </c>
      <c r="K10183">
        <v>8.2058555174980405</v>
      </c>
      <c r="L10183">
        <v>8.0972268391185196</v>
      </c>
      <c r="M10183">
        <v>7.4075253990957197</v>
      </c>
      <c r="N10183">
        <v>6.82464008712651</v>
      </c>
      <c r="O10183">
        <v>7.2056406723733204</v>
      </c>
      <c r="P10183">
        <v>6.7080071231198604</v>
      </c>
      <c r="Q10183">
        <v>7.8374797051227896</v>
      </c>
    </row>
    <row r="10184" spans="1:17">
      <c r="A10184" t="s">
        <v>18544</v>
      </c>
      <c r="B10184" s="16" t="s">
        <v>18545</v>
      </c>
      <c r="C10184">
        <v>8.0420538254307008</v>
      </c>
      <c r="D10184">
        <v>8.2617895486712403</v>
      </c>
      <c r="E10184">
        <v>7.9585540685743199</v>
      </c>
      <c r="F10184">
        <v>7.99207830986792</v>
      </c>
      <c r="G10184">
        <v>8.1367779369464692</v>
      </c>
      <c r="H10184">
        <v>8.1910474411431107</v>
      </c>
      <c r="I10184">
        <v>8.1645477998622393</v>
      </c>
      <c r="J10184">
        <v>7.8977302347119096</v>
      </c>
      <c r="K10184">
        <v>8.0065688212788402</v>
      </c>
      <c r="L10184">
        <v>7.9166213358087001</v>
      </c>
      <c r="M10184">
        <v>7.9515353077633701</v>
      </c>
      <c r="N10184">
        <v>7.8754012744497004</v>
      </c>
      <c r="O10184">
        <v>7.9960367760567204</v>
      </c>
      <c r="P10184">
        <v>8.0285093400315208</v>
      </c>
      <c r="Q10184">
        <v>7.5369478347710803</v>
      </c>
    </row>
    <row r="10185" spans="1:17">
      <c r="A10185" t="s">
        <v>18546</v>
      </c>
      <c r="B10185" s="16" t="s">
        <v>18547</v>
      </c>
      <c r="C10185">
        <v>8.6105069053927696</v>
      </c>
      <c r="D10185">
        <v>8.5509031539788403</v>
      </c>
      <c r="E10185">
        <v>8.6139801654328298</v>
      </c>
      <c r="F10185">
        <v>8.8491482217155006</v>
      </c>
      <c r="G10185">
        <v>8.7211666409088497</v>
      </c>
      <c r="H10185">
        <v>8.7597889431215403</v>
      </c>
      <c r="I10185">
        <v>8.3781583099535393</v>
      </c>
      <c r="J10185">
        <v>8.5874986763204593</v>
      </c>
      <c r="K10185">
        <v>8.3406619097909207</v>
      </c>
      <c r="L10185">
        <v>8.5860686647221094</v>
      </c>
      <c r="M10185">
        <v>8.6671815768827596</v>
      </c>
      <c r="N10185">
        <v>8.66228525953494</v>
      </c>
      <c r="O10185">
        <v>8.8818144395323095</v>
      </c>
      <c r="P10185">
        <v>8.2756875406830996</v>
      </c>
      <c r="Q10185">
        <v>8.5667227177791094</v>
      </c>
    </row>
    <row r="10186" spans="1:17">
      <c r="A10186" t="s">
        <v>18548</v>
      </c>
      <c r="B10186" s="16" t="s">
        <v>18549</v>
      </c>
      <c r="C10186">
        <v>8.9761918389152004</v>
      </c>
      <c r="D10186">
        <v>8.9650699142688097</v>
      </c>
      <c r="E10186">
        <v>8.3310454149945095</v>
      </c>
      <c r="F10186">
        <v>8.3057684187612892</v>
      </c>
      <c r="G10186">
        <v>8.4912682025961193</v>
      </c>
      <c r="H10186">
        <v>8.2652444679287207</v>
      </c>
      <c r="I10186">
        <v>8.6459309331462393</v>
      </c>
      <c r="J10186">
        <v>7.9280479477519297</v>
      </c>
      <c r="K10186">
        <v>8.9793242458472999</v>
      </c>
      <c r="L10186">
        <v>8.6861573157094796</v>
      </c>
      <c r="M10186">
        <v>8.3322402334466297</v>
      </c>
      <c r="N10186">
        <v>8.5987901680862695</v>
      </c>
      <c r="O10186">
        <v>8.2062386764339408</v>
      </c>
      <c r="P10186">
        <v>8.3164052090791998</v>
      </c>
      <c r="Q10186">
        <v>9.2143845326617093</v>
      </c>
    </row>
    <row r="10187" spans="1:17">
      <c r="A10187" t="s">
        <v>18550</v>
      </c>
      <c r="B10187" s="16" t="s">
        <v>18551</v>
      </c>
      <c r="C10187">
        <v>7.7817029417599199</v>
      </c>
      <c r="D10187">
        <v>8.1141922287318593</v>
      </c>
      <c r="E10187">
        <v>7.9244164502804502</v>
      </c>
      <c r="F10187">
        <v>7.6544346110104096</v>
      </c>
      <c r="G10187">
        <v>7.8850361846766903</v>
      </c>
      <c r="H10187">
        <v>7.7971543675747004</v>
      </c>
      <c r="I10187">
        <v>8.1480065053183797</v>
      </c>
      <c r="J10187">
        <v>7.7185108985042596</v>
      </c>
      <c r="K10187">
        <v>7.8028350331901102</v>
      </c>
      <c r="L10187">
        <v>7.7872872960004802</v>
      </c>
      <c r="M10187">
        <v>7.9411228930145201</v>
      </c>
      <c r="N10187">
        <v>7.7248096267765103</v>
      </c>
      <c r="O10187">
        <v>8.1016854120644801</v>
      </c>
      <c r="P10187">
        <v>8.2443761201780408</v>
      </c>
      <c r="Q10187">
        <v>6.9204191934356096</v>
      </c>
    </row>
    <row r="10188" spans="1:17">
      <c r="A10188" t="s">
        <v>18552</v>
      </c>
      <c r="B10188" s="16" t="s">
        <v>18553</v>
      </c>
      <c r="C10188">
        <v>7.8738161322913598</v>
      </c>
      <c r="D10188">
        <v>7.9630702177594399</v>
      </c>
      <c r="E10188">
        <v>7.8823536654902204</v>
      </c>
      <c r="F10188">
        <v>7.6492124965412103</v>
      </c>
      <c r="G10188">
        <v>7.8516423575619001</v>
      </c>
      <c r="H10188">
        <v>7.9327885537582503</v>
      </c>
      <c r="I10188">
        <v>7.8279687667025</v>
      </c>
      <c r="J10188">
        <v>7.8351101334248003</v>
      </c>
      <c r="K10188">
        <v>7.9664356279317303</v>
      </c>
      <c r="L10188">
        <v>7.8268340971717798</v>
      </c>
      <c r="M10188">
        <v>7.8401284247997198</v>
      </c>
      <c r="N10188">
        <v>7.9548729914017997</v>
      </c>
      <c r="O10188">
        <v>7.8432301106807998</v>
      </c>
      <c r="P10188">
        <v>7.5621983133254398</v>
      </c>
      <c r="Q10188">
        <v>7.5369478347710803</v>
      </c>
    </row>
    <row r="10189" spans="1:17">
      <c r="A10189" t="s">
        <v>18554</v>
      </c>
      <c r="B10189" s="16" t="e">
        <v>#N/A</v>
      </c>
      <c r="C10189">
        <v>6.64096539181552</v>
      </c>
      <c r="D10189">
        <v>6.4171272036765803</v>
      </c>
      <c r="E10189">
        <v>7.1697829372000497</v>
      </c>
      <c r="F10189">
        <v>6.8698089019466204</v>
      </c>
      <c r="G10189">
        <v>7.0612825398533596</v>
      </c>
      <c r="H10189">
        <v>7.0378223940395603</v>
      </c>
      <c r="I10189">
        <v>8.2249396015961</v>
      </c>
      <c r="J10189">
        <v>8.5755842601456003</v>
      </c>
      <c r="K10189">
        <v>7.5383042189317004</v>
      </c>
      <c r="L10189">
        <v>8.5212968268482001</v>
      </c>
      <c r="M10189">
        <v>8.3689430252487504</v>
      </c>
      <c r="N10189">
        <v>8.5894867865940299</v>
      </c>
      <c r="O10189">
        <v>7.5761391334623696</v>
      </c>
      <c r="P10189">
        <v>7.5790440883133003</v>
      </c>
      <c r="Q10189">
        <v>8.9266120302692595</v>
      </c>
    </row>
    <row r="10190" spans="1:17">
      <c r="A10190" t="s">
        <v>18555</v>
      </c>
      <c r="B10190" s="16" t="s">
        <v>18556</v>
      </c>
      <c r="C10190">
        <v>8.0108433833323591</v>
      </c>
      <c r="D10190">
        <v>7.8904552081381496</v>
      </c>
      <c r="E10190">
        <v>8.0180341608702506</v>
      </c>
      <c r="F10190">
        <v>7.8308268179911398</v>
      </c>
      <c r="G10190">
        <v>8.1911719556340898</v>
      </c>
      <c r="H10190">
        <v>6.47623954306383</v>
      </c>
      <c r="I10190">
        <v>7.6096583051839799</v>
      </c>
      <c r="J10190">
        <v>6.9219572081632101</v>
      </c>
      <c r="K10190">
        <v>8.2297823300533892</v>
      </c>
      <c r="L10190">
        <v>7.9617212299810101</v>
      </c>
      <c r="M10190">
        <v>7.8288752630701302</v>
      </c>
      <c r="N10190">
        <v>8.1362562651189805</v>
      </c>
      <c r="O10190">
        <v>7.8033642931512999</v>
      </c>
      <c r="P10190">
        <v>6.5281296503970099</v>
      </c>
      <c r="Q10190">
        <v>10.249113780255</v>
      </c>
    </row>
    <row r="10191" spans="1:17">
      <c r="A10191" t="s">
        <v>18557</v>
      </c>
      <c r="B10191" s="16" t="s">
        <v>18558</v>
      </c>
      <c r="C10191">
        <v>9.8926451878764095</v>
      </c>
      <c r="D10191">
        <v>9.9003839903100701</v>
      </c>
      <c r="E10191">
        <v>9.5638912620576697</v>
      </c>
      <c r="F10191">
        <v>10.3590235411222</v>
      </c>
      <c r="G10191">
        <v>9.9983451863363797</v>
      </c>
      <c r="H10191">
        <v>9.7294747404370199</v>
      </c>
      <c r="I10191">
        <v>9.4790463852359608</v>
      </c>
      <c r="J10191">
        <v>9.7552338187058094</v>
      </c>
      <c r="K10191">
        <v>9.9187733965247808</v>
      </c>
      <c r="L10191">
        <v>10.188728196154299</v>
      </c>
      <c r="M10191">
        <v>10.329867471546001</v>
      </c>
      <c r="N10191">
        <v>10.379344296061801</v>
      </c>
      <c r="O10191">
        <v>9.8919499742976207</v>
      </c>
      <c r="P10191">
        <v>9.0512966520546492</v>
      </c>
      <c r="Q10191">
        <v>9.5399466711043193</v>
      </c>
    </row>
    <row r="10192" spans="1:17">
      <c r="A10192" t="s">
        <v>18559</v>
      </c>
      <c r="B10192" s="16" t="s">
        <v>18560</v>
      </c>
      <c r="C10192">
        <v>10.2682074911796</v>
      </c>
      <c r="D10192">
        <v>10.3331045883586</v>
      </c>
      <c r="E10192">
        <v>9.7966735288625095</v>
      </c>
      <c r="F10192">
        <v>10.2903241679732</v>
      </c>
      <c r="G10192">
        <v>10.680882028758701</v>
      </c>
      <c r="H10192">
        <v>10.801205585908701</v>
      </c>
      <c r="I10192">
        <v>10.7744453027113</v>
      </c>
      <c r="J10192">
        <v>10.592057846242</v>
      </c>
      <c r="K10192">
        <v>10.339596814427001</v>
      </c>
      <c r="L10192">
        <v>10.5064147662615</v>
      </c>
      <c r="M10192">
        <v>10.620795376759</v>
      </c>
      <c r="N10192">
        <v>11.0021953906087</v>
      </c>
      <c r="O10192">
        <v>10.3404286838005</v>
      </c>
      <c r="P10192">
        <v>11.316279566771</v>
      </c>
      <c r="Q10192">
        <v>8.3931679398307004</v>
      </c>
    </row>
    <row r="10193" spans="1:17">
      <c r="A10193" t="s">
        <v>18561</v>
      </c>
      <c r="B10193" s="16" t="s">
        <v>18562</v>
      </c>
      <c r="C10193">
        <v>9.9524950713145195</v>
      </c>
      <c r="D10193">
        <v>9.8281659724867492</v>
      </c>
      <c r="E10193">
        <v>9.7031951822991296</v>
      </c>
      <c r="F10193">
        <v>9.1067974370927196</v>
      </c>
      <c r="G10193">
        <v>10.352533101836199</v>
      </c>
      <c r="H10193">
        <v>9.1252500780541208</v>
      </c>
      <c r="I10193">
        <v>9.7819645625248803</v>
      </c>
      <c r="J10193">
        <v>9.4150132702542209</v>
      </c>
      <c r="K10193">
        <v>9.9313285362403807</v>
      </c>
      <c r="L10193">
        <v>9.4704676930290095</v>
      </c>
      <c r="M10193">
        <v>9.5920937397008608</v>
      </c>
      <c r="N10193">
        <v>10.0402075390782</v>
      </c>
      <c r="O10193">
        <v>9.5411127577067294</v>
      </c>
      <c r="P10193">
        <v>9.6694153752456096</v>
      </c>
      <c r="Q10193">
        <v>11.7437838959001</v>
      </c>
    </row>
    <row r="10194" spans="1:17">
      <c r="A10194" t="s">
        <v>18563</v>
      </c>
      <c r="B10194" s="16" t="s">
        <v>18564</v>
      </c>
      <c r="C10194">
        <v>7.4897681856301501</v>
      </c>
      <c r="D10194">
        <v>7.3688478284412797</v>
      </c>
      <c r="E10194">
        <v>7.0606604978116003</v>
      </c>
      <c r="F10194">
        <v>7.6904682901396999</v>
      </c>
      <c r="G10194">
        <v>7.4885121241192598</v>
      </c>
      <c r="H10194">
        <v>6.8264387222609599</v>
      </c>
      <c r="I10194">
        <v>6.7169663794845196</v>
      </c>
      <c r="J10194">
        <v>6.9883564776996501</v>
      </c>
      <c r="K10194">
        <v>7.5867920766811396</v>
      </c>
      <c r="L10194">
        <v>7.5479212032604899</v>
      </c>
      <c r="M10194">
        <v>7.6823311010555697</v>
      </c>
      <c r="N10194">
        <v>8.0930061317527695</v>
      </c>
      <c r="O10194">
        <v>7.37855994466205</v>
      </c>
      <c r="P10194">
        <v>6.1282934919178196</v>
      </c>
      <c r="Q10194">
        <v>8.2978683598244807</v>
      </c>
    </row>
    <row r="10195" spans="1:17">
      <c r="A10195" t="s">
        <v>18565</v>
      </c>
      <c r="B10195" s="16" t="s">
        <v>18566</v>
      </c>
      <c r="C10195">
        <v>9.3624848941289898</v>
      </c>
      <c r="D10195">
        <v>9.4002504472964894</v>
      </c>
      <c r="E10195">
        <v>9.5836981511484698</v>
      </c>
      <c r="F10195">
        <v>9.4654601245993</v>
      </c>
      <c r="G10195">
        <v>9.4976278590484409</v>
      </c>
      <c r="H10195">
        <v>9.2067550841170007</v>
      </c>
      <c r="I10195">
        <v>9.2676602499733605</v>
      </c>
      <c r="J10195">
        <v>9.0994540614320503</v>
      </c>
      <c r="K10195">
        <v>9.4278224093373595</v>
      </c>
      <c r="L10195">
        <v>9.5210257156082996</v>
      </c>
      <c r="M10195">
        <v>9.6486074780989401</v>
      </c>
      <c r="N10195">
        <v>9.7290209897154902</v>
      </c>
      <c r="O10195">
        <v>9.5840601902456299</v>
      </c>
      <c r="P10195">
        <v>8.9865612729055204</v>
      </c>
      <c r="Q10195">
        <v>10.740674867653601</v>
      </c>
    </row>
    <row r="10196" spans="1:17">
      <c r="A10196" t="s">
        <v>18567</v>
      </c>
      <c r="B10196" s="16" t="s">
        <v>18568</v>
      </c>
      <c r="C10196">
        <v>8.6716285626160001</v>
      </c>
      <c r="D10196">
        <v>8.6990286250400999</v>
      </c>
      <c r="E10196">
        <v>8.7251845837135296</v>
      </c>
      <c r="F10196">
        <v>8.7232323506580602</v>
      </c>
      <c r="G10196">
        <v>8.7576585145587007</v>
      </c>
      <c r="H10196">
        <v>9.18881387882805</v>
      </c>
      <c r="I10196">
        <v>8.6400303047492901</v>
      </c>
      <c r="J10196">
        <v>8.8552786858532109</v>
      </c>
      <c r="K10196">
        <v>8.4170721702364393</v>
      </c>
      <c r="L10196">
        <v>8.5569871533811703</v>
      </c>
      <c r="M10196">
        <v>8.6587377689042206</v>
      </c>
      <c r="N10196">
        <v>8.7677751474532108</v>
      </c>
      <c r="O10196">
        <v>8.8508821038688303</v>
      </c>
      <c r="P10196">
        <v>8.4955050400880499</v>
      </c>
      <c r="Q10196">
        <v>7.3593062614465703</v>
      </c>
    </row>
    <row r="10197" spans="1:17">
      <c r="A10197" t="s">
        <v>18569</v>
      </c>
      <c r="B10197" s="16" t="s">
        <v>18570</v>
      </c>
      <c r="C10197">
        <v>7.0633572454326403</v>
      </c>
      <c r="D10197">
        <v>7.3212486542093096</v>
      </c>
      <c r="E10197">
        <v>6.1372997866052899</v>
      </c>
      <c r="F10197">
        <v>6.7864141712276496</v>
      </c>
      <c r="G10197">
        <v>8.0412931287000404</v>
      </c>
      <c r="H10197">
        <v>7.4130337446045003</v>
      </c>
      <c r="I10197">
        <v>6.8148661573379004</v>
      </c>
      <c r="J10197">
        <v>6.1881223582657396</v>
      </c>
      <c r="K10197">
        <v>7.28752089893944</v>
      </c>
      <c r="L10197">
        <v>6.4068267027450601</v>
      </c>
      <c r="M10197">
        <v>7.5423187406121004</v>
      </c>
      <c r="N10197">
        <v>7.74731134438428</v>
      </c>
      <c r="O10197">
        <v>7.47313256090131</v>
      </c>
      <c r="P10197">
        <v>7.5104440579032898</v>
      </c>
      <c r="Q10197">
        <v>2.8218677180984102</v>
      </c>
    </row>
    <row r="10198" spans="1:17">
      <c r="A10198" t="s">
        <v>18571</v>
      </c>
      <c r="B10198" s="16" t="s">
        <v>18572</v>
      </c>
      <c r="C10198">
        <v>8.0552254772540994</v>
      </c>
      <c r="D10198">
        <v>8.1803955696941006</v>
      </c>
      <c r="E10198">
        <v>8.1597400129956696</v>
      </c>
      <c r="F10198">
        <v>7.5292529987613301</v>
      </c>
      <c r="G10198">
        <v>8.4095249008544606</v>
      </c>
      <c r="H10198">
        <v>7.5254734303798401</v>
      </c>
      <c r="I10198">
        <v>8.1604302441202705</v>
      </c>
      <c r="J10198">
        <v>7.6789338596999999</v>
      </c>
      <c r="K10198">
        <v>8.3624682412332696</v>
      </c>
      <c r="L10198">
        <v>7.9074293776084597</v>
      </c>
      <c r="M10198">
        <v>7.9515353077633701</v>
      </c>
      <c r="N10198">
        <v>7.4020149515182698</v>
      </c>
      <c r="O10198">
        <v>7.9782468755925198</v>
      </c>
      <c r="P10198">
        <v>8.3608783234042701</v>
      </c>
      <c r="Q10198">
        <v>7.3593062614465703</v>
      </c>
    </row>
    <row r="10199" spans="1:17">
      <c r="A10199" t="s">
        <v>18573</v>
      </c>
      <c r="B10199" s="16" t="s">
        <v>102</v>
      </c>
      <c r="C10199">
        <v>9.2333173802178798</v>
      </c>
      <c r="D10199">
        <v>9.2360883625786503</v>
      </c>
      <c r="E10199">
        <v>9.5594525501760401</v>
      </c>
      <c r="F10199">
        <v>9.5546447877728404</v>
      </c>
      <c r="G10199">
        <v>9.3441337729774698</v>
      </c>
      <c r="H10199">
        <v>8.5909198790265808</v>
      </c>
      <c r="I10199">
        <v>9.0799512809727005</v>
      </c>
      <c r="J10199">
        <v>9.1708670309345202</v>
      </c>
      <c r="K10199">
        <v>9.1267262552322208</v>
      </c>
      <c r="L10199">
        <v>9.3176418118438402</v>
      </c>
      <c r="M10199">
        <v>9.2482767905236507</v>
      </c>
      <c r="N10199">
        <v>9.4147915702033593</v>
      </c>
      <c r="O10199">
        <v>9.1209664607994902</v>
      </c>
      <c r="P10199">
        <v>8.1796353197039107</v>
      </c>
      <c r="Q10199">
        <v>10.794011593546401</v>
      </c>
    </row>
    <row r="10200" spans="1:17">
      <c r="A10200" t="s">
        <v>18574</v>
      </c>
      <c r="B10200" s="16" t="s">
        <v>18575</v>
      </c>
      <c r="C10200">
        <v>7.7057491255831003</v>
      </c>
      <c r="D10200">
        <v>7.8857928710934697</v>
      </c>
      <c r="E10200">
        <v>7.8390252449847297</v>
      </c>
      <c r="F10200">
        <v>6.9314721879311696</v>
      </c>
      <c r="G10200">
        <v>7.2094661594368903</v>
      </c>
      <c r="H10200">
        <v>7.4130337446045003</v>
      </c>
      <c r="I10200">
        <v>8.1604302441202705</v>
      </c>
      <c r="J10200">
        <v>8.0502205947457703</v>
      </c>
      <c r="K10200">
        <v>7.7327667258679904</v>
      </c>
      <c r="L10200">
        <v>6.9910684097633</v>
      </c>
      <c r="M10200">
        <v>6.9474715740207804</v>
      </c>
      <c r="N10200">
        <v>6.6439211301738199</v>
      </c>
      <c r="O10200">
        <v>6.98063357016657</v>
      </c>
      <c r="P10200">
        <v>8.2015403546064007</v>
      </c>
      <c r="Q10200">
        <v>6.2843132996066204</v>
      </c>
    </row>
    <row r="10201" spans="1:17">
      <c r="A10201" t="s">
        <v>18576</v>
      </c>
      <c r="B10201" s="16" t="s">
        <v>18577</v>
      </c>
      <c r="C10201">
        <v>8.4200782123343707</v>
      </c>
      <c r="D10201">
        <v>8.4722676169739906</v>
      </c>
      <c r="E10201">
        <v>8.4365055986030093</v>
      </c>
      <c r="F10201">
        <v>8.9459267262059701</v>
      </c>
      <c r="G10201">
        <v>8.7242431535982501</v>
      </c>
      <c r="H10201">
        <v>8.9350569575228196</v>
      </c>
      <c r="I10201">
        <v>8.4473747659926808</v>
      </c>
      <c r="J10201">
        <v>8.6249763423519603</v>
      </c>
      <c r="K10201">
        <v>8.2092980526014401</v>
      </c>
      <c r="L10201">
        <v>8.3823089290366308</v>
      </c>
      <c r="M10201">
        <v>8.55790382393422</v>
      </c>
      <c r="N10201">
        <v>8.6233096264912596</v>
      </c>
      <c r="O10201">
        <v>8.5133455550428305</v>
      </c>
      <c r="P10201">
        <v>8.3608783234042701</v>
      </c>
      <c r="Q10201">
        <v>7.8374797051227896</v>
      </c>
    </row>
    <row r="10202" spans="1:17">
      <c r="A10202" t="s">
        <v>18578</v>
      </c>
      <c r="B10202" s="16" t="s">
        <v>18579</v>
      </c>
      <c r="C10202">
        <v>8.0897722658364195</v>
      </c>
      <c r="D10202">
        <v>8.1993020288682992</v>
      </c>
      <c r="E10202">
        <v>8.2561920980110806</v>
      </c>
      <c r="F10202">
        <v>8.2924413174385307</v>
      </c>
      <c r="G10202">
        <v>8.3188002250974407</v>
      </c>
      <c r="H10202">
        <v>9.0073601606727909</v>
      </c>
      <c r="I10202">
        <v>8.5326568475594708</v>
      </c>
      <c r="J10202">
        <v>8.6180230862702292</v>
      </c>
      <c r="K10202">
        <v>8.29603380992884</v>
      </c>
      <c r="L10202">
        <v>8.4566302586539699</v>
      </c>
      <c r="M10202">
        <v>8.4905077485858307</v>
      </c>
      <c r="N10202">
        <v>8.4038010863162196</v>
      </c>
      <c r="O10202">
        <v>8.3734090430531296</v>
      </c>
      <c r="P10202">
        <v>8.6145509800764994</v>
      </c>
      <c r="Q10202">
        <v>8.0859864702427604</v>
      </c>
    </row>
    <row r="10203" spans="1:17">
      <c r="A10203" t="s">
        <v>18580</v>
      </c>
      <c r="B10203" s="16" t="s">
        <v>18581</v>
      </c>
      <c r="C10203">
        <v>7.9835425963281299</v>
      </c>
      <c r="D10203">
        <v>7.940768803269</v>
      </c>
      <c r="E10203">
        <v>8.1360753872999894</v>
      </c>
      <c r="F10203">
        <v>7.9544846044562698</v>
      </c>
      <c r="G10203">
        <v>8.2690968480106708</v>
      </c>
      <c r="H10203">
        <v>8.1254589336877796</v>
      </c>
      <c r="I10203">
        <v>8.2829020162843197</v>
      </c>
      <c r="J10203">
        <v>8.1755259733064207</v>
      </c>
      <c r="K10203">
        <v>8.4581564584989692</v>
      </c>
      <c r="L10203">
        <v>8.0478937514849793</v>
      </c>
      <c r="M10203">
        <v>7.8549971336587099</v>
      </c>
      <c r="N10203">
        <v>7.8599994574991801</v>
      </c>
      <c r="O10203">
        <v>7.9818224758641101</v>
      </c>
      <c r="P10203">
        <v>8.6307826205836609</v>
      </c>
      <c r="Q10203">
        <v>7.9670857749043096</v>
      </c>
    </row>
    <row r="10204" spans="1:17">
      <c r="A10204" t="s">
        <v>18582</v>
      </c>
      <c r="B10204" s="16" t="s">
        <v>18583</v>
      </c>
      <c r="C10204">
        <v>6.7854920253152002</v>
      </c>
      <c r="D10204">
        <v>6.9438749117888099</v>
      </c>
      <c r="E10204">
        <v>6.7987778901780498</v>
      </c>
      <c r="F10204">
        <v>6.8147556724582197</v>
      </c>
      <c r="G10204">
        <v>6.7582024653551098</v>
      </c>
      <c r="H10204">
        <v>7.6648306599170599</v>
      </c>
      <c r="I10204">
        <v>7.1340077301057701</v>
      </c>
      <c r="J10204">
        <v>7.2867071673945603</v>
      </c>
      <c r="K10204">
        <v>6.8571558487748501</v>
      </c>
      <c r="L10204">
        <v>6.9286808814702896</v>
      </c>
      <c r="M10204">
        <v>6.6973973598157803</v>
      </c>
      <c r="N10204">
        <v>6.6912870643548601</v>
      </c>
      <c r="O10204">
        <v>6.8689138875479303</v>
      </c>
      <c r="P10204">
        <v>7.4384076816199602</v>
      </c>
      <c r="Q10204">
        <v>2.8218677180984102</v>
      </c>
    </row>
    <row r="10205" spans="1:17">
      <c r="A10205" t="s">
        <v>18584</v>
      </c>
      <c r="B10205" s="16" t="s">
        <v>18585</v>
      </c>
      <c r="C10205">
        <v>4.0706176854441196</v>
      </c>
      <c r="D10205">
        <v>4.2618677800425697</v>
      </c>
      <c r="E10205">
        <v>3.4028894668404299</v>
      </c>
      <c r="F10205">
        <v>4.0118215330109104</v>
      </c>
      <c r="G10205">
        <v>3.8309652426265099</v>
      </c>
      <c r="H10205">
        <v>3.50653555504317</v>
      </c>
      <c r="I10205">
        <v>4.2360017113942803</v>
      </c>
      <c r="J10205">
        <v>3.7696016503418699</v>
      </c>
      <c r="K10205">
        <v>3.8204461843508501</v>
      </c>
      <c r="L10205">
        <v>3.29479214013883</v>
      </c>
      <c r="M10205">
        <v>3.7404257728686199</v>
      </c>
      <c r="N10205">
        <v>3.5144020463037902</v>
      </c>
      <c r="O10205">
        <v>3.9295289699043701</v>
      </c>
      <c r="P10205">
        <v>3.6194497939779602</v>
      </c>
      <c r="Q10205">
        <v>2.8218677180984102</v>
      </c>
    </row>
    <row r="10206" spans="1:17">
      <c r="A10206" t="s">
        <v>18586</v>
      </c>
      <c r="B10206" s="16" t="s">
        <v>18587</v>
      </c>
      <c r="C10206">
        <v>8.9990807030482305</v>
      </c>
      <c r="D10206">
        <v>8.8381759802902593</v>
      </c>
      <c r="E10206">
        <v>8.7370273909800407</v>
      </c>
      <c r="F10206">
        <v>9.20605281022873</v>
      </c>
      <c r="G10206">
        <v>8.8136124976706594</v>
      </c>
      <c r="H10206">
        <v>8.8814528846433909</v>
      </c>
      <c r="I10206">
        <v>8.5919352089870706</v>
      </c>
      <c r="J10206">
        <v>8.9432021883941708</v>
      </c>
      <c r="K10206">
        <v>8.6552493056823803</v>
      </c>
      <c r="L10206">
        <v>8.4939369992178406</v>
      </c>
      <c r="M10206">
        <v>8.7978852754808496</v>
      </c>
      <c r="N10206">
        <v>8.7511843710909698</v>
      </c>
      <c r="O10206">
        <v>8.8989266582264896</v>
      </c>
      <c r="P10206">
        <v>8.4910660963626103</v>
      </c>
      <c r="Q10206">
        <v>9.2656390107680107</v>
      </c>
    </row>
    <row r="10207" spans="1:17">
      <c r="A10207" t="s">
        <v>18588</v>
      </c>
      <c r="B10207" s="16" t="s">
        <v>18589</v>
      </c>
      <c r="C10207">
        <v>8.2850095297670201</v>
      </c>
      <c r="D10207">
        <v>8.4216541393124196</v>
      </c>
      <c r="E10207">
        <v>8.3771905469210903</v>
      </c>
      <c r="F10207">
        <v>8.6519883702285405</v>
      </c>
      <c r="G10207">
        <v>8.5617606897434992</v>
      </c>
      <c r="H10207">
        <v>8.8283568531527994</v>
      </c>
      <c r="I10207">
        <v>8.6041102292145197</v>
      </c>
      <c r="J10207">
        <v>9.0295689441531</v>
      </c>
      <c r="K10207">
        <v>8.2297823300533892</v>
      </c>
      <c r="L10207">
        <v>8.6807754151884406</v>
      </c>
      <c r="M10207">
        <v>8.7188637194783407</v>
      </c>
      <c r="N10207">
        <v>9.0124688352256399</v>
      </c>
      <c r="O10207">
        <v>8.4758171334365002</v>
      </c>
      <c r="P10207">
        <v>8.8089580437431305</v>
      </c>
      <c r="Q10207">
        <v>8.3931679398307004</v>
      </c>
    </row>
    <row r="10208" spans="1:17">
      <c r="A10208" t="s">
        <v>18590</v>
      </c>
      <c r="B10208" s="16" t="s">
        <v>18591</v>
      </c>
      <c r="C10208">
        <v>7.8886113393050197</v>
      </c>
      <c r="D10208">
        <v>7.9043523343970303</v>
      </c>
      <c r="E10208">
        <v>8.0626560793255209</v>
      </c>
      <c r="F10208">
        <v>8.1107450165354606</v>
      </c>
      <c r="G10208">
        <v>7.78833338063935</v>
      </c>
      <c r="H10208">
        <v>8.9445926400007494</v>
      </c>
      <c r="I10208">
        <v>7.9945460816845602</v>
      </c>
      <c r="J10208">
        <v>8.2995210293324408</v>
      </c>
      <c r="K10208">
        <v>7.8565336172856703</v>
      </c>
      <c r="L10208">
        <v>7.7206126520183496</v>
      </c>
      <c r="M10208">
        <v>8.0289574795188603</v>
      </c>
      <c r="N10208">
        <v>8.16994530597057</v>
      </c>
      <c r="O10208">
        <v>8.1690911291198294</v>
      </c>
      <c r="P10208">
        <v>8.4134344157517695</v>
      </c>
      <c r="Q10208">
        <v>7.5369478347710803</v>
      </c>
    </row>
    <row r="10209" spans="1:17">
      <c r="A10209" t="s">
        <v>18592</v>
      </c>
      <c r="B10209" s="16" t="s">
        <v>18593</v>
      </c>
      <c r="C10209">
        <v>10.7924107912437</v>
      </c>
      <c r="D10209">
        <v>10.790419140729201</v>
      </c>
      <c r="E10209">
        <v>10.505005873120099</v>
      </c>
      <c r="F10209">
        <v>10.186134297934201</v>
      </c>
      <c r="G10209">
        <v>9.9740027190399196</v>
      </c>
      <c r="H10209">
        <v>11.0800742551057</v>
      </c>
      <c r="I10209">
        <v>10.8103444370521</v>
      </c>
      <c r="J10209">
        <v>10.4954857670382</v>
      </c>
      <c r="K10209">
        <v>10.4928587800056</v>
      </c>
      <c r="L10209">
        <v>10.9189089148398</v>
      </c>
      <c r="M10209">
        <v>10.2604321226808</v>
      </c>
      <c r="N10209">
        <v>10.613007106263</v>
      </c>
      <c r="O10209">
        <v>10.2814912466237</v>
      </c>
      <c r="P10209">
        <v>10.32547210523</v>
      </c>
      <c r="Q10209">
        <v>9.2143845326617093</v>
      </c>
    </row>
    <row r="10210" spans="1:17">
      <c r="A10210" t="s">
        <v>18594</v>
      </c>
      <c r="B10210" s="16" t="s">
        <v>18595</v>
      </c>
      <c r="C10210">
        <v>8.5713286799353003</v>
      </c>
      <c r="D10210">
        <v>8.9018649469817106</v>
      </c>
      <c r="E10210">
        <v>8.6053912728089301</v>
      </c>
      <c r="F10210">
        <v>8.6931292151435393</v>
      </c>
      <c r="G10210">
        <v>8.6124564265931909</v>
      </c>
      <c r="H10210">
        <v>8.5817813480120293</v>
      </c>
      <c r="I10210">
        <v>9.0038930731673901</v>
      </c>
      <c r="J10210">
        <v>8.7532072358312405</v>
      </c>
      <c r="K10210">
        <v>8.9873640394760592</v>
      </c>
      <c r="L10210">
        <v>8.7897803567654798</v>
      </c>
      <c r="M10210">
        <v>8.5556315176086493</v>
      </c>
      <c r="N10210">
        <v>8.2742937637034792</v>
      </c>
      <c r="O10210">
        <v>8.53296828078415</v>
      </c>
      <c r="P10210">
        <v>8.7507408633623793</v>
      </c>
      <c r="Q10210">
        <v>6.2843132996066204</v>
      </c>
    </row>
    <row r="10211" spans="1:17">
      <c r="A10211" t="s">
        <v>18596</v>
      </c>
      <c r="B10211" s="16" t="s">
        <v>18597</v>
      </c>
      <c r="C10211">
        <v>9.3249345246715407</v>
      </c>
      <c r="D10211">
        <v>9.31618182274328</v>
      </c>
      <c r="E10211">
        <v>9.4981533884104206</v>
      </c>
      <c r="F10211">
        <v>9.7801661150534507</v>
      </c>
      <c r="G10211">
        <v>9.1335293303021103</v>
      </c>
      <c r="H10211">
        <v>9.8836420161030905</v>
      </c>
      <c r="I10211">
        <v>9.1313224119510394</v>
      </c>
      <c r="J10211">
        <v>9.6837970434825404</v>
      </c>
      <c r="K10211">
        <v>9.3782429476951208</v>
      </c>
      <c r="L10211">
        <v>9.4657824081872803</v>
      </c>
      <c r="M10211">
        <v>9.4079136996585202</v>
      </c>
      <c r="N10211">
        <v>9.7555987235551704</v>
      </c>
      <c r="O10211">
        <v>9.4408325619812405</v>
      </c>
      <c r="P10211">
        <v>9.8238408944201101</v>
      </c>
      <c r="Q10211">
        <v>7.6950435514148801</v>
      </c>
    </row>
    <row r="10212" spans="1:17">
      <c r="A10212" t="s">
        <v>18598</v>
      </c>
      <c r="B10212" s="16" t="s">
        <v>18599</v>
      </c>
      <c r="C10212">
        <v>7.2355193283311996</v>
      </c>
      <c r="D10212">
        <v>7.0645510750897804</v>
      </c>
      <c r="E10212">
        <v>6.7987778901780498</v>
      </c>
      <c r="F10212">
        <v>7.1096196663252798</v>
      </c>
      <c r="G10212">
        <v>7.09025748544728</v>
      </c>
      <c r="H10212">
        <v>7.0990323068118402</v>
      </c>
      <c r="I10212">
        <v>7.2078170924335199</v>
      </c>
      <c r="J10212">
        <v>7.2390749184657004</v>
      </c>
      <c r="K10212">
        <v>7.1070277298164202</v>
      </c>
      <c r="L10212">
        <v>7.1162623791641204</v>
      </c>
      <c r="M10212">
        <v>7.2132831295592199</v>
      </c>
      <c r="N10212">
        <v>7.0858084553801799</v>
      </c>
      <c r="O10212">
        <v>6.9221352887737302</v>
      </c>
      <c r="P10212">
        <v>6.8949808635361203</v>
      </c>
      <c r="Q10212">
        <v>5.09416193408443</v>
      </c>
    </row>
    <row r="10213" spans="1:17">
      <c r="A10213" t="s">
        <v>18600</v>
      </c>
      <c r="B10213" s="16" t="s">
        <v>18601</v>
      </c>
      <c r="C10213">
        <v>6.8973229715324003</v>
      </c>
      <c r="D10213">
        <v>6.9968414682087197</v>
      </c>
      <c r="E10213">
        <v>6.99624750440314</v>
      </c>
      <c r="F10213">
        <v>6.4669918415543304</v>
      </c>
      <c r="G10213">
        <v>6.60568818255563</v>
      </c>
      <c r="H10213">
        <v>6.47623954306383</v>
      </c>
      <c r="I10213">
        <v>6.8043133897654204</v>
      </c>
      <c r="J10213">
        <v>6.5039792081677996</v>
      </c>
      <c r="K10213">
        <v>6.6076639520751996</v>
      </c>
      <c r="L10213">
        <v>6.4068267027450601</v>
      </c>
      <c r="M10213">
        <v>6.4344689241199804</v>
      </c>
      <c r="N10213">
        <v>5.8185725375441404</v>
      </c>
      <c r="O10213">
        <v>6.7136100814351396</v>
      </c>
      <c r="P10213">
        <v>6.7232899141601701</v>
      </c>
      <c r="Q10213">
        <v>7.1565710053807701</v>
      </c>
    </row>
    <row r="10214" spans="1:17">
      <c r="A10214" t="s">
        <v>18602</v>
      </c>
      <c r="B10214" s="16" t="s">
        <v>18603</v>
      </c>
      <c r="C10214">
        <v>5.1403854814574004</v>
      </c>
      <c r="D10214">
        <v>4.9486052131722396</v>
      </c>
      <c r="E10214">
        <v>5.12062362366449</v>
      </c>
      <c r="F10214">
        <v>4.7864910140196502</v>
      </c>
      <c r="G10214">
        <v>5.1391075523385599</v>
      </c>
      <c r="H10214">
        <v>4.7487521450918901</v>
      </c>
      <c r="I10214">
        <v>5.0091235034862898</v>
      </c>
      <c r="J10214">
        <v>5.0088657953609399</v>
      </c>
      <c r="K10214">
        <v>5.2559835824799102</v>
      </c>
      <c r="L10214">
        <v>4.8321653561327897</v>
      </c>
      <c r="M10214">
        <v>4.9497083792204704</v>
      </c>
      <c r="N10214">
        <v>4.6704332416218497</v>
      </c>
      <c r="O10214">
        <v>5.0275607712213803</v>
      </c>
      <c r="P10214">
        <v>5.2603607125134104</v>
      </c>
      <c r="Q10214">
        <v>5.09416193408443</v>
      </c>
    </row>
    <row r="10215" spans="1:17">
      <c r="A10215" t="s">
        <v>18604</v>
      </c>
      <c r="B10215" s="16" t="e">
        <v>#N/A</v>
      </c>
      <c r="C10215">
        <v>11.463299234937599</v>
      </c>
      <c r="D10215">
        <v>11.5094716746533</v>
      </c>
      <c r="E10215">
        <v>11.179415920202199</v>
      </c>
      <c r="F10215">
        <v>11.419103533905099</v>
      </c>
      <c r="G10215">
        <v>11.248152506824599</v>
      </c>
      <c r="H10215">
        <v>12.1382529995771</v>
      </c>
      <c r="I10215">
        <v>11.5497375447996</v>
      </c>
      <c r="J10215">
        <v>11.4426071614722</v>
      </c>
      <c r="K10215">
        <v>11.5114478830734</v>
      </c>
      <c r="L10215">
        <v>11.5592756627493</v>
      </c>
      <c r="M10215">
        <v>11.3339313838182</v>
      </c>
      <c r="N10215">
        <v>11.621407883990299</v>
      </c>
      <c r="O10215">
        <v>11.2449677001824</v>
      </c>
      <c r="P10215">
        <v>11.6356058530361</v>
      </c>
      <c r="Q10215">
        <v>9.4093039143768298</v>
      </c>
    </row>
    <row r="10216" spans="1:17">
      <c r="A10216" t="s">
        <v>18605</v>
      </c>
      <c r="B10216" s="16" t="s">
        <v>18606</v>
      </c>
      <c r="C10216">
        <v>4.9565989702087299</v>
      </c>
      <c r="D10216">
        <v>4.6529177314580599</v>
      </c>
      <c r="E10216">
        <v>4.8415581104649901</v>
      </c>
      <c r="F10216">
        <v>4.4629136307985604</v>
      </c>
      <c r="G10216">
        <v>5.5356797135327902</v>
      </c>
      <c r="H10216">
        <v>3.50653555504317</v>
      </c>
      <c r="I10216">
        <v>4.6056600831029897</v>
      </c>
      <c r="J10216">
        <v>3.4276433730071201</v>
      </c>
      <c r="K10216">
        <v>5.2832656349479699</v>
      </c>
      <c r="L10216">
        <v>4.87288619379569</v>
      </c>
      <c r="M10216">
        <v>5.2833846298884</v>
      </c>
      <c r="N10216">
        <v>5.5842645045438202</v>
      </c>
      <c r="O10216">
        <v>5.0562650436270502</v>
      </c>
      <c r="P10216">
        <v>3.6194497939779602</v>
      </c>
      <c r="Q10216">
        <v>7.1565710053807701</v>
      </c>
    </row>
    <row r="10217" spans="1:17">
      <c r="A10217" t="s">
        <v>18607</v>
      </c>
      <c r="B10217" s="16" t="s">
        <v>18608</v>
      </c>
      <c r="C10217">
        <v>8.8281062433691506</v>
      </c>
      <c r="D10217">
        <v>8.7537538460941207</v>
      </c>
      <c r="E10217">
        <v>9.1091865669565397</v>
      </c>
      <c r="F10217">
        <v>9.0544848099038706</v>
      </c>
      <c r="G10217">
        <v>8.5923915363751906</v>
      </c>
      <c r="H10217">
        <v>8.6090249793913696</v>
      </c>
      <c r="I10217">
        <v>8.2638390662506502</v>
      </c>
      <c r="J10217">
        <v>8.8193596774149299</v>
      </c>
      <c r="K10217">
        <v>8.4696829216251004</v>
      </c>
      <c r="L10217">
        <v>8.83408690315831</v>
      </c>
      <c r="M10217">
        <v>8.7470165253091103</v>
      </c>
      <c r="N10217">
        <v>8.8003947800124909</v>
      </c>
      <c r="O10217">
        <v>8.7991573843927</v>
      </c>
      <c r="P10217">
        <v>8.0707814057643095</v>
      </c>
      <c r="Q10217">
        <v>9.7703309644362406</v>
      </c>
    </row>
    <row r="10218" spans="1:17">
      <c r="A10218" t="s">
        <v>18609</v>
      </c>
      <c r="B10218" s="16" t="s">
        <v>18610</v>
      </c>
      <c r="C10218">
        <v>8.9968080952132397</v>
      </c>
      <c r="D10218">
        <v>8.9716804432641801</v>
      </c>
      <c r="E10218">
        <v>9.1889441324271601</v>
      </c>
      <c r="F10218">
        <v>9.3528548306596502</v>
      </c>
      <c r="G10218">
        <v>8.9059160925056897</v>
      </c>
      <c r="H10218">
        <v>9.4285142919848699</v>
      </c>
      <c r="I10218">
        <v>8.8282282933294294</v>
      </c>
      <c r="J10218">
        <v>9.2298184688863305</v>
      </c>
      <c r="K10218">
        <v>8.59074032240372</v>
      </c>
      <c r="L10218">
        <v>9.00960933054834</v>
      </c>
      <c r="M10218">
        <v>9.0623593403408496</v>
      </c>
      <c r="N10218">
        <v>9.1705360163108391</v>
      </c>
      <c r="O10218">
        <v>9.1177220033299502</v>
      </c>
      <c r="P10218">
        <v>8.6468335565035499</v>
      </c>
      <c r="Q10218">
        <v>8.7932323857913595</v>
      </c>
    </row>
    <row r="10219" spans="1:17">
      <c r="A10219" t="s">
        <v>18611</v>
      </c>
      <c r="B10219" s="16" t="e">
        <v>#N/A</v>
      </c>
      <c r="C10219">
        <v>10.2463762566806</v>
      </c>
      <c r="D10219">
        <v>10.236705375198101</v>
      </c>
      <c r="E10219">
        <v>10.395967772294901</v>
      </c>
      <c r="F10219">
        <v>10.647606970044</v>
      </c>
      <c r="G10219">
        <v>10.3091515886276</v>
      </c>
      <c r="H10219">
        <v>10.7258012451823</v>
      </c>
      <c r="I10219">
        <v>9.9051306324663404</v>
      </c>
      <c r="J10219">
        <v>10.467400074537199</v>
      </c>
      <c r="K10219">
        <v>10.0103768916376</v>
      </c>
      <c r="L10219">
        <v>10.2787342754125</v>
      </c>
      <c r="M10219">
        <v>10.3929362547695</v>
      </c>
      <c r="N10219">
        <v>10.352104636996</v>
      </c>
      <c r="O10219">
        <v>10.288721044670201</v>
      </c>
      <c r="P10219">
        <v>9.9194114410055096</v>
      </c>
      <c r="Q10219">
        <v>9.9057254354815303</v>
      </c>
    </row>
    <row r="10220" spans="1:17">
      <c r="A10220" t="s">
        <v>18612</v>
      </c>
      <c r="B10220" s="16" t="s">
        <v>18613</v>
      </c>
      <c r="C10220">
        <v>9.7622646973519203</v>
      </c>
      <c r="D10220">
        <v>9.7597990830430206</v>
      </c>
      <c r="E10220">
        <v>9.8135458255501806</v>
      </c>
      <c r="F10220">
        <v>10.0571883521436</v>
      </c>
      <c r="G10220">
        <v>9.5865119904053202</v>
      </c>
      <c r="H10220">
        <v>10.3746096662908</v>
      </c>
      <c r="I10220">
        <v>9.79794782238835</v>
      </c>
      <c r="J10220">
        <v>10.1872783526824</v>
      </c>
      <c r="K10220">
        <v>9.4970256631135204</v>
      </c>
      <c r="L10220">
        <v>9.7944895261715406</v>
      </c>
      <c r="M10220">
        <v>9.9581920973981894</v>
      </c>
      <c r="N10220">
        <v>9.7979378790198499</v>
      </c>
      <c r="O10220">
        <v>9.9340562958808505</v>
      </c>
      <c r="P10220">
        <v>9.8977830558775608</v>
      </c>
      <c r="Q10220">
        <v>9.5399466711043193</v>
      </c>
    </row>
    <row r="10221" spans="1:17">
      <c r="A10221" t="s">
        <v>18614</v>
      </c>
      <c r="B10221" s="16" t="s">
        <v>18615</v>
      </c>
      <c r="C10221">
        <v>10.2989645267809</v>
      </c>
      <c r="D10221">
        <v>10.2238436006394</v>
      </c>
      <c r="E10221">
        <v>10.5324407311969</v>
      </c>
      <c r="F10221">
        <v>10.357425293128699</v>
      </c>
      <c r="G10221">
        <v>10.124765368096501</v>
      </c>
      <c r="H10221">
        <v>9.7170111915810402</v>
      </c>
      <c r="I10221">
        <v>10.055634826080601</v>
      </c>
      <c r="J10221">
        <v>10.194305536786199</v>
      </c>
      <c r="K10221">
        <v>10.1689792136926</v>
      </c>
      <c r="L10221">
        <v>10.1801737091068</v>
      </c>
      <c r="M10221">
        <v>10.0982192836526</v>
      </c>
      <c r="N10221">
        <v>9.8403771934749393</v>
      </c>
      <c r="O10221">
        <v>10.0928249364565</v>
      </c>
      <c r="P10221">
        <v>9.7863038938009499</v>
      </c>
      <c r="Q10221">
        <v>12.1505359419216</v>
      </c>
    </row>
    <row r="10222" spans="1:17">
      <c r="A10222" t="s">
        <v>18616</v>
      </c>
      <c r="B10222" s="16" t="s">
        <v>18617</v>
      </c>
      <c r="C10222">
        <v>8.8484158267279405</v>
      </c>
      <c r="D10222">
        <v>8.8573417828760892</v>
      </c>
      <c r="E10222">
        <v>9.2117531437659892</v>
      </c>
      <c r="F10222">
        <v>9.0386132106268509</v>
      </c>
      <c r="G10222">
        <v>8.8107210601174</v>
      </c>
      <c r="H10222">
        <v>9.3117970198640592</v>
      </c>
      <c r="I10222">
        <v>8.6692948862352601</v>
      </c>
      <c r="J10222">
        <v>9.0977892248748002</v>
      </c>
      <c r="K10222">
        <v>8.7457195985565193</v>
      </c>
      <c r="L10222">
        <v>8.9879855188909605</v>
      </c>
      <c r="M10222">
        <v>9.0607581883767203</v>
      </c>
      <c r="N10222">
        <v>9.1726138676875699</v>
      </c>
      <c r="O10222">
        <v>9.1322649267014597</v>
      </c>
      <c r="P10222">
        <v>8.4181185696057703</v>
      </c>
      <c r="Q10222">
        <v>9.3629875558906797</v>
      </c>
    </row>
    <row r="10223" spans="1:17">
      <c r="A10223" t="s">
        <v>18618</v>
      </c>
      <c r="B10223" s="16" t="s">
        <v>18619</v>
      </c>
      <c r="C10223">
        <v>9.1251168112805505</v>
      </c>
      <c r="D10223">
        <v>9.1628837713954105</v>
      </c>
      <c r="E10223">
        <v>9.6644524387243607</v>
      </c>
      <c r="F10223">
        <v>9.3719796616536595</v>
      </c>
      <c r="G10223">
        <v>9.1450524317139799</v>
      </c>
      <c r="H10223">
        <v>8.9350569575228196</v>
      </c>
      <c r="I10223">
        <v>8.8437125412622297</v>
      </c>
      <c r="J10223">
        <v>9.2328554221882602</v>
      </c>
      <c r="K10223">
        <v>8.9528809847939499</v>
      </c>
      <c r="L10223">
        <v>9.1794848887094194</v>
      </c>
      <c r="M10223">
        <v>9.0955793197189898</v>
      </c>
      <c r="N10223">
        <v>9.4095156816796699</v>
      </c>
      <c r="O10223">
        <v>9.1258195027255606</v>
      </c>
      <c r="P10223">
        <v>8.2548890296171304</v>
      </c>
      <c r="Q10223">
        <v>9.9689373561629306</v>
      </c>
    </row>
    <row r="10224" spans="1:17">
      <c r="A10224" t="s">
        <v>18620</v>
      </c>
      <c r="B10224" s="16" t="s">
        <v>18621</v>
      </c>
      <c r="C10224">
        <v>7.0720410640917404</v>
      </c>
      <c r="D10224">
        <v>7.1370897267693696</v>
      </c>
      <c r="E10224">
        <v>7.3245864031377002</v>
      </c>
      <c r="F10224">
        <v>7.6544346110104096</v>
      </c>
      <c r="G10224">
        <v>7.47394521252407</v>
      </c>
      <c r="H10224">
        <v>7.3425375554330703</v>
      </c>
      <c r="I10224">
        <v>7.0472842057842797</v>
      </c>
      <c r="J10224">
        <v>7.2749463426482297</v>
      </c>
      <c r="K10224">
        <v>6.9259241622594896</v>
      </c>
      <c r="L10224">
        <v>7.3516337369137501</v>
      </c>
      <c r="M10224">
        <v>7.34564996012978</v>
      </c>
      <c r="N10224">
        <v>7.4576891541212902</v>
      </c>
      <c r="O10224">
        <v>7.40546013863755</v>
      </c>
      <c r="P10224">
        <v>7.1757190377558198</v>
      </c>
      <c r="Q10224">
        <v>6.9204191934356096</v>
      </c>
    </row>
    <row r="10225" spans="1:17">
      <c r="A10225" t="s">
        <v>18622</v>
      </c>
      <c r="B10225" s="16" t="s">
        <v>18623</v>
      </c>
      <c r="C10225">
        <v>7.5154307563451699</v>
      </c>
      <c r="D10225">
        <v>7.1758592373276899</v>
      </c>
      <c r="E10225">
        <v>7.1462403613457903</v>
      </c>
      <c r="F10225">
        <v>7.51783483851856</v>
      </c>
      <c r="G10225">
        <v>7.2006395538590997</v>
      </c>
      <c r="H10225">
        <v>7.6877466963161201</v>
      </c>
      <c r="I10225">
        <v>7.4965226275688401</v>
      </c>
      <c r="J10225">
        <v>7.6010711012585697</v>
      </c>
      <c r="K10225">
        <v>7.3699190669116801</v>
      </c>
      <c r="L10225">
        <v>7.3173048171528698</v>
      </c>
      <c r="M10225">
        <v>7.6781557774887803</v>
      </c>
      <c r="N10225">
        <v>7.63111088443606</v>
      </c>
      <c r="O10225">
        <v>7.2238997717542102</v>
      </c>
      <c r="P10225">
        <v>7.2301065543756904</v>
      </c>
      <c r="Q10225">
        <v>7.9670857749043096</v>
      </c>
    </row>
    <row r="10226" spans="1:17">
      <c r="A10226" t="s">
        <v>18624</v>
      </c>
      <c r="B10226" s="16" t="s">
        <v>18625</v>
      </c>
      <c r="C10226">
        <v>9.4448118495041609</v>
      </c>
      <c r="D10226">
        <v>9.4229374448590093</v>
      </c>
      <c r="E10226">
        <v>9.3997839135191494</v>
      </c>
      <c r="F10226">
        <v>9.8511632935189208</v>
      </c>
      <c r="G10226">
        <v>9.4575274124926398</v>
      </c>
      <c r="H10226">
        <v>9.7540833521850097</v>
      </c>
      <c r="I10226">
        <v>9.2367208222409598</v>
      </c>
      <c r="J10226">
        <v>10.0171784992291</v>
      </c>
      <c r="K10226">
        <v>9.45271335949686</v>
      </c>
      <c r="L10226">
        <v>9.4967339547590406</v>
      </c>
      <c r="M10226">
        <v>9.7029903200556404</v>
      </c>
      <c r="N10226">
        <v>9.1559066286630202</v>
      </c>
      <c r="O10226">
        <v>9.4185942497663095</v>
      </c>
      <c r="P10226">
        <v>9.3522098266585392</v>
      </c>
      <c r="Q10226">
        <v>8.0859864702427604</v>
      </c>
    </row>
    <row r="10227" spans="1:17">
      <c r="A10227" t="s">
        <v>18626</v>
      </c>
      <c r="B10227" s="16" t="s">
        <v>18627</v>
      </c>
      <c r="C10227">
        <v>7.9557143637809897</v>
      </c>
      <c r="D10227">
        <v>7.7070247455286101</v>
      </c>
      <c r="E10227">
        <v>7.2602734023585898</v>
      </c>
      <c r="F10227">
        <v>6.6876694774574998</v>
      </c>
      <c r="G10227">
        <v>7.6846646393041702</v>
      </c>
      <c r="H10227">
        <v>5.58453293970123</v>
      </c>
      <c r="I10227">
        <v>6.7721799990636802</v>
      </c>
      <c r="J10227">
        <v>6.3091474297642502</v>
      </c>
      <c r="K10227">
        <v>7.5654434096948204</v>
      </c>
      <c r="L10227">
        <v>6.9910684097633</v>
      </c>
      <c r="M10227">
        <v>6.98859549043756</v>
      </c>
      <c r="N10227">
        <v>7.3949016120571596</v>
      </c>
      <c r="O10227">
        <v>6.90712985101651</v>
      </c>
      <c r="P10227">
        <v>6.98638363708924</v>
      </c>
      <c r="Q10227">
        <v>7.8374797051227896</v>
      </c>
    </row>
    <row r="10228" spans="1:17">
      <c r="A10228" t="s">
        <v>18628</v>
      </c>
      <c r="B10228" s="16" t="s">
        <v>18629</v>
      </c>
      <c r="C10228">
        <v>8.6716285626160001</v>
      </c>
      <c r="D10228">
        <v>8.5943921393686207</v>
      </c>
      <c r="E10228">
        <v>9.2117531437659892</v>
      </c>
      <c r="F10228">
        <v>9.0083747991030894</v>
      </c>
      <c r="G10228">
        <v>9.23190604411222</v>
      </c>
      <c r="H10228">
        <v>8.2803897336385006</v>
      </c>
      <c r="I10228">
        <v>9.0311975015799106</v>
      </c>
      <c r="J10228">
        <v>8.8941666389123295</v>
      </c>
      <c r="K10228">
        <v>9.0729642613625892</v>
      </c>
      <c r="L10228">
        <v>9.3054559485338402</v>
      </c>
      <c r="M10228">
        <v>9.0365251125421704</v>
      </c>
      <c r="N10228">
        <v>9.6492042430330809</v>
      </c>
      <c r="O10228">
        <v>9.0964532314789501</v>
      </c>
      <c r="P10228">
        <v>8.2756875406830996</v>
      </c>
      <c r="Q10228">
        <v>10.7039890392549</v>
      </c>
    </row>
    <row r="10229" spans="1:17">
      <c r="A10229" t="s">
        <v>18630</v>
      </c>
      <c r="B10229" s="16" t="s">
        <v>18631</v>
      </c>
      <c r="C10229">
        <v>7.4832803543587101</v>
      </c>
      <c r="D10229">
        <v>7.5741840720156501</v>
      </c>
      <c r="E10229">
        <v>7.4451736993824396</v>
      </c>
      <c r="F10229">
        <v>6.9822934445135401</v>
      </c>
      <c r="G10229">
        <v>7.3833017638975598</v>
      </c>
      <c r="H10229">
        <v>7.09044629115437</v>
      </c>
      <c r="I10229">
        <v>7.8939546827882099</v>
      </c>
      <c r="J10229">
        <v>7.4100962587072301</v>
      </c>
      <c r="K10229">
        <v>7.6840850681121804</v>
      </c>
      <c r="L10229">
        <v>7.2533671460251501</v>
      </c>
      <c r="M10229">
        <v>7.4860897101662998</v>
      </c>
      <c r="N10229">
        <v>7.4231462068533096</v>
      </c>
      <c r="O10229">
        <v>7.3061681473723104</v>
      </c>
      <c r="P10229">
        <v>7.5104440579032898</v>
      </c>
      <c r="Q10229">
        <v>6.2843132996066204</v>
      </c>
    </row>
    <row r="10230" spans="1:17">
      <c r="A10230" t="s">
        <v>18632</v>
      </c>
      <c r="B10230" s="16" t="s">
        <v>18633</v>
      </c>
      <c r="C10230">
        <v>9.7501740869669593</v>
      </c>
      <c r="D10230">
        <v>9.6973650733827093</v>
      </c>
      <c r="E10230">
        <v>9.8375737164838899</v>
      </c>
      <c r="F10230">
        <v>9.9761917373878504</v>
      </c>
      <c r="G10230">
        <v>9.6781880805987708</v>
      </c>
      <c r="H10230">
        <v>10.3280189866231</v>
      </c>
      <c r="I10230">
        <v>9.5499756434715994</v>
      </c>
      <c r="J10230">
        <v>9.9706417450303295</v>
      </c>
      <c r="K10230">
        <v>9.3613303733219198</v>
      </c>
      <c r="L10230">
        <v>9.7437876887516097</v>
      </c>
      <c r="M10230">
        <v>10.0088868214286</v>
      </c>
      <c r="N10230">
        <v>10.293170291505801</v>
      </c>
      <c r="O10230">
        <v>10.061087968989799</v>
      </c>
      <c r="P10230">
        <v>9.3619640367974206</v>
      </c>
      <c r="Q10230">
        <v>10.0588468117601</v>
      </c>
    </row>
    <row r="10231" spans="1:17">
      <c r="A10231" t="s">
        <v>18634</v>
      </c>
      <c r="B10231" s="16" t="s">
        <v>18635</v>
      </c>
      <c r="C10231">
        <v>8.7627298694274494</v>
      </c>
      <c r="D10231">
        <v>8.7715435629139495</v>
      </c>
      <c r="E10231">
        <v>9.0375827284174903</v>
      </c>
      <c r="F10231">
        <v>8.8784239903218207</v>
      </c>
      <c r="G10231">
        <v>8.8450414373073496</v>
      </c>
      <c r="H10231">
        <v>8.1586263392076095</v>
      </c>
      <c r="I10231">
        <v>8.5919352089870706</v>
      </c>
      <c r="J10231">
        <v>8.5416903511870608</v>
      </c>
      <c r="K10231">
        <v>8.55871986754231</v>
      </c>
      <c r="L10231">
        <v>8.6590446457163495</v>
      </c>
      <c r="M10231">
        <v>8.5187789124361508</v>
      </c>
      <c r="N10231">
        <v>8.5160933844758002</v>
      </c>
      <c r="O10231">
        <v>8.6340947385637303</v>
      </c>
      <c r="P10231">
        <v>8.1233700265902193</v>
      </c>
      <c r="Q10231">
        <v>8.7932323857913595</v>
      </c>
    </row>
    <row r="10232" spans="1:17">
      <c r="A10232" t="s">
        <v>18636</v>
      </c>
      <c r="B10232" s="16" t="s">
        <v>18637</v>
      </c>
      <c r="C10232">
        <v>8.1193357706863605</v>
      </c>
      <c r="D10232">
        <v>8.0279747131112202</v>
      </c>
      <c r="E10232">
        <v>7.9919012986878704</v>
      </c>
      <c r="F10232">
        <v>7.3605076217664402</v>
      </c>
      <c r="G10232">
        <v>8.02640848532719</v>
      </c>
      <c r="H10232">
        <v>6.0648120825138196</v>
      </c>
      <c r="I10232">
        <v>7.6276786157742302</v>
      </c>
      <c r="J10232">
        <v>6.4313468883680898</v>
      </c>
      <c r="K10232">
        <v>8.7622149737785993</v>
      </c>
      <c r="L10232">
        <v>8.29692624024932</v>
      </c>
      <c r="M10232">
        <v>7.2809903829114004</v>
      </c>
      <c r="N10232">
        <v>7.63111088443606</v>
      </c>
      <c r="O10232">
        <v>7.2117528687813603</v>
      </c>
      <c r="P10232">
        <v>6.8400073241070096</v>
      </c>
      <c r="Q10232">
        <v>10.323554046550599</v>
      </c>
    </row>
    <row r="10233" spans="1:17">
      <c r="A10233" t="s">
        <v>844</v>
      </c>
      <c r="B10233" s="16" t="s">
        <v>842</v>
      </c>
      <c r="C10233">
        <v>8.2961453404256194</v>
      </c>
      <c r="D10233">
        <v>8.2327208624416208</v>
      </c>
      <c r="E10233">
        <v>8.2941046597179096</v>
      </c>
      <c r="F10233">
        <v>8.2203774830864695</v>
      </c>
      <c r="G10233">
        <v>8.4133428158245902</v>
      </c>
      <c r="H10233">
        <v>8.4202700467747107</v>
      </c>
      <c r="I10233">
        <v>8.5610400969233709</v>
      </c>
      <c r="J10233">
        <v>8.1532472786395793</v>
      </c>
      <c r="K10233">
        <v>8.5037194357803294</v>
      </c>
      <c r="L10233">
        <v>8.4970027488273097</v>
      </c>
      <c r="M10233">
        <v>8.4047343872981894</v>
      </c>
      <c r="N10233">
        <v>8.4318374141485002</v>
      </c>
      <c r="O10233">
        <v>8.4758171334365002</v>
      </c>
      <c r="P10233">
        <v>8.3657361276807904</v>
      </c>
      <c r="Q10233">
        <v>8.1958182219819093</v>
      </c>
    </row>
    <row r="10234" spans="1:17">
      <c r="A10234" t="s">
        <v>18638</v>
      </c>
      <c r="B10234" s="16" t="s">
        <v>18639</v>
      </c>
      <c r="C10234">
        <v>8.8204157923466706</v>
      </c>
      <c r="D10234">
        <v>8.8138548563994696</v>
      </c>
      <c r="E10234">
        <v>8.9921907500196507</v>
      </c>
      <c r="F10234">
        <v>8.9352506557773204</v>
      </c>
      <c r="G10234">
        <v>8.8308404160855591</v>
      </c>
      <c r="H10234">
        <v>8.7131260612157693</v>
      </c>
      <c r="I10234">
        <v>8.6251722099142807</v>
      </c>
      <c r="J10234">
        <v>8.6771990066570499</v>
      </c>
      <c r="K10234">
        <v>8.5287296142295599</v>
      </c>
      <c r="L10234">
        <v>8.7021835248290298</v>
      </c>
      <c r="M10234">
        <v>8.5669574027706599</v>
      </c>
      <c r="N10234">
        <v>8.5160933844758002</v>
      </c>
      <c r="O10234">
        <v>8.53296828078415</v>
      </c>
      <c r="P10234">
        <v>8.5348522003527201</v>
      </c>
      <c r="Q10234">
        <v>8.1958182219819093</v>
      </c>
    </row>
    <row r="10235" spans="1:17">
      <c r="A10235" t="s">
        <v>18640</v>
      </c>
      <c r="B10235" s="16" t="s">
        <v>18641</v>
      </c>
      <c r="C10235">
        <v>10.7612912119464</v>
      </c>
      <c r="D10235">
        <v>10.6844340202141</v>
      </c>
      <c r="E10235">
        <v>10.517644980473101</v>
      </c>
      <c r="F10235">
        <v>10.5990662775956</v>
      </c>
      <c r="G10235">
        <v>10.668161404700699</v>
      </c>
      <c r="H10235">
        <v>10.275158031337901</v>
      </c>
      <c r="I10235">
        <v>10.824717698309801</v>
      </c>
      <c r="J10235">
        <v>9.4662325545798698</v>
      </c>
      <c r="K10235">
        <v>11.2990086910806</v>
      </c>
      <c r="L10235">
        <v>10.832994012585401</v>
      </c>
      <c r="M10235">
        <v>10.5212884351404</v>
      </c>
      <c r="N10235">
        <v>10.619113913498399</v>
      </c>
      <c r="O10235">
        <v>10.4764450627162</v>
      </c>
      <c r="P10235">
        <v>10.487943349141601</v>
      </c>
      <c r="Q10235">
        <v>11.8733325152922</v>
      </c>
    </row>
    <row r="10236" spans="1:17">
      <c r="A10236" t="s">
        <v>18642</v>
      </c>
      <c r="B10236" s="16" t="s">
        <v>744</v>
      </c>
      <c r="C10236">
        <v>9.4761442581736404</v>
      </c>
      <c r="D10236">
        <v>9.4373357405957101</v>
      </c>
      <c r="E10236">
        <v>9.31015213433394</v>
      </c>
      <c r="F10236">
        <v>9.2376759337609204</v>
      </c>
      <c r="G10236">
        <v>9.2911869402210208</v>
      </c>
      <c r="H10236">
        <v>8.5414976797251594</v>
      </c>
      <c r="I10236">
        <v>9.4096586950764909</v>
      </c>
      <c r="J10236">
        <v>8.9301634726812509</v>
      </c>
      <c r="K10236">
        <v>9.3782429476951208</v>
      </c>
      <c r="L10236">
        <v>9.4500539564261992</v>
      </c>
      <c r="M10236">
        <v>9.2678376179422504</v>
      </c>
      <c r="N10236">
        <v>9.1132716567883705</v>
      </c>
      <c r="O10236">
        <v>9.1545997403458408</v>
      </c>
      <c r="P10236">
        <v>8.7801432408921691</v>
      </c>
      <c r="Q10236">
        <v>11.240743943668701</v>
      </c>
    </row>
    <row r="10237" spans="1:17">
      <c r="A10237" t="s">
        <v>18643</v>
      </c>
      <c r="B10237" s="16" t="s">
        <v>799</v>
      </c>
      <c r="C10237">
        <v>9.4728779782364096</v>
      </c>
      <c r="D10237">
        <v>9.5954846388361297</v>
      </c>
      <c r="E10237">
        <v>9.5527687663601206</v>
      </c>
      <c r="F10237">
        <v>9.5434422373881596</v>
      </c>
      <c r="G10237">
        <v>9.6829386568506095</v>
      </c>
      <c r="H10237">
        <v>9.8459813814575199</v>
      </c>
      <c r="I10237">
        <v>9.5656208475661604</v>
      </c>
      <c r="J10237">
        <v>9.4029306018340897</v>
      </c>
      <c r="K10237">
        <v>9.4541642420790204</v>
      </c>
      <c r="L10237">
        <v>9.5944033903867201</v>
      </c>
      <c r="M10237">
        <v>9.7799307451747701</v>
      </c>
      <c r="N10237">
        <v>9.6918392322174594</v>
      </c>
      <c r="O10237">
        <v>10.115771237988</v>
      </c>
      <c r="P10237">
        <v>9.4514802755966301</v>
      </c>
      <c r="Q10237">
        <v>9.8396161242928208</v>
      </c>
    </row>
    <row r="10238" spans="1:17">
      <c r="A10238" t="s">
        <v>18644</v>
      </c>
      <c r="B10238" s="16" t="s">
        <v>18645</v>
      </c>
      <c r="C10238">
        <v>3.98283533271713</v>
      </c>
      <c r="D10238">
        <v>4.1931807688815699</v>
      </c>
      <c r="E10238">
        <v>4.5638886729124497</v>
      </c>
      <c r="F10238">
        <v>4.2284225029819602</v>
      </c>
      <c r="G10238">
        <v>4.4429501088137897</v>
      </c>
      <c r="H10238">
        <v>3.7814594184883799</v>
      </c>
      <c r="I10238">
        <v>4.49496154099739</v>
      </c>
      <c r="J10238">
        <v>3.5611359966351301</v>
      </c>
      <c r="K10238">
        <v>3.8204461843508501</v>
      </c>
      <c r="L10238">
        <v>4.5026429490879796</v>
      </c>
      <c r="M10238">
        <v>4.21436379980989</v>
      </c>
      <c r="N10238">
        <v>4.0888472785647796</v>
      </c>
      <c r="O10238">
        <v>4.0696565081197198</v>
      </c>
      <c r="P10238">
        <v>3.7927642367557501</v>
      </c>
      <c r="Q10238">
        <v>2.8218677180984102</v>
      </c>
    </row>
    <row r="10239" spans="1:17">
      <c r="A10239" t="s">
        <v>18646</v>
      </c>
      <c r="B10239" s="16" t="s">
        <v>18647</v>
      </c>
      <c r="C10239">
        <v>10.8639695290671</v>
      </c>
      <c r="D10239">
        <v>10.678386126548199</v>
      </c>
      <c r="E10239">
        <v>10.779513621042399</v>
      </c>
      <c r="F10239">
        <v>10.451815976171799</v>
      </c>
      <c r="G10239">
        <v>10.8080849580804</v>
      </c>
      <c r="H10239">
        <v>9.6057326576863105</v>
      </c>
      <c r="I10239">
        <v>10.8428062370999</v>
      </c>
      <c r="J10239">
        <v>9.8541934902063293</v>
      </c>
      <c r="K10239">
        <v>11.188736090504801</v>
      </c>
      <c r="L10239">
        <v>10.9611308891634</v>
      </c>
      <c r="M10239">
        <v>10.044962436436901</v>
      </c>
      <c r="N10239">
        <v>10.0515413810437</v>
      </c>
      <c r="O10239">
        <v>10.400393584003799</v>
      </c>
      <c r="P10239">
        <v>10.1731484317393</v>
      </c>
      <c r="Q10239">
        <v>11.8815691147368</v>
      </c>
    </row>
    <row r="10240" spans="1:17">
      <c r="A10240" t="s">
        <v>18648</v>
      </c>
      <c r="B10240" s="16" t="s">
        <v>18649</v>
      </c>
      <c r="C10240">
        <v>7.3107711430327997</v>
      </c>
      <c r="D10240">
        <v>7.1053021002472896</v>
      </c>
      <c r="E10240">
        <v>7.5653201361319704</v>
      </c>
      <c r="F10240">
        <v>8.0125473925336106</v>
      </c>
      <c r="G10240">
        <v>8.1134934158929504</v>
      </c>
      <c r="H10240">
        <v>6.9360245443211097</v>
      </c>
      <c r="I10240">
        <v>6.9454121858673004</v>
      </c>
      <c r="J10240">
        <v>6.7874642555568698</v>
      </c>
      <c r="K10240">
        <v>6.5542553394185203</v>
      </c>
      <c r="L10240">
        <v>7.1711470390333902</v>
      </c>
      <c r="M10240">
        <v>7.7829619535531096</v>
      </c>
      <c r="N10240">
        <v>8.0209863198566005</v>
      </c>
      <c r="O10240">
        <v>7.9529660197328198</v>
      </c>
      <c r="P10240">
        <v>6.05725356091083</v>
      </c>
      <c r="Q10240">
        <v>8.1958182219819093</v>
      </c>
    </row>
    <row r="10241" spans="1:17">
      <c r="A10241" t="s">
        <v>18650</v>
      </c>
      <c r="B10241" s="16" t="s">
        <v>18651</v>
      </c>
      <c r="C10241">
        <v>8.3217990999242293</v>
      </c>
      <c r="D10241">
        <v>8.0531392507551196</v>
      </c>
      <c r="E10241">
        <v>8.9921907500196507</v>
      </c>
      <c r="F10241">
        <v>7.9115297356907801</v>
      </c>
      <c r="G10241">
        <v>8.4509758957000898</v>
      </c>
      <c r="H10241">
        <v>5.4261642208015903</v>
      </c>
      <c r="I10241">
        <v>7.9852629709249596</v>
      </c>
      <c r="J10241">
        <v>6.9592247438188899</v>
      </c>
      <c r="K10241">
        <v>8.8241289944344903</v>
      </c>
      <c r="L10241">
        <v>8.2863319053271898</v>
      </c>
      <c r="M10241">
        <v>8.03875604054479</v>
      </c>
      <c r="N10241">
        <v>7.2760227749472</v>
      </c>
      <c r="O10241">
        <v>7.6722610362056702</v>
      </c>
      <c r="P10241">
        <v>6.1050083310752497</v>
      </c>
      <c r="Q10241">
        <v>12.230095523021999</v>
      </c>
    </row>
    <row r="10242" spans="1:17">
      <c r="A10242" t="s">
        <v>18652</v>
      </c>
      <c r="B10242" s="16" t="s">
        <v>18653</v>
      </c>
      <c r="C10242">
        <v>5.1056188094586403</v>
      </c>
      <c r="D10242">
        <v>5.5461893110012896</v>
      </c>
      <c r="E10242">
        <v>5.2175717649130604</v>
      </c>
      <c r="F10242">
        <v>4.6121840845566204</v>
      </c>
      <c r="G10242">
        <v>4.88571169002517</v>
      </c>
      <c r="H10242">
        <v>4.7946750266686298</v>
      </c>
      <c r="I10242">
        <v>5.6888246486798497</v>
      </c>
      <c r="J10242">
        <v>4.94790803410966</v>
      </c>
      <c r="K10242">
        <v>5.7189566481727701</v>
      </c>
      <c r="L10242">
        <v>4.9506536519942301</v>
      </c>
      <c r="M10242">
        <v>4.5395912486649097</v>
      </c>
      <c r="N10242">
        <v>4.3841781814921204</v>
      </c>
      <c r="O10242">
        <v>5.0275607712213803</v>
      </c>
      <c r="P10242">
        <v>5.0754103394275001</v>
      </c>
      <c r="Q10242">
        <v>6.2843132996066204</v>
      </c>
    </row>
    <row r="10243" spans="1:17">
      <c r="A10243" t="s">
        <v>18654</v>
      </c>
      <c r="B10243" s="16" t="s">
        <v>476</v>
      </c>
      <c r="C10243">
        <v>9.7105114106911703</v>
      </c>
      <c r="D10243">
        <v>9.6110919238111894</v>
      </c>
      <c r="E10243">
        <v>10.3166577604645</v>
      </c>
      <c r="F10243">
        <v>9.9520379677371302</v>
      </c>
      <c r="G10243">
        <v>10.239919739602</v>
      </c>
      <c r="H10243">
        <v>10.0650438008108</v>
      </c>
      <c r="I10243">
        <v>11.3369656424879</v>
      </c>
      <c r="J10243">
        <v>10.992199147255601</v>
      </c>
      <c r="K10243">
        <v>10.5996245248927</v>
      </c>
      <c r="L10243">
        <v>11.509688538221299</v>
      </c>
      <c r="M10243">
        <v>11.0683617535504</v>
      </c>
      <c r="N10243">
        <v>11.232246171636</v>
      </c>
      <c r="O10243">
        <v>10.5027963246103</v>
      </c>
      <c r="P10243">
        <v>11.371639215148701</v>
      </c>
      <c r="Q10243">
        <v>11.660075767718601</v>
      </c>
    </row>
    <row r="10244" spans="1:17">
      <c r="A10244" t="s">
        <v>18655</v>
      </c>
      <c r="B10244" s="16" t="s">
        <v>18656</v>
      </c>
      <c r="C10244">
        <v>10.935708856742099</v>
      </c>
      <c r="D10244">
        <v>10.9667394808847</v>
      </c>
      <c r="E10244">
        <v>10.5912389109636</v>
      </c>
      <c r="F10244">
        <v>10.6377652955844</v>
      </c>
      <c r="G10244">
        <v>10.806634750442299</v>
      </c>
      <c r="H10244">
        <v>10.7720506841787</v>
      </c>
      <c r="I10244">
        <v>10.8221150069765</v>
      </c>
      <c r="J10244">
        <v>10.568213604655201</v>
      </c>
      <c r="K10244">
        <v>11.007437123048801</v>
      </c>
      <c r="L10244">
        <v>10.7880384267587</v>
      </c>
      <c r="M10244">
        <v>10.701090599669399</v>
      </c>
      <c r="N10244">
        <v>10.565572650916399</v>
      </c>
      <c r="O10244">
        <v>10.8605201368041</v>
      </c>
      <c r="P10244">
        <v>10.771119408487101</v>
      </c>
      <c r="Q10244">
        <v>10.794011593546401</v>
      </c>
    </row>
    <row r="10245" spans="1:17">
      <c r="A10245" t="s">
        <v>18657</v>
      </c>
      <c r="B10245" s="16" t="s">
        <v>18658</v>
      </c>
      <c r="C10245">
        <v>7.7974702032345302</v>
      </c>
      <c r="D10245">
        <v>7.6857187898793402</v>
      </c>
      <c r="E10245">
        <v>8.00502698976495</v>
      </c>
      <c r="F10245">
        <v>7.6751356192948998</v>
      </c>
      <c r="G10245">
        <v>7.78833338063935</v>
      </c>
      <c r="H10245">
        <v>6.88724949036067</v>
      </c>
      <c r="I10245">
        <v>7.7145433049505403</v>
      </c>
      <c r="J10245">
        <v>7.4524628198859997</v>
      </c>
      <c r="K10245">
        <v>7.7037557435027599</v>
      </c>
      <c r="L10245">
        <v>7.7466234679642101</v>
      </c>
      <c r="M10245">
        <v>7.5423187406121004</v>
      </c>
      <c r="N10245">
        <v>7.3292460766937699</v>
      </c>
      <c r="O10245">
        <v>7.4266236741621698</v>
      </c>
      <c r="P10245">
        <v>7.1977218339206299</v>
      </c>
      <c r="Q10245">
        <v>7.8374797051227896</v>
      </c>
    </row>
    <row r="10246" spans="1:17">
      <c r="A10246" t="s">
        <v>18659</v>
      </c>
      <c r="B10246" s="16" t="s">
        <v>18660</v>
      </c>
      <c r="C10246">
        <v>12.292147267300599</v>
      </c>
      <c r="D10246">
        <v>12.299946011965799</v>
      </c>
      <c r="E10246">
        <v>12.4988226954033</v>
      </c>
      <c r="F10246">
        <v>12.7069830824897</v>
      </c>
      <c r="G10246">
        <v>12.4372201234188</v>
      </c>
      <c r="H10246">
        <v>11.1978629989258</v>
      </c>
      <c r="I10246">
        <v>11.765244126920599</v>
      </c>
      <c r="J10246">
        <v>12.273518198925499</v>
      </c>
      <c r="K10246">
        <v>12.338817073430301</v>
      </c>
      <c r="L10246">
        <v>12.179427992586</v>
      </c>
      <c r="M10246">
        <v>12.0463271727532</v>
      </c>
      <c r="N10246">
        <v>11.5396611071283</v>
      </c>
      <c r="O10246">
        <v>11.883729368315899</v>
      </c>
      <c r="P10246">
        <v>11.366197871595</v>
      </c>
      <c r="Q10246">
        <v>13.446364890063499</v>
      </c>
    </row>
    <row r="10247" spans="1:17">
      <c r="A10247" t="s">
        <v>18661</v>
      </c>
      <c r="B10247" s="16" t="s">
        <v>18662</v>
      </c>
      <c r="C10247">
        <v>4.1513583524311999</v>
      </c>
      <c r="D10247">
        <v>4.9857818498749902</v>
      </c>
      <c r="E10247">
        <v>5.3510197543661198</v>
      </c>
      <c r="F10247">
        <v>4.5644600677645304</v>
      </c>
      <c r="G10247">
        <v>4.88571169002517</v>
      </c>
      <c r="H10247">
        <v>5.18156933842931</v>
      </c>
      <c r="I10247">
        <v>5.0470377433929201</v>
      </c>
      <c r="J10247">
        <v>5.3015977798976204</v>
      </c>
      <c r="K10247">
        <v>4.9119590476093702</v>
      </c>
      <c r="L10247">
        <v>5.0935145615262796</v>
      </c>
      <c r="M10247">
        <v>5.1893266725532401</v>
      </c>
      <c r="N10247">
        <v>4.9442341107279502</v>
      </c>
      <c r="O10247">
        <v>4.6608164090738198</v>
      </c>
      <c r="P10247">
        <v>5.5682221171507997</v>
      </c>
      <c r="Q10247">
        <v>2.8218677180984102</v>
      </c>
    </row>
    <row r="10248" spans="1:17">
      <c r="A10248" t="s">
        <v>18663</v>
      </c>
      <c r="B10248" s="16" t="s">
        <v>18664</v>
      </c>
      <c r="C10248">
        <v>9.1167695389053396</v>
      </c>
      <c r="D10248">
        <v>9.1858065560462698</v>
      </c>
      <c r="E10248">
        <v>8.9108890719700309</v>
      </c>
      <c r="F10248">
        <v>8.9522946357813105</v>
      </c>
      <c r="G10248">
        <v>9.40290476930703</v>
      </c>
      <c r="H10248">
        <v>9.2988452833347992</v>
      </c>
      <c r="I10248">
        <v>9.0624127351310104</v>
      </c>
      <c r="J10248">
        <v>8.89224694745349</v>
      </c>
      <c r="K10248">
        <v>9.29324655255067</v>
      </c>
      <c r="L10248">
        <v>9.22640746302209</v>
      </c>
      <c r="M10248">
        <v>9.4707508179212496</v>
      </c>
      <c r="N10248">
        <v>9.5439952382703499</v>
      </c>
      <c r="O10248">
        <v>9.4460156521863805</v>
      </c>
      <c r="P10248">
        <v>9.3024240626112107</v>
      </c>
      <c r="Q10248">
        <v>9.3629875558906797</v>
      </c>
    </row>
    <row r="10249" spans="1:17">
      <c r="A10249" t="s">
        <v>18665</v>
      </c>
      <c r="B10249" s="16" t="s">
        <v>18666</v>
      </c>
      <c r="C10249">
        <v>6.0909271146733497</v>
      </c>
      <c r="D10249">
        <v>6.2073457226732396</v>
      </c>
      <c r="E10249">
        <v>5.6538073608653301</v>
      </c>
      <c r="F10249">
        <v>5.9723371040897897</v>
      </c>
      <c r="G10249">
        <v>6.34116723841632</v>
      </c>
      <c r="H10249">
        <v>6.80558063504375</v>
      </c>
      <c r="I10249">
        <v>6.3167164806778997</v>
      </c>
      <c r="J10249">
        <v>6.3659976937039797</v>
      </c>
      <c r="K10249">
        <v>6.1108697077640501</v>
      </c>
      <c r="L10249">
        <v>6.0506077336552</v>
      </c>
      <c r="M10249">
        <v>6.0991295039876796</v>
      </c>
      <c r="N10249">
        <v>6.0003540804802604</v>
      </c>
      <c r="O10249">
        <v>6.1617422448561596</v>
      </c>
      <c r="P10249">
        <v>6.5625659221592398</v>
      </c>
      <c r="Q10249">
        <v>2.8218677180984102</v>
      </c>
    </row>
    <row r="10250" spans="1:17">
      <c r="A10250" t="s">
        <v>18667</v>
      </c>
      <c r="B10250" s="16" t="s">
        <v>18668</v>
      </c>
      <c r="C10250">
        <v>6.3136371876294097</v>
      </c>
      <c r="D10250">
        <v>6.6338206543565796</v>
      </c>
      <c r="E10250">
        <v>6.78357369797342</v>
      </c>
      <c r="F10250">
        <v>6.7864141712276496</v>
      </c>
      <c r="G10250">
        <v>6.4499469432156404</v>
      </c>
      <c r="H10250">
        <v>7.1160517477703298</v>
      </c>
      <c r="I10250">
        <v>6.8664937667428996</v>
      </c>
      <c r="J10250">
        <v>6.8202649878054</v>
      </c>
      <c r="K10250">
        <v>6.7088377735554596</v>
      </c>
      <c r="L10250">
        <v>6.7442182392012002</v>
      </c>
      <c r="M10250">
        <v>6.6973973598157803</v>
      </c>
      <c r="N10250">
        <v>6.7143940400426896</v>
      </c>
      <c r="O10250">
        <v>6.7049498293490304</v>
      </c>
      <c r="P10250">
        <v>6.6769424514664104</v>
      </c>
      <c r="Q10250">
        <v>5.81282804418474</v>
      </c>
    </row>
    <row r="10251" spans="1:17">
      <c r="A10251" t="s">
        <v>18669</v>
      </c>
      <c r="B10251" s="16" t="s">
        <v>18670</v>
      </c>
      <c r="C10251">
        <v>8.4733686396913992</v>
      </c>
      <c r="D10251">
        <v>8.3456350742750907</v>
      </c>
      <c r="E10251">
        <v>8.5119766785177706</v>
      </c>
      <c r="F10251">
        <v>8.70323358691439</v>
      </c>
      <c r="G10251">
        <v>8.7576585145587007</v>
      </c>
      <c r="H10251">
        <v>8.1170463998542708</v>
      </c>
      <c r="I10251">
        <v>8.3992744507395294</v>
      </c>
      <c r="J10251">
        <v>8.0502205947457703</v>
      </c>
      <c r="K10251">
        <v>8.4021107319560997</v>
      </c>
      <c r="L10251">
        <v>8.4660478475434804</v>
      </c>
      <c r="M10251">
        <v>8.9159498115040297</v>
      </c>
      <c r="N10251">
        <v>8.5226258408790105</v>
      </c>
      <c r="O10251">
        <v>8.7951006365018696</v>
      </c>
      <c r="P10251">
        <v>8.4686640046248804</v>
      </c>
      <c r="Q10251">
        <v>9.2143845326617093</v>
      </c>
    </row>
    <row r="10252" spans="1:17">
      <c r="A10252" t="s">
        <v>18671</v>
      </c>
      <c r="B10252" s="16" t="e">
        <v>#N/A</v>
      </c>
      <c r="C10252">
        <v>8.3108604966479298</v>
      </c>
      <c r="D10252">
        <v>8.3147617757430208</v>
      </c>
      <c r="E10252">
        <v>7.6679690530588296</v>
      </c>
      <c r="F10252">
        <v>8.1258536618510497</v>
      </c>
      <c r="G10252">
        <v>7.89599756925214</v>
      </c>
      <c r="H10252">
        <v>8.4968182211730205</v>
      </c>
      <c r="I10252">
        <v>7.9379282193936698</v>
      </c>
      <c r="J10252">
        <v>7.9091742980489297</v>
      </c>
      <c r="K10252">
        <v>7.9251520854125603</v>
      </c>
      <c r="L10252">
        <v>8.0645265205816106</v>
      </c>
      <c r="M10252">
        <v>8.3348930829375796</v>
      </c>
      <c r="N10252">
        <v>8.2310648549784293</v>
      </c>
      <c r="O10252">
        <v>8.1469710812969698</v>
      </c>
      <c r="P10252">
        <v>7.9465531089579002</v>
      </c>
      <c r="Q10252">
        <v>6.2843132996066204</v>
      </c>
    </row>
    <row r="10253" spans="1:17">
      <c r="A10253" t="s">
        <v>18672</v>
      </c>
      <c r="B10253" s="16" t="s">
        <v>18673</v>
      </c>
      <c r="C10253">
        <v>7.3253598602789296</v>
      </c>
      <c r="D10253">
        <v>7.5683737919101199</v>
      </c>
      <c r="E10253">
        <v>7.42576520772925</v>
      </c>
      <c r="F10253">
        <v>7.6802646798204899</v>
      </c>
      <c r="G10253">
        <v>7.2865557563512402</v>
      </c>
      <c r="H10253">
        <v>8.1296468529167001</v>
      </c>
      <c r="I10253">
        <v>7.7964629710800297</v>
      </c>
      <c r="J10253">
        <v>7.8351101334248003</v>
      </c>
      <c r="K10253">
        <v>7.6336990091517096</v>
      </c>
      <c r="L10253">
        <v>7.9705741912579802</v>
      </c>
      <c r="M10253">
        <v>7.57861967460983</v>
      </c>
      <c r="N10253">
        <v>7.5629610835179397</v>
      </c>
      <c r="O10253">
        <v>7.5713977500087601</v>
      </c>
      <c r="P10253">
        <v>7.82477862230669</v>
      </c>
      <c r="Q10253">
        <v>7.1565710053807701</v>
      </c>
    </row>
    <row r="10254" spans="1:17">
      <c r="A10254" t="s">
        <v>18674</v>
      </c>
      <c r="B10254" s="16" t="s">
        <v>18675</v>
      </c>
      <c r="C10254">
        <v>8.7026396390273604</v>
      </c>
      <c r="D10254">
        <v>8.9064726158418406</v>
      </c>
      <c r="E10254">
        <v>8.6267683233831001</v>
      </c>
      <c r="F10254">
        <v>9.0544848099038706</v>
      </c>
      <c r="G10254">
        <v>8.7932496107385596</v>
      </c>
      <c r="H10254">
        <v>8.8739863864483404</v>
      </c>
      <c r="I10254">
        <v>8.6605777110582203</v>
      </c>
      <c r="J10254">
        <v>8.9075333973253805</v>
      </c>
      <c r="K10254">
        <v>8.6728063671795397</v>
      </c>
      <c r="L10254">
        <v>8.7922778737723597</v>
      </c>
      <c r="M10254">
        <v>8.8414357467232403</v>
      </c>
      <c r="N10254">
        <v>8.5769881481138395</v>
      </c>
      <c r="O10254">
        <v>8.7559813944874794</v>
      </c>
      <c r="P10254">
        <v>8.8545877403983102</v>
      </c>
      <c r="Q10254">
        <v>8.0859864702427604</v>
      </c>
    </row>
    <row r="10255" spans="1:17">
      <c r="A10255" t="s">
        <v>18676</v>
      </c>
      <c r="B10255" s="16" t="s">
        <v>18677</v>
      </c>
      <c r="C10255">
        <v>9.3321627510472993</v>
      </c>
      <c r="D10255">
        <v>9.3904171372078409</v>
      </c>
      <c r="E10255">
        <v>9.2645212725922903</v>
      </c>
      <c r="F10255">
        <v>9.6134117374942907</v>
      </c>
      <c r="G10255">
        <v>9.4332968505464994</v>
      </c>
      <c r="H10255">
        <v>9.5707572758515909</v>
      </c>
      <c r="I10255">
        <v>9.1870087627485599</v>
      </c>
      <c r="J10255">
        <v>9.5194307446701902</v>
      </c>
      <c r="K10255">
        <v>9.0786197049877906</v>
      </c>
      <c r="L10255">
        <v>9.3837118685803205</v>
      </c>
      <c r="M10255">
        <v>9.3837857007133607</v>
      </c>
      <c r="N10255">
        <v>9.3148604694759207</v>
      </c>
      <c r="O10255">
        <v>9.2226244191444096</v>
      </c>
      <c r="P10255">
        <v>9.2922573205137695</v>
      </c>
      <c r="Q10255">
        <v>8.3931679398307004</v>
      </c>
    </row>
    <row r="10256" spans="1:17">
      <c r="A10256" t="s">
        <v>18678</v>
      </c>
      <c r="B10256" s="16" t="s">
        <v>991</v>
      </c>
      <c r="C10256">
        <v>9.7501740869669593</v>
      </c>
      <c r="D10256">
        <v>9.85463055498548</v>
      </c>
      <c r="E10256">
        <v>9.8737754510934597</v>
      </c>
      <c r="F10256">
        <v>10.346993296492</v>
      </c>
      <c r="G10256">
        <v>10.03224541937</v>
      </c>
      <c r="H10256">
        <v>10.0262835765636</v>
      </c>
      <c r="I10256">
        <v>9.4790463852359608</v>
      </c>
      <c r="J10256">
        <v>9.9967798580136709</v>
      </c>
      <c r="K10256">
        <v>9.6415667475661699</v>
      </c>
      <c r="L10256">
        <v>9.7437876887516097</v>
      </c>
      <c r="M10256">
        <v>9.9972164037696505</v>
      </c>
      <c r="N10256">
        <v>10.049281725206299</v>
      </c>
      <c r="O10256">
        <v>9.9614595161628898</v>
      </c>
      <c r="P10256">
        <v>9.3546545703394308</v>
      </c>
      <c r="Q10256">
        <v>10.666345908434501</v>
      </c>
    </row>
    <row r="10257" spans="1:17">
      <c r="A10257" t="s">
        <v>18679</v>
      </c>
      <c r="B10257" s="16" t="s">
        <v>18680</v>
      </c>
      <c r="C10257">
        <v>9.5179462414482892</v>
      </c>
      <c r="D10257">
        <v>9.5283239169153706</v>
      </c>
      <c r="E10257">
        <v>9.4771274394101095</v>
      </c>
      <c r="F10257">
        <v>9.6412644542034407</v>
      </c>
      <c r="G10257">
        <v>9.4976278590484409</v>
      </c>
      <c r="H10257">
        <v>9.73497971581439</v>
      </c>
      <c r="I10257">
        <v>9.4354332820502798</v>
      </c>
      <c r="J10257">
        <v>9.6318293335391392</v>
      </c>
      <c r="K10257">
        <v>9.2554659058769904</v>
      </c>
      <c r="L10257">
        <v>9.3787356274611309</v>
      </c>
      <c r="M10257">
        <v>9.4016032540561092</v>
      </c>
      <c r="N10257">
        <v>9.2728652994461793</v>
      </c>
      <c r="O10257">
        <v>9.4447216246677907</v>
      </c>
      <c r="P10257">
        <v>9.5761285313841409</v>
      </c>
      <c r="Q10257">
        <v>7.3593062614465703</v>
      </c>
    </row>
    <row r="10258" spans="1:17">
      <c r="A10258" t="s">
        <v>18681</v>
      </c>
      <c r="B10258" s="16" t="s">
        <v>18682</v>
      </c>
      <c r="C10258">
        <v>8.4030126765703894</v>
      </c>
      <c r="D10258">
        <v>8.4344750863727302</v>
      </c>
      <c r="E10258">
        <v>8.5967509068450791</v>
      </c>
      <c r="F10258">
        <v>8.4537741392366907</v>
      </c>
      <c r="G10258">
        <v>8.1911719556340898</v>
      </c>
      <c r="H10258">
        <v>8.7865484585644502</v>
      </c>
      <c r="I10258">
        <v>8.3603220982257795</v>
      </c>
      <c r="J10258">
        <v>8.7907906701398897</v>
      </c>
      <c r="K10258">
        <v>8.2731906158866799</v>
      </c>
      <c r="L10258">
        <v>8.3656322383196908</v>
      </c>
      <c r="M10258">
        <v>8.5094166588323397</v>
      </c>
      <c r="N10258">
        <v>8.7059857310641693</v>
      </c>
      <c r="O10258">
        <v>8.6363641454376694</v>
      </c>
      <c r="P10258">
        <v>8.3412817087973004</v>
      </c>
      <c r="Q10258">
        <v>8.3931679398307004</v>
      </c>
    </row>
    <row r="10259" spans="1:17">
      <c r="A10259" t="s">
        <v>18683</v>
      </c>
      <c r="B10259" s="16" t="s">
        <v>18684</v>
      </c>
      <c r="C10259">
        <v>7.2960327960102003</v>
      </c>
      <c r="D10259">
        <v>7.28625735805202</v>
      </c>
      <c r="E10259">
        <v>7.2927897048973698</v>
      </c>
      <c r="F10259">
        <v>7.4830262250239796</v>
      </c>
      <c r="G10259">
        <v>7.1092540893868801</v>
      </c>
      <c r="H10259">
        <v>7.0555790375985197</v>
      </c>
      <c r="I10259">
        <v>7.0561962709385</v>
      </c>
      <c r="J10259">
        <v>6.9592247438188899</v>
      </c>
      <c r="K10259">
        <v>7.2070244230751896</v>
      </c>
      <c r="L10259">
        <v>7.3584022107182898</v>
      </c>
      <c r="M10259">
        <v>7.2190489086972498</v>
      </c>
      <c r="N10259">
        <v>6.9850789227912404</v>
      </c>
      <c r="O10259">
        <v>7.40546013863755</v>
      </c>
      <c r="P10259">
        <v>7.0959398759079004</v>
      </c>
      <c r="Q10259">
        <v>6.2843132996066204</v>
      </c>
    </row>
    <row r="10260" spans="1:17">
      <c r="A10260" t="s">
        <v>18685</v>
      </c>
      <c r="B10260" s="16" t="s">
        <v>18686</v>
      </c>
      <c r="C10260">
        <v>8.8709273285577108</v>
      </c>
      <c r="D10260">
        <v>8.8040103738240507</v>
      </c>
      <c r="E10260">
        <v>8.9108890719700309</v>
      </c>
      <c r="F10260">
        <v>8.49507571472477</v>
      </c>
      <c r="G10260">
        <v>9.2101296065564906</v>
      </c>
      <c r="H10260">
        <v>8.5787222530838605</v>
      </c>
      <c r="I10260">
        <v>8.7887742285552601</v>
      </c>
      <c r="J10260">
        <v>8.7297478351779692</v>
      </c>
      <c r="K10260">
        <v>9.0786197049877906</v>
      </c>
      <c r="L10260">
        <v>8.3144122208460907</v>
      </c>
      <c r="M10260">
        <v>8.5759544813228707</v>
      </c>
      <c r="N10260">
        <v>8.7259346934950095</v>
      </c>
      <c r="O10260">
        <v>8.6088926175881202</v>
      </c>
      <c r="P10260">
        <v>9.3250405511193808</v>
      </c>
      <c r="Q10260">
        <v>9.4977003000167599</v>
      </c>
    </row>
    <row r="10261" spans="1:17">
      <c r="A10261" t="s">
        <v>18687</v>
      </c>
      <c r="B10261" s="16" t="s">
        <v>18688</v>
      </c>
      <c r="C10261">
        <v>6.64096539181552</v>
      </c>
      <c r="D10261">
        <v>6.2807715480435</v>
      </c>
      <c r="E10261">
        <v>6.9425491442524603</v>
      </c>
      <c r="F10261">
        <v>7.1910315324497596</v>
      </c>
      <c r="G10261">
        <v>7.52429672556746</v>
      </c>
      <c r="H10261">
        <v>6.0107414084998103</v>
      </c>
      <c r="I10261">
        <v>6.5625520315167796</v>
      </c>
      <c r="J10261">
        <v>7.0379548135020604</v>
      </c>
      <c r="K10261">
        <v>6.63877551665722</v>
      </c>
      <c r="L10261">
        <v>6.8823946340692599</v>
      </c>
      <c r="M10261">
        <v>7.3297557659107397</v>
      </c>
      <c r="N10261">
        <v>7.7134254758055496</v>
      </c>
      <c r="O10261">
        <v>7.3061681473723104</v>
      </c>
      <c r="P10261">
        <v>6.8949808635361203</v>
      </c>
      <c r="Q10261">
        <v>7.8374797051227896</v>
      </c>
    </row>
    <row r="10262" spans="1:17">
      <c r="A10262" t="s">
        <v>18689</v>
      </c>
      <c r="B10262" s="16" t="s">
        <v>18690</v>
      </c>
      <c r="C10262">
        <v>7.4030536541110497</v>
      </c>
      <c r="D10262">
        <v>7.27201870183272</v>
      </c>
      <c r="E10262">
        <v>7.3659163892137602</v>
      </c>
      <c r="F10262">
        <v>8.1220913273772499</v>
      </c>
      <c r="G10262">
        <v>7.31953339309071</v>
      </c>
      <c r="H10262">
        <v>7.8180724136366102</v>
      </c>
      <c r="I10262">
        <v>7.4965226275688401</v>
      </c>
      <c r="J10262">
        <v>7.9429707905661404</v>
      </c>
      <c r="K10262">
        <v>7.5437731704646698</v>
      </c>
      <c r="L10262">
        <v>7.6059237564588296</v>
      </c>
      <c r="M10262">
        <v>7.9200694805716303</v>
      </c>
      <c r="N10262">
        <v>7.9977212093333803</v>
      </c>
      <c r="O10262">
        <v>7.8743466868911698</v>
      </c>
      <c r="P10262">
        <v>7.3528040126010596</v>
      </c>
      <c r="Q10262">
        <v>5.09416193408443</v>
      </c>
    </row>
    <row r="10263" spans="1:17">
      <c r="A10263" t="s">
        <v>18691</v>
      </c>
      <c r="B10263" s="16" t="s">
        <v>18692</v>
      </c>
      <c r="C10263">
        <v>7.5958066555574204</v>
      </c>
      <c r="D10263">
        <v>7.7070247455286101</v>
      </c>
      <c r="E10263">
        <v>7.6596891654395396</v>
      </c>
      <c r="F10263">
        <v>7.6174754894820902</v>
      </c>
      <c r="G10263">
        <v>7.7035100941681796</v>
      </c>
      <c r="H10263">
        <v>7.6705939668127296</v>
      </c>
      <c r="I10263">
        <v>7.7201520565501198</v>
      </c>
      <c r="J10263">
        <v>7.5137604632619501</v>
      </c>
      <c r="K10263">
        <v>7.5973487835831897</v>
      </c>
      <c r="L10263">
        <v>7.3103395206829997</v>
      </c>
      <c r="M10263">
        <v>7.5377160345115701</v>
      </c>
      <c r="N10263">
        <v>7.1963970770845798</v>
      </c>
      <c r="O10263">
        <v>7.66337825159468</v>
      </c>
      <c r="P10263">
        <v>7.5104440579032898</v>
      </c>
      <c r="Q10263">
        <v>8.1958182219819093</v>
      </c>
    </row>
    <row r="10264" spans="1:17">
      <c r="A10264" t="s">
        <v>18693</v>
      </c>
      <c r="B10264" s="16" t="s">
        <v>18694</v>
      </c>
      <c r="C10264">
        <v>9.1416678038558992</v>
      </c>
      <c r="D10264">
        <v>9.0673657543369899</v>
      </c>
      <c r="E10264">
        <v>9.31015213433394</v>
      </c>
      <c r="F10264">
        <v>9.4202428258217399</v>
      </c>
      <c r="G10264">
        <v>9.4940280834752109</v>
      </c>
      <c r="H10264">
        <v>9.7390947041845202</v>
      </c>
      <c r="I10264">
        <v>9.5718317223634006</v>
      </c>
      <c r="J10264">
        <v>9.6432870059607207</v>
      </c>
      <c r="K10264">
        <v>9.1157663135209699</v>
      </c>
      <c r="L10264">
        <v>9.4018125951572902</v>
      </c>
      <c r="M10264">
        <v>9.7534163279216504</v>
      </c>
      <c r="N10264">
        <v>9.9714621736017897</v>
      </c>
      <c r="O10264">
        <v>9.7229075088607395</v>
      </c>
      <c r="P10264">
        <v>9.8007191151746706</v>
      </c>
      <c r="Q10264">
        <v>8.6462459446333604</v>
      </c>
    </row>
    <row r="10265" spans="1:17">
      <c r="A10265" t="s">
        <v>18695</v>
      </c>
      <c r="B10265" s="16" t="s">
        <v>18696</v>
      </c>
      <c r="C10265">
        <v>7.5154307563451699</v>
      </c>
      <c r="D10265">
        <v>7.3350100362429904</v>
      </c>
      <c r="E10265">
        <v>7.2602734023585898</v>
      </c>
      <c r="F10265">
        <v>7.5405812384578796</v>
      </c>
      <c r="G10265">
        <v>7.52429672556746</v>
      </c>
      <c r="H10265">
        <v>7.7158880014506703</v>
      </c>
      <c r="I10265">
        <v>7.0472842057842797</v>
      </c>
      <c r="J10265">
        <v>7.3214228590503296</v>
      </c>
      <c r="K10265">
        <v>7.4124053551330604</v>
      </c>
      <c r="L10265">
        <v>7.3173048171528698</v>
      </c>
      <c r="M10265">
        <v>7.6739683059716297</v>
      </c>
      <c r="N10265">
        <v>7.8855783932945203</v>
      </c>
      <c r="O10265">
        <v>7.7329513372578296</v>
      </c>
      <c r="P10265">
        <v>6.9348693486336597</v>
      </c>
      <c r="Q10265">
        <v>6.9204191934356096</v>
      </c>
    </row>
    <row r="10266" spans="1:17">
      <c r="A10266" t="s">
        <v>18697</v>
      </c>
      <c r="B10266" s="16" t="s">
        <v>18698</v>
      </c>
      <c r="C10266">
        <v>3.8862082974622001</v>
      </c>
      <c r="D10266">
        <v>3.9548310731697001</v>
      </c>
      <c r="E10266">
        <v>4.3035359899866696</v>
      </c>
      <c r="F10266">
        <v>4.2917886290068799</v>
      </c>
      <c r="G10266">
        <v>4.5079198595814196</v>
      </c>
      <c r="H10266">
        <v>3.9869852489372102</v>
      </c>
      <c r="I10266">
        <v>3.7848446501428201</v>
      </c>
      <c r="J10266">
        <v>3.7696016503418699</v>
      </c>
      <c r="K10266">
        <v>4.0709644767565303</v>
      </c>
      <c r="L10266">
        <v>3.8614614459532302</v>
      </c>
      <c r="M10266">
        <v>4.2669672077812901</v>
      </c>
      <c r="N10266">
        <v>3.99991931403749</v>
      </c>
      <c r="O10266">
        <v>4.1329497517715001</v>
      </c>
      <c r="P10266">
        <v>3.7927642367557501</v>
      </c>
      <c r="Q10266">
        <v>2.8218677180984102</v>
      </c>
    </row>
    <row r="10267" spans="1:17">
      <c r="A10267" t="s">
        <v>18699</v>
      </c>
      <c r="B10267" s="16" t="s">
        <v>18700</v>
      </c>
      <c r="C10267">
        <v>8.4369440706477494</v>
      </c>
      <c r="D10267">
        <v>8.40871813394177</v>
      </c>
      <c r="E10267">
        <v>7.9984790942667399</v>
      </c>
      <c r="F10267">
        <v>8.6123226231292094</v>
      </c>
      <c r="G10267">
        <v>8.6157735931667698</v>
      </c>
      <c r="H10267">
        <v>8.4540524232508005</v>
      </c>
      <c r="I10267">
        <v>8.3017161076408001</v>
      </c>
      <c r="J10267">
        <v>8.2190759164924092</v>
      </c>
      <c r="K10267">
        <v>8.2927925800805795</v>
      </c>
      <c r="L10267">
        <v>8.3589071586196795</v>
      </c>
      <c r="M10267">
        <v>8.5937819298065996</v>
      </c>
      <c r="N10267">
        <v>8.5706979596082302</v>
      </c>
      <c r="O10267">
        <v>8.6112020104598805</v>
      </c>
      <c r="P10267">
        <v>8.3164052090791998</v>
      </c>
      <c r="Q10267">
        <v>8.5667227177791094</v>
      </c>
    </row>
    <row r="10268" spans="1:17">
      <c r="A10268" t="s">
        <v>18701</v>
      </c>
      <c r="B10268" s="16" t="s">
        <v>18702</v>
      </c>
      <c r="C10268">
        <v>10.2154420637978</v>
      </c>
      <c r="D10268">
        <v>10.274616656570901</v>
      </c>
      <c r="E10268">
        <v>9.5050944757526903</v>
      </c>
      <c r="F10268">
        <v>10.468198964851</v>
      </c>
      <c r="G10268">
        <v>9.9584141557436894</v>
      </c>
      <c r="H10268">
        <v>10.052973861894801</v>
      </c>
      <c r="I10268">
        <v>9.7453412566042807</v>
      </c>
      <c r="J10268">
        <v>9.84032308186808</v>
      </c>
      <c r="K10268">
        <v>10.227839735626199</v>
      </c>
      <c r="L10268">
        <v>10.013620379666801</v>
      </c>
      <c r="M10268">
        <v>10.4429539164178</v>
      </c>
      <c r="N10268">
        <v>10.585981630167201</v>
      </c>
      <c r="O10268">
        <v>10.436644109398699</v>
      </c>
      <c r="P10268">
        <v>9.7644073087873409</v>
      </c>
      <c r="Q10268">
        <v>10.249113780255</v>
      </c>
    </row>
    <row r="10269" spans="1:17">
      <c r="A10269" t="s">
        <v>18703</v>
      </c>
      <c r="B10269" s="16" t="s">
        <v>18704</v>
      </c>
      <c r="C10269">
        <v>5.4997062244710797</v>
      </c>
      <c r="D10269">
        <v>5.2505809539486403</v>
      </c>
      <c r="E10269">
        <v>4.8415581104649901</v>
      </c>
      <c r="F10269">
        <v>5.8485946735515197</v>
      </c>
      <c r="G10269">
        <v>5.97458653714276</v>
      </c>
      <c r="H10269">
        <v>5.9922466879641396</v>
      </c>
      <c r="I10269">
        <v>5.5414939407437602</v>
      </c>
      <c r="J10269">
        <v>5.2774779789829704</v>
      </c>
      <c r="K10269">
        <v>5.1706501337897404</v>
      </c>
      <c r="L10269">
        <v>5.3952544827186699</v>
      </c>
      <c r="M10269">
        <v>6.2987629377921204</v>
      </c>
      <c r="N10269">
        <v>6.0741695914303397</v>
      </c>
      <c r="O10269">
        <v>6.55873119492583</v>
      </c>
      <c r="P10269">
        <v>5.7906458868778401</v>
      </c>
      <c r="Q10269">
        <v>5.81282804418474</v>
      </c>
    </row>
    <row r="10270" spans="1:17">
      <c r="A10270" t="s">
        <v>18705</v>
      </c>
      <c r="B10270" s="16" t="s">
        <v>18706</v>
      </c>
      <c r="C10270">
        <v>8.1686461813222593</v>
      </c>
      <c r="D10270">
        <v>8.2509573860280003</v>
      </c>
      <c r="E10270">
        <v>7.8823536654902204</v>
      </c>
      <c r="F10270">
        <v>8.0993086442227895</v>
      </c>
      <c r="G10270">
        <v>8.3629032873101696</v>
      </c>
      <c r="H10270">
        <v>7.9659628290774602</v>
      </c>
      <c r="I10270">
        <v>8.3054496322504399</v>
      </c>
      <c r="J10270">
        <v>7.8861945035897199</v>
      </c>
      <c r="K10270">
        <v>8.4230135332544105</v>
      </c>
      <c r="L10270">
        <v>8.1643445487002406</v>
      </c>
      <c r="M10270">
        <v>8.0867734251620202</v>
      </c>
      <c r="N10270">
        <v>8.0664188199424096</v>
      </c>
      <c r="O10270">
        <v>8.1501519543447607</v>
      </c>
      <c r="P10270">
        <v>8.2390907658991104</v>
      </c>
      <c r="Q10270">
        <v>8.7216113394761106</v>
      </c>
    </row>
    <row r="10271" spans="1:17">
      <c r="A10271" t="s">
        <v>18707</v>
      </c>
      <c r="B10271" s="16" t="s">
        <v>18708</v>
      </c>
      <c r="C10271">
        <v>7.5958066555574204</v>
      </c>
      <c r="D10271">
        <v>7.5270311972210298</v>
      </c>
      <c r="E10271">
        <v>7.4355022000648301</v>
      </c>
      <c r="F10271">
        <v>7.7599373397669797</v>
      </c>
      <c r="G10271">
        <v>7.2865557563512402</v>
      </c>
      <c r="H10271">
        <v>7.4470265267108804</v>
      </c>
      <c r="I10271">
        <v>7.34494732199766</v>
      </c>
      <c r="J10271">
        <v>7.5483470056341702</v>
      </c>
      <c r="K10271">
        <v>7.3637457781898901</v>
      </c>
      <c r="L10271">
        <v>7.3033402976722401</v>
      </c>
      <c r="M10271">
        <v>7.33507338545569</v>
      </c>
      <c r="N10271">
        <v>7.26044683579084</v>
      </c>
      <c r="O10271">
        <v>7.1621109532215401</v>
      </c>
      <c r="P10271">
        <v>7.6203153196983902</v>
      </c>
      <c r="Q10271">
        <v>6.2843132996066204</v>
      </c>
    </row>
    <row r="10272" spans="1:17">
      <c r="A10272" t="s">
        <v>18709</v>
      </c>
      <c r="B10272" s="16" t="s">
        <v>18710</v>
      </c>
      <c r="C10272">
        <v>8.4992928496690308</v>
      </c>
      <c r="D10272">
        <v>8.5060613783042296</v>
      </c>
      <c r="E10272">
        <v>8.1240957126821698</v>
      </c>
      <c r="F10272">
        <v>8.6545943526763107</v>
      </c>
      <c r="G10272">
        <v>8.4133428158245902</v>
      </c>
      <c r="H10272">
        <v>8.8739863864483404</v>
      </c>
      <c r="I10272">
        <v>8.6251722099142807</v>
      </c>
      <c r="J10272">
        <v>8.5898697895973299</v>
      </c>
      <c r="K10272">
        <v>8.4081139550811006</v>
      </c>
      <c r="L10272">
        <v>8.6060822233561698</v>
      </c>
      <c r="M10272">
        <v>8.7687573144227695</v>
      </c>
      <c r="N10272">
        <v>8.6828437453422396</v>
      </c>
      <c r="O10272">
        <v>8.7455079972320195</v>
      </c>
      <c r="P10272">
        <v>8.9802417048904495</v>
      </c>
      <c r="Q10272">
        <v>8.2978683598244807</v>
      </c>
    </row>
    <row r="10273" spans="1:17">
      <c r="A10273" t="s">
        <v>18711</v>
      </c>
      <c r="B10273" s="16" t="s">
        <v>18712</v>
      </c>
      <c r="C10273">
        <v>7.89839103550299</v>
      </c>
      <c r="D10273">
        <v>8.1612377458494407</v>
      </c>
      <c r="E10273">
        <v>8.1538601930408205</v>
      </c>
      <c r="F10273">
        <v>8.1107450165354606</v>
      </c>
      <c r="G10273">
        <v>8.2219787329211993</v>
      </c>
      <c r="H10273">
        <v>8.7159131394021596</v>
      </c>
      <c r="I10273">
        <v>8.1686536230394005</v>
      </c>
      <c r="J10273">
        <v>8.3196643480210106</v>
      </c>
      <c r="K10273">
        <v>8.1388344560250996</v>
      </c>
      <c r="L10273">
        <v>8.2321595546438608</v>
      </c>
      <c r="M10273">
        <v>8.2075068397129094</v>
      </c>
      <c r="N10273">
        <v>8.0973900376133496</v>
      </c>
      <c r="O10273">
        <v>8.3263869346157708</v>
      </c>
      <c r="P10273">
        <v>8.4367044382192304</v>
      </c>
      <c r="Q10273">
        <v>8.2978683598244807</v>
      </c>
    </row>
    <row r="10274" spans="1:17">
      <c r="A10274" t="s">
        <v>18713</v>
      </c>
      <c r="B10274" s="16" t="s">
        <v>18714</v>
      </c>
      <c r="C10274">
        <v>9.6321552447627106</v>
      </c>
      <c r="D10274">
        <v>9.5739261180445308</v>
      </c>
      <c r="E10274">
        <v>9.6685799717446805</v>
      </c>
      <c r="F10274">
        <v>9.9274728747165106</v>
      </c>
      <c r="G10274">
        <v>9.5999707284624094</v>
      </c>
      <c r="H10274">
        <v>9.59820112485788</v>
      </c>
      <c r="I10274">
        <v>9.5994543927588207</v>
      </c>
      <c r="J10274">
        <v>9.6237544657045095</v>
      </c>
      <c r="K10274">
        <v>9.7232584972088496</v>
      </c>
      <c r="L10274">
        <v>9.6213365431216005</v>
      </c>
      <c r="M10274">
        <v>9.5865412003762795</v>
      </c>
      <c r="N10274">
        <v>9.5615432052298193</v>
      </c>
      <c r="O10274">
        <v>9.5603585407855896</v>
      </c>
      <c r="P10274">
        <v>9.4853409224415604</v>
      </c>
      <c r="Q10274">
        <v>9.4541791636288703</v>
      </c>
    </row>
    <row r="10275" spans="1:17">
      <c r="A10275" t="s">
        <v>18715</v>
      </c>
      <c r="B10275" s="16" t="s">
        <v>18716</v>
      </c>
      <c r="C10275">
        <v>8.9646097185978295</v>
      </c>
      <c r="D10275">
        <v>9.0256206615389107</v>
      </c>
      <c r="E10275">
        <v>8.0751553989247302</v>
      </c>
      <c r="F10275">
        <v>9.0042946794569705</v>
      </c>
      <c r="G10275">
        <v>9.0793040114748003</v>
      </c>
      <c r="H10275">
        <v>8.7597889431215403</v>
      </c>
      <c r="I10275">
        <v>8.8741909848128895</v>
      </c>
      <c r="J10275">
        <v>8.6180230862702292</v>
      </c>
      <c r="K10275">
        <v>8.8173794850940297</v>
      </c>
      <c r="L10275">
        <v>8.8267963737865607</v>
      </c>
      <c r="M10275">
        <v>8.6818402875606093</v>
      </c>
      <c r="N10275">
        <v>8.6857568879679796</v>
      </c>
      <c r="O10275">
        <v>8.4959537959627394</v>
      </c>
      <c r="P10275">
        <v>8.9834049505182403</v>
      </c>
      <c r="Q10275">
        <v>8.48255560796823</v>
      </c>
    </row>
    <row r="10276" spans="1:17">
      <c r="A10276" t="s">
        <v>18717</v>
      </c>
      <c r="B10276" s="16" t="s">
        <v>18718</v>
      </c>
      <c r="C10276">
        <v>7.3682579752029502</v>
      </c>
      <c r="D10276">
        <v>7.4084289871033597</v>
      </c>
      <c r="E10276">
        <v>6.2304366762667698</v>
      </c>
      <c r="F10276">
        <v>6.9314721879311696</v>
      </c>
      <c r="G10276">
        <v>7.5660953034075797</v>
      </c>
      <c r="H10276">
        <v>7.4130337446045003</v>
      </c>
      <c r="I10276">
        <v>6.9064962973994302</v>
      </c>
      <c r="J10276">
        <v>6.77077757235707</v>
      </c>
      <c r="K10276">
        <v>6.7185720740311599</v>
      </c>
      <c r="L10276">
        <v>6.5323868826406404</v>
      </c>
      <c r="M10276">
        <v>7.8022707365301001</v>
      </c>
      <c r="N10276">
        <v>7.6903834514050899</v>
      </c>
      <c r="O10276">
        <v>7.7414162076995696</v>
      </c>
      <c r="P10276">
        <v>7.5621983133254398</v>
      </c>
      <c r="Q10276">
        <v>6.2843132996066204</v>
      </c>
    </row>
    <row r="10277" spans="1:17">
      <c r="A10277" t="s">
        <v>18719</v>
      </c>
      <c r="B10277" s="16" t="s">
        <v>18720</v>
      </c>
      <c r="C10277">
        <v>6.8875098120992702</v>
      </c>
      <c r="D10277">
        <v>6.6338206543565796</v>
      </c>
      <c r="E10277">
        <v>6.67236314516198</v>
      </c>
      <c r="F10277">
        <v>6.87878212378223</v>
      </c>
      <c r="G10277">
        <v>6.4795586196785599</v>
      </c>
      <c r="H10277">
        <v>6.9360245443211097</v>
      </c>
      <c r="I10277">
        <v>6.8357411278970703</v>
      </c>
      <c r="J10277">
        <v>6.5536826138874202</v>
      </c>
      <c r="K10277">
        <v>6.7941494051110496</v>
      </c>
      <c r="L10277">
        <v>6.7127894493899696</v>
      </c>
      <c r="M10277">
        <v>6.4443906543116398</v>
      </c>
      <c r="N10277">
        <v>6.6318301267309199</v>
      </c>
      <c r="O10277">
        <v>6.6786497323202498</v>
      </c>
      <c r="P10277">
        <v>7.2301065543756904</v>
      </c>
      <c r="Q10277">
        <v>5.09416193408443</v>
      </c>
    </row>
    <row r="10278" spans="1:17">
      <c r="A10278" t="s">
        <v>1339</v>
      </c>
      <c r="B10278" s="16" t="s">
        <v>448</v>
      </c>
      <c r="C10278">
        <v>11.193543969307999</v>
      </c>
      <c r="D10278">
        <v>11.2850868467973</v>
      </c>
      <c r="E10278">
        <v>11.441228775323999</v>
      </c>
      <c r="F10278">
        <v>11.598936391503701</v>
      </c>
      <c r="G10278">
        <v>11.3286647906532</v>
      </c>
      <c r="H10278">
        <v>11.816415770415301</v>
      </c>
      <c r="I10278">
        <v>11.3346848862182</v>
      </c>
      <c r="J10278">
        <v>11.7053516555532</v>
      </c>
      <c r="K10278">
        <v>11.1516626314279</v>
      </c>
      <c r="L10278">
        <v>11.227362353710101</v>
      </c>
      <c r="M10278">
        <v>11.3037959132895</v>
      </c>
      <c r="N10278">
        <v>11.490959482440701</v>
      </c>
      <c r="O10278">
        <v>11.3864678596963</v>
      </c>
      <c r="P10278">
        <v>11.43999473225</v>
      </c>
      <c r="Q10278">
        <v>10.3475376618719</v>
      </c>
    </row>
    <row r="10279" spans="1:17">
      <c r="A10279" t="s">
        <v>18721</v>
      </c>
      <c r="B10279" s="16" t="s">
        <v>18722</v>
      </c>
      <c r="C10279">
        <v>12.1772014657935</v>
      </c>
      <c r="D10279">
        <v>12.092230700637201</v>
      </c>
      <c r="E10279">
        <v>12.4546924977712</v>
      </c>
      <c r="F10279">
        <v>12.1162379337276</v>
      </c>
      <c r="G10279">
        <v>12.038774549439401</v>
      </c>
      <c r="H10279">
        <v>11.585309961577501</v>
      </c>
      <c r="I10279">
        <v>11.7358161906491</v>
      </c>
      <c r="J10279">
        <v>11.715156107794201</v>
      </c>
      <c r="K10279">
        <v>11.890681599309</v>
      </c>
      <c r="L10279">
        <v>11.981405021465701</v>
      </c>
      <c r="M10279">
        <v>11.432543616940301</v>
      </c>
      <c r="N10279">
        <v>12.105585103981699</v>
      </c>
      <c r="O10279">
        <v>11.626772756209</v>
      </c>
      <c r="P10279">
        <v>10.8197023618979</v>
      </c>
      <c r="Q10279">
        <v>12.526438110403401</v>
      </c>
    </row>
    <row r="10280" spans="1:17">
      <c r="A10280" t="s">
        <v>18723</v>
      </c>
      <c r="B10280" s="16" t="s">
        <v>18724</v>
      </c>
      <c r="C10280">
        <v>7.1884001909805804</v>
      </c>
      <c r="D10280">
        <v>7.3281458169750797</v>
      </c>
      <c r="E10280">
        <v>7.0606604978116003</v>
      </c>
      <c r="F10280">
        <v>7.1397608819965903</v>
      </c>
      <c r="G10280">
        <v>7.1280025223572601</v>
      </c>
      <c r="H10280">
        <v>6.6964695242667904</v>
      </c>
      <c r="I10280">
        <v>7.3521951262123997</v>
      </c>
      <c r="J10280">
        <v>6.6204805412427001</v>
      </c>
      <c r="K10280">
        <v>6.9915428190875799</v>
      </c>
      <c r="L10280">
        <v>7.0839309273197903</v>
      </c>
      <c r="M10280">
        <v>6.7778941321205197</v>
      </c>
      <c r="N10280">
        <v>6.5049286515854696</v>
      </c>
      <c r="O10280">
        <v>6.5490755236306599</v>
      </c>
      <c r="P10280">
        <v>7.0959398759079004</v>
      </c>
      <c r="Q10280">
        <v>7.1565710053807701</v>
      </c>
    </row>
    <row r="10281" spans="1:17">
      <c r="A10281" t="s">
        <v>18725</v>
      </c>
      <c r="B10281" s="16" t="s">
        <v>18726</v>
      </c>
      <c r="C10281">
        <v>6.0909271146733497</v>
      </c>
      <c r="D10281">
        <v>5.9060888777783198</v>
      </c>
      <c r="E10281">
        <v>6.2077204724516397</v>
      </c>
      <c r="F10281">
        <v>6.1169449946656096</v>
      </c>
      <c r="G10281">
        <v>5.9320947005070197</v>
      </c>
      <c r="H10281">
        <v>6.3518923622338201</v>
      </c>
      <c r="I10281">
        <v>6.0733389419943604</v>
      </c>
      <c r="J10281">
        <v>5.9846364313983802</v>
      </c>
      <c r="K10281">
        <v>6.0027256129859996</v>
      </c>
      <c r="L10281">
        <v>5.7507270721102604</v>
      </c>
      <c r="M10281">
        <v>6.1728448451490898</v>
      </c>
      <c r="N10281">
        <v>6.3210115805117999</v>
      </c>
      <c r="O10281">
        <v>6.13606241069352</v>
      </c>
      <c r="P10281">
        <v>5.9034342564919404</v>
      </c>
      <c r="Q10281">
        <v>5.09416193408443</v>
      </c>
    </row>
    <row r="10282" spans="1:17">
      <c r="A10282" t="s">
        <v>18727</v>
      </c>
      <c r="B10282" s="16" t="s">
        <v>18728</v>
      </c>
      <c r="C10282">
        <v>8.7892371548983395</v>
      </c>
      <c r="D10282">
        <v>8.9650699142688097</v>
      </c>
      <c r="E10282">
        <v>8.7796373496800904</v>
      </c>
      <c r="F10282">
        <v>8.6096390321928808</v>
      </c>
      <c r="G10282">
        <v>8.5234170318117997</v>
      </c>
      <c r="H10282">
        <v>9.1252500780541208</v>
      </c>
      <c r="I10282">
        <v>8.7564148114621894</v>
      </c>
      <c r="J10282">
        <v>8.6318962256902303</v>
      </c>
      <c r="K10282">
        <v>8.7575212334844199</v>
      </c>
      <c r="L10282">
        <v>8.5745063592254507</v>
      </c>
      <c r="M10282">
        <v>8.8150837442678007</v>
      </c>
      <c r="N10282">
        <v>8.6080339004545507</v>
      </c>
      <c r="O10282">
        <v>8.8683631115436192</v>
      </c>
      <c r="P10282">
        <v>8.9187828805262299</v>
      </c>
      <c r="Q10282">
        <v>8.1958182219819093</v>
      </c>
    </row>
    <row r="10283" spans="1:17">
      <c r="A10283" t="s">
        <v>18729</v>
      </c>
      <c r="B10283" s="16" t="s">
        <v>932</v>
      </c>
      <c r="C10283">
        <v>6.9827423167201097</v>
      </c>
      <c r="D10283">
        <v>6.9257753318330604</v>
      </c>
      <c r="E10283">
        <v>6.6887898835754704</v>
      </c>
      <c r="F10283">
        <v>6.8147556724582197</v>
      </c>
      <c r="G10283">
        <v>6.9391485542025597</v>
      </c>
      <c r="H10283">
        <v>7.7046974154856498</v>
      </c>
      <c r="I10283">
        <v>6.7829715070437899</v>
      </c>
      <c r="J10283">
        <v>7.1517172549645798</v>
      </c>
      <c r="K10283">
        <v>7.0921563747033201</v>
      </c>
      <c r="L10283">
        <v>7.1711470390333902</v>
      </c>
      <c r="M10283">
        <v>7.0285726910881596</v>
      </c>
      <c r="N10283">
        <v>7.4780235210135499</v>
      </c>
      <c r="O10283">
        <v>7.0708795500031796</v>
      </c>
      <c r="P10283">
        <v>7.1076120005007501</v>
      </c>
      <c r="Q10283">
        <v>6.2843132996066204</v>
      </c>
    </row>
    <row r="10284" spans="1:17">
      <c r="A10284" t="s">
        <v>18730</v>
      </c>
      <c r="B10284" s="16" t="s">
        <v>18731</v>
      </c>
      <c r="C10284">
        <v>8.2961453404256194</v>
      </c>
      <c r="D10284">
        <v>8.3008251288201205</v>
      </c>
      <c r="E10284">
        <v>8.1538601930408205</v>
      </c>
      <c r="F10284">
        <v>8.0003008788867795</v>
      </c>
      <c r="G10284">
        <v>8.2306610451235809</v>
      </c>
      <c r="H10284">
        <v>8.3321788725426806</v>
      </c>
      <c r="I10284">
        <v>8.3054496322504399</v>
      </c>
      <c r="J10284">
        <v>8.4791095634905993</v>
      </c>
      <c r="K10284">
        <v>8.4725501940294503</v>
      </c>
      <c r="L10284">
        <v>8.4053368231857206</v>
      </c>
      <c r="M10284">
        <v>8.2075068397129094</v>
      </c>
      <c r="N10284">
        <v>8.1405107231340992</v>
      </c>
      <c r="O10284">
        <v>8.1405881914443992</v>
      </c>
      <c r="P10284">
        <v>8.2859753107059504</v>
      </c>
      <c r="Q10284">
        <v>7.6950435514148801</v>
      </c>
    </row>
    <row r="10285" spans="1:17">
      <c r="A10285" t="s">
        <v>18732</v>
      </c>
      <c r="B10285" s="16" t="s">
        <v>18733</v>
      </c>
      <c r="C10285">
        <v>8.4536148740213708</v>
      </c>
      <c r="D10285">
        <v>8.49386420021888</v>
      </c>
      <c r="E10285">
        <v>8.1180683160718399</v>
      </c>
      <c r="F10285">
        <v>8.9544110389790799</v>
      </c>
      <c r="G10285">
        <v>8.5056451538273894</v>
      </c>
      <c r="H10285">
        <v>9.2205566750516308</v>
      </c>
      <c r="I10285">
        <v>8.5703783458132001</v>
      </c>
      <c r="J10285">
        <v>8.6816519689081293</v>
      </c>
      <c r="K10285">
        <v>8.4436175500676907</v>
      </c>
      <c r="L10285">
        <v>8.6480551933178802</v>
      </c>
      <c r="M10285">
        <v>8.9282956315425306</v>
      </c>
      <c r="N10285">
        <v>9.1045913047271991</v>
      </c>
      <c r="O10285">
        <v>8.8702924289759704</v>
      </c>
      <c r="P10285">
        <v>8.5647299330228694</v>
      </c>
      <c r="Q10285">
        <v>7.8374797051227896</v>
      </c>
    </row>
    <row r="10286" spans="1:17">
      <c r="A10286" t="s">
        <v>18734</v>
      </c>
      <c r="B10286" s="16" t="s">
        <v>18735</v>
      </c>
      <c r="C10286">
        <v>8.9715701471280909</v>
      </c>
      <c r="D10286">
        <v>8.8995555798787294</v>
      </c>
      <c r="E10286">
        <v>8.9756267403696608</v>
      </c>
      <c r="F10286">
        <v>8.9201701170622396</v>
      </c>
      <c r="G10286">
        <v>8.8422123992651098</v>
      </c>
      <c r="H10286">
        <v>8.8538846304249006</v>
      </c>
      <c r="I10286">
        <v>8.8437125412622297</v>
      </c>
      <c r="J10286">
        <v>8.7616441749356504</v>
      </c>
      <c r="K10286">
        <v>8.8151226098076307</v>
      </c>
      <c r="L10286">
        <v>8.6861573157094796</v>
      </c>
      <c r="M10286">
        <v>8.7687573144227695</v>
      </c>
      <c r="N10286">
        <v>8.7002349631228295</v>
      </c>
      <c r="O10286">
        <v>8.9083464297972501</v>
      </c>
      <c r="P10286">
        <v>8.7470230498002106</v>
      </c>
      <c r="Q10286">
        <v>8.5667227177791094</v>
      </c>
    </row>
    <row r="10287" spans="1:17">
      <c r="A10287" t="s">
        <v>18736</v>
      </c>
      <c r="B10287" s="16" t="s">
        <v>18737</v>
      </c>
      <c r="C10287">
        <v>7.9463175135047797</v>
      </c>
      <c r="D10287">
        <v>7.8997348432982699</v>
      </c>
      <c r="E10287">
        <v>7.9719857448739999</v>
      </c>
      <c r="F10287">
        <v>8.0800439517428106</v>
      </c>
      <c r="G10287">
        <v>7.9704766000327201</v>
      </c>
      <c r="H10287">
        <v>8.3285407334936892</v>
      </c>
      <c r="I10287">
        <v>7.8331533557725299</v>
      </c>
      <c r="J10287">
        <v>7.8706683659027403</v>
      </c>
      <c r="K10287">
        <v>7.9083015366770502</v>
      </c>
      <c r="L10287">
        <v>7.6994602018801004</v>
      </c>
      <c r="M10287">
        <v>8.0517179703580304</v>
      </c>
      <c r="N10287">
        <v>8.1823783632403302</v>
      </c>
      <c r="O10287">
        <v>8.0751541309284605</v>
      </c>
      <c r="P10287">
        <v>7.9594692764471802</v>
      </c>
      <c r="Q10287">
        <v>7.3593062614465703</v>
      </c>
    </row>
    <row r="10288" spans="1:17">
      <c r="A10288" t="s">
        <v>18738</v>
      </c>
      <c r="B10288" s="16" t="s">
        <v>18739</v>
      </c>
      <c r="C10288">
        <v>5.5513602268050501</v>
      </c>
      <c r="D10288">
        <v>5.6396332121204704</v>
      </c>
      <c r="E10288">
        <v>6.0115232870691901</v>
      </c>
      <c r="F10288">
        <v>5.9891572551494896</v>
      </c>
      <c r="G10288">
        <v>5.8198701234814401</v>
      </c>
      <c r="H10288">
        <v>6.3373802611413304</v>
      </c>
      <c r="I10288">
        <v>5.7119264710440998</v>
      </c>
      <c r="J10288">
        <v>5.6756860853158804</v>
      </c>
      <c r="K10288">
        <v>5.7189566481727701</v>
      </c>
      <c r="L10288">
        <v>6.1640690053138298</v>
      </c>
      <c r="M10288">
        <v>6.1847657049973597</v>
      </c>
      <c r="N10288">
        <v>6.4088580569182003</v>
      </c>
      <c r="O10288">
        <v>6.2481214444694197</v>
      </c>
      <c r="P10288">
        <v>5.9565984970148804</v>
      </c>
      <c r="Q10288">
        <v>5.09416193408443</v>
      </c>
    </row>
    <row r="10289" spans="1:17">
      <c r="A10289" t="s">
        <v>18740</v>
      </c>
      <c r="B10289" s="16" t="e">
        <v>#N/A</v>
      </c>
      <c r="C10289">
        <v>7.8130666640351603</v>
      </c>
      <c r="D10289">
        <v>8.0900806023994694</v>
      </c>
      <c r="E10289">
        <v>8.4605175085600308</v>
      </c>
      <c r="F10289">
        <v>8.3024481788916997</v>
      </c>
      <c r="G10289">
        <v>8.4322821637567404</v>
      </c>
      <c r="H10289">
        <v>8.67066019680483</v>
      </c>
      <c r="I10289">
        <v>9.8163738472535407</v>
      </c>
      <c r="J10289">
        <v>9.5514060240135699</v>
      </c>
      <c r="K10289">
        <v>7.8955329683749396</v>
      </c>
      <c r="L10289">
        <v>9.4373465298585799</v>
      </c>
      <c r="M10289">
        <v>9.3722142285325294</v>
      </c>
      <c r="N10289">
        <v>9.6845776964408206</v>
      </c>
      <c r="O10289">
        <v>8.8644967155870305</v>
      </c>
      <c r="P10289">
        <v>9.8655773273701595</v>
      </c>
      <c r="Q10289">
        <v>7.8374797051227896</v>
      </c>
    </row>
    <row r="10290" spans="1:17">
      <c r="A10290" t="s">
        <v>18741</v>
      </c>
      <c r="B10290" s="16" t="s">
        <v>18742</v>
      </c>
      <c r="C10290">
        <v>7.2277727119103501</v>
      </c>
      <c r="D10290">
        <v>6.9881484913982899</v>
      </c>
      <c r="E10290">
        <v>7.3961522183172299</v>
      </c>
      <c r="F10290">
        <v>7.7156652707773601</v>
      </c>
      <c r="G10290">
        <v>8.4171506451643392</v>
      </c>
      <c r="H10290">
        <v>6.51538716343868</v>
      </c>
      <c r="I10290">
        <v>6.8043133897654204</v>
      </c>
      <c r="J10290">
        <v>6.3435298007965804</v>
      </c>
      <c r="K10290">
        <v>7.5867920766811396</v>
      </c>
      <c r="L10290">
        <v>7.5772147546866897</v>
      </c>
      <c r="M10290">
        <v>8.2247750329386893</v>
      </c>
      <c r="N10290">
        <v>8.0484173864103496</v>
      </c>
      <c r="O10290">
        <v>8.0240513882552307</v>
      </c>
      <c r="P10290">
        <v>5.93026793058488</v>
      </c>
      <c r="Q10290">
        <v>10.170622283119799</v>
      </c>
    </row>
    <row r="10291" spans="1:17">
      <c r="A10291" t="s">
        <v>18743</v>
      </c>
      <c r="B10291" s="16" t="s">
        <v>18744</v>
      </c>
      <c r="C10291">
        <v>7.4636393836486201</v>
      </c>
      <c r="D10291">
        <v>7.4342237009027397</v>
      </c>
      <c r="E10291">
        <v>7.2043884532365698</v>
      </c>
      <c r="F10291">
        <v>7.2950960495096098</v>
      </c>
      <c r="G10291">
        <v>7.5313480417744403</v>
      </c>
      <c r="H10291">
        <v>7.3206963756748999</v>
      </c>
      <c r="I10291">
        <v>7.1836331182777702</v>
      </c>
      <c r="J10291">
        <v>6.8914292082080797</v>
      </c>
      <c r="K10291">
        <v>7.6234065909742501</v>
      </c>
      <c r="L10291">
        <v>7.0839309273197903</v>
      </c>
      <c r="M10291">
        <v>7.8623743089575804</v>
      </c>
      <c r="N10291">
        <v>7.74171880370272</v>
      </c>
      <c r="O10291">
        <v>7.8820218970094302</v>
      </c>
      <c r="P10291">
        <v>7.8034427306452399</v>
      </c>
      <c r="Q10291">
        <v>7.3593062614465703</v>
      </c>
    </row>
    <row r="10292" spans="1:17">
      <c r="A10292" t="s">
        <v>18745</v>
      </c>
      <c r="B10292" s="16" t="s">
        <v>18746</v>
      </c>
      <c r="C10292">
        <v>5.3319193517173096</v>
      </c>
      <c r="D10292">
        <v>5.5461893110012896</v>
      </c>
      <c r="E10292">
        <v>4.7777046060070401</v>
      </c>
      <c r="F10292">
        <v>5.6070690647998402</v>
      </c>
      <c r="G10292">
        <v>5.9535011800267901</v>
      </c>
      <c r="H10292">
        <v>6.1338268941135796</v>
      </c>
      <c r="I10292">
        <v>5.6171189819053096</v>
      </c>
      <c r="J10292">
        <v>5.1764314620679004</v>
      </c>
      <c r="K10292">
        <v>5.4602654674947297</v>
      </c>
      <c r="L10292">
        <v>5.6420869460872103</v>
      </c>
      <c r="M10292">
        <v>6.2655156127764302</v>
      </c>
      <c r="N10292">
        <v>6.3210115805117999</v>
      </c>
      <c r="O10292">
        <v>6.0143499073555899</v>
      </c>
      <c r="P10292">
        <v>5.6354911062640802</v>
      </c>
      <c r="Q10292">
        <v>5.09416193408443</v>
      </c>
    </row>
    <row r="10293" spans="1:17">
      <c r="A10293" t="s">
        <v>18747</v>
      </c>
      <c r="B10293" s="16" t="s">
        <v>18748</v>
      </c>
      <c r="C10293">
        <v>10.1808305116051</v>
      </c>
      <c r="D10293">
        <v>10.1274930415785</v>
      </c>
      <c r="E10293">
        <v>9.8521636127020997</v>
      </c>
      <c r="F10293">
        <v>10.0121885855628</v>
      </c>
      <c r="G10293">
        <v>10.2356151418546</v>
      </c>
      <c r="H10293">
        <v>9.2087348443794408</v>
      </c>
      <c r="I10293">
        <v>9.7603742773563091</v>
      </c>
      <c r="J10293">
        <v>9.5156952595089592</v>
      </c>
      <c r="K10293">
        <v>10.168095445459601</v>
      </c>
      <c r="L10293">
        <v>9.7994630565529999</v>
      </c>
      <c r="M10293">
        <v>9.9888222049947508</v>
      </c>
      <c r="N10293">
        <v>9.9904310750502194</v>
      </c>
      <c r="O10293">
        <v>10.0381060392063</v>
      </c>
      <c r="P10293">
        <v>9.4469048642536393</v>
      </c>
      <c r="Q10293">
        <v>10.8285044680522</v>
      </c>
    </row>
    <row r="10294" spans="1:17">
      <c r="A10294" t="s">
        <v>18749</v>
      </c>
      <c r="B10294" s="16" t="s">
        <v>18750</v>
      </c>
      <c r="C10294">
        <v>9.5784619749071105</v>
      </c>
      <c r="D10294">
        <v>9.5057297959624307</v>
      </c>
      <c r="E10294">
        <v>8.9655962379996801</v>
      </c>
      <c r="F10294">
        <v>9.2989151851370497</v>
      </c>
      <c r="G10294">
        <v>9.6066532975624703</v>
      </c>
      <c r="H10294">
        <v>8.4304881484728593</v>
      </c>
      <c r="I10294">
        <v>9.0557803995850303</v>
      </c>
      <c r="J10294">
        <v>8.6592483442417496</v>
      </c>
      <c r="K10294">
        <v>9.6529827176409206</v>
      </c>
      <c r="L10294">
        <v>9.3704035493816598</v>
      </c>
      <c r="M10294">
        <v>9.49584978597745</v>
      </c>
      <c r="N10294">
        <v>9.3971297050581093</v>
      </c>
      <c r="O10294">
        <v>9.51175386802643</v>
      </c>
      <c r="P10294">
        <v>8.7093079681670797</v>
      </c>
      <c r="Q10294">
        <v>10.1972634697877</v>
      </c>
    </row>
    <row r="10295" spans="1:17">
      <c r="A10295" t="s">
        <v>18751</v>
      </c>
      <c r="B10295" s="16" t="s">
        <v>18752</v>
      </c>
      <c r="C10295">
        <v>7.3682579752029502</v>
      </c>
      <c r="D10295">
        <v>7.4406007168260704</v>
      </c>
      <c r="E10295">
        <v>7.2602734023585898</v>
      </c>
      <c r="F10295">
        <v>7.7256218456342802</v>
      </c>
      <c r="G10295">
        <v>7.3988114298928798</v>
      </c>
      <c r="H10295">
        <v>8.0434843005010599</v>
      </c>
      <c r="I10295">
        <v>7.5352315919544104</v>
      </c>
      <c r="J10295">
        <v>7.6878232809812701</v>
      </c>
      <c r="K10295">
        <v>7.3324752458562799</v>
      </c>
      <c r="L10295">
        <v>7.2892387332708299</v>
      </c>
      <c r="M10295">
        <v>7.6947848854469303</v>
      </c>
      <c r="N10295">
        <v>7.7749527305307096</v>
      </c>
      <c r="O10295">
        <v>7.66337825159468</v>
      </c>
      <c r="P10295">
        <v>7.9594692764471802</v>
      </c>
      <c r="Q10295">
        <v>5.09416193408443</v>
      </c>
    </row>
    <row r="10296" spans="1:17">
      <c r="A10296" t="s">
        <v>18753</v>
      </c>
      <c r="B10296" s="16" t="s">
        <v>18754</v>
      </c>
      <c r="C10296">
        <v>8.0982810618137204</v>
      </c>
      <c r="D10296">
        <v>7.9762871844851704</v>
      </c>
      <c r="E10296">
        <v>7.7246317272255904</v>
      </c>
      <c r="F10296">
        <v>7.8537017077023297</v>
      </c>
      <c r="G10296">
        <v>7.7765174914733102</v>
      </c>
      <c r="H10296">
        <v>7.8128713237024003</v>
      </c>
      <c r="I10296">
        <v>7.8175432462888601</v>
      </c>
      <c r="J10296">
        <v>7.9577406046059203</v>
      </c>
      <c r="K10296">
        <v>7.9083015366770502</v>
      </c>
      <c r="L10296">
        <v>7.7872872960004802</v>
      </c>
      <c r="M10296">
        <v>7.89870373776336</v>
      </c>
      <c r="N10296">
        <v>7.7134254758055496</v>
      </c>
      <c r="O10296">
        <v>7.7747865585926998</v>
      </c>
      <c r="P10296">
        <v>7.97227064984164</v>
      </c>
      <c r="Q10296">
        <v>8.0859864702427604</v>
      </c>
    </row>
    <row r="10297" spans="1:17">
      <c r="A10297" t="s">
        <v>18755</v>
      </c>
      <c r="B10297" s="16" t="s">
        <v>18756</v>
      </c>
      <c r="C10297">
        <v>8.2006065859915793</v>
      </c>
      <c r="D10297">
        <v>8.1418217749280508</v>
      </c>
      <c r="E10297">
        <v>7.7867704078840099</v>
      </c>
      <c r="F10297">
        <v>7.7305744261176699</v>
      </c>
      <c r="G10297">
        <v>7.9859473938127197</v>
      </c>
      <c r="H10297">
        <v>7.9753025283051704</v>
      </c>
      <c r="I10297">
        <v>7.9427323117275401</v>
      </c>
      <c r="J10297">
        <v>7.7862905815710004</v>
      </c>
      <c r="K10297">
        <v>8.0223141656600205</v>
      </c>
      <c r="L10297">
        <v>7.6994602018801004</v>
      </c>
      <c r="M10297">
        <v>7.8022707365301001</v>
      </c>
      <c r="N10297">
        <v>7.74171880370272</v>
      </c>
      <c r="O10297">
        <v>8.1373861119342408</v>
      </c>
      <c r="P10297">
        <v>8.1348002259419907</v>
      </c>
      <c r="Q10297">
        <v>7.8374797051227896</v>
      </c>
    </row>
    <row r="10298" spans="1:17">
      <c r="A10298" t="s">
        <v>18757</v>
      </c>
      <c r="B10298" s="16" t="s">
        <v>18758</v>
      </c>
      <c r="C10298">
        <v>5.9648587736005902</v>
      </c>
      <c r="D10298">
        <v>5.80952916847931</v>
      </c>
      <c r="E10298">
        <v>6.5336684091712298</v>
      </c>
      <c r="F10298">
        <v>4.86534688307112</v>
      </c>
      <c r="G10298">
        <v>7.07100601612012</v>
      </c>
      <c r="H10298">
        <v>5.6808363808980902</v>
      </c>
      <c r="I10298">
        <v>7.4965226275688401</v>
      </c>
      <c r="J10298">
        <v>6.4836022346058</v>
      </c>
      <c r="K10298">
        <v>7.0388581973165998</v>
      </c>
      <c r="L10298">
        <v>7.3718442850930197</v>
      </c>
      <c r="M10298">
        <v>6.8391816814422404</v>
      </c>
      <c r="N10298">
        <v>7.7191288054673999</v>
      </c>
      <c r="O10298">
        <v>6.6428125903268098</v>
      </c>
      <c r="P10298">
        <v>7.40098942313909</v>
      </c>
      <c r="Q10298">
        <v>7.6950435514148801</v>
      </c>
    </row>
    <row r="10299" spans="1:17">
      <c r="A10299" t="s">
        <v>18759</v>
      </c>
      <c r="B10299" s="16" t="s">
        <v>18760</v>
      </c>
      <c r="C10299">
        <v>6.2838851673630796</v>
      </c>
      <c r="D10299">
        <v>6.1613914259344904</v>
      </c>
      <c r="E10299">
        <v>5.72015689123982</v>
      </c>
      <c r="F10299">
        <v>6.3423570705164503</v>
      </c>
      <c r="G10299">
        <v>6.0755217755122297</v>
      </c>
      <c r="H10299">
        <v>6.6850861414992098</v>
      </c>
      <c r="I10299">
        <v>6.2243210452346904</v>
      </c>
      <c r="J10299">
        <v>6.1497027593076004</v>
      </c>
      <c r="K10299">
        <v>6.30511742862564</v>
      </c>
      <c r="L10299">
        <v>5.8120628640760099</v>
      </c>
      <c r="M10299">
        <v>6.5119724006223398</v>
      </c>
      <c r="N10299">
        <v>6.2111450879834704</v>
      </c>
      <c r="O10299">
        <v>6.6962367914737397</v>
      </c>
      <c r="P10299">
        <v>6.4195282390462101</v>
      </c>
      <c r="Q10299">
        <v>5.81282804418474</v>
      </c>
    </row>
    <row r="10300" spans="1:17">
      <c r="A10300" t="s">
        <v>18761</v>
      </c>
      <c r="B10300" s="16" t="s">
        <v>18762</v>
      </c>
      <c r="C10300">
        <v>8.2124113206036906</v>
      </c>
      <c r="D10300">
        <v>8.3147617757430208</v>
      </c>
      <c r="E10300">
        <v>7.8680552245339497</v>
      </c>
      <c r="F10300">
        <v>7.8491557081204197</v>
      </c>
      <c r="G10300">
        <v>7.9068761537441397</v>
      </c>
      <c r="H10300">
        <v>8.0567417925681699</v>
      </c>
      <c r="I10300">
        <v>8.5004503186631908</v>
      </c>
      <c r="J10300">
        <v>8.0842666616494796</v>
      </c>
      <c r="K10300">
        <v>8.2632887399455903</v>
      </c>
      <c r="L10300">
        <v>8.1212740510008494</v>
      </c>
      <c r="M10300">
        <v>8.1024300500325008</v>
      </c>
      <c r="N10300">
        <v>7.48473824893557</v>
      </c>
      <c r="O10300">
        <v>8.0884808420641292</v>
      </c>
      <c r="P10300">
        <v>8.7910163808620396</v>
      </c>
      <c r="Q10300">
        <v>5.09416193408443</v>
      </c>
    </row>
    <row r="10301" spans="1:17">
      <c r="A10301" t="s">
        <v>18763</v>
      </c>
      <c r="B10301" s="16" t="s">
        <v>18764</v>
      </c>
      <c r="C10301">
        <v>6.7094894782855796</v>
      </c>
      <c r="D10301">
        <v>6.2807715480435</v>
      </c>
      <c r="E10301">
        <v>6.65574536447828</v>
      </c>
      <c r="F10301">
        <v>6.3935285504750903</v>
      </c>
      <c r="G10301">
        <v>7.1647803584414298</v>
      </c>
      <c r="H10301">
        <v>5.5593717733825097</v>
      </c>
      <c r="I10301">
        <v>6.37513354646594</v>
      </c>
      <c r="J10301">
        <v>5.9991545241956699</v>
      </c>
      <c r="K10301">
        <v>7.4994280546720002</v>
      </c>
      <c r="L10301">
        <v>6.7545428627641799</v>
      </c>
      <c r="M10301">
        <v>6.4542437231635699</v>
      </c>
      <c r="N10301">
        <v>6.7924489711304696</v>
      </c>
      <c r="O10301">
        <v>6.3519688423618099</v>
      </c>
      <c r="P10301">
        <v>5.8197066879617596</v>
      </c>
      <c r="Q10301">
        <v>9.8396161242928208</v>
      </c>
    </row>
    <row r="10302" spans="1:17">
      <c r="A10302" t="s">
        <v>18765</v>
      </c>
      <c r="B10302" s="16" t="s">
        <v>68</v>
      </c>
      <c r="C10302">
        <v>10.8299108061745</v>
      </c>
      <c r="D10302">
        <v>10.882733249932899</v>
      </c>
      <c r="E10302">
        <v>11.175070730044199</v>
      </c>
      <c r="F10302">
        <v>10.467458305934001</v>
      </c>
      <c r="G10302">
        <v>10.783230946785</v>
      </c>
      <c r="H10302">
        <v>10.3059973596996</v>
      </c>
      <c r="I10302">
        <v>10.956344356992901</v>
      </c>
      <c r="J10302">
        <v>10.8614569618492</v>
      </c>
      <c r="K10302">
        <v>10.986033899938899</v>
      </c>
      <c r="L10302">
        <v>10.679600450779899</v>
      </c>
      <c r="M10302">
        <v>10.2365239250949</v>
      </c>
      <c r="N10302">
        <v>9.7472585375295999</v>
      </c>
      <c r="O10302">
        <v>10.470099364161699</v>
      </c>
      <c r="P10302">
        <v>11.2871424799298</v>
      </c>
      <c r="Q10302">
        <v>11.049299013344999</v>
      </c>
    </row>
    <row r="10303" spans="1:17">
      <c r="A10303" t="s">
        <v>18766</v>
      </c>
      <c r="B10303" s="16" t="s">
        <v>18767</v>
      </c>
      <c r="C10303">
        <v>10.1657389443924</v>
      </c>
      <c r="D10303">
        <v>10.111621328139799</v>
      </c>
      <c r="E10303">
        <v>9.3671387686547707</v>
      </c>
      <c r="F10303">
        <v>9.6877953164437205</v>
      </c>
      <c r="G10303">
        <v>9.8902165590695397</v>
      </c>
      <c r="H10303">
        <v>10.702810793697999</v>
      </c>
      <c r="I10303">
        <v>10.0377986137548</v>
      </c>
      <c r="J10303">
        <v>9.8293305633350005</v>
      </c>
      <c r="K10303">
        <v>9.6655620577244807</v>
      </c>
      <c r="L10303">
        <v>9.2772097662568207</v>
      </c>
      <c r="M10303">
        <v>9.3422139080780298</v>
      </c>
      <c r="N10303">
        <v>10.451277256740299</v>
      </c>
      <c r="O10303">
        <v>9.5781711892003205</v>
      </c>
      <c r="P10303">
        <v>10.5155144818974</v>
      </c>
      <c r="Q10303">
        <v>8.3931679398307004</v>
      </c>
    </row>
    <row r="10304" spans="1:17">
      <c r="A10304" t="s">
        <v>18768</v>
      </c>
      <c r="B10304" s="16" t="s">
        <v>18769</v>
      </c>
      <c r="C10304">
        <v>5.8673482739251597</v>
      </c>
      <c r="D10304">
        <v>5.7482214031963599</v>
      </c>
      <c r="E10304">
        <v>5.5107356403890702</v>
      </c>
      <c r="F10304">
        <v>5.4189288652495504</v>
      </c>
      <c r="G10304">
        <v>6.0360109043049102</v>
      </c>
      <c r="H10304">
        <v>4.1560374762891303</v>
      </c>
      <c r="I10304">
        <v>5.3764905083530996</v>
      </c>
      <c r="J10304">
        <v>5.3252950654732896</v>
      </c>
      <c r="K10304">
        <v>6.0027256129859996</v>
      </c>
      <c r="L10304">
        <v>5.6865671756845</v>
      </c>
      <c r="M10304">
        <v>5.1893266725532401</v>
      </c>
      <c r="N10304">
        <v>5.5054798817117598</v>
      </c>
      <c r="O10304">
        <v>5.16522943914973</v>
      </c>
      <c r="P10304">
        <v>5.0754103394275001</v>
      </c>
      <c r="Q10304">
        <v>8.2978683598244807</v>
      </c>
    </row>
    <row r="10305" spans="1:17">
      <c r="A10305" t="s">
        <v>18770</v>
      </c>
      <c r="B10305" s="16" t="s">
        <v>18771</v>
      </c>
      <c r="C10305">
        <v>7.2199840874685703</v>
      </c>
      <c r="D10305">
        <v>7.2503925698015204</v>
      </c>
      <c r="E10305">
        <v>6.9009124338700998</v>
      </c>
      <c r="F10305">
        <v>7.28164868981656</v>
      </c>
      <c r="G10305">
        <v>7.3988114298928798</v>
      </c>
      <c r="H10305">
        <v>7.6763342868275197</v>
      </c>
      <c r="I10305">
        <v>7.3376627829562704</v>
      </c>
      <c r="J10305">
        <v>7.4261303639528</v>
      </c>
      <c r="K10305">
        <v>7.0542893642586604</v>
      </c>
      <c r="L10305">
        <v>7.1634336789776603</v>
      </c>
      <c r="M10305">
        <v>7.7234313996964099</v>
      </c>
      <c r="N10305">
        <v>7.4576891541212902</v>
      </c>
      <c r="O10305">
        <v>7.6363961245384901</v>
      </c>
      <c r="P10305">
        <v>7.3819086412154196</v>
      </c>
      <c r="Q10305">
        <v>7.8374797051227896</v>
      </c>
    </row>
    <row r="10306" spans="1:17">
      <c r="A10306" t="s">
        <v>18772</v>
      </c>
      <c r="B10306" s="16" t="s">
        <v>18773</v>
      </c>
      <c r="C10306">
        <v>9.0591252788339993</v>
      </c>
      <c r="D10306">
        <v>9.3755403215372795</v>
      </c>
      <c r="E10306">
        <v>8.7330905863563402</v>
      </c>
      <c r="F10306">
        <v>8.8354332220249994</v>
      </c>
      <c r="G10306">
        <v>8.7666389850156499</v>
      </c>
      <c r="H10306">
        <v>9.0344033138047699</v>
      </c>
      <c r="I10306">
        <v>9.3239413921369305</v>
      </c>
      <c r="J10306">
        <v>9.0844008907495795</v>
      </c>
      <c r="K10306">
        <v>9.2029259234126997</v>
      </c>
      <c r="L10306">
        <v>9.0787513428669104</v>
      </c>
      <c r="M10306">
        <v>8.8800822366311802</v>
      </c>
      <c r="N10306">
        <v>8.2858618482044406</v>
      </c>
      <c r="O10306">
        <v>8.9690198540271506</v>
      </c>
      <c r="P10306">
        <v>9.2897043979397793</v>
      </c>
      <c r="Q10306">
        <v>7.6950435514148801</v>
      </c>
    </row>
    <row r="10307" spans="1:17">
      <c r="A10307" t="s">
        <v>18774</v>
      </c>
      <c r="B10307" s="16" t="s">
        <v>18775</v>
      </c>
      <c r="C10307">
        <v>7.2432243894076596</v>
      </c>
      <c r="D10307">
        <v>7.5857347088760703</v>
      </c>
      <c r="E10307">
        <v>7.2927897048973698</v>
      </c>
      <c r="F10307">
        <v>7.5005358304093104</v>
      </c>
      <c r="G10307">
        <v>7.2182388467665897</v>
      </c>
      <c r="H10307">
        <v>7.3352939809483502</v>
      </c>
      <c r="I10307">
        <v>7.1754804263673897</v>
      </c>
      <c r="J10307">
        <v>7.2983725051375004</v>
      </c>
      <c r="K10307">
        <v>6.97541760318438</v>
      </c>
      <c r="L10307">
        <v>7.3173048171528698</v>
      </c>
      <c r="M10307">
        <v>7.1053322250166104</v>
      </c>
      <c r="N10307">
        <v>7.06801230014318</v>
      </c>
      <c r="O10307">
        <v>7.0160187592410503</v>
      </c>
      <c r="P10307">
        <v>7.3625711812439798</v>
      </c>
      <c r="Q10307">
        <v>6.9204191934356096</v>
      </c>
    </row>
    <row r="10308" spans="1:17">
      <c r="A10308" t="s">
        <v>18776</v>
      </c>
      <c r="B10308" s="16" t="s">
        <v>18777</v>
      </c>
      <c r="C10308">
        <v>6.6982945460832397</v>
      </c>
      <c r="D10308">
        <v>6.7516804628441003</v>
      </c>
      <c r="E10308">
        <v>6.5696259509985699</v>
      </c>
      <c r="F10308">
        <v>6.8147556724582197</v>
      </c>
      <c r="G10308">
        <v>6.1327887893196404</v>
      </c>
      <c r="H10308">
        <v>6.2156121062574901</v>
      </c>
      <c r="I10308">
        <v>6.0555222887526101</v>
      </c>
      <c r="J10308">
        <v>6.2255268743051504</v>
      </c>
      <c r="K10308">
        <v>6.9591089462385396</v>
      </c>
      <c r="L10308">
        <v>6.9103454317520701</v>
      </c>
      <c r="M10308">
        <v>6.65538287986063</v>
      </c>
      <c r="N10308">
        <v>6.12710255390685</v>
      </c>
      <c r="O10308">
        <v>5.8497078619626199</v>
      </c>
      <c r="P10308">
        <v>6.1512012767569502</v>
      </c>
      <c r="Q10308">
        <v>7.1565710053807701</v>
      </c>
    </row>
    <row r="10309" spans="1:17">
      <c r="A10309" t="s">
        <v>18778</v>
      </c>
      <c r="B10309" s="16" t="s">
        <v>18779</v>
      </c>
      <c r="C10309">
        <v>11.8703406974352</v>
      </c>
      <c r="D10309">
        <v>11.744384644996501</v>
      </c>
      <c r="E10309">
        <v>12.6437050519497</v>
      </c>
      <c r="F10309">
        <v>11.635332015231</v>
      </c>
      <c r="G10309">
        <v>12.3198806559205</v>
      </c>
      <c r="H10309">
        <v>11.700218848989101</v>
      </c>
      <c r="I10309">
        <v>11.5438260841897</v>
      </c>
      <c r="J10309">
        <v>12.463549924360199</v>
      </c>
      <c r="K10309">
        <v>12.0641135495489</v>
      </c>
      <c r="L10309">
        <v>11.647419508663001</v>
      </c>
      <c r="M10309">
        <v>12.3639690245718</v>
      </c>
      <c r="N10309">
        <v>12.9189460351741</v>
      </c>
      <c r="O10309">
        <v>12.764393468336699</v>
      </c>
      <c r="P10309">
        <v>10.610622935174201</v>
      </c>
      <c r="Q10309">
        <v>13.766260472409201</v>
      </c>
    </row>
    <row r="10310" spans="1:17">
      <c r="A10310" t="s">
        <v>18780</v>
      </c>
      <c r="B10310" s="16" t="s">
        <v>18781</v>
      </c>
      <c r="C10310">
        <v>7.9510236018136196</v>
      </c>
      <c r="D10310">
        <v>7.9630702177594399</v>
      </c>
      <c r="E10310">
        <v>7.9652855630424</v>
      </c>
      <c r="F10310">
        <v>7.6067390113762396</v>
      </c>
      <c r="G10310">
        <v>8.0850459987098091</v>
      </c>
      <c r="H10310">
        <v>7.3711522214359002</v>
      </c>
      <c r="I10310">
        <v>8.1768303381378207</v>
      </c>
      <c r="J10310">
        <v>7.8667605343826397</v>
      </c>
      <c r="K10310">
        <v>8.0417568795180703</v>
      </c>
      <c r="L10310">
        <v>7.6340711410823099</v>
      </c>
      <c r="M10310">
        <v>7.6140271996109297</v>
      </c>
      <c r="N10310">
        <v>7.7019505713410101</v>
      </c>
      <c r="O10310">
        <v>7.6766819537985302</v>
      </c>
      <c r="P10310">
        <v>8.4181185696057703</v>
      </c>
      <c r="Q10310">
        <v>7.6950435514148801</v>
      </c>
    </row>
    <row r="10311" spans="1:17">
      <c r="A10311" t="s">
        <v>18782</v>
      </c>
      <c r="B10311" s="16" t="s">
        <v>18783</v>
      </c>
      <c r="C10311">
        <v>9.0634751399490803</v>
      </c>
      <c r="D10311">
        <v>8.9999810024630396</v>
      </c>
      <c r="E10311">
        <v>9.3311359754254308</v>
      </c>
      <c r="F10311">
        <v>9.1646094826951092</v>
      </c>
      <c r="G10311">
        <v>9.1542050808638606</v>
      </c>
      <c r="H10311">
        <v>8.5508943179792603</v>
      </c>
      <c r="I10311">
        <v>8.8282282933294294</v>
      </c>
      <c r="J10311">
        <v>8.8173376992138195</v>
      </c>
      <c r="K10311">
        <v>8.9651458449725592</v>
      </c>
      <c r="L10311">
        <v>8.8628859224818406</v>
      </c>
      <c r="M10311">
        <v>8.8377005309256695</v>
      </c>
      <c r="N10311">
        <v>9.0217199196634201</v>
      </c>
      <c r="O10311">
        <v>8.9654144547970702</v>
      </c>
      <c r="P10311">
        <v>8.4459082741881506</v>
      </c>
      <c r="Q10311">
        <v>10.143479824404199</v>
      </c>
    </row>
    <row r="10312" spans="1:17">
      <c r="A10312" t="s">
        <v>18784</v>
      </c>
      <c r="B10312" s="16" t="s">
        <v>18785</v>
      </c>
      <c r="C10312">
        <v>8.8783537393637406</v>
      </c>
      <c r="D10312">
        <v>8.6722204620664005</v>
      </c>
      <c r="E10312">
        <v>8.7409534762686292</v>
      </c>
      <c r="F10312">
        <v>8.5770401700080807</v>
      </c>
      <c r="G10312">
        <v>9.0002988143794695</v>
      </c>
      <c r="H10312">
        <v>8.9157943207121502</v>
      </c>
      <c r="I10312">
        <v>9.7926397222671895</v>
      </c>
      <c r="J10312">
        <v>8.8690090786231703</v>
      </c>
      <c r="K10312">
        <v>9.6743027762343807</v>
      </c>
      <c r="L10312">
        <v>9.7229972145474104</v>
      </c>
      <c r="M10312">
        <v>9.1761679059615702</v>
      </c>
      <c r="N10312">
        <v>9.6144707688312696</v>
      </c>
      <c r="O10312">
        <v>9.0341436230391992</v>
      </c>
      <c r="P10312">
        <v>9.5927918193013895</v>
      </c>
      <c r="Q10312">
        <v>10.895110536000701</v>
      </c>
    </row>
    <row r="10313" spans="1:17">
      <c r="A10313" t="s">
        <v>18786</v>
      </c>
      <c r="B10313" s="16" t="s">
        <v>18787</v>
      </c>
      <c r="C10313">
        <v>9.8416449577541805</v>
      </c>
      <c r="D10313">
        <v>9.8086093963224599</v>
      </c>
      <c r="E10313">
        <v>10.065955781618699</v>
      </c>
      <c r="F10313">
        <v>10.037361549644601</v>
      </c>
      <c r="G10313">
        <v>9.7643842787856894</v>
      </c>
      <c r="H10313">
        <v>10.044131855984901</v>
      </c>
      <c r="I10313">
        <v>9.7508259534264301</v>
      </c>
      <c r="J10313">
        <v>9.9815150158208503</v>
      </c>
      <c r="K10313">
        <v>9.8543043350440698</v>
      </c>
      <c r="L10313">
        <v>9.7731586013854006</v>
      </c>
      <c r="M10313">
        <v>9.6988790464895391</v>
      </c>
      <c r="N10313">
        <v>9.56787172355736</v>
      </c>
      <c r="O10313">
        <v>9.6839550567097508</v>
      </c>
      <c r="P10313">
        <v>9.6792010556448904</v>
      </c>
      <c r="Q10313">
        <v>9.3629875558906797</v>
      </c>
    </row>
    <row r="10314" spans="1:17">
      <c r="A10314" t="s">
        <v>474</v>
      </c>
      <c r="B10314" s="16" t="s">
        <v>472</v>
      </c>
      <c r="C10314">
        <v>9.8655035731952605</v>
      </c>
      <c r="D10314">
        <v>9.85463055498548</v>
      </c>
      <c r="E10314">
        <v>10.047057325540701</v>
      </c>
      <c r="F10314">
        <v>10.338917034484901</v>
      </c>
      <c r="G10314">
        <v>10.033485812117901</v>
      </c>
      <c r="H10314">
        <v>10.296721532358101</v>
      </c>
      <c r="I10314">
        <v>9.8803238675663696</v>
      </c>
      <c r="J10314">
        <v>10.101830415046599</v>
      </c>
      <c r="K10314">
        <v>9.6617997608109203</v>
      </c>
      <c r="L10314">
        <v>9.9479482882046497</v>
      </c>
      <c r="M10314">
        <v>10.288745335214699</v>
      </c>
      <c r="N10314">
        <v>10.593754993842101</v>
      </c>
      <c r="O10314">
        <v>10.315868503836899</v>
      </c>
      <c r="P10314">
        <v>9.4354024331839206</v>
      </c>
      <c r="Q10314">
        <v>9.9376776092220709</v>
      </c>
    </row>
    <row r="10315" spans="1:17">
      <c r="A10315" t="s">
        <v>914</v>
      </c>
      <c r="B10315" s="16" t="s">
        <v>912</v>
      </c>
      <c r="C10315">
        <v>7.2508883405074904</v>
      </c>
      <c r="D10315">
        <v>7.1834890738267099</v>
      </c>
      <c r="E10315">
        <v>7.1929456960548803</v>
      </c>
      <c r="F10315">
        <v>7.1982087148309599</v>
      </c>
      <c r="G10315">
        <v>7.8739907276269099</v>
      </c>
      <c r="H10315">
        <v>5.7489183951006302</v>
      </c>
      <c r="I10315">
        <v>6.75034965873059</v>
      </c>
      <c r="J10315">
        <v>6.6111272488042498</v>
      </c>
      <c r="K10315">
        <v>7.3760659567651699</v>
      </c>
      <c r="L10315">
        <v>6.8917722925088398</v>
      </c>
      <c r="M10315">
        <v>7.0674657490229604</v>
      </c>
      <c r="N10315">
        <v>7.3660909581450102</v>
      </c>
      <c r="O10315">
        <v>7.1366311506881104</v>
      </c>
      <c r="P10315">
        <v>6.3422324803325996</v>
      </c>
      <c r="Q10315">
        <v>8.9889439006726093</v>
      </c>
    </row>
    <row r="10316" spans="1:17">
      <c r="A10316" t="s">
        <v>18788</v>
      </c>
      <c r="B10316" s="16" t="s">
        <v>18789</v>
      </c>
      <c r="C10316">
        <v>8.8906467280279102</v>
      </c>
      <c r="D10316">
        <v>8.91564402043063</v>
      </c>
      <c r="E10316">
        <v>8.6310059600713096</v>
      </c>
      <c r="F10316">
        <v>8.8122809684789996</v>
      </c>
      <c r="G10316">
        <v>9.0329183926975105</v>
      </c>
      <c r="H10316">
        <v>9.0344033138047699</v>
      </c>
      <c r="I10316">
        <v>8.9900445204501693</v>
      </c>
      <c r="J10316">
        <v>8.3646757548681894</v>
      </c>
      <c r="K10316">
        <v>9.0112179418532996</v>
      </c>
      <c r="L10316">
        <v>8.9459849920321801</v>
      </c>
      <c r="M10316">
        <v>9.2552932933335494</v>
      </c>
      <c r="N10316">
        <v>9.2415365784842898</v>
      </c>
      <c r="O10316">
        <v>9.33305613987892</v>
      </c>
      <c r="P10316">
        <v>8.83019745851065</v>
      </c>
      <c r="Q10316">
        <v>8.2978683598244807</v>
      </c>
    </row>
    <row r="10317" spans="1:17">
      <c r="A10317" t="s">
        <v>18790</v>
      </c>
      <c r="B10317" s="16" t="s">
        <v>18791</v>
      </c>
      <c r="C10317">
        <v>9.1209492140803405</v>
      </c>
      <c r="D10317">
        <v>9.1139247785692792</v>
      </c>
      <c r="E10317">
        <v>9.3048581241928296</v>
      </c>
      <c r="F10317">
        <v>9.4743359392896593</v>
      </c>
      <c r="G10317">
        <v>9.2973963221485807</v>
      </c>
      <c r="H10317">
        <v>10.079179282633101</v>
      </c>
      <c r="I10317">
        <v>9.4971083571983606</v>
      </c>
      <c r="J10317">
        <v>9.7360992693851092</v>
      </c>
      <c r="K10317">
        <v>9.0973126024796098</v>
      </c>
      <c r="L10317">
        <v>9.3054559485338402</v>
      </c>
      <c r="M10317">
        <v>9.6195402846161802</v>
      </c>
      <c r="N10317">
        <v>9.5180836859199296</v>
      </c>
      <c r="O10317">
        <v>9.6937922246401396</v>
      </c>
      <c r="P10317">
        <v>9.8672904112963504</v>
      </c>
      <c r="Q10317">
        <v>8.3931679398307004</v>
      </c>
    </row>
    <row r="10318" spans="1:17">
      <c r="A10318" t="s">
        <v>18792</v>
      </c>
      <c r="B10318" s="16" t="s">
        <v>18793</v>
      </c>
      <c r="C10318">
        <v>9.7379812794930007</v>
      </c>
      <c r="D10318">
        <v>9.8281659724867492</v>
      </c>
      <c r="E10318">
        <v>9.6225142115542308</v>
      </c>
      <c r="F10318">
        <v>9.8166831579519904</v>
      </c>
      <c r="G10318">
        <v>9.90384518429709</v>
      </c>
      <c r="H10318">
        <v>9.8229038332477892</v>
      </c>
      <c r="I10318">
        <v>9.7398356261485208</v>
      </c>
      <c r="J10318">
        <v>9.4841841717195798</v>
      </c>
      <c r="K10318">
        <v>9.6940848849807306</v>
      </c>
      <c r="L10318">
        <v>9.8386457804422207</v>
      </c>
      <c r="M10318">
        <v>9.9727373914986206</v>
      </c>
      <c r="N10318">
        <v>10.0571750834326</v>
      </c>
      <c r="O10318">
        <v>10.187148392450499</v>
      </c>
      <c r="P10318">
        <v>9.5336081675075199</v>
      </c>
      <c r="Q10318">
        <v>10.794011593546401</v>
      </c>
    </row>
    <row r="10319" spans="1:17">
      <c r="A10319" t="s">
        <v>18794</v>
      </c>
      <c r="B10319" s="16" t="s">
        <v>18795</v>
      </c>
      <c r="C10319">
        <v>5.9266634316532896</v>
      </c>
      <c r="D10319">
        <v>5.9246275129003996</v>
      </c>
      <c r="E10319">
        <v>5.5107356403890702</v>
      </c>
      <c r="F10319">
        <v>5.2866768958500598</v>
      </c>
      <c r="G10319">
        <v>5.91035690204746</v>
      </c>
      <c r="H10319">
        <v>6.3518923622338201</v>
      </c>
      <c r="I10319">
        <v>5.98191456634164</v>
      </c>
      <c r="J10319">
        <v>5.8305531747288999</v>
      </c>
      <c r="K10319">
        <v>5.8322145301996997</v>
      </c>
      <c r="L10319">
        <v>5.6865671756845</v>
      </c>
      <c r="M10319">
        <v>6.0079632501692499</v>
      </c>
      <c r="N10319">
        <v>5.6587966909913696</v>
      </c>
      <c r="O10319">
        <v>5.5096284263065902</v>
      </c>
      <c r="P10319">
        <v>6.3422324803325996</v>
      </c>
      <c r="Q10319">
        <v>5.09416193408443</v>
      </c>
    </row>
    <row r="10320" spans="1:17">
      <c r="A10320" t="s">
        <v>18796</v>
      </c>
      <c r="B10320" s="16" t="s">
        <v>18797</v>
      </c>
      <c r="C10320">
        <v>6.1249699100370201</v>
      </c>
      <c r="D10320">
        <v>5.9609864132494002</v>
      </c>
      <c r="E10320">
        <v>5.4332085476316498</v>
      </c>
      <c r="F10320">
        <v>5.9891572551494896</v>
      </c>
      <c r="G10320">
        <v>6.1139565568328003</v>
      </c>
      <c r="H10320">
        <v>6.2625083699042996</v>
      </c>
      <c r="I10320">
        <v>5.7570104949229499</v>
      </c>
      <c r="J10320">
        <v>5.5420329423979799</v>
      </c>
      <c r="K10320">
        <v>5.1105762950505103</v>
      </c>
      <c r="L10320">
        <v>5.3679389808257501</v>
      </c>
      <c r="M10320">
        <v>5.9944444476198804</v>
      </c>
      <c r="N10320">
        <v>6.3210115805117999</v>
      </c>
      <c r="O10320">
        <v>6.2117448150254297</v>
      </c>
      <c r="P10320">
        <v>6.1737439525172801</v>
      </c>
      <c r="Q10320">
        <v>5.81282804418474</v>
      </c>
    </row>
    <row r="10321" spans="1:17">
      <c r="A10321" t="s">
        <v>18798</v>
      </c>
      <c r="B10321" s="16" t="s">
        <v>18799</v>
      </c>
      <c r="C10321">
        <v>9.0807445616896807</v>
      </c>
      <c r="D10321">
        <v>9.2524668240807397</v>
      </c>
      <c r="E10321">
        <v>8.9178420457237895</v>
      </c>
      <c r="F10321">
        <v>9.0165005705620604</v>
      </c>
      <c r="G10321">
        <v>9.2426721946010097</v>
      </c>
      <c r="H10321">
        <v>9.8408848486717204</v>
      </c>
      <c r="I10321">
        <v>10.306207536591</v>
      </c>
      <c r="J10321">
        <v>9.9596858938368005</v>
      </c>
      <c r="K10321">
        <v>9.9007977874991404</v>
      </c>
      <c r="L10321">
        <v>10.2796243656535</v>
      </c>
      <c r="M10321">
        <v>10.0088868214286</v>
      </c>
      <c r="N10321">
        <v>9.5423893318391908</v>
      </c>
      <c r="O10321">
        <v>9.9126888692360495</v>
      </c>
      <c r="P10321">
        <v>11.106759682352999</v>
      </c>
      <c r="Q10321">
        <v>8.8614637697687808</v>
      </c>
    </row>
    <row r="10322" spans="1:17">
      <c r="A10322" t="s">
        <v>18800</v>
      </c>
      <c r="B10322" s="16" t="s">
        <v>18801</v>
      </c>
      <c r="C10322">
        <v>9.5226925094755508</v>
      </c>
      <c r="D10322">
        <v>9.5535099107864596</v>
      </c>
      <c r="E10322">
        <v>9.6331136314464896</v>
      </c>
      <c r="F10322">
        <v>9.6750199155128307</v>
      </c>
      <c r="G10322">
        <v>9.3639913748109098</v>
      </c>
      <c r="H10322">
        <v>9.8548572142749897</v>
      </c>
      <c r="I10322">
        <v>9.4971083571983606</v>
      </c>
      <c r="J10322">
        <v>9.5803054807522798</v>
      </c>
      <c r="K10322">
        <v>9.5791070413497508</v>
      </c>
      <c r="L10322">
        <v>9.4952020501884604</v>
      </c>
      <c r="M10322">
        <v>9.5998315609348204</v>
      </c>
      <c r="N10322">
        <v>9.6281619038216402</v>
      </c>
      <c r="O10322">
        <v>9.5663205644813996</v>
      </c>
      <c r="P10322">
        <v>9.6010518290992302</v>
      </c>
      <c r="Q10322">
        <v>9.4977003000167599</v>
      </c>
    </row>
    <row r="10323" spans="1:17">
      <c r="A10323" t="s">
        <v>18802</v>
      </c>
      <c r="B10323" s="16" t="s">
        <v>18803</v>
      </c>
      <c r="C10323">
        <v>7.3325990548343798</v>
      </c>
      <c r="D10323">
        <v>7.1449278423562896</v>
      </c>
      <c r="E10323">
        <v>7.0979641920863799</v>
      </c>
      <c r="F10323">
        <v>7.42307154574923</v>
      </c>
      <c r="G10323">
        <v>7.2356250852881097</v>
      </c>
      <c r="H10323">
        <v>8.3175708889846405</v>
      </c>
      <c r="I10323">
        <v>6.9644808980353901</v>
      </c>
      <c r="J10323">
        <v>7.6428167248235699</v>
      </c>
      <c r="K10323">
        <v>7.17915749788353</v>
      </c>
      <c r="L10323">
        <v>7.0169966288756003</v>
      </c>
      <c r="M10323">
        <v>7.3136838194373404</v>
      </c>
      <c r="N10323">
        <v>7.2914316577410601</v>
      </c>
      <c r="O10323">
        <v>7.1106908780922096</v>
      </c>
      <c r="P10323">
        <v>7.72238923081082</v>
      </c>
      <c r="Q10323">
        <v>5.81282804418474</v>
      </c>
    </row>
    <row r="10324" spans="1:17">
      <c r="A10324" t="s">
        <v>18804</v>
      </c>
      <c r="B10324" s="16" t="s">
        <v>18805</v>
      </c>
      <c r="C10324">
        <v>8.4098631548425509</v>
      </c>
      <c r="D10324">
        <v>8.2216671384541105</v>
      </c>
      <c r="E10324">
        <v>7.82428779508641</v>
      </c>
      <c r="F10324">
        <v>8.0605181659548801</v>
      </c>
      <c r="G10324">
        <v>8.2263264276980692</v>
      </c>
      <c r="H10324">
        <v>8.0611339831746793</v>
      </c>
      <c r="I10324">
        <v>7.8485960504563597</v>
      </c>
      <c r="J10324">
        <v>7.8149694289075704</v>
      </c>
      <c r="K10324">
        <v>8.6012576953110607</v>
      </c>
      <c r="L10324">
        <v>8.0054517585789693</v>
      </c>
      <c r="M10324">
        <v>8.1929569068586598</v>
      </c>
      <c r="N10324">
        <v>8.2548048560111607</v>
      </c>
      <c r="O10324">
        <v>8.3679559918587998</v>
      </c>
      <c r="P10324">
        <v>7.8869526179151004</v>
      </c>
      <c r="Q10324">
        <v>8.6462459446333604</v>
      </c>
    </row>
    <row r="10325" spans="1:17">
      <c r="A10325" t="s">
        <v>18806</v>
      </c>
      <c r="B10325" s="16" t="s">
        <v>18807</v>
      </c>
      <c r="C10325">
        <v>7.7974702032345302</v>
      </c>
      <c r="D10325">
        <v>7.7070247455286101</v>
      </c>
      <c r="E10325">
        <v>7.1697829372000497</v>
      </c>
      <c r="F10325">
        <v>7.86725422750939</v>
      </c>
      <c r="G10325">
        <v>7.8628598961016696</v>
      </c>
      <c r="H10325">
        <v>8.1043347790570408</v>
      </c>
      <c r="I10325">
        <v>7.8279687667025</v>
      </c>
      <c r="J10325">
        <v>7.3938813147062703</v>
      </c>
      <c r="K10325">
        <v>7.6078286008910903</v>
      </c>
      <c r="L10325">
        <v>7.7721726373851698</v>
      </c>
      <c r="M10325">
        <v>8.1929569068586598</v>
      </c>
      <c r="N10325">
        <v>8.2587237784821692</v>
      </c>
      <c r="O10325">
        <v>8.2748678445122597</v>
      </c>
      <c r="P10325">
        <v>7.8869526179151004</v>
      </c>
      <c r="Q10325">
        <v>7.3593062614465703</v>
      </c>
    </row>
    <row r="10326" spans="1:17">
      <c r="A10326" t="s">
        <v>18808</v>
      </c>
      <c r="B10326" s="16" t="s">
        <v>18809</v>
      </c>
      <c r="C10326">
        <v>9.3677703111283304</v>
      </c>
      <c r="D10326">
        <v>9.2899750967112702</v>
      </c>
      <c r="E10326">
        <v>9.3822976205097603</v>
      </c>
      <c r="F10326">
        <v>9.2787896299879407</v>
      </c>
      <c r="G10326">
        <v>9.5453655035742493</v>
      </c>
      <c r="H10326">
        <v>8.6991092833680206</v>
      </c>
      <c r="I10326">
        <v>8.9089536388954205</v>
      </c>
      <c r="J10326">
        <v>8.8314323658593601</v>
      </c>
      <c r="K10326">
        <v>9.2080949088597208</v>
      </c>
      <c r="L10326">
        <v>9.1230705249621895</v>
      </c>
      <c r="M10326">
        <v>9.0735179049839694</v>
      </c>
      <c r="N10326">
        <v>9.0581420067648004</v>
      </c>
      <c r="O10326">
        <v>9.0782083027256402</v>
      </c>
      <c r="P10326">
        <v>8.5940010267859304</v>
      </c>
      <c r="Q10326">
        <v>10.5051077436532</v>
      </c>
    </row>
    <row r="10327" spans="1:17">
      <c r="A10327" t="s">
        <v>18810</v>
      </c>
      <c r="B10327" s="16" t="s">
        <v>18811</v>
      </c>
      <c r="C10327">
        <v>8.4030126765703894</v>
      </c>
      <c r="D10327">
        <v>8.4440165130879805</v>
      </c>
      <c r="E10327">
        <v>8.36706298721613</v>
      </c>
      <c r="F10327">
        <v>8.4447677199023801</v>
      </c>
      <c r="G10327">
        <v>8.4620768676511808</v>
      </c>
      <c r="H10327">
        <v>8.7407573444844608</v>
      </c>
      <c r="I10327">
        <v>8.3091735102649906</v>
      </c>
      <c r="J10327">
        <v>8.5019528553594501</v>
      </c>
      <c r="K10327">
        <v>8.3024944834403005</v>
      </c>
      <c r="L10327">
        <v>8.2099072742393702</v>
      </c>
      <c r="M10327">
        <v>8.3741108116857799</v>
      </c>
      <c r="N10327">
        <v>8.4002578903774392</v>
      </c>
      <c r="O10327">
        <v>8.3431586954379302</v>
      </c>
      <c r="P10327">
        <v>8.4504882485713804</v>
      </c>
      <c r="Q10327">
        <v>5.81282804418474</v>
      </c>
    </row>
    <row r="10328" spans="1:17">
      <c r="A10328" t="s">
        <v>18812</v>
      </c>
      <c r="B10328" s="16" t="s">
        <v>18813</v>
      </c>
      <c r="C10328">
        <v>7.4030536541110497</v>
      </c>
      <c r="D10328">
        <v>7.42781827680228</v>
      </c>
      <c r="E10328">
        <v>7.4060911410733103</v>
      </c>
      <c r="F10328">
        <v>7.4593434605271902</v>
      </c>
      <c r="G10328">
        <v>7.1917583600661201</v>
      </c>
      <c r="H10328">
        <v>8.1545219259165407</v>
      </c>
      <c r="I10328">
        <v>7.4019315716363598</v>
      </c>
      <c r="J10328">
        <v>7.2749463426482297</v>
      </c>
      <c r="K10328">
        <v>7.17210543603725</v>
      </c>
      <c r="L10328">
        <v>7.5119629138153297</v>
      </c>
      <c r="M10328">
        <v>7.5144789694681</v>
      </c>
      <c r="N10328">
        <v>7.9305058648688096</v>
      </c>
      <c r="O10328">
        <v>7.4832667340853298</v>
      </c>
      <c r="P10328">
        <v>7.2407411986024197</v>
      </c>
      <c r="Q10328">
        <v>8.0859864702427604</v>
      </c>
    </row>
    <row r="10329" spans="1:17">
      <c r="A10329" t="s">
        <v>18814</v>
      </c>
      <c r="B10329" s="16" t="s">
        <v>18815</v>
      </c>
      <c r="C10329">
        <v>7.6719291700404399</v>
      </c>
      <c r="D10329">
        <v>7.4406007168260704</v>
      </c>
      <c r="E10329">
        <v>7.8823536654902204</v>
      </c>
      <c r="F10329">
        <v>7.7106610376853304</v>
      </c>
      <c r="G10329">
        <v>7.8739907276269099</v>
      </c>
      <c r="H10329">
        <v>7.4997969622653997</v>
      </c>
      <c r="I10329">
        <v>7.5604707282268997</v>
      </c>
      <c r="J10329">
        <v>7.5677436944261496</v>
      </c>
      <c r="K10329">
        <v>7.7086316935620696</v>
      </c>
      <c r="L10329">
        <v>7.8219497417635404</v>
      </c>
      <c r="M10329">
        <v>7.59643234898207</v>
      </c>
      <c r="N10329">
        <v>8.1405107231340992</v>
      </c>
      <c r="O10329">
        <v>7.7414162076995696</v>
      </c>
      <c r="P10329">
        <v>7.2617771611034998</v>
      </c>
      <c r="Q10329">
        <v>8.8614637697687808</v>
      </c>
    </row>
    <row r="10330" spans="1:17">
      <c r="A10330" t="s">
        <v>18816</v>
      </c>
      <c r="B10330" s="16" t="s">
        <v>18817</v>
      </c>
      <c r="C10330">
        <v>7.6719291700404399</v>
      </c>
      <c r="D10330">
        <v>7.7538404744076503</v>
      </c>
      <c r="E10330">
        <v>7.5829449158262197</v>
      </c>
      <c r="F10330">
        <v>7.4771419960432803</v>
      </c>
      <c r="G10330">
        <v>7.5865478323703401</v>
      </c>
      <c r="H10330">
        <v>7.9983902212902303</v>
      </c>
      <c r="I10330">
        <v>7.6975847167267899</v>
      </c>
      <c r="J10330">
        <v>7.6699891926952999</v>
      </c>
      <c r="K10330">
        <v>7.5920801119716002</v>
      </c>
      <c r="L10330">
        <v>7.3785184756246096</v>
      </c>
      <c r="M10330">
        <v>7.4860897101662998</v>
      </c>
      <c r="N10330">
        <v>7.5112879937056096</v>
      </c>
      <c r="O10330">
        <v>7.9123201108937904</v>
      </c>
      <c r="P10330">
        <v>8.0285093400315208</v>
      </c>
      <c r="Q10330">
        <v>6.2843132996066204</v>
      </c>
    </row>
    <row r="10331" spans="1:17">
      <c r="A10331" t="s">
        <v>18818</v>
      </c>
      <c r="B10331" s="16" t="s">
        <v>18819</v>
      </c>
      <c r="C10331">
        <v>8.8306606395857106</v>
      </c>
      <c r="D10331">
        <v>8.7331503030573998</v>
      </c>
      <c r="E10331">
        <v>8.5482804739031195</v>
      </c>
      <c r="F10331">
        <v>9.0165005705620604</v>
      </c>
      <c r="G10331">
        <v>8.5957551368728407</v>
      </c>
      <c r="H10331">
        <v>8.5756566533986192</v>
      </c>
      <c r="I10331">
        <v>8.5765704099456794</v>
      </c>
      <c r="J10331">
        <v>8.8552786858532109</v>
      </c>
      <c r="K10331">
        <v>8.9671798853005296</v>
      </c>
      <c r="L10331">
        <v>8.4722922322482805</v>
      </c>
      <c r="M10331">
        <v>8.5826656342951697</v>
      </c>
      <c r="N10331">
        <v>8.5062388608524309</v>
      </c>
      <c r="O10331">
        <v>8.7136234733418991</v>
      </c>
      <c r="P10331">
        <v>8.7395585405741496</v>
      </c>
      <c r="Q10331">
        <v>8.0859864702427604</v>
      </c>
    </row>
    <row r="10332" spans="1:17">
      <c r="A10332" t="s">
        <v>18820</v>
      </c>
      <c r="B10332" s="16" t="s">
        <v>18821</v>
      </c>
      <c r="C10332">
        <v>9.1539575820373802</v>
      </c>
      <c r="D10332">
        <v>9.2470279763201706</v>
      </c>
      <c r="E10332">
        <v>9.5393075636446696</v>
      </c>
      <c r="F10332">
        <v>9.5406279525011204</v>
      </c>
      <c r="G10332">
        <v>9.0720784261179599</v>
      </c>
      <c r="H10332">
        <v>8.87896834493041</v>
      </c>
      <c r="I10332">
        <v>9.0153328080578294</v>
      </c>
      <c r="J10332">
        <v>9.3961740139047301</v>
      </c>
      <c r="K10332">
        <v>9.1890507037729794</v>
      </c>
      <c r="L10332">
        <v>8.9988379533415799</v>
      </c>
      <c r="M10332">
        <v>8.8891331123314501</v>
      </c>
      <c r="N10332">
        <v>8.9984799785622194</v>
      </c>
      <c r="O10332">
        <v>8.9307059619958693</v>
      </c>
      <c r="P10332">
        <v>8.5604994087829809</v>
      </c>
      <c r="Q10332">
        <v>10.6276941706183</v>
      </c>
    </row>
    <row r="10333" spans="1:17">
      <c r="A10333" t="s">
        <v>18822</v>
      </c>
      <c r="B10333" s="16" t="e">
        <v>#N/A</v>
      </c>
      <c r="C10333">
        <v>8.7546817223154498</v>
      </c>
      <c r="D10333">
        <v>8.6613560571303907</v>
      </c>
      <c r="E10333">
        <v>8.5967509068450791</v>
      </c>
      <c r="F10333">
        <v>9.0895698727624996</v>
      </c>
      <c r="G10333">
        <v>8.62896646175823</v>
      </c>
      <c r="H10333">
        <v>8.6298641896015198</v>
      </c>
      <c r="I10333">
        <v>8.4097176399098501</v>
      </c>
      <c r="J10333">
        <v>8.5094875496487798</v>
      </c>
      <c r="K10333">
        <v>8.4839625913213297</v>
      </c>
      <c r="L10333">
        <v>8.5092009628920096</v>
      </c>
      <c r="M10333">
        <v>8.3585515334555591</v>
      </c>
      <c r="N10333">
        <v>8.5643802064289591</v>
      </c>
      <c r="O10333">
        <v>8.2922463045226795</v>
      </c>
      <c r="P10333">
        <v>8.1906294596356197</v>
      </c>
      <c r="Q10333">
        <v>7.3593062614465703</v>
      </c>
    </row>
    <row r="10334" spans="1:17">
      <c r="A10334" t="s">
        <v>18823</v>
      </c>
      <c r="B10334" s="16" t="s">
        <v>18824</v>
      </c>
      <c r="C10334">
        <v>9.3695278215505091</v>
      </c>
      <c r="D10334">
        <v>9.4547406823746005</v>
      </c>
      <c r="E10334">
        <v>9.4244022294029897</v>
      </c>
      <c r="F10334">
        <v>9.7341042380806702</v>
      </c>
      <c r="G10334">
        <v>9.4370512261857993</v>
      </c>
      <c r="H10334">
        <v>10.0759295206093</v>
      </c>
      <c r="I10334">
        <v>9.3710027957622906</v>
      </c>
      <c r="J10334">
        <v>9.7688970501456591</v>
      </c>
      <c r="K10334">
        <v>9.45271335949686</v>
      </c>
      <c r="L10334">
        <v>9.5640381382047703</v>
      </c>
      <c r="M10334">
        <v>9.4476596558020507</v>
      </c>
      <c r="N10334">
        <v>9.2572859995250401</v>
      </c>
      <c r="O10334">
        <v>9.4408325619812405</v>
      </c>
      <c r="P10334">
        <v>9.3522098266585392</v>
      </c>
      <c r="Q10334">
        <v>8.8614637697687808</v>
      </c>
    </row>
    <row r="10335" spans="1:17">
      <c r="A10335" t="s">
        <v>18825</v>
      </c>
      <c r="B10335" s="16" t="s">
        <v>18826</v>
      </c>
      <c r="C10335">
        <v>9.71604739331997</v>
      </c>
      <c r="D10335">
        <v>9.6223375399259297</v>
      </c>
      <c r="E10335">
        <v>9.2314193548441192</v>
      </c>
      <c r="F10335">
        <v>9.4669432250881904</v>
      </c>
      <c r="G10335">
        <v>9.9065555261227605</v>
      </c>
      <c r="H10335">
        <v>9.7527271652818204</v>
      </c>
      <c r="I10335">
        <v>9.5052441677447206</v>
      </c>
      <c r="J10335">
        <v>9.5169414964131693</v>
      </c>
      <c r="K10335">
        <v>9.4322462581211095</v>
      </c>
      <c r="L10335">
        <v>9.0160337506733992</v>
      </c>
      <c r="M10335">
        <v>9.5240095249720902</v>
      </c>
      <c r="N10335">
        <v>9.69328716306247</v>
      </c>
      <c r="O10335">
        <v>9.58052967552279</v>
      </c>
      <c r="P10335">
        <v>10.0059347914626</v>
      </c>
      <c r="Q10335">
        <v>9.1612412986063401</v>
      </c>
    </row>
    <row r="10336" spans="1:17">
      <c r="A10336" t="s">
        <v>18827</v>
      </c>
      <c r="B10336" s="16" t="s">
        <v>18828</v>
      </c>
      <c r="C10336">
        <v>6.3993279841007</v>
      </c>
      <c r="D10336">
        <v>6.3641441853182199</v>
      </c>
      <c r="E10336">
        <v>6.0375917107677903</v>
      </c>
      <c r="F10336">
        <v>5.8850772639156403</v>
      </c>
      <c r="G10336">
        <v>6.4197063712653204</v>
      </c>
      <c r="H10336">
        <v>5.58453293970123</v>
      </c>
      <c r="I10336">
        <v>5.5414939407437602</v>
      </c>
      <c r="J10336">
        <v>5.74664800722877</v>
      </c>
      <c r="K10336">
        <v>5.7767343290393898</v>
      </c>
      <c r="L10336">
        <v>5.4482976778856296</v>
      </c>
      <c r="M10336">
        <v>6.0346177080543404</v>
      </c>
      <c r="N10336">
        <v>6.0560748478416198</v>
      </c>
      <c r="O10336">
        <v>6.0966462151313001</v>
      </c>
      <c r="P10336">
        <v>5.4607337398470897</v>
      </c>
      <c r="Q10336">
        <v>6.6375058506955904</v>
      </c>
    </row>
    <row r="10337" spans="1:17">
      <c r="A10337" t="s">
        <v>18829</v>
      </c>
      <c r="B10337" s="16" t="s">
        <v>18830</v>
      </c>
      <c r="C10337">
        <v>9.3536325966840899</v>
      </c>
      <c r="D10337">
        <v>9.3688788285748892</v>
      </c>
      <c r="E10337">
        <v>9.6032367434358008</v>
      </c>
      <c r="F10337">
        <v>9.6200922821417407</v>
      </c>
      <c r="G10337">
        <v>9.53138497988758</v>
      </c>
      <c r="H10337">
        <v>10.4701228517215</v>
      </c>
      <c r="I10337">
        <v>9.7439668177539307</v>
      </c>
      <c r="J10337">
        <v>9.7242797429055994</v>
      </c>
      <c r="K10337">
        <v>9.5124277891163391</v>
      </c>
      <c r="L10337">
        <v>9.6128855405415994</v>
      </c>
      <c r="M10337">
        <v>9.7847877858788692</v>
      </c>
      <c r="N10337">
        <v>10.0504119955693</v>
      </c>
      <c r="O10337">
        <v>9.8641486948080903</v>
      </c>
      <c r="P10337">
        <v>9.6051641640450693</v>
      </c>
      <c r="Q10337">
        <v>8.0859864702427604</v>
      </c>
    </row>
    <row r="10338" spans="1:17">
      <c r="A10338" t="s">
        <v>18831</v>
      </c>
      <c r="B10338" s="16" t="s">
        <v>18832</v>
      </c>
      <c r="C10338">
        <v>9.7755809133472997</v>
      </c>
      <c r="D10338">
        <v>9.9210212582502706</v>
      </c>
      <c r="E10338">
        <v>9.6910726747842499</v>
      </c>
      <c r="F10338">
        <v>9.7105097256568396</v>
      </c>
      <c r="G10338">
        <v>9.6379794536794403</v>
      </c>
      <c r="H10338">
        <v>9.6917562994659701</v>
      </c>
      <c r="I10338">
        <v>9.8228979436899593</v>
      </c>
      <c r="J10338">
        <v>9.6815760851053998</v>
      </c>
      <c r="K10338">
        <v>9.8986682076957209</v>
      </c>
      <c r="L10338">
        <v>9.7919963157162204</v>
      </c>
      <c r="M10338">
        <v>9.8211763697146299</v>
      </c>
      <c r="N10338">
        <v>9.2844403246154794</v>
      </c>
      <c r="O10338">
        <v>9.8268890414792107</v>
      </c>
      <c r="P10338">
        <v>9.9390923141043608</v>
      </c>
      <c r="Q10338">
        <v>9.7703309644362406</v>
      </c>
    </row>
    <row r="10339" spans="1:17">
      <c r="A10339" t="s">
        <v>18833</v>
      </c>
      <c r="B10339" s="16" t="s">
        <v>18834</v>
      </c>
      <c r="C10339">
        <v>8.5088954843781206</v>
      </c>
      <c r="D10339">
        <v>8.5684564814309496</v>
      </c>
      <c r="E10339">
        <v>8.1945238237780593</v>
      </c>
      <c r="F10339">
        <v>8.3287983664232108</v>
      </c>
      <c r="G10339">
        <v>8.2478703011938208</v>
      </c>
      <c r="H10339">
        <v>8.5848339657477197</v>
      </c>
      <c r="I10339">
        <v>8.51664352004439</v>
      </c>
      <c r="J10339">
        <v>8.3253682492708396</v>
      </c>
      <c r="K10339">
        <v>8.6476589065180107</v>
      </c>
      <c r="L10339">
        <v>8.5332920452184293</v>
      </c>
      <c r="M10339">
        <v>8.3585515334555591</v>
      </c>
      <c r="N10339">
        <v>7.9007104790624298</v>
      </c>
      <c r="O10339">
        <v>8.4294540807362495</v>
      </c>
      <c r="P10339">
        <v>8.3754028941943997</v>
      </c>
      <c r="Q10339">
        <v>6.2843132996066204</v>
      </c>
    </row>
    <row r="10340" spans="1:17">
      <c r="A10340" t="s">
        <v>18835</v>
      </c>
      <c r="B10340" s="16" t="s">
        <v>18836</v>
      </c>
      <c r="C10340">
        <v>10.1079595368741</v>
      </c>
      <c r="D10340">
        <v>10.0556906945194</v>
      </c>
      <c r="E10340">
        <v>9.9838693502984803</v>
      </c>
      <c r="F10340">
        <v>9.60265809060561</v>
      </c>
      <c r="G10340">
        <v>9.7762880866040707</v>
      </c>
      <c r="H10340">
        <v>9.0783779758950605</v>
      </c>
      <c r="I10340">
        <v>9.6516965699691699</v>
      </c>
      <c r="J10340">
        <v>9.3168250900313492</v>
      </c>
      <c r="K10340">
        <v>9.9550913374650598</v>
      </c>
      <c r="L10340">
        <v>9.5785775291658304</v>
      </c>
      <c r="M10340">
        <v>9.3527197246037908</v>
      </c>
      <c r="N10340">
        <v>9.0648699173184593</v>
      </c>
      <c r="O10340">
        <v>9.5154565752324896</v>
      </c>
      <c r="P10340">
        <v>9.5074809981420803</v>
      </c>
      <c r="Q10340">
        <v>10.170622283119799</v>
      </c>
    </row>
    <row r="10341" spans="1:17">
      <c r="A10341" t="s">
        <v>18837</v>
      </c>
      <c r="B10341" s="16" t="s">
        <v>18838</v>
      </c>
      <c r="C10341">
        <v>8.3822637043856894</v>
      </c>
      <c r="D10341">
        <v>8.49386420021888</v>
      </c>
      <c r="E10341">
        <v>8.2994402338828408</v>
      </c>
      <c r="F10341">
        <v>8.8052621794907502</v>
      </c>
      <c r="G10341">
        <v>8.5198801399466308</v>
      </c>
      <c r="H10341">
        <v>8.6357633415283193</v>
      </c>
      <c r="I10341">
        <v>8.1686536230394005</v>
      </c>
      <c r="J10341">
        <v>8.4243572430388198</v>
      </c>
      <c r="K10341">
        <v>8.2862881700986204</v>
      </c>
      <c r="L10341">
        <v>8.3689830480424501</v>
      </c>
      <c r="M10341">
        <v>8.7127587899274204</v>
      </c>
      <c r="N10341">
        <v>8.6799247049905492</v>
      </c>
      <c r="O10341">
        <v>8.7559813944874794</v>
      </c>
      <c r="P10341">
        <v>8.2808406053416803</v>
      </c>
      <c r="Q10341">
        <v>8.7216113394761106</v>
      </c>
    </row>
    <row r="10342" spans="1:17">
      <c r="A10342" t="s">
        <v>18839</v>
      </c>
      <c r="B10342" s="16" t="s">
        <v>18840</v>
      </c>
      <c r="C10342">
        <v>4.99547094075474</v>
      </c>
      <c r="D10342">
        <v>5.1573505347490602</v>
      </c>
      <c r="E10342">
        <v>5.2635360024135203</v>
      </c>
      <c r="F10342">
        <v>4.7451440705926098</v>
      </c>
      <c r="G10342">
        <v>4.6840610634984499</v>
      </c>
      <c r="H10342">
        <v>5.3093855619154802</v>
      </c>
      <c r="I10342">
        <v>4.8453589192974098</v>
      </c>
      <c r="J10342">
        <v>5.3485852173299202</v>
      </c>
      <c r="K10342">
        <v>4.9119590476093702</v>
      </c>
      <c r="L10342">
        <v>5.2224425229396996</v>
      </c>
      <c r="M10342">
        <v>5.0616059647101501</v>
      </c>
      <c r="N10342">
        <v>4.3841781814921204</v>
      </c>
      <c r="O10342">
        <v>4.7358659530866696</v>
      </c>
      <c r="P10342">
        <v>5.7906458868778401</v>
      </c>
      <c r="Q10342">
        <v>5.09416193408443</v>
      </c>
    </row>
    <row r="10343" spans="1:17">
      <c r="A10343" t="s">
        <v>18841</v>
      </c>
      <c r="B10343" s="16" t="s">
        <v>18842</v>
      </c>
      <c r="C10343">
        <v>8.2006065859915793</v>
      </c>
      <c r="D10343">
        <v>8.0364118281461305</v>
      </c>
      <c r="E10343">
        <v>7.6843872809925298</v>
      </c>
      <c r="F10343">
        <v>8.30908102732392</v>
      </c>
      <c r="G10343">
        <v>8.4876514491973492</v>
      </c>
      <c r="H10343">
        <v>7.5381418093860697</v>
      </c>
      <c r="I10343">
        <v>7.8331533557725299</v>
      </c>
      <c r="J10343">
        <v>7.4731870185194902</v>
      </c>
      <c r="K10343">
        <v>8.1709701325213295</v>
      </c>
      <c r="L10343">
        <v>7.9438503763767896</v>
      </c>
      <c r="M10343">
        <v>8.4785624781837594</v>
      </c>
      <c r="N10343">
        <v>8.6202674017952905</v>
      </c>
      <c r="O10343">
        <v>8.6766142503634605</v>
      </c>
      <c r="P10343">
        <v>7.5873935827351202</v>
      </c>
      <c r="Q10343">
        <v>8.5667227177791094</v>
      </c>
    </row>
    <row r="10344" spans="1:17">
      <c r="A10344" t="s">
        <v>18843</v>
      </c>
      <c r="B10344" s="16" t="s">
        <v>18844</v>
      </c>
      <c r="C10344">
        <v>8.6773167771215096</v>
      </c>
      <c r="D10344">
        <v>8.6990286250400999</v>
      </c>
      <c r="E10344">
        <v>8.5836924836464004</v>
      </c>
      <c r="F10344">
        <v>9.0265938209452194</v>
      </c>
      <c r="G10344">
        <v>8.8840760252300797</v>
      </c>
      <c r="H10344">
        <v>8.8231966160358297</v>
      </c>
      <c r="I10344">
        <v>8.5734777022180992</v>
      </c>
      <c r="J10344">
        <v>8.4842172241998099</v>
      </c>
      <c r="K10344">
        <v>8.9259437744388102</v>
      </c>
      <c r="L10344">
        <v>8.6145751407081104</v>
      </c>
      <c r="M10344">
        <v>8.8036409203660497</v>
      </c>
      <c r="N10344">
        <v>8.5706979596082302</v>
      </c>
      <c r="O10344">
        <v>8.6272650061883898</v>
      </c>
      <c r="P10344">
        <v>8.3363406391990509</v>
      </c>
      <c r="Q10344">
        <v>8.9889439006726093</v>
      </c>
    </row>
    <row r="10345" spans="1:17">
      <c r="A10345" t="s">
        <v>18845</v>
      </c>
      <c r="B10345" s="16" t="s">
        <v>18846</v>
      </c>
      <c r="C10345">
        <v>11.617665285594599</v>
      </c>
      <c r="D10345">
        <v>11.585411901085401</v>
      </c>
      <c r="E10345">
        <v>11.8063914442663</v>
      </c>
      <c r="F10345">
        <v>11.526828313193</v>
      </c>
      <c r="G10345">
        <v>11.3432418646422</v>
      </c>
      <c r="H10345">
        <v>11.091920107857201</v>
      </c>
      <c r="I10345">
        <v>11.070942868037999</v>
      </c>
      <c r="J10345">
        <v>11.120293211372299</v>
      </c>
      <c r="K10345">
        <v>11.043061138973799</v>
      </c>
      <c r="L10345">
        <v>11.1161608912139</v>
      </c>
      <c r="M10345">
        <v>10.7535625723698</v>
      </c>
      <c r="N10345">
        <v>11.0605756400314</v>
      </c>
      <c r="O10345">
        <v>10.931982628016801</v>
      </c>
      <c r="P10345">
        <v>10.4160330684011</v>
      </c>
      <c r="Q10345">
        <v>11.961447691401499</v>
      </c>
    </row>
    <row r="10346" spans="1:17">
      <c r="A10346" t="s">
        <v>18847</v>
      </c>
      <c r="B10346" s="16" t="s">
        <v>18848</v>
      </c>
      <c r="C10346">
        <v>12.028859669139999</v>
      </c>
      <c r="D10346">
        <v>12.1318652169349</v>
      </c>
      <c r="E10346">
        <v>12.094863854733299</v>
      </c>
      <c r="F10346">
        <v>11.789068120940501</v>
      </c>
      <c r="G10346">
        <v>11.610050426260001</v>
      </c>
      <c r="H10346">
        <v>12.5608389385024</v>
      </c>
      <c r="I10346">
        <v>12.175763416557</v>
      </c>
      <c r="J10346">
        <v>12.1136567234587</v>
      </c>
      <c r="K10346">
        <v>11.9203741547835</v>
      </c>
      <c r="L10346">
        <v>11.790103968779199</v>
      </c>
      <c r="M10346">
        <v>11.257029033497099</v>
      </c>
      <c r="N10346">
        <v>11.545684912899301</v>
      </c>
      <c r="O10346">
        <v>11.574786654314501</v>
      </c>
      <c r="P10346">
        <v>12.308188974597901</v>
      </c>
      <c r="Q10346">
        <v>10.86219186101</v>
      </c>
    </row>
    <row r="10347" spans="1:17">
      <c r="A10347" t="s">
        <v>18849</v>
      </c>
      <c r="B10347" s="16" t="s">
        <v>18850</v>
      </c>
      <c r="C10347">
        <v>10.8106359809405</v>
      </c>
      <c r="D10347">
        <v>10.8089915637138</v>
      </c>
      <c r="E10347">
        <v>10.828292268779</v>
      </c>
      <c r="F10347">
        <v>10.681214155731499</v>
      </c>
      <c r="G10347">
        <v>10.4551385375921</v>
      </c>
      <c r="H10347">
        <v>11.5940446397572</v>
      </c>
      <c r="I10347">
        <v>10.9269708262288</v>
      </c>
      <c r="J10347">
        <v>11.0938155747588</v>
      </c>
      <c r="K10347">
        <v>10.7845492716189</v>
      </c>
      <c r="L10347">
        <v>10.9393297328358</v>
      </c>
      <c r="M10347">
        <v>10.4787616906469</v>
      </c>
      <c r="N10347">
        <v>10.4632078622226</v>
      </c>
      <c r="O10347">
        <v>10.4618080046092</v>
      </c>
      <c r="P10347">
        <v>10.847738688549599</v>
      </c>
      <c r="Q10347">
        <v>10.5051077436532</v>
      </c>
    </row>
    <row r="10348" spans="1:17">
      <c r="A10348" t="s">
        <v>18851</v>
      </c>
      <c r="B10348" s="16" t="s">
        <v>18852</v>
      </c>
      <c r="C10348">
        <v>12.173685473750499</v>
      </c>
      <c r="D10348">
        <v>12.2503001793813</v>
      </c>
      <c r="E10348">
        <v>12.345181596072701</v>
      </c>
      <c r="F10348">
        <v>12.0177383646334</v>
      </c>
      <c r="G10348">
        <v>11.858065316302</v>
      </c>
      <c r="H10348">
        <v>12.352596062818201</v>
      </c>
      <c r="I10348">
        <v>12.1904686812014</v>
      </c>
      <c r="J10348">
        <v>12.2562742385664</v>
      </c>
      <c r="K10348">
        <v>12.217421745069201</v>
      </c>
      <c r="L10348">
        <v>11.933008556423699</v>
      </c>
      <c r="M10348">
        <v>11.4901766887296</v>
      </c>
      <c r="N10348">
        <v>11.5157203871523</v>
      </c>
      <c r="O10348">
        <v>11.6409654544434</v>
      </c>
      <c r="P10348">
        <v>12.189627551490901</v>
      </c>
      <c r="Q10348">
        <v>12.5211758201553</v>
      </c>
    </row>
    <row r="10349" spans="1:17">
      <c r="A10349" t="s">
        <v>18853</v>
      </c>
      <c r="B10349" s="16" t="s">
        <v>18854</v>
      </c>
      <c r="C10349">
        <v>12.5043606346781</v>
      </c>
      <c r="D10349">
        <v>12.4972213140436</v>
      </c>
      <c r="E10349">
        <v>12.6557098507843</v>
      </c>
      <c r="F10349">
        <v>12.3603894966027</v>
      </c>
      <c r="G10349">
        <v>12.243157885342599</v>
      </c>
      <c r="H10349">
        <v>12.070475969905599</v>
      </c>
      <c r="I10349">
        <v>12.1151302417606</v>
      </c>
      <c r="J10349">
        <v>12.084957102752901</v>
      </c>
      <c r="K10349">
        <v>12.249942745530401</v>
      </c>
      <c r="L10349">
        <v>12.2189407701206</v>
      </c>
      <c r="M10349">
        <v>11.637330869385099</v>
      </c>
      <c r="N10349">
        <v>11.9735895818914</v>
      </c>
      <c r="O10349">
        <v>11.6996380396238</v>
      </c>
      <c r="P10349">
        <v>11.650106774423699</v>
      </c>
      <c r="Q10349">
        <v>13.354672137568301</v>
      </c>
    </row>
    <row r="10350" spans="1:17">
      <c r="A10350" t="s">
        <v>18855</v>
      </c>
      <c r="B10350" s="16" t="s">
        <v>18856</v>
      </c>
      <c r="C10350">
        <v>10.448617097531899</v>
      </c>
      <c r="D10350">
        <v>10.7273763153924</v>
      </c>
      <c r="E10350">
        <v>10.2941275670017</v>
      </c>
      <c r="F10350">
        <v>10.331609537642001</v>
      </c>
      <c r="G10350">
        <v>9.7733213312512994</v>
      </c>
      <c r="H10350">
        <v>10.6182136017496</v>
      </c>
      <c r="I10350">
        <v>10.1572228745207</v>
      </c>
      <c r="J10350">
        <v>10.4048288285772</v>
      </c>
      <c r="K10350">
        <v>10.199574873237999</v>
      </c>
      <c r="L10350">
        <v>9.4468875798226897</v>
      </c>
      <c r="M10350">
        <v>9.1157670783351303</v>
      </c>
      <c r="N10350">
        <v>9.1829584573518694</v>
      </c>
      <c r="O10350">
        <v>9.4013540879131003</v>
      </c>
      <c r="P10350">
        <v>10.462103931630599</v>
      </c>
      <c r="Q10350">
        <v>11.4655920216761</v>
      </c>
    </row>
    <row r="10351" spans="1:17">
      <c r="A10351" t="s">
        <v>18857</v>
      </c>
      <c r="B10351" s="16" t="s">
        <v>18858</v>
      </c>
      <c r="C10351">
        <v>10.782551752816801</v>
      </c>
      <c r="D10351">
        <v>10.739690989288899</v>
      </c>
      <c r="E10351">
        <v>11.013293636289299</v>
      </c>
      <c r="F10351">
        <v>10.748607989753699</v>
      </c>
      <c r="G10351">
        <v>10.522058167072901</v>
      </c>
      <c r="H10351">
        <v>10.1218240916107</v>
      </c>
      <c r="I10351">
        <v>10.5763305847988</v>
      </c>
      <c r="J10351">
        <v>10.556142047535101</v>
      </c>
      <c r="K10351">
        <v>10.4786725970968</v>
      </c>
      <c r="L10351">
        <v>10.666730447823699</v>
      </c>
      <c r="M10351">
        <v>10.2866923743864</v>
      </c>
      <c r="N10351">
        <v>10.5758132310555</v>
      </c>
      <c r="O10351">
        <v>10.317990123374599</v>
      </c>
      <c r="P10351">
        <v>9.5486332878027103</v>
      </c>
      <c r="Q10351">
        <v>12.3176883515169</v>
      </c>
    </row>
    <row r="10352" spans="1:17">
      <c r="A10352" t="s">
        <v>18859</v>
      </c>
      <c r="B10352" s="16" t="s">
        <v>18860</v>
      </c>
      <c r="C10352">
        <v>11.324335044081099</v>
      </c>
      <c r="D10352">
        <v>11.391609134639699</v>
      </c>
      <c r="E10352">
        <v>11.4869356810191</v>
      </c>
      <c r="F10352">
        <v>11.2724699747711</v>
      </c>
      <c r="G10352">
        <v>11.0570826584953</v>
      </c>
      <c r="H10352">
        <v>11.4101563069395</v>
      </c>
      <c r="I10352">
        <v>11.317694282726301</v>
      </c>
      <c r="J10352">
        <v>11.3180386139334</v>
      </c>
      <c r="K10352">
        <v>11.2831792835134</v>
      </c>
      <c r="L10352">
        <v>11.2984677798125</v>
      </c>
      <c r="M10352">
        <v>10.8051492788118</v>
      </c>
      <c r="N10352">
        <v>11.030535795731501</v>
      </c>
      <c r="O10352">
        <v>10.786864978218</v>
      </c>
      <c r="P10352">
        <v>10.751775193794799</v>
      </c>
      <c r="Q10352">
        <v>12.9234282988881</v>
      </c>
    </row>
    <row r="10353" spans="1:17">
      <c r="A10353" t="s">
        <v>18861</v>
      </c>
      <c r="B10353" s="16" t="s">
        <v>18862</v>
      </c>
      <c r="C10353">
        <v>11.3216142722813</v>
      </c>
      <c r="D10353">
        <v>11.4503641446129</v>
      </c>
      <c r="E10353">
        <v>11.3663433914067</v>
      </c>
      <c r="F10353">
        <v>11.141160519077699</v>
      </c>
      <c r="G10353">
        <v>10.887740409655899</v>
      </c>
      <c r="H10353">
        <v>11.706186363619301</v>
      </c>
      <c r="I10353">
        <v>11.0764133330148</v>
      </c>
      <c r="J10353">
        <v>11.0782835461497</v>
      </c>
      <c r="K10353">
        <v>10.9024204948358</v>
      </c>
      <c r="L10353">
        <v>10.852267371460099</v>
      </c>
      <c r="M10353">
        <v>10.406864883949</v>
      </c>
      <c r="N10353">
        <v>10.5327908787888</v>
      </c>
      <c r="O10353">
        <v>10.7205170593334</v>
      </c>
      <c r="P10353">
        <v>11.0958423529346</v>
      </c>
      <c r="Q10353">
        <v>9.65973340900055</v>
      </c>
    </row>
    <row r="10354" spans="1:17">
      <c r="A10354" t="s">
        <v>18863</v>
      </c>
      <c r="B10354" s="16" t="s">
        <v>18864</v>
      </c>
      <c r="C10354">
        <v>11.6425872032376</v>
      </c>
      <c r="D10354">
        <v>11.7874774841733</v>
      </c>
      <c r="E10354">
        <v>11.719049776784701</v>
      </c>
      <c r="F10354">
        <v>11.4392633235883</v>
      </c>
      <c r="G10354">
        <v>11.3734315062511</v>
      </c>
      <c r="H10354">
        <v>12.2599402456853</v>
      </c>
      <c r="I10354">
        <v>11.9527029661224</v>
      </c>
      <c r="J10354">
        <v>11.8991470060819</v>
      </c>
      <c r="K10354">
        <v>11.927180539443301</v>
      </c>
      <c r="L10354">
        <v>11.624832988733701</v>
      </c>
      <c r="M10354">
        <v>11.236613771424</v>
      </c>
      <c r="N10354">
        <v>11.3562415043423</v>
      </c>
      <c r="O10354">
        <v>11.148522917915299</v>
      </c>
      <c r="P10354">
        <v>11.8977409746247</v>
      </c>
      <c r="Q10354">
        <v>13.078357320799601</v>
      </c>
    </row>
    <row r="10355" spans="1:17">
      <c r="A10355" t="s">
        <v>18865</v>
      </c>
      <c r="B10355" s="16" t="s">
        <v>18866</v>
      </c>
      <c r="C10355">
        <v>10.2154420637978</v>
      </c>
      <c r="D10355">
        <v>10.4097381390797</v>
      </c>
      <c r="E10355">
        <v>10.128719032278299</v>
      </c>
      <c r="F10355">
        <v>10.2252164435242</v>
      </c>
      <c r="G10355">
        <v>9.6215768374717801</v>
      </c>
      <c r="H10355">
        <v>10.6469674064302</v>
      </c>
      <c r="I10355">
        <v>9.8989688195817003</v>
      </c>
      <c r="J10355">
        <v>10.134672327247401</v>
      </c>
      <c r="K10355">
        <v>9.8761157297689497</v>
      </c>
      <c r="L10355">
        <v>9.5210257156082996</v>
      </c>
      <c r="M10355">
        <v>9.0861657204711008</v>
      </c>
      <c r="N10355">
        <v>9.2825175931392394</v>
      </c>
      <c r="O10355">
        <v>9.2165712417171406</v>
      </c>
      <c r="P10355">
        <v>10.119535629745601</v>
      </c>
      <c r="Q10355">
        <v>11.540328386016601</v>
      </c>
    </row>
    <row r="10356" spans="1:17">
      <c r="A10356" t="s">
        <v>18867</v>
      </c>
      <c r="B10356" s="16" t="s">
        <v>18868</v>
      </c>
      <c r="C10356">
        <v>10.861474051091401</v>
      </c>
      <c r="D10356">
        <v>11.0570400544444</v>
      </c>
      <c r="E10356">
        <v>10.6202958868379</v>
      </c>
      <c r="F10356">
        <v>10.5983898648172</v>
      </c>
      <c r="G10356">
        <v>10.1455637861852</v>
      </c>
      <c r="H10356">
        <v>11.4230017164187</v>
      </c>
      <c r="I10356">
        <v>10.683453912918001</v>
      </c>
      <c r="J10356">
        <v>10.780242718811801</v>
      </c>
      <c r="K10356">
        <v>10.5818170536006</v>
      </c>
      <c r="L10356">
        <v>10.1782658033096</v>
      </c>
      <c r="M10356">
        <v>9.6238836704303807</v>
      </c>
      <c r="N10356">
        <v>9.70768709198056</v>
      </c>
      <c r="O10356">
        <v>9.8660833217499899</v>
      </c>
      <c r="P10356">
        <v>10.911389409951299</v>
      </c>
      <c r="Q10356">
        <v>11.004747736449801</v>
      </c>
    </row>
    <row r="10357" spans="1:17">
      <c r="A10357" t="s">
        <v>18869</v>
      </c>
      <c r="B10357" s="16" t="s">
        <v>18870</v>
      </c>
      <c r="C10357">
        <v>9.9861032010922504</v>
      </c>
      <c r="D10357">
        <v>10.173131072644599</v>
      </c>
      <c r="E10357">
        <v>9.5989176483104792</v>
      </c>
      <c r="F10357">
        <v>9.9751499403877801</v>
      </c>
      <c r="G10357">
        <v>9.1857895435995793</v>
      </c>
      <c r="H10357">
        <v>9.3246334882134398</v>
      </c>
      <c r="I10357">
        <v>8.7834311713858106</v>
      </c>
      <c r="J10357">
        <v>9.0844008907495795</v>
      </c>
      <c r="K10357">
        <v>8.8308470586012096</v>
      </c>
      <c r="L10357">
        <v>8.3248028766279702</v>
      </c>
      <c r="M10357">
        <v>7.9200694805716303</v>
      </c>
      <c r="N10357">
        <v>8.4490871884444907</v>
      </c>
      <c r="O10357">
        <v>8.4294540807362495</v>
      </c>
      <c r="P10357">
        <v>8.6587555712540691</v>
      </c>
      <c r="Q10357">
        <v>10.4171850831034</v>
      </c>
    </row>
    <row r="10358" spans="1:17">
      <c r="A10358" t="s">
        <v>18871</v>
      </c>
      <c r="B10358" s="16" t="s">
        <v>18872</v>
      </c>
      <c r="C10358">
        <v>12.217031237893201</v>
      </c>
      <c r="D10358">
        <v>12.352589566619599</v>
      </c>
      <c r="E10358">
        <v>12.118816516969501</v>
      </c>
      <c r="F10358">
        <v>12.316234878558699</v>
      </c>
      <c r="G10358">
        <v>11.9126729103968</v>
      </c>
      <c r="H10358">
        <v>12.8019986717685</v>
      </c>
      <c r="I10358">
        <v>12.401527399055601</v>
      </c>
      <c r="J10358">
        <v>12.3611184456608</v>
      </c>
      <c r="K10358">
        <v>12.223389442299201</v>
      </c>
      <c r="L10358">
        <v>12.1580487116388</v>
      </c>
      <c r="M10358">
        <v>11.847596743680899</v>
      </c>
      <c r="N10358">
        <v>12.1769190786862</v>
      </c>
      <c r="O10358">
        <v>11.9737235188284</v>
      </c>
      <c r="P10358">
        <v>12.211032713057699</v>
      </c>
      <c r="Q10358">
        <v>12.3654527159783</v>
      </c>
    </row>
    <row r="10359" spans="1:17">
      <c r="A10359" t="s">
        <v>18873</v>
      </c>
      <c r="B10359" s="16" t="s">
        <v>18874</v>
      </c>
      <c r="C10359">
        <v>9.5352733985724694</v>
      </c>
      <c r="D10359">
        <v>9.7184780901143508</v>
      </c>
      <c r="E10359">
        <v>9.6644524387243607</v>
      </c>
      <c r="F10359">
        <v>9.7621591017986997</v>
      </c>
      <c r="G10359">
        <v>9.2490935198308097</v>
      </c>
      <c r="H10359">
        <v>10.1218240916107</v>
      </c>
      <c r="I10359">
        <v>9.3072864372996893</v>
      </c>
      <c r="J10359">
        <v>9.8776653825902301</v>
      </c>
      <c r="K10359">
        <v>9.3644201738719293</v>
      </c>
      <c r="L10359">
        <v>9.1927778184162996</v>
      </c>
      <c r="M10359">
        <v>8.8764459202654695</v>
      </c>
      <c r="N10359">
        <v>9.01941270604644</v>
      </c>
      <c r="O10359">
        <v>9.0495496160453293</v>
      </c>
      <c r="P10359">
        <v>9.7863038938009499</v>
      </c>
      <c r="Q10359">
        <v>10.9587766965595</v>
      </c>
    </row>
    <row r="10360" spans="1:17">
      <c r="A10360" t="s">
        <v>18875</v>
      </c>
      <c r="B10360" s="16" t="s">
        <v>18876</v>
      </c>
      <c r="C10360">
        <v>10.8608495065392</v>
      </c>
      <c r="D10360">
        <v>11.005367088719201</v>
      </c>
      <c r="E10360">
        <v>10.771860639704601</v>
      </c>
      <c r="F10360">
        <v>10.6515249173017</v>
      </c>
      <c r="G10360">
        <v>10.433690582616499</v>
      </c>
      <c r="H10360">
        <v>10.9879871322015</v>
      </c>
      <c r="I10360">
        <v>10.585567687764801</v>
      </c>
      <c r="J10360">
        <v>10.6881107458918</v>
      </c>
      <c r="K10360">
        <v>10.334091687623699</v>
      </c>
      <c r="L10360">
        <v>10.036970257841</v>
      </c>
      <c r="M10360">
        <v>9.5228471131832393</v>
      </c>
      <c r="N10360">
        <v>9.8272485361391606</v>
      </c>
      <c r="O10360">
        <v>9.8268890414792107</v>
      </c>
      <c r="P10360">
        <v>10.543640229372301</v>
      </c>
      <c r="Q10360">
        <v>11.201804683747101</v>
      </c>
    </row>
    <row r="10361" spans="1:17">
      <c r="A10361" t="s">
        <v>18877</v>
      </c>
      <c r="B10361" s="16" t="s">
        <v>18878</v>
      </c>
      <c r="C10361">
        <v>10.0803259171346</v>
      </c>
      <c r="D10361">
        <v>10.332248839840201</v>
      </c>
      <c r="E10361">
        <v>9.9469645977609993</v>
      </c>
      <c r="F10361">
        <v>10.098915037552199</v>
      </c>
      <c r="G10361">
        <v>9.5488395642052595</v>
      </c>
      <c r="H10361">
        <v>10.6943589494146</v>
      </c>
      <c r="I10361">
        <v>9.7603742773563091</v>
      </c>
      <c r="J10361">
        <v>9.9523354919870801</v>
      </c>
      <c r="K10361">
        <v>9.7636031634648504</v>
      </c>
      <c r="L10361">
        <v>9.2860962653097001</v>
      </c>
      <c r="M10361">
        <v>8.9647113251592696</v>
      </c>
      <c r="N10361">
        <v>9.1154336060664498</v>
      </c>
      <c r="O10361">
        <v>9.2598918501691596</v>
      </c>
      <c r="P10361">
        <v>9.9439708621177605</v>
      </c>
      <c r="Q10361">
        <v>10.4618161310557</v>
      </c>
    </row>
    <row r="10362" spans="1:17">
      <c r="A10362" t="s">
        <v>18879</v>
      </c>
      <c r="B10362" s="16" t="s">
        <v>18880</v>
      </c>
      <c r="C10362">
        <v>11.3414484556376</v>
      </c>
      <c r="D10362">
        <v>11.360889715109201</v>
      </c>
      <c r="E10362">
        <v>11.3244509563094</v>
      </c>
      <c r="F10362">
        <v>11.264390951265201</v>
      </c>
      <c r="G10362">
        <v>10.968424303393901</v>
      </c>
      <c r="H10362">
        <v>11.642810465079</v>
      </c>
      <c r="I10362">
        <v>11.0916211913518</v>
      </c>
      <c r="J10362">
        <v>11.352299321543001</v>
      </c>
      <c r="K10362">
        <v>11.115446188026</v>
      </c>
      <c r="L10362">
        <v>10.814074146113899</v>
      </c>
      <c r="M10362">
        <v>10.502542254958</v>
      </c>
      <c r="N10362">
        <v>10.6312505189238</v>
      </c>
      <c r="O10362">
        <v>10.671580183454401</v>
      </c>
      <c r="P10362">
        <v>11.186451032400401</v>
      </c>
      <c r="Q10362">
        <v>11.1885878166892</v>
      </c>
    </row>
    <row r="10363" spans="1:17">
      <c r="A10363" t="s">
        <v>18881</v>
      </c>
      <c r="B10363" s="16" t="s">
        <v>18882</v>
      </c>
      <c r="C10363">
        <v>9.0914338739719405</v>
      </c>
      <c r="D10363">
        <v>9.3196403499710705</v>
      </c>
      <c r="E10363">
        <v>8.8756122721508905</v>
      </c>
      <c r="F10363">
        <v>9.1664363472143897</v>
      </c>
      <c r="G10363">
        <v>8.5583167394662496</v>
      </c>
      <c r="H10363">
        <v>10.010483102552699</v>
      </c>
      <c r="I10363">
        <v>9.1829567787181592</v>
      </c>
      <c r="J10363">
        <v>9.5379644260291698</v>
      </c>
      <c r="K10363">
        <v>9.0151555127252596</v>
      </c>
      <c r="L10363">
        <v>8.4785096847082908</v>
      </c>
      <c r="M10363">
        <v>8.5094166588323397</v>
      </c>
      <c r="N10363">
        <v>8.5894867865940299</v>
      </c>
      <c r="O10363">
        <v>8.5926224527872392</v>
      </c>
      <c r="P10363">
        <v>9.4853409224415604</v>
      </c>
      <c r="Q10363">
        <v>10.1158168662335</v>
      </c>
    </row>
    <row r="10364" spans="1:17">
      <c r="A10364" t="s">
        <v>18883</v>
      </c>
      <c r="B10364" s="16" t="s">
        <v>18884</v>
      </c>
      <c r="C10364">
        <v>5.7183074214133596</v>
      </c>
      <c r="D10364">
        <v>6.2950113593511103</v>
      </c>
      <c r="E10364">
        <v>5.8141048855267101</v>
      </c>
      <c r="F10364">
        <v>6.5705378903197103</v>
      </c>
      <c r="G10364">
        <v>5.2138164621762604</v>
      </c>
      <c r="H10364">
        <v>6.88724949036067</v>
      </c>
      <c r="I10364">
        <v>5.4054102752163304</v>
      </c>
      <c r="J10364">
        <v>6.3881160171625204</v>
      </c>
      <c r="K10364">
        <v>6.3180248202158298</v>
      </c>
      <c r="L10364">
        <v>4.6547502153815303</v>
      </c>
      <c r="M10364">
        <v>6.0607774565504204</v>
      </c>
      <c r="N10364">
        <v>6.22737111333391</v>
      </c>
      <c r="O10364">
        <v>4.8737348553695998</v>
      </c>
      <c r="P10364">
        <v>5.4607337398470897</v>
      </c>
      <c r="Q10364">
        <v>5.81282804418474</v>
      </c>
    </row>
    <row r="10365" spans="1:17">
      <c r="A10365" t="s">
        <v>18885</v>
      </c>
      <c r="B10365" s="16" t="s">
        <v>18886</v>
      </c>
      <c r="C10365">
        <v>12.3029928493978</v>
      </c>
      <c r="D10365">
        <v>12.309760357758799</v>
      </c>
      <c r="E10365">
        <v>12.4552898684488</v>
      </c>
      <c r="F10365">
        <v>12.405747881669001</v>
      </c>
      <c r="G10365">
        <v>12.158434306310101</v>
      </c>
      <c r="H10365">
        <v>12.7369622394584</v>
      </c>
      <c r="I10365">
        <v>12.2182003243908</v>
      </c>
      <c r="J10365">
        <v>12.2709354755987</v>
      </c>
      <c r="K10365">
        <v>12.2064881722415</v>
      </c>
      <c r="L10365">
        <v>12.2746904556908</v>
      </c>
      <c r="M10365">
        <v>11.972686420648399</v>
      </c>
      <c r="N10365">
        <v>12.628425366148999</v>
      </c>
      <c r="O10365">
        <v>12.1726465233706</v>
      </c>
      <c r="P10365">
        <v>11.6698718476373</v>
      </c>
      <c r="Q10365">
        <v>12.536905455184799</v>
      </c>
    </row>
    <row r="10366" spans="1:17">
      <c r="A10366" t="s">
        <v>18887</v>
      </c>
      <c r="B10366" s="16" t="s">
        <v>18888</v>
      </c>
      <c r="C10366">
        <v>8.9505872591151299</v>
      </c>
      <c r="D10366">
        <v>9.1139247785692792</v>
      </c>
      <c r="E10366">
        <v>8.5705147010623204</v>
      </c>
      <c r="F10366">
        <v>8.6150012282737194</v>
      </c>
      <c r="G10366">
        <v>7.96528252173289</v>
      </c>
      <c r="H10366">
        <v>9.3642486401078493</v>
      </c>
      <c r="I10366">
        <v>8.6341054283206908</v>
      </c>
      <c r="J10366">
        <v>8.6569887156938297</v>
      </c>
      <c r="K10366">
        <v>8.5560191149390707</v>
      </c>
      <c r="L10366">
        <v>7.8557973305008897</v>
      </c>
      <c r="M10366">
        <v>7.5284662044956399</v>
      </c>
      <c r="N10366">
        <v>8.0347671430020497</v>
      </c>
      <c r="O10366">
        <v>7.9010328456929404</v>
      </c>
      <c r="P10366">
        <v>8.92866273471056</v>
      </c>
      <c r="Q10366">
        <v>9.7343991185863192</v>
      </c>
    </row>
    <row r="10367" spans="1:17">
      <c r="A10367" t="s">
        <v>18889</v>
      </c>
      <c r="B10367" s="16" t="s">
        <v>18890</v>
      </c>
      <c r="C10367">
        <v>9.4679646481344708</v>
      </c>
      <c r="D10367">
        <v>9.7263164764267191</v>
      </c>
      <c r="E10367">
        <v>9.1122205634656304</v>
      </c>
      <c r="F10367">
        <v>9.2905636381997603</v>
      </c>
      <c r="G10367">
        <v>8.6157735931667698</v>
      </c>
      <c r="H10367">
        <v>9.7030353182743703</v>
      </c>
      <c r="I10367">
        <v>9.0061882912373896</v>
      </c>
      <c r="J10367">
        <v>9.1517388031142293</v>
      </c>
      <c r="K10367">
        <v>8.8942239638088498</v>
      </c>
      <c r="L10367">
        <v>8.2173629449413692</v>
      </c>
      <c r="M10367">
        <v>8.0223878819767105</v>
      </c>
      <c r="N10367">
        <v>7.9740741705371301</v>
      </c>
      <c r="O10367">
        <v>8.3065699767892909</v>
      </c>
      <c r="P10367">
        <v>9.3125196425268904</v>
      </c>
      <c r="Q10367">
        <v>10.5051077436532</v>
      </c>
    </row>
    <row r="10368" spans="1:17">
      <c r="A10368" t="s">
        <v>18891</v>
      </c>
      <c r="B10368" s="16" t="s">
        <v>18892</v>
      </c>
      <c r="C10368">
        <v>9.8429105609384404</v>
      </c>
      <c r="D10368">
        <v>9.9964237926849506</v>
      </c>
      <c r="E10368">
        <v>9.3722094415588906</v>
      </c>
      <c r="F10368">
        <v>9.4610016514637696</v>
      </c>
      <c r="G10368">
        <v>8.9486282958632302</v>
      </c>
      <c r="H10368">
        <v>9.9771924535127994</v>
      </c>
      <c r="I10368">
        <v>9.3221003103757596</v>
      </c>
      <c r="J10368">
        <v>9.3921048166960208</v>
      </c>
      <c r="K10368">
        <v>9.3566832264718993</v>
      </c>
      <c r="L10368">
        <v>8.7337112550852805</v>
      </c>
      <c r="M10368">
        <v>8.3533275577869901</v>
      </c>
      <c r="N10368">
        <v>8.5128160223733396</v>
      </c>
      <c r="O10368">
        <v>8.5832421077944208</v>
      </c>
      <c r="P10368">
        <v>9.5422131053249206</v>
      </c>
      <c r="Q10368">
        <v>9.6208993709487292</v>
      </c>
    </row>
    <row r="10369" spans="1:17">
      <c r="A10369" t="s">
        <v>18893</v>
      </c>
      <c r="B10369" s="16" t="s">
        <v>18894</v>
      </c>
      <c r="C10369">
        <v>8.2510763347998299</v>
      </c>
      <c r="D10369">
        <v>8.6722204620664005</v>
      </c>
      <c r="E10369">
        <v>7.8390252449847297</v>
      </c>
      <c r="F10369">
        <v>8.1031308635279</v>
      </c>
      <c r="G10369">
        <v>7.3517712000585602</v>
      </c>
      <c r="H10369">
        <v>8.74894452154739</v>
      </c>
      <c r="I10369">
        <v>7.8789933209065302</v>
      </c>
      <c r="J10369">
        <v>7.9975936082540597</v>
      </c>
      <c r="K10369">
        <v>7.7517875700135699</v>
      </c>
      <c r="L10369">
        <v>6.8823946340692599</v>
      </c>
      <c r="M10369">
        <v>6.86886880937121</v>
      </c>
      <c r="N10369">
        <v>6.9368440474839899</v>
      </c>
      <c r="O10369">
        <v>7.2238997717542102</v>
      </c>
      <c r="P10369">
        <v>8.3012705690098301</v>
      </c>
      <c r="Q10369">
        <v>9.0486929182374407</v>
      </c>
    </row>
    <row r="10370" spans="1:17">
      <c r="A10370" t="s">
        <v>18895</v>
      </c>
      <c r="B10370" s="16" t="s">
        <v>18896</v>
      </c>
      <c r="C10370">
        <v>11.2651489811517</v>
      </c>
      <c r="D10370">
        <v>11.3452811763001</v>
      </c>
      <c r="E10370">
        <v>11.1560888574042</v>
      </c>
      <c r="F10370">
        <v>11.1855209930343</v>
      </c>
      <c r="G10370">
        <v>10.9481792456868</v>
      </c>
      <c r="H10370">
        <v>11.595180056689101</v>
      </c>
      <c r="I10370">
        <v>11.131058309903199</v>
      </c>
      <c r="J10370">
        <v>11.1207030928376</v>
      </c>
      <c r="K10370">
        <v>11.086271724674001</v>
      </c>
      <c r="L10370">
        <v>10.918337523067301</v>
      </c>
      <c r="M10370">
        <v>10.5557941622261</v>
      </c>
      <c r="N10370">
        <v>10.7898886554536</v>
      </c>
      <c r="O10370">
        <v>10.6565694543244</v>
      </c>
      <c r="P10370">
        <v>11.2270411561845</v>
      </c>
      <c r="Q10370">
        <v>11.201804683747101</v>
      </c>
    </row>
    <row r="10371" spans="1:17">
      <c r="A10371" t="s">
        <v>18897</v>
      </c>
      <c r="B10371" s="16" t="s">
        <v>18898</v>
      </c>
      <c r="C10371">
        <v>10.859599605727199</v>
      </c>
      <c r="D10371">
        <v>10.9281822020705</v>
      </c>
      <c r="E10371">
        <v>10.5414709548043</v>
      </c>
      <c r="F10371">
        <v>10.570380278298099</v>
      </c>
      <c r="G10371">
        <v>10.094183721188999</v>
      </c>
      <c r="H10371">
        <v>11.111096844755499</v>
      </c>
      <c r="I10371">
        <v>10.3744130180913</v>
      </c>
      <c r="J10371">
        <v>10.485335939636601</v>
      </c>
      <c r="K10371">
        <v>10.321429089654</v>
      </c>
      <c r="L10371">
        <v>9.7944895261715406</v>
      </c>
      <c r="M10371">
        <v>9.5367346082877695</v>
      </c>
      <c r="N10371">
        <v>9.7789707017464096</v>
      </c>
      <c r="O10371">
        <v>9.6062216585235003</v>
      </c>
      <c r="P10371">
        <v>10.398369974262501</v>
      </c>
      <c r="Q10371">
        <v>11.454592186520401</v>
      </c>
    </row>
    <row r="10372" spans="1:17">
      <c r="A10372" t="s">
        <v>18899</v>
      </c>
      <c r="B10372" s="16" t="s">
        <v>18900</v>
      </c>
      <c r="C10372">
        <v>8.3434303597549597</v>
      </c>
      <c r="D10372">
        <v>8.6338313903825394</v>
      </c>
      <c r="E10372">
        <v>7.8894499985839701</v>
      </c>
      <c r="F10372">
        <v>8.1519184688716102</v>
      </c>
      <c r="G10372">
        <v>7.5383649616635902</v>
      </c>
      <c r="H10372">
        <v>9.0119027157144593</v>
      </c>
      <c r="I10372">
        <v>7.9991652987053898</v>
      </c>
      <c r="J10372">
        <v>8.2251912734293793</v>
      </c>
      <c r="K10372">
        <v>7.6130400252879902</v>
      </c>
      <c r="L10372">
        <v>7.4625759491112298</v>
      </c>
      <c r="M10372">
        <v>7.1603220803277097</v>
      </c>
      <c r="N10372">
        <v>7.4161369070952396</v>
      </c>
      <c r="O10372">
        <v>7.5181843559832098</v>
      </c>
      <c r="P10372">
        <v>8.4596047728611197</v>
      </c>
      <c r="Q10372">
        <v>8.6462459446333604</v>
      </c>
    </row>
    <row r="10373" spans="1:17">
      <c r="A10373" t="s">
        <v>18901</v>
      </c>
      <c r="B10373" s="16" t="s">
        <v>18902</v>
      </c>
      <c r="C10373">
        <v>7.1146889116676002</v>
      </c>
      <c r="D10373">
        <v>7.6586350136260997</v>
      </c>
      <c r="E10373">
        <v>7.2492690045942503</v>
      </c>
      <c r="F10373">
        <v>7.4593434605271902</v>
      </c>
      <c r="G10373">
        <v>6.7582024653551098</v>
      </c>
      <c r="H10373">
        <v>8.0301036709191909</v>
      </c>
      <c r="I10373">
        <v>7.34494732199766</v>
      </c>
      <c r="J10373">
        <v>7.6010711012585697</v>
      </c>
      <c r="K10373">
        <v>6.9508845053043098</v>
      </c>
      <c r="L10373">
        <v>6.1325703953714701</v>
      </c>
      <c r="M10373">
        <v>6.3312493870184303</v>
      </c>
      <c r="N10373">
        <v>6.2904795804548401</v>
      </c>
      <c r="O10373">
        <v>6.2952160533026804</v>
      </c>
      <c r="P10373">
        <v>7.5104440579032898</v>
      </c>
      <c r="Q10373">
        <v>8.6462459446333604</v>
      </c>
    </row>
    <row r="10374" spans="1:17">
      <c r="A10374" t="s">
        <v>18903</v>
      </c>
      <c r="B10374" s="16" t="s">
        <v>18904</v>
      </c>
      <c r="C10374">
        <v>5.44603397655621</v>
      </c>
      <c r="D10374">
        <v>5.80952916847931</v>
      </c>
      <c r="E10374">
        <v>5.1699772735735099</v>
      </c>
      <c r="F10374">
        <v>5.77264523713907</v>
      </c>
      <c r="G10374">
        <v>5.1769839720448498</v>
      </c>
      <c r="H10374">
        <v>5.58453293970123</v>
      </c>
      <c r="I10374">
        <v>5.0838905074171503</v>
      </c>
      <c r="J10374">
        <v>5.2529193450356404</v>
      </c>
      <c r="K10374">
        <v>4.8756976395011202</v>
      </c>
      <c r="L10374">
        <v>3.6339073669181099</v>
      </c>
      <c r="M10374">
        <v>4.4556477038402296</v>
      </c>
      <c r="N10374">
        <v>4.2465073090516299</v>
      </c>
      <c r="O10374">
        <v>4.5388813471664999</v>
      </c>
      <c r="P10374">
        <v>5.2603607125134104</v>
      </c>
      <c r="Q10374">
        <v>5.09416193408443</v>
      </c>
    </row>
    <row r="10375" spans="1:17">
      <c r="A10375" t="s">
        <v>18905</v>
      </c>
      <c r="B10375" s="16" t="s">
        <v>18906</v>
      </c>
      <c r="C10375">
        <v>7.2355193283311996</v>
      </c>
      <c r="D10375">
        <v>7.2503925698015204</v>
      </c>
      <c r="E10375">
        <v>6.5872704820978099</v>
      </c>
      <c r="F10375">
        <v>7.0233102594783396</v>
      </c>
      <c r="G10375">
        <v>6.2057061458969898</v>
      </c>
      <c r="H10375">
        <v>6.5783352921885401</v>
      </c>
      <c r="I10375">
        <v>6.4034658849663</v>
      </c>
      <c r="J10375">
        <v>6.5039792081677996</v>
      </c>
      <c r="K10375">
        <v>6.4759551621252198</v>
      </c>
      <c r="L10375">
        <v>5.9086648783778699</v>
      </c>
      <c r="M10375">
        <v>5.6583384812313096</v>
      </c>
      <c r="N10375">
        <v>5.6343956717740804</v>
      </c>
      <c r="O10375">
        <v>5.5691886856815396</v>
      </c>
      <c r="P10375">
        <v>6.8539498093667603</v>
      </c>
      <c r="Q10375">
        <v>8.2978683598244807</v>
      </c>
    </row>
    <row r="10376" spans="1:17">
      <c r="A10376" t="s">
        <v>18907</v>
      </c>
      <c r="B10376" s="16" t="s">
        <v>18908</v>
      </c>
      <c r="C10376">
        <v>7.0892526012794601</v>
      </c>
      <c r="D10376">
        <v>7.4149211802244901</v>
      </c>
      <c r="E10376">
        <v>7.0223608587950404</v>
      </c>
      <c r="F10376">
        <v>7.3668879754565504</v>
      </c>
      <c r="G10376">
        <v>6.8172425418901597</v>
      </c>
      <c r="H10376">
        <v>7.7812639465712303</v>
      </c>
      <c r="I10376">
        <v>7.1255674474227</v>
      </c>
      <c r="J10376">
        <v>7.2269159130683001</v>
      </c>
      <c r="K10376">
        <v>6.7568598344663897</v>
      </c>
      <c r="L10376">
        <v>6.0839659041390597</v>
      </c>
      <c r="M10376">
        <v>6.6468296666851296</v>
      </c>
      <c r="N10376">
        <v>6.9170861993747099</v>
      </c>
      <c r="O10376">
        <v>7.00196929459113</v>
      </c>
      <c r="P10376">
        <v>7.4658459042266303</v>
      </c>
      <c r="Q10376">
        <v>7.1565710053807701</v>
      </c>
    </row>
    <row r="10377" spans="1:17">
      <c r="A10377" t="s">
        <v>18909</v>
      </c>
      <c r="B10377" s="16" t="s">
        <v>18910</v>
      </c>
      <c r="C10377">
        <v>13.2031117783103</v>
      </c>
      <c r="D10377">
        <v>13.1316849423511</v>
      </c>
      <c r="E10377">
        <v>13.3318812155381</v>
      </c>
      <c r="F10377">
        <v>13.169985632984901</v>
      </c>
      <c r="G10377">
        <v>13.071342327179201</v>
      </c>
      <c r="H10377">
        <v>12.4834433851233</v>
      </c>
      <c r="I10377">
        <v>12.8869365155767</v>
      </c>
      <c r="J10377">
        <v>12.7163333587536</v>
      </c>
      <c r="K10377">
        <v>12.918400619042201</v>
      </c>
      <c r="L10377">
        <v>13.015941960672301</v>
      </c>
      <c r="M10377">
        <v>12.486632750562499</v>
      </c>
      <c r="N10377">
        <v>13.0778626783554</v>
      </c>
      <c r="O10377">
        <v>12.4514348736377</v>
      </c>
      <c r="P10377">
        <v>11.787622399213999</v>
      </c>
      <c r="Q10377">
        <v>13.8399654352087</v>
      </c>
    </row>
    <row r="10378" spans="1:17">
      <c r="A10378" t="s">
        <v>18911</v>
      </c>
      <c r="B10378" s="16" t="s">
        <v>18912</v>
      </c>
      <c r="C10378">
        <v>9.4777746286885396</v>
      </c>
      <c r="D10378">
        <v>9.6691768157766305</v>
      </c>
      <c r="E10378">
        <v>9.4072136273602194</v>
      </c>
      <c r="F10378">
        <v>9.5945399152262905</v>
      </c>
      <c r="G10378">
        <v>8.8308404160855591</v>
      </c>
      <c r="H10378">
        <v>10.047453962509801</v>
      </c>
      <c r="I10378">
        <v>9.2229732848744295</v>
      </c>
      <c r="J10378">
        <v>9.5838775391521693</v>
      </c>
      <c r="K10378">
        <v>9.1028735507880203</v>
      </c>
      <c r="L10378">
        <v>8.7285042742424004</v>
      </c>
      <c r="M10378">
        <v>8.4881265999285205</v>
      </c>
      <c r="N10378">
        <v>8.8111060460585602</v>
      </c>
      <c r="O10378">
        <v>8.9195695311913692</v>
      </c>
      <c r="P10378">
        <v>9.2270381308128702</v>
      </c>
      <c r="Q10378">
        <v>10.6276941706183</v>
      </c>
    </row>
    <row r="10379" spans="1:17">
      <c r="A10379" t="s">
        <v>18913</v>
      </c>
      <c r="B10379" s="16" t="s">
        <v>18914</v>
      </c>
      <c r="C10379">
        <v>11.672790341456</v>
      </c>
      <c r="D10379">
        <v>11.675882891665999</v>
      </c>
      <c r="E10379">
        <v>11.9133018854595</v>
      </c>
      <c r="F10379">
        <v>11.721098501842601</v>
      </c>
      <c r="G10379">
        <v>11.4718676875372</v>
      </c>
      <c r="H10379">
        <v>11.7093356711603</v>
      </c>
      <c r="I10379">
        <v>11.4812792034047</v>
      </c>
      <c r="J10379">
        <v>11.704805005149</v>
      </c>
      <c r="K10379">
        <v>11.516317144748401</v>
      </c>
      <c r="L10379">
        <v>11.695899147766101</v>
      </c>
      <c r="M10379">
        <v>11.428825161222999</v>
      </c>
      <c r="N10379">
        <v>11.4606742803538</v>
      </c>
      <c r="O10379">
        <v>11.559625485801201</v>
      </c>
      <c r="P10379">
        <v>11.183016403206199</v>
      </c>
      <c r="Q10379">
        <v>11.831429028341599</v>
      </c>
    </row>
    <row r="10380" spans="1:17">
      <c r="A10380" t="s">
        <v>18915</v>
      </c>
      <c r="B10380" s="16" t="s">
        <v>18916</v>
      </c>
      <c r="C10380">
        <v>13.0640743734312</v>
      </c>
      <c r="D10380">
        <v>13.229141383459901</v>
      </c>
      <c r="E10380">
        <v>13.007517726910301</v>
      </c>
      <c r="F10380">
        <v>13.112165312557099</v>
      </c>
      <c r="G10380">
        <v>12.7878344245302</v>
      </c>
      <c r="H10380">
        <v>13.6032706955364</v>
      </c>
      <c r="I10380">
        <v>13.1042881480428</v>
      </c>
      <c r="J10380">
        <v>13.1068113784552</v>
      </c>
      <c r="K10380">
        <v>13.1527730697469</v>
      </c>
      <c r="L10380">
        <v>13.0385964593879</v>
      </c>
      <c r="M10380">
        <v>12.674204792660801</v>
      </c>
      <c r="N10380">
        <v>12.804706025606</v>
      </c>
      <c r="O10380">
        <v>12.6390463582389</v>
      </c>
      <c r="P10380">
        <v>13.061426722954501</v>
      </c>
      <c r="Q10380">
        <v>12.699477750338399</v>
      </c>
    </row>
    <row r="10381" spans="1:17">
      <c r="A10381" t="s">
        <v>18917</v>
      </c>
      <c r="B10381" s="16" t="s">
        <v>18918</v>
      </c>
      <c r="C10381">
        <v>11.363220269211199</v>
      </c>
      <c r="D10381">
        <v>11.3401824645505</v>
      </c>
      <c r="E10381">
        <v>11.562625734133899</v>
      </c>
      <c r="F10381">
        <v>11.119637060003599</v>
      </c>
      <c r="G10381">
        <v>10.9979513161255</v>
      </c>
      <c r="H10381">
        <v>10.9351646846269</v>
      </c>
      <c r="I10381">
        <v>10.8851905497601</v>
      </c>
      <c r="J10381">
        <v>10.8161163364461</v>
      </c>
      <c r="K10381">
        <v>10.854334922891701</v>
      </c>
      <c r="L10381">
        <v>10.445059007451601</v>
      </c>
      <c r="M10381">
        <v>9.96932814026197</v>
      </c>
      <c r="N10381">
        <v>10.314966054483101</v>
      </c>
      <c r="O10381">
        <v>10.1879219638833</v>
      </c>
      <c r="P10381">
        <v>10.628914703614599</v>
      </c>
      <c r="Q10381">
        <v>12.0949492232817</v>
      </c>
    </row>
    <row r="10382" spans="1:17">
      <c r="A10382" t="s">
        <v>18919</v>
      </c>
      <c r="B10382" s="16" t="s">
        <v>18920</v>
      </c>
      <c r="C10382">
        <v>12.5214540458594</v>
      </c>
      <c r="D10382">
        <v>12.492633111750299</v>
      </c>
      <c r="E10382">
        <v>12.757787570527</v>
      </c>
      <c r="F10382">
        <v>12.364373510400499</v>
      </c>
      <c r="G10382">
        <v>12.301207809184101</v>
      </c>
      <c r="H10382">
        <v>12.016409139172501</v>
      </c>
      <c r="I10382">
        <v>12.117785537340501</v>
      </c>
      <c r="J10382">
        <v>12.122893193457699</v>
      </c>
      <c r="K10382">
        <v>12.294558122760201</v>
      </c>
      <c r="L10382">
        <v>12.2251913049599</v>
      </c>
      <c r="M10382">
        <v>11.687208606774099</v>
      </c>
      <c r="N10382">
        <v>12.1518644256681</v>
      </c>
      <c r="O10382">
        <v>11.818041913055</v>
      </c>
      <c r="P10382">
        <v>11.3607359271679</v>
      </c>
      <c r="Q10382">
        <v>13.1448756790201</v>
      </c>
    </row>
    <row r="10383" spans="1:17">
      <c r="A10383" t="s">
        <v>18921</v>
      </c>
      <c r="B10383" s="16" t="s">
        <v>18922</v>
      </c>
      <c r="C10383">
        <v>11.894647562875299</v>
      </c>
      <c r="D10383">
        <v>11.983885058754799</v>
      </c>
      <c r="E10383">
        <v>11.8953644506053</v>
      </c>
      <c r="F10383">
        <v>11.7503168635143</v>
      </c>
      <c r="G10383">
        <v>11.4300967793619</v>
      </c>
      <c r="H10383">
        <v>12.051299662506199</v>
      </c>
      <c r="I10383">
        <v>11.706833990490001</v>
      </c>
      <c r="J10383">
        <v>11.7799080926039</v>
      </c>
      <c r="K10383">
        <v>11.696888831792799</v>
      </c>
      <c r="L10383">
        <v>11.429353455077401</v>
      </c>
      <c r="M10383">
        <v>10.910671933766899</v>
      </c>
      <c r="N10383">
        <v>11.100953123098201</v>
      </c>
      <c r="O10383">
        <v>11.0053473333857</v>
      </c>
      <c r="P10383">
        <v>11.718131342425099</v>
      </c>
      <c r="Q10383">
        <v>11.906000469495501</v>
      </c>
    </row>
    <row r="10384" spans="1:17">
      <c r="A10384" t="s">
        <v>18923</v>
      </c>
      <c r="B10384" s="16" t="s">
        <v>18924</v>
      </c>
      <c r="C10384">
        <v>12.3597926535935</v>
      </c>
      <c r="D10384">
        <v>12.343487977872099</v>
      </c>
      <c r="E10384">
        <v>12.565078575565099</v>
      </c>
      <c r="F10384">
        <v>12.376062655400901</v>
      </c>
      <c r="G10384">
        <v>12.1358030034162</v>
      </c>
      <c r="H10384">
        <v>12.566059857551901</v>
      </c>
      <c r="I10384">
        <v>12.3332534068838</v>
      </c>
      <c r="J10384">
        <v>12.3156578598902</v>
      </c>
      <c r="K10384">
        <v>12.048591629574601</v>
      </c>
      <c r="L10384">
        <v>12.4566820971959</v>
      </c>
      <c r="M10384">
        <v>12.086217259424799</v>
      </c>
      <c r="N10384">
        <v>12.427784751282299</v>
      </c>
      <c r="O10384">
        <v>12.027435330082699</v>
      </c>
      <c r="P10384">
        <v>11.750049297509101</v>
      </c>
      <c r="Q10384">
        <v>12.143703606073499</v>
      </c>
    </row>
    <row r="10385" spans="1:17">
      <c r="A10385" t="s">
        <v>18925</v>
      </c>
      <c r="B10385" s="16" t="s">
        <v>18926</v>
      </c>
      <c r="C10385">
        <v>11.117152854084299</v>
      </c>
      <c r="D10385">
        <v>11.3183096263463</v>
      </c>
      <c r="E10385">
        <v>10.889688230889799</v>
      </c>
      <c r="F10385">
        <v>10.9555565903768</v>
      </c>
      <c r="G10385">
        <v>10.3673644123947</v>
      </c>
      <c r="H10385">
        <v>10.9600560276621</v>
      </c>
      <c r="I10385">
        <v>10.1269633643806</v>
      </c>
      <c r="J10385">
        <v>10.457049991911701</v>
      </c>
      <c r="K10385">
        <v>10.1458234233741</v>
      </c>
      <c r="L10385">
        <v>9.7680933848229099</v>
      </c>
      <c r="M10385">
        <v>9.4501077858604905</v>
      </c>
      <c r="N10385">
        <v>9.62513063983147</v>
      </c>
      <c r="O10385">
        <v>9.7164880416225294</v>
      </c>
      <c r="P10385">
        <v>10.516606442000199</v>
      </c>
      <c r="Q10385">
        <v>11.5087713745489</v>
      </c>
    </row>
    <row r="10386" spans="1:17">
      <c r="A10386" t="s">
        <v>18927</v>
      </c>
      <c r="B10386" s="16" t="s">
        <v>18928</v>
      </c>
      <c r="C10386">
        <v>10.194774940467701</v>
      </c>
      <c r="D10386">
        <v>10.416213470097199</v>
      </c>
      <c r="E10386">
        <v>10.3796956811643</v>
      </c>
      <c r="F10386">
        <v>10.28528957564</v>
      </c>
      <c r="G10386">
        <v>9.6908216812614292</v>
      </c>
      <c r="H10386">
        <v>10.688696751798901</v>
      </c>
      <c r="I10386">
        <v>10.2550227876589</v>
      </c>
      <c r="J10386">
        <v>10.4472788822157</v>
      </c>
      <c r="K10386">
        <v>9.9683513360527503</v>
      </c>
      <c r="L10386">
        <v>9.5165020627737906</v>
      </c>
      <c r="M10386">
        <v>9.3236425607331199</v>
      </c>
      <c r="N10386">
        <v>9.5407816355117507</v>
      </c>
      <c r="O10386">
        <v>9.5362609194512604</v>
      </c>
      <c r="P10386">
        <v>10.601389336034501</v>
      </c>
      <c r="Q10386">
        <v>10.607972895164099</v>
      </c>
    </row>
    <row r="10387" spans="1:17">
      <c r="A10387" t="s">
        <v>18929</v>
      </c>
      <c r="B10387" s="16" t="s">
        <v>18930</v>
      </c>
      <c r="C10387">
        <v>11.239913171971899</v>
      </c>
      <c r="D10387">
        <v>11.419675326725301</v>
      </c>
      <c r="E10387">
        <v>11.072118365524499</v>
      </c>
      <c r="F10387">
        <v>11.1855209930343</v>
      </c>
      <c r="G10387">
        <v>10.7964422721089</v>
      </c>
      <c r="H10387">
        <v>11.2707325645616</v>
      </c>
      <c r="I10387">
        <v>10.9486094805501</v>
      </c>
      <c r="J10387">
        <v>11.0651402313911</v>
      </c>
      <c r="K10387">
        <v>10.9815136859189</v>
      </c>
      <c r="L10387">
        <v>10.7506521416511</v>
      </c>
      <c r="M10387">
        <v>10.2873770193314</v>
      </c>
      <c r="N10387">
        <v>10.284551062175399</v>
      </c>
      <c r="O10387">
        <v>10.454754824956201</v>
      </c>
      <c r="P10387">
        <v>10.8223540353901</v>
      </c>
      <c r="Q10387">
        <v>12.044489427116</v>
      </c>
    </row>
    <row r="10388" spans="1:17">
      <c r="A10388" t="s">
        <v>18931</v>
      </c>
      <c r="B10388" s="16" t="s">
        <v>18932</v>
      </c>
      <c r="C10388">
        <v>9.7595866392062192</v>
      </c>
      <c r="D10388">
        <v>9.7648819642709093</v>
      </c>
      <c r="E10388">
        <v>9.2286262606296994</v>
      </c>
      <c r="F10388">
        <v>9.6134117374942907</v>
      </c>
      <c r="G10388">
        <v>8.7903170100558707</v>
      </c>
      <c r="H10388">
        <v>9.4182854059752295</v>
      </c>
      <c r="I10388">
        <v>8.9260256862041008</v>
      </c>
      <c r="J10388">
        <v>8.9816255824615503</v>
      </c>
      <c r="K10388">
        <v>8.9342858664049594</v>
      </c>
      <c r="L10388">
        <v>8.2504441982796397</v>
      </c>
      <c r="M10388">
        <v>7.8842817563890399</v>
      </c>
      <c r="N10388">
        <v>8.1864989905390608</v>
      </c>
      <c r="O10388">
        <v>8.1784681790709008</v>
      </c>
      <c r="P10388">
        <v>9.0330954297120805</v>
      </c>
      <c r="Q10388">
        <v>9.9995340544913205</v>
      </c>
    </row>
    <row r="10389" spans="1:17">
      <c r="A10389" t="s">
        <v>18933</v>
      </c>
      <c r="B10389" s="16" t="s">
        <v>18934</v>
      </c>
      <c r="C10389">
        <v>10.485548704731</v>
      </c>
      <c r="D10389">
        <v>10.639482527434801</v>
      </c>
      <c r="E10389">
        <v>10.2887748137833</v>
      </c>
      <c r="F10389">
        <v>10.542519541987399</v>
      </c>
      <c r="G10389">
        <v>9.9146561306307106</v>
      </c>
      <c r="H10389">
        <v>10.4008199423187</v>
      </c>
      <c r="I10389">
        <v>9.5373361407262802</v>
      </c>
      <c r="J10389">
        <v>10.064819194709701</v>
      </c>
      <c r="K10389">
        <v>9.8421659887993993</v>
      </c>
      <c r="L10389">
        <v>9.3211046604005201</v>
      </c>
      <c r="M10389">
        <v>9.0655563212141796</v>
      </c>
      <c r="N10389">
        <v>9.2592426397916707</v>
      </c>
      <c r="O10389">
        <v>9.33305613987892</v>
      </c>
      <c r="P10389">
        <v>9.8724174905034907</v>
      </c>
      <c r="Q10389">
        <v>10.249113780255</v>
      </c>
    </row>
    <row r="10390" spans="1:17">
      <c r="A10390" t="s">
        <v>18935</v>
      </c>
      <c r="B10390" s="16" t="s">
        <v>18936</v>
      </c>
      <c r="C10390">
        <v>10.0301001026387</v>
      </c>
      <c r="D10390">
        <v>10.255785550177199</v>
      </c>
      <c r="E10390">
        <v>9.6394360984899095</v>
      </c>
      <c r="F10390">
        <v>9.9242376698523191</v>
      </c>
      <c r="G10390">
        <v>9.3600416653136502</v>
      </c>
      <c r="H10390">
        <v>10.381645766757201</v>
      </c>
      <c r="I10390">
        <v>9.7779409219875699</v>
      </c>
      <c r="J10390">
        <v>9.9679105730320199</v>
      </c>
      <c r="K10390">
        <v>9.65550737698827</v>
      </c>
      <c r="L10390">
        <v>9.2896355908837691</v>
      </c>
      <c r="M10390">
        <v>8.9544003343968797</v>
      </c>
      <c r="N10390">
        <v>9.1788295207507495</v>
      </c>
      <c r="O10390">
        <v>9.0028289439840705</v>
      </c>
      <c r="P10390">
        <v>9.8256042361113298</v>
      </c>
      <c r="Q10390">
        <v>11.034600925990199</v>
      </c>
    </row>
    <row r="10391" spans="1:17">
      <c r="A10391" t="s">
        <v>18937</v>
      </c>
      <c r="B10391" s="16" t="s">
        <v>18938</v>
      </c>
      <c r="C10391">
        <v>10.787161023305099</v>
      </c>
      <c r="D10391">
        <v>10.9162398625677</v>
      </c>
      <c r="E10391">
        <v>10.341429052452201</v>
      </c>
      <c r="F10391">
        <v>10.659977475721901</v>
      </c>
      <c r="G10391">
        <v>10.0977456399321</v>
      </c>
      <c r="H10391">
        <v>10.8070971867004</v>
      </c>
      <c r="I10391">
        <v>10.4403876452054</v>
      </c>
      <c r="J10391">
        <v>10.6414549847764</v>
      </c>
      <c r="K10391">
        <v>10.4585746192587</v>
      </c>
      <c r="L10391">
        <v>9.9866193939634105</v>
      </c>
      <c r="M10391">
        <v>9.6336087332735296</v>
      </c>
      <c r="N10391">
        <v>9.6536736552529305</v>
      </c>
      <c r="O10391">
        <v>9.6916119775206901</v>
      </c>
      <c r="P10391">
        <v>10.398369974262501</v>
      </c>
      <c r="Q10391">
        <v>12.0297421312646</v>
      </c>
    </row>
    <row r="10392" spans="1:17">
      <c r="A10392" t="s">
        <v>18939</v>
      </c>
      <c r="B10392" s="16" t="s">
        <v>18940</v>
      </c>
      <c r="C10392">
        <v>9.8987431605153198</v>
      </c>
      <c r="D10392">
        <v>9.9942614148153197</v>
      </c>
      <c r="E10392">
        <v>9.6096912340582907</v>
      </c>
      <c r="F10392">
        <v>9.9761917373878504</v>
      </c>
      <c r="G10392">
        <v>9.2057345841010001</v>
      </c>
      <c r="H10392">
        <v>10.4094519355674</v>
      </c>
      <c r="I10392">
        <v>9.2130727639266805</v>
      </c>
      <c r="J10392">
        <v>9.7499440760487897</v>
      </c>
      <c r="K10392">
        <v>9.2029259234126997</v>
      </c>
      <c r="L10392">
        <v>8.9004112083067604</v>
      </c>
      <c r="M10392">
        <v>8.6287888283107499</v>
      </c>
      <c r="N10392">
        <v>8.8940470144741202</v>
      </c>
      <c r="O10392">
        <v>8.8741433372997598</v>
      </c>
      <c r="P10392">
        <v>9.5422131053249206</v>
      </c>
      <c r="Q10392">
        <v>10.666345908434501</v>
      </c>
    </row>
    <row r="10393" spans="1:17">
      <c r="A10393" t="s">
        <v>18941</v>
      </c>
      <c r="B10393" s="16" t="s">
        <v>18942</v>
      </c>
      <c r="C10393">
        <v>11.1543257041681</v>
      </c>
      <c r="D10393">
        <v>11.2757703334201</v>
      </c>
      <c r="E10393">
        <v>11.267766228507799</v>
      </c>
      <c r="F10393">
        <v>11.205646381610199</v>
      </c>
      <c r="G10393">
        <v>10.823941762156</v>
      </c>
      <c r="H10393">
        <v>11.2545350798035</v>
      </c>
      <c r="I10393">
        <v>10.999024819487101</v>
      </c>
      <c r="J10393">
        <v>11.3248138594574</v>
      </c>
      <c r="K10393">
        <v>11.152556495407399</v>
      </c>
      <c r="L10393">
        <v>10.776734797901099</v>
      </c>
      <c r="M10393">
        <v>10.5241956456707</v>
      </c>
      <c r="N10393">
        <v>10.676606713715699</v>
      </c>
      <c r="O10393">
        <v>10.620924819232499</v>
      </c>
      <c r="P10393">
        <v>11.1489171042099</v>
      </c>
      <c r="Q10393">
        <v>12.526438110403401</v>
      </c>
    </row>
    <row r="10394" spans="1:17">
      <c r="A10394" t="s">
        <v>18943</v>
      </c>
      <c r="B10394" s="16" t="s">
        <v>18944</v>
      </c>
      <c r="C10394">
        <v>6.4669933015946297</v>
      </c>
      <c r="D10394">
        <v>6.8316797689911999</v>
      </c>
      <c r="E10394">
        <v>6.0631867916998399</v>
      </c>
      <c r="F10394">
        <v>6.6461791626245601</v>
      </c>
      <c r="G10394">
        <v>5.6721004826633701</v>
      </c>
      <c r="H10394">
        <v>5.8554853168058498</v>
      </c>
      <c r="I10394">
        <v>5.3469430634237698</v>
      </c>
      <c r="J10394">
        <v>5.3015977798976204</v>
      </c>
      <c r="K10394">
        <v>4.9815688211180698</v>
      </c>
      <c r="L10394">
        <v>4.5555022990765597</v>
      </c>
      <c r="M10394">
        <v>4.5395912486649097</v>
      </c>
      <c r="N10394">
        <v>4.9442341107279502</v>
      </c>
      <c r="O10394">
        <v>4.69890729297832</v>
      </c>
      <c r="P10394">
        <v>5.0754103394275001</v>
      </c>
      <c r="Q10394">
        <v>6.2843132996066204</v>
      </c>
    </row>
    <row r="10395" spans="1:17">
      <c r="A10395" t="s">
        <v>18945</v>
      </c>
      <c r="B10395" s="16" t="s">
        <v>18946</v>
      </c>
      <c r="C10395">
        <v>12.734343944194601</v>
      </c>
      <c r="D10395">
        <v>12.587662420842699</v>
      </c>
      <c r="E10395">
        <v>13.039739362860599</v>
      </c>
      <c r="F10395">
        <v>12.8406819118948</v>
      </c>
      <c r="G10395">
        <v>12.8136928498631</v>
      </c>
      <c r="H10395">
        <v>11.6188196912329</v>
      </c>
      <c r="I10395">
        <v>12.162707906070001</v>
      </c>
      <c r="J10395">
        <v>12.184768310442299</v>
      </c>
      <c r="K10395">
        <v>12.565968883765001</v>
      </c>
      <c r="L10395">
        <v>12.451162395760001</v>
      </c>
      <c r="M10395">
        <v>12.0129806911219</v>
      </c>
      <c r="N10395">
        <v>12.729965085902201</v>
      </c>
      <c r="O10395">
        <v>12.0783849007115</v>
      </c>
      <c r="P10395">
        <v>10.911389409951299</v>
      </c>
      <c r="Q10395">
        <v>13.3487431387213</v>
      </c>
    </row>
    <row r="10396" spans="1:17">
      <c r="A10396" t="s">
        <v>18947</v>
      </c>
      <c r="B10396" s="16" t="s">
        <v>18948</v>
      </c>
      <c r="C10396">
        <v>9.9895356304868805</v>
      </c>
      <c r="D10396">
        <v>10.1864509101395</v>
      </c>
      <c r="E10396">
        <v>9.7506914326722995</v>
      </c>
      <c r="F10396">
        <v>9.6979347924173105</v>
      </c>
      <c r="G10396">
        <v>9.2145112768870305</v>
      </c>
      <c r="H10396">
        <v>10.2976518036249</v>
      </c>
      <c r="I10396">
        <v>9.9063598428989099</v>
      </c>
      <c r="J10396">
        <v>10.0346849671734</v>
      </c>
      <c r="K10396">
        <v>9.7208497721981804</v>
      </c>
      <c r="L10396">
        <v>9.2300961426157393</v>
      </c>
      <c r="M10396">
        <v>8.7824236171214594</v>
      </c>
      <c r="N10396">
        <v>9.0101467618647604</v>
      </c>
      <c r="O10396">
        <v>8.8567326840595904</v>
      </c>
      <c r="P10396">
        <v>10.069816725238599</v>
      </c>
      <c r="Q10396">
        <v>10.2743564196501</v>
      </c>
    </row>
    <row r="10397" spans="1:17">
      <c r="A10397" t="s">
        <v>18949</v>
      </c>
      <c r="B10397" s="16" t="s">
        <v>18950</v>
      </c>
      <c r="C10397">
        <v>8.8484158267279405</v>
      </c>
      <c r="D10397">
        <v>9.2065037873622995</v>
      </c>
      <c r="E10397">
        <v>8.2228824023874001</v>
      </c>
      <c r="F10397">
        <v>8.6336134035536993</v>
      </c>
      <c r="G10397">
        <v>7.7824375577407503</v>
      </c>
      <c r="H10397">
        <v>8.7325234148753008</v>
      </c>
      <c r="I10397">
        <v>8.0534705485444196</v>
      </c>
      <c r="J10397">
        <v>8.4636770918800703</v>
      </c>
      <c r="K10397">
        <v>8.1603376745686695</v>
      </c>
      <c r="L10397">
        <v>7.3718442850930197</v>
      </c>
      <c r="M10397">
        <v>7.2587740087615797</v>
      </c>
      <c r="N10397">
        <v>7.5112879937056096</v>
      </c>
      <c r="O10397">
        <v>7.40546013863755</v>
      </c>
      <c r="P10397">
        <v>8.5689480794334703</v>
      </c>
      <c r="Q10397">
        <v>10.4618161310557</v>
      </c>
    </row>
    <row r="10398" spans="1:17">
      <c r="A10398" t="s">
        <v>18951</v>
      </c>
      <c r="B10398" s="16" t="s">
        <v>18952</v>
      </c>
      <c r="C10398">
        <v>8.5152618885270694</v>
      </c>
      <c r="D10398">
        <v>9.0192533549815508</v>
      </c>
      <c r="E10398">
        <v>8.2616696238133507</v>
      </c>
      <c r="F10398">
        <v>8.6176748661300699</v>
      </c>
      <c r="G10398">
        <v>7.6719625067096704</v>
      </c>
      <c r="H10398">
        <v>8.6562223459209893</v>
      </c>
      <c r="I10398">
        <v>8.2130620212323002</v>
      </c>
      <c r="J10398">
        <v>8.5514559083883697</v>
      </c>
      <c r="K10398">
        <v>8.3375196122072097</v>
      </c>
      <c r="L10398">
        <v>7.2387638932443101</v>
      </c>
      <c r="M10398">
        <v>7.2475356407153404</v>
      </c>
      <c r="N10398">
        <v>7.6005332363814002</v>
      </c>
      <c r="O10398">
        <v>7.4107802996702796</v>
      </c>
      <c r="P10398">
        <v>8.4866134419292205</v>
      </c>
      <c r="Q10398">
        <v>10.6471494821847</v>
      </c>
    </row>
    <row r="10399" spans="1:17">
      <c r="A10399" t="s">
        <v>18953</v>
      </c>
      <c r="B10399" s="16" t="e">
        <v>#N/A</v>
      </c>
      <c r="C10399">
        <v>7.68329101588514</v>
      </c>
      <c r="D10399">
        <v>8.0737790503870297</v>
      </c>
      <c r="E10399">
        <v>7.1343226895372398</v>
      </c>
      <c r="F10399">
        <v>7.7839570818880404</v>
      </c>
      <c r="G10399">
        <v>7.0416356122635104</v>
      </c>
      <c r="H10399">
        <v>7.9183337151928503</v>
      </c>
      <c r="I10399">
        <v>7.27038489660531</v>
      </c>
      <c r="J10399">
        <v>7.4936168087532602</v>
      </c>
      <c r="K10399">
        <v>6.8919526260035502</v>
      </c>
      <c r="L10399">
        <v>6.0336280567968696</v>
      </c>
      <c r="M10399">
        <v>6.1364675511171898</v>
      </c>
      <c r="N10399">
        <v>6.3945887170643596</v>
      </c>
      <c r="O10399">
        <v>6.4487418246360999</v>
      </c>
      <c r="P10399">
        <v>7.4658459042266303</v>
      </c>
      <c r="Q10399">
        <v>8.6462459446333604</v>
      </c>
    </row>
    <row r="10400" spans="1:17">
      <c r="A10400" t="s">
        <v>18954</v>
      </c>
      <c r="B10400" s="16" t="s">
        <v>18955</v>
      </c>
      <c r="C10400">
        <v>11.5828685089204</v>
      </c>
      <c r="D10400">
        <v>11.6337893704272</v>
      </c>
      <c r="E10400">
        <v>11.424242381683801</v>
      </c>
      <c r="F10400">
        <v>11.3982694735243</v>
      </c>
      <c r="G10400">
        <v>11.110950961708401</v>
      </c>
      <c r="H10400">
        <v>12.0296271605072</v>
      </c>
      <c r="I10400">
        <v>11.1983337834028</v>
      </c>
      <c r="J10400">
        <v>11.4271147195595</v>
      </c>
      <c r="K10400">
        <v>11.1530032197966</v>
      </c>
      <c r="L10400">
        <v>11.0182396294567</v>
      </c>
      <c r="M10400">
        <v>10.6218814391924</v>
      </c>
      <c r="N10400">
        <v>10.7084594669422</v>
      </c>
      <c r="O10400">
        <v>10.7848211576685</v>
      </c>
      <c r="P10400">
        <v>11.434227927443899</v>
      </c>
      <c r="Q10400">
        <v>12.1708409276578</v>
      </c>
    </row>
    <row r="10401" spans="1:17">
      <c r="A10401" t="s">
        <v>18956</v>
      </c>
      <c r="B10401" s="16" t="s">
        <v>18957</v>
      </c>
      <c r="C10401">
        <v>11.4396548887782</v>
      </c>
      <c r="D10401">
        <v>11.5230343252528</v>
      </c>
      <c r="E10401">
        <v>11.429116079612699</v>
      </c>
      <c r="F10401">
        <v>11.4639804257229</v>
      </c>
      <c r="G10401">
        <v>11.1668417031603</v>
      </c>
      <c r="H10401">
        <v>11.7500029549646</v>
      </c>
      <c r="I10401">
        <v>11.0571752583785</v>
      </c>
      <c r="J10401">
        <v>11.286602125720201</v>
      </c>
      <c r="K10401">
        <v>11.0507529867843</v>
      </c>
      <c r="L10401">
        <v>11.1951756143404</v>
      </c>
      <c r="M10401">
        <v>10.895484417093799</v>
      </c>
      <c r="N10401">
        <v>11.1513351223961</v>
      </c>
      <c r="O10401">
        <v>11.078084805186</v>
      </c>
      <c r="P10401">
        <v>10.7929140612928</v>
      </c>
      <c r="Q10401">
        <v>11.8056899963272</v>
      </c>
    </row>
    <row r="10402" spans="1:17">
      <c r="A10402" t="s">
        <v>18958</v>
      </c>
      <c r="B10402" s="16" t="s">
        <v>18959</v>
      </c>
      <c r="C10402">
        <v>8.0897722658364195</v>
      </c>
      <c r="D10402">
        <v>8.2867523994167307</v>
      </c>
      <c r="E10402">
        <v>8.3822277666055296</v>
      </c>
      <c r="F10402">
        <v>8.4112542236254502</v>
      </c>
      <c r="G10402">
        <v>8.0412931287000404</v>
      </c>
      <c r="H10402">
        <v>9.0718666496502802</v>
      </c>
      <c r="I10402">
        <v>8.0928969443129102</v>
      </c>
      <c r="J10402">
        <v>8.7425911634182807</v>
      </c>
      <c r="K10402">
        <v>7.7279719839518499</v>
      </c>
      <c r="L10402">
        <v>7.5360347008330999</v>
      </c>
      <c r="M10402">
        <v>7.7234313996964099</v>
      </c>
      <c r="N10402">
        <v>7.8392040544093096</v>
      </c>
      <c r="O10402">
        <v>7.5996144710543003</v>
      </c>
      <c r="P10402">
        <v>8.4320803888687408</v>
      </c>
      <c r="Q10402">
        <v>9.1612412986063401</v>
      </c>
    </row>
    <row r="10403" spans="1:17">
      <c r="A10403" t="s">
        <v>18960</v>
      </c>
      <c r="B10403" s="16" t="s">
        <v>18961</v>
      </c>
      <c r="C10403">
        <v>13.1569247666525</v>
      </c>
      <c r="D10403">
        <v>13.1229285827723</v>
      </c>
      <c r="E10403">
        <v>13.3374006060379</v>
      </c>
      <c r="F10403">
        <v>13.032908090625</v>
      </c>
      <c r="G10403">
        <v>12.886369130992501</v>
      </c>
      <c r="H10403">
        <v>13.282504127322101</v>
      </c>
      <c r="I10403">
        <v>12.749873236130901</v>
      </c>
      <c r="J10403">
        <v>12.888797348402001</v>
      </c>
      <c r="K10403">
        <v>12.7272007468071</v>
      </c>
      <c r="L10403">
        <v>12.842481305591701</v>
      </c>
      <c r="M10403">
        <v>12.528061863244099</v>
      </c>
      <c r="N10403">
        <v>12.9246584549009</v>
      </c>
      <c r="O10403">
        <v>12.591606720490701</v>
      </c>
      <c r="P10403">
        <v>12.4634754888163</v>
      </c>
      <c r="Q10403">
        <v>13.2630722913476</v>
      </c>
    </row>
    <row r="10404" spans="1:17">
      <c r="A10404" t="s">
        <v>18962</v>
      </c>
      <c r="B10404" s="16" t="e">
        <v>#N/A</v>
      </c>
      <c r="C10404">
        <v>12.5665812007257</v>
      </c>
      <c r="D10404">
        <v>12.522386450925801</v>
      </c>
      <c r="E10404">
        <v>12.714529183100099</v>
      </c>
      <c r="F10404">
        <v>12.348371015221399</v>
      </c>
      <c r="G10404">
        <v>12.229693979842599</v>
      </c>
      <c r="H10404">
        <v>11.6714413938035</v>
      </c>
      <c r="I10404">
        <v>12.0288840563707</v>
      </c>
      <c r="J10404">
        <v>11.942916051496301</v>
      </c>
      <c r="K10404">
        <v>12.228485036994</v>
      </c>
      <c r="L10404">
        <v>12.232564448427301</v>
      </c>
      <c r="M10404">
        <v>11.6639358743284</v>
      </c>
      <c r="N10404">
        <v>12.143150404448701</v>
      </c>
      <c r="O10404">
        <v>11.7715818270437</v>
      </c>
      <c r="P10404">
        <v>11.0707862045469</v>
      </c>
      <c r="Q10404">
        <v>13.327797629566099</v>
      </c>
    </row>
    <row r="10405" spans="1:17">
      <c r="A10405" t="s">
        <v>18963</v>
      </c>
      <c r="B10405" s="16" t="s">
        <v>18964</v>
      </c>
      <c r="C10405">
        <v>11.4706860738236</v>
      </c>
      <c r="D10405">
        <v>11.5832556451927</v>
      </c>
      <c r="E10405">
        <v>11.3548636731585</v>
      </c>
      <c r="F10405">
        <v>11.2446417784848</v>
      </c>
      <c r="G10405">
        <v>10.967126709119301</v>
      </c>
      <c r="H10405">
        <v>12.0022131846171</v>
      </c>
      <c r="I10405">
        <v>11.331943210624599</v>
      </c>
      <c r="J10405">
        <v>11.384059040250801</v>
      </c>
      <c r="K10405">
        <v>11.155680665115</v>
      </c>
      <c r="L10405">
        <v>11.113667369795801</v>
      </c>
      <c r="M10405">
        <v>10.651963906093799</v>
      </c>
      <c r="N10405">
        <v>10.8930305022737</v>
      </c>
      <c r="O10405">
        <v>10.7791856752018</v>
      </c>
      <c r="P10405">
        <v>11.443443782687799</v>
      </c>
      <c r="Q10405">
        <v>11.688521567239199</v>
      </c>
    </row>
    <row r="10406" spans="1:17">
      <c r="A10406" t="s">
        <v>18965</v>
      </c>
      <c r="B10406" s="16" t="e">
        <v>#N/A</v>
      </c>
      <c r="C10406">
        <v>11.4861574010654</v>
      </c>
      <c r="D10406">
        <v>11.418063124769301</v>
      </c>
      <c r="E10406">
        <v>11.724015790197001</v>
      </c>
      <c r="F10406">
        <v>11.3826405125461</v>
      </c>
      <c r="G10406">
        <v>11.2190133052032</v>
      </c>
      <c r="H10406">
        <v>11.4161650673376</v>
      </c>
      <c r="I10406">
        <v>11.522742763477799</v>
      </c>
      <c r="J10406">
        <v>11.546936908531899</v>
      </c>
      <c r="K10406">
        <v>11.452060694115699</v>
      </c>
      <c r="L10406">
        <v>11.469300142498399</v>
      </c>
      <c r="M10406">
        <v>11.1022185412738</v>
      </c>
      <c r="N10406">
        <v>11.297956670611001</v>
      </c>
      <c r="O10406">
        <v>11.1721706513648</v>
      </c>
      <c r="P10406">
        <v>11.221024964616101</v>
      </c>
      <c r="Q10406">
        <v>12.2365316146065</v>
      </c>
    </row>
    <row r="10407" spans="1:17">
      <c r="A10407" t="s">
        <v>18966</v>
      </c>
      <c r="B10407" s="16" t="s">
        <v>18967</v>
      </c>
      <c r="C10407">
        <v>12.4443463342655</v>
      </c>
      <c r="D10407">
        <v>12.3500553591307</v>
      </c>
      <c r="E10407">
        <v>12.8288898364587</v>
      </c>
      <c r="F10407">
        <v>12.459440690206099</v>
      </c>
      <c r="G10407">
        <v>12.2602103392007</v>
      </c>
      <c r="H10407">
        <v>11.7520404707602</v>
      </c>
      <c r="I10407">
        <v>12.212994519602701</v>
      </c>
      <c r="J10407">
        <v>12.1190005610919</v>
      </c>
      <c r="K10407">
        <v>12.249733917455901</v>
      </c>
      <c r="L10407">
        <v>12.632444934246401</v>
      </c>
      <c r="M10407">
        <v>11.878822115850699</v>
      </c>
      <c r="N10407">
        <v>12.4197170728896</v>
      </c>
      <c r="O10407">
        <v>11.966754047698901</v>
      </c>
      <c r="P10407">
        <v>11.135474997384099</v>
      </c>
      <c r="Q10407">
        <v>13.161882458360999</v>
      </c>
    </row>
    <row r="10408" spans="1:17">
      <c r="A10408" t="s">
        <v>18968</v>
      </c>
      <c r="B10408" s="16" t="s">
        <v>18969</v>
      </c>
      <c r="C10408">
        <v>6.4669933015946297</v>
      </c>
      <c r="D10408">
        <v>6.8120952747762598</v>
      </c>
      <c r="E10408">
        <v>6.7682062103183904</v>
      </c>
      <c r="F10408">
        <v>6.7079714790222598</v>
      </c>
      <c r="G10408">
        <v>6.1327887893196404</v>
      </c>
      <c r="H10408">
        <v>7.6590441808504401</v>
      </c>
      <c r="I10408">
        <v>6.4034658849663</v>
      </c>
      <c r="J10408">
        <v>7.2269159130683001</v>
      </c>
      <c r="K10408">
        <v>6.3560578544694497</v>
      </c>
      <c r="L10408">
        <v>6.1165539736613903</v>
      </c>
      <c r="M10408">
        <v>5.9944444476198804</v>
      </c>
      <c r="N10408">
        <v>6.2434134649689499</v>
      </c>
      <c r="O10408">
        <v>5.8654995265796703</v>
      </c>
      <c r="P10408">
        <v>7.4384076816199602</v>
      </c>
      <c r="Q10408">
        <v>5.09416193408443</v>
      </c>
    </row>
    <row r="10409" spans="1:17">
      <c r="A10409" t="s">
        <v>18970</v>
      </c>
      <c r="B10409" s="16" t="s">
        <v>18971</v>
      </c>
      <c r="C10409">
        <v>6.2838851673630796</v>
      </c>
      <c r="D10409">
        <v>6.4428967570973796</v>
      </c>
      <c r="E10409">
        <v>6.4589126547399403</v>
      </c>
      <c r="F10409">
        <v>6.8607791046404802</v>
      </c>
      <c r="G10409">
        <v>6.6322647967595501</v>
      </c>
      <c r="H10409">
        <v>7.3280137127293603</v>
      </c>
      <c r="I10409">
        <v>6.69426981432159</v>
      </c>
      <c r="J10409">
        <v>6.9444338147454996</v>
      </c>
      <c r="K10409">
        <v>6.63877551665722</v>
      </c>
      <c r="L10409">
        <v>6.7545428627641799</v>
      </c>
      <c r="M10409">
        <v>6.6638851872963896</v>
      </c>
      <c r="N10409">
        <v>5.9224530860225002</v>
      </c>
      <c r="O10409">
        <v>6.5967134003158696</v>
      </c>
      <c r="P10409">
        <v>7.42914401366719</v>
      </c>
      <c r="Q10409">
        <v>2.8218677180984102</v>
      </c>
    </row>
    <row r="10410" spans="1:17">
      <c r="A10410" t="s">
        <v>18972</v>
      </c>
      <c r="B10410" s="16" t="s">
        <v>18973</v>
      </c>
      <c r="C10410">
        <v>12.088492283590901</v>
      </c>
      <c r="D10410">
        <v>12.0052488693021</v>
      </c>
      <c r="E10410">
        <v>12.5998034601791</v>
      </c>
      <c r="F10410">
        <v>11.294352392242899</v>
      </c>
      <c r="G10410">
        <v>12.6078300707716</v>
      </c>
      <c r="H10410">
        <v>11.733942069347201</v>
      </c>
      <c r="I10410">
        <v>14.0189851709072</v>
      </c>
      <c r="J10410">
        <v>13.3952014603138</v>
      </c>
      <c r="K10410">
        <v>12.437278606125</v>
      </c>
      <c r="L10410">
        <v>13.8986399520499</v>
      </c>
      <c r="M10410">
        <v>13.168621309520001</v>
      </c>
      <c r="N10410">
        <v>13.956657288112501</v>
      </c>
      <c r="O10410">
        <v>12.5337575402409</v>
      </c>
      <c r="P10410">
        <v>14.131546437124801</v>
      </c>
      <c r="Q10410">
        <v>13.5167994381315</v>
      </c>
    </row>
    <row r="10411" spans="1:17">
      <c r="A10411" t="s">
        <v>18974</v>
      </c>
      <c r="B10411" s="16" t="s">
        <v>18975</v>
      </c>
      <c r="C10411">
        <v>8.8281062433691506</v>
      </c>
      <c r="D10411">
        <v>8.8597196960834204</v>
      </c>
      <c r="E10411">
        <v>8.4267877094700001</v>
      </c>
      <c r="F10411">
        <v>8.0246906710008297</v>
      </c>
      <c r="G10411">
        <v>8.6190831451887995</v>
      </c>
      <c r="H10411">
        <v>7.61189515386988</v>
      </c>
      <c r="I10411">
        <v>8.6518075112994808</v>
      </c>
      <c r="J10411">
        <v>8.0741370537006194</v>
      </c>
      <c r="K10411">
        <v>8.9405109188434704</v>
      </c>
      <c r="L10411">
        <v>8.4215629563697902</v>
      </c>
      <c r="M10411">
        <v>8.1240673728060901</v>
      </c>
      <c r="N10411">
        <v>8.0574462195142402</v>
      </c>
      <c r="O10411">
        <v>8.2893644078548494</v>
      </c>
      <c r="P10411">
        <v>8.6104643553727005</v>
      </c>
      <c r="Q10411">
        <v>9.3629875558906797</v>
      </c>
    </row>
    <row r="10412" spans="1:17">
      <c r="A10412" t="s">
        <v>18976</v>
      </c>
      <c r="B10412" s="16" t="s">
        <v>18977</v>
      </c>
      <c r="C10412">
        <v>6.7425577417450997</v>
      </c>
      <c r="D10412">
        <v>6.6993092668309204</v>
      </c>
      <c r="E10412">
        <v>6.67236314516198</v>
      </c>
      <c r="F10412">
        <v>6.6566652448444597</v>
      </c>
      <c r="G10412">
        <v>6.4499469432156404</v>
      </c>
      <c r="H10412">
        <v>6.80558063504375</v>
      </c>
      <c r="I10412">
        <v>6.6827849385407099</v>
      </c>
      <c r="J10412">
        <v>6.9592247438188899</v>
      </c>
      <c r="K10412">
        <v>6.3930996477940596</v>
      </c>
      <c r="L10412">
        <v>6.4456704962526796</v>
      </c>
      <c r="M10412">
        <v>6.7542172238404303</v>
      </c>
      <c r="N10412">
        <v>6.4088580569182003</v>
      </c>
      <c r="O10412">
        <v>6.9295794887408402</v>
      </c>
      <c r="P10412">
        <v>6.9084007912347802</v>
      </c>
      <c r="Q10412">
        <v>6.2843132996066204</v>
      </c>
    </row>
    <row r="10413" spans="1:17">
      <c r="A10413" t="s">
        <v>18978</v>
      </c>
      <c r="B10413" s="16" t="s">
        <v>18979</v>
      </c>
      <c r="C10413">
        <v>6.0735929489798099</v>
      </c>
      <c r="D10413">
        <v>5.9609864132494002</v>
      </c>
      <c r="E10413">
        <v>5.98496325541152</v>
      </c>
      <c r="F10413">
        <v>5.7529944155534603</v>
      </c>
      <c r="G10413">
        <v>5.4158963756298002</v>
      </c>
      <c r="H10413">
        <v>6.4629476099795902</v>
      </c>
      <c r="I10413">
        <v>6.0555222887526101</v>
      </c>
      <c r="J10413">
        <v>6.2974991401326799</v>
      </c>
      <c r="K10413">
        <v>6.1108697077640501</v>
      </c>
      <c r="L10413">
        <v>5.3400637897298404</v>
      </c>
      <c r="M10413">
        <v>5.6583384812313096</v>
      </c>
      <c r="N10413">
        <v>5.5054798817117598</v>
      </c>
      <c r="O10413">
        <v>5.4473703770443702</v>
      </c>
      <c r="P10413">
        <v>6.6290412099549298</v>
      </c>
      <c r="Q10413">
        <v>2.8218677180984102</v>
      </c>
    </row>
    <row r="10414" spans="1:17">
      <c r="A10414" t="s">
        <v>18980</v>
      </c>
      <c r="B10414" s="16" t="e">
        <v>#N/A</v>
      </c>
      <c r="C10414">
        <v>5.5513602268050501</v>
      </c>
      <c r="D10414">
        <v>5.7271715246175301</v>
      </c>
      <c r="E10414">
        <v>5.2175717649130604</v>
      </c>
      <c r="F10414">
        <v>5.51621391430335</v>
      </c>
      <c r="G10414">
        <v>4.4429501088137897</v>
      </c>
      <c r="H10414">
        <v>5.6573806008778602</v>
      </c>
      <c r="I10414">
        <v>5.2542284300769104</v>
      </c>
      <c r="J10414">
        <v>5.2529193450356404</v>
      </c>
      <c r="K10414">
        <v>4.8383826859307302</v>
      </c>
      <c r="L10414">
        <v>4.2633743974944602</v>
      </c>
      <c r="M10414">
        <v>4.10067942601317</v>
      </c>
      <c r="N10414">
        <v>4.8593448344507699</v>
      </c>
      <c r="O10414">
        <v>4.4030955001336496</v>
      </c>
      <c r="P10414">
        <v>5.3440870543648904</v>
      </c>
      <c r="Q10414">
        <v>7.3593062614465703</v>
      </c>
    </row>
    <row r="10415" spans="1:17">
      <c r="A10415" t="s">
        <v>18981</v>
      </c>
      <c r="B10415" s="16" t="s">
        <v>18982</v>
      </c>
      <c r="C10415">
        <v>8.9899687045467704</v>
      </c>
      <c r="D10415">
        <v>8.9517572496129407</v>
      </c>
      <c r="E10415">
        <v>9.1715974898209307</v>
      </c>
      <c r="F10415">
        <v>9.1257008751479205</v>
      </c>
      <c r="G10415">
        <v>8.9140215884046903</v>
      </c>
      <c r="H10415">
        <v>10.100659262382701</v>
      </c>
      <c r="I10415">
        <v>9.2580627818744805</v>
      </c>
      <c r="J10415">
        <v>9.39752786587405</v>
      </c>
      <c r="K10415">
        <v>8.7808386217585497</v>
      </c>
      <c r="L10415">
        <v>9.1525257337800099</v>
      </c>
      <c r="M10415">
        <v>9.3075316968484998</v>
      </c>
      <c r="N10415">
        <v>9.3148604694759207</v>
      </c>
      <c r="O10415">
        <v>9.4716553586942798</v>
      </c>
      <c r="P10415">
        <v>9.4026989071244405</v>
      </c>
      <c r="Q10415">
        <v>8.3931679398307004</v>
      </c>
    </row>
    <row r="10416" spans="1:17">
      <c r="A10416" t="s">
        <v>18983</v>
      </c>
      <c r="B10416" s="16" t="s">
        <v>18984</v>
      </c>
      <c r="C10416">
        <v>8.6659178183868004</v>
      </c>
      <c r="D10416">
        <v>8.8163055113916897</v>
      </c>
      <c r="E10416">
        <v>9.04712645026998</v>
      </c>
      <c r="F10416">
        <v>9.1200558139650401</v>
      </c>
      <c r="G10416">
        <v>8.8164981489662004</v>
      </c>
      <c r="H10416">
        <v>9.3409714127258905</v>
      </c>
      <c r="I10416">
        <v>8.6429836375329891</v>
      </c>
      <c r="J10416">
        <v>9.1990919530054303</v>
      </c>
      <c r="K10416">
        <v>8.5506023838728407</v>
      </c>
      <c r="L10416">
        <v>8.7747037255395792</v>
      </c>
      <c r="M10416">
        <v>8.9247790262689701</v>
      </c>
      <c r="N10416">
        <v>9.1432479507308102</v>
      </c>
      <c r="O10416">
        <v>9.0782083027256402</v>
      </c>
      <c r="P10416">
        <v>8.1851428746972594</v>
      </c>
      <c r="Q10416">
        <v>9.3151344269335699</v>
      </c>
    </row>
    <row r="10417" spans="1:17">
      <c r="A10417" t="s">
        <v>18985</v>
      </c>
      <c r="B10417" s="16" t="s">
        <v>18986</v>
      </c>
      <c r="C10417">
        <v>8.9101001078644693</v>
      </c>
      <c r="D10417">
        <v>8.8163055113916897</v>
      </c>
      <c r="E10417">
        <v>9.0566074308602005</v>
      </c>
      <c r="F10417">
        <v>9.2669187161617295</v>
      </c>
      <c r="G10417">
        <v>8.8136124976706594</v>
      </c>
      <c r="H10417">
        <v>9.4487569850186102</v>
      </c>
      <c r="I10417">
        <v>8.5858089249887097</v>
      </c>
      <c r="J10417">
        <v>9.2539369065760404</v>
      </c>
      <c r="K10417">
        <v>8.6451198674454997</v>
      </c>
      <c r="L10417">
        <v>8.7620183180226601</v>
      </c>
      <c r="M10417">
        <v>8.7025261127290907</v>
      </c>
      <c r="N10417">
        <v>8.5675425437041195</v>
      </c>
      <c r="O10417">
        <v>8.7849085518985497</v>
      </c>
      <c r="P10417">
        <v>8.8545877403983102</v>
      </c>
      <c r="Q10417">
        <v>8.48255560796823</v>
      </c>
    </row>
    <row r="10418" spans="1:17">
      <c r="A10418" t="s">
        <v>18987</v>
      </c>
      <c r="B10418" s="16" t="s">
        <v>18988</v>
      </c>
      <c r="C10418">
        <v>9.2020954844139293</v>
      </c>
      <c r="D10418">
        <v>9.2027626790822108</v>
      </c>
      <c r="E10418">
        <v>9.3363345800009103</v>
      </c>
      <c r="F10418">
        <v>9.6333612620759599</v>
      </c>
      <c r="G10418">
        <v>9.36793029810927</v>
      </c>
      <c r="H10418">
        <v>9.7822726539097893</v>
      </c>
      <c r="I10418">
        <v>9.1397091455956705</v>
      </c>
      <c r="J10418">
        <v>9.6771238832581208</v>
      </c>
      <c r="K10418">
        <v>8.9342858664049594</v>
      </c>
      <c r="L10418">
        <v>9.3141706294837601</v>
      </c>
      <c r="M10418">
        <v>9.5887647816201405</v>
      </c>
      <c r="N10418">
        <v>9.3935712307008998</v>
      </c>
      <c r="O10418">
        <v>9.5639387113131793</v>
      </c>
      <c r="P10418">
        <v>9.4050596235809696</v>
      </c>
      <c r="Q10418">
        <v>8.5667227177791094</v>
      </c>
    </row>
    <row r="10419" spans="1:17">
      <c r="A10419" t="s">
        <v>18989</v>
      </c>
      <c r="B10419" s="16" t="s">
        <v>18990</v>
      </c>
      <c r="C10419">
        <v>9.9826625850573496</v>
      </c>
      <c r="D10419">
        <v>10.119579012962401</v>
      </c>
      <c r="E10419">
        <v>10.0596837650253</v>
      </c>
      <c r="F10419">
        <v>10.101781651611599</v>
      </c>
      <c r="G10419">
        <v>9.9092607851176897</v>
      </c>
      <c r="H10419">
        <v>10.188540826537301</v>
      </c>
      <c r="I10419">
        <v>9.8614347676386895</v>
      </c>
      <c r="J10419">
        <v>10.037292709225801</v>
      </c>
      <c r="K10419">
        <v>9.7589148826227099</v>
      </c>
      <c r="L10419">
        <v>9.8542646561952303</v>
      </c>
      <c r="M10419">
        <v>10.0253967505712</v>
      </c>
      <c r="N10419">
        <v>10.010315918363601</v>
      </c>
      <c r="O10419">
        <v>10.0878600229713</v>
      </c>
      <c r="P10419">
        <v>9.5592704956688905</v>
      </c>
      <c r="Q10419">
        <v>10.2743564196501</v>
      </c>
    </row>
    <row r="10420" spans="1:17">
      <c r="A10420" t="s">
        <v>18991</v>
      </c>
      <c r="B10420" s="16" t="s">
        <v>18992</v>
      </c>
      <c r="C10420">
        <v>8.9482368689179292</v>
      </c>
      <c r="D10420">
        <v>8.9539845788906796</v>
      </c>
      <c r="E10420">
        <v>9.09392010020904</v>
      </c>
      <c r="F10420">
        <v>9.2972487399183308</v>
      </c>
      <c r="G10420">
        <v>9.0888821552467594</v>
      </c>
      <c r="H10420">
        <v>9.4285142919848699</v>
      </c>
      <c r="I10420">
        <v>8.8282282933294294</v>
      </c>
      <c r="J10420">
        <v>9.3282286124234108</v>
      </c>
      <c r="K10420">
        <v>8.5854527238050693</v>
      </c>
      <c r="L10420">
        <v>8.8841139164815193</v>
      </c>
      <c r="M10420">
        <v>9.34747638159409</v>
      </c>
      <c r="N10420">
        <v>9.1580056483646395</v>
      </c>
      <c r="O10420">
        <v>9.2933476855550801</v>
      </c>
      <c r="P10420">
        <v>8.9121585051130907</v>
      </c>
      <c r="Q10420">
        <v>7.8374797051227896</v>
      </c>
    </row>
    <row r="10421" spans="1:17">
      <c r="A10421" t="s">
        <v>18993</v>
      </c>
      <c r="B10421" s="16" t="s">
        <v>18994</v>
      </c>
      <c r="C10421">
        <v>10.227120258436001</v>
      </c>
      <c r="D10421">
        <v>10.2539792245552</v>
      </c>
      <c r="E10421">
        <v>10.283402125273099</v>
      </c>
      <c r="F10421">
        <v>10.2208282425542</v>
      </c>
      <c r="G10421">
        <v>9.6638417526252898</v>
      </c>
      <c r="H10421">
        <v>9.6746706662479607</v>
      </c>
      <c r="I10421">
        <v>9.7521938753781701</v>
      </c>
      <c r="J10421">
        <v>10.005684296654101</v>
      </c>
      <c r="K10421">
        <v>9.9396383300102897</v>
      </c>
      <c r="L10421">
        <v>9.7591862314923592</v>
      </c>
      <c r="M10421">
        <v>9.3722142285325294</v>
      </c>
      <c r="N10421">
        <v>9.6477113562741703</v>
      </c>
      <c r="O10421">
        <v>9.3119197910647706</v>
      </c>
      <c r="P10421">
        <v>9.3049545900356598</v>
      </c>
      <c r="Q10421">
        <v>11.4765086217222</v>
      </c>
    </row>
    <row r="10422" spans="1:17">
      <c r="A10422" t="s">
        <v>18995</v>
      </c>
      <c r="B10422" s="16" t="s">
        <v>18996</v>
      </c>
      <c r="C10422">
        <v>12.9322102072561</v>
      </c>
      <c r="D10422">
        <v>13.001692522891499</v>
      </c>
      <c r="E10422">
        <v>13.004459723744599</v>
      </c>
      <c r="F10422">
        <v>12.7300158216665</v>
      </c>
      <c r="G10422">
        <v>12.633004730680501</v>
      </c>
      <c r="H10422">
        <v>12.9346902776643</v>
      </c>
      <c r="I10422">
        <v>12.780862668937001</v>
      </c>
      <c r="J10422">
        <v>12.703119819117401</v>
      </c>
      <c r="K10422">
        <v>12.8385871338782</v>
      </c>
      <c r="L10422">
        <v>12.6680585369559</v>
      </c>
      <c r="M10422">
        <v>12.1542270187543</v>
      </c>
      <c r="N10422">
        <v>12.4338601722259</v>
      </c>
      <c r="O10422">
        <v>12.165006027684599</v>
      </c>
      <c r="P10422">
        <v>12.3762381115467</v>
      </c>
      <c r="Q10422">
        <v>13.7751296451661</v>
      </c>
    </row>
    <row r="10423" spans="1:17">
      <c r="A10423" t="s">
        <v>18997</v>
      </c>
      <c r="B10423" s="16" t="s">
        <v>18998</v>
      </c>
      <c r="C10423">
        <v>9.6115113560651704</v>
      </c>
      <c r="D10423">
        <v>9.4873961704535201</v>
      </c>
      <c r="E10423">
        <v>9.6829340325587907</v>
      </c>
      <c r="F10423">
        <v>9.8881631477692302</v>
      </c>
      <c r="G10423">
        <v>9.6016442753658904</v>
      </c>
      <c r="H10423">
        <v>9.9130782469003709</v>
      </c>
      <c r="I10423">
        <v>9.2190212281476693</v>
      </c>
      <c r="J10423">
        <v>9.6546543857306393</v>
      </c>
      <c r="K10423">
        <v>9.1591150446762999</v>
      </c>
      <c r="L10423">
        <v>9.4595115934281893</v>
      </c>
      <c r="M10423">
        <v>9.7183040708352308</v>
      </c>
      <c r="N10423">
        <v>9.9067842304214295</v>
      </c>
      <c r="O10423">
        <v>9.9089402703896496</v>
      </c>
      <c r="P10423">
        <v>9.0084641952166695</v>
      </c>
      <c r="Q10423">
        <v>9.9995340544913205</v>
      </c>
    </row>
    <row r="10424" spans="1:17">
      <c r="A10424" t="s">
        <v>18999</v>
      </c>
      <c r="B10424" s="16" t="s">
        <v>19000</v>
      </c>
      <c r="C10424">
        <v>6.7316197386997496</v>
      </c>
      <c r="D10424">
        <v>6.5053514820953504</v>
      </c>
      <c r="E10424">
        <v>6.5872704820978099</v>
      </c>
      <c r="F10424">
        <v>6.4184400025519999</v>
      </c>
      <c r="G10424">
        <v>6.6190383231045704</v>
      </c>
      <c r="H10424">
        <v>6.5024570733982996</v>
      </c>
      <c r="I10424">
        <v>6.7936822339404497</v>
      </c>
      <c r="J10424">
        <v>6.5039792081677996</v>
      </c>
      <c r="K10424">
        <v>6.7282405473272702</v>
      </c>
      <c r="L10424">
        <v>6.4068267027450601</v>
      </c>
      <c r="M10424">
        <v>6.42447755612789</v>
      </c>
      <c r="N10424">
        <v>6.1443152006371102</v>
      </c>
      <c r="O10424">
        <v>6.3519688423618099</v>
      </c>
      <c r="P10424">
        <v>6.8814340296577301</v>
      </c>
      <c r="Q10424">
        <v>5.81282804418474</v>
      </c>
    </row>
    <row r="10425" spans="1:17">
      <c r="A10425" t="s">
        <v>19001</v>
      </c>
      <c r="B10425" s="16" t="s">
        <v>19002</v>
      </c>
      <c r="C10425">
        <v>7.1963615261964398</v>
      </c>
      <c r="D10425">
        <v>6.91663908632923</v>
      </c>
      <c r="E10425">
        <v>6.95616349127571</v>
      </c>
      <c r="F10425">
        <v>7.5292529987613301</v>
      </c>
      <c r="G10425">
        <v>6.96024046177752</v>
      </c>
      <c r="H10425">
        <v>6.8672647865190601</v>
      </c>
      <c r="I10425">
        <v>6.4852281731725103</v>
      </c>
      <c r="J10425">
        <v>6.9067745175236803</v>
      </c>
      <c r="K10425">
        <v>6.4874077146131803</v>
      </c>
      <c r="L10425">
        <v>6.5203172163094196</v>
      </c>
      <c r="M10425">
        <v>6.4834004201011801</v>
      </c>
      <c r="N10425">
        <v>6.5697898004478699</v>
      </c>
      <c r="O10425">
        <v>6.4997914439306701</v>
      </c>
      <c r="P10425">
        <v>6.7681820790449301</v>
      </c>
      <c r="Q10425">
        <v>5.81282804418474</v>
      </c>
    </row>
    <row r="10426" spans="1:17">
      <c r="A10426" t="s">
        <v>19003</v>
      </c>
      <c r="B10426" s="16" t="s">
        <v>19004</v>
      </c>
      <c r="C10426">
        <v>6.4801488877760303</v>
      </c>
      <c r="D10426">
        <v>6.4806971696611804</v>
      </c>
      <c r="E10426">
        <v>6.3388609491737098</v>
      </c>
      <c r="F10426">
        <v>5.9380809475840204</v>
      </c>
      <c r="G10426">
        <v>5.8658439972155101</v>
      </c>
      <c r="H10426">
        <v>6.0823845760958202</v>
      </c>
      <c r="I10426">
        <v>5.7119264710440998</v>
      </c>
      <c r="J10426">
        <v>5.7116194873258799</v>
      </c>
      <c r="K10426">
        <v>6.1973995995060003</v>
      </c>
      <c r="L10426">
        <v>6.0336280567968696</v>
      </c>
      <c r="M10426">
        <v>5.6924660375362501</v>
      </c>
      <c r="N10426">
        <v>5.8399741889468402</v>
      </c>
      <c r="O10426">
        <v>6.1617422448561596</v>
      </c>
      <c r="P10426">
        <v>6.4005945473111199</v>
      </c>
      <c r="Q10426">
        <v>7.3593062614465703</v>
      </c>
    </row>
    <row r="10427" spans="1:17">
      <c r="A10427" t="s">
        <v>19005</v>
      </c>
      <c r="B10427" s="16" t="s">
        <v>19006</v>
      </c>
      <c r="C10427">
        <v>8.8584643494239899</v>
      </c>
      <c r="D10427">
        <v>8.8644637911447095</v>
      </c>
      <c r="E10427">
        <v>8.7409534762686292</v>
      </c>
      <c r="F10427">
        <v>8.8169412528696292</v>
      </c>
      <c r="G10427">
        <v>8.6868845355756008</v>
      </c>
      <c r="H10427">
        <v>8.9821170763563298</v>
      </c>
      <c r="I10427">
        <v>8.8991066666600496</v>
      </c>
      <c r="J10427">
        <v>8.5946003492621408</v>
      </c>
      <c r="K10427">
        <v>8.6349187602856592</v>
      </c>
      <c r="L10427">
        <v>8.9142352045526092</v>
      </c>
      <c r="M10427">
        <v>9.2227309371337096</v>
      </c>
      <c r="N10427">
        <v>9.0804473835073392</v>
      </c>
      <c r="O10427">
        <v>8.9636083693798092</v>
      </c>
      <c r="P10427">
        <v>8.6022561904341206</v>
      </c>
      <c r="Q10427">
        <v>9.6975493141544398</v>
      </c>
    </row>
    <row r="10428" spans="1:17">
      <c r="A10428" t="s">
        <v>19007</v>
      </c>
      <c r="B10428" s="16" t="s">
        <v>19008</v>
      </c>
      <c r="C10428">
        <v>6.6870112423050099</v>
      </c>
      <c r="D10428">
        <v>6.8316797689911999</v>
      </c>
      <c r="E10428">
        <v>6.4200101908932998</v>
      </c>
      <c r="F10428">
        <v>7.0233102594783396</v>
      </c>
      <c r="G10428">
        <v>6.9706711592618902</v>
      </c>
      <c r="H10428">
        <v>7.9845820586994796</v>
      </c>
      <c r="I10428">
        <v>7.0561962709385</v>
      </c>
      <c r="J10428">
        <v>7.2630884481653997</v>
      </c>
      <c r="K10428">
        <v>6.8394351775703699</v>
      </c>
      <c r="L10428">
        <v>6.9557515520079001</v>
      </c>
      <c r="M10428">
        <v>7.4125634543830703</v>
      </c>
      <c r="N10428">
        <v>7.5243813226462599</v>
      </c>
      <c r="O10428">
        <v>7.5666406893008702</v>
      </c>
      <c r="P10428">
        <v>7.4104356790652197</v>
      </c>
      <c r="Q10428">
        <v>6.6375058506955904</v>
      </c>
    </row>
    <row r="10429" spans="1:17">
      <c r="A10429" t="s">
        <v>19009</v>
      </c>
      <c r="B10429" s="16" t="s">
        <v>19010</v>
      </c>
      <c r="C10429">
        <v>3.7779852140208301</v>
      </c>
      <c r="D10429">
        <v>3.7545556144430101</v>
      </c>
      <c r="E10429">
        <v>3.9618875914207199</v>
      </c>
      <c r="F10429">
        <v>4.0118215330109104</v>
      </c>
      <c r="G10429">
        <v>4.0460446887748596</v>
      </c>
      <c r="H10429">
        <v>2.8218677180984102</v>
      </c>
      <c r="I10429">
        <v>3.5089935751222501</v>
      </c>
      <c r="J10429">
        <v>3.5611359966351301</v>
      </c>
      <c r="K10429">
        <v>3.8204461843508501</v>
      </c>
      <c r="L10429">
        <v>3.7555759297476698</v>
      </c>
      <c r="M10429">
        <v>2.8218677180984102</v>
      </c>
      <c r="N10429">
        <v>3.6661147186140499</v>
      </c>
      <c r="O10429">
        <v>3.9295289699043701</v>
      </c>
      <c r="P10429">
        <v>3.6194497939779602</v>
      </c>
      <c r="Q10429">
        <v>5.09416193408443</v>
      </c>
    </row>
    <row r="10430" spans="1:17">
      <c r="A10430" t="s">
        <v>19011</v>
      </c>
      <c r="B10430" s="16" t="s">
        <v>19012</v>
      </c>
      <c r="C10430">
        <v>11.682365729012901</v>
      </c>
      <c r="D10430">
        <v>11.476933564032</v>
      </c>
      <c r="E10430">
        <v>11.714565702179501</v>
      </c>
      <c r="F10430">
        <v>11.295604769495</v>
      </c>
      <c r="G10430">
        <v>11.8157990042611</v>
      </c>
      <c r="H10430">
        <v>10.083500941827999</v>
      </c>
      <c r="I10430">
        <v>10.977550077641499</v>
      </c>
      <c r="J10430">
        <v>10.825198584708</v>
      </c>
      <c r="K10430">
        <v>12.088139290098599</v>
      </c>
      <c r="L10430">
        <v>11.5658576404035</v>
      </c>
      <c r="M10430">
        <v>11.0975417692623</v>
      </c>
      <c r="N10430">
        <v>11.568743147620101</v>
      </c>
      <c r="O10430">
        <v>11.20540371725</v>
      </c>
      <c r="P10430">
        <v>10.2194851335154</v>
      </c>
      <c r="Q10430">
        <v>13.623779235282401</v>
      </c>
    </row>
    <row r="10431" spans="1:17">
      <c r="A10431" t="s">
        <v>19013</v>
      </c>
      <c r="B10431" s="16" t="s">
        <v>19014</v>
      </c>
      <c r="C10431">
        <v>7.6018073521894403</v>
      </c>
      <c r="D10431">
        <v>7.2576375141296099</v>
      </c>
      <c r="E10431">
        <v>7.54747676036735</v>
      </c>
      <c r="F10431">
        <v>7.7502160963700497</v>
      </c>
      <c r="G10431">
        <v>7.9068761537441397</v>
      </c>
      <c r="H10431">
        <v>7.55069959745998</v>
      </c>
      <c r="I10431">
        <v>7.4500047402851104</v>
      </c>
      <c r="J10431">
        <v>7.4731870185194902</v>
      </c>
      <c r="K10431">
        <v>7.3197740054052103</v>
      </c>
      <c r="L10431">
        <v>7.2678234380760598</v>
      </c>
      <c r="M10431">
        <v>7.6357224685661302</v>
      </c>
      <c r="N10431">
        <v>7.70769945831037</v>
      </c>
      <c r="O10431">
        <v>7.7665162075693601</v>
      </c>
      <c r="P10431">
        <v>7.3625711812439798</v>
      </c>
      <c r="Q10431">
        <v>7.5369478347710803</v>
      </c>
    </row>
    <row r="10432" spans="1:17">
      <c r="A10432" t="s">
        <v>19015</v>
      </c>
      <c r="B10432" s="16" t="s">
        <v>19016</v>
      </c>
      <c r="C10432">
        <v>7.9081047685290304</v>
      </c>
      <c r="D10432">
        <v>7.7070247455286101</v>
      </c>
      <c r="E10432">
        <v>7.6345597848515201</v>
      </c>
      <c r="F10432">
        <v>7.6121172640846497</v>
      </c>
      <c r="G10432">
        <v>7.6719625067096704</v>
      </c>
      <c r="H10432">
        <v>7.9279863754087803</v>
      </c>
      <c r="I10432">
        <v>7.8227654422624404</v>
      </c>
      <c r="J10432">
        <v>7.7443036943194103</v>
      </c>
      <c r="K10432">
        <v>7.5814845344670303</v>
      </c>
      <c r="L10432">
        <v>7.7414587681385996</v>
      </c>
      <c r="M10432">
        <v>7.9991554419790001</v>
      </c>
      <c r="N10432">
        <v>7.7639597802696203</v>
      </c>
      <c r="O10432">
        <v>7.9746623774536998</v>
      </c>
      <c r="P10432">
        <v>7.9975370639367904</v>
      </c>
      <c r="Q10432">
        <v>6.6375058506955904</v>
      </c>
    </row>
    <row r="10433" spans="1:17">
      <c r="A10433" t="s">
        <v>19017</v>
      </c>
      <c r="B10433" s="16" t="s">
        <v>374</v>
      </c>
      <c r="C10433">
        <v>5.9648587736005902</v>
      </c>
      <c r="D10433">
        <v>6.2073457226732396</v>
      </c>
      <c r="E10433">
        <v>6.0115232870691901</v>
      </c>
      <c r="F10433">
        <v>6.1767486539667296</v>
      </c>
      <c r="G10433">
        <v>6.09486992412522</v>
      </c>
      <c r="H10433">
        <v>7.5126924894462599</v>
      </c>
      <c r="I10433">
        <v>6.5874223162907901</v>
      </c>
      <c r="J10433">
        <v>6.3659976937039797</v>
      </c>
      <c r="K10433">
        <v>5.9702391863381203</v>
      </c>
      <c r="L10433">
        <v>6.8634530912736</v>
      </c>
      <c r="M10433">
        <v>7.3028684494029497</v>
      </c>
      <c r="N10433">
        <v>6.9945341586853802</v>
      </c>
      <c r="O10433">
        <v>6.90712985101651</v>
      </c>
      <c r="P10433">
        <v>6.2813702146298303</v>
      </c>
      <c r="Q10433">
        <v>2.8218677180984102</v>
      </c>
    </row>
    <row r="10434" spans="1:17">
      <c r="A10434" t="s">
        <v>19018</v>
      </c>
      <c r="B10434" s="16" t="s">
        <v>414</v>
      </c>
      <c r="C10434">
        <v>10.4936288971076</v>
      </c>
      <c r="D10434">
        <v>10.2790642536285</v>
      </c>
      <c r="E10434">
        <v>11.3296730753995</v>
      </c>
      <c r="F10434">
        <v>10.6632153181907</v>
      </c>
      <c r="G10434">
        <v>11.0607371356062</v>
      </c>
      <c r="H10434">
        <v>9.1501888226661894</v>
      </c>
      <c r="I10434">
        <v>10.3990718740483</v>
      </c>
      <c r="J10434">
        <v>11.007794654287601</v>
      </c>
      <c r="K10434">
        <v>10.9219488694155</v>
      </c>
      <c r="L10434">
        <v>11.158388334799</v>
      </c>
      <c r="M10434">
        <v>10.360771029727999</v>
      </c>
      <c r="N10434">
        <v>10.695513685119</v>
      </c>
      <c r="O10434">
        <v>10.389674639615899</v>
      </c>
      <c r="P10434">
        <v>9.7863038938009499</v>
      </c>
      <c r="Q10434">
        <v>12.0590874986781</v>
      </c>
    </row>
    <row r="10435" spans="1:17">
      <c r="A10435" t="s">
        <v>19019</v>
      </c>
      <c r="B10435" s="16" t="s">
        <v>379</v>
      </c>
      <c r="C10435">
        <v>12.0550309371308</v>
      </c>
      <c r="D10435">
        <v>11.901766691545101</v>
      </c>
      <c r="E10435">
        <v>12.061903335712699</v>
      </c>
      <c r="F10435">
        <v>11.708303338582301</v>
      </c>
      <c r="G10435">
        <v>11.9785507164795</v>
      </c>
      <c r="H10435">
        <v>12.0152785891643</v>
      </c>
      <c r="I10435">
        <v>12.315552194890699</v>
      </c>
      <c r="J10435">
        <v>12.0573887898618</v>
      </c>
      <c r="K10435">
        <v>11.7232996739271</v>
      </c>
      <c r="L10435">
        <v>12.4521496068523</v>
      </c>
      <c r="M10435">
        <v>12.3783390668841</v>
      </c>
      <c r="N10435">
        <v>12.1933836692842</v>
      </c>
      <c r="O10435">
        <v>12.8197168729409</v>
      </c>
      <c r="P10435">
        <v>10.6697333050642</v>
      </c>
      <c r="Q10435">
        <v>12.699477750338399</v>
      </c>
    </row>
    <row r="10436" spans="1:17">
      <c r="A10436" t="s">
        <v>19020</v>
      </c>
      <c r="B10436" s="16" t="s">
        <v>390</v>
      </c>
      <c r="C10436">
        <v>4.2964146619915802</v>
      </c>
      <c r="D10436">
        <v>4.1197647330598102</v>
      </c>
      <c r="E10436">
        <v>3.6381873987360902</v>
      </c>
      <c r="F10436">
        <v>4.0892058755412499</v>
      </c>
      <c r="G10436">
        <v>3.5425260543824399</v>
      </c>
      <c r="H10436">
        <v>3.65660975244205</v>
      </c>
      <c r="I10436">
        <v>4.16059535596606</v>
      </c>
      <c r="J10436">
        <v>4.2567562628296498</v>
      </c>
      <c r="K10436">
        <v>3.8204461843508501</v>
      </c>
      <c r="L10436">
        <v>3.6339073669181099</v>
      </c>
      <c r="M10436">
        <v>4.0387673383778999</v>
      </c>
      <c r="N10436">
        <v>4.0888472785647796</v>
      </c>
      <c r="O10436">
        <v>3.5569664057961599</v>
      </c>
      <c r="P10436">
        <v>3.9363215208704698</v>
      </c>
      <c r="Q10436">
        <v>2.8218677180984102</v>
      </c>
    </row>
    <row r="10437" spans="1:17">
      <c r="A10437" t="s">
        <v>19021</v>
      </c>
      <c r="B10437" s="16" t="s">
        <v>397</v>
      </c>
      <c r="C10437">
        <v>7.9129371762360199</v>
      </c>
      <c r="D10437">
        <v>7.8764226685238103</v>
      </c>
      <c r="E10437">
        <v>7.9786549044894901</v>
      </c>
      <c r="F10437">
        <v>7.8537017077023297</v>
      </c>
      <c r="G10437">
        <v>7.3988114298928798</v>
      </c>
      <c r="H10437">
        <v>8.4739482481615003</v>
      </c>
      <c r="I10437">
        <v>8.4541170662821195</v>
      </c>
      <c r="J10437">
        <v>7.18352996326277</v>
      </c>
      <c r="K10437">
        <v>7.5106431592993799</v>
      </c>
      <c r="L10437">
        <v>8.3622736206807993</v>
      </c>
      <c r="M10437">
        <v>7.94460206837147</v>
      </c>
      <c r="N10437">
        <v>8.2896973339865205</v>
      </c>
      <c r="O10437">
        <v>7.7706573218086703</v>
      </c>
      <c r="P10437">
        <v>8.1461404644699105</v>
      </c>
      <c r="Q10437">
        <v>8.1958182219819093</v>
      </c>
    </row>
    <row r="10438" spans="1:17">
      <c r="A10438" t="s">
        <v>19022</v>
      </c>
      <c r="B10438" s="16" t="s">
        <v>401</v>
      </c>
      <c r="C10438">
        <v>8.4098631548425509</v>
      </c>
      <c r="D10438">
        <v>8.1260983970390104</v>
      </c>
      <c r="E10438">
        <v>8.2671264096345496</v>
      </c>
      <c r="F10438">
        <v>8.0486743931903693</v>
      </c>
      <c r="G10438">
        <v>8.6420397036589893</v>
      </c>
      <c r="H10438">
        <v>7.0731185789130802</v>
      </c>
      <c r="I10438">
        <v>8.1058029072197897</v>
      </c>
      <c r="J10438">
        <v>8.0707446288144897</v>
      </c>
      <c r="K10438">
        <v>8.6425763491698699</v>
      </c>
      <c r="L10438">
        <v>8.2284746209632704</v>
      </c>
      <c r="M10438">
        <v>7.9165304623469304</v>
      </c>
      <c r="N10438">
        <v>7.8754012744497004</v>
      </c>
      <c r="O10438">
        <v>7.97106893698232</v>
      </c>
      <c r="P10438">
        <v>7.5016343753046</v>
      </c>
      <c r="Q10438">
        <v>10.087613053174801</v>
      </c>
    </row>
    <row r="10439" spans="1:17">
      <c r="A10439" t="s">
        <v>19023</v>
      </c>
      <c r="B10439" s="16" t="s">
        <v>404</v>
      </c>
      <c r="C10439">
        <v>6.1745445797018697</v>
      </c>
      <c r="D10439">
        <v>6.35058411604592</v>
      </c>
      <c r="E10439">
        <v>6.6389320012258004</v>
      </c>
      <c r="F10439">
        <v>6.5023495203630803</v>
      </c>
      <c r="G10439">
        <v>6.7460963501903599</v>
      </c>
      <c r="H10439">
        <v>6.4085032367581496</v>
      </c>
      <c r="I10439">
        <v>6.1921342703290696</v>
      </c>
      <c r="J10439">
        <v>6.7957351857853503</v>
      </c>
      <c r="K10439">
        <v>5.3619579291262198</v>
      </c>
      <c r="L10439">
        <v>5.98142559332394</v>
      </c>
      <c r="M10439">
        <v>6.2314702917085096</v>
      </c>
      <c r="N10439">
        <v>6.3801747828766198</v>
      </c>
      <c r="O10439">
        <v>6.3295390887967304</v>
      </c>
      <c r="P10439">
        <v>5.8481757373421797</v>
      </c>
      <c r="Q10439">
        <v>6.6375058506955904</v>
      </c>
    </row>
    <row r="10440" spans="1:17">
      <c r="A10440" t="s">
        <v>19024</v>
      </c>
      <c r="B10440" s="16" t="s">
        <v>418</v>
      </c>
      <c r="C10440">
        <v>9.0656451604439798</v>
      </c>
      <c r="D10440">
        <v>9.1159153830665201</v>
      </c>
      <c r="E10440">
        <v>9.4629379117410402</v>
      </c>
      <c r="F10440">
        <v>9.3735620098735009</v>
      </c>
      <c r="G10440">
        <v>9.0841010347828508</v>
      </c>
      <c r="H10440">
        <v>10.1322911886563</v>
      </c>
      <c r="I10440">
        <v>9.4806977606476899</v>
      </c>
      <c r="J10440">
        <v>9.7285889662869298</v>
      </c>
      <c r="K10440">
        <v>9.0898644922941294</v>
      </c>
      <c r="L10440">
        <v>9.5315260593763291</v>
      </c>
      <c r="M10440">
        <v>9.8474135909342309</v>
      </c>
      <c r="N10440">
        <v>9.4130350840350694</v>
      </c>
      <c r="O10440">
        <v>9.5386888785613007</v>
      </c>
      <c r="P10440">
        <v>9.4718918982783809</v>
      </c>
      <c r="Q10440">
        <v>7.1565710053807701</v>
      </c>
    </row>
    <row r="10441" spans="1:17">
      <c r="A10441" t="s">
        <v>19025</v>
      </c>
      <c r="B10441" s="16" t="s">
        <v>422</v>
      </c>
      <c r="C10441">
        <v>7.0458303086313601</v>
      </c>
      <c r="D10441">
        <v>6.9074442113721899</v>
      </c>
      <c r="E10441">
        <v>7.7714853696760704</v>
      </c>
      <c r="F10441">
        <v>7.8169253978300501</v>
      </c>
      <c r="G10441">
        <v>7.8739907276269099</v>
      </c>
      <c r="H10441">
        <v>6.0823845760958202</v>
      </c>
      <c r="I10441">
        <v>7.3006757095922703</v>
      </c>
      <c r="J10441">
        <v>7.4936168087532602</v>
      </c>
      <c r="K10441">
        <v>7.7327667258679904</v>
      </c>
      <c r="L10441">
        <v>7.6284855381918701</v>
      </c>
      <c r="M10441">
        <v>7.3820668422772098</v>
      </c>
      <c r="N10441">
        <v>7.4231462068533096</v>
      </c>
      <c r="O10441">
        <v>7.5713977500087601</v>
      </c>
      <c r="P10441">
        <v>6.1512012767569502</v>
      </c>
      <c r="Q10441">
        <v>9.4541791636288703</v>
      </c>
    </row>
    <row r="10442" spans="1:17">
      <c r="A10442" t="s">
        <v>19026</v>
      </c>
      <c r="B10442" s="16" t="s">
        <v>19027</v>
      </c>
      <c r="C10442">
        <v>7.9177534237750704</v>
      </c>
      <c r="D10442">
        <v>7.9497308477314199</v>
      </c>
      <c r="E10442">
        <v>8.0437013839317597</v>
      </c>
      <c r="F10442">
        <v>8.1220913273772499</v>
      </c>
      <c r="G10442">
        <v>7.8232101362540103</v>
      </c>
      <c r="H10442">
        <v>7.9753025283051704</v>
      </c>
      <c r="I10442">
        <v>7.6688686781211901</v>
      </c>
      <c r="J10442">
        <v>7.8589129128298802</v>
      </c>
      <c r="K10442">
        <v>8.1243186010665394</v>
      </c>
      <c r="L10442">
        <v>7.9837524400169499</v>
      </c>
      <c r="M10442">
        <v>7.9515353077633701</v>
      </c>
      <c r="N10442">
        <v>8.3752086096526401</v>
      </c>
      <c r="O10442">
        <v>8.0917933474708494</v>
      </c>
      <c r="P10442">
        <v>7.6683273741469904</v>
      </c>
      <c r="Q10442">
        <v>9.6975493141544398</v>
      </c>
    </row>
    <row r="10443" spans="1:17">
      <c r="A10443" t="s">
        <v>19028</v>
      </c>
      <c r="B10443" s="16" t="s">
        <v>19029</v>
      </c>
      <c r="C10443">
        <v>8.4766347763113608</v>
      </c>
      <c r="D10443">
        <v>8.4503425575365902</v>
      </c>
      <c r="E10443">
        <v>8.6394440500735605</v>
      </c>
      <c r="F10443">
        <v>8.7232323506580602</v>
      </c>
      <c r="G10443">
        <v>8.4397887724796608</v>
      </c>
      <c r="H10443">
        <v>8.9254578014409507</v>
      </c>
      <c r="I10443">
        <v>8.3458924898333908</v>
      </c>
      <c r="J10443">
        <v>8.5683880604223699</v>
      </c>
      <c r="K10443">
        <v>8.3469260273422101</v>
      </c>
      <c r="L10443">
        <v>8.2321595546438608</v>
      </c>
      <c r="M10443">
        <v>8.2753717701059504</v>
      </c>
      <c r="N10443">
        <v>8.2781601181064097</v>
      </c>
      <c r="O10443">
        <v>8.3375897652241306</v>
      </c>
      <c r="P10443">
        <v>8.3850052615163406</v>
      </c>
      <c r="Q10443">
        <v>7.8374797051227896</v>
      </c>
    </row>
    <row r="10444" spans="1:17">
      <c r="A10444" t="s">
        <v>19030</v>
      </c>
      <c r="B10444" s="16" t="s">
        <v>19031</v>
      </c>
      <c r="C10444">
        <v>10.0088332880569</v>
      </c>
      <c r="D10444">
        <v>9.9038441030640403</v>
      </c>
      <c r="E10444">
        <v>10.0391093083764</v>
      </c>
      <c r="F10444">
        <v>9.9057665145875706</v>
      </c>
      <c r="G10444">
        <v>10.0714183389826</v>
      </c>
      <c r="H10444">
        <v>9.2725875905461095</v>
      </c>
      <c r="I10444">
        <v>9.9665220112983093</v>
      </c>
      <c r="J10444">
        <v>9.6202799223279101</v>
      </c>
      <c r="K10444">
        <v>10.0862536639653</v>
      </c>
      <c r="L10444">
        <v>9.9128089791098208</v>
      </c>
      <c r="M10444">
        <v>9.8427632363049202</v>
      </c>
      <c r="N10444">
        <v>9.5866923720838209</v>
      </c>
      <c r="O10444">
        <v>9.9776550093404204</v>
      </c>
      <c r="P10444">
        <v>9.6235259517728693</v>
      </c>
      <c r="Q10444">
        <v>10.794011593546401</v>
      </c>
    </row>
    <row r="10445" spans="1:17">
      <c r="A10445" t="s">
        <v>19032</v>
      </c>
      <c r="B10445" s="16" t="s">
        <v>19033</v>
      </c>
      <c r="C10445">
        <v>5.7625387775367001</v>
      </c>
      <c r="D10445">
        <v>5.6840918186943501</v>
      </c>
      <c r="E10445">
        <v>5.98496325541152</v>
      </c>
      <c r="F10445">
        <v>5.8669547222798002</v>
      </c>
      <c r="G10445">
        <v>5.8658439972155101</v>
      </c>
      <c r="H10445">
        <v>4.6515204620337798</v>
      </c>
      <c r="I10445">
        <v>5.43372981984401</v>
      </c>
      <c r="J10445">
        <v>4.7455649477942696</v>
      </c>
      <c r="K10445">
        <v>5.5739944882594701</v>
      </c>
      <c r="L10445">
        <v>5.6420869460872103</v>
      </c>
      <c r="M10445">
        <v>6.2083104757069396</v>
      </c>
      <c r="N10445">
        <v>6.45082718387882</v>
      </c>
      <c r="O10445">
        <v>5.7510187021614403</v>
      </c>
      <c r="P10445">
        <v>4.6013142303928598</v>
      </c>
      <c r="Q10445">
        <v>8.3931679398307004</v>
      </c>
    </row>
    <row r="10446" spans="1:17">
      <c r="A10446" t="s">
        <v>19034</v>
      </c>
      <c r="B10446" s="16" t="s">
        <v>19035</v>
      </c>
      <c r="C10446">
        <v>6.5189022208360896</v>
      </c>
      <c r="D10446">
        <v>6.6449460234552697</v>
      </c>
      <c r="E10446">
        <v>5.7834864418304504</v>
      </c>
      <c r="F10446">
        <v>5.7920231273194096</v>
      </c>
      <c r="G10446">
        <v>6.9284850452367301</v>
      </c>
      <c r="H10446">
        <v>6.5534884052218203</v>
      </c>
      <c r="I10446">
        <v>7.1590348358018003</v>
      </c>
      <c r="J10446">
        <v>6.5140594732174302</v>
      </c>
      <c r="K10446">
        <v>6.45277007558881</v>
      </c>
      <c r="L10446">
        <v>7.3033402976722401</v>
      </c>
      <c r="M10446">
        <v>7.34037140201431</v>
      </c>
      <c r="N10446">
        <v>7.7584316664209503</v>
      </c>
      <c r="O10446">
        <v>6.62455111994002</v>
      </c>
      <c r="P10446">
        <v>7.3029469869286503</v>
      </c>
      <c r="Q10446">
        <v>6.9204191934356096</v>
      </c>
    </row>
    <row r="10447" spans="1:17">
      <c r="A10447" t="s">
        <v>19036</v>
      </c>
      <c r="B10447" s="16" t="s">
        <v>19037</v>
      </c>
      <c r="C10447">
        <v>7.5154307563451699</v>
      </c>
      <c r="D10447">
        <v>7.1834890738267099</v>
      </c>
      <c r="E10447">
        <v>6.9009124338700998</v>
      </c>
      <c r="F10447">
        <v>6.5023495203630803</v>
      </c>
      <c r="G10447">
        <v>7.1738294645290104</v>
      </c>
      <c r="H10447">
        <v>6.1168867254643997</v>
      </c>
      <c r="I10447">
        <v>6.7056631409512804</v>
      </c>
      <c r="J10447">
        <v>6.0135244304895803</v>
      </c>
      <c r="K10447">
        <v>8.0026054467006897</v>
      </c>
      <c r="L10447">
        <v>7.4114323954884904</v>
      </c>
      <c r="M10447">
        <v>6.9405014020759301</v>
      </c>
      <c r="N10447">
        <v>6.9466217506702197</v>
      </c>
      <c r="O10447">
        <v>6.8919655899039798</v>
      </c>
      <c r="P10447">
        <v>6.4566563684026503</v>
      </c>
      <c r="Q10447">
        <v>7.6950435514148801</v>
      </c>
    </row>
    <row r="10448" spans="1:17">
      <c r="A10448" t="s">
        <v>19038</v>
      </c>
      <c r="B10448" s="16" t="s">
        <v>19039</v>
      </c>
      <c r="C10448">
        <v>8.7247814586871506</v>
      </c>
      <c r="D10448">
        <v>8.6910383824781192</v>
      </c>
      <c r="E10448">
        <v>8.5437921814222193</v>
      </c>
      <c r="F10448">
        <v>8.6880503507023494</v>
      </c>
      <c r="G10448">
        <v>8.5957551368728407</v>
      </c>
      <c r="H10448">
        <v>8.7812361361850293</v>
      </c>
      <c r="I10448">
        <v>8.6429836375329891</v>
      </c>
      <c r="J10448">
        <v>8.6133688821611898</v>
      </c>
      <c r="K10448">
        <v>8.4610467262649003</v>
      </c>
      <c r="L10448">
        <v>8.5362753196431598</v>
      </c>
      <c r="M10448">
        <v>8.5826656342951697</v>
      </c>
      <c r="N10448">
        <v>8.8609254588319608</v>
      </c>
      <c r="O10448">
        <v>8.6112020104598805</v>
      </c>
      <c r="P10448">
        <v>8.4776666600402901</v>
      </c>
      <c r="Q10448">
        <v>9.4093039143768298</v>
      </c>
    </row>
    <row r="10449" spans="1:17">
      <c r="A10449" t="s">
        <v>19040</v>
      </c>
      <c r="B10449" s="16" t="s">
        <v>19041</v>
      </c>
      <c r="C10449">
        <v>7.9225536190524997</v>
      </c>
      <c r="D10449">
        <v>8.1260983970390104</v>
      </c>
      <c r="E10449">
        <v>7.7006203336366701</v>
      </c>
      <c r="F10449">
        <v>7.89398253654453</v>
      </c>
      <c r="G10449">
        <v>7.8684360662305703</v>
      </c>
      <c r="H10449">
        <v>8.6120205144128406</v>
      </c>
      <c r="I10449">
        <v>8.4062449768044498</v>
      </c>
      <c r="J10449">
        <v>8.0188756632992195</v>
      </c>
      <c r="K10449">
        <v>7.8565336172856703</v>
      </c>
      <c r="L10449">
        <v>8.1370854117518796</v>
      </c>
      <c r="M10449">
        <v>8.2190419293193298</v>
      </c>
      <c r="N10449">
        <v>7.8496392949471501</v>
      </c>
      <c r="O10449">
        <v>8.2951224500131993</v>
      </c>
      <c r="P10449">
        <v>8.3657361276807904</v>
      </c>
      <c r="Q10449">
        <v>6.9204191934356096</v>
      </c>
    </row>
    <row r="10450" spans="1:17">
      <c r="A10450" t="s">
        <v>19042</v>
      </c>
      <c r="B10450" s="16" t="s">
        <v>19043</v>
      </c>
      <c r="C10450">
        <v>6.2380537160109402</v>
      </c>
      <c r="D10450">
        <v>6.5999148337760403</v>
      </c>
      <c r="E10450">
        <v>5.9302896994145904</v>
      </c>
      <c r="F10450">
        <v>5.9029685313311697</v>
      </c>
      <c r="G10450">
        <v>5.9953604944039602</v>
      </c>
      <c r="H10450">
        <v>6.7300856779471898</v>
      </c>
      <c r="I10450">
        <v>6.4312449976653498</v>
      </c>
      <c r="J10450">
        <v>6.1881223582657396</v>
      </c>
      <c r="K10450">
        <v>6.3434929552864503</v>
      </c>
      <c r="L10450">
        <v>6.1948816344875999</v>
      </c>
      <c r="M10450">
        <v>6.27668483199077</v>
      </c>
      <c r="N10450">
        <v>5.5054798817117598</v>
      </c>
      <c r="O10450">
        <v>6.4693817185352103</v>
      </c>
      <c r="P10450">
        <v>6.8539498093667603</v>
      </c>
      <c r="Q10450">
        <v>5.09416193408443</v>
      </c>
    </row>
    <row r="10451" spans="1:17">
      <c r="A10451" t="s">
        <v>19044</v>
      </c>
      <c r="B10451" s="16" t="s">
        <v>19045</v>
      </c>
      <c r="C10451">
        <v>7.9881288110009603</v>
      </c>
      <c r="D10451">
        <v>8.1260983970390104</v>
      </c>
      <c r="E10451">
        <v>8.2228824023874001</v>
      </c>
      <c r="F10451">
        <v>7.7550849236394299</v>
      </c>
      <c r="G10451">
        <v>8.0945910163541193</v>
      </c>
      <c r="H10451">
        <v>8.3430385120439698</v>
      </c>
      <c r="I10451">
        <v>8.3567282164050702</v>
      </c>
      <c r="J10451">
        <v>8.0223923038524401</v>
      </c>
      <c r="K10451">
        <v>8.5960085993095703</v>
      </c>
      <c r="L10451">
        <v>8.2284746209632704</v>
      </c>
      <c r="M10451">
        <v>8.0124769661887303</v>
      </c>
      <c r="N10451">
        <v>7.5629610835179397</v>
      </c>
      <c r="O10451">
        <v>8.01360964961661</v>
      </c>
      <c r="P10451">
        <v>8.5348522003527201</v>
      </c>
      <c r="Q10451">
        <v>7.9670857749043096</v>
      </c>
    </row>
    <row r="10452" spans="1:17">
      <c r="A10452" t="s">
        <v>19046</v>
      </c>
      <c r="B10452" s="16" t="s">
        <v>19047</v>
      </c>
      <c r="C10452">
        <v>6.2534960108011504</v>
      </c>
      <c r="D10452">
        <v>6.6778115158535103</v>
      </c>
      <c r="E10452">
        <v>6.5517604823563804</v>
      </c>
      <c r="F10452">
        <v>6.7768408805523199</v>
      </c>
      <c r="G10452">
        <v>6.60568818255563</v>
      </c>
      <c r="H10452">
        <v>7.0378223940395603</v>
      </c>
      <c r="I10452">
        <v>6.4174232226032499</v>
      </c>
      <c r="J10452">
        <v>6.5140594732174302</v>
      </c>
      <c r="K10452">
        <v>6.6284801273500698</v>
      </c>
      <c r="L10452">
        <v>6.3936395210192902</v>
      </c>
      <c r="M10452">
        <v>6.98859549043756</v>
      </c>
      <c r="N10452">
        <v>6.9945341586853802</v>
      </c>
      <c r="O10452">
        <v>6.9221352887737302</v>
      </c>
      <c r="P10452">
        <v>6.7232899141601701</v>
      </c>
      <c r="Q10452">
        <v>5.81282804418474</v>
      </c>
    </row>
    <row r="10453" spans="1:17">
      <c r="A10453" t="s">
        <v>19048</v>
      </c>
      <c r="B10453" s="16" t="s">
        <v>19049</v>
      </c>
      <c r="C10453">
        <v>10.6354857266385</v>
      </c>
      <c r="D10453">
        <v>10.5859232968821</v>
      </c>
      <c r="E10453">
        <v>10.721101492921701</v>
      </c>
      <c r="F10453">
        <v>10.6958327504222</v>
      </c>
      <c r="G10453">
        <v>10.6366766982248</v>
      </c>
      <c r="H10453">
        <v>10.3004390234884</v>
      </c>
      <c r="I10453">
        <v>10.414704278640199</v>
      </c>
      <c r="J10453">
        <v>10.644308690359299</v>
      </c>
      <c r="K10453">
        <v>10.5304789504456</v>
      </c>
      <c r="L10453">
        <v>10.3651311996428</v>
      </c>
      <c r="M10453">
        <v>10.423154463804</v>
      </c>
      <c r="N10453">
        <v>10.2136780384656</v>
      </c>
      <c r="O10453">
        <v>10.519485732594701</v>
      </c>
      <c r="P10453">
        <v>10.4677606994901</v>
      </c>
      <c r="Q10453">
        <v>10.087613053174801</v>
      </c>
    </row>
    <row r="10454" spans="1:17">
      <c r="A10454" t="s">
        <v>19050</v>
      </c>
      <c r="B10454" s="16" t="s">
        <v>19051</v>
      </c>
      <c r="C10454">
        <v>8.9387968122788397</v>
      </c>
      <c r="D10454">
        <v>8.7916094982191808</v>
      </c>
      <c r="E10454">
        <v>8.8648587280440196</v>
      </c>
      <c r="F10454">
        <v>8.7982090594764806</v>
      </c>
      <c r="G10454">
        <v>9.0983971071131897</v>
      </c>
      <c r="H10454">
        <v>9.1062588803884008</v>
      </c>
      <c r="I10454">
        <v>8.9332808585250394</v>
      </c>
      <c r="J10454">
        <v>8.7232830152535108</v>
      </c>
      <c r="K10454">
        <v>9.01318807115155</v>
      </c>
      <c r="L10454">
        <v>9.1111179111073994</v>
      </c>
      <c r="M10454">
        <v>9.0908802006422604</v>
      </c>
      <c r="N10454">
        <v>9.54559935878701</v>
      </c>
      <c r="O10454">
        <v>9.0664765552994595</v>
      </c>
      <c r="P10454">
        <v>8.8476610822785897</v>
      </c>
      <c r="Q10454">
        <v>10.087613053174801</v>
      </c>
    </row>
    <row r="10455" spans="1:17">
      <c r="A10455" t="s">
        <v>19052</v>
      </c>
      <c r="B10455" s="16" t="s">
        <v>313</v>
      </c>
      <c r="C10455">
        <v>8.0940329451709498</v>
      </c>
      <c r="D10455">
        <v>8.1496195864347705</v>
      </c>
      <c r="E10455">
        <v>8.6809092688620506</v>
      </c>
      <c r="F10455">
        <v>8.46272463698668</v>
      </c>
      <c r="G10455">
        <v>8.2349826637186894</v>
      </c>
      <c r="H10455">
        <v>9.1398500348498892</v>
      </c>
      <c r="I10455">
        <v>8.6131744940128296</v>
      </c>
      <c r="J10455">
        <v>9.0260717295278692</v>
      </c>
      <c r="K10455">
        <v>8.2533183599327202</v>
      </c>
      <c r="L10455">
        <v>8.3453621269901195</v>
      </c>
      <c r="M10455">
        <v>8.8207712837645609</v>
      </c>
      <c r="N10455">
        <v>8.5128160223733396</v>
      </c>
      <c r="O10455">
        <v>8.6919685582768906</v>
      </c>
      <c r="P10455">
        <v>8.6784091111591692</v>
      </c>
      <c r="Q10455">
        <v>7.9670857749043096</v>
      </c>
    </row>
    <row r="10456" spans="1:17">
      <c r="A10456" t="s">
        <v>19053</v>
      </c>
      <c r="B10456" s="16" t="s">
        <v>19054</v>
      </c>
      <c r="C10456">
        <v>5.2395597656514097</v>
      </c>
      <c r="D10456">
        <v>5.7893909640066097</v>
      </c>
      <c r="E10456">
        <v>4.7777046060070401</v>
      </c>
      <c r="F10456">
        <v>4.9030240476511198</v>
      </c>
      <c r="G10456">
        <v>5.0185235057095401</v>
      </c>
      <c r="H10456">
        <v>4.8389910929935898</v>
      </c>
      <c r="I10456">
        <v>5.5923678450183596</v>
      </c>
      <c r="J10456">
        <v>4.9787429435777097</v>
      </c>
      <c r="K10456">
        <v>4.8756976395011202</v>
      </c>
      <c r="L10456">
        <v>5.0935145615262796</v>
      </c>
      <c r="M10456">
        <v>5.0616059647101501</v>
      </c>
      <c r="N10456">
        <v>4.6704332416218497</v>
      </c>
      <c r="O10456">
        <v>5.1118655635160302</v>
      </c>
      <c r="P10456">
        <v>4.7374550361106396</v>
      </c>
      <c r="Q10456">
        <v>5.81282804418474</v>
      </c>
    </row>
    <row r="10457" spans="1:17">
      <c r="A10457" t="s">
        <v>298</v>
      </c>
      <c r="B10457" s="16" t="s">
        <v>297</v>
      </c>
      <c r="C10457">
        <v>8.9173279972281794</v>
      </c>
      <c r="D10457">
        <v>8.9869881808790399</v>
      </c>
      <c r="E10457">
        <v>8.7291430036710604</v>
      </c>
      <c r="F10457">
        <v>8.9940435900789506</v>
      </c>
      <c r="G10457">
        <v>8.8730306870186997</v>
      </c>
      <c r="H10457">
        <v>8.9517032497832894</v>
      </c>
      <c r="I10457">
        <v>8.7914383510798402</v>
      </c>
      <c r="J10457">
        <v>8.8845425237880793</v>
      </c>
      <c r="K10457">
        <v>8.6272202831858706</v>
      </c>
      <c r="L10457">
        <v>8.7671058808035607</v>
      </c>
      <c r="M10457">
        <v>8.6309487921692298</v>
      </c>
      <c r="N10457">
        <v>8.7868928292538406</v>
      </c>
      <c r="O10457">
        <v>8.8192716750542797</v>
      </c>
      <c r="P10457">
        <v>8.8683420335961696</v>
      </c>
      <c r="Q10457">
        <v>7.9670857749043096</v>
      </c>
    </row>
    <row r="10458" spans="1:17">
      <c r="A10458" t="s">
        <v>19055</v>
      </c>
      <c r="B10458" s="16" t="s">
        <v>126</v>
      </c>
      <c r="C10458">
        <v>4.4246742892055497</v>
      </c>
      <c r="D10458">
        <v>4.9857818498749902</v>
      </c>
      <c r="E10458">
        <v>5.0693649437607</v>
      </c>
      <c r="F10458">
        <v>4.7023883921396203</v>
      </c>
      <c r="G10458">
        <v>4.8382239915511303</v>
      </c>
      <c r="H10458">
        <v>4.5459386428609303</v>
      </c>
      <c r="I10458">
        <v>4.7549066861635803</v>
      </c>
      <c r="J10458">
        <v>4.9787429435777097</v>
      </c>
      <c r="K10458">
        <v>4.8756976395011202</v>
      </c>
      <c r="L10458">
        <v>5.0592286016271197</v>
      </c>
      <c r="M10458">
        <v>4.6180354178513197</v>
      </c>
      <c r="N10458">
        <v>4.9846796155147501</v>
      </c>
      <c r="O10458">
        <v>4.4953341022564199</v>
      </c>
      <c r="P10458">
        <v>3.6194497939779602</v>
      </c>
      <c r="Q10458">
        <v>5.09416193408443</v>
      </c>
    </row>
    <row r="10459" spans="1:17">
      <c r="A10459" t="s">
        <v>342</v>
      </c>
      <c r="B10459" s="16" t="s">
        <v>340</v>
      </c>
      <c r="C10459">
        <v>4.4838185959666896</v>
      </c>
      <c r="D10459">
        <v>4.4456530885114001</v>
      </c>
      <c r="E10459">
        <v>4.5638886729124497</v>
      </c>
      <c r="F10459">
        <v>4.3517302712450299</v>
      </c>
      <c r="G10459">
        <v>4.3009286659846602</v>
      </c>
      <c r="H10459">
        <v>3.7814594184883799</v>
      </c>
      <c r="I10459">
        <v>4.49496154099739</v>
      </c>
      <c r="J10459">
        <v>4.2567562628296498</v>
      </c>
      <c r="K10459">
        <v>4.3302743077434496</v>
      </c>
      <c r="L10459">
        <v>4.2633743974944602</v>
      </c>
      <c r="M10459">
        <v>4.4556477038402296</v>
      </c>
      <c r="N10459">
        <v>4.5639913292833096</v>
      </c>
      <c r="O10459">
        <v>4.3540657995344203</v>
      </c>
      <c r="P10459">
        <v>4.4479700090536403</v>
      </c>
      <c r="Q10459">
        <v>2.8218677180984102</v>
      </c>
    </row>
    <row r="10460" spans="1:17">
      <c r="A10460" t="s">
        <v>225</v>
      </c>
      <c r="B10460" s="16" t="s">
        <v>223</v>
      </c>
      <c r="C10460">
        <v>8.7892371548983395</v>
      </c>
      <c r="D10460">
        <v>8.5271612275875395</v>
      </c>
      <c r="E10460">
        <v>8.6139801654328298</v>
      </c>
      <c r="F10460">
        <v>8.2517042368415598</v>
      </c>
      <c r="G10460">
        <v>8.9746949583964302</v>
      </c>
      <c r="H10460">
        <v>7.4670430406045698</v>
      </c>
      <c r="I10460">
        <v>7.8017620450089202</v>
      </c>
      <c r="J10460">
        <v>7.6609885873191601</v>
      </c>
      <c r="K10460">
        <v>8.7242301429014208</v>
      </c>
      <c r="L10460">
        <v>8.3922231081107999</v>
      </c>
      <c r="M10460">
        <v>8.3715292344763395</v>
      </c>
      <c r="N10460">
        <v>8.8763069156626102</v>
      </c>
      <c r="O10460">
        <v>7.9602345118790003</v>
      </c>
      <c r="P10460">
        <v>7.0238399023873797</v>
      </c>
      <c r="Q10460">
        <v>10.758673771778099</v>
      </c>
    </row>
    <row r="10461" spans="1:17">
      <c r="A10461" t="s">
        <v>275</v>
      </c>
      <c r="B10461" s="16" t="s">
        <v>273</v>
      </c>
      <c r="C10461">
        <v>6.8064855002517097</v>
      </c>
      <c r="D10461">
        <v>6.9348536957886502</v>
      </c>
      <c r="E10461">
        <v>6.4001528211462198</v>
      </c>
      <c r="F10461">
        <v>7.2612386704193499</v>
      </c>
      <c r="G10461">
        <v>6.3731052938135697</v>
      </c>
      <c r="H10461">
        <v>4.07504641393726</v>
      </c>
      <c r="I10461">
        <v>6.4449338523884396</v>
      </c>
      <c r="J10461">
        <v>6.2619694608709597</v>
      </c>
      <c r="K10461">
        <v>6.69903673516112</v>
      </c>
      <c r="L10461">
        <v>7.0920823372501003</v>
      </c>
      <c r="M10461">
        <v>4.69174350335686</v>
      </c>
      <c r="N10461">
        <v>4.9846796155147501</v>
      </c>
      <c r="O10461">
        <v>4.1926070449996002</v>
      </c>
      <c r="P10461">
        <v>5.0248478020067502</v>
      </c>
      <c r="Q10461">
        <v>9.1060647157263492</v>
      </c>
    </row>
    <row r="10462" spans="1:17">
      <c r="A10462" t="s">
        <v>19056</v>
      </c>
      <c r="B10462" s="16" t="s">
        <v>263</v>
      </c>
      <c r="C10462">
        <v>8.9125134318069303</v>
      </c>
      <c r="D10462">
        <v>8.8879529418959304</v>
      </c>
      <c r="E10462">
        <v>10.136189593629</v>
      </c>
      <c r="F10462">
        <v>9.1700831487751309</v>
      </c>
      <c r="G10462">
        <v>9.2123221056635298</v>
      </c>
      <c r="H10462">
        <v>10.212415095940701</v>
      </c>
      <c r="I10462">
        <v>9.3781086364654698</v>
      </c>
      <c r="J10462">
        <v>10.1281634871828</v>
      </c>
      <c r="K10462">
        <v>9.1555520008402809</v>
      </c>
      <c r="L10462">
        <v>9.8470769523786199</v>
      </c>
      <c r="M10462">
        <v>10.574987175961899</v>
      </c>
      <c r="N10462">
        <v>10.4331942825137</v>
      </c>
      <c r="O10462">
        <v>10.349445583396699</v>
      </c>
      <c r="P10462">
        <v>8.1960952337861599</v>
      </c>
      <c r="Q10462">
        <v>10.8285044680522</v>
      </c>
    </row>
    <row r="10463" spans="1:17">
      <c r="A10463" t="s">
        <v>360</v>
      </c>
      <c r="B10463" s="16" t="s">
        <v>358</v>
      </c>
      <c r="C10463">
        <v>7.4099128563250902</v>
      </c>
      <c r="D10463">
        <v>7.1449278423562896</v>
      </c>
      <c r="E10463">
        <v>8.2172551566003307</v>
      </c>
      <c r="F10463">
        <v>7.4045865845999801</v>
      </c>
      <c r="G10463">
        <v>7.5933012397728801</v>
      </c>
      <c r="H10463">
        <v>4.8818202206169596</v>
      </c>
      <c r="I10463">
        <v>6.6358994312039501</v>
      </c>
      <c r="J10463">
        <v>6.7538939608274298</v>
      </c>
      <c r="K10463">
        <v>7.6439183356257399</v>
      </c>
      <c r="L10463">
        <v>7.4308250270779599</v>
      </c>
      <c r="M10463">
        <v>7.0219867367997404</v>
      </c>
      <c r="N10463">
        <v>6.8970520926005099</v>
      </c>
      <c r="O10463">
        <v>6.9443528735545703</v>
      </c>
      <c r="P10463">
        <v>5.4229483876157598</v>
      </c>
      <c r="Q10463">
        <v>10.323554046550599</v>
      </c>
    </row>
    <row r="10464" spans="1:17">
      <c r="A10464" t="s">
        <v>19057</v>
      </c>
      <c r="B10464" s="16" t="s">
        <v>321</v>
      </c>
      <c r="C10464">
        <v>8.1966500867603393</v>
      </c>
      <c r="D10464">
        <v>8.0819528823178999</v>
      </c>
      <c r="E10464">
        <v>7.1462403613457903</v>
      </c>
      <c r="F10464">
        <v>6.9053693654613397</v>
      </c>
      <c r="G10464">
        <v>6.9069169722644697</v>
      </c>
      <c r="H10464">
        <v>6.6620436828093199</v>
      </c>
      <c r="I10464">
        <v>7.4567429891659804</v>
      </c>
      <c r="J10464">
        <v>5.5815558752487604</v>
      </c>
      <c r="K10464">
        <v>8.1532055312937395</v>
      </c>
      <c r="L10464">
        <v>8.0686548807674594</v>
      </c>
      <c r="M10464">
        <v>7.4571287640772104</v>
      </c>
      <c r="N10464">
        <v>7.3366910045794702</v>
      </c>
      <c r="O10464">
        <v>6.9295794887408402</v>
      </c>
      <c r="P10464">
        <v>6.217780089303</v>
      </c>
      <c r="Q10464">
        <v>9.8053894822166399</v>
      </c>
    </row>
    <row r="10465" spans="1:17">
      <c r="A10465" t="s">
        <v>250</v>
      </c>
      <c r="B10465" s="16" t="s">
        <v>248</v>
      </c>
      <c r="C10465">
        <v>2.8218677180984102</v>
      </c>
      <c r="D10465">
        <v>3.2942621936663499</v>
      </c>
      <c r="E10465">
        <v>4.5638886729124497</v>
      </c>
      <c r="F10465">
        <v>3.4706286095040801</v>
      </c>
      <c r="G10465">
        <v>3.5425260543824399</v>
      </c>
      <c r="H10465">
        <v>2.8218677180984102</v>
      </c>
      <c r="I10465">
        <v>2.8218677180984102</v>
      </c>
      <c r="J10465">
        <v>5.6009009823638998</v>
      </c>
      <c r="K10465">
        <v>3.8204461843508501</v>
      </c>
      <c r="L10465">
        <v>2.8218677180984102</v>
      </c>
      <c r="M10465">
        <v>2.8218677180984102</v>
      </c>
      <c r="N10465">
        <v>2.8218677180984102</v>
      </c>
      <c r="O10465">
        <v>2.8218677180984102</v>
      </c>
      <c r="P10465">
        <v>3.3893867502571098</v>
      </c>
      <c r="Q10465">
        <v>2.8218677180984102</v>
      </c>
    </row>
    <row r="10466" spans="1:17">
      <c r="A10466" t="s">
        <v>1340</v>
      </c>
      <c r="B10466" s="16" t="s">
        <v>386</v>
      </c>
      <c r="C10466">
        <v>9.5131843043748905</v>
      </c>
      <c r="D10466">
        <v>9.4843177821731999</v>
      </c>
      <c r="E10466">
        <v>9.8844611508033609</v>
      </c>
      <c r="F10466">
        <v>9.59182367173762</v>
      </c>
      <c r="G10466">
        <v>9.8583732896629694</v>
      </c>
      <c r="H10466">
        <v>9.54121088451903</v>
      </c>
      <c r="I10466">
        <v>9.4724219122766105</v>
      </c>
      <c r="J10466">
        <v>9.7425056958239207</v>
      </c>
      <c r="K10466">
        <v>9.4009905426079605</v>
      </c>
      <c r="L10466">
        <v>9.5434335940037993</v>
      </c>
      <c r="M10466">
        <v>9.8722696896941304</v>
      </c>
      <c r="N10466">
        <v>9.9570699926181305</v>
      </c>
      <c r="O10466">
        <v>10.3341530347309</v>
      </c>
      <c r="P10466">
        <v>8.6861961245410804</v>
      </c>
      <c r="Q10466">
        <v>10.86219186101</v>
      </c>
    </row>
    <row r="10467" spans="1:17">
      <c r="A10467" t="s">
        <v>261</v>
      </c>
      <c r="B10467" s="16" t="s">
        <v>260</v>
      </c>
      <c r="C10467">
        <v>5.0699158884914599</v>
      </c>
      <c r="D10467">
        <v>5.4196943085789</v>
      </c>
      <c r="E10467">
        <v>9.5616736134774492</v>
      </c>
      <c r="F10467">
        <v>6.9141232489592603</v>
      </c>
      <c r="G10467">
        <v>8.0462206957731297</v>
      </c>
      <c r="H10467">
        <v>4.1560374762891303</v>
      </c>
      <c r="I10467">
        <v>4.8882864984054599</v>
      </c>
      <c r="J10467">
        <v>11.616304806319199</v>
      </c>
      <c r="K10467">
        <v>4.5878024687201</v>
      </c>
      <c r="L10467">
        <v>5.0935145615262796</v>
      </c>
      <c r="M10467">
        <v>4.7947131062850499</v>
      </c>
      <c r="N10467">
        <v>5.1701050316186601</v>
      </c>
      <c r="O10467">
        <v>6.1099074980831301</v>
      </c>
      <c r="P10467">
        <v>4.4479700090536403</v>
      </c>
      <c r="Q10467">
        <v>7.3593062614465703</v>
      </c>
    </row>
    <row r="10468" spans="1:17">
      <c r="A10468" t="s">
        <v>19058</v>
      </c>
      <c r="B10468" s="16" t="s">
        <v>362</v>
      </c>
      <c r="C10468">
        <v>4.3623517865106702</v>
      </c>
      <c r="D10468">
        <v>4.32650596693877</v>
      </c>
      <c r="E10468">
        <v>2.8218677180984102</v>
      </c>
      <c r="F10468">
        <v>3.2825265482838799</v>
      </c>
      <c r="G10468">
        <v>3.8309652426265099</v>
      </c>
      <c r="H10468">
        <v>3.8900437060628099</v>
      </c>
      <c r="I10468">
        <v>4.7549066861635803</v>
      </c>
      <c r="J10468">
        <v>3.4276433730071201</v>
      </c>
      <c r="K10468">
        <v>4.8756976395011202</v>
      </c>
      <c r="L10468">
        <v>4.87288619379569</v>
      </c>
      <c r="M10468">
        <v>3.5380814202985702</v>
      </c>
      <c r="N10468">
        <v>3.31389066967124</v>
      </c>
      <c r="O10468">
        <v>3.5569664057961599</v>
      </c>
      <c r="P10468">
        <v>3.9363215208704698</v>
      </c>
      <c r="Q10468">
        <v>5.09416193408443</v>
      </c>
    </row>
    <row r="10469" spans="1:17">
      <c r="A10469" t="s">
        <v>19059</v>
      </c>
      <c r="B10469" s="16" t="s">
        <v>344</v>
      </c>
      <c r="C10469">
        <v>5.3018286845624196</v>
      </c>
      <c r="D10469">
        <v>4.7881665373273803</v>
      </c>
      <c r="E10469">
        <v>3.6381873987360902</v>
      </c>
      <c r="F10469">
        <v>4.0892058755412499</v>
      </c>
      <c r="G10469">
        <v>3.33407035458014</v>
      </c>
      <c r="H10469">
        <v>4.5459386428609303</v>
      </c>
      <c r="I10469">
        <v>4.8453589192974098</v>
      </c>
      <c r="J10469">
        <v>3.6724961835054399</v>
      </c>
      <c r="K10469">
        <v>7.2411144651086801</v>
      </c>
      <c r="L10469">
        <v>6.9467846882146</v>
      </c>
      <c r="M10469">
        <v>3.7404257728686199</v>
      </c>
      <c r="N10469">
        <v>4.5070424063834196</v>
      </c>
      <c r="O10469">
        <v>3.7643275486974099</v>
      </c>
      <c r="P10469">
        <v>3.3893867502571098</v>
      </c>
      <c r="Q10469">
        <v>8.1958182219819093</v>
      </c>
    </row>
    <row r="10470" spans="1:17">
      <c r="A10470" t="s">
        <v>246</v>
      </c>
      <c r="B10470" s="16" t="s">
        <v>244</v>
      </c>
      <c r="C10470">
        <v>4.1513583524311999</v>
      </c>
      <c r="D10470">
        <v>3.7545556144430101</v>
      </c>
      <c r="E10470">
        <v>6.4589126547399403</v>
      </c>
      <c r="F10470">
        <v>5.3675615656199103</v>
      </c>
      <c r="G10470">
        <v>5.9320947005070197</v>
      </c>
      <c r="H10470">
        <v>4.07504641393726</v>
      </c>
      <c r="I10470">
        <v>4.6574362853065301</v>
      </c>
      <c r="J10470">
        <v>5.0383114724192302</v>
      </c>
      <c r="K10470">
        <v>4.9815688211180698</v>
      </c>
      <c r="L10470">
        <v>4.5555022990765597</v>
      </c>
      <c r="M10470">
        <v>5.3498610950685297</v>
      </c>
      <c r="N10470">
        <v>5.3018559344781702</v>
      </c>
      <c r="O10470">
        <v>5.16522943914973</v>
      </c>
      <c r="P10470">
        <v>3.9363215208704698</v>
      </c>
      <c r="Q10470">
        <v>2.8218677180984102</v>
      </c>
    </row>
    <row r="10471" spans="1:17">
      <c r="A10471" t="s">
        <v>19060</v>
      </c>
      <c r="B10471" s="16" t="s">
        <v>220</v>
      </c>
      <c r="C10471">
        <v>7.1062601366847904</v>
      </c>
      <c r="D10471">
        <v>6.9528396994793198</v>
      </c>
      <c r="E10471">
        <v>8.4841359915937993</v>
      </c>
      <c r="F10471">
        <v>7.9713141637722202</v>
      </c>
      <c r="G10471">
        <v>7.6719625067096704</v>
      </c>
      <c r="H10471">
        <v>6.88724949036067</v>
      </c>
      <c r="I10471">
        <v>6.7613064719492897</v>
      </c>
      <c r="J10471">
        <v>8.2820283802889705</v>
      </c>
      <c r="K10471">
        <v>6.45277007558881</v>
      </c>
      <c r="L10471">
        <v>6.8050770150438096</v>
      </c>
      <c r="M10471">
        <v>7.3028684494029497</v>
      </c>
      <c r="N10471">
        <v>7.4508466303633201</v>
      </c>
      <c r="O10471">
        <v>7.5426165392670503</v>
      </c>
      <c r="P10471">
        <v>6.6290412099549298</v>
      </c>
      <c r="Q10471">
        <v>8.0859864702427604</v>
      </c>
    </row>
    <row r="10472" spans="1:17">
      <c r="A10472" t="s">
        <v>1341</v>
      </c>
      <c r="B10472" s="16" t="s">
        <v>410</v>
      </c>
      <c r="C10472">
        <v>6.5812385223602199</v>
      </c>
      <c r="D10472">
        <v>6.2518558839937999</v>
      </c>
      <c r="E10472">
        <v>6.4967806523124096</v>
      </c>
      <c r="F10472">
        <v>5.9206345092620696</v>
      </c>
      <c r="G10472">
        <v>6.79391800205281</v>
      </c>
      <c r="H10472">
        <v>5.3978950479979702</v>
      </c>
      <c r="I10472">
        <v>5.98191456634164</v>
      </c>
      <c r="J10472">
        <v>5.3485852173299202</v>
      </c>
      <c r="K10472">
        <v>6.4874077146131803</v>
      </c>
      <c r="L10472">
        <v>6.5679948358929003</v>
      </c>
      <c r="M10472">
        <v>6.42447755612789</v>
      </c>
      <c r="N10472">
        <v>6.5181390580775203</v>
      </c>
      <c r="O10472">
        <v>6.4487418246360999</v>
      </c>
      <c r="P10472">
        <v>5.4975049655279902</v>
      </c>
      <c r="Q10472">
        <v>7.8374797051227896</v>
      </c>
    </row>
    <row r="10473" spans="1:17">
      <c r="A10473" t="s">
        <v>19061</v>
      </c>
      <c r="B10473" s="16" t="s">
        <v>267</v>
      </c>
      <c r="C10473">
        <v>5.3613569434115202</v>
      </c>
      <c r="D10473">
        <v>4.9486052131722396</v>
      </c>
      <c r="E10473">
        <v>5.7521813055947497</v>
      </c>
      <c r="F10473">
        <v>4.9396319138350204</v>
      </c>
      <c r="G10473">
        <v>5.4158963756298002</v>
      </c>
      <c r="H10473">
        <v>4.3015284866045098</v>
      </c>
      <c r="I10473">
        <v>5.5923678450183596</v>
      </c>
      <c r="J10473">
        <v>3.6724961835054399</v>
      </c>
      <c r="K10473">
        <v>5.31000747676672</v>
      </c>
      <c r="L10473">
        <v>5.3400637897298404</v>
      </c>
      <c r="M10473">
        <v>5.0345141375896603</v>
      </c>
      <c r="N10473">
        <v>5.8610534549687996</v>
      </c>
      <c r="O10473">
        <v>5.3136379649428402</v>
      </c>
      <c r="P10473">
        <v>4.7374550361106396</v>
      </c>
      <c r="Q10473">
        <v>7.8374797051227896</v>
      </c>
    </row>
    <row r="10474" spans="1:17">
      <c r="A10474" t="s">
        <v>215</v>
      </c>
      <c r="B10474" s="16" t="s">
        <v>214</v>
      </c>
      <c r="C10474">
        <v>2.8218677180984102</v>
      </c>
      <c r="D10474">
        <v>2.8218677180984102</v>
      </c>
      <c r="E10474">
        <v>4.7104489803388701</v>
      </c>
      <c r="F10474">
        <v>3.7319397910766599</v>
      </c>
      <c r="G10474">
        <v>3.9446609719593901</v>
      </c>
      <c r="H10474">
        <v>3.50653555504317</v>
      </c>
      <c r="I10474">
        <v>2.8218677180984102</v>
      </c>
      <c r="J10474">
        <v>3.5611359966351301</v>
      </c>
      <c r="K10474">
        <v>2.8218677180984102</v>
      </c>
      <c r="L10474">
        <v>2.8218677180984102</v>
      </c>
      <c r="M10474">
        <v>3.6461416973015899</v>
      </c>
      <c r="N10474">
        <v>3.31389066967124</v>
      </c>
      <c r="O10474">
        <v>3.8507909364900099</v>
      </c>
      <c r="P10474">
        <v>3.6194497939779602</v>
      </c>
      <c r="Q10474">
        <v>2.8218677180984102</v>
      </c>
    </row>
    <row r="10475" spans="1:17">
      <c r="A10475" t="s">
        <v>308</v>
      </c>
      <c r="B10475" s="16" t="s">
        <v>306</v>
      </c>
      <c r="C10475">
        <v>8.0940329451709498</v>
      </c>
      <c r="D10475">
        <v>8.0531392507551196</v>
      </c>
      <c r="E10475">
        <v>9.3518189077749696</v>
      </c>
      <c r="F10475">
        <v>8.3706158386625908</v>
      </c>
      <c r="G10475">
        <v>7.9495869513978699</v>
      </c>
      <c r="H10475">
        <v>6.1996287017922898</v>
      </c>
      <c r="I10475">
        <v>7.8070416876015098</v>
      </c>
      <c r="J10475">
        <v>8.9888296615127992</v>
      </c>
      <c r="K10475">
        <v>8.1388344560250996</v>
      </c>
      <c r="L10475">
        <v>8.6003923564070099</v>
      </c>
      <c r="M10475">
        <v>6.1486975607776104</v>
      </c>
      <c r="N10475">
        <v>6.1947310572146197</v>
      </c>
      <c r="O10475">
        <v>6.3295390887967304</v>
      </c>
      <c r="P10475">
        <v>7.6604357769062297</v>
      </c>
      <c r="Q10475">
        <v>8.9889439006726093</v>
      </c>
    </row>
    <row r="10476" spans="1:17">
      <c r="A10476" t="s">
        <v>368</v>
      </c>
      <c r="B10476" s="16" t="s">
        <v>366</v>
      </c>
      <c r="C10476">
        <v>8.5057017079816593</v>
      </c>
      <c r="D10476">
        <v>8.3691986228811306</v>
      </c>
      <c r="E10476">
        <v>8.4794431508406305</v>
      </c>
      <c r="F10476">
        <v>8.5492998210768203</v>
      </c>
      <c r="G10476">
        <v>7.4368690074305501</v>
      </c>
      <c r="H10476">
        <v>5.7489183951006302</v>
      </c>
      <c r="I10476">
        <v>7.5095417055295197</v>
      </c>
      <c r="J10476">
        <v>8.2790921850890893</v>
      </c>
      <c r="K10476">
        <v>8.3593731769771704</v>
      </c>
      <c r="L10476">
        <v>7.7721726373851698</v>
      </c>
      <c r="M10476">
        <v>6.4834004201011801</v>
      </c>
      <c r="N10476">
        <v>7.2525950755402402</v>
      </c>
      <c r="O10476">
        <v>6.13606241069352</v>
      </c>
      <c r="P10476">
        <v>6.8259277291320597</v>
      </c>
      <c r="Q10476">
        <v>9.1060647157263492</v>
      </c>
    </row>
    <row r="10477" spans="1:17">
      <c r="A10477" t="s">
        <v>319</v>
      </c>
      <c r="B10477" s="16" t="s">
        <v>317</v>
      </c>
      <c r="C10477">
        <v>5.8054102324735597</v>
      </c>
      <c r="D10477">
        <v>5.5218051423872696</v>
      </c>
      <c r="E10477">
        <v>6.7987778901780498</v>
      </c>
      <c r="F10477">
        <v>6.0057787532757798</v>
      </c>
      <c r="G10477">
        <v>6.4795586196785599</v>
      </c>
      <c r="H10477">
        <v>5.8138286615387997</v>
      </c>
      <c r="I10477">
        <v>5.7119264710440998</v>
      </c>
      <c r="J10477">
        <v>5.9250173106924402</v>
      </c>
      <c r="K10477">
        <v>5.7577399825847202</v>
      </c>
      <c r="L10477">
        <v>6.32580422898618</v>
      </c>
      <c r="M10477">
        <v>6.5307070889644896</v>
      </c>
      <c r="N10477">
        <v>6.3210115805117999</v>
      </c>
      <c r="O10477">
        <v>6.4795905805206404</v>
      </c>
      <c r="P10477">
        <v>5.2164652043888102</v>
      </c>
      <c r="Q10477">
        <v>7.5369478347710803</v>
      </c>
    </row>
    <row r="10478" spans="1:17">
      <c r="A10478" t="s">
        <v>239</v>
      </c>
      <c r="B10478" s="16" t="s">
        <v>19062</v>
      </c>
      <c r="C10478">
        <v>7.50265670451319</v>
      </c>
      <c r="D10478">
        <v>7.5625399513807796</v>
      </c>
      <c r="E10478">
        <v>8.8648587280440196</v>
      </c>
      <c r="F10478">
        <v>7.4045865845999801</v>
      </c>
      <c r="G10478">
        <v>8.2606437091398508</v>
      </c>
      <c r="H10478">
        <v>6.3945603718070796</v>
      </c>
      <c r="I10478">
        <v>7.8123020411255197</v>
      </c>
      <c r="J10478">
        <v>8.4136882505715107</v>
      </c>
      <c r="K10478">
        <v>7.3760659567651699</v>
      </c>
      <c r="L10478">
        <v>8.0225788963683797</v>
      </c>
      <c r="M10478">
        <v>5.6409547048498796</v>
      </c>
      <c r="N10478">
        <v>4.8146980941494002</v>
      </c>
      <c r="O10478">
        <v>4.4501242258791596</v>
      </c>
      <c r="P10478">
        <v>7.5104440579032898</v>
      </c>
      <c r="Q10478">
        <v>7.8374797051227896</v>
      </c>
    </row>
    <row r="10479" spans="1:17">
      <c r="A10479" t="s">
        <v>295</v>
      </c>
      <c r="B10479" s="16" t="s">
        <v>294</v>
      </c>
      <c r="C10479">
        <v>6.4131208425870598</v>
      </c>
      <c r="D10479">
        <v>6.2807715480435</v>
      </c>
      <c r="E10479">
        <v>7.3453999532458001</v>
      </c>
      <c r="F10479">
        <v>6.4060387979111102</v>
      </c>
      <c r="G10479">
        <v>6.2580314604422798</v>
      </c>
      <c r="H10479">
        <v>4.4894640760069198</v>
      </c>
      <c r="I10479">
        <v>6.75034965873059</v>
      </c>
      <c r="J10479">
        <v>6.6842926684865001</v>
      </c>
      <c r="K10479">
        <v>6.8394351775703699</v>
      </c>
      <c r="L10479">
        <v>6.6914464111632599</v>
      </c>
      <c r="M10479">
        <v>5.1647442944921202</v>
      </c>
      <c r="N10479">
        <v>4.8146980941494002</v>
      </c>
      <c r="O10479">
        <v>4.9982149956393096</v>
      </c>
      <c r="P10479">
        <v>5.4229483876157598</v>
      </c>
      <c r="Q10479">
        <v>7.1565710053807701</v>
      </c>
    </row>
    <row r="10480" spans="1:17">
      <c r="A10480" t="s">
        <v>338</v>
      </c>
      <c r="B10480" s="16" t="s">
        <v>337</v>
      </c>
      <c r="C10480">
        <v>5.7625387775367001</v>
      </c>
      <c r="D10480">
        <v>5.4459441552918904</v>
      </c>
      <c r="E10480">
        <v>7.1462403613457903</v>
      </c>
      <c r="F10480">
        <v>6.2756868257125804</v>
      </c>
      <c r="G10480">
        <v>6.8960099479567596</v>
      </c>
      <c r="H10480">
        <v>5.1127774112395503</v>
      </c>
      <c r="I10480">
        <v>6.1083114335419397</v>
      </c>
      <c r="J10480">
        <v>8.2908012439459693</v>
      </c>
      <c r="K10480">
        <v>5.4837765726009904</v>
      </c>
      <c r="L10480">
        <v>6.1484073885055901</v>
      </c>
      <c r="M10480">
        <v>6.0346177080543404</v>
      </c>
      <c r="N10480">
        <v>6.7258089642514101</v>
      </c>
      <c r="O10480">
        <v>6.3295390887967304</v>
      </c>
      <c r="P10480">
        <v>4.9174589054378801</v>
      </c>
      <c r="Q10480">
        <v>7.6950435514148801</v>
      </c>
    </row>
    <row r="10481" spans="1:17">
      <c r="A10481" t="s">
        <v>327</v>
      </c>
      <c r="B10481" s="16" t="s">
        <v>325</v>
      </c>
      <c r="C10481">
        <v>4.2263167103073602</v>
      </c>
      <c r="D10481">
        <v>4.1197647330598102</v>
      </c>
      <c r="E10481">
        <v>4.6393553598667303</v>
      </c>
      <c r="F10481">
        <v>3.9277704709105601</v>
      </c>
      <c r="G10481">
        <v>4.37414671474383</v>
      </c>
      <c r="H10481">
        <v>3.30825032505737</v>
      </c>
      <c r="I10481">
        <v>3.8937805799913501</v>
      </c>
      <c r="J10481">
        <v>4.0085972383706396</v>
      </c>
      <c r="K10481">
        <v>3.99457577781329</v>
      </c>
      <c r="L10481">
        <v>3.9560512465587201</v>
      </c>
      <c r="M10481">
        <v>3.9727288000471899</v>
      </c>
      <c r="N10481">
        <v>3.31389066967124</v>
      </c>
      <c r="O10481">
        <v>4.0021176285150997</v>
      </c>
      <c r="P10481">
        <v>3.6194497939779602</v>
      </c>
      <c r="Q10481">
        <v>5.81282804418474</v>
      </c>
    </row>
    <row r="10482" spans="1:17">
      <c r="A10482" t="s">
        <v>285</v>
      </c>
      <c r="B10482" s="16" t="s">
        <v>284</v>
      </c>
      <c r="C10482">
        <v>3.6535616636188299</v>
      </c>
      <c r="D10482">
        <v>3.8603343823973102</v>
      </c>
      <c r="E10482">
        <v>3.6381873987360902</v>
      </c>
      <c r="F10482">
        <v>2.8218677180984102</v>
      </c>
      <c r="G10482">
        <v>3.8309652426265099</v>
      </c>
      <c r="H10482">
        <v>3.30825032505737</v>
      </c>
      <c r="I10482">
        <v>3.6595800418069002</v>
      </c>
      <c r="J10482">
        <v>3.6724961835054399</v>
      </c>
      <c r="K10482">
        <v>4.1419680287536398</v>
      </c>
      <c r="L10482">
        <v>3.4877558895723499</v>
      </c>
      <c r="M10482">
        <v>3.7404257728686199</v>
      </c>
      <c r="N10482">
        <v>3.79229116939824</v>
      </c>
      <c r="O10482">
        <v>3.9295289699043701</v>
      </c>
      <c r="P10482">
        <v>3.6194497939779602</v>
      </c>
      <c r="Q10482">
        <v>5.81282804418474</v>
      </c>
    </row>
    <row r="10483" spans="1:17">
      <c r="A10483" t="s">
        <v>232</v>
      </c>
      <c r="B10483" s="16" t="s">
        <v>231</v>
      </c>
      <c r="C10483">
        <v>3.6535616636188299</v>
      </c>
      <c r="D10483">
        <v>3.9548310731697001</v>
      </c>
      <c r="E10483">
        <v>2.8218677180984102</v>
      </c>
      <c r="F10483">
        <v>3.2825265482838799</v>
      </c>
      <c r="G10483">
        <v>3.33407035458014</v>
      </c>
      <c r="H10483">
        <v>3.30825032505737</v>
      </c>
      <c r="I10483">
        <v>3.6595800418069002</v>
      </c>
      <c r="J10483">
        <v>3.4276433730071201</v>
      </c>
      <c r="K10483">
        <v>2.8218677180984102</v>
      </c>
      <c r="L10483">
        <v>3.6339073669181099</v>
      </c>
      <c r="M10483">
        <v>3.7404257728686199</v>
      </c>
      <c r="N10483">
        <v>3.5144020463037902</v>
      </c>
      <c r="O10483">
        <v>3.42420286852819</v>
      </c>
      <c r="P10483">
        <v>3.7927642367557501</v>
      </c>
      <c r="Q10483">
        <v>2.8218677180984102</v>
      </c>
    </row>
    <row r="10484" spans="1:17">
      <c r="A10484" t="s">
        <v>292</v>
      </c>
      <c r="B10484" s="16" t="s">
        <v>290</v>
      </c>
      <c r="C10484">
        <v>7.4897681856301501</v>
      </c>
      <c r="D10484">
        <v>7.50286219085078</v>
      </c>
      <c r="E10484">
        <v>8.0309249363679793</v>
      </c>
      <c r="F10484">
        <v>7.7056393462478701</v>
      </c>
      <c r="G10484">
        <v>7.4293376543615803</v>
      </c>
      <c r="H10484">
        <v>7.7046974154856498</v>
      </c>
      <c r="I10484">
        <v>7.7588130872051497</v>
      </c>
      <c r="J10484">
        <v>7.7185108985042596</v>
      </c>
      <c r="K10484">
        <v>7.65406560375519</v>
      </c>
      <c r="L10484">
        <v>7.4243898353233204</v>
      </c>
      <c r="M10484">
        <v>7.8137329219259701</v>
      </c>
      <c r="N10484">
        <v>7.7584316664209503</v>
      </c>
      <c r="O10484">
        <v>8.2424526401078406</v>
      </c>
      <c r="P10484">
        <v>7.8665247740047004</v>
      </c>
      <c r="Q10484">
        <v>7.8374797051227896</v>
      </c>
    </row>
    <row r="10485" spans="1:17">
      <c r="A10485" t="s">
        <v>229</v>
      </c>
      <c r="B10485" s="16" t="s">
        <v>227</v>
      </c>
      <c r="C10485">
        <v>4.2263167103073602</v>
      </c>
      <c r="D10485">
        <v>4.32650596693877</v>
      </c>
      <c r="E10485">
        <v>4.0887687455453801</v>
      </c>
      <c r="F10485">
        <v>4.1611154638698196</v>
      </c>
      <c r="G10485">
        <v>4.0460446887748596</v>
      </c>
      <c r="H10485">
        <v>3.7814594184883799</v>
      </c>
      <c r="I10485">
        <v>3.9910282299290798</v>
      </c>
      <c r="J10485">
        <v>3.93564812262216</v>
      </c>
      <c r="K10485">
        <v>3.7184612093777498</v>
      </c>
      <c r="L10485">
        <v>4.6061367415952201</v>
      </c>
      <c r="M10485">
        <v>4.4113157068760698</v>
      </c>
      <c r="N10485">
        <v>4.3174573962368399</v>
      </c>
      <c r="O10485">
        <v>4.4501242258791596</v>
      </c>
      <c r="P10485">
        <v>4.1712528320562896</v>
      </c>
      <c r="Q10485">
        <v>5.09416193408443</v>
      </c>
    </row>
    <row r="10486" spans="1:17">
      <c r="A10486" t="s">
        <v>19063</v>
      </c>
      <c r="B10486" s="16" t="s">
        <v>256</v>
      </c>
      <c r="C10486">
        <v>8.0198298639946692</v>
      </c>
      <c r="D10486">
        <v>8.0066631710940506</v>
      </c>
      <c r="E10486">
        <v>6.43959429717279</v>
      </c>
      <c r="F10486">
        <v>6.61425091901285</v>
      </c>
      <c r="G10486">
        <v>6.3084947633379898</v>
      </c>
      <c r="H10486">
        <v>6.7844140662405801</v>
      </c>
      <c r="I10486">
        <v>7.73684836790276</v>
      </c>
      <c r="J10486">
        <v>4.94790803410966</v>
      </c>
      <c r="K10486">
        <v>8.4111062169257007</v>
      </c>
      <c r="L10486">
        <v>8.4503175105207795</v>
      </c>
      <c r="M10486">
        <v>7.0087233952936803</v>
      </c>
      <c r="N10486">
        <v>7.3292460766937699</v>
      </c>
      <c r="O10486">
        <v>7.0641355976147899</v>
      </c>
      <c r="P10486">
        <v>6.6290412099549298</v>
      </c>
      <c r="Q10486">
        <v>8.8614637697687808</v>
      </c>
    </row>
    <row r="10487" spans="1:17">
      <c r="A10487" t="s">
        <v>19064</v>
      </c>
      <c r="B10487" s="16" t="s">
        <v>329</v>
      </c>
      <c r="C10487">
        <v>3.6535616636188299</v>
      </c>
      <c r="D10487">
        <v>3.6330127529723502</v>
      </c>
      <c r="E10487">
        <v>3.4028894668404299</v>
      </c>
      <c r="F10487">
        <v>3.4706286095040801</v>
      </c>
      <c r="G10487">
        <v>3.70007344211845</v>
      </c>
      <c r="H10487">
        <v>3.30825032505737</v>
      </c>
      <c r="I10487">
        <v>3.5089935751222501</v>
      </c>
      <c r="J10487">
        <v>3.2517770676889399</v>
      </c>
      <c r="K10487">
        <v>3.99457577781329</v>
      </c>
      <c r="L10487">
        <v>3.29479214013883</v>
      </c>
      <c r="M10487">
        <v>3.23818724324593</v>
      </c>
      <c r="N10487">
        <v>3.31389066967124</v>
      </c>
      <c r="O10487">
        <v>3.7643275486974099</v>
      </c>
      <c r="P10487">
        <v>2.8218677180984102</v>
      </c>
      <c r="Q10487">
        <v>2.8218677180984102</v>
      </c>
    </row>
    <row r="10488" spans="1:17">
      <c r="A10488" t="s">
        <v>1342</v>
      </c>
      <c r="B10488" s="16" t="s">
        <v>431</v>
      </c>
      <c r="C10488">
        <v>8.5497832652920707</v>
      </c>
      <c r="D10488">
        <v>8.3524069167452293</v>
      </c>
      <c r="E10488">
        <v>9.9367336196872404</v>
      </c>
      <c r="F10488">
        <v>8.9027398682343506</v>
      </c>
      <c r="G10488">
        <v>9.4295326772126202</v>
      </c>
      <c r="H10488">
        <v>6.1834628497740596</v>
      </c>
      <c r="I10488">
        <v>7.4158315563692403</v>
      </c>
      <c r="J10488">
        <v>7.8311044670486298</v>
      </c>
      <c r="K10488">
        <v>8.6374758115582893</v>
      </c>
      <c r="L10488">
        <v>8.9233781247615394</v>
      </c>
      <c r="M10488">
        <v>8.5781950052634297</v>
      </c>
      <c r="N10488">
        <v>8.5452591144685304</v>
      </c>
      <c r="O10488">
        <v>9.1466626679642307</v>
      </c>
      <c r="P10488">
        <v>6.0078251400104499</v>
      </c>
      <c r="Q10488">
        <v>10.567702649957999</v>
      </c>
    </row>
    <row r="10489" spans="1:17">
      <c r="A10489" t="s">
        <v>19065</v>
      </c>
      <c r="B10489" s="16" t="s">
        <v>19066</v>
      </c>
      <c r="C10489">
        <v>9.7887753269072704</v>
      </c>
      <c r="D10489">
        <v>9.7950087822663399</v>
      </c>
      <c r="E10489">
        <v>9.6331136314464896</v>
      </c>
      <c r="F10489">
        <v>9.6134117374942907</v>
      </c>
      <c r="G10489">
        <v>9.5695100306505694</v>
      </c>
      <c r="H10489">
        <v>9.4217031009247307</v>
      </c>
      <c r="I10489">
        <v>9.5213794024980807</v>
      </c>
      <c r="J10489">
        <v>9.5119500753480803</v>
      </c>
      <c r="K10489">
        <v>9.7787356904922706</v>
      </c>
      <c r="L10489">
        <v>9.5901044376104103</v>
      </c>
      <c r="M10489">
        <v>9.48036389772024</v>
      </c>
      <c r="N10489">
        <v>9.1973173549169296</v>
      </c>
      <c r="O10489">
        <v>9.4382340157866995</v>
      </c>
      <c r="P10489">
        <v>9.6654824391912904</v>
      </c>
      <c r="Q10489">
        <v>9.1060647157263492</v>
      </c>
    </row>
    <row r="10490" spans="1:17">
      <c r="A10490" t="s">
        <v>19067</v>
      </c>
      <c r="B10490" s="16" t="s">
        <v>19068</v>
      </c>
      <c r="C10490">
        <v>9.5890600511189508</v>
      </c>
      <c r="D10490">
        <v>9.6209366231528204</v>
      </c>
      <c r="E10490">
        <v>9.5460538678831899</v>
      </c>
      <c r="F10490">
        <v>9.2600912106975208</v>
      </c>
      <c r="G10490">
        <v>9.4795384648382193</v>
      </c>
      <c r="H10490">
        <v>9.7621938064270903</v>
      </c>
      <c r="I10490">
        <v>9.6807211438417902</v>
      </c>
      <c r="J10490">
        <v>9.4506656043356791</v>
      </c>
      <c r="K10490">
        <v>9.6210458905590404</v>
      </c>
      <c r="L10490">
        <v>9.2949283476804005</v>
      </c>
      <c r="M10490">
        <v>9.3657452921516207</v>
      </c>
      <c r="N10490">
        <v>9.1024130288257794</v>
      </c>
      <c r="O10490">
        <v>9.4550414842001391</v>
      </c>
      <c r="P10490">
        <v>10.036707792581399</v>
      </c>
      <c r="Q10490">
        <v>6.6375058506955904</v>
      </c>
    </row>
    <row r="10491" spans="1:17">
      <c r="A10491" t="s">
        <v>335</v>
      </c>
      <c r="B10491" s="16" t="s">
        <v>333</v>
      </c>
      <c r="C10491">
        <v>9.5004084084553693</v>
      </c>
      <c r="D10491">
        <v>9.5854640791736703</v>
      </c>
      <c r="E10491">
        <v>7.7482491570996297</v>
      </c>
      <c r="F10491">
        <v>9.7155091644119196</v>
      </c>
      <c r="G10491">
        <v>9.1148987005741802</v>
      </c>
      <c r="H10491">
        <v>11.6750253812979</v>
      </c>
      <c r="I10491">
        <v>9.6764045140995005</v>
      </c>
      <c r="J10491">
        <v>6.1881223582657396</v>
      </c>
      <c r="K10491">
        <v>10.176908857976599</v>
      </c>
      <c r="L10491">
        <v>9.9501862145753304</v>
      </c>
      <c r="M10491">
        <v>10.1991744119529</v>
      </c>
      <c r="N10491">
        <v>9.8879400372057393</v>
      </c>
      <c r="O10491">
        <v>9.8505331665931202</v>
      </c>
      <c r="P10491">
        <v>8.7169303177398998</v>
      </c>
      <c r="Q10491">
        <v>13.895926363574301</v>
      </c>
    </row>
    <row r="10492" spans="1:17">
      <c r="A10492" t="s">
        <v>353</v>
      </c>
      <c r="B10492" s="16" t="s">
        <v>351</v>
      </c>
      <c r="C10492">
        <v>5.8673482739251597</v>
      </c>
      <c r="D10492">
        <v>5.80952916847931</v>
      </c>
      <c r="E10492">
        <v>5.8734011200307696</v>
      </c>
      <c r="F10492">
        <v>5.6288788852098</v>
      </c>
      <c r="G10492">
        <v>5.6721004826633701</v>
      </c>
      <c r="H10492">
        <v>5.5593717733825097</v>
      </c>
      <c r="I10492">
        <v>6.1254782290571796</v>
      </c>
      <c r="J10492">
        <v>6.2007006023616098</v>
      </c>
      <c r="K10492">
        <v>5.52962448084548</v>
      </c>
      <c r="L10492">
        <v>5.79191555479931</v>
      </c>
      <c r="M10492">
        <v>5.9807945513988896</v>
      </c>
      <c r="N10492">
        <v>5.6095571535837596</v>
      </c>
      <c r="O10492">
        <v>5.8012345763558297</v>
      </c>
      <c r="P10492">
        <v>5.4975049655279902</v>
      </c>
      <c r="Q10492">
        <v>6.9204191934356096</v>
      </c>
    </row>
    <row r="10493" spans="1:17">
      <c r="A10493" t="s">
        <v>19069</v>
      </c>
      <c r="B10493" s="16" t="s">
        <v>200</v>
      </c>
      <c r="C10493">
        <v>5.4183879182099801</v>
      </c>
      <c r="D10493">
        <v>5.2505809539486403</v>
      </c>
      <c r="E10493">
        <v>4.9023702390828996</v>
      </c>
      <c r="F10493">
        <v>6.0057787532757798</v>
      </c>
      <c r="G10493">
        <v>5.6458708745746398</v>
      </c>
      <c r="H10493">
        <v>5.7925255003189697</v>
      </c>
      <c r="I10493">
        <v>5.6171189819053096</v>
      </c>
      <c r="J10493">
        <v>5.3714827538142504</v>
      </c>
      <c r="K10493">
        <v>5.4119964088208299</v>
      </c>
      <c r="L10493">
        <v>5.5725684340267403</v>
      </c>
      <c r="M10493">
        <v>6.49298820394774</v>
      </c>
      <c r="N10493">
        <v>6.5824154735125999</v>
      </c>
      <c r="O10493">
        <v>6.6153320585583897</v>
      </c>
      <c r="P10493">
        <v>5.69964444990008</v>
      </c>
      <c r="Q10493">
        <v>5.81282804418474</v>
      </c>
    </row>
    <row r="10494" spans="1:17">
      <c r="A10494" t="s">
        <v>19070</v>
      </c>
      <c r="B10494" s="16" t="s">
        <v>252</v>
      </c>
      <c r="C10494">
        <v>4.3623517865106702</v>
      </c>
      <c r="D10494">
        <v>4.5009317243298002</v>
      </c>
      <c r="E10494">
        <v>4.7104489803388701</v>
      </c>
      <c r="F10494">
        <v>4.1611154638698196</v>
      </c>
      <c r="G10494">
        <v>3.8309652426265099</v>
      </c>
      <c r="H10494">
        <v>3.8900437060628099</v>
      </c>
      <c r="I10494">
        <v>4.4354937019020104</v>
      </c>
      <c r="J10494">
        <v>4.2567562628296498</v>
      </c>
      <c r="K10494">
        <v>4.3302743077434496</v>
      </c>
      <c r="L10494">
        <v>4.3280695513255196</v>
      </c>
      <c r="M10494">
        <v>4.5794486673888004</v>
      </c>
      <c r="N10494">
        <v>4.2465073090516299</v>
      </c>
      <c r="O10494">
        <v>4.1926070449996002</v>
      </c>
      <c r="P10494">
        <v>3.7927642367557501</v>
      </c>
      <c r="Q10494">
        <v>5.09416193408443</v>
      </c>
    </row>
    <row r="10495" spans="1:17">
      <c r="A10495" t="s">
        <v>242</v>
      </c>
      <c r="B10495" s="16" t="s">
        <v>241</v>
      </c>
      <c r="C10495">
        <v>5.69565330414353</v>
      </c>
      <c r="D10495">
        <v>5.47170002431064</v>
      </c>
      <c r="E10495">
        <v>5.2635360024135203</v>
      </c>
      <c r="F10495">
        <v>5.3141782898249303</v>
      </c>
      <c r="G10495">
        <v>5.5918733105197997</v>
      </c>
      <c r="H10495">
        <v>3.8900437060628099</v>
      </c>
      <c r="I10495">
        <v>5.66533222304981</v>
      </c>
      <c r="J10495">
        <v>5.0088657953609399</v>
      </c>
      <c r="K10495">
        <v>5.2832656349479699</v>
      </c>
      <c r="L10495">
        <v>5.1595357015461403</v>
      </c>
      <c r="M10495">
        <v>5.1647442944921202</v>
      </c>
      <c r="N10495">
        <v>5.0990232116612804</v>
      </c>
      <c r="O10495">
        <v>5.2659635633928499</v>
      </c>
      <c r="P10495">
        <v>4.9174589054378801</v>
      </c>
      <c r="Q10495">
        <v>6.6375058506955904</v>
      </c>
    </row>
    <row r="10496" spans="1:17">
      <c r="A10496" t="s">
        <v>356</v>
      </c>
      <c r="B10496" s="16" t="s">
        <v>19071</v>
      </c>
      <c r="C10496">
        <v>8.1726802136666006</v>
      </c>
      <c r="D10496">
        <v>8.2436904457044093</v>
      </c>
      <c r="E10496">
        <v>8.1120155991633105</v>
      </c>
      <c r="F10496">
        <v>8.2585742184668494</v>
      </c>
      <c r="G10496">
        <v>8.0363486492452196</v>
      </c>
      <c r="H10496">
        <v>8.4473589879402606</v>
      </c>
      <c r="I10496">
        <v>8.4131819569564108</v>
      </c>
      <c r="J10496">
        <v>8.2672872160397493</v>
      </c>
      <c r="K10496">
        <v>8.2665969302074505</v>
      </c>
      <c r="L10496">
        <v>8.1410112895706508</v>
      </c>
      <c r="M10496">
        <v>8.2559057861840994</v>
      </c>
      <c r="N10496">
        <v>7.9156852216043596</v>
      </c>
      <c r="O10496">
        <v>8.2748678445122597</v>
      </c>
      <c r="P10496">
        <v>8.3945440827723505</v>
      </c>
      <c r="Q10496">
        <v>6.6375058506955904</v>
      </c>
    </row>
    <row r="10497" spans="1:17">
      <c r="A10497" t="s">
        <v>301</v>
      </c>
      <c r="B10497" s="16" t="s">
        <v>19072</v>
      </c>
      <c r="C10497">
        <v>6.5933854812389701</v>
      </c>
      <c r="D10497">
        <v>6.7099380949169003</v>
      </c>
      <c r="E10497">
        <v>6.8287101228986797</v>
      </c>
      <c r="F10497">
        <v>6.6566652448444597</v>
      </c>
      <c r="G10497">
        <v>6.4941367909898702</v>
      </c>
      <c r="H10497">
        <v>8.0434843005010599</v>
      </c>
      <c r="I10497">
        <v>7.1423986731827496</v>
      </c>
      <c r="J10497">
        <v>7.1452692377264304</v>
      </c>
      <c r="K10497">
        <v>7.0310799115270903</v>
      </c>
      <c r="L10497">
        <v>7.1634336789776603</v>
      </c>
      <c r="M10497">
        <v>6.7857001527871796</v>
      </c>
      <c r="N10497">
        <v>7.04089718852775</v>
      </c>
      <c r="O10497">
        <v>7.1041318853629001</v>
      </c>
      <c r="P10497">
        <v>7.6917458145921502</v>
      </c>
      <c r="Q10497">
        <v>5.81282804418474</v>
      </c>
    </row>
    <row r="10498" spans="1:17">
      <c r="A10498" t="s">
        <v>304</v>
      </c>
      <c r="B10498" s="16" t="s">
        <v>303</v>
      </c>
      <c r="C10498">
        <v>10.479051806471199</v>
      </c>
      <c r="D10498">
        <v>10.3219400659535</v>
      </c>
      <c r="E10498">
        <v>9.6767997740667102</v>
      </c>
      <c r="F10498">
        <v>9.6814217591737002</v>
      </c>
      <c r="G10498">
        <v>10.110731275800701</v>
      </c>
      <c r="H10498">
        <v>9.4336016607054205</v>
      </c>
      <c r="I10498">
        <v>10.550619289400601</v>
      </c>
      <c r="J10498">
        <v>9.6039537984645804</v>
      </c>
      <c r="K10498">
        <v>11.2197722649661</v>
      </c>
      <c r="L10498">
        <v>11.079831587694001</v>
      </c>
      <c r="M10498">
        <v>10.225134417694401</v>
      </c>
      <c r="N10498">
        <v>9.9534493990685906</v>
      </c>
      <c r="O10498">
        <v>10.1165840363941</v>
      </c>
      <c r="P10498">
        <v>9.5865656225749998</v>
      </c>
      <c r="Q10498">
        <v>13.0747699335794</v>
      </c>
    </row>
    <row r="10499" spans="1:17">
      <c r="A10499" t="s">
        <v>19073</v>
      </c>
      <c r="B10499" s="16" t="s">
        <v>287</v>
      </c>
      <c r="C10499">
        <v>5.3319193517173096</v>
      </c>
      <c r="D10499">
        <v>5.47170002431064</v>
      </c>
      <c r="E10499">
        <v>6.5517604823563804</v>
      </c>
      <c r="F10499">
        <v>6.2619685895580499</v>
      </c>
      <c r="G10499">
        <v>5.8198701234814401</v>
      </c>
      <c r="H10499">
        <v>6.1671102575993304</v>
      </c>
      <c r="I10499">
        <v>6.0006802574656097</v>
      </c>
      <c r="J10499">
        <v>5.4379532412242897</v>
      </c>
      <c r="K10499">
        <v>5.5956556821788501</v>
      </c>
      <c r="L10499">
        <v>5.9086648783778699</v>
      </c>
      <c r="M10499">
        <v>6.6120951959602401</v>
      </c>
      <c r="N10499">
        <v>6.7143940400426896</v>
      </c>
      <c r="O10499">
        <v>6.48972680942338</v>
      </c>
      <c r="P10499">
        <v>5.3028714561952901</v>
      </c>
      <c r="Q10499">
        <v>8.9266120302692595</v>
      </c>
    </row>
    <row r="10500" spans="1:17">
      <c r="A10500" t="s">
        <v>236</v>
      </c>
      <c r="B10500" s="16" t="s">
        <v>234</v>
      </c>
      <c r="C10500">
        <v>9.8717171177869893</v>
      </c>
      <c r="D10500">
        <v>9.7825323166151499</v>
      </c>
      <c r="E10500">
        <v>9.9838693502984803</v>
      </c>
      <c r="F10500">
        <v>10.0283498038727</v>
      </c>
      <c r="G10500">
        <v>10.457912734332901</v>
      </c>
      <c r="H10500">
        <v>8.5256992168395502</v>
      </c>
      <c r="I10500">
        <v>9.6175799446094903</v>
      </c>
      <c r="J10500">
        <v>8.7468469762489303</v>
      </c>
      <c r="K10500">
        <v>10.132293267393001</v>
      </c>
      <c r="L10500">
        <v>9.7731586013854006</v>
      </c>
      <c r="M10500">
        <v>9.6130005851250697</v>
      </c>
      <c r="N10500">
        <v>9.8688464155554207</v>
      </c>
      <c r="O10500">
        <v>9.5543717720336208</v>
      </c>
      <c r="P10500">
        <v>9.0053554994578295</v>
      </c>
      <c r="Q10500">
        <v>11.640795446988101</v>
      </c>
    </row>
    <row r="10501" spans="1:17">
      <c r="A10501" t="s">
        <v>19074</v>
      </c>
      <c r="B10501" s="16" t="s">
        <v>531</v>
      </c>
      <c r="C10501">
        <v>7.1561059378845204</v>
      </c>
      <c r="D10501">
        <v>6.9968414682087197</v>
      </c>
      <c r="E10501">
        <v>6.4001528211462198</v>
      </c>
      <c r="F10501">
        <v>7.4107746827052701</v>
      </c>
      <c r="G10501">
        <v>7.30313917801982</v>
      </c>
      <c r="H10501">
        <v>7.6990693269590702</v>
      </c>
      <c r="I10501">
        <v>7.1507408529965604</v>
      </c>
      <c r="J10501">
        <v>6.7957351857853503</v>
      </c>
      <c r="K10501">
        <v>6.7756261029337699</v>
      </c>
      <c r="L10501">
        <v>7.0757329452945799</v>
      </c>
      <c r="M10501">
        <v>7.7193737799210398</v>
      </c>
      <c r="N10501">
        <v>7.8599994574991801</v>
      </c>
      <c r="O10501">
        <v>7.7072538988913903</v>
      </c>
      <c r="P10501">
        <v>7.0361110355685303</v>
      </c>
      <c r="Q10501">
        <v>5.09416193408443</v>
      </c>
    </row>
    <row r="10502" spans="1:17">
      <c r="A10502" t="s">
        <v>19075</v>
      </c>
      <c r="B10502" s="16" t="s">
        <v>19076</v>
      </c>
      <c r="C10502">
        <v>10.5380601940108</v>
      </c>
      <c r="D10502">
        <v>10.549570496646</v>
      </c>
      <c r="E10502">
        <v>10.6869202876741</v>
      </c>
      <c r="F10502">
        <v>10.321808269222201</v>
      </c>
      <c r="G10502">
        <v>10.415728988152001</v>
      </c>
      <c r="H10502">
        <v>10.0285267255303</v>
      </c>
      <c r="I10502">
        <v>10.4112450206446</v>
      </c>
      <c r="J10502">
        <v>10.0741614025019</v>
      </c>
      <c r="K10502">
        <v>10.5871162954941</v>
      </c>
      <c r="L10502">
        <v>10.3974716370309</v>
      </c>
      <c r="M10502">
        <v>10.2715473894099</v>
      </c>
      <c r="N10502">
        <v>9.97026829432569</v>
      </c>
      <c r="O10502">
        <v>10.279315222816299</v>
      </c>
      <c r="P10502">
        <v>10.122407585110301</v>
      </c>
      <c r="Q10502">
        <v>10.740674867653601</v>
      </c>
    </row>
    <row r="10503" spans="1:17">
      <c r="A10503" t="s">
        <v>19077</v>
      </c>
      <c r="B10503" s="16" t="s">
        <v>19078</v>
      </c>
      <c r="C10503">
        <v>9.2543969743507297</v>
      </c>
      <c r="D10503">
        <v>9.2899750967112702</v>
      </c>
      <c r="E10503">
        <v>9.0279754290710699</v>
      </c>
      <c r="F10503">
        <v>8.9878577768625902</v>
      </c>
      <c r="G10503">
        <v>9.7478544744376006</v>
      </c>
      <c r="H10503">
        <v>8.7047323563447101</v>
      </c>
      <c r="I10503">
        <v>9.0061882912373896</v>
      </c>
      <c r="J10503">
        <v>8.5707907869444799</v>
      </c>
      <c r="K10503">
        <v>9.4913838617018609</v>
      </c>
      <c r="L10503">
        <v>9.2003191305731509</v>
      </c>
      <c r="M10503">
        <v>9.1996373206638697</v>
      </c>
      <c r="N10503">
        <v>9.64172431044652</v>
      </c>
      <c r="O10503">
        <v>9.2730758378332698</v>
      </c>
      <c r="P10503">
        <v>9.1132506481750806</v>
      </c>
      <c r="Q10503">
        <v>10.170622283119799</v>
      </c>
    </row>
    <row r="10504" spans="1:17">
      <c r="A10504" t="s">
        <v>19079</v>
      </c>
      <c r="B10504" s="16" t="e">
        <v>#N/A</v>
      </c>
      <c r="C10504">
        <v>8.2924429555641499</v>
      </c>
      <c r="D10504">
        <v>8.1102015415907793</v>
      </c>
      <c r="E10504">
        <v>9.2060846186904808</v>
      </c>
      <c r="F10504">
        <v>8.0526331460793195</v>
      </c>
      <c r="G10504">
        <v>9.0477282924366307</v>
      </c>
      <c r="H10504">
        <v>6.9455834449407403</v>
      </c>
      <c r="I10504">
        <v>8.1015137519620399</v>
      </c>
      <c r="J10504">
        <v>8.3024159400773705</v>
      </c>
      <c r="K10504">
        <v>8.8486103706074495</v>
      </c>
      <c r="L10504">
        <v>8.4597762960646001</v>
      </c>
      <c r="M10504">
        <v>8.2219113321599</v>
      </c>
      <c r="N10504">
        <v>8.7031132141541505</v>
      </c>
      <c r="O10504">
        <v>7.8934585545863003</v>
      </c>
      <c r="P10504">
        <v>7.0723068801633202</v>
      </c>
      <c r="Q10504">
        <v>10.9587766965595</v>
      </c>
    </row>
    <row r="10505" spans="1:17">
      <c r="A10505" t="s">
        <v>19080</v>
      </c>
      <c r="B10505" s="16" t="s">
        <v>19081</v>
      </c>
      <c r="C10505">
        <v>8.8906467280279102</v>
      </c>
      <c r="D10505">
        <v>8.9628596536323997</v>
      </c>
      <c r="E10505">
        <v>8.6561735078658799</v>
      </c>
      <c r="F10505">
        <v>8.5825247583504503</v>
      </c>
      <c r="G10505">
        <v>8.5923915363751906</v>
      </c>
      <c r="H10505">
        <v>8.3212367886538505</v>
      </c>
      <c r="I10505">
        <v>8.3531253511664101</v>
      </c>
      <c r="J10505">
        <v>8.3784583486323001</v>
      </c>
      <c r="K10505">
        <v>8.7169952255468601</v>
      </c>
      <c r="L10505">
        <v>8.4566302586539699</v>
      </c>
      <c r="M10505">
        <v>8.5327092693940596</v>
      </c>
      <c r="N10505">
        <v>8.5095311925438999</v>
      </c>
      <c r="O10505">
        <v>8.6941487438389107</v>
      </c>
      <c r="P10505">
        <v>8.4999303573473899</v>
      </c>
      <c r="Q10505">
        <v>8.9266120302692595</v>
      </c>
    </row>
    <row r="10506" spans="1:17">
      <c r="A10506" t="s">
        <v>19082</v>
      </c>
      <c r="B10506" s="16" t="s">
        <v>19083</v>
      </c>
      <c r="C10506">
        <v>9.2236329442300704</v>
      </c>
      <c r="D10506">
        <v>9.1705652515145299</v>
      </c>
      <c r="E10506">
        <v>9.2060846186904808</v>
      </c>
      <c r="F10506">
        <v>8.7958503321355597</v>
      </c>
      <c r="G10506">
        <v>9.12191342032013</v>
      </c>
      <c r="H10506">
        <v>8.3466402850306807</v>
      </c>
      <c r="I10506">
        <v>8.9830700534520496</v>
      </c>
      <c r="J10506">
        <v>8.7825230430356296</v>
      </c>
      <c r="K10506">
        <v>9.1175987641308591</v>
      </c>
      <c r="L10506">
        <v>8.8628859224818406</v>
      </c>
      <c r="M10506">
        <v>8.5556315176086493</v>
      </c>
      <c r="N10506">
        <v>8.2626320731716092</v>
      </c>
      <c r="O10506">
        <v>8.7006695904932805</v>
      </c>
      <c r="P10506">
        <v>8.8511285703123104</v>
      </c>
      <c r="Q10506">
        <v>8.7216113394761106</v>
      </c>
    </row>
    <row r="10507" spans="1:17">
      <c r="A10507" t="s">
        <v>19084</v>
      </c>
      <c r="B10507" s="16" t="e">
        <v>#N/A</v>
      </c>
      <c r="C10507">
        <v>6.1906908419129296</v>
      </c>
      <c r="D10507">
        <v>5.7482214031963599</v>
      </c>
      <c r="E10507">
        <v>5.30798454985728</v>
      </c>
      <c r="F10507">
        <v>5.5623893547269203</v>
      </c>
      <c r="G10507">
        <v>6.3731052938135697</v>
      </c>
      <c r="H10507">
        <v>6.0823845760958202</v>
      </c>
      <c r="I10507">
        <v>5.8841337137463201</v>
      </c>
      <c r="J10507">
        <v>5.8141705221960898</v>
      </c>
      <c r="K10507">
        <v>5.81396477862459</v>
      </c>
      <c r="L10507">
        <v>5.5961317021786998</v>
      </c>
      <c r="M10507">
        <v>5.7092205097854203</v>
      </c>
      <c r="N10507">
        <v>5.9423367922347801</v>
      </c>
      <c r="O10507">
        <v>5.8175797504700597</v>
      </c>
      <c r="P10507">
        <v>6.4928410672808097</v>
      </c>
      <c r="Q10507">
        <v>5.81282804418474</v>
      </c>
    </row>
    <row r="10508" spans="1:17">
      <c r="A10508" t="s">
        <v>19085</v>
      </c>
      <c r="B10508" s="16" t="s">
        <v>19086</v>
      </c>
      <c r="C10508">
        <v>11.2684492526423</v>
      </c>
      <c r="D10508">
        <v>11.3423091181291</v>
      </c>
      <c r="E10508">
        <v>11.695983332585699</v>
      </c>
      <c r="F10508">
        <v>11.6056836345828</v>
      </c>
      <c r="G10508">
        <v>11.461307400611</v>
      </c>
      <c r="H10508">
        <v>12.033261928832999</v>
      </c>
      <c r="I10508">
        <v>11.5700450796559</v>
      </c>
      <c r="J10508">
        <v>11.8316495106257</v>
      </c>
      <c r="K10508">
        <v>11.318653844280901</v>
      </c>
      <c r="L10508">
        <v>11.4164628079696</v>
      </c>
      <c r="M10508">
        <v>11.703202026881</v>
      </c>
      <c r="N10508">
        <v>11.609571466973801</v>
      </c>
      <c r="O10508">
        <v>11.736587140944801</v>
      </c>
      <c r="P10508">
        <v>11.972857147033301</v>
      </c>
      <c r="Q10508">
        <v>10.6852902490437</v>
      </c>
    </row>
    <row r="10509" spans="1:17">
      <c r="A10509" t="s">
        <v>19087</v>
      </c>
      <c r="B10509" s="16" t="s">
        <v>19088</v>
      </c>
      <c r="C10509">
        <v>7.89350948884357</v>
      </c>
      <c r="D10509">
        <v>7.8237674693952703</v>
      </c>
      <c r="E10509">
        <v>7.7714853696760704</v>
      </c>
      <c r="F10509">
        <v>7.3605076217664402</v>
      </c>
      <c r="G10509">
        <v>7.2948713916683197</v>
      </c>
      <c r="H10509">
        <v>7.4470265267108804</v>
      </c>
      <c r="I10509">
        <v>7.8123020411255197</v>
      </c>
      <c r="J10509">
        <v>7.6151213032809997</v>
      </c>
      <c r="K10509">
        <v>7.7658900712178403</v>
      </c>
      <c r="L10509">
        <v>7.5597102959179097</v>
      </c>
      <c r="M10509">
        <v>7.5003543822553702</v>
      </c>
      <c r="N10509">
        <v>7.2126792806103603</v>
      </c>
      <c r="O10509">
        <v>7.5377631874422901</v>
      </c>
      <c r="P10509">
        <v>7.6761759354796002</v>
      </c>
      <c r="Q10509">
        <v>7.9670857749043096</v>
      </c>
    </row>
    <row r="10510" spans="1:17">
      <c r="A10510" t="s">
        <v>19089</v>
      </c>
      <c r="B10510" s="16" t="s">
        <v>19090</v>
      </c>
      <c r="C10510">
        <v>8.8808207348879193</v>
      </c>
      <c r="D10510">
        <v>8.8309226177373397</v>
      </c>
      <c r="E10510">
        <v>9.0150653213645207</v>
      </c>
      <c r="F10510">
        <v>9.0306114247423306</v>
      </c>
      <c r="G10510">
        <v>9.3199380478821308</v>
      </c>
      <c r="H10510">
        <v>9.2932587371412296</v>
      </c>
      <c r="I10510">
        <v>9.0107677976691605</v>
      </c>
      <c r="J10510">
        <v>8.9743853351036709</v>
      </c>
      <c r="K10510">
        <v>8.9549323856111904</v>
      </c>
      <c r="L10510">
        <v>9.1250530319424197</v>
      </c>
      <c r="M10510">
        <v>9.2719949310669296</v>
      </c>
      <c r="N10510">
        <v>9.0715665874586406</v>
      </c>
      <c r="O10510">
        <v>9.16877731807236</v>
      </c>
      <c r="P10510">
        <v>9.0603118401983203</v>
      </c>
      <c r="Q10510">
        <v>8.8614637697687808</v>
      </c>
    </row>
    <row r="10511" spans="1:17">
      <c r="A10511" t="s">
        <v>19091</v>
      </c>
      <c r="B10511" s="16" t="s">
        <v>19092</v>
      </c>
      <c r="C10511">
        <v>9.3067038728361293</v>
      </c>
      <c r="D10511">
        <v>9.2360883625786503</v>
      </c>
      <c r="E10511">
        <v>8.9655962379996801</v>
      </c>
      <c r="F10511">
        <v>9.0042946794569705</v>
      </c>
      <c r="G10511">
        <v>9.4426645301649597</v>
      </c>
      <c r="H10511">
        <v>8.5351990548442505</v>
      </c>
      <c r="I10511">
        <v>9.0356983999119898</v>
      </c>
      <c r="J10511">
        <v>8.6295932862060898</v>
      </c>
      <c r="K10511">
        <v>9.0672865531068894</v>
      </c>
      <c r="L10511">
        <v>8.9050339471393904</v>
      </c>
      <c r="M10511">
        <v>9.0052335095640608</v>
      </c>
      <c r="N10511">
        <v>8.8635004554940906</v>
      </c>
      <c r="O10511">
        <v>9.17815219750692</v>
      </c>
      <c r="P10511">
        <v>8.9021645338031394</v>
      </c>
      <c r="Q10511">
        <v>9.8053894822166399</v>
      </c>
    </row>
    <row r="10512" spans="1:17">
      <c r="A10512" t="s">
        <v>19093</v>
      </c>
      <c r="B10512" s="16" t="s">
        <v>19094</v>
      </c>
      <c r="C10512">
        <v>8.35412545506607</v>
      </c>
      <c r="D10512">
        <v>8.4722676169739906</v>
      </c>
      <c r="E10512">
        <v>8.4794431508406305</v>
      </c>
      <c r="F10512">
        <v>8.2857312665949507</v>
      </c>
      <c r="G10512">
        <v>8.2478703011938208</v>
      </c>
      <c r="H10512">
        <v>9.1356936781322506</v>
      </c>
      <c r="I10512">
        <v>8.4906463627135107</v>
      </c>
      <c r="J10512">
        <v>8.4480776175432801</v>
      </c>
      <c r="K10512">
        <v>8.1096550157549796</v>
      </c>
      <c r="L10512">
        <v>8.2720838813875606</v>
      </c>
      <c r="M10512">
        <v>8.3242522616886205</v>
      </c>
      <c r="N10512">
        <v>8.3967059634118595</v>
      </c>
      <c r="O10512">
        <v>8.4268341069935992</v>
      </c>
      <c r="P10512">
        <v>8.5815289712361196</v>
      </c>
      <c r="Q10512">
        <v>7.5369478347710803</v>
      </c>
    </row>
    <row r="10513" spans="1:17">
      <c r="A10513" t="s">
        <v>19095</v>
      </c>
      <c r="B10513" s="16" t="s">
        <v>19096</v>
      </c>
      <c r="C10513">
        <v>8.4992928496690308</v>
      </c>
      <c r="D10513">
        <v>8.5181562232590409</v>
      </c>
      <c r="E10513">
        <v>8.4022024362357097</v>
      </c>
      <c r="F10513">
        <v>8.7575763183615205</v>
      </c>
      <c r="G10513">
        <v>8.4620768676511808</v>
      </c>
      <c r="H10513">
        <v>8.3609580412514006</v>
      </c>
      <c r="I10513">
        <v>8.2050888955228807</v>
      </c>
      <c r="J10513">
        <v>8.4375833876864093</v>
      </c>
      <c r="K10513">
        <v>8.1022668772854001</v>
      </c>
      <c r="L10513">
        <v>8.33511915930168</v>
      </c>
      <c r="M10513">
        <v>8.5692119416906802</v>
      </c>
      <c r="N10513">
        <v>8.7650232406320008</v>
      </c>
      <c r="O10513">
        <v>8.6340947385637303</v>
      </c>
      <c r="P10513">
        <v>8.1348002259419907</v>
      </c>
      <c r="Q10513">
        <v>8.6462459446333604</v>
      </c>
    </row>
    <row r="10514" spans="1:17">
      <c r="A10514" t="s">
        <v>19097</v>
      </c>
      <c r="B10514" s="16" t="s">
        <v>19098</v>
      </c>
      <c r="C10514">
        <v>8.2850095297670201</v>
      </c>
      <c r="D10514">
        <v>8.2867523994167307</v>
      </c>
      <c r="E10514">
        <v>8.3872474441453093</v>
      </c>
      <c r="F10514">
        <v>8.3255308183413206</v>
      </c>
      <c r="G10514">
        <v>8.1134934158929504</v>
      </c>
      <c r="H10514">
        <v>7.8539633219920502</v>
      </c>
      <c r="I10514">
        <v>8.0445606464521706</v>
      </c>
      <c r="J10514">
        <v>8.0328910092490204</v>
      </c>
      <c r="K10514">
        <v>8.2263884404773897</v>
      </c>
      <c r="L10514">
        <v>8.0603862963412496</v>
      </c>
      <c r="M10514">
        <v>7.9857095708883197</v>
      </c>
      <c r="N10514">
        <v>8.0301881674029598</v>
      </c>
      <c r="O10514">
        <v>7.8033642931512999</v>
      </c>
      <c r="P10514">
        <v>7.4384076816199602</v>
      </c>
      <c r="Q10514">
        <v>7.5369478347710803</v>
      </c>
    </row>
    <row r="10515" spans="1:17">
      <c r="A10515" t="s">
        <v>19099</v>
      </c>
      <c r="B10515" s="16" t="s">
        <v>19100</v>
      </c>
      <c r="C10515">
        <v>7.9415959982077302</v>
      </c>
      <c r="D10515">
        <v>7.5741840720156501</v>
      </c>
      <c r="E10515">
        <v>7.8168621169393999</v>
      </c>
      <c r="F10515">
        <v>7.4947229481945996</v>
      </c>
      <c r="G10515">
        <v>8.0850459987098091</v>
      </c>
      <c r="H10515">
        <v>6.2778020360148901</v>
      </c>
      <c r="I10515">
        <v>7.73684836790276</v>
      </c>
      <c r="J10515">
        <v>6.8523309130505803</v>
      </c>
      <c r="K10515">
        <v>7.8739971787165404</v>
      </c>
      <c r="L10515">
        <v>7.6725748643403202</v>
      </c>
      <c r="M10515">
        <v>7.5696299503145497</v>
      </c>
      <c r="N10515">
        <v>7.6189576860498001</v>
      </c>
      <c r="O10515">
        <v>7.7072538988913903</v>
      </c>
      <c r="P10515">
        <v>7.2085980835333796</v>
      </c>
      <c r="Q10515">
        <v>9.65973340900055</v>
      </c>
    </row>
    <row r="10516" spans="1:17">
      <c r="A10516" t="s">
        <v>19101</v>
      </c>
      <c r="B10516" s="16" t="s">
        <v>19102</v>
      </c>
      <c r="C10516">
        <v>5.3901707160280399</v>
      </c>
      <c r="D10516">
        <v>5.5701495124768599</v>
      </c>
      <c r="E10516">
        <v>5.30798454985728</v>
      </c>
      <c r="F10516">
        <v>5.3141782898249303</v>
      </c>
      <c r="G10516">
        <v>6.2580314604422798</v>
      </c>
      <c r="H10516">
        <v>4.3676565829540399</v>
      </c>
      <c r="I10516">
        <v>5.0091235034862898</v>
      </c>
      <c r="J10516">
        <v>4.5040669171042298</v>
      </c>
      <c r="K10516">
        <v>5.8322145301996997</v>
      </c>
      <c r="L10516">
        <v>5.3952544827186699</v>
      </c>
      <c r="M10516">
        <v>5.3280626239297098</v>
      </c>
      <c r="N10516">
        <v>5.7063481960642797</v>
      </c>
      <c r="O10516">
        <v>5.2659635633928499</v>
      </c>
      <c r="P10516">
        <v>3.7927642367557501</v>
      </c>
      <c r="Q10516">
        <v>8.2978683598244807</v>
      </c>
    </row>
    <row r="10517" spans="1:17">
      <c r="A10517" t="s">
        <v>19103</v>
      </c>
      <c r="B10517" s="16" t="s">
        <v>19104</v>
      </c>
      <c r="C10517">
        <v>6.0202746330622601</v>
      </c>
      <c r="D10517">
        <v>6.3230695120548104</v>
      </c>
      <c r="E10517">
        <v>5.5107356403890702</v>
      </c>
      <c r="F10517">
        <v>6.3809072983689399</v>
      </c>
      <c r="G10517">
        <v>6.3572259687739301</v>
      </c>
      <c r="H10517">
        <v>6.6503815819958696</v>
      </c>
      <c r="I10517">
        <v>5.9240666568416502</v>
      </c>
      <c r="J10517">
        <v>6.0418318428819298</v>
      </c>
      <c r="K10517">
        <v>5.5739944882594701</v>
      </c>
      <c r="L10517">
        <v>5.7296673572142103</v>
      </c>
      <c r="M10517">
        <v>6.4640290864915997</v>
      </c>
      <c r="N10517">
        <v>6.8970520926005099</v>
      </c>
      <c r="O10517">
        <v>6.4590991617325901</v>
      </c>
      <c r="P10517">
        <v>6.05725356091083</v>
      </c>
      <c r="Q10517">
        <v>6.9204191934356096</v>
      </c>
    </row>
    <row r="10518" spans="1:17">
      <c r="A10518" t="s">
        <v>19105</v>
      </c>
      <c r="B10518" s="16" t="s">
        <v>19106</v>
      </c>
      <c r="C10518">
        <v>11.0292815101953</v>
      </c>
      <c r="D10518">
        <v>11.014464485532001</v>
      </c>
      <c r="E10518">
        <v>11.860160268432599</v>
      </c>
      <c r="F10518">
        <v>11.939783864178301</v>
      </c>
      <c r="G10518">
        <v>11.678247508396399</v>
      </c>
      <c r="H10518">
        <v>10.8994565867989</v>
      </c>
      <c r="I10518">
        <v>10.9444273057844</v>
      </c>
      <c r="J10518">
        <v>12.051596394042701</v>
      </c>
      <c r="K10518">
        <v>11.227003834355701</v>
      </c>
      <c r="L10518">
        <v>11.1961187400947</v>
      </c>
      <c r="M10518">
        <v>11.508202141089701</v>
      </c>
      <c r="N10518">
        <v>11.2908015700561</v>
      </c>
      <c r="O10518">
        <v>11.1264999490548</v>
      </c>
      <c r="P10518">
        <v>11.0361788244224</v>
      </c>
      <c r="Q10518">
        <v>12.588132431824</v>
      </c>
    </row>
    <row r="10519" spans="1:17">
      <c r="A10519" t="s">
        <v>19107</v>
      </c>
      <c r="B10519" s="16" t="s">
        <v>19108</v>
      </c>
      <c r="C10519">
        <v>7.8336025778864</v>
      </c>
      <c r="D10519">
        <v>7.9043523343970303</v>
      </c>
      <c r="E10519">
        <v>7.3453999532458001</v>
      </c>
      <c r="F10519">
        <v>7.7156652707773601</v>
      </c>
      <c r="G10519">
        <v>8.62896646175823</v>
      </c>
      <c r="H10519">
        <v>7.8232547837607704</v>
      </c>
      <c r="I10519">
        <v>8.5734777022180992</v>
      </c>
      <c r="J10519">
        <v>8.2790921850890893</v>
      </c>
      <c r="K10519">
        <v>8.4610467262649003</v>
      </c>
      <c r="L10519">
        <v>8.0520699811720196</v>
      </c>
      <c r="M10519">
        <v>8.2219113321599</v>
      </c>
      <c r="N10519">
        <v>8.5388286418580499</v>
      </c>
      <c r="O10519">
        <v>7.8588724446852698</v>
      </c>
      <c r="P10519">
        <v>8.9991179321044594</v>
      </c>
      <c r="Q10519">
        <v>8.48255560796823</v>
      </c>
    </row>
    <row r="10520" spans="1:17">
      <c r="A10520" t="s">
        <v>19109</v>
      </c>
      <c r="B10520" s="16" t="s">
        <v>19110</v>
      </c>
      <c r="C10520">
        <v>5.9266634316532896</v>
      </c>
      <c r="D10520">
        <v>5.8293813043846097</v>
      </c>
      <c r="E10520">
        <v>6.5517604823563804</v>
      </c>
      <c r="F10520">
        <v>6.5254431797224397</v>
      </c>
      <c r="G10520">
        <v>6.2918722402955201</v>
      </c>
      <c r="H10520">
        <v>6.6027569335949101</v>
      </c>
      <c r="I10520">
        <v>6.8866346683841799</v>
      </c>
      <c r="J10520">
        <v>7.58212149979936</v>
      </c>
      <c r="K10520">
        <v>6.40523557489675</v>
      </c>
      <c r="L10520">
        <v>7.1162623791641204</v>
      </c>
      <c r="M10520">
        <v>7.1841017988793396</v>
      </c>
      <c r="N10520">
        <v>7.4231462068533096</v>
      </c>
      <c r="O10520">
        <v>7.08427309548349</v>
      </c>
      <c r="P10520">
        <v>7.6284293940590304</v>
      </c>
      <c r="Q10520">
        <v>7.1565710053807701</v>
      </c>
    </row>
    <row r="10521" spans="1:17">
      <c r="A10521" t="s">
        <v>19111</v>
      </c>
      <c r="B10521" s="16" t="s">
        <v>19112</v>
      </c>
      <c r="C10521">
        <v>11.323428690158201</v>
      </c>
      <c r="D10521">
        <v>11.4059138379589</v>
      </c>
      <c r="E10521">
        <v>11.579711397272099</v>
      </c>
      <c r="F10521">
        <v>11.8137532233138</v>
      </c>
      <c r="G10521">
        <v>11.474609879094601</v>
      </c>
      <c r="H10521">
        <v>10.884055311899701</v>
      </c>
      <c r="I10521">
        <v>10.967575096936899</v>
      </c>
      <c r="J10521">
        <v>11.5226392383342</v>
      </c>
      <c r="K10521">
        <v>11.037749103363501</v>
      </c>
      <c r="L10521">
        <v>11.0628699121932</v>
      </c>
      <c r="M10521">
        <v>11.0936328444828</v>
      </c>
      <c r="N10521">
        <v>10.884817073282001</v>
      </c>
      <c r="O10521">
        <v>11.144543666760599</v>
      </c>
      <c r="P10521">
        <v>11.1161549975892</v>
      </c>
      <c r="Q10521">
        <v>11.788271931040001</v>
      </c>
    </row>
    <row r="10522" spans="1:17">
      <c r="A10522" t="s">
        <v>19113</v>
      </c>
      <c r="B10522" s="16" t="s">
        <v>19114</v>
      </c>
      <c r="C10522">
        <v>10.4081525741021</v>
      </c>
      <c r="D10522">
        <v>10.410549146742699</v>
      </c>
      <c r="E10522">
        <v>10.043883371625</v>
      </c>
      <c r="F10522">
        <v>10.038359388451401</v>
      </c>
      <c r="G10522">
        <v>11.82191339191</v>
      </c>
      <c r="H10522">
        <v>11.5396462214186</v>
      </c>
      <c r="I10522">
        <v>10.6508243146402</v>
      </c>
      <c r="J10522">
        <v>11.264886537975499</v>
      </c>
      <c r="K10522">
        <v>10.017263643251001</v>
      </c>
      <c r="L10522">
        <v>10.2778436356437</v>
      </c>
      <c r="M10522">
        <v>10.7255457941648</v>
      </c>
      <c r="N10522">
        <v>11.1434124914159</v>
      </c>
      <c r="O10522">
        <v>11.689022071382899</v>
      </c>
      <c r="P10522">
        <v>10.9897539580094</v>
      </c>
      <c r="Q10522">
        <v>9.2656390107680107</v>
      </c>
    </row>
    <row r="10523" spans="1:17">
      <c r="A10523" t="s">
        <v>19115</v>
      </c>
      <c r="B10523" s="16" t="s">
        <v>19116</v>
      </c>
      <c r="C10523">
        <v>11.8046373027712</v>
      </c>
      <c r="D10523">
        <v>11.8410989069399</v>
      </c>
      <c r="E10523">
        <v>11.840173885022899</v>
      </c>
      <c r="F10523">
        <v>12.486013039629199</v>
      </c>
      <c r="G10523">
        <v>11.971449671473801</v>
      </c>
      <c r="H10523">
        <v>11.386305156372099</v>
      </c>
      <c r="I10523">
        <v>11.265966686985401</v>
      </c>
      <c r="J10523">
        <v>12.030156389917201</v>
      </c>
      <c r="K10523">
        <v>11.7367730604599</v>
      </c>
      <c r="L10523">
        <v>11.4801814179923</v>
      </c>
      <c r="M10523">
        <v>11.627901981676001</v>
      </c>
      <c r="N10523">
        <v>11.452147655568201</v>
      </c>
      <c r="O10523">
        <v>11.181522266469299</v>
      </c>
      <c r="P10523">
        <v>11.3137691383647</v>
      </c>
      <c r="Q10523">
        <v>11.7527919303656</v>
      </c>
    </row>
    <row r="10524" spans="1:17">
      <c r="A10524" t="s">
        <v>19117</v>
      </c>
      <c r="B10524" s="16" t="s">
        <v>19118</v>
      </c>
      <c r="C10524">
        <v>10.6171117254452</v>
      </c>
      <c r="D10524">
        <v>10.622082887020801</v>
      </c>
      <c r="E10524">
        <v>10.605302380052001</v>
      </c>
      <c r="F10524">
        <v>11.1379058530483</v>
      </c>
      <c r="G10524">
        <v>10.6989736280006</v>
      </c>
      <c r="H10524">
        <v>10.3452174574428</v>
      </c>
      <c r="I10524">
        <v>9.9403592410122599</v>
      </c>
      <c r="J10524">
        <v>10.859002372997001</v>
      </c>
      <c r="K10524">
        <v>10.2981909442718</v>
      </c>
      <c r="L10524">
        <v>10.214091438512099</v>
      </c>
      <c r="M10524">
        <v>10.3782292692191</v>
      </c>
      <c r="N10524">
        <v>9.7680192796192706</v>
      </c>
      <c r="O10524">
        <v>10.161384996646101</v>
      </c>
      <c r="P10524">
        <v>10.0742732718147</v>
      </c>
      <c r="Q10524">
        <v>10.567702649957999</v>
      </c>
    </row>
    <row r="10525" spans="1:17">
      <c r="A10525" t="s">
        <v>19119</v>
      </c>
      <c r="B10525" s="16" t="s">
        <v>19120</v>
      </c>
      <c r="C10525">
        <v>9.3747875401654195</v>
      </c>
      <c r="D10525">
        <v>9.5387479332611402</v>
      </c>
      <c r="E10525">
        <v>9.6436357332922196</v>
      </c>
      <c r="F10525">
        <v>9.6673000097026893</v>
      </c>
      <c r="G10525">
        <v>9.4219747319285396</v>
      </c>
      <c r="H10525">
        <v>10.163244367996301</v>
      </c>
      <c r="I10525">
        <v>9.6339972970636492</v>
      </c>
      <c r="J10525">
        <v>9.6748926185779407</v>
      </c>
      <c r="K10525">
        <v>9.3858654101284404</v>
      </c>
      <c r="L10525">
        <v>9.6367026140633101</v>
      </c>
      <c r="M10525">
        <v>9.7593506812162403</v>
      </c>
      <c r="N10525">
        <v>9.7721358123271305</v>
      </c>
      <c r="O10525">
        <v>9.8129155186160606</v>
      </c>
      <c r="P10525">
        <v>9.4942377741934703</v>
      </c>
      <c r="Q10525">
        <v>7.3593062614465703</v>
      </c>
    </row>
    <row r="10526" spans="1:17">
      <c r="A10526" t="s">
        <v>19121</v>
      </c>
      <c r="B10526" s="16" t="s">
        <v>19122</v>
      </c>
      <c r="C10526">
        <v>9.1580310123328204</v>
      </c>
      <c r="D10526">
        <v>9.2120973174903895</v>
      </c>
      <c r="E10526">
        <v>9.5370517656035698</v>
      </c>
      <c r="F10526">
        <v>9.2804775271285997</v>
      </c>
      <c r="G10526">
        <v>9.2188796759976093</v>
      </c>
      <c r="H10526">
        <v>10.2503873508431</v>
      </c>
      <c r="I10526">
        <v>9.3656503471365191</v>
      </c>
      <c r="J10526">
        <v>9.8019883613081191</v>
      </c>
      <c r="K10526">
        <v>8.9487694079820592</v>
      </c>
      <c r="L10526">
        <v>9.3603411028751609</v>
      </c>
      <c r="M10526">
        <v>9.5181880757729207</v>
      </c>
      <c r="N10526">
        <v>9.3611436183182093</v>
      </c>
      <c r="O10526">
        <v>9.5030770743207</v>
      </c>
      <c r="P10526">
        <v>9.5507670141237604</v>
      </c>
      <c r="Q10526">
        <v>7.3593062614465703</v>
      </c>
    </row>
    <row r="10527" spans="1:17">
      <c r="A10527" t="s">
        <v>19123</v>
      </c>
      <c r="B10527" s="16" t="s">
        <v>19124</v>
      </c>
      <c r="C10527">
        <v>8.6105069053927696</v>
      </c>
      <c r="D10527">
        <v>8.6338313903825394</v>
      </c>
      <c r="E10527">
        <v>8.9756267403696608</v>
      </c>
      <c r="F10527">
        <v>9.0306114247423306</v>
      </c>
      <c r="G10527">
        <v>8.8868241912169506</v>
      </c>
      <c r="H10527">
        <v>9.1336109993361205</v>
      </c>
      <c r="I10527">
        <v>8.89415785060765</v>
      </c>
      <c r="J10527">
        <v>9.1404623797686408</v>
      </c>
      <c r="K10527">
        <v>8.4668099347800396</v>
      </c>
      <c r="L10527">
        <v>9.2374453204134692</v>
      </c>
      <c r="M10527">
        <v>9.2871367052310791</v>
      </c>
      <c r="N10527">
        <v>9.0782323060679708</v>
      </c>
      <c r="O10527">
        <v>9.2376471416062493</v>
      </c>
      <c r="P10527">
        <v>8.6267418099926907</v>
      </c>
      <c r="Q10527">
        <v>9.4093039143768298</v>
      </c>
    </row>
    <row r="10528" spans="1:17">
      <c r="A10528" t="s">
        <v>19125</v>
      </c>
      <c r="B10528" s="16" t="s">
        <v>19126</v>
      </c>
      <c r="C10528">
        <v>8.4766347763113608</v>
      </c>
      <c r="D10528">
        <v>8.41843100519778</v>
      </c>
      <c r="E10528">
        <v>8.3153294550461201</v>
      </c>
      <c r="F10528">
        <v>7.9288657143131598</v>
      </c>
      <c r="G10528">
        <v>8.9220817801322791</v>
      </c>
      <c r="H10528">
        <v>8.4935732119791307</v>
      </c>
      <c r="I10528">
        <v>9.5872429079086192</v>
      </c>
      <c r="J10528">
        <v>9.1209238474259493</v>
      </c>
      <c r="K10528">
        <v>9.0653890056227198</v>
      </c>
      <c r="L10528">
        <v>9.69924406553098</v>
      </c>
      <c r="M10528">
        <v>9.3236425607331199</v>
      </c>
      <c r="N10528">
        <v>9.8113347797676003</v>
      </c>
      <c r="O10528">
        <v>8.7391872477933106</v>
      </c>
      <c r="P10528">
        <v>9.5096764290108293</v>
      </c>
      <c r="Q10528">
        <v>9.8053894822166399</v>
      </c>
    </row>
    <row r="10529" spans="1:17">
      <c r="A10529" t="s">
        <v>19127</v>
      </c>
      <c r="B10529" s="16" t="s">
        <v>19128</v>
      </c>
      <c r="C10529">
        <v>7.5837296581913201</v>
      </c>
      <c r="D10529">
        <v>7.35540815463734</v>
      </c>
      <c r="E10529">
        <v>6.7526718515306996</v>
      </c>
      <c r="F10529">
        <v>6.9486136043350601</v>
      </c>
      <c r="G10529">
        <v>7.8403367479662602</v>
      </c>
      <c r="H10529">
        <v>6.8772919937956898</v>
      </c>
      <c r="I10529">
        <v>7.3006757095922703</v>
      </c>
      <c r="J10529">
        <v>6.7195168009068604</v>
      </c>
      <c r="K10529">
        <v>7.8119250227780102</v>
      </c>
      <c r="L10529">
        <v>7.2091042822887399</v>
      </c>
      <c r="M10529">
        <v>7.5330985542824997</v>
      </c>
      <c r="N10529">
        <v>8.1574040377676003</v>
      </c>
      <c r="O10529">
        <v>7.3947603874182901</v>
      </c>
      <c r="P10529">
        <v>7.8318209036303701</v>
      </c>
      <c r="Q10529">
        <v>7.3593062614465703</v>
      </c>
    </row>
    <row r="10530" spans="1:17">
      <c r="A10530" t="s">
        <v>19129</v>
      </c>
      <c r="B10530" s="16" t="s">
        <v>19130</v>
      </c>
      <c r="C10530">
        <v>8.8709273285577108</v>
      </c>
      <c r="D10530">
        <v>8.7069748326154901</v>
      </c>
      <c r="E10530">
        <v>9.1686859898541204</v>
      </c>
      <c r="F10530">
        <v>8.7380514710881698</v>
      </c>
      <c r="G10530">
        <v>9.1813196046457204</v>
      </c>
      <c r="H10530">
        <v>6.8672647865190601</v>
      </c>
      <c r="I10530">
        <v>8.5765704099456794</v>
      </c>
      <c r="J10530">
        <v>7.78214656915753</v>
      </c>
      <c r="K10530">
        <v>9.4771820527432205</v>
      </c>
      <c r="L10530">
        <v>9.2115576760476401</v>
      </c>
      <c r="M10530">
        <v>8.6459786074173799</v>
      </c>
      <c r="N10530">
        <v>9.1891297833427501</v>
      </c>
      <c r="O10530">
        <v>8.74760877142743</v>
      </c>
      <c r="P10530">
        <v>7.2825095327770901</v>
      </c>
      <c r="Q10530">
        <v>11.8815691147368</v>
      </c>
    </row>
    <row r="10531" spans="1:17">
      <c r="A10531" t="s">
        <v>19131</v>
      </c>
      <c r="B10531" s="16" t="s">
        <v>886</v>
      </c>
      <c r="C10531">
        <v>6.1249699100370201</v>
      </c>
      <c r="D10531">
        <v>5.5701495124768599</v>
      </c>
      <c r="E10531">
        <v>6.4001528211462198</v>
      </c>
      <c r="F10531">
        <v>5.9029685313311697</v>
      </c>
      <c r="G10531">
        <v>6.3084947633379898</v>
      </c>
      <c r="H10531">
        <v>5.8348120214029704</v>
      </c>
      <c r="I10531">
        <v>6.0733389419943604</v>
      </c>
      <c r="J10531">
        <v>6.4419524895365798</v>
      </c>
      <c r="K10531">
        <v>6.5542553394185203</v>
      </c>
      <c r="L10531">
        <v>6.8442576567715898</v>
      </c>
      <c r="M10531">
        <v>6.0991295039876796</v>
      </c>
      <c r="N10531">
        <v>6.8139899586284596</v>
      </c>
      <c r="O10531">
        <v>6.48972680942338</v>
      </c>
      <c r="P10531">
        <v>6.0078251400104499</v>
      </c>
      <c r="Q10531">
        <v>7.6950435514148801</v>
      </c>
    </row>
    <row r="10532" spans="1:17">
      <c r="A10532" t="s">
        <v>19132</v>
      </c>
      <c r="B10532" s="16" t="s">
        <v>19133</v>
      </c>
      <c r="C10532">
        <v>7.2042789662983404</v>
      </c>
      <c r="D10532">
        <v>7.3418416264102397</v>
      </c>
      <c r="E10532">
        <v>7.2927897048973698</v>
      </c>
      <c r="F10532">
        <v>7.3150340240146603</v>
      </c>
      <c r="G10532">
        <v>7.3597189200466699</v>
      </c>
      <c r="H10532">
        <v>7.0198431745350502</v>
      </c>
      <c r="I10532">
        <v>7.1998009364913598</v>
      </c>
      <c r="J10532">
        <v>7.2571225943095499</v>
      </c>
      <c r="K10532">
        <v>7.2809824809489498</v>
      </c>
      <c r="L10532">
        <v>7.1634336789776603</v>
      </c>
      <c r="M10532">
        <v>7.1603220803277097</v>
      </c>
      <c r="N10532">
        <v>6.7705787629087899</v>
      </c>
      <c r="O10532">
        <v>7.3118680639201301</v>
      </c>
      <c r="P10532">
        <v>7.3914806888363103</v>
      </c>
      <c r="Q10532">
        <v>7.1565710053807701</v>
      </c>
    </row>
    <row r="10533" spans="1:17">
      <c r="A10533" t="s">
        <v>19134</v>
      </c>
      <c r="B10533" s="16" t="e">
        <v>#N/A</v>
      </c>
      <c r="C10533">
        <v>6.9734988154558204</v>
      </c>
      <c r="D10533">
        <v>6.8700629365066499</v>
      </c>
      <c r="E10533">
        <v>6.7682062103183904</v>
      </c>
      <c r="F10533">
        <v>7.3281739612715704</v>
      </c>
      <c r="G10533">
        <v>7.2948713916683197</v>
      </c>
      <c r="H10533">
        <v>6.8672647865190601</v>
      </c>
      <c r="I10533">
        <v>6.7056631409512804</v>
      </c>
      <c r="J10533">
        <v>6.7107918037929304</v>
      </c>
      <c r="K10533">
        <v>6.51004033141996</v>
      </c>
      <c r="L10533">
        <v>6.7647934956056499</v>
      </c>
      <c r="M10533">
        <v>7.3244183972135</v>
      </c>
      <c r="N10533">
        <v>7.8651517212401503</v>
      </c>
      <c r="O10533">
        <v>7.47313256090131</v>
      </c>
      <c r="P10533">
        <v>6.7232899141601701</v>
      </c>
      <c r="Q10533">
        <v>6.9204191934356096</v>
      </c>
    </row>
    <row r="10534" spans="1:17">
      <c r="A10534" t="s">
        <v>19135</v>
      </c>
      <c r="B10534" s="16" t="s">
        <v>19136</v>
      </c>
      <c r="C10534">
        <v>6.4931841072364804</v>
      </c>
      <c r="D10534">
        <v>6.7413585445714101</v>
      </c>
      <c r="E10534">
        <v>6.8580293081962402</v>
      </c>
      <c r="F10534">
        <v>6.7180153685159896</v>
      </c>
      <c r="G10534">
        <v>6.8739435564952496</v>
      </c>
      <c r="H10534">
        <v>6.7189678865396303</v>
      </c>
      <c r="I10534">
        <v>6.4719229855418696</v>
      </c>
      <c r="J10534">
        <v>6.7107918037929304</v>
      </c>
      <c r="K10534">
        <v>6.4759551621252198</v>
      </c>
      <c r="L10534">
        <v>6.5562240086410197</v>
      </c>
      <c r="M10534">
        <v>6.6723371971217702</v>
      </c>
      <c r="N10534">
        <v>6.7595169993836901</v>
      </c>
      <c r="O10534">
        <v>6.9877808128597696</v>
      </c>
      <c r="P10534">
        <v>6.3814054639084601</v>
      </c>
      <c r="Q10534">
        <v>5.09416193408443</v>
      </c>
    </row>
    <row r="10535" spans="1:17">
      <c r="A10535" t="s">
        <v>19137</v>
      </c>
      <c r="B10535" s="16" t="s">
        <v>19138</v>
      </c>
      <c r="C10535">
        <v>7.61966073771534</v>
      </c>
      <c r="D10535">
        <v>7.6254469917223702</v>
      </c>
      <c r="E10535">
        <v>7.2043884532365698</v>
      </c>
      <c r="F10535">
        <v>7.3411948445234598</v>
      </c>
      <c r="G10535">
        <v>7.30313917801982</v>
      </c>
      <c r="H10535">
        <v>7.3711522214359002</v>
      </c>
      <c r="I10535">
        <v>7.2472401679243204</v>
      </c>
      <c r="J10535">
        <v>7.2330082819335901</v>
      </c>
      <c r="K10535">
        <v>7.5546490926383596</v>
      </c>
      <c r="L10535">
        <v>7.4750825912029004</v>
      </c>
      <c r="M10535">
        <v>7.4522447248468104</v>
      </c>
      <c r="N10535">
        <v>7.4020149515182698</v>
      </c>
      <c r="O10535">
        <v>7.2773243883325698</v>
      </c>
      <c r="P10535">
        <v>7.3722724284253296</v>
      </c>
      <c r="Q10535">
        <v>8.48255560796823</v>
      </c>
    </row>
    <row r="10536" spans="1:17">
      <c r="A10536" t="s">
        <v>19139</v>
      </c>
      <c r="B10536" s="16" t="s">
        <v>19140</v>
      </c>
      <c r="C10536">
        <v>9.2845184969738099</v>
      </c>
      <c r="D10536">
        <v>9.31618182274328</v>
      </c>
      <c r="E10536">
        <v>9.1802968902326096</v>
      </c>
      <c r="F10536">
        <v>9.6267420294374801</v>
      </c>
      <c r="G10536">
        <v>9.2188796759976093</v>
      </c>
      <c r="H10536">
        <v>9.7594953852798891</v>
      </c>
      <c r="I10536">
        <v>9.1707320723442098</v>
      </c>
      <c r="J10536">
        <v>9.4854579213054802</v>
      </c>
      <c r="K10536">
        <v>9.0634889581735791</v>
      </c>
      <c r="L10536">
        <v>9.0539906301362691</v>
      </c>
      <c r="M10536">
        <v>9.2664491797439208</v>
      </c>
      <c r="N10536">
        <v>9.3953515652639599</v>
      </c>
      <c r="O10536">
        <v>9.1013893225350397</v>
      </c>
      <c r="P10536">
        <v>9.2270381308128702</v>
      </c>
      <c r="Q10536">
        <v>8.8614637697687808</v>
      </c>
    </row>
    <row r="10537" spans="1:17">
      <c r="A10537" t="s">
        <v>19141</v>
      </c>
      <c r="B10537" s="16" t="s">
        <v>19142</v>
      </c>
      <c r="C10537">
        <v>10.782551752816801</v>
      </c>
      <c r="D10537">
        <v>10.7550976031985</v>
      </c>
      <c r="E10537">
        <v>10.822747409256401</v>
      </c>
      <c r="F10537">
        <v>11.2263707258822</v>
      </c>
      <c r="G10537">
        <v>10.8925330957908</v>
      </c>
      <c r="H10537">
        <v>11.2332999970732</v>
      </c>
      <c r="I10537">
        <v>10.668318560860801</v>
      </c>
      <c r="J10537">
        <v>11.338974369330799</v>
      </c>
      <c r="K10537">
        <v>10.864735796450301</v>
      </c>
      <c r="L10537">
        <v>10.9234719200757</v>
      </c>
      <c r="M10537">
        <v>10.916879440476601</v>
      </c>
      <c r="N10537">
        <v>10.65373506792</v>
      </c>
      <c r="O10537">
        <v>10.6430941872938</v>
      </c>
      <c r="P10537">
        <v>10.858974617466799</v>
      </c>
      <c r="Q10537">
        <v>10.794011593546401</v>
      </c>
    </row>
    <row r="10538" spans="1:17">
      <c r="A10538" t="s">
        <v>19143</v>
      </c>
      <c r="B10538" s="16" t="s">
        <v>19144</v>
      </c>
      <c r="C10538">
        <v>7.6604769151482097</v>
      </c>
      <c r="D10538">
        <v>7.5448951314599997</v>
      </c>
      <c r="E10538">
        <v>7.8608524105655997</v>
      </c>
      <c r="F10538">
        <v>6.4429228717264504</v>
      </c>
      <c r="G10538">
        <v>8.3629032873101696</v>
      </c>
      <c r="H10538">
        <v>6.6850861414992098</v>
      </c>
      <c r="I10538">
        <v>8.4337948150978406</v>
      </c>
      <c r="J10538">
        <v>7.4834381893300002</v>
      </c>
      <c r="K10538">
        <v>8.1059656821435304</v>
      </c>
      <c r="L10538">
        <v>8.8911210351265595</v>
      </c>
      <c r="M10538">
        <v>8.0741244584145395</v>
      </c>
      <c r="N10538">
        <v>8.9337945703831991</v>
      </c>
      <c r="O10538">
        <v>7.8934585545863003</v>
      </c>
      <c r="P10538">
        <v>7.9530256707027496</v>
      </c>
      <c r="Q10538">
        <v>8.6462459446333604</v>
      </c>
    </row>
    <row r="10539" spans="1:17">
      <c r="A10539" t="s">
        <v>19145</v>
      </c>
      <c r="B10539" s="16" t="s">
        <v>19146</v>
      </c>
      <c r="C10539">
        <v>5.7625387775367001</v>
      </c>
      <c r="D10539">
        <v>5.5218051423872696</v>
      </c>
      <c r="E10539">
        <v>5.0693649437607</v>
      </c>
      <c r="F10539">
        <v>4.5644600677645304</v>
      </c>
      <c r="G10539">
        <v>6.2580314604422798</v>
      </c>
      <c r="H10539">
        <v>6.0289964067317099</v>
      </c>
      <c r="I10539">
        <v>6.3462251697709</v>
      </c>
      <c r="J10539">
        <v>5.7808175510722997</v>
      </c>
      <c r="K10539">
        <v>6.0344793697124102</v>
      </c>
      <c r="L10539">
        <v>5.9272113840861103</v>
      </c>
      <c r="M10539">
        <v>6.3419151613778002</v>
      </c>
      <c r="N10539">
        <v>6.45082718387882</v>
      </c>
      <c r="O10539">
        <v>6.0560981984445297</v>
      </c>
      <c r="P10539">
        <v>6.7384110805200397</v>
      </c>
      <c r="Q10539">
        <v>5.09416193408443</v>
      </c>
    </row>
    <row r="10540" spans="1:17">
      <c r="A10540" t="s">
        <v>19147</v>
      </c>
      <c r="B10540" s="16" t="s">
        <v>19148</v>
      </c>
      <c r="C10540">
        <v>8.9004062208661097</v>
      </c>
      <c r="D10540">
        <v>8.7664831429785401</v>
      </c>
      <c r="E10540">
        <v>9.1242931236043905</v>
      </c>
      <c r="F10540">
        <v>8.6015581580368607</v>
      </c>
      <c r="G10540">
        <v>8.8730306870186997</v>
      </c>
      <c r="H10540">
        <v>8.4099789947338905</v>
      </c>
      <c r="I10540">
        <v>9.0994305137673592</v>
      </c>
      <c r="J10540">
        <v>8.77837138493976</v>
      </c>
      <c r="K10540">
        <v>9.0748518744509798</v>
      </c>
      <c r="L10540">
        <v>9.1679926150139295</v>
      </c>
      <c r="M10540">
        <v>8.9265384008347706</v>
      </c>
      <c r="N10540">
        <v>9.0536392327812791</v>
      </c>
      <c r="O10540">
        <v>8.8547851269186797</v>
      </c>
      <c r="P10540">
        <v>8.5562564338051299</v>
      </c>
      <c r="Q10540">
        <v>10.5051077436532</v>
      </c>
    </row>
    <row r="10541" spans="1:17">
      <c r="A10541" t="s">
        <v>19149</v>
      </c>
      <c r="B10541" s="16" t="s">
        <v>19150</v>
      </c>
      <c r="C10541">
        <v>6.9167499097341398</v>
      </c>
      <c r="D10541">
        <v>7.0140709002794299</v>
      </c>
      <c r="E10541">
        <v>7.0856370732265797</v>
      </c>
      <c r="F10541">
        <v>6.8240794826410198</v>
      </c>
      <c r="G10541">
        <v>7.0116512363212404</v>
      </c>
      <c r="H10541">
        <v>7.0467281908878103</v>
      </c>
      <c r="I10541">
        <v>6.9454121858673004</v>
      </c>
      <c r="J10541">
        <v>7.0027033363698798</v>
      </c>
      <c r="K10541">
        <v>6.9915428190875799</v>
      </c>
      <c r="L10541">
        <v>6.9103454317520701</v>
      </c>
      <c r="M10541">
        <v>6.8241040553657699</v>
      </c>
      <c r="N10541">
        <v>6.7258089642514101</v>
      </c>
      <c r="O10541">
        <v>6.8216665140526498</v>
      </c>
      <c r="P10541">
        <v>7.1867625795696704</v>
      </c>
      <c r="Q10541">
        <v>5.81282804418474</v>
      </c>
    </row>
    <row r="10542" spans="1:17">
      <c r="A10542" t="s">
        <v>19151</v>
      </c>
      <c r="B10542" s="16" t="s">
        <v>19152</v>
      </c>
      <c r="C10542">
        <v>9.2581967465859805</v>
      </c>
      <c r="D10542">
        <v>9.1743907040053898</v>
      </c>
      <c r="E10542">
        <v>9.1061461743842003</v>
      </c>
      <c r="F10542">
        <v>8.9114813272827504</v>
      </c>
      <c r="G10542">
        <v>9.2254075663031596</v>
      </c>
      <c r="H10542">
        <v>8.8888809225310794</v>
      </c>
      <c r="I10542">
        <v>9.4251786498549404</v>
      </c>
      <c r="J10542">
        <v>9.1613346283373698</v>
      </c>
      <c r="K10542">
        <v>9.0842530579774508</v>
      </c>
      <c r="L10542">
        <v>9.5225304527467909</v>
      </c>
      <c r="M10542">
        <v>9.4993999648358596</v>
      </c>
      <c r="N10542">
        <v>9.6903898465138791</v>
      </c>
      <c r="O10542">
        <v>9.4106628495660907</v>
      </c>
      <c r="P10542">
        <v>9.0022400881166593</v>
      </c>
      <c r="Q10542">
        <v>9.7343991185863192</v>
      </c>
    </row>
    <row r="10543" spans="1:17">
      <c r="A10543" t="s">
        <v>19153</v>
      </c>
      <c r="B10543" s="16" t="s">
        <v>19154</v>
      </c>
      <c r="C10543">
        <v>6.7094894782855796</v>
      </c>
      <c r="D10543">
        <v>6.7721034966050304</v>
      </c>
      <c r="E10543">
        <v>6.5696259509985699</v>
      </c>
      <c r="F10543">
        <v>6.9988412260113</v>
      </c>
      <c r="G10543">
        <v>6.8172425418901597</v>
      </c>
      <c r="H10543">
        <v>7.8488904955482699</v>
      </c>
      <c r="I10543">
        <v>6.9644808980353901</v>
      </c>
      <c r="J10543">
        <v>6.6753493056421602</v>
      </c>
      <c r="K10543">
        <v>6.8214924250388096</v>
      </c>
      <c r="L10543">
        <v>6.8149731723956597</v>
      </c>
      <c r="M10543">
        <v>7.2190489086972498</v>
      </c>
      <c r="N10543">
        <v>7.6610522893425399</v>
      </c>
      <c r="O10543">
        <v>7.4933299967308296</v>
      </c>
      <c r="P10543">
        <v>7.2825095327770901</v>
      </c>
      <c r="Q10543">
        <v>6.6375058506955904</v>
      </c>
    </row>
    <row r="10544" spans="1:17">
      <c r="A10544" t="s">
        <v>19155</v>
      </c>
      <c r="B10544" s="16" t="s">
        <v>19156</v>
      </c>
      <c r="C10544">
        <v>8.9968080952132397</v>
      </c>
      <c r="D10544">
        <v>8.9562084733742306</v>
      </c>
      <c r="E10544">
        <v>8.9419168016051707</v>
      </c>
      <c r="F10544">
        <v>9.2754078982645201</v>
      </c>
      <c r="G10544">
        <v>8.9059160925056897</v>
      </c>
      <c r="H10544">
        <v>9.1928201449017095</v>
      </c>
      <c r="I10544">
        <v>8.8716755748861793</v>
      </c>
      <c r="J10544">
        <v>8.9924182505386998</v>
      </c>
      <c r="K10544">
        <v>9.0229985478493298</v>
      </c>
      <c r="L10544">
        <v>9.0539906301362691</v>
      </c>
      <c r="M10544">
        <v>9.2025443256986392</v>
      </c>
      <c r="N10544">
        <v>8.94112679496887</v>
      </c>
      <c r="O10544">
        <v>8.9362420924144192</v>
      </c>
      <c r="P10544">
        <v>8.83019745851065</v>
      </c>
      <c r="Q10544">
        <v>8.2978683598244807</v>
      </c>
    </row>
    <row r="10545" spans="1:17">
      <c r="A10545" t="s">
        <v>19157</v>
      </c>
      <c r="B10545" s="16" t="s">
        <v>19158</v>
      </c>
      <c r="C10545">
        <v>8.3995751897148203</v>
      </c>
      <c r="D10545">
        <v>8.4597798738528205</v>
      </c>
      <c r="E10545">
        <v>8.4841359915937993</v>
      </c>
      <c r="F10545">
        <v>8.8262168795910796</v>
      </c>
      <c r="G10545">
        <v>8.3430235738303598</v>
      </c>
      <c r="H10545">
        <v>8.5571248893482501</v>
      </c>
      <c r="I10545">
        <v>8.4774698344197095</v>
      </c>
      <c r="J10545">
        <v>8.5922370096537399</v>
      </c>
      <c r="K10545">
        <v>8.3778446498431691</v>
      </c>
      <c r="L10545">
        <v>8.3823089290366308</v>
      </c>
      <c r="M10545">
        <v>8.2304854187460101</v>
      </c>
      <c r="N10545">
        <v>8.0973900376133496</v>
      </c>
      <c r="O10545">
        <v>8.4003690784469995</v>
      </c>
      <c r="P10545">
        <v>8.7245125843651508</v>
      </c>
      <c r="Q10545">
        <v>6.9204191934356096</v>
      </c>
    </row>
    <row r="10546" spans="1:17">
      <c r="A10546" t="s">
        <v>19159</v>
      </c>
      <c r="B10546" s="16" t="s">
        <v>19160</v>
      </c>
      <c r="C10546">
        <v>7.4302962784847004</v>
      </c>
      <c r="D10546">
        <v>7.6254469917223702</v>
      </c>
      <c r="E10546">
        <v>7.5741595143062499</v>
      </c>
      <c r="F10546">
        <v>7.83543095936722</v>
      </c>
      <c r="G10546">
        <v>7.5522969472107997</v>
      </c>
      <c r="H10546">
        <v>7.6356627573730096</v>
      </c>
      <c r="I10546">
        <v>7.4767703430194601</v>
      </c>
      <c r="J10546">
        <v>7.8109072590139697</v>
      </c>
      <c r="K10546">
        <v>7.4710016187127</v>
      </c>
      <c r="L10546">
        <v>7.3173048171528698</v>
      </c>
      <c r="M10546">
        <v>7.3190611315508098</v>
      </c>
      <c r="N10546">
        <v>7.2990745698786101</v>
      </c>
      <c r="O10546">
        <v>7.5082940900497404</v>
      </c>
      <c r="P10546">
        <v>7.4748768595717596</v>
      </c>
      <c r="Q10546">
        <v>7.5369478347710803</v>
      </c>
    </row>
    <row r="10547" spans="1:17">
      <c r="A10547" t="s">
        <v>19161</v>
      </c>
      <c r="B10547" s="16" t="s">
        <v>19162</v>
      </c>
      <c r="C10547">
        <v>8.2737870056724603</v>
      </c>
      <c r="D10547">
        <v>8.3008251288201205</v>
      </c>
      <c r="E10547">
        <v>8.3100524875584103</v>
      </c>
      <c r="F10547">
        <v>8.1333489859375199</v>
      </c>
      <c r="G10547">
        <v>8.2982983874061507</v>
      </c>
      <c r="H10547">
        <v>8.3394277159350096</v>
      </c>
      <c r="I10547">
        <v>8.5858089249887097</v>
      </c>
      <c r="J10547">
        <v>8.4662606708600201</v>
      </c>
      <c r="K10547">
        <v>8.3562714523078903</v>
      </c>
      <c r="L10547">
        <v>8.4785096847082908</v>
      </c>
      <c r="M10547">
        <v>8.5624377202356694</v>
      </c>
      <c r="N10547">
        <v>8.5452591144685304</v>
      </c>
      <c r="O10547">
        <v>8.4189454921787199</v>
      </c>
      <c r="P10547">
        <v>8.4320803888687408</v>
      </c>
      <c r="Q10547">
        <v>8.3931679398307004</v>
      </c>
    </row>
    <row r="10548" spans="1:17">
      <c r="A10548" t="s">
        <v>19163</v>
      </c>
      <c r="B10548" s="16" t="s">
        <v>19164</v>
      </c>
      <c r="C10548">
        <v>7.5592672169978901</v>
      </c>
      <c r="D10548">
        <v>7.7070247455286101</v>
      </c>
      <c r="E10548">
        <v>7.5741595143062499</v>
      </c>
      <c r="F10548">
        <v>7.7839570818880404</v>
      </c>
      <c r="G10548">
        <v>7.6000230969137403</v>
      </c>
      <c r="H10548">
        <v>7.6058914026428504</v>
      </c>
      <c r="I10548">
        <v>7.5604707282268997</v>
      </c>
      <c r="J10548">
        <v>7.5286852090722904</v>
      </c>
      <c r="K10548">
        <v>7.4124053551330604</v>
      </c>
      <c r="L10548">
        <v>7.4499595836554002</v>
      </c>
      <c r="M10548">
        <v>7.5144789694681</v>
      </c>
      <c r="N10548">
        <v>7.3587971557348997</v>
      </c>
      <c r="O10548">
        <v>7.6544403010951898</v>
      </c>
      <c r="P10548">
        <v>7.8177017289439403</v>
      </c>
      <c r="Q10548">
        <v>7.5369478347710803</v>
      </c>
    </row>
    <row r="10549" spans="1:17">
      <c r="A10549" t="s">
        <v>19165</v>
      </c>
      <c r="B10549" s="16" t="s">
        <v>19166</v>
      </c>
      <c r="C10549">
        <v>7.6604769151482097</v>
      </c>
      <c r="D10549">
        <v>7.88111539084478</v>
      </c>
      <c r="E10549">
        <v>7.6843872809925298</v>
      </c>
      <c r="F10549">
        <v>6.9400685236489101</v>
      </c>
      <c r="G10549">
        <v>7.4293376543615803</v>
      </c>
      <c r="H10549">
        <v>6.8160476714407796</v>
      </c>
      <c r="I10549">
        <v>7.5729261680755497</v>
      </c>
      <c r="J10549">
        <v>7.1898087872719803</v>
      </c>
      <c r="K10549">
        <v>7.7890915310614997</v>
      </c>
      <c r="L10549">
        <v>7.4114323954884904</v>
      </c>
      <c r="M10549">
        <v>7.0674657490229604</v>
      </c>
      <c r="N10549">
        <v>6.5949304227929604</v>
      </c>
      <c r="O10549">
        <v>7.1746832552608204</v>
      </c>
      <c r="P10549">
        <v>7.3528040126010596</v>
      </c>
      <c r="Q10549">
        <v>7.8374797051227896</v>
      </c>
    </row>
    <row r="10550" spans="1:17">
      <c r="A10550" t="s">
        <v>19167</v>
      </c>
      <c r="B10550" s="16" t="s">
        <v>19168</v>
      </c>
      <c r="C10550">
        <v>7.7922336118688396</v>
      </c>
      <c r="D10550">
        <v>7.8904552081381496</v>
      </c>
      <c r="E10550">
        <v>7.7867704078840099</v>
      </c>
      <c r="F10550">
        <v>7.6387110728705698</v>
      </c>
      <c r="G10550">
        <v>7.5029329747582603</v>
      </c>
      <c r="H10550">
        <v>8.0698783959913296</v>
      </c>
      <c r="I10550">
        <v>7.9712251578376598</v>
      </c>
      <c r="J10550">
        <v>7.9167534634674697</v>
      </c>
      <c r="K10550">
        <v>8.0494610824960908</v>
      </c>
      <c r="L10550">
        <v>7.9074293776084597</v>
      </c>
      <c r="M10550">
        <v>7.8213239977837796</v>
      </c>
      <c r="N10550">
        <v>7.5308835633863698</v>
      </c>
      <c r="O10550">
        <v>7.7201599618271999</v>
      </c>
      <c r="P10550">
        <v>8.1960952337861599</v>
      </c>
      <c r="Q10550">
        <v>7.3593062614465703</v>
      </c>
    </row>
    <row r="10551" spans="1:17">
      <c r="A10551" t="s">
        <v>19169</v>
      </c>
      <c r="B10551" s="16" t="s">
        <v>19170</v>
      </c>
      <c r="C10551">
        <v>9.0999286445574104</v>
      </c>
      <c r="D10551">
        <v>9.0319599792934397</v>
      </c>
      <c r="E10551">
        <v>9.3180568931409091</v>
      </c>
      <c r="F10551">
        <v>9.4846224951090097</v>
      </c>
      <c r="G10551">
        <v>9.20793376942982</v>
      </c>
      <c r="H10551">
        <v>9.3748665727964706</v>
      </c>
      <c r="I10551">
        <v>9.4268928260667497</v>
      </c>
      <c r="J10551">
        <v>9.4739534781504702</v>
      </c>
      <c r="K10551">
        <v>8.7266337372345308</v>
      </c>
      <c r="L10551">
        <v>9.4341521033857791</v>
      </c>
      <c r="M10551">
        <v>9.8211763697146299</v>
      </c>
      <c r="N10551">
        <v>9.3828428279070692</v>
      </c>
      <c r="O10551">
        <v>9.8900497514479095</v>
      </c>
      <c r="P10551">
        <v>9.4191433548428094</v>
      </c>
      <c r="Q10551">
        <v>7.8374797051227896</v>
      </c>
    </row>
    <row r="10552" spans="1:17">
      <c r="A10552" t="s">
        <v>19171</v>
      </c>
      <c r="B10552" s="16" t="s">
        <v>19172</v>
      </c>
      <c r="C10552">
        <v>7.8488145663592901</v>
      </c>
      <c r="D10552">
        <v>7.7175606130823198</v>
      </c>
      <c r="E10552">
        <v>7.7404196544680097</v>
      </c>
      <c r="F10552">
        <v>7.2950960495096098</v>
      </c>
      <c r="G10552">
        <v>8.3228658272726506</v>
      </c>
      <c r="H10552">
        <v>6.3662577777008797</v>
      </c>
      <c r="I10552">
        <v>7.6746579037287397</v>
      </c>
      <c r="J10552">
        <v>7.0655451992438296</v>
      </c>
      <c r="K10552">
        <v>8.5204410050493902</v>
      </c>
      <c r="L10552">
        <v>8.1133028251193107</v>
      </c>
      <c r="M10552">
        <v>7.8512943249587801</v>
      </c>
      <c r="N10552">
        <v>7.6189576860498001</v>
      </c>
      <c r="O10552">
        <v>7.9782468755925198</v>
      </c>
      <c r="P10552">
        <v>6.7533740341081696</v>
      </c>
      <c r="Q10552">
        <v>10.9587766965595</v>
      </c>
    </row>
    <row r="10553" spans="1:17">
      <c r="A10553" t="s">
        <v>19173</v>
      </c>
      <c r="B10553" s="16" t="s">
        <v>19174</v>
      </c>
      <c r="C10553">
        <v>10.759281878281801</v>
      </c>
      <c r="D10553">
        <v>10.687113855995101</v>
      </c>
      <c r="E10553">
        <v>10.5437197062039</v>
      </c>
      <c r="F10553">
        <v>10.5397036449647</v>
      </c>
      <c r="G10553">
        <v>10.501589335147299</v>
      </c>
      <c r="H10553">
        <v>10.903128555503899</v>
      </c>
      <c r="I10553">
        <v>10.874553644260599</v>
      </c>
      <c r="J10553">
        <v>10.9823092580538</v>
      </c>
      <c r="K10553">
        <v>10.6649806656749</v>
      </c>
      <c r="L10553">
        <v>10.5601482362532</v>
      </c>
      <c r="M10553">
        <v>11.0603728856477</v>
      </c>
      <c r="N10553">
        <v>10.4444152050519</v>
      </c>
      <c r="O10553">
        <v>11.194667472139701</v>
      </c>
      <c r="P10553">
        <v>10.6399798937325</v>
      </c>
      <c r="Q10553">
        <v>10.7764508804262</v>
      </c>
    </row>
    <row r="10554" spans="1:17">
      <c r="A10554" t="s">
        <v>19175</v>
      </c>
      <c r="B10554" s="16" t="s">
        <v>19176</v>
      </c>
      <c r="C10554">
        <v>8.3398476192920992</v>
      </c>
      <c r="D10554">
        <v>8.5271612275875395</v>
      </c>
      <c r="E10554">
        <v>8.6603257169431203</v>
      </c>
      <c r="F10554">
        <v>8.9201701170622396</v>
      </c>
      <c r="G10554">
        <v>8.6549954701594896</v>
      </c>
      <c r="H10554">
        <v>8.9751552158512293</v>
      </c>
      <c r="I10554">
        <v>8.54534066257267</v>
      </c>
      <c r="J10554">
        <v>8.9852321204179901</v>
      </c>
      <c r="K10554">
        <v>8.5259720361192706</v>
      </c>
      <c r="L10554">
        <v>8.5946799452037101</v>
      </c>
      <c r="M10554">
        <v>8.8377005309256695</v>
      </c>
      <c r="N10554">
        <v>8.5769881481138395</v>
      </c>
      <c r="O10554">
        <v>8.6543919407954597</v>
      </c>
      <c r="P10554">
        <v>8.6939413081895207</v>
      </c>
      <c r="Q10554">
        <v>8.7932323857913595</v>
      </c>
    </row>
    <row r="10555" spans="1:17">
      <c r="A10555" t="s">
        <v>19177</v>
      </c>
      <c r="B10555" s="16" t="e">
        <v>#N/A</v>
      </c>
      <c r="C10555">
        <v>8.7302641913793408</v>
      </c>
      <c r="D10555">
        <v>8.9315549498313107</v>
      </c>
      <c r="E10555">
        <v>8.5924112277062203</v>
      </c>
      <c r="F10555">
        <v>8.2756072474845901</v>
      </c>
      <c r="G10555">
        <v>8.1228524268176496</v>
      </c>
      <c r="H10555">
        <v>8.37513496983604</v>
      </c>
      <c r="I10555">
        <v>8.2904571506874394</v>
      </c>
      <c r="J10555">
        <v>8.4480776175432801</v>
      </c>
      <c r="K10555">
        <v>8.2365462243477499</v>
      </c>
      <c r="L10555">
        <v>8.0225788963683797</v>
      </c>
      <c r="M10555">
        <v>8.0741244584145395</v>
      </c>
      <c r="N10555">
        <v>8.2548048560111607</v>
      </c>
      <c r="O10555">
        <v>8.1628056892654204</v>
      </c>
      <c r="P10555">
        <v>8.5856983227477901</v>
      </c>
      <c r="Q10555">
        <v>8.8614637697687808</v>
      </c>
    </row>
    <row r="10556" spans="1:17">
      <c r="A10556" t="s">
        <v>19178</v>
      </c>
      <c r="B10556" s="16" t="s">
        <v>19179</v>
      </c>
      <c r="C10556">
        <v>6.5812385223602199</v>
      </c>
      <c r="D10556">
        <v>6.6338206543565796</v>
      </c>
      <c r="E10556">
        <v>6.0375917107677903</v>
      </c>
      <c r="F10556">
        <v>6.5593971610881399</v>
      </c>
      <c r="G10556">
        <v>5.97458653714276</v>
      </c>
      <c r="H10556">
        <v>7.1328717276627396</v>
      </c>
      <c r="I10556">
        <v>6.5244142299625896</v>
      </c>
      <c r="J10556">
        <v>6.7107918037929304</v>
      </c>
      <c r="K10556">
        <v>6.0808079045226702</v>
      </c>
      <c r="L10556">
        <v>5.8120628640760099</v>
      </c>
      <c r="M10556">
        <v>5.9248301634926097</v>
      </c>
      <c r="N10556">
        <v>6.0741695914303397</v>
      </c>
      <c r="O10556">
        <v>6.2600424788480797</v>
      </c>
      <c r="P10556">
        <v>6.5794772553974399</v>
      </c>
      <c r="Q10556">
        <v>5.09416193408443</v>
      </c>
    </row>
    <row r="10557" spans="1:17">
      <c r="A10557" t="s">
        <v>19180</v>
      </c>
      <c r="B10557" s="16" t="s">
        <v>19181</v>
      </c>
      <c r="C10557">
        <v>8.6015598104808699</v>
      </c>
      <c r="D10557">
        <v>8.6421441037863005</v>
      </c>
      <c r="E10557">
        <v>8.4022024362357097</v>
      </c>
      <c r="F10557">
        <v>8.4265842880602904</v>
      </c>
      <c r="G10557">
        <v>8.6931785790484994</v>
      </c>
      <c r="H10557">
        <v>8.3645153673396706</v>
      </c>
      <c r="I10557">
        <v>8.2288771393807494</v>
      </c>
      <c r="J10557">
        <v>8.2005725781562795</v>
      </c>
      <c r="K10557">
        <v>8.2297823300533892</v>
      </c>
      <c r="L10557">
        <v>8.2576935892807199</v>
      </c>
      <c r="M10557">
        <v>8.6395564333949402</v>
      </c>
      <c r="N10557">
        <v>8.6769997429700592</v>
      </c>
      <c r="O10557">
        <v>8.6699834464111198</v>
      </c>
      <c r="P10557">
        <v>8.1517772893263505</v>
      </c>
      <c r="Q10557">
        <v>8.9266120302692595</v>
      </c>
    </row>
    <row r="10558" spans="1:17">
      <c r="A10558" t="s">
        <v>19182</v>
      </c>
      <c r="B10558" s="16" t="s">
        <v>19183</v>
      </c>
      <c r="C10558">
        <v>8.0420538254307008</v>
      </c>
      <c r="D10558">
        <v>7.8904552081381496</v>
      </c>
      <c r="E10558">
        <v>8.6809092688620506</v>
      </c>
      <c r="F10558">
        <v>8.3737828705194008</v>
      </c>
      <c r="G10558">
        <v>8.1596921565314506</v>
      </c>
      <c r="H10558">
        <v>7.2684043305091297</v>
      </c>
      <c r="I10558">
        <v>7.4965226275688401</v>
      </c>
      <c r="J10558">
        <v>7.4524628198859997</v>
      </c>
      <c r="K10558">
        <v>7.8388556660498798</v>
      </c>
      <c r="L10558">
        <v>7.93030020239362</v>
      </c>
      <c r="M10558">
        <v>7.8660487725433699</v>
      </c>
      <c r="N10558">
        <v>8.1657769996016203</v>
      </c>
      <c r="O10558">
        <v>7.8588724446852698</v>
      </c>
      <c r="P10558">
        <v>6.7080071231198604</v>
      </c>
      <c r="Q10558">
        <v>9.3151344269335699</v>
      </c>
    </row>
    <row r="10559" spans="1:17">
      <c r="A10559" t="s">
        <v>19184</v>
      </c>
      <c r="B10559" s="16" t="s">
        <v>19185</v>
      </c>
      <c r="C10559">
        <v>7.5468782268362498</v>
      </c>
      <c r="D10559">
        <v>7.42781827680228</v>
      </c>
      <c r="E10559">
        <v>7.5384713863363499</v>
      </c>
      <c r="F10559">
        <v>7.7355100257273204</v>
      </c>
      <c r="G10559">
        <v>7.6266008455933401</v>
      </c>
      <c r="H10559">
        <v>8.1990400086598108</v>
      </c>
      <c r="I10559">
        <v>7.3878958820696496</v>
      </c>
      <c r="J10559">
        <v>7.7862905815710004</v>
      </c>
      <c r="K10559">
        <v>7.2611867711964697</v>
      </c>
      <c r="L10559">
        <v>7.73107344505057</v>
      </c>
      <c r="M10559">
        <v>7.6357224685661302</v>
      </c>
      <c r="N10559">
        <v>7.6067009694817296</v>
      </c>
      <c r="O10559">
        <v>7.6854832576985004</v>
      </c>
      <c r="P10559">
        <v>7.6445215638579098</v>
      </c>
      <c r="Q10559">
        <v>7.3593062614465703</v>
      </c>
    </row>
    <row r="10560" spans="1:17">
      <c r="A10560" t="s">
        <v>19186</v>
      </c>
      <c r="B10560" s="16" t="s">
        <v>19187</v>
      </c>
      <c r="C10560">
        <v>3.7779852140208301</v>
      </c>
      <c r="D10560">
        <v>3.8603343823973102</v>
      </c>
      <c r="E10560">
        <v>4.0887687455453801</v>
      </c>
      <c r="F10560">
        <v>3.9277704709105601</v>
      </c>
      <c r="G10560">
        <v>3.70007344211845</v>
      </c>
      <c r="H10560">
        <v>4.43015569855271</v>
      </c>
      <c r="I10560">
        <v>3.8937805799913501</v>
      </c>
      <c r="J10560">
        <v>3.93564812262216</v>
      </c>
      <c r="K10560">
        <v>3.91162951239331</v>
      </c>
      <c r="L10560">
        <v>4.6547502153815303</v>
      </c>
      <c r="M10560">
        <v>4.4556477038402296</v>
      </c>
      <c r="N10560">
        <v>4.3174573962368399</v>
      </c>
      <c r="O10560">
        <v>4.0696565081197198</v>
      </c>
      <c r="P10560">
        <v>3.7927642367557501</v>
      </c>
      <c r="Q10560">
        <v>5.81282804418474</v>
      </c>
    </row>
    <row r="10561" spans="1:17">
      <c r="A10561" t="s">
        <v>19188</v>
      </c>
      <c r="B10561" s="16" t="s">
        <v>19189</v>
      </c>
      <c r="C10561">
        <v>9.2657663907507306</v>
      </c>
      <c r="D10561">
        <v>9.4421034093309295</v>
      </c>
      <c r="E10561">
        <v>8.7796373496800904</v>
      </c>
      <c r="F10561">
        <v>9.6280683081601808</v>
      </c>
      <c r="G10561">
        <v>9.4685749241716604</v>
      </c>
      <c r="H10561">
        <v>9.8561207439317506</v>
      </c>
      <c r="I10561">
        <v>9.0334497066139097</v>
      </c>
      <c r="J10561">
        <v>9.3381332678943405</v>
      </c>
      <c r="K10561">
        <v>8.8419747447057802</v>
      </c>
      <c r="L10561">
        <v>8.8887891100323095</v>
      </c>
      <c r="M10561">
        <v>9.3901744086774297</v>
      </c>
      <c r="N10561">
        <v>9.6714140962691602</v>
      </c>
      <c r="O10561">
        <v>9.3358510615018897</v>
      </c>
      <c r="P10561">
        <v>9.4003343205928704</v>
      </c>
      <c r="Q10561">
        <v>8.1958182219819093</v>
      </c>
    </row>
    <row r="10562" spans="1:17">
      <c r="A10562" t="s">
        <v>19190</v>
      </c>
      <c r="B10562" s="16" t="s">
        <v>19191</v>
      </c>
      <c r="C10562">
        <v>6.9548310624051402</v>
      </c>
      <c r="D10562">
        <v>6.8509999593391502</v>
      </c>
      <c r="E10562">
        <v>6.7210876136474598</v>
      </c>
      <c r="F10562">
        <v>7.1471983190353301</v>
      </c>
      <c r="G10562">
        <v>6.8056277865875003</v>
      </c>
      <c r="H10562">
        <v>7.16593171982817</v>
      </c>
      <c r="I10562">
        <v>6.7056631409512804</v>
      </c>
      <c r="J10562">
        <v>7.0449023185390702</v>
      </c>
      <c r="K10562">
        <v>6.51004033141996</v>
      </c>
      <c r="L10562">
        <v>6.5323868826406404</v>
      </c>
      <c r="M10562">
        <v>6.6973973598157803</v>
      </c>
      <c r="N10562">
        <v>6.4781347167229599</v>
      </c>
      <c r="O10562">
        <v>6.6962367914737397</v>
      </c>
      <c r="P10562">
        <v>6.4382133371337602</v>
      </c>
      <c r="Q10562">
        <v>6.9204191934356096</v>
      </c>
    </row>
    <row r="10563" spans="1:17">
      <c r="A10563" t="s">
        <v>19192</v>
      </c>
      <c r="B10563" s="16" t="s">
        <v>19193</v>
      </c>
      <c r="C10563">
        <v>5.6492058890955699</v>
      </c>
      <c r="D10563">
        <v>5.59370084060415</v>
      </c>
      <c r="E10563">
        <v>5.4725199049354796</v>
      </c>
      <c r="F10563">
        <v>5.6714948256673399</v>
      </c>
      <c r="G10563">
        <v>6.0158323298688998</v>
      </c>
      <c r="H10563">
        <v>6.1338268941135796</v>
      </c>
      <c r="I10563">
        <v>5.4614747608994199</v>
      </c>
      <c r="J10563">
        <v>5.7975935847914002</v>
      </c>
      <c r="K10563">
        <v>5.6586756958187001</v>
      </c>
      <c r="L10563">
        <v>5.6193000299912201</v>
      </c>
      <c r="M10563">
        <v>5.8665421880889701</v>
      </c>
      <c r="N10563">
        <v>6.6912870643548601</v>
      </c>
      <c r="O10563">
        <v>6.0284038541843801</v>
      </c>
      <c r="P10563">
        <v>5.5682221171507997</v>
      </c>
      <c r="Q10563">
        <v>5.09416193408443</v>
      </c>
    </row>
    <row r="10564" spans="1:17">
      <c r="A10564" t="s">
        <v>19194</v>
      </c>
      <c r="B10564" s="16" t="s">
        <v>19195</v>
      </c>
      <c r="C10564">
        <v>7.6372953270698201</v>
      </c>
      <c r="D10564">
        <v>7.6028886384786203</v>
      </c>
      <c r="E10564">
        <v>7.8390252449847297</v>
      </c>
      <c r="F10564">
        <v>7.7934538836603604</v>
      </c>
      <c r="G10564">
        <v>7.7525907425537204</v>
      </c>
      <c r="H10564">
        <v>8.0698783959913296</v>
      </c>
      <c r="I10564">
        <v>7.43643277102277</v>
      </c>
      <c r="J10564">
        <v>7.9355286960168803</v>
      </c>
      <c r="K10564">
        <v>7.7279719839518499</v>
      </c>
      <c r="L10564">
        <v>7.7872872960004802</v>
      </c>
      <c r="M10564">
        <v>7.7907165685691702</v>
      </c>
      <c r="N10564">
        <v>7.9788347363882597</v>
      </c>
      <c r="O10564">
        <v>7.8432301106807998</v>
      </c>
      <c r="P10564">
        <v>7.5956949036652004</v>
      </c>
      <c r="Q10564">
        <v>8.3931679398307004</v>
      </c>
    </row>
    <row r="10565" spans="1:17">
      <c r="A10565" t="s">
        <v>19196</v>
      </c>
      <c r="B10565" s="16" t="s">
        <v>729</v>
      </c>
      <c r="C10565">
        <v>7.66621443377828</v>
      </c>
      <c r="D10565">
        <v>7.5448951314599997</v>
      </c>
      <c r="E10565">
        <v>7.5294092821253802</v>
      </c>
      <c r="F10565">
        <v>7.6751356192948998</v>
      </c>
      <c r="G10565">
        <v>7.3988114298928798</v>
      </c>
      <c r="H10565">
        <v>7.6238280257956399</v>
      </c>
      <c r="I10565">
        <v>7.7964629710800297</v>
      </c>
      <c r="J10565">
        <v>7.6428167248235699</v>
      </c>
      <c r="K10565">
        <v>7.7890915310614997</v>
      </c>
      <c r="L10565">
        <v>7.8121310418628704</v>
      </c>
      <c r="M10565">
        <v>7.55148020756479</v>
      </c>
      <c r="N10565">
        <v>7.3587971557348997</v>
      </c>
      <c r="O10565">
        <v>7.5522743953364202</v>
      </c>
      <c r="P10565">
        <v>7.6445215638579098</v>
      </c>
      <c r="Q10565">
        <v>8.48255560796823</v>
      </c>
    </row>
    <row r="10566" spans="1:17">
      <c r="A10566" t="s">
        <v>19197</v>
      </c>
      <c r="B10566" s="16" t="e">
        <v>#N/A</v>
      </c>
      <c r="C10566">
        <v>6.8676794743352501</v>
      </c>
      <c r="D10566">
        <v>6.8219210145429399</v>
      </c>
      <c r="E10566">
        <v>6.7682062103183904</v>
      </c>
      <c r="F10566">
        <v>7.1692821971563703</v>
      </c>
      <c r="G10566">
        <v>6.6583558505855196</v>
      </c>
      <c r="H10566">
        <v>5.9352574320134996</v>
      </c>
      <c r="I10566">
        <v>6.27127081030204</v>
      </c>
      <c r="J10566">
        <v>6.3881160171625204</v>
      </c>
      <c r="K10566">
        <v>6.2656757677686201</v>
      </c>
      <c r="L10566">
        <v>6.5679948358929003</v>
      </c>
      <c r="M10566">
        <v>6.8834847399009602</v>
      </c>
      <c r="N10566">
        <v>6.8352115657356096</v>
      </c>
      <c r="O10566">
        <v>6.9734505181101696</v>
      </c>
      <c r="P10566">
        <v>5.4607337398470897</v>
      </c>
      <c r="Q10566">
        <v>6.6375058506955904</v>
      </c>
    </row>
    <row r="10567" spans="1:17">
      <c r="A10567" t="s">
        <v>19198</v>
      </c>
      <c r="B10567" s="16" t="s">
        <v>539</v>
      </c>
      <c r="C10567">
        <v>9.1961653813357103</v>
      </c>
      <c r="D10567">
        <v>9.2158143221085407</v>
      </c>
      <c r="E10567">
        <v>9.0279754290710699</v>
      </c>
      <c r="F10567">
        <v>9.2669187161617295</v>
      </c>
      <c r="G10567">
        <v>9.3097354608545793</v>
      </c>
      <c r="H10567">
        <v>9.5190459255702695</v>
      </c>
      <c r="I10567">
        <v>9.0424235185179604</v>
      </c>
      <c r="J10567">
        <v>9.2688086586314302</v>
      </c>
      <c r="K10567">
        <v>8.9651458449725592</v>
      </c>
      <c r="L10567">
        <v>9.1486329568073206</v>
      </c>
      <c r="M10567">
        <v>9.3566397609101397</v>
      </c>
      <c r="N10567">
        <v>9.4322397811098408</v>
      </c>
      <c r="O10567">
        <v>9.3232310424303204</v>
      </c>
      <c r="P10567">
        <v>9.1247555232944499</v>
      </c>
      <c r="Q10567">
        <v>8.2978683598244807</v>
      </c>
    </row>
    <row r="10568" spans="1:17">
      <c r="A10568" t="s">
        <v>19199</v>
      </c>
      <c r="B10568" s="16" t="s">
        <v>19200</v>
      </c>
      <c r="C10568">
        <v>6.2224413490422297</v>
      </c>
      <c r="D10568">
        <v>6.4040653105614398</v>
      </c>
      <c r="E10568">
        <v>6.0883257756658304</v>
      </c>
      <c r="F10568">
        <v>6.4307340740566703</v>
      </c>
      <c r="G10568">
        <v>6.4941367909898702</v>
      </c>
      <c r="H10568">
        <v>6.8160476714407796</v>
      </c>
      <c r="I10568">
        <v>5.9436150510419798</v>
      </c>
      <c r="J10568">
        <v>6.0557751925933898</v>
      </c>
      <c r="K10568">
        <v>6.2113205295656702</v>
      </c>
      <c r="L10568">
        <v>6.0336280567968696</v>
      </c>
      <c r="M10568">
        <v>6.6973973598157803</v>
      </c>
      <c r="N10568">
        <v>6.7705787629087899</v>
      </c>
      <c r="O10568">
        <v>6.9734505181101696</v>
      </c>
      <c r="P10568">
        <v>5.93026793058488</v>
      </c>
      <c r="Q10568">
        <v>6.2843132996066204</v>
      </c>
    </row>
    <row r="10569" spans="1:17">
      <c r="A10569" t="s">
        <v>19201</v>
      </c>
      <c r="B10569" s="16" t="s">
        <v>19202</v>
      </c>
      <c r="C10569">
        <v>10.2183704873668</v>
      </c>
      <c r="D10569">
        <v>10.1864509101395</v>
      </c>
      <c r="E10569">
        <v>10.6859025947413</v>
      </c>
      <c r="F10569">
        <v>10.6311666803179</v>
      </c>
      <c r="G10569">
        <v>10.3849630287874</v>
      </c>
      <c r="H10569">
        <v>9.8344887563504795</v>
      </c>
      <c r="I10569">
        <v>9.8915397322937597</v>
      </c>
      <c r="J10569">
        <v>10.5956007328975</v>
      </c>
      <c r="K10569">
        <v>9.9050475387213108</v>
      </c>
      <c r="L10569">
        <v>10.0018021624387</v>
      </c>
      <c r="M10569">
        <v>10.0714391644984</v>
      </c>
      <c r="N10569">
        <v>10.176891546208401</v>
      </c>
      <c r="O10569">
        <v>10.216256341068799</v>
      </c>
      <c r="P10569">
        <v>9.4074164826126605</v>
      </c>
      <c r="Q10569">
        <v>11.2910801018797</v>
      </c>
    </row>
    <row r="10570" spans="1:17">
      <c r="A10570" t="s">
        <v>19203</v>
      </c>
      <c r="B10570" s="16" t="s">
        <v>19204</v>
      </c>
      <c r="C10570">
        <v>10.801552166061899</v>
      </c>
      <c r="D10570">
        <v>10.806529011794201</v>
      </c>
      <c r="E10570">
        <v>10.7651308154741</v>
      </c>
      <c r="F10570">
        <v>11.3138491495891</v>
      </c>
      <c r="G10570">
        <v>10.858645039758899</v>
      </c>
      <c r="H10570">
        <v>10.2153717889296</v>
      </c>
      <c r="I10570">
        <v>10.266555151989801</v>
      </c>
      <c r="J10570">
        <v>10.866842401488499</v>
      </c>
      <c r="K10570">
        <v>10.4535060686131</v>
      </c>
      <c r="L10570">
        <v>10.445059007451601</v>
      </c>
      <c r="M10570">
        <v>10.5472447961979</v>
      </c>
      <c r="N10570">
        <v>10.0458855908903</v>
      </c>
      <c r="O10570">
        <v>10.396383307351099</v>
      </c>
      <c r="P10570">
        <v>10.316722326247101</v>
      </c>
      <c r="Q10570">
        <v>10.740674867653601</v>
      </c>
    </row>
    <row r="10571" spans="1:17">
      <c r="A10571" t="s">
        <v>19205</v>
      </c>
      <c r="B10571" s="16" t="s">
        <v>19206</v>
      </c>
      <c r="C10571">
        <v>9.6909664270944305</v>
      </c>
      <c r="D10571">
        <v>9.5854640791736703</v>
      </c>
      <c r="E10571">
        <v>9.9418581788593592</v>
      </c>
      <c r="F10571">
        <v>9.9263952790748409</v>
      </c>
      <c r="G10571">
        <v>9.7598949028259607</v>
      </c>
      <c r="H10571">
        <v>9.46375472630384</v>
      </c>
      <c r="I10571">
        <v>9.6265580196770806</v>
      </c>
      <c r="J10571">
        <v>9.7699427269698393</v>
      </c>
      <c r="K10571">
        <v>9.5857409008305297</v>
      </c>
      <c r="L10571">
        <v>9.9501862145753304</v>
      </c>
      <c r="M10571">
        <v>9.7672253656264196</v>
      </c>
      <c r="N10571">
        <v>10.010315918363601</v>
      </c>
      <c r="O10571">
        <v>9.8583291975099705</v>
      </c>
      <c r="P10571">
        <v>9.0022400881166593</v>
      </c>
      <c r="Q10571">
        <v>10.666345908434501</v>
      </c>
    </row>
    <row r="10572" spans="1:17">
      <c r="A10572" t="s">
        <v>19207</v>
      </c>
      <c r="B10572" s="16" t="s">
        <v>19208</v>
      </c>
      <c r="C10572">
        <v>9.1292724001303895</v>
      </c>
      <c r="D10572">
        <v>9.3005149957718096</v>
      </c>
      <c r="E10572">
        <v>9.0566074308602005</v>
      </c>
      <c r="F10572">
        <v>8.9628457280771006</v>
      </c>
      <c r="G10572">
        <v>9.3461318809158396</v>
      </c>
      <c r="H10572">
        <v>9.2706936216782605</v>
      </c>
      <c r="I10572">
        <v>9.2130727639266805</v>
      </c>
      <c r="J10572">
        <v>9.2037428689244098</v>
      </c>
      <c r="K10572">
        <v>8.9853582891618498</v>
      </c>
      <c r="L10572">
        <v>9.0181688799540005</v>
      </c>
      <c r="M10572">
        <v>9.2068938765936394</v>
      </c>
      <c r="N10572">
        <v>9.3756459690210896</v>
      </c>
      <c r="O10572">
        <v>9.3204115349071195</v>
      </c>
      <c r="P10572">
        <v>9.2998890876533409</v>
      </c>
      <c r="Q10572">
        <v>8.9889439006726093</v>
      </c>
    </row>
    <row r="10573" spans="1:17">
      <c r="A10573" t="s">
        <v>19209</v>
      </c>
      <c r="B10573" s="16" t="s">
        <v>19210</v>
      </c>
      <c r="C10573">
        <v>4.6948835100102002</v>
      </c>
      <c r="D10573">
        <v>4.5537481491643197</v>
      </c>
      <c r="E10573">
        <v>4.96044362242744</v>
      </c>
      <c r="F10573">
        <v>5.0098915733122702</v>
      </c>
      <c r="G10573">
        <v>4.88571169002517</v>
      </c>
      <c r="H10573">
        <v>3.9869852489372102</v>
      </c>
      <c r="I10573">
        <v>3.3100125595866299</v>
      </c>
      <c r="J10573">
        <v>4.4586654922886897</v>
      </c>
      <c r="K10573">
        <v>4.4401758200780401</v>
      </c>
      <c r="L10573">
        <v>4.7901010708768101</v>
      </c>
      <c r="M10573">
        <v>5.1397006687878797</v>
      </c>
      <c r="N10573">
        <v>5.3632034605234802</v>
      </c>
      <c r="O10573">
        <v>4.9059949059252101</v>
      </c>
      <c r="P10573">
        <v>2.8218677180984102</v>
      </c>
      <c r="Q10573">
        <v>5.81282804418474</v>
      </c>
    </row>
    <row r="10574" spans="1:17">
      <c r="A10574" t="s">
        <v>19211</v>
      </c>
      <c r="B10574" s="16" t="s">
        <v>19212</v>
      </c>
      <c r="C10574">
        <v>4.6948835100102002</v>
      </c>
      <c r="D10574">
        <v>4.7881665373273803</v>
      </c>
      <c r="E10574">
        <v>4.9023702390828996</v>
      </c>
      <c r="F10574">
        <v>5.2586040200005799</v>
      </c>
      <c r="G10574">
        <v>5.1001215892442602</v>
      </c>
      <c r="H10574">
        <v>4.07504641393726</v>
      </c>
      <c r="I10574">
        <v>4.7549066861635803</v>
      </c>
      <c r="J10574">
        <v>4.5477957058863296</v>
      </c>
      <c r="K10574">
        <v>4.9815688211180698</v>
      </c>
      <c r="L10574">
        <v>4.87288619379569</v>
      </c>
      <c r="M10574">
        <v>5.3280626239297098</v>
      </c>
      <c r="N10574">
        <v>5.6587966909913696</v>
      </c>
      <c r="O10574">
        <v>5.35969092477659</v>
      </c>
      <c r="P10574">
        <v>4.6013142303928598</v>
      </c>
      <c r="Q10574">
        <v>5.81282804418474</v>
      </c>
    </row>
    <row r="10575" spans="1:17">
      <c r="A10575" t="s">
        <v>19213</v>
      </c>
      <c r="B10575" s="16" t="s">
        <v>19214</v>
      </c>
      <c r="C10575">
        <v>7.66621443377828</v>
      </c>
      <c r="D10575">
        <v>7.5508008171231999</v>
      </c>
      <c r="E10575">
        <v>7.8536133879645904</v>
      </c>
      <c r="F10575">
        <v>7.7106610376853304</v>
      </c>
      <c r="G10575">
        <v>7.5172106731635502</v>
      </c>
      <c r="H10575">
        <v>8.5540129695411995</v>
      </c>
      <c r="I10575">
        <v>8.1270592226818295</v>
      </c>
      <c r="J10575">
        <v>8.0082739376947991</v>
      </c>
      <c r="K10575">
        <v>7.4478488536566996</v>
      </c>
      <c r="L10575">
        <v>8.1172939505567392</v>
      </c>
      <c r="M10575">
        <v>8.2304854187460101</v>
      </c>
      <c r="N10575">
        <v>8.1104622847137993</v>
      </c>
      <c r="O10575">
        <v>8.3037166080548204</v>
      </c>
      <c r="P10575">
        <v>8.0285093400315208</v>
      </c>
      <c r="Q10575">
        <v>6.6375058506955904</v>
      </c>
    </row>
    <row r="10576" spans="1:17">
      <c r="A10576" t="s">
        <v>19215</v>
      </c>
      <c r="B10576" s="16" t="s">
        <v>19216</v>
      </c>
      <c r="C10576">
        <v>7.66621443377828</v>
      </c>
      <c r="D10576">
        <v>7.9850315972664498</v>
      </c>
      <c r="E10576">
        <v>7.8965115354674698</v>
      </c>
      <c r="F10576">
        <v>7.8445953114530003</v>
      </c>
      <c r="G10576">
        <v>7.8116781654464402</v>
      </c>
      <c r="H10576">
        <v>8.6991092833680206</v>
      </c>
      <c r="I10576">
        <v>7.6216968849561404</v>
      </c>
      <c r="J10576">
        <v>8.0082739376947991</v>
      </c>
      <c r="K10576">
        <v>7.50504653791441</v>
      </c>
      <c r="L10576">
        <v>8.0562341395639994</v>
      </c>
      <c r="M10576">
        <v>7.9480728598295203</v>
      </c>
      <c r="N10576">
        <v>7.7134254758055496</v>
      </c>
      <c r="O10576">
        <v>8.0983955977643696</v>
      </c>
      <c r="P10576">
        <v>8.5218554414206693</v>
      </c>
      <c r="Q10576">
        <v>5.81282804418474</v>
      </c>
    </row>
    <row r="10577" spans="1:17">
      <c r="A10577" t="s">
        <v>19217</v>
      </c>
      <c r="B10577" s="16" t="s">
        <v>19218</v>
      </c>
      <c r="C10577">
        <v>7.9881288110009603</v>
      </c>
      <c r="D10577">
        <v>7.9586374733301701</v>
      </c>
      <c r="E10577">
        <v>8.2725626121053004</v>
      </c>
      <c r="F10577">
        <v>7.7934538836603604</v>
      </c>
      <c r="G10577">
        <v>8.0898264120100301</v>
      </c>
      <c r="H10577">
        <v>8.4304881484728593</v>
      </c>
      <c r="I10577">
        <v>8.0445606464521706</v>
      </c>
      <c r="J10577">
        <v>8.3535539967535293</v>
      </c>
      <c r="K10577">
        <v>8.0609406832578703</v>
      </c>
      <c r="L10577">
        <v>8.1488311006005496</v>
      </c>
      <c r="M10577">
        <v>8.1574257024348604</v>
      </c>
      <c r="N10577">
        <v>7.9692978188490899</v>
      </c>
      <c r="O10577">
        <v>8.0884808420641292</v>
      </c>
      <c r="P10577">
        <v>7.8458029754857996</v>
      </c>
      <c r="Q10577">
        <v>8.6462459446333604</v>
      </c>
    </row>
    <row r="10578" spans="1:17">
      <c r="A10578" t="s">
        <v>19219</v>
      </c>
      <c r="B10578" s="16" t="s">
        <v>19220</v>
      </c>
      <c r="C10578">
        <v>7.7710946782910399</v>
      </c>
      <c r="D10578">
        <v>7.9893839773392799</v>
      </c>
      <c r="E10578">
        <v>7.6089837707041497</v>
      </c>
      <c r="F10578">
        <v>7.7453307463346599</v>
      </c>
      <c r="G10578">
        <v>7.70973747676614</v>
      </c>
      <c r="H10578">
        <v>8.62096995660918</v>
      </c>
      <c r="I10578">
        <v>8.1686536230394005</v>
      </c>
      <c r="J10578">
        <v>7.9614095141140897</v>
      </c>
      <c r="K10578">
        <v>7.8254533046990202</v>
      </c>
      <c r="L10578">
        <v>7.9257550000096799</v>
      </c>
      <c r="M10578">
        <v>8.1634087460071605</v>
      </c>
      <c r="N10578">
        <v>8.1147934763126006</v>
      </c>
      <c r="O10578">
        <v>8.0170986455102593</v>
      </c>
      <c r="P10578">
        <v>8.3705776148277202</v>
      </c>
      <c r="Q10578">
        <v>5.81282804418474</v>
      </c>
    </row>
    <row r="10579" spans="1:17">
      <c r="A10579" t="s">
        <v>19221</v>
      </c>
      <c r="B10579" s="16" t="s">
        <v>19222</v>
      </c>
      <c r="C10579">
        <v>7.68329101588514</v>
      </c>
      <c r="D10579">
        <v>7.7384037862157697</v>
      </c>
      <c r="E10579">
        <v>7.93130901064099</v>
      </c>
      <c r="F10579">
        <v>7.8215741329266102</v>
      </c>
      <c r="G10579">
        <v>7.7159380335276202</v>
      </c>
      <c r="H10579">
        <v>8.7918412815798703</v>
      </c>
      <c r="I10579">
        <v>7.8434668651217896</v>
      </c>
      <c r="J10579">
        <v>8.0639357200538502</v>
      </c>
      <c r="K10579">
        <v>7.7134911821705998</v>
      </c>
      <c r="L10579">
        <v>7.6561992454063201</v>
      </c>
      <c r="M10579">
        <v>8.0677580847933292</v>
      </c>
      <c r="N10579">
        <v>8.1987906416951706</v>
      </c>
      <c r="O10579">
        <v>8.1309605254050492</v>
      </c>
      <c r="P10579">
        <v>8.0528164704780902</v>
      </c>
      <c r="Q10579">
        <v>6.9204191934356096</v>
      </c>
    </row>
    <row r="10580" spans="1:17">
      <c r="A10580" t="s">
        <v>19223</v>
      </c>
      <c r="B10580" s="16" t="s">
        <v>19224</v>
      </c>
      <c r="C10580">
        <v>9.1062670474170506</v>
      </c>
      <c r="D10580">
        <v>9.2083707087859494</v>
      </c>
      <c r="E10580">
        <v>8.36197239696968</v>
      </c>
      <c r="F10580">
        <v>8.9837191114441204</v>
      </c>
      <c r="G10580">
        <v>9.1723379504914604</v>
      </c>
      <c r="H10580">
        <v>8.9374467959210602</v>
      </c>
      <c r="I10580">
        <v>8.8282282933294294</v>
      </c>
      <c r="J10580">
        <v>8.1723643141081403</v>
      </c>
      <c r="K10580">
        <v>9.2149581982853999</v>
      </c>
      <c r="L10580">
        <v>8.7772274698883894</v>
      </c>
      <c r="M10580">
        <v>9.4922908476115708</v>
      </c>
      <c r="N10580">
        <v>9.5082455787087206</v>
      </c>
      <c r="O10580">
        <v>9.4356307797329606</v>
      </c>
      <c r="P10580">
        <v>9.0361449637501607</v>
      </c>
      <c r="Q10580">
        <v>9.3151344269335699</v>
      </c>
    </row>
    <row r="10581" spans="1:17">
      <c r="A10581" t="s">
        <v>19225</v>
      </c>
      <c r="B10581" s="16" t="s">
        <v>19226</v>
      </c>
      <c r="C10581">
        <v>6.4403118743285797</v>
      </c>
      <c r="D10581">
        <v>6.3368934182824699</v>
      </c>
      <c r="E10581">
        <v>5.6194037323530299</v>
      </c>
      <c r="F10581">
        <v>6.4307340740566703</v>
      </c>
      <c r="G10581">
        <v>7.4065039640053101</v>
      </c>
      <c r="H10581">
        <v>6.2778020360148901</v>
      </c>
      <c r="I10581">
        <v>6.0733389419943604</v>
      </c>
      <c r="J10581">
        <v>5.9097086530010401</v>
      </c>
      <c r="K10581">
        <v>6.3180248202158298</v>
      </c>
      <c r="L10581">
        <v>5.7082842090885597</v>
      </c>
      <c r="M10581">
        <v>6.42447755612789</v>
      </c>
      <c r="N10581">
        <v>6.8139899586284596</v>
      </c>
      <c r="O10581">
        <v>6.7049498293490304</v>
      </c>
      <c r="P10581">
        <v>6.4195282390462101</v>
      </c>
      <c r="Q10581">
        <v>5.09416193408443</v>
      </c>
    </row>
    <row r="10582" spans="1:17">
      <c r="A10582" t="s">
        <v>19227</v>
      </c>
      <c r="B10582" s="16" t="s">
        <v>19228</v>
      </c>
      <c r="C10582">
        <v>10.369157729353001</v>
      </c>
      <c r="D10582">
        <v>10.438650944152499</v>
      </c>
      <c r="E10582">
        <v>10.283402125273099</v>
      </c>
      <c r="F10582">
        <v>10.623208294024099</v>
      </c>
      <c r="G10582">
        <v>10.294741125871001</v>
      </c>
      <c r="H10582">
        <v>10.355081548688499</v>
      </c>
      <c r="I10582">
        <v>10.2178832740723</v>
      </c>
      <c r="J10582">
        <v>10.3478477727512</v>
      </c>
      <c r="K10582">
        <v>10.292525203979199</v>
      </c>
      <c r="L10582">
        <v>10.356720662310201</v>
      </c>
      <c r="M10582">
        <v>10.168285229551699</v>
      </c>
      <c r="N10582">
        <v>9.9738469720152896</v>
      </c>
      <c r="O10582">
        <v>10.108435370346699</v>
      </c>
      <c r="P10582">
        <v>10.364808817657099</v>
      </c>
      <c r="Q10582">
        <v>8.48255560796823</v>
      </c>
    </row>
    <row r="10583" spans="1:17">
      <c r="A10583" t="s">
        <v>19229</v>
      </c>
      <c r="B10583" s="16" t="s">
        <v>19230</v>
      </c>
      <c r="C10583">
        <v>7.5217754908744503</v>
      </c>
      <c r="D10583">
        <v>7.5971933550587902</v>
      </c>
      <c r="E10583">
        <v>7.1814110226186303</v>
      </c>
      <c r="F10583">
        <v>7.6067390113762396</v>
      </c>
      <c r="G10583">
        <v>7.6331692833361604</v>
      </c>
      <c r="H10583">
        <v>7.4867847692455003</v>
      </c>
      <c r="I10583">
        <v>7.1672811779998904</v>
      </c>
      <c r="J10583">
        <v>7.0858952673795201</v>
      </c>
      <c r="K10583">
        <v>7.1217465608534498</v>
      </c>
      <c r="L10583">
        <v>7.1400417849623699</v>
      </c>
      <c r="M10583">
        <v>7.5830935601484004</v>
      </c>
      <c r="N10583">
        <v>7.9883089262039002</v>
      </c>
      <c r="O10583">
        <v>7.4883071669573802</v>
      </c>
      <c r="P10583">
        <v>6.7384110805200397</v>
      </c>
      <c r="Q10583">
        <v>7.9670857749043096</v>
      </c>
    </row>
    <row r="10584" spans="1:17">
      <c r="A10584" t="s">
        <v>19231</v>
      </c>
      <c r="B10584" s="16" t="s">
        <v>19232</v>
      </c>
      <c r="C10584">
        <v>6.4403118743285797</v>
      </c>
      <c r="D10584">
        <v>6.37757613081736</v>
      </c>
      <c r="E10584">
        <v>6.7987778901780498</v>
      </c>
      <c r="F10584">
        <v>6.6978565227475801</v>
      </c>
      <c r="G10584">
        <v>6.7338868879057099</v>
      </c>
      <c r="H10584">
        <v>5.60924398810252</v>
      </c>
      <c r="I10584">
        <v>5.9436150510419798</v>
      </c>
      <c r="J10584">
        <v>5.9401608635355601</v>
      </c>
      <c r="K10584">
        <v>6.0027256129859996</v>
      </c>
      <c r="L10584">
        <v>6.4709898055546704</v>
      </c>
      <c r="M10584">
        <v>6.4737476800511802</v>
      </c>
      <c r="N10584">
        <v>6.9170861993747099</v>
      </c>
      <c r="O10584">
        <v>6.3740501040455104</v>
      </c>
      <c r="P10584">
        <v>5.3028714561952901</v>
      </c>
      <c r="Q10584">
        <v>8.7216113394761106</v>
      </c>
    </row>
    <row r="10585" spans="1:17">
      <c r="A10585" t="s">
        <v>19233</v>
      </c>
      <c r="B10585" s="16" t="s">
        <v>19234</v>
      </c>
      <c r="C10585">
        <v>9.3536325966840899</v>
      </c>
      <c r="D10585">
        <v>9.3821711901655505</v>
      </c>
      <c r="E10585">
        <v>9.2480652756885906</v>
      </c>
      <c r="F10585">
        <v>9.1406472342604204</v>
      </c>
      <c r="G10585">
        <v>9.3835792974535508</v>
      </c>
      <c r="H10585">
        <v>8.9890454900097598</v>
      </c>
      <c r="I10585">
        <v>9.1563377076819208</v>
      </c>
      <c r="J10585">
        <v>9.03131437635456</v>
      </c>
      <c r="K10585">
        <v>9.2487931345290804</v>
      </c>
      <c r="L10585">
        <v>9.0889441425773505</v>
      </c>
      <c r="M10585">
        <v>9.3356087002650501</v>
      </c>
      <c r="N10585">
        <v>9.1705360163108391</v>
      </c>
      <c r="O10585">
        <v>9.4434264351877193</v>
      </c>
      <c r="P10585">
        <v>9.1643148712128895</v>
      </c>
      <c r="Q10585">
        <v>9.0486929182374407</v>
      </c>
    </row>
    <row r="10586" spans="1:17">
      <c r="A10586" t="s">
        <v>19235</v>
      </c>
      <c r="B10586" s="16" t="s">
        <v>19236</v>
      </c>
      <c r="C10586">
        <v>7.21215299485897</v>
      </c>
      <c r="D10586">
        <v>7.4019073443896799</v>
      </c>
      <c r="E10586">
        <v>7.2711941447598996</v>
      </c>
      <c r="F10586">
        <v>7.3540988198108801</v>
      </c>
      <c r="G10586">
        <v>7.0217158411928002</v>
      </c>
      <c r="H10586">
        <v>7.6532343420678997</v>
      </c>
      <c r="I10586">
        <v>7.1590348358018003</v>
      </c>
      <c r="J10586">
        <v>7.4100962587072301</v>
      </c>
      <c r="K10586">
        <v>7.0388581973165998</v>
      </c>
      <c r="L10586">
        <v>6.8823946340692599</v>
      </c>
      <c r="M10586">
        <v>6.7138633158657202</v>
      </c>
      <c r="N10586">
        <v>6.4645463931653504</v>
      </c>
      <c r="O10586">
        <v>7.0090112325606002</v>
      </c>
      <c r="P10586">
        <v>7.4476120505710899</v>
      </c>
      <c r="Q10586">
        <v>6.2843132996066204</v>
      </c>
    </row>
    <row r="10587" spans="1:17">
      <c r="A10587" t="s">
        <v>19237</v>
      </c>
      <c r="B10587" s="16" t="s">
        <v>19238</v>
      </c>
      <c r="C10587">
        <v>6.4403118743285797</v>
      </c>
      <c r="D10587">
        <v>6.8795001080397</v>
      </c>
      <c r="E10587">
        <v>6.5336684091712298</v>
      </c>
      <c r="F10587">
        <v>6.5368512302362403</v>
      </c>
      <c r="G10587">
        <v>6.0559046863048698</v>
      </c>
      <c r="H10587">
        <v>7.6705939668127296</v>
      </c>
      <c r="I10587">
        <v>6.7281809559769803</v>
      </c>
      <c r="J10587">
        <v>6.9444338147454996</v>
      </c>
      <c r="K10587">
        <v>6.3308159602273202</v>
      </c>
      <c r="L10587">
        <v>6.5323868826406404</v>
      </c>
      <c r="M10587">
        <v>6.6723371971217702</v>
      </c>
      <c r="N10587">
        <v>6.6439211301738199</v>
      </c>
      <c r="O10587">
        <v>6.5197099732644697</v>
      </c>
      <c r="P10587">
        <v>7.2301065543756904</v>
      </c>
      <c r="Q10587">
        <v>6.6375058506955904</v>
      </c>
    </row>
    <row r="10588" spans="1:17">
      <c r="A10588" t="s">
        <v>19239</v>
      </c>
      <c r="B10588" s="16" t="s">
        <v>19240</v>
      </c>
      <c r="C10588">
        <v>8.4569260236216994</v>
      </c>
      <c r="D10588">
        <v>8.5567780420765907</v>
      </c>
      <c r="E10588">
        <v>8.4700113880945604</v>
      </c>
      <c r="F10588">
        <v>8.1883545717866397</v>
      </c>
      <c r="G10588">
        <v>8.1275092336118995</v>
      </c>
      <c r="H10588">
        <v>8.3786575212136096</v>
      </c>
      <c r="I10588">
        <v>8.2050888955228807</v>
      </c>
      <c r="J10588">
        <v>8.10099266561547</v>
      </c>
      <c r="K10588">
        <v>8.1206666716959894</v>
      </c>
      <c r="L10588">
        <v>8.2863319053271898</v>
      </c>
      <c r="M10588">
        <v>8.3135322963087894</v>
      </c>
      <c r="N10588">
        <v>8.2704170089316094</v>
      </c>
      <c r="O10588">
        <v>8.3923338824994307</v>
      </c>
      <c r="P10588">
        <v>7.6683273741469904</v>
      </c>
      <c r="Q10588">
        <v>9.6208993709487292</v>
      </c>
    </row>
    <row r="10589" spans="1:17">
      <c r="A10589" t="s">
        <v>19241</v>
      </c>
      <c r="B10589" s="16" t="s">
        <v>19242</v>
      </c>
      <c r="C10589">
        <v>6.9359169713665203</v>
      </c>
      <c r="D10589">
        <v>7.1133152528774399</v>
      </c>
      <c r="E10589">
        <v>7.2927897048973698</v>
      </c>
      <c r="F10589">
        <v>7.0631865646922503</v>
      </c>
      <c r="G10589">
        <v>6.8401930945985701</v>
      </c>
      <c r="H10589">
        <v>7.6763342868275197</v>
      </c>
      <c r="I10589">
        <v>6.9832992760965604</v>
      </c>
      <c r="J10589">
        <v>7.0993033865592601</v>
      </c>
      <c r="K10589">
        <v>6.8124360013922098</v>
      </c>
      <c r="L10589">
        <v>6.7951119533207596</v>
      </c>
      <c r="M10589">
        <v>6.7621531480504498</v>
      </c>
      <c r="N10589">
        <v>6.5441982334212296</v>
      </c>
      <c r="O10589">
        <v>6.8216665140526498</v>
      </c>
      <c r="P10589">
        <v>7.3230978289847197</v>
      </c>
      <c r="Q10589">
        <v>5.09416193408443</v>
      </c>
    </row>
    <row r="10590" spans="1:17">
      <c r="A10590" t="s">
        <v>19243</v>
      </c>
      <c r="B10590" s="16" t="s">
        <v>19244</v>
      </c>
      <c r="C10590">
        <v>7.8886113393050197</v>
      </c>
      <c r="D10590">
        <v>7.8527268965981198</v>
      </c>
      <c r="E10590">
        <v>8.0813646268332704</v>
      </c>
      <c r="F10590">
        <v>7.9288657143131598</v>
      </c>
      <c r="G10590">
        <v>7.70973747676614</v>
      </c>
      <c r="H10590">
        <v>8.2537801457712092</v>
      </c>
      <c r="I10590">
        <v>7.9282716937134499</v>
      </c>
      <c r="J10590">
        <v>8.2005725781562795</v>
      </c>
      <c r="K10590">
        <v>7.6130400252879902</v>
      </c>
      <c r="L10590">
        <v>7.7517697047894201</v>
      </c>
      <c r="M10590">
        <v>7.7234313996964099</v>
      </c>
      <c r="N10590">
        <v>7.6551136364300802</v>
      </c>
      <c r="O10590">
        <v>7.7029260339263796</v>
      </c>
      <c r="P10590">
        <v>8.2496421611562294</v>
      </c>
      <c r="Q10590">
        <v>6.6375058506955904</v>
      </c>
    </row>
    <row r="10591" spans="1:17">
      <c r="A10591" t="s">
        <v>19245</v>
      </c>
      <c r="B10591" s="16" t="s">
        <v>19246</v>
      </c>
      <c r="C10591">
        <v>8.8584643494239899</v>
      </c>
      <c r="D10591">
        <v>8.8405856826680793</v>
      </c>
      <c r="E10591">
        <v>9.07849030050218</v>
      </c>
      <c r="F10591">
        <v>8.8649859115346992</v>
      </c>
      <c r="G10591">
        <v>8.5479352492780194</v>
      </c>
      <c r="H10591">
        <v>9.5443496855808991</v>
      </c>
      <c r="I10591">
        <v>8.6281561036209808</v>
      </c>
      <c r="J10591">
        <v>9.2358859942028992</v>
      </c>
      <c r="K10591">
        <v>8.4111062169257007</v>
      </c>
      <c r="L10591">
        <v>8.8461564684268907</v>
      </c>
      <c r="M10591">
        <v>8.8226621560556193</v>
      </c>
      <c r="N10591">
        <v>8.4593388336161404</v>
      </c>
      <c r="O10591">
        <v>8.8371377255911607</v>
      </c>
      <c r="P10591">
        <v>8.83019745851065</v>
      </c>
      <c r="Q10591">
        <v>8.3931679398307004</v>
      </c>
    </row>
    <row r="10592" spans="1:17">
      <c r="A10592" t="s">
        <v>19247</v>
      </c>
      <c r="B10592" s="16" t="s">
        <v>19248</v>
      </c>
      <c r="C10592">
        <v>7.7001673639437902</v>
      </c>
      <c r="D10592">
        <v>7.7017277505002504</v>
      </c>
      <c r="E10592">
        <v>8.2002403612657702</v>
      </c>
      <c r="F10592">
        <v>8.2062328578687591</v>
      </c>
      <c r="G10592">
        <v>7.9014471331161502</v>
      </c>
      <c r="H10592">
        <v>8.7159131394021596</v>
      </c>
      <c r="I10592">
        <v>8.1100793318269293</v>
      </c>
      <c r="J10592">
        <v>8.4636770918800703</v>
      </c>
      <c r="K10592">
        <v>7.6025982331845201</v>
      </c>
      <c r="L10592">
        <v>7.6941231603234703</v>
      </c>
      <c r="M10592">
        <v>8.2474820540102805</v>
      </c>
      <c r="N10592">
        <v>8.2548048560111607</v>
      </c>
      <c r="O10592">
        <v>8.3065699767892909</v>
      </c>
      <c r="P10592">
        <v>8.2015403546064007</v>
      </c>
      <c r="Q10592">
        <v>7.8374797051227896</v>
      </c>
    </row>
    <row r="10593" spans="1:17">
      <c r="A10593" t="s">
        <v>19249</v>
      </c>
      <c r="B10593" s="16" t="s">
        <v>19250</v>
      </c>
      <c r="C10593">
        <v>9.13960928723262</v>
      </c>
      <c r="D10593">
        <v>9.1820113030662593</v>
      </c>
      <c r="E10593">
        <v>9.1686859898541204</v>
      </c>
      <c r="F10593">
        <v>9.3187637787283606</v>
      </c>
      <c r="G10593">
        <v>9.0768995031142499</v>
      </c>
      <c r="H10593">
        <v>10.0595699810185</v>
      </c>
      <c r="I10593">
        <v>9.1584028620625606</v>
      </c>
      <c r="J10593">
        <v>9.6016063372090894</v>
      </c>
      <c r="K10593">
        <v>8.9405109188434704</v>
      </c>
      <c r="L10593">
        <v>8.9414918812751107</v>
      </c>
      <c r="M10593">
        <v>8.9561239606333292</v>
      </c>
      <c r="N10593">
        <v>8.8711979712925793</v>
      </c>
      <c r="O10593">
        <v>8.8702924289759704</v>
      </c>
      <c r="P10593">
        <v>9.6194657062952604</v>
      </c>
      <c r="Q10593">
        <v>6.6375058506955904</v>
      </c>
    </row>
    <row r="10594" spans="1:17">
      <c r="A10594" t="s">
        <v>19251</v>
      </c>
      <c r="B10594" s="16" t="s">
        <v>19252</v>
      </c>
      <c r="C10594">
        <v>7.81822816598791</v>
      </c>
      <c r="D10594">
        <v>7.7792060577972499</v>
      </c>
      <c r="E10594">
        <v>7.42576520772925</v>
      </c>
      <c r="F10594">
        <v>8.1445193685467903</v>
      </c>
      <c r="G10594">
        <v>7.96528252173289</v>
      </c>
      <c r="H10594">
        <v>7.7971543675747004</v>
      </c>
      <c r="I10594">
        <v>7.43643277102277</v>
      </c>
      <c r="J10594">
        <v>7.4885365035253102</v>
      </c>
      <c r="K10594">
        <v>7.6439183356257399</v>
      </c>
      <c r="L10594">
        <v>7.6887662553908198</v>
      </c>
      <c r="M10594">
        <v>8.0581554624285108</v>
      </c>
      <c r="N10594">
        <v>8.4108614562208093</v>
      </c>
      <c r="O10594">
        <v>8.0481250850432602</v>
      </c>
      <c r="P10594">
        <v>7.3429700170842302</v>
      </c>
      <c r="Q10594">
        <v>8.5667227177791094</v>
      </c>
    </row>
    <row r="10595" spans="1:17">
      <c r="A10595" t="s">
        <v>19253</v>
      </c>
      <c r="B10595" s="16" t="s">
        <v>19254</v>
      </c>
      <c r="C10595">
        <v>8.0639401472335095</v>
      </c>
      <c r="D10595">
        <v>8.1061997705033395</v>
      </c>
      <c r="E10595">
        <v>7.9449959594491801</v>
      </c>
      <c r="F10595">
        <v>7.9245512432323704</v>
      </c>
      <c r="G10595">
        <v>8.1413900255043803</v>
      </c>
      <c r="H10595">
        <v>7.7759279249737503</v>
      </c>
      <c r="I10595">
        <v>7.8638748898436504</v>
      </c>
      <c r="J10595">
        <v>7.78214656915753</v>
      </c>
      <c r="K10595">
        <v>8.0262237576379505</v>
      </c>
      <c r="L10595">
        <v>7.8653237159359</v>
      </c>
      <c r="M10595">
        <v>7.6906455855048899</v>
      </c>
      <c r="N10595">
        <v>7.3805684620379504</v>
      </c>
      <c r="O10595">
        <v>7.7789039860009099</v>
      </c>
      <c r="P10595">
        <v>7.8936980098415299</v>
      </c>
      <c r="Q10595">
        <v>7.8374797051227896</v>
      </c>
    </row>
    <row r="10596" spans="1:17">
      <c r="A10596" t="s">
        <v>19255</v>
      </c>
      <c r="B10596" s="16" t="s">
        <v>19256</v>
      </c>
      <c r="C10596">
        <v>9.8109325145093695</v>
      </c>
      <c r="D10596">
        <v>9.9603233164321896</v>
      </c>
      <c r="E10596">
        <v>10.001973611169699</v>
      </c>
      <c r="F10596">
        <v>9.9989229578863892</v>
      </c>
      <c r="G10596">
        <v>9.7733213312512994</v>
      </c>
      <c r="H10596">
        <v>10.532302098952201</v>
      </c>
      <c r="I10596">
        <v>11.020752181954499</v>
      </c>
      <c r="J10596">
        <v>10.9144275193516</v>
      </c>
      <c r="K10596">
        <v>10.421232241294801</v>
      </c>
      <c r="L10596">
        <v>10.942705275551001</v>
      </c>
      <c r="M10596">
        <v>10.64289785661</v>
      </c>
      <c r="N10596">
        <v>10.2893458792721</v>
      </c>
      <c r="O10596">
        <v>10.305926146033899</v>
      </c>
      <c r="P10596">
        <v>11.5427219083096</v>
      </c>
      <c r="Q10596">
        <v>9.3151344269335699</v>
      </c>
    </row>
    <row r="10597" spans="1:17">
      <c r="A10597" t="s">
        <v>19257</v>
      </c>
      <c r="B10597" s="16" t="s">
        <v>19258</v>
      </c>
      <c r="C10597">
        <v>10.254007258801501</v>
      </c>
      <c r="D10597">
        <v>9.9702588359778908</v>
      </c>
      <c r="E10597">
        <v>10.247983271558301</v>
      </c>
      <c r="F10597">
        <v>9.8259587450355195</v>
      </c>
      <c r="G10597">
        <v>10.322405053381701</v>
      </c>
      <c r="H10597">
        <v>9.4851464813312898</v>
      </c>
      <c r="I10597">
        <v>10.7181641867494</v>
      </c>
      <c r="J10597">
        <v>10.2856015873882</v>
      </c>
      <c r="K10597">
        <v>10.412303518661099</v>
      </c>
      <c r="L10597">
        <v>10.7519354666456</v>
      </c>
      <c r="M10597">
        <v>10.2673891942572</v>
      </c>
      <c r="N10597">
        <v>11.0678493532051</v>
      </c>
      <c r="O10597">
        <v>9.8631804074925693</v>
      </c>
      <c r="P10597">
        <v>10.610622935174201</v>
      </c>
      <c r="Q10597">
        <v>11.945821879398499</v>
      </c>
    </row>
    <row r="10598" spans="1:17">
      <c r="A10598" t="s">
        <v>19259</v>
      </c>
      <c r="B10598" s="16" t="s">
        <v>19260</v>
      </c>
      <c r="C10598">
        <v>8.61347697426541</v>
      </c>
      <c r="D10598">
        <v>8.5943921393686207</v>
      </c>
      <c r="E10598">
        <v>8.6849909506970207</v>
      </c>
      <c r="F10598">
        <v>8.7281889994068607</v>
      </c>
      <c r="G10598">
        <v>8.6963153275284899</v>
      </c>
      <c r="H10598">
        <v>9.6295726573027398</v>
      </c>
      <c r="I10598">
        <v>9.3239413921369305</v>
      </c>
      <c r="J10598">
        <v>9.2554310012405399</v>
      </c>
      <c r="K10598">
        <v>8.9280338258610605</v>
      </c>
      <c r="L10598">
        <v>9.2592708059267199</v>
      </c>
      <c r="M10598">
        <v>9.2871367052310791</v>
      </c>
      <c r="N10598">
        <v>9.3298332812151905</v>
      </c>
      <c r="O10598">
        <v>9.2817986839058602</v>
      </c>
      <c r="P10598">
        <v>9.4628557071196404</v>
      </c>
      <c r="Q10598">
        <v>7.9670857749043096</v>
      </c>
    </row>
    <row r="10599" spans="1:17">
      <c r="A10599" t="s">
        <v>19261</v>
      </c>
      <c r="B10599" s="16" t="s">
        <v>19262</v>
      </c>
      <c r="C10599">
        <v>5.69565330414353</v>
      </c>
      <c r="D10599">
        <v>5.30932736890502</v>
      </c>
      <c r="E10599">
        <v>4.8415581104649901</v>
      </c>
      <c r="F10599">
        <v>4.8265290176055897</v>
      </c>
      <c r="G10599">
        <v>5.5356797135327902</v>
      </c>
      <c r="H10599">
        <v>4.8818202206169596</v>
      </c>
      <c r="I10599">
        <v>5.3764905083530996</v>
      </c>
      <c r="J10599">
        <v>4.2567562628296498</v>
      </c>
      <c r="K10599">
        <v>5.9029236462359096</v>
      </c>
      <c r="L10599">
        <v>5.28253338465999</v>
      </c>
      <c r="M10599">
        <v>5.0068521030490203</v>
      </c>
      <c r="N10599">
        <v>5.2042740237952296</v>
      </c>
      <c r="O10599">
        <v>5.4684386242281002</v>
      </c>
      <c r="P10599">
        <v>5.8481757373421797</v>
      </c>
      <c r="Q10599">
        <v>5.09416193408443</v>
      </c>
    </row>
    <row r="10600" spans="1:17">
      <c r="A10600" t="s">
        <v>19263</v>
      </c>
      <c r="B10600" s="16" t="s">
        <v>19264</v>
      </c>
      <c r="C10600">
        <v>6.55662993027242</v>
      </c>
      <c r="D10600">
        <v>6.5651840145352196</v>
      </c>
      <c r="E10600">
        <v>6.5696259509985699</v>
      </c>
      <c r="F10600">
        <v>7.1471983190353301</v>
      </c>
      <c r="G10600">
        <v>7.0217158411928002</v>
      </c>
      <c r="H10600">
        <v>7.5318215657091097</v>
      </c>
      <c r="I10600">
        <v>6.9644808980353901</v>
      </c>
      <c r="J10600">
        <v>7.18352996326277</v>
      </c>
      <c r="K10600">
        <v>6.9835028813780502</v>
      </c>
      <c r="L10600">
        <v>7.1711470390333902</v>
      </c>
      <c r="M10600">
        <v>7.34037140201431</v>
      </c>
      <c r="N10600">
        <v>7.3805684620379504</v>
      </c>
      <c r="O10600">
        <v>6.8533373478556303</v>
      </c>
      <c r="P10600">
        <v>6.8117082797650301</v>
      </c>
      <c r="Q10600">
        <v>7.1565710053807701</v>
      </c>
    </row>
    <row r="10601" spans="1:17">
      <c r="A10601" t="s">
        <v>19265</v>
      </c>
      <c r="B10601" s="16" t="s">
        <v>19266</v>
      </c>
      <c r="C10601">
        <v>7.1723438599157401</v>
      </c>
      <c r="D10601">
        <v>7.24311090015064</v>
      </c>
      <c r="E10601">
        <v>7.0979641920863799</v>
      </c>
      <c r="F10601">
        <v>7.2748775160660903</v>
      </c>
      <c r="G10601">
        <v>7.0806640379668</v>
      </c>
      <c r="H10601">
        <v>7.4802342575607401</v>
      </c>
      <c r="I10601">
        <v>7.0738560106302701</v>
      </c>
      <c r="J10601">
        <v>7.0586971906764298</v>
      </c>
      <c r="K10601">
        <v>7.3133810391736302</v>
      </c>
      <c r="L10601">
        <v>7.1001877040378298</v>
      </c>
      <c r="M10601">
        <v>7.2919710568065002</v>
      </c>
      <c r="N10601">
        <v>7.1548650325011103</v>
      </c>
      <c r="O10601">
        <v>7.1684108656329801</v>
      </c>
      <c r="P10601">
        <v>7.0114628697230597</v>
      </c>
      <c r="Q10601">
        <v>7.3593062614465703</v>
      </c>
    </row>
    <row r="10602" spans="1:17">
      <c r="A10602" t="s">
        <v>19267</v>
      </c>
      <c r="B10602" s="16" t="s">
        <v>19268</v>
      </c>
      <c r="C10602">
        <v>7.2508883405074904</v>
      </c>
      <c r="D10602">
        <v>7.3281458169750797</v>
      </c>
      <c r="E10602">
        <v>6.7987778901780498</v>
      </c>
      <c r="F10602">
        <v>6.5254431797224397</v>
      </c>
      <c r="G10602">
        <v>6.5228532534945796</v>
      </c>
      <c r="H10602">
        <v>6.8160476714407796</v>
      </c>
      <c r="I10602">
        <v>6.9926166397210201</v>
      </c>
      <c r="J10602">
        <v>6.7195168009068604</v>
      </c>
      <c r="K10602">
        <v>6.8659346212111299</v>
      </c>
      <c r="L10602">
        <v>6.5562240086410197</v>
      </c>
      <c r="M10602">
        <v>6.6032779300687601</v>
      </c>
      <c r="N10602">
        <v>6.1947310572146197</v>
      </c>
      <c r="O10602">
        <v>6.5873122032958902</v>
      </c>
      <c r="P10602">
        <v>6.7232899141601701</v>
      </c>
      <c r="Q10602">
        <v>5.09416193408443</v>
      </c>
    </row>
    <row r="10603" spans="1:17">
      <c r="A10603" t="s">
        <v>19269</v>
      </c>
      <c r="B10603" s="16" t="e">
        <v>#N/A</v>
      </c>
      <c r="C10603">
        <v>7.7168481299159897</v>
      </c>
      <c r="D10603">
        <v>7.6910749189009904</v>
      </c>
      <c r="E10603">
        <v>7.6925266921822599</v>
      </c>
      <c r="F10603">
        <v>7.6121172640846497</v>
      </c>
      <c r="G10603">
        <v>7.4812471112029897</v>
      </c>
      <c r="H10603">
        <v>8.2499383488068094</v>
      </c>
      <c r="I10603">
        <v>7.7804477147118902</v>
      </c>
      <c r="J10603">
        <v>7.4524628198859997</v>
      </c>
      <c r="K10603">
        <v>7.7375455503910802</v>
      </c>
      <c r="L10603">
        <v>7.8557973305008897</v>
      </c>
      <c r="M10603">
        <v>7.7475398248133303</v>
      </c>
      <c r="N10603">
        <v>7.8444311275022196</v>
      </c>
      <c r="O10603">
        <v>7.7329513372578296</v>
      </c>
      <c r="P10603">
        <v>7.5621983133254398</v>
      </c>
      <c r="Q10603">
        <v>8.1958182219819093</v>
      </c>
    </row>
    <row r="10604" spans="1:17">
      <c r="A10604" t="s">
        <v>19270</v>
      </c>
      <c r="B10604" s="16" t="s">
        <v>19271</v>
      </c>
      <c r="C10604">
        <v>4.5939331348939696</v>
      </c>
      <c r="D10604">
        <v>4.5537481491643197</v>
      </c>
      <c r="E10604">
        <v>3.8152982058547602</v>
      </c>
      <c r="F10604">
        <v>3.9277704709105601</v>
      </c>
      <c r="G10604">
        <v>3.9446609719593901</v>
      </c>
      <c r="H10604">
        <v>4.2312229394497098</v>
      </c>
      <c r="I10604">
        <v>3.9910282299290798</v>
      </c>
      <c r="J10604">
        <v>4.0764652066995799</v>
      </c>
      <c r="K10604">
        <v>4.2084442324483602</v>
      </c>
      <c r="L10604">
        <v>3.8614614459532302</v>
      </c>
      <c r="M10604">
        <v>4.21436379980989</v>
      </c>
      <c r="N10604">
        <v>3.79229116939824</v>
      </c>
      <c r="O10604">
        <v>4.1329497517715001</v>
      </c>
      <c r="P10604">
        <v>4.6013142303928598</v>
      </c>
      <c r="Q10604">
        <v>5.09416193408443</v>
      </c>
    </row>
    <row r="10605" spans="1:17">
      <c r="A10605" t="s">
        <v>19272</v>
      </c>
      <c r="B10605" s="16" t="s">
        <v>19273</v>
      </c>
      <c r="C10605">
        <v>6.9734988154558204</v>
      </c>
      <c r="D10605">
        <v>6.8509999593391502</v>
      </c>
      <c r="E10605">
        <v>7.5111119836653399</v>
      </c>
      <c r="F10605">
        <v>7.2124563554963999</v>
      </c>
      <c r="G10605">
        <v>7.18282189546753</v>
      </c>
      <c r="H10605">
        <v>6.3662577777008797</v>
      </c>
      <c r="I10605">
        <v>6.8148661573379004</v>
      </c>
      <c r="J10605">
        <v>6.6390053099304902</v>
      </c>
      <c r="K10605">
        <v>7.4302363131994102</v>
      </c>
      <c r="L10605">
        <v>7.3173048171528698</v>
      </c>
      <c r="M10605">
        <v>7.1663040353360197</v>
      </c>
      <c r="N10605">
        <v>7.6551136364300802</v>
      </c>
      <c r="O10605">
        <v>7.1557832742435403</v>
      </c>
      <c r="P10605">
        <v>6.2604887403853304</v>
      </c>
      <c r="Q10605">
        <v>8.5667227177791094</v>
      </c>
    </row>
    <row r="10606" spans="1:17">
      <c r="A10606" t="s">
        <v>19274</v>
      </c>
      <c r="B10606" s="16" t="s">
        <v>19275</v>
      </c>
      <c r="C10606">
        <v>10.5056649565774</v>
      </c>
      <c r="D10606">
        <v>10.5852051462098</v>
      </c>
      <c r="E10606">
        <v>10.571537273212201</v>
      </c>
      <c r="F10606">
        <v>10.541816082851801</v>
      </c>
      <c r="G10606">
        <v>10.3869052438667</v>
      </c>
      <c r="H10606">
        <v>10.365766005560699</v>
      </c>
      <c r="I10606">
        <v>10.2472830066739</v>
      </c>
      <c r="J10606">
        <v>10.3109669507266</v>
      </c>
      <c r="K10606">
        <v>10.467940655458399</v>
      </c>
      <c r="L10606">
        <v>10.5117275686396</v>
      </c>
      <c r="M10606">
        <v>10.2527403919156</v>
      </c>
      <c r="N10606">
        <v>10.468290928481199</v>
      </c>
      <c r="O10606">
        <v>10.250724104149899</v>
      </c>
      <c r="P10606">
        <v>9.7477639484289504</v>
      </c>
      <c r="Q10606">
        <v>10.607972895164099</v>
      </c>
    </row>
    <row r="10607" spans="1:17">
      <c r="A10607" t="s">
        <v>19276</v>
      </c>
      <c r="B10607" s="16" t="s">
        <v>19277</v>
      </c>
      <c r="C10607">
        <v>8.0420538254307008</v>
      </c>
      <c r="D10607">
        <v>8.0237375527181207</v>
      </c>
      <c r="E10607">
        <v>7.9984790942667399</v>
      </c>
      <c r="F10607">
        <v>8.2238920523872192</v>
      </c>
      <c r="G10607">
        <v>8.2000413000322094</v>
      </c>
      <c r="H10607">
        <v>8.1379863502603396</v>
      </c>
      <c r="I10607">
        <v>7.9805988841116697</v>
      </c>
      <c r="J10607">
        <v>8.0433137557899208</v>
      </c>
      <c r="K10607">
        <v>8.2466329110774801</v>
      </c>
      <c r="L10607">
        <v>7.9617212299810101</v>
      </c>
      <c r="M10607">
        <v>8.4470334455868592</v>
      </c>
      <c r="N10607">
        <v>8.2587237784821692</v>
      </c>
      <c r="O10607">
        <v>8.3008575790524599</v>
      </c>
      <c r="P10607">
        <v>7.8936980098415299</v>
      </c>
      <c r="Q10607">
        <v>7.9670857749043096</v>
      </c>
    </row>
    <row r="10608" spans="1:17">
      <c r="A10608" t="s">
        <v>19278</v>
      </c>
      <c r="B10608" s="16" t="s">
        <v>19279</v>
      </c>
      <c r="C10608">
        <v>8.7329977595588293</v>
      </c>
      <c r="D10608">
        <v>8.73574190386935</v>
      </c>
      <c r="E10608">
        <v>8.6310059600713096</v>
      </c>
      <c r="F10608">
        <v>8.5604600942024405</v>
      </c>
      <c r="G10608">
        <v>8.6190831451887995</v>
      </c>
      <c r="H10608">
        <v>8.4706512881774305</v>
      </c>
      <c r="I10608">
        <v>8.6071379871193905</v>
      </c>
      <c r="J10608">
        <v>8.4454612137437692</v>
      </c>
      <c r="K10608">
        <v>8.5933768672327506</v>
      </c>
      <c r="L10608">
        <v>8.6425288959414495</v>
      </c>
      <c r="M10608">
        <v>8.8891331123314501</v>
      </c>
      <c r="N10608">
        <v>8.4896634631825307</v>
      </c>
      <c r="O10608">
        <v>8.9545438569132791</v>
      </c>
      <c r="P10608">
        <v>8.8089580437431305</v>
      </c>
      <c r="Q10608">
        <v>6.6375058506955904</v>
      </c>
    </row>
    <row r="10609" spans="1:17">
      <c r="A10609" t="s">
        <v>19280</v>
      </c>
      <c r="B10609" s="16" t="s">
        <v>19281</v>
      </c>
      <c r="C10609">
        <v>9.2975014014102992</v>
      </c>
      <c r="D10609">
        <v>9.0796572392357007</v>
      </c>
      <c r="E10609">
        <v>9.3997839135191494</v>
      </c>
      <c r="F10609">
        <v>8.70323358691439</v>
      </c>
      <c r="G10609">
        <v>9.2383753733548097</v>
      </c>
      <c r="H10609">
        <v>8.1789748494891903</v>
      </c>
      <c r="I10609">
        <v>8.8867026365387307</v>
      </c>
      <c r="J10609">
        <v>9.1629277437483001</v>
      </c>
      <c r="K10609">
        <v>9.6680648150900694</v>
      </c>
      <c r="L10609">
        <v>9.2896355908837691</v>
      </c>
      <c r="M10609">
        <v>8.8728004112198402</v>
      </c>
      <c r="N10609">
        <v>8.9819862750256103</v>
      </c>
      <c r="O10609">
        <v>8.7200570326353102</v>
      </c>
      <c r="P10609">
        <v>8.6666491639749506</v>
      </c>
      <c r="Q10609">
        <v>11.5087713745489</v>
      </c>
    </row>
    <row r="10610" spans="1:17">
      <c r="A10610" t="s">
        <v>19282</v>
      </c>
      <c r="B10610" s="16" t="s">
        <v>19283</v>
      </c>
      <c r="C10610">
        <v>8.2700266600860495</v>
      </c>
      <c r="D10610">
        <v>8.1765843272433596</v>
      </c>
      <c r="E10610">
        <v>8.6644660026078899</v>
      </c>
      <c r="F10610">
        <v>7.9629239637863698</v>
      </c>
      <c r="G10610">
        <v>8.3309627877181498</v>
      </c>
      <c r="H10610">
        <v>8.0434843005010599</v>
      </c>
      <c r="I10610">
        <v>7.7858059522040897</v>
      </c>
      <c r="J10610">
        <v>8.2251912734293793</v>
      </c>
      <c r="K10610">
        <v>8.7692270599260205</v>
      </c>
      <c r="L10610">
        <v>8.0562341395639994</v>
      </c>
      <c r="M10610">
        <v>6.2429098030750199</v>
      </c>
      <c r="N10610">
        <v>6.4781347167229599</v>
      </c>
      <c r="O10610">
        <v>7.0368382134341498</v>
      </c>
      <c r="P10610">
        <v>7.4838514579176696</v>
      </c>
      <c r="Q10610">
        <v>9.6975493141544398</v>
      </c>
    </row>
    <row r="10611" spans="1:17">
      <c r="A10611" t="s">
        <v>19284</v>
      </c>
      <c r="B10611" s="16" t="s">
        <v>19285</v>
      </c>
      <c r="C10611">
        <v>8.0726024190613099</v>
      </c>
      <c r="D10611">
        <v>8.0696746781631301</v>
      </c>
      <c r="E10611">
        <v>7.9381687431180303</v>
      </c>
      <c r="F10611">
        <v>8.3863818670468309</v>
      </c>
      <c r="G10611">
        <v>8.0412931287000404</v>
      </c>
      <c r="H10611">
        <v>8.5097257028290105</v>
      </c>
      <c r="I10611">
        <v>8.0174954539155401</v>
      </c>
      <c r="J10611">
        <v>8.4506892810669392</v>
      </c>
      <c r="K10611">
        <v>8.1424406846305502</v>
      </c>
      <c r="L10611">
        <v>8.2720838813875606</v>
      </c>
      <c r="M10611">
        <v>8.3920535370423295</v>
      </c>
      <c r="N10611">
        <v>7.9206424008775702</v>
      </c>
      <c r="O10611">
        <v>8.0309707354584798</v>
      </c>
      <c r="P10611">
        <v>8.2961901641221605</v>
      </c>
      <c r="Q10611">
        <v>6.2843132996066204</v>
      </c>
    </row>
    <row r="10612" spans="1:17">
      <c r="A10612" t="s">
        <v>19286</v>
      </c>
      <c r="B10612" s="16" t="s">
        <v>19287</v>
      </c>
      <c r="C10612">
        <v>9.1902107951738294</v>
      </c>
      <c r="D10612">
        <v>9.2379174034170006</v>
      </c>
      <c r="E10612">
        <v>9.3772623508261805</v>
      </c>
      <c r="F10612">
        <v>9.3560599643968096</v>
      </c>
      <c r="G10612">
        <v>9.25548638318282</v>
      </c>
      <c r="H10612">
        <v>9.6384120463238503</v>
      </c>
      <c r="I10612">
        <v>9.1207699438519398</v>
      </c>
      <c r="J10612">
        <v>9.5814971500211303</v>
      </c>
      <c r="K10612">
        <v>8.9238506894541203</v>
      </c>
      <c r="L10612">
        <v>9.2411059140513405</v>
      </c>
      <c r="M10612">
        <v>9.2898727577519207</v>
      </c>
      <c r="N10612">
        <v>9.2805922950871391</v>
      </c>
      <c r="O10612">
        <v>9.4106628495660907</v>
      </c>
      <c r="P10612">
        <v>9.2216909322153207</v>
      </c>
      <c r="Q10612">
        <v>8.5667227177791094</v>
      </c>
    </row>
    <row r="10613" spans="1:17">
      <c r="A10613" t="s">
        <v>19288</v>
      </c>
      <c r="B10613" s="16" t="s">
        <v>19289</v>
      </c>
      <c r="C10613">
        <v>10.447785560197</v>
      </c>
      <c r="D10613">
        <v>10.442621170015</v>
      </c>
      <c r="E10613">
        <v>10.380953917551899</v>
      </c>
      <c r="F10613">
        <v>9.1257008751479205</v>
      </c>
      <c r="G10613">
        <v>10.9169327943344</v>
      </c>
      <c r="H10613">
        <v>9.9106480403815098</v>
      </c>
      <c r="I10613">
        <v>11.9488309747868</v>
      </c>
      <c r="J10613">
        <v>10.904940049044001</v>
      </c>
      <c r="K10613">
        <v>10.248053643390101</v>
      </c>
      <c r="L10613">
        <v>11.6181634294595</v>
      </c>
      <c r="M10613">
        <v>11.1119133924139</v>
      </c>
      <c r="N10613">
        <v>11.5758248584731</v>
      </c>
      <c r="O10613">
        <v>10.277135911730101</v>
      </c>
      <c r="P10613">
        <v>12.1465457562848</v>
      </c>
      <c r="Q10613">
        <v>10.371129057699999</v>
      </c>
    </row>
    <row r="10614" spans="1:17">
      <c r="A10614" t="s">
        <v>19290</v>
      </c>
      <c r="B10614" s="16" t="s">
        <v>19291</v>
      </c>
      <c r="C10614">
        <v>8.3752804719410001</v>
      </c>
      <c r="D10614">
        <v>8.2725409010124107</v>
      </c>
      <c r="E10614">
        <v>8.0751553989247302</v>
      </c>
      <c r="F10614">
        <v>8.0761599077559403</v>
      </c>
      <c r="G10614">
        <v>8.3786119733243591</v>
      </c>
      <c r="H10614">
        <v>7.3133415888800997</v>
      </c>
      <c r="I10614">
        <v>7.74787261872335</v>
      </c>
      <c r="J10614">
        <v>7.4936168087532602</v>
      </c>
      <c r="K10614">
        <v>8.3686385025988894</v>
      </c>
      <c r="L10614">
        <v>8.5422234118349607</v>
      </c>
      <c r="M10614">
        <v>8.2474820540102805</v>
      </c>
      <c r="N10614">
        <v>8.2665297976276104</v>
      </c>
      <c r="O10614">
        <v>8.0751541309284605</v>
      </c>
      <c r="P10614">
        <v>6.9216961844646496</v>
      </c>
      <c r="Q10614">
        <v>9.9689373561629306</v>
      </c>
    </row>
    <row r="10615" spans="1:17">
      <c r="A10615" t="s">
        <v>19292</v>
      </c>
      <c r="B10615" s="16" t="s">
        <v>19293</v>
      </c>
      <c r="C10615">
        <v>9.5179462414482892</v>
      </c>
      <c r="D10615">
        <v>9.5695754773716999</v>
      </c>
      <c r="E10615">
        <v>9.2590567753550204</v>
      </c>
      <c r="F10615">
        <v>9.4758099462354899</v>
      </c>
      <c r="G10615">
        <v>9.4976278590484409</v>
      </c>
      <c r="H10615">
        <v>10.0551759211539</v>
      </c>
      <c r="I10615">
        <v>9.7819645625248803</v>
      </c>
      <c r="J10615">
        <v>9.4283208063042494</v>
      </c>
      <c r="K10615">
        <v>9.7435718737068093</v>
      </c>
      <c r="L10615">
        <v>9.8494768352206705</v>
      </c>
      <c r="M10615">
        <v>9.6475412958690807</v>
      </c>
      <c r="N10615">
        <v>9.9951345813104204</v>
      </c>
      <c r="O10615">
        <v>9.6188980604174699</v>
      </c>
      <c r="P10615">
        <v>9.7138898208472195</v>
      </c>
      <c r="Q10615">
        <v>10.2743564196501</v>
      </c>
    </row>
    <row r="10616" spans="1:17">
      <c r="A10616" t="s">
        <v>19294</v>
      </c>
      <c r="B10616" s="16" t="s">
        <v>19295</v>
      </c>
      <c r="C10616">
        <v>7.00105243594993</v>
      </c>
      <c r="D10616">
        <v>6.9348536957886502</v>
      </c>
      <c r="E10616">
        <v>5.98496325541152</v>
      </c>
      <c r="F10616">
        <v>6.6876694774574998</v>
      </c>
      <c r="G10616">
        <v>7.9014471331161502</v>
      </c>
      <c r="H10616">
        <v>5.8758578352273698</v>
      </c>
      <c r="I10616">
        <v>6.4584923515581396</v>
      </c>
      <c r="J10616">
        <v>6.2974991401326799</v>
      </c>
      <c r="K10616">
        <v>6.7088377735554596</v>
      </c>
      <c r="L10616">
        <v>6.5562240086410197</v>
      </c>
      <c r="M10616">
        <v>7.2809903829114004</v>
      </c>
      <c r="N10616">
        <v>7.4090932684121098</v>
      </c>
      <c r="O10616">
        <v>6.8689138875479303</v>
      </c>
      <c r="P10616">
        <v>6.8677578490009701</v>
      </c>
      <c r="Q10616">
        <v>7.3593062614465703</v>
      </c>
    </row>
    <row r="10617" spans="1:17">
      <c r="A10617" t="s">
        <v>19296</v>
      </c>
      <c r="B10617" s="16" t="s">
        <v>19297</v>
      </c>
      <c r="C10617">
        <v>5.2395597656514097</v>
      </c>
      <c r="D10617">
        <v>5.3656299685334403</v>
      </c>
      <c r="E10617">
        <v>4.2015349465393896</v>
      </c>
      <c r="F10617">
        <v>5.0098915733122702</v>
      </c>
      <c r="G10617">
        <v>6.2233634368604598</v>
      </c>
      <c r="H10617">
        <v>5.24699422619977</v>
      </c>
      <c r="I10617">
        <v>5.0091235034862898</v>
      </c>
      <c r="J10617">
        <v>4.4586654922886897</v>
      </c>
      <c r="K10617">
        <v>4.7193737720337401</v>
      </c>
      <c r="L10617">
        <v>4.3280695513255196</v>
      </c>
      <c r="M10617">
        <v>5.1647442944921202</v>
      </c>
      <c r="N10617">
        <v>5.5054798817117598</v>
      </c>
      <c r="O10617">
        <v>5.3136379649428402</v>
      </c>
      <c r="P10617">
        <v>6.0327560215808402</v>
      </c>
      <c r="Q10617">
        <v>2.8218677180984102</v>
      </c>
    </row>
    <row r="10618" spans="1:17">
      <c r="A10618" t="s">
        <v>19298</v>
      </c>
      <c r="B10618" s="16" t="s">
        <v>19299</v>
      </c>
      <c r="C10618">
        <v>7.7387926530270903</v>
      </c>
      <c r="D10618">
        <v>7.8622520457696297</v>
      </c>
      <c r="E10618">
        <v>7.3861441046154104</v>
      </c>
      <c r="F10618">
        <v>6.62497318038033</v>
      </c>
      <c r="G10618">
        <v>7.7465463994501196</v>
      </c>
      <c r="H10618">
        <v>7.2985181127037899</v>
      </c>
      <c r="I10618">
        <v>7.7588130872051497</v>
      </c>
      <c r="J10618">
        <v>7.5237274800045304</v>
      </c>
      <c r="K10618">
        <v>7.9745522197021304</v>
      </c>
      <c r="L10618">
        <v>7.2015926752933197</v>
      </c>
      <c r="M10618">
        <v>7.1781936897969896</v>
      </c>
      <c r="N10618">
        <v>7.4301215020004001</v>
      </c>
      <c r="O10618">
        <v>7.3511467449476502</v>
      </c>
      <c r="P10618">
        <v>8.2390907658991104</v>
      </c>
      <c r="Q10618">
        <v>6.9204191934356096</v>
      </c>
    </row>
    <row r="10619" spans="1:17">
      <c r="A10619" t="s">
        <v>19300</v>
      </c>
      <c r="B10619" s="16" t="s">
        <v>19301</v>
      </c>
      <c r="C10619">
        <v>8.8255473141879008</v>
      </c>
      <c r="D10619">
        <v>8.9179277865769606</v>
      </c>
      <c r="E10619">
        <v>8.2941046597179096</v>
      </c>
      <c r="F10619">
        <v>8.2756072474845901</v>
      </c>
      <c r="G10619">
        <v>9.0672411788196996</v>
      </c>
      <c r="H10619">
        <v>8.5097257028290105</v>
      </c>
      <c r="I10619">
        <v>9.1122720232505507</v>
      </c>
      <c r="J10619">
        <v>8.6704936706008802</v>
      </c>
      <c r="K10619">
        <v>9.0729642613625892</v>
      </c>
      <c r="L10619">
        <v>8.8723591866155491</v>
      </c>
      <c r="M10619">
        <v>8.8945364953980892</v>
      </c>
      <c r="N10619">
        <v>8.9435626086986293</v>
      </c>
      <c r="O10619">
        <v>8.9232912385974501</v>
      </c>
      <c r="P10619">
        <v>9.3619640367974206</v>
      </c>
      <c r="Q10619">
        <v>7.9670857749043096</v>
      </c>
    </row>
    <row r="10620" spans="1:17">
      <c r="A10620" t="s">
        <v>19302</v>
      </c>
      <c r="B10620" s="16" t="s">
        <v>19303</v>
      </c>
      <c r="C10620">
        <v>9.2099645500215601</v>
      </c>
      <c r="D10620">
        <v>9.1218707645140995</v>
      </c>
      <c r="E10620">
        <v>9.0691525554857293</v>
      </c>
      <c r="F10620">
        <v>8.8536910532255106</v>
      </c>
      <c r="G10620">
        <v>9.0078921611616298</v>
      </c>
      <c r="H10620">
        <v>8.7918412815798703</v>
      </c>
      <c r="I10620">
        <v>9.2130727639266805</v>
      </c>
      <c r="J10620">
        <v>8.6682516109219794</v>
      </c>
      <c r="K10620">
        <v>9.2802174039593801</v>
      </c>
      <c r="L10620">
        <v>9.2949283476804005</v>
      </c>
      <c r="M10620">
        <v>9.0751049611037207</v>
      </c>
      <c r="N10620">
        <v>9.2786644235962008</v>
      </c>
      <c r="O10620">
        <v>9.1890130902535194</v>
      </c>
      <c r="P10620">
        <v>8.7282888179520004</v>
      </c>
      <c r="Q10620">
        <v>9.7703309644362406</v>
      </c>
    </row>
    <row r="10621" spans="1:17">
      <c r="A10621" t="s">
        <v>19304</v>
      </c>
      <c r="B10621" s="16" t="s">
        <v>19305</v>
      </c>
      <c r="C10621">
        <v>8.03320534003395</v>
      </c>
      <c r="D10621">
        <v>7.9272203020126</v>
      </c>
      <c r="E10621">
        <v>6.3178285212373604</v>
      </c>
      <c r="F10621">
        <v>7.5795420043120503</v>
      </c>
      <c r="G10621">
        <v>8.8107210601174</v>
      </c>
      <c r="H10621">
        <v>7.4736537734860304</v>
      </c>
      <c r="I10621">
        <v>7.1672811779998904</v>
      </c>
      <c r="J10621">
        <v>7.1581364398515204</v>
      </c>
      <c r="K10621">
        <v>7.7086316935620696</v>
      </c>
      <c r="L10621">
        <v>6.6027357039898096</v>
      </c>
      <c r="M10621">
        <v>7.9411228930145201</v>
      </c>
      <c r="N10621">
        <v>8.2310648549784293</v>
      </c>
      <c r="O10621">
        <v>7.8934585545863003</v>
      </c>
      <c r="P10621">
        <v>8.0162002240067007</v>
      </c>
      <c r="Q10621">
        <v>6.6375058506955904</v>
      </c>
    </row>
    <row r="10622" spans="1:17">
      <c r="A10622" t="s">
        <v>19306</v>
      </c>
      <c r="B10622" s="16" t="s">
        <v>19307</v>
      </c>
      <c r="C10622">
        <v>8.2737870056724603</v>
      </c>
      <c r="D10622">
        <v>8.2179636416449799</v>
      </c>
      <c r="E10622">
        <v>6.5153438410764704</v>
      </c>
      <c r="F10622">
        <v>7.3411948445234598</v>
      </c>
      <c r="G10622">
        <v>8.9140215884046903</v>
      </c>
      <c r="H10622">
        <v>7.6415438236790099</v>
      </c>
      <c r="I10622">
        <v>7.5352315919544104</v>
      </c>
      <c r="J10622">
        <v>7.3384711878900699</v>
      </c>
      <c r="K10622">
        <v>8.0571243043061802</v>
      </c>
      <c r="L10622">
        <v>6.9997633454405896</v>
      </c>
      <c r="M10622">
        <v>8.4147993531882594</v>
      </c>
      <c r="N10622">
        <v>8.4248792884201595</v>
      </c>
      <c r="O10622">
        <v>8.1722235974383093</v>
      </c>
      <c r="P10622">
        <v>8.8954631991265707</v>
      </c>
      <c r="Q10622">
        <v>6.2843132996066204</v>
      </c>
    </row>
    <row r="10623" spans="1:17">
      <c r="A10623" t="s">
        <v>19308</v>
      </c>
      <c r="B10623" s="16" t="s">
        <v>19309</v>
      </c>
      <c r="C10623">
        <v>7.2811417053695999</v>
      </c>
      <c r="D10623">
        <v>7.50286219085078</v>
      </c>
      <c r="E10623">
        <v>8.2002403612657702</v>
      </c>
      <c r="F10623">
        <v>8.0526331460793195</v>
      </c>
      <c r="G10623">
        <v>7.9283898693121699</v>
      </c>
      <c r="H10623">
        <v>7.2141367709232602</v>
      </c>
      <c r="I10623">
        <v>8.1930458768902401</v>
      </c>
      <c r="J10623">
        <v>8.3563424920103806</v>
      </c>
      <c r="K10623">
        <v>6.6891680289055202</v>
      </c>
      <c r="L10623">
        <v>8.5212968268482001</v>
      </c>
      <c r="M10623">
        <v>8.2390087936982592</v>
      </c>
      <c r="N10623">
        <v>8.9264248749701096</v>
      </c>
      <c r="O10623">
        <v>7.6810893333439996</v>
      </c>
      <c r="P10623">
        <v>8.5731539202844704</v>
      </c>
      <c r="Q10623">
        <v>7.1565710053807701</v>
      </c>
    </row>
    <row r="10624" spans="1:17">
      <c r="A10624" t="s">
        <v>19310</v>
      </c>
      <c r="B10624" s="16" t="s">
        <v>19311</v>
      </c>
      <c r="C10624">
        <v>7.4767631232300502</v>
      </c>
      <c r="D10624">
        <v>7.6310317535012704</v>
      </c>
      <c r="E10624">
        <v>7.2043884532365698</v>
      </c>
      <c r="F10624">
        <v>7.5850226882281602</v>
      </c>
      <c r="G10624">
        <v>7.5029329747582603</v>
      </c>
      <c r="H10624">
        <v>8.1545219259165407</v>
      </c>
      <c r="I10624">
        <v>7.73684836790276</v>
      </c>
      <c r="J10624">
        <v>7.8311044670486298</v>
      </c>
      <c r="K10624">
        <v>7.2275753886876002</v>
      </c>
      <c r="L10624">
        <v>7.4436096477299403</v>
      </c>
      <c r="M10624">
        <v>7.7790689267418101</v>
      </c>
      <c r="N10624">
        <v>7.6787226183222996</v>
      </c>
      <c r="O10624">
        <v>7.7911860840324403</v>
      </c>
      <c r="P10624">
        <v>8.1118484258331307</v>
      </c>
      <c r="Q10624">
        <v>7.1565710053807701</v>
      </c>
    </row>
    <row r="10625" spans="1:17">
      <c r="A10625" t="s">
        <v>19312</v>
      </c>
      <c r="B10625" s="16" t="s">
        <v>19313</v>
      </c>
      <c r="C10625">
        <v>6.0202746330622601</v>
      </c>
      <c r="D10625">
        <v>5.7271715246175301</v>
      </c>
      <c r="E10625">
        <v>5.72015689123982</v>
      </c>
      <c r="F10625">
        <v>6.0057787532757798</v>
      </c>
      <c r="G10625">
        <v>5.7723329839865896</v>
      </c>
      <c r="H10625">
        <v>6.0107414084998103</v>
      </c>
      <c r="I10625">
        <v>5.8637325437795704</v>
      </c>
      <c r="J10625">
        <v>6.0135244304895803</v>
      </c>
      <c r="K10625">
        <v>5.6991521110608296</v>
      </c>
      <c r="L10625">
        <v>5.5725684340267403</v>
      </c>
      <c r="M10625">
        <v>6.2542577506046202</v>
      </c>
      <c r="N10625">
        <v>5.6343956717740804</v>
      </c>
      <c r="O10625">
        <v>6.0832592218723196</v>
      </c>
      <c r="P10625">
        <v>6.1959331872939396</v>
      </c>
      <c r="Q10625">
        <v>2.8218677180984102</v>
      </c>
    </row>
    <row r="10626" spans="1:17">
      <c r="A10626" t="s">
        <v>19314</v>
      </c>
      <c r="B10626" s="16" t="s">
        <v>19315</v>
      </c>
      <c r="C10626">
        <v>6.8576603815595298</v>
      </c>
      <c r="D10626">
        <v>7.0727943958298898</v>
      </c>
      <c r="E10626">
        <v>6.6219183496940897</v>
      </c>
      <c r="F10626">
        <v>7.1096196663252798</v>
      </c>
      <c r="G10626">
        <v>6.8172425418901597</v>
      </c>
      <c r="H10626">
        <v>7.2453973861965402</v>
      </c>
      <c r="I10626">
        <v>7.0650533128930304</v>
      </c>
      <c r="J10626">
        <v>7.2022846672041601</v>
      </c>
      <c r="K10626">
        <v>6.5971409309639002</v>
      </c>
      <c r="L10626">
        <v>7.0508541375607896</v>
      </c>
      <c r="M10626">
        <v>7.3769205774306199</v>
      </c>
      <c r="N10626">
        <v>6.82464008712651</v>
      </c>
      <c r="O10626">
        <v>7.1684108656329801</v>
      </c>
      <c r="P10626">
        <v>6.7533740341081696</v>
      </c>
      <c r="Q10626">
        <v>6.2843132996066204</v>
      </c>
    </row>
    <row r="10627" spans="1:17">
      <c r="A10627" t="s">
        <v>19316</v>
      </c>
      <c r="B10627" s="16" t="e">
        <v>#N/A</v>
      </c>
      <c r="C10627">
        <v>9.5647204495057494</v>
      </c>
      <c r="D10627">
        <v>9.5637541352525304</v>
      </c>
      <c r="E10627">
        <v>9.7052057324463998</v>
      </c>
      <c r="F10627">
        <v>9.4233018142734597</v>
      </c>
      <c r="G10627">
        <v>9.40290476930703</v>
      </c>
      <c r="H10627">
        <v>9.5738325047558703</v>
      </c>
      <c r="I10627">
        <v>10.1592865258289</v>
      </c>
      <c r="J10627">
        <v>9.8551791488893699</v>
      </c>
      <c r="K10627">
        <v>10.0250941680382</v>
      </c>
      <c r="L10627">
        <v>9.8626052944525195</v>
      </c>
      <c r="M10627">
        <v>9.3316310074158206</v>
      </c>
      <c r="N10627">
        <v>9.0914720243481604</v>
      </c>
      <c r="O10627">
        <v>9.4040198699891508</v>
      </c>
      <c r="P10627">
        <v>10.316722326247101</v>
      </c>
      <c r="Q10627">
        <v>9.0486929182374407</v>
      </c>
    </row>
    <row r="10628" spans="1:17">
      <c r="A10628" t="s">
        <v>19317</v>
      </c>
      <c r="B10628" s="16" t="s">
        <v>19318</v>
      </c>
      <c r="C10628">
        <v>10.4708893207966</v>
      </c>
      <c r="D10628">
        <v>10.456824187173201</v>
      </c>
      <c r="E10628">
        <v>10.7000853770975</v>
      </c>
      <c r="F10628">
        <v>10.3299806103097</v>
      </c>
      <c r="G10628">
        <v>10.7624364592772</v>
      </c>
      <c r="H10628">
        <v>9.8033864452146204</v>
      </c>
      <c r="I10628">
        <v>11.023020352424901</v>
      </c>
      <c r="J10628">
        <v>10.2605263739657</v>
      </c>
      <c r="K10628">
        <v>10.7275038462083</v>
      </c>
      <c r="L10628">
        <v>10.9743850514631</v>
      </c>
      <c r="M10628">
        <v>10.773246587297299</v>
      </c>
      <c r="N10628">
        <v>11.1476433083121</v>
      </c>
      <c r="O10628">
        <v>10.6117302123541</v>
      </c>
      <c r="P10628">
        <v>10.7820578920368</v>
      </c>
      <c r="Q10628">
        <v>12.287012105814901</v>
      </c>
    </row>
    <row r="10629" spans="1:17">
      <c r="A10629" t="s">
        <v>19319</v>
      </c>
      <c r="B10629" s="16" t="s">
        <v>19320</v>
      </c>
      <c r="C10629">
        <v>8.2624764056483802</v>
      </c>
      <c r="D10629">
        <v>8.0655585796696396</v>
      </c>
      <c r="E10629">
        <v>7.7791481733822598</v>
      </c>
      <c r="F10629">
        <v>8.2924413174385307</v>
      </c>
      <c r="G10629">
        <v>8.2982983874061507</v>
      </c>
      <c r="H10629">
        <v>8.9085039754514295</v>
      </c>
      <c r="I10629">
        <v>8.0667329254783198</v>
      </c>
      <c r="J10629">
        <v>8.4083239949043502</v>
      </c>
      <c r="K10629">
        <v>7.7279719839518499</v>
      </c>
      <c r="L10629">
        <v>7.9661545121457999</v>
      </c>
      <c r="M10629">
        <v>7.95498945225631</v>
      </c>
      <c r="N10629">
        <v>8.2270698864005301</v>
      </c>
      <c r="O10629">
        <v>8.1309605254050492</v>
      </c>
      <c r="P10629">
        <v>8.64283754355864</v>
      </c>
      <c r="Q10629">
        <v>7.1565710053807701</v>
      </c>
    </row>
    <row r="10630" spans="1:17">
      <c r="A10630" t="s">
        <v>19321</v>
      </c>
      <c r="B10630" s="16" t="s">
        <v>19322</v>
      </c>
      <c r="C10630">
        <v>8.3108604966479298</v>
      </c>
      <c r="D10630">
        <v>8.3923831436875709</v>
      </c>
      <c r="E10630">
        <v>8.7132437007250996</v>
      </c>
      <c r="F10630">
        <v>8.1408055213675699</v>
      </c>
      <c r="G10630">
        <v>8.2263264276980692</v>
      </c>
      <c r="H10630">
        <v>7.6820518030327003</v>
      </c>
      <c r="I10630">
        <v>8.5326568475594708</v>
      </c>
      <c r="J10630">
        <v>8.1500363015270505</v>
      </c>
      <c r="K10630">
        <v>8.5314819276876293</v>
      </c>
      <c r="L10630">
        <v>8.2684997567532399</v>
      </c>
      <c r="M10630">
        <v>7.8660487725433699</v>
      </c>
      <c r="N10630">
        <v>7.6787226183222996</v>
      </c>
      <c r="O10630">
        <v>7.9160629597635896</v>
      </c>
      <c r="P10630">
        <v>8.6705798134941592</v>
      </c>
      <c r="Q10630">
        <v>9.3629875558906797</v>
      </c>
    </row>
    <row r="10631" spans="1:17">
      <c r="A10631" t="s">
        <v>19323</v>
      </c>
      <c r="B10631" s="16" t="s">
        <v>19324</v>
      </c>
      <c r="C10631">
        <v>5.1056188094586403</v>
      </c>
      <c r="D10631">
        <v>5.1573505347490602</v>
      </c>
      <c r="E10631">
        <v>5.4725199049354796</v>
      </c>
      <c r="F10631">
        <v>4.9030240476511198</v>
      </c>
      <c r="G10631">
        <v>5.2138164621762604</v>
      </c>
      <c r="H10631">
        <v>4.9634301213382797</v>
      </c>
      <c r="I10631">
        <v>5.4614747608994199</v>
      </c>
      <c r="J10631">
        <v>5.1228960162245301</v>
      </c>
      <c r="K10631">
        <v>5.4363438608835697</v>
      </c>
      <c r="L10631">
        <v>5.4220334780197001</v>
      </c>
      <c r="M10631">
        <v>5.0616059647101501</v>
      </c>
      <c r="N10631">
        <v>4.5070424063834196</v>
      </c>
      <c r="O10631">
        <v>4.9374682048982903</v>
      </c>
      <c r="P10631">
        <v>5.4229483876157598</v>
      </c>
      <c r="Q10631">
        <v>2.8218677180984102</v>
      </c>
    </row>
    <row r="10632" spans="1:17">
      <c r="A10632" t="s">
        <v>19325</v>
      </c>
      <c r="B10632" s="16" t="s">
        <v>19326</v>
      </c>
      <c r="C10632">
        <v>7.6077831273983101</v>
      </c>
      <c r="D10632">
        <v>7.8622520457696297</v>
      </c>
      <c r="E10632">
        <v>7.9174907457865897</v>
      </c>
      <c r="F10632">
        <v>7.9838085347804304</v>
      </c>
      <c r="G10632">
        <v>7.8346504813997297</v>
      </c>
      <c r="H10632">
        <v>8.0611339831746793</v>
      </c>
      <c r="I10632">
        <v>7.8839977317883498</v>
      </c>
      <c r="J10632">
        <v>7.7098095648584399</v>
      </c>
      <c r="K10632">
        <v>7.8783301779305397</v>
      </c>
      <c r="L10632">
        <v>7.8170487612557196</v>
      </c>
      <c r="M10632">
        <v>7.9823284003397301</v>
      </c>
      <c r="N10632">
        <v>7.6431623029643498</v>
      </c>
      <c r="O10632">
        <v>8.1501519543447607</v>
      </c>
      <c r="P10632">
        <v>7.9594692764471802</v>
      </c>
      <c r="Q10632">
        <v>7.1565710053807701</v>
      </c>
    </row>
    <row r="10633" spans="1:17">
      <c r="A10633" t="s">
        <v>183</v>
      </c>
      <c r="B10633" s="16" t="s">
        <v>181</v>
      </c>
      <c r="C10633">
        <v>11.286234456065699</v>
      </c>
      <c r="D10633">
        <v>11.2176448376668</v>
      </c>
      <c r="E10633">
        <v>10.6382952492811</v>
      </c>
      <c r="F10633">
        <v>10.104642580574099</v>
      </c>
      <c r="G10633">
        <v>11.1719193296341</v>
      </c>
      <c r="H10633">
        <v>9.4687195185362292</v>
      </c>
      <c r="I10633">
        <v>10.876436453180601</v>
      </c>
      <c r="J10633">
        <v>10.1699552902229</v>
      </c>
      <c r="K10633">
        <v>11.3002191740259</v>
      </c>
      <c r="L10633">
        <v>10.5003189371693</v>
      </c>
      <c r="M10633">
        <v>9.85851365482171</v>
      </c>
      <c r="N10633">
        <v>10.080599277881699</v>
      </c>
      <c r="O10633">
        <v>10.3869824127329</v>
      </c>
      <c r="P10633">
        <v>10.5532496971953</v>
      </c>
      <c r="Q10633">
        <v>12.0878478388464</v>
      </c>
    </row>
    <row r="10634" spans="1:17">
      <c r="A10634" t="s">
        <v>187</v>
      </c>
      <c r="B10634" s="16" t="s">
        <v>185</v>
      </c>
      <c r="C10634">
        <v>7.0280865665637702</v>
      </c>
      <c r="D10634">
        <v>7.1834890738267099</v>
      </c>
      <c r="E10634">
        <v>6.7526718515306996</v>
      </c>
      <c r="F10634">
        <v>7.3411948445234598</v>
      </c>
      <c r="G10634">
        <v>7.2697786914859499</v>
      </c>
      <c r="H10634">
        <v>7.3782177587165396</v>
      </c>
      <c r="I10634">
        <v>7.1998009364913598</v>
      </c>
      <c r="J10634">
        <v>6.8283490522353496</v>
      </c>
      <c r="K10634">
        <v>6.8659346212111299</v>
      </c>
      <c r="L10634">
        <v>7.2892387332708299</v>
      </c>
      <c r="M10634">
        <v>7.6443098133966503</v>
      </c>
      <c r="N10634">
        <v>7.4161369070952396</v>
      </c>
      <c r="O10634">
        <v>7.64995042314629</v>
      </c>
      <c r="P10634">
        <v>6.8539498093667603</v>
      </c>
      <c r="Q10634">
        <v>7.1565710053807701</v>
      </c>
    </row>
    <row r="10635" spans="1:17">
      <c r="A10635" t="s">
        <v>178</v>
      </c>
      <c r="B10635" s="16" t="s">
        <v>176</v>
      </c>
      <c r="C10635">
        <v>10.2653786050957</v>
      </c>
      <c r="D10635">
        <v>10.3089496344358</v>
      </c>
      <c r="E10635">
        <v>10.279359436751999</v>
      </c>
      <c r="F10635">
        <v>9.8522985572083996</v>
      </c>
      <c r="G10635">
        <v>10.090612985793801</v>
      </c>
      <c r="H10635">
        <v>10.0059367107756</v>
      </c>
      <c r="I10635">
        <v>10.050084662873401</v>
      </c>
      <c r="J10635">
        <v>9.9458730226052499</v>
      </c>
      <c r="K10635">
        <v>10.0250941680382</v>
      </c>
      <c r="L10635">
        <v>9.9082118825180299</v>
      </c>
      <c r="M10635">
        <v>9.8427632363049202</v>
      </c>
      <c r="N10635">
        <v>9.6492042430330809</v>
      </c>
      <c r="O10635">
        <v>10.191783610976101</v>
      </c>
      <c r="P10635">
        <v>10.340349352898199</v>
      </c>
      <c r="Q10635">
        <v>10.5051077436532</v>
      </c>
    </row>
    <row r="10636" spans="1:17">
      <c r="A10636" t="s">
        <v>19327</v>
      </c>
      <c r="B10636" s="16" t="s">
        <v>19328</v>
      </c>
      <c r="C10636">
        <v>10.951634112375899</v>
      </c>
      <c r="D10636">
        <v>11.0208518116462</v>
      </c>
      <c r="E10636">
        <v>11.0883840675539</v>
      </c>
      <c r="F10636">
        <v>11.280082276972999</v>
      </c>
      <c r="G10636">
        <v>11.0552519425701</v>
      </c>
      <c r="H10636">
        <v>11.6243915390432</v>
      </c>
      <c r="I10636">
        <v>10.909300529397299</v>
      </c>
      <c r="J10636">
        <v>11.2993314617483</v>
      </c>
      <c r="K10636">
        <v>10.8707232584275</v>
      </c>
      <c r="L10636">
        <v>11.077274420536099</v>
      </c>
      <c r="M10636">
        <v>11.2925865919758</v>
      </c>
      <c r="N10636">
        <v>11.565584527760199</v>
      </c>
      <c r="O10636">
        <v>11.3551300267595</v>
      </c>
      <c r="P10636">
        <v>10.809937645824</v>
      </c>
      <c r="Q10636">
        <v>10.666345908434501</v>
      </c>
    </row>
    <row r="10637" spans="1:17">
      <c r="A10637" t="s">
        <v>19329</v>
      </c>
      <c r="B10637" s="16" t="s">
        <v>19330</v>
      </c>
      <c r="C10637">
        <v>7.6077831273983101</v>
      </c>
      <c r="D10637">
        <v>7.6254469917223702</v>
      </c>
      <c r="E10637">
        <v>7.7246317272255904</v>
      </c>
      <c r="F10637">
        <v>7.7256218456342802</v>
      </c>
      <c r="G10637">
        <v>7.5172106731635502</v>
      </c>
      <c r="H10637">
        <v>7.6297575578743002</v>
      </c>
      <c r="I10637">
        <v>7.6036010338099702</v>
      </c>
      <c r="J10637">
        <v>7.5725522787176196</v>
      </c>
      <c r="K10637">
        <v>7.6025982331845201</v>
      </c>
      <c r="L10637">
        <v>7.66713700139832</v>
      </c>
      <c r="M10637">
        <v>7.7315124865225799</v>
      </c>
      <c r="N10637">
        <v>7.5502157781120696</v>
      </c>
      <c r="O10637">
        <v>7.6181228176862099</v>
      </c>
      <c r="P10637">
        <v>7.6039486052672203</v>
      </c>
      <c r="Q10637">
        <v>7.3593062614465703</v>
      </c>
    </row>
    <row r="10638" spans="1:17">
      <c r="A10638" t="s">
        <v>19331</v>
      </c>
      <c r="B10638" s="16" t="s">
        <v>19332</v>
      </c>
      <c r="C10638">
        <v>9.0525757880651199</v>
      </c>
      <c r="D10638">
        <v>8.9848112842611005</v>
      </c>
      <c r="E10638">
        <v>8.9722909853459498</v>
      </c>
      <c r="F10638">
        <v>9.2078279590458791</v>
      </c>
      <c r="G10638">
        <v>9.1102031941471004</v>
      </c>
      <c r="H10638">
        <v>9.3906483384895605</v>
      </c>
      <c r="I10638">
        <v>9.0972791015687804</v>
      </c>
      <c r="J10638">
        <v>8.9561240703832592</v>
      </c>
      <c r="K10638">
        <v>8.7969393059477206</v>
      </c>
      <c r="L10638">
        <v>9.1737501984600396</v>
      </c>
      <c r="M10638">
        <v>9.3435313275797398</v>
      </c>
      <c r="N10638">
        <v>9.4200482311423208</v>
      </c>
      <c r="O10638">
        <v>9.3757803605309107</v>
      </c>
      <c r="P10638">
        <v>9.1218878970782207</v>
      </c>
      <c r="Q10638">
        <v>8.0859864702427604</v>
      </c>
    </row>
    <row r="10639" spans="1:17">
      <c r="A10639" t="s">
        <v>19333</v>
      </c>
      <c r="B10639" s="16" t="s">
        <v>19334</v>
      </c>
      <c r="C10639">
        <v>9.8225264436381607</v>
      </c>
      <c r="D10639">
        <v>9.7674167042621995</v>
      </c>
      <c r="E10639">
        <v>9.7776921289847696</v>
      </c>
      <c r="F10639">
        <v>10.1141382393943</v>
      </c>
      <c r="G10639">
        <v>9.8984091754931995</v>
      </c>
      <c r="H10639">
        <v>10.0161460166462</v>
      </c>
      <c r="I10639">
        <v>9.7806245956573203</v>
      </c>
      <c r="J10639">
        <v>10.1330478683645</v>
      </c>
      <c r="K10639">
        <v>9.4039966291084607</v>
      </c>
      <c r="L10639">
        <v>9.6015399621329998</v>
      </c>
      <c r="M10639">
        <v>10.019639744213499</v>
      </c>
      <c r="N10639">
        <v>9.8701272164138594</v>
      </c>
      <c r="O10639">
        <v>9.9650742607082705</v>
      </c>
      <c r="P10639">
        <v>9.8552558806290396</v>
      </c>
      <c r="Q10639">
        <v>8.48255560796823</v>
      </c>
    </row>
    <row r="10640" spans="1:17">
      <c r="A10640" t="s">
        <v>19335</v>
      </c>
      <c r="B10640" s="16" t="s">
        <v>19336</v>
      </c>
      <c r="C10640">
        <v>8.0287606324945706</v>
      </c>
      <c r="D10640">
        <v>7.8334854690290996</v>
      </c>
      <c r="E10640">
        <v>7.9517909669453397</v>
      </c>
      <c r="F10640">
        <v>7.0152002163899203</v>
      </c>
      <c r="G10640">
        <v>7.9910676193969099</v>
      </c>
      <c r="H10640">
        <v>5.8348120214029704</v>
      </c>
      <c r="I10640">
        <v>7.9427323117275401</v>
      </c>
      <c r="J10640">
        <v>7.4576719362751902</v>
      </c>
      <c r="K10640">
        <v>8.1022668772854001</v>
      </c>
      <c r="L10640">
        <v>7.8935304940373099</v>
      </c>
      <c r="M10640">
        <v>7.2587740087615797</v>
      </c>
      <c r="N10640">
        <v>6.9368440474839899</v>
      </c>
      <c r="O10640">
        <v>7.0437114125072204</v>
      </c>
      <c r="P10640">
        <v>7.8105898809585401</v>
      </c>
      <c r="Q10640">
        <v>8.6462459446333604</v>
      </c>
    </row>
    <row r="10641" spans="1:17">
      <c r="A10641" t="s">
        <v>19337</v>
      </c>
      <c r="B10641" s="16" t="s">
        <v>19338</v>
      </c>
      <c r="C10641">
        <v>5.8874000292282904</v>
      </c>
      <c r="D10641">
        <v>5.7482214031963599</v>
      </c>
      <c r="E10641">
        <v>6.0631867916998399</v>
      </c>
      <c r="F10641">
        <v>6.0860667200617797</v>
      </c>
      <c r="G10641">
        <v>6.1513734454629896</v>
      </c>
      <c r="H10641">
        <v>4.2312229394497098</v>
      </c>
      <c r="I10641">
        <v>5.1886752257753797</v>
      </c>
      <c r="J10641">
        <v>5.0383114724192302</v>
      </c>
      <c r="K10641">
        <v>5.7189566481727701</v>
      </c>
      <c r="L10641">
        <v>5.7714733083332499</v>
      </c>
      <c r="M10641">
        <v>4.9201667747551001</v>
      </c>
      <c r="N10641">
        <v>4.8593448344507699</v>
      </c>
      <c r="O10641">
        <v>4.4953341022564199</v>
      </c>
      <c r="P10641">
        <v>4.86023234540618</v>
      </c>
      <c r="Q10641">
        <v>7.1565710053807701</v>
      </c>
    </row>
    <row r="10642" spans="1:17">
      <c r="A10642" t="s">
        <v>19339</v>
      </c>
      <c r="B10642" s="16" t="s">
        <v>19340</v>
      </c>
      <c r="C10642">
        <v>7.9368589542794101</v>
      </c>
      <c r="D10642">
        <v>7.9586374733301701</v>
      </c>
      <c r="E10642">
        <v>7.9585540685743199</v>
      </c>
      <c r="F10642">
        <v>8.2343846224439403</v>
      </c>
      <c r="G10642">
        <v>7.92304149322044</v>
      </c>
      <c r="H10642">
        <v>8.4473589879402606</v>
      </c>
      <c r="I10642">
        <v>7.9945460816845602</v>
      </c>
      <c r="J10642">
        <v>8.2190759164924092</v>
      </c>
      <c r="K10642">
        <v>7.5973487835831897</v>
      </c>
      <c r="L10642">
        <v>7.8413885333700302</v>
      </c>
      <c r="M10642">
        <v>8.2304854187460101</v>
      </c>
      <c r="N10642">
        <v>8.2350487794338996</v>
      </c>
      <c r="O10642">
        <v>8.2274739271463098</v>
      </c>
      <c r="P10642">
        <v>7.9070947450876101</v>
      </c>
      <c r="Q10642">
        <v>6.6375058506955904</v>
      </c>
    </row>
    <row r="10643" spans="1:17">
      <c r="A10643" t="s">
        <v>19341</v>
      </c>
      <c r="B10643" s="16" t="s">
        <v>19342</v>
      </c>
      <c r="C10643">
        <v>8.4602295850260596</v>
      </c>
      <c r="D10643">
        <v>8.3524069167452293</v>
      </c>
      <c r="E10643">
        <v>8.1772368720469597</v>
      </c>
      <c r="F10643">
        <v>8.67527436425617</v>
      </c>
      <c r="G10643">
        <v>8.4583860340578791</v>
      </c>
      <c r="H10643">
        <v>8.6821072787635405</v>
      </c>
      <c r="I10643">
        <v>8.2829020162843197</v>
      </c>
      <c r="J10643">
        <v>8.6063592832469809</v>
      </c>
      <c r="K10643">
        <v>8.1780151007615007</v>
      </c>
      <c r="L10643">
        <v>8.3385415763736308</v>
      </c>
      <c r="M10643">
        <v>8.3081422645750607</v>
      </c>
      <c r="N10643">
        <v>8.4422120292381493</v>
      </c>
      <c r="O10643">
        <v>8.3950172611237992</v>
      </c>
      <c r="P10643">
        <v>8.2015403546064007</v>
      </c>
      <c r="Q10643">
        <v>8.7216113394761106</v>
      </c>
    </row>
    <row r="10644" spans="1:17">
      <c r="A10644" t="s">
        <v>19343</v>
      </c>
      <c r="B10644" s="16" t="s">
        <v>19344</v>
      </c>
      <c r="C10644">
        <v>7.3541003915390402</v>
      </c>
      <c r="D10644">
        <v>7.3621436993521101</v>
      </c>
      <c r="E10644">
        <v>7.4355022000648301</v>
      </c>
      <c r="F10644">
        <v>7.4593434605271902</v>
      </c>
      <c r="G10644">
        <v>7.3597189200466699</v>
      </c>
      <c r="H10644">
        <v>7.3425375554330703</v>
      </c>
      <c r="I10644">
        <v>7.4500047402851104</v>
      </c>
      <c r="J10644">
        <v>7.1322856567136599</v>
      </c>
      <c r="K10644">
        <v>7.3943504749769904</v>
      </c>
      <c r="L10644">
        <v>7.2387638932443101</v>
      </c>
      <c r="M10644">
        <v>7.5377160345115701</v>
      </c>
      <c r="N10644">
        <v>7.6551136364300802</v>
      </c>
      <c r="O10644">
        <v>7.7830096715279096</v>
      </c>
      <c r="P10644">
        <v>7.6994680456008098</v>
      </c>
      <c r="Q10644">
        <v>6.2843132996066204</v>
      </c>
    </row>
    <row r="10645" spans="1:17">
      <c r="A10645" t="s">
        <v>19345</v>
      </c>
      <c r="B10645" s="16" t="s">
        <v>19346</v>
      </c>
      <c r="C10645">
        <v>9.2524933276805505</v>
      </c>
      <c r="D10645">
        <v>9.2722356123642804</v>
      </c>
      <c r="E10645">
        <v>9.0691525554857293</v>
      </c>
      <c r="F10645">
        <v>8.8939450972029093</v>
      </c>
      <c r="G10645">
        <v>8.9512562669477393</v>
      </c>
      <c r="H10645">
        <v>8.7131260612157693</v>
      </c>
      <c r="I10645">
        <v>9.1376170298924109</v>
      </c>
      <c r="J10645">
        <v>8.9906250722478909</v>
      </c>
      <c r="K10645">
        <v>9.2149581982853999</v>
      </c>
      <c r="L10645">
        <v>8.8292306480776208</v>
      </c>
      <c r="M10645">
        <v>8.3375410586171892</v>
      </c>
      <c r="N10645">
        <v>8.2150180986386196</v>
      </c>
      <c r="O10645">
        <v>8.5571269532790399</v>
      </c>
      <c r="P10645">
        <v>9.3448506343229703</v>
      </c>
      <c r="Q10645">
        <v>8.3931679398307004</v>
      </c>
    </row>
    <row r="10646" spans="1:17">
      <c r="A10646" t="s">
        <v>19347</v>
      </c>
      <c r="B10646" s="16" t="s">
        <v>19348</v>
      </c>
      <c r="C10646">
        <v>7.5592672169978901</v>
      </c>
      <c r="D10646">
        <v>7.5508008171231999</v>
      </c>
      <c r="E10646">
        <v>7.4643237134036697</v>
      </c>
      <c r="F10646">
        <v>7.7355100257273204</v>
      </c>
      <c r="G10646">
        <v>7.5453478201358104</v>
      </c>
      <c r="H10646">
        <v>7.7651961808521097</v>
      </c>
      <c r="I10646">
        <v>7.2157887515971799</v>
      </c>
      <c r="J10646">
        <v>7.4419876329300898</v>
      </c>
      <c r="K10646">
        <v>7.2940296973472796</v>
      </c>
      <c r="L10646">
        <v>7.5360347008330999</v>
      </c>
      <c r="M10646">
        <v>7.3297557659107397</v>
      </c>
      <c r="N10646">
        <v>7.7528822428856801</v>
      </c>
      <c r="O10646">
        <v>7.5618678470322704</v>
      </c>
      <c r="P10646">
        <v>7.3528040126010596</v>
      </c>
      <c r="Q10646">
        <v>7.8374797051227896</v>
      </c>
    </row>
    <row r="10647" spans="1:17">
      <c r="A10647" t="s">
        <v>1151</v>
      </c>
      <c r="B10647" s="16" t="s">
        <v>1149</v>
      </c>
      <c r="C10647">
        <v>8.3961294856282596</v>
      </c>
      <c r="D10647">
        <v>8.0023627652999796</v>
      </c>
      <c r="E10647">
        <v>8.8791790401335096</v>
      </c>
      <c r="F10647">
        <v>8.3287983664232108</v>
      </c>
      <c r="G10647">
        <v>8.6355179002159907</v>
      </c>
      <c r="H10647">
        <v>6.5905983471623104</v>
      </c>
      <c r="I10647">
        <v>7.8939546827882099</v>
      </c>
      <c r="J10647">
        <v>7.5434566930248703</v>
      </c>
      <c r="K10647">
        <v>8.5369708408460596</v>
      </c>
      <c r="L10647">
        <v>8.3889259527123698</v>
      </c>
      <c r="M10647">
        <v>7.8697138841250904</v>
      </c>
      <c r="N10647">
        <v>8.4387621139333007</v>
      </c>
      <c r="O10647">
        <v>8.0275152162073304</v>
      </c>
      <c r="P10647">
        <v>6.5281296503970099</v>
      </c>
      <c r="Q10647">
        <v>10.3943408570348</v>
      </c>
    </row>
    <row r="10648" spans="1:17">
      <c r="A10648" t="s">
        <v>19349</v>
      </c>
      <c r="B10648" s="16" t="s">
        <v>19350</v>
      </c>
      <c r="C10648">
        <v>8.5713286799353003</v>
      </c>
      <c r="D10648">
        <v>8.4784711547024596</v>
      </c>
      <c r="E10648">
        <v>8.3047561282345796</v>
      </c>
      <c r="F10648">
        <v>8.5604600942024405</v>
      </c>
      <c r="G10648">
        <v>8.5651964325882606</v>
      </c>
      <c r="H10648">
        <v>8.5787222530838605</v>
      </c>
      <c r="I10648">
        <v>8.5069494427486507</v>
      </c>
      <c r="J10648">
        <v>8.2098539453822994</v>
      </c>
      <c r="K10648">
        <v>8.8397560665034902</v>
      </c>
      <c r="L10648">
        <v>8.6563051252874192</v>
      </c>
      <c r="M10648">
        <v>8.6026136637091497</v>
      </c>
      <c r="N10648">
        <v>8.3497162969568404</v>
      </c>
      <c r="O10648">
        <v>8.6832146996625497</v>
      </c>
      <c r="P10648">
        <v>8.6468335565035499</v>
      </c>
      <c r="Q10648">
        <v>8.3931679398307004</v>
      </c>
    </row>
    <row r="10649" spans="1:17">
      <c r="A10649" t="s">
        <v>19351</v>
      </c>
      <c r="B10649" s="16" t="s">
        <v>19352</v>
      </c>
      <c r="C10649">
        <v>7.0369858748898499</v>
      </c>
      <c r="D10649">
        <v>7.16818863952646</v>
      </c>
      <c r="E10649">
        <v>7.0223608587950404</v>
      </c>
      <c r="F10649">
        <v>7.1692821971563703</v>
      </c>
      <c r="G10649">
        <v>7.1465092171480196</v>
      </c>
      <c r="H10649">
        <v>7.5381418093860697</v>
      </c>
      <c r="I10649">
        <v>7.2856101270774296</v>
      </c>
      <c r="J10649">
        <v>7.3719729077011804</v>
      </c>
      <c r="K10649">
        <v>7.1435456076211903</v>
      </c>
      <c r="L10649">
        <v>7.2533671460251501</v>
      </c>
      <c r="M10649">
        <v>7.1053322250166104</v>
      </c>
      <c r="N10649">
        <v>7.0039274521764501</v>
      </c>
      <c r="O10649">
        <v>7.1871464252967501</v>
      </c>
      <c r="P10649">
        <v>7.7299492284321003</v>
      </c>
      <c r="Q10649">
        <v>7.5369478347710803</v>
      </c>
    </row>
    <row r="10650" spans="1:17">
      <c r="A10650" t="s">
        <v>19353</v>
      </c>
      <c r="B10650" s="16" t="s">
        <v>19354</v>
      </c>
      <c r="C10650">
        <v>8.7786926423419693</v>
      </c>
      <c r="D10650">
        <v>8.7916094982191808</v>
      </c>
      <c r="E10650">
        <v>9.1332816846430802</v>
      </c>
      <c r="F10650">
        <v>9.1010777504161204</v>
      </c>
      <c r="G10650">
        <v>8.8730306870186997</v>
      </c>
      <c r="H10650">
        <v>9.0675093758361207</v>
      </c>
      <c r="I10650">
        <v>8.9356911606060905</v>
      </c>
      <c r="J10650">
        <v>9.2879154872981999</v>
      </c>
      <c r="K10650">
        <v>8.7024155634779099</v>
      </c>
      <c r="L10650">
        <v>8.8533500129541203</v>
      </c>
      <c r="M10650">
        <v>8.9194879869299104</v>
      </c>
      <c r="N10650">
        <v>8.5160933844758002</v>
      </c>
      <c r="O10650">
        <v>8.8951414530339008</v>
      </c>
      <c r="P10650">
        <v>8.6022561904341206</v>
      </c>
      <c r="Q10650">
        <v>10.1158168662335</v>
      </c>
    </row>
    <row r="10651" spans="1:17">
      <c r="A10651" t="s">
        <v>19355</v>
      </c>
      <c r="B10651" s="16" t="s">
        <v>19356</v>
      </c>
      <c r="C10651">
        <v>9.7542155608705201</v>
      </c>
      <c r="D10651">
        <v>9.8534380940474104</v>
      </c>
      <c r="E10651">
        <v>9.7757801790876009</v>
      </c>
      <c r="F10651">
        <v>9.0701836379846199</v>
      </c>
      <c r="G10651">
        <v>9.6033158828592793</v>
      </c>
      <c r="H10651">
        <v>8.6821072787635405</v>
      </c>
      <c r="I10651">
        <v>9.6706288400285594</v>
      </c>
      <c r="J10651">
        <v>9.1944259907332402</v>
      </c>
      <c r="K10651">
        <v>9.8432737051802004</v>
      </c>
      <c r="L10651">
        <v>9.5315260593763291</v>
      </c>
      <c r="M10651">
        <v>9.1157670783351303</v>
      </c>
      <c r="N10651">
        <v>8.7677751474532108</v>
      </c>
      <c r="O10651">
        <v>9.1577623792185499</v>
      </c>
      <c r="P10651">
        <v>9.77174316362008</v>
      </c>
      <c r="Q10651">
        <v>9.4541791636288703</v>
      </c>
    </row>
    <row r="10652" spans="1:17">
      <c r="A10652" t="s">
        <v>19357</v>
      </c>
      <c r="B10652" s="16" t="s">
        <v>19358</v>
      </c>
      <c r="C10652">
        <v>6.5441645960174801</v>
      </c>
      <c r="D10652">
        <v>6.5175205291821898</v>
      </c>
      <c r="E10652">
        <v>6.6219183496940897</v>
      </c>
      <c r="F10652">
        <v>6.3553236597965803</v>
      </c>
      <c r="G10652">
        <v>6.5228532534945796</v>
      </c>
      <c r="H10652">
        <v>5.9157356088873199</v>
      </c>
      <c r="I10652">
        <v>6.1591987869246898</v>
      </c>
      <c r="J10652">
        <v>6.0135244304895803</v>
      </c>
      <c r="K10652">
        <v>6.51004033141996</v>
      </c>
      <c r="L10652">
        <v>6.4834826596475601</v>
      </c>
      <c r="M10652">
        <v>6.1486975607776104</v>
      </c>
      <c r="N10652">
        <v>6.2434134649689499</v>
      </c>
      <c r="O10652">
        <v>6.4693817185352103</v>
      </c>
      <c r="P10652">
        <v>5.9034342564919404</v>
      </c>
      <c r="Q10652">
        <v>7.8374797051227896</v>
      </c>
    </row>
    <row r="10653" spans="1:17">
      <c r="A10653" t="s">
        <v>19359</v>
      </c>
      <c r="B10653" s="16" t="s">
        <v>19360</v>
      </c>
      <c r="C10653">
        <v>9.1334160496538193</v>
      </c>
      <c r="D10653">
        <v>9.19901184155351</v>
      </c>
      <c r="E10653">
        <v>9.3363345800009103</v>
      </c>
      <c r="F10653">
        <v>8.6905920191859405</v>
      </c>
      <c r="G10653">
        <v>8.7425656422927798</v>
      </c>
      <c r="H10653">
        <v>7.9706402486002004</v>
      </c>
      <c r="I10653">
        <v>8.9284481348983107</v>
      </c>
      <c r="J10653">
        <v>8.6771990066570499</v>
      </c>
      <c r="K10653">
        <v>9.3843441368142795</v>
      </c>
      <c r="L10653">
        <v>8.9210978233670097</v>
      </c>
      <c r="M10653">
        <v>8.4223022239568301</v>
      </c>
      <c r="N10653">
        <v>8.3460374516843903</v>
      </c>
      <c r="O10653">
        <v>8.4984512159107997</v>
      </c>
      <c r="P10653">
        <v>8.9319410347565995</v>
      </c>
      <c r="Q10653">
        <v>9.65973340900055</v>
      </c>
    </row>
    <row r="10654" spans="1:17">
      <c r="A10654" t="s">
        <v>19361</v>
      </c>
      <c r="B10654" s="16" t="s">
        <v>19362</v>
      </c>
      <c r="C10654">
        <v>7.9273378688956697</v>
      </c>
      <c r="D10654">
        <v>7.8574973468194802</v>
      </c>
      <c r="E10654">
        <v>8.0875472091364102</v>
      </c>
      <c r="F10654">
        <v>7.8262079075912698</v>
      </c>
      <c r="G10654">
        <v>7.97565201582551</v>
      </c>
      <c r="H10654">
        <v>8.0915100088600909</v>
      </c>
      <c r="I10654">
        <v>8.0972117899296698</v>
      </c>
      <c r="J10654">
        <v>7.9503746294535702</v>
      </c>
      <c r="K10654">
        <v>7.9293340973789004</v>
      </c>
      <c r="L10654">
        <v>8.0097526713349705</v>
      </c>
      <c r="M10654">
        <v>7.6781557774887803</v>
      </c>
      <c r="N10654">
        <v>7.3733479364817498</v>
      </c>
      <c r="O10654">
        <v>7.5570791178491996</v>
      </c>
      <c r="P10654">
        <v>8.5434520656129394</v>
      </c>
      <c r="Q10654">
        <v>7.6950435514148801</v>
      </c>
    </row>
    <row r="10655" spans="1:17">
      <c r="A10655" t="s">
        <v>1143</v>
      </c>
      <c r="B10655" s="16" t="s">
        <v>1141</v>
      </c>
      <c r="C10655">
        <v>9.5100009234069809</v>
      </c>
      <c r="D10655">
        <v>9.6025998003159696</v>
      </c>
      <c r="E10655">
        <v>9.3259185658939607</v>
      </c>
      <c r="F10655">
        <v>9.9573232986964193</v>
      </c>
      <c r="G10655">
        <v>9.5695100306505694</v>
      </c>
      <c r="H10655">
        <v>10.5259652628739</v>
      </c>
      <c r="I10655">
        <v>9.6935940649173808</v>
      </c>
      <c r="J10655">
        <v>9.8333375415252409</v>
      </c>
      <c r="K10655">
        <v>9.7647728566978902</v>
      </c>
      <c r="L10655">
        <v>9.6269431628188205</v>
      </c>
      <c r="M10655">
        <v>9.9020789973157903</v>
      </c>
      <c r="N10655">
        <v>9.8166588956715497</v>
      </c>
      <c r="O10655">
        <v>9.6685181931638091</v>
      </c>
      <c r="P10655">
        <v>9.8078730633475093</v>
      </c>
      <c r="Q10655">
        <v>9.1612412986063401</v>
      </c>
    </row>
    <row r="10656" spans="1:17">
      <c r="A10656" t="s">
        <v>19363</v>
      </c>
      <c r="B10656" s="16" t="s">
        <v>19364</v>
      </c>
      <c r="C10656">
        <v>9.59808254982525</v>
      </c>
      <c r="D10656">
        <v>9.7066400651516904</v>
      </c>
      <c r="E10656">
        <v>10.143621667103501</v>
      </c>
      <c r="F10656">
        <v>10.1263898834752</v>
      </c>
      <c r="G10656">
        <v>9.8541675123140493</v>
      </c>
      <c r="H10656">
        <v>10.3334722657792</v>
      </c>
      <c r="I10656">
        <v>9.6130698644720205</v>
      </c>
      <c r="J10656">
        <v>10.3590086043427</v>
      </c>
      <c r="K10656">
        <v>9.5359122216819099</v>
      </c>
      <c r="L10656">
        <v>9.7164382561825295</v>
      </c>
      <c r="M10656">
        <v>9.9356587445942406</v>
      </c>
      <c r="N10656">
        <v>9.8153297077982309</v>
      </c>
      <c r="O10656">
        <v>9.9945552611163997</v>
      </c>
      <c r="P10656">
        <v>9.9439708621177605</v>
      </c>
      <c r="Q10656">
        <v>8.7216113394761106</v>
      </c>
    </row>
    <row r="10657" spans="1:17">
      <c r="A10657" t="s">
        <v>19365</v>
      </c>
      <c r="B10657" s="16" t="s">
        <v>19366</v>
      </c>
      <c r="C10657">
        <v>9.6867435383707292</v>
      </c>
      <c r="D10657">
        <v>9.6011795729916702</v>
      </c>
      <c r="E10657">
        <v>9.6161169717384105</v>
      </c>
      <c r="F10657">
        <v>9.5822763363852506</v>
      </c>
      <c r="G10657">
        <v>9.6461113437159707</v>
      </c>
      <c r="H10657">
        <v>9.7769455628315907</v>
      </c>
      <c r="I10657">
        <v>9.7105811842115095</v>
      </c>
      <c r="J10657">
        <v>9.5898113825632905</v>
      </c>
      <c r="K10657">
        <v>9.3828212573152801</v>
      </c>
      <c r="L10657">
        <v>9.6086413993463804</v>
      </c>
      <c r="M10657">
        <v>9.5787315612657995</v>
      </c>
      <c r="N10657">
        <v>9.5519980608806705</v>
      </c>
      <c r="O10657">
        <v>9.6506713763870895</v>
      </c>
      <c r="P10657">
        <v>9.7989250707570008</v>
      </c>
      <c r="Q10657">
        <v>9.8730494596890797</v>
      </c>
    </row>
    <row r="10658" spans="1:17">
      <c r="A10658" t="s">
        <v>19367</v>
      </c>
      <c r="B10658" s="16" t="s">
        <v>19368</v>
      </c>
      <c r="C10658">
        <v>8.4502961012565301</v>
      </c>
      <c r="D10658">
        <v>8.4629119660070309</v>
      </c>
      <c r="E10658">
        <v>8.4413400854483704</v>
      </c>
      <c r="F10658">
        <v>8.5961456357063302</v>
      </c>
      <c r="G10658">
        <v>8.5479352492780194</v>
      </c>
      <c r="H10658">
        <v>8.4706512881774305</v>
      </c>
      <c r="I10658">
        <v>8.2979728862773996</v>
      </c>
      <c r="J10658">
        <v>8.5587369090813397</v>
      </c>
      <c r="K10658">
        <v>8.4981021980709208</v>
      </c>
      <c r="L10658">
        <v>8.33511915930168</v>
      </c>
      <c r="M10658">
        <v>8.4022071262327191</v>
      </c>
      <c r="N10658">
        <v>8.2469348951680406</v>
      </c>
      <c r="O10658">
        <v>8.4268341069935992</v>
      </c>
      <c r="P10658">
        <v>8.2337859559779094</v>
      </c>
      <c r="Q10658">
        <v>8.1958182219819093</v>
      </c>
    </row>
    <row r="10659" spans="1:17">
      <c r="A10659" t="s">
        <v>19369</v>
      </c>
      <c r="B10659" s="16" t="s">
        <v>19370</v>
      </c>
      <c r="C10659">
        <v>8.4863890191497902</v>
      </c>
      <c r="D10659">
        <v>8.4566409616158005</v>
      </c>
      <c r="E10659">
        <v>8.3362462159928299</v>
      </c>
      <c r="F10659">
        <v>8.8917379980062599</v>
      </c>
      <c r="G10659">
        <v>8.4876514491973492</v>
      </c>
      <c r="H10659">
        <v>9.1062588803884008</v>
      </c>
      <c r="I10659">
        <v>8.4608279781876394</v>
      </c>
      <c r="J10659">
        <v>8.6615044370096506</v>
      </c>
      <c r="K10659">
        <v>8.5560191149390707</v>
      </c>
      <c r="L10659">
        <v>8.5831867699617703</v>
      </c>
      <c r="M10659">
        <v>8.7959616105574803</v>
      </c>
      <c r="N10659">
        <v>8.8243842008755298</v>
      </c>
      <c r="O10659">
        <v>8.5523274973466492</v>
      </c>
      <c r="P10659">
        <v>8.4459082741881506</v>
      </c>
      <c r="Q10659">
        <v>8.2978683598244807</v>
      </c>
    </row>
    <row r="10660" spans="1:17">
      <c r="A10660" t="s">
        <v>19371</v>
      </c>
      <c r="B10660" s="16" t="s">
        <v>19372</v>
      </c>
      <c r="C10660">
        <v>7.6889384803510499</v>
      </c>
      <c r="D10660">
        <v>7.6695297604548198</v>
      </c>
      <c r="E10660">
        <v>8.3362462159928299</v>
      </c>
      <c r="F10660">
        <v>7.5120915885307804</v>
      </c>
      <c r="G10660">
        <v>7.9122847857047898</v>
      </c>
      <c r="H10660">
        <v>8.4202700467747107</v>
      </c>
      <c r="I10660">
        <v>8.2829020162843197</v>
      </c>
      <c r="J10660">
        <v>8.4454612137437692</v>
      </c>
      <c r="K10660">
        <v>8.2024047387496797</v>
      </c>
      <c r="L10660">
        <v>8.5831867699617703</v>
      </c>
      <c r="M10660">
        <v>8.6201164676081206</v>
      </c>
      <c r="N10660">
        <v>8.6828437453422396</v>
      </c>
      <c r="O10660">
        <v>8.7643056818906206</v>
      </c>
      <c r="P10660">
        <v>7.7890411059862004</v>
      </c>
      <c r="Q10660">
        <v>9.2656390107680107</v>
      </c>
    </row>
    <row r="10661" spans="1:17">
      <c r="A10661" t="s">
        <v>19373</v>
      </c>
      <c r="B10661" s="16" t="s">
        <v>19374</v>
      </c>
      <c r="C10661">
        <v>8.0682777934507293</v>
      </c>
      <c r="D10661">
        <v>8.2973198077990098</v>
      </c>
      <c r="E10661">
        <v>8.8357842788791707</v>
      </c>
      <c r="F10661">
        <v>8.4447677199023801</v>
      </c>
      <c r="G10661">
        <v>8.2521406956856396</v>
      </c>
      <c r="H10661">
        <v>9.1105008107102794</v>
      </c>
      <c r="I10661">
        <v>8.5198604469889894</v>
      </c>
      <c r="J10661">
        <v>9.7906986402967195</v>
      </c>
      <c r="K10661">
        <v>8.4111062169257007</v>
      </c>
      <c r="L10661">
        <v>8.0520699811720196</v>
      </c>
      <c r="M10661">
        <v>8.4097756550996099</v>
      </c>
      <c r="N10661">
        <v>8.2230638122290305</v>
      </c>
      <c r="O10661">
        <v>8.6042627045684004</v>
      </c>
      <c r="P10661">
        <v>9.2482308598746403</v>
      </c>
      <c r="Q10661">
        <v>7.1565710053807701</v>
      </c>
    </row>
    <row r="10662" spans="1:17">
      <c r="A10662" t="s">
        <v>19375</v>
      </c>
      <c r="B10662" s="16" t="s">
        <v>19376</v>
      </c>
      <c r="C10662">
        <v>8.3995751897148203</v>
      </c>
      <c r="D10662">
        <v>8.3524069167452293</v>
      </c>
      <c r="E10662">
        <v>8.3310454149945095</v>
      </c>
      <c r="F10662">
        <v>8.2924413174385307</v>
      </c>
      <c r="G10662">
        <v>8.3349942738843694</v>
      </c>
      <c r="H10662">
        <v>7.7380115135390604</v>
      </c>
      <c r="I10662">
        <v>7.9991652987053898</v>
      </c>
      <c r="J10662">
        <v>7.9091742980489297</v>
      </c>
      <c r="K10662">
        <v>8.2127323833976007</v>
      </c>
      <c r="L10662">
        <v>8.0011379661956106</v>
      </c>
      <c r="M10662">
        <v>7.9823284003397301</v>
      </c>
      <c r="N10662">
        <v>7.9305058648688096</v>
      </c>
      <c r="O10662">
        <v>8.08516070314103</v>
      </c>
      <c r="P10662">
        <v>7.3819086412154196</v>
      </c>
      <c r="Q10662">
        <v>8.2978683598244807</v>
      </c>
    </row>
    <row r="10663" spans="1:17">
      <c r="A10663" t="s">
        <v>19377</v>
      </c>
      <c r="B10663" s="16" t="s">
        <v>19378</v>
      </c>
      <c r="C10663">
        <v>8.53732547198282</v>
      </c>
      <c r="D10663">
        <v>8.5742604161304197</v>
      </c>
      <c r="E10663">
        <v>8.6685944331836495</v>
      </c>
      <c r="F10663">
        <v>8.7380514710881698</v>
      </c>
      <c r="G10663">
        <v>8.34702151232052</v>
      </c>
      <c r="H10663">
        <v>8.7732307752525607</v>
      </c>
      <c r="I10663">
        <v>8.2942199176089595</v>
      </c>
      <c r="J10663">
        <v>8.6569887156938297</v>
      </c>
      <c r="K10663">
        <v>7.94594176370844</v>
      </c>
      <c r="L10663">
        <v>8.1449264998912696</v>
      </c>
      <c r="M10663">
        <v>8.0741244584145395</v>
      </c>
      <c r="N10663">
        <v>8.2350487794338996</v>
      </c>
      <c r="O10663">
        <v>8.3094177076460696</v>
      </c>
      <c r="P10663">
        <v>8.2337859559779094</v>
      </c>
      <c r="Q10663">
        <v>8.0859864702427604</v>
      </c>
    </row>
    <row r="10664" spans="1:17">
      <c r="A10664" t="s">
        <v>19379</v>
      </c>
      <c r="B10664" s="16" t="s">
        <v>19380</v>
      </c>
      <c r="C10664">
        <v>8.5925568451023295</v>
      </c>
      <c r="D10664">
        <v>8.6883650980997391</v>
      </c>
      <c r="E10664">
        <v>8.6971671225079596</v>
      </c>
      <c r="F10664">
        <v>8.8582196182839006</v>
      </c>
      <c r="G10664">
        <v>8.5991109082575097</v>
      </c>
      <c r="H10664">
        <v>9.3062605106532796</v>
      </c>
      <c r="I10664">
        <v>8.4473747659926808</v>
      </c>
      <c r="J10664">
        <v>8.8748537463425006</v>
      </c>
      <c r="K10664">
        <v>8.4200459128452501</v>
      </c>
      <c r="L10664">
        <v>8.5152615810939096</v>
      </c>
      <c r="M10664">
        <v>8.7086744292305998</v>
      </c>
      <c r="N10664">
        <v>8.8164319891577705</v>
      </c>
      <c r="O10664">
        <v>8.7434041578760695</v>
      </c>
      <c r="P10664">
        <v>8.9352118991527103</v>
      </c>
      <c r="Q10664">
        <v>6.6375058506955904</v>
      </c>
    </row>
    <row r="10665" spans="1:17">
      <c r="A10665" t="s">
        <v>19381</v>
      </c>
      <c r="B10665" s="16" t="s">
        <v>19382</v>
      </c>
      <c r="C10665">
        <v>7.3822774754477596</v>
      </c>
      <c r="D10665">
        <v>7.4844651280120704</v>
      </c>
      <c r="E10665">
        <v>7.4925789249254002</v>
      </c>
      <c r="F10665">
        <v>7.4413218706507402</v>
      </c>
      <c r="G10665">
        <v>7.3676229354819496</v>
      </c>
      <c r="H10665">
        <v>7.8128713237024003</v>
      </c>
      <c r="I10665">
        <v>7.3878958820696496</v>
      </c>
      <c r="J10665">
        <v>7.3608922044083904</v>
      </c>
      <c r="K10665">
        <v>7.6025982331845201</v>
      </c>
      <c r="L10665">
        <v>6.9646626692663203</v>
      </c>
      <c r="M10665">
        <v>7.7594443035988698</v>
      </c>
      <c r="N10665">
        <v>7.6371492092547699</v>
      </c>
      <c r="O10665">
        <v>7.60889840261577</v>
      </c>
      <c r="P10665">
        <v>7.77449396691933</v>
      </c>
      <c r="Q10665">
        <v>7.6950435514148801</v>
      </c>
    </row>
    <row r="10666" spans="1:17">
      <c r="A10666" t="s">
        <v>19383</v>
      </c>
      <c r="B10666" s="16" t="s">
        <v>19384</v>
      </c>
      <c r="C10666">
        <v>9.2882398384346008</v>
      </c>
      <c r="D10666">
        <v>9.2269082034419192</v>
      </c>
      <c r="E10666">
        <v>9.30220381448291</v>
      </c>
      <c r="F10666">
        <v>9.2201931992816402</v>
      </c>
      <c r="G10666">
        <v>8.9113248153605404</v>
      </c>
      <c r="H10666">
        <v>10.1322911886563</v>
      </c>
      <c r="I10666">
        <v>9.1101396962854295</v>
      </c>
      <c r="J10666">
        <v>9.4545731206125208</v>
      </c>
      <c r="K10666">
        <v>8.7480876656026094</v>
      </c>
      <c r="L10666">
        <v>9.0435468685333191</v>
      </c>
      <c r="M10666">
        <v>9.0250754677912894</v>
      </c>
      <c r="N10666">
        <v>9.0980465821257201</v>
      </c>
      <c r="O10666">
        <v>9.2904690931194498</v>
      </c>
      <c r="P10666">
        <v>9.4003343205928704</v>
      </c>
      <c r="Q10666">
        <v>7.8374797051227896</v>
      </c>
    </row>
    <row r="10667" spans="1:17">
      <c r="A10667" t="s">
        <v>19385</v>
      </c>
      <c r="B10667" s="16" t="s">
        <v>19386</v>
      </c>
      <c r="C10667">
        <v>9.5799807615070307</v>
      </c>
      <c r="D10667">
        <v>9.5739261180445308</v>
      </c>
      <c r="E10667">
        <v>9.1918150635864908</v>
      </c>
      <c r="F10667">
        <v>9.2972487399183308</v>
      </c>
      <c r="G10667">
        <v>9.2405253840832504</v>
      </c>
      <c r="H10667">
        <v>9.3958707863326296</v>
      </c>
      <c r="I10667">
        <v>9.4131220341990307</v>
      </c>
      <c r="J10667">
        <v>9.4428186708442503</v>
      </c>
      <c r="K10667">
        <v>9.6842277416704903</v>
      </c>
      <c r="L10667">
        <v>9.4859762988903</v>
      </c>
      <c r="M10667">
        <v>8.9492170605052799</v>
      </c>
      <c r="N10667">
        <v>9.1089380113405092</v>
      </c>
      <c r="O10667">
        <v>8.8722191686005196</v>
      </c>
      <c r="P10667">
        <v>9.2243670095593195</v>
      </c>
      <c r="Q10667">
        <v>8.7932323857913595</v>
      </c>
    </row>
    <row r="10668" spans="1:17">
      <c r="A10668" t="s">
        <v>19387</v>
      </c>
      <c r="B10668" s="16" t="s">
        <v>19388</v>
      </c>
      <c r="C10668">
        <v>4.3623517865106702</v>
      </c>
      <c r="D10668">
        <v>4.1931807688815699</v>
      </c>
      <c r="E10668">
        <v>4.0887687455453801</v>
      </c>
      <c r="F10668">
        <v>4.7023883921396203</v>
      </c>
      <c r="G10668">
        <v>4.9315086277172604</v>
      </c>
      <c r="H10668">
        <v>4.1560374762891303</v>
      </c>
      <c r="I10668">
        <v>4.30650913402902</v>
      </c>
      <c r="J10668">
        <v>4.3621897727349799</v>
      </c>
      <c r="K10668">
        <v>4.1419680287536398</v>
      </c>
      <c r="L10668">
        <v>4.4473184955329197</v>
      </c>
      <c r="M10668">
        <v>4.4983624523483101</v>
      </c>
      <c r="N10668">
        <v>4.5639913292833096</v>
      </c>
      <c r="O10668">
        <v>4.3540657995344203</v>
      </c>
      <c r="P10668">
        <v>4.2713440848041202</v>
      </c>
      <c r="Q10668">
        <v>2.8218677180984102</v>
      </c>
    </row>
    <row r="10669" spans="1:17">
      <c r="A10669" t="s">
        <v>19389</v>
      </c>
      <c r="B10669" s="16" t="s">
        <v>19390</v>
      </c>
      <c r="C10669">
        <v>9.4364520935398009</v>
      </c>
      <c r="D10669">
        <v>9.4873961704535201</v>
      </c>
      <c r="E10669">
        <v>9.7291162597531695</v>
      </c>
      <c r="F10669">
        <v>9.8340262442301203</v>
      </c>
      <c r="G10669">
        <v>9.4740671110081909</v>
      </c>
      <c r="H10669">
        <v>10.093177596596201</v>
      </c>
      <c r="I10669">
        <v>9.3239413921369305</v>
      </c>
      <c r="J10669">
        <v>9.7253582562072705</v>
      </c>
      <c r="K10669">
        <v>9.1501908760105195</v>
      </c>
      <c r="L10669">
        <v>9.3803962828146101</v>
      </c>
      <c r="M10669">
        <v>9.5321202836057406</v>
      </c>
      <c r="N10669">
        <v>9.8403771934749393</v>
      </c>
      <c r="O10669">
        <v>9.7132675630018408</v>
      </c>
      <c r="P10669">
        <v>9.4003343205928704</v>
      </c>
      <c r="Q10669">
        <v>8.7932323857913595</v>
      </c>
    </row>
    <row r="10670" spans="1:17">
      <c r="A10670" t="s">
        <v>19391</v>
      </c>
      <c r="B10670" s="16" t="s">
        <v>19392</v>
      </c>
      <c r="C10670">
        <v>7.5217754908744503</v>
      </c>
      <c r="D10670">
        <v>7.6198404709994101</v>
      </c>
      <c r="E10670">
        <v>7.70866871839912</v>
      </c>
      <c r="F10670">
        <v>7.7599373397669797</v>
      </c>
      <c r="G10670">
        <v>7.4217666447414699</v>
      </c>
      <c r="H10670">
        <v>8.0479170341314692</v>
      </c>
      <c r="I10670">
        <v>7.5542023354673802</v>
      </c>
      <c r="J10670">
        <v>8.0188756632992195</v>
      </c>
      <c r="K10670">
        <v>7.3699190669116801</v>
      </c>
      <c r="L10670">
        <v>7.6002275995382602</v>
      </c>
      <c r="M10670">
        <v>7.4374922805271604</v>
      </c>
      <c r="N10670">
        <v>7.5112879937056096</v>
      </c>
      <c r="O10670">
        <v>7.5855752806785803</v>
      </c>
      <c r="P10670">
        <v>7.9465531089579002</v>
      </c>
      <c r="Q10670">
        <v>6.2843132996066204</v>
      </c>
    </row>
    <row r="10671" spans="1:17">
      <c r="A10671" t="s">
        <v>19393</v>
      </c>
      <c r="B10671" s="16" t="s">
        <v>19394</v>
      </c>
      <c r="C10671">
        <v>9.3357633255486796</v>
      </c>
      <c r="D10671">
        <v>9.1952512240250996</v>
      </c>
      <c r="E10671">
        <v>9.3233027666484602</v>
      </c>
      <c r="F10671">
        <v>9.7463691043432199</v>
      </c>
      <c r="G10671">
        <v>9.2744966980902497</v>
      </c>
      <c r="H10671">
        <v>10.067227526232699</v>
      </c>
      <c r="I10671">
        <v>9.1271106853532302</v>
      </c>
      <c r="J10671">
        <v>9.4322892430853695</v>
      </c>
      <c r="K10671">
        <v>9.0653890056227198</v>
      </c>
      <c r="L10671">
        <v>9.3348735109220708</v>
      </c>
      <c r="M10671">
        <v>9.6325314029138607</v>
      </c>
      <c r="N10671">
        <v>9.8179868599105795</v>
      </c>
      <c r="O10671">
        <v>9.7629138677024105</v>
      </c>
      <c r="P10671">
        <v>9.0840804155215604</v>
      </c>
      <c r="Q10671">
        <v>9.4541791636288703</v>
      </c>
    </row>
    <row r="10672" spans="1:17">
      <c r="A10672" t="s">
        <v>19395</v>
      </c>
      <c r="B10672" s="16" t="s">
        <v>19396</v>
      </c>
      <c r="C10672">
        <v>9.9906779610912899</v>
      </c>
      <c r="D10672">
        <v>9.9141749211611003</v>
      </c>
      <c r="E10672">
        <v>9.8172685748996003</v>
      </c>
      <c r="F10672">
        <v>10.4428007561795</v>
      </c>
      <c r="G10672">
        <v>9.9817342822579391</v>
      </c>
      <c r="H10672">
        <v>10.7395586087585</v>
      </c>
      <c r="I10672">
        <v>9.7698598136971793</v>
      </c>
      <c r="J10672">
        <v>10.2819412796328</v>
      </c>
      <c r="K10672">
        <v>9.5962920224858692</v>
      </c>
      <c r="L10672">
        <v>9.9985621373937494</v>
      </c>
      <c r="M10672">
        <v>10.3245407229203</v>
      </c>
      <c r="N10672">
        <v>10.4078439577201</v>
      </c>
      <c r="O10672">
        <v>10.384285152184299</v>
      </c>
      <c r="P10672">
        <v>9.8396339045071493</v>
      </c>
      <c r="Q10672">
        <v>9.7343991185863192</v>
      </c>
    </row>
    <row r="10673" spans="1:17">
      <c r="A10673" t="s">
        <v>19397</v>
      </c>
      <c r="B10673" s="16" t="s">
        <v>19398</v>
      </c>
      <c r="C10673">
        <v>14.356825649887099</v>
      </c>
      <c r="D10673">
        <v>14.435986273223699</v>
      </c>
      <c r="E10673">
        <v>14.3997763947393</v>
      </c>
      <c r="F10673">
        <v>14.364905390804999</v>
      </c>
      <c r="G10673">
        <v>14.2127497577647</v>
      </c>
      <c r="H10673">
        <v>14.943102395420601</v>
      </c>
      <c r="I10673">
        <v>14.4510155141783</v>
      </c>
      <c r="J10673">
        <v>14.4372582285931</v>
      </c>
      <c r="K10673">
        <v>14.4609630209961</v>
      </c>
      <c r="L10673">
        <v>14.435808795058101</v>
      </c>
      <c r="M10673">
        <v>14.008706935846099</v>
      </c>
      <c r="N10673">
        <v>14.398291895751701</v>
      </c>
      <c r="O10673">
        <v>13.972670360003301</v>
      </c>
      <c r="P10673">
        <v>14.3887223906912</v>
      </c>
      <c r="Q10673">
        <v>13.5965183914857</v>
      </c>
    </row>
    <row r="10674" spans="1:17">
      <c r="A10674" t="s">
        <v>19399</v>
      </c>
      <c r="B10674" s="16" t="s">
        <v>19400</v>
      </c>
      <c r="C10674">
        <v>5.9071690580714504</v>
      </c>
      <c r="D10674">
        <v>5.47170002431064</v>
      </c>
      <c r="E10674">
        <v>4.6393553598667303</v>
      </c>
      <c r="F10674">
        <v>4.9030240476511198</v>
      </c>
      <c r="G10674">
        <v>6.3249249403227497</v>
      </c>
      <c r="H10674">
        <v>4.4894640760069198</v>
      </c>
      <c r="I10674">
        <v>5.4054102752163304</v>
      </c>
      <c r="J10674">
        <v>4.6307624373210201</v>
      </c>
      <c r="K10674">
        <v>5.8322145301996997</v>
      </c>
      <c r="L10674">
        <v>4.7901010708768101</v>
      </c>
      <c r="M10674">
        <v>5.2134656239442299</v>
      </c>
      <c r="N10674">
        <v>5.7747602614263602</v>
      </c>
      <c r="O10674">
        <v>5.3368598019304798</v>
      </c>
      <c r="P10674">
        <v>5.6354911062640802</v>
      </c>
      <c r="Q10674">
        <v>5.09416193408443</v>
      </c>
    </row>
    <row r="10675" spans="1:17">
      <c r="A10675" t="s">
        <v>19401</v>
      </c>
      <c r="B10675" s="16" t="s">
        <v>19402</v>
      </c>
      <c r="C10675">
        <v>4.5401401503132401</v>
      </c>
      <c r="D10675">
        <v>4.3876263279161201</v>
      </c>
      <c r="E10675">
        <v>4.3035359899866696</v>
      </c>
      <c r="F10675">
        <v>3.6131889974304401</v>
      </c>
      <c r="G10675">
        <v>3.9446609719593901</v>
      </c>
      <c r="H10675">
        <v>3.8900437060628099</v>
      </c>
      <c r="I10675">
        <v>4.49496154099739</v>
      </c>
      <c r="J10675">
        <v>4.0764652066995799</v>
      </c>
      <c r="K10675">
        <v>4.7193737720337401</v>
      </c>
      <c r="L10675">
        <v>4.2633743974944602</v>
      </c>
      <c r="M10675">
        <v>4.21436379980989</v>
      </c>
      <c r="N10675">
        <v>4.6183712388410303</v>
      </c>
      <c r="O10675">
        <v>3.8507909364900099</v>
      </c>
      <c r="P10675">
        <v>4.3630835021106398</v>
      </c>
      <c r="Q10675">
        <v>5.09416193408443</v>
      </c>
    </row>
    <row r="10676" spans="1:17">
      <c r="A10676" t="s">
        <v>19403</v>
      </c>
      <c r="B10676" s="16" t="s">
        <v>19404</v>
      </c>
      <c r="C10676">
        <v>4.2263167103073602</v>
      </c>
      <c r="D10676">
        <v>3.8603343823973102</v>
      </c>
      <c r="E10676">
        <v>3.4028894668404299</v>
      </c>
      <c r="F10676">
        <v>4.5147692553613297</v>
      </c>
      <c r="G10676">
        <v>4.975741795846</v>
      </c>
      <c r="H10676">
        <v>3.65660975244205</v>
      </c>
      <c r="I10676">
        <v>3.5089935751222501</v>
      </c>
      <c r="J10676">
        <v>3.2517770676889399</v>
      </c>
      <c r="K10676">
        <v>4.0709644767565303</v>
      </c>
      <c r="L10676">
        <v>3.29479214013883</v>
      </c>
      <c r="M10676">
        <v>4.5794486673888004</v>
      </c>
      <c r="N10676">
        <v>5.0990232116612804</v>
      </c>
      <c r="O10676">
        <v>4.2491040476565001</v>
      </c>
      <c r="P10676">
        <v>4.1712528320562896</v>
      </c>
      <c r="Q10676">
        <v>2.8218677180984102</v>
      </c>
    </row>
    <row r="10677" spans="1:17">
      <c r="A10677" t="s">
        <v>19405</v>
      </c>
      <c r="B10677" s="16" t="s">
        <v>19406</v>
      </c>
      <c r="C10677">
        <v>5.5257755444735697</v>
      </c>
      <c r="D10677">
        <v>5.2505809539486403</v>
      </c>
      <c r="E10677">
        <v>6.0115232870691901</v>
      </c>
      <c r="F10677">
        <v>5.5623893547269203</v>
      </c>
      <c r="G10677">
        <v>5.6721004826633701</v>
      </c>
      <c r="H10677">
        <v>6.1996287017922898</v>
      </c>
      <c r="I10677">
        <v>5.98191456634164</v>
      </c>
      <c r="J10677">
        <v>5.86275399486005</v>
      </c>
      <c r="K10677">
        <v>5.9369845976997899</v>
      </c>
      <c r="L10677">
        <v>5.6865671756845</v>
      </c>
      <c r="M10677">
        <v>5.5127359097096198</v>
      </c>
      <c r="N10677">
        <v>5.8399741889468402</v>
      </c>
      <c r="O10677">
        <v>5.4473703770443702</v>
      </c>
      <c r="P10677">
        <v>6.0813328860205003</v>
      </c>
      <c r="Q10677">
        <v>2.8218677180984102</v>
      </c>
    </row>
    <row r="10678" spans="1:17">
      <c r="A10678" t="s">
        <v>19407</v>
      </c>
      <c r="B10678" s="16" t="s">
        <v>19408</v>
      </c>
      <c r="C10678">
        <v>8.4166812301774208</v>
      </c>
      <c r="D10678">
        <v>8.4566409616158005</v>
      </c>
      <c r="E10678">
        <v>8.0180341608702506</v>
      </c>
      <c r="F10678">
        <v>9.0144734159507607</v>
      </c>
      <c r="G10678">
        <v>8.4620768676511808</v>
      </c>
      <c r="H10678">
        <v>9.0913130935864608</v>
      </c>
      <c r="I10678">
        <v>8.8966343815315305</v>
      </c>
      <c r="J10678">
        <v>8.58512365698747</v>
      </c>
      <c r="K10678">
        <v>9.1925320429308996</v>
      </c>
      <c r="L10678">
        <v>8.6003923564070099</v>
      </c>
      <c r="M10678">
        <v>8.5871224431408208</v>
      </c>
      <c r="N10678">
        <v>8.8737547060106596</v>
      </c>
      <c r="O10678">
        <v>8.7910324433577802</v>
      </c>
      <c r="P10678">
        <v>9.4446117044516509</v>
      </c>
      <c r="Q10678">
        <v>5.81282804418474</v>
      </c>
    </row>
    <row r="10679" spans="1:17">
      <c r="A10679" t="s">
        <v>19409</v>
      </c>
      <c r="B10679" s="16" t="s">
        <v>19410</v>
      </c>
      <c r="C10679">
        <v>6.6870112423050099</v>
      </c>
      <c r="D10679">
        <v>6.5768551256917096</v>
      </c>
      <c r="E10679">
        <v>7.9919012986878704</v>
      </c>
      <c r="F10679">
        <v>7.4045865845999801</v>
      </c>
      <c r="G10679">
        <v>7.5453478201358104</v>
      </c>
      <c r="H10679">
        <v>6.4085032367581496</v>
      </c>
      <c r="I10679">
        <v>7.5224439994532499</v>
      </c>
      <c r="J10679">
        <v>6.0135244304895803</v>
      </c>
      <c r="K10679">
        <v>6.4644097944759897</v>
      </c>
      <c r="L10679">
        <v>7.3103395206829997</v>
      </c>
      <c r="M10679">
        <v>6.1364675511171898</v>
      </c>
      <c r="N10679">
        <v>8.0347671430020497</v>
      </c>
      <c r="O10679">
        <v>6.5873122032958902</v>
      </c>
      <c r="P10679">
        <v>6.7533740341081696</v>
      </c>
      <c r="Q10679">
        <v>6.9204191934356096</v>
      </c>
    </row>
    <row r="10680" spans="1:17">
      <c r="A10680" t="s">
        <v>19411</v>
      </c>
      <c r="B10680" s="16" t="s">
        <v>19412</v>
      </c>
      <c r="C10680">
        <v>10.3362863603239</v>
      </c>
      <c r="D10680">
        <v>10.390135906833301</v>
      </c>
      <c r="E10680">
        <v>10.652951464633899</v>
      </c>
      <c r="F10680">
        <v>9.8259587450355195</v>
      </c>
      <c r="G10680">
        <v>10.335537864035</v>
      </c>
      <c r="H10680">
        <v>9.3801463709427892</v>
      </c>
      <c r="I10680">
        <v>10.588633625420099</v>
      </c>
      <c r="J10680">
        <v>9.9923069419304404</v>
      </c>
      <c r="K10680">
        <v>10.7430169992973</v>
      </c>
      <c r="L10680">
        <v>10.3834635723123</v>
      </c>
      <c r="M10680">
        <v>10.120674752388</v>
      </c>
      <c r="N10680">
        <v>9.9388754629609508</v>
      </c>
      <c r="O10680">
        <v>10.1271089515688</v>
      </c>
      <c r="P10680">
        <v>10.4042817341417</v>
      </c>
      <c r="Q10680">
        <v>12.329778512926699</v>
      </c>
    </row>
    <row r="10681" spans="1:17">
      <c r="A10681" t="s">
        <v>19413</v>
      </c>
      <c r="B10681" s="16" t="s">
        <v>19414</v>
      </c>
      <c r="C10681">
        <v>8.5279109677462692</v>
      </c>
      <c r="D10681">
        <v>8.6613560571303907</v>
      </c>
      <c r="E10681">
        <v>8.6010775625510991</v>
      </c>
      <c r="F10681">
        <v>9.0306114247423306</v>
      </c>
      <c r="G10681">
        <v>8.6387824895378102</v>
      </c>
      <c r="H10681">
        <v>9.5799633634498491</v>
      </c>
      <c r="I10681">
        <v>8.5734777022180992</v>
      </c>
      <c r="J10681">
        <v>9.1209238474259493</v>
      </c>
      <c r="K10681">
        <v>8.3809003452010895</v>
      </c>
      <c r="L10681">
        <v>8.6780769128274393</v>
      </c>
      <c r="M10681">
        <v>9.0234323584382494</v>
      </c>
      <c r="N10681">
        <v>9.2276133318141795</v>
      </c>
      <c r="O10681">
        <v>8.9545438569132791</v>
      </c>
      <c r="P10681">
        <v>8.8337071439197903</v>
      </c>
      <c r="Q10681">
        <v>9.4977003000167599</v>
      </c>
    </row>
    <row r="10682" spans="1:17">
      <c r="A10682" t="s">
        <v>19415</v>
      </c>
      <c r="B10682" s="16" t="s">
        <v>19416</v>
      </c>
      <c r="C10682">
        <v>7.6604769151482097</v>
      </c>
      <c r="D10682">
        <v>7.7691133912590304</v>
      </c>
      <c r="E10682">
        <v>7.7867704078840099</v>
      </c>
      <c r="F10682">
        <v>7.8851281056233304</v>
      </c>
      <c r="G10682">
        <v>7.4957406231999801</v>
      </c>
      <c r="H10682">
        <v>8.1212588064915892</v>
      </c>
      <c r="I10682">
        <v>7.7032598087822404</v>
      </c>
      <c r="J10682">
        <v>7.9904291401275298</v>
      </c>
      <c r="K10682">
        <v>7.5492214094535903</v>
      </c>
      <c r="L10682">
        <v>7.5945088031631904</v>
      </c>
      <c r="M10682">
        <v>7.4522447248468104</v>
      </c>
      <c r="N10682">
        <v>7.48473824893557</v>
      </c>
      <c r="O10682">
        <v>7.4680385681900097</v>
      </c>
      <c r="P10682">
        <v>8.0648179503677699</v>
      </c>
      <c r="Q10682">
        <v>6.2843132996066204</v>
      </c>
    </row>
    <row r="10683" spans="1:17">
      <c r="A10683" t="s">
        <v>19417</v>
      </c>
      <c r="B10683" s="16" t="s">
        <v>19418</v>
      </c>
      <c r="C10683">
        <v>7.34696895994397</v>
      </c>
      <c r="D10683">
        <v>7.0395330447340898</v>
      </c>
      <c r="E10683">
        <v>7.2157407540923399</v>
      </c>
      <c r="F10683">
        <v>7.1910315324497596</v>
      </c>
      <c r="G10683">
        <v>7.1465092171480196</v>
      </c>
      <c r="H10683">
        <v>7.9518387386748897</v>
      </c>
      <c r="I10683">
        <v>7.3081496764768303</v>
      </c>
      <c r="J10683">
        <v>7.5580780396718401</v>
      </c>
      <c r="K10683">
        <v>7.1363159804442198</v>
      </c>
      <c r="L10683">
        <v>7.3448332383636297</v>
      </c>
      <c r="M10683">
        <v>7.6140271996109297</v>
      </c>
      <c r="N10683">
        <v>7.6787226183222996</v>
      </c>
      <c r="O10683">
        <v>7.66337825159468</v>
      </c>
      <c r="P10683">
        <v>7.4658459042266303</v>
      </c>
      <c r="Q10683">
        <v>6.2843132996066204</v>
      </c>
    </row>
    <row r="10684" spans="1:17">
      <c r="A10684" t="s">
        <v>19419</v>
      </c>
      <c r="B10684" s="16" t="s">
        <v>19420</v>
      </c>
      <c r="C10684">
        <v>7.30342086559512</v>
      </c>
      <c r="D10684">
        <v>7.3486408973780701</v>
      </c>
      <c r="E10684">
        <v>7.2157407540923399</v>
      </c>
      <c r="F10684">
        <v>7.1247693927878597</v>
      </c>
      <c r="G10684">
        <v>7.1556738547792804</v>
      </c>
      <c r="H10684">
        <v>7.0990323068118402</v>
      </c>
      <c r="I10684">
        <v>7.2237164074504898</v>
      </c>
      <c r="J10684">
        <v>6.99554785082886</v>
      </c>
      <c r="K10684">
        <v>6.9672864669719798</v>
      </c>
      <c r="L10684">
        <v>6.8729551756282499</v>
      </c>
      <c r="M10684">
        <v>6.7462370240257101</v>
      </c>
      <c r="N10684">
        <v>6.65591064102943</v>
      </c>
      <c r="O10684">
        <v>6.9146522131890604</v>
      </c>
      <c r="P10684">
        <v>7.08417203296443</v>
      </c>
      <c r="Q10684">
        <v>6.2843132996066204</v>
      </c>
    </row>
    <row r="10685" spans="1:17">
      <c r="A10685" t="s">
        <v>19421</v>
      </c>
      <c r="B10685" s="16" t="s">
        <v>19422</v>
      </c>
      <c r="C10685">
        <v>7.1642478553587896</v>
      </c>
      <c r="D10685">
        <v>7.2357921293189102</v>
      </c>
      <c r="E10685">
        <v>7.1101863203044502</v>
      </c>
      <c r="F10685">
        <v>7.51783483851856</v>
      </c>
      <c r="G10685">
        <v>7.2269582735026701</v>
      </c>
      <c r="H10685">
        <v>7.9753025283051704</v>
      </c>
      <c r="I10685">
        <v>7.1998009364913598</v>
      </c>
      <c r="J10685">
        <v>7.7443036943194103</v>
      </c>
      <c r="K10685">
        <v>7.0619431434112201</v>
      </c>
      <c r="L10685">
        <v>7.1400417849623699</v>
      </c>
      <c r="M10685">
        <v>7.1422251915563102</v>
      </c>
      <c r="N10685">
        <v>7.1963970770845798</v>
      </c>
      <c r="O10685">
        <v>7.2714854940254599</v>
      </c>
      <c r="P10685">
        <v>7.6284293940590304</v>
      </c>
      <c r="Q10685">
        <v>6.2843132996066204</v>
      </c>
    </row>
    <row r="10686" spans="1:17">
      <c r="A10686" t="s">
        <v>19423</v>
      </c>
      <c r="B10686" s="16" t="s">
        <v>19424</v>
      </c>
      <c r="C10686">
        <v>6.4131208425870598</v>
      </c>
      <c r="D10686">
        <v>6.3641441853182199</v>
      </c>
      <c r="E10686">
        <v>6.4001528211462198</v>
      </c>
      <c r="F10686">
        <v>6.5368512302362403</v>
      </c>
      <c r="G10686">
        <v>6.4499469432156404</v>
      </c>
      <c r="H10686">
        <v>6.7189678865396303</v>
      </c>
      <c r="I10686">
        <v>6.5372404831406001</v>
      </c>
      <c r="J10686">
        <v>6.8914292082080797</v>
      </c>
      <c r="K10686">
        <v>6.1403051534520099</v>
      </c>
      <c r="L10686">
        <v>6.1640690053138298</v>
      </c>
      <c r="M10686">
        <v>6.6973973598157803</v>
      </c>
      <c r="N10686">
        <v>6.6678003653061104</v>
      </c>
      <c r="O10686">
        <v>6.9221352887737302</v>
      </c>
      <c r="P10686">
        <v>6.47486360288885</v>
      </c>
      <c r="Q10686">
        <v>6.2843132996066204</v>
      </c>
    </row>
    <row r="10687" spans="1:17">
      <c r="A10687" t="s">
        <v>19425</v>
      </c>
      <c r="B10687" s="16" t="s">
        <v>19426</v>
      </c>
      <c r="C10687">
        <v>6.9734988154558204</v>
      </c>
      <c r="D10687">
        <v>7.2357921293189102</v>
      </c>
      <c r="E10687">
        <v>6.99624750440314</v>
      </c>
      <c r="F10687">
        <v>6.7959238383915404</v>
      </c>
      <c r="G10687">
        <v>7.1186589192248002</v>
      </c>
      <c r="H10687">
        <v>6.7077629649987003</v>
      </c>
      <c r="I10687">
        <v>7.1754804263673897</v>
      </c>
      <c r="J10687">
        <v>6.8836944678545198</v>
      </c>
      <c r="K10687">
        <v>7.1217465608534498</v>
      </c>
      <c r="L10687">
        <v>6.8538875383047699</v>
      </c>
      <c r="M10687">
        <v>7.1053322250166104</v>
      </c>
      <c r="N10687">
        <v>6.8352115657356096</v>
      </c>
      <c r="O10687">
        <v>7.1172200311726304</v>
      </c>
      <c r="P10687">
        <v>7.3528040126010596</v>
      </c>
      <c r="Q10687">
        <v>7.1565710053807701</v>
      </c>
    </row>
    <row r="10688" spans="1:17">
      <c r="A10688" t="s">
        <v>19427</v>
      </c>
      <c r="B10688" s="16" t="s">
        <v>19428</v>
      </c>
      <c r="C10688">
        <v>6.64096539181552</v>
      </c>
      <c r="D10688">
        <v>6.8120952747762598</v>
      </c>
      <c r="E10688">
        <v>6.6389320012258004</v>
      </c>
      <c r="F10688">
        <v>6.9228239744450697</v>
      </c>
      <c r="G10688">
        <v>7.0116512363212404</v>
      </c>
      <c r="H10688">
        <v>7.0555790375985197</v>
      </c>
      <c r="I10688">
        <v>6.8148661573379004</v>
      </c>
      <c r="J10688">
        <v>7.0379548135020604</v>
      </c>
      <c r="K10688">
        <v>6.45277007558881</v>
      </c>
      <c r="L10688">
        <v>6.7127894493899696</v>
      </c>
      <c r="M10688">
        <v>6.7621531480504498</v>
      </c>
      <c r="N10688">
        <v>6.7924489711304696</v>
      </c>
      <c r="O10688">
        <v>6.6337110433981001</v>
      </c>
      <c r="P10688">
        <v>6.9216961844646496</v>
      </c>
      <c r="Q10688">
        <v>5.81282804418474</v>
      </c>
    </row>
    <row r="10689" spans="1:17">
      <c r="A10689" t="s">
        <v>19429</v>
      </c>
      <c r="B10689" s="16" t="s">
        <v>19430</v>
      </c>
      <c r="C10689">
        <v>7.38923628390895</v>
      </c>
      <c r="D10689">
        <v>6.7619284265220703</v>
      </c>
      <c r="E10689">
        <v>8.6394440500735605</v>
      </c>
      <c r="F10689">
        <v>7.8851281056233304</v>
      </c>
      <c r="G10689">
        <v>8.7455968816628697</v>
      </c>
      <c r="H10689">
        <v>5.0023896186610397</v>
      </c>
      <c r="I10689">
        <v>6.1424390200639696</v>
      </c>
      <c r="J10689">
        <v>6.7020132302250701</v>
      </c>
      <c r="K10689">
        <v>8.0262237576379505</v>
      </c>
      <c r="L10689">
        <v>7.7620073152935802</v>
      </c>
      <c r="M10689">
        <v>7.7274776138695396</v>
      </c>
      <c r="N10689">
        <v>8.0619395049394207</v>
      </c>
      <c r="O10689">
        <v>7.82741598581429</v>
      </c>
      <c r="P10689">
        <v>5.2164652043888102</v>
      </c>
      <c r="Q10689">
        <v>12.080711326064799</v>
      </c>
    </row>
    <row r="10690" spans="1:17">
      <c r="A10690" t="s">
        <v>19431</v>
      </c>
      <c r="B10690" s="16" t="s">
        <v>19432</v>
      </c>
      <c r="C10690">
        <v>8.4635255929627107</v>
      </c>
      <c r="D10690">
        <v>8.6198694667045892</v>
      </c>
      <c r="E10690">
        <v>8.7681407656484502</v>
      </c>
      <c r="F10690">
        <v>8.4686609095588405</v>
      </c>
      <c r="G10690">
        <v>8.3269199934069196</v>
      </c>
      <c r="H10690">
        <v>8.2766183122580106</v>
      </c>
      <c r="I10690">
        <v>8.4675077928421096</v>
      </c>
      <c r="J10690">
        <v>8.4584960011113193</v>
      </c>
      <c r="K10690">
        <v>8.2895440444846908</v>
      </c>
      <c r="L10690">
        <v>8.1910975687190604</v>
      </c>
      <c r="M10690">
        <v>8.1782585631300702</v>
      </c>
      <c r="N10690">
        <v>8.1405107231340992</v>
      </c>
      <c r="O10690">
        <v>8.4934520419545905</v>
      </c>
      <c r="P10690">
        <v>8.5940010267859304</v>
      </c>
      <c r="Q10690">
        <v>7.8374797051227896</v>
      </c>
    </row>
    <row r="10691" spans="1:17">
      <c r="A10691" t="s">
        <v>19433</v>
      </c>
      <c r="B10691" s="16" t="s">
        <v>19434</v>
      </c>
      <c r="C10691">
        <v>9.3730364308775407</v>
      </c>
      <c r="D10691">
        <v>9.2775804043192007</v>
      </c>
      <c r="E10691">
        <v>10.034319393236901</v>
      </c>
      <c r="F10691">
        <v>9.4890086610538393</v>
      </c>
      <c r="G10691">
        <v>9.8128667014100497</v>
      </c>
      <c r="H10691">
        <v>9.2876504685115808</v>
      </c>
      <c r="I10691">
        <v>9.2695721036879295</v>
      </c>
      <c r="J10691">
        <v>9.7896679070792292</v>
      </c>
      <c r="K10691">
        <v>9.9845057651581506</v>
      </c>
      <c r="L10691">
        <v>9.5785775291658304</v>
      </c>
      <c r="M10691">
        <v>9.3289731048354199</v>
      </c>
      <c r="N10691">
        <v>9.7374669802832603</v>
      </c>
      <c r="O10691">
        <v>9.4119877820001907</v>
      </c>
      <c r="P10691">
        <v>9.2323655782610992</v>
      </c>
      <c r="Q10691">
        <v>11.3867714787645</v>
      </c>
    </row>
    <row r="10692" spans="1:17">
      <c r="A10692" t="s">
        <v>19435</v>
      </c>
      <c r="B10692" s="16" t="e">
        <v>#N/A</v>
      </c>
      <c r="C10692">
        <v>9.0850297984964108</v>
      </c>
      <c r="D10692">
        <v>9.2027626790822108</v>
      </c>
      <c r="E10692">
        <v>9.1510924725790908</v>
      </c>
      <c r="F10692">
        <v>9.0425975159288097</v>
      </c>
      <c r="G10692">
        <v>8.76065822358294</v>
      </c>
      <c r="H10692">
        <v>9.2932587371412296</v>
      </c>
      <c r="I10692">
        <v>9.1501244425148194</v>
      </c>
      <c r="J10692">
        <v>9.2922890409694094</v>
      </c>
      <c r="K10692">
        <v>9.3268984077512798</v>
      </c>
      <c r="L10692">
        <v>8.9526985185235297</v>
      </c>
      <c r="M10692">
        <v>8.8150837442678007</v>
      </c>
      <c r="N10692">
        <v>8.3386514711424304</v>
      </c>
      <c r="O10692">
        <v>8.7497064893856304</v>
      </c>
      <c r="P10692">
        <v>9.5422131053249206</v>
      </c>
      <c r="Q10692">
        <v>7.9670857749043096</v>
      </c>
    </row>
    <row r="10693" spans="1:17">
      <c r="A10693" t="s">
        <v>19436</v>
      </c>
      <c r="B10693" s="16" t="e">
        <v>#N/A</v>
      </c>
      <c r="C10693">
        <v>7.9603898990703099</v>
      </c>
      <c r="D10693">
        <v>8.0614306876164292</v>
      </c>
      <c r="E10693">
        <v>8.2002403612657702</v>
      </c>
      <c r="F10693">
        <v>8.5770401700080807</v>
      </c>
      <c r="G10693">
        <v>8.2690968480106708</v>
      </c>
      <c r="H10693">
        <v>7.8335639012519396</v>
      </c>
      <c r="I10693">
        <v>7.8383193441648604</v>
      </c>
      <c r="J10693">
        <v>8.3866650863232302</v>
      </c>
      <c r="K10693">
        <v>7.7705603720064502</v>
      </c>
      <c r="L10693">
        <v>8.0054517585789693</v>
      </c>
      <c r="M10693">
        <v>7.89870373776336</v>
      </c>
      <c r="N10693">
        <v>7.7749527305307096</v>
      </c>
      <c r="O10693">
        <v>7.9235196026754799</v>
      </c>
      <c r="P10693">
        <v>7.6284293940590304</v>
      </c>
      <c r="Q10693">
        <v>5.81282804418474</v>
      </c>
    </row>
    <row r="10694" spans="1:17">
      <c r="A10694" t="s">
        <v>19437</v>
      </c>
      <c r="B10694" s="16" t="s">
        <v>19438</v>
      </c>
      <c r="C10694">
        <v>6.9641953269213799</v>
      </c>
      <c r="D10694">
        <v>6.7922390863801096</v>
      </c>
      <c r="E10694">
        <v>6.67236314516198</v>
      </c>
      <c r="F10694">
        <v>5.9553133736970096</v>
      </c>
      <c r="G10694">
        <v>6.3731052938135697</v>
      </c>
      <c r="H10694">
        <v>5.7489183951006302</v>
      </c>
      <c r="I10694">
        <v>6.6358994312039501</v>
      </c>
      <c r="J10694">
        <v>6.1102103066007496</v>
      </c>
      <c r="K10694">
        <v>6.8394351775703699</v>
      </c>
      <c r="L10694">
        <v>6.4709898055546704</v>
      </c>
      <c r="M10694">
        <v>6.1965870223575603</v>
      </c>
      <c r="N10694">
        <v>5.9423367922347801</v>
      </c>
      <c r="O10694">
        <v>6.0284038541843801</v>
      </c>
      <c r="P10694">
        <v>6.7384110805200397</v>
      </c>
      <c r="Q10694">
        <v>7.6950435514148801</v>
      </c>
    </row>
    <row r="10695" spans="1:17">
      <c r="A10695" t="s">
        <v>19439</v>
      </c>
      <c r="B10695" s="16" t="s">
        <v>19440</v>
      </c>
      <c r="C10695">
        <v>5.69565330414353</v>
      </c>
      <c r="D10695">
        <v>5.8293813043846097</v>
      </c>
      <c r="E10695">
        <v>5.12062362366449</v>
      </c>
      <c r="F10695">
        <v>5.8485946735515197</v>
      </c>
      <c r="G10695">
        <v>5.0185235057095401</v>
      </c>
      <c r="H10695">
        <v>5.60924398810252</v>
      </c>
      <c r="I10695">
        <v>5.3764905083530996</v>
      </c>
      <c r="J10695">
        <v>5.4805366902381003</v>
      </c>
      <c r="K10695">
        <v>5.2559835824799102</v>
      </c>
      <c r="L10695">
        <v>5.1269350135493204</v>
      </c>
      <c r="M10695">
        <v>4.9785931197958098</v>
      </c>
      <c r="N10695">
        <v>5.02390968106456</v>
      </c>
      <c r="O10695">
        <v>5.0275607712213803</v>
      </c>
      <c r="P10695">
        <v>5.5682221171507997</v>
      </c>
      <c r="Q10695">
        <v>2.8218677180984102</v>
      </c>
    </row>
    <row r="10696" spans="1:17">
      <c r="A10696" t="s">
        <v>19441</v>
      </c>
      <c r="B10696" s="16" t="s">
        <v>19442</v>
      </c>
      <c r="C10696">
        <v>6.72059742475225</v>
      </c>
      <c r="D10696">
        <v>6.8022016164131101</v>
      </c>
      <c r="E10696">
        <v>6.6389320012258004</v>
      </c>
      <c r="F10696">
        <v>6.87878212378223</v>
      </c>
      <c r="G10696">
        <v>6.8172425418901597</v>
      </c>
      <c r="H10696">
        <v>6.5409007630838598</v>
      </c>
      <c r="I10696">
        <v>7.3229819917611101</v>
      </c>
      <c r="J10696">
        <v>6.9067745175236803</v>
      </c>
      <c r="K10696">
        <v>6.6792307050940201</v>
      </c>
      <c r="L10696">
        <v>7.1321590078153996</v>
      </c>
      <c r="M10696">
        <v>6.9474715740207804</v>
      </c>
      <c r="N10696">
        <v>6.8970520926005099</v>
      </c>
      <c r="O10696">
        <v>6.4383085973051104</v>
      </c>
      <c r="P10696">
        <v>7.1977218339206299</v>
      </c>
      <c r="Q10696">
        <v>7.1565710053807701</v>
      </c>
    </row>
    <row r="10697" spans="1:17">
      <c r="A10697" t="s">
        <v>19443</v>
      </c>
      <c r="B10697" s="16" t="s">
        <v>19444</v>
      </c>
      <c r="C10697">
        <v>6.7641859494663601</v>
      </c>
      <c r="D10697">
        <v>6.5295865794184396</v>
      </c>
      <c r="E10697">
        <v>5.8440669982677802</v>
      </c>
      <c r="F10697">
        <v>6.0544979390529399</v>
      </c>
      <c r="G10697">
        <v>7.0416356122635104</v>
      </c>
      <c r="H10697">
        <v>5.7925255003189697</v>
      </c>
      <c r="I10697">
        <v>6.7169663794845196</v>
      </c>
      <c r="J10697">
        <v>6.6390053099304902</v>
      </c>
      <c r="K10697">
        <v>6.9835028813780502</v>
      </c>
      <c r="L10697">
        <v>5.9272113840861103</v>
      </c>
      <c r="M10697">
        <v>6.6120951959602401</v>
      </c>
      <c r="N10697">
        <v>6.5181390580775203</v>
      </c>
      <c r="O10697">
        <v>6.5097855003520602</v>
      </c>
      <c r="P10697">
        <v>6.9348693486336597</v>
      </c>
      <c r="Q10697">
        <v>5.09416193408443</v>
      </c>
    </row>
    <row r="10698" spans="1:17">
      <c r="A10698" t="s">
        <v>19445</v>
      </c>
      <c r="B10698" s="16" t="s">
        <v>19446</v>
      </c>
      <c r="C10698">
        <v>7.4897681856301501</v>
      </c>
      <c r="D10698">
        <v>7.7435677630348598</v>
      </c>
      <c r="E10698">
        <v>7.3453999532458001</v>
      </c>
      <c r="F10698">
        <v>7.6067390113762396</v>
      </c>
      <c r="G10698">
        <v>7.5453478201358104</v>
      </c>
      <c r="H10698">
        <v>7.51909715540177</v>
      </c>
      <c r="I10698">
        <v>7.4899686281158102</v>
      </c>
      <c r="J10698">
        <v>7.29255167474129</v>
      </c>
      <c r="K10698">
        <v>7.1144060140374199</v>
      </c>
      <c r="L10698">
        <v>7.6506990356972198</v>
      </c>
      <c r="M10698">
        <v>7.3297557659107397</v>
      </c>
      <c r="N10698">
        <v>7.5438005299872897</v>
      </c>
      <c r="O10698">
        <v>7.5082940900497404</v>
      </c>
      <c r="P10698">
        <v>7.3330682704280097</v>
      </c>
      <c r="Q10698">
        <v>6.9204191934356096</v>
      </c>
    </row>
    <row r="10699" spans="1:17">
      <c r="A10699" t="s">
        <v>19447</v>
      </c>
      <c r="B10699" s="16" t="s">
        <v>110</v>
      </c>
      <c r="C10699">
        <v>7.6489327972817103</v>
      </c>
      <c r="D10699">
        <v>7.7435677630348598</v>
      </c>
      <c r="E10699">
        <v>7.0606604978116003</v>
      </c>
      <c r="F10699">
        <v>7.4413218706507402</v>
      </c>
      <c r="G10699">
        <v>7.3754837261365198</v>
      </c>
      <c r="H10699">
        <v>8.2652444679287207</v>
      </c>
      <c r="I10699">
        <v>8.0445606464521706</v>
      </c>
      <c r="J10699">
        <v>7.4680339006621503</v>
      </c>
      <c r="K10699">
        <v>8.0026054467006897</v>
      </c>
      <c r="L10699">
        <v>7.62287817002548</v>
      </c>
      <c r="M10699">
        <v>7.4571287640772104</v>
      </c>
      <c r="N10699">
        <v>7.7134254758055496</v>
      </c>
      <c r="O10699">
        <v>8.0950982544288497</v>
      </c>
      <c r="P10699">
        <v>7.6039486052672203</v>
      </c>
      <c r="Q10699">
        <v>6.9204191934356096</v>
      </c>
    </row>
    <row r="10700" spans="1:17">
      <c r="A10700" t="s">
        <v>1344</v>
      </c>
      <c r="B10700" s="16" t="s">
        <v>143</v>
      </c>
      <c r="C10700">
        <v>7.7057491255831003</v>
      </c>
      <c r="D10700">
        <v>7.5448951314599997</v>
      </c>
      <c r="E10700">
        <v>7.8316753745371797</v>
      </c>
      <c r="F10700">
        <v>7.3795643441240202</v>
      </c>
      <c r="G10700">
        <v>7.9283898693121699</v>
      </c>
      <c r="H10700">
        <v>6.9645120930522904</v>
      </c>
      <c r="I10700">
        <v>7.5852747023070002</v>
      </c>
      <c r="J10700">
        <v>7.17722356262587</v>
      </c>
      <c r="K10700">
        <v>7.6336990091517096</v>
      </c>
      <c r="L10700">
        <v>7.6833893383256999</v>
      </c>
      <c r="M10700">
        <v>7.5003543822553702</v>
      </c>
      <c r="N10700">
        <v>7.7248096267765103</v>
      </c>
      <c r="O10700">
        <v>7.4680385681900097</v>
      </c>
      <c r="P10700">
        <v>7.2085980835333796</v>
      </c>
      <c r="Q10700">
        <v>8.48255560796823</v>
      </c>
    </row>
    <row r="10701" spans="1:17">
      <c r="A10701" t="s">
        <v>1345</v>
      </c>
      <c r="B10701" s="16" t="e">
        <v>#N/A</v>
      </c>
      <c r="C10701">
        <v>6.4403118743285797</v>
      </c>
      <c r="D10701">
        <v>6.1299045716837801</v>
      </c>
      <c r="E10701">
        <v>6.1611648559293304</v>
      </c>
      <c r="F10701">
        <v>5.9891572551494896</v>
      </c>
      <c r="G10701">
        <v>6.7091506927065296</v>
      </c>
      <c r="H10701">
        <v>5.18156933842931</v>
      </c>
      <c r="I10701">
        <v>5.8637325437795704</v>
      </c>
      <c r="J10701">
        <v>5.4379532412242897</v>
      </c>
      <c r="K10701">
        <v>6.6792307050940201</v>
      </c>
      <c r="L10701">
        <v>6.29773653830798</v>
      </c>
      <c r="M10701">
        <v>5.9248301634926097</v>
      </c>
      <c r="N10701">
        <v>6.5312281746119796</v>
      </c>
      <c r="O10701">
        <v>5.4473703770443702</v>
      </c>
      <c r="P10701">
        <v>6.0327560215808402</v>
      </c>
      <c r="Q10701">
        <v>7.5369478347710803</v>
      </c>
    </row>
    <row r="10702" spans="1:17">
      <c r="A10702" t="s">
        <v>19448</v>
      </c>
      <c r="B10702" s="16" t="s">
        <v>117</v>
      </c>
      <c r="C10702">
        <v>3.98283533271713</v>
      </c>
      <c r="D10702">
        <v>3.4870161193063098</v>
      </c>
      <c r="E10702">
        <v>3.9618875914207199</v>
      </c>
      <c r="F10702">
        <v>4.2917886290068799</v>
      </c>
      <c r="G10702">
        <v>3.9446609719593901</v>
      </c>
      <c r="H10702">
        <v>3.7814594184883799</v>
      </c>
      <c r="I10702">
        <v>2.8218677180984102</v>
      </c>
      <c r="J10702">
        <v>3.5611359966351301</v>
      </c>
      <c r="K10702">
        <v>4.0709644767565303</v>
      </c>
      <c r="L10702">
        <v>4.1946255460110002</v>
      </c>
      <c r="M10702">
        <v>4.1590575299716699</v>
      </c>
      <c r="N10702">
        <v>3.9019995236038798</v>
      </c>
      <c r="O10702">
        <v>4.0696565081197198</v>
      </c>
      <c r="P10702">
        <v>2.8218677180984102</v>
      </c>
      <c r="Q10702">
        <v>6.2843132996066204</v>
      </c>
    </row>
    <row r="10703" spans="1:17">
      <c r="A10703" t="s">
        <v>163</v>
      </c>
      <c r="B10703" s="16" t="s">
        <v>162</v>
      </c>
      <c r="C10703">
        <v>8.4635255929627107</v>
      </c>
      <c r="D10703">
        <v>8.5538435905807404</v>
      </c>
      <c r="E10703">
        <v>8.4170038611204898</v>
      </c>
      <c r="F10703">
        <v>8.59343173558287</v>
      </c>
      <c r="G10703">
        <v>8.4948759047022495</v>
      </c>
      <c r="H10703">
        <v>9.0164310073465792</v>
      </c>
      <c r="I10703">
        <v>8.3674830901938506</v>
      </c>
      <c r="J10703">
        <v>8.5538869966632198</v>
      </c>
      <c r="K10703">
        <v>8.3717137562975008</v>
      </c>
      <c r="L10703">
        <v>8.4691734210130107</v>
      </c>
      <c r="M10703">
        <v>8.6352590363720392</v>
      </c>
      <c r="N10703">
        <v>8.7174189117568393</v>
      </c>
      <c r="O10703">
        <v>8.8132667934055409</v>
      </c>
      <c r="P10703">
        <v>8.5043421316078494</v>
      </c>
      <c r="Q10703">
        <v>8.1958182219819093</v>
      </c>
    </row>
    <row r="10704" spans="1:17">
      <c r="A10704" t="s">
        <v>19449</v>
      </c>
      <c r="B10704" s="16" t="s">
        <v>19450</v>
      </c>
      <c r="C10704">
        <v>9.6740001861702094</v>
      </c>
      <c r="D10704">
        <v>9.5797066349112896</v>
      </c>
      <c r="E10704">
        <v>9.1686859898541204</v>
      </c>
      <c r="F10704">
        <v>9.6750199155128307</v>
      </c>
      <c r="G10704">
        <v>9.4831745380079493</v>
      </c>
      <c r="H10704">
        <v>10.0138835179496</v>
      </c>
      <c r="I10704">
        <v>9.2386741027577894</v>
      </c>
      <c r="J10704">
        <v>9.5044304076054598</v>
      </c>
      <c r="K10704">
        <v>9.4927963821905408</v>
      </c>
      <c r="L10704">
        <v>9.3485121641245303</v>
      </c>
      <c r="M10704">
        <v>9.4671293311745206</v>
      </c>
      <c r="N10704">
        <v>9.4270274440004602</v>
      </c>
      <c r="O10704">
        <v>9.43432739771165</v>
      </c>
      <c r="P10704">
        <v>9.3716527253342896</v>
      </c>
      <c r="Q10704">
        <v>9.9376776092220709</v>
      </c>
    </row>
    <row r="10705" spans="1:17">
      <c r="A10705" t="s">
        <v>19451</v>
      </c>
      <c r="B10705" s="16" t="s">
        <v>19452</v>
      </c>
      <c r="C10705">
        <v>5.62538561552046</v>
      </c>
      <c r="D10705">
        <v>5.3929301417275104</v>
      </c>
      <c r="E10705">
        <v>5.4332085476316498</v>
      </c>
      <c r="F10705">
        <v>5.51621391430335</v>
      </c>
      <c r="G10705">
        <v>5.0185235057095401</v>
      </c>
      <c r="H10705">
        <v>5.7925255003189697</v>
      </c>
      <c r="I10705">
        <v>5.28584498120492</v>
      </c>
      <c r="J10705">
        <v>5.2279045433873996</v>
      </c>
      <c r="K10705">
        <v>4.9815688211180698</v>
      </c>
      <c r="L10705">
        <v>4.4473184955329197</v>
      </c>
      <c r="M10705">
        <v>4.5794486673888004</v>
      </c>
      <c r="N10705">
        <v>4.4472252118161997</v>
      </c>
      <c r="O10705">
        <v>4.5388813471664999</v>
      </c>
      <c r="P10705">
        <v>5.3028714561952901</v>
      </c>
      <c r="Q10705">
        <v>2.8218677180984102</v>
      </c>
    </row>
    <row r="10706" spans="1:17">
      <c r="A10706" t="s">
        <v>19453</v>
      </c>
      <c r="B10706" s="16" t="s">
        <v>19454</v>
      </c>
      <c r="C10706">
        <v>7.5654219318715104</v>
      </c>
      <c r="D10706">
        <v>7.6028886384786203</v>
      </c>
      <c r="E10706">
        <v>7.5564261120797998</v>
      </c>
      <c r="F10706">
        <v>7.9629239637863698</v>
      </c>
      <c r="G10706">
        <v>7.7765174914733102</v>
      </c>
      <c r="H10706">
        <v>8.4935732119791307</v>
      </c>
      <c r="I10706">
        <v>7.6630560713496596</v>
      </c>
      <c r="J10706">
        <v>7.8190201706815401</v>
      </c>
      <c r="K10706">
        <v>7.4710016187127</v>
      </c>
      <c r="L10706">
        <v>7.6284855381918701</v>
      </c>
      <c r="M10706">
        <v>8.2046085821340604</v>
      </c>
      <c r="N10706">
        <v>8.1906078682137409</v>
      </c>
      <c r="O10706">
        <v>8.0066062038094596</v>
      </c>
      <c r="P10706">
        <v>7.7449511456680904</v>
      </c>
      <c r="Q10706">
        <v>7.6950435514148801</v>
      </c>
    </row>
    <row r="10707" spans="1:17">
      <c r="A10707" t="s">
        <v>19455</v>
      </c>
      <c r="B10707" s="16" t="s">
        <v>19456</v>
      </c>
      <c r="C10707">
        <v>9.6350804008025097</v>
      </c>
      <c r="D10707">
        <v>9.5983349164222407</v>
      </c>
      <c r="E10707">
        <v>9.4146052667655908</v>
      </c>
      <c r="F10707">
        <v>9.8781660292867297</v>
      </c>
      <c r="G10707">
        <v>9.5814324113433909</v>
      </c>
      <c r="H10707">
        <v>10.3252845971758</v>
      </c>
      <c r="I10707">
        <v>9.9234597064804397</v>
      </c>
      <c r="J10707">
        <v>9.7210393562915396</v>
      </c>
      <c r="K10707">
        <v>9.7063123402071696</v>
      </c>
      <c r="L10707">
        <v>9.8732585947968801</v>
      </c>
      <c r="M10707">
        <v>9.9599109402097206</v>
      </c>
      <c r="N10707">
        <v>9.8325143460905409</v>
      </c>
      <c r="O10707">
        <v>9.9358994617145395</v>
      </c>
      <c r="P10707">
        <v>10.3366443998558</v>
      </c>
      <c r="Q10707">
        <v>8.48255560796823</v>
      </c>
    </row>
    <row r="10708" spans="1:17">
      <c r="A10708" t="s">
        <v>19457</v>
      </c>
      <c r="B10708" s="16" t="s">
        <v>19458</v>
      </c>
      <c r="C10708">
        <v>8.7384493978877007</v>
      </c>
      <c r="D10708">
        <v>8.7279530853595109</v>
      </c>
      <c r="E10708">
        <v>8.2451741909304204</v>
      </c>
      <c r="F10708">
        <v>8.6096390321928808</v>
      </c>
      <c r="G10708">
        <v>8.7211666409088497</v>
      </c>
      <c r="H10708">
        <v>9.2592772812023192</v>
      </c>
      <c r="I10708">
        <v>8.8334082057340506</v>
      </c>
      <c r="J10708">
        <v>8.5343225256127599</v>
      </c>
      <c r="K10708">
        <v>8.6476589065180107</v>
      </c>
      <c r="L10708">
        <v>8.6915192021704701</v>
      </c>
      <c r="M10708">
        <v>9.1627965713572497</v>
      </c>
      <c r="N10708">
        <v>8.8686366954266393</v>
      </c>
      <c r="O10708">
        <v>9.1577623792185499</v>
      </c>
      <c r="P10708">
        <v>9.2948057323943303</v>
      </c>
      <c r="Q10708">
        <v>7.5369478347710803</v>
      </c>
    </row>
    <row r="10709" spans="1:17">
      <c r="A10709" t="s">
        <v>19459</v>
      </c>
      <c r="B10709" s="16" t="s">
        <v>19460</v>
      </c>
      <c r="C10709">
        <v>8.8023102788415102</v>
      </c>
      <c r="D10709">
        <v>8.7148774881820099</v>
      </c>
      <c r="E10709">
        <v>8.1945238237780593</v>
      </c>
      <c r="F10709">
        <v>8.3546754500255904</v>
      </c>
      <c r="G10709">
        <v>8.5686240070536801</v>
      </c>
      <c r="H10709">
        <v>8.0075226726234394</v>
      </c>
      <c r="I10709">
        <v>8.3781583099535393</v>
      </c>
      <c r="J10709">
        <v>7.93179317872006</v>
      </c>
      <c r="K10709">
        <v>8.55871986754231</v>
      </c>
      <c r="L10709">
        <v>8.4376084686430204</v>
      </c>
      <c r="M10709">
        <v>8.4421210292157305</v>
      </c>
      <c r="N10709">
        <v>8.3460374516843903</v>
      </c>
      <c r="O10709">
        <v>8.4859206243690508</v>
      </c>
      <c r="P10709">
        <v>7.9530256707027496</v>
      </c>
      <c r="Q10709">
        <v>8.9266120302692595</v>
      </c>
    </row>
    <row r="10710" spans="1:17">
      <c r="A10710" t="s">
        <v>19461</v>
      </c>
      <c r="B10710" s="16" t="s">
        <v>19462</v>
      </c>
      <c r="C10710">
        <v>8.5559720240314405</v>
      </c>
      <c r="D10710">
        <v>8.7383288550248501</v>
      </c>
      <c r="E10710">
        <v>8.2994402338828408</v>
      </c>
      <c r="F10710">
        <v>8.7157652821545408</v>
      </c>
      <c r="G10710">
        <v>8.8506829170582204</v>
      </c>
      <c r="H10710">
        <v>8.9398326804329908</v>
      </c>
      <c r="I10710">
        <v>8.6131744940128296</v>
      </c>
      <c r="J10710">
        <v>8.6249763423519603</v>
      </c>
      <c r="K10710">
        <v>8.4754117746982107</v>
      </c>
      <c r="L10710">
        <v>8.3453621269901195</v>
      </c>
      <c r="M10710">
        <v>8.7430281934385299</v>
      </c>
      <c r="N10710">
        <v>8.4490871884444907</v>
      </c>
      <c r="O10710">
        <v>8.9251484966369006</v>
      </c>
      <c r="P10710">
        <v>8.9959890021431104</v>
      </c>
      <c r="Q10710">
        <v>7.8374797051227896</v>
      </c>
    </row>
    <row r="10711" spans="1:17">
      <c r="A10711" t="s">
        <v>19463</v>
      </c>
      <c r="B10711" s="16" t="e">
        <v>#N/A</v>
      </c>
      <c r="C10711">
        <v>10.945756347410301</v>
      </c>
      <c r="D10711">
        <v>10.9595534156445</v>
      </c>
      <c r="E10711">
        <v>11.245144721289</v>
      </c>
      <c r="F10711">
        <v>11.7819369539299</v>
      </c>
      <c r="G10711">
        <v>11.310361767946601</v>
      </c>
      <c r="H10711">
        <v>10.8976170916619</v>
      </c>
      <c r="I10711">
        <v>10.4164308019896</v>
      </c>
      <c r="J10711">
        <v>11.8263821929116</v>
      </c>
      <c r="K10711">
        <v>10.7908782063061</v>
      </c>
      <c r="L10711">
        <v>10.9782280218938</v>
      </c>
      <c r="M10711">
        <v>11.216624510656199</v>
      </c>
      <c r="N10711">
        <v>10.836496490565199</v>
      </c>
      <c r="O10711">
        <v>11.059607534056999</v>
      </c>
      <c r="P10711">
        <v>10.8036891459099</v>
      </c>
      <c r="Q10711">
        <v>10.4396731967666</v>
      </c>
    </row>
    <row r="10712" spans="1:17">
      <c r="A10712" t="s">
        <v>19464</v>
      </c>
      <c r="B10712" s="16" t="s">
        <v>19465</v>
      </c>
      <c r="C10712">
        <v>14.521767831281201</v>
      </c>
      <c r="D10712">
        <v>14.570465557440199</v>
      </c>
      <c r="E10712">
        <v>14.3833909665049</v>
      </c>
      <c r="F10712">
        <v>14.490471716304301</v>
      </c>
      <c r="G10712">
        <v>14.3393142101888</v>
      </c>
      <c r="H10712">
        <v>14.3215910949811</v>
      </c>
      <c r="I10712">
        <v>14.655448414979899</v>
      </c>
      <c r="J10712">
        <v>14.168654530776299</v>
      </c>
      <c r="K10712">
        <v>14.9178702902942</v>
      </c>
      <c r="L10712">
        <v>14.6309940744956</v>
      </c>
      <c r="M10712">
        <v>14.3365508101346</v>
      </c>
      <c r="N10712">
        <v>14.5373932972266</v>
      </c>
      <c r="O10712">
        <v>14.1876724873205</v>
      </c>
      <c r="P10712">
        <v>14.204674771160599</v>
      </c>
      <c r="Q10712">
        <v>14.9782470952625</v>
      </c>
    </row>
    <row r="10713" spans="1:17">
      <c r="A10713" t="s">
        <v>19466</v>
      </c>
      <c r="B10713" s="16" t="s">
        <v>19467</v>
      </c>
      <c r="C10713">
        <v>8.0376363763579803</v>
      </c>
      <c r="D10713">
        <v>7.9181166402653496</v>
      </c>
      <c r="E10713">
        <v>9.8041967015047007</v>
      </c>
      <c r="F10713">
        <v>9.4217731309776305</v>
      </c>
      <c r="G10713">
        <v>8.8950374046183303</v>
      </c>
      <c r="H10713">
        <v>7.0990323068118402</v>
      </c>
      <c r="I10713">
        <v>7.9617900303919704</v>
      </c>
      <c r="J10713">
        <v>9.5119500753480803</v>
      </c>
      <c r="K10713">
        <v>8.1096550157549796</v>
      </c>
      <c r="L10713">
        <v>8.5303025845355602</v>
      </c>
      <c r="M10713">
        <v>8.4371918148377105</v>
      </c>
      <c r="N10713">
        <v>9.4165459199860209</v>
      </c>
      <c r="O10713">
        <v>8.6249812202803504</v>
      </c>
      <c r="P10713">
        <v>7.2512976857525899</v>
      </c>
      <c r="Q10713">
        <v>11.034600925990199</v>
      </c>
    </row>
    <row r="10714" spans="1:17">
      <c r="A10714" t="s">
        <v>19468</v>
      </c>
      <c r="B10714" s="16" t="s">
        <v>19469</v>
      </c>
      <c r="C10714">
        <v>11.1056007556501</v>
      </c>
      <c r="D10714">
        <v>10.7665455404079</v>
      </c>
      <c r="E10714">
        <v>13.5926053413896</v>
      </c>
      <c r="F10714">
        <v>13.4206102336973</v>
      </c>
      <c r="G10714">
        <v>13.2978976666619</v>
      </c>
      <c r="H10714">
        <v>8.4968182211730205</v>
      </c>
      <c r="I10714">
        <v>9.0311975015799106</v>
      </c>
      <c r="J10714">
        <v>12.3863938552867</v>
      </c>
      <c r="K10714">
        <v>11.325011082948601</v>
      </c>
      <c r="L10714">
        <v>11.2816838199667</v>
      </c>
      <c r="M10714">
        <v>12.1400834173793</v>
      </c>
      <c r="N10714">
        <v>12.202308892892001</v>
      </c>
      <c r="O10714">
        <v>11.830479932413899</v>
      </c>
      <c r="P10714">
        <v>9.18918461553403</v>
      </c>
      <c r="Q10714">
        <v>14.375732442634799</v>
      </c>
    </row>
    <row r="10715" spans="1:17">
      <c r="A10715" t="s">
        <v>19470</v>
      </c>
      <c r="B10715" s="16" t="s">
        <v>19471</v>
      </c>
      <c r="C10715">
        <v>9.8938668463644692</v>
      </c>
      <c r="D10715">
        <v>9.9569962113789696</v>
      </c>
      <c r="E10715">
        <v>10.922892847783899</v>
      </c>
      <c r="F10715">
        <v>10.664508423162699</v>
      </c>
      <c r="G10715">
        <v>10.1592646550032</v>
      </c>
      <c r="H10715">
        <v>9.1252500780541208</v>
      </c>
      <c r="I10715">
        <v>9.2847763802457894</v>
      </c>
      <c r="J10715">
        <v>10.8501311113929</v>
      </c>
      <c r="K10715">
        <v>9.4814572967295003</v>
      </c>
      <c r="L10715">
        <v>9.4642172584744308</v>
      </c>
      <c r="M10715">
        <v>9.7973400833811404</v>
      </c>
      <c r="N10715">
        <v>10.1696283822589</v>
      </c>
      <c r="O10715">
        <v>10.0121336599362</v>
      </c>
      <c r="P10715">
        <v>9.2082355554392201</v>
      </c>
      <c r="Q10715">
        <v>12.5729544206893</v>
      </c>
    </row>
    <row r="10716" spans="1:17">
      <c r="A10716" t="s">
        <v>19472</v>
      </c>
      <c r="B10716" s="16" t="s">
        <v>19473</v>
      </c>
      <c r="C10716">
        <v>10.7963356182323</v>
      </c>
      <c r="D10716">
        <v>10.5369988812614</v>
      </c>
      <c r="E10716">
        <v>11.294719030615401</v>
      </c>
      <c r="F10716">
        <v>10.550235037272699</v>
      </c>
      <c r="G10716">
        <v>10.630952137231301</v>
      </c>
      <c r="H10716">
        <v>8.4202700467747107</v>
      </c>
      <c r="I10716">
        <v>10.1195632538389</v>
      </c>
      <c r="J10716">
        <v>9.6748926185779407</v>
      </c>
      <c r="K10716">
        <v>10.9795001467877</v>
      </c>
      <c r="L10716">
        <v>10.6680906044921</v>
      </c>
      <c r="M10716">
        <v>10.4206603156398</v>
      </c>
      <c r="N10716">
        <v>10.571883144410799</v>
      </c>
      <c r="O10716">
        <v>10.304500198991001</v>
      </c>
      <c r="P10716">
        <v>8.5520009345341101</v>
      </c>
      <c r="Q10716">
        <v>13.138016433112201</v>
      </c>
    </row>
    <row r="10717" spans="1:17">
      <c r="A10717" t="s">
        <v>19474</v>
      </c>
      <c r="B10717" s="16" t="s">
        <v>19475</v>
      </c>
      <c r="C10717">
        <v>13.258455577159699</v>
      </c>
      <c r="D10717">
        <v>13.206672064567799</v>
      </c>
      <c r="E10717">
        <v>13.879823053375601</v>
      </c>
      <c r="F10717">
        <v>13.362240340501501</v>
      </c>
      <c r="G10717">
        <v>13.4877872313018</v>
      </c>
      <c r="H10717">
        <v>13.0739538454457</v>
      </c>
      <c r="I10717">
        <v>13.5391948626656</v>
      </c>
      <c r="J10717">
        <v>13.5999364344973</v>
      </c>
      <c r="K10717">
        <v>13.843989191282301</v>
      </c>
      <c r="L10717">
        <v>14.0043833608824</v>
      </c>
      <c r="M10717">
        <v>13.631043627143701</v>
      </c>
      <c r="N10717">
        <v>14.0329692462852</v>
      </c>
      <c r="O10717">
        <v>13.256100299877399</v>
      </c>
      <c r="P10717">
        <v>13.4388119938258</v>
      </c>
      <c r="Q10717">
        <v>15.483382966433799</v>
      </c>
    </row>
    <row r="10718" spans="1:17">
      <c r="A10718" t="s">
        <v>19476</v>
      </c>
      <c r="B10718" s="16" t="s">
        <v>19477</v>
      </c>
      <c r="C10718">
        <v>14.812176070530599</v>
      </c>
      <c r="D10718">
        <v>14.712051564749601</v>
      </c>
      <c r="E10718">
        <v>14.9063245600467</v>
      </c>
      <c r="F10718">
        <v>15.0175478865253</v>
      </c>
      <c r="G10718">
        <v>14.956578032091899</v>
      </c>
      <c r="H10718">
        <v>14.0727710762417</v>
      </c>
      <c r="I10718">
        <v>14.671712599064801</v>
      </c>
      <c r="J10718">
        <v>14.2547340463589</v>
      </c>
      <c r="K10718">
        <v>15.304009437454299</v>
      </c>
      <c r="L10718">
        <v>15.336647822329301</v>
      </c>
      <c r="M10718">
        <v>14.909169471861199</v>
      </c>
      <c r="N10718">
        <v>15.4235624651092</v>
      </c>
      <c r="O10718">
        <v>14.5298807434724</v>
      </c>
      <c r="P10718">
        <v>13.522723409849799</v>
      </c>
      <c r="Q10718">
        <v>17.279163304586199</v>
      </c>
    </row>
    <row r="10719" spans="1:17">
      <c r="A10719" t="s">
        <v>19478</v>
      </c>
      <c r="B10719" s="16" t="s">
        <v>19479</v>
      </c>
      <c r="C10719">
        <v>12.480165752522399</v>
      </c>
      <c r="D10719">
        <v>12.5048360396269</v>
      </c>
      <c r="E10719">
        <v>12.0662114748525</v>
      </c>
      <c r="F10719">
        <v>13.1591330418367</v>
      </c>
      <c r="G10719">
        <v>12.513647310612599</v>
      </c>
      <c r="H10719">
        <v>11.983836119970899</v>
      </c>
      <c r="I10719">
        <v>11.8798020806369</v>
      </c>
      <c r="J10719">
        <v>12.4219166263461</v>
      </c>
      <c r="K10719">
        <v>12.7025413774171</v>
      </c>
      <c r="L10719">
        <v>12.4021466989206</v>
      </c>
      <c r="M10719">
        <v>12.404607313637699</v>
      </c>
      <c r="N10719">
        <v>12.3185093784586</v>
      </c>
      <c r="O10719">
        <v>11.993547564558201</v>
      </c>
      <c r="P10719">
        <v>11.350974449439001</v>
      </c>
      <c r="Q10719">
        <v>12.450959805080799</v>
      </c>
    </row>
    <row r="10720" spans="1:17">
      <c r="A10720" t="s">
        <v>19480</v>
      </c>
      <c r="B10720" s="16" t="s">
        <v>19481</v>
      </c>
      <c r="C10720">
        <v>9.6438204451909204</v>
      </c>
      <c r="D10720">
        <v>9.6541887275535707</v>
      </c>
      <c r="E10720">
        <v>9.9452644657842395</v>
      </c>
      <c r="F10720">
        <v>9.5863757917782397</v>
      </c>
      <c r="G10720">
        <v>9.4219747319285396</v>
      </c>
      <c r="H10720">
        <v>10.7422944080788</v>
      </c>
      <c r="I10720">
        <v>10.1736500126931</v>
      </c>
      <c r="J10720">
        <v>10.1794300115717</v>
      </c>
      <c r="K10720">
        <v>9.8933304631238901</v>
      </c>
      <c r="L10720">
        <v>10.492662749114499</v>
      </c>
      <c r="M10720">
        <v>10.742620779214899</v>
      </c>
      <c r="N10720">
        <v>10.119890791875999</v>
      </c>
      <c r="O10720">
        <v>10.441841841363599</v>
      </c>
      <c r="P10720">
        <v>9.6733376172430106</v>
      </c>
      <c r="Q10720">
        <v>9.6975493141544398</v>
      </c>
    </row>
    <row r="10721" spans="1:17">
      <c r="A10721" t="s">
        <v>19482</v>
      </c>
      <c r="B10721" s="16" t="s">
        <v>19483</v>
      </c>
      <c r="C10721">
        <v>10.717806433456101</v>
      </c>
      <c r="D10721">
        <v>10.705734602807199</v>
      </c>
      <c r="E10721">
        <v>10.9713093500343</v>
      </c>
      <c r="F10721">
        <v>10.9369503847898</v>
      </c>
      <c r="G10721">
        <v>10.5543887866615</v>
      </c>
      <c r="H10721">
        <v>11.103669484858299</v>
      </c>
      <c r="I10721">
        <v>10.496964076140699</v>
      </c>
      <c r="J10721">
        <v>11.301502400518499</v>
      </c>
      <c r="K10721">
        <v>10.520126928721</v>
      </c>
      <c r="L10721">
        <v>10.891223583628101</v>
      </c>
      <c r="M10721">
        <v>11.0951976855795</v>
      </c>
      <c r="N10721">
        <v>11.135446111703001</v>
      </c>
      <c r="O10721">
        <v>10.941187819799699</v>
      </c>
      <c r="P10721">
        <v>10.3672321088677</v>
      </c>
      <c r="Q10721">
        <v>11.5193672609864</v>
      </c>
    </row>
    <row r="10722" spans="1:17">
      <c r="A10722" t="s">
        <v>19484</v>
      </c>
      <c r="B10722" s="16" t="s">
        <v>19485</v>
      </c>
      <c r="C10722">
        <v>10.683604308221801</v>
      </c>
      <c r="D10722">
        <v>10.6290679461308</v>
      </c>
      <c r="E10722">
        <v>10.5414709548043</v>
      </c>
      <c r="F10722">
        <v>11.1989690648289</v>
      </c>
      <c r="G10722">
        <v>10.7036560986575</v>
      </c>
      <c r="H10722">
        <v>10.871614804341901</v>
      </c>
      <c r="I10722">
        <v>10.2109362568671</v>
      </c>
      <c r="J10722">
        <v>10.9841124699115</v>
      </c>
      <c r="K10722">
        <v>10.6230309675464</v>
      </c>
      <c r="L10722">
        <v>10.708310184857501</v>
      </c>
      <c r="M10722">
        <v>10.554657169859</v>
      </c>
      <c r="N10722">
        <v>10.4375203568754</v>
      </c>
      <c r="O10722">
        <v>10.339036452509699</v>
      </c>
      <c r="P10722">
        <v>10.2460625811747</v>
      </c>
      <c r="Q10722">
        <v>9.0486929182374407</v>
      </c>
    </row>
    <row r="10723" spans="1:17">
      <c r="A10723" t="s">
        <v>19486</v>
      </c>
      <c r="B10723" s="16" t="s">
        <v>19487</v>
      </c>
      <c r="C10723">
        <v>9.2448535155419993</v>
      </c>
      <c r="D10723">
        <v>9.2864446114931596</v>
      </c>
      <c r="E10723">
        <v>9.4195120659163791</v>
      </c>
      <c r="F10723">
        <v>9.2972487399183308</v>
      </c>
      <c r="G10723">
        <v>9.2618510359198094</v>
      </c>
      <c r="H10723">
        <v>10.0341193850672</v>
      </c>
      <c r="I10723">
        <v>9.1480473916360907</v>
      </c>
      <c r="J10723">
        <v>9.1897448844091691</v>
      </c>
      <c r="K10723">
        <v>8.8083307125549997</v>
      </c>
      <c r="L10723">
        <v>9.2574645770837591</v>
      </c>
      <c r="M10723">
        <v>9.6389833486915197</v>
      </c>
      <c r="N10723">
        <v>9.7803338019970898</v>
      </c>
      <c r="O10723">
        <v>9.7524929793526596</v>
      </c>
      <c r="P10723">
        <v>8.77284866222214</v>
      </c>
      <c r="Q10723">
        <v>9.65973340900055</v>
      </c>
    </row>
    <row r="10724" spans="1:17">
      <c r="A10724" t="s">
        <v>19488</v>
      </c>
      <c r="B10724" s="16" t="s">
        <v>19489</v>
      </c>
      <c r="C10724">
        <v>8.9269091726341205</v>
      </c>
      <c r="D10724">
        <v>9.0149928121091492</v>
      </c>
      <c r="E10724">
        <v>9.0020385983197109</v>
      </c>
      <c r="F10724">
        <v>9.1443597467100801</v>
      </c>
      <c r="G10724">
        <v>8.7242431535982501</v>
      </c>
      <c r="H10724">
        <v>9.2913917362048597</v>
      </c>
      <c r="I10724">
        <v>8.8437125412622297</v>
      </c>
      <c r="J10724">
        <v>9.1404623797686408</v>
      </c>
      <c r="K10724">
        <v>8.8486103706074495</v>
      </c>
      <c r="L10724">
        <v>8.8533500129541203</v>
      </c>
      <c r="M10724">
        <v>8.6839222761089694</v>
      </c>
      <c r="N10724">
        <v>8.8965635924266095</v>
      </c>
      <c r="O10724">
        <v>8.7746439139984904</v>
      </c>
      <c r="P10724">
        <v>9.0146615554043805</v>
      </c>
      <c r="Q10724">
        <v>8.0859864702427604</v>
      </c>
    </row>
    <row r="10725" spans="1:17">
      <c r="A10725" t="s">
        <v>19490</v>
      </c>
      <c r="B10725" s="16" t="s">
        <v>38</v>
      </c>
      <c r="C10725">
        <v>6.55662993027242</v>
      </c>
      <c r="D10725">
        <v>6.8509999593391502</v>
      </c>
      <c r="E10725">
        <v>6.9288042288224601</v>
      </c>
      <c r="F10725">
        <v>7.2883881017023899</v>
      </c>
      <c r="G10725">
        <v>7.3910775129397202</v>
      </c>
      <c r="H10725">
        <v>7.7918770233954904</v>
      </c>
      <c r="I10725">
        <v>7.03831642557099</v>
      </c>
      <c r="J10725">
        <v>7.1322856567136599</v>
      </c>
      <c r="K10725">
        <v>6.6591463038335998</v>
      </c>
      <c r="L10725">
        <v>7.1556786543903099</v>
      </c>
      <c r="M10725">
        <v>7.5097861683678904</v>
      </c>
      <c r="N10725">
        <v>7.3733479364817498</v>
      </c>
      <c r="O10725">
        <v>7.5082940900497404</v>
      </c>
      <c r="P10725">
        <v>7.3429700170842302</v>
      </c>
      <c r="Q10725">
        <v>5.09416193408443</v>
      </c>
    </row>
    <row r="10726" spans="1:17">
      <c r="A10726" t="s">
        <v>19491</v>
      </c>
      <c r="B10726" s="16" t="s">
        <v>19492</v>
      </c>
      <c r="C10726">
        <v>8.7357261552119798</v>
      </c>
      <c r="D10726">
        <v>8.78661913179503</v>
      </c>
      <c r="E10726">
        <v>8.6971671225079596</v>
      </c>
      <c r="F10726">
        <v>9.2480647506272007</v>
      </c>
      <c r="G10726">
        <v>8.8450414373073496</v>
      </c>
      <c r="H10726">
        <v>9.6544782351107106</v>
      </c>
      <c r="I10726">
        <v>8.8230297066461993</v>
      </c>
      <c r="J10726">
        <v>9.2569235497667606</v>
      </c>
      <c r="K10726">
        <v>8.7668934846695308</v>
      </c>
      <c r="L10726">
        <v>8.7388995001377996</v>
      </c>
      <c r="M10726">
        <v>9.2198643761111096</v>
      </c>
      <c r="N10726">
        <v>8.9239599165894905</v>
      </c>
      <c r="O10726">
        <v>9.1177220033299502</v>
      </c>
      <c r="P10726">
        <v>8.9770715055718195</v>
      </c>
      <c r="Q10726">
        <v>8.1958182219819093</v>
      </c>
    </row>
    <row r="10727" spans="1:17">
      <c r="A10727" t="s">
        <v>19493</v>
      </c>
      <c r="B10727" s="16" t="s">
        <v>19494</v>
      </c>
      <c r="C10727">
        <v>6.9641953269213799</v>
      </c>
      <c r="D10727">
        <v>7.1604768404420396</v>
      </c>
      <c r="E10727">
        <v>6.4200101908932998</v>
      </c>
      <c r="F10727">
        <v>7.3017728268393398</v>
      </c>
      <c r="G10727">
        <v>6.9497333056202697</v>
      </c>
      <c r="H10727">
        <v>7.9231681318978797</v>
      </c>
      <c r="I10727">
        <v>7.0292922252327301</v>
      </c>
      <c r="J10727">
        <v>7.4628622513126999</v>
      </c>
      <c r="K10727">
        <v>6.8919526260035502</v>
      </c>
      <c r="L10727">
        <v>7.1788191819805096</v>
      </c>
      <c r="M10727">
        <v>7.3769205774306199</v>
      </c>
      <c r="N10727">
        <v>7.4161369070952396</v>
      </c>
      <c r="O10727">
        <v>7.2947000324704296</v>
      </c>
      <c r="P10727">
        <v>7.5956949036652004</v>
      </c>
      <c r="Q10727">
        <v>5.09416193408443</v>
      </c>
    </row>
    <row r="10728" spans="1:17">
      <c r="A10728" t="s">
        <v>19495</v>
      </c>
      <c r="B10728" s="16" t="s">
        <v>19496</v>
      </c>
      <c r="C10728">
        <v>7.61966073771534</v>
      </c>
      <c r="D10728">
        <v>7.5799709817517096</v>
      </c>
      <c r="E10728">
        <v>7.1697829372000497</v>
      </c>
      <c r="F10728">
        <v>7.6699882148714096</v>
      </c>
      <c r="G10728">
        <v>7.3517712000585602</v>
      </c>
      <c r="H10728">
        <v>7.9470997620420496</v>
      </c>
      <c r="I10728">
        <v>7.3949308559448603</v>
      </c>
      <c r="J10728">
        <v>7.7185108985042596</v>
      </c>
      <c r="K10728">
        <v>7.17210543603725</v>
      </c>
      <c r="L10728">
        <v>7.0169966288756003</v>
      </c>
      <c r="M10728">
        <v>7.5003543822553702</v>
      </c>
      <c r="N10728">
        <v>7.74171880370272</v>
      </c>
      <c r="O10728">
        <v>7.758198071442</v>
      </c>
      <c r="P10728">
        <v>7.72238923081082</v>
      </c>
      <c r="Q10728">
        <v>6.6375058506955904</v>
      </c>
    </row>
    <row r="10729" spans="1:17">
      <c r="A10729" t="s">
        <v>19497</v>
      </c>
      <c r="B10729" s="16" t="s">
        <v>19498</v>
      </c>
      <c r="C10729">
        <v>7.5837296581913201</v>
      </c>
      <c r="D10729">
        <v>7.8188837629571299</v>
      </c>
      <c r="E10729">
        <v>8.0689192944245107</v>
      </c>
      <c r="F10729">
        <v>7.9331672995406102</v>
      </c>
      <c r="G10729">
        <v>8.0163992560602004</v>
      </c>
      <c r="H10729">
        <v>8.5161363628839002</v>
      </c>
      <c r="I10729">
        <v>8.8792086796186904</v>
      </c>
      <c r="J10729">
        <v>8.74472063996628</v>
      </c>
      <c r="K10729">
        <v>8.1709701325213295</v>
      </c>
      <c r="L10729">
        <v>8.8747178105291091</v>
      </c>
      <c r="M10729">
        <v>8.56469933264788</v>
      </c>
      <c r="N10729">
        <v>8.7595036207703991</v>
      </c>
      <c r="O10729">
        <v>8.2864767369398091</v>
      </c>
      <c r="P10729">
        <v>8.9121585051130907</v>
      </c>
      <c r="Q10729">
        <v>7.6950435514148801</v>
      </c>
    </row>
    <row r="10730" spans="1:17">
      <c r="A10730" t="s">
        <v>19499</v>
      </c>
      <c r="B10730" s="16" t="s">
        <v>19500</v>
      </c>
      <c r="C10730">
        <v>10.9743312755673</v>
      </c>
      <c r="D10730">
        <v>10.903045719161099</v>
      </c>
      <c r="E10730">
        <v>11.4793198243551</v>
      </c>
      <c r="F10730">
        <v>11.2455060833577</v>
      </c>
      <c r="G10730">
        <v>10.8015475126286</v>
      </c>
      <c r="H10730">
        <v>12.0540547901316</v>
      </c>
      <c r="I10730">
        <v>11.187252547604199</v>
      </c>
      <c r="J10730">
        <v>11.627019786533999</v>
      </c>
      <c r="K10730">
        <v>10.8885379738525</v>
      </c>
      <c r="L10730">
        <v>11.5829036684637</v>
      </c>
      <c r="M10730">
        <v>12.0664100810687</v>
      </c>
      <c r="N10730">
        <v>11.872414534505801</v>
      </c>
      <c r="O10730">
        <v>11.732086219555001</v>
      </c>
      <c r="P10730">
        <v>10.7729482583748</v>
      </c>
      <c r="Q10730">
        <v>10.607972895164099</v>
      </c>
    </row>
    <row r="10731" spans="1:17">
      <c r="A10731" t="s">
        <v>19501</v>
      </c>
      <c r="B10731" s="16" t="s">
        <v>19502</v>
      </c>
      <c r="C10731">
        <v>6.0909271146733497</v>
      </c>
      <c r="D10731">
        <v>5.9609864132494002</v>
      </c>
      <c r="E10731">
        <v>5.54791781288802</v>
      </c>
      <c r="F10731">
        <v>6.3553236597965803</v>
      </c>
      <c r="G10731">
        <v>6.2918722402955201</v>
      </c>
      <c r="H10731">
        <v>6.5659659380906303</v>
      </c>
      <c r="I10731">
        <v>5.9240666568416502</v>
      </c>
      <c r="J10731">
        <v>6.0135244304895803</v>
      </c>
      <c r="K10731">
        <v>5.81396477862459</v>
      </c>
      <c r="L10731">
        <v>5.9455161281204401</v>
      </c>
      <c r="M10731">
        <v>6.49298820394774</v>
      </c>
      <c r="N10731">
        <v>6.5049286515854696</v>
      </c>
      <c r="O10731">
        <v>6.3740501040455104</v>
      </c>
      <c r="P10731">
        <v>6.5105945574874102</v>
      </c>
      <c r="Q10731">
        <v>5.09416193408443</v>
      </c>
    </row>
    <row r="10732" spans="1:17">
      <c r="A10732" t="s">
        <v>19503</v>
      </c>
      <c r="B10732" s="16" t="s">
        <v>19504</v>
      </c>
      <c r="C10732">
        <v>4.3623517865106702</v>
      </c>
      <c r="D10732">
        <v>4.60434225742737</v>
      </c>
      <c r="E10732">
        <v>4.6393553598667303</v>
      </c>
      <c r="F10732">
        <v>4.2917886290068799</v>
      </c>
      <c r="G10732">
        <v>4.3009286659846602</v>
      </c>
      <c r="H10732">
        <v>4.1560374762891303</v>
      </c>
      <c r="I10732">
        <v>4.2360017113942803</v>
      </c>
      <c r="J10732">
        <v>4.6307624373210201</v>
      </c>
      <c r="K10732">
        <v>3.91162951239331</v>
      </c>
      <c r="L10732">
        <v>4.1946255460110002</v>
      </c>
      <c r="M10732">
        <v>4.0387673383778999</v>
      </c>
      <c r="N10732">
        <v>4.0888472785647796</v>
      </c>
      <c r="O10732">
        <v>3.8507909364900099</v>
      </c>
      <c r="P10732">
        <v>3.3893867502571098</v>
      </c>
      <c r="Q10732">
        <v>2.8218677180984102</v>
      </c>
    </row>
    <row r="10733" spans="1:17">
      <c r="A10733" t="s">
        <v>19505</v>
      </c>
      <c r="B10733" s="16" t="s">
        <v>19506</v>
      </c>
      <c r="C10733">
        <v>7.9881288110009603</v>
      </c>
      <c r="D10733">
        <v>7.6857187898793402</v>
      </c>
      <c r="E10733">
        <v>7.9652855630424</v>
      </c>
      <c r="F10733">
        <v>7.1910315324497596</v>
      </c>
      <c r="G10733">
        <v>7.9961697092942901</v>
      </c>
      <c r="H10733">
        <v>6.6964695242667904</v>
      </c>
      <c r="I10733">
        <v>7.8331533557725299</v>
      </c>
      <c r="J10733">
        <v>6.9738646069234704</v>
      </c>
      <c r="K10733">
        <v>8.3153295908684797</v>
      </c>
      <c r="L10733">
        <v>8.4908647159311492</v>
      </c>
      <c r="M10733">
        <v>7.5238188887914399</v>
      </c>
      <c r="N10733">
        <v>7.7858623783322196</v>
      </c>
      <c r="O10733">
        <v>7.4983353463061304</v>
      </c>
      <c r="P10733">
        <v>7.42914401366719</v>
      </c>
      <c r="Q10733">
        <v>9.7343991185863192</v>
      </c>
    </row>
    <row r="10734" spans="1:17">
      <c r="A10734" t="s">
        <v>19507</v>
      </c>
      <c r="B10734" s="16" t="s">
        <v>19508</v>
      </c>
      <c r="C10734">
        <v>8.5184345784072004</v>
      </c>
      <c r="D10734">
        <v>8.6910383824781192</v>
      </c>
      <c r="E10734">
        <v>8.7758153306340407</v>
      </c>
      <c r="F10734">
        <v>8.9459267262059701</v>
      </c>
      <c r="G10734">
        <v>8.71189751995019</v>
      </c>
      <c r="H10734">
        <v>9.1928201449017095</v>
      </c>
      <c r="I10734">
        <v>8.3746086809161504</v>
      </c>
      <c r="J10734">
        <v>8.7574318761136301</v>
      </c>
      <c r="K10734">
        <v>8.2092980526014401</v>
      </c>
      <c r="L10734">
        <v>8.6617789707806203</v>
      </c>
      <c r="M10734">
        <v>8.7921065647055308</v>
      </c>
      <c r="N10734">
        <v>8.9435626086986293</v>
      </c>
      <c r="O10734">
        <v>8.8528349359007894</v>
      </c>
      <c r="P10734">
        <v>8.10605289022606</v>
      </c>
      <c r="Q10734">
        <v>8.48255560796823</v>
      </c>
    </row>
    <row r="10735" spans="1:17">
      <c r="A10735" t="s">
        <v>19509</v>
      </c>
      <c r="B10735" s="16" t="s">
        <v>19510</v>
      </c>
      <c r="C10735">
        <v>7.9368589542794101</v>
      </c>
      <c r="D10735">
        <v>7.7741685686080899</v>
      </c>
      <c r="E10735">
        <v>7.8018948752367301</v>
      </c>
      <c r="F10735">
        <v>7.6228138365519698</v>
      </c>
      <c r="G10735">
        <v>7.6909739137373903</v>
      </c>
      <c r="H10735">
        <v>7.0198431745350502</v>
      </c>
      <c r="I10735">
        <v>7.63363558443098</v>
      </c>
      <c r="J10735">
        <v>7.3664432334145298</v>
      </c>
      <c r="K10735">
        <v>7.8432955415329202</v>
      </c>
      <c r="L10735">
        <v>7.8653237159359</v>
      </c>
      <c r="M10735">
        <v>7.7395484609045004</v>
      </c>
      <c r="N10735">
        <v>7.5629610835179397</v>
      </c>
      <c r="O10735">
        <v>7.7072538988913903</v>
      </c>
      <c r="P10735">
        <v>7.4567578773205998</v>
      </c>
      <c r="Q10735">
        <v>8.2978683598244807</v>
      </c>
    </row>
    <row r="10736" spans="1:17">
      <c r="A10736" t="s">
        <v>19511</v>
      </c>
      <c r="B10736" s="16" t="s">
        <v>19512</v>
      </c>
      <c r="C10736">
        <v>8.4502961012565301</v>
      </c>
      <c r="D10736">
        <v>8.5597065327987298</v>
      </c>
      <c r="E10736">
        <v>8.2887492593372603</v>
      </c>
      <c r="F10736">
        <v>8.6176748661300699</v>
      </c>
      <c r="G10736">
        <v>8.4435274685264705</v>
      </c>
      <c r="H10736">
        <v>8.6991092833680206</v>
      </c>
      <c r="I10736">
        <v>8.3458924898333908</v>
      </c>
      <c r="J10736">
        <v>8.2849586056890896</v>
      </c>
      <c r="K10736">
        <v>8.2764761803879505</v>
      </c>
      <c r="L10736">
        <v>8.3856212379454504</v>
      </c>
      <c r="M10736">
        <v>8.6587377689042206</v>
      </c>
      <c r="N10736">
        <v>8.6263454454071198</v>
      </c>
      <c r="O10736">
        <v>8.8760649419286093</v>
      </c>
      <c r="P10736">
        <v>8.5131253811847092</v>
      </c>
      <c r="Q10736">
        <v>8.0859864702427604</v>
      </c>
    </row>
    <row r="10737" spans="1:17">
      <c r="A10737" t="s">
        <v>19513</v>
      </c>
      <c r="B10737" s="16" t="e">
        <v>#N/A</v>
      </c>
      <c r="C10737">
        <v>2.8218677180984102</v>
      </c>
      <c r="D10737">
        <v>2.8218677180984102</v>
      </c>
      <c r="E10737">
        <v>2.8218677180984102</v>
      </c>
      <c r="F10737">
        <v>3.4706286095040801</v>
      </c>
      <c r="G10737">
        <v>3.5425260543824399</v>
      </c>
      <c r="H10737">
        <v>2.8218677180984102</v>
      </c>
      <c r="I10737">
        <v>3.3100125595866299</v>
      </c>
      <c r="J10737">
        <v>2.8218677180984102</v>
      </c>
      <c r="K10737">
        <v>3.91162951239331</v>
      </c>
      <c r="L10737">
        <v>2.8218677180984102</v>
      </c>
      <c r="M10737">
        <v>3.23818724324593</v>
      </c>
      <c r="N10737">
        <v>2.8218677180984102</v>
      </c>
      <c r="O10737">
        <v>2.8218677180984102</v>
      </c>
      <c r="P10737">
        <v>2.8218677180984102</v>
      </c>
      <c r="Q10737">
        <v>2.8218677180984102</v>
      </c>
    </row>
    <row r="10738" spans="1:17">
      <c r="A10738" t="s">
        <v>19514</v>
      </c>
      <c r="B10738" s="16" t="e">
        <v>#N/A</v>
      </c>
      <c r="C10738">
        <v>2.8218677180984102</v>
      </c>
      <c r="D10738">
        <v>2.8218677180984102</v>
      </c>
      <c r="E10738">
        <v>3.4028894668404299</v>
      </c>
      <c r="F10738">
        <v>3.2825265482838799</v>
      </c>
      <c r="G10738">
        <v>2.8218677180984102</v>
      </c>
      <c r="H10738">
        <v>2.8218677180984102</v>
      </c>
      <c r="I10738">
        <v>3.3100125595866299</v>
      </c>
      <c r="J10738">
        <v>2.8218677180984102</v>
      </c>
      <c r="K10738">
        <v>3.27554212654834</v>
      </c>
      <c r="L10738">
        <v>3.6339073669181099</v>
      </c>
      <c r="M10738">
        <v>3.4086250003018401</v>
      </c>
      <c r="N10738">
        <v>3.99991931403749</v>
      </c>
      <c r="O10738">
        <v>3.24931794675887</v>
      </c>
      <c r="P10738">
        <v>2.8218677180984102</v>
      </c>
      <c r="Q10738">
        <v>2.8218677180984102</v>
      </c>
    </row>
    <row r="10739" spans="1:17">
      <c r="A10739" t="s">
        <v>19515</v>
      </c>
      <c r="B10739" s="16" t="e">
        <v>#N/A</v>
      </c>
      <c r="C10739">
        <v>3.3064422771203601</v>
      </c>
      <c r="D10739">
        <v>3.4870161193063098</v>
      </c>
      <c r="E10739">
        <v>2.8218677180984102</v>
      </c>
      <c r="F10739">
        <v>3.4706286095040801</v>
      </c>
      <c r="G10739">
        <v>4.0460446887748596</v>
      </c>
      <c r="H10739">
        <v>3.65660975244205</v>
      </c>
      <c r="I10739">
        <v>3.3100125595866299</v>
      </c>
      <c r="J10739">
        <v>3.5611359966351301</v>
      </c>
      <c r="K10739">
        <v>3.7184612093777498</v>
      </c>
      <c r="L10739">
        <v>3.29479214013883</v>
      </c>
      <c r="M10739">
        <v>3.23818724324593</v>
      </c>
      <c r="N10739">
        <v>4.1706164353931596</v>
      </c>
      <c r="O10739">
        <v>3.5569664057961599</v>
      </c>
      <c r="P10739">
        <v>3.7927642367557501</v>
      </c>
      <c r="Q10739">
        <v>2.8218677180984102</v>
      </c>
    </row>
    <row r="10740" spans="1:17">
      <c r="A10740" t="s">
        <v>19516</v>
      </c>
      <c r="B10740" s="16" t="s">
        <v>19517</v>
      </c>
      <c r="C10740">
        <v>9.4297292278517499</v>
      </c>
      <c r="D10740">
        <v>9.4996444426091404</v>
      </c>
      <c r="E10740">
        <v>9.3492497027969605</v>
      </c>
      <c r="F10740">
        <v>9.4639754975980708</v>
      </c>
      <c r="G10740">
        <v>9.2490935198308097</v>
      </c>
      <c r="H10740">
        <v>10.3361911944531</v>
      </c>
      <c r="I10740">
        <v>9.4806977606476899</v>
      </c>
      <c r="J10740">
        <v>9.4150132702542209</v>
      </c>
      <c r="K10740">
        <v>9.2217889825643908</v>
      </c>
      <c r="L10740">
        <v>9.6505311315041808</v>
      </c>
      <c r="M10740">
        <v>9.4743632348886901</v>
      </c>
      <c r="N10740">
        <v>9.6845776964408206</v>
      </c>
      <c r="O10740">
        <v>9.4498907837795301</v>
      </c>
      <c r="P10740">
        <v>9.6575842504971394</v>
      </c>
      <c r="Q10740">
        <v>6.9204191934356096</v>
      </c>
    </row>
    <row r="10741" spans="1:17">
      <c r="A10741" t="s">
        <v>19518</v>
      </c>
      <c r="B10741" s="16" t="s">
        <v>19519</v>
      </c>
      <c r="C10741">
        <v>7.1062601366847904</v>
      </c>
      <c r="D10741">
        <v>6.8219210145429399</v>
      </c>
      <c r="E10741">
        <v>7.3861441046154104</v>
      </c>
      <c r="F10741">
        <v>7.4107746827052701</v>
      </c>
      <c r="G10741">
        <v>7.31953339309071</v>
      </c>
      <c r="H10741">
        <v>7.18218054452836</v>
      </c>
      <c r="I10741">
        <v>7.0826050305748796</v>
      </c>
      <c r="J10741">
        <v>6.8202649878054</v>
      </c>
      <c r="K10741">
        <v>7.2139074714105504</v>
      </c>
      <c r="L10741">
        <v>7.1162623791641204</v>
      </c>
      <c r="M10741">
        <v>7.6697686154396996</v>
      </c>
      <c r="N10741">
        <v>7.8339579376500996</v>
      </c>
      <c r="O10741">
        <v>7.6942310684692004</v>
      </c>
      <c r="P10741">
        <v>7.1191899593250501</v>
      </c>
      <c r="Q10741">
        <v>7.8374797051227896</v>
      </c>
    </row>
    <row r="10742" spans="1:17">
      <c r="A10742" t="s">
        <v>19520</v>
      </c>
      <c r="B10742" s="16" t="s">
        <v>19521</v>
      </c>
      <c r="C10742">
        <v>9.1209492140803405</v>
      </c>
      <c r="D10742">
        <v>9.1512842927105105</v>
      </c>
      <c r="E10742">
        <v>9.1122205634656304</v>
      </c>
      <c r="F10742">
        <v>9.4079415817928904</v>
      </c>
      <c r="G10742">
        <v>9.0623876523432507</v>
      </c>
      <c r="H10742">
        <v>8.5602301064198407</v>
      </c>
      <c r="I10742">
        <v>8.6779596745339305</v>
      </c>
      <c r="J10742">
        <v>9.0486534879959795</v>
      </c>
      <c r="K10742">
        <v>8.7409717651242396</v>
      </c>
      <c r="L10742">
        <v>8.6672321134242001</v>
      </c>
      <c r="M10742">
        <v>8.6734821389404608</v>
      </c>
      <c r="N10742">
        <v>8.1104622847137993</v>
      </c>
      <c r="O10742">
        <v>8.6543919407954597</v>
      </c>
      <c r="P10742">
        <v>8.7837767384524899</v>
      </c>
      <c r="Q10742">
        <v>7.9670857749043096</v>
      </c>
    </row>
    <row r="10743" spans="1:17">
      <c r="A10743" t="s">
        <v>19522</v>
      </c>
      <c r="B10743" s="16" t="s">
        <v>19523</v>
      </c>
      <c r="C10743">
        <v>10.140230096094699</v>
      </c>
      <c r="D10743">
        <v>10.3176229064909</v>
      </c>
      <c r="E10743">
        <v>10.2927912395417</v>
      </c>
      <c r="F10743">
        <v>10.661921053109101</v>
      </c>
      <c r="G10743">
        <v>10.059290680739499</v>
      </c>
      <c r="H10743">
        <v>11.3748913161298</v>
      </c>
      <c r="I10743">
        <v>10.3502288651518</v>
      </c>
      <c r="J10743">
        <v>10.878038318267</v>
      </c>
      <c r="K10743">
        <v>10.2497254198815</v>
      </c>
      <c r="L10743">
        <v>10.2499574800534</v>
      </c>
      <c r="M10743">
        <v>10.404973425818101</v>
      </c>
      <c r="N10743">
        <v>10.3703214385783</v>
      </c>
      <c r="O10743">
        <v>10.228338759558699</v>
      </c>
      <c r="P10743">
        <v>10.7747747927581</v>
      </c>
      <c r="Q10743">
        <v>9.3629875558906797</v>
      </c>
    </row>
    <row r="10744" spans="1:17">
      <c r="A10744" t="s">
        <v>19524</v>
      </c>
      <c r="B10744" s="16" t="s">
        <v>19525</v>
      </c>
      <c r="C10744">
        <v>8.7247814586871506</v>
      </c>
      <c r="D10744">
        <v>8.92475746460015</v>
      </c>
      <c r="E10744">
        <v>9.1152481907744995</v>
      </c>
      <c r="F10744">
        <v>9.4278781672948497</v>
      </c>
      <c r="G10744">
        <v>8.8365376179062203</v>
      </c>
      <c r="H10744">
        <v>9.8972082254950902</v>
      </c>
      <c r="I10744">
        <v>9.0491174222308999</v>
      </c>
      <c r="J10744">
        <v>9.7014426700341705</v>
      </c>
      <c r="K10744">
        <v>8.9913671905444001</v>
      </c>
      <c r="L10744">
        <v>9.1447296443777493</v>
      </c>
      <c r="M10744">
        <v>9.2398116806422603</v>
      </c>
      <c r="N10744">
        <v>9.1932293790724007</v>
      </c>
      <c r="O10744">
        <v>9.2346550889823504</v>
      </c>
      <c r="P10744">
        <v>9.3692366477207703</v>
      </c>
      <c r="Q10744">
        <v>8.3931679398307004</v>
      </c>
    </row>
    <row r="10745" spans="1:17">
      <c r="A10745" t="s">
        <v>19526</v>
      </c>
      <c r="B10745" s="16" t="s">
        <v>19527</v>
      </c>
      <c r="C10745">
        <v>9.2543969743507297</v>
      </c>
      <c r="D10745">
        <v>9.3144494442534604</v>
      </c>
      <c r="E10745">
        <v>9.3923157308798793</v>
      </c>
      <c r="F10745">
        <v>9.4063965235050997</v>
      </c>
      <c r="G10745">
        <v>9.1813196046457204</v>
      </c>
      <c r="H10745">
        <v>9.9876064894849197</v>
      </c>
      <c r="I10745">
        <v>9.3692208522333793</v>
      </c>
      <c r="J10745">
        <v>9.66255858500908</v>
      </c>
      <c r="K10745">
        <v>9.1028735507880203</v>
      </c>
      <c r="L10745">
        <v>9.3089481420022704</v>
      </c>
      <c r="M10745">
        <v>9.4241928081139807</v>
      </c>
      <c r="N10745">
        <v>9.5278551463860506</v>
      </c>
      <c r="O10745">
        <v>9.6177502525644094</v>
      </c>
      <c r="P10745">
        <v>9.5357642192464294</v>
      </c>
      <c r="Q10745">
        <v>8.1958182219819093</v>
      </c>
    </row>
    <row r="10746" spans="1:17">
      <c r="A10746" t="s">
        <v>19528</v>
      </c>
      <c r="B10746" s="16" t="s">
        <v>19529</v>
      </c>
      <c r="C10746">
        <v>4.3623517865106702</v>
      </c>
      <c r="D10746">
        <v>3.9548310731697001</v>
      </c>
      <c r="E10746">
        <v>4.7104489803388701</v>
      </c>
      <c r="F10746">
        <v>4.3517302712450299</v>
      </c>
      <c r="G10746">
        <v>4.2225520177193703</v>
      </c>
      <c r="H10746">
        <v>3.9869852489372102</v>
      </c>
      <c r="I10746">
        <v>4.6574362853065301</v>
      </c>
      <c r="J10746">
        <v>4.3107162608919598</v>
      </c>
      <c r="K10746">
        <v>4.2084442324483602</v>
      </c>
      <c r="L10746">
        <v>3.9560512465587201</v>
      </c>
      <c r="M10746">
        <v>4.3652147767139304</v>
      </c>
      <c r="N10746">
        <v>3.99991931403749</v>
      </c>
      <c r="O10746">
        <v>4.8737348553695998</v>
      </c>
      <c r="P10746">
        <v>4.0606668341819496</v>
      </c>
      <c r="Q10746">
        <v>5.81282804418474</v>
      </c>
    </row>
    <row r="10747" spans="1:17">
      <c r="A10747" t="s">
        <v>19530</v>
      </c>
      <c r="B10747" s="16" t="s">
        <v>19531</v>
      </c>
      <c r="C10747">
        <v>9.4448118495041609</v>
      </c>
      <c r="D10747">
        <v>9.4657081956411506</v>
      </c>
      <c r="E10747">
        <v>9.7291162597531695</v>
      </c>
      <c r="F10747">
        <v>9.35124958897193</v>
      </c>
      <c r="G10747">
        <v>9.3718584939734306</v>
      </c>
      <c r="H10747">
        <v>9.8611638241251391</v>
      </c>
      <c r="I10747">
        <v>9.7287609207617205</v>
      </c>
      <c r="J10747">
        <v>9.6214390336281692</v>
      </c>
      <c r="K10747">
        <v>9.4857199065303206</v>
      </c>
      <c r="L10747">
        <v>9.6325280748613107</v>
      </c>
      <c r="M10747">
        <v>9.3722142285325294</v>
      </c>
      <c r="N10747">
        <v>9.4305044274210292</v>
      </c>
      <c r="O10747">
        <v>9.4550414842001391</v>
      </c>
      <c r="P10747">
        <v>9.6556029275737902</v>
      </c>
      <c r="Q10747">
        <v>8.6462459446333604</v>
      </c>
    </row>
    <row r="10748" spans="1:17">
      <c r="A10748" t="s">
        <v>19532</v>
      </c>
      <c r="B10748" s="16" t="s">
        <v>19533</v>
      </c>
      <c r="C10748">
        <v>10.2568585097012</v>
      </c>
      <c r="D10748">
        <v>10.2043333387359</v>
      </c>
      <c r="E10748">
        <v>10.382211057472</v>
      </c>
      <c r="F10748">
        <v>10.443554180044901</v>
      </c>
      <c r="G10748">
        <v>10.198497984120101</v>
      </c>
      <c r="H10748">
        <v>10.175442039807301</v>
      </c>
      <c r="I10748">
        <v>10.094977817524001</v>
      </c>
      <c r="J10748">
        <v>10.2098000189076</v>
      </c>
      <c r="K10748">
        <v>10.000481290681901</v>
      </c>
      <c r="L10748">
        <v>10.1753992050366</v>
      </c>
      <c r="M10748">
        <v>10.1838124953529</v>
      </c>
      <c r="N10748">
        <v>10.2681284375365</v>
      </c>
      <c r="O10748">
        <v>10.266922034684301</v>
      </c>
      <c r="P10748">
        <v>9.7271577782844094</v>
      </c>
      <c r="Q10748">
        <v>10.4836243230958</v>
      </c>
    </row>
    <row r="10749" spans="1:17">
      <c r="A10749" t="s">
        <v>19534</v>
      </c>
      <c r="B10749" s="16" t="s">
        <v>19535</v>
      </c>
      <c r="C10749">
        <v>9.4381279253056398</v>
      </c>
      <c r="D10749">
        <v>9.5417124395023301</v>
      </c>
      <c r="E10749">
        <v>9.5924146599039997</v>
      </c>
      <c r="F10749">
        <v>9.4385001952400405</v>
      </c>
      <c r="G10749">
        <v>9.2973963221485807</v>
      </c>
      <c r="H10749">
        <v>9.8229038332477892</v>
      </c>
      <c r="I10749">
        <v>9.1890304938031999</v>
      </c>
      <c r="J10749">
        <v>9.3577408386071692</v>
      </c>
      <c r="K10749">
        <v>9.1483993967116408</v>
      </c>
      <c r="L10749">
        <v>9.1329559200141404</v>
      </c>
      <c r="M10749">
        <v>9.4254374700342805</v>
      </c>
      <c r="N10749">
        <v>9.3574951319558295</v>
      </c>
      <c r="O10749">
        <v>9.4199119199646102</v>
      </c>
      <c r="P10749">
        <v>9.2948057323943303</v>
      </c>
      <c r="Q10749">
        <v>9.1612412986063401</v>
      </c>
    </row>
    <row r="10750" spans="1:17">
      <c r="A10750" t="s">
        <v>19536</v>
      </c>
      <c r="B10750" s="16" t="s">
        <v>19537</v>
      </c>
      <c r="C10750">
        <v>7.81822816598791</v>
      </c>
      <c r="D10750">
        <v>7.8431383216714696</v>
      </c>
      <c r="E10750">
        <v>7.9381687431180303</v>
      </c>
      <c r="F10750">
        <v>8.0084767785204498</v>
      </c>
      <c r="G10750">
        <v>7.7343810404293203</v>
      </c>
      <c r="H10750">
        <v>8.4870611974534196</v>
      </c>
      <c r="I10750">
        <v>7.7423710464033197</v>
      </c>
      <c r="J10750">
        <v>8.07752150924183</v>
      </c>
      <c r="K10750">
        <v>7.4003939969625296</v>
      </c>
      <c r="L10750">
        <v>7.7362754720663904</v>
      </c>
      <c r="M10750">
        <v>8.0804628233035896</v>
      </c>
      <c r="N10750">
        <v>8.1947050631580094</v>
      </c>
      <c r="O10750">
        <v>8.2394693265756906</v>
      </c>
      <c r="P10750">
        <v>7.8801754824985499</v>
      </c>
      <c r="Q10750">
        <v>7.5369478347710803</v>
      </c>
    </row>
    <row r="10751" spans="1:17">
      <c r="A10751" t="s">
        <v>19538</v>
      </c>
      <c r="B10751" s="16" t="s">
        <v>19539</v>
      </c>
      <c r="C10751">
        <v>9.5814979506244402</v>
      </c>
      <c r="D10751">
        <v>9.6040186306747799</v>
      </c>
      <c r="E10751">
        <v>9.3822976205097603</v>
      </c>
      <c r="F10751">
        <v>9.4339574724239892</v>
      </c>
      <c r="G10751">
        <v>9.4351752598884904</v>
      </c>
      <c r="H10751">
        <v>9.4687195185362292</v>
      </c>
      <c r="I10751">
        <v>9.3530835121886202</v>
      </c>
      <c r="J10751">
        <v>9.3310654611587598</v>
      </c>
      <c r="K10751">
        <v>9.5590204186744092</v>
      </c>
      <c r="L10751">
        <v>9.3903202626966191</v>
      </c>
      <c r="M10751">
        <v>9.3461625621481108</v>
      </c>
      <c r="N10751">
        <v>9.2316051363217806</v>
      </c>
      <c r="O10751">
        <v>9.4106628495660907</v>
      </c>
      <c r="P10751">
        <v>9.3643923171168204</v>
      </c>
      <c r="Q10751">
        <v>10.4396731967666</v>
      </c>
    </row>
    <row r="10752" spans="1:17">
      <c r="A10752" t="s">
        <v>19540</v>
      </c>
      <c r="B10752" s="16" t="s">
        <v>19541</v>
      </c>
      <c r="C10752">
        <v>8.2202277607191903</v>
      </c>
      <c r="D10752">
        <v>8.3824925483620607</v>
      </c>
      <c r="E10752">
        <v>8.1120155991633105</v>
      </c>
      <c r="F10752">
        <v>8.0003008788867795</v>
      </c>
      <c r="G10752">
        <v>7.9548378349425004</v>
      </c>
      <c r="H10752">
        <v>8.4903208817838909</v>
      </c>
      <c r="I10752">
        <v>8.4507498580408704</v>
      </c>
      <c r="J10752">
        <v>8.2343159244005708</v>
      </c>
      <c r="K10752">
        <v>8.3121315139548599</v>
      </c>
      <c r="L10752">
        <v>8.0520699811720196</v>
      </c>
      <c r="M10752">
        <v>8.1301902492706208</v>
      </c>
      <c r="N10752">
        <v>7.7019505713410101</v>
      </c>
      <c r="O10752">
        <v>8.2031793624193092</v>
      </c>
      <c r="P10752">
        <v>8.7655169935885695</v>
      </c>
      <c r="Q10752">
        <v>7.5369478347710803</v>
      </c>
    </row>
    <row r="10753" spans="1:17">
      <c r="A10753" t="s">
        <v>19542</v>
      </c>
      <c r="B10753" s="16" t="s">
        <v>19543</v>
      </c>
      <c r="C10753">
        <v>10.9428084601366</v>
      </c>
      <c r="D10753">
        <v>10.649822463166</v>
      </c>
      <c r="E10753">
        <v>11.7770648774611</v>
      </c>
      <c r="F10753">
        <v>10.9832826460212</v>
      </c>
      <c r="G10753">
        <v>11.1302093455845</v>
      </c>
      <c r="H10753">
        <v>9.1105008107102794</v>
      </c>
      <c r="I10753">
        <v>10.292170757748501</v>
      </c>
      <c r="J10753">
        <v>10.5316916057343</v>
      </c>
      <c r="K10753">
        <v>10.750711464612801</v>
      </c>
      <c r="L10753">
        <v>10.8594290113382</v>
      </c>
      <c r="M10753">
        <v>10.8070602870865</v>
      </c>
      <c r="N10753">
        <v>11.267663820720101</v>
      </c>
      <c r="O10753">
        <v>10.9296721232416</v>
      </c>
      <c r="P10753">
        <v>8.7837767384524899</v>
      </c>
      <c r="Q10753">
        <v>14.0482022405689</v>
      </c>
    </row>
    <row r="10754" spans="1:17">
      <c r="A10754" t="s">
        <v>19544</v>
      </c>
      <c r="B10754" s="16" t="s">
        <v>19545</v>
      </c>
      <c r="C10754">
        <v>8.6428459259925692</v>
      </c>
      <c r="D10754">
        <v>8.8040103738240507</v>
      </c>
      <c r="E10754">
        <v>8.5967509068450791</v>
      </c>
      <c r="F10754">
        <v>8.3546754500255904</v>
      </c>
      <c r="G10754">
        <v>8.6057991089769192</v>
      </c>
      <c r="H10754">
        <v>8.5477689054540296</v>
      </c>
      <c r="I10754">
        <v>8.5421801553554904</v>
      </c>
      <c r="J10754">
        <v>8.4816656559835906</v>
      </c>
      <c r="K10754">
        <v>8.5397074803599509</v>
      </c>
      <c r="L10754">
        <v>8.8096404105370905</v>
      </c>
      <c r="M10754">
        <v>8.6135777911916893</v>
      </c>
      <c r="N10754">
        <v>8.4073355940838095</v>
      </c>
      <c r="O10754">
        <v>8.7412972443971206</v>
      </c>
      <c r="P10754">
        <v>8.3802120740336399</v>
      </c>
      <c r="Q10754">
        <v>7.8374797051227896</v>
      </c>
    </row>
    <row r="10755" spans="1:17">
      <c r="A10755" t="s">
        <v>19546</v>
      </c>
      <c r="B10755" s="16" t="s">
        <v>19547</v>
      </c>
      <c r="C10755">
        <v>10.2222658278253</v>
      </c>
      <c r="D10755">
        <v>10.2256880326558</v>
      </c>
      <c r="E10755">
        <v>10.1845481746141</v>
      </c>
      <c r="F10755">
        <v>10.498243152096199</v>
      </c>
      <c r="G10755">
        <v>10.176209758506401</v>
      </c>
      <c r="H10755">
        <v>10.4881634959448</v>
      </c>
      <c r="I10755">
        <v>10.0422783841877</v>
      </c>
      <c r="J10755">
        <v>10.8785231318047</v>
      </c>
      <c r="K10755">
        <v>9.9845057651581506</v>
      </c>
      <c r="L10755">
        <v>10.306948244520999</v>
      </c>
      <c r="M10755">
        <v>10.5340365669625</v>
      </c>
      <c r="N10755">
        <v>10.292215138531001</v>
      </c>
      <c r="O10755">
        <v>10.487797450400899</v>
      </c>
      <c r="P10755">
        <v>10.339115425490499</v>
      </c>
      <c r="Q10755">
        <v>11.0925156037228</v>
      </c>
    </row>
    <row r="10756" spans="1:17">
      <c r="A10756" t="s">
        <v>19548</v>
      </c>
      <c r="B10756" s="16" t="s">
        <v>19549</v>
      </c>
      <c r="C10756">
        <v>10.2387046735846</v>
      </c>
      <c r="D10756">
        <v>9.9855793429924997</v>
      </c>
      <c r="E10756">
        <v>10.307423196468299</v>
      </c>
      <c r="F10756">
        <v>9.6478175306876395</v>
      </c>
      <c r="G10756">
        <v>10.564720683813199</v>
      </c>
      <c r="H10756">
        <v>8.3680639354816595</v>
      </c>
      <c r="I10756">
        <v>9.5857091776936194</v>
      </c>
      <c r="J10756">
        <v>9.3729619480678394</v>
      </c>
      <c r="K10756">
        <v>10.0444865124144</v>
      </c>
      <c r="L10756">
        <v>9.8398532547960897</v>
      </c>
      <c r="M10756">
        <v>9.5527694829155099</v>
      </c>
      <c r="N10756">
        <v>9.9486077618777404</v>
      </c>
      <c r="O10756">
        <v>9.5228335965213304</v>
      </c>
      <c r="P10756">
        <v>8.5815289712361196</v>
      </c>
      <c r="Q10756">
        <v>11.650467815441999</v>
      </c>
    </row>
    <row r="10757" spans="1:17">
      <c r="A10757" t="s">
        <v>19550</v>
      </c>
      <c r="B10757" s="16" t="s">
        <v>19551</v>
      </c>
      <c r="C10757">
        <v>9.92288049767504</v>
      </c>
      <c r="D10757">
        <v>9.8945986281711704</v>
      </c>
      <c r="E10757">
        <v>10.3271396679311</v>
      </c>
      <c r="F10757">
        <v>10.061121220916601</v>
      </c>
      <c r="G10757">
        <v>9.9919789927934293</v>
      </c>
      <c r="H10757">
        <v>10.578195968498999</v>
      </c>
      <c r="I10757">
        <v>10.415567798602501</v>
      </c>
      <c r="J10757">
        <v>10.561586751870101</v>
      </c>
      <c r="K10757">
        <v>9.9945111822342092</v>
      </c>
      <c r="L10757">
        <v>10.303451527702901</v>
      </c>
      <c r="M10757">
        <v>10.1091035035284</v>
      </c>
      <c r="N10757">
        <v>10.157091528196201</v>
      </c>
      <c r="O10757">
        <v>10.0728619250146</v>
      </c>
      <c r="P10757">
        <v>10.290149992339201</v>
      </c>
      <c r="Q10757">
        <v>8.5667227177791094</v>
      </c>
    </row>
    <row r="10758" spans="1:17">
      <c r="A10758" t="s">
        <v>19552</v>
      </c>
      <c r="B10758" s="16" t="s">
        <v>19553</v>
      </c>
      <c r="C10758">
        <v>7.5406434908319904</v>
      </c>
      <c r="D10758">
        <v>7.4469495762664897</v>
      </c>
      <c r="E10758">
        <v>7.3034669724419903</v>
      </c>
      <c r="F10758">
        <v>7.4888864773400599</v>
      </c>
      <c r="G10758">
        <v>7.9283898693121699</v>
      </c>
      <c r="H10758">
        <v>7.2985181127037899</v>
      </c>
      <c r="I10758">
        <v>7.3303411333840103</v>
      </c>
      <c r="J10758">
        <v>7.2867071673945603</v>
      </c>
      <c r="K10758">
        <v>7.50504653791441</v>
      </c>
      <c r="L10758">
        <v>6.9467846882146</v>
      </c>
      <c r="M10758">
        <v>7.3820668422772098</v>
      </c>
      <c r="N10758">
        <v>7.7019505713410101</v>
      </c>
      <c r="O10758">
        <v>7.3232005156447704</v>
      </c>
      <c r="P10758">
        <v>8.2756875406830996</v>
      </c>
      <c r="Q10758">
        <v>6.9204191934356096</v>
      </c>
    </row>
    <row r="10759" spans="1:17">
      <c r="A10759" t="s">
        <v>19554</v>
      </c>
      <c r="B10759" s="16" t="s">
        <v>19555</v>
      </c>
      <c r="C10759">
        <v>10.049962457085099</v>
      </c>
      <c r="D10759">
        <v>9.8208632914416398</v>
      </c>
      <c r="E10759">
        <v>10.065955781618699</v>
      </c>
      <c r="F10759">
        <v>9.9101339950689002</v>
      </c>
      <c r="G10759">
        <v>9.6845187118960201</v>
      </c>
      <c r="H10759">
        <v>8.8488151002442894</v>
      </c>
      <c r="I10759">
        <v>9.3834151375718609</v>
      </c>
      <c r="J10759">
        <v>9.2702874346213502</v>
      </c>
      <c r="K10759">
        <v>9.8321580763964196</v>
      </c>
      <c r="L10759">
        <v>10.025342562024701</v>
      </c>
      <c r="M10759">
        <v>9.6697672846231697</v>
      </c>
      <c r="N10759">
        <v>10.2797402552523</v>
      </c>
      <c r="O10759">
        <v>9.6596223855088503</v>
      </c>
      <c r="P10759">
        <v>8.6063661142493704</v>
      </c>
      <c r="Q10759">
        <v>11.8056899963272</v>
      </c>
    </row>
    <row r="10760" spans="1:17">
      <c r="A10760" t="s">
        <v>19556</v>
      </c>
      <c r="B10760" s="16" t="s">
        <v>19557</v>
      </c>
      <c r="C10760">
        <v>6.0735929489798099</v>
      </c>
      <c r="D10760">
        <v>6.0138206961500202</v>
      </c>
      <c r="E10760">
        <v>5.9578922475209</v>
      </c>
      <c r="F10760">
        <v>6.2341275073237901</v>
      </c>
      <c r="G10760">
        <v>7.0217158411928002</v>
      </c>
      <c r="H10760">
        <v>6.4894086048222697</v>
      </c>
      <c r="I10760">
        <v>6.1254782290571796</v>
      </c>
      <c r="J10760">
        <v>6.2739118111702199</v>
      </c>
      <c r="K10760">
        <v>6.2656757677686201</v>
      </c>
      <c r="L10760">
        <v>5.6193000299912201</v>
      </c>
      <c r="M10760">
        <v>6.2199377007149002</v>
      </c>
      <c r="N10760">
        <v>6.7371334825218199</v>
      </c>
      <c r="O10760">
        <v>6.4997914439306701</v>
      </c>
      <c r="P10760">
        <v>6.5105945574874102</v>
      </c>
      <c r="Q10760">
        <v>6.6375058506955904</v>
      </c>
    </row>
    <row r="10761" spans="1:17">
      <c r="A10761" t="s">
        <v>19558</v>
      </c>
      <c r="B10761" s="16" t="s">
        <v>19559</v>
      </c>
      <c r="C10761">
        <v>8.0812129199333906</v>
      </c>
      <c r="D10761">
        <v>7.8997348432982699</v>
      </c>
      <c r="E10761">
        <v>7.3034669724419903</v>
      </c>
      <c r="F10761">
        <v>7.87174353807867</v>
      </c>
      <c r="G10761">
        <v>8.2176178815576009</v>
      </c>
      <c r="H10761">
        <v>7.9983902212902303</v>
      </c>
      <c r="I10761">
        <v>7.5542023354673802</v>
      </c>
      <c r="J10761">
        <v>7.4100962587072301</v>
      </c>
      <c r="K10761">
        <v>7.4478488536566996</v>
      </c>
      <c r="L10761">
        <v>7.38516182149103</v>
      </c>
      <c r="M10761">
        <v>7.9653024616096699</v>
      </c>
      <c r="N10761">
        <v>8.4456537076516405</v>
      </c>
      <c r="O10761">
        <v>7.9456606621419299</v>
      </c>
      <c r="P10761">
        <v>8.1517772893263505</v>
      </c>
      <c r="Q10761">
        <v>6.2843132996066204</v>
      </c>
    </row>
    <row r="10762" spans="1:17">
      <c r="A10762" t="s">
        <v>19560</v>
      </c>
      <c r="B10762" s="16" t="s">
        <v>19561</v>
      </c>
      <c r="C10762">
        <v>6.2534960108011504</v>
      </c>
      <c r="D10762">
        <v>6.4556086972253803</v>
      </c>
      <c r="E10762">
        <v>6.95616349127571</v>
      </c>
      <c r="F10762">
        <v>6.61425091901285</v>
      </c>
      <c r="G10762">
        <v>6.5510027220463503</v>
      </c>
      <c r="H10762">
        <v>7.0990323068118402</v>
      </c>
      <c r="I10762">
        <v>7.2549965839237496</v>
      </c>
      <c r="J10762">
        <v>6.6931804120656997</v>
      </c>
      <c r="K10762">
        <v>6.6591463038335998</v>
      </c>
      <c r="L10762">
        <v>7.50588149204372</v>
      </c>
      <c r="M10762">
        <v>6.6208583416950297</v>
      </c>
      <c r="N10762">
        <v>6.8970520926005099</v>
      </c>
      <c r="O10762">
        <v>6.6786497323202498</v>
      </c>
      <c r="P10762">
        <v>6.0813328860205003</v>
      </c>
      <c r="Q10762">
        <v>6.6375058506955904</v>
      </c>
    </row>
    <row r="10763" spans="1:17">
      <c r="A10763" t="s">
        <v>19562</v>
      </c>
      <c r="B10763" s="16" t="s">
        <v>809</v>
      </c>
      <c r="C10763">
        <v>5.7405986380477696</v>
      </c>
      <c r="D10763">
        <v>5.6620405777712897</v>
      </c>
      <c r="E10763">
        <v>5.2175717649130604</v>
      </c>
      <c r="F10763">
        <v>5.2866768958500598</v>
      </c>
      <c r="G10763">
        <v>5.5356797135327902</v>
      </c>
      <c r="H10763">
        <v>5.58453293970123</v>
      </c>
      <c r="I10763">
        <v>5.8220163078348497</v>
      </c>
      <c r="J10763">
        <v>5.20241513226006</v>
      </c>
      <c r="K10763">
        <v>5.7577399825847202</v>
      </c>
      <c r="L10763">
        <v>5.3400637897298404</v>
      </c>
      <c r="M10763">
        <v>5.305907987925</v>
      </c>
      <c r="N10763">
        <v>5.3632034605234802</v>
      </c>
      <c r="O10763">
        <v>5.16522943914973</v>
      </c>
      <c r="P10763">
        <v>5.8760773296446898</v>
      </c>
      <c r="Q10763">
        <v>5.09416193408443</v>
      </c>
    </row>
    <row r="10764" spans="1:17">
      <c r="A10764" t="s">
        <v>19563</v>
      </c>
      <c r="B10764" s="16" t="s">
        <v>19564</v>
      </c>
      <c r="C10764">
        <v>6.6756381474204201</v>
      </c>
      <c r="D10764">
        <v>6.6226079365118098</v>
      </c>
      <c r="E10764">
        <v>6.5872704820978099</v>
      </c>
      <c r="F10764">
        <v>6.9486136043350601</v>
      </c>
      <c r="G10764">
        <v>6.5786073959256797</v>
      </c>
      <c r="H10764">
        <v>6.8672647865190601</v>
      </c>
      <c r="I10764">
        <v>6.7056631409512804</v>
      </c>
      <c r="J10764">
        <v>6.5039792081677996</v>
      </c>
      <c r="K10764">
        <v>6.58653975511782</v>
      </c>
      <c r="L10764">
        <v>6.5081444959114796</v>
      </c>
      <c r="M10764">
        <v>6.8761954183910898</v>
      </c>
      <c r="N10764">
        <v>6.7815556524819103</v>
      </c>
      <c r="O10764">
        <v>6.8689138875479303</v>
      </c>
      <c r="P10764">
        <v>6.5625659221592398</v>
      </c>
      <c r="Q10764">
        <v>5.81282804418474</v>
      </c>
    </row>
    <row r="10765" spans="1:17">
      <c r="A10765" t="s">
        <v>19565</v>
      </c>
      <c r="B10765" s="16" t="s">
        <v>19566</v>
      </c>
      <c r="C10765">
        <v>11.360571918921099</v>
      </c>
      <c r="D10765">
        <v>11.4128109909036</v>
      </c>
      <c r="E10765">
        <v>11.849747386644699</v>
      </c>
      <c r="F10765">
        <v>11.787882038283501</v>
      </c>
      <c r="G10765">
        <v>11.517790557578801</v>
      </c>
      <c r="H10765">
        <v>12.097703022448499</v>
      </c>
      <c r="I10765">
        <v>11.452118218173201</v>
      </c>
      <c r="J10765">
        <v>11.5735294213444</v>
      </c>
      <c r="K10765">
        <v>10.9438005250052</v>
      </c>
      <c r="L10765">
        <v>11.554135504880501</v>
      </c>
      <c r="M10765">
        <v>11.730896680642999</v>
      </c>
      <c r="N10765">
        <v>11.8930361557578</v>
      </c>
      <c r="O10765">
        <v>11.738436387801499</v>
      </c>
      <c r="P10765">
        <v>11.641123374085099</v>
      </c>
      <c r="Q10765">
        <v>11.398298657742901</v>
      </c>
    </row>
    <row r="10766" spans="1:17">
      <c r="A10766" t="s">
        <v>19567</v>
      </c>
      <c r="B10766" s="16" t="s">
        <v>19568</v>
      </c>
      <c r="C10766">
        <v>6.61737362056245</v>
      </c>
      <c r="D10766">
        <v>6.35058411604592</v>
      </c>
      <c r="E10766">
        <v>6.43959429717279</v>
      </c>
      <c r="F10766">
        <v>6.7079714790222598</v>
      </c>
      <c r="G10766">
        <v>6.8515318643720802</v>
      </c>
      <c r="H10766">
        <v>6.5534884052218203</v>
      </c>
      <c r="I10766">
        <v>6.2083190743270702</v>
      </c>
      <c r="J10766">
        <v>6.5922347918025697</v>
      </c>
      <c r="K10766">
        <v>6.5650981829796002</v>
      </c>
      <c r="L10766">
        <v>6.8729551756282499</v>
      </c>
      <c r="M10766">
        <v>7.1781936897969896</v>
      </c>
      <c r="N10766">
        <v>7.1464124809704996</v>
      </c>
      <c r="O10766">
        <v>7.2238997717542102</v>
      </c>
      <c r="P10766">
        <v>6.2392952426732498</v>
      </c>
      <c r="Q10766">
        <v>5.81282804418474</v>
      </c>
    </row>
    <row r="10767" spans="1:17">
      <c r="A10767" t="s">
        <v>19569</v>
      </c>
      <c r="B10767" s="16" t="s">
        <v>19570</v>
      </c>
      <c r="C10767">
        <v>8.6886263235703503</v>
      </c>
      <c r="D10767">
        <v>8.6695120260625895</v>
      </c>
      <c r="E10767">
        <v>8.1420280799080693</v>
      </c>
      <c r="F10767">
        <v>8.3450259055465406</v>
      </c>
      <c r="G10767">
        <v>8.2900152901646003</v>
      </c>
      <c r="H10767">
        <v>8.7297682896132702</v>
      </c>
      <c r="I10767">
        <v>8.5579138572617506</v>
      </c>
      <c r="J10767">
        <v>8.2160084787111796</v>
      </c>
      <c r="K10767">
        <v>8.7622149737785993</v>
      </c>
      <c r="L10767">
        <v>8.4183323091301396</v>
      </c>
      <c r="M10767">
        <v>8.3189022456004906</v>
      </c>
      <c r="N10767">
        <v>8.5769881481138395</v>
      </c>
      <c r="O10767">
        <v>8.4528219936431395</v>
      </c>
      <c r="P10767">
        <v>8.7054816293261101</v>
      </c>
      <c r="Q10767">
        <v>8.3931679398307004</v>
      </c>
    </row>
    <row r="10768" spans="1:17">
      <c r="A10768" t="s">
        <v>19571</v>
      </c>
      <c r="B10768" s="16" t="s">
        <v>19572</v>
      </c>
      <c r="C10768">
        <v>8.5497832652920707</v>
      </c>
      <c r="D10768">
        <v>8.5450042273791897</v>
      </c>
      <c r="E10768">
        <v>8.5165649648443402</v>
      </c>
      <c r="F10768">
        <v>8.8895275156153204</v>
      </c>
      <c r="G10768">
        <v>8.7576585145587007</v>
      </c>
      <c r="H10768">
        <v>9.3173123580594304</v>
      </c>
      <c r="I10768">
        <v>8.5858089249887097</v>
      </c>
      <c r="J10768">
        <v>8.9113298242222108</v>
      </c>
      <c r="K10768">
        <v>8.2566494900727605</v>
      </c>
      <c r="L10768">
        <v>8.4970027488273097</v>
      </c>
      <c r="M10768">
        <v>8.9985583902256607</v>
      </c>
      <c r="N10768">
        <v>9.2553267012703504</v>
      </c>
      <c r="O10768">
        <v>9.2759893186700904</v>
      </c>
      <c r="P10768">
        <v>8.7207264350412999</v>
      </c>
      <c r="Q10768">
        <v>8.1958182219819093</v>
      </c>
    </row>
    <row r="10769" spans="1:17">
      <c r="A10769" t="s">
        <v>19573</v>
      </c>
      <c r="B10769" s="16" t="s">
        <v>19574</v>
      </c>
      <c r="C10769">
        <v>9.1313457130171791</v>
      </c>
      <c r="D10769">
        <v>9.1059347713115901</v>
      </c>
      <c r="E10769">
        <v>9.2453042626247495</v>
      </c>
      <c r="F10769">
        <v>9.50642115280613</v>
      </c>
      <c r="G10769">
        <v>9.3461318809158396</v>
      </c>
      <c r="H10769">
        <v>10.4610172158373</v>
      </c>
      <c r="I10769">
        <v>9.6145747918924904</v>
      </c>
      <c r="J10769">
        <v>9.8363354876951608</v>
      </c>
      <c r="K10769">
        <v>9.1321751505812401</v>
      </c>
      <c r="L10769">
        <v>9.6939120461274406</v>
      </c>
      <c r="M10769">
        <v>10.0809478419523</v>
      </c>
      <c r="N10769">
        <v>10.236698729257199</v>
      </c>
      <c r="O10769">
        <v>10.064461773622901</v>
      </c>
      <c r="P10769">
        <v>9.5140572914874504</v>
      </c>
      <c r="Q10769">
        <v>9.0486929182374407</v>
      </c>
    </row>
    <row r="10770" spans="1:17">
      <c r="A10770" t="s">
        <v>19575</v>
      </c>
      <c r="B10770" s="16" t="s">
        <v>19576</v>
      </c>
      <c r="C10770">
        <v>11.329309837898499</v>
      </c>
      <c r="D10770">
        <v>11.2713126630169</v>
      </c>
      <c r="E10770">
        <v>7.2381796543296701</v>
      </c>
      <c r="F10770">
        <v>7.5795420043120503</v>
      </c>
      <c r="G10770">
        <v>7.4443611185871497</v>
      </c>
      <c r="H10770">
        <v>9.1908184029127202</v>
      </c>
      <c r="I10770">
        <v>11.032057541167999</v>
      </c>
      <c r="J10770">
        <v>6.3990475039817403</v>
      </c>
      <c r="K10770">
        <v>12.383472760467701</v>
      </c>
      <c r="L10770">
        <v>12.048476760200501</v>
      </c>
      <c r="M10770">
        <v>8.1574257024348604</v>
      </c>
      <c r="N10770">
        <v>8.4387621139333007</v>
      </c>
      <c r="O10770">
        <v>7.44748021483014</v>
      </c>
      <c r="P10770">
        <v>9.0573130347342197</v>
      </c>
      <c r="Q10770">
        <v>11.969197585773999</v>
      </c>
    </row>
    <row r="10771" spans="1:17">
      <c r="A10771" t="s">
        <v>19577</v>
      </c>
      <c r="B10771" s="16" t="s">
        <v>19578</v>
      </c>
      <c r="C10771">
        <v>4.6948835100102002</v>
      </c>
      <c r="D10771">
        <v>4.6996493033489397</v>
      </c>
      <c r="E10771">
        <v>4.8415581104649901</v>
      </c>
      <c r="F10771">
        <v>4.5644600677645304</v>
      </c>
      <c r="G10771">
        <v>4.7889010218833103</v>
      </c>
      <c r="H10771">
        <v>5.3978950479979702</v>
      </c>
      <c r="I10771">
        <v>5.0838905074171503</v>
      </c>
      <c r="J10771">
        <v>5.0952978149830299</v>
      </c>
      <c r="K10771">
        <v>4.9119590476093702</v>
      </c>
      <c r="L10771">
        <v>5.0240271819925297</v>
      </c>
      <c r="M10771">
        <v>5.0068521030490203</v>
      </c>
      <c r="N10771">
        <v>5.0990232116612804</v>
      </c>
      <c r="O10771">
        <v>5.6262843524796304</v>
      </c>
      <c r="P10771">
        <v>4.6013142303928598</v>
      </c>
      <c r="Q10771">
        <v>5.09416193408443</v>
      </c>
    </row>
    <row r="10772" spans="1:17">
      <c r="A10772" t="s">
        <v>19579</v>
      </c>
      <c r="B10772" s="16" t="s">
        <v>19580</v>
      </c>
      <c r="C10772">
        <v>9.6923713138945402</v>
      </c>
      <c r="D10772">
        <v>9.4309542355093505</v>
      </c>
      <c r="E10772">
        <v>11.195237242827799</v>
      </c>
      <c r="F10772">
        <v>11.000792651556999</v>
      </c>
      <c r="G10772">
        <v>11.412567205512399</v>
      </c>
      <c r="H10772">
        <v>10.3631023008626</v>
      </c>
      <c r="I10772">
        <v>10.3619237056344</v>
      </c>
      <c r="J10772">
        <v>11.5039079585284</v>
      </c>
      <c r="K10772">
        <v>10.007415332372901</v>
      </c>
      <c r="L10772">
        <v>10.3311907815214</v>
      </c>
      <c r="M10772">
        <v>10.8923376291796</v>
      </c>
      <c r="N10772">
        <v>11.694438629241001</v>
      </c>
      <c r="O10772">
        <v>11.301100106229701</v>
      </c>
      <c r="P10772">
        <v>10.036707792581399</v>
      </c>
      <c r="Q10772">
        <v>10.8285044680522</v>
      </c>
    </row>
    <row r="10773" spans="1:17">
      <c r="A10773" t="s">
        <v>19581</v>
      </c>
      <c r="B10773" s="16" t="s">
        <v>19582</v>
      </c>
      <c r="C10773">
        <v>6.2066550544559398</v>
      </c>
      <c r="D10773">
        <v>5.8489556220091004</v>
      </c>
      <c r="E10773">
        <v>5.1699772735735099</v>
      </c>
      <c r="F10773">
        <v>4.9030240476511198</v>
      </c>
      <c r="G10773">
        <v>6.8960099479567596</v>
      </c>
      <c r="H10773">
        <v>5.4261642208015903</v>
      </c>
      <c r="I10773">
        <v>6.3315474419567597</v>
      </c>
      <c r="J10773">
        <v>5.5218381907595999</v>
      </c>
      <c r="K10773">
        <v>6.4987689503714599</v>
      </c>
      <c r="L10773">
        <v>6.0506077336552</v>
      </c>
      <c r="M10773">
        <v>6.2655156127764302</v>
      </c>
      <c r="N10773">
        <v>6.9466217506702197</v>
      </c>
      <c r="O10773">
        <v>5.9418950995471</v>
      </c>
      <c r="P10773">
        <v>6.3019488648261204</v>
      </c>
      <c r="Q10773">
        <v>6.2843132996066204</v>
      </c>
    </row>
    <row r="10774" spans="1:17">
      <c r="A10774" t="s">
        <v>19583</v>
      </c>
      <c r="B10774" s="16" t="s">
        <v>19584</v>
      </c>
      <c r="C10774">
        <v>7.2508883405074904</v>
      </c>
      <c r="D10774">
        <v>7.1527233928964904</v>
      </c>
      <c r="E10774">
        <v>7.3861441046154104</v>
      </c>
      <c r="F10774">
        <v>7.1982087148309599</v>
      </c>
      <c r="G10774">
        <v>7.2613161132678199</v>
      </c>
      <c r="H10774">
        <v>7.8640556763311302</v>
      </c>
      <c r="I10774">
        <v>7.4634498114554697</v>
      </c>
      <c r="J10774">
        <v>7.4472347649922996</v>
      </c>
      <c r="K10774">
        <v>7.0388581973165998</v>
      </c>
      <c r="L10774">
        <v>7.2015926752933197</v>
      </c>
      <c r="M10774">
        <v>7.2132831295592199</v>
      </c>
      <c r="N10774">
        <v>6.9850789227912404</v>
      </c>
      <c r="O10774">
        <v>7.5902702479409303</v>
      </c>
      <c r="P10774">
        <v>7.3230978289847197</v>
      </c>
      <c r="Q10774">
        <v>5.09416193408443</v>
      </c>
    </row>
    <row r="10775" spans="1:17">
      <c r="A10775" t="s">
        <v>19585</v>
      </c>
      <c r="B10775" s="16" t="s">
        <v>19586</v>
      </c>
      <c r="C10775">
        <v>9.1902107951738294</v>
      </c>
      <c r="D10775">
        <v>9.2934969612093692</v>
      </c>
      <c r="E10775">
        <v>9.2915374572724296</v>
      </c>
      <c r="F10775">
        <v>9.2635090033624596</v>
      </c>
      <c r="G10775">
        <v>9.0793040114748003</v>
      </c>
      <c r="H10775">
        <v>9.1273448568185707</v>
      </c>
      <c r="I10775">
        <v>9.1228866233017794</v>
      </c>
      <c r="J10775">
        <v>9.0944537751745305</v>
      </c>
      <c r="K10775">
        <v>9.1803104133339293</v>
      </c>
      <c r="L10775">
        <v>9.2520322789379392</v>
      </c>
      <c r="M10775">
        <v>9.2068938765936394</v>
      </c>
      <c r="N10775">
        <v>9.1067662955999307</v>
      </c>
      <c r="O10775">
        <v>9.1843684330691495</v>
      </c>
      <c r="P10775">
        <v>9.0662908090813303</v>
      </c>
      <c r="Q10775">
        <v>9.9689373561629306</v>
      </c>
    </row>
    <row r="10776" spans="1:17">
      <c r="A10776" t="s">
        <v>19587</v>
      </c>
      <c r="B10776" s="16" t="s">
        <v>19588</v>
      </c>
      <c r="C10776">
        <v>8.7411675070242492</v>
      </c>
      <c r="D10776">
        <v>8.7201219645888308</v>
      </c>
      <c r="E10776">
        <v>8.8684521602580109</v>
      </c>
      <c r="F10776">
        <v>8.5548907568270103</v>
      </c>
      <c r="G10776">
        <v>8.7755638704821894</v>
      </c>
      <c r="H10776">
        <v>7.8590183406468102</v>
      </c>
      <c r="I10776">
        <v>8.6808364043386401</v>
      </c>
      <c r="J10776">
        <v>8.2849586056890896</v>
      </c>
      <c r="K10776">
        <v>8.8263718285719595</v>
      </c>
      <c r="L10776">
        <v>8.4344136228996796</v>
      </c>
      <c r="M10776">
        <v>8.4737565164856097</v>
      </c>
      <c r="N10776">
        <v>8.1823783632403302</v>
      </c>
      <c r="O10776">
        <v>8.4605278693383106</v>
      </c>
      <c r="P10776">
        <v>8.1851428746972594</v>
      </c>
      <c r="Q10776">
        <v>10.2234215656334</v>
      </c>
    </row>
    <row r="10777" spans="1:17">
      <c r="A10777" t="s">
        <v>19589</v>
      </c>
      <c r="B10777" s="16" t="s">
        <v>19590</v>
      </c>
      <c r="C10777">
        <v>7.4030536541110497</v>
      </c>
      <c r="D10777">
        <v>7.5741840720156501</v>
      </c>
      <c r="E10777">
        <v>7.9244164502804502</v>
      </c>
      <c r="F10777">
        <v>7.4771419960432803</v>
      </c>
      <c r="G10777">
        <v>7.5797625763280001</v>
      </c>
      <c r="H10777">
        <v>7.3569160952896802</v>
      </c>
      <c r="I10777">
        <v>7.6036010338099702</v>
      </c>
      <c r="J10777">
        <v>7.7443036943194103</v>
      </c>
      <c r="K10777">
        <v>7.6490009132579502</v>
      </c>
      <c r="L10777">
        <v>7.8747874950120398</v>
      </c>
      <c r="M10777">
        <v>7.43254097220888</v>
      </c>
      <c r="N10777">
        <v>7.0590307548147502</v>
      </c>
      <c r="O10777">
        <v>7.45779612934765</v>
      </c>
      <c r="P10777">
        <v>7.40098942313909</v>
      </c>
      <c r="Q10777">
        <v>7.1565710053807701</v>
      </c>
    </row>
    <row r="10778" spans="1:17">
      <c r="A10778" t="s">
        <v>19591</v>
      </c>
      <c r="B10778" s="16" t="s">
        <v>19592</v>
      </c>
      <c r="C10778">
        <v>9.2080013049729104</v>
      </c>
      <c r="D10778">
        <v>9.1337082569341597</v>
      </c>
      <c r="E10778">
        <v>9.0053063270894995</v>
      </c>
      <c r="F10778">
        <v>9.2289610559227704</v>
      </c>
      <c r="G10778">
        <v>9.0960242477919095</v>
      </c>
      <c r="H10778">
        <v>9.6310496555630305</v>
      </c>
      <c r="I10778">
        <v>9.0951244752220504</v>
      </c>
      <c r="J10778">
        <v>9.2569235497667606</v>
      </c>
      <c r="K10778">
        <v>8.9549323856111904</v>
      </c>
      <c r="L10778">
        <v>9.1230705249621895</v>
      </c>
      <c r="M10778">
        <v>9.2594868690789802</v>
      </c>
      <c r="N10778">
        <v>9.3298332812151905</v>
      </c>
      <c r="O10778">
        <v>9.2150539695235398</v>
      </c>
      <c r="P10778">
        <v>9.1016532581846104</v>
      </c>
      <c r="Q10778">
        <v>8.9889439006726093</v>
      </c>
    </row>
    <row r="10779" spans="1:17">
      <c r="A10779" t="s">
        <v>19593</v>
      </c>
      <c r="B10779" s="16" t="s">
        <v>19594</v>
      </c>
      <c r="C10779">
        <v>10.5000606230281</v>
      </c>
      <c r="D10779">
        <v>10.539225377244099</v>
      </c>
      <c r="E10779">
        <v>10.7270502902659</v>
      </c>
      <c r="F10779">
        <v>10.720908811224101</v>
      </c>
      <c r="G10779">
        <v>10.5404968024816</v>
      </c>
      <c r="H10779">
        <v>10.3506062303471</v>
      </c>
      <c r="I10779">
        <v>10.2472830066739</v>
      </c>
      <c r="J10779">
        <v>10.788521402583299</v>
      </c>
      <c r="K10779">
        <v>10.4137954820263</v>
      </c>
      <c r="L10779">
        <v>10.2893792824065</v>
      </c>
      <c r="M10779">
        <v>10.3884760664633</v>
      </c>
      <c r="N10779">
        <v>10.293170291505801</v>
      </c>
      <c r="O10779">
        <v>10.409044460807801</v>
      </c>
      <c r="P10779">
        <v>10.420706929597801</v>
      </c>
      <c r="Q10779">
        <v>10.1158168662335</v>
      </c>
    </row>
    <row r="10780" spans="1:17">
      <c r="A10780" t="s">
        <v>19595</v>
      </c>
      <c r="B10780" s="16" t="s">
        <v>19596</v>
      </c>
      <c r="C10780">
        <v>6.6756381474204201</v>
      </c>
      <c r="D10780">
        <v>6.9348536957886502</v>
      </c>
      <c r="E10780">
        <v>6.3388609491737098</v>
      </c>
      <c r="F10780">
        <v>6.3809072983689399</v>
      </c>
      <c r="G10780">
        <v>6.5228532534945796</v>
      </c>
      <c r="H10780">
        <v>6.6267677880296096</v>
      </c>
      <c r="I10780">
        <v>6.36075284432009</v>
      </c>
      <c r="J10780">
        <v>6.53400866212165</v>
      </c>
      <c r="K10780">
        <v>6.4644097944759897</v>
      </c>
      <c r="L10780">
        <v>6.2250380488551196</v>
      </c>
      <c r="M10780">
        <v>6.5491988163808497</v>
      </c>
      <c r="N10780">
        <v>6.0741695914303397</v>
      </c>
      <c r="O10780">
        <v>6.4065420915920201</v>
      </c>
      <c r="P10780">
        <v>6.5794772553974399</v>
      </c>
      <c r="Q10780">
        <v>2.8218677180984102</v>
      </c>
    </row>
    <row r="10781" spans="1:17">
      <c r="A10781" t="s">
        <v>19597</v>
      </c>
      <c r="B10781" s="16" t="s">
        <v>19598</v>
      </c>
      <c r="C10781">
        <v>11.4529765836722</v>
      </c>
      <c r="D10781">
        <v>11.472280258142399</v>
      </c>
      <c r="E10781">
        <v>11.6565271269746</v>
      </c>
      <c r="F10781">
        <v>11.5451960235894</v>
      </c>
      <c r="G10781">
        <v>11.480078674780801</v>
      </c>
      <c r="H10781">
        <v>12.125997756283599</v>
      </c>
      <c r="I10781">
        <v>11.547769748097799</v>
      </c>
      <c r="J10781">
        <v>11.8012881838089</v>
      </c>
      <c r="K10781">
        <v>11.399189951310101</v>
      </c>
      <c r="L10781">
        <v>11.4524281599169</v>
      </c>
      <c r="M10781">
        <v>11.528323761816401</v>
      </c>
      <c r="N10781">
        <v>11.713828084643399</v>
      </c>
      <c r="O10781">
        <v>11.6264874732107</v>
      </c>
      <c r="P10781">
        <v>11.707651898698501</v>
      </c>
      <c r="Q10781">
        <v>10.8285044680522</v>
      </c>
    </row>
    <row r="10782" spans="1:17">
      <c r="A10782" t="s">
        <v>19599</v>
      </c>
      <c r="B10782" s="16" t="s">
        <v>692</v>
      </c>
      <c r="C10782">
        <v>7.8588673413397396</v>
      </c>
      <c r="D10782">
        <v>7.8997348432982699</v>
      </c>
      <c r="E10782">
        <v>7.9719857448739999</v>
      </c>
      <c r="F10782">
        <v>7.9879493569872304</v>
      </c>
      <c r="G10782">
        <v>7.84600064815635</v>
      </c>
      <c r="H10782">
        <v>8.9821170763563298</v>
      </c>
      <c r="I10782">
        <v>8.1563008884864097</v>
      </c>
      <c r="J10782">
        <v>8.1596478460155506</v>
      </c>
      <c r="K10782">
        <v>7.7327667258679904</v>
      </c>
      <c r="L10782">
        <v>8.0891210769297501</v>
      </c>
      <c r="M10782">
        <v>8.3242522616886205</v>
      </c>
      <c r="N10782">
        <v>8.37881384078681</v>
      </c>
      <c r="O10782">
        <v>8.2424526401078406</v>
      </c>
      <c r="P10782">
        <v>8.3705776148277202</v>
      </c>
      <c r="Q10782">
        <v>6.2843132996066204</v>
      </c>
    </row>
    <row r="10783" spans="1:17">
      <c r="A10783" t="s">
        <v>19600</v>
      </c>
      <c r="B10783" s="16" t="s">
        <v>19601</v>
      </c>
      <c r="C10783">
        <v>11.182589924393801</v>
      </c>
      <c r="D10783">
        <v>11.2397172448322</v>
      </c>
      <c r="E10783">
        <v>11.317896612638201</v>
      </c>
      <c r="F10783">
        <v>10.9229716107291</v>
      </c>
      <c r="G10783">
        <v>11.216285220826499</v>
      </c>
      <c r="H10783">
        <v>11.3911070365142</v>
      </c>
      <c r="I10783">
        <v>12.394755997057199</v>
      </c>
      <c r="J10783">
        <v>12.4800961936264</v>
      </c>
      <c r="K10783">
        <v>10.962270638118699</v>
      </c>
      <c r="L10783">
        <v>12.2760290898708</v>
      </c>
      <c r="M10783">
        <v>11.8220732782524</v>
      </c>
      <c r="N10783">
        <v>12.2569355187646</v>
      </c>
      <c r="O10783">
        <v>11.2914152738048</v>
      </c>
      <c r="P10783">
        <v>12.757748885109899</v>
      </c>
      <c r="Q10783">
        <v>11.201804683747101</v>
      </c>
    </row>
    <row r="10784" spans="1:17">
      <c r="A10784" t="s">
        <v>19602</v>
      </c>
      <c r="B10784" s="16" t="s">
        <v>1153</v>
      </c>
      <c r="C10784">
        <v>8.2124113206036906</v>
      </c>
      <c r="D10784">
        <v>8.2867523994167307</v>
      </c>
      <c r="E10784">
        <v>8.0875472091364102</v>
      </c>
      <c r="F10784">
        <v>8.5687739666739198</v>
      </c>
      <c r="G10784">
        <v>8.4620768676511808</v>
      </c>
      <c r="H10784">
        <v>9.4045330645068805</v>
      </c>
      <c r="I10784">
        <v>8.4097176399098501</v>
      </c>
      <c r="J10784">
        <v>8.6927245766391295</v>
      </c>
      <c r="K10784">
        <v>8.1954782915448607</v>
      </c>
      <c r="L10784">
        <v>8.1873059842096403</v>
      </c>
      <c r="M10784">
        <v>8.6566190676415307</v>
      </c>
      <c r="N10784">
        <v>8.9890781161395399</v>
      </c>
      <c r="O10784">
        <v>8.7391872477933106</v>
      </c>
      <c r="P10784">
        <v>8.7358117448320005</v>
      </c>
      <c r="Q10784">
        <v>7.1565710053807701</v>
      </c>
    </row>
    <row r="10785" spans="1:17">
      <c r="A10785" t="s">
        <v>19603</v>
      </c>
      <c r="B10785" s="16" t="s">
        <v>19604</v>
      </c>
      <c r="C10785">
        <v>6.8875098120992702</v>
      </c>
      <c r="D10785">
        <v>6.6993092668309204</v>
      </c>
      <c r="E10785">
        <v>6.2748053550712104</v>
      </c>
      <c r="F10785">
        <v>7.3084187231861604</v>
      </c>
      <c r="G10785">
        <v>7.2094661594368903</v>
      </c>
      <c r="H10785">
        <v>7.6820518030327003</v>
      </c>
      <c r="I10785">
        <v>6.8043133897654204</v>
      </c>
      <c r="J10785">
        <v>6.8836944678545198</v>
      </c>
      <c r="K10785">
        <v>6.4759551621252198</v>
      </c>
      <c r="L10785">
        <v>6.8050770150438096</v>
      </c>
      <c r="M10785">
        <v>7.2919710568065002</v>
      </c>
      <c r="N10785">
        <v>7.4439713914396801</v>
      </c>
      <c r="O10785">
        <v>7.1809283626765898</v>
      </c>
      <c r="P10785">
        <v>7.0114628697230597</v>
      </c>
      <c r="Q10785">
        <v>6.2843132996066204</v>
      </c>
    </row>
    <row r="10786" spans="1:17">
      <c r="A10786" t="s">
        <v>19605</v>
      </c>
      <c r="B10786" s="16" t="s">
        <v>19606</v>
      </c>
      <c r="C10786">
        <v>9.9144782936117899</v>
      </c>
      <c r="D10786">
        <v>9.9255674977497499</v>
      </c>
      <c r="E10786">
        <v>10.2031621507903</v>
      </c>
      <c r="F10786">
        <v>10.351817439746</v>
      </c>
      <c r="G10786">
        <v>10.1547121415849</v>
      </c>
      <c r="H10786">
        <v>9.6057326576863105</v>
      </c>
      <c r="I10786">
        <v>9.5764723912648506</v>
      </c>
      <c r="J10786">
        <v>10.032943849867401</v>
      </c>
      <c r="K10786">
        <v>9.7292627712854607</v>
      </c>
      <c r="L10786">
        <v>9.8350172811582706</v>
      </c>
      <c r="M10786">
        <v>10.034397309896599</v>
      </c>
      <c r="N10786">
        <v>10.4409719001074</v>
      </c>
      <c r="O10786">
        <v>10.0173656797896</v>
      </c>
      <c r="P10786">
        <v>9.1103600319404006</v>
      </c>
      <c r="Q10786">
        <v>10.4618161310557</v>
      </c>
    </row>
    <row r="10787" spans="1:17">
      <c r="A10787" t="s">
        <v>19607</v>
      </c>
      <c r="B10787" s="16" t="s">
        <v>19608</v>
      </c>
      <c r="C10787">
        <v>9.7848296595287394</v>
      </c>
      <c r="D10787">
        <v>9.8330139684802607</v>
      </c>
      <c r="E10787">
        <v>10.0117537262498</v>
      </c>
      <c r="F10787">
        <v>9.9699296397819506</v>
      </c>
      <c r="G10787">
        <v>9.8186341544431794</v>
      </c>
      <c r="H10787">
        <v>10.127067133532799</v>
      </c>
      <c r="I10787">
        <v>9.8345674723916598</v>
      </c>
      <c r="J10787">
        <v>9.8931037836035305</v>
      </c>
      <c r="K10787">
        <v>9.6287754633457396</v>
      </c>
      <c r="L10787">
        <v>9.9287844192036108</v>
      </c>
      <c r="M10787">
        <v>9.8362274505592904</v>
      </c>
      <c r="N10787">
        <v>10.0828104434128</v>
      </c>
      <c r="O10787">
        <v>9.7906799293043107</v>
      </c>
      <c r="P10787">
        <v>9.5096764290108293</v>
      </c>
      <c r="Q10787">
        <v>9.4977003000167599</v>
      </c>
    </row>
    <row r="10788" spans="1:17">
      <c r="A10788" t="s">
        <v>19609</v>
      </c>
      <c r="B10788" s="16" t="s">
        <v>19610</v>
      </c>
      <c r="C10788">
        <v>5.5513602268050501</v>
      </c>
      <c r="D10788">
        <v>5.7271715246175301</v>
      </c>
      <c r="E10788">
        <v>6.2304366762667698</v>
      </c>
      <c r="F10788">
        <v>5.7330626009085002</v>
      </c>
      <c r="G10788">
        <v>5.3842376496302498</v>
      </c>
      <c r="H10788">
        <v>5.6808363808980902</v>
      </c>
      <c r="I10788">
        <v>5.8637325437795704</v>
      </c>
      <c r="J10788">
        <v>5.5218381907595999</v>
      </c>
      <c r="K10788">
        <v>5.8322145301996997</v>
      </c>
      <c r="L10788">
        <v>6.1325703953714701</v>
      </c>
      <c r="M10788">
        <v>5.6755071082188104</v>
      </c>
      <c r="N10788">
        <v>6.3945887170643596</v>
      </c>
      <c r="O10788">
        <v>5.9713263387717097</v>
      </c>
      <c r="P10788">
        <v>5.4607337398470897</v>
      </c>
      <c r="Q10788">
        <v>5.09416193408443</v>
      </c>
    </row>
    <row r="10789" spans="1:17">
      <c r="A10789" t="s">
        <v>19611</v>
      </c>
      <c r="B10789" s="16" t="s">
        <v>19612</v>
      </c>
      <c r="C10789">
        <v>8.9411626260467099</v>
      </c>
      <c r="D10789">
        <v>8.8644637911447095</v>
      </c>
      <c r="E10789">
        <v>8.7834492648820195</v>
      </c>
      <c r="F10789">
        <v>8.9522946357813105</v>
      </c>
      <c r="G10789">
        <v>8.7180835499068294</v>
      </c>
      <c r="H10789">
        <v>9.1336109993361205</v>
      </c>
      <c r="I10789">
        <v>8.7994013124825301</v>
      </c>
      <c r="J10789">
        <v>9.03131437635456</v>
      </c>
      <c r="K10789">
        <v>8.7362082466237698</v>
      </c>
      <c r="L10789">
        <v>8.8071728110375798</v>
      </c>
      <c r="M10789">
        <v>8.9353032199192395</v>
      </c>
      <c r="N10789">
        <v>8.8609254588319608</v>
      </c>
      <c r="O10789">
        <v>8.8664312093933102</v>
      </c>
      <c r="P10789">
        <v>8.97389432191064</v>
      </c>
      <c r="Q10789">
        <v>8.3931679398307004</v>
      </c>
    </row>
    <row r="10790" spans="1:17">
      <c r="A10790" t="s">
        <v>19613</v>
      </c>
      <c r="B10790" s="16" t="s">
        <v>19614</v>
      </c>
      <c r="C10790">
        <v>8.3787763171857907</v>
      </c>
      <c r="D10790">
        <v>8.6029347034149204</v>
      </c>
      <c r="E10790">
        <v>8.5924112277062203</v>
      </c>
      <c r="F10790">
        <v>8.8052621794907502</v>
      </c>
      <c r="G10790">
        <v>8.3309627877181498</v>
      </c>
      <c r="H10790">
        <v>9.3801463709427892</v>
      </c>
      <c r="I10790">
        <v>8.7726852926107703</v>
      </c>
      <c r="J10790">
        <v>8.9924182505386998</v>
      </c>
      <c r="K10790">
        <v>8.5148886715223906</v>
      </c>
      <c r="L10790">
        <v>8.8485583060552209</v>
      </c>
      <c r="M10790">
        <v>8.7309965768643991</v>
      </c>
      <c r="N10790">
        <v>8.6563571598969506</v>
      </c>
      <c r="O10790">
        <v>8.8779839893146395</v>
      </c>
      <c r="P10790">
        <v>8.8887305774980394</v>
      </c>
      <c r="Q10790">
        <v>7.8374797051227896</v>
      </c>
    </row>
    <row r="10791" spans="1:17">
      <c r="A10791" t="s">
        <v>19615</v>
      </c>
      <c r="B10791" s="16" t="s">
        <v>19616</v>
      </c>
      <c r="C10791">
        <v>8.0769141021080806</v>
      </c>
      <c r="D10791">
        <v>8.1993020288682992</v>
      </c>
      <c r="E10791">
        <v>8.1655959374263993</v>
      </c>
      <c r="F10791">
        <v>8.0644445512109293</v>
      </c>
      <c r="G10791">
        <v>8.0706088457570306</v>
      </c>
      <c r="H10791">
        <v>8.6533173452060002</v>
      </c>
      <c r="I10791">
        <v>8.0037697506551204</v>
      </c>
      <c r="J10791">
        <v>8.3619033503554494</v>
      </c>
      <c r="K10791">
        <v>8.0105213211056299</v>
      </c>
      <c r="L10791">
        <v>8.1604818169018305</v>
      </c>
      <c r="M10791">
        <v>8.1332419579425999</v>
      </c>
      <c r="N10791">
        <v>8.0347671430020497</v>
      </c>
      <c r="O10791">
        <v>8.2153778412730301</v>
      </c>
      <c r="P10791">
        <v>8.2015403546064007</v>
      </c>
      <c r="Q10791">
        <v>7.3593062614465703</v>
      </c>
    </row>
    <row r="10792" spans="1:17">
      <c r="A10792" t="s">
        <v>19617</v>
      </c>
      <c r="B10792" s="16" t="s">
        <v>19618</v>
      </c>
      <c r="C10792">
        <v>9.0764465541478607</v>
      </c>
      <c r="D10792">
        <v>9.19148077534763</v>
      </c>
      <c r="E10792">
        <v>9.0375827284174903</v>
      </c>
      <c r="F10792">
        <v>8.9712313708417799</v>
      </c>
      <c r="G10792">
        <v>9.1745886131865095</v>
      </c>
      <c r="H10792">
        <v>9.0740403597824901</v>
      </c>
      <c r="I10792">
        <v>9.2130727639266805</v>
      </c>
      <c r="J10792">
        <v>8.7425911634182807</v>
      </c>
      <c r="K10792">
        <v>9.1466056893688297</v>
      </c>
      <c r="L10792">
        <v>9.3019552792102207</v>
      </c>
      <c r="M10792">
        <v>9.0430271841979906</v>
      </c>
      <c r="N10792">
        <v>8.8164319891577705</v>
      </c>
      <c r="O10792">
        <v>9.2421236144770393</v>
      </c>
      <c r="P10792">
        <v>9.1726525260713903</v>
      </c>
      <c r="Q10792">
        <v>8.5667227177791094</v>
      </c>
    </row>
    <row r="10793" spans="1:17">
      <c r="A10793" t="s">
        <v>19619</v>
      </c>
      <c r="B10793" s="16" t="s">
        <v>19620</v>
      </c>
      <c r="C10793">
        <v>10.0223013894537</v>
      </c>
      <c r="D10793">
        <v>10.025303013828699</v>
      </c>
      <c r="E10793">
        <v>10.164230052888101</v>
      </c>
      <c r="F10793">
        <v>10.100826746384501</v>
      </c>
      <c r="G10793">
        <v>10.2356151418546</v>
      </c>
      <c r="H10793">
        <v>10.052973861894801</v>
      </c>
      <c r="I10793">
        <v>9.9546886323023607</v>
      </c>
      <c r="J10793">
        <v>10.153223298436</v>
      </c>
      <c r="K10793">
        <v>9.7833600948413508</v>
      </c>
      <c r="L10793">
        <v>9.7515075072489807</v>
      </c>
      <c r="M10793">
        <v>9.9573319073611497</v>
      </c>
      <c r="N10793">
        <v>10.293170291505801</v>
      </c>
      <c r="O10793">
        <v>10.0251783007235</v>
      </c>
      <c r="P10793">
        <v>10.048835508291001</v>
      </c>
      <c r="Q10793">
        <v>10.567702649957999</v>
      </c>
    </row>
    <row r="10794" spans="1:17">
      <c r="A10794" t="s">
        <v>19621</v>
      </c>
      <c r="B10794" s="16" t="s">
        <v>19622</v>
      </c>
      <c r="C10794">
        <v>13.336785312193699</v>
      </c>
      <c r="D10794">
        <v>13.1901188332732</v>
      </c>
      <c r="E10794">
        <v>13.5076107842214</v>
      </c>
      <c r="F10794">
        <v>13.7628763277435</v>
      </c>
      <c r="G10794">
        <v>13.612227197307</v>
      </c>
      <c r="H10794">
        <v>11.793517425589</v>
      </c>
      <c r="I10794">
        <v>12.8033044879651</v>
      </c>
      <c r="J10794">
        <v>12.6341689524722</v>
      </c>
      <c r="K10794">
        <v>13.919579572018201</v>
      </c>
      <c r="L10794">
        <v>13.5118437948026</v>
      </c>
      <c r="M10794">
        <v>12.991943449397301</v>
      </c>
      <c r="N10794">
        <v>13.438074773897601</v>
      </c>
      <c r="O10794">
        <v>12.721629563484001</v>
      </c>
      <c r="P10794">
        <v>11.483084998185999</v>
      </c>
      <c r="Q10794">
        <v>15.5770140836685</v>
      </c>
    </row>
    <row r="10795" spans="1:17">
      <c r="A10795" t="s">
        <v>19623</v>
      </c>
      <c r="B10795" s="16" t="s">
        <v>19624</v>
      </c>
      <c r="C10795">
        <v>10.833098387754699</v>
      </c>
      <c r="D10795">
        <v>10.750620978316601</v>
      </c>
      <c r="E10795">
        <v>10.583609101991501</v>
      </c>
      <c r="F10795">
        <v>11.156865286926701</v>
      </c>
      <c r="G10795">
        <v>10.960621173049599</v>
      </c>
      <c r="H10795">
        <v>10.635975968796201</v>
      </c>
      <c r="I10795">
        <v>10.690605790841399</v>
      </c>
      <c r="J10795">
        <v>10.6925289750779</v>
      </c>
      <c r="K10795">
        <v>10.8521356776163</v>
      </c>
      <c r="L10795">
        <v>10.9972908035167</v>
      </c>
      <c r="M10795">
        <v>10.833083134537</v>
      </c>
      <c r="N10795">
        <v>11.2307513982958</v>
      </c>
      <c r="O10795">
        <v>10.7464786341276</v>
      </c>
      <c r="P10795">
        <v>9.8043005241314596</v>
      </c>
      <c r="Q10795">
        <v>11.303394432065099</v>
      </c>
    </row>
    <row r="10796" spans="1:17">
      <c r="A10796" t="s">
        <v>19625</v>
      </c>
      <c r="B10796" s="16" t="s">
        <v>19626</v>
      </c>
      <c r="C10796">
        <v>8.7573694323265894</v>
      </c>
      <c r="D10796">
        <v>8.9672767925338608</v>
      </c>
      <c r="E10796">
        <v>8.5880584464425898</v>
      </c>
      <c r="F10796">
        <v>8.7958503321355597</v>
      </c>
      <c r="G10796">
        <v>8.6582163028486701</v>
      </c>
      <c r="H10796">
        <v>9.2381096985354993</v>
      </c>
      <c r="I10796">
        <v>8.7994013124825301</v>
      </c>
      <c r="J10796">
        <v>8.9432021883941708</v>
      </c>
      <c r="K10796">
        <v>8.7097238224303801</v>
      </c>
      <c r="L10796">
        <v>8.7154039576573705</v>
      </c>
      <c r="M10796">
        <v>8.5826656342951697</v>
      </c>
      <c r="N10796">
        <v>8.4996315541671699</v>
      </c>
      <c r="O10796">
        <v>8.7497064893856304</v>
      </c>
      <c r="P10796">
        <v>9.0022400881166593</v>
      </c>
      <c r="Q10796">
        <v>7.8374797051227896</v>
      </c>
    </row>
    <row r="10797" spans="1:17">
      <c r="A10797" t="s">
        <v>19627</v>
      </c>
      <c r="B10797" s="16" t="s">
        <v>19628</v>
      </c>
      <c r="C10797">
        <v>10.063053702220801</v>
      </c>
      <c r="D10797">
        <v>10.159687102040101</v>
      </c>
      <c r="E10797">
        <v>10.215909480623401</v>
      </c>
      <c r="F10797">
        <v>10.0844958935946</v>
      </c>
      <c r="G10797">
        <v>10.0617243826683</v>
      </c>
      <c r="H10797">
        <v>10.2948591882159</v>
      </c>
      <c r="I10797">
        <v>11.105065479334201</v>
      </c>
      <c r="J10797">
        <v>10.878038318267</v>
      </c>
      <c r="K10797">
        <v>9.6592861001698207</v>
      </c>
      <c r="L10797">
        <v>11.037836844247501</v>
      </c>
      <c r="M10797">
        <v>10.846617574019501</v>
      </c>
      <c r="N10797">
        <v>11.2297540216203</v>
      </c>
      <c r="O10797">
        <v>10.424880285033399</v>
      </c>
      <c r="P10797">
        <v>11.0588427845215</v>
      </c>
      <c r="Q10797">
        <v>10.323554046550599</v>
      </c>
    </row>
    <row r="10798" spans="1:17">
      <c r="A10798" t="s">
        <v>19629</v>
      </c>
      <c r="B10798" s="16" t="s">
        <v>19630</v>
      </c>
      <c r="C10798">
        <v>7.42353386182661</v>
      </c>
      <c r="D10798">
        <v>7.6640926962257998</v>
      </c>
      <c r="E10798">
        <v>7.0732031344058202</v>
      </c>
      <c r="F10798">
        <v>7.5518209668476501</v>
      </c>
      <c r="G10798">
        <v>7.4141555573024602</v>
      </c>
      <c r="H10798">
        <v>8.3394277159350096</v>
      </c>
      <c r="I10798">
        <v>7.6630560713496596</v>
      </c>
      <c r="J10798">
        <v>7.4986792321813898</v>
      </c>
      <c r="K10798">
        <v>7.2139074714105504</v>
      </c>
      <c r="L10798">
        <v>7.51801873160551</v>
      </c>
      <c r="M10798">
        <v>7.9200694805716303</v>
      </c>
      <c r="N10798">
        <v>7.8651517212401503</v>
      </c>
      <c r="O10798">
        <v>8.0066062038094596</v>
      </c>
      <c r="P10798">
        <v>7.78178590968332</v>
      </c>
      <c r="Q10798">
        <v>5.81282804418474</v>
      </c>
    </row>
    <row r="10799" spans="1:17">
      <c r="A10799" t="s">
        <v>19631</v>
      </c>
      <c r="B10799" s="16" t="s">
        <v>19632</v>
      </c>
      <c r="C10799">
        <v>8.5435678250181102</v>
      </c>
      <c r="D10799">
        <v>8.4152006479511208</v>
      </c>
      <c r="E10799">
        <v>8.2451741909304204</v>
      </c>
      <c r="F10799">
        <v>8.4143333071825008</v>
      </c>
      <c r="G10799">
        <v>8.2521406956856396</v>
      </c>
      <c r="H10799">
        <v>8.91336829843749</v>
      </c>
      <c r="I10799">
        <v>8.83082057542358</v>
      </c>
      <c r="J10799">
        <v>8.6704936706008802</v>
      </c>
      <c r="K10799">
        <v>8.5960085993095703</v>
      </c>
      <c r="L10799">
        <v>8.6202094184194795</v>
      </c>
      <c r="M10799">
        <v>8.57146296044262</v>
      </c>
      <c r="N10799">
        <v>8.3162636808702501</v>
      </c>
      <c r="O10799">
        <v>8.50094431680097</v>
      </c>
      <c r="P10799">
        <v>9.2028180590103101</v>
      </c>
      <c r="Q10799">
        <v>6.2843132996066204</v>
      </c>
    </row>
    <row r="10800" spans="1:17">
      <c r="A10800" t="s">
        <v>19633</v>
      </c>
      <c r="B10800" s="16" t="s">
        <v>19634</v>
      </c>
      <c r="C10800">
        <v>8.3145159298255802</v>
      </c>
      <c r="D10800">
        <v>8.6366076235360598</v>
      </c>
      <c r="E10800">
        <v>7.7246317272255904</v>
      </c>
      <c r="F10800">
        <v>8.6701321022848301</v>
      </c>
      <c r="G10800">
        <v>7.7343810404293203</v>
      </c>
      <c r="H10800">
        <v>8.0120672782159392</v>
      </c>
      <c r="I10800">
        <v>7.8331533557725299</v>
      </c>
      <c r="J10800">
        <v>8.5219585161028792</v>
      </c>
      <c r="K10800">
        <v>7.9500639305088399</v>
      </c>
      <c r="L10800">
        <v>7.2165768042887199</v>
      </c>
      <c r="M10800">
        <v>7.3297557659107397</v>
      </c>
      <c r="N10800">
        <v>6.6795919659621896</v>
      </c>
      <c r="O10800">
        <v>7.5426165392670503</v>
      </c>
      <c r="P10800">
        <v>8.5731539202844704</v>
      </c>
      <c r="Q10800">
        <v>6.2843132996066204</v>
      </c>
    </row>
    <row r="10801" spans="1:17">
      <c r="A10801" t="s">
        <v>19635</v>
      </c>
      <c r="B10801" s="16" t="s">
        <v>19636</v>
      </c>
      <c r="C10801">
        <v>6.8064855002517097</v>
      </c>
      <c r="D10801">
        <v>6.8605631676592598</v>
      </c>
      <c r="E10801">
        <v>6.8724668132343201</v>
      </c>
      <c r="F10801">
        <v>6.7574999540373799</v>
      </c>
      <c r="G10801">
        <v>6.6190383231045704</v>
      </c>
      <c r="H10801">
        <v>7.5754910292559803</v>
      </c>
      <c r="I10801">
        <v>7.0650533128930304</v>
      </c>
      <c r="J10801">
        <v>7.17722356262587</v>
      </c>
      <c r="K10801">
        <v>6.8571558487748501</v>
      </c>
      <c r="L10801">
        <v>6.7850770131405502</v>
      </c>
      <c r="M10801">
        <v>6.7621531480504498</v>
      </c>
      <c r="N10801">
        <v>6.8457055562953402</v>
      </c>
      <c r="O10801">
        <v>6.8216665140526498</v>
      </c>
      <c r="P10801">
        <v>7.5537008747178804</v>
      </c>
      <c r="Q10801">
        <v>5.81282804418474</v>
      </c>
    </row>
    <row r="10802" spans="1:17">
      <c r="A10802" t="s">
        <v>19637</v>
      </c>
      <c r="B10802" s="16" t="s">
        <v>19638</v>
      </c>
      <c r="C10802">
        <v>7.2585116198467396</v>
      </c>
      <c r="D10802">
        <v>7.1133152528774399</v>
      </c>
      <c r="E10802">
        <v>6.8287101228986797</v>
      </c>
      <c r="F10802">
        <v>7.1982087148309599</v>
      </c>
      <c r="G10802">
        <v>7.3676229354819496</v>
      </c>
      <c r="H10802">
        <v>7.9845820586994796</v>
      </c>
      <c r="I10802">
        <v>7.4767703430194601</v>
      </c>
      <c r="J10802">
        <v>7.3497254155245901</v>
      </c>
      <c r="K10802">
        <v>6.9915428190875799</v>
      </c>
      <c r="L10802">
        <v>7.2240106477403199</v>
      </c>
      <c r="M10802">
        <v>7.4522447248468104</v>
      </c>
      <c r="N10802">
        <v>7.7858623783322196</v>
      </c>
      <c r="O10802">
        <v>7.6227129446624904</v>
      </c>
      <c r="P10802">
        <v>7.8458029754857996</v>
      </c>
      <c r="Q10802">
        <v>7.8374797051227896</v>
      </c>
    </row>
    <row r="10803" spans="1:17">
      <c r="A10803" t="s">
        <v>19639</v>
      </c>
      <c r="B10803" s="16" t="s">
        <v>19640</v>
      </c>
      <c r="C10803">
        <v>9.7979401289260402</v>
      </c>
      <c r="D10803">
        <v>9.6772869684486995</v>
      </c>
      <c r="E10803">
        <v>9.4605593598349405</v>
      </c>
      <c r="F10803">
        <v>9.8748182008272192</v>
      </c>
      <c r="G10803">
        <v>9.7157617072601195</v>
      </c>
      <c r="H10803">
        <v>10.456859214294299</v>
      </c>
      <c r="I10803">
        <v>9.7952962138936392</v>
      </c>
      <c r="J10803">
        <v>9.9923069419304404</v>
      </c>
      <c r="K10803">
        <v>9.5193747543925102</v>
      </c>
      <c r="L10803">
        <v>9.6532809975028204</v>
      </c>
      <c r="M10803">
        <v>10.1052257025455</v>
      </c>
      <c r="N10803">
        <v>10.075056490423</v>
      </c>
      <c r="O10803">
        <v>10.1351531079547</v>
      </c>
      <c r="P10803">
        <v>10.063853165583801</v>
      </c>
      <c r="Q10803">
        <v>8.3931679398307004</v>
      </c>
    </row>
    <row r="10804" spans="1:17">
      <c r="A10804" t="s">
        <v>19641</v>
      </c>
      <c r="B10804" s="16" t="s">
        <v>19642</v>
      </c>
      <c r="C10804">
        <v>9.3103684841296008</v>
      </c>
      <c r="D10804">
        <v>9.1820113030662593</v>
      </c>
      <c r="E10804">
        <v>9.1122205634656304</v>
      </c>
      <c r="F10804">
        <v>8.7696464400348706</v>
      </c>
      <c r="G10804">
        <v>8.8813226119601598</v>
      </c>
      <c r="H10804">
        <v>7.55069959745998</v>
      </c>
      <c r="I10804">
        <v>8.6191858318957895</v>
      </c>
      <c r="J10804">
        <v>8.6016672121842905</v>
      </c>
      <c r="K10804">
        <v>8.7900610145159703</v>
      </c>
      <c r="L10804">
        <v>8.2321595546438608</v>
      </c>
      <c r="M10804">
        <v>7.6227445974758696</v>
      </c>
      <c r="N10804">
        <v>7.9305058648688096</v>
      </c>
      <c r="O10804">
        <v>7.8194433121759603</v>
      </c>
      <c r="P10804">
        <v>8.2961901641221605</v>
      </c>
      <c r="Q10804">
        <v>10.170622283119799</v>
      </c>
    </row>
    <row r="10805" spans="1:17">
      <c r="A10805" t="s">
        <v>19643</v>
      </c>
      <c r="B10805" s="16" t="s">
        <v>19644</v>
      </c>
      <c r="C10805">
        <v>4.8324495657597604</v>
      </c>
      <c r="D10805">
        <v>4.9103330586210001</v>
      </c>
      <c r="E10805">
        <v>4.4833795521924502</v>
      </c>
      <c r="F10805">
        <v>4.5147692553613297</v>
      </c>
      <c r="G10805">
        <v>4.7889010218833103</v>
      </c>
      <c r="H10805">
        <v>5.0023896186610397</v>
      </c>
      <c r="I10805">
        <v>4.7549066861635803</v>
      </c>
      <c r="J10805">
        <v>4.3107162608919598</v>
      </c>
      <c r="K10805">
        <v>4.67705685303679</v>
      </c>
      <c r="L10805">
        <v>4.6547502153815303</v>
      </c>
      <c r="M10805">
        <v>4.4983624523483101</v>
      </c>
      <c r="N10805">
        <v>4.5070424063834196</v>
      </c>
      <c r="O10805">
        <v>4.1926070449996002</v>
      </c>
      <c r="P10805">
        <v>4.4479700090536403</v>
      </c>
      <c r="Q10805">
        <v>5.09416193408443</v>
      </c>
    </row>
    <row r="10806" spans="1:17">
      <c r="A10806" t="s">
        <v>19645</v>
      </c>
      <c r="B10806" s="16" t="s">
        <v>19646</v>
      </c>
      <c r="C10806">
        <v>11.0108210442201</v>
      </c>
      <c r="D10806">
        <v>10.979366257523299</v>
      </c>
      <c r="E10806">
        <v>10.9779764569326</v>
      </c>
      <c r="F10806">
        <v>11.2528318432257</v>
      </c>
      <c r="G10806">
        <v>11.0118621145891</v>
      </c>
      <c r="H10806">
        <v>10.761301099322001</v>
      </c>
      <c r="I10806">
        <v>10.718863936094399</v>
      </c>
      <c r="J10806">
        <v>10.8585109536678</v>
      </c>
      <c r="K10806">
        <v>10.8614594038141</v>
      </c>
      <c r="L10806">
        <v>10.8048295208794</v>
      </c>
      <c r="M10806">
        <v>10.8923376291796</v>
      </c>
      <c r="N10806">
        <v>10.7687569902474</v>
      </c>
      <c r="O10806">
        <v>10.8046259650663</v>
      </c>
      <c r="P10806">
        <v>10.581699912160801</v>
      </c>
      <c r="Q10806">
        <v>10.8113611162458</v>
      </c>
    </row>
    <row r="10807" spans="1:17">
      <c r="A10807" t="s">
        <v>19647</v>
      </c>
      <c r="B10807" s="16" t="s">
        <v>19648</v>
      </c>
      <c r="C10807">
        <v>6.1416886309143299</v>
      </c>
      <c r="D10807">
        <v>5.59370084060415</v>
      </c>
      <c r="E10807">
        <v>8.64364464799303</v>
      </c>
      <c r="F10807">
        <v>7.9796557747032999</v>
      </c>
      <c r="G10807">
        <v>8.2435872149806695</v>
      </c>
      <c r="H10807">
        <v>6.0107414084998103</v>
      </c>
      <c r="I10807">
        <v>6.2083190743270702</v>
      </c>
      <c r="J10807">
        <v>8.7887282031861602</v>
      </c>
      <c r="K10807">
        <v>6.2522810730543403</v>
      </c>
      <c r="L10807">
        <v>5.9455161281204401</v>
      </c>
      <c r="M10807">
        <v>7.9924481949326802</v>
      </c>
      <c r="N10807">
        <v>8.4829795696808308</v>
      </c>
      <c r="O10807">
        <v>8.6454062197253201</v>
      </c>
      <c r="P10807">
        <v>4.4479700090536403</v>
      </c>
      <c r="Q10807">
        <v>10.323554046550599</v>
      </c>
    </row>
    <row r="10808" spans="1:17">
      <c r="A10808" t="s">
        <v>19649</v>
      </c>
      <c r="B10808" s="16" t="s">
        <v>19650</v>
      </c>
      <c r="C10808">
        <v>11.273620188022299</v>
      </c>
      <c r="D10808">
        <v>11.303977827563401</v>
      </c>
      <c r="E10808">
        <v>11.659640702869799</v>
      </c>
      <c r="F10808">
        <v>11.5451960235894</v>
      </c>
      <c r="G10808">
        <v>11.382707248711201</v>
      </c>
      <c r="H10808">
        <v>11.561884648033301</v>
      </c>
      <c r="I10808">
        <v>11.3369656424879</v>
      </c>
      <c r="J10808">
        <v>11.6866483475512</v>
      </c>
      <c r="K10808">
        <v>11.1264069022398</v>
      </c>
      <c r="L10808">
        <v>11.0986150511429</v>
      </c>
      <c r="M10808">
        <v>11.0143853330542</v>
      </c>
      <c r="N10808">
        <v>11.357155185513401</v>
      </c>
      <c r="O10808">
        <v>11.349609796914001</v>
      </c>
      <c r="P10808">
        <v>11.079679326376199</v>
      </c>
      <c r="Q10808">
        <v>11.984573587880799</v>
      </c>
    </row>
    <row r="10809" spans="1:17">
      <c r="A10809" t="s">
        <v>19651</v>
      </c>
      <c r="B10809" s="16" t="s">
        <v>19652</v>
      </c>
      <c r="C10809">
        <v>9.9156816089231494</v>
      </c>
      <c r="D10809">
        <v>9.6348849394128901</v>
      </c>
      <c r="E10809">
        <v>10.016619030822399</v>
      </c>
      <c r="F10809">
        <v>10.5983898648172</v>
      </c>
      <c r="G10809">
        <v>10.5299893142247</v>
      </c>
      <c r="H10809">
        <v>10.1663034686092</v>
      </c>
      <c r="I10809">
        <v>9.8032364615703003</v>
      </c>
      <c r="J10809">
        <v>9.7435706728238998</v>
      </c>
      <c r="K10809">
        <v>9.2851171377557407</v>
      </c>
      <c r="L10809">
        <v>9.8708979845998002</v>
      </c>
      <c r="M10809">
        <v>10.566551129852201</v>
      </c>
      <c r="N10809">
        <v>10.998100928085501</v>
      </c>
      <c r="O10809">
        <v>10.730639323312801</v>
      </c>
      <c r="P10809">
        <v>9.2190098803501002</v>
      </c>
      <c r="Q10809">
        <v>10.5471379838792</v>
      </c>
    </row>
    <row r="10810" spans="1:17">
      <c r="A10810" t="s">
        <v>19653</v>
      </c>
      <c r="B10810" s="16" t="s">
        <v>19654</v>
      </c>
      <c r="C10810">
        <v>10.8732893138316</v>
      </c>
      <c r="D10810">
        <v>10.972242968244601</v>
      </c>
      <c r="E10810">
        <v>11.0350356411662</v>
      </c>
      <c r="F10810">
        <v>11.093953704274201</v>
      </c>
      <c r="G10810">
        <v>10.9632269088664</v>
      </c>
      <c r="H10810">
        <v>12.081860586289601</v>
      </c>
      <c r="I10810">
        <v>11.0883758332663</v>
      </c>
      <c r="J10810">
        <v>11.5386785895173</v>
      </c>
      <c r="K10810">
        <v>10.9396637431246</v>
      </c>
      <c r="L10810">
        <v>10.927452744788299</v>
      </c>
      <c r="M10810">
        <v>11.118084079938001</v>
      </c>
      <c r="N10810">
        <v>11.2076354539089</v>
      </c>
      <c r="O10810">
        <v>11.354441152063099</v>
      </c>
      <c r="P10810">
        <v>11.519488982239199</v>
      </c>
      <c r="Q10810">
        <v>10.087613053174801</v>
      </c>
    </row>
    <row r="10811" spans="1:17">
      <c r="A10811" t="s">
        <v>19655</v>
      </c>
      <c r="B10811" s="16" t="s">
        <v>19656</v>
      </c>
      <c r="C10811">
        <v>10.661539816591199</v>
      </c>
      <c r="D10811">
        <v>10.587358526618299</v>
      </c>
      <c r="E10811">
        <v>10.3670525879003</v>
      </c>
      <c r="F10811">
        <v>10.6410533193674</v>
      </c>
      <c r="G10811">
        <v>10.598635515297</v>
      </c>
      <c r="H10811">
        <v>10.992590190329199</v>
      </c>
      <c r="I10811">
        <v>10.5901641542645</v>
      </c>
      <c r="J10811">
        <v>10.397405250592801</v>
      </c>
      <c r="K10811">
        <v>10.4907397253761</v>
      </c>
      <c r="L10811">
        <v>10.343160971603099</v>
      </c>
      <c r="M10811">
        <v>10.5066638477306</v>
      </c>
      <c r="N10811">
        <v>10.6809919059561</v>
      </c>
      <c r="O10811">
        <v>10.552896876181199</v>
      </c>
      <c r="P10811">
        <v>10.6814649496578</v>
      </c>
      <c r="Q10811">
        <v>10.0294952513164</v>
      </c>
    </row>
    <row r="10812" spans="1:17">
      <c r="A10812" t="s">
        <v>19657</v>
      </c>
      <c r="B10812" s="16" t="s">
        <v>19658</v>
      </c>
      <c r="C10812">
        <v>10.0088332880569</v>
      </c>
      <c r="D10812">
        <v>10.0082592763665</v>
      </c>
      <c r="E10812">
        <v>10.075312970673</v>
      </c>
      <c r="F10812">
        <v>10.1496622368986</v>
      </c>
      <c r="G10812">
        <v>9.9868657319690008</v>
      </c>
      <c r="H10812">
        <v>10.273267622067101</v>
      </c>
      <c r="I10812">
        <v>9.8664960946914206</v>
      </c>
      <c r="J10812">
        <v>9.9624326671853005</v>
      </c>
      <c r="K10812">
        <v>9.6730573402117592</v>
      </c>
      <c r="L10812">
        <v>9.6764455942709304</v>
      </c>
      <c r="M10812">
        <v>9.8976018414470293</v>
      </c>
      <c r="N10812">
        <v>9.9364320941273299</v>
      </c>
      <c r="O10812">
        <v>10.008635074644699</v>
      </c>
      <c r="P10812">
        <v>10.0198639346233</v>
      </c>
      <c r="Q10812">
        <v>8.8614637697687808</v>
      </c>
    </row>
    <row r="10813" spans="1:17">
      <c r="A10813" t="s">
        <v>19659</v>
      </c>
      <c r="B10813" s="16" t="s">
        <v>19660</v>
      </c>
      <c r="C10813">
        <v>10.580405325059001</v>
      </c>
      <c r="D10813">
        <v>10.46387360035</v>
      </c>
      <c r="E10813">
        <v>10.6612600745986</v>
      </c>
      <c r="F10813">
        <v>10.931589950666799</v>
      </c>
      <c r="G10813">
        <v>10.722235463580899</v>
      </c>
      <c r="H10813">
        <v>11.041167115063301</v>
      </c>
      <c r="I10813">
        <v>10.633857547989299</v>
      </c>
      <c r="J10813">
        <v>11.015309213409701</v>
      </c>
      <c r="K10813">
        <v>10.469376202202801</v>
      </c>
      <c r="L10813">
        <v>10.504893222096999</v>
      </c>
      <c r="M10813">
        <v>10.858184142278599</v>
      </c>
      <c r="N10813">
        <v>10.8087128633398</v>
      </c>
      <c r="O10813">
        <v>11.0650914016316</v>
      </c>
      <c r="P10813">
        <v>10.754554584414</v>
      </c>
      <c r="Q10813">
        <v>10.5471379838792</v>
      </c>
    </row>
    <row r="10814" spans="1:17">
      <c r="A10814" t="s">
        <v>19661</v>
      </c>
      <c r="B10814" s="16" t="s">
        <v>19662</v>
      </c>
      <c r="C10814">
        <v>5.3901707160280399</v>
      </c>
      <c r="D10814">
        <v>5.1247703439315302</v>
      </c>
      <c r="E10814">
        <v>7.70866871839912</v>
      </c>
      <c r="F10814">
        <v>4.5644600677645304</v>
      </c>
      <c r="G10814">
        <v>4.4429501088137897</v>
      </c>
      <c r="H10814">
        <v>6.2778020360148901</v>
      </c>
      <c r="I10814">
        <v>5.2218518540004704</v>
      </c>
      <c r="J10814">
        <v>6.5730889028718602</v>
      </c>
      <c r="K10814">
        <v>6.9672864669719798</v>
      </c>
      <c r="L10814">
        <v>5.8515068593680599</v>
      </c>
      <c r="M10814">
        <v>5.0616059647101501</v>
      </c>
      <c r="N10814">
        <v>5.3018559344781702</v>
      </c>
      <c r="O10814">
        <v>5.3136379649428402</v>
      </c>
      <c r="P10814">
        <v>6.4195282390462101</v>
      </c>
      <c r="Q10814">
        <v>7.3593062614465703</v>
      </c>
    </row>
    <row r="10815" spans="1:17">
      <c r="A10815" t="s">
        <v>19663</v>
      </c>
      <c r="B10815" s="16" t="s">
        <v>19664</v>
      </c>
      <c r="C10815">
        <v>5.2073109135109101</v>
      </c>
      <c r="D10815">
        <v>4.9857818498749902</v>
      </c>
      <c r="E10815">
        <v>5.0693649437607</v>
      </c>
      <c r="F10815">
        <v>5.53949510715674</v>
      </c>
      <c r="G10815">
        <v>5.1391075523385599</v>
      </c>
      <c r="H10815">
        <v>5.1127774112395503</v>
      </c>
      <c r="I10815">
        <v>5.2218518540004704</v>
      </c>
      <c r="J10815">
        <v>5.0671121988910901</v>
      </c>
      <c r="K10815">
        <v>5.3872068501715296</v>
      </c>
      <c r="L10815">
        <v>6.1948816344875999</v>
      </c>
      <c r="M10815">
        <v>5.8515834476412998</v>
      </c>
      <c r="N10815">
        <v>5.9619430316236501</v>
      </c>
      <c r="O10815">
        <v>5.4684386242281002</v>
      </c>
      <c r="P10815">
        <v>4.5271021320563003</v>
      </c>
      <c r="Q10815">
        <v>7.1565710053807701</v>
      </c>
    </row>
    <row r="10816" spans="1:17">
      <c r="A10816" t="s">
        <v>19665</v>
      </c>
      <c r="B10816" s="16" t="s">
        <v>19666</v>
      </c>
      <c r="C10816">
        <v>9.9664969733949107</v>
      </c>
      <c r="D10816">
        <v>9.94920299360275</v>
      </c>
      <c r="E10816">
        <v>9.9588097461248495</v>
      </c>
      <c r="F10816">
        <v>10.2615596604897</v>
      </c>
      <c r="G10816">
        <v>9.9932544810747093</v>
      </c>
      <c r="H10816">
        <v>10.479991160039299</v>
      </c>
      <c r="I10816">
        <v>10.072158331701001</v>
      </c>
      <c r="J10816">
        <v>10.0545582166777</v>
      </c>
      <c r="K10816">
        <v>9.7833600948413508</v>
      </c>
      <c r="L10816">
        <v>10.1473910635697</v>
      </c>
      <c r="M10816">
        <v>10.4984088530226</v>
      </c>
      <c r="N10816">
        <v>10.3945548147402</v>
      </c>
      <c r="O10816">
        <v>10.570206957340901</v>
      </c>
      <c r="P10816">
        <v>10.0787160931344</v>
      </c>
      <c r="Q10816">
        <v>10.249113780255</v>
      </c>
    </row>
    <row r="10817" spans="1:17">
      <c r="A10817" t="s">
        <v>19667</v>
      </c>
      <c r="B10817" s="16" t="s">
        <v>19668</v>
      </c>
      <c r="C10817">
        <v>5.62538561552046</v>
      </c>
      <c r="D10817">
        <v>5.6620405777712897</v>
      </c>
      <c r="E10817">
        <v>5.8734011200307696</v>
      </c>
      <c r="F10817">
        <v>5.9029685313311697</v>
      </c>
      <c r="G10817">
        <v>5.4158963756298002</v>
      </c>
      <c r="H10817">
        <v>6.47623954306383</v>
      </c>
      <c r="I10817">
        <v>6.0555222887526101</v>
      </c>
      <c r="J10817">
        <v>6.3659976937039797</v>
      </c>
      <c r="K10817">
        <v>5.4837765726009904</v>
      </c>
      <c r="L10817">
        <v>5.8319238793611898</v>
      </c>
      <c r="M10817">
        <v>5.89598894637244</v>
      </c>
      <c r="N10817">
        <v>6.0003540804802604</v>
      </c>
      <c r="O10817">
        <v>5.8175797504700597</v>
      </c>
      <c r="P10817">
        <v>5.9034342564919404</v>
      </c>
      <c r="Q10817">
        <v>5.09416193408443</v>
      </c>
    </row>
    <row r="10818" spans="1:17">
      <c r="A10818" t="s">
        <v>19669</v>
      </c>
      <c r="B10818" s="16" t="s">
        <v>19670</v>
      </c>
      <c r="C10818">
        <v>7.7657610893078903</v>
      </c>
      <c r="D10818">
        <v>7.7487132818439504</v>
      </c>
      <c r="E10818">
        <v>8.1180683160718399</v>
      </c>
      <c r="F10818">
        <v>7.5904825741131798</v>
      </c>
      <c r="G10818">
        <v>7.7159380335276202</v>
      </c>
      <c r="H10818">
        <v>8.0611339831746793</v>
      </c>
      <c r="I10818">
        <v>8.1143431012299008</v>
      </c>
      <c r="J10818">
        <v>8.2129344976767307</v>
      </c>
      <c r="K10818">
        <v>7.1290497562884898</v>
      </c>
      <c r="L10818">
        <v>7.7922904582819097</v>
      </c>
      <c r="M10818">
        <v>7.96872378744066</v>
      </c>
      <c r="N10818">
        <v>7.9835796205658003</v>
      </c>
      <c r="O10818">
        <v>7.9960367760567204</v>
      </c>
      <c r="P10818">
        <v>7.7147893187189904</v>
      </c>
      <c r="Q10818">
        <v>8.7932323857913595</v>
      </c>
    </row>
    <row r="10819" spans="1:17">
      <c r="A10819" t="s">
        <v>19671</v>
      </c>
      <c r="B10819" s="16" t="s">
        <v>19672</v>
      </c>
      <c r="C10819">
        <v>9.7366201393754395</v>
      </c>
      <c r="D10819">
        <v>9.7546982281510299</v>
      </c>
      <c r="E10819">
        <v>9.9822121858077004</v>
      </c>
      <c r="F10819">
        <v>9.6647174991231903</v>
      </c>
      <c r="G10819">
        <v>9.6845187118960201</v>
      </c>
      <c r="H10819">
        <v>9.78890397180073</v>
      </c>
      <c r="I10819">
        <v>9.8267982851942897</v>
      </c>
      <c r="J10819">
        <v>9.7339574555430097</v>
      </c>
      <c r="K10819">
        <v>9.6617997608109203</v>
      </c>
      <c r="L10819">
        <v>9.5523001770747804</v>
      </c>
      <c r="M10819">
        <v>9.6086242554313994</v>
      </c>
      <c r="N10819">
        <v>9.4597252003861207</v>
      </c>
      <c r="O10819">
        <v>9.6427934192513796</v>
      </c>
      <c r="P10819">
        <v>9.7588808310601003</v>
      </c>
      <c r="Q10819">
        <v>8.9266120302692595</v>
      </c>
    </row>
    <row r="10820" spans="1:17">
      <c r="A10820" t="s">
        <v>19673</v>
      </c>
      <c r="B10820" s="16" t="s">
        <v>19674</v>
      </c>
      <c r="C10820">
        <v>9.7782294687126896</v>
      </c>
      <c r="D10820">
        <v>9.7825323166151499</v>
      </c>
      <c r="E10820">
        <v>9.7132200264851694</v>
      </c>
      <c r="F10820">
        <v>9.3318460338031795</v>
      </c>
      <c r="G10820">
        <v>9.5626527349876795</v>
      </c>
      <c r="H10820">
        <v>8.9326631521063007</v>
      </c>
      <c r="I10820">
        <v>9.7521938753781701</v>
      </c>
      <c r="J10820">
        <v>9.32253812108201</v>
      </c>
      <c r="K10820">
        <v>9.8017108735302596</v>
      </c>
      <c r="L10820">
        <v>9.5058913728504901</v>
      </c>
      <c r="M10820">
        <v>9.28850538026831</v>
      </c>
      <c r="N10820">
        <v>8.7705218123161295</v>
      </c>
      <c r="O10820">
        <v>9.4053509157316206</v>
      </c>
      <c r="P10820">
        <v>9.8775264114371808</v>
      </c>
      <c r="Q10820">
        <v>9.65973340900055</v>
      </c>
    </row>
    <row r="10821" spans="1:17">
      <c r="A10821" t="s">
        <v>19675</v>
      </c>
      <c r="B10821" s="16" t="s">
        <v>856</v>
      </c>
      <c r="C10821">
        <v>8.43022138913852</v>
      </c>
      <c r="D10821">
        <v>8.3989393703786508</v>
      </c>
      <c r="E10821">
        <v>8.3517369601033504</v>
      </c>
      <c r="F10821">
        <v>8.2238920523872192</v>
      </c>
      <c r="G10821">
        <v>8.1181805203670496</v>
      </c>
      <c r="H10821">
        <v>8.0075226726234394</v>
      </c>
      <c r="I10821">
        <v>8.3710502888009497</v>
      </c>
      <c r="J10821">
        <v>8.0536616362742102</v>
      </c>
      <c r="K10821">
        <v>8.3343704489501906</v>
      </c>
      <c r="L10821">
        <v>8.1093006133597694</v>
      </c>
      <c r="M10821">
        <v>7.7907165685691702</v>
      </c>
      <c r="N10821">
        <v>7.4020149515182698</v>
      </c>
      <c r="O10821">
        <v>7.8194433121759603</v>
      </c>
      <c r="P10821">
        <v>8.4821469917618106</v>
      </c>
      <c r="Q10821">
        <v>7.6950435514148801</v>
      </c>
    </row>
    <row r="10822" spans="1:17">
      <c r="A10822" t="s">
        <v>19676</v>
      </c>
      <c r="B10822" s="16" t="s">
        <v>19677</v>
      </c>
      <c r="C10822">
        <v>8.1523961586017109</v>
      </c>
      <c r="D10822">
        <v>8.4408430496420497</v>
      </c>
      <c r="E10822">
        <v>8.4022024362357097</v>
      </c>
      <c r="F10822">
        <v>8.5267166986324696</v>
      </c>
      <c r="G10822">
        <v>8.1732677952203208</v>
      </c>
      <c r="H10822">
        <v>8.7047323563447101</v>
      </c>
      <c r="I10822">
        <v>8.0972117899296698</v>
      </c>
      <c r="J10822">
        <v>8.4584960011113193</v>
      </c>
      <c r="K10822">
        <v>7.9785934286737303</v>
      </c>
      <c r="L10822">
        <v>8.2468057817627791</v>
      </c>
      <c r="M10822">
        <v>8.2103992799582706</v>
      </c>
      <c r="N10822">
        <v>8.3312274464092102</v>
      </c>
      <c r="O10822">
        <v>8.2244594109588807</v>
      </c>
      <c r="P10822">
        <v>8.1851428746972594</v>
      </c>
      <c r="Q10822">
        <v>7.8374797051227896</v>
      </c>
    </row>
    <row r="10823" spans="1:17">
      <c r="A10823" t="s">
        <v>19678</v>
      </c>
      <c r="B10823" s="16" t="s">
        <v>19679</v>
      </c>
      <c r="C10823">
        <v>7.8638675337260704</v>
      </c>
      <c r="D10823">
        <v>7.8997348432982699</v>
      </c>
      <c r="E10823">
        <v>8.1120155991633105</v>
      </c>
      <c r="F10823">
        <v>8.1031308635279</v>
      </c>
      <c r="G10823">
        <v>7.84600064815635</v>
      </c>
      <c r="H10823">
        <v>8.6991092833680206</v>
      </c>
      <c r="I10823">
        <v>8.1143431012299008</v>
      </c>
      <c r="J10823">
        <v>8.4136882505715107</v>
      </c>
      <c r="K10823">
        <v>7.8955329683749396</v>
      </c>
      <c r="L10823">
        <v>8.1758710014078897</v>
      </c>
      <c r="M10823">
        <v>8.0961878018209905</v>
      </c>
      <c r="N10823">
        <v>7.6961786310614997</v>
      </c>
      <c r="O10823">
        <v>8.1659518363411792</v>
      </c>
      <c r="P10823">
        <v>8.3113779670886903</v>
      </c>
      <c r="Q10823">
        <v>6.6375058506955904</v>
      </c>
    </row>
    <row r="10824" spans="1:17">
      <c r="A10824" t="s">
        <v>19680</v>
      </c>
      <c r="B10824" s="16" t="s">
        <v>19681</v>
      </c>
      <c r="C10824">
        <v>8.6399358059866902</v>
      </c>
      <c r="D10824">
        <v>8.7148774881820099</v>
      </c>
      <c r="E10824">
        <v>8.5527548364839507</v>
      </c>
      <c r="F10824">
        <v>8.89834918734533</v>
      </c>
      <c r="G10824">
        <v>8.5304648893295294</v>
      </c>
      <c r="H10824">
        <v>9.4604353454821197</v>
      </c>
      <c r="I10824">
        <v>8.6894323157120308</v>
      </c>
      <c r="J10824">
        <v>8.8806748209034296</v>
      </c>
      <c r="K10824">
        <v>8.4436175500676907</v>
      </c>
      <c r="L10824">
        <v>8.5657733674801904</v>
      </c>
      <c r="M10824">
        <v>8.5893456916620696</v>
      </c>
      <c r="N10824">
        <v>8.9580917188460596</v>
      </c>
      <c r="O10824">
        <v>8.6318217539436297</v>
      </c>
      <c r="P10824">
        <v>8.7395585405741496</v>
      </c>
      <c r="Q10824">
        <v>7.1565710053807701</v>
      </c>
    </row>
    <row r="10825" spans="1:17">
      <c r="A10825" t="s">
        <v>19682</v>
      </c>
      <c r="B10825" s="16" t="s">
        <v>19683</v>
      </c>
      <c r="C10825">
        <v>8.25488638708776</v>
      </c>
      <c r="D10825">
        <v>8.3758609118026293</v>
      </c>
      <c r="E10825">
        <v>8.4365055986030093</v>
      </c>
      <c r="F10825">
        <v>8.5008805163678502</v>
      </c>
      <c r="G10825">
        <v>8.5374784590038004</v>
      </c>
      <c r="H10825">
        <v>8.8764795171433608</v>
      </c>
      <c r="I10825">
        <v>8.3887550479506103</v>
      </c>
      <c r="J10825">
        <v>8.6660060593725508</v>
      </c>
      <c r="K10825">
        <v>8.2665969302074505</v>
      </c>
      <c r="L10825">
        <v>8.1370854117518796</v>
      </c>
      <c r="M10825">
        <v>8.3611564383332198</v>
      </c>
      <c r="N10825">
        <v>8.3237649831522695</v>
      </c>
      <c r="O10825">
        <v>8.2543245169052692</v>
      </c>
      <c r="P10825">
        <v>8.3608783234042701</v>
      </c>
      <c r="Q10825">
        <v>8.9266120302692595</v>
      </c>
    </row>
    <row r="10826" spans="1:17">
      <c r="A10826" t="s">
        <v>19684</v>
      </c>
      <c r="B10826" s="16" t="s">
        <v>19685</v>
      </c>
      <c r="C10826">
        <v>8.9076827384252706</v>
      </c>
      <c r="D10826">
        <v>9.0256206615389107</v>
      </c>
      <c r="E10826">
        <v>8.9987634484544898</v>
      </c>
      <c r="F10826">
        <v>9.0991661362402194</v>
      </c>
      <c r="G10826">
        <v>8.8813226119601598</v>
      </c>
      <c r="H10826">
        <v>8.5225186418733792</v>
      </c>
      <c r="I10826">
        <v>9.1788933787500309</v>
      </c>
      <c r="J10826">
        <v>8.7990111640539403</v>
      </c>
      <c r="K10826">
        <v>8.9953592602419903</v>
      </c>
      <c r="L10826">
        <v>8.8071728110375798</v>
      </c>
      <c r="M10826">
        <v>8.7901751699930504</v>
      </c>
      <c r="N10826">
        <v>8.4593388336161404</v>
      </c>
      <c r="O10826">
        <v>8.8702924289759704</v>
      </c>
      <c r="P10826">
        <v>9.3275317422693202</v>
      </c>
      <c r="Q10826">
        <v>7.8374797051227896</v>
      </c>
    </row>
    <row r="10827" spans="1:17">
      <c r="A10827" t="s">
        <v>19686</v>
      </c>
      <c r="B10827" s="16" t="s">
        <v>19687</v>
      </c>
      <c r="C10827">
        <v>9.2789184199197301</v>
      </c>
      <c r="D10827">
        <v>9.2470279763201706</v>
      </c>
      <c r="E10827">
        <v>9.1422145724256403</v>
      </c>
      <c r="F10827">
        <v>9.1462124254015897</v>
      </c>
      <c r="G10827">
        <v>9.0841010347828508</v>
      </c>
      <c r="H10827">
        <v>9.3154762543323706</v>
      </c>
      <c r="I10827">
        <v>9.1768573776460194</v>
      </c>
      <c r="J10827">
        <v>9.2776586573719193</v>
      </c>
      <c r="K10827">
        <v>9.22008431701442</v>
      </c>
      <c r="L10827">
        <v>9.0970468309262493</v>
      </c>
      <c r="M10827">
        <v>8.9851147406673899</v>
      </c>
      <c r="N10827">
        <v>8.6973509550182193</v>
      </c>
      <c r="O10827">
        <v>9.21353509949261</v>
      </c>
      <c r="P10827">
        <v>9.4605877864306898</v>
      </c>
      <c r="Q10827">
        <v>8.48255560796823</v>
      </c>
    </row>
    <row r="10828" spans="1:17">
      <c r="A10828" t="s">
        <v>19688</v>
      </c>
      <c r="B10828" s="16" t="s">
        <v>19689</v>
      </c>
      <c r="C10828">
        <v>7.6945638722829601</v>
      </c>
      <c r="D10828">
        <v>7.7589494710816602</v>
      </c>
      <c r="E10828">
        <v>7.6175597172309102</v>
      </c>
      <c r="F10828">
        <v>7.7791850861198899</v>
      </c>
      <c r="G10828">
        <v>7.5029329747582603</v>
      </c>
      <c r="H10828">
        <v>7.9086159245782204</v>
      </c>
      <c r="I10828">
        <v>7.5604707282268997</v>
      </c>
      <c r="J10828">
        <v>7.8628420694029399</v>
      </c>
      <c r="K10828">
        <v>7.5383042189317004</v>
      </c>
      <c r="L10828">
        <v>7.4750825912029004</v>
      </c>
      <c r="M10828">
        <v>7.7554870718705198</v>
      </c>
      <c r="N10828">
        <v>7.2045612545858004</v>
      </c>
      <c r="O10828">
        <v>7.7414162076995696</v>
      </c>
      <c r="P10828">
        <v>7.77449396691933</v>
      </c>
      <c r="Q10828">
        <v>6.6375058506955904</v>
      </c>
    </row>
    <row r="10829" spans="1:17">
      <c r="A10829" t="s">
        <v>19690</v>
      </c>
      <c r="B10829" s="16" t="s">
        <v>19691</v>
      </c>
      <c r="C10829">
        <v>8.9364271109245497</v>
      </c>
      <c r="D10829">
        <v>8.99349922381999</v>
      </c>
      <c r="E10829">
        <v>8.8791790401335096</v>
      </c>
      <c r="F10829">
        <v>9.0144734159507607</v>
      </c>
      <c r="G10829">
        <v>8.9926652745186306</v>
      </c>
      <c r="H10829">
        <v>9.6442750220193805</v>
      </c>
      <c r="I10829">
        <v>8.8991066666600496</v>
      </c>
      <c r="J10829">
        <v>8.8552786858532109</v>
      </c>
      <c r="K10829">
        <v>8.6802658652267493</v>
      </c>
      <c r="L10829">
        <v>8.87942351641016</v>
      </c>
      <c r="M10829">
        <v>9.0591552568006399</v>
      </c>
      <c r="N10829">
        <v>9.2959231962688396</v>
      </c>
      <c r="O10829">
        <v>9.1797087699755604</v>
      </c>
      <c r="P10829">
        <v>9.0870241323109209</v>
      </c>
      <c r="Q10829">
        <v>8.2978683598244807</v>
      </c>
    </row>
    <row r="10830" spans="1:17">
      <c r="A10830" t="s">
        <v>19692</v>
      </c>
      <c r="B10830" s="16" t="s">
        <v>19693</v>
      </c>
      <c r="C10830">
        <v>9.4076609537751601</v>
      </c>
      <c r="D10830">
        <v>9.3953421719790509</v>
      </c>
      <c r="E10830">
        <v>10.1758754256897</v>
      </c>
      <c r="F10830">
        <v>9.5685267249912709</v>
      </c>
      <c r="G10830">
        <v>9.6638417526252898</v>
      </c>
      <c r="H10830">
        <v>9.2857761891650803</v>
      </c>
      <c r="I10830">
        <v>9.6821571546238996</v>
      </c>
      <c r="J10830">
        <v>10.046814300181</v>
      </c>
      <c r="K10830">
        <v>9.1212566953405805</v>
      </c>
      <c r="L10830">
        <v>9.64363344394447</v>
      </c>
      <c r="M10830">
        <v>9.6314532673302207</v>
      </c>
      <c r="N10830">
        <v>10.2642369680832</v>
      </c>
      <c r="O10830">
        <v>9.6585065422152603</v>
      </c>
      <c r="P10830">
        <v>9.3884528896647996</v>
      </c>
      <c r="Q10830">
        <v>9.8053894822166399</v>
      </c>
    </row>
    <row r="10831" spans="1:17">
      <c r="A10831" t="s">
        <v>19694</v>
      </c>
      <c r="B10831" s="16" t="s">
        <v>19695</v>
      </c>
      <c r="C10831">
        <v>7.2355193283311996</v>
      </c>
      <c r="D10831">
        <v>7.2061383105772503</v>
      </c>
      <c r="E10831">
        <v>7.37606582637006</v>
      </c>
      <c r="F10831">
        <v>7.3858608538148998</v>
      </c>
      <c r="G10831">
        <v>7.5100895396059402</v>
      </c>
      <c r="H10831">
        <v>7.8840306402628304</v>
      </c>
      <c r="I10831">
        <v>7.43643277102277</v>
      </c>
      <c r="J10831">
        <v>7.70105531087908</v>
      </c>
      <c r="K10831">
        <v>7.28752089893944</v>
      </c>
      <c r="L10831">
        <v>7.3380004094259004</v>
      </c>
      <c r="M10831">
        <v>7.4125634543830703</v>
      </c>
      <c r="N10831">
        <v>7.7191288054673999</v>
      </c>
      <c r="O10831">
        <v>7.4318662394394703</v>
      </c>
      <c r="P10831">
        <v>7.3625711812439798</v>
      </c>
      <c r="Q10831">
        <v>7.3593062614465703</v>
      </c>
    </row>
    <row r="10832" spans="1:17">
      <c r="A10832" t="s">
        <v>19696</v>
      </c>
      <c r="B10832" s="16" t="s">
        <v>19697</v>
      </c>
      <c r="C10832">
        <v>6.9827423167201097</v>
      </c>
      <c r="D10832">
        <v>7.2648461032864997</v>
      </c>
      <c r="E10832">
        <v>7.0856370732265797</v>
      </c>
      <c r="F10832">
        <v>7.2265640367659802</v>
      </c>
      <c r="G10832">
        <v>7.5383649616635902</v>
      </c>
      <c r="H10832">
        <v>7.7865802642857398</v>
      </c>
      <c r="I10832">
        <v>7.3155849706311598</v>
      </c>
      <c r="J10832">
        <v>7.29255167474129</v>
      </c>
      <c r="K10832">
        <v>7.1435456076211903</v>
      </c>
      <c r="L10832">
        <v>7.2821357100021897</v>
      </c>
      <c r="M10832">
        <v>7.6314095030644102</v>
      </c>
      <c r="N10832">
        <v>7.4301215020004001</v>
      </c>
      <c r="O10832">
        <v>7.5082940900497404</v>
      </c>
      <c r="P10832">
        <v>7.8733663028696599</v>
      </c>
      <c r="Q10832">
        <v>6.2843132996066204</v>
      </c>
    </row>
    <row r="10833" spans="1:17">
      <c r="A10833" t="s">
        <v>19698</v>
      </c>
      <c r="B10833" s="16" t="s">
        <v>19699</v>
      </c>
      <c r="C10833">
        <v>8.1887043491586695</v>
      </c>
      <c r="D10833">
        <v>8.2216671384541105</v>
      </c>
      <c r="E10833">
        <v>8.1772368720469597</v>
      </c>
      <c r="F10833">
        <v>7.7647734552471501</v>
      </c>
      <c r="G10833">
        <v>8.0363486492452196</v>
      </c>
      <c r="H10833">
        <v>7.7434896700071896</v>
      </c>
      <c r="I10833">
        <v>8.1143431012299008</v>
      </c>
      <c r="J10833">
        <v>7.8549730060507796</v>
      </c>
      <c r="K10833">
        <v>8.3153295908684797</v>
      </c>
      <c r="L10833">
        <v>7.9483389199415599</v>
      </c>
      <c r="M10833">
        <v>7.7712511492696601</v>
      </c>
      <c r="N10833">
        <v>7.58186980175243</v>
      </c>
      <c r="O10833">
        <v>7.8781894052357098</v>
      </c>
      <c r="P10833">
        <v>8.0162002240067007</v>
      </c>
      <c r="Q10833">
        <v>7.5369478347710803</v>
      </c>
    </row>
    <row r="10834" spans="1:17">
      <c r="A10834" t="s">
        <v>19700</v>
      </c>
      <c r="B10834" s="16" t="s">
        <v>19701</v>
      </c>
      <c r="C10834">
        <v>6.72059742475225</v>
      </c>
      <c r="D10834">
        <v>6.7309615871707997</v>
      </c>
      <c r="E10834">
        <v>6.9425491442524603</v>
      </c>
      <c r="F10834">
        <v>6.6566652448444597</v>
      </c>
      <c r="G10834">
        <v>6.6966202244190196</v>
      </c>
      <c r="H10834">
        <v>6.61481283471461</v>
      </c>
      <c r="I10834">
        <v>7.1754804263673897</v>
      </c>
      <c r="J10834">
        <v>6.6753493056421602</v>
      </c>
      <c r="K10834">
        <v>6.8214924250388096</v>
      </c>
      <c r="L10834">
        <v>6.8442576567715898</v>
      </c>
      <c r="M10834">
        <v>6.3312493870184303</v>
      </c>
      <c r="N10834">
        <v>5.9022837325360298</v>
      </c>
      <c r="O10834">
        <v>6.55873119492583</v>
      </c>
      <c r="P10834">
        <v>7.0959398759079004</v>
      </c>
      <c r="Q10834">
        <v>5.09416193408443</v>
      </c>
    </row>
    <row r="10835" spans="1:17">
      <c r="A10835" t="s">
        <v>19702</v>
      </c>
      <c r="B10835" s="16" t="s">
        <v>19703</v>
      </c>
      <c r="C10835">
        <v>5.9648587736005902</v>
      </c>
      <c r="D10835">
        <v>6.0813186361123597</v>
      </c>
      <c r="E10835">
        <v>5.54791781288802</v>
      </c>
      <c r="F10835">
        <v>5.8669547222798002</v>
      </c>
      <c r="G10835">
        <v>6.0360109043049102</v>
      </c>
      <c r="H10835">
        <v>6.4085032367581496</v>
      </c>
      <c r="I10835">
        <v>6.27127081030204</v>
      </c>
      <c r="J10835">
        <v>5.9991545241956699</v>
      </c>
      <c r="K10835">
        <v>5.9029236462359096</v>
      </c>
      <c r="L10835">
        <v>6.4709898055546704</v>
      </c>
      <c r="M10835">
        <v>6.5025119104691198</v>
      </c>
      <c r="N10835">
        <v>6.22737111333391</v>
      </c>
      <c r="O10835">
        <v>6.0284038541843801</v>
      </c>
      <c r="P10835">
        <v>5.8197066879617596</v>
      </c>
      <c r="Q10835">
        <v>6.9204191934356096</v>
      </c>
    </row>
    <row r="10836" spans="1:17">
      <c r="A10836" t="s">
        <v>19704</v>
      </c>
      <c r="B10836" s="16" t="s">
        <v>19705</v>
      </c>
      <c r="C10836">
        <v>9.9792137432332702</v>
      </c>
      <c r="D10836">
        <v>9.6986937290400608</v>
      </c>
      <c r="E10836">
        <v>9.8773461532637103</v>
      </c>
      <c r="F10836">
        <v>8.7257128049061308</v>
      </c>
      <c r="G10836">
        <v>8.9901117556696892</v>
      </c>
      <c r="H10836">
        <v>7.2141367709232602</v>
      </c>
      <c r="I10836">
        <v>8.9923618673216392</v>
      </c>
      <c r="J10836">
        <v>8.7211216179701392</v>
      </c>
      <c r="K10836">
        <v>10.117719842793599</v>
      </c>
      <c r="L10836">
        <v>10.2426726848195</v>
      </c>
      <c r="M10836">
        <v>8.7107180557874493</v>
      </c>
      <c r="N10836">
        <v>9.2216048332367997</v>
      </c>
      <c r="O10836">
        <v>7.9853892224024703</v>
      </c>
      <c r="P10836">
        <v>7.1867625795696704</v>
      </c>
      <c r="Q10836">
        <v>11.984573587880799</v>
      </c>
    </row>
    <row r="10837" spans="1:17">
      <c r="A10837" t="s">
        <v>19706</v>
      </c>
      <c r="B10837" s="16" t="s">
        <v>1108</v>
      </c>
      <c r="C10837">
        <v>3.7779852140208301</v>
      </c>
      <c r="D10837">
        <v>3.9548310731697001</v>
      </c>
      <c r="E10837">
        <v>3.6381873987360902</v>
      </c>
      <c r="F10837">
        <v>4.2917886290068799</v>
      </c>
      <c r="G10837">
        <v>3.9446609719593901</v>
      </c>
      <c r="H10837">
        <v>3.65660975244205</v>
      </c>
      <c r="I10837">
        <v>3.6595800418069002</v>
      </c>
      <c r="J10837">
        <v>3.5611359966351301</v>
      </c>
      <c r="K10837">
        <v>4.2084442324483602</v>
      </c>
      <c r="L10837">
        <v>3.8614614459532302</v>
      </c>
      <c r="M10837">
        <v>3.6461416973015899</v>
      </c>
      <c r="N10837">
        <v>4.1706164353931596</v>
      </c>
      <c r="O10837">
        <v>3.5569664057961599</v>
      </c>
      <c r="P10837">
        <v>3.7927642367557501</v>
      </c>
      <c r="Q10837">
        <v>5.81282804418474</v>
      </c>
    </row>
    <row r="10838" spans="1:17">
      <c r="A10838" t="s">
        <v>19707</v>
      </c>
      <c r="B10838" s="16" t="s">
        <v>19708</v>
      </c>
      <c r="C10838">
        <v>4.3623517865106702</v>
      </c>
      <c r="D10838">
        <v>4.32650596693877</v>
      </c>
      <c r="E10838">
        <v>5.0160351149716202</v>
      </c>
      <c r="F10838">
        <v>4.6121840845566204</v>
      </c>
      <c r="G10838">
        <v>4.4429501088137897</v>
      </c>
      <c r="H10838">
        <v>3.30825032505737</v>
      </c>
      <c r="I10838">
        <v>3.9910282299290798</v>
      </c>
      <c r="J10838">
        <v>3.7696016503418699</v>
      </c>
      <c r="K10838">
        <v>4.3302743077434496</v>
      </c>
      <c r="L10838">
        <v>4.5555022990765597</v>
      </c>
      <c r="M10838">
        <v>3.9727288000471899</v>
      </c>
      <c r="N10838">
        <v>4.4472252118161997</v>
      </c>
      <c r="O10838">
        <v>3.8507909364900099</v>
      </c>
      <c r="P10838">
        <v>3.3893867502571098</v>
      </c>
      <c r="Q10838">
        <v>5.09416193408443</v>
      </c>
    </row>
    <row r="10839" spans="1:17">
      <c r="A10839" t="s">
        <v>19709</v>
      </c>
      <c r="B10839" s="16" t="s">
        <v>19710</v>
      </c>
      <c r="C10839">
        <v>5.9835742193669397</v>
      </c>
      <c r="D10839">
        <v>5.4196943085789</v>
      </c>
      <c r="E10839">
        <v>5.2175717649130604</v>
      </c>
      <c r="F10839">
        <v>4.9752349446537503</v>
      </c>
      <c r="G10839">
        <v>5.2138164621762604</v>
      </c>
      <c r="H10839">
        <v>4.3015284866045098</v>
      </c>
      <c r="I10839">
        <v>5.2542284300769104</v>
      </c>
      <c r="J10839">
        <v>5.3485852173299202</v>
      </c>
      <c r="K10839">
        <v>5.52962448084548</v>
      </c>
      <c r="L10839">
        <v>5.4220334780197001</v>
      </c>
      <c r="M10839">
        <v>5.0068521030490203</v>
      </c>
      <c r="N10839">
        <v>4.9442341107279502</v>
      </c>
      <c r="O10839">
        <v>5.1118655635160302</v>
      </c>
      <c r="P10839">
        <v>5.4975049655279902</v>
      </c>
      <c r="Q10839">
        <v>5.09416193408443</v>
      </c>
    </row>
    <row r="10840" spans="1:17">
      <c r="A10840" t="s">
        <v>19711</v>
      </c>
      <c r="B10840" s="16" t="s">
        <v>19712</v>
      </c>
      <c r="C10840">
        <v>3.98283533271713</v>
      </c>
      <c r="D10840">
        <v>3.7545556144430101</v>
      </c>
      <c r="E10840">
        <v>2.8218677180984102</v>
      </c>
      <c r="F10840">
        <v>3.6131889974304401</v>
      </c>
      <c r="G10840">
        <v>4.2225520177193703</v>
      </c>
      <c r="H10840">
        <v>4.1560374762891303</v>
      </c>
      <c r="I10840">
        <v>3.7848446501428201</v>
      </c>
      <c r="J10840">
        <v>4.0764652066995799</v>
      </c>
      <c r="K10840">
        <v>3.8204461843508501</v>
      </c>
      <c r="L10840">
        <v>4.2633743974944602</v>
      </c>
      <c r="M10840">
        <v>4.7947131062850499</v>
      </c>
      <c r="N10840">
        <v>4.2465073090516299</v>
      </c>
      <c r="O10840">
        <v>4.3028205748149997</v>
      </c>
      <c r="P10840">
        <v>3.7927642367557501</v>
      </c>
      <c r="Q10840">
        <v>5.09416193408443</v>
      </c>
    </row>
    <row r="10841" spans="1:17">
      <c r="A10841" t="s">
        <v>19713</v>
      </c>
      <c r="B10841" s="16" t="s">
        <v>19714</v>
      </c>
      <c r="C10841">
        <v>6.8374094073843299</v>
      </c>
      <c r="D10841">
        <v>6.8509999593391502</v>
      </c>
      <c r="E10841">
        <v>6.3800143454863703</v>
      </c>
      <c r="F10841">
        <v>6.0544979390529399</v>
      </c>
      <c r="G10841">
        <v>7.1372856948198002</v>
      </c>
      <c r="H10841">
        <v>5.9352574320134996</v>
      </c>
      <c r="I10841">
        <v>6.4584923515581396</v>
      </c>
      <c r="J10841">
        <v>6.0277492141178799</v>
      </c>
      <c r="K10841">
        <v>7.0232592131508804</v>
      </c>
      <c r="L10841">
        <v>6.3118397299493596</v>
      </c>
      <c r="M10841">
        <v>6.40428189401546</v>
      </c>
      <c r="N10841">
        <v>6.4645463931653504</v>
      </c>
      <c r="O10841">
        <v>6.4693817185352103</v>
      </c>
      <c r="P10841">
        <v>6.5625659221592398</v>
      </c>
      <c r="Q10841">
        <v>7.6950435514148801</v>
      </c>
    </row>
    <row r="10842" spans="1:17">
      <c r="A10842" t="s">
        <v>19715</v>
      </c>
      <c r="B10842" s="16" t="s">
        <v>19716</v>
      </c>
      <c r="C10842">
        <v>5.1403854814574004</v>
      </c>
      <c r="D10842">
        <v>4.8302002317971402</v>
      </c>
      <c r="E10842">
        <v>5.7834864418304504</v>
      </c>
      <c r="F10842">
        <v>5.0436549643728998</v>
      </c>
      <c r="G10842">
        <v>5.2496646871628903</v>
      </c>
      <c r="H10842">
        <v>3.50653555504317</v>
      </c>
      <c r="I10842">
        <v>4.4354937019020104</v>
      </c>
      <c r="J10842">
        <v>4.5040669171042298</v>
      </c>
      <c r="K10842">
        <v>5.2559835824799102</v>
      </c>
      <c r="L10842">
        <v>5.8515068593680599</v>
      </c>
      <c r="M10842">
        <v>4.8272493834176604</v>
      </c>
      <c r="N10842">
        <v>5.6095571535837596</v>
      </c>
      <c r="O10842">
        <v>4.69890729297832</v>
      </c>
      <c r="P10842">
        <v>3.3893867502571098</v>
      </c>
      <c r="Q10842">
        <v>7.1565710053807701</v>
      </c>
    </row>
    <row r="10843" spans="1:17">
      <c r="A10843" t="s">
        <v>19717</v>
      </c>
      <c r="B10843" s="16" t="s">
        <v>19718</v>
      </c>
      <c r="C10843">
        <v>4.4838185959666896</v>
      </c>
      <c r="D10843">
        <v>4.5009317243298002</v>
      </c>
      <c r="E10843">
        <v>4.7104489803388701</v>
      </c>
      <c r="F10843">
        <v>5.0765736551712601</v>
      </c>
      <c r="G10843">
        <v>4.6840610634984499</v>
      </c>
      <c r="H10843">
        <v>4.43015569855271</v>
      </c>
      <c r="I10843">
        <v>4.8009391025067796</v>
      </c>
      <c r="J10843">
        <v>4.1999986398891203</v>
      </c>
      <c r="K10843">
        <v>4.8756976395011202</v>
      </c>
      <c r="L10843">
        <v>4.8321653561327897</v>
      </c>
      <c r="M10843">
        <v>4.9201667747551001</v>
      </c>
      <c r="N10843">
        <v>4.4472252118161997</v>
      </c>
      <c r="O10843">
        <v>4.5388813471664999</v>
      </c>
      <c r="P10843">
        <v>3.6194497939779602</v>
      </c>
      <c r="Q10843">
        <v>5.09416193408443</v>
      </c>
    </row>
    <row r="10844" spans="1:17">
      <c r="A10844" t="s">
        <v>19719</v>
      </c>
      <c r="B10844" s="16" t="s">
        <v>19720</v>
      </c>
      <c r="C10844">
        <v>4.6948835100102002</v>
      </c>
      <c r="D10844">
        <v>5.2202186721532398</v>
      </c>
      <c r="E10844">
        <v>4.96044362242744</v>
      </c>
      <c r="F10844">
        <v>4.9030240476511198</v>
      </c>
      <c r="G10844">
        <v>4.6840610634984499</v>
      </c>
      <c r="H10844">
        <v>4.9634301213382797</v>
      </c>
      <c r="I10844">
        <v>4.92982830720526</v>
      </c>
      <c r="J10844">
        <v>4.8839472618639803</v>
      </c>
      <c r="K10844">
        <v>4.9815688211180698</v>
      </c>
      <c r="L10844">
        <v>4.6061367415952201</v>
      </c>
      <c r="M10844">
        <v>4.4983624523483101</v>
      </c>
      <c r="N10844">
        <v>4.6704332416218497</v>
      </c>
      <c r="O10844">
        <v>4.5809011873356402</v>
      </c>
      <c r="P10844">
        <v>4.86023234540618</v>
      </c>
      <c r="Q10844">
        <v>5.81282804418474</v>
      </c>
    </row>
    <row r="10845" spans="1:17">
      <c r="A10845" t="s">
        <v>19721</v>
      </c>
      <c r="B10845" s="16" t="s">
        <v>19722</v>
      </c>
      <c r="C10845">
        <v>8.3752804719410001</v>
      </c>
      <c r="D10845">
        <v>8.3824925483620607</v>
      </c>
      <c r="E10845">
        <v>8.1240957126821698</v>
      </c>
      <c r="F10845">
        <v>8.1666036529910393</v>
      </c>
      <c r="G10845">
        <v>7.8739907276269099</v>
      </c>
      <c r="H10845">
        <v>8.0075226726234394</v>
      </c>
      <c r="I10845">
        <v>7.9282716937134499</v>
      </c>
      <c r="J10845">
        <v>8.1974654571229504</v>
      </c>
      <c r="K10845">
        <v>8.0761058993351504</v>
      </c>
      <c r="L10845">
        <v>7.8981783752191896</v>
      </c>
      <c r="M10845">
        <v>7.8549971336587099</v>
      </c>
      <c r="N10845">
        <v>7.6903834514050899</v>
      </c>
      <c r="O10845">
        <v>7.8074009128572897</v>
      </c>
      <c r="P10845">
        <v>8.2601168648088095</v>
      </c>
      <c r="Q10845">
        <v>7.1565710053807701</v>
      </c>
    </row>
    <row r="10846" spans="1:17">
      <c r="A10846" t="s">
        <v>19723</v>
      </c>
      <c r="B10846" s="16" t="s">
        <v>19724</v>
      </c>
      <c r="C10846">
        <v>9.8914224939097508</v>
      </c>
      <c r="D10846">
        <v>9.7987307760370896</v>
      </c>
      <c r="E10846">
        <v>9.3848086789195904</v>
      </c>
      <c r="F10846">
        <v>9.3121778837081894</v>
      </c>
      <c r="G10846">
        <v>9.5660854577138501</v>
      </c>
      <c r="H10846">
        <v>9.2458429931738895</v>
      </c>
      <c r="I10846">
        <v>9.4640983069401301</v>
      </c>
      <c r="J10846">
        <v>9.1258333517711101</v>
      </c>
      <c r="K10846">
        <v>9.6067665259422004</v>
      </c>
      <c r="L10846">
        <v>9.3262833946235197</v>
      </c>
      <c r="M10846">
        <v>9.3316310074158206</v>
      </c>
      <c r="N10846">
        <v>9.0980465821257201</v>
      </c>
      <c r="O10846">
        <v>9.3511270656729994</v>
      </c>
      <c r="P10846">
        <v>9.4026989071244405</v>
      </c>
      <c r="Q10846">
        <v>9.58099084698482</v>
      </c>
    </row>
    <row r="10847" spans="1:17">
      <c r="A10847" t="s">
        <v>19725</v>
      </c>
      <c r="B10847" s="16" t="s">
        <v>19726</v>
      </c>
      <c r="C10847">
        <v>10.8286337988688</v>
      </c>
      <c r="D10847">
        <v>10.7760165794895</v>
      </c>
      <c r="E10847">
        <v>10.9696377478837</v>
      </c>
      <c r="F10847">
        <v>10.727110308360601</v>
      </c>
      <c r="G10847">
        <v>10.644003626704</v>
      </c>
      <c r="H10847">
        <v>11.3867423519785</v>
      </c>
      <c r="I10847">
        <v>10.8110008831654</v>
      </c>
      <c r="J10847">
        <v>10.864886385082</v>
      </c>
      <c r="K10847">
        <v>10.73169690173</v>
      </c>
      <c r="L10847">
        <v>10.9415809719869</v>
      </c>
      <c r="M10847">
        <v>10.9613169251964</v>
      </c>
      <c r="N10847">
        <v>11.1285061527614</v>
      </c>
      <c r="O10847">
        <v>11.134547253158001</v>
      </c>
      <c r="P10847">
        <v>10.448436497758101</v>
      </c>
      <c r="Q10847">
        <v>11.6212539654439</v>
      </c>
    </row>
    <row r="10848" spans="1:17">
      <c r="A10848" t="s">
        <v>19727</v>
      </c>
      <c r="B10848" s="16" t="s">
        <v>19728</v>
      </c>
      <c r="C10848">
        <v>8.0595894016577994</v>
      </c>
      <c r="D10848">
        <v>7.9362667822467703</v>
      </c>
      <c r="E10848">
        <v>8.1360753872999894</v>
      </c>
      <c r="F10848">
        <v>7.99207830986792</v>
      </c>
      <c r="G10848">
        <v>7.9337184578607696</v>
      </c>
      <c r="H10848">
        <v>8.5909198790265808</v>
      </c>
      <c r="I10848">
        <v>8.48736350454719</v>
      </c>
      <c r="J10848">
        <v>8.3839346955529894</v>
      </c>
      <c r="K10848">
        <v>8.1243186010665394</v>
      </c>
      <c r="L10848">
        <v>8.2136399313016106</v>
      </c>
      <c r="M10848">
        <v>7.7153046899153699</v>
      </c>
      <c r="N10848">
        <v>7.5566025451299499</v>
      </c>
      <c r="O10848">
        <v>7.6898638089583899</v>
      </c>
      <c r="P10848">
        <v>8.8751702946502196</v>
      </c>
      <c r="Q10848">
        <v>6.9204191934356096</v>
      </c>
    </row>
    <row r="10849" spans="1:17">
      <c r="A10849" t="s">
        <v>19729</v>
      </c>
      <c r="B10849" s="16" t="s">
        <v>19730</v>
      </c>
      <c r="C10849">
        <v>9.7488244088427596</v>
      </c>
      <c r="D10849">
        <v>9.6705316783956707</v>
      </c>
      <c r="E10849">
        <v>9.6623842347687301</v>
      </c>
      <c r="F10849">
        <v>9.5006403128930401</v>
      </c>
      <c r="G10849">
        <v>9.6590277597767393</v>
      </c>
      <c r="H10849">
        <v>8.6849549052405504</v>
      </c>
      <c r="I10849">
        <v>9.5357483868910506</v>
      </c>
      <c r="J10849">
        <v>9.0759696247781001</v>
      </c>
      <c r="K10849">
        <v>9.7435718737068093</v>
      </c>
      <c r="L10849">
        <v>9.3903202626966191</v>
      </c>
      <c r="M10849">
        <v>9.0348950038518208</v>
      </c>
      <c r="N10849">
        <v>8.6652401942009902</v>
      </c>
      <c r="O10849">
        <v>9.2391408435001701</v>
      </c>
      <c r="P10849">
        <v>9.4605877864306898</v>
      </c>
      <c r="Q10849">
        <v>9.9689373561629306</v>
      </c>
    </row>
    <row r="10850" spans="1:17">
      <c r="A10850" t="s">
        <v>19731</v>
      </c>
      <c r="B10850" s="16" t="s">
        <v>19732</v>
      </c>
      <c r="C10850">
        <v>10.3344880110203</v>
      </c>
      <c r="D10850">
        <v>10.2099346762518</v>
      </c>
      <c r="E10850">
        <v>10.660224111486301</v>
      </c>
      <c r="F10850">
        <v>10.162532610495999</v>
      </c>
      <c r="G10850">
        <v>10.195176623967299</v>
      </c>
      <c r="H10850">
        <v>10.5346712546276</v>
      </c>
      <c r="I10850">
        <v>9.9343463947583199</v>
      </c>
      <c r="J10850">
        <v>10.283406517396999</v>
      </c>
      <c r="K10850">
        <v>10.303834519734201</v>
      </c>
      <c r="L10850">
        <v>10.6182985665257</v>
      </c>
      <c r="M10850">
        <v>10.5137021544896</v>
      </c>
      <c r="N10850">
        <v>10.951672986170401</v>
      </c>
      <c r="O10850">
        <v>10.9439379627136</v>
      </c>
      <c r="P10850">
        <v>9.2270381308128702</v>
      </c>
      <c r="Q10850">
        <v>11.432337664970801</v>
      </c>
    </row>
    <row r="10851" spans="1:17">
      <c r="A10851" t="s">
        <v>19733</v>
      </c>
      <c r="B10851" s="16" t="s">
        <v>19734</v>
      </c>
      <c r="C10851">
        <v>4.2964146619915802</v>
      </c>
      <c r="D10851">
        <v>4.9103330586210001</v>
      </c>
      <c r="E10851">
        <v>4.5638886729124497</v>
      </c>
      <c r="F10851">
        <v>4.6121840845566204</v>
      </c>
      <c r="G10851">
        <v>4.6281296811809298</v>
      </c>
      <c r="H10851">
        <v>5.2146805303532302</v>
      </c>
      <c r="I10851">
        <v>4.49496154099739</v>
      </c>
      <c r="J10851">
        <v>4.5477957058863296</v>
      </c>
      <c r="K10851">
        <v>4.7603034491719001</v>
      </c>
      <c r="L10851">
        <v>5.0240271819925297</v>
      </c>
      <c r="M10851">
        <v>4.9785931197958098</v>
      </c>
      <c r="N10851">
        <v>4.6183712388410303</v>
      </c>
      <c r="O10851">
        <v>4.8066714880220998</v>
      </c>
      <c r="P10851">
        <v>3.7927642367557501</v>
      </c>
      <c r="Q10851">
        <v>2.8218677180984102</v>
      </c>
    </row>
    <row r="10852" spans="1:17">
      <c r="A10852" t="s">
        <v>19735</v>
      </c>
      <c r="B10852" s="16" t="s">
        <v>19736</v>
      </c>
      <c r="C10852">
        <v>4.7882403612659497</v>
      </c>
      <c r="D10852">
        <v>5.1247703439315302</v>
      </c>
      <c r="E10852">
        <v>5.3927334818754904</v>
      </c>
      <c r="F10852">
        <v>5.3675615656199103</v>
      </c>
      <c r="G10852">
        <v>5.1001215892442602</v>
      </c>
      <c r="H10852">
        <v>5.1127774112395503</v>
      </c>
      <c r="I10852">
        <v>4.8009391025067796</v>
      </c>
      <c r="J10852">
        <v>7.0027033363698798</v>
      </c>
      <c r="K10852">
        <v>4.9815688211180698</v>
      </c>
      <c r="L10852">
        <v>4.3892426656840904</v>
      </c>
      <c r="M10852">
        <v>5.6055187694871904</v>
      </c>
      <c r="N10852">
        <v>5.3928688873847097</v>
      </c>
      <c r="O10852">
        <v>5.2165415310043803</v>
      </c>
      <c r="P10852">
        <v>4.6013142303928598</v>
      </c>
      <c r="Q10852">
        <v>5.81282804418474</v>
      </c>
    </row>
    <row r="10853" spans="1:17">
      <c r="A10853" t="s">
        <v>19737</v>
      </c>
      <c r="B10853" s="16" t="s">
        <v>19738</v>
      </c>
      <c r="C10853">
        <v>9.0459964178818009</v>
      </c>
      <c r="D10853">
        <v>9.0508124345013492</v>
      </c>
      <c r="E10853">
        <v>8.39723465898612</v>
      </c>
      <c r="F10853">
        <v>8.7257128049061308</v>
      </c>
      <c r="G10853">
        <v>9.2994601898454299</v>
      </c>
      <c r="H10853">
        <v>8.6239408015842898</v>
      </c>
      <c r="I10853">
        <v>8.8741909848128895</v>
      </c>
      <c r="J10853">
        <v>8.9977844461117602</v>
      </c>
      <c r="K10853">
        <v>8.7409717651242396</v>
      </c>
      <c r="L10853">
        <v>8.3144122208460907</v>
      </c>
      <c r="M10853">
        <v>8.4543708233633694</v>
      </c>
      <c r="N10853">
        <v>8.5738464843934405</v>
      </c>
      <c r="O10853">
        <v>8.3008575790524599</v>
      </c>
      <c r="P10853">
        <v>9.08113067795653</v>
      </c>
      <c r="Q10853">
        <v>8.3931679398307004</v>
      </c>
    </row>
    <row r="10854" spans="1:17">
      <c r="A10854" t="s">
        <v>19739</v>
      </c>
      <c r="B10854" s="16" t="s">
        <v>19740</v>
      </c>
      <c r="C10854">
        <v>3.6535616636188299</v>
      </c>
      <c r="D10854">
        <v>3.2942621936663499</v>
      </c>
      <c r="E10854">
        <v>4.0887687455453801</v>
      </c>
      <c r="F10854">
        <v>3.7319397910766599</v>
      </c>
      <c r="G10854">
        <v>3.5425260543824399</v>
      </c>
      <c r="H10854">
        <v>3.8900437060628099</v>
      </c>
      <c r="I10854">
        <v>3.3100125595866299</v>
      </c>
      <c r="J10854">
        <v>3.7696016503418699</v>
      </c>
      <c r="K10854">
        <v>4.4914502970878702</v>
      </c>
      <c r="L10854">
        <v>3.8614614459532302</v>
      </c>
      <c r="M10854">
        <v>3.7404257728686199</v>
      </c>
      <c r="N10854">
        <v>3.31389066967124</v>
      </c>
      <c r="O10854">
        <v>4.0696565081197198</v>
      </c>
      <c r="P10854">
        <v>4.2713440848041202</v>
      </c>
      <c r="Q10854">
        <v>5.09416193408443</v>
      </c>
    </row>
    <row r="10855" spans="1:17">
      <c r="A10855" t="s">
        <v>19741</v>
      </c>
      <c r="B10855" s="16" t="s">
        <v>19742</v>
      </c>
      <c r="C10855">
        <v>9.2080013049729104</v>
      </c>
      <c r="D10855">
        <v>9.3092397892312793</v>
      </c>
      <c r="E10855">
        <v>7.7637815616834702</v>
      </c>
      <c r="F10855">
        <v>9.6360004736114195</v>
      </c>
      <c r="G10855">
        <v>8.1134934158929504</v>
      </c>
      <c r="H10855">
        <v>10.116561924360401</v>
      </c>
      <c r="I10855">
        <v>9.3276165204702206</v>
      </c>
      <c r="J10855">
        <v>6.6204805412427001</v>
      </c>
      <c r="K10855">
        <v>9.3628761009606105</v>
      </c>
      <c r="L10855">
        <v>9.8398532547960897</v>
      </c>
      <c r="M10855">
        <v>9.7142362737817702</v>
      </c>
      <c r="N10855">
        <v>10.3856268854022</v>
      </c>
      <c r="O10855">
        <v>9.3062307256975902</v>
      </c>
      <c r="P10855">
        <v>8.6861961245410804</v>
      </c>
      <c r="Q10855">
        <v>9.9995340544913205</v>
      </c>
    </row>
    <row r="10856" spans="1:17">
      <c r="A10856" t="s">
        <v>19743</v>
      </c>
      <c r="B10856" s="16" t="e">
        <v>#N/A</v>
      </c>
      <c r="C10856">
        <v>10.6572300134766</v>
      </c>
      <c r="D10856">
        <v>10.624181958221699</v>
      </c>
      <c r="E10856">
        <v>10.9688012199179</v>
      </c>
      <c r="F10856">
        <v>11.5402738303115</v>
      </c>
      <c r="G10856">
        <v>11.110363342068499</v>
      </c>
      <c r="H10856">
        <v>12.096901659116799</v>
      </c>
      <c r="I10856">
        <v>11.0139261954528</v>
      </c>
      <c r="J10856">
        <v>11.0803922664212</v>
      </c>
      <c r="K10856">
        <v>10.521511497788399</v>
      </c>
      <c r="L10856">
        <v>10.887725259618099</v>
      </c>
      <c r="M10856">
        <v>11.377986194671699</v>
      </c>
      <c r="N10856">
        <v>12.125830937080901</v>
      </c>
      <c r="O10856">
        <v>11.3423322911715</v>
      </c>
      <c r="P10856">
        <v>10.9515074946317</v>
      </c>
      <c r="Q10856">
        <v>10.6276941706183</v>
      </c>
    </row>
    <row r="10857" spans="1:17">
      <c r="A10857" t="s">
        <v>19744</v>
      </c>
      <c r="B10857" s="16" t="s">
        <v>19745</v>
      </c>
      <c r="C10857">
        <v>8.5652056327769195</v>
      </c>
      <c r="D10857">
        <v>8.3043219450637604</v>
      </c>
      <c r="E10857">
        <v>10.626674277491601</v>
      </c>
      <c r="F10857">
        <v>9.3924160126986003</v>
      </c>
      <c r="G10857">
        <v>9.5331399736813296</v>
      </c>
      <c r="H10857">
        <v>9.1147303010582092</v>
      </c>
      <c r="I10857">
        <v>9.0755865995195695</v>
      </c>
      <c r="J10857">
        <v>10.1150570363565</v>
      </c>
      <c r="K10857">
        <v>8.6374758115582893</v>
      </c>
      <c r="L10857">
        <v>9.7151228780986205</v>
      </c>
      <c r="M10857">
        <v>10.411268665833999</v>
      </c>
      <c r="N10857">
        <v>10.6677961365268</v>
      </c>
      <c r="O10857">
        <v>10.240320821987</v>
      </c>
      <c r="P10857">
        <v>7.1757190377558198</v>
      </c>
      <c r="Q10857">
        <v>12.776583085199</v>
      </c>
    </row>
    <row r="10858" spans="1:17">
      <c r="A10858" t="s">
        <v>19746</v>
      </c>
      <c r="B10858" s="16" t="s">
        <v>19747</v>
      </c>
      <c r="C10858">
        <v>7.2886065420614097</v>
      </c>
      <c r="D10858">
        <v>6.9348536957886502</v>
      </c>
      <c r="E10858">
        <v>8.1887845183136605</v>
      </c>
      <c r="F10858">
        <v>7.3983717363247798</v>
      </c>
      <c r="G10858">
        <v>7.96528252173289</v>
      </c>
      <c r="H10858">
        <v>5.9352574320134996</v>
      </c>
      <c r="I10858">
        <v>6.5499524026940898</v>
      </c>
      <c r="J10858">
        <v>7.51875260452384</v>
      </c>
      <c r="K10858">
        <v>7.7423085630853601</v>
      </c>
      <c r="L10858">
        <v>7.7772285085574904</v>
      </c>
      <c r="M10858">
        <v>7.0928207678574999</v>
      </c>
      <c r="N10858">
        <v>8.2469348951680406</v>
      </c>
      <c r="O10858">
        <v>6.9662312937754596</v>
      </c>
      <c r="P10858">
        <v>5.69964444990008</v>
      </c>
      <c r="Q10858">
        <v>9.1060647157263492</v>
      </c>
    </row>
    <row r="10859" spans="1:17">
      <c r="A10859" t="s">
        <v>19748</v>
      </c>
      <c r="B10859" s="16" t="s">
        <v>19749</v>
      </c>
      <c r="C10859">
        <v>7.0892526012794601</v>
      </c>
      <c r="D10859">
        <v>7.3281458169750797</v>
      </c>
      <c r="E10859">
        <v>7.4159618262881102</v>
      </c>
      <c r="F10859">
        <v>7.5235552481020997</v>
      </c>
      <c r="G10859">
        <v>7.3517712000585602</v>
      </c>
      <c r="H10859">
        <v>8.0698783959913296</v>
      </c>
      <c r="I10859">
        <v>7.4019315716363598</v>
      </c>
      <c r="J10859">
        <v>7.7314650645078196</v>
      </c>
      <c r="K10859">
        <v>7.28752089893944</v>
      </c>
      <c r="L10859">
        <v>7.3584022107182898</v>
      </c>
      <c r="M10859">
        <v>7.6739683059716297</v>
      </c>
      <c r="N10859">
        <v>7.3514661522358002</v>
      </c>
      <c r="O10859">
        <v>7.5426165392670503</v>
      </c>
      <c r="P10859">
        <v>7.9070947450876101</v>
      </c>
      <c r="Q10859">
        <v>6.9204191934356096</v>
      </c>
    </row>
    <row r="10860" spans="1:17">
      <c r="A10860" t="s">
        <v>19750</v>
      </c>
      <c r="B10860" s="16" t="s">
        <v>19751</v>
      </c>
      <c r="C10860">
        <v>8.2045522519696394</v>
      </c>
      <c r="D10860">
        <v>7.9674893623379104</v>
      </c>
      <c r="E10860">
        <v>7.82428779508641</v>
      </c>
      <c r="F10860">
        <v>8.13708207709508</v>
      </c>
      <c r="G10860">
        <v>8.0657641319644195</v>
      </c>
      <c r="H10860">
        <v>8.5414976797251594</v>
      </c>
      <c r="I10860">
        <v>8.0037697506551204</v>
      </c>
      <c r="J10860">
        <v>8.1435928007986504</v>
      </c>
      <c r="K10860">
        <v>7.8028350331901102</v>
      </c>
      <c r="L10860">
        <v>7.93030020239362</v>
      </c>
      <c r="M10860">
        <v>8.1086453701514802</v>
      </c>
      <c r="N10860">
        <v>8.2469348951680406</v>
      </c>
      <c r="O10860">
        <v>8.2922463045226795</v>
      </c>
      <c r="P10860">
        <v>8.2756875406830996</v>
      </c>
      <c r="Q10860">
        <v>5.09416193408443</v>
      </c>
    </row>
    <row r="10861" spans="1:17">
      <c r="A10861" t="s">
        <v>19752</v>
      </c>
      <c r="B10861" s="16" t="s">
        <v>19753</v>
      </c>
      <c r="C10861">
        <v>7.0892526012794601</v>
      </c>
      <c r="D10861">
        <v>7.1604768404420396</v>
      </c>
      <c r="E10861">
        <v>6.99624750440314</v>
      </c>
      <c r="F10861">
        <v>7.08659092741458</v>
      </c>
      <c r="G10861">
        <v>7.2094661594368903</v>
      </c>
      <c r="H10861">
        <v>7.51909715540177</v>
      </c>
      <c r="I10861">
        <v>7.1998009364913598</v>
      </c>
      <c r="J10861">
        <v>7.2571225943095499</v>
      </c>
      <c r="K10861">
        <v>7.0921563747033201</v>
      </c>
      <c r="L10861">
        <v>7.1788191819805096</v>
      </c>
      <c r="M10861">
        <v>7.44242659787579</v>
      </c>
      <c r="N10861">
        <v>7.3877529004993203</v>
      </c>
      <c r="O10861">
        <v>7.3676573209893501</v>
      </c>
      <c r="P10861">
        <v>7.4658459042266303</v>
      </c>
      <c r="Q10861">
        <v>7.1565710053807701</v>
      </c>
    </row>
    <row r="10862" spans="1:17">
      <c r="A10862" t="s">
        <v>19754</v>
      </c>
      <c r="B10862" s="16" t="s">
        <v>19755</v>
      </c>
      <c r="C10862">
        <v>8.9004062208661097</v>
      </c>
      <c r="D10862">
        <v>8.6883650980997391</v>
      </c>
      <c r="E10862">
        <v>8.5924112277062203</v>
      </c>
      <c r="F10862">
        <v>9.1294520112922193</v>
      </c>
      <c r="G10862">
        <v>8.7666389850156499</v>
      </c>
      <c r="H10862">
        <v>9.3589102177923706</v>
      </c>
      <c r="I10862">
        <v>8.8539437661380802</v>
      </c>
      <c r="J10862">
        <v>9.1388442406870194</v>
      </c>
      <c r="K10862">
        <v>8.5614155701872896</v>
      </c>
      <c r="L10862">
        <v>8.9165263747522907</v>
      </c>
      <c r="M10862">
        <v>9.0908802006422604</v>
      </c>
      <c r="N10862">
        <v>9.0513825628502609</v>
      </c>
      <c r="O10862">
        <v>8.9270033657936896</v>
      </c>
      <c r="P10862">
        <v>9.1781843048936</v>
      </c>
      <c r="Q10862">
        <v>7.1565710053807701</v>
      </c>
    </row>
    <row r="10863" spans="1:17">
      <c r="A10863" t="s">
        <v>19756</v>
      </c>
      <c r="B10863" s="16" t="s">
        <v>19757</v>
      </c>
      <c r="C10863">
        <v>8.5713286799353003</v>
      </c>
      <c r="D10863">
        <v>8.6749238198837109</v>
      </c>
      <c r="E10863">
        <v>8.2172551566003307</v>
      </c>
      <c r="F10863">
        <v>8.5066620378228794</v>
      </c>
      <c r="G10863">
        <v>8.5092170996471204</v>
      </c>
      <c r="H10863">
        <v>8.86898715661248</v>
      </c>
      <c r="I10863">
        <v>8.8359912009339503</v>
      </c>
      <c r="J10863">
        <v>8.7679396401151806</v>
      </c>
      <c r="K10863">
        <v>8.5093148706896908</v>
      </c>
      <c r="L10863">
        <v>8.2576935892807199</v>
      </c>
      <c r="M10863">
        <v>8.8873274760364094</v>
      </c>
      <c r="N10863">
        <v>8.2704170089316094</v>
      </c>
      <c r="O10863">
        <v>9.0358635496979094</v>
      </c>
      <c r="P10863">
        <v>9.4786320851152297</v>
      </c>
      <c r="Q10863">
        <v>6.2843132996066204</v>
      </c>
    </row>
    <row r="10864" spans="1:17">
      <c r="A10864" t="s">
        <v>19758</v>
      </c>
      <c r="B10864" s="16" t="e">
        <v>#N/A</v>
      </c>
      <c r="C10864">
        <v>13.4860961075017</v>
      </c>
      <c r="D10864">
        <v>13.403128009027499</v>
      </c>
      <c r="E10864">
        <v>13.417906723353701</v>
      </c>
      <c r="F10864">
        <v>13.603218731911801</v>
      </c>
      <c r="G10864">
        <v>13.5092312556552</v>
      </c>
      <c r="H10864">
        <v>11.917910366858999</v>
      </c>
      <c r="I10864">
        <v>13.139078143900299</v>
      </c>
      <c r="J10864">
        <v>12.776488477678599</v>
      </c>
      <c r="K10864">
        <v>13.6275334894042</v>
      </c>
      <c r="L10864">
        <v>13.216453198750701</v>
      </c>
      <c r="M10864">
        <v>13.062233617060199</v>
      </c>
      <c r="N10864">
        <v>12.8451572377788</v>
      </c>
      <c r="O10864">
        <v>12.934900406860001</v>
      </c>
      <c r="P10864">
        <v>12.204949290754</v>
      </c>
      <c r="Q10864">
        <v>14.989722478964101</v>
      </c>
    </row>
    <row r="10865" spans="1:17">
      <c r="A10865" t="s">
        <v>19759</v>
      </c>
      <c r="B10865" s="16" t="s">
        <v>19760</v>
      </c>
      <c r="C10865">
        <v>6.8776289620805704</v>
      </c>
      <c r="D10865">
        <v>6.6778115158535103</v>
      </c>
      <c r="E10865">
        <v>6.65574536447828</v>
      </c>
      <c r="F10865">
        <v>6.6876694774574998</v>
      </c>
      <c r="G10865">
        <v>6.4043416746310999</v>
      </c>
      <c r="H10865">
        <v>6.6736113589497297</v>
      </c>
      <c r="I10865">
        <v>6.75034965873059</v>
      </c>
      <c r="J10865">
        <v>6.3990475039817403</v>
      </c>
      <c r="K10865">
        <v>6.4874077146131803</v>
      </c>
      <c r="L10865">
        <v>6.9377613713991799</v>
      </c>
      <c r="M10865">
        <v>6.6120951959602401</v>
      </c>
      <c r="N10865">
        <v>6.6073365936536996</v>
      </c>
      <c r="O10865">
        <v>6.5778486671751004</v>
      </c>
      <c r="P10865">
        <v>6.6127103465427499</v>
      </c>
      <c r="Q10865">
        <v>5.81282804418474</v>
      </c>
    </row>
    <row r="10866" spans="1:17">
      <c r="A10866" t="s">
        <v>19761</v>
      </c>
      <c r="B10866" s="16" t="s">
        <v>908</v>
      </c>
      <c r="C10866">
        <v>7.9696956834284798</v>
      </c>
      <c r="D10866">
        <v>8.0696746781631301</v>
      </c>
      <c r="E10866">
        <v>8.1538601930408205</v>
      </c>
      <c r="F10866">
        <v>8.1811406841559897</v>
      </c>
      <c r="G10866">
        <v>7.9068761537441397</v>
      </c>
      <c r="H10866">
        <v>8.9493369399872993</v>
      </c>
      <c r="I10866">
        <v>8.3349746844328294</v>
      </c>
      <c r="J10866">
        <v>8.5587369090813397</v>
      </c>
      <c r="K10866">
        <v>8.0026054467006897</v>
      </c>
      <c r="L10866">
        <v>8.29692624024932</v>
      </c>
      <c r="M10866">
        <v>8.3081422645750607</v>
      </c>
      <c r="N10866">
        <v>8.0393316103284906</v>
      </c>
      <c r="O10866">
        <v>8.3950172611237992</v>
      </c>
      <c r="P10866">
        <v>8.7765005643214096</v>
      </c>
      <c r="Q10866">
        <v>6.2843132996066204</v>
      </c>
    </row>
    <row r="10867" spans="1:17">
      <c r="A10867" t="s">
        <v>19762</v>
      </c>
      <c r="B10867" s="16" t="s">
        <v>19763</v>
      </c>
      <c r="C10867">
        <v>10.2183704873668</v>
      </c>
      <c r="D10867">
        <v>10.098595728287499</v>
      </c>
      <c r="E10867">
        <v>10.395967772294901</v>
      </c>
      <c r="F10867">
        <v>10.178008107099</v>
      </c>
      <c r="G10867">
        <v>10.4052270311148</v>
      </c>
      <c r="H10867">
        <v>10.1322911886563</v>
      </c>
      <c r="I10867">
        <v>10.2855732251719</v>
      </c>
      <c r="J10867">
        <v>9.95325634306392</v>
      </c>
      <c r="K10867">
        <v>10.222741690129499</v>
      </c>
      <c r="L10867">
        <v>10.188728196154299</v>
      </c>
      <c r="M10867">
        <v>10.337159783060001</v>
      </c>
      <c r="N10867">
        <v>10.4632078622226</v>
      </c>
      <c r="O10867">
        <v>10.39705246144</v>
      </c>
      <c r="P10867">
        <v>9.9918698380211506</v>
      </c>
      <c r="Q10867">
        <v>10.4396731967666</v>
      </c>
    </row>
    <row r="10868" spans="1:17">
      <c r="A10868" t="s">
        <v>19764</v>
      </c>
      <c r="B10868" s="16" t="s">
        <v>19765</v>
      </c>
      <c r="C10868">
        <v>9.0978096380836195</v>
      </c>
      <c r="D10868">
        <v>9.0898207220332505</v>
      </c>
      <c r="E10868">
        <v>9.0908473183617104</v>
      </c>
      <c r="F10868">
        <v>9.2376759337609204</v>
      </c>
      <c r="G10868">
        <v>9.0599547500879805</v>
      </c>
      <c r="H10868">
        <v>9.8408848486717204</v>
      </c>
      <c r="I10868">
        <v>9.1849841937139196</v>
      </c>
      <c r="J10868">
        <v>9.3324817959186195</v>
      </c>
      <c r="K10868">
        <v>8.9405109188434704</v>
      </c>
      <c r="L10868">
        <v>9.1908863130219007</v>
      </c>
      <c r="M10868">
        <v>9.20399563394467</v>
      </c>
      <c r="N10868">
        <v>9.2175852161650607</v>
      </c>
      <c r="O10868">
        <v>9.2788969261479597</v>
      </c>
      <c r="P10868">
        <v>9.2639235212870208</v>
      </c>
      <c r="Q10868">
        <v>7.9670857749043096</v>
      </c>
    </row>
    <row r="10869" spans="1:17">
      <c r="A10869" t="s">
        <v>19766</v>
      </c>
      <c r="B10869" s="16" t="s">
        <v>1082</v>
      </c>
      <c r="C10869">
        <v>7.7657610893078903</v>
      </c>
      <c r="D10869">
        <v>7.5389651014236199</v>
      </c>
      <c r="E10869">
        <v>7.4060911410733103</v>
      </c>
      <c r="F10869">
        <v>7.9374560757847297</v>
      </c>
      <c r="G10869">
        <v>8.2648764762651901</v>
      </c>
      <c r="H10869">
        <v>7.9086159245782204</v>
      </c>
      <c r="I10869">
        <v>7.8434668651217896</v>
      </c>
      <c r="J10869">
        <v>7.8900500234167499</v>
      </c>
      <c r="K10869">
        <v>7.7798557666686099</v>
      </c>
      <c r="L10869">
        <v>7.6616785142278898</v>
      </c>
      <c r="M10869">
        <v>8.2132859262027402</v>
      </c>
      <c r="N10869">
        <v>8.4762645416124602</v>
      </c>
      <c r="O10869">
        <v>8.2806839793910996</v>
      </c>
      <c r="P10869">
        <v>7.8527434264668097</v>
      </c>
      <c r="Q10869">
        <v>8.48255560796823</v>
      </c>
    </row>
    <row r="10870" spans="1:17">
      <c r="A10870" t="s">
        <v>19767</v>
      </c>
      <c r="B10870" s="16" t="s">
        <v>19768</v>
      </c>
      <c r="C10870">
        <v>7.89839103550299</v>
      </c>
      <c r="D10870">
        <v>8.0819528823178999</v>
      </c>
      <c r="E10870">
        <v>8.1360753872999894</v>
      </c>
      <c r="F10870">
        <v>7.7981788966902403</v>
      </c>
      <c r="G10870">
        <v>7.7586098137260304</v>
      </c>
      <c r="H10870">
        <v>8.2422238931819507</v>
      </c>
      <c r="I10870">
        <v>8.0667329254783198</v>
      </c>
      <c r="J10870">
        <v>7.9940158284048604</v>
      </c>
      <c r="K10870">
        <v>8.1315948083280603</v>
      </c>
      <c r="L10870">
        <v>7.6833893383256999</v>
      </c>
      <c r="M10870">
        <v>7.7435496881232</v>
      </c>
      <c r="N10870">
        <v>7.3514661522358002</v>
      </c>
      <c r="O10870">
        <v>7.7747865585926998</v>
      </c>
      <c r="P10870">
        <v>8.53053295311555</v>
      </c>
      <c r="Q10870">
        <v>5.09416193408443</v>
      </c>
    </row>
    <row r="10871" spans="1:17">
      <c r="A10871" t="s">
        <v>19769</v>
      </c>
      <c r="B10871" s="16" t="s">
        <v>19770</v>
      </c>
      <c r="C10871">
        <v>7.6945638722829601</v>
      </c>
      <c r="D10871">
        <v>7.6586350136260997</v>
      </c>
      <c r="E10871">
        <v>7.7166723509154798</v>
      </c>
      <c r="F10871">
        <v>7.7106610376853304</v>
      </c>
      <c r="G10871">
        <v>7.6397078758824399</v>
      </c>
      <c r="H10871">
        <v>7.3569160952896802</v>
      </c>
      <c r="I10871">
        <v>7.4899686281158102</v>
      </c>
      <c r="J10871">
        <v>7.2511318613654696</v>
      </c>
      <c r="K10871">
        <v>7.3575458620325502</v>
      </c>
      <c r="L10871">
        <v>7.3448332383636297</v>
      </c>
      <c r="M10871">
        <v>7.1422251915563102</v>
      </c>
      <c r="N10871">
        <v>7.1881862179008804</v>
      </c>
      <c r="O10871">
        <v>7.1684108656329801</v>
      </c>
      <c r="P10871">
        <v>7.1757190377558198</v>
      </c>
      <c r="Q10871">
        <v>7.1565710053807701</v>
      </c>
    </row>
    <row r="10872" spans="1:17">
      <c r="A10872" t="s">
        <v>19771</v>
      </c>
      <c r="B10872" s="16" t="s">
        <v>19772</v>
      </c>
      <c r="C10872">
        <v>7.81822816598791</v>
      </c>
      <c r="D10872">
        <v>7.8334854690290996</v>
      </c>
      <c r="E10872">
        <v>7.8093979443190804</v>
      </c>
      <c r="F10872">
        <v>7.6544346110104096</v>
      </c>
      <c r="G10872">
        <v>7.7525907425537204</v>
      </c>
      <c r="H10872">
        <v>7.4997969622653997</v>
      </c>
      <c r="I10872">
        <v>7.6572198933248998</v>
      </c>
      <c r="J10872">
        <v>7.6010711012585697</v>
      </c>
      <c r="K10872">
        <v>7.86965110272254</v>
      </c>
      <c r="L10872">
        <v>7.8841894867152504</v>
      </c>
      <c r="M10872">
        <v>7.5330985542824997</v>
      </c>
      <c r="N10872">
        <v>7.58186980175243</v>
      </c>
      <c r="O10872">
        <v>7.7329513372578296</v>
      </c>
      <c r="P10872">
        <v>7.5016343753046</v>
      </c>
      <c r="Q10872">
        <v>8.5667227177791094</v>
      </c>
    </row>
    <row r="10873" spans="1:17">
      <c r="A10873" t="s">
        <v>19773</v>
      </c>
      <c r="B10873" s="16" t="s">
        <v>19774</v>
      </c>
      <c r="C10873">
        <v>3.3064422771203601</v>
      </c>
      <c r="D10873">
        <v>3.6330127529723502</v>
      </c>
      <c r="E10873">
        <v>2.8218677180984102</v>
      </c>
      <c r="F10873">
        <v>3.2825265482838799</v>
      </c>
      <c r="G10873">
        <v>3.33407035458014</v>
      </c>
      <c r="H10873">
        <v>3.30825032505737</v>
      </c>
      <c r="I10873">
        <v>2.8218677180984102</v>
      </c>
      <c r="J10873">
        <v>3.2517770676889399</v>
      </c>
      <c r="K10873">
        <v>3.27554212654834</v>
      </c>
      <c r="L10873">
        <v>3.29479214013883</v>
      </c>
      <c r="M10873">
        <v>2.8218677180984102</v>
      </c>
      <c r="N10873">
        <v>3.79229116939824</v>
      </c>
      <c r="O10873">
        <v>2.8218677180984102</v>
      </c>
      <c r="P10873">
        <v>3.6194497939779602</v>
      </c>
      <c r="Q10873">
        <v>2.8218677180984102</v>
      </c>
    </row>
    <row r="10874" spans="1:17">
      <c r="A10874" t="s">
        <v>19775</v>
      </c>
      <c r="B10874" s="16" t="s">
        <v>19776</v>
      </c>
      <c r="C10874">
        <v>8.2510763347998299</v>
      </c>
      <c r="D10874">
        <v>8.1457259556737203</v>
      </c>
      <c r="E10874">
        <v>8.1538601930408205</v>
      </c>
      <c r="F10874">
        <v>8.4979810372905096</v>
      </c>
      <c r="G10874">
        <v>8.2648764762651901</v>
      </c>
      <c r="H10874">
        <v>9.0141686388541196</v>
      </c>
      <c r="I10874">
        <v>8.3710502888009497</v>
      </c>
      <c r="J10874">
        <v>8.6592483442417496</v>
      </c>
      <c r="K10874">
        <v>8.6220650328080204</v>
      </c>
      <c r="L10874">
        <v>8.2720838813875606</v>
      </c>
      <c r="M10874">
        <v>8.3242522616886205</v>
      </c>
      <c r="N10874">
        <v>8.4178874122086906</v>
      </c>
      <c r="O10874">
        <v>8.4083597307571001</v>
      </c>
      <c r="P10874">
        <v>8.6900739169594203</v>
      </c>
      <c r="Q10874">
        <v>7.3593062614465703</v>
      </c>
    </row>
    <row r="10875" spans="1:17">
      <c r="A10875" t="s">
        <v>19777</v>
      </c>
      <c r="B10875" s="16" t="s">
        <v>19778</v>
      </c>
      <c r="C10875">
        <v>8.4030126765703894</v>
      </c>
      <c r="D10875">
        <v>8.1573754252769106</v>
      </c>
      <c r="E10875">
        <v>8.9588702666055493</v>
      </c>
      <c r="F10875">
        <v>7.83543095936722</v>
      </c>
      <c r="G10875">
        <v>8.1275092336118995</v>
      </c>
      <c r="H10875">
        <v>8.61500983850366</v>
      </c>
      <c r="I10875">
        <v>8.2010857285135703</v>
      </c>
      <c r="J10875">
        <v>8.3479607696037004</v>
      </c>
      <c r="K10875">
        <v>8.4051154687488605</v>
      </c>
      <c r="L10875">
        <v>8.2321595546438608</v>
      </c>
      <c r="M10875">
        <v>8.4568083399254999</v>
      </c>
      <c r="N10875">
        <v>8.0841980981763797</v>
      </c>
      <c r="O10875">
        <v>8.7767026954849907</v>
      </c>
      <c r="P10875">
        <v>8.0943914095549303</v>
      </c>
      <c r="Q10875">
        <v>7.1565710053807701</v>
      </c>
    </row>
    <row r="10876" spans="1:17">
      <c r="A10876" t="s">
        <v>19779</v>
      </c>
      <c r="B10876" s="16" t="s">
        <v>19780</v>
      </c>
      <c r="C10876">
        <v>7.5897808282077799</v>
      </c>
      <c r="D10876">
        <v>7.5857347088760703</v>
      </c>
      <c r="E10876">
        <v>7.9517909669453397</v>
      </c>
      <c r="F10876">
        <v>7.69554309695204</v>
      </c>
      <c r="G10876">
        <v>7.7159380335276202</v>
      </c>
      <c r="H10876">
        <v>8.2266699765823894</v>
      </c>
      <c r="I10876">
        <v>7.95229269076051</v>
      </c>
      <c r="J10876">
        <v>8.2583695956585199</v>
      </c>
      <c r="K10876">
        <v>7.4003939969625296</v>
      </c>
      <c r="L10876">
        <v>7.5887671861693198</v>
      </c>
      <c r="M10876">
        <v>8.0091581167634605</v>
      </c>
      <c r="N10876">
        <v>7.9451755533421604</v>
      </c>
      <c r="O10876">
        <v>8.2951224500131993</v>
      </c>
      <c r="P10876">
        <v>7.8801754824985499</v>
      </c>
      <c r="Q10876">
        <v>8.2978683598244807</v>
      </c>
    </row>
    <row r="10877" spans="1:17">
      <c r="A10877" t="s">
        <v>19781</v>
      </c>
      <c r="B10877" s="16" t="s">
        <v>19782</v>
      </c>
      <c r="C10877">
        <v>6.9070693679184698</v>
      </c>
      <c r="D10877">
        <v>6.7309615871707997</v>
      </c>
      <c r="E10877">
        <v>6.67236314516198</v>
      </c>
      <c r="F10877">
        <v>6.8876994796915101</v>
      </c>
      <c r="G10877">
        <v>6.8401930945985701</v>
      </c>
      <c r="H10877">
        <v>6.8672647865190601</v>
      </c>
      <c r="I10877">
        <v>6.7613064719492897</v>
      </c>
      <c r="J10877">
        <v>6.6572928796591997</v>
      </c>
      <c r="K10877">
        <v>6.7756261029337699</v>
      </c>
      <c r="L10877">
        <v>7.0674878530048497</v>
      </c>
      <c r="M10877">
        <v>7.2974300839194104</v>
      </c>
      <c r="N10877">
        <v>7.4576891541212902</v>
      </c>
      <c r="O10877">
        <v>7.3061681473723104</v>
      </c>
      <c r="P10877">
        <v>6.47486360288885</v>
      </c>
      <c r="Q10877">
        <v>7.6950435514148801</v>
      </c>
    </row>
    <row r="10878" spans="1:17">
      <c r="A10878" t="s">
        <v>840</v>
      </c>
      <c r="B10878" s="16" t="s">
        <v>838</v>
      </c>
      <c r="C10878">
        <v>9.1941832496003002</v>
      </c>
      <c r="D10878">
        <v>9.2324233077016906</v>
      </c>
      <c r="E10878">
        <v>9.1000460927445008</v>
      </c>
      <c r="F10878">
        <v>9.50642115280613</v>
      </c>
      <c r="G10878">
        <v>9.1031311456664792</v>
      </c>
      <c r="H10878">
        <v>10.099592825707701</v>
      </c>
      <c r="I10878">
        <v>9.4540461599398302</v>
      </c>
      <c r="J10878">
        <v>9.4790778954090502</v>
      </c>
      <c r="K10878">
        <v>9.1412111434665899</v>
      </c>
      <c r="L10878">
        <v>9.3348735109220708</v>
      </c>
      <c r="M10878">
        <v>9.4707508179212496</v>
      </c>
      <c r="N10878">
        <v>9.7019443589096603</v>
      </c>
      <c r="O10878">
        <v>9.5005883733263801</v>
      </c>
      <c r="P10878">
        <v>9.6356385626685608</v>
      </c>
      <c r="Q10878">
        <v>7.5369478347710803</v>
      </c>
    </row>
    <row r="10879" spans="1:17">
      <c r="A10879" t="s">
        <v>19783</v>
      </c>
      <c r="B10879" s="16" t="s">
        <v>19784</v>
      </c>
      <c r="C10879">
        <v>9.0525757880651199</v>
      </c>
      <c r="D10879">
        <v>9.0319599792934397</v>
      </c>
      <c r="E10879">
        <v>8.7565517819473193</v>
      </c>
      <c r="F10879">
        <v>9.5378081660246998</v>
      </c>
      <c r="G10879">
        <v>9.1542050808638606</v>
      </c>
      <c r="H10879">
        <v>9.6732376863531808</v>
      </c>
      <c r="I10879">
        <v>8.89415785060765</v>
      </c>
      <c r="J10879">
        <v>9.5019151148994005</v>
      </c>
      <c r="K10879">
        <v>8.8834937284360898</v>
      </c>
      <c r="L10879">
        <v>9.1051042507306192</v>
      </c>
      <c r="M10879">
        <v>9.2788972678163297</v>
      </c>
      <c r="N10879">
        <v>9.2844403246154794</v>
      </c>
      <c r="O10879">
        <v>9.3442034773206295</v>
      </c>
      <c r="P10879">
        <v>8.8511285703123104</v>
      </c>
      <c r="Q10879">
        <v>9.6208993709487292</v>
      </c>
    </row>
    <row r="10880" spans="1:17">
      <c r="A10880" t="s">
        <v>19785</v>
      </c>
      <c r="B10880" s="16" t="e">
        <v>#N/A</v>
      </c>
      <c r="C10880">
        <v>7.7333378051528001</v>
      </c>
      <c r="D10880">
        <v>8.0321994473285105</v>
      </c>
      <c r="E10880">
        <v>7.7006203336366701</v>
      </c>
      <c r="F10880">
        <v>8.1519184688716102</v>
      </c>
      <c r="G10880">
        <v>8.1956134515825596</v>
      </c>
      <c r="H10880">
        <v>8.4372601967683298</v>
      </c>
      <c r="I10880">
        <v>8.0711267250664491</v>
      </c>
      <c r="J10880">
        <v>7.93179317872006</v>
      </c>
      <c r="K10880">
        <v>7.8119250227780102</v>
      </c>
      <c r="L10880">
        <v>8.0891210769297501</v>
      </c>
      <c r="M10880">
        <v>8.4147993531882594</v>
      </c>
      <c r="N10880">
        <v>8.7841772012915005</v>
      </c>
      <c r="O10880">
        <v>8.5059176210278409</v>
      </c>
      <c r="P10880">
        <v>8.1461404644699105</v>
      </c>
      <c r="Q10880">
        <v>7.9670857749043096</v>
      </c>
    </row>
    <row r="10881" spans="1:17">
      <c r="A10881" t="s">
        <v>19786</v>
      </c>
      <c r="B10881" s="16" t="s">
        <v>19787</v>
      </c>
      <c r="C10881">
        <v>7.9129371762360199</v>
      </c>
      <c r="D10881">
        <v>7.8717146042891102</v>
      </c>
      <c r="E10881">
        <v>7.8463377901623304</v>
      </c>
      <c r="F10881">
        <v>8.0954762580308302</v>
      </c>
      <c r="G10881">
        <v>8.0412931287000404</v>
      </c>
      <c r="H10881">
        <v>8.7270078898687</v>
      </c>
      <c r="I10881">
        <v>8.2484050487840399</v>
      </c>
      <c r="J10881">
        <v>8.3338819986470192</v>
      </c>
      <c r="K10881">
        <v>7.6234065909742501</v>
      </c>
      <c r="L10881">
        <v>8.0727714447924992</v>
      </c>
      <c r="M10881">
        <v>8.5211100064466798</v>
      </c>
      <c r="N10881">
        <v>8.5160933844758002</v>
      </c>
      <c r="O10881">
        <v>8.4984512159107997</v>
      </c>
      <c r="P10881">
        <v>8.6508185249041496</v>
      </c>
      <c r="Q10881">
        <v>7.9670857749043096</v>
      </c>
    </row>
    <row r="10882" spans="1:17">
      <c r="A10882" t="s">
        <v>19788</v>
      </c>
      <c r="B10882" s="16" t="s">
        <v>19789</v>
      </c>
      <c r="C10882">
        <v>8.7546817223154498</v>
      </c>
      <c r="D10882">
        <v>8.8114000294192092</v>
      </c>
      <c r="E10882">
        <v>8.8576448878332794</v>
      </c>
      <c r="F10882">
        <v>8.3156834904239894</v>
      </c>
      <c r="G10882">
        <v>9.0841010347828508</v>
      </c>
      <c r="H10882">
        <v>9.3854069128465092</v>
      </c>
      <c r="I10882">
        <v>9.85253448786594</v>
      </c>
      <c r="J10882">
        <v>9.5909952276376291</v>
      </c>
      <c r="K10882">
        <v>9.5400171321043494</v>
      </c>
      <c r="L10882">
        <v>10.123793478917801</v>
      </c>
      <c r="M10882">
        <v>9.6227990494546098</v>
      </c>
      <c r="N10882">
        <v>9.6758153239088696</v>
      </c>
      <c r="O10882">
        <v>9.33445427767513</v>
      </c>
      <c r="P10882">
        <v>9.9210618082964803</v>
      </c>
      <c r="Q10882">
        <v>9.7703309644362406</v>
      </c>
    </row>
    <row r="10883" spans="1:17">
      <c r="A10883" t="s">
        <v>19790</v>
      </c>
      <c r="B10883" s="16" t="s">
        <v>19791</v>
      </c>
      <c r="C10883">
        <v>8.8509345295639292</v>
      </c>
      <c r="D10883">
        <v>8.9360688711747596</v>
      </c>
      <c r="E10883">
        <v>8.3414283180129196</v>
      </c>
      <c r="F10883">
        <v>8.5852592481000407</v>
      </c>
      <c r="G10883">
        <v>8.7242431535982501</v>
      </c>
      <c r="H10883">
        <v>8.61799297738267</v>
      </c>
      <c r="I10883">
        <v>8.7288825832021395</v>
      </c>
      <c r="J10883">
        <v>8.3921104005443308</v>
      </c>
      <c r="K10883">
        <v>8.8770170521171803</v>
      </c>
      <c r="L10883">
        <v>8.6535603897011395</v>
      </c>
      <c r="M10883">
        <v>8.7168316136442296</v>
      </c>
      <c r="N10883">
        <v>8.2935226395831201</v>
      </c>
      <c r="O10883">
        <v>8.6588638876642907</v>
      </c>
      <c r="P10883">
        <v>8.8441852361789692</v>
      </c>
      <c r="Q10883">
        <v>8.7216113394761106</v>
      </c>
    </row>
    <row r="10884" spans="1:17">
      <c r="A10884" t="s">
        <v>19792</v>
      </c>
      <c r="B10884" s="16" t="e">
        <v>#N/A</v>
      </c>
      <c r="C10884">
        <v>9.6525078516954093</v>
      </c>
      <c r="D10884">
        <v>9.6732375918928408</v>
      </c>
      <c r="E10884">
        <v>8.5347734576661196</v>
      </c>
      <c r="F10884">
        <v>9.3253197384371607</v>
      </c>
      <c r="G10884">
        <v>9.4922248211512894</v>
      </c>
      <c r="H10884">
        <v>10.1322911886563</v>
      </c>
      <c r="I10884">
        <v>9.4938411403825995</v>
      </c>
      <c r="J10884">
        <v>9.1834796812449095</v>
      </c>
      <c r="K10884">
        <v>9.2687195429645399</v>
      </c>
      <c r="L10884">
        <v>9.6573959922476398</v>
      </c>
      <c r="M10884">
        <v>9.9988893979264493</v>
      </c>
      <c r="N10884">
        <v>10.3666964346304</v>
      </c>
      <c r="O10884">
        <v>9.7937323132485901</v>
      </c>
      <c r="P10884">
        <v>9.2508581890705699</v>
      </c>
      <c r="Q10884">
        <v>8.3931679398307004</v>
      </c>
    </row>
    <row r="10885" spans="1:17">
      <c r="A10885" t="s">
        <v>19793</v>
      </c>
      <c r="B10885" s="16" t="s">
        <v>19794</v>
      </c>
      <c r="C10885">
        <v>8.8152659440266703</v>
      </c>
      <c r="D10885">
        <v>8.7383288550248501</v>
      </c>
      <c r="E10885">
        <v>8.6809092688620506</v>
      </c>
      <c r="F10885">
        <v>9.0083747991030894</v>
      </c>
      <c r="G10885">
        <v>8.8422123992651098</v>
      </c>
      <c r="H10885">
        <v>9.5333338691922904</v>
      </c>
      <c r="I10885">
        <v>8.7509502618351096</v>
      </c>
      <c r="J10885">
        <v>8.8493539734568305</v>
      </c>
      <c r="K10885">
        <v>8.7480876656026094</v>
      </c>
      <c r="L10885">
        <v>8.6563051252874192</v>
      </c>
      <c r="M10885">
        <v>9.1508059675750903</v>
      </c>
      <c r="N10885">
        <v>9.2533647377943797</v>
      </c>
      <c r="O10885">
        <v>9.3260450491034295</v>
      </c>
      <c r="P10885">
        <v>8.7581478556872305</v>
      </c>
      <c r="Q10885">
        <v>8.48255560796823</v>
      </c>
    </row>
    <row r="10886" spans="1:17">
      <c r="A10886" t="s">
        <v>19795</v>
      </c>
      <c r="B10886" s="16" t="s">
        <v>19796</v>
      </c>
      <c r="C10886">
        <v>10.212507683516501</v>
      </c>
      <c r="D10886">
        <v>10.209002629045999</v>
      </c>
      <c r="E10886">
        <v>9.6561617709525702</v>
      </c>
      <c r="F10886">
        <v>10.2208282425542</v>
      </c>
      <c r="G10886">
        <v>10.176209758506401</v>
      </c>
      <c r="H10886">
        <v>11.173238553020701</v>
      </c>
      <c r="I10886">
        <v>10.747951068696899</v>
      </c>
      <c r="J10886">
        <v>10.439414062420299</v>
      </c>
      <c r="K10886">
        <v>10.1232021444919</v>
      </c>
      <c r="L10886">
        <v>10.630210940833701</v>
      </c>
      <c r="M10886">
        <v>10.8577232557041</v>
      </c>
      <c r="N10886">
        <v>10.6350223640798</v>
      </c>
      <c r="O10886">
        <v>10.774043335764199</v>
      </c>
      <c r="P10886">
        <v>11.1453918328951</v>
      </c>
      <c r="Q10886">
        <v>9.7343991185863192</v>
      </c>
    </row>
    <row r="10887" spans="1:17">
      <c r="A10887" t="s">
        <v>19797</v>
      </c>
      <c r="B10887" s="16" t="s">
        <v>19798</v>
      </c>
      <c r="C10887">
        <v>8.4268482544490908</v>
      </c>
      <c r="D10887">
        <v>8.2796641673518891</v>
      </c>
      <c r="E10887">
        <v>8.0180341608702506</v>
      </c>
      <c r="F10887">
        <v>7.4947229481945996</v>
      </c>
      <c r="G10887">
        <v>8.9433579429147905</v>
      </c>
      <c r="H10887">
        <v>7.7971543675747004</v>
      </c>
      <c r="I10887">
        <v>8.8891919928395797</v>
      </c>
      <c r="J10887">
        <v>8.0808980328438906</v>
      </c>
      <c r="K10887">
        <v>8.6627999543553607</v>
      </c>
      <c r="L10887">
        <v>8.3039461107365309</v>
      </c>
      <c r="M10887">
        <v>8.3585515334555591</v>
      </c>
      <c r="N10887">
        <v>9.0737919185705707</v>
      </c>
      <c r="O10887">
        <v>8.1690911291198294</v>
      </c>
      <c r="P10887">
        <v>8.6348121378026992</v>
      </c>
      <c r="Q10887">
        <v>7.9670857749043096</v>
      </c>
    </row>
    <row r="10888" spans="1:17">
      <c r="A10888" t="s">
        <v>19799</v>
      </c>
      <c r="B10888" s="16" t="s">
        <v>19800</v>
      </c>
      <c r="C10888">
        <v>6.5315893522846098</v>
      </c>
      <c r="D10888">
        <v>6.55341663957745</v>
      </c>
      <c r="E10888">
        <v>6.5153438410764704</v>
      </c>
      <c r="F10888">
        <v>6.36817302555548</v>
      </c>
      <c r="G10888">
        <v>6.56487182254026</v>
      </c>
      <c r="H10888">
        <v>6.2929326182514096</v>
      </c>
      <c r="I10888">
        <v>6.5372404831406001</v>
      </c>
      <c r="J10888">
        <v>6.7623606751438903</v>
      </c>
      <c r="K10888">
        <v>6.6591463038335998</v>
      </c>
      <c r="L10888">
        <v>6.8442576567715898</v>
      </c>
      <c r="M10888">
        <v>6.5854783059082802</v>
      </c>
      <c r="N10888">
        <v>6.1947310572146197</v>
      </c>
      <c r="O10888">
        <v>6.76449820688351</v>
      </c>
      <c r="P10888">
        <v>6.4195282390462101</v>
      </c>
      <c r="Q10888">
        <v>5.81282804418474</v>
      </c>
    </row>
    <row r="10889" spans="1:17">
      <c r="A10889" t="s">
        <v>19801</v>
      </c>
      <c r="B10889" s="16" t="s">
        <v>19802</v>
      </c>
      <c r="C10889">
        <v>4.8324495657597604</v>
      </c>
      <c r="D10889">
        <v>4.9486052131722396</v>
      </c>
      <c r="E10889">
        <v>5.9578922475209</v>
      </c>
      <c r="F10889">
        <v>5.3934871370174804</v>
      </c>
      <c r="G10889">
        <v>5.8882770820909203</v>
      </c>
      <c r="H10889">
        <v>4.7010860560449901</v>
      </c>
      <c r="I10889">
        <v>4.9700790693176398</v>
      </c>
      <c r="J10889">
        <v>5.2279045433873996</v>
      </c>
      <c r="K10889">
        <v>5.81396477862459</v>
      </c>
      <c r="L10889">
        <v>5.2528230808998897</v>
      </c>
      <c r="M10889">
        <v>5.5317988361974697</v>
      </c>
      <c r="N10889">
        <v>6.0003540804802604</v>
      </c>
      <c r="O10889">
        <v>5.1388149344389698</v>
      </c>
      <c r="P10889">
        <v>4.7374550361106396</v>
      </c>
      <c r="Q10889">
        <v>7.1565710053807701</v>
      </c>
    </row>
    <row r="10890" spans="1:17">
      <c r="A10890" t="s">
        <v>19803</v>
      </c>
      <c r="B10890" s="16" t="s">
        <v>1536</v>
      </c>
      <c r="C10890">
        <v>8.4831449328211903</v>
      </c>
      <c r="D10890">
        <v>7.8717146042891102</v>
      </c>
      <c r="E10890">
        <v>9.2173994773679606</v>
      </c>
      <c r="F10890">
        <v>8.6336134035536993</v>
      </c>
      <c r="G10890">
        <v>8.6963153275284899</v>
      </c>
      <c r="H10890">
        <v>5.2146805303532302</v>
      </c>
      <c r="I10890">
        <v>6.37513354646594</v>
      </c>
      <c r="J10890">
        <v>4.6307624373210201</v>
      </c>
      <c r="K10890">
        <v>9.4263447728077807</v>
      </c>
      <c r="L10890">
        <v>9.8732585947968801</v>
      </c>
      <c r="M10890">
        <v>9.6549880751747406</v>
      </c>
      <c r="N10890">
        <v>10.2267348403022</v>
      </c>
      <c r="O10890">
        <v>8.9288558522078905</v>
      </c>
      <c r="P10890">
        <v>4.9174589054378801</v>
      </c>
      <c r="Q10890">
        <v>12.434259021727399</v>
      </c>
    </row>
    <row r="10891" spans="1:17">
      <c r="A10891" t="s">
        <v>19804</v>
      </c>
      <c r="B10891" s="16" t="s">
        <v>19805</v>
      </c>
      <c r="C10891">
        <v>8.7411675070242492</v>
      </c>
      <c r="D10891">
        <v>8.7383288550248501</v>
      </c>
      <c r="E10891">
        <v>8.9316482232184793</v>
      </c>
      <c r="F10891">
        <v>9.07408178835923</v>
      </c>
      <c r="G10891">
        <v>8.7576585145587007</v>
      </c>
      <c r="H10891">
        <v>9.0388616116946192</v>
      </c>
      <c r="I10891">
        <v>8.8767020146455504</v>
      </c>
      <c r="J10891">
        <v>8.9798189255704006</v>
      </c>
      <c r="K10891">
        <v>8.7169952255468601</v>
      </c>
      <c r="L10891">
        <v>8.9256548261097404</v>
      </c>
      <c r="M10891">
        <v>8.8981275354282907</v>
      </c>
      <c r="N10891">
        <v>8.8030800650097305</v>
      </c>
      <c r="O10891">
        <v>8.8856347420308293</v>
      </c>
      <c r="P10891">
        <v>8.5391585455500891</v>
      </c>
      <c r="Q10891">
        <v>7.8374797051227896</v>
      </c>
    </row>
    <row r="10892" spans="1:17">
      <c r="A10892" t="s">
        <v>19806</v>
      </c>
      <c r="B10892" s="16" t="s">
        <v>19807</v>
      </c>
      <c r="C10892">
        <v>10.8337350597747</v>
      </c>
      <c r="D10892">
        <v>10.8126775279478</v>
      </c>
      <c r="E10892">
        <v>10.829214343588101</v>
      </c>
      <c r="F10892">
        <v>10.6567323499316</v>
      </c>
      <c r="G10892">
        <v>11.041138736240701</v>
      </c>
      <c r="H10892">
        <v>11.015953070094101</v>
      </c>
      <c r="I10892">
        <v>10.997295483358901</v>
      </c>
      <c r="J10892">
        <v>10.9582014513192</v>
      </c>
      <c r="K10892">
        <v>10.9895398563391</v>
      </c>
      <c r="L10892">
        <v>10.9166219886297</v>
      </c>
      <c r="M10892">
        <v>11.3980935969897</v>
      </c>
      <c r="N10892">
        <v>11.2807244347302</v>
      </c>
      <c r="O10892">
        <v>11.429620242738499</v>
      </c>
      <c r="P10892">
        <v>11.2554438968788</v>
      </c>
      <c r="Q10892">
        <v>11.214901564222499</v>
      </c>
    </row>
    <row r="10893" spans="1:17">
      <c r="A10893" t="s">
        <v>19808</v>
      </c>
      <c r="B10893" s="16" t="s">
        <v>19809</v>
      </c>
      <c r="C10893">
        <v>9.0193746062982108</v>
      </c>
      <c r="D10893">
        <v>8.9292926796558802</v>
      </c>
      <c r="E10893">
        <v>9.2780926191995796</v>
      </c>
      <c r="F10893">
        <v>8.6981902522857606</v>
      </c>
      <c r="G10893">
        <v>9.2870324512097895</v>
      </c>
      <c r="H10893">
        <v>8.1043347790570408</v>
      </c>
      <c r="I10893">
        <v>8.8020458908837593</v>
      </c>
      <c r="J10893">
        <v>8.8670555799883406</v>
      </c>
      <c r="K10893">
        <v>8.9528809847939499</v>
      </c>
      <c r="L10893">
        <v>8.5000619925114993</v>
      </c>
      <c r="M10893">
        <v>8.0091581167634605</v>
      </c>
      <c r="N10893">
        <v>8.8711979712925793</v>
      </c>
      <c r="O10893">
        <v>8.2424526401078406</v>
      </c>
      <c r="P10893">
        <v>8.4134344157517695</v>
      </c>
      <c r="Q10893">
        <v>9.58099084698482</v>
      </c>
    </row>
    <row r="10894" spans="1:17">
      <c r="A10894" t="s">
        <v>19810</v>
      </c>
      <c r="B10894" s="16" t="s">
        <v>19811</v>
      </c>
      <c r="C10894">
        <v>8.6942480036432706</v>
      </c>
      <c r="D10894">
        <v>8.7940982197993591</v>
      </c>
      <c r="E10894">
        <v>8.4316548432609402</v>
      </c>
      <c r="F10894">
        <v>8.5632367155584692</v>
      </c>
      <c r="G10894">
        <v>8.8107210601174</v>
      </c>
      <c r="H10894">
        <v>8.8938117759509296</v>
      </c>
      <c r="I10894">
        <v>8.7399586390070905</v>
      </c>
      <c r="J10894">
        <v>8.5755842601456003</v>
      </c>
      <c r="K10894">
        <v>8.7923574258208497</v>
      </c>
      <c r="L10894">
        <v>8.7569127412104297</v>
      </c>
      <c r="M10894">
        <v>8.7410298829543702</v>
      </c>
      <c r="N10894">
        <v>8.6233096264912596</v>
      </c>
      <c r="O10894">
        <v>8.7622291109820107</v>
      </c>
      <c r="P10894">
        <v>8.8266792100215401</v>
      </c>
      <c r="Q10894">
        <v>7.8374797051227896</v>
      </c>
    </row>
    <row r="10895" spans="1:17">
      <c r="A10895" t="s">
        <v>19812</v>
      </c>
      <c r="B10895" s="16" t="s">
        <v>19813</v>
      </c>
      <c r="C10895">
        <v>7.5090579112095499</v>
      </c>
      <c r="D10895">
        <v>7.6749463618858202</v>
      </c>
      <c r="E10895">
        <v>7.6596891654395396</v>
      </c>
      <c r="F10895">
        <v>7.7056393462478701</v>
      </c>
      <c r="G10895">
        <v>7.6783275857239097</v>
      </c>
      <c r="H10895">
        <v>8.2422238931819507</v>
      </c>
      <c r="I10895">
        <v>7.5479065102732203</v>
      </c>
      <c r="J10895">
        <v>8.1818285563727198</v>
      </c>
      <c r="K10895">
        <v>7.3575458620325502</v>
      </c>
      <c r="L10895">
        <v>7.73107344505057</v>
      </c>
      <c r="M10895">
        <v>7.8549971336587099</v>
      </c>
      <c r="N10895">
        <v>7.70769945831037</v>
      </c>
      <c r="O10895">
        <v>7.8972506796085398</v>
      </c>
      <c r="P10895">
        <v>7.4476120505710899</v>
      </c>
      <c r="Q10895">
        <v>7.8374797051227896</v>
      </c>
    </row>
    <row r="10896" spans="1:17">
      <c r="A10896" t="s">
        <v>19814</v>
      </c>
      <c r="B10896" s="16" t="s">
        <v>19815</v>
      </c>
      <c r="C10896">
        <v>8.9364271109245497</v>
      </c>
      <c r="D10896">
        <v>8.8668299986839898</v>
      </c>
      <c r="E10896">
        <v>8.64364464799303</v>
      </c>
      <c r="F10896">
        <v>8.5464962012963408</v>
      </c>
      <c r="G10896">
        <v>9.3117817599837203</v>
      </c>
      <c r="H10896">
        <v>8.6328167826664899</v>
      </c>
      <c r="I10896">
        <v>9.2070996646267194</v>
      </c>
      <c r="J10896">
        <v>8.7361837990338191</v>
      </c>
      <c r="K10896">
        <v>9.5657470868539107</v>
      </c>
      <c r="L10896">
        <v>9.1131169051639809</v>
      </c>
      <c r="M10896">
        <v>8.9952092085034607</v>
      </c>
      <c r="N10896">
        <v>8.94112679496887</v>
      </c>
      <c r="O10896">
        <v>9.3757803605309107</v>
      </c>
      <c r="P10896">
        <v>9.04222475463534</v>
      </c>
      <c r="Q10896">
        <v>9.7343991185863192</v>
      </c>
    </row>
    <row r="10897" spans="1:17">
      <c r="A10897" t="s">
        <v>19816</v>
      </c>
      <c r="B10897" s="16" t="s">
        <v>19817</v>
      </c>
      <c r="C10897">
        <v>7.30342086559512</v>
      </c>
      <c r="D10897">
        <v>7.5857347088760703</v>
      </c>
      <c r="E10897">
        <v>7.7637815616834702</v>
      </c>
      <c r="F10897">
        <v>7.5518209668476501</v>
      </c>
      <c r="G10897">
        <v>7.6067136979865699</v>
      </c>
      <c r="H10897">
        <v>7.2220159419317103</v>
      </c>
      <c r="I10897">
        <v>7.5729261680755497</v>
      </c>
      <c r="J10897">
        <v>7.3441093173726104</v>
      </c>
      <c r="K10897">
        <v>7.7231612180153597</v>
      </c>
      <c r="L10897">
        <v>7.4688428657864696</v>
      </c>
      <c r="M10897">
        <v>7.3297557659107397</v>
      </c>
      <c r="N10897">
        <v>7.0317437104172997</v>
      </c>
      <c r="O10897">
        <v>7.4526474225886004</v>
      </c>
      <c r="P10897">
        <v>7.2301065543756904</v>
      </c>
      <c r="Q10897">
        <v>7.3593062614465703</v>
      </c>
    </row>
    <row r="10898" spans="1:17">
      <c r="A10898" t="s">
        <v>19818</v>
      </c>
      <c r="B10898" s="16" t="e">
        <v>#N/A</v>
      </c>
      <c r="C10898">
        <v>7.3253598602789296</v>
      </c>
      <c r="D10898">
        <v>7.35540815463734</v>
      </c>
      <c r="E10898">
        <v>7.42576520772925</v>
      </c>
      <c r="F10898">
        <v>7.5292529987613301</v>
      </c>
      <c r="G10898">
        <v>7.30313917801982</v>
      </c>
      <c r="H10898">
        <v>7.3425375554330703</v>
      </c>
      <c r="I10898">
        <v>7.4227314773209603</v>
      </c>
      <c r="J10898">
        <v>7.4047115721353602</v>
      </c>
      <c r="K10898">
        <v>7.4824397036450003</v>
      </c>
      <c r="L10898">
        <v>7.3785184756246096</v>
      </c>
      <c r="M10898">
        <v>7.2475356407153404</v>
      </c>
      <c r="N10898">
        <v>6.9466217506702197</v>
      </c>
      <c r="O10898">
        <v>7.2889314673888004</v>
      </c>
      <c r="P10898">
        <v>7.42914401366719</v>
      </c>
      <c r="Q10898">
        <v>5.09416193408443</v>
      </c>
    </row>
    <row r="10899" spans="1:17">
      <c r="A10899" t="s">
        <v>19819</v>
      </c>
      <c r="B10899" s="16" t="s">
        <v>19820</v>
      </c>
      <c r="C10899">
        <v>10.391816469172401</v>
      </c>
      <c r="D10899">
        <v>10.5707665432239</v>
      </c>
      <c r="E10899">
        <v>10.472324858189101</v>
      </c>
      <c r="F10899">
        <v>10.748607989753699</v>
      </c>
      <c r="G10899">
        <v>10.357493833423501</v>
      </c>
      <c r="H10899">
        <v>10.702108361496199</v>
      </c>
      <c r="I10899">
        <v>10.596270083356799</v>
      </c>
      <c r="J10899">
        <v>10.788521402583299</v>
      </c>
      <c r="K10899">
        <v>10.6249644698878</v>
      </c>
      <c r="L10899">
        <v>10.560880620836601</v>
      </c>
      <c r="M10899">
        <v>10.404973425818101</v>
      </c>
      <c r="N10899">
        <v>10.1591885846127</v>
      </c>
      <c r="O10899">
        <v>10.287999693178101</v>
      </c>
      <c r="P10899">
        <v>10.6055004558529</v>
      </c>
      <c r="Q10899">
        <v>10.170622283119799</v>
      </c>
    </row>
    <row r="10900" spans="1:17">
      <c r="A10900" t="s">
        <v>19821</v>
      </c>
      <c r="B10900" s="16" t="s">
        <v>19822</v>
      </c>
      <c r="C10900">
        <v>11.4232509732889</v>
      </c>
      <c r="D10900">
        <v>11.3895539776828</v>
      </c>
      <c r="E10900">
        <v>11.818514448340499</v>
      </c>
      <c r="F10900">
        <v>11.590457718368899</v>
      </c>
      <c r="G10900">
        <v>11.617926853420901</v>
      </c>
      <c r="H10900">
        <v>11.3145899531679</v>
      </c>
      <c r="I10900">
        <v>11.1978319330939</v>
      </c>
      <c r="J10900">
        <v>11.687755279895701</v>
      </c>
      <c r="K10900">
        <v>11.2346214844925</v>
      </c>
      <c r="L10900">
        <v>11.166591274183</v>
      </c>
      <c r="M10900">
        <v>11.467096875493199</v>
      </c>
      <c r="N10900">
        <v>11.6210275760027</v>
      </c>
      <c r="O10900">
        <v>11.603769959648</v>
      </c>
      <c r="P10900">
        <v>11.3118834460979</v>
      </c>
      <c r="Q10900">
        <v>12.044489427116</v>
      </c>
    </row>
    <row r="10901" spans="1:17">
      <c r="A10901" t="s">
        <v>19823</v>
      </c>
      <c r="B10901" s="16" t="s">
        <v>19824</v>
      </c>
      <c r="C10901">
        <v>8.0018004899953805</v>
      </c>
      <c r="D10901">
        <v>7.940768803269</v>
      </c>
      <c r="E10901">
        <v>7.8965115354674698</v>
      </c>
      <c r="F10901">
        <v>7.6751356192948998</v>
      </c>
      <c r="G10901">
        <v>7.8516423575619001</v>
      </c>
      <c r="H10901">
        <v>7.8024124389170897</v>
      </c>
      <c r="I10901">
        <v>7.9475204335148701</v>
      </c>
      <c r="J10901">
        <v>7.9167534634674697</v>
      </c>
      <c r="K10901">
        <v>7.9125326927705899</v>
      </c>
      <c r="L10901">
        <v>7.9120326900075399</v>
      </c>
      <c r="M10901">
        <v>7.8401284247997198</v>
      </c>
      <c r="N10901">
        <v>7.80743676056181</v>
      </c>
      <c r="O10901">
        <v>7.8549777622216004</v>
      </c>
      <c r="P10901">
        <v>7.8596505864958797</v>
      </c>
      <c r="Q10901">
        <v>8.9266120302692595</v>
      </c>
    </row>
    <row r="10902" spans="1:17">
      <c r="A10902" t="s">
        <v>19825</v>
      </c>
      <c r="B10902" s="16" t="s">
        <v>19826</v>
      </c>
      <c r="C10902">
        <v>8.35412545506607</v>
      </c>
      <c r="D10902">
        <v>7.9937232462368701</v>
      </c>
      <c r="E10902">
        <v>8.0689192944245107</v>
      </c>
      <c r="F10902">
        <v>8.1333489859375199</v>
      </c>
      <c r="G10902">
        <v>8.1134934158929504</v>
      </c>
      <c r="H10902">
        <v>7.1577378228689899</v>
      </c>
      <c r="I10902">
        <v>8.5390127042161694</v>
      </c>
      <c r="J10902">
        <v>7.2207975916696299</v>
      </c>
      <c r="K10902">
        <v>7.7798557666686099</v>
      </c>
      <c r="L10902">
        <v>8.5332920452184293</v>
      </c>
      <c r="M10902">
        <v>7.6528462197776301</v>
      </c>
      <c r="N10902">
        <v>7.7191288054673999</v>
      </c>
      <c r="O10902">
        <v>7.6898638089583899</v>
      </c>
      <c r="P10902">
        <v>7.1977218339206299</v>
      </c>
      <c r="Q10902">
        <v>8.3931679398307004</v>
      </c>
    </row>
    <row r="10903" spans="1:17">
      <c r="A10903" t="s">
        <v>19827</v>
      </c>
      <c r="B10903" s="16" t="s">
        <v>19828</v>
      </c>
      <c r="C10903">
        <v>5.7405986380477696</v>
      </c>
      <c r="D10903">
        <v>5.6840918186943501</v>
      </c>
      <c r="E10903">
        <v>6.1130249648544597</v>
      </c>
      <c r="F10903">
        <v>5.51621391430335</v>
      </c>
      <c r="G10903">
        <v>5.91035690204746</v>
      </c>
      <c r="H10903">
        <v>5.6335213647889502</v>
      </c>
      <c r="I10903">
        <v>5.8220163078348497</v>
      </c>
      <c r="J10903">
        <v>5.76383742325923</v>
      </c>
      <c r="K10903">
        <v>6.1108697077640501</v>
      </c>
      <c r="L10903">
        <v>5.8515068593680599</v>
      </c>
      <c r="M10903">
        <v>5.4539067964059598</v>
      </c>
      <c r="N10903">
        <v>5.3928688873847097</v>
      </c>
      <c r="O10903">
        <v>5.2165415310043803</v>
      </c>
      <c r="P10903">
        <v>6.5454517148896398</v>
      </c>
      <c r="Q10903">
        <v>2.8218677180984102</v>
      </c>
    </row>
    <row r="10904" spans="1:17">
      <c r="A10904" t="s">
        <v>19829</v>
      </c>
      <c r="B10904" s="16" t="s">
        <v>19830</v>
      </c>
      <c r="C10904">
        <v>11.4567012525496</v>
      </c>
      <c r="D10904">
        <v>11.500739415766599</v>
      </c>
      <c r="E10904">
        <v>11.4710729197524</v>
      </c>
      <c r="F10904">
        <v>11.3126125172216</v>
      </c>
      <c r="G10904">
        <v>11.2651464783373</v>
      </c>
      <c r="H10904">
        <v>11.4604503384066</v>
      </c>
      <c r="I10904">
        <v>10.984549944763801</v>
      </c>
      <c r="J10904">
        <v>11.2876976233819</v>
      </c>
      <c r="K10904">
        <v>11.2505723016868</v>
      </c>
      <c r="L10904">
        <v>11.168514618057801</v>
      </c>
      <c r="M10904">
        <v>10.797960367348701</v>
      </c>
      <c r="N10904">
        <v>10.9303441910612</v>
      </c>
      <c r="O10904">
        <v>11.0464458776679</v>
      </c>
      <c r="P10904">
        <v>10.795615386705901</v>
      </c>
      <c r="Q10904">
        <v>11.278659753695701</v>
      </c>
    </row>
    <row r="10905" spans="1:17">
      <c r="A10905" t="s">
        <v>19831</v>
      </c>
      <c r="B10905" s="16" t="s">
        <v>19832</v>
      </c>
      <c r="C10905">
        <v>9.7940194843393709</v>
      </c>
      <c r="D10905">
        <v>9.7105968778119305</v>
      </c>
      <c r="E10905">
        <v>9.8228347467797708</v>
      </c>
      <c r="F10905">
        <v>9.2272117434728305</v>
      </c>
      <c r="G10905">
        <v>10.2291340653722</v>
      </c>
      <c r="H10905">
        <v>7.40613767320548</v>
      </c>
      <c r="I10905">
        <v>10.0197391064802</v>
      </c>
      <c r="J10905">
        <v>9.1127040177142202</v>
      </c>
      <c r="K10905">
        <v>9.9448077473716197</v>
      </c>
      <c r="L10905">
        <v>9.8093589675186994</v>
      </c>
      <c r="M10905">
        <v>8.8395693482347593</v>
      </c>
      <c r="N10905">
        <v>8.9165396599760296</v>
      </c>
      <c r="O10905">
        <v>8.8567326840595904</v>
      </c>
      <c r="P10905">
        <v>8.7131241798062504</v>
      </c>
      <c r="Q10905">
        <v>11.716417320166499</v>
      </c>
    </row>
    <row r="10906" spans="1:17">
      <c r="A10906" t="s">
        <v>19833</v>
      </c>
      <c r="B10906" s="16" t="s">
        <v>19834</v>
      </c>
      <c r="C10906">
        <v>7.68329101588514</v>
      </c>
      <c r="D10906">
        <v>7.4019073443896799</v>
      </c>
      <c r="E10906">
        <v>9.6118363287230508</v>
      </c>
      <c r="F10906">
        <v>8.0447047320042202</v>
      </c>
      <c r="G10906">
        <v>8.6868845355756008</v>
      </c>
      <c r="H10906">
        <v>6.8160476714407796</v>
      </c>
      <c r="I10906">
        <v>9.1144012022260696</v>
      </c>
      <c r="J10906">
        <v>8.5563139923055207</v>
      </c>
      <c r="K10906">
        <v>7.7423085630853601</v>
      </c>
      <c r="L10906">
        <v>9.27899145161647</v>
      </c>
      <c r="M10906">
        <v>8.4616710428135793</v>
      </c>
      <c r="N10906">
        <v>9.3223663041559508</v>
      </c>
      <c r="O10906">
        <v>7.47313256090131</v>
      </c>
      <c r="P10906">
        <v>9.2403200336841103</v>
      </c>
      <c r="Q10906">
        <v>11.034600925990199</v>
      </c>
    </row>
    <row r="10907" spans="1:17">
      <c r="A10907" t="s">
        <v>19835</v>
      </c>
      <c r="B10907" s="16" t="s">
        <v>19836</v>
      </c>
      <c r="C10907">
        <v>6.2687719600529501</v>
      </c>
      <c r="D10907">
        <v>6.7822067112404403</v>
      </c>
      <c r="E10907">
        <v>6.95616349127571</v>
      </c>
      <c r="F10907">
        <v>6.7477305356992501</v>
      </c>
      <c r="G10907">
        <v>6.5085673373313</v>
      </c>
      <c r="H10907">
        <v>7.7434896700071896</v>
      </c>
      <c r="I10907">
        <v>6.67120701638986</v>
      </c>
      <c r="J10907">
        <v>7.0655451992438296</v>
      </c>
      <c r="K10907">
        <v>6.2113205295656702</v>
      </c>
      <c r="L10907">
        <v>6.7951119533207596</v>
      </c>
      <c r="M10907">
        <v>6.9818229059285004</v>
      </c>
      <c r="N10907">
        <v>6.85612319490345</v>
      </c>
      <c r="O10907">
        <v>7.1430436250513001</v>
      </c>
      <c r="P10907">
        <v>7.0238399023873797</v>
      </c>
      <c r="Q10907">
        <v>2.8218677180984102</v>
      </c>
    </row>
    <row r="10908" spans="1:17">
      <c r="A10908" t="s">
        <v>19837</v>
      </c>
      <c r="B10908" s="16" t="s">
        <v>19838</v>
      </c>
      <c r="C10908">
        <v>9.7420570105430304</v>
      </c>
      <c r="D10908">
        <v>9.7171675413716994</v>
      </c>
      <c r="E10908">
        <v>9.8968285730671308</v>
      </c>
      <c r="F10908">
        <v>9.6543409714406891</v>
      </c>
      <c r="G10908">
        <v>9.5418830555793601</v>
      </c>
      <c r="H10908">
        <v>10.8162143409847</v>
      </c>
      <c r="I10908">
        <v>9.9794275837619999</v>
      </c>
      <c r="J10908">
        <v>10.1142339159163</v>
      </c>
      <c r="K10908">
        <v>9.6643090487598702</v>
      </c>
      <c r="L10908">
        <v>9.8410597192702607</v>
      </c>
      <c r="M10908">
        <v>9.8993943716116508</v>
      </c>
      <c r="N10908">
        <v>9.8259290746545798</v>
      </c>
      <c r="O10908">
        <v>9.9936706931325006</v>
      </c>
      <c r="P10908">
        <v>10.3672321088677</v>
      </c>
      <c r="Q10908">
        <v>8.6462459446333604</v>
      </c>
    </row>
    <row r="10909" spans="1:17">
      <c r="A10909" t="s">
        <v>19839</v>
      </c>
      <c r="B10909" s="16" t="s">
        <v>19840</v>
      </c>
      <c r="C10909">
        <v>9.2863803678825096</v>
      </c>
      <c r="D10909">
        <v>9.12977321171876</v>
      </c>
      <c r="E10909">
        <v>9.7910052884694796</v>
      </c>
      <c r="F10909">
        <v>8.9919845990472709</v>
      </c>
      <c r="G10909">
        <v>9.5966177983846208</v>
      </c>
      <c r="H10909">
        <v>8.1910474411431107</v>
      </c>
      <c r="I10909">
        <v>9.0198834139199509</v>
      </c>
      <c r="J10909">
        <v>9.0243199368176192</v>
      </c>
      <c r="K10909">
        <v>9.6891647331007498</v>
      </c>
      <c r="L10909">
        <v>9.39525676451108</v>
      </c>
      <c r="M10909">
        <v>9.2939671294316906</v>
      </c>
      <c r="N10909">
        <v>9.30542291249394</v>
      </c>
      <c r="O10909">
        <v>9.1905579913513904</v>
      </c>
      <c r="P10909">
        <v>8.5647299330228694</v>
      </c>
      <c r="Q10909">
        <v>11.914053170052901</v>
      </c>
    </row>
    <row r="10910" spans="1:17">
      <c r="A10910" t="s">
        <v>19841</v>
      </c>
      <c r="B10910" s="16" t="s">
        <v>19842</v>
      </c>
      <c r="C10910">
        <v>8.4635255929627107</v>
      </c>
      <c r="D10910">
        <v>8.2973198077990098</v>
      </c>
      <c r="E10910">
        <v>8.0875472091364102</v>
      </c>
      <c r="F10910">
        <v>8.1883545717866397</v>
      </c>
      <c r="G10910">
        <v>8.2858558209635493</v>
      </c>
      <c r="H10910">
        <v>8.5633286495879908</v>
      </c>
      <c r="I10910">
        <v>8.3816992190066699</v>
      </c>
      <c r="J10910">
        <v>8.4323074834305505</v>
      </c>
      <c r="K10910">
        <v>8.3057139920821701</v>
      </c>
      <c r="L10910">
        <v>8.3823089290366308</v>
      </c>
      <c r="M10910">
        <v>8.2698368378772695</v>
      </c>
      <c r="N10910">
        <v>8.3460374516843903</v>
      </c>
      <c r="O10910">
        <v>8.4579638183596497</v>
      </c>
      <c r="P10910">
        <v>8.6104643553727005</v>
      </c>
      <c r="Q10910">
        <v>7.6950435514148801</v>
      </c>
    </row>
    <row r="10911" spans="1:17">
      <c r="A10911" t="s">
        <v>19843</v>
      </c>
      <c r="B10911" s="16" t="s">
        <v>19844</v>
      </c>
      <c r="C10911">
        <v>9.1981447927490407</v>
      </c>
      <c r="D10911">
        <v>9.1512842927105105</v>
      </c>
      <c r="E10911">
        <v>9.4888463401078695</v>
      </c>
      <c r="F10911">
        <v>9.1313239270462692</v>
      </c>
      <c r="G10911">
        <v>9.4538260251535906</v>
      </c>
      <c r="H10911">
        <v>9.1398500348498892</v>
      </c>
      <c r="I10911">
        <v>10.537986303674099</v>
      </c>
      <c r="J10911">
        <v>10.2220768852091</v>
      </c>
      <c r="K10911">
        <v>8.8661575272833595</v>
      </c>
      <c r="L10911">
        <v>10.391720074040601</v>
      </c>
      <c r="M10911">
        <v>10.113743146881299</v>
      </c>
      <c r="N10911">
        <v>10.7844648851204</v>
      </c>
      <c r="O10911">
        <v>9.3607645925768406</v>
      </c>
      <c r="P10911">
        <v>10.550053648132801</v>
      </c>
      <c r="Q10911">
        <v>9.1060647157263492</v>
      </c>
    </row>
    <row r="10912" spans="1:17">
      <c r="A10912" t="s">
        <v>19845</v>
      </c>
      <c r="B10912" s="16" t="s">
        <v>19846</v>
      </c>
      <c r="C10912">
        <v>9.1882204574104591</v>
      </c>
      <c r="D10912">
        <v>9.1218707645140995</v>
      </c>
      <c r="E10912">
        <v>9.3154267841735603</v>
      </c>
      <c r="F10912">
        <v>9.2972487399183308</v>
      </c>
      <c r="G10912">
        <v>9.3280484720851398</v>
      </c>
      <c r="H10912">
        <v>9.6442750220193805</v>
      </c>
      <c r="I10912">
        <v>9.0535628257497294</v>
      </c>
      <c r="J10912">
        <v>9.2820633760198703</v>
      </c>
      <c r="K10912">
        <v>9.0577737499227506</v>
      </c>
      <c r="L10912">
        <v>9.3072031021833102</v>
      </c>
      <c r="M10912">
        <v>9.4279235763844493</v>
      </c>
      <c r="N10912">
        <v>10.023038043621799</v>
      </c>
      <c r="O10912">
        <v>9.5934328672506002</v>
      </c>
      <c r="P10912">
        <v>8.7093079681670797</v>
      </c>
      <c r="Q10912">
        <v>9.3629875558906797</v>
      </c>
    </row>
    <row r="10913" spans="1:17">
      <c r="A10913" t="s">
        <v>19847</v>
      </c>
      <c r="B10913" s="16" t="s">
        <v>19848</v>
      </c>
      <c r="C10913">
        <v>10.445288068493401</v>
      </c>
      <c r="D10913">
        <v>10.437855586122099</v>
      </c>
      <c r="E10913">
        <v>10.812526148880499</v>
      </c>
      <c r="F10913">
        <v>10.518407373915</v>
      </c>
      <c r="G10913">
        <v>10.9755402844582</v>
      </c>
      <c r="H10913">
        <v>10.9452915442403</v>
      </c>
      <c r="I10913">
        <v>10.9610837500496</v>
      </c>
      <c r="J10913">
        <v>10.5061922825828</v>
      </c>
      <c r="K10913">
        <v>10.541439838100301</v>
      </c>
      <c r="L10913">
        <v>11.0935625078583</v>
      </c>
      <c r="M10913">
        <v>11.0735308947873</v>
      </c>
      <c r="N10913">
        <v>11.4792573305071</v>
      </c>
      <c r="O10913">
        <v>10.537198911676301</v>
      </c>
      <c r="P10913">
        <v>11.1636298899165</v>
      </c>
      <c r="Q10913">
        <v>11.8567168861114</v>
      </c>
    </row>
    <row r="10914" spans="1:17">
      <c r="A10914" t="s">
        <v>19849</v>
      </c>
      <c r="B10914" s="16" t="e">
        <v>#N/A</v>
      </c>
      <c r="C10914">
        <v>6.9070693679184698</v>
      </c>
      <c r="D10914">
        <v>6.55341663957745</v>
      </c>
      <c r="E10914">
        <v>7.2270040238899798</v>
      </c>
      <c r="F10914">
        <v>7.1019844078078798</v>
      </c>
      <c r="G10914">
        <v>7.5660953034075797</v>
      </c>
      <c r="H10914">
        <v>6.3945603718070796</v>
      </c>
      <c r="I10914">
        <v>6.6358994312039501</v>
      </c>
      <c r="J10914">
        <v>6.4629296012030801</v>
      </c>
      <c r="K10914">
        <v>6.5542553394185203</v>
      </c>
      <c r="L10914">
        <v>6.6588220656313899</v>
      </c>
      <c r="M10914">
        <v>7.0738466325359601</v>
      </c>
      <c r="N10914">
        <v>7.3217623800089804</v>
      </c>
      <c r="O10914">
        <v>7.1106908780922096</v>
      </c>
      <c r="P10914">
        <v>6.3619539041930198</v>
      </c>
      <c r="Q10914">
        <v>8.9266120302692595</v>
      </c>
    </row>
    <row r="10915" spans="1:17">
      <c r="A10915" t="s">
        <v>19850</v>
      </c>
      <c r="B10915" s="16" t="e">
        <v>#N/A</v>
      </c>
      <c r="C10915">
        <v>7.3180840145043398</v>
      </c>
      <c r="D10915">
        <v>7.2933241178891697</v>
      </c>
      <c r="E10915">
        <v>6.8580293081962402</v>
      </c>
      <c r="F10915">
        <v>7.3983717363247798</v>
      </c>
      <c r="G10915">
        <v>7.6067136979865699</v>
      </c>
      <c r="H10915">
        <v>7.3133415888800997</v>
      </c>
      <c r="I10915">
        <v>7.1917397819167199</v>
      </c>
      <c r="J10915">
        <v>6.9592247438188899</v>
      </c>
      <c r="K10915">
        <v>6.8571558487748501</v>
      </c>
      <c r="L10915">
        <v>7.1478815104877</v>
      </c>
      <c r="M10915">
        <v>7.44242659787579</v>
      </c>
      <c r="N10915">
        <v>7.3660909581450102</v>
      </c>
      <c r="O10915">
        <v>7.6042639244842496</v>
      </c>
      <c r="P10915">
        <v>7.1306752673032401</v>
      </c>
      <c r="Q10915">
        <v>5.09416193408443</v>
      </c>
    </row>
    <row r="10916" spans="1:17">
      <c r="A10916" t="s">
        <v>19851</v>
      </c>
      <c r="B10916" s="16" t="s">
        <v>19852</v>
      </c>
      <c r="C10916">
        <v>9.2826542195017296</v>
      </c>
      <c r="D10916">
        <v>9.2008884796365997</v>
      </c>
      <c r="E10916">
        <v>9.0502937075658405</v>
      </c>
      <c r="F10916">
        <v>9.2341962990832194</v>
      </c>
      <c r="G10916">
        <v>9.0179548280217006</v>
      </c>
      <c r="H10916">
        <v>9.2244758498728192</v>
      </c>
      <c r="I10916">
        <v>9.2051031217138295</v>
      </c>
      <c r="J10916">
        <v>9.2313377448778198</v>
      </c>
      <c r="K10916">
        <v>9.1357963440944996</v>
      </c>
      <c r="L10916">
        <v>9.1408157392920799</v>
      </c>
      <c r="M10916">
        <v>8.8525836910810103</v>
      </c>
      <c r="N10916">
        <v>8.7567358672684694</v>
      </c>
      <c r="O10916">
        <v>8.9815682379623691</v>
      </c>
      <c r="P10916">
        <v>9.3325012534025102</v>
      </c>
      <c r="Q10916">
        <v>8.48255560796823</v>
      </c>
    </row>
    <row r="10917" spans="1:17">
      <c r="A10917" t="s">
        <v>19853</v>
      </c>
      <c r="B10917" s="16" t="s">
        <v>19854</v>
      </c>
      <c r="C10917">
        <v>9.8096385291877102</v>
      </c>
      <c r="D10917">
        <v>9.7724728612753307</v>
      </c>
      <c r="E10917">
        <v>9.8684027706210902</v>
      </c>
      <c r="F10917">
        <v>9.7291689427900003</v>
      </c>
      <c r="G10917">
        <v>9.7568942045212701</v>
      </c>
      <c r="H10917">
        <v>9.2801386930713594</v>
      </c>
      <c r="I10917">
        <v>9.4640983069401301</v>
      </c>
      <c r="J10917">
        <v>9.4428186708442503</v>
      </c>
      <c r="K10917">
        <v>9.5096396076801994</v>
      </c>
      <c r="L10917">
        <v>9.5058913728504901</v>
      </c>
      <c r="M10917">
        <v>9.6475412958690807</v>
      </c>
      <c r="N10917">
        <v>9.8611376368319394</v>
      </c>
      <c r="O10917">
        <v>9.7367191181011297</v>
      </c>
      <c r="P10917">
        <v>8.6666491639749506</v>
      </c>
      <c r="Q10917">
        <v>10.567702649957999</v>
      </c>
    </row>
    <row r="10918" spans="1:17">
      <c r="A10918" t="s">
        <v>19855</v>
      </c>
      <c r="B10918" s="16" t="e">
        <v>#N/A</v>
      </c>
      <c r="C10918">
        <v>7.8488145663592901</v>
      </c>
      <c r="D10918">
        <v>7.9089550682826602</v>
      </c>
      <c r="E10918">
        <v>7.7404196544680097</v>
      </c>
      <c r="F10918">
        <v>7.9838085347804304</v>
      </c>
      <c r="G10918">
        <v>7.8516423575619001</v>
      </c>
      <c r="H10918">
        <v>7.9183337151928503</v>
      </c>
      <c r="I10918">
        <v>7.8175432462888601</v>
      </c>
      <c r="J10918">
        <v>8.1208108886503307</v>
      </c>
      <c r="K10918">
        <v>7.7705603720064502</v>
      </c>
      <c r="L10918">
        <v>7.8557973305008897</v>
      </c>
      <c r="M10918">
        <v>7.8770162411928304</v>
      </c>
      <c r="N10918">
        <v>7.70769945831037</v>
      </c>
      <c r="O10918">
        <v>7.758198071442</v>
      </c>
      <c r="P10918">
        <v>7.6525006680345902</v>
      </c>
      <c r="Q10918">
        <v>7.5369478347710803</v>
      </c>
    </row>
    <row r="10919" spans="1:17">
      <c r="A10919" t="s">
        <v>19856</v>
      </c>
      <c r="B10919" s="16" t="s">
        <v>19857</v>
      </c>
      <c r="C10919">
        <v>8.0376363763579803</v>
      </c>
      <c r="D10919">
        <v>7.940768803269</v>
      </c>
      <c r="E10919">
        <v>7.9786549044894901</v>
      </c>
      <c r="F10919">
        <v>8.1445193685467903</v>
      </c>
      <c r="G10919">
        <v>7.96528252173289</v>
      </c>
      <c r="H10919">
        <v>8.1085844592016603</v>
      </c>
      <c r="I10919">
        <v>7.6804239359659299</v>
      </c>
      <c r="J10919">
        <v>7.9503746294535702</v>
      </c>
      <c r="K10919">
        <v>7.7565037701865798</v>
      </c>
      <c r="L10919">
        <v>7.7258525509220997</v>
      </c>
      <c r="M10919">
        <v>7.9857095708883197</v>
      </c>
      <c r="N10919">
        <v>7.7912863572855402</v>
      </c>
      <c r="O10919">
        <v>7.8934585545863003</v>
      </c>
      <c r="P10919">
        <v>7.5537008747178804</v>
      </c>
      <c r="Q10919">
        <v>6.9204191934356096</v>
      </c>
    </row>
    <row r="10920" spans="1:17">
      <c r="A10920" t="s">
        <v>19858</v>
      </c>
      <c r="B10920" s="16" t="s">
        <v>19859</v>
      </c>
      <c r="C10920">
        <v>8.1025166897275707</v>
      </c>
      <c r="D10920">
        <v>8.1418217749280508</v>
      </c>
      <c r="E10920">
        <v>7.8823536654902204</v>
      </c>
      <c r="F10920">
        <v>7.8806803909348799</v>
      </c>
      <c r="G10920">
        <v>7.6591472706832002</v>
      </c>
      <c r="H10920">
        <v>8.3716037887339301</v>
      </c>
      <c r="I10920">
        <v>8.2829020162843197</v>
      </c>
      <c r="J10920">
        <v>7.6878232809812701</v>
      </c>
      <c r="K10920">
        <v>8.1496261775359304</v>
      </c>
      <c r="L10920">
        <v>8.0011379661956106</v>
      </c>
      <c r="M10920">
        <v>8.0804628233035896</v>
      </c>
      <c r="N10920">
        <v>7.6787226183222996</v>
      </c>
      <c r="O10920">
        <v>7.53289340572152</v>
      </c>
      <c r="P10920">
        <v>7.9975370639367904</v>
      </c>
      <c r="Q10920">
        <v>6.6375058506955904</v>
      </c>
    </row>
    <row r="10921" spans="1:17">
      <c r="A10921" t="s">
        <v>19860</v>
      </c>
      <c r="B10921" s="16" t="s">
        <v>19861</v>
      </c>
      <c r="C10921">
        <v>6.8973229715324003</v>
      </c>
      <c r="D10921">
        <v>6.9257753318330604</v>
      </c>
      <c r="E10921">
        <v>6.4779724688708198</v>
      </c>
      <c r="F10921">
        <v>6.8333429567598296</v>
      </c>
      <c r="G10921">
        <v>7.0806640379668</v>
      </c>
      <c r="H10921">
        <v>6.2929326182514096</v>
      </c>
      <c r="I10921">
        <v>6.8664937667428996</v>
      </c>
      <c r="J10921">
        <v>6.1754313651025896</v>
      </c>
      <c r="K10921">
        <v>6.9508845053043098</v>
      </c>
      <c r="L10921">
        <v>6.9195424843787503</v>
      </c>
      <c r="M10921">
        <v>6.84666136432695</v>
      </c>
      <c r="N10921">
        <v>7.2287789541476197</v>
      </c>
      <c r="O10921">
        <v>6.5097855003520602</v>
      </c>
      <c r="P10921">
        <v>6.5281296503970099</v>
      </c>
      <c r="Q10921">
        <v>7.3593062614465703</v>
      </c>
    </row>
    <row r="10922" spans="1:17">
      <c r="A10922" t="s">
        <v>19862</v>
      </c>
      <c r="B10922" s="16" t="s">
        <v>19863</v>
      </c>
      <c r="C10922">
        <v>7.42353386182661</v>
      </c>
      <c r="D10922">
        <v>7.5149974568881897</v>
      </c>
      <c r="E10922">
        <v>7.0606604978116003</v>
      </c>
      <c r="F10922">
        <v>7.1096196663252798</v>
      </c>
      <c r="G10922">
        <v>7.7035100941681796</v>
      </c>
      <c r="H10922">
        <v>6.3079036124986203</v>
      </c>
      <c r="I10922">
        <v>7.8175432462888601</v>
      </c>
      <c r="J10922">
        <v>6.4206616755516501</v>
      </c>
      <c r="K10922">
        <v>8.0144630057834298</v>
      </c>
      <c r="L10922">
        <v>8.1643445487002406</v>
      </c>
      <c r="M10922">
        <v>7.6140271996109297</v>
      </c>
      <c r="N10922">
        <v>7.9451755533421604</v>
      </c>
      <c r="O10922">
        <v>7.40546013863755</v>
      </c>
      <c r="P10922">
        <v>7.4927704004486699</v>
      </c>
      <c r="Q10922">
        <v>8.8614637697687808</v>
      </c>
    </row>
    <row r="10923" spans="1:17">
      <c r="A10923" t="s">
        <v>19864</v>
      </c>
      <c r="B10923" s="16" t="e">
        <v>#N/A</v>
      </c>
      <c r="C10923">
        <v>8.9173279972281794</v>
      </c>
      <c r="D10923">
        <v>8.6749238198837109</v>
      </c>
      <c r="E10923">
        <v>9.2480652756885906</v>
      </c>
      <c r="F10923">
        <v>8.8423070272748205</v>
      </c>
      <c r="G10923">
        <v>9.3158656692992192</v>
      </c>
      <c r="H10923">
        <v>8.2953774950742503</v>
      </c>
      <c r="I10923">
        <v>9.36207098147921</v>
      </c>
      <c r="J10923">
        <v>8.1500363015270505</v>
      </c>
      <c r="K10923">
        <v>8.5560191149390707</v>
      </c>
      <c r="L10923">
        <v>9.3245592150841805</v>
      </c>
      <c r="M10923">
        <v>9.1080359612180892</v>
      </c>
      <c r="N10923">
        <v>9.7830561443839699</v>
      </c>
      <c r="O10923">
        <v>9.3730618224849902</v>
      </c>
      <c r="P10923">
        <v>7.8936980098415299</v>
      </c>
      <c r="Q10923">
        <v>11.2278806171146</v>
      </c>
    </row>
    <row r="10924" spans="1:17">
      <c r="A10924" t="s">
        <v>19865</v>
      </c>
      <c r="B10924" s="16" t="s">
        <v>19866</v>
      </c>
      <c r="C10924">
        <v>6.0202746330622601</v>
      </c>
      <c r="D10924">
        <v>6.0977003449207299</v>
      </c>
      <c r="E10924">
        <v>5.8141048855267101</v>
      </c>
      <c r="F10924">
        <v>6.0544979390529399</v>
      </c>
      <c r="G10924">
        <v>5.6978436807120003</v>
      </c>
      <c r="H10924">
        <v>6.1834628497740596</v>
      </c>
      <c r="I10924">
        <v>5.8841337137463201</v>
      </c>
      <c r="J10924">
        <v>5.8942311513933401</v>
      </c>
      <c r="K10924">
        <v>6.2113205295656702</v>
      </c>
      <c r="L10924">
        <v>6.1795591598913804</v>
      </c>
      <c r="M10924">
        <v>5.9944444476198804</v>
      </c>
      <c r="N10924">
        <v>6.1947310572146197</v>
      </c>
      <c r="O10924">
        <v>6.1617422448561596</v>
      </c>
      <c r="P10924">
        <v>6.2392952426732498</v>
      </c>
      <c r="Q10924">
        <v>6.9204191934356096</v>
      </c>
    </row>
    <row r="10925" spans="1:17">
      <c r="A10925" t="s">
        <v>19867</v>
      </c>
      <c r="B10925" s="16" t="s">
        <v>19868</v>
      </c>
      <c r="C10925">
        <v>8.6630539416815608</v>
      </c>
      <c r="D10925">
        <v>8.5538435905807404</v>
      </c>
      <c r="E10925">
        <v>7.9035386163103496</v>
      </c>
      <c r="F10925">
        <v>8.4204718126709395</v>
      </c>
      <c r="G10925">
        <v>8.4984746007408596</v>
      </c>
      <c r="H10925">
        <v>8.1708698949301901</v>
      </c>
      <c r="I10925">
        <v>8.4807752748287299</v>
      </c>
      <c r="J10925">
        <v>7.9759924068382499</v>
      </c>
      <c r="K10925">
        <v>8.4465370864046498</v>
      </c>
      <c r="L10925">
        <v>8.5918152295030001</v>
      </c>
      <c r="M10925">
        <v>8.5937819298065996</v>
      </c>
      <c r="N10925">
        <v>8.49299382450282</v>
      </c>
      <c r="O10925">
        <v>8.8875411046673598</v>
      </c>
      <c r="P10925">
        <v>8.3992899256062294</v>
      </c>
      <c r="Q10925">
        <v>8.1958182219819093</v>
      </c>
    </row>
    <row r="10926" spans="1:17">
      <c r="A10926" t="s">
        <v>19869</v>
      </c>
      <c r="B10926" s="16" t="s">
        <v>19870</v>
      </c>
      <c r="C10926">
        <v>7.21215299485897</v>
      </c>
      <c r="D10926">
        <v>7.3418416264102397</v>
      </c>
      <c r="E10926">
        <v>7.4451736993824396</v>
      </c>
      <c r="F10926">
        <v>7.1397608819965903</v>
      </c>
      <c r="G10926">
        <v>7.09025748544728</v>
      </c>
      <c r="H10926">
        <v>8.3645153673396706</v>
      </c>
      <c r="I10926">
        <v>7.5667119272377104</v>
      </c>
      <c r="J10926">
        <v>7.7945429940237503</v>
      </c>
      <c r="K10926">
        <v>7.3943504749769904</v>
      </c>
      <c r="L10926">
        <v>7.5479212032604899</v>
      </c>
      <c r="M10926">
        <v>7.4908603378975798</v>
      </c>
      <c r="N10926">
        <v>7.2126792806103603</v>
      </c>
      <c r="O10926">
        <v>7.6363961245384901</v>
      </c>
      <c r="P10926">
        <v>7.9658841845297497</v>
      </c>
      <c r="Q10926">
        <v>6.2843132996066204</v>
      </c>
    </row>
    <row r="10927" spans="1:17">
      <c r="A10927" t="s">
        <v>19871</v>
      </c>
      <c r="B10927" s="16" t="s">
        <v>19872</v>
      </c>
      <c r="C10927">
        <v>8.4098631548425509</v>
      </c>
      <c r="D10927">
        <v>8.3824925483620607</v>
      </c>
      <c r="E10927">
        <v>8.5836924836464004</v>
      </c>
      <c r="F10927">
        <v>9.1845788381912303</v>
      </c>
      <c r="G10927">
        <v>8.5923915363751906</v>
      </c>
      <c r="H10927">
        <v>8.4134175153610506</v>
      </c>
      <c r="I10927">
        <v>8.0842282916086692</v>
      </c>
      <c r="J10927">
        <v>8.7404585373108006</v>
      </c>
      <c r="K10927">
        <v>8.1885183905571193</v>
      </c>
      <c r="L10927">
        <v>8.4566302586539699</v>
      </c>
      <c r="M10927">
        <v>8.5047126323998494</v>
      </c>
      <c r="N10927">
        <v>8.5484636265777993</v>
      </c>
      <c r="O10927">
        <v>8.3263869346157708</v>
      </c>
      <c r="P10927">
        <v>8.0037850223126306</v>
      </c>
      <c r="Q10927">
        <v>9.2656390107680107</v>
      </c>
    </row>
    <row r="10928" spans="1:17">
      <c r="A10928" t="s">
        <v>19873</v>
      </c>
      <c r="B10928" s="16" t="s">
        <v>19874</v>
      </c>
      <c r="C10928">
        <v>3.5040133865677898</v>
      </c>
      <c r="D10928">
        <v>3.4870161193063098</v>
      </c>
      <c r="E10928">
        <v>3.9618875914207199</v>
      </c>
      <c r="F10928">
        <v>3.4706286095040801</v>
      </c>
      <c r="G10928">
        <v>4.1380367534927496</v>
      </c>
      <c r="H10928">
        <v>3.7814594184883799</v>
      </c>
      <c r="I10928">
        <v>3.6595800418069002</v>
      </c>
      <c r="J10928">
        <v>4.0085972383706396</v>
      </c>
      <c r="K10928">
        <v>3.8204461843508501</v>
      </c>
      <c r="L10928">
        <v>3.9560512465587201</v>
      </c>
      <c r="M10928">
        <v>3.82485868955618</v>
      </c>
      <c r="N10928">
        <v>3.99991931403749</v>
      </c>
      <c r="O10928">
        <v>4.0696565081197198</v>
      </c>
      <c r="P10928">
        <v>4.1712528320562896</v>
      </c>
      <c r="Q10928">
        <v>2.8218677180984102</v>
      </c>
    </row>
    <row r="10929" spans="1:17">
      <c r="A10929" t="s">
        <v>19875</v>
      </c>
      <c r="B10929" s="16" t="e">
        <v>#N/A</v>
      </c>
      <c r="C10929">
        <v>4.3623517865106702</v>
      </c>
      <c r="D10929">
        <v>3.9548310731697001</v>
      </c>
      <c r="E10929">
        <v>3.6381873987360902</v>
      </c>
      <c r="F10929">
        <v>4.3517302712450299</v>
      </c>
      <c r="G10929">
        <v>4.3009286659846602</v>
      </c>
      <c r="H10929">
        <v>4.8818202206169596</v>
      </c>
      <c r="I10929">
        <v>3.6595800418069002</v>
      </c>
      <c r="J10929">
        <v>4.0085972383706396</v>
      </c>
      <c r="K10929">
        <v>4.3302743077434496</v>
      </c>
      <c r="L10929">
        <v>4.5026429490879796</v>
      </c>
      <c r="M10929">
        <v>4.7947131062850499</v>
      </c>
      <c r="N10929">
        <v>4.8146980941494002</v>
      </c>
      <c r="O10929">
        <v>4.4953341022564199</v>
      </c>
      <c r="P10929">
        <v>4.1712528320562896</v>
      </c>
      <c r="Q10929">
        <v>2.8218677180984102</v>
      </c>
    </row>
    <row r="10930" spans="1:17">
      <c r="A10930" t="s">
        <v>19876</v>
      </c>
      <c r="B10930" s="16" t="s">
        <v>781</v>
      </c>
      <c r="C10930">
        <v>10.5466292397541</v>
      </c>
      <c r="D10930">
        <v>10.580168056542099</v>
      </c>
      <c r="E10930">
        <v>10.3670525879003</v>
      </c>
      <c r="F10930">
        <v>10.2555656849855</v>
      </c>
      <c r="G10930">
        <v>10.550061894584999</v>
      </c>
      <c r="H10930">
        <v>10.338000970820399</v>
      </c>
      <c r="I10930">
        <v>10.428458952918801</v>
      </c>
      <c r="J10930">
        <v>10.2074864294287</v>
      </c>
      <c r="K10930">
        <v>10.708786691730699</v>
      </c>
      <c r="L10930">
        <v>10.556480725758499</v>
      </c>
      <c r="M10930">
        <v>10.468535027725499</v>
      </c>
      <c r="N10930">
        <v>10.3838346500463</v>
      </c>
      <c r="O10930">
        <v>10.593747151488699</v>
      </c>
      <c r="P10930">
        <v>10.5133280789655</v>
      </c>
      <c r="Q10930">
        <v>11.1481947941479</v>
      </c>
    </row>
    <row r="10931" spans="1:17">
      <c r="A10931" t="s">
        <v>19877</v>
      </c>
      <c r="B10931" s="16" t="s">
        <v>19878</v>
      </c>
      <c r="C10931">
        <v>6.9167499097341398</v>
      </c>
      <c r="D10931">
        <v>6.8120952747762598</v>
      </c>
      <c r="E10931">
        <v>7.0732031344058202</v>
      </c>
      <c r="F10931">
        <v>5.7529944155534603</v>
      </c>
      <c r="G10931">
        <v>8.2435872149806695</v>
      </c>
      <c r="H10931">
        <v>5.5337430520980799</v>
      </c>
      <c r="I10931">
        <v>6.3893702618785202</v>
      </c>
      <c r="J10931">
        <v>5.4805366902381003</v>
      </c>
      <c r="K10931">
        <v>7.5383042189317004</v>
      </c>
      <c r="L10931">
        <v>7.2015926752933197</v>
      </c>
      <c r="M10931">
        <v>7.5191565098678703</v>
      </c>
      <c r="N10931">
        <v>8.0117253156414492</v>
      </c>
      <c r="O10931">
        <v>7.1684108656329801</v>
      </c>
      <c r="P10931">
        <v>6.1737439525172801</v>
      </c>
      <c r="Q10931">
        <v>10.0294952513164</v>
      </c>
    </row>
    <row r="10932" spans="1:17">
      <c r="A10932" t="s">
        <v>19879</v>
      </c>
      <c r="B10932" s="16" t="s">
        <v>19880</v>
      </c>
      <c r="C10932">
        <v>8.0464577704438902</v>
      </c>
      <c r="D10932">
        <v>7.9762871844851704</v>
      </c>
      <c r="E10932">
        <v>7.6345597848515201</v>
      </c>
      <c r="F10932">
        <v>8.0125473925336106</v>
      </c>
      <c r="G10932">
        <v>8.0313871407461406</v>
      </c>
      <c r="H10932">
        <v>8.7047323563447101</v>
      </c>
      <c r="I10932">
        <v>7.6746579037287397</v>
      </c>
      <c r="J10932">
        <v>8.1912310438500295</v>
      </c>
      <c r="K10932">
        <v>7.9826233315090196</v>
      </c>
      <c r="L10932">
        <v>7.8510103999871497</v>
      </c>
      <c r="M10932">
        <v>8.4640962568285598</v>
      </c>
      <c r="N10932">
        <v>8.3275010444814601</v>
      </c>
      <c r="O10932">
        <v>7.9346326778964</v>
      </c>
      <c r="P10932">
        <v>7.8318209036303701</v>
      </c>
      <c r="Q10932">
        <v>7.6950435514148801</v>
      </c>
    </row>
    <row r="10933" spans="1:17">
      <c r="A10933" t="s">
        <v>19881</v>
      </c>
      <c r="B10933" s="16" t="s">
        <v>488</v>
      </c>
      <c r="C10933">
        <v>7.81822816598791</v>
      </c>
      <c r="D10933">
        <v>7.5625399513807796</v>
      </c>
      <c r="E10933">
        <v>8.5836924836464004</v>
      </c>
      <c r="F10933">
        <v>8.1408055213675699</v>
      </c>
      <c r="G10933">
        <v>8.6355179002159907</v>
      </c>
      <c r="H10933">
        <v>6.9645120930522904</v>
      </c>
      <c r="I10933">
        <v>7.3155849706311598</v>
      </c>
      <c r="J10933">
        <v>7.3664432334145298</v>
      </c>
      <c r="K10933">
        <v>8.1603376745686695</v>
      </c>
      <c r="L10933">
        <v>8.0478937514849793</v>
      </c>
      <c r="M10933">
        <v>8.3269198409640701</v>
      </c>
      <c r="N10933">
        <v>8.7344004763171696</v>
      </c>
      <c r="O10933">
        <v>8.2274739271463098</v>
      </c>
      <c r="P10933">
        <v>6.8677578490009701</v>
      </c>
      <c r="Q10933">
        <v>10.6471494821847</v>
      </c>
    </row>
    <row r="10934" spans="1:17">
      <c r="A10934" t="s">
        <v>19882</v>
      </c>
      <c r="B10934" s="16" t="s">
        <v>19883</v>
      </c>
      <c r="C10934">
        <v>9.3249345246715407</v>
      </c>
      <c r="D10934">
        <v>9.0171246569012204</v>
      </c>
      <c r="E10934">
        <v>9.6582389094427192</v>
      </c>
      <c r="F10934">
        <v>9.2024959445990095</v>
      </c>
      <c r="G10934">
        <v>9.7968862656052895</v>
      </c>
      <c r="H10934">
        <v>6.2470480060233298</v>
      </c>
      <c r="I10934">
        <v>7.9282716937134499</v>
      </c>
      <c r="J10934">
        <v>7.2571225943095499</v>
      </c>
      <c r="K10934">
        <v>9.2454451362925791</v>
      </c>
      <c r="L10934">
        <v>9.2574645770837591</v>
      </c>
      <c r="M10934">
        <v>9.2083408168498799</v>
      </c>
      <c r="N10934">
        <v>9.68166281572889</v>
      </c>
      <c r="O10934">
        <v>9.1812636643170702</v>
      </c>
      <c r="P10934">
        <v>6.1959331872939396</v>
      </c>
      <c r="Q10934">
        <v>12.1020158235066</v>
      </c>
    </row>
    <row r="10935" spans="1:17">
      <c r="A10935" t="s">
        <v>19884</v>
      </c>
      <c r="B10935" s="16" t="s">
        <v>19885</v>
      </c>
      <c r="C10935">
        <v>5.7183074214133596</v>
      </c>
      <c r="D10935">
        <v>5.3929301417275104</v>
      </c>
      <c r="E10935">
        <v>5.6538073608653301</v>
      </c>
      <c r="F10935">
        <v>4.8265290176055897</v>
      </c>
      <c r="G10935">
        <v>5.9953604944039602</v>
      </c>
      <c r="H10935">
        <v>4.2312229394497098</v>
      </c>
      <c r="I10935">
        <v>5.0470377433929201</v>
      </c>
      <c r="J10935">
        <v>4.3621897727349799</v>
      </c>
      <c r="K10935">
        <v>5.6169826633030304</v>
      </c>
      <c r="L10935">
        <v>5.3952544827186699</v>
      </c>
      <c r="M10935">
        <v>5.6055187694871904</v>
      </c>
      <c r="N10935">
        <v>5.7063481960642797</v>
      </c>
      <c r="O10935">
        <v>5.3136379649428402</v>
      </c>
      <c r="P10935">
        <v>4.6013142303928598</v>
      </c>
      <c r="Q10935">
        <v>7.1565710053807701</v>
      </c>
    </row>
    <row r="10936" spans="1:17">
      <c r="A10936" t="s">
        <v>19886</v>
      </c>
      <c r="B10936" s="16" t="s">
        <v>19887</v>
      </c>
      <c r="C10936">
        <v>8.5895433199224094</v>
      </c>
      <c r="D10936">
        <v>8.4440165130879805</v>
      </c>
      <c r="E10936">
        <v>8.3465918551607405</v>
      </c>
      <c r="F10936">
        <v>8.6203435550990193</v>
      </c>
      <c r="G10936">
        <v>8.5444580730800404</v>
      </c>
      <c r="H10936">
        <v>8.6298641896015198</v>
      </c>
      <c r="I10936">
        <v>8.54534066257267</v>
      </c>
      <c r="J10936">
        <v>8.2937137048628102</v>
      </c>
      <c r="K10936">
        <v>8.2830249236549207</v>
      </c>
      <c r="L10936">
        <v>8.2684997567532399</v>
      </c>
      <c r="M10936">
        <v>8.7901751699930504</v>
      </c>
      <c r="N10936">
        <v>8.6563571598969506</v>
      </c>
      <c r="O10936">
        <v>8.6065795195962007</v>
      </c>
      <c r="P10936">
        <v>8.3264073912359695</v>
      </c>
      <c r="Q10936">
        <v>9.0486929182374407</v>
      </c>
    </row>
    <row r="10937" spans="1:17">
      <c r="A10937" t="s">
        <v>19888</v>
      </c>
      <c r="B10937" s="16" t="s">
        <v>19889</v>
      </c>
      <c r="C10937">
        <v>8.5804647653092392</v>
      </c>
      <c r="D10937">
        <v>8.6000928023955705</v>
      </c>
      <c r="E10937">
        <v>8.6849909506970207</v>
      </c>
      <c r="F10937">
        <v>8.7792303149972604</v>
      </c>
      <c r="G10937">
        <v>8.7242431535982501</v>
      </c>
      <c r="H10937">
        <v>8.2916451415216805</v>
      </c>
      <c r="I10937">
        <v>8.2050888955228807</v>
      </c>
      <c r="J10937">
        <v>8.4163629109346694</v>
      </c>
      <c r="K10937">
        <v>8.3280514048316494</v>
      </c>
      <c r="L10937">
        <v>8.2649066963899607</v>
      </c>
      <c r="M10937">
        <v>8.6438410596432202</v>
      </c>
      <c r="N10937">
        <v>8.9264248749701096</v>
      </c>
      <c r="O10937">
        <v>8.6408922709034393</v>
      </c>
      <c r="P10937">
        <v>7.77449396691933</v>
      </c>
      <c r="Q10937">
        <v>9.2143845326617093</v>
      </c>
    </row>
    <row r="10938" spans="1:17">
      <c r="A10938" t="s">
        <v>19890</v>
      </c>
      <c r="B10938" s="16" t="s">
        <v>19891</v>
      </c>
      <c r="C10938">
        <v>6.6641738070979804</v>
      </c>
      <c r="D10938">
        <v>6.6449460234552697</v>
      </c>
      <c r="E10938">
        <v>7.8390252449847297</v>
      </c>
      <c r="F10938">
        <v>6.36817302555548</v>
      </c>
      <c r="G10938">
        <v>7.0015154957477703</v>
      </c>
      <c r="H10938">
        <v>7.2607762164977201</v>
      </c>
      <c r="I10938">
        <v>7.6276786157742302</v>
      </c>
      <c r="J10938">
        <v>7.0655451992438296</v>
      </c>
      <c r="K10938">
        <v>6.53231920245815</v>
      </c>
      <c r="L10938">
        <v>6.5203172163094196</v>
      </c>
      <c r="M10938">
        <v>6.4443906543116398</v>
      </c>
      <c r="N10938">
        <v>6.6318301267309199</v>
      </c>
      <c r="O10938">
        <v>6.3519688423618099</v>
      </c>
      <c r="P10938">
        <v>6.8677578490009701</v>
      </c>
      <c r="Q10938">
        <v>2.8218677180984102</v>
      </c>
    </row>
    <row r="10939" spans="1:17">
      <c r="A10939" t="s">
        <v>19892</v>
      </c>
      <c r="B10939" s="16" t="s">
        <v>19893</v>
      </c>
      <c r="C10939">
        <v>7.7387926530270903</v>
      </c>
      <c r="D10939">
        <v>7.8764226685238103</v>
      </c>
      <c r="E10939">
        <v>7.7943525013611197</v>
      </c>
      <c r="F10939">
        <v>7.7695933794598799</v>
      </c>
      <c r="G10939">
        <v>7.7765174914733102</v>
      </c>
      <c r="H10939">
        <v>7.5254734303798401</v>
      </c>
      <c r="I10939">
        <v>7.8939546827882099</v>
      </c>
      <c r="J10939">
        <v>7.6744684748994603</v>
      </c>
      <c r="K10939">
        <v>7.3821866733767498</v>
      </c>
      <c r="L10939">
        <v>7.6941231603234703</v>
      </c>
      <c r="M10939">
        <v>7.9165304623469304</v>
      </c>
      <c r="N10939">
        <v>7.2914316577410601</v>
      </c>
      <c r="O10939">
        <v>7.7952569431346799</v>
      </c>
      <c r="P10939">
        <v>7.8869526179151004</v>
      </c>
      <c r="Q10939">
        <v>5.81282804418474</v>
      </c>
    </row>
    <row r="10940" spans="1:17">
      <c r="A10940" t="s">
        <v>19894</v>
      </c>
      <c r="B10940" s="16" t="s">
        <v>19895</v>
      </c>
      <c r="C10940">
        <v>11.4058023224593</v>
      </c>
      <c r="D10940">
        <v>11.1580449438681</v>
      </c>
      <c r="E10940">
        <v>12.084861518019601</v>
      </c>
      <c r="F10940">
        <v>11.298939136770899</v>
      </c>
      <c r="G10940">
        <v>12.2668170909177</v>
      </c>
      <c r="H10940">
        <v>10.8284961775145</v>
      </c>
      <c r="I10940">
        <v>12.0294482400269</v>
      </c>
      <c r="J10940">
        <v>11.8228599333037</v>
      </c>
      <c r="K10940">
        <v>12.0509905141534</v>
      </c>
      <c r="L10940">
        <v>12.236007680547999</v>
      </c>
      <c r="M10940">
        <v>12.019382298733101</v>
      </c>
      <c r="N10940">
        <v>12.4437860106489</v>
      </c>
      <c r="O10940">
        <v>11.7739020723895</v>
      </c>
      <c r="P10940">
        <v>11.4520305052061</v>
      </c>
      <c r="Q10940">
        <v>13.5247095780674</v>
      </c>
    </row>
    <row r="10941" spans="1:17">
      <c r="A10941" t="s">
        <v>19896</v>
      </c>
      <c r="B10941" s="16" t="s">
        <v>19897</v>
      </c>
      <c r="C10941">
        <v>6.8776289620805704</v>
      </c>
      <c r="D10941">
        <v>6.8120952747762598</v>
      </c>
      <c r="E10941">
        <v>6.78357369797342</v>
      </c>
      <c r="F10941">
        <v>7.1545974215495898</v>
      </c>
      <c r="G10941">
        <v>6.5510027220463503</v>
      </c>
      <c r="H10941">
        <v>7.7971543675747004</v>
      </c>
      <c r="I10941">
        <v>6.69426981432159</v>
      </c>
      <c r="J10941">
        <v>7.1387921266640602</v>
      </c>
      <c r="K10941">
        <v>6.4644097944759897</v>
      </c>
      <c r="L10941">
        <v>6.9997633454405896</v>
      </c>
      <c r="M10941">
        <v>7.2305114874921399</v>
      </c>
      <c r="N10941">
        <v>7.0590307548147502</v>
      </c>
      <c r="O10941">
        <v>6.98063357016657</v>
      </c>
      <c r="P10941">
        <v>6.8677578490009701</v>
      </c>
      <c r="Q10941">
        <v>5.09416193408443</v>
      </c>
    </row>
    <row r="10942" spans="1:17">
      <c r="A10942" t="s">
        <v>19898</v>
      </c>
      <c r="B10942" s="16" t="s">
        <v>19899</v>
      </c>
      <c r="C10942">
        <v>2.8218677180984102</v>
      </c>
      <c r="D10942">
        <v>3.4870161193063098</v>
      </c>
      <c r="E10942">
        <v>3.4028894668404299</v>
      </c>
      <c r="F10942">
        <v>3.6131889974304401</v>
      </c>
      <c r="G10942">
        <v>2.8218677180984102</v>
      </c>
      <c r="H10942">
        <v>3.65660975244205</v>
      </c>
      <c r="I10942">
        <v>3.3100125595866299</v>
      </c>
      <c r="J10942">
        <v>3.2517770676889399</v>
      </c>
      <c r="K10942">
        <v>3.27554212654834</v>
      </c>
      <c r="L10942">
        <v>2.8218677180984102</v>
      </c>
      <c r="M10942">
        <v>3.4086250003018401</v>
      </c>
      <c r="N10942">
        <v>2.8218677180984102</v>
      </c>
      <c r="O10942">
        <v>3.24931794675887</v>
      </c>
      <c r="P10942">
        <v>2.8218677180984102</v>
      </c>
      <c r="Q10942">
        <v>2.8218677180984102</v>
      </c>
    </row>
    <row r="10943" spans="1:17">
      <c r="A10943" t="s">
        <v>19900</v>
      </c>
      <c r="B10943" s="16" t="s">
        <v>42</v>
      </c>
      <c r="C10943">
        <v>6.5689872807264997</v>
      </c>
      <c r="D10943">
        <v>6.5768551256917096</v>
      </c>
      <c r="E10943">
        <v>6.5336684091712298</v>
      </c>
      <c r="F10943">
        <v>6.7672031021763797</v>
      </c>
      <c r="G10943">
        <v>6.3888092340661196</v>
      </c>
      <c r="H10943">
        <v>7.3569160952896802</v>
      </c>
      <c r="I10943">
        <v>6.5372404831406001</v>
      </c>
      <c r="J10943">
        <v>6.8914292082080797</v>
      </c>
      <c r="K10943">
        <v>6.2920916190738598</v>
      </c>
      <c r="L10943">
        <v>6.6366511350477397</v>
      </c>
      <c r="M10943">
        <v>6.84666136432695</v>
      </c>
      <c r="N10943">
        <v>6.82464008712651</v>
      </c>
      <c r="O10943">
        <v>6.7222181891453801</v>
      </c>
      <c r="P10943">
        <v>6.1737439525172801</v>
      </c>
      <c r="Q10943">
        <v>2.8218677180984102</v>
      </c>
    </row>
    <row r="10944" spans="1:17">
      <c r="A10944" t="s">
        <v>19901</v>
      </c>
      <c r="B10944" s="16" t="s">
        <v>66</v>
      </c>
      <c r="C10944">
        <v>9.4246664349857099</v>
      </c>
      <c r="D10944">
        <v>9.19148077534763</v>
      </c>
      <c r="E10944">
        <v>8.4022024362357097</v>
      </c>
      <c r="F10944">
        <v>9.6040066889070896</v>
      </c>
      <c r="G10944">
        <v>9.1335293303021103</v>
      </c>
      <c r="H10944">
        <v>9.3136378102589799</v>
      </c>
      <c r="I10944">
        <v>9.4044480439776894</v>
      </c>
      <c r="J10944">
        <v>8.7275961142038501</v>
      </c>
      <c r="K10944">
        <v>9.2753009684489491</v>
      </c>
      <c r="L10944">
        <v>9.7515075072489807</v>
      </c>
      <c r="M10944">
        <v>9.5675010720663796</v>
      </c>
      <c r="N10944">
        <v>9.4983399091966003</v>
      </c>
      <c r="O10944">
        <v>9.0664765552994595</v>
      </c>
      <c r="P10944">
        <v>8.9675188779358592</v>
      </c>
      <c r="Q10944">
        <v>9.0486929182374407</v>
      </c>
    </row>
    <row r="10945" spans="1:17">
      <c r="A10945" t="s">
        <v>19902</v>
      </c>
      <c r="B10945" s="16" t="s">
        <v>48</v>
      </c>
      <c r="C10945">
        <v>7.68329101588514</v>
      </c>
      <c r="D10945">
        <v>7.7792060577972499</v>
      </c>
      <c r="E10945">
        <v>7.2602734023585898</v>
      </c>
      <c r="F10945">
        <v>7.3795643441240202</v>
      </c>
      <c r="G10945">
        <v>7.5100895396059402</v>
      </c>
      <c r="H10945">
        <v>8.1627190944882102</v>
      </c>
      <c r="I10945">
        <v>7.9945460816845602</v>
      </c>
      <c r="J10945">
        <v>7.78214656915753</v>
      </c>
      <c r="K10945">
        <v>7.7705603720064502</v>
      </c>
      <c r="L10945">
        <v>7.6994602018801004</v>
      </c>
      <c r="M10945">
        <v>7.6613322899318801</v>
      </c>
      <c r="N10945">
        <v>7.4644992735783298</v>
      </c>
      <c r="O10945">
        <v>7.6409284237376403</v>
      </c>
      <c r="P10945">
        <v>8.3363406391990509</v>
      </c>
      <c r="Q10945">
        <v>5.81282804418474</v>
      </c>
    </row>
    <row r="10946" spans="1:17">
      <c r="A10946" t="s">
        <v>124</v>
      </c>
      <c r="B10946" s="16" t="s">
        <v>122</v>
      </c>
      <c r="C10946">
        <v>7.8233712315199497</v>
      </c>
      <c r="D10946">
        <v>7.8139834357057696</v>
      </c>
      <c r="E10946">
        <v>7.6089837707041497</v>
      </c>
      <c r="F10946">
        <v>7.8122616051964204</v>
      </c>
      <c r="G10946">
        <v>7.5592126681217202</v>
      </c>
      <c r="H10946">
        <v>8.1421380682365498</v>
      </c>
      <c r="I10946">
        <v>8.0174954539155401</v>
      </c>
      <c r="J10946">
        <v>7.9723605015255803</v>
      </c>
      <c r="K10946">
        <v>7.8739971787165404</v>
      </c>
      <c r="L10946">
        <v>7.8653237159359</v>
      </c>
      <c r="M10946">
        <v>8.0772971265180296</v>
      </c>
      <c r="N10946">
        <v>7.666966537545</v>
      </c>
      <c r="O10946">
        <v>8.0030916710025295</v>
      </c>
      <c r="P10946">
        <v>8.0528164704780902</v>
      </c>
      <c r="Q10946">
        <v>7.8374797051227896</v>
      </c>
    </row>
    <row r="10947" spans="1:17">
      <c r="A10947" t="s">
        <v>19903</v>
      </c>
      <c r="B10947" s="16" t="s">
        <v>1857</v>
      </c>
      <c r="C10947">
        <v>3.7779852140208301</v>
      </c>
      <c r="D10947">
        <v>3.4870161193063098</v>
      </c>
      <c r="E10947">
        <v>3.9618875914207199</v>
      </c>
      <c r="F10947">
        <v>4.1611154638698196</v>
      </c>
      <c r="G10947">
        <v>4.5695203052827997</v>
      </c>
      <c r="H10947">
        <v>4.9232684487670202</v>
      </c>
      <c r="I10947">
        <v>5.0091235034862898</v>
      </c>
      <c r="J10947">
        <v>3.93564812262216</v>
      </c>
      <c r="K10947">
        <v>3.99457577781329</v>
      </c>
      <c r="L10947">
        <v>4.2633743974944602</v>
      </c>
      <c r="M10947">
        <v>4.5395912486649097</v>
      </c>
      <c r="N10947">
        <v>5.2042740237952296</v>
      </c>
      <c r="O10947">
        <v>4.4030955001336496</v>
      </c>
      <c r="P10947">
        <v>4.2713440848041202</v>
      </c>
      <c r="Q10947">
        <v>2.8218677180984102</v>
      </c>
    </row>
    <row r="10948" spans="1:17">
      <c r="A10948" t="s">
        <v>19904</v>
      </c>
      <c r="B10948" s="16" t="s">
        <v>19905</v>
      </c>
      <c r="C10948">
        <v>7.38923628390895</v>
      </c>
      <c r="D10948">
        <v>7.1133152528774399</v>
      </c>
      <c r="E10948">
        <v>8.0813646268332704</v>
      </c>
      <c r="F10948">
        <v>7.4169362607178204</v>
      </c>
      <c r="G10948">
        <v>8.0706088457570306</v>
      </c>
      <c r="H10948">
        <v>6.2778020360148901</v>
      </c>
      <c r="I10948">
        <v>7.6688686781211901</v>
      </c>
      <c r="J10948">
        <v>6.5922347918025697</v>
      </c>
      <c r="K10948">
        <v>8.0378892724600508</v>
      </c>
      <c r="L10948">
        <v>8.0352919286656004</v>
      </c>
      <c r="M10948">
        <v>7.6781557774887803</v>
      </c>
      <c r="N10948">
        <v>7.9403022398048799</v>
      </c>
      <c r="O10948">
        <v>7.8353447580649496</v>
      </c>
      <c r="P10948">
        <v>6.9348693486336597</v>
      </c>
      <c r="Q10948">
        <v>10.249113780255</v>
      </c>
    </row>
    <row r="10949" spans="1:17">
      <c r="A10949" t="s">
        <v>19906</v>
      </c>
      <c r="B10949" s="16" t="s">
        <v>19907</v>
      </c>
      <c r="C10949">
        <v>6.7854920253152002</v>
      </c>
      <c r="D10949">
        <v>7.1527233928964904</v>
      </c>
      <c r="E10949">
        <v>6.9009124338700998</v>
      </c>
      <c r="F10949">
        <v>6.9571080415096196</v>
      </c>
      <c r="G10949">
        <v>6.8739435564952496</v>
      </c>
      <c r="H10949">
        <v>7.2910486313910097</v>
      </c>
      <c r="I10949">
        <v>6.7829715070437899</v>
      </c>
      <c r="J10949">
        <v>6.9883564776996501</v>
      </c>
      <c r="K10949">
        <v>6.97541760318438</v>
      </c>
      <c r="L10949">
        <v>6.7233426545483299</v>
      </c>
      <c r="M10949">
        <v>6.9474715740207804</v>
      </c>
      <c r="N10949">
        <v>7.04089718852775</v>
      </c>
      <c r="O10949">
        <v>6.90712985101651</v>
      </c>
      <c r="P10949">
        <v>7.4838514579176696</v>
      </c>
      <c r="Q10949">
        <v>2.8218677180984102</v>
      </c>
    </row>
    <row r="10950" spans="1:17">
      <c r="A10950" t="s">
        <v>1135</v>
      </c>
      <c r="B10950" s="16" t="s">
        <v>1133</v>
      </c>
      <c r="C10950">
        <v>8.6744754749616995</v>
      </c>
      <c r="D10950">
        <v>8.6990286250400999</v>
      </c>
      <c r="E10950">
        <v>8.6768159994387997</v>
      </c>
      <c r="F10950">
        <v>8.9670446445614402</v>
      </c>
      <c r="G10950">
        <v>8.7149938523839801</v>
      </c>
      <c r="H10950">
        <v>9.1252500780541208</v>
      </c>
      <c r="I10950">
        <v>8.6161832959476001</v>
      </c>
      <c r="J10950">
        <v>8.9450552755935906</v>
      </c>
      <c r="K10950">
        <v>8.6374758115582893</v>
      </c>
      <c r="L10950">
        <v>8.6202094184194795</v>
      </c>
      <c r="M10950">
        <v>8.8837094065825006</v>
      </c>
      <c r="N10950">
        <v>8.6857568879679796</v>
      </c>
      <c r="O10950">
        <v>8.7725821888159103</v>
      </c>
      <c r="P10950">
        <v>8.8018081448474508</v>
      </c>
      <c r="Q10950">
        <v>8.9266120302692595</v>
      </c>
    </row>
    <row r="10951" spans="1:17">
      <c r="A10951" t="s">
        <v>19908</v>
      </c>
      <c r="B10951" s="16" t="s">
        <v>19909</v>
      </c>
      <c r="C10951">
        <v>11.368941737621601</v>
      </c>
      <c r="D10951">
        <v>11.285528993124499</v>
      </c>
      <c r="E10951">
        <v>11.4734339925966</v>
      </c>
      <c r="F10951">
        <v>11.569903259180199</v>
      </c>
      <c r="G10951">
        <v>11.395304492633899</v>
      </c>
      <c r="H10951">
        <v>11.476558986852201</v>
      </c>
      <c r="I10951">
        <v>11.211818170299701</v>
      </c>
      <c r="J10951">
        <v>11.3477546217467</v>
      </c>
      <c r="K10951">
        <v>11.122762575729199</v>
      </c>
      <c r="L10951">
        <v>11.3670703209213</v>
      </c>
      <c r="M10951">
        <v>11.491068471988401</v>
      </c>
      <c r="N10951">
        <v>11.6633802430941</v>
      </c>
      <c r="O10951">
        <v>11.5467175626888</v>
      </c>
      <c r="P10951">
        <v>10.9442220137311</v>
      </c>
      <c r="Q10951">
        <v>11.0638488631648</v>
      </c>
    </row>
    <row r="10952" spans="1:17">
      <c r="A10952" t="s">
        <v>19910</v>
      </c>
      <c r="B10952" s="16" t="s">
        <v>19911</v>
      </c>
      <c r="C10952">
        <v>7.8886113393050197</v>
      </c>
      <c r="D10952">
        <v>7.7942136260056003</v>
      </c>
      <c r="E10952">
        <v>8.0626560793255209</v>
      </c>
      <c r="F10952">
        <v>8.2097820513296504</v>
      </c>
      <c r="G10952">
        <v>7.8346504813997297</v>
      </c>
      <c r="H10952">
        <v>7.7651961808521097</v>
      </c>
      <c r="I10952">
        <v>7.5160073190113001</v>
      </c>
      <c r="J10952">
        <v>7.9614095141140897</v>
      </c>
      <c r="K10952">
        <v>7.7183343203538497</v>
      </c>
      <c r="L10952">
        <v>7.7872872960004802</v>
      </c>
      <c r="M10952">
        <v>7.8061016126687397</v>
      </c>
      <c r="N10952">
        <v>7.9206424008775702</v>
      </c>
      <c r="O10952">
        <v>7.8781894052357098</v>
      </c>
      <c r="P10952">
        <v>7.3429700170842302</v>
      </c>
      <c r="Q10952">
        <v>7.6950435514148801</v>
      </c>
    </row>
    <row r="10953" spans="1:17">
      <c r="A10953" t="s">
        <v>19912</v>
      </c>
      <c r="B10953" s="16" t="s">
        <v>19913</v>
      </c>
      <c r="C10953">
        <v>6.5812385223602199</v>
      </c>
      <c r="D10953">
        <v>6.8316797689911999</v>
      </c>
      <c r="E10953">
        <v>6.3178285212373604</v>
      </c>
      <c r="F10953">
        <v>7.1322847091354804</v>
      </c>
      <c r="G10953">
        <v>6.8850192437688102</v>
      </c>
      <c r="H10953">
        <v>7.6415438236790099</v>
      </c>
      <c r="I10953">
        <v>6.8043133897654204</v>
      </c>
      <c r="J10953">
        <v>6.9738646069234704</v>
      </c>
      <c r="K10953">
        <v>6.51004033141996</v>
      </c>
      <c r="L10953">
        <v>6.5912491228452401</v>
      </c>
      <c r="M10953">
        <v>7.5097861683678904</v>
      </c>
      <c r="N10953">
        <v>7.5373565448664799</v>
      </c>
      <c r="O10953">
        <v>7.3175454606984696</v>
      </c>
      <c r="P10953">
        <v>7.1306752673032401</v>
      </c>
      <c r="Q10953">
        <v>5.81282804418474</v>
      </c>
    </row>
    <row r="10954" spans="1:17">
      <c r="A10954" t="s">
        <v>19914</v>
      </c>
      <c r="B10954" s="16" t="s">
        <v>19915</v>
      </c>
      <c r="C10954">
        <v>7.6314411094284402</v>
      </c>
      <c r="D10954">
        <v>7.3486408973780701</v>
      </c>
      <c r="E10954">
        <v>7.8168621169393999</v>
      </c>
      <c r="F10954">
        <v>7.4712335927740297</v>
      </c>
      <c r="G10954">
        <v>7.5172106731635502</v>
      </c>
      <c r="H10954">
        <v>7.3711522214359002</v>
      </c>
      <c r="I10954">
        <v>7.3376627829562704</v>
      </c>
      <c r="J10954">
        <v>7.2571225943095499</v>
      </c>
      <c r="K10954">
        <v>7.2809824809489498</v>
      </c>
      <c r="L10954">
        <v>7.4243898353233204</v>
      </c>
      <c r="M10954">
        <v>7.4075253990957197</v>
      </c>
      <c r="N10954">
        <v>7.1548650325011103</v>
      </c>
      <c r="O10954">
        <v>7.3947603874182901</v>
      </c>
      <c r="P10954">
        <v>7.4384076816199602</v>
      </c>
      <c r="Q10954">
        <v>7.1565710053807701</v>
      </c>
    </row>
    <row r="10955" spans="1:17">
      <c r="A10955" t="s">
        <v>19916</v>
      </c>
      <c r="B10955" s="16" t="s">
        <v>19917</v>
      </c>
      <c r="C10955">
        <v>8.4700950861579098</v>
      </c>
      <c r="D10955">
        <v>8.4408430496420497</v>
      </c>
      <c r="E10955">
        <v>8.0937033738513993</v>
      </c>
      <c r="F10955">
        <v>8.6855041938874393</v>
      </c>
      <c r="G10955">
        <v>8.1228524268176496</v>
      </c>
      <c r="H10955">
        <v>8.8023689987465303</v>
      </c>
      <c r="I10955">
        <v>8.0928969443129102</v>
      </c>
      <c r="J10955">
        <v>8.3784583486323001</v>
      </c>
      <c r="K10955">
        <v>8.1920025429823298</v>
      </c>
      <c r="L10955">
        <v>8.2613046555829595</v>
      </c>
      <c r="M10955">
        <v>8.3027319994768405</v>
      </c>
      <c r="N10955">
        <v>8.6504045857981708</v>
      </c>
      <c r="O10955">
        <v>8.3652217103996502</v>
      </c>
      <c r="P10955">
        <v>8.0346246802844803</v>
      </c>
      <c r="Q10955">
        <v>7.9670857749043096</v>
      </c>
    </row>
    <row r="10956" spans="1:17">
      <c r="A10956" t="s">
        <v>19918</v>
      </c>
      <c r="B10956" s="16" t="s">
        <v>19919</v>
      </c>
      <c r="C10956">
        <v>8.1318224785534898</v>
      </c>
      <c r="D10956">
        <v>8.0152256590624091</v>
      </c>
      <c r="E10956">
        <v>7.8752221909449904</v>
      </c>
      <c r="F10956">
        <v>8.1556038196917005</v>
      </c>
      <c r="G10956">
        <v>8.1181805203670496</v>
      </c>
      <c r="H10956">
        <v>7.2684043305091297</v>
      </c>
      <c r="I10956">
        <v>7.5479065102732203</v>
      </c>
      <c r="J10956">
        <v>7.6609885873191601</v>
      </c>
      <c r="K10956">
        <v>7.9083015366770502</v>
      </c>
      <c r="L10956">
        <v>7.7153536091611201</v>
      </c>
      <c r="M10956">
        <v>7.8363871339696498</v>
      </c>
      <c r="N10956">
        <v>7.4439713914396801</v>
      </c>
      <c r="O10956">
        <v>7.7789039860009099</v>
      </c>
      <c r="P10956">
        <v>7.2927645970803701</v>
      </c>
      <c r="Q10956">
        <v>8.7216113394761106</v>
      </c>
    </row>
    <row r="10957" spans="1:17">
      <c r="A10957" t="s">
        <v>19920</v>
      </c>
      <c r="B10957" s="16" t="s">
        <v>19921</v>
      </c>
      <c r="C10957">
        <v>9.4955881220566098</v>
      </c>
      <c r="D10957">
        <v>9.3805163286422193</v>
      </c>
      <c r="E10957">
        <v>9.3898177189987209</v>
      </c>
      <c r="F10957">
        <v>9.5657610048575297</v>
      </c>
      <c r="G10957">
        <v>9.5999707284624094</v>
      </c>
      <c r="H10957">
        <v>10.3225450149874</v>
      </c>
      <c r="I10957">
        <v>9.5948871921687502</v>
      </c>
      <c r="J10957">
        <v>9.5791128261799798</v>
      </c>
      <c r="K10957">
        <v>9.7822053828500692</v>
      </c>
      <c r="L10957">
        <v>9.9151020452781697</v>
      </c>
      <c r="M10957">
        <v>9.9888222049947508</v>
      </c>
      <c r="N10957">
        <v>10.392773643592999</v>
      </c>
      <c r="O10957">
        <v>10.216256341068799</v>
      </c>
      <c r="P10957">
        <v>9.4628557071196404</v>
      </c>
      <c r="Q10957">
        <v>10.323554046550599</v>
      </c>
    </row>
    <row r="10958" spans="1:17">
      <c r="A10958" t="s">
        <v>19922</v>
      </c>
      <c r="B10958" s="16" t="s">
        <v>19923</v>
      </c>
      <c r="C10958">
        <v>7.1963615261964398</v>
      </c>
      <c r="D10958">
        <v>7.3003562916549596</v>
      </c>
      <c r="E10958">
        <v>6.60469953054863</v>
      </c>
      <c r="F10958">
        <v>7.1619585846034699</v>
      </c>
      <c r="G10958">
        <v>7.0217158411928002</v>
      </c>
      <c r="H10958">
        <v>7.9375747738984002</v>
      </c>
      <c r="I10958">
        <v>7.7804477147118902</v>
      </c>
      <c r="J10958">
        <v>7.62903564147254</v>
      </c>
      <c r="K10958">
        <v>7.7279719839518499</v>
      </c>
      <c r="L10958">
        <v>7.7517697047894201</v>
      </c>
      <c r="M10958">
        <v>7.9823284003397301</v>
      </c>
      <c r="N10958">
        <v>7.8234080134378496</v>
      </c>
      <c r="O10958">
        <v>7.8074009128572897</v>
      </c>
      <c r="P10958">
        <v>8.16298521398787</v>
      </c>
      <c r="Q10958">
        <v>7.1565710053807701</v>
      </c>
    </row>
    <row r="10959" spans="1:17">
      <c r="A10959" t="s">
        <v>19924</v>
      </c>
      <c r="B10959" s="16" t="s">
        <v>19925</v>
      </c>
      <c r="C10959">
        <v>9.7609262897675801</v>
      </c>
      <c r="D10959">
        <v>9.8293794998139106</v>
      </c>
      <c r="E10959">
        <v>9.8950682768973106</v>
      </c>
      <c r="F10959">
        <v>9.5726653875163592</v>
      </c>
      <c r="G10959">
        <v>9.6845187118960201</v>
      </c>
      <c r="H10959">
        <v>9.0321689858265604</v>
      </c>
      <c r="I10959">
        <v>9.4590809901288804</v>
      </c>
      <c r="J10959">
        <v>9.5194307446701902</v>
      </c>
      <c r="K10959">
        <v>9.8209561283981195</v>
      </c>
      <c r="L10959">
        <v>9.5210257156082996</v>
      </c>
      <c r="M10959">
        <v>9.3618499581784995</v>
      </c>
      <c r="N10959">
        <v>9.15169940237368</v>
      </c>
      <c r="O10959">
        <v>9.47546230585621</v>
      </c>
      <c r="P10959">
        <v>9.7176931350183597</v>
      </c>
      <c r="Q10959">
        <v>9.9376776092220709</v>
      </c>
    </row>
    <row r="10960" spans="1:17">
      <c r="A10960" t="s">
        <v>19926</v>
      </c>
      <c r="B10960" s="16" t="s">
        <v>916</v>
      </c>
      <c r="C10960">
        <v>10.634024387778499</v>
      </c>
      <c r="D10960">
        <v>10.7083751974798</v>
      </c>
      <c r="E10960">
        <v>10.7437732124683</v>
      </c>
      <c r="F10960">
        <v>10.4207785200046</v>
      </c>
      <c r="G10960">
        <v>10.4289854865451</v>
      </c>
      <c r="H10960">
        <v>10.633767596189999</v>
      </c>
      <c r="I10960">
        <v>10.965807624317</v>
      </c>
      <c r="J10960">
        <v>10.3485478601204</v>
      </c>
      <c r="K10960">
        <v>10.5877773341367</v>
      </c>
      <c r="L10960">
        <v>10.9131847875164</v>
      </c>
      <c r="M10960">
        <v>10.6959431672676</v>
      </c>
      <c r="N10960">
        <v>10.850190192825901</v>
      </c>
      <c r="O10960">
        <v>10.681501261819101</v>
      </c>
      <c r="P10960">
        <v>10.965969000957999</v>
      </c>
      <c r="Q10960">
        <v>11.214901564222499</v>
      </c>
    </row>
    <row r="10961" spans="1:17">
      <c r="A10961" t="s">
        <v>19927</v>
      </c>
      <c r="B10961" s="16" t="s">
        <v>19928</v>
      </c>
      <c r="C10961">
        <v>8.7519889931166492</v>
      </c>
      <c r="D10961">
        <v>8.81875200855937</v>
      </c>
      <c r="E10961">
        <v>8.4934760895908692</v>
      </c>
      <c r="F10961">
        <v>8.5037741754335006</v>
      </c>
      <c r="G10961">
        <v>8.8591039688551092</v>
      </c>
      <c r="H10961">
        <v>8.9867397152630009</v>
      </c>
      <c r="I10961">
        <v>8.9619419586208302</v>
      </c>
      <c r="J10961">
        <v>8.6295932862060898</v>
      </c>
      <c r="K10961">
        <v>8.9893670040267502</v>
      </c>
      <c r="L10961">
        <v>8.9459849920321801</v>
      </c>
      <c r="M10961">
        <v>8.8691456628766598</v>
      </c>
      <c r="N10961">
        <v>8.8217383333632799</v>
      </c>
      <c r="O10961">
        <v>8.9064673915478494</v>
      </c>
      <c r="P10961">
        <v>8.8476610822785897</v>
      </c>
      <c r="Q10961">
        <v>9.3629875558906797</v>
      </c>
    </row>
    <row r="10962" spans="1:17">
      <c r="A10962" t="s">
        <v>19929</v>
      </c>
      <c r="B10962" s="16" t="s">
        <v>19930</v>
      </c>
      <c r="C10962">
        <v>8.1235100418395501</v>
      </c>
      <c r="D10962">
        <v>8.0860224737559694</v>
      </c>
      <c r="E10962">
        <v>8.4413400854483704</v>
      </c>
      <c r="F10962">
        <v>7.9671251728199097</v>
      </c>
      <c r="G10962">
        <v>8.5754548056703008</v>
      </c>
      <c r="H10962">
        <v>7.3640517828905097</v>
      </c>
      <c r="I10962">
        <v>8.2904571506874394</v>
      </c>
      <c r="J10962">
        <v>7.9940158284048604</v>
      </c>
      <c r="K10962">
        <v>8.87485167966239</v>
      </c>
      <c r="L10962">
        <v>8.5716012357427598</v>
      </c>
      <c r="M10962">
        <v>8.3215797360326906</v>
      </c>
      <c r="N10962">
        <v>8.6080339004545507</v>
      </c>
      <c r="O10962">
        <v>8.3037166080548204</v>
      </c>
      <c r="P10962">
        <v>7.3625711812439798</v>
      </c>
      <c r="Q10962">
        <v>9.9376776092220709</v>
      </c>
    </row>
    <row r="10963" spans="1:17">
      <c r="A10963" t="s">
        <v>19931</v>
      </c>
      <c r="B10963" s="16" t="s">
        <v>19932</v>
      </c>
      <c r="C10963">
        <v>8.6687760178724407</v>
      </c>
      <c r="D10963">
        <v>8.6393785211767593</v>
      </c>
      <c r="E10963">
        <v>8.91436974931724</v>
      </c>
      <c r="F10963">
        <v>8.7281889994068607</v>
      </c>
      <c r="G10963">
        <v>8.4133428158245902</v>
      </c>
      <c r="H10963">
        <v>7.8690754525534201</v>
      </c>
      <c r="I10963">
        <v>8.5516409666455893</v>
      </c>
      <c r="J10963">
        <v>8.5044687983157008</v>
      </c>
      <c r="K10963">
        <v>8.5694725664766107</v>
      </c>
      <c r="L10963">
        <v>8.5152615810939096</v>
      </c>
      <c r="M10963">
        <v>8.1332419579425999</v>
      </c>
      <c r="N10963">
        <v>8.2587237784821692</v>
      </c>
      <c r="O10963">
        <v>7.9235196026754799</v>
      </c>
      <c r="P10963">
        <v>8.2284615464917206</v>
      </c>
      <c r="Q10963">
        <v>8.9889439006726093</v>
      </c>
    </row>
    <row r="10964" spans="1:17">
      <c r="A10964" t="s">
        <v>19933</v>
      </c>
      <c r="B10964" s="16" t="s">
        <v>19934</v>
      </c>
      <c r="C10964">
        <v>7.1963615261964398</v>
      </c>
      <c r="D10964">
        <v>7.31431822896469</v>
      </c>
      <c r="E10964">
        <v>6.95616349127571</v>
      </c>
      <c r="F10964">
        <v>7.0393940505603299</v>
      </c>
      <c r="G10964">
        <v>6.9391485542025597</v>
      </c>
      <c r="H10964">
        <v>7.3852487373829199</v>
      </c>
      <c r="I10964">
        <v>6.8866346683841799</v>
      </c>
      <c r="J10964">
        <v>7.1452692377264304</v>
      </c>
      <c r="K10964">
        <v>6.6891680289055202</v>
      </c>
      <c r="L10964">
        <v>7.1001877040378298</v>
      </c>
      <c r="M10964">
        <v>7.0674657490229604</v>
      </c>
      <c r="N10964">
        <v>7.0858084553801799</v>
      </c>
      <c r="O10964">
        <v>7.0505518350593297</v>
      </c>
      <c r="P10964">
        <v>6.7533740341081696</v>
      </c>
      <c r="Q10964">
        <v>8.3931679398307004</v>
      </c>
    </row>
    <row r="10965" spans="1:17">
      <c r="A10965" t="s">
        <v>19935</v>
      </c>
      <c r="B10965" s="16" t="s">
        <v>19936</v>
      </c>
      <c r="C10965">
        <v>9.6510635791286994</v>
      </c>
      <c r="D10965">
        <v>9.7341124997261108</v>
      </c>
      <c r="E10965">
        <v>9.9986987823778595</v>
      </c>
      <c r="F10965">
        <v>9.6040066889070896</v>
      </c>
      <c r="G10965">
        <v>9.59493840615065</v>
      </c>
      <c r="H10965">
        <v>9.2649967468735408</v>
      </c>
      <c r="I10965">
        <v>9.9112662370286095</v>
      </c>
      <c r="J10965">
        <v>9.6815760851053998</v>
      </c>
      <c r="K10965">
        <v>9.9784690342171096</v>
      </c>
      <c r="L10965">
        <v>9.7894987885796603</v>
      </c>
      <c r="M10965">
        <v>9.3990713251340008</v>
      </c>
      <c r="N10965">
        <v>9.0332009432327105</v>
      </c>
      <c r="O10965">
        <v>9.4652880331174991</v>
      </c>
      <c r="P10965">
        <v>10.0397492934851</v>
      </c>
      <c r="Q10965">
        <v>9.3629875558906797</v>
      </c>
    </row>
    <row r="10966" spans="1:17">
      <c r="A10966" t="s">
        <v>19937</v>
      </c>
      <c r="B10966" s="16" t="s">
        <v>19938</v>
      </c>
      <c r="C10966">
        <v>6.3713344368982199</v>
      </c>
      <c r="D10966">
        <v>6.5175205291821898</v>
      </c>
      <c r="E10966">
        <v>6.4589126547399403</v>
      </c>
      <c r="F10966">
        <v>6.8147556724582197</v>
      </c>
      <c r="G10966">
        <v>6.1513734454629896</v>
      </c>
      <c r="H10966">
        <v>7.2220159419317103</v>
      </c>
      <c r="I10966">
        <v>6.1757623283627199</v>
      </c>
      <c r="J10966">
        <v>6.8680985443436402</v>
      </c>
      <c r="K10966">
        <v>6.1833404654740303</v>
      </c>
      <c r="L10966">
        <v>6.1165539736613903</v>
      </c>
      <c r="M10966">
        <v>6.2542577506046202</v>
      </c>
      <c r="N10966">
        <v>6.0003540804802604</v>
      </c>
      <c r="O10966">
        <v>6.4795905805206404</v>
      </c>
      <c r="P10966">
        <v>6.2392952426732498</v>
      </c>
      <c r="Q10966">
        <v>6.6375058506955904</v>
      </c>
    </row>
    <row r="10967" spans="1:17">
      <c r="A10967" t="s">
        <v>19939</v>
      </c>
      <c r="B10967" s="16" t="s">
        <v>19940</v>
      </c>
      <c r="C10967">
        <v>7.6945638722829601</v>
      </c>
      <c r="D10967">
        <v>7.6749463618858202</v>
      </c>
      <c r="E10967">
        <v>8.3258257794522592</v>
      </c>
      <c r="F10967">
        <v>7.6596378448912503</v>
      </c>
      <c r="G10967">
        <v>8.2306610451235809</v>
      </c>
      <c r="H10967">
        <v>6.9831940474075296</v>
      </c>
      <c r="I10967">
        <v>8.19707140976187</v>
      </c>
      <c r="J10967">
        <v>10.030328227319</v>
      </c>
      <c r="K10967">
        <v>8.4668099347800396</v>
      </c>
      <c r="L10967">
        <v>8.4908647159311492</v>
      </c>
      <c r="M10967">
        <v>7.8951117597084597</v>
      </c>
      <c r="N10967">
        <v>8.1234169947229091</v>
      </c>
      <c r="O10967">
        <v>8.6181080766548597</v>
      </c>
      <c r="P10967">
        <v>7.40098942313909</v>
      </c>
      <c r="Q10967">
        <v>9.8396161242928208</v>
      </c>
    </row>
    <row r="10968" spans="1:17">
      <c r="A10968" t="s">
        <v>19941</v>
      </c>
      <c r="B10968" s="16" t="s">
        <v>19942</v>
      </c>
      <c r="C10968">
        <v>7.3961615692763401</v>
      </c>
      <c r="D10968">
        <v>7.4084289871033597</v>
      </c>
      <c r="E10968">
        <v>7.2927897048973698</v>
      </c>
      <c r="F10968">
        <v>6.7477305356992501</v>
      </c>
      <c r="G10968">
        <v>7.4957406231999801</v>
      </c>
      <c r="H10968">
        <v>5.8959384425791503</v>
      </c>
      <c r="I10968">
        <v>7.0292922252327301</v>
      </c>
      <c r="J10968">
        <v>6.9883564776996501</v>
      </c>
      <c r="K10968">
        <v>7.3005091443963801</v>
      </c>
      <c r="L10968">
        <v>6.9557515520079001</v>
      </c>
      <c r="M10968">
        <v>6.5764945487984097</v>
      </c>
      <c r="N10968">
        <v>6.22737111333391</v>
      </c>
      <c r="O10968">
        <v>6.4172099053306297</v>
      </c>
      <c r="P10968">
        <v>6.6769424514664104</v>
      </c>
      <c r="Q10968">
        <v>8.1958182219819093</v>
      </c>
    </row>
    <row r="10969" spans="1:17">
      <c r="A10969" t="s">
        <v>19943</v>
      </c>
      <c r="B10969" s="16" t="s">
        <v>19944</v>
      </c>
      <c r="C10969">
        <v>7.3253598602789296</v>
      </c>
      <c r="D10969">
        <v>7.5508008171231999</v>
      </c>
      <c r="E10969">
        <v>7.5741595143062499</v>
      </c>
      <c r="F10969">
        <v>7.5685176025768204</v>
      </c>
      <c r="G10969">
        <v>7.4065039640053101</v>
      </c>
      <c r="H10969">
        <v>8.0872095909659993</v>
      </c>
      <c r="I10969">
        <v>7.4088983623328302</v>
      </c>
      <c r="J10969">
        <v>7.62903564147254</v>
      </c>
      <c r="K10969">
        <v>7.4767320324673401</v>
      </c>
      <c r="L10969">
        <v>7.50588149204372</v>
      </c>
      <c r="M10969">
        <v>7.6008512731656497</v>
      </c>
      <c r="N10969">
        <v>7.5438005299872897</v>
      </c>
      <c r="O10969">
        <v>7.4213619236459403</v>
      </c>
      <c r="P10969">
        <v>7.6525006680345902</v>
      </c>
      <c r="Q10969">
        <v>5.09416193408443</v>
      </c>
    </row>
    <row r="10970" spans="1:17">
      <c r="A10970" t="s">
        <v>19945</v>
      </c>
      <c r="B10970" s="16" t="s">
        <v>19946</v>
      </c>
      <c r="C10970">
        <v>9.94544282292971</v>
      </c>
      <c r="D10970">
        <v>9.9614306483754191</v>
      </c>
      <c r="E10970">
        <v>9.6623842347687301</v>
      </c>
      <c r="F10970">
        <v>9.4156421446804703</v>
      </c>
      <c r="G10970">
        <v>9.6970972294184907</v>
      </c>
      <c r="H10970">
        <v>9.6646097832373101</v>
      </c>
      <c r="I10970">
        <v>9.8345674723916598</v>
      </c>
      <c r="J10970">
        <v>9.4790778954090502</v>
      </c>
      <c r="K10970">
        <v>9.9458394115800193</v>
      </c>
      <c r="L10970">
        <v>9.7229972145474104</v>
      </c>
      <c r="M10970">
        <v>9.4731601008479593</v>
      </c>
      <c r="N10970">
        <v>9.2375722041989992</v>
      </c>
      <c r="O10970">
        <v>9.5875820848392692</v>
      </c>
      <c r="P10970">
        <v>9.8431201045541599</v>
      </c>
      <c r="Q10970">
        <v>8.6462459446333604</v>
      </c>
    </row>
    <row r="10971" spans="1:17">
      <c r="A10971" t="s">
        <v>19947</v>
      </c>
      <c r="B10971" s="16" t="s">
        <v>19948</v>
      </c>
      <c r="C10971">
        <v>12.005316528979</v>
      </c>
      <c r="D10971">
        <v>11.9497006548758</v>
      </c>
      <c r="E10971">
        <v>12.283278566382799</v>
      </c>
      <c r="F10971">
        <v>12.1997704669512</v>
      </c>
      <c r="G10971">
        <v>12.281507333844001</v>
      </c>
      <c r="H10971">
        <v>11.3828028136741</v>
      </c>
      <c r="I10971">
        <v>12.125458372594901</v>
      </c>
      <c r="J10971">
        <v>11.6730190458018</v>
      </c>
      <c r="K10971">
        <v>12.638265643512799</v>
      </c>
      <c r="L10971">
        <v>12.5628603483846</v>
      </c>
      <c r="M10971">
        <v>12.0556000450268</v>
      </c>
      <c r="N10971">
        <v>12.314516572980599</v>
      </c>
      <c r="O10971">
        <v>11.959750744248799</v>
      </c>
      <c r="P10971">
        <v>11.405632498776701</v>
      </c>
      <c r="Q10971">
        <v>13.908072751948501</v>
      </c>
    </row>
    <row r="10972" spans="1:17">
      <c r="A10972" t="s">
        <v>19949</v>
      </c>
      <c r="B10972" s="16" t="s">
        <v>19950</v>
      </c>
      <c r="C10972">
        <v>10.7417494145792</v>
      </c>
      <c r="D10972">
        <v>10.658724182626401</v>
      </c>
      <c r="E10972">
        <v>9.7052057324463998</v>
      </c>
      <c r="F10972">
        <v>10.0403529977989</v>
      </c>
      <c r="G10972">
        <v>10.6036546668458</v>
      </c>
      <c r="H10972">
        <v>10.1027897735246</v>
      </c>
      <c r="I10972">
        <v>10.3384384424691</v>
      </c>
      <c r="J10972">
        <v>9.8796042427272805</v>
      </c>
      <c r="K10972">
        <v>10.575165509639399</v>
      </c>
      <c r="L10972">
        <v>10.1168375055975</v>
      </c>
      <c r="M10972">
        <v>10.649303330125701</v>
      </c>
      <c r="N10972">
        <v>10.5758132310555</v>
      </c>
      <c r="O10972">
        <v>10.7735280922345</v>
      </c>
      <c r="P10972">
        <v>10.4790081235525</v>
      </c>
      <c r="Q10972">
        <v>10.927294795663</v>
      </c>
    </row>
    <row r="10973" spans="1:17">
      <c r="A10973" t="s">
        <v>19951</v>
      </c>
      <c r="B10973" s="16" t="s">
        <v>523</v>
      </c>
      <c r="C10973">
        <v>5.3901707160280399</v>
      </c>
      <c r="D10973">
        <v>5.3929301417275104</v>
      </c>
      <c r="E10973">
        <v>5.3510197543661198</v>
      </c>
      <c r="F10973">
        <v>5.3934871370174804</v>
      </c>
      <c r="G10973">
        <v>5.8882770820909203</v>
      </c>
      <c r="H10973">
        <v>4.3676565829540399</v>
      </c>
      <c r="I10973">
        <v>5.28584498120492</v>
      </c>
      <c r="J10973">
        <v>5.3252950654732896</v>
      </c>
      <c r="K10973">
        <v>5.2559835824799102</v>
      </c>
      <c r="L10973">
        <v>5.4482976778856296</v>
      </c>
      <c r="M10973">
        <v>5.1893266725532401</v>
      </c>
      <c r="N10973">
        <v>5.2375935253419703</v>
      </c>
      <c r="O10973">
        <v>5.16522943914973</v>
      </c>
      <c r="P10973">
        <v>5.3440870543648904</v>
      </c>
      <c r="Q10973">
        <v>6.6375058506955904</v>
      </c>
    </row>
    <row r="10974" spans="1:17">
      <c r="A10974" t="s">
        <v>19952</v>
      </c>
      <c r="B10974" s="16" t="s">
        <v>19953</v>
      </c>
      <c r="C10974">
        <v>9.4646797719909692</v>
      </c>
      <c r="D10974">
        <v>9.4750430006804596</v>
      </c>
      <c r="E10974">
        <v>8.7012031030830901</v>
      </c>
      <c r="F10974">
        <v>9.0083747991030894</v>
      </c>
      <c r="G10974">
        <v>9.0936474779941303</v>
      </c>
      <c r="H10974">
        <v>9.0344033138047699</v>
      </c>
      <c r="I10974">
        <v>9.4371353217738303</v>
      </c>
      <c r="J10974">
        <v>8.8354342382356901</v>
      </c>
      <c r="K10974">
        <v>9.6171655161065708</v>
      </c>
      <c r="L10974">
        <v>9.5669577642318302</v>
      </c>
      <c r="M10974">
        <v>9.3850657081139701</v>
      </c>
      <c r="N10974">
        <v>9.24549008597468</v>
      </c>
      <c r="O10974">
        <v>9.0306976039282905</v>
      </c>
      <c r="P10974">
        <v>9.2897043979397793</v>
      </c>
      <c r="Q10974">
        <v>9.9689373561629306</v>
      </c>
    </row>
    <row r="10975" spans="1:17">
      <c r="A10975" t="s">
        <v>19954</v>
      </c>
      <c r="B10975" s="16" t="s">
        <v>19955</v>
      </c>
      <c r="C10975">
        <v>3.6535616636188299</v>
      </c>
      <c r="D10975">
        <v>4.1197647330598102</v>
      </c>
      <c r="E10975">
        <v>4.0887687455453801</v>
      </c>
      <c r="F10975">
        <v>3.2825265482838799</v>
      </c>
      <c r="G10975">
        <v>3.5425260543824399</v>
      </c>
      <c r="H10975">
        <v>3.30825032505737</v>
      </c>
      <c r="I10975">
        <v>3.3100125595866299</v>
      </c>
      <c r="J10975">
        <v>2.8218677180984102</v>
      </c>
      <c r="K10975">
        <v>3.91162951239331</v>
      </c>
      <c r="L10975">
        <v>3.7555759297476698</v>
      </c>
      <c r="M10975">
        <v>3.82485868955618</v>
      </c>
      <c r="N10975">
        <v>3.5144020463037902</v>
      </c>
      <c r="O10975">
        <v>3.6677309644704801</v>
      </c>
      <c r="P10975">
        <v>2.8218677180984102</v>
      </c>
      <c r="Q10975">
        <v>5.09416193408443</v>
      </c>
    </row>
    <row r="10976" spans="1:17">
      <c r="A10976" t="s">
        <v>19956</v>
      </c>
      <c r="B10976" s="16" t="s">
        <v>19957</v>
      </c>
      <c r="C10976">
        <v>10.049962457085099</v>
      </c>
      <c r="D10976">
        <v>9.9267018224459704</v>
      </c>
      <c r="E10976">
        <v>10.2493617372923</v>
      </c>
      <c r="F10976">
        <v>8.7982090594764806</v>
      </c>
      <c r="G10976">
        <v>10.5783824407502</v>
      </c>
      <c r="H10976">
        <v>10.2494260856461</v>
      </c>
      <c r="I10976">
        <v>11.8860458051749</v>
      </c>
      <c r="J10976">
        <v>11.083759820794601</v>
      </c>
      <c r="K10976">
        <v>10.8068640393441</v>
      </c>
      <c r="L10976">
        <v>11.5861449496507</v>
      </c>
      <c r="M10976">
        <v>11.0715449548079</v>
      </c>
      <c r="N10976">
        <v>11.8361753668389</v>
      </c>
      <c r="O10976">
        <v>10.3876559406255</v>
      </c>
      <c r="P10976">
        <v>12.2489765568343</v>
      </c>
      <c r="Q10976">
        <v>10.7764508804262</v>
      </c>
    </row>
    <row r="10977" spans="1:17">
      <c r="A10977" t="s">
        <v>19958</v>
      </c>
      <c r="B10977" s="16" t="s">
        <v>19959</v>
      </c>
      <c r="C10977">
        <v>8.1807145554144007</v>
      </c>
      <c r="D10977">
        <v>8.0066631710940506</v>
      </c>
      <c r="E10977">
        <v>8.1772368720469597</v>
      </c>
      <c r="F10977">
        <v>7.8075826569701103</v>
      </c>
      <c r="G10977">
        <v>8.3707790301000191</v>
      </c>
      <c r="H10977">
        <v>7.8076513779590604</v>
      </c>
      <c r="I10977">
        <v>8.0220417789613894</v>
      </c>
      <c r="J10977">
        <v>7.7357573429090003</v>
      </c>
      <c r="K10977">
        <v>8.2229865391174908</v>
      </c>
      <c r="L10977">
        <v>8.3074432656332799</v>
      </c>
      <c r="M10977">
        <v>8.0709447881792702</v>
      </c>
      <c r="N10977">
        <v>8.2742937637034792</v>
      </c>
      <c r="O10977">
        <v>8.3065699767892909</v>
      </c>
      <c r="P10977">
        <v>7.8318209036303701</v>
      </c>
      <c r="Q10977">
        <v>8.7216113394761106</v>
      </c>
    </row>
    <row r="10978" spans="1:17">
      <c r="A10978" t="s">
        <v>19960</v>
      </c>
      <c r="B10978" s="16" t="s">
        <v>2001</v>
      </c>
      <c r="C10978">
        <v>13.929342474957499</v>
      </c>
      <c r="D10978">
        <v>13.9556581703094</v>
      </c>
      <c r="E10978">
        <v>14.1071312850521</v>
      </c>
      <c r="F10978">
        <v>14.074210068733301</v>
      </c>
      <c r="G10978">
        <v>13.8940975299386</v>
      </c>
      <c r="H10978">
        <v>14.9516601377247</v>
      </c>
      <c r="I10978">
        <v>14.3363421852694</v>
      </c>
      <c r="J10978">
        <v>14.5159050060682</v>
      </c>
      <c r="K10978">
        <v>14.0443770499907</v>
      </c>
      <c r="L10978">
        <v>14.3265208923413</v>
      </c>
      <c r="M10978">
        <v>14.3380384722354</v>
      </c>
      <c r="N10978">
        <v>14.336860048979</v>
      </c>
      <c r="O10978">
        <v>14.3890313482322</v>
      </c>
      <c r="P10978">
        <v>14.2662631851986</v>
      </c>
      <c r="Q10978">
        <v>13.542999635196299</v>
      </c>
    </row>
    <row r="10979" spans="1:17">
      <c r="A10979" t="s">
        <v>19961</v>
      </c>
      <c r="B10979" s="16" t="s">
        <v>19962</v>
      </c>
      <c r="C10979">
        <v>6.8676794743352501</v>
      </c>
      <c r="D10979">
        <v>6.9438749117888099</v>
      </c>
      <c r="E10979">
        <v>6.6887898835754704</v>
      </c>
      <c r="F10979">
        <v>6.2057286057546701</v>
      </c>
      <c r="G10979">
        <v>6.5922120161147504</v>
      </c>
      <c r="H10979">
        <v>6.6267677880296096</v>
      </c>
      <c r="I10979">
        <v>7.0650533128930304</v>
      </c>
      <c r="J10979">
        <v>6.5039792081677996</v>
      </c>
      <c r="K10979">
        <v>6.7378440855087396</v>
      </c>
      <c r="L10979">
        <v>6.4198927805542398</v>
      </c>
      <c r="M10979">
        <v>6.42447755612789</v>
      </c>
      <c r="N10979">
        <v>6.6196358801292998</v>
      </c>
      <c r="O10979">
        <v>6.1489606103488104</v>
      </c>
      <c r="P10979">
        <v>7.2927645970803701</v>
      </c>
      <c r="Q10979">
        <v>5.81282804418474</v>
      </c>
    </row>
    <row r="10980" spans="1:17">
      <c r="A10980" t="s">
        <v>19963</v>
      </c>
      <c r="B10980" s="16" t="s">
        <v>19964</v>
      </c>
      <c r="C10980">
        <v>8.2045522519696394</v>
      </c>
      <c r="D10980">
        <v>8.4691558082592007</v>
      </c>
      <c r="E10980">
        <v>8.6182555003072494</v>
      </c>
      <c r="F10980">
        <v>8.6956619542970994</v>
      </c>
      <c r="G10980">
        <v>8.2000413000322094</v>
      </c>
      <c r="H10980">
        <v>7.6877466963161201</v>
      </c>
      <c r="I10980">
        <v>7.6630560713496596</v>
      </c>
      <c r="J10980">
        <v>8.0328910092490204</v>
      </c>
      <c r="K10980">
        <v>7.9209578949331201</v>
      </c>
      <c r="L10980">
        <v>7.8121310418628704</v>
      </c>
      <c r="M10980">
        <v>7.7193737799210398</v>
      </c>
      <c r="N10980">
        <v>7.7304681170873897</v>
      </c>
      <c r="O10980">
        <v>7.76236314720368</v>
      </c>
      <c r="P10980">
        <v>7.5192001112531797</v>
      </c>
      <c r="Q10980">
        <v>8.5667227177791094</v>
      </c>
    </row>
    <row r="10981" spans="1:17">
      <c r="A10981" t="s">
        <v>19965</v>
      </c>
      <c r="B10981" s="16" t="s">
        <v>19966</v>
      </c>
      <c r="C10981">
        <v>7.5776529308588696</v>
      </c>
      <c r="D10981">
        <v>7.78422598243161</v>
      </c>
      <c r="E10981">
        <v>7.6260848552768703</v>
      </c>
      <c r="F10981">
        <v>7.3346991491430797</v>
      </c>
      <c r="G10981">
        <v>7.4065039640053101</v>
      </c>
      <c r="H10981">
        <v>7.7269922592491502</v>
      </c>
      <c r="I10981">
        <v>7.6804239359659299</v>
      </c>
      <c r="J10981">
        <v>7.4628622513126999</v>
      </c>
      <c r="K10981">
        <v>7.8119250227780102</v>
      </c>
      <c r="L10981">
        <v>7.5419902290602803</v>
      </c>
      <c r="M10981">
        <v>7.3509092027465899</v>
      </c>
      <c r="N10981">
        <v>7.1120955779354196</v>
      </c>
      <c r="O10981">
        <v>7.4933299967308296</v>
      </c>
      <c r="P10981">
        <v>7.8527434264668097</v>
      </c>
      <c r="Q10981">
        <v>6.2843132996066204</v>
      </c>
    </row>
    <row r="10982" spans="1:17">
      <c r="A10982" t="s">
        <v>19967</v>
      </c>
      <c r="B10982" s="16" t="s">
        <v>19968</v>
      </c>
      <c r="C10982">
        <v>3.5040133865677898</v>
      </c>
      <c r="D10982">
        <v>3.7545556144430101</v>
      </c>
      <c r="E10982">
        <v>3.6381873987360902</v>
      </c>
      <c r="F10982">
        <v>3.9277704709105601</v>
      </c>
      <c r="G10982">
        <v>3.8309652426265099</v>
      </c>
      <c r="H10982">
        <v>4.6515204620337798</v>
      </c>
      <c r="I10982">
        <v>3.8937805799913501</v>
      </c>
      <c r="J10982">
        <v>3.93564812262216</v>
      </c>
      <c r="K10982">
        <v>4.3302743077434496</v>
      </c>
      <c r="L10982">
        <v>4.4473184955329197</v>
      </c>
      <c r="M10982">
        <v>3.90178223458659</v>
      </c>
      <c r="N10982">
        <v>3.9019995236038798</v>
      </c>
      <c r="O10982">
        <v>4.3028205748149997</v>
      </c>
      <c r="P10982">
        <v>3.7927642367557501</v>
      </c>
      <c r="Q10982">
        <v>2.8218677180984102</v>
      </c>
    </row>
    <row r="10983" spans="1:17">
      <c r="A10983" t="s">
        <v>19969</v>
      </c>
      <c r="B10983" s="16" t="s">
        <v>19970</v>
      </c>
      <c r="C10983">
        <v>3.8862082974622001</v>
      </c>
      <c r="D10983">
        <v>2.8218677180984102</v>
      </c>
      <c r="E10983">
        <v>4.2015349465393896</v>
      </c>
      <c r="F10983">
        <v>3.6131889974304401</v>
      </c>
      <c r="G10983">
        <v>4.1380367534927496</v>
      </c>
      <c r="H10983">
        <v>3.50653555504317</v>
      </c>
      <c r="I10983">
        <v>3.3100125595866299</v>
      </c>
      <c r="J10983">
        <v>2.8218677180984102</v>
      </c>
      <c r="K10983">
        <v>3.91162951239331</v>
      </c>
      <c r="L10983">
        <v>4.3280695513255196</v>
      </c>
      <c r="M10983">
        <v>4.3171680614900998</v>
      </c>
      <c r="N10983">
        <v>4.8146980941494002</v>
      </c>
      <c r="O10983">
        <v>4.3028205748149997</v>
      </c>
      <c r="P10983">
        <v>2.8218677180984102</v>
      </c>
      <c r="Q10983">
        <v>2.8218677180984102</v>
      </c>
    </row>
    <row r="10984" spans="1:17">
      <c r="A10984" t="s">
        <v>19971</v>
      </c>
      <c r="B10984" s="16" t="s">
        <v>19972</v>
      </c>
      <c r="C10984">
        <v>7.9129371762360199</v>
      </c>
      <c r="D10984">
        <v>8.0572909341316699</v>
      </c>
      <c r="E10984">
        <v>8.00502698976495</v>
      </c>
      <c r="F10984">
        <v>7.7502160963700497</v>
      </c>
      <c r="G10984">
        <v>8.1642315954478892</v>
      </c>
      <c r="H10984">
        <v>7.7812639465712303</v>
      </c>
      <c r="I10984">
        <v>7.91854998681828</v>
      </c>
      <c r="J10984">
        <v>7.7696424796746699</v>
      </c>
      <c r="K10984">
        <v>7.9785934286737303</v>
      </c>
      <c r="L10984">
        <v>7.8462075032984497</v>
      </c>
      <c r="M10984">
        <v>7.6400225463492104</v>
      </c>
      <c r="N10984">
        <v>7.3217623800089804</v>
      </c>
      <c r="O10984">
        <v>7.9602345118790003</v>
      </c>
      <c r="P10984">
        <v>8.1851428746972594</v>
      </c>
      <c r="Q10984">
        <v>7.5369478347710803</v>
      </c>
    </row>
    <row r="10985" spans="1:17">
      <c r="A10985" t="s">
        <v>19973</v>
      </c>
      <c r="B10985" s="16" t="s">
        <v>19974</v>
      </c>
      <c r="C10985">
        <v>10.5080601649705</v>
      </c>
      <c r="D10985">
        <v>10.401602887136599</v>
      </c>
      <c r="E10985">
        <v>10.0706419630234</v>
      </c>
      <c r="F10985">
        <v>10.399191844711099</v>
      </c>
      <c r="G10985">
        <v>10.3985039410884</v>
      </c>
      <c r="H10985">
        <v>10.4551926522287</v>
      </c>
      <c r="I10985">
        <v>10.519630355295</v>
      </c>
      <c r="J10985">
        <v>10.3742151095969</v>
      </c>
      <c r="K10985">
        <v>10.522203284323201</v>
      </c>
      <c r="L10985">
        <v>10.4624092223606</v>
      </c>
      <c r="M10985">
        <v>10.6887057663092</v>
      </c>
      <c r="N10985">
        <v>10.4674449935567</v>
      </c>
      <c r="O10985">
        <v>10.552296256366001</v>
      </c>
      <c r="P10985">
        <v>10.5638523439371</v>
      </c>
      <c r="Q10985">
        <v>10.170622283119799</v>
      </c>
    </row>
    <row r="10986" spans="1:17">
      <c r="A10986" t="s">
        <v>19975</v>
      </c>
      <c r="B10986" s="16" t="s">
        <v>19976</v>
      </c>
      <c r="C10986">
        <v>6.6526167310478499</v>
      </c>
      <c r="D10986">
        <v>6.3230695120548104</v>
      </c>
      <c r="E10986">
        <v>7.1223052403704799</v>
      </c>
      <c r="F10986">
        <v>6.5593971610881399</v>
      </c>
      <c r="G10986">
        <v>7.7159380335276202</v>
      </c>
      <c r="H10986">
        <v>5.4261642208015903</v>
      </c>
      <c r="I10986">
        <v>5.5923678450183596</v>
      </c>
      <c r="J10986">
        <v>5.2529193450356404</v>
      </c>
      <c r="K10986">
        <v>7.5383042189317004</v>
      </c>
      <c r="L10986">
        <v>7.0757329452945799</v>
      </c>
      <c r="M10986">
        <v>7.1722611697927698</v>
      </c>
      <c r="N10986">
        <v>7.7361044516620296</v>
      </c>
      <c r="O10986">
        <v>6.8995677846898396</v>
      </c>
      <c r="P10986">
        <v>5.4229483876157598</v>
      </c>
      <c r="Q10986">
        <v>10.8454464916336</v>
      </c>
    </row>
    <row r="10987" spans="1:17">
      <c r="A10987" t="s">
        <v>19977</v>
      </c>
      <c r="B10987" s="16" t="s">
        <v>19978</v>
      </c>
      <c r="C10987">
        <v>9.79663443104244</v>
      </c>
      <c r="D10987">
        <v>9.7457280984486303</v>
      </c>
      <c r="E10987">
        <v>9.6309999691854102</v>
      </c>
      <c r="F10987">
        <v>9.9917290755829296</v>
      </c>
      <c r="G10987">
        <v>9.8357994350283402</v>
      </c>
      <c r="H10987">
        <v>9.47201991153403</v>
      </c>
      <c r="I10987">
        <v>9.4044480439776894</v>
      </c>
      <c r="J10987">
        <v>9.5933600069628095</v>
      </c>
      <c r="K10987">
        <v>9.5509067895519308</v>
      </c>
      <c r="L10987">
        <v>9.6029630492470996</v>
      </c>
      <c r="M10987">
        <v>9.7253952295535999</v>
      </c>
      <c r="N10987">
        <v>9.7925440860138302</v>
      </c>
      <c r="O10987">
        <v>9.7003132634216094</v>
      </c>
      <c r="P10987">
        <v>8.9449802139814008</v>
      </c>
      <c r="Q10987">
        <v>10.7764508804262</v>
      </c>
    </row>
    <row r="10988" spans="1:17">
      <c r="A10988" t="s">
        <v>19979</v>
      </c>
      <c r="B10988" s="16" t="s">
        <v>19980</v>
      </c>
      <c r="C10988">
        <v>9.3607187756901808</v>
      </c>
      <c r="D10988">
        <v>9.4213287259561795</v>
      </c>
      <c r="E10988">
        <v>9.3285296297803093</v>
      </c>
      <c r="F10988">
        <v>9.4187108953599701</v>
      </c>
      <c r="G10988">
        <v>9.4538260251535906</v>
      </c>
      <c r="H10988">
        <v>9.6988160145100704</v>
      </c>
      <c r="I10988">
        <v>9.5671760751987307</v>
      </c>
      <c r="J10988">
        <v>9.5562629879129108</v>
      </c>
      <c r="K10988">
        <v>9.5345413181309393</v>
      </c>
      <c r="L10988">
        <v>9.5315260593763291</v>
      </c>
      <c r="M10988">
        <v>9.7364685232506591</v>
      </c>
      <c r="N10988">
        <v>9.7569840784359005</v>
      </c>
      <c r="O10988">
        <v>9.8139181288193207</v>
      </c>
      <c r="P10988">
        <v>9.5271206082468005</v>
      </c>
      <c r="Q10988">
        <v>9.7343991185863192</v>
      </c>
    </row>
    <row r="10989" spans="1:17">
      <c r="A10989" t="s">
        <v>19981</v>
      </c>
      <c r="B10989" s="16" t="s">
        <v>19982</v>
      </c>
      <c r="C10989">
        <v>7.37528481659107</v>
      </c>
      <c r="D10989">
        <v>7.0891403017794001</v>
      </c>
      <c r="E10989">
        <v>7.0979641920863799</v>
      </c>
      <c r="F10989">
        <v>7.4291807619964398</v>
      </c>
      <c r="G10989">
        <v>7.1738294645290104</v>
      </c>
      <c r="H10989">
        <v>7.5254734303798401</v>
      </c>
      <c r="I10989">
        <v>7.5160073190113001</v>
      </c>
      <c r="J10989">
        <v>7.3441093173726104</v>
      </c>
      <c r="K10989">
        <v>7.17210543603725</v>
      </c>
      <c r="L10989">
        <v>7.4874814079013499</v>
      </c>
      <c r="M10989">
        <v>7.4908603378975798</v>
      </c>
      <c r="N10989">
        <v>7.3292460766937699</v>
      </c>
      <c r="O10989">
        <v>7.4318662394394703</v>
      </c>
      <c r="P10989">
        <v>7.4567578773205998</v>
      </c>
      <c r="Q10989">
        <v>5.81282804418474</v>
      </c>
    </row>
    <row r="10990" spans="1:17">
      <c r="A10990" t="s">
        <v>19983</v>
      </c>
      <c r="B10990" s="16" t="s">
        <v>19984</v>
      </c>
      <c r="C10990">
        <v>8.1151493709880498</v>
      </c>
      <c r="D10990">
        <v>7.9980494828353201</v>
      </c>
      <c r="E10990">
        <v>8.7251845837135296</v>
      </c>
      <c r="F10990">
        <v>8.1991081384552391</v>
      </c>
      <c r="G10990">
        <v>8.2263264276980692</v>
      </c>
      <c r="H10990">
        <v>7.7865802642857398</v>
      </c>
      <c r="I10990">
        <v>8.19707140976187</v>
      </c>
      <c r="J10990">
        <v>8.7553211031755893</v>
      </c>
      <c r="K10990">
        <v>7.99863113727399</v>
      </c>
      <c r="L10990">
        <v>8.3316885963049305</v>
      </c>
      <c r="M10990">
        <v>8.1362872168511</v>
      </c>
      <c r="N10990">
        <v>8.3931452622457208</v>
      </c>
      <c r="O10990">
        <v>8.2922463045226795</v>
      </c>
      <c r="P10990">
        <v>7.3819086412154196</v>
      </c>
      <c r="Q10990">
        <v>9.0486929182374407</v>
      </c>
    </row>
    <row r="10991" spans="1:17">
      <c r="A10991" t="s">
        <v>19985</v>
      </c>
      <c r="B10991" s="16" t="s">
        <v>19986</v>
      </c>
      <c r="C10991">
        <v>10.4251509374403</v>
      </c>
      <c r="D10991">
        <v>9.9636427654852895</v>
      </c>
      <c r="E10991">
        <v>11.222864670219799</v>
      </c>
      <c r="F10991">
        <v>10.244367507449301</v>
      </c>
      <c r="G10991">
        <v>10.8459936931564</v>
      </c>
      <c r="H10991">
        <v>7.1244863762234703</v>
      </c>
      <c r="I10991">
        <v>9.1890304938031999</v>
      </c>
      <c r="J10991">
        <v>9.0243199368176192</v>
      </c>
      <c r="K10991">
        <v>10.448419647162</v>
      </c>
      <c r="L10991">
        <v>10.265316595904499</v>
      </c>
      <c r="M10991">
        <v>9.9761386044853104</v>
      </c>
      <c r="N10991">
        <v>10.4314602138175</v>
      </c>
      <c r="O10991">
        <v>9.89479562343932</v>
      </c>
      <c r="P10991">
        <v>7.3819086412154196</v>
      </c>
      <c r="Q10991">
        <v>14.0316438470814</v>
      </c>
    </row>
    <row r="10992" spans="1:17">
      <c r="A10992" t="s">
        <v>19987</v>
      </c>
      <c r="B10992" s="16" t="s">
        <v>19988</v>
      </c>
      <c r="C10992">
        <v>6.5061011689220098</v>
      </c>
      <c r="D10992">
        <v>6.5651840145352196</v>
      </c>
      <c r="E10992">
        <v>7.2711941447598996</v>
      </c>
      <c r="F10992">
        <v>7.2195275182138001</v>
      </c>
      <c r="G10992">
        <v>7.4065039640053101</v>
      </c>
      <c r="H10992">
        <v>5.58453293970123</v>
      </c>
      <c r="I10992">
        <v>6.0555222887526101</v>
      </c>
      <c r="J10992">
        <v>5.8942311513933401</v>
      </c>
      <c r="K10992">
        <v>7.0465945306725999</v>
      </c>
      <c r="L10992">
        <v>7.2606134762558101</v>
      </c>
      <c r="M10992">
        <v>7.1177355475778201</v>
      </c>
      <c r="N10992">
        <v>7.6787226183222996</v>
      </c>
      <c r="O10992">
        <v>7.1172200311726304</v>
      </c>
      <c r="P10992">
        <v>4.9174589054378801</v>
      </c>
      <c r="Q10992">
        <v>9.3629875558906797</v>
      </c>
    </row>
    <row r="10993" spans="1:17">
      <c r="A10993" t="s">
        <v>19989</v>
      </c>
      <c r="B10993" s="16" t="s">
        <v>19990</v>
      </c>
      <c r="C10993">
        <v>5.2395597656514097</v>
      </c>
      <c r="D10993">
        <v>5.09137122556535</v>
      </c>
      <c r="E10993">
        <v>5.5107356403890702</v>
      </c>
      <c r="F10993">
        <v>6.1015902381126503</v>
      </c>
      <c r="G10993">
        <v>6.34116723841632</v>
      </c>
      <c r="H10993">
        <v>3.8900437060628099</v>
      </c>
      <c r="I10993">
        <v>4.6056600831029897</v>
      </c>
      <c r="J10993">
        <v>4.6307624373210201</v>
      </c>
      <c r="K10993">
        <v>5.8680151328658399</v>
      </c>
      <c r="L10993">
        <v>5.2224425229396996</v>
      </c>
      <c r="M10993">
        <v>5.9390315793501296</v>
      </c>
      <c r="N10993">
        <v>6.3656132514015002</v>
      </c>
      <c r="O10993">
        <v>5.5297694049106996</v>
      </c>
      <c r="P10993">
        <v>3.7927642367557501</v>
      </c>
      <c r="Q10993">
        <v>8.3931679398307004</v>
      </c>
    </row>
    <row r="10994" spans="1:17">
      <c r="A10994" t="s">
        <v>19991</v>
      </c>
      <c r="B10994" s="16" t="s">
        <v>19992</v>
      </c>
      <c r="C10994">
        <v>6.7641859494663601</v>
      </c>
      <c r="D10994">
        <v>6.4040653105614398</v>
      </c>
      <c r="E10994">
        <v>6.67236314516198</v>
      </c>
      <c r="F10994">
        <v>6.9655524357452503</v>
      </c>
      <c r="G10994">
        <v>6.9069169722644697</v>
      </c>
      <c r="H10994">
        <v>6.3373802611413304</v>
      </c>
      <c r="I10994">
        <v>6.5996967915826801</v>
      </c>
      <c r="J10994">
        <v>6.4629296012030801</v>
      </c>
      <c r="K10994">
        <v>6.5542553394185203</v>
      </c>
      <c r="L10994">
        <v>6.4198927805542398</v>
      </c>
      <c r="M10994">
        <v>6.9750181766915897</v>
      </c>
      <c r="N10994">
        <v>7.3805684620379504</v>
      </c>
      <c r="O10994">
        <v>7.0975427775379902</v>
      </c>
      <c r="P10994">
        <v>5.5682221171507997</v>
      </c>
      <c r="Q10994">
        <v>6.2843132996066204</v>
      </c>
    </row>
    <row r="10995" spans="1:17">
      <c r="A10995" t="s">
        <v>19993</v>
      </c>
      <c r="B10995" s="16" t="s">
        <v>19994</v>
      </c>
      <c r="C10995">
        <v>9.0371769711355991</v>
      </c>
      <c r="D10995">
        <v>8.9716804432641801</v>
      </c>
      <c r="E10995">
        <v>8.8357842788791707</v>
      </c>
      <c r="F10995">
        <v>9.0022502826580801</v>
      </c>
      <c r="G10995">
        <v>8.8757999631137707</v>
      </c>
      <c r="H10995">
        <v>9.7308529550863199</v>
      </c>
      <c r="I10995">
        <v>8.9853986255742502</v>
      </c>
      <c r="J10995">
        <v>9.0944537751745305</v>
      </c>
      <c r="K10995">
        <v>8.6220650328080204</v>
      </c>
      <c r="L10995">
        <v>9.1270328174893596</v>
      </c>
      <c r="M10995">
        <v>9.3223068408284409</v>
      </c>
      <c r="N10995">
        <v>9.3882170040380704</v>
      </c>
      <c r="O10995">
        <v>9.3552653220465398</v>
      </c>
      <c r="P10995">
        <v>8.8125197424645805</v>
      </c>
      <c r="Q10995">
        <v>8.5667227177791094</v>
      </c>
    </row>
    <row r="10996" spans="1:17">
      <c r="A10996" t="s">
        <v>19995</v>
      </c>
      <c r="B10996" s="16" t="s">
        <v>19996</v>
      </c>
      <c r="C10996">
        <v>8.8357558971956696</v>
      </c>
      <c r="D10996">
        <v>9.0171246569012204</v>
      </c>
      <c r="E10996">
        <v>9.0053063270894995</v>
      </c>
      <c r="F10996">
        <v>8.9586345501659999</v>
      </c>
      <c r="G10996">
        <v>8.7546525520784009</v>
      </c>
      <c r="H10996">
        <v>8.9540656831322707</v>
      </c>
      <c r="I10996">
        <v>9.0107677976691605</v>
      </c>
      <c r="J10996">
        <v>8.8173376992138195</v>
      </c>
      <c r="K10996">
        <v>8.8353084427611304</v>
      </c>
      <c r="L10996">
        <v>8.8047009815887396</v>
      </c>
      <c r="M10996">
        <v>8.5070665642975207</v>
      </c>
      <c r="N10996">
        <v>8.6293748854797201</v>
      </c>
      <c r="O10996">
        <v>8.6984992500394895</v>
      </c>
      <c r="P10996">
        <v>8.9154744965630996</v>
      </c>
      <c r="Q10996">
        <v>8.3931679398307004</v>
      </c>
    </row>
    <row r="10997" spans="1:17">
      <c r="A10997" t="s">
        <v>19997</v>
      </c>
      <c r="B10997" s="16" t="s">
        <v>740</v>
      </c>
      <c r="C10997">
        <v>9.9872482519252692</v>
      </c>
      <c r="D10997">
        <v>9.9735555270088199</v>
      </c>
      <c r="E10997">
        <v>9.8950682768973106</v>
      </c>
      <c r="F10997">
        <v>9.6280683081601808</v>
      </c>
      <c r="G10997">
        <v>9.9119609803124007</v>
      </c>
      <c r="H10997">
        <v>9.7955049445267299</v>
      </c>
      <c r="I10997">
        <v>10.0310527654028</v>
      </c>
      <c r="J10997">
        <v>9.7917286375390393</v>
      </c>
      <c r="K10997">
        <v>10.107614522081899</v>
      </c>
      <c r="L10997">
        <v>9.9434619928893504</v>
      </c>
      <c r="M10997">
        <v>9.5629842789607196</v>
      </c>
      <c r="N10997">
        <v>9.7388698499977604</v>
      </c>
      <c r="O10997">
        <v>9.8957429270675199</v>
      </c>
      <c r="P10997">
        <v>9.7459027766025592</v>
      </c>
      <c r="Q10997">
        <v>10.2743564196501</v>
      </c>
    </row>
    <row r="10998" spans="1:17">
      <c r="A10998" t="s">
        <v>19998</v>
      </c>
      <c r="B10998" s="16" t="s">
        <v>19999</v>
      </c>
      <c r="C10998">
        <v>7.3180840145043398</v>
      </c>
      <c r="D10998">
        <v>7.2357921293189102</v>
      </c>
      <c r="E10998">
        <v>6.8580293081962402</v>
      </c>
      <c r="F10998">
        <v>7.0943083087080998</v>
      </c>
      <c r="G10998">
        <v>7.5522969472107997</v>
      </c>
      <c r="H10998">
        <v>6.9924445199759599</v>
      </c>
      <c r="I10998">
        <v>7.1170772384599603</v>
      </c>
      <c r="J10998">
        <v>6.6481783606567504</v>
      </c>
      <c r="K10998">
        <v>6.9342926729257197</v>
      </c>
      <c r="L10998">
        <v>7.2460840770395798</v>
      </c>
      <c r="M10998">
        <v>7.2587740087615797</v>
      </c>
      <c r="N10998">
        <v>7.3292460766937699</v>
      </c>
      <c r="O10998">
        <v>7.3175454606984696</v>
      </c>
      <c r="P10998">
        <v>7.0238399023873797</v>
      </c>
      <c r="Q10998">
        <v>6.2843132996066204</v>
      </c>
    </row>
    <row r="10999" spans="1:17">
      <c r="A10999" t="s">
        <v>20000</v>
      </c>
      <c r="B10999" s="16" t="s">
        <v>20001</v>
      </c>
      <c r="C10999">
        <v>4.6948835100102002</v>
      </c>
      <c r="D10999">
        <v>4.0407231514856203</v>
      </c>
      <c r="E10999">
        <v>4.6393553598667303</v>
      </c>
      <c r="F10999">
        <v>4.86534688307112</v>
      </c>
      <c r="G10999">
        <v>5.0185235057095401</v>
      </c>
      <c r="H10999">
        <v>3.7814594184883799</v>
      </c>
      <c r="I10999">
        <v>4.7071247246580201</v>
      </c>
      <c r="J10999">
        <v>3.7696016503418699</v>
      </c>
      <c r="K10999">
        <v>5.0794887154244499</v>
      </c>
      <c r="L10999">
        <v>5.3400637897298404</v>
      </c>
      <c r="M10999">
        <v>4.69174350335686</v>
      </c>
      <c r="N10999">
        <v>5.6095571535837596</v>
      </c>
      <c r="O10999">
        <v>4.6608164090738198</v>
      </c>
      <c r="P10999">
        <v>4.2713440848041202</v>
      </c>
      <c r="Q10999">
        <v>6.2843132996066204</v>
      </c>
    </row>
    <row r="11000" spans="1:17">
      <c r="A11000" t="s">
        <v>20002</v>
      </c>
      <c r="B11000" s="16" t="s">
        <v>20003</v>
      </c>
      <c r="C11000">
        <v>10.819662956236799</v>
      </c>
      <c r="D11000">
        <v>10.7589236848846</v>
      </c>
      <c r="E11000">
        <v>11.456228018070799</v>
      </c>
      <c r="F11000">
        <v>10.690764806016601</v>
      </c>
      <c r="G11000">
        <v>11.2913051834248</v>
      </c>
      <c r="H11000">
        <v>10.644044534943101</v>
      </c>
      <c r="I11000">
        <v>11.289238346625099</v>
      </c>
      <c r="J11000">
        <v>11.9273023584001</v>
      </c>
      <c r="K11000">
        <v>11.0275533072318</v>
      </c>
      <c r="L11000">
        <v>11.370416287031199</v>
      </c>
      <c r="M11000">
        <v>11.201811871964001</v>
      </c>
      <c r="N11000">
        <v>11.6522568425406</v>
      </c>
      <c r="O11000">
        <v>10.914329275678099</v>
      </c>
      <c r="P11000">
        <v>11.5085541550872</v>
      </c>
      <c r="Q11000">
        <v>12.505272792942399</v>
      </c>
    </row>
    <row r="11001" spans="1:17">
      <c r="A11001" t="s">
        <v>20004</v>
      </c>
      <c r="B11001" s="16" t="s">
        <v>20005</v>
      </c>
      <c r="C11001">
        <v>6.2380537160109402</v>
      </c>
      <c r="D11001">
        <v>6.3908823849416097</v>
      </c>
      <c r="E11001">
        <v>6.1372997866052899</v>
      </c>
      <c r="F11001">
        <v>6.5925617462467496</v>
      </c>
      <c r="G11001">
        <v>6.2580314604422798</v>
      </c>
      <c r="H11001">
        <v>7.16593171982817</v>
      </c>
      <c r="I11001">
        <v>6.7056631409512804</v>
      </c>
      <c r="J11001">
        <v>6.8759177338312698</v>
      </c>
      <c r="K11001">
        <v>6.5758592423056603</v>
      </c>
      <c r="L11001">
        <v>6.7021577638755696</v>
      </c>
      <c r="M11001">
        <v>6.9264585261776999</v>
      </c>
      <c r="N11001">
        <v>6.8139899586284596</v>
      </c>
      <c r="O11001">
        <v>6.8055644102661699</v>
      </c>
      <c r="P11001">
        <v>6.98638363708924</v>
      </c>
      <c r="Q11001">
        <v>2.8218677180984102</v>
      </c>
    </row>
    <row r="11002" spans="1:17">
      <c r="A11002" t="s">
        <v>20006</v>
      </c>
      <c r="B11002" s="16" t="s">
        <v>975</v>
      </c>
      <c r="C11002">
        <v>8.9269091726341205</v>
      </c>
      <c r="D11002">
        <v>8.9495264749102201</v>
      </c>
      <c r="E11002">
        <v>8.6849909506970207</v>
      </c>
      <c r="F11002">
        <v>8.9201701170622396</v>
      </c>
      <c r="G11002">
        <v>8.8674761293092903</v>
      </c>
      <c r="H11002">
        <v>9.3409714127258905</v>
      </c>
      <c r="I11002">
        <v>9.3128594848928401</v>
      </c>
      <c r="J11002">
        <v>9.7510035775440809</v>
      </c>
      <c r="K11002">
        <v>8.9913671905444001</v>
      </c>
      <c r="L11002">
        <v>9.1466826210887096</v>
      </c>
      <c r="M11002">
        <v>9.2636682871793603</v>
      </c>
      <c r="N11002">
        <v>9.2155711988493394</v>
      </c>
      <c r="O11002">
        <v>9.5663205644813996</v>
      </c>
      <c r="P11002">
        <v>9.4284566867226491</v>
      </c>
      <c r="Q11002">
        <v>7.8374797051227896</v>
      </c>
    </row>
    <row r="11003" spans="1:17">
      <c r="A11003" t="s">
        <v>20007</v>
      </c>
      <c r="B11003" s="16" t="e">
        <v>#N/A</v>
      </c>
      <c r="C11003">
        <v>9.79663443104244</v>
      </c>
      <c r="D11003">
        <v>9.7546982281510299</v>
      </c>
      <c r="E11003">
        <v>9.8521636127020997</v>
      </c>
      <c r="F11003">
        <v>9.9467332006962206</v>
      </c>
      <c r="G11003">
        <v>9.7836783896931898</v>
      </c>
      <c r="H11003">
        <v>9.2876504685115808</v>
      </c>
      <c r="I11003">
        <v>9.6250655490706603</v>
      </c>
      <c r="J11003">
        <v>9.7069129525612894</v>
      </c>
      <c r="K11003">
        <v>9.6630549504207295</v>
      </c>
      <c r="L11003">
        <v>9.6683122643168993</v>
      </c>
      <c r="M11003">
        <v>9.6999079639335299</v>
      </c>
      <c r="N11003">
        <v>9.7803338019970898</v>
      </c>
      <c r="O11003">
        <v>9.7068049552093996</v>
      </c>
      <c r="P11003">
        <v>9.0361449637501607</v>
      </c>
      <c r="Q11003">
        <v>10.4396731967666</v>
      </c>
    </row>
    <row r="11004" spans="1:17">
      <c r="A11004" t="s">
        <v>20008</v>
      </c>
      <c r="B11004" s="16" t="s">
        <v>20009</v>
      </c>
      <c r="C11004">
        <v>8.4402936906391695</v>
      </c>
      <c r="D11004">
        <v>8.6504091644831291</v>
      </c>
      <c r="E11004">
        <v>8.2451741909304204</v>
      </c>
      <c r="F11004">
        <v>8.1445193685467903</v>
      </c>
      <c r="G11004">
        <v>8.2521406956856396</v>
      </c>
      <c r="H11004">
        <v>8.3285407334936892</v>
      </c>
      <c r="I11004">
        <v>8.3816992190066699</v>
      </c>
      <c r="J11004">
        <v>8.16919570256219</v>
      </c>
      <c r="K11004">
        <v>8.5287296142295599</v>
      </c>
      <c r="L11004">
        <v>8.0727714447924992</v>
      </c>
      <c r="M11004">
        <v>8.1393260532359406</v>
      </c>
      <c r="N11004">
        <v>7.9403022398048799</v>
      </c>
      <c r="O11004">
        <v>8.1245061552532505</v>
      </c>
      <c r="P11004">
        <v>8.6104643553727005</v>
      </c>
      <c r="Q11004">
        <v>7.5369478347710803</v>
      </c>
    </row>
    <row r="11005" spans="1:17">
      <c r="A11005" t="s">
        <v>20010</v>
      </c>
      <c r="B11005" s="16" t="s">
        <v>987</v>
      </c>
      <c r="C11005">
        <v>8.1025166897275707</v>
      </c>
      <c r="D11005">
        <v>7.9181166402653496</v>
      </c>
      <c r="E11005">
        <v>8.0998333460772791</v>
      </c>
      <c r="F11005">
        <v>8.0800439517428106</v>
      </c>
      <c r="G11005">
        <v>8.1551383715909598</v>
      </c>
      <c r="H11005">
        <v>8.2030197297455398</v>
      </c>
      <c r="I11005">
        <v>8.2170321021124497</v>
      </c>
      <c r="J11005">
        <v>7.8938952488163601</v>
      </c>
      <c r="K11005">
        <v>8.0609406832578703</v>
      </c>
      <c r="L11005">
        <v>8.0686548807674594</v>
      </c>
      <c r="M11005">
        <v>8.0709447881792702</v>
      </c>
      <c r="N11005">
        <v>8.3752086096526401</v>
      </c>
      <c r="O11005">
        <v>8.1180227421100692</v>
      </c>
      <c r="P11005">
        <v>8.1233700265902193</v>
      </c>
      <c r="Q11005">
        <v>7.1565710053807701</v>
      </c>
    </row>
    <row r="11006" spans="1:17">
      <c r="A11006" t="s">
        <v>20011</v>
      </c>
      <c r="B11006" s="16" t="s">
        <v>2182</v>
      </c>
      <c r="C11006">
        <v>12.6944155769594</v>
      </c>
      <c r="D11006">
        <v>12.497603006386299</v>
      </c>
      <c r="E11006">
        <v>11.8397164155294</v>
      </c>
      <c r="F11006">
        <v>11.5880747330897</v>
      </c>
      <c r="G11006">
        <v>11.957141857205601</v>
      </c>
      <c r="H11006">
        <v>10.365766005560699</v>
      </c>
      <c r="I11006">
        <v>11.419345306118901</v>
      </c>
      <c r="J11006">
        <v>11.0064644828733</v>
      </c>
      <c r="K11006">
        <v>12.764952198237999</v>
      </c>
      <c r="L11006">
        <v>12.1309328802535</v>
      </c>
      <c r="M11006">
        <v>11.2209313012269</v>
      </c>
      <c r="N11006">
        <v>11.698409524332201</v>
      </c>
      <c r="O11006">
        <v>11.6838217526906</v>
      </c>
      <c r="P11006">
        <v>10.7075174506456</v>
      </c>
      <c r="Q11006">
        <v>14.5805967539533</v>
      </c>
    </row>
    <row r="11007" spans="1:17">
      <c r="A11007" t="s">
        <v>20012</v>
      </c>
      <c r="B11007" s="16" t="s">
        <v>995</v>
      </c>
      <c r="C11007">
        <v>7.6137341878680003</v>
      </c>
      <c r="D11007">
        <v>7.3621436993521101</v>
      </c>
      <c r="E11007">
        <v>7.2043884532365698</v>
      </c>
      <c r="F11007">
        <v>7.6492124965412103</v>
      </c>
      <c r="G11007">
        <v>7.3910775129397202</v>
      </c>
      <c r="H11007">
        <v>8.1990400086598108</v>
      </c>
      <c r="I11007">
        <v>7.3594065656072098</v>
      </c>
      <c r="J11007">
        <v>7.6428167248235699</v>
      </c>
      <c r="K11007">
        <v>7.2001082262505802</v>
      </c>
      <c r="L11007">
        <v>7.5830025652031896</v>
      </c>
      <c r="M11007">
        <v>7.9755421555982604</v>
      </c>
      <c r="N11007">
        <v>8.1864989905390608</v>
      </c>
      <c r="O11007">
        <v>7.9419940413778702</v>
      </c>
      <c r="P11007">
        <v>7.1757190377558198</v>
      </c>
      <c r="Q11007">
        <v>5.09416193408443</v>
      </c>
    </row>
    <row r="11008" spans="1:17">
      <c r="A11008" t="s">
        <v>20013</v>
      </c>
      <c r="B11008" s="16" t="s">
        <v>20014</v>
      </c>
      <c r="C11008">
        <v>8.3752804719410001</v>
      </c>
      <c r="D11008">
        <v>8.4312805243608295</v>
      </c>
      <c r="E11008">
        <v>8.3872474441453093</v>
      </c>
      <c r="F11008">
        <v>8.3514661078639794</v>
      </c>
      <c r="G11008">
        <v>8.1505701495510099</v>
      </c>
      <c r="H11008">
        <v>8.8411772305795093</v>
      </c>
      <c r="I11008">
        <v>8.51664352004439</v>
      </c>
      <c r="J11008">
        <v>8.4791095634905993</v>
      </c>
      <c r="K11008">
        <v>8.3624682412332696</v>
      </c>
      <c r="L11008">
        <v>8.6173950318478205</v>
      </c>
      <c r="M11008">
        <v>8.6438410596432202</v>
      </c>
      <c r="N11008">
        <v>8.4559297128517308</v>
      </c>
      <c r="O11008">
        <v>8.6832146996625497</v>
      </c>
      <c r="P11008">
        <v>8.5262007262389794</v>
      </c>
      <c r="Q11008">
        <v>6.9204191934356096</v>
      </c>
    </row>
    <row r="11009" spans="1:17">
      <c r="A11009" t="s">
        <v>20015</v>
      </c>
      <c r="B11009" s="16" t="s">
        <v>20016</v>
      </c>
      <c r="C11009">
        <v>9.9571774890863907</v>
      </c>
      <c r="D11009">
        <v>9.76994699807274</v>
      </c>
      <c r="E11009">
        <v>9.8719867800657006</v>
      </c>
      <c r="F11009">
        <v>10.404618871488299</v>
      </c>
      <c r="G11009">
        <v>10.181814181395</v>
      </c>
      <c r="H11009">
        <v>10.738188761096</v>
      </c>
      <c r="I11009">
        <v>9.8319823898280099</v>
      </c>
      <c r="J11009">
        <v>10.138725489388101</v>
      </c>
      <c r="K11009">
        <v>9.6002288801058295</v>
      </c>
      <c r="L11009">
        <v>9.9635413503761701</v>
      </c>
      <c r="M11009">
        <v>10.4150326658489</v>
      </c>
      <c r="N11009">
        <v>10.6744091088239</v>
      </c>
      <c r="O11009">
        <v>10.5504928951019</v>
      </c>
      <c r="P11009">
        <v>9.7195910382292805</v>
      </c>
      <c r="Q11009">
        <v>8.7932323857913595</v>
      </c>
    </row>
    <row r="11010" spans="1:17">
      <c r="A11010" t="s">
        <v>20017</v>
      </c>
      <c r="B11010" s="16" t="s">
        <v>20018</v>
      </c>
      <c r="C11010">
        <v>9.6423674437249893</v>
      </c>
      <c r="D11010">
        <v>9.6691768157766305</v>
      </c>
      <c r="E11010">
        <v>9.7052057324463998</v>
      </c>
      <c r="F11010">
        <v>9.7979511131055297</v>
      </c>
      <c r="G11010">
        <v>9.7280718613528592</v>
      </c>
      <c r="H11010">
        <v>9.7336054402691996</v>
      </c>
      <c r="I11010">
        <v>9.5341588834146904</v>
      </c>
      <c r="J11010">
        <v>9.7668034197027005</v>
      </c>
      <c r="K11010">
        <v>9.5468327960684505</v>
      </c>
      <c r="L11010">
        <v>9.2392767785668006</v>
      </c>
      <c r="M11010">
        <v>9.6916560009962698</v>
      </c>
      <c r="N11010">
        <v>9.3242366755773904</v>
      </c>
      <c r="O11010">
        <v>9.7927155694213095</v>
      </c>
      <c r="P11010">
        <v>9.7290432776384304</v>
      </c>
      <c r="Q11010">
        <v>10.1158168662335</v>
      </c>
    </row>
    <row r="11011" spans="1:17">
      <c r="A11011" t="s">
        <v>20019</v>
      </c>
      <c r="B11011" s="16" t="s">
        <v>20020</v>
      </c>
      <c r="C11011">
        <v>8.3857426744062291</v>
      </c>
      <c r="D11011">
        <v>8.3857969599743605</v>
      </c>
      <c r="E11011">
        <v>8.2116058507221101</v>
      </c>
      <c r="F11011">
        <v>8.1629463640282296</v>
      </c>
      <c r="G11011">
        <v>8.1413900255043803</v>
      </c>
      <c r="H11011">
        <v>7.8437997351681696</v>
      </c>
      <c r="I11011">
        <v>8.1396640999812906</v>
      </c>
      <c r="J11011">
        <v>8.0467713144519699</v>
      </c>
      <c r="K11011">
        <v>8.1989456767347306</v>
      </c>
      <c r="L11011">
        <v>8.0603862963412496</v>
      </c>
      <c r="M11011">
        <v>8.0804628233035896</v>
      </c>
      <c r="N11011">
        <v>7.7528822428856801</v>
      </c>
      <c r="O11011">
        <v>8.1596526578593096</v>
      </c>
      <c r="P11011">
        <v>8.1348002259419907</v>
      </c>
      <c r="Q11011">
        <v>7.5369478347710803</v>
      </c>
    </row>
    <row r="11012" spans="1:17">
      <c r="A11012" t="s">
        <v>20021</v>
      </c>
      <c r="B11012" s="16" t="s">
        <v>564</v>
      </c>
      <c r="C11012">
        <v>9.0327469395890994</v>
      </c>
      <c r="D11012">
        <v>8.9628596536323997</v>
      </c>
      <c r="E11012">
        <v>8.64364464799303</v>
      </c>
      <c r="F11012">
        <v>9.2804775271285997</v>
      </c>
      <c r="G11012">
        <v>9.1427551649659904</v>
      </c>
      <c r="H11012">
        <v>9.0762107985857607</v>
      </c>
      <c r="I11012">
        <v>8.8641029109942497</v>
      </c>
      <c r="J11012">
        <v>8.5069803579928003</v>
      </c>
      <c r="K11012">
        <v>9.0404909632758095</v>
      </c>
      <c r="L11012">
        <v>9.1775758577401803</v>
      </c>
      <c r="M11012">
        <v>9.5146838953565105</v>
      </c>
      <c r="N11012">
        <v>9.5615432052298193</v>
      </c>
      <c r="O11012">
        <v>9.5639387113131793</v>
      </c>
      <c r="P11012">
        <v>8.9121585051130907</v>
      </c>
      <c r="Q11012">
        <v>10.371129057699999</v>
      </c>
    </row>
    <row r="11013" spans="1:17">
      <c r="A11013" t="s">
        <v>20022</v>
      </c>
      <c r="B11013" s="16" t="s">
        <v>20023</v>
      </c>
      <c r="C11013">
        <v>8.3926755248955995</v>
      </c>
      <c r="D11013">
        <v>8.3456350742750907</v>
      </c>
      <c r="E11013">
        <v>8.1772368720469597</v>
      </c>
      <c r="F11013">
        <v>8.49507571472477</v>
      </c>
      <c r="G11013">
        <v>8.3024221523858994</v>
      </c>
      <c r="H11013">
        <v>8.1254589336877796</v>
      </c>
      <c r="I11013">
        <v>8.1604302441202705</v>
      </c>
      <c r="J11013">
        <v>7.9540623257370999</v>
      </c>
      <c r="K11013">
        <v>8.2566494900727605</v>
      </c>
      <c r="L11013">
        <v>8.3074432656332799</v>
      </c>
      <c r="M11013">
        <v>8.5211100064466798</v>
      </c>
      <c r="N11013">
        <v>8.5863722704926904</v>
      </c>
      <c r="O11013">
        <v>8.50094431680097</v>
      </c>
      <c r="P11013">
        <v>7.5451529460525402</v>
      </c>
      <c r="Q11013">
        <v>9.7703309644362406</v>
      </c>
    </row>
    <row r="11014" spans="1:17">
      <c r="A11014" t="s">
        <v>20024</v>
      </c>
      <c r="B11014" s="16" t="s">
        <v>20025</v>
      </c>
      <c r="C11014">
        <v>8.7165180705200491</v>
      </c>
      <c r="D11014">
        <v>8.7279530853595109</v>
      </c>
      <c r="E11014">
        <v>8.39723465898612</v>
      </c>
      <c r="F11014">
        <v>8.8122809684789996</v>
      </c>
      <c r="G11014">
        <v>8.7025684265198908</v>
      </c>
      <c r="H11014">
        <v>8.9398326804329908</v>
      </c>
      <c r="I11014">
        <v>8.7914383510798402</v>
      </c>
      <c r="J11014">
        <v>8.6704936706008802</v>
      </c>
      <c r="K11014">
        <v>8.5533132934081202</v>
      </c>
      <c r="L11014">
        <v>8.7747037255395792</v>
      </c>
      <c r="M11014">
        <v>8.8909364905648296</v>
      </c>
      <c r="N11014">
        <v>9.1726138676875699</v>
      </c>
      <c r="O11014">
        <v>8.9417570511423694</v>
      </c>
      <c r="P11014">
        <v>9.0573130347342197</v>
      </c>
      <c r="Q11014">
        <v>8.8614637697687808</v>
      </c>
    </row>
    <row r="11015" spans="1:17">
      <c r="A11015" t="s">
        <v>20026</v>
      </c>
      <c r="B11015" s="16" t="s">
        <v>752</v>
      </c>
      <c r="C11015">
        <v>9.1354834185756104</v>
      </c>
      <c r="D11015">
        <v>9.2027626790822108</v>
      </c>
      <c r="E11015">
        <v>8.8173104875205599</v>
      </c>
      <c r="F11015">
        <v>8.5464962012963408</v>
      </c>
      <c r="G11015">
        <v>8.6517674263876199</v>
      </c>
      <c r="H11015">
        <v>8.80760417363072</v>
      </c>
      <c r="I11015">
        <v>9.0908055415557101</v>
      </c>
      <c r="J11015">
        <v>8.8010589858237491</v>
      </c>
      <c r="K11015">
        <v>9.2834857418965004</v>
      </c>
      <c r="L11015">
        <v>8.8699966985731695</v>
      </c>
      <c r="M11015">
        <v>8.3269198409640701</v>
      </c>
      <c r="N11015">
        <v>8.1319892077847893</v>
      </c>
      <c r="O11015">
        <v>8.50094431680097</v>
      </c>
      <c r="P11015">
        <v>9.0633044230541202</v>
      </c>
      <c r="Q11015">
        <v>8.6462459446333604</v>
      </c>
    </row>
    <row r="11016" spans="1:17">
      <c r="A11016" t="s">
        <v>20027</v>
      </c>
      <c r="B11016" s="16" t="s">
        <v>20028</v>
      </c>
      <c r="C11016">
        <v>7.4437264406291996</v>
      </c>
      <c r="D11016">
        <v>7.3755208346582997</v>
      </c>
      <c r="E11016">
        <v>7.7867704078840099</v>
      </c>
      <c r="F11016">
        <v>7.5959218196393197</v>
      </c>
      <c r="G11016">
        <v>7.7282595891436099</v>
      </c>
      <c r="H11016">
        <v>7.8740777915302997</v>
      </c>
      <c r="I11016">
        <v>7.8017620450089202</v>
      </c>
      <c r="J11016">
        <v>7.7357573429090003</v>
      </c>
      <c r="K11016">
        <v>7.4767320324673401</v>
      </c>
      <c r="L11016">
        <v>7.8413885333700302</v>
      </c>
      <c r="M11016">
        <v>7.8251045805827903</v>
      </c>
      <c r="N11016">
        <v>7.8234080134378496</v>
      </c>
      <c r="O11016">
        <v>7.8074009128572897</v>
      </c>
      <c r="P11016">
        <v>7.5956949036652004</v>
      </c>
      <c r="Q11016">
        <v>7.8374797051227896</v>
      </c>
    </row>
    <row r="11017" spans="1:17">
      <c r="A11017" t="s">
        <v>20029</v>
      </c>
      <c r="B11017" s="16" t="e">
        <v>#N/A</v>
      </c>
      <c r="C11017">
        <v>4.5401401503132401</v>
      </c>
      <c r="D11017">
        <v>4.32650596693877</v>
      </c>
      <c r="E11017">
        <v>4.0887687455453801</v>
      </c>
      <c r="F11017">
        <v>4.6581111746450903</v>
      </c>
      <c r="G11017">
        <v>4.4429501088137897</v>
      </c>
      <c r="H11017">
        <v>4.7010860560449901</v>
      </c>
      <c r="I11017">
        <v>5.0470377433929201</v>
      </c>
      <c r="J11017">
        <v>4.4114342089532403</v>
      </c>
      <c r="K11017">
        <v>3.91162951239331</v>
      </c>
      <c r="L11017">
        <v>4.8321653561327897</v>
      </c>
      <c r="M11017">
        <v>4.9785931197958098</v>
      </c>
      <c r="N11017">
        <v>4.9024877034329704</v>
      </c>
      <c r="O11017">
        <v>4.8737348553695998</v>
      </c>
      <c r="P11017">
        <v>4.4479700090536403</v>
      </c>
      <c r="Q11017">
        <v>2.8218677180984102</v>
      </c>
    </row>
    <row r="11018" spans="1:17">
      <c r="A11018" t="s">
        <v>20030</v>
      </c>
      <c r="B11018" s="16" t="s">
        <v>20031</v>
      </c>
      <c r="C11018">
        <v>8.1523961586017109</v>
      </c>
      <c r="D11018">
        <v>7.9937232462368701</v>
      </c>
      <c r="E11018">
        <v>9.3389268727064003</v>
      </c>
      <c r="F11018">
        <v>8.3024481788916997</v>
      </c>
      <c r="G11018">
        <v>8.8813226119601598</v>
      </c>
      <c r="H11018">
        <v>7.6590441808504401</v>
      </c>
      <c r="I11018">
        <v>7.7964629710800297</v>
      </c>
      <c r="J11018">
        <v>8.1435928007986504</v>
      </c>
      <c r="K11018">
        <v>8.0026054467006897</v>
      </c>
      <c r="L11018">
        <v>8.24315815610756</v>
      </c>
      <c r="M11018">
        <v>8.0289574795188603</v>
      </c>
      <c r="N11018">
        <v>9.0513825628502609</v>
      </c>
      <c r="O11018">
        <v>8.3514719531855306</v>
      </c>
      <c r="P11018">
        <v>6.9216961844646496</v>
      </c>
      <c r="Q11018">
        <v>9.8730494596890797</v>
      </c>
    </row>
    <row r="11019" spans="1:17">
      <c r="A11019" t="s">
        <v>20032</v>
      </c>
      <c r="B11019" s="16" t="s">
        <v>20033</v>
      </c>
      <c r="C11019">
        <v>5.5764787150916</v>
      </c>
      <c r="D11019">
        <v>5.1247703439315302</v>
      </c>
      <c r="E11019">
        <v>6.4779724688708198</v>
      </c>
      <c r="F11019">
        <v>6.2199992020099701</v>
      </c>
      <c r="G11019">
        <v>6.18782596009234</v>
      </c>
      <c r="H11019">
        <v>5.1127774112395503</v>
      </c>
      <c r="I11019">
        <v>6.1083114335419397</v>
      </c>
      <c r="J11019">
        <v>5.9250173106924402</v>
      </c>
      <c r="K11019">
        <v>5.81396477862459</v>
      </c>
      <c r="L11019">
        <v>5.6193000299912201</v>
      </c>
      <c r="M11019">
        <v>5.7742918496395301</v>
      </c>
      <c r="N11019">
        <v>6.2749637290068296</v>
      </c>
      <c r="O11019">
        <v>6.1489606103488104</v>
      </c>
      <c r="P11019">
        <v>6.5794772553974399</v>
      </c>
      <c r="Q11019">
        <v>6.2843132996066204</v>
      </c>
    </row>
    <row r="11020" spans="1:17">
      <c r="A11020" t="s">
        <v>20034</v>
      </c>
      <c r="B11020" s="16" t="s">
        <v>20035</v>
      </c>
      <c r="C11020">
        <v>8.0508482938265207</v>
      </c>
      <c r="D11020">
        <v>8.2436904457044093</v>
      </c>
      <c r="E11020">
        <v>8.1597400129956696</v>
      </c>
      <c r="F11020">
        <v>8.2823644893893391</v>
      </c>
      <c r="G11020">
        <v>7.8516423575619001</v>
      </c>
      <c r="H11020">
        <v>9.0587551345420003</v>
      </c>
      <c r="I11020">
        <v>8.0534705485444196</v>
      </c>
      <c r="J11020">
        <v>8.6547255402590206</v>
      </c>
      <c r="K11020">
        <v>7.8432955415329202</v>
      </c>
      <c r="L11020">
        <v>7.9705741912579802</v>
      </c>
      <c r="M11020">
        <v>8.0024973903144492</v>
      </c>
      <c r="N11020">
        <v>7.8906401089279701</v>
      </c>
      <c r="O11020">
        <v>8.0481250850432602</v>
      </c>
      <c r="P11020">
        <v>8.2443761201780408</v>
      </c>
      <c r="Q11020">
        <v>7.6950435514148801</v>
      </c>
    </row>
    <row r="11021" spans="1:17">
      <c r="A11021" t="s">
        <v>20036</v>
      </c>
      <c r="B11021" s="16" t="e">
        <v>#N/A</v>
      </c>
      <c r="C11021">
        <v>7.2277727119103501</v>
      </c>
      <c r="D11021">
        <v>7.1986281877788398</v>
      </c>
      <c r="E11021">
        <v>6.99624750440314</v>
      </c>
      <c r="F11021">
        <v>7.2748775160660903</v>
      </c>
      <c r="G11021">
        <v>7.07100601612012</v>
      </c>
      <c r="H11021">
        <v>6.7844140662405801</v>
      </c>
      <c r="I11021">
        <v>6.9454121858673004</v>
      </c>
      <c r="J11021">
        <v>6.9143859730030597</v>
      </c>
      <c r="K11021">
        <v>6.6891680289055202</v>
      </c>
      <c r="L11021">
        <v>6.6914464111632599</v>
      </c>
      <c r="M11021">
        <v>6.8011855940232602</v>
      </c>
      <c r="N11021">
        <v>6.8664655926759002</v>
      </c>
      <c r="O11021">
        <v>6.60605308271432</v>
      </c>
      <c r="P11021">
        <v>6.96085789457518</v>
      </c>
      <c r="Q11021">
        <v>8.6462459446333604</v>
      </c>
    </row>
    <row r="11022" spans="1:17">
      <c r="A11022" t="s">
        <v>20037</v>
      </c>
      <c r="B11022" s="16" t="s">
        <v>20038</v>
      </c>
      <c r="C11022">
        <v>9.1230345180616101</v>
      </c>
      <c r="D11022">
        <v>9.1356717606646605</v>
      </c>
      <c r="E11022">
        <v>9.2286262606296994</v>
      </c>
      <c r="F11022">
        <v>9.1257008751479205</v>
      </c>
      <c r="G11022">
        <v>8.8895671298915193</v>
      </c>
      <c r="H11022">
        <v>9.4554419073350893</v>
      </c>
      <c r="I11022">
        <v>9.1058655610431405</v>
      </c>
      <c r="J11022">
        <v>9.3153932894730005</v>
      </c>
      <c r="K11022">
        <v>8.8942239638088498</v>
      </c>
      <c r="L11022">
        <v>9.0074614815877396</v>
      </c>
      <c r="M11022">
        <v>8.8673148093033305</v>
      </c>
      <c r="N11022">
        <v>8.7344004763171696</v>
      </c>
      <c r="O11022">
        <v>9.0546485909048204</v>
      </c>
      <c r="P11022">
        <v>9.1643148712128895</v>
      </c>
      <c r="Q11022">
        <v>8.5667227177791094</v>
      </c>
    </row>
    <row r="11023" spans="1:17">
      <c r="A11023" t="s">
        <v>20039</v>
      </c>
      <c r="B11023" s="16" t="s">
        <v>20040</v>
      </c>
      <c r="C11023">
        <v>10.0211838378611</v>
      </c>
      <c r="D11023">
        <v>10.097588870538701</v>
      </c>
      <c r="E11023">
        <v>10.1181948225585</v>
      </c>
      <c r="F11023">
        <v>10.214662249121799</v>
      </c>
      <c r="G11023">
        <v>10.0097340112405</v>
      </c>
      <c r="H11023">
        <v>10.7056171073058</v>
      </c>
      <c r="I11023">
        <v>10.0852422048638</v>
      </c>
      <c r="J11023">
        <v>10.236521248852799</v>
      </c>
      <c r="K11023">
        <v>9.9744304665119703</v>
      </c>
      <c r="L11023">
        <v>10.085622800196001</v>
      </c>
      <c r="M11023">
        <v>10.007225388268999</v>
      </c>
      <c r="N11023">
        <v>10.042481442416699</v>
      </c>
      <c r="O11023">
        <v>9.9469092728907107</v>
      </c>
      <c r="P11023">
        <v>10.177297363889799</v>
      </c>
      <c r="Q11023">
        <v>8.8614637697687808</v>
      </c>
    </row>
    <row r="11024" spans="1:17">
      <c r="A11024" t="s">
        <v>20041</v>
      </c>
      <c r="B11024" s="16" t="s">
        <v>20042</v>
      </c>
      <c r="C11024">
        <v>9.8057495941200798</v>
      </c>
      <c r="D11024">
        <v>9.9735555270088199</v>
      </c>
      <c r="E11024">
        <v>9.9855246132710906</v>
      </c>
      <c r="F11024">
        <v>10.3291654563824</v>
      </c>
      <c r="G11024">
        <v>9.8639619859688494</v>
      </c>
      <c r="H11024">
        <v>10.6578757333371</v>
      </c>
      <c r="I11024">
        <v>10.0106238561197</v>
      </c>
      <c r="J11024">
        <v>10.4075188681163</v>
      </c>
      <c r="K11024">
        <v>9.8793591795747506</v>
      </c>
      <c r="L11024">
        <v>10.226146136298899</v>
      </c>
      <c r="M11024">
        <v>10.2028080254463</v>
      </c>
      <c r="N11024">
        <v>10.4444152050519</v>
      </c>
      <c r="O11024">
        <v>10.278589151531101</v>
      </c>
      <c r="P11024">
        <v>9.6255517967457909</v>
      </c>
      <c r="Q11024">
        <v>10.170622283119799</v>
      </c>
    </row>
    <row r="11025" spans="1:17">
      <c r="A11025" t="s">
        <v>20043</v>
      </c>
      <c r="B11025" s="16" t="s">
        <v>20044</v>
      </c>
      <c r="C11025">
        <v>8.5497832652920707</v>
      </c>
      <c r="D11025">
        <v>8.5597065327987298</v>
      </c>
      <c r="E11025">
        <v>8.5256979587705306</v>
      </c>
      <c r="F11025">
        <v>8.9049302056886805</v>
      </c>
      <c r="G11025">
        <v>8.5092170996471204</v>
      </c>
      <c r="H11025">
        <v>9.4234089163920398</v>
      </c>
      <c r="I11025">
        <v>8.5610400969233709</v>
      </c>
      <c r="J11025">
        <v>8.9689311946836003</v>
      </c>
      <c r="K11025">
        <v>8.3312143899233497</v>
      </c>
      <c r="L11025">
        <v>8.5628505750509607</v>
      </c>
      <c r="M11025">
        <v>8.8207712837645609</v>
      </c>
      <c r="N11025">
        <v>8.8164319891577705</v>
      </c>
      <c r="O11025">
        <v>8.7580669759547298</v>
      </c>
      <c r="P11025">
        <v>8.6145509800764994</v>
      </c>
      <c r="Q11025">
        <v>7.6950435514148801</v>
      </c>
    </row>
    <row r="11026" spans="1:17">
      <c r="A11026" t="s">
        <v>20045</v>
      </c>
      <c r="B11026" s="16" t="s">
        <v>20046</v>
      </c>
      <c r="C11026">
        <v>8.8075065214974604</v>
      </c>
      <c r="D11026">
        <v>8.82849669974396</v>
      </c>
      <c r="E11026">
        <v>8.7681407656484502</v>
      </c>
      <c r="F11026">
        <v>8.2448013488338496</v>
      </c>
      <c r="G11026">
        <v>8.3747008225382498</v>
      </c>
      <c r="H11026">
        <v>7.8180724136366102</v>
      </c>
      <c r="I11026">
        <v>8.82042336825746</v>
      </c>
      <c r="J11026">
        <v>8.3081883755029402</v>
      </c>
      <c r="K11026">
        <v>8.8241289944344903</v>
      </c>
      <c r="L11026">
        <v>8.4754043104696404</v>
      </c>
      <c r="M11026">
        <v>8.1574257024348604</v>
      </c>
      <c r="N11026">
        <v>7.7019505713410101</v>
      </c>
      <c r="O11026">
        <v>8.2092915093210692</v>
      </c>
      <c r="P11026">
        <v>8.6186260540705</v>
      </c>
      <c r="Q11026">
        <v>8.5667227177791094</v>
      </c>
    </row>
    <row r="11027" spans="1:17">
      <c r="A11027" t="s">
        <v>20047</v>
      </c>
      <c r="B11027" s="16" t="s">
        <v>20048</v>
      </c>
      <c r="C11027">
        <v>8.1193357706863605</v>
      </c>
      <c r="D11027">
        <v>8.3043219450637604</v>
      </c>
      <c r="E11027">
        <v>8.1945238237780593</v>
      </c>
      <c r="F11027">
        <v>8.3514661078639794</v>
      </c>
      <c r="G11027">
        <v>8.0802496710528793</v>
      </c>
      <c r="H11027">
        <v>8.4304881484728593</v>
      </c>
      <c r="I11027">
        <v>7.9852629709249596</v>
      </c>
      <c r="J11027">
        <v>8.2343159244005708</v>
      </c>
      <c r="K11027">
        <v>7.9335040014701397</v>
      </c>
      <c r="L11027">
        <v>8.1093006133597694</v>
      </c>
      <c r="M11027">
        <v>8.1086453701514802</v>
      </c>
      <c r="N11027">
        <v>8.1061180339135408</v>
      </c>
      <c r="O11027">
        <v>8.0378570068629696</v>
      </c>
      <c r="P11027">
        <v>7.8318209036303701</v>
      </c>
      <c r="Q11027">
        <v>7.1565710053807701</v>
      </c>
    </row>
    <row r="11028" spans="1:17">
      <c r="A11028" t="s">
        <v>20049</v>
      </c>
      <c r="B11028" s="16" t="s">
        <v>20050</v>
      </c>
      <c r="C11028">
        <v>8.3290456513687392</v>
      </c>
      <c r="D11028">
        <v>8.4969231832933794</v>
      </c>
      <c r="E11028">
        <v>8.3922497014058894</v>
      </c>
      <c r="F11028">
        <v>8.62566615946802</v>
      </c>
      <c r="G11028">
        <v>8.1777647339694806</v>
      </c>
      <c r="H11028">
        <v>8.7891972985372107</v>
      </c>
      <c r="I11028">
        <v>8.3495134574444094</v>
      </c>
      <c r="J11028">
        <v>8.6816519689081293</v>
      </c>
      <c r="K11028">
        <v>8.4318799122865098</v>
      </c>
      <c r="L11028">
        <v>8.3856212379454504</v>
      </c>
      <c r="M11028">
        <v>8.5187789124361508</v>
      </c>
      <c r="N11028">
        <v>8.36433849331498</v>
      </c>
      <c r="O11028">
        <v>8.4502441871687708</v>
      </c>
      <c r="P11028">
        <v>8.3063331283135806</v>
      </c>
      <c r="Q11028">
        <v>7.6950435514148801</v>
      </c>
    </row>
    <row r="11029" spans="1:17">
      <c r="A11029" t="s">
        <v>20051</v>
      </c>
      <c r="B11029" s="16" t="s">
        <v>20052</v>
      </c>
      <c r="C11029">
        <v>9.5163606752013692</v>
      </c>
      <c r="D11029">
        <v>9.5268286031375897</v>
      </c>
      <c r="E11029">
        <v>9.58806298957842</v>
      </c>
      <c r="F11029">
        <v>9.2989151851370497</v>
      </c>
      <c r="G11029">
        <v>9.2807781937125498</v>
      </c>
      <c r="H11029">
        <v>10.122874225566701</v>
      </c>
      <c r="I11029">
        <v>9.6604654275551596</v>
      </c>
      <c r="J11029">
        <v>9.6726578971712396</v>
      </c>
      <c r="K11029">
        <v>9.3751826478086908</v>
      </c>
      <c r="L11029">
        <v>9.6339209307193094</v>
      </c>
      <c r="M11029">
        <v>9.67396225187988</v>
      </c>
      <c r="N11029">
        <v>9.8942488263114097</v>
      </c>
      <c r="O11029">
        <v>9.7175599387019709</v>
      </c>
      <c r="P11029">
        <v>9.3643923171168204</v>
      </c>
      <c r="Q11029">
        <v>10.1972634697877</v>
      </c>
    </row>
    <row r="11030" spans="1:17">
      <c r="A11030" t="s">
        <v>20053</v>
      </c>
      <c r="B11030" s="16" t="s">
        <v>20054</v>
      </c>
      <c r="C11030">
        <v>9.5920738256434497</v>
      </c>
      <c r="D11030">
        <v>9.6096800372523496</v>
      </c>
      <c r="E11030">
        <v>9.6118363287230508</v>
      </c>
      <c r="F11030">
        <v>9.6320398432822891</v>
      </c>
      <c r="G11030">
        <v>9.4922248211512894</v>
      </c>
      <c r="H11030">
        <v>10.340711385490399</v>
      </c>
      <c r="I11030">
        <v>9.6472920699635001</v>
      </c>
      <c r="J11030">
        <v>9.7360992693851092</v>
      </c>
      <c r="K11030">
        <v>9.5441103938308007</v>
      </c>
      <c r="L11030">
        <v>9.6587650526261601</v>
      </c>
      <c r="M11030">
        <v>9.8922108474307802</v>
      </c>
      <c r="N11030">
        <v>9.7318418181758801</v>
      </c>
      <c r="O11030">
        <v>9.8747571776933896</v>
      </c>
      <c r="P11030">
        <v>9.5140572914874504</v>
      </c>
      <c r="Q11030">
        <v>10.526275924513399</v>
      </c>
    </row>
    <row r="11031" spans="1:17">
      <c r="A11031" t="s">
        <v>20055</v>
      </c>
      <c r="B11031" s="16" t="s">
        <v>20056</v>
      </c>
      <c r="C11031">
        <v>9.6365407573709696</v>
      </c>
      <c r="D11031">
        <v>9.6279276408617491</v>
      </c>
      <c r="E11031">
        <v>9.7985580035727295</v>
      </c>
      <c r="F11031">
        <v>9.8892696740579993</v>
      </c>
      <c r="G11031">
        <v>9.7033455939615294</v>
      </c>
      <c r="H11031">
        <v>10.147850796163199</v>
      </c>
      <c r="I11031">
        <v>9.5019953481440993</v>
      </c>
      <c r="J11031">
        <v>9.8931037836035305</v>
      </c>
      <c r="K11031">
        <v>9.2883744041324405</v>
      </c>
      <c r="L11031">
        <v>9.5508261929487706</v>
      </c>
      <c r="M11031">
        <v>9.8088306664898308</v>
      </c>
      <c r="N11031">
        <v>9.9352088559979101</v>
      </c>
      <c r="O11031">
        <v>9.8910001757634802</v>
      </c>
      <c r="P11031">
        <v>9.2587115822381492</v>
      </c>
      <c r="Q11031">
        <v>9.6208993709487292</v>
      </c>
    </row>
    <row r="11032" spans="1:17">
      <c r="A11032" t="s">
        <v>20057</v>
      </c>
      <c r="B11032" s="16" t="e">
        <v>#N/A</v>
      </c>
      <c r="C11032">
        <v>10.2482877948778</v>
      </c>
      <c r="D11032">
        <v>10.1750414528949</v>
      </c>
      <c r="E11032">
        <v>10.427971468022299</v>
      </c>
      <c r="F11032">
        <v>10.4397831197057</v>
      </c>
      <c r="G11032">
        <v>10.3565030508519</v>
      </c>
      <c r="H11032">
        <v>10.393006739419301</v>
      </c>
      <c r="I11032">
        <v>10.215901823375701</v>
      </c>
      <c r="J11032">
        <v>10.0792317663829</v>
      </c>
      <c r="K11032">
        <v>10.3767906991114</v>
      </c>
      <c r="L11032">
        <v>10.408906424093299</v>
      </c>
      <c r="M11032">
        <v>10.3542510197999</v>
      </c>
      <c r="N11032">
        <v>10.6758745506507</v>
      </c>
      <c r="O11032">
        <v>10.269847671921999</v>
      </c>
      <c r="P11032">
        <v>9.8043005241314596</v>
      </c>
      <c r="Q11032">
        <v>11.240743943668701</v>
      </c>
    </row>
    <row r="11033" spans="1:17">
      <c r="A11033" t="s">
        <v>20058</v>
      </c>
      <c r="B11033" s="16" t="s">
        <v>20059</v>
      </c>
      <c r="C11033">
        <v>9.0148894649904996</v>
      </c>
      <c r="D11033">
        <v>9.1590276347847901</v>
      </c>
      <c r="E11033">
        <v>9.5749286494505093</v>
      </c>
      <c r="F11033">
        <v>9.1664363472143897</v>
      </c>
      <c r="G11033">
        <v>9.4067389853163892</v>
      </c>
      <c r="H11033">
        <v>8.9564242527192608</v>
      </c>
      <c r="I11033">
        <v>11.213308685019999</v>
      </c>
      <c r="J11033">
        <v>10.3810745217137</v>
      </c>
      <c r="K11033">
        <v>8.9280338258610605</v>
      </c>
      <c r="L11033">
        <v>11.068030905529399</v>
      </c>
      <c r="M11033">
        <v>10.5230334644036</v>
      </c>
      <c r="N11033">
        <v>10.598398986218299</v>
      </c>
      <c r="O11033">
        <v>8.73707415902315</v>
      </c>
      <c r="P11033">
        <v>11.7712472599716</v>
      </c>
      <c r="Q11033">
        <v>10.0294952513164</v>
      </c>
    </row>
    <row r="11034" spans="1:17">
      <c r="A11034" t="s">
        <v>20060</v>
      </c>
      <c r="B11034" s="16" t="s">
        <v>673</v>
      </c>
      <c r="C11034">
        <v>7.89350948884357</v>
      </c>
      <c r="D11034">
        <v>7.9272203020126</v>
      </c>
      <c r="E11034">
        <v>8.1300980002261394</v>
      </c>
      <c r="F11034">
        <v>8.1629463640282296</v>
      </c>
      <c r="G11034">
        <v>7.8684360662305703</v>
      </c>
      <c r="H11034">
        <v>7.7651961808521097</v>
      </c>
      <c r="I11034">
        <v>7.6918871602461998</v>
      </c>
      <c r="J11034">
        <v>7.7696424796746699</v>
      </c>
      <c r="K11034">
        <v>7.4594718310895898</v>
      </c>
      <c r="L11034">
        <v>7.6616785142278898</v>
      </c>
      <c r="M11034">
        <v>7.9165304623469304</v>
      </c>
      <c r="N11034">
        <v>7.9403022398048799</v>
      </c>
      <c r="O11034">
        <v>7.8549777622216004</v>
      </c>
      <c r="P11034">
        <v>7.4198202750926399</v>
      </c>
      <c r="Q11034">
        <v>9.0486929182374407</v>
      </c>
    </row>
    <row r="11035" spans="1:17">
      <c r="A11035" t="s">
        <v>20061</v>
      </c>
      <c r="B11035" s="16" t="s">
        <v>20062</v>
      </c>
      <c r="C11035">
        <v>7.8078865927447199</v>
      </c>
      <c r="D11035">
        <v>7.6749463618858202</v>
      </c>
      <c r="E11035">
        <v>8.0813646268332704</v>
      </c>
      <c r="F11035">
        <v>8.1145370567023694</v>
      </c>
      <c r="G11035">
        <v>7.8403367479662602</v>
      </c>
      <c r="H11035">
        <v>7.8590183406468102</v>
      </c>
      <c r="I11035">
        <v>7.54158301079321</v>
      </c>
      <c r="J11035">
        <v>7.9687194154310497</v>
      </c>
      <c r="K11035">
        <v>7.4536720854595897</v>
      </c>
      <c r="L11035">
        <v>7.9074293776084597</v>
      </c>
      <c r="M11035">
        <v>8.0772971265180296</v>
      </c>
      <c r="N11035">
        <v>8.3386514711424304</v>
      </c>
      <c r="O11035">
        <v>7.9309378388704204</v>
      </c>
      <c r="P11035">
        <v>7.2617771611034998</v>
      </c>
      <c r="Q11035">
        <v>8.7216113394761106</v>
      </c>
    </row>
    <row r="11036" spans="1:17">
      <c r="A11036" t="s">
        <v>20063</v>
      </c>
      <c r="B11036" s="16" t="s">
        <v>20064</v>
      </c>
      <c r="C11036">
        <v>9.8542512983970898</v>
      </c>
      <c r="D11036">
        <v>9.8366393030224692</v>
      </c>
      <c r="E11036">
        <v>9.7796015480712892</v>
      </c>
      <c r="F11036">
        <v>9.4904677574421008</v>
      </c>
      <c r="G11036">
        <v>9.8847288509139997</v>
      </c>
      <c r="H11036">
        <v>9.5190459255702695</v>
      </c>
      <c r="I11036">
        <v>9.8397237810426699</v>
      </c>
      <c r="J11036">
        <v>10.6858965466984</v>
      </c>
      <c r="K11036">
        <v>10.608120724527501</v>
      </c>
      <c r="L11036">
        <v>9.8338057503201597</v>
      </c>
      <c r="M11036">
        <v>9.8390321283741304</v>
      </c>
      <c r="N11036">
        <v>9.0377678823633101</v>
      </c>
      <c r="O11036">
        <v>9.8407285020785604</v>
      </c>
      <c r="P11036">
        <v>9.7024193379803201</v>
      </c>
      <c r="Q11036">
        <v>10.323554046550599</v>
      </c>
    </row>
    <row r="11037" spans="1:17">
      <c r="A11037" t="s">
        <v>20065</v>
      </c>
      <c r="B11037" s="16" t="s">
        <v>20066</v>
      </c>
      <c r="C11037">
        <v>8.4268482544490908</v>
      </c>
      <c r="D11037">
        <v>8.2030537350437793</v>
      </c>
      <c r="E11037">
        <v>9.0877679756443506</v>
      </c>
      <c r="F11037">
        <v>8.4019773116726792</v>
      </c>
      <c r="G11037">
        <v>9.0028343749339896</v>
      </c>
      <c r="H11037">
        <v>7.3711522214359002</v>
      </c>
      <c r="I11037">
        <v>8.1727477804035704</v>
      </c>
      <c r="J11037">
        <v>8.3757123529207398</v>
      </c>
      <c r="K11037">
        <v>8.5009135528979503</v>
      </c>
      <c r="L11037">
        <v>8.5860686647221094</v>
      </c>
      <c r="M11037">
        <v>8.0223878819767105</v>
      </c>
      <c r="N11037">
        <v>8.4318374141485002</v>
      </c>
      <c r="O11037">
        <v>8.3624822321399996</v>
      </c>
      <c r="P11037">
        <v>7.5621983133254398</v>
      </c>
      <c r="Q11037">
        <v>10.371129057699999</v>
      </c>
    </row>
    <row r="11038" spans="1:17">
      <c r="A11038" t="s">
        <v>20067</v>
      </c>
      <c r="B11038" s="16" t="s">
        <v>1041</v>
      </c>
      <c r="C11038">
        <v>8.1359607826231297</v>
      </c>
      <c r="D11038">
        <v>8.2689660213155491</v>
      </c>
      <c r="E11038">
        <v>8.0751553989247302</v>
      </c>
      <c r="F11038">
        <v>8.5124204652147704</v>
      </c>
      <c r="G11038">
        <v>8.1040732145649308</v>
      </c>
      <c r="H11038">
        <v>8.8538846304249006</v>
      </c>
      <c r="I11038">
        <v>8.4235252308595108</v>
      </c>
      <c r="J11038">
        <v>8.4714139790657796</v>
      </c>
      <c r="K11038">
        <v>8.1954782915448607</v>
      </c>
      <c r="L11038">
        <v>8.1720390860348306</v>
      </c>
      <c r="M11038">
        <v>8.4445793299875795</v>
      </c>
      <c r="N11038">
        <v>8.5706979596082302</v>
      </c>
      <c r="O11038">
        <v>8.4783496525784496</v>
      </c>
      <c r="P11038">
        <v>8.6977983539115709</v>
      </c>
      <c r="Q11038">
        <v>7.1565710053807701</v>
      </c>
    </row>
    <row r="11039" spans="1:17">
      <c r="A11039" t="s">
        <v>20068</v>
      </c>
      <c r="B11039" s="16" t="s">
        <v>20069</v>
      </c>
      <c r="C11039">
        <v>5.3018286845624196</v>
      </c>
      <c r="D11039">
        <v>5.0571074914141203</v>
      </c>
      <c r="E11039">
        <v>5.5841231653957797</v>
      </c>
      <c r="F11039">
        <v>5.2866768958500598</v>
      </c>
      <c r="G11039">
        <v>5.2496646871628903</v>
      </c>
      <c r="H11039">
        <v>4.8818202206169596</v>
      </c>
      <c r="I11039">
        <v>5.4054102752163304</v>
      </c>
      <c r="J11039">
        <v>5.5420329423979799</v>
      </c>
      <c r="K11039">
        <v>5.1105762950505103</v>
      </c>
      <c r="L11039">
        <v>5.0240271819925297</v>
      </c>
      <c r="M11039">
        <v>4.7613190738105597</v>
      </c>
      <c r="N11039">
        <v>4.8593448344507699</v>
      </c>
      <c r="O11039">
        <v>5.4891879906168004</v>
      </c>
      <c r="P11039">
        <v>5.6354911062640802</v>
      </c>
      <c r="Q11039">
        <v>2.8218677180984102</v>
      </c>
    </row>
    <row r="11040" spans="1:17">
      <c r="A11040" t="s">
        <v>20070</v>
      </c>
      <c r="B11040" s="16" t="s">
        <v>20071</v>
      </c>
      <c r="C11040">
        <v>8.9622820901896603</v>
      </c>
      <c r="D11040">
        <v>9.0340669079289402</v>
      </c>
      <c r="E11040">
        <v>8.6352311780946405</v>
      </c>
      <c r="F11040">
        <v>8.4265842880602904</v>
      </c>
      <c r="G11040">
        <v>8.6963153275284899</v>
      </c>
      <c r="H11040">
        <v>8.4673467704439904</v>
      </c>
      <c r="I11040">
        <v>8.8564902700753105</v>
      </c>
      <c r="J11040">
        <v>8.4428400524153204</v>
      </c>
      <c r="K11040">
        <v>9.01908236197362</v>
      </c>
      <c r="L11040">
        <v>8.73630771115001</v>
      </c>
      <c r="M11040">
        <v>8.5117629285046092</v>
      </c>
      <c r="N11040">
        <v>8.2587237784821692</v>
      </c>
      <c r="O11040">
        <v>8.7093184304295708</v>
      </c>
      <c r="P11040">
        <v>8.8089580437431305</v>
      </c>
      <c r="Q11040">
        <v>8.9889439006726093</v>
      </c>
    </row>
    <row r="11041" spans="1:17">
      <c r="A11041" t="s">
        <v>20072</v>
      </c>
      <c r="B11041" s="16" t="s">
        <v>20073</v>
      </c>
      <c r="C11041">
        <v>7.8738161322913598</v>
      </c>
      <c r="D11041">
        <v>7.9893839773392799</v>
      </c>
      <c r="E11041">
        <v>7.9449959594491801</v>
      </c>
      <c r="F11041">
        <v>8.0287157893436998</v>
      </c>
      <c r="G11041">
        <v>8.2900152901646003</v>
      </c>
      <c r="H11041">
        <v>8.2069884902560695</v>
      </c>
      <c r="I11041">
        <v>7.8989074613176902</v>
      </c>
      <c r="J11041">
        <v>7.9687194154310497</v>
      </c>
      <c r="K11041">
        <v>7.68902799721163</v>
      </c>
      <c r="L11041">
        <v>7.7872872960004802</v>
      </c>
      <c r="M11041">
        <v>7.9480728598295203</v>
      </c>
      <c r="N11041">
        <v>8.0484173864103496</v>
      </c>
      <c r="O11041">
        <v>8.1784681790709008</v>
      </c>
      <c r="P11041">
        <v>8.1517772893263505</v>
      </c>
      <c r="Q11041">
        <v>7.1565710053807701</v>
      </c>
    </row>
    <row r="11042" spans="1:17">
      <c r="A11042" t="s">
        <v>20074</v>
      </c>
      <c r="B11042" s="16" t="s">
        <v>20075</v>
      </c>
      <c r="C11042">
        <v>8.0243021689939695</v>
      </c>
      <c r="D11042">
        <v>7.9317506448125501</v>
      </c>
      <c r="E11042">
        <v>7.4451736993824396</v>
      </c>
      <c r="F11042">
        <v>8.2857312665949507</v>
      </c>
      <c r="G11042">
        <v>7.9548378349425004</v>
      </c>
      <c r="H11042">
        <v>8.7705524145982405</v>
      </c>
      <c r="I11042">
        <v>8.0083595317666898</v>
      </c>
      <c r="J11042">
        <v>7.9577406046059203</v>
      </c>
      <c r="K11042">
        <v>7.8299346334044699</v>
      </c>
      <c r="L11042">
        <v>8.0395047964500801</v>
      </c>
      <c r="M11042">
        <v>8.2559057861840994</v>
      </c>
      <c r="N11042">
        <v>8.4353039221832997</v>
      </c>
      <c r="O11042">
        <v>8.4136623289140893</v>
      </c>
      <c r="P11042">
        <v>8.2756875406830996</v>
      </c>
      <c r="Q11042">
        <v>7.3593062614465703</v>
      </c>
    </row>
    <row r="11043" spans="1:17">
      <c r="A11043" t="s">
        <v>20076</v>
      </c>
      <c r="B11043" s="16" t="s">
        <v>20077</v>
      </c>
      <c r="C11043">
        <v>6.5315893522846098</v>
      </c>
      <c r="D11043">
        <v>6.5295865794184396</v>
      </c>
      <c r="E11043">
        <v>6.0115232870691901</v>
      </c>
      <c r="F11043">
        <v>6.3160633938475401</v>
      </c>
      <c r="G11043">
        <v>6.2408034171745701</v>
      </c>
      <c r="H11043">
        <v>7.09044629115437</v>
      </c>
      <c r="I11043">
        <v>6.6595345132719403</v>
      </c>
      <c r="J11043">
        <v>6.7957351857853503</v>
      </c>
      <c r="K11043">
        <v>6.2920916190738598</v>
      </c>
      <c r="L11043">
        <v>6.5912491228452401</v>
      </c>
      <c r="M11043">
        <v>6.8391816814422404</v>
      </c>
      <c r="N11043">
        <v>6.7705787629087899</v>
      </c>
      <c r="O11043">
        <v>7.0641355976147899</v>
      </c>
      <c r="P11043">
        <v>6.5794772553974399</v>
      </c>
      <c r="Q11043">
        <v>2.8218677180984102</v>
      </c>
    </row>
    <row r="11044" spans="1:17">
      <c r="A11044" t="s">
        <v>20078</v>
      </c>
      <c r="B11044" s="16" t="s">
        <v>20079</v>
      </c>
      <c r="C11044">
        <v>8.1686461813222593</v>
      </c>
      <c r="D11044">
        <v>8.1689314671409701</v>
      </c>
      <c r="E11044">
        <v>7.54747676036735</v>
      </c>
      <c r="F11044">
        <v>7.2124563554963999</v>
      </c>
      <c r="G11044">
        <v>8.0754373225795995</v>
      </c>
      <c r="H11044">
        <v>7.8128713237024003</v>
      </c>
      <c r="I11044">
        <v>8.1438413401934309</v>
      </c>
      <c r="J11044">
        <v>7.0993033865592601</v>
      </c>
      <c r="K11044">
        <v>8.2024047387496797</v>
      </c>
      <c r="L11044">
        <v>7.8462075032984497</v>
      </c>
      <c r="M11044">
        <v>8.0223878819767105</v>
      </c>
      <c r="N11044">
        <v>8.1191116870903208</v>
      </c>
      <c r="O11044">
        <v>7.7072538988913903</v>
      </c>
      <c r="P11044">
        <v>8.6784091111591692</v>
      </c>
      <c r="Q11044">
        <v>6.9204191934356096</v>
      </c>
    </row>
    <row r="11045" spans="1:17">
      <c r="A11045" t="s">
        <v>20080</v>
      </c>
      <c r="B11045" s="16" t="s">
        <v>20081</v>
      </c>
      <c r="C11045">
        <v>8.6105069053927696</v>
      </c>
      <c r="D11045">
        <v>8.7434888749305308</v>
      </c>
      <c r="E11045">
        <v>8.6520093064600498</v>
      </c>
      <c r="F11045">
        <v>8.8308324139195999</v>
      </c>
      <c r="G11045">
        <v>8.6931785790484994</v>
      </c>
      <c r="H11045">
        <v>9.3264579790432993</v>
      </c>
      <c r="I11045">
        <v>8.7807522000412899</v>
      </c>
      <c r="J11045">
        <v>9.1258333517711101</v>
      </c>
      <c r="K11045">
        <v>8.5880989471758191</v>
      </c>
      <c r="L11045">
        <v>8.4629154824285298</v>
      </c>
      <c r="M11045">
        <v>8.4999932062071704</v>
      </c>
      <c r="N11045">
        <v>8.6533839447869099</v>
      </c>
      <c r="O11045">
        <v>8.6295451802716592</v>
      </c>
      <c r="P11045">
        <v>8.92866273471056</v>
      </c>
      <c r="Q11045">
        <v>7.3593062614465703</v>
      </c>
    </row>
    <row r="11046" spans="1:17">
      <c r="A11046" t="s">
        <v>20082</v>
      </c>
      <c r="B11046" s="16" t="s">
        <v>20083</v>
      </c>
      <c r="C11046">
        <v>8.0198298639946692</v>
      </c>
      <c r="D11046">
        <v>7.8334854690290996</v>
      </c>
      <c r="E11046">
        <v>7.7006203336366701</v>
      </c>
      <c r="F11046">
        <v>8.3737828705194008</v>
      </c>
      <c r="G11046">
        <v>8.1087910140625894</v>
      </c>
      <c r="H11046">
        <v>8.8437276848097603</v>
      </c>
      <c r="I11046">
        <v>8.1521596650516592</v>
      </c>
      <c r="J11046">
        <v>8.2098539453822994</v>
      </c>
      <c r="K11046">
        <v>7.7844810546957897</v>
      </c>
      <c r="L11046">
        <v>8.1527251491148505</v>
      </c>
      <c r="M11046">
        <v>8.6135777911916893</v>
      </c>
      <c r="N11046">
        <v>8.7372113942905205</v>
      </c>
      <c r="O11046">
        <v>8.4959537959627394</v>
      </c>
      <c r="P11046">
        <v>8.0826347707077897</v>
      </c>
      <c r="Q11046">
        <v>7.6950435514148801</v>
      </c>
    </row>
    <row r="11047" spans="1:17">
      <c r="A11047" t="s">
        <v>20084</v>
      </c>
      <c r="B11047" s="16" t="s">
        <v>20085</v>
      </c>
      <c r="C11047">
        <v>5.3018286845624196</v>
      </c>
      <c r="D11047">
        <v>5.0219292506328799</v>
      </c>
      <c r="E11047">
        <v>5.2635360024135203</v>
      </c>
      <c r="F11047">
        <v>5.3934871370174804</v>
      </c>
      <c r="G11047">
        <v>5.4158963756298002</v>
      </c>
      <c r="H11047">
        <v>5.24699422619977</v>
      </c>
      <c r="I11047">
        <v>4.8882864984054599</v>
      </c>
      <c r="J11047">
        <v>4.9787429435777097</v>
      </c>
      <c r="K11047">
        <v>5.2281375793192604</v>
      </c>
      <c r="L11047">
        <v>5.1269350135493204</v>
      </c>
      <c r="M11047">
        <v>5.0881524599701597</v>
      </c>
      <c r="N11047">
        <v>5.5585000893321901</v>
      </c>
      <c r="O11047">
        <v>5.35969092477659</v>
      </c>
      <c r="P11047">
        <v>4.4479700090536403</v>
      </c>
      <c r="Q11047">
        <v>5.81282804418474</v>
      </c>
    </row>
    <row r="11048" spans="1:17">
      <c r="A11048" t="s">
        <v>20086</v>
      </c>
      <c r="B11048" s="16" t="s">
        <v>20087</v>
      </c>
      <c r="C11048">
        <v>7.5654219318715104</v>
      </c>
      <c r="D11048">
        <v>7.2933241178891697</v>
      </c>
      <c r="E11048">
        <v>7.8608524105655997</v>
      </c>
      <c r="F11048">
        <v>7.7647734552471501</v>
      </c>
      <c r="G11048">
        <v>8.5092170996471204</v>
      </c>
      <c r="H11048">
        <v>7.0016356944961498</v>
      </c>
      <c r="I11048">
        <v>9.4027069688326694</v>
      </c>
      <c r="J11048">
        <v>8.5416903511870608</v>
      </c>
      <c r="K11048">
        <v>8.1206666716959894</v>
      </c>
      <c r="L11048">
        <v>8.9004112083067604</v>
      </c>
      <c r="M11048">
        <v>8.6222894531535008</v>
      </c>
      <c r="N11048">
        <v>9.3428081906380207</v>
      </c>
      <c r="O11048">
        <v>7.9529660197328198</v>
      </c>
      <c r="P11048">
        <v>9.5184248889032794</v>
      </c>
      <c r="Q11048">
        <v>10.170622283119799</v>
      </c>
    </row>
    <row r="11049" spans="1:17">
      <c r="A11049" t="s">
        <v>20088</v>
      </c>
      <c r="B11049" s="16" t="s">
        <v>20089</v>
      </c>
      <c r="C11049">
        <v>6.9070693679184698</v>
      </c>
      <c r="D11049">
        <v>6.7099380949169003</v>
      </c>
      <c r="E11049">
        <v>7.0093636205731702</v>
      </c>
      <c r="F11049">
        <v>7.0788318150758602</v>
      </c>
      <c r="G11049">
        <v>7.5933012397728801</v>
      </c>
      <c r="H11049">
        <v>5.6808363808980902</v>
      </c>
      <c r="I11049">
        <v>6.0006802574656097</v>
      </c>
      <c r="J11049">
        <v>6.2131681188238099</v>
      </c>
      <c r="K11049">
        <v>6.5650981829796002</v>
      </c>
      <c r="L11049">
        <v>6.4456704962526796</v>
      </c>
      <c r="M11049">
        <v>6.7778941321205197</v>
      </c>
      <c r="N11049">
        <v>7.6005332363814002</v>
      </c>
      <c r="O11049">
        <v>6.7892790834488199</v>
      </c>
      <c r="P11049">
        <v>5.4975049655279902</v>
      </c>
      <c r="Q11049">
        <v>8.3931679398307004</v>
      </c>
    </row>
    <row r="11050" spans="1:17">
      <c r="A11050" t="s">
        <v>20090</v>
      </c>
      <c r="B11050" s="16" t="s">
        <v>20091</v>
      </c>
      <c r="C11050">
        <v>7.9463175135047797</v>
      </c>
      <c r="D11050">
        <v>8.0066631710940506</v>
      </c>
      <c r="E11050">
        <v>7.6429850953719196</v>
      </c>
      <c r="F11050">
        <v>8.0447047320042202</v>
      </c>
      <c r="G11050">
        <v>8.0706088457570306</v>
      </c>
      <c r="H11050">
        <v>7.7918770233954904</v>
      </c>
      <c r="I11050">
        <v>7.8070416876015098</v>
      </c>
      <c r="J11050">
        <v>7.9650691019481696</v>
      </c>
      <c r="K11050">
        <v>7.7890915310614997</v>
      </c>
      <c r="L11050">
        <v>7.6340711410823099</v>
      </c>
      <c r="M11050">
        <v>7.9857095708883197</v>
      </c>
      <c r="N11050">
        <v>7.9255825764837597</v>
      </c>
      <c r="O11050">
        <v>7.8820218970094302</v>
      </c>
      <c r="P11050">
        <v>7.9465531089579002</v>
      </c>
      <c r="Q11050">
        <v>8.1958182219819093</v>
      </c>
    </row>
    <row r="11051" spans="1:17">
      <c r="A11051" t="s">
        <v>20092</v>
      </c>
      <c r="B11051" s="16" t="s">
        <v>20093</v>
      </c>
      <c r="C11051">
        <v>11.611366951651499</v>
      </c>
      <c r="D11051">
        <v>11.575683268567801</v>
      </c>
      <c r="E11051">
        <v>11.977920924180699</v>
      </c>
      <c r="F11051">
        <v>11.8253612144276</v>
      </c>
      <c r="G11051">
        <v>11.882017224579499</v>
      </c>
      <c r="H11051">
        <v>11.5242305083307</v>
      </c>
      <c r="I11051">
        <v>12.696519791937099</v>
      </c>
      <c r="J11051">
        <v>12.721747193393901</v>
      </c>
      <c r="K11051">
        <v>11.9174848356382</v>
      </c>
      <c r="L11051">
        <v>13.124949832365999</v>
      </c>
      <c r="M11051">
        <v>12.573535938877701</v>
      </c>
      <c r="N11051">
        <v>13.0990447447618</v>
      </c>
      <c r="O11051">
        <v>11.9369248968026</v>
      </c>
      <c r="P11051">
        <v>13.1564317300078</v>
      </c>
      <c r="Q11051">
        <v>13.449138462086101</v>
      </c>
    </row>
    <row r="11052" spans="1:17">
      <c r="A11052" t="s">
        <v>20094</v>
      </c>
      <c r="B11052" s="16" t="s">
        <v>20095</v>
      </c>
      <c r="C11052">
        <v>4.7424302842105197</v>
      </c>
      <c r="D11052">
        <v>4.8302002317971402</v>
      </c>
      <c r="E11052">
        <v>4.2015349465393896</v>
      </c>
      <c r="F11052">
        <v>4.0118215330109104</v>
      </c>
      <c r="G11052">
        <v>4.5079198595814196</v>
      </c>
      <c r="H11052">
        <v>4.4894640760069198</v>
      </c>
      <c r="I11052">
        <v>5.0470377433929201</v>
      </c>
      <c r="J11052">
        <v>4.8507352198443803</v>
      </c>
      <c r="K11052">
        <v>5.2832656349479699</v>
      </c>
      <c r="L11052">
        <v>4.6061367415952201</v>
      </c>
      <c r="M11052">
        <v>5.0345141375896603</v>
      </c>
      <c r="N11052">
        <v>5.53224518406659</v>
      </c>
      <c r="O11052">
        <v>4.9681956947275898</v>
      </c>
      <c r="P11052">
        <v>4.86023234540618</v>
      </c>
      <c r="Q11052">
        <v>6.2843132996066204</v>
      </c>
    </row>
    <row r="11053" spans="1:17">
      <c r="A11053" t="s">
        <v>20096</v>
      </c>
      <c r="B11053" s="16" t="s">
        <v>20097</v>
      </c>
      <c r="C11053">
        <v>4.2263167103073602</v>
      </c>
      <c r="D11053">
        <v>3.8603343823973102</v>
      </c>
      <c r="E11053">
        <v>4.2015349465393896</v>
      </c>
      <c r="F11053">
        <v>3.7319397910766599</v>
      </c>
      <c r="G11053">
        <v>4.2225520177193703</v>
      </c>
      <c r="H11053">
        <v>4.4894640760069198</v>
      </c>
      <c r="I11053">
        <v>4.4354937019020104</v>
      </c>
      <c r="J11053">
        <v>4.4114342089532403</v>
      </c>
      <c r="K11053">
        <v>3.7184612093777498</v>
      </c>
      <c r="L11053">
        <v>4.5555022990765597</v>
      </c>
      <c r="M11053">
        <v>4.1590575299716699</v>
      </c>
      <c r="N11053">
        <v>4.3174573962368399</v>
      </c>
      <c r="O11053">
        <v>4.1329497517715001</v>
      </c>
      <c r="P11053">
        <v>4.8003293124776603</v>
      </c>
      <c r="Q11053">
        <v>2.8218677180984102</v>
      </c>
    </row>
    <row r="11054" spans="1:17">
      <c r="A11054" t="s">
        <v>20098</v>
      </c>
      <c r="B11054" s="16" t="s">
        <v>20099</v>
      </c>
      <c r="C11054">
        <v>7.89350948884357</v>
      </c>
      <c r="D11054">
        <v>7.5914754388868602</v>
      </c>
      <c r="E11054">
        <v>7.7246317272255904</v>
      </c>
      <c r="F11054">
        <v>7.7934538836603604</v>
      </c>
      <c r="G11054">
        <v>8.0313871407461406</v>
      </c>
      <c r="H11054">
        <v>7.3425375554330703</v>
      </c>
      <c r="I11054">
        <v>7.5160073190113001</v>
      </c>
      <c r="J11054">
        <v>7.4986792321813898</v>
      </c>
      <c r="K11054">
        <v>7.6439183356257399</v>
      </c>
      <c r="L11054">
        <v>7.6833893383256999</v>
      </c>
      <c r="M11054">
        <v>7.8251045805827903</v>
      </c>
      <c r="N11054">
        <v>7.9977212093333803</v>
      </c>
      <c r="O11054">
        <v>7.7540209104091602</v>
      </c>
      <c r="P11054">
        <v>7.3130577291766397</v>
      </c>
      <c r="Q11054">
        <v>8.3931679398307004</v>
      </c>
    </row>
    <row r="11055" spans="1:17">
      <c r="A11055" t="s">
        <v>20100</v>
      </c>
      <c r="B11055" s="16" t="e">
        <v>#N/A</v>
      </c>
      <c r="C11055">
        <v>11.5718439708077</v>
      </c>
      <c r="D11055">
        <v>11.6684435977134</v>
      </c>
      <c r="E11055">
        <v>11.6560075437294</v>
      </c>
      <c r="F11055">
        <v>11.859070488168401</v>
      </c>
      <c r="G11055">
        <v>11.592064427231699</v>
      </c>
      <c r="H11055">
        <v>12.3052784619451</v>
      </c>
      <c r="I11055">
        <v>11.6404295223156</v>
      </c>
      <c r="J11055">
        <v>12.0112695698478</v>
      </c>
      <c r="K11055">
        <v>11.7284044200201</v>
      </c>
      <c r="L11055">
        <v>11.7055350773882</v>
      </c>
      <c r="M11055">
        <v>11.5317947045928</v>
      </c>
      <c r="N11055">
        <v>11.805041594212099</v>
      </c>
      <c r="O11055">
        <v>11.507905682574799</v>
      </c>
      <c r="P11055">
        <v>11.7560716670954</v>
      </c>
      <c r="Q11055">
        <v>11.1481947941479</v>
      </c>
    </row>
    <row r="11056" spans="1:17">
      <c r="A11056" t="s">
        <v>20101</v>
      </c>
      <c r="B11056" s="16" t="s">
        <v>20102</v>
      </c>
      <c r="C11056">
        <v>9.2993465988300308</v>
      </c>
      <c r="D11056">
        <v>9.3520892394966193</v>
      </c>
      <c r="E11056">
        <v>9.1182694755772395</v>
      </c>
      <c r="F11056">
        <v>8.7768403114384004</v>
      </c>
      <c r="G11056">
        <v>9.0864935762753305</v>
      </c>
      <c r="H11056">
        <v>10.057374624123</v>
      </c>
      <c r="I11056">
        <v>10.251158087813799</v>
      </c>
      <c r="J11056">
        <v>10.0528409352866</v>
      </c>
      <c r="K11056">
        <v>9.6479201039417397</v>
      </c>
      <c r="L11056">
        <v>10.125774754793399</v>
      </c>
      <c r="M11056">
        <v>9.7838176851798107</v>
      </c>
      <c r="N11056">
        <v>10.131686151668999</v>
      </c>
      <c r="O11056">
        <v>9.4053509157316206</v>
      </c>
      <c r="P11056">
        <v>10.3948112547686</v>
      </c>
      <c r="Q11056">
        <v>9.4093039143768298</v>
      </c>
    </row>
    <row r="11057" spans="1:17">
      <c r="A11057" t="s">
        <v>20103</v>
      </c>
      <c r="B11057" s="16" t="s">
        <v>20104</v>
      </c>
      <c r="C11057">
        <v>8.4166812301774208</v>
      </c>
      <c r="D11057">
        <v>8.3524069167452293</v>
      </c>
      <c r="E11057">
        <v>8.2833738846968892</v>
      </c>
      <c r="F11057">
        <v>8.49507571472477</v>
      </c>
      <c r="G11057">
        <v>8.1822476825020392</v>
      </c>
      <c r="H11057">
        <v>8.6328167826664899</v>
      </c>
      <c r="I11057">
        <v>8.4166379679994598</v>
      </c>
      <c r="J11057">
        <v>8.3893903148200799</v>
      </c>
      <c r="K11057">
        <v>8.4981021980709208</v>
      </c>
      <c r="L11057">
        <v>8.2395012745264999</v>
      </c>
      <c r="M11057">
        <v>8.5094166588323397</v>
      </c>
      <c r="N11057">
        <v>7.9977212093333803</v>
      </c>
      <c r="O11057">
        <v>8.4030375540667706</v>
      </c>
      <c r="P11057">
        <v>8.3113779670886903</v>
      </c>
      <c r="Q11057">
        <v>8.2978683598244807</v>
      </c>
    </row>
    <row r="11058" spans="1:17">
      <c r="A11058" t="s">
        <v>20105</v>
      </c>
      <c r="B11058" s="16" t="s">
        <v>20106</v>
      </c>
      <c r="C11058">
        <v>7.37528481659107</v>
      </c>
      <c r="D11058">
        <v>7.2357921293189102</v>
      </c>
      <c r="E11058">
        <v>7.7867704078840099</v>
      </c>
      <c r="F11058">
        <v>7.4653008151311404</v>
      </c>
      <c r="G11058">
        <v>7.3276608930228999</v>
      </c>
      <c r="H11058">
        <v>8.4236841350598102</v>
      </c>
      <c r="I11058">
        <v>7.4965226275688401</v>
      </c>
      <c r="J11058">
        <v>7.9650691019481696</v>
      </c>
      <c r="K11058">
        <v>6.9915428190875799</v>
      </c>
      <c r="L11058">
        <v>7.3311349400453301</v>
      </c>
      <c r="M11058">
        <v>7.4860897101662998</v>
      </c>
      <c r="N11058">
        <v>7.9788347363882597</v>
      </c>
      <c r="O11058">
        <v>7.8781894052357098</v>
      </c>
      <c r="P11058">
        <v>7.4476120505710899</v>
      </c>
      <c r="Q11058">
        <v>6.6375058506955904</v>
      </c>
    </row>
    <row r="11059" spans="1:17">
      <c r="A11059" t="s">
        <v>20107</v>
      </c>
      <c r="B11059" s="16" t="s">
        <v>20108</v>
      </c>
      <c r="C11059">
        <v>5.9648587736005902</v>
      </c>
      <c r="D11059">
        <v>5.8489556220091004</v>
      </c>
      <c r="E11059">
        <v>5.4332085476316498</v>
      </c>
      <c r="F11059">
        <v>5.7920231273194096</v>
      </c>
      <c r="G11059">
        <v>6.2750527402873404</v>
      </c>
      <c r="H11059">
        <v>5.60924398810252</v>
      </c>
      <c r="I11059">
        <v>5.9436150510419798</v>
      </c>
      <c r="J11059">
        <v>5.6937689133072196</v>
      </c>
      <c r="K11059">
        <v>5.7189566481727701</v>
      </c>
      <c r="L11059">
        <v>6.2100400854538496</v>
      </c>
      <c r="M11059">
        <v>6.0477582448035001</v>
      </c>
      <c r="N11059">
        <v>6.3058276490510803</v>
      </c>
      <c r="O11059">
        <v>5.5884838182520804</v>
      </c>
      <c r="P11059">
        <v>6.1512012767569502</v>
      </c>
      <c r="Q11059">
        <v>5.09416193408443</v>
      </c>
    </row>
    <row r="11060" spans="1:17">
      <c r="A11060" t="s">
        <v>20109</v>
      </c>
      <c r="B11060" s="16" t="s">
        <v>20110</v>
      </c>
      <c r="C11060">
        <v>9.9688174672978693</v>
      </c>
      <c r="D11060">
        <v>9.8498547853304306</v>
      </c>
      <c r="E11060">
        <v>9.8594035947986107</v>
      </c>
      <c r="F11060">
        <v>10.0313599786537</v>
      </c>
      <c r="G11060">
        <v>9.9492424220185498</v>
      </c>
      <c r="H11060">
        <v>8.8102146508065005</v>
      </c>
      <c r="I11060">
        <v>9.5531182892037396</v>
      </c>
      <c r="J11060">
        <v>8.9597948693222307</v>
      </c>
      <c r="K11060">
        <v>10.388219838816401</v>
      </c>
      <c r="L11060">
        <v>10.0682138932447</v>
      </c>
      <c r="M11060">
        <v>9.36833634928586</v>
      </c>
      <c r="N11060">
        <v>9.9797917764325295</v>
      </c>
      <c r="O11060">
        <v>9.2165712417171406</v>
      </c>
      <c r="P11060">
        <v>8.8683420335961696</v>
      </c>
      <c r="Q11060">
        <v>12.2619926414999</v>
      </c>
    </row>
    <row r="11061" spans="1:17">
      <c r="A11061" t="s">
        <v>20111</v>
      </c>
      <c r="B11061" s="16" t="s">
        <v>20112</v>
      </c>
      <c r="C11061">
        <v>9.6203949383918701</v>
      </c>
      <c r="D11061">
        <v>9.7534201911217604</v>
      </c>
      <c r="E11061">
        <v>9.1451799487209495</v>
      </c>
      <c r="F11061">
        <v>8.9565243407472508</v>
      </c>
      <c r="G11061">
        <v>9.4795384648382193</v>
      </c>
      <c r="H11061">
        <v>8.8764795171433608</v>
      </c>
      <c r="I11061">
        <v>9.3221003103757596</v>
      </c>
      <c r="J11061">
        <v>8.9977844461117602</v>
      </c>
      <c r="K11061">
        <v>9.7971450181383393</v>
      </c>
      <c r="L11061">
        <v>9.2914020020577297</v>
      </c>
      <c r="M11061">
        <v>9.1702403898350493</v>
      </c>
      <c r="N11061">
        <v>8.8737547060106596</v>
      </c>
      <c r="O11061">
        <v>9.1982577714394598</v>
      </c>
      <c r="P11061">
        <v>9.4897962078023905</v>
      </c>
      <c r="Q11061">
        <v>9.8730494596890797</v>
      </c>
    </row>
    <row r="11062" spans="1:17">
      <c r="A11062" t="s">
        <v>20113</v>
      </c>
      <c r="B11062" s="16" t="s">
        <v>2318</v>
      </c>
      <c r="C11062">
        <v>9.4110781271869808</v>
      </c>
      <c r="D11062">
        <v>9.4996444426091404</v>
      </c>
      <c r="E11062">
        <v>9.6309999691854102</v>
      </c>
      <c r="F11062">
        <v>9.3798741005400199</v>
      </c>
      <c r="G11062">
        <v>9.6116449858006394</v>
      </c>
      <c r="H11062">
        <v>9.2706936216782605</v>
      </c>
      <c r="I11062">
        <v>10.121681447537201</v>
      </c>
      <c r="J11062">
        <v>9.8776653825902301</v>
      </c>
      <c r="K11062">
        <v>9.2302822191165799</v>
      </c>
      <c r="L11062">
        <v>10.115841051411101</v>
      </c>
      <c r="M11062">
        <v>10.1321539237347</v>
      </c>
      <c r="N11062">
        <v>10.117735780428299</v>
      </c>
      <c r="O11062">
        <v>9.4980953709924307</v>
      </c>
      <c r="P11062">
        <v>10.381686990139899</v>
      </c>
      <c r="Q11062">
        <v>8.9266120302692595</v>
      </c>
    </row>
    <row r="11063" spans="1:17">
      <c r="A11063" t="s">
        <v>20114</v>
      </c>
      <c r="B11063" s="16" t="s">
        <v>20115</v>
      </c>
      <c r="C11063">
        <v>10.2105481087249</v>
      </c>
      <c r="D11063">
        <v>9.6745886475326301</v>
      </c>
      <c r="E11063">
        <v>11.232654557947599</v>
      </c>
      <c r="F11063">
        <v>10.460775208015299</v>
      </c>
      <c r="G11063">
        <v>10.990945291017001</v>
      </c>
      <c r="H11063">
        <v>6.6964695242667904</v>
      </c>
      <c r="I11063">
        <v>9.3016917724275601</v>
      </c>
      <c r="J11063">
        <v>8.5755842601456003</v>
      </c>
      <c r="K11063">
        <v>10.702696726255599</v>
      </c>
      <c r="L11063">
        <v>10.8987743085654</v>
      </c>
      <c r="M11063">
        <v>10.5125314854017</v>
      </c>
      <c r="N11063">
        <v>11.0282430481238</v>
      </c>
      <c r="O11063">
        <v>10.6128827480988</v>
      </c>
      <c r="P11063">
        <v>7.1306752673032401</v>
      </c>
      <c r="Q11063">
        <v>13.702600966224599</v>
      </c>
    </row>
    <row r="11064" spans="1:17">
      <c r="A11064" t="s">
        <v>20116</v>
      </c>
      <c r="B11064" s="16" t="s">
        <v>20117</v>
      </c>
      <c r="C11064">
        <v>11.0773848422086</v>
      </c>
      <c r="D11064">
        <v>11.074543536543301</v>
      </c>
      <c r="E11064">
        <v>10.796585822101401</v>
      </c>
      <c r="F11064">
        <v>10.681852836601101</v>
      </c>
      <c r="G11064">
        <v>10.976830336572</v>
      </c>
      <c r="H11064">
        <v>11.203829944106801</v>
      </c>
      <c r="I11064">
        <v>11.7887617244323</v>
      </c>
      <c r="J11064">
        <v>10.966890268834399</v>
      </c>
      <c r="K11064">
        <v>11.3725852756815</v>
      </c>
      <c r="L11064">
        <v>12.0939669630982</v>
      </c>
      <c r="M11064">
        <v>11.9062693948287</v>
      </c>
      <c r="N11064">
        <v>11.882920806725799</v>
      </c>
      <c r="O11064">
        <v>11.3759842342913</v>
      </c>
      <c r="P11064">
        <v>11.3824607171751</v>
      </c>
      <c r="Q11064">
        <v>10.371129057699999</v>
      </c>
    </row>
    <row r="11065" spans="1:17">
      <c r="A11065" t="s">
        <v>20118</v>
      </c>
      <c r="B11065" s="16" t="s">
        <v>20119</v>
      </c>
      <c r="C11065">
        <v>4.7424302842105197</v>
      </c>
      <c r="D11065">
        <v>4.8302002317971402</v>
      </c>
      <c r="E11065">
        <v>4.3969712788901898</v>
      </c>
      <c r="F11065">
        <v>4.2284225029819602</v>
      </c>
      <c r="G11065">
        <v>4.5079198595814196</v>
      </c>
      <c r="H11065">
        <v>4.8818202206169596</v>
      </c>
      <c r="I11065">
        <v>4.8453589192974098</v>
      </c>
      <c r="J11065">
        <v>4.5040669171042298</v>
      </c>
      <c r="K11065">
        <v>4.3302743077434496</v>
      </c>
      <c r="L11065">
        <v>4.7015176725495298</v>
      </c>
      <c r="M11065">
        <v>4.7613190738105597</v>
      </c>
      <c r="N11065">
        <v>4.72039054531127</v>
      </c>
      <c r="O11065">
        <v>4.6608164090738198</v>
      </c>
      <c r="P11065">
        <v>4.9722592042386102</v>
      </c>
      <c r="Q11065">
        <v>2.8218677180984102</v>
      </c>
    </row>
    <row r="11066" spans="1:17">
      <c r="A11066" t="s">
        <v>20120</v>
      </c>
      <c r="B11066" s="16" t="e">
        <v>#N/A</v>
      </c>
      <c r="C11066">
        <v>9.6409129771725102</v>
      </c>
      <c r="D11066">
        <v>9.6459472876099106</v>
      </c>
      <c r="E11066">
        <v>9.7642549545540493</v>
      </c>
      <c r="F11066">
        <v>9.5602136047163793</v>
      </c>
      <c r="G11066">
        <v>9.4556779061013394</v>
      </c>
      <c r="H11066">
        <v>8.8411772305795093</v>
      </c>
      <c r="I11066">
        <v>9.36207098147921</v>
      </c>
      <c r="J11066">
        <v>9.37020639432723</v>
      </c>
      <c r="K11066">
        <v>9.4771820527432205</v>
      </c>
      <c r="L11066">
        <v>9.3124319005702105</v>
      </c>
      <c r="M11066">
        <v>9.2802737801992397</v>
      </c>
      <c r="N11066">
        <v>8.7622660717952705</v>
      </c>
      <c r="O11066">
        <v>9.3090780633301495</v>
      </c>
      <c r="P11066">
        <v>9.2560985329532599</v>
      </c>
      <c r="Q11066">
        <v>9.7343991185863192</v>
      </c>
    </row>
    <row r="11067" spans="1:17">
      <c r="A11067" t="s">
        <v>20121</v>
      </c>
      <c r="B11067" s="16" t="s">
        <v>20122</v>
      </c>
      <c r="C11067">
        <v>7.68329101588514</v>
      </c>
      <c r="D11067">
        <v>7.7332212181927797</v>
      </c>
      <c r="E11067">
        <v>7.5916769976640897</v>
      </c>
      <c r="F11067">
        <v>8.0327296924600002</v>
      </c>
      <c r="G11067">
        <v>7.3597189200466699</v>
      </c>
      <c r="H11067">
        <v>7.8740777915302997</v>
      </c>
      <c r="I11067">
        <v>7.5288520054046</v>
      </c>
      <c r="J11067">
        <v>8.0153504169977605</v>
      </c>
      <c r="K11067">
        <v>7.6388177437481604</v>
      </c>
      <c r="L11067">
        <v>7.6506990356972198</v>
      </c>
      <c r="M11067">
        <v>7.6570955096628603</v>
      </c>
      <c r="N11067">
        <v>7.0858084553801799</v>
      </c>
      <c r="O11067">
        <v>7.6409284237376403</v>
      </c>
      <c r="P11067">
        <v>7.9203680110028296</v>
      </c>
      <c r="Q11067">
        <v>2.8218677180984102</v>
      </c>
    </row>
    <row r="11068" spans="1:17">
      <c r="A11068" t="s">
        <v>20123</v>
      </c>
      <c r="B11068" s="16" t="s">
        <v>20124</v>
      </c>
      <c r="C11068">
        <v>8.1887043491586695</v>
      </c>
      <c r="D11068">
        <v>8.1841967584028499</v>
      </c>
      <c r="E11068">
        <v>8.3822277666055296</v>
      </c>
      <c r="F11068">
        <v>8.1408055213675699</v>
      </c>
      <c r="G11068">
        <v>8.2900152901646003</v>
      </c>
      <c r="H11068">
        <v>8.1254589336877796</v>
      </c>
      <c r="I11068">
        <v>8.4473747659926808</v>
      </c>
      <c r="J11068">
        <v>8.23734468089331</v>
      </c>
      <c r="K11068">
        <v>8.4523584796657705</v>
      </c>
      <c r="L11068">
        <v>8.0891210769297501</v>
      </c>
      <c r="M11068">
        <v>8.1900292076341596</v>
      </c>
      <c r="N11068">
        <v>7.6491503760657302</v>
      </c>
      <c r="O11068">
        <v>8.0718031023560606</v>
      </c>
      <c r="P11068">
        <v>8.6900739169594203</v>
      </c>
      <c r="Q11068">
        <v>8.9266120302692595</v>
      </c>
    </row>
    <row r="11069" spans="1:17">
      <c r="A11069" t="s">
        <v>20125</v>
      </c>
      <c r="B11069" s="16" t="s">
        <v>20126</v>
      </c>
      <c r="C11069">
        <v>7.8130666640351603</v>
      </c>
      <c r="D11069">
        <v>7.6964111900943601</v>
      </c>
      <c r="E11069">
        <v>7.6843872809925298</v>
      </c>
      <c r="F11069">
        <v>8.0327296924600002</v>
      </c>
      <c r="G11069">
        <v>7.84600064815635</v>
      </c>
      <c r="H11069">
        <v>8.4134175153610506</v>
      </c>
      <c r="I11069">
        <v>7.9282716937134499</v>
      </c>
      <c r="J11069">
        <v>7.8027483751390001</v>
      </c>
      <c r="K11069">
        <v>7.6988632198298799</v>
      </c>
      <c r="L11069">
        <v>7.8700633797023896</v>
      </c>
      <c r="M11069">
        <v>8.0157881868778507</v>
      </c>
      <c r="N11069">
        <v>7.9977212093333803</v>
      </c>
      <c r="O11069">
        <v>8.0784973832545308</v>
      </c>
      <c r="P11069">
        <v>7.8936980098415299</v>
      </c>
      <c r="Q11069">
        <v>7.1565710053807701</v>
      </c>
    </row>
    <row r="11070" spans="1:17">
      <c r="A11070" t="s">
        <v>20127</v>
      </c>
      <c r="B11070" s="16" t="s">
        <v>20128</v>
      </c>
      <c r="C11070">
        <v>10.8138663886466</v>
      </c>
      <c r="D11070">
        <v>10.716923902105</v>
      </c>
      <c r="E11070">
        <v>10.6919980113394</v>
      </c>
      <c r="F11070">
        <v>10.1707461960844</v>
      </c>
      <c r="G11070">
        <v>10.630952137231301</v>
      </c>
      <c r="H11070">
        <v>9.18881387882805</v>
      </c>
      <c r="I11070">
        <v>10.3973244373793</v>
      </c>
      <c r="J11070">
        <v>9.8978945950003503</v>
      </c>
      <c r="K11070">
        <v>10.8466228518023</v>
      </c>
      <c r="L11070">
        <v>10.483421364058101</v>
      </c>
      <c r="M11070">
        <v>10.1518373003628</v>
      </c>
      <c r="N11070">
        <v>9.8351400601562702</v>
      </c>
      <c r="O11070">
        <v>10.2829401077881</v>
      </c>
      <c r="P11070">
        <v>10.010592799370601</v>
      </c>
      <c r="Q11070">
        <v>11.601444150662299</v>
      </c>
    </row>
    <row r="11071" spans="1:17">
      <c r="A11071" t="s">
        <v>20129</v>
      </c>
      <c r="B11071" s="16" t="s">
        <v>20130</v>
      </c>
      <c r="C11071">
        <v>9.9929599121112798</v>
      </c>
      <c r="D11071">
        <v>10.0452843335715</v>
      </c>
      <c r="E11071">
        <v>10.168608091642399</v>
      </c>
      <c r="F11071">
        <v>10.351817439746</v>
      </c>
      <c r="G11071">
        <v>10.0858382147951</v>
      </c>
      <c r="H11071">
        <v>10.459355453072501</v>
      </c>
      <c r="I11071">
        <v>9.9185946799321307</v>
      </c>
      <c r="J11071">
        <v>10.376276360026999</v>
      </c>
      <c r="K11071">
        <v>9.9458394115800193</v>
      </c>
      <c r="L11071">
        <v>10.1336727585508</v>
      </c>
      <c r="M11071">
        <v>10.4984088530226</v>
      </c>
      <c r="N11071">
        <v>10.3856268854022</v>
      </c>
      <c r="O11071">
        <v>10.547482274392801</v>
      </c>
      <c r="P11071">
        <v>10.1352610947283</v>
      </c>
      <c r="Q11071">
        <v>9.9995340544913205</v>
      </c>
    </row>
    <row r="11072" spans="1:17">
      <c r="A11072" t="s">
        <v>20131</v>
      </c>
      <c r="B11072" s="16" t="s">
        <v>20132</v>
      </c>
      <c r="C11072">
        <v>7.7442269088090496</v>
      </c>
      <c r="D11072">
        <v>7.7435677630348598</v>
      </c>
      <c r="E11072">
        <v>8.0998333460772791</v>
      </c>
      <c r="F11072">
        <v>8.1592797687752299</v>
      </c>
      <c r="G11072">
        <v>8.2478703011938208</v>
      </c>
      <c r="H11072">
        <v>7.8232547837607704</v>
      </c>
      <c r="I11072">
        <v>7.6804239359659299</v>
      </c>
      <c r="J11072">
        <v>8.2067667936407496</v>
      </c>
      <c r="K11072">
        <v>7.8164485876033698</v>
      </c>
      <c r="L11072">
        <v>7.7872872960004802</v>
      </c>
      <c r="M11072">
        <v>7.8475819702733904</v>
      </c>
      <c r="N11072">
        <v>8.0973900376133496</v>
      </c>
      <c r="O11072">
        <v>8.0275152162073304</v>
      </c>
      <c r="P11072">
        <v>7.5279031862563199</v>
      </c>
      <c r="Q11072">
        <v>8.48255560796823</v>
      </c>
    </row>
    <row r="11073" spans="1:17">
      <c r="A11073" t="s">
        <v>20133</v>
      </c>
      <c r="B11073" s="16" t="s">
        <v>20134</v>
      </c>
      <c r="C11073">
        <v>10.922002844279399</v>
      </c>
      <c r="D11073">
        <v>10.7306272244876</v>
      </c>
      <c r="E11073">
        <v>11.7865903516374</v>
      </c>
      <c r="F11073">
        <v>10.834981162914101</v>
      </c>
      <c r="G11073">
        <v>11.205321000780501</v>
      </c>
      <c r="H11073">
        <v>9.6660513556167906</v>
      </c>
      <c r="I11073">
        <v>10.3726354368793</v>
      </c>
      <c r="J11073">
        <v>10.953607283165001</v>
      </c>
      <c r="K11073">
        <v>10.9668514530824</v>
      </c>
      <c r="L11073">
        <v>10.7973909293402</v>
      </c>
      <c r="M11073">
        <v>10.442339279195</v>
      </c>
      <c r="N11073">
        <v>10.988108583876899</v>
      </c>
      <c r="O11073">
        <v>10.6989720107292</v>
      </c>
      <c r="P11073">
        <v>9.8535284366372409</v>
      </c>
      <c r="Q11073">
        <v>13.6457066697189</v>
      </c>
    </row>
    <row r="11074" spans="1:17">
      <c r="A11074" t="s">
        <v>20135</v>
      </c>
      <c r="B11074" s="16" t="s">
        <v>20136</v>
      </c>
      <c r="C11074">
        <v>7.9743261270216497</v>
      </c>
      <c r="D11074">
        <v>7.7175606130823198</v>
      </c>
      <c r="E11074">
        <v>8.0751553989247302</v>
      </c>
      <c r="F11074">
        <v>7.5120915885307804</v>
      </c>
      <c r="G11074">
        <v>7.96528252173289</v>
      </c>
      <c r="H11074">
        <v>6.3518923622338201</v>
      </c>
      <c r="I11074">
        <v>7.1255674474227</v>
      </c>
      <c r="J11074">
        <v>7.1257495591542801</v>
      </c>
      <c r="K11074">
        <v>7.7517875700135699</v>
      </c>
      <c r="L11074">
        <v>7.6941231603234703</v>
      </c>
      <c r="M11074">
        <v>7.7071318379341101</v>
      </c>
      <c r="N11074">
        <v>7.9500324336625701</v>
      </c>
      <c r="O11074">
        <v>7.76236314720368</v>
      </c>
      <c r="P11074">
        <v>5.9565984970148804</v>
      </c>
      <c r="Q11074">
        <v>10.323554046550599</v>
      </c>
    </row>
    <row r="11075" spans="1:17">
      <c r="A11075" t="s">
        <v>20137</v>
      </c>
      <c r="B11075" s="16" t="s">
        <v>20138</v>
      </c>
      <c r="C11075">
        <v>8.2812783898564302</v>
      </c>
      <c r="D11075">
        <v>8.2142506024486099</v>
      </c>
      <c r="E11075">
        <v>7.3961522183172299</v>
      </c>
      <c r="F11075">
        <v>7.7206521667665999</v>
      </c>
      <c r="G11075">
        <v>8.4056968466389108</v>
      </c>
      <c r="H11075">
        <v>7.5062591777923702</v>
      </c>
      <c r="I11075">
        <v>7.6276786157742302</v>
      </c>
      <c r="J11075">
        <v>7.0379548135020604</v>
      </c>
      <c r="K11075">
        <v>7.8609194024132698</v>
      </c>
      <c r="L11075">
        <v>7.7872872960004802</v>
      </c>
      <c r="M11075">
        <v>8.1753008172404797</v>
      </c>
      <c r="N11075">
        <v>8.2469348951680406</v>
      </c>
      <c r="O11075">
        <v>8.3207526954773599</v>
      </c>
      <c r="P11075">
        <v>7.4567578773205998</v>
      </c>
      <c r="Q11075">
        <v>8.7932323857913595</v>
      </c>
    </row>
    <row r="11076" spans="1:17">
      <c r="A11076" t="s">
        <v>20139</v>
      </c>
      <c r="B11076" s="16" t="s">
        <v>20140</v>
      </c>
      <c r="C11076">
        <v>8.9173279972281794</v>
      </c>
      <c r="D11076">
        <v>8.9956630552794294</v>
      </c>
      <c r="E11076">
        <v>8.6849909506970207</v>
      </c>
      <c r="F11076">
        <v>8.6905920191859405</v>
      </c>
      <c r="G11076">
        <v>8.8107210601174</v>
      </c>
      <c r="H11076">
        <v>8.8462736360713805</v>
      </c>
      <c r="I11076">
        <v>8.8615698267390801</v>
      </c>
      <c r="J11076">
        <v>8.7297478351779692</v>
      </c>
      <c r="K11076">
        <v>8.7528121642609094</v>
      </c>
      <c r="L11076">
        <v>8.6834688765458097</v>
      </c>
      <c r="M11076">
        <v>9.0151886129439198</v>
      </c>
      <c r="N11076">
        <v>8.4525125106070007</v>
      </c>
      <c r="O11076">
        <v>9.0898453864803095</v>
      </c>
      <c r="P11076">
        <v>9.2587115822381492</v>
      </c>
      <c r="Q11076">
        <v>7.8374797051227896</v>
      </c>
    </row>
    <row r="11077" spans="1:17">
      <c r="A11077" t="s">
        <v>20141</v>
      </c>
      <c r="B11077" s="16" t="s">
        <v>20142</v>
      </c>
      <c r="C11077">
        <v>6.0560432175631203</v>
      </c>
      <c r="D11077">
        <v>5.4196943085789</v>
      </c>
      <c r="E11077">
        <v>5.1699772735735099</v>
      </c>
      <c r="F11077">
        <v>5.9029685313311697</v>
      </c>
      <c r="G11077">
        <v>5.8882770820909203</v>
      </c>
      <c r="H11077">
        <v>4.07504641393726</v>
      </c>
      <c r="I11077">
        <v>5.5153350959386502</v>
      </c>
      <c r="J11077">
        <v>3.6724961835054399</v>
      </c>
      <c r="K11077">
        <v>6.7088377735554596</v>
      </c>
      <c r="L11077">
        <v>6.1165539736613903</v>
      </c>
      <c r="M11077">
        <v>5.6583384812313096</v>
      </c>
      <c r="N11077">
        <v>5.6587966909913696</v>
      </c>
      <c r="O11077">
        <v>5.5691886856815396</v>
      </c>
      <c r="P11077">
        <v>4.5271021320563003</v>
      </c>
      <c r="Q11077">
        <v>8.6462459446333604</v>
      </c>
    </row>
    <row r="11078" spans="1:17">
      <c r="A11078" t="s">
        <v>20143</v>
      </c>
      <c r="B11078" s="16" t="s">
        <v>20144</v>
      </c>
      <c r="C11078">
        <v>12.141135608742101</v>
      </c>
      <c r="D11078">
        <v>12.081322200585699</v>
      </c>
      <c r="E11078">
        <v>13.4983656318791</v>
      </c>
      <c r="F11078">
        <v>12.882120324860701</v>
      </c>
      <c r="G11078">
        <v>13.147065193532599</v>
      </c>
      <c r="H11078">
        <v>12.2857206348885</v>
      </c>
      <c r="I11078">
        <v>12.122023871168199</v>
      </c>
      <c r="J11078">
        <v>13.502338431346001</v>
      </c>
      <c r="K11078">
        <v>11.7445007125414</v>
      </c>
      <c r="L11078">
        <v>11.844951800886101</v>
      </c>
      <c r="M11078">
        <v>12.039637986522299</v>
      </c>
      <c r="N11078">
        <v>12.5861878216798</v>
      </c>
      <c r="O11078">
        <v>12.697659488837999</v>
      </c>
      <c r="P11078">
        <v>11.884691433314201</v>
      </c>
      <c r="Q11078">
        <v>12.562746302057599</v>
      </c>
    </row>
    <row r="11079" spans="1:17">
      <c r="A11079" t="s">
        <v>20145</v>
      </c>
      <c r="B11079" s="16" t="s">
        <v>20146</v>
      </c>
      <c r="C11079">
        <v>8.4635255929627107</v>
      </c>
      <c r="D11079">
        <v>8.3857969599743605</v>
      </c>
      <c r="E11079">
        <v>8.36197239696968</v>
      </c>
      <c r="F11079">
        <v>7.5959218196393197</v>
      </c>
      <c r="G11079">
        <v>8.5514040589944198</v>
      </c>
      <c r="H11079">
        <v>7.5693331069165399</v>
      </c>
      <c r="I11079">
        <v>8.2010857285135703</v>
      </c>
      <c r="J11079">
        <v>8.0293999353103107</v>
      </c>
      <c r="K11079">
        <v>8.4896350872864605</v>
      </c>
      <c r="L11079">
        <v>8.3789889909718003</v>
      </c>
      <c r="M11079">
        <v>8.3766877734546998</v>
      </c>
      <c r="N11079">
        <v>7.6551136364300802</v>
      </c>
      <c r="O11079">
        <v>8.3842536430706094</v>
      </c>
      <c r="P11079">
        <v>7.42914401366719</v>
      </c>
      <c r="Q11079">
        <v>10.5051077436532</v>
      </c>
    </row>
    <row r="11080" spans="1:17">
      <c r="A11080" t="s">
        <v>20147</v>
      </c>
      <c r="B11080" s="16" t="s">
        <v>20148</v>
      </c>
      <c r="C11080">
        <v>5.8673482739251597</v>
      </c>
      <c r="D11080">
        <v>5.1247703439315302</v>
      </c>
      <c r="E11080">
        <v>6.1130249648544597</v>
      </c>
      <c r="F11080">
        <v>6.1471629119605797</v>
      </c>
      <c r="G11080">
        <v>6.1139565568328003</v>
      </c>
      <c r="H11080">
        <v>5.5593717733825097</v>
      </c>
      <c r="I11080">
        <v>5.4886690454658904</v>
      </c>
      <c r="J11080">
        <v>5.2279045433873996</v>
      </c>
      <c r="K11080">
        <v>5.5739944882594701</v>
      </c>
      <c r="L11080">
        <v>5.7296673572142103</v>
      </c>
      <c r="M11080">
        <v>6.1608227199956103</v>
      </c>
      <c r="N11080">
        <v>6.6678003653061104</v>
      </c>
      <c r="O11080">
        <v>6.6608435268053103</v>
      </c>
      <c r="P11080">
        <v>5.0248478020067502</v>
      </c>
      <c r="Q11080">
        <v>6.9204191934356096</v>
      </c>
    </row>
    <row r="11081" spans="1:17">
      <c r="A11081" t="s">
        <v>20149</v>
      </c>
      <c r="B11081" s="16" t="s">
        <v>20150</v>
      </c>
      <c r="C11081">
        <v>6.4931841072364804</v>
      </c>
      <c r="D11081">
        <v>6.37757613081736</v>
      </c>
      <c r="E11081">
        <v>6.2748053550712104</v>
      </c>
      <c r="F11081">
        <v>6.1471629119605797</v>
      </c>
      <c r="G11081">
        <v>7.4141555573024602</v>
      </c>
      <c r="H11081">
        <v>5.3395340803022098</v>
      </c>
      <c r="I11081">
        <v>6.3167164806778997</v>
      </c>
      <c r="J11081">
        <v>5.8467461768600897</v>
      </c>
      <c r="K11081">
        <v>6.4410344304551499</v>
      </c>
      <c r="L11081">
        <v>6.1640690053138298</v>
      </c>
      <c r="M11081">
        <v>5.8515834476412998</v>
      </c>
      <c r="N11081">
        <v>6.0741695914303397</v>
      </c>
      <c r="O11081">
        <v>6.1489606103488104</v>
      </c>
      <c r="P11081">
        <v>5.8197066879617596</v>
      </c>
      <c r="Q11081">
        <v>7.3593062614465703</v>
      </c>
    </row>
    <row r="11082" spans="1:17">
      <c r="A11082" t="s">
        <v>20151</v>
      </c>
      <c r="B11082" s="16" t="s">
        <v>20152</v>
      </c>
      <c r="C11082">
        <v>7.7442269088090496</v>
      </c>
      <c r="D11082">
        <v>7.5683737919101199</v>
      </c>
      <c r="E11082">
        <v>7.8894499985839701</v>
      </c>
      <c r="F11082">
        <v>7.8445953114530003</v>
      </c>
      <c r="G11082">
        <v>7.8289416707684198</v>
      </c>
      <c r="H11082">
        <v>8.1421380682365498</v>
      </c>
      <c r="I11082">
        <v>7.95229269076051</v>
      </c>
      <c r="J11082">
        <v>8.0570944783562695</v>
      </c>
      <c r="K11082">
        <v>7.94594176370844</v>
      </c>
      <c r="L11082">
        <v>7.9348311061702796</v>
      </c>
      <c r="M11082">
        <v>8.1240673728060901</v>
      </c>
      <c r="N11082">
        <v>7.6067009694817296</v>
      </c>
      <c r="O11082">
        <v>8.1690911291198294</v>
      </c>
      <c r="P11082">
        <v>8.2705159848330094</v>
      </c>
      <c r="Q11082">
        <v>6.6375058506955904</v>
      </c>
    </row>
    <row r="11083" spans="1:17">
      <c r="A11083" t="s">
        <v>20153</v>
      </c>
      <c r="B11083" s="16" t="s">
        <v>20154</v>
      </c>
      <c r="C11083">
        <v>6.7748786480461201</v>
      </c>
      <c r="D11083">
        <v>6.5884315520733496</v>
      </c>
      <c r="E11083">
        <v>6.2077204724516397</v>
      </c>
      <c r="F11083">
        <v>6.62497318038033</v>
      </c>
      <c r="G11083">
        <v>6.4795586196785599</v>
      </c>
      <c r="H11083">
        <v>6.8672647865190601</v>
      </c>
      <c r="I11083">
        <v>6.8664937667428996</v>
      </c>
      <c r="J11083">
        <v>6.4419524895365798</v>
      </c>
      <c r="K11083">
        <v>6.4759551621252198</v>
      </c>
      <c r="L11083">
        <v>6.8149731723956597</v>
      </c>
      <c r="M11083">
        <v>6.8011855940232602</v>
      </c>
      <c r="N11083">
        <v>6.9170861993747099</v>
      </c>
      <c r="O11083">
        <v>6.9443528735545703</v>
      </c>
      <c r="P11083">
        <v>6.4005945473111199</v>
      </c>
      <c r="Q11083">
        <v>7.1565710053807701</v>
      </c>
    </row>
    <row r="11084" spans="1:17">
      <c r="A11084" t="s">
        <v>20155</v>
      </c>
      <c r="B11084" s="16" t="s">
        <v>20156</v>
      </c>
      <c r="C11084">
        <v>7.6489327972817103</v>
      </c>
      <c r="D11084">
        <v>7.7691133912590304</v>
      </c>
      <c r="E11084">
        <v>7.1580599070866304</v>
      </c>
      <c r="F11084">
        <v>6.7477305356992501</v>
      </c>
      <c r="G11084">
        <v>7.1280025223572601</v>
      </c>
      <c r="H11084">
        <v>6.9264014568771799</v>
      </c>
      <c r="I11084">
        <v>7.0472842057842797</v>
      </c>
      <c r="J11084">
        <v>6.8602364298825496</v>
      </c>
      <c r="K11084">
        <v>7.3005091443963801</v>
      </c>
      <c r="L11084">
        <v>7.2533671460251501</v>
      </c>
      <c r="M11084">
        <v>7.0285726910881596</v>
      </c>
      <c r="N11084">
        <v>6.6912870643548601</v>
      </c>
      <c r="O11084">
        <v>7.4266236741621698</v>
      </c>
      <c r="P11084">
        <v>6.9736775772595898</v>
      </c>
      <c r="Q11084">
        <v>7.1565710053807701</v>
      </c>
    </row>
    <row r="11085" spans="1:17">
      <c r="A11085" t="s">
        <v>20157</v>
      </c>
      <c r="B11085" s="16" t="s">
        <v>20158</v>
      </c>
      <c r="C11085">
        <v>7.4099128563250902</v>
      </c>
      <c r="D11085">
        <v>7.5857347088760703</v>
      </c>
      <c r="E11085">
        <v>7.04800723539954</v>
      </c>
      <c r="F11085">
        <v>7.7647734552471501</v>
      </c>
      <c r="G11085">
        <v>7.5029329747582603</v>
      </c>
      <c r="H11085">
        <v>8.5540129695411995</v>
      </c>
      <c r="I11085">
        <v>7.6454760514538904</v>
      </c>
      <c r="J11085">
        <v>7.8027483751390001</v>
      </c>
      <c r="K11085">
        <v>7.5867920766811396</v>
      </c>
      <c r="L11085">
        <v>7.7414587681385996</v>
      </c>
      <c r="M11085">
        <v>8.1663909774944692</v>
      </c>
      <c r="N11085">
        <v>8.0973900376133496</v>
      </c>
      <c r="O11085">
        <v>8.1690911291198294</v>
      </c>
      <c r="P11085">
        <v>7.9465531089579002</v>
      </c>
      <c r="Q11085">
        <v>6.2843132996066204</v>
      </c>
    </row>
    <row r="11086" spans="1:17">
      <c r="A11086" t="s">
        <v>20159</v>
      </c>
      <c r="B11086" s="16" t="s">
        <v>542</v>
      </c>
      <c r="C11086">
        <v>10.1828308443538</v>
      </c>
      <c r="D11086">
        <v>10.1422158308522</v>
      </c>
      <c r="E11086">
        <v>10.1802183176457</v>
      </c>
      <c r="F11086">
        <v>10.454808573295001</v>
      </c>
      <c r="G11086">
        <v>9.9817342822579391</v>
      </c>
      <c r="H11086">
        <v>10.818808694248601</v>
      </c>
      <c r="I11086">
        <v>9.9355509707106098</v>
      </c>
      <c r="J11086">
        <v>10.298702325857599</v>
      </c>
      <c r="K11086">
        <v>9.7160202219660494</v>
      </c>
      <c r="L11086">
        <v>10.0661519054472</v>
      </c>
      <c r="M11086">
        <v>10.5529499993405</v>
      </c>
      <c r="N11086">
        <v>10.469981311648199</v>
      </c>
      <c r="O11086">
        <v>10.6357421866247</v>
      </c>
      <c r="P11086">
        <v>10.1869320520911</v>
      </c>
      <c r="Q11086">
        <v>9.8396161242928208</v>
      </c>
    </row>
    <row r="11087" spans="1:17">
      <c r="A11087" t="s">
        <v>20160</v>
      </c>
      <c r="B11087" s="16" t="s">
        <v>573</v>
      </c>
      <c r="C11087">
        <v>9.1437233865408398</v>
      </c>
      <c r="D11087">
        <v>9.0128578112849205</v>
      </c>
      <c r="E11087">
        <v>8.9855879586210392</v>
      </c>
      <c r="F11087">
        <v>8.9691395270499505</v>
      </c>
      <c r="G11087">
        <v>9.2744966980902497</v>
      </c>
      <c r="H11087">
        <v>8.2576117285337194</v>
      </c>
      <c r="I11087">
        <v>8.7288825832021395</v>
      </c>
      <c r="J11087">
        <v>8.4532962214740799</v>
      </c>
      <c r="K11087">
        <v>9.0072695906280291</v>
      </c>
      <c r="L11087">
        <v>9.2096906560645309</v>
      </c>
      <c r="M11087">
        <v>9.3631495720734303</v>
      </c>
      <c r="N11087">
        <v>9.0101467618647604</v>
      </c>
      <c r="O11087">
        <v>9.5326113007318192</v>
      </c>
      <c r="P11087">
        <v>8.5940010267859304</v>
      </c>
      <c r="Q11087">
        <v>9.0486929182374407</v>
      </c>
    </row>
    <row r="11088" spans="1:17">
      <c r="A11088" t="s">
        <v>20161</v>
      </c>
      <c r="B11088" s="16" t="s">
        <v>20162</v>
      </c>
      <c r="C11088">
        <v>9.2060353838985698</v>
      </c>
      <c r="D11088">
        <v>9.19901184155351</v>
      </c>
      <c r="E11088">
        <v>9.30220381448291</v>
      </c>
      <c r="F11088">
        <v>9.4309210226916402</v>
      </c>
      <c r="G11088">
        <v>9.3138251600636899</v>
      </c>
      <c r="H11088">
        <v>9.0477370725291806</v>
      </c>
      <c r="I11088">
        <v>9.0755865995195695</v>
      </c>
      <c r="J11088">
        <v>9.1339789018979296</v>
      </c>
      <c r="K11088">
        <v>9.1394084682335599</v>
      </c>
      <c r="L11088">
        <v>9.1583452692445597</v>
      </c>
      <c r="M11088">
        <v>9.3939940946243805</v>
      </c>
      <c r="N11088">
        <v>9.4833526759474402</v>
      </c>
      <c r="O11088">
        <v>9.5252842432916207</v>
      </c>
      <c r="P11088">
        <v>8.8125197424645805</v>
      </c>
      <c r="Q11088">
        <v>10.143479824404199</v>
      </c>
    </row>
    <row r="11089" spans="1:17">
      <c r="A11089" t="s">
        <v>20163</v>
      </c>
      <c r="B11089" s="16" t="s">
        <v>20164</v>
      </c>
      <c r="C11089">
        <v>9.1862273691800205</v>
      </c>
      <c r="D11089">
        <v>9.2176692383343095</v>
      </c>
      <c r="E11089">
        <v>9.0846820439705205</v>
      </c>
      <c r="F11089">
        <v>9.1845788381912303</v>
      </c>
      <c r="G11089">
        <v>9.3219699334657999</v>
      </c>
      <c r="H11089">
        <v>9.0609486816967593</v>
      </c>
      <c r="I11089">
        <v>8.9064981922963398</v>
      </c>
      <c r="J11089">
        <v>9.1613346283373698</v>
      </c>
      <c r="K11089">
        <v>8.8920842946708891</v>
      </c>
      <c r="L11089">
        <v>8.5182823622326396</v>
      </c>
      <c r="M11089">
        <v>9.1049318728580104</v>
      </c>
      <c r="N11089">
        <v>9.0870722758962597</v>
      </c>
      <c r="O11089">
        <v>9.0614193012936806</v>
      </c>
      <c r="P11089">
        <v>9.3100023645332008</v>
      </c>
      <c r="Q11089">
        <v>9.1060647157263492</v>
      </c>
    </row>
    <row r="11090" spans="1:17">
      <c r="A11090" t="s">
        <v>20165</v>
      </c>
      <c r="B11090" s="16" t="s">
        <v>20166</v>
      </c>
      <c r="C11090">
        <v>9.6100254253169393</v>
      </c>
      <c r="D11090">
        <v>9.49659211133004</v>
      </c>
      <c r="E11090">
        <v>9.3337376198545492</v>
      </c>
      <c r="F11090">
        <v>9.23245332860788</v>
      </c>
      <c r="G11090">
        <v>9.5729264924104793</v>
      </c>
      <c r="H11090">
        <v>8.6533173452060002</v>
      </c>
      <c r="I11090">
        <v>9.2070996646267194</v>
      </c>
      <c r="J11090">
        <v>8.7595395636964994</v>
      </c>
      <c r="K11090">
        <v>9.5883859255370396</v>
      </c>
      <c r="L11090">
        <v>9.3365854120358591</v>
      </c>
      <c r="M11090">
        <v>9.1908809837728391</v>
      </c>
      <c r="N11090">
        <v>9.3846364457369305</v>
      </c>
      <c r="O11090">
        <v>9.2730758378332698</v>
      </c>
      <c r="P11090">
        <v>8.78740110316933</v>
      </c>
      <c r="Q11090">
        <v>10.4618161310557</v>
      </c>
    </row>
    <row r="11091" spans="1:17">
      <c r="A11091" t="s">
        <v>20167</v>
      </c>
      <c r="B11091" s="16" t="s">
        <v>20168</v>
      </c>
      <c r="C11091">
        <v>7.5654219318715104</v>
      </c>
      <c r="D11091">
        <v>7.6028886384786203</v>
      </c>
      <c r="E11091">
        <v>7.37606582637006</v>
      </c>
      <c r="F11091">
        <v>7.6439713636216799</v>
      </c>
      <c r="G11091">
        <v>7.5029329747582603</v>
      </c>
      <c r="H11091">
        <v>7.0555790375985197</v>
      </c>
      <c r="I11091">
        <v>7.37372180216357</v>
      </c>
      <c r="J11091">
        <v>7.3041698504117898</v>
      </c>
      <c r="K11091">
        <v>7.4994280546720002</v>
      </c>
      <c r="L11091">
        <v>7.2963068146712899</v>
      </c>
      <c r="M11091">
        <v>7.1361418404393699</v>
      </c>
      <c r="N11091">
        <v>6.85612319490345</v>
      </c>
      <c r="O11091">
        <v>7.2714854940254599</v>
      </c>
      <c r="P11091">
        <v>7.1977218339206299</v>
      </c>
      <c r="Q11091">
        <v>5.81282804418474</v>
      </c>
    </row>
    <row r="11092" spans="1:17">
      <c r="A11092" t="s">
        <v>20169</v>
      </c>
      <c r="B11092" s="16" t="s">
        <v>20170</v>
      </c>
      <c r="C11092">
        <v>4.0706176854441196</v>
      </c>
      <c r="D11092">
        <v>4.32650596693877</v>
      </c>
      <c r="E11092">
        <v>4.5638886729124497</v>
      </c>
      <c r="F11092">
        <v>4.6581111746450903</v>
      </c>
      <c r="G11092">
        <v>4.5079198595814196</v>
      </c>
      <c r="H11092">
        <v>4.3676565829540399</v>
      </c>
      <c r="I11092">
        <v>4.0793606969786396</v>
      </c>
      <c r="J11092">
        <v>4.5040669171042298</v>
      </c>
      <c r="K11092">
        <v>4.0709644767565303</v>
      </c>
      <c r="L11092">
        <v>4.5555022990765597</v>
      </c>
      <c r="M11092">
        <v>4.6180354178513197</v>
      </c>
      <c r="N11092">
        <v>5.2042740237952296</v>
      </c>
      <c r="O11092">
        <v>4.5809011873356402</v>
      </c>
      <c r="P11092">
        <v>3.9363215208704698</v>
      </c>
      <c r="Q11092">
        <v>2.8218677180984102</v>
      </c>
    </row>
    <row r="11093" spans="1:17">
      <c r="A11093" t="s">
        <v>20171</v>
      </c>
      <c r="B11093" s="16" t="s">
        <v>20172</v>
      </c>
      <c r="C11093">
        <v>8.2850095297670201</v>
      </c>
      <c r="D11093">
        <v>8.3112902277618392</v>
      </c>
      <c r="E11093">
        <v>7.93130901064099</v>
      </c>
      <c r="F11093">
        <v>8.5492998210768203</v>
      </c>
      <c r="G11093">
        <v>8.1275092336118995</v>
      </c>
      <c r="H11093">
        <v>9.1252500780541208</v>
      </c>
      <c r="I11093">
        <v>8.3957765062045393</v>
      </c>
      <c r="J11093">
        <v>8.5755842601456003</v>
      </c>
      <c r="K11093">
        <v>8.2161585489430102</v>
      </c>
      <c r="L11093">
        <v>8.4247863792086406</v>
      </c>
      <c r="M11093">
        <v>8.8891331123314501</v>
      </c>
      <c r="N11093">
        <v>8.7287621474852504</v>
      </c>
      <c r="O11093">
        <v>8.7136234733418991</v>
      </c>
      <c r="P11093">
        <v>8.2601168648088095</v>
      </c>
      <c r="Q11093">
        <v>7.8374797051227896</v>
      </c>
    </row>
    <row r="11094" spans="1:17">
      <c r="A11094" t="s">
        <v>20173</v>
      </c>
      <c r="B11094" s="16" t="e">
        <v>#N/A</v>
      </c>
      <c r="C11094">
        <v>6.8875098120992702</v>
      </c>
      <c r="D11094">
        <v>7.0727943958298898</v>
      </c>
      <c r="E11094">
        <v>7.0223608587950404</v>
      </c>
      <c r="F11094">
        <v>6.9228239744450697</v>
      </c>
      <c r="G11094">
        <v>6.6712248272836403</v>
      </c>
      <c r="H11094">
        <v>6.8571668783692896</v>
      </c>
      <c r="I11094">
        <v>7.3521951262123997</v>
      </c>
      <c r="J11094">
        <v>7.0027033363698798</v>
      </c>
      <c r="K11094">
        <v>7.1144060140374199</v>
      </c>
      <c r="L11094">
        <v>6.8442576567715898</v>
      </c>
      <c r="M11094">
        <v>6.6208583416950297</v>
      </c>
      <c r="N11094">
        <v>6.2749637290068296</v>
      </c>
      <c r="O11094">
        <v>6.7477358860571703</v>
      </c>
      <c r="P11094">
        <v>7.4927704004486699</v>
      </c>
      <c r="Q11094">
        <v>6.6375058506955904</v>
      </c>
    </row>
    <row r="11095" spans="1:17">
      <c r="A11095" t="s">
        <v>20174</v>
      </c>
      <c r="B11095" s="16" t="s">
        <v>20175</v>
      </c>
      <c r="C11095">
        <v>9.3956366876116402</v>
      </c>
      <c r="D11095">
        <v>9.1933672317925001</v>
      </c>
      <c r="E11095">
        <v>8.64364464799303</v>
      </c>
      <c r="F11095">
        <v>9.4385001952400405</v>
      </c>
      <c r="G11095">
        <v>9.3540967472037693</v>
      </c>
      <c r="H11095">
        <v>9.4900383100360308</v>
      </c>
      <c r="I11095">
        <v>9.2288811392438905</v>
      </c>
      <c r="J11095">
        <v>8.7318963499508104</v>
      </c>
      <c r="K11095">
        <v>9.6466516693622104</v>
      </c>
      <c r="L11095">
        <v>9.2411059140513405</v>
      </c>
      <c r="M11095">
        <v>9.8408988886597495</v>
      </c>
      <c r="N11095">
        <v>9.8675644764823591</v>
      </c>
      <c r="O11095">
        <v>9.8028509019552903</v>
      </c>
      <c r="P11095">
        <v>8.9802417048904495</v>
      </c>
      <c r="Q11095">
        <v>9.6975493141544398</v>
      </c>
    </row>
    <row r="11096" spans="1:17">
      <c r="A11096" t="s">
        <v>20176</v>
      </c>
      <c r="B11096" s="16" t="s">
        <v>20177</v>
      </c>
      <c r="C11096">
        <v>10.025648859003701</v>
      </c>
      <c r="D11096">
        <v>9.9176021513140906</v>
      </c>
      <c r="E11096">
        <v>10.0359177994366</v>
      </c>
      <c r="F11096">
        <v>9.7365655681050001</v>
      </c>
      <c r="G11096">
        <v>10.0458314297793</v>
      </c>
      <c r="H11096">
        <v>10.1794851183758</v>
      </c>
      <c r="I11096">
        <v>9.9700531787403808</v>
      </c>
      <c r="J11096">
        <v>10.272380785718299</v>
      </c>
      <c r="K11096">
        <v>10.203893188008101</v>
      </c>
      <c r="L11096">
        <v>9.87679228275592</v>
      </c>
      <c r="M11096">
        <v>10.076993507115599</v>
      </c>
      <c r="N11096">
        <v>10.1810255658302</v>
      </c>
      <c r="O11096">
        <v>10.0778786367274</v>
      </c>
      <c r="P11096">
        <v>9.9423465119536605</v>
      </c>
      <c r="Q11096">
        <v>11.2910801018797</v>
      </c>
    </row>
    <row r="11097" spans="1:17">
      <c r="A11097" t="s">
        <v>20178</v>
      </c>
      <c r="B11097" s="16" t="s">
        <v>20179</v>
      </c>
      <c r="C11097">
        <v>7.0977815649052802</v>
      </c>
      <c r="D11097">
        <v>7.1370897267693696</v>
      </c>
      <c r="E11097">
        <v>7.2711941447598996</v>
      </c>
      <c r="F11097">
        <v>7.0313746998931297</v>
      </c>
      <c r="G11097">
        <v>7.0015154957477703</v>
      </c>
      <c r="H11097">
        <v>7.7865802642857398</v>
      </c>
      <c r="I11097">
        <v>7.2157887515971799</v>
      </c>
      <c r="J11097">
        <v>7.39930664190915</v>
      </c>
      <c r="K11097">
        <v>6.9915428190875799</v>
      </c>
      <c r="L11097">
        <v>7.0424643899991004</v>
      </c>
      <c r="M11097">
        <v>7.2190489086972498</v>
      </c>
      <c r="N11097">
        <v>7.17992813759657</v>
      </c>
      <c r="O11097">
        <v>7.1933376774379498</v>
      </c>
      <c r="P11097">
        <v>7.3429700170842302</v>
      </c>
      <c r="Q11097">
        <v>6.6375058506955904</v>
      </c>
    </row>
    <row r="11098" spans="1:17">
      <c r="A11098" t="s">
        <v>20180</v>
      </c>
      <c r="B11098" s="16" t="s">
        <v>20181</v>
      </c>
      <c r="C11098">
        <v>10.4226139164619</v>
      </c>
      <c r="D11098">
        <v>10.496322918656499</v>
      </c>
      <c r="E11098">
        <v>10.2299423122283</v>
      </c>
      <c r="F11098">
        <v>9.9144882923227193</v>
      </c>
      <c r="G11098">
        <v>10.2718012030038</v>
      </c>
      <c r="H11098">
        <v>9.4965350478044197</v>
      </c>
      <c r="I11098">
        <v>9.9840920400298998</v>
      </c>
      <c r="J11098">
        <v>9.7626070207118296</v>
      </c>
      <c r="K11098">
        <v>10.574498665373699</v>
      </c>
      <c r="L11098">
        <v>10.0620190666054</v>
      </c>
      <c r="M11098">
        <v>9.8249538881182694</v>
      </c>
      <c r="N11098">
        <v>9.6477113562741703</v>
      </c>
      <c r="O11098">
        <v>9.9358994617145395</v>
      </c>
      <c r="P11098">
        <v>10.197864903072301</v>
      </c>
      <c r="Q11098">
        <v>10.2743564196501</v>
      </c>
    </row>
    <row r="11099" spans="1:17">
      <c r="A11099" t="s">
        <v>20182</v>
      </c>
      <c r="B11099" s="16" t="s">
        <v>20183</v>
      </c>
      <c r="C11099">
        <v>9.12719610242128</v>
      </c>
      <c r="D11099">
        <v>9.2305872818265797</v>
      </c>
      <c r="E11099">
        <v>9.4022647395101906</v>
      </c>
      <c r="F11099">
        <v>8.8694791996134601</v>
      </c>
      <c r="G11099">
        <v>9.4257586549019603</v>
      </c>
      <c r="H11099">
        <v>9.1336109993361205</v>
      </c>
      <c r="I11099">
        <v>10.606893666003099</v>
      </c>
      <c r="J11099">
        <v>10.4202284986264</v>
      </c>
      <c r="K11099">
        <v>8.9853582891618498</v>
      </c>
      <c r="L11099">
        <v>10.3414570134948</v>
      </c>
      <c r="M11099">
        <v>9.9633424938437294</v>
      </c>
      <c r="N11099">
        <v>10.4096066299883</v>
      </c>
      <c r="O11099">
        <v>9.5483600519264797</v>
      </c>
      <c r="P11099">
        <v>10.6248698623259</v>
      </c>
      <c r="Q11099">
        <v>9.4977003000167599</v>
      </c>
    </row>
    <row r="11100" spans="1:17">
      <c r="A11100" t="s">
        <v>20184</v>
      </c>
      <c r="B11100" s="16" t="s">
        <v>20185</v>
      </c>
      <c r="C11100">
        <v>6.1416886309143299</v>
      </c>
      <c r="D11100">
        <v>5.9609864132494002</v>
      </c>
      <c r="E11100">
        <v>5.1699772735735099</v>
      </c>
      <c r="F11100">
        <v>4.9030240476511198</v>
      </c>
      <c r="G11100">
        <v>7.2865557563512402</v>
      </c>
      <c r="H11100">
        <v>4.6515204620337798</v>
      </c>
      <c r="I11100">
        <v>5.1197440703333399</v>
      </c>
      <c r="J11100">
        <v>4.4586654922886897</v>
      </c>
      <c r="K11100">
        <v>6.3560578544694497</v>
      </c>
      <c r="L11100">
        <v>5.0240271819925297</v>
      </c>
      <c r="M11100">
        <v>5.9390315793501296</v>
      </c>
      <c r="N11100">
        <v>6.2592763242158096</v>
      </c>
      <c r="O11100">
        <v>5.8654995265796703</v>
      </c>
      <c r="P11100">
        <v>5.7906458868778401</v>
      </c>
      <c r="Q11100">
        <v>7.1565710053807701</v>
      </c>
    </row>
    <row r="11101" spans="1:17">
      <c r="A11101" t="s">
        <v>20186</v>
      </c>
      <c r="B11101" s="16" t="s">
        <v>20187</v>
      </c>
      <c r="C11101">
        <v>5.60114838253069</v>
      </c>
      <c r="D11101">
        <v>5.5461893110012896</v>
      </c>
      <c r="E11101">
        <v>6.2077204724516397</v>
      </c>
      <c r="F11101">
        <v>5.8111357960990899</v>
      </c>
      <c r="G11101">
        <v>6.2918722402955201</v>
      </c>
      <c r="H11101">
        <v>5.60924398810252</v>
      </c>
      <c r="I11101">
        <v>5.6171189819053096</v>
      </c>
      <c r="J11101">
        <v>5.3015977798976204</v>
      </c>
      <c r="K11101">
        <v>5.7384832894897801</v>
      </c>
      <c r="L11101">
        <v>6.38032893751791</v>
      </c>
      <c r="M11101">
        <v>6.2429098030750199</v>
      </c>
      <c r="N11101">
        <v>6.6678003653061104</v>
      </c>
      <c r="O11101">
        <v>6.4383085973051104</v>
      </c>
      <c r="P11101">
        <v>4.6712581716948103</v>
      </c>
      <c r="Q11101">
        <v>8.1958182219819093</v>
      </c>
    </row>
    <row r="11102" spans="1:17">
      <c r="A11102" t="s">
        <v>20188</v>
      </c>
      <c r="B11102" s="16" t="s">
        <v>20189</v>
      </c>
      <c r="C11102">
        <v>7.7604076670762003</v>
      </c>
      <c r="D11102">
        <v>7.8574973468194802</v>
      </c>
      <c r="E11102">
        <v>8.0115452561885405</v>
      </c>
      <c r="F11102">
        <v>7.83543095936722</v>
      </c>
      <c r="G11102">
        <v>8.1134934158929504</v>
      </c>
      <c r="H11102">
        <v>7.7918770233954904</v>
      </c>
      <c r="I11102">
        <v>8.7914383510798402</v>
      </c>
      <c r="J11102">
        <v>8.2553847509097693</v>
      </c>
      <c r="K11102">
        <v>8.6194804785925108</v>
      </c>
      <c r="L11102">
        <v>8.8121037945468093</v>
      </c>
      <c r="M11102">
        <v>8.4072572250972506</v>
      </c>
      <c r="N11102">
        <v>8.5580346457561998</v>
      </c>
      <c r="O11102">
        <v>8.0549300360054197</v>
      </c>
      <c r="P11102">
        <v>8.6267418099926907</v>
      </c>
      <c r="Q11102">
        <v>8.6462459446333604</v>
      </c>
    </row>
    <row r="11103" spans="1:17">
      <c r="A11103" t="s">
        <v>20190</v>
      </c>
      <c r="B11103" s="16" t="s">
        <v>2521</v>
      </c>
      <c r="C11103">
        <v>7.9743261270216497</v>
      </c>
      <c r="D11103">
        <v>8.0321994473285105</v>
      </c>
      <c r="E11103">
        <v>8.5705147010623204</v>
      </c>
      <c r="F11103">
        <v>8.1445193685467903</v>
      </c>
      <c r="G11103">
        <v>8.02640848532719</v>
      </c>
      <c r="H11103">
        <v>8.2766183122580106</v>
      </c>
      <c r="I11103">
        <v>8.3313169602822192</v>
      </c>
      <c r="J11103">
        <v>8.1596478460155506</v>
      </c>
      <c r="K11103">
        <v>8.1780151007615007</v>
      </c>
      <c r="L11103">
        <v>8.2613046555829595</v>
      </c>
      <c r="M11103">
        <v>8.0549403120859093</v>
      </c>
      <c r="N11103">
        <v>8.0438816611613593</v>
      </c>
      <c r="O11103">
        <v>8.3207526954773599</v>
      </c>
      <c r="P11103">
        <v>8.1404815016067307</v>
      </c>
      <c r="Q11103">
        <v>7.8374797051227896</v>
      </c>
    </row>
    <row r="11104" spans="1:17">
      <c r="A11104" t="s">
        <v>20191</v>
      </c>
      <c r="B11104" s="16" t="s">
        <v>20192</v>
      </c>
      <c r="C11104">
        <v>8.4635255929627107</v>
      </c>
      <c r="D11104">
        <v>8.4152006479511208</v>
      </c>
      <c r="E11104">
        <v>8.3721356619421101</v>
      </c>
      <c r="F11104">
        <v>8.1482236680395399</v>
      </c>
      <c r="G11104">
        <v>8.4322821637567404</v>
      </c>
      <c r="H11104">
        <v>8.4338781494621404</v>
      </c>
      <c r="I11104">
        <v>8.1604302441202705</v>
      </c>
      <c r="J11104">
        <v>8.4714139790657796</v>
      </c>
      <c r="K11104">
        <v>8.3089263249377101</v>
      </c>
      <c r="L11104">
        <v>7.8888675638502903</v>
      </c>
      <c r="M11104">
        <v>8.4371918148377105</v>
      </c>
      <c r="N11104">
        <v>7.96450557611786</v>
      </c>
      <c r="O11104">
        <v>8.1469710812969698</v>
      </c>
      <c r="P11104">
        <v>8.3012705690098301</v>
      </c>
      <c r="Q11104">
        <v>7.6950435514148801</v>
      </c>
    </row>
    <row r="11105" spans="1:17">
      <c r="A11105" t="s">
        <v>20193</v>
      </c>
      <c r="B11105" s="16" t="s">
        <v>20194</v>
      </c>
      <c r="C11105">
        <v>3.5040133865677898</v>
      </c>
      <c r="D11105">
        <v>3.7545556144430101</v>
      </c>
      <c r="E11105">
        <v>3.4028894668404299</v>
      </c>
      <c r="F11105">
        <v>3.2825265482838799</v>
      </c>
      <c r="G11105">
        <v>2.8218677180984102</v>
      </c>
      <c r="H11105">
        <v>2.8218677180984102</v>
      </c>
      <c r="I11105">
        <v>3.7848446501428201</v>
      </c>
      <c r="J11105">
        <v>3.5611359966351301</v>
      </c>
      <c r="K11105">
        <v>3.91162951239331</v>
      </c>
      <c r="L11105">
        <v>3.4877558895723499</v>
      </c>
      <c r="M11105">
        <v>3.6461416973015899</v>
      </c>
      <c r="N11105">
        <v>2.8218677180984102</v>
      </c>
      <c r="O11105">
        <v>3.24931794675887</v>
      </c>
      <c r="P11105">
        <v>2.8218677180984102</v>
      </c>
      <c r="Q11105">
        <v>2.8218677180984102</v>
      </c>
    </row>
    <row r="11106" spans="1:17">
      <c r="A11106" t="s">
        <v>20195</v>
      </c>
      <c r="B11106" s="16" t="s">
        <v>2553</v>
      </c>
      <c r="C11106">
        <v>7.3682579752029502</v>
      </c>
      <c r="D11106">
        <v>7.3073542175866697</v>
      </c>
      <c r="E11106">
        <v>8.3465918551607405</v>
      </c>
      <c r="F11106">
        <v>7.3983717363247798</v>
      </c>
      <c r="G11106">
        <v>7.6000230969137403</v>
      </c>
      <c r="H11106">
        <v>6.6964695242667904</v>
      </c>
      <c r="I11106">
        <v>7.5224439994532499</v>
      </c>
      <c r="J11106">
        <v>7.58212149979936</v>
      </c>
      <c r="K11106">
        <v>7.91675145468158</v>
      </c>
      <c r="L11106">
        <v>7.7466234679642101</v>
      </c>
      <c r="M11106">
        <v>7.5191565098678703</v>
      </c>
      <c r="N11106">
        <v>8.2548048560111607</v>
      </c>
      <c r="O11106">
        <v>7.3731189693995001</v>
      </c>
      <c r="P11106">
        <v>6.8117082797650301</v>
      </c>
      <c r="Q11106">
        <v>9.9376776092220709</v>
      </c>
    </row>
    <row r="11107" spans="1:17">
      <c r="A11107" t="s">
        <v>20196</v>
      </c>
      <c r="B11107" s="16" t="s">
        <v>20197</v>
      </c>
      <c r="C11107">
        <v>8.1767029841040202</v>
      </c>
      <c r="D11107">
        <v>8.3354172786307501</v>
      </c>
      <c r="E11107">
        <v>7.7325473351494098</v>
      </c>
      <c r="F11107">
        <v>8.1296061977141303</v>
      </c>
      <c r="G11107">
        <v>8.2648764762651901</v>
      </c>
      <c r="H11107">
        <v>7.9423451417150801</v>
      </c>
      <c r="I11107">
        <v>7.9805988841116697</v>
      </c>
      <c r="J11107">
        <v>7.9832288597836598</v>
      </c>
      <c r="K11107">
        <v>8.3562714523078903</v>
      </c>
      <c r="L11107">
        <v>8.0183161644592609</v>
      </c>
      <c r="M11107">
        <v>8.0256764257500492</v>
      </c>
      <c r="N11107">
        <v>7.8906401089279701</v>
      </c>
      <c r="O11107">
        <v>7.9566048506796401</v>
      </c>
      <c r="P11107">
        <v>8.2231173919131209</v>
      </c>
      <c r="Q11107">
        <v>8.7932323857913595</v>
      </c>
    </row>
    <row r="11108" spans="1:17">
      <c r="A11108" t="s">
        <v>20198</v>
      </c>
      <c r="B11108" s="16" t="s">
        <v>20199</v>
      </c>
      <c r="C11108">
        <v>4.2263167103073602</v>
      </c>
      <c r="D11108">
        <v>4.4456530885114001</v>
      </c>
      <c r="E11108">
        <v>3.6381873987360902</v>
      </c>
      <c r="F11108">
        <v>3.9277704709105601</v>
      </c>
      <c r="G11108">
        <v>4.7889010218833103</v>
      </c>
      <c r="H11108">
        <v>4.1560374762891303</v>
      </c>
      <c r="I11108">
        <v>4.16059535596606</v>
      </c>
      <c r="J11108">
        <v>3.93564812262216</v>
      </c>
      <c r="K11108">
        <v>4.7193737720337401</v>
      </c>
      <c r="L11108">
        <v>4.1211419556762898</v>
      </c>
      <c r="M11108">
        <v>4.21436379980989</v>
      </c>
      <c r="N11108">
        <v>4.5070424063834196</v>
      </c>
      <c r="O11108">
        <v>4.1329497517715001</v>
      </c>
      <c r="P11108">
        <v>4.2713440848041202</v>
      </c>
      <c r="Q11108">
        <v>2.8218677180984102</v>
      </c>
    </row>
    <row r="11109" spans="1:17">
      <c r="A11109" t="s">
        <v>20200</v>
      </c>
      <c r="B11109" s="16" t="s">
        <v>2579</v>
      </c>
      <c r="C11109">
        <v>5.0699158884914599</v>
      </c>
      <c r="D11109">
        <v>4.7446882369672698</v>
      </c>
      <c r="E11109">
        <v>4.96044362242744</v>
      </c>
      <c r="F11109">
        <v>4.5644600677645304</v>
      </c>
      <c r="G11109">
        <v>4.975741795846</v>
      </c>
      <c r="H11109">
        <v>3.8900437060628099</v>
      </c>
      <c r="I11109">
        <v>5.1886752257753797</v>
      </c>
      <c r="J11109">
        <v>3.93564812262216</v>
      </c>
      <c r="K11109">
        <v>4.67705685303679</v>
      </c>
      <c r="L11109">
        <v>5.9086648783778699</v>
      </c>
      <c r="M11109">
        <v>5.0881524599701597</v>
      </c>
      <c r="N11109">
        <v>4.6704332416218497</v>
      </c>
      <c r="O11109">
        <v>4.9374682048982903</v>
      </c>
      <c r="P11109">
        <v>3.9363215208704698</v>
      </c>
      <c r="Q11109">
        <v>6.9204191934356096</v>
      </c>
    </row>
    <row r="11110" spans="1:17">
      <c r="A11110" t="s">
        <v>1327</v>
      </c>
      <c r="B11110" s="16" t="s">
        <v>496</v>
      </c>
      <c r="C11110">
        <v>8.19268269455495</v>
      </c>
      <c r="D11110">
        <v>8.0572909341316699</v>
      </c>
      <c r="E11110">
        <v>8.1360753872999894</v>
      </c>
      <c r="F11110">
        <v>7.9879493569872304</v>
      </c>
      <c r="G11110">
        <v>8.3309627877181498</v>
      </c>
      <c r="H11110">
        <v>7.8740777915302997</v>
      </c>
      <c r="I11110">
        <v>7.9234190429605196</v>
      </c>
      <c r="J11110">
        <v>7.6966581363717204</v>
      </c>
      <c r="K11110">
        <v>8.3153295908684797</v>
      </c>
      <c r="L11110">
        <v>7.9572742606337297</v>
      </c>
      <c r="M11110">
        <v>7.8401284247997198</v>
      </c>
      <c r="N11110">
        <v>8.1319892077847893</v>
      </c>
      <c r="O11110">
        <v>7.9419940413778702</v>
      </c>
      <c r="P11110">
        <v>7.6364979725720197</v>
      </c>
      <c r="Q11110">
        <v>9.4093039143768298</v>
      </c>
    </row>
    <row r="11111" spans="1:17">
      <c r="A11111" t="s">
        <v>20201</v>
      </c>
      <c r="B11111" s="16" t="s">
        <v>20202</v>
      </c>
      <c r="C11111">
        <v>9.4663231451672605</v>
      </c>
      <c r="D11111">
        <v>9.4750430006804596</v>
      </c>
      <c r="E11111">
        <v>9.8135458255501806</v>
      </c>
      <c r="F11111">
        <v>9.0063361822102692</v>
      </c>
      <c r="G11111">
        <v>9.4407958550131692</v>
      </c>
      <c r="H11111">
        <v>9.2458429931738895</v>
      </c>
      <c r="I11111">
        <v>10.727234560714599</v>
      </c>
      <c r="J11111">
        <v>10.4706193059166</v>
      </c>
      <c r="K11111">
        <v>9.0767370201779993</v>
      </c>
      <c r="L11111">
        <v>10.382635317188001</v>
      </c>
      <c r="M11111">
        <v>9.88770291101034</v>
      </c>
      <c r="N11111">
        <v>10.9037010636999</v>
      </c>
      <c r="O11111">
        <v>9.4434264351877193</v>
      </c>
      <c r="P11111">
        <v>10.9547337138056</v>
      </c>
      <c r="Q11111">
        <v>9.7343991185863192</v>
      </c>
    </row>
    <row r="11112" spans="1:17">
      <c r="A11112" t="s">
        <v>20203</v>
      </c>
      <c r="B11112" s="16" t="s">
        <v>20204</v>
      </c>
      <c r="C11112">
        <v>7.8488145663592901</v>
      </c>
      <c r="D11112">
        <v>7.8139834357057696</v>
      </c>
      <c r="E11112">
        <v>7.6679690530588296</v>
      </c>
      <c r="F11112">
        <v>6.9739473769285203</v>
      </c>
      <c r="G11112">
        <v>8.1505701495510099</v>
      </c>
      <c r="H11112">
        <v>6.3804794852971796</v>
      </c>
      <c r="I11112">
        <v>7.3665820046063004</v>
      </c>
      <c r="J11112">
        <v>6.7368086767564197</v>
      </c>
      <c r="K11112">
        <v>7.9866419913923199</v>
      </c>
      <c r="L11112">
        <v>7.1400417849623699</v>
      </c>
      <c r="M11112">
        <v>6.8165052695216302</v>
      </c>
      <c r="N11112">
        <v>7.3805684620379504</v>
      </c>
      <c r="O11112">
        <v>7.0229922112836203</v>
      </c>
      <c r="P11112">
        <v>7.5451529460525402</v>
      </c>
      <c r="Q11112">
        <v>8.2978683598244807</v>
      </c>
    </row>
    <row r="11113" spans="1:17">
      <c r="A11113" t="s">
        <v>20205</v>
      </c>
      <c r="B11113" s="16" t="s">
        <v>20206</v>
      </c>
      <c r="C11113">
        <v>8.6659178183868004</v>
      </c>
      <c r="D11113">
        <v>8.6226726888336298</v>
      </c>
      <c r="E11113">
        <v>8.9453234765776308</v>
      </c>
      <c r="F11113">
        <v>8.0526331460793195</v>
      </c>
      <c r="G11113">
        <v>8.5409724899152906</v>
      </c>
      <c r="H11113">
        <v>8.1296468529167001</v>
      </c>
      <c r="I11113">
        <v>9.8964967058207005</v>
      </c>
      <c r="J11113">
        <v>9.3395426826826409</v>
      </c>
      <c r="K11113">
        <v>8.3089263249377101</v>
      </c>
      <c r="L11113">
        <v>9.5829109215882404</v>
      </c>
      <c r="M11113">
        <v>9.1219222710111207</v>
      </c>
      <c r="N11113">
        <v>9.5423893318391908</v>
      </c>
      <c r="O11113">
        <v>8.4242093626156596</v>
      </c>
      <c r="P11113">
        <v>10.4019199365211</v>
      </c>
      <c r="Q11113">
        <v>9.8396161242928208</v>
      </c>
    </row>
    <row r="11114" spans="1:17">
      <c r="A11114" t="s">
        <v>20207</v>
      </c>
      <c r="B11114" s="16" t="s">
        <v>527</v>
      </c>
      <c r="C11114">
        <v>9.4144872240519106</v>
      </c>
      <c r="D11114">
        <v>9.5840268710928704</v>
      </c>
      <c r="E11114">
        <v>9.1152481907744995</v>
      </c>
      <c r="F11114">
        <v>9.1591149637459299</v>
      </c>
      <c r="G11114">
        <v>9.5729264924104793</v>
      </c>
      <c r="H11114">
        <v>9.240046912935</v>
      </c>
      <c r="I11114">
        <v>9.4674335151826607</v>
      </c>
      <c r="J11114">
        <v>9.1209238474259493</v>
      </c>
      <c r="K11114">
        <v>9.4570616363307902</v>
      </c>
      <c r="L11114">
        <v>9.24839934667488</v>
      </c>
      <c r="M11114">
        <v>9.1732071930641705</v>
      </c>
      <c r="N11114">
        <v>8.7841772012915005</v>
      </c>
      <c r="O11114">
        <v>9.3593917393516808</v>
      </c>
      <c r="P11114">
        <v>9.4831081086068991</v>
      </c>
      <c r="Q11114">
        <v>8.7932323857913595</v>
      </c>
    </row>
    <row r="11115" spans="1:17">
      <c r="A11115" t="s">
        <v>20208</v>
      </c>
      <c r="B11115" s="16" t="s">
        <v>20209</v>
      </c>
      <c r="C11115">
        <v>8.2045522519696394</v>
      </c>
      <c r="D11115">
        <v>8.1689314671409701</v>
      </c>
      <c r="E11115">
        <v>8.3771905469210903</v>
      </c>
      <c r="F11115">
        <v>9.3560599643968096</v>
      </c>
      <c r="G11115">
        <v>8.97985222474348</v>
      </c>
      <c r="H11115">
        <v>8.5256992168395502</v>
      </c>
      <c r="I11115">
        <v>8.1100793318269293</v>
      </c>
      <c r="J11115">
        <v>8.3757123529207398</v>
      </c>
      <c r="K11115">
        <v>8.5121044648970301</v>
      </c>
      <c r="L11115">
        <v>8.3074432656332799</v>
      </c>
      <c r="M11115">
        <v>9.4743632348886901</v>
      </c>
      <c r="N11115">
        <v>9.8285667918259492</v>
      </c>
      <c r="O11115">
        <v>9.3455908563111194</v>
      </c>
      <c r="P11115">
        <v>7.0482780763639896</v>
      </c>
      <c r="Q11115">
        <v>11.2534935894173</v>
      </c>
    </row>
    <row r="11116" spans="1:17">
      <c r="A11116" t="s">
        <v>20210</v>
      </c>
      <c r="B11116" s="16" t="s">
        <v>20211</v>
      </c>
      <c r="C11116">
        <v>5.8263624218194501</v>
      </c>
      <c r="D11116">
        <v>5.80952916847931</v>
      </c>
      <c r="E11116">
        <v>5.1699772735735099</v>
      </c>
      <c r="F11116">
        <v>6.3809072983689399</v>
      </c>
      <c r="G11116">
        <v>6.4795586196785599</v>
      </c>
      <c r="H11116">
        <v>5.8554853168058498</v>
      </c>
      <c r="I11116">
        <v>5.80068215508261</v>
      </c>
      <c r="J11116">
        <v>5.3252950654732896</v>
      </c>
      <c r="K11116">
        <v>6.0027256129859996</v>
      </c>
      <c r="L11116">
        <v>5.6645052727704401</v>
      </c>
      <c r="M11116">
        <v>6.4144155526236197</v>
      </c>
      <c r="N11116">
        <v>6.55705140501294</v>
      </c>
      <c r="O11116">
        <v>6.6153320585583897</v>
      </c>
      <c r="P11116">
        <v>5.9824449333743104</v>
      </c>
      <c r="Q11116">
        <v>5.09416193408443</v>
      </c>
    </row>
    <row r="11117" spans="1:17">
      <c r="A11117" t="s">
        <v>20212</v>
      </c>
      <c r="B11117" s="16" t="s">
        <v>20213</v>
      </c>
      <c r="C11117">
        <v>7.8836964733618498</v>
      </c>
      <c r="D11117">
        <v>7.7691133912590304</v>
      </c>
      <c r="E11117">
        <v>7.9719857448739999</v>
      </c>
      <c r="F11117">
        <v>7.6121172640846497</v>
      </c>
      <c r="G11117">
        <v>7.8346504813997297</v>
      </c>
      <c r="H11117">
        <v>7.9231681318978797</v>
      </c>
      <c r="I11117">
        <v>8.03559529583268</v>
      </c>
      <c r="J11117">
        <v>8.0047226191803205</v>
      </c>
      <c r="K11117">
        <v>7.6336990091517096</v>
      </c>
      <c r="L11117">
        <v>8.0809694530319192</v>
      </c>
      <c r="M11117">
        <v>7.8137329219259701</v>
      </c>
      <c r="N11117">
        <v>8.5193633127537201</v>
      </c>
      <c r="O11117">
        <v>7.82741598581429</v>
      </c>
      <c r="P11117">
        <v>7.8869526179151004</v>
      </c>
      <c r="Q11117">
        <v>8.5667227177791094</v>
      </c>
    </row>
    <row r="11118" spans="1:17">
      <c r="A11118" t="s">
        <v>20214</v>
      </c>
      <c r="B11118" s="16" t="s">
        <v>1096</v>
      </c>
      <c r="C11118">
        <v>7.38923628390895</v>
      </c>
      <c r="D11118">
        <v>7.0395330447340898</v>
      </c>
      <c r="E11118">
        <v>6.6389320012258004</v>
      </c>
      <c r="F11118">
        <v>7.3668879754565504</v>
      </c>
      <c r="G11118">
        <v>7.5029329747582603</v>
      </c>
      <c r="H11118">
        <v>6.9645120930522904</v>
      </c>
      <c r="I11118">
        <v>7.3006757095922703</v>
      </c>
      <c r="J11118">
        <v>7.2571225943095499</v>
      </c>
      <c r="K11118">
        <v>7.7798557666686099</v>
      </c>
      <c r="L11118">
        <v>7.6340711410823099</v>
      </c>
      <c r="M11118">
        <v>7.7790689267418101</v>
      </c>
      <c r="N11118">
        <v>7.8855783932945203</v>
      </c>
      <c r="O11118">
        <v>7.7540209104091602</v>
      </c>
      <c r="P11118">
        <v>6.64518742594566</v>
      </c>
      <c r="Q11118">
        <v>7.1565710053807701</v>
      </c>
    </row>
    <row r="11119" spans="1:17">
      <c r="A11119" t="s">
        <v>20215</v>
      </c>
      <c r="B11119" s="16" t="s">
        <v>20216</v>
      </c>
      <c r="C11119">
        <v>11.576416070858</v>
      </c>
      <c r="D11119">
        <v>11.4831147160754</v>
      </c>
      <c r="E11119">
        <v>11.292046297446401</v>
      </c>
      <c r="F11119">
        <v>11.0682933858184</v>
      </c>
      <c r="G11119">
        <v>11.436674439306101</v>
      </c>
      <c r="H11119">
        <v>10.285511232691301</v>
      </c>
      <c r="I11119">
        <v>11.0070677580295</v>
      </c>
      <c r="J11119">
        <v>10.620160268603</v>
      </c>
      <c r="K11119">
        <v>11.547912691062001</v>
      </c>
      <c r="L11119">
        <v>11.1918698103404</v>
      </c>
      <c r="M11119">
        <v>11.003176717009699</v>
      </c>
      <c r="N11119">
        <v>10.9395237423014</v>
      </c>
      <c r="O11119">
        <v>11.041318631209601</v>
      </c>
      <c r="P11119">
        <v>10.5001396143739</v>
      </c>
      <c r="Q11119">
        <v>12.9194336567364</v>
      </c>
    </row>
    <row r="11120" spans="1:17">
      <c r="A11120" t="s">
        <v>20217</v>
      </c>
      <c r="B11120" s="16" t="s">
        <v>20218</v>
      </c>
      <c r="C11120">
        <v>8.3290456513687392</v>
      </c>
      <c r="D11120">
        <v>8.50302174502926</v>
      </c>
      <c r="E11120">
        <v>8.4888136049851592</v>
      </c>
      <c r="F11120">
        <v>8.7696464400348706</v>
      </c>
      <c r="G11120">
        <v>8.4509758957000898</v>
      </c>
      <c r="H11120">
        <v>8.87896834493041</v>
      </c>
      <c r="I11120">
        <v>8.5004503186631908</v>
      </c>
      <c r="J11120">
        <v>8.58512365698747</v>
      </c>
      <c r="K11120">
        <v>8.2466329110774801</v>
      </c>
      <c r="L11120">
        <v>8.24315815610756</v>
      </c>
      <c r="M11120">
        <v>8.2698368378772695</v>
      </c>
      <c r="N11120">
        <v>8.3824100769673304</v>
      </c>
      <c r="O11120">
        <v>8.33479721037037</v>
      </c>
      <c r="P11120">
        <v>8.2069649777715199</v>
      </c>
      <c r="Q11120">
        <v>8.48255560796823</v>
      </c>
    </row>
    <row r="11121" spans="1:17">
      <c r="A11121" t="s">
        <v>20219</v>
      </c>
      <c r="B11121" s="16" t="s">
        <v>20220</v>
      </c>
      <c r="C11121">
        <v>8.9692537350223898</v>
      </c>
      <c r="D11121">
        <v>8.9315549498313107</v>
      </c>
      <c r="E11121">
        <v>9.3440975227095304</v>
      </c>
      <c r="F11121">
        <v>9.3830198174010295</v>
      </c>
      <c r="G11121">
        <v>9.0378719435144408</v>
      </c>
      <c r="H11121">
        <v>10.020660396340199</v>
      </c>
      <c r="I11121">
        <v>9.0799512809727005</v>
      </c>
      <c r="J11121">
        <v>9.6062974456564305</v>
      </c>
      <c r="K11121">
        <v>8.8419747447057802</v>
      </c>
      <c r="L11121">
        <v>8.9482263086493496</v>
      </c>
      <c r="M11121">
        <v>9.4241928081139807</v>
      </c>
      <c r="N11121">
        <v>9.4200482311423208</v>
      </c>
      <c r="O11121">
        <v>9.6108441588282005</v>
      </c>
      <c r="P11121">
        <v>9.2613199059943092</v>
      </c>
      <c r="Q11121">
        <v>8.0859864702427604</v>
      </c>
    </row>
    <row r="11122" spans="1:17">
      <c r="A11122" t="s">
        <v>20221</v>
      </c>
      <c r="B11122" s="16" t="s">
        <v>20222</v>
      </c>
      <c r="C11122">
        <v>9.9803642735793598</v>
      </c>
      <c r="D11122">
        <v>9.7367018390983198</v>
      </c>
      <c r="E11122">
        <v>10.418199580783799</v>
      </c>
      <c r="F11122">
        <v>9.9772327825556602</v>
      </c>
      <c r="G11122">
        <v>10.5194047320902</v>
      </c>
      <c r="H11122">
        <v>8.6735304986905994</v>
      </c>
      <c r="I11122">
        <v>9.3584827111651094</v>
      </c>
      <c r="J11122">
        <v>9.5659281264815892</v>
      </c>
      <c r="K11122">
        <v>10.104846195469101</v>
      </c>
      <c r="L11122">
        <v>10.027463671694001</v>
      </c>
      <c r="M11122">
        <v>9.9426296481021694</v>
      </c>
      <c r="N11122">
        <v>10.218713880358999</v>
      </c>
      <c r="O11122">
        <v>10.192554701479899</v>
      </c>
      <c r="P11122">
        <v>8.3113779670886903</v>
      </c>
      <c r="Q11122">
        <v>12.080711326064799</v>
      </c>
    </row>
    <row r="11123" spans="1:17">
      <c r="A11123" t="s">
        <v>20223</v>
      </c>
      <c r="B11123" s="16" t="s">
        <v>20224</v>
      </c>
      <c r="C11123">
        <v>10.653628649399</v>
      </c>
      <c r="D11123">
        <v>10.729977628461899</v>
      </c>
      <c r="E11123">
        <v>9.8283795232997804</v>
      </c>
      <c r="F11123">
        <v>10.426125092939801</v>
      </c>
      <c r="G11123">
        <v>11.1044739439614</v>
      </c>
      <c r="H11123">
        <v>11.0091542286694</v>
      </c>
      <c r="I11123">
        <v>10.6493568394623</v>
      </c>
      <c r="J11123">
        <v>10.5470216251436</v>
      </c>
      <c r="K11123">
        <v>10.544848106755101</v>
      </c>
      <c r="L11123">
        <v>9.8007037644074302</v>
      </c>
      <c r="M11123">
        <v>10.4667227728231</v>
      </c>
      <c r="N11123">
        <v>11.2015437941428</v>
      </c>
      <c r="O11123">
        <v>10.4909351016773</v>
      </c>
      <c r="P11123">
        <v>11.3206623322466</v>
      </c>
      <c r="Q11123">
        <v>9.1612412986063401</v>
      </c>
    </row>
    <row r="11124" spans="1:17">
      <c r="A11124" t="s">
        <v>20225</v>
      </c>
      <c r="B11124" s="16" t="s">
        <v>133</v>
      </c>
      <c r="C11124">
        <v>6.9454052174376804</v>
      </c>
      <c r="D11124">
        <v>6.8888755076419601</v>
      </c>
      <c r="E11124">
        <v>6.8434447610936902</v>
      </c>
      <c r="F11124">
        <v>6.9053693654613397</v>
      </c>
      <c r="G11124">
        <v>6.7460963501903599</v>
      </c>
      <c r="H11124">
        <v>7.1902365178252401</v>
      </c>
      <c r="I11124">
        <v>6.9739209647643401</v>
      </c>
      <c r="J11124">
        <v>6.99554785082886</v>
      </c>
      <c r="K11124">
        <v>6.8571558487748501</v>
      </c>
      <c r="L11124">
        <v>6.8634530912736</v>
      </c>
      <c r="M11124">
        <v>7.1482828711562396</v>
      </c>
      <c r="N11124">
        <v>6.7924489711304696</v>
      </c>
      <c r="O11124">
        <v>6.90712985101651</v>
      </c>
      <c r="P11124">
        <v>6.96085789457518</v>
      </c>
      <c r="Q11124">
        <v>5.81282804418474</v>
      </c>
    </row>
    <row r="11125" spans="1:17">
      <c r="A11125" t="s">
        <v>20226</v>
      </c>
      <c r="B11125" s="16" t="s">
        <v>20227</v>
      </c>
      <c r="C11125">
        <v>8.6914399034236993</v>
      </c>
      <c r="D11125">
        <v>8.6531536894423606</v>
      </c>
      <c r="E11125">
        <v>7.9984790942667399</v>
      </c>
      <c r="F11125">
        <v>8.2789898287006292</v>
      </c>
      <c r="G11125">
        <v>9.2576110562959109</v>
      </c>
      <c r="H11125">
        <v>7.9799497660385299</v>
      </c>
      <c r="I11125">
        <v>8.3458924898333908</v>
      </c>
      <c r="J11125">
        <v>7.7654501990484199</v>
      </c>
      <c r="K11125">
        <v>8.7385919729855903</v>
      </c>
      <c r="L11125">
        <v>8.4503175105207795</v>
      </c>
      <c r="M11125">
        <v>8.8782652246335108</v>
      </c>
      <c r="N11125">
        <v>9.3204935041639096</v>
      </c>
      <c r="O11125">
        <v>8.59495803375974</v>
      </c>
      <c r="P11125">
        <v>8.6022561904341206</v>
      </c>
      <c r="Q11125">
        <v>9.6975493141544398</v>
      </c>
    </row>
    <row r="11126" spans="1:17">
      <c r="A11126" t="s">
        <v>20228</v>
      </c>
      <c r="B11126" s="16" t="s">
        <v>20229</v>
      </c>
      <c r="C11126">
        <v>8.7054260326227197</v>
      </c>
      <c r="D11126">
        <v>8.5271612275875395</v>
      </c>
      <c r="E11126">
        <v>8.2887492593372603</v>
      </c>
      <c r="F11126">
        <v>7.7599373397669797</v>
      </c>
      <c r="G11126">
        <v>8.6387824895378102</v>
      </c>
      <c r="H11126">
        <v>6.6027569335949101</v>
      </c>
      <c r="I11126">
        <v>7.54158301079321</v>
      </c>
      <c r="J11126">
        <v>6.9518483583870996</v>
      </c>
      <c r="K11126">
        <v>8.6678118414521705</v>
      </c>
      <c r="L11126">
        <v>8.1720390860348306</v>
      </c>
      <c r="M11126">
        <v>8.1209961496585095</v>
      </c>
      <c r="N11126">
        <v>7.9692978188490899</v>
      </c>
      <c r="O11126">
        <v>7.9746623774536998</v>
      </c>
      <c r="P11126">
        <v>7.5279031862563199</v>
      </c>
      <c r="Q11126">
        <v>9.58099084698482</v>
      </c>
    </row>
    <row r="11127" spans="1:17">
      <c r="A11127" t="s">
        <v>20230</v>
      </c>
      <c r="B11127" s="16" t="e">
        <v>#N/A</v>
      </c>
      <c r="C11127">
        <v>8.6829826390762896</v>
      </c>
      <c r="D11127">
        <v>8.6640798428834103</v>
      </c>
      <c r="E11127">
        <v>8.0563655165468493</v>
      </c>
      <c r="F11127">
        <v>8.5632367155584692</v>
      </c>
      <c r="G11127">
        <v>8.6387824895378102</v>
      </c>
      <c r="H11127">
        <v>9.6761022240121193</v>
      </c>
      <c r="I11127">
        <v>8.7834311713858106</v>
      </c>
      <c r="J11127">
        <v>8.7297478351779692</v>
      </c>
      <c r="K11127">
        <v>8.3930587566318007</v>
      </c>
      <c r="L11127">
        <v>8.8071728110375798</v>
      </c>
      <c r="M11127">
        <v>8.7410298829543702</v>
      </c>
      <c r="N11127">
        <v>9.3167405931774496</v>
      </c>
      <c r="O11127">
        <v>8.9343990760413305</v>
      </c>
      <c r="P11127">
        <v>9.0633044230541202</v>
      </c>
      <c r="Q11127">
        <v>7.8374797051227896</v>
      </c>
    </row>
    <row r="11128" spans="1:17">
      <c r="A11128" t="s">
        <v>20231</v>
      </c>
      <c r="B11128" s="16" t="s">
        <v>20232</v>
      </c>
      <c r="C11128">
        <v>8.8229838359173502</v>
      </c>
      <c r="D11128">
        <v>8.6421441037863005</v>
      </c>
      <c r="E11128">
        <v>8.7291430036710604</v>
      </c>
      <c r="F11128">
        <v>8.2991202724378201</v>
      </c>
      <c r="G11128">
        <v>8.7425656422927798</v>
      </c>
      <c r="H11128">
        <v>8.3856769029464395</v>
      </c>
      <c r="I11128">
        <v>8.8256313426883306</v>
      </c>
      <c r="J11128">
        <v>8.6501885040386899</v>
      </c>
      <c r="K11128">
        <v>8.7480876656026094</v>
      </c>
      <c r="L11128">
        <v>8.6995248296530008</v>
      </c>
      <c r="M11128">
        <v>8.4713475138279897</v>
      </c>
      <c r="N11128">
        <v>8.8660708622452002</v>
      </c>
      <c r="O11128">
        <v>8.6699834464111198</v>
      </c>
      <c r="P11128">
        <v>8.2390907658991104</v>
      </c>
      <c r="Q11128">
        <v>9.7343991185863192</v>
      </c>
    </row>
    <row r="11129" spans="1:17">
      <c r="A11129" t="s">
        <v>20233</v>
      </c>
      <c r="B11129" s="16" t="s">
        <v>20234</v>
      </c>
      <c r="C11129">
        <v>7.2811417053695999</v>
      </c>
      <c r="D11129">
        <v>6.9881484913982899</v>
      </c>
      <c r="E11129">
        <v>7.8965115354674698</v>
      </c>
      <c r="F11129">
        <v>7.1172145187872804</v>
      </c>
      <c r="G11129">
        <v>7.1186589192248002</v>
      </c>
      <c r="H11129">
        <v>6.4085032367581496</v>
      </c>
      <c r="I11129">
        <v>7.5852747023070002</v>
      </c>
      <c r="J11129">
        <v>7.58212149979936</v>
      </c>
      <c r="K11129">
        <v>6.8919526260035502</v>
      </c>
      <c r="L11129">
        <v>7.4499595836554002</v>
      </c>
      <c r="M11129">
        <v>7.0990901315969301</v>
      </c>
      <c r="N11129">
        <v>6.8869289896348196</v>
      </c>
      <c r="O11129">
        <v>6.6962367914737397</v>
      </c>
      <c r="P11129">
        <v>6.4566563684026503</v>
      </c>
      <c r="Q11129">
        <v>8.1958182219819093</v>
      </c>
    </row>
    <row r="11130" spans="1:17">
      <c r="A11130" t="s">
        <v>20235</v>
      </c>
      <c r="B11130" s="16" t="s">
        <v>828</v>
      </c>
      <c r="C11130">
        <v>10.817733353727601</v>
      </c>
      <c r="D11130">
        <v>10.8388215558734</v>
      </c>
      <c r="E11130">
        <v>10.323217872327399</v>
      </c>
      <c r="F11130">
        <v>10.209356054041599</v>
      </c>
      <c r="G11130">
        <v>10.4634451743895</v>
      </c>
      <c r="H11130">
        <v>9.7486509375232995</v>
      </c>
      <c r="I11130">
        <v>10.413840241483699</v>
      </c>
      <c r="J11130">
        <v>9.8786351384034905</v>
      </c>
      <c r="K11130">
        <v>10.782240939460801</v>
      </c>
      <c r="L11130">
        <v>10.328612767302699</v>
      </c>
      <c r="M11130">
        <v>10.177917036204301</v>
      </c>
      <c r="N11130">
        <v>9.8298838439170595</v>
      </c>
      <c r="O11130">
        <v>10.162172503715199</v>
      </c>
      <c r="P11130">
        <v>9.9981378645499301</v>
      </c>
      <c r="Q11130">
        <v>11.1344751587799</v>
      </c>
    </row>
    <row r="11131" spans="1:17">
      <c r="A11131" t="s">
        <v>20236</v>
      </c>
      <c r="B11131" s="16" t="s">
        <v>20237</v>
      </c>
      <c r="C11131">
        <v>9.7366201393754395</v>
      </c>
      <c r="D11131">
        <v>9.7623427624438204</v>
      </c>
      <c r="E11131">
        <v>9.8172685748996003</v>
      </c>
      <c r="F11131">
        <v>9.4991914756351896</v>
      </c>
      <c r="G11131">
        <v>9.6049855554331494</v>
      </c>
      <c r="H11131">
        <v>9.1252500780541208</v>
      </c>
      <c r="I11131">
        <v>9.5213794024980807</v>
      </c>
      <c r="J11131">
        <v>9.1661087050069199</v>
      </c>
      <c r="K11131">
        <v>9.7232584972088496</v>
      </c>
      <c r="L11131">
        <v>9.5986895690312402</v>
      </c>
      <c r="M11131">
        <v>9.1776459863421902</v>
      </c>
      <c r="N11131">
        <v>9.0782323060679708</v>
      </c>
      <c r="O11131">
        <v>9.4251705962851897</v>
      </c>
      <c r="P11131">
        <v>9.3399235628956205</v>
      </c>
      <c r="Q11131">
        <v>10.299164948392599</v>
      </c>
    </row>
    <row r="11132" spans="1:17">
      <c r="A11132" t="s">
        <v>20238</v>
      </c>
      <c r="B11132" s="16" t="e">
        <v>#N/A</v>
      </c>
      <c r="C11132">
        <v>7.9972576660319401</v>
      </c>
      <c r="D11132">
        <v>7.8622520457696297</v>
      </c>
      <c r="E11132">
        <v>7.7943525013611197</v>
      </c>
      <c r="F11132">
        <v>7.8308268179911398</v>
      </c>
      <c r="G11132">
        <v>7.6067136979865699</v>
      </c>
      <c r="H11132">
        <v>8.2499383488068094</v>
      </c>
      <c r="I11132">
        <v>8.0885691376079798</v>
      </c>
      <c r="J11132">
        <v>7.9614095141140897</v>
      </c>
      <c r="K11132">
        <v>7.8955329683749396</v>
      </c>
      <c r="L11132">
        <v>8.2024128288783107</v>
      </c>
      <c r="M11132">
        <v>7.6052566679183498</v>
      </c>
      <c r="N11132">
        <v>7.7248096267765103</v>
      </c>
      <c r="O11132">
        <v>7.8549777622216004</v>
      </c>
      <c r="P11132">
        <v>8.2910917872654792</v>
      </c>
      <c r="Q11132">
        <v>5.81282804418474</v>
      </c>
    </row>
    <row r="11133" spans="1:17">
      <c r="A11133" t="s">
        <v>20239</v>
      </c>
      <c r="B11133" s="16" t="s">
        <v>1238</v>
      </c>
      <c r="C11133">
        <v>5.7841390782753797</v>
      </c>
      <c r="D11133">
        <v>5.9609864132494002</v>
      </c>
      <c r="E11133">
        <v>5.4725199049354796</v>
      </c>
      <c r="F11133">
        <v>5.6923218518529799</v>
      </c>
      <c r="G11133">
        <v>5.9953604944039602</v>
      </c>
      <c r="H11133">
        <v>6.0289964067317099</v>
      </c>
      <c r="I11133">
        <v>6.0374776942977704</v>
      </c>
      <c r="J11133">
        <v>6.53400866212165</v>
      </c>
      <c r="K11133">
        <v>6.2387586492256899</v>
      </c>
      <c r="L11133">
        <v>6.5679948358929003</v>
      </c>
      <c r="M11133">
        <v>6.5674538731629699</v>
      </c>
      <c r="N11133">
        <v>6.5312281746119796</v>
      </c>
      <c r="O11133">
        <v>6.5295658361340001</v>
      </c>
      <c r="P11133">
        <v>6.4566563684026503</v>
      </c>
      <c r="Q11133">
        <v>6.2843132996066204</v>
      </c>
    </row>
    <row r="11134" spans="1:17">
      <c r="A11134" t="s">
        <v>20240</v>
      </c>
      <c r="B11134" s="16" t="s">
        <v>20241</v>
      </c>
      <c r="C11134">
        <v>8.3505692338177795</v>
      </c>
      <c r="D11134">
        <v>8.5771536449748993</v>
      </c>
      <c r="E11134">
        <v>8.4365055986030093</v>
      </c>
      <c r="F11134">
        <v>8.8828756651111505</v>
      </c>
      <c r="G11134">
        <v>8.6322459021977007</v>
      </c>
      <c r="H11134">
        <v>9.2687971624873704</v>
      </c>
      <c r="I11134">
        <v>8.5358382785525304</v>
      </c>
      <c r="J11134">
        <v>8.9743853351036709</v>
      </c>
      <c r="K11134">
        <v>8.4782676862013506</v>
      </c>
      <c r="L11134">
        <v>8.5802991029390494</v>
      </c>
      <c r="M11134">
        <v>8.8150837442678007</v>
      </c>
      <c r="N11134">
        <v>8.7787305540148495</v>
      </c>
      <c r="O11134">
        <v>8.5083978539819896</v>
      </c>
      <c r="P11134">
        <v>8.8337071439197903</v>
      </c>
      <c r="Q11134">
        <v>6.2843132996066204</v>
      </c>
    </row>
    <row r="11135" spans="1:17">
      <c r="A11135" t="s">
        <v>20242</v>
      </c>
      <c r="B11135" s="16" t="s">
        <v>20243</v>
      </c>
      <c r="C11135">
        <v>3.7779852140208301</v>
      </c>
      <c r="D11135">
        <v>3.6330127529723502</v>
      </c>
      <c r="E11135">
        <v>3.9618875914207199</v>
      </c>
      <c r="F11135">
        <v>3.7319397910766599</v>
      </c>
      <c r="G11135">
        <v>3.70007344211845</v>
      </c>
      <c r="H11135">
        <v>3.9869852489372102</v>
      </c>
      <c r="I11135">
        <v>4.16059535596606</v>
      </c>
      <c r="J11135">
        <v>4.5040669171042298</v>
      </c>
      <c r="K11135">
        <v>4.2084442324483602</v>
      </c>
      <c r="L11135">
        <v>4.1211419556762898</v>
      </c>
      <c r="M11135">
        <v>4.3171680614900998</v>
      </c>
      <c r="N11135">
        <v>4.5070424063834196</v>
      </c>
      <c r="O11135">
        <v>4.4501242258791596</v>
      </c>
      <c r="P11135">
        <v>3.6194497939779602</v>
      </c>
      <c r="Q11135">
        <v>2.8218677180984102</v>
      </c>
    </row>
    <row r="11136" spans="1:17">
      <c r="A11136" t="s">
        <v>20244</v>
      </c>
      <c r="B11136" s="16" t="s">
        <v>20245</v>
      </c>
      <c r="C11136">
        <v>4.9165290931058498</v>
      </c>
      <c r="D11136">
        <v>5.0219292506328799</v>
      </c>
      <c r="E11136">
        <v>5.5107356403890702</v>
      </c>
      <c r="F11136">
        <v>4.9396319138350204</v>
      </c>
      <c r="G11136">
        <v>4.975741795846</v>
      </c>
      <c r="H11136">
        <v>5.18156933842931</v>
      </c>
      <c r="I11136">
        <v>6.7169663794845196</v>
      </c>
      <c r="J11136">
        <v>5.9699669879476298</v>
      </c>
      <c r="K11136">
        <v>5.8322145301996997</v>
      </c>
      <c r="L11136">
        <v>6.9195424843787503</v>
      </c>
      <c r="M11136">
        <v>6.3734404495726498</v>
      </c>
      <c r="N11136">
        <v>6.2749637290068296</v>
      </c>
      <c r="O11136">
        <v>5.71650758824752</v>
      </c>
      <c r="P11136">
        <v>6.5625659221592398</v>
      </c>
      <c r="Q11136">
        <v>7.3593062614465703</v>
      </c>
    </row>
    <row r="11137" spans="1:17">
      <c r="A11137" t="s">
        <v>20246</v>
      </c>
      <c r="B11137" s="16" t="s">
        <v>20247</v>
      </c>
      <c r="C11137">
        <v>6.6870112423050099</v>
      </c>
      <c r="D11137">
        <v>6.6338206543565796</v>
      </c>
      <c r="E11137">
        <v>6.4779724688708198</v>
      </c>
      <c r="F11137">
        <v>6.7079714790222598</v>
      </c>
      <c r="G11137">
        <v>6.7582024653551098</v>
      </c>
      <c r="H11137">
        <v>6.9924445199759599</v>
      </c>
      <c r="I11137">
        <v>7.1170772384599603</v>
      </c>
      <c r="J11137">
        <v>6.4629296012030801</v>
      </c>
      <c r="K11137">
        <v>6.3808592862911402</v>
      </c>
      <c r="L11137">
        <v>6.6366511350477397</v>
      </c>
      <c r="M11137">
        <v>6.49298820394774</v>
      </c>
      <c r="N11137">
        <v>7.0132596144020196</v>
      </c>
      <c r="O11137">
        <v>6.7477358860571703</v>
      </c>
      <c r="P11137">
        <v>7.3230978289847197</v>
      </c>
      <c r="Q11137">
        <v>2.8218677180984102</v>
      </c>
    </row>
    <row r="11138" spans="1:17">
      <c r="A11138" t="s">
        <v>20248</v>
      </c>
      <c r="B11138" s="16" t="s">
        <v>20249</v>
      </c>
      <c r="C11138">
        <v>6.7316197386997496</v>
      </c>
      <c r="D11138">
        <v>6.7204884818686503</v>
      </c>
      <c r="E11138">
        <v>7.3034669724419903</v>
      </c>
      <c r="F11138">
        <v>7.3668879754565504</v>
      </c>
      <c r="G11138">
        <v>7.4666060504256997</v>
      </c>
      <c r="H11138">
        <v>7.9799497660385299</v>
      </c>
      <c r="I11138">
        <v>8.3458924898333908</v>
      </c>
      <c r="J11138">
        <v>7.9503746294535702</v>
      </c>
      <c r="K11138">
        <v>7.3821866733767498</v>
      </c>
      <c r="L11138">
        <v>8.4344136228996796</v>
      </c>
      <c r="M11138">
        <v>8.1782585631300702</v>
      </c>
      <c r="N11138">
        <v>8.4896634631825307</v>
      </c>
      <c r="O11138">
        <v>7.4933299967308296</v>
      </c>
      <c r="P11138">
        <v>8.3063331283135806</v>
      </c>
      <c r="Q11138">
        <v>8.7216113394761106</v>
      </c>
    </row>
    <row r="11139" spans="1:17">
      <c r="A11139" t="s">
        <v>20250</v>
      </c>
      <c r="B11139" s="16" t="s">
        <v>20251</v>
      </c>
      <c r="C11139">
        <v>4.8751772763815904</v>
      </c>
      <c r="D11139">
        <v>4.60434225742737</v>
      </c>
      <c r="E11139">
        <v>4.3035359899866696</v>
      </c>
      <c r="F11139">
        <v>4.5644600677645304</v>
      </c>
      <c r="G11139">
        <v>5.3186214901221902</v>
      </c>
      <c r="H11139">
        <v>3.9869852489372102</v>
      </c>
      <c r="I11139">
        <v>4.6056600831029897</v>
      </c>
      <c r="J11139">
        <v>4.1400611729353196</v>
      </c>
      <c r="K11139">
        <v>4.4914502970878702</v>
      </c>
      <c r="L11139">
        <v>5.0592286016271197</v>
      </c>
      <c r="M11139">
        <v>5.305907987925</v>
      </c>
      <c r="N11139">
        <v>5.4781829866836604</v>
      </c>
      <c r="O11139">
        <v>4.5809011873356402</v>
      </c>
      <c r="P11139">
        <v>4.86023234540618</v>
      </c>
      <c r="Q11139">
        <v>5.81282804418474</v>
      </c>
    </row>
    <row r="11140" spans="1:17">
      <c r="A11140" t="s">
        <v>20252</v>
      </c>
      <c r="B11140" s="16" t="s">
        <v>20253</v>
      </c>
      <c r="C11140">
        <v>4.6948835100102002</v>
      </c>
      <c r="D11140">
        <v>4.4456530885114001</v>
      </c>
      <c r="E11140">
        <v>3.9618875914207199</v>
      </c>
      <c r="F11140">
        <v>4.1611154638698196</v>
      </c>
      <c r="G11140">
        <v>4.37414671474383</v>
      </c>
      <c r="H11140">
        <v>3.7814594184883799</v>
      </c>
      <c r="I11140">
        <v>3.9910282299290798</v>
      </c>
      <c r="J11140">
        <v>3.6724961835054399</v>
      </c>
      <c r="K11140">
        <v>4.3865415857412602</v>
      </c>
      <c r="L11140">
        <v>4.1946255460110002</v>
      </c>
      <c r="M11140">
        <v>4.3652147767139304</v>
      </c>
      <c r="N11140">
        <v>4.1706164353931596</v>
      </c>
      <c r="O11140">
        <v>4.0696565081197198</v>
      </c>
      <c r="P11140">
        <v>4.2713440848041202</v>
      </c>
      <c r="Q11140">
        <v>5.09416193408443</v>
      </c>
    </row>
    <row r="11141" spans="1:17">
      <c r="A11141" t="s">
        <v>20254</v>
      </c>
      <c r="B11141" s="16" t="s">
        <v>20255</v>
      </c>
      <c r="C11141">
        <v>6.4267812888606501</v>
      </c>
      <c r="D11141">
        <v>6.3230695120548104</v>
      </c>
      <c r="E11141">
        <v>5.2175717649130604</v>
      </c>
      <c r="F11141">
        <v>5.9029685313311697</v>
      </c>
      <c r="G11141">
        <v>6.5228532534945796</v>
      </c>
      <c r="H11141">
        <v>6.44953046144993</v>
      </c>
      <c r="I11141">
        <v>6.2401443386609898</v>
      </c>
      <c r="J11141">
        <v>6.0832551209501702</v>
      </c>
      <c r="K11141">
        <v>6.4410344304551499</v>
      </c>
      <c r="L11141">
        <v>6.1640690053138298</v>
      </c>
      <c r="M11141">
        <v>6.5119724006223398</v>
      </c>
      <c r="N11141">
        <v>6.6439211301738199</v>
      </c>
      <c r="O11141">
        <v>6.48972680942338</v>
      </c>
      <c r="P11141">
        <v>6.4195282390462101</v>
      </c>
      <c r="Q11141">
        <v>6.9204191934356096</v>
      </c>
    </row>
    <row r="11142" spans="1:17">
      <c r="A11142" t="s">
        <v>20256</v>
      </c>
      <c r="B11142" s="16" t="s">
        <v>20257</v>
      </c>
      <c r="C11142">
        <v>6.4403118743285797</v>
      </c>
      <c r="D11142">
        <v>6.1768758760752398</v>
      </c>
      <c r="E11142">
        <v>6.1611648559293304</v>
      </c>
      <c r="F11142">
        <v>6.2199992020099701</v>
      </c>
      <c r="G11142">
        <v>6.5085673373313</v>
      </c>
      <c r="H11142">
        <v>5.8554853168058498</v>
      </c>
      <c r="I11142">
        <v>5.7790171390800298</v>
      </c>
      <c r="J11142">
        <v>5.6009009823638998</v>
      </c>
      <c r="K11142">
        <v>6.1108697077640501</v>
      </c>
      <c r="L11142">
        <v>6.1795591598913804</v>
      </c>
      <c r="M11142">
        <v>6.65538287986063</v>
      </c>
      <c r="N11142">
        <v>6.8139899586284596</v>
      </c>
      <c r="O11142">
        <v>6.7810663883528299</v>
      </c>
      <c r="P11142">
        <v>5.93026793058488</v>
      </c>
      <c r="Q11142">
        <v>6.9204191934356096</v>
      </c>
    </row>
    <row r="11143" spans="1:17">
      <c r="A11143" t="s">
        <v>20258</v>
      </c>
      <c r="B11143" s="16" t="s">
        <v>20259</v>
      </c>
      <c r="C11143">
        <v>8.1483048562629197</v>
      </c>
      <c r="D11143">
        <v>8.2105279715083395</v>
      </c>
      <c r="E11143">
        <v>8.6727110764078699</v>
      </c>
      <c r="F11143">
        <v>8.7934877401294393</v>
      </c>
      <c r="G11143">
        <v>8.9167133277223893</v>
      </c>
      <c r="H11143">
        <v>8.7944804254802609</v>
      </c>
      <c r="I11143">
        <v>8.5358382785525304</v>
      </c>
      <c r="J11143">
        <v>8.8314323658593601</v>
      </c>
      <c r="K11143">
        <v>9.0249526600962096</v>
      </c>
      <c r="L11143">
        <v>8.8652600792882108</v>
      </c>
      <c r="M11143">
        <v>9.1417471380400102</v>
      </c>
      <c r="N11143">
        <v>9.9833469351271802</v>
      </c>
      <c r="O11143">
        <v>9.0931530934087608</v>
      </c>
      <c r="P11143">
        <v>8.5218554414206693</v>
      </c>
      <c r="Q11143">
        <v>10.0588468117601</v>
      </c>
    </row>
    <row r="11144" spans="1:17">
      <c r="A11144" t="s">
        <v>20260</v>
      </c>
      <c r="B11144" s="16" t="s">
        <v>20261</v>
      </c>
      <c r="C11144">
        <v>6.2687719600529501</v>
      </c>
      <c r="D11144">
        <v>6.2223383051797301</v>
      </c>
      <c r="E11144">
        <v>5.9302896994145904</v>
      </c>
      <c r="F11144">
        <v>6.4669918415543304</v>
      </c>
      <c r="G11144">
        <v>5.9953604944039602</v>
      </c>
      <c r="H11144">
        <v>6.8672647865190601</v>
      </c>
      <c r="I11144">
        <v>6.3462251697709</v>
      </c>
      <c r="J11144">
        <v>6.4629296012030801</v>
      </c>
      <c r="K11144">
        <v>6.2387586492256899</v>
      </c>
      <c r="L11144">
        <v>6.4583864173788603</v>
      </c>
      <c r="M11144">
        <v>6.7220257165029196</v>
      </c>
      <c r="N11144">
        <v>6.3801747828766198</v>
      </c>
      <c r="O11144">
        <v>6.5490755236306599</v>
      </c>
      <c r="P11144">
        <v>6.64518742594566</v>
      </c>
      <c r="Q11144">
        <v>6.2843132996066204</v>
      </c>
    </row>
    <row r="11145" spans="1:17">
      <c r="A11145" t="s">
        <v>20262</v>
      </c>
      <c r="B11145" s="16" t="s">
        <v>20263</v>
      </c>
      <c r="C11145">
        <v>5.6726238351308904</v>
      </c>
      <c r="D11145">
        <v>5.3656299685334403</v>
      </c>
      <c r="E11145">
        <v>5.4725199049354796</v>
      </c>
      <c r="F11145">
        <v>4.4629136307985604</v>
      </c>
      <c r="G11145">
        <v>5.8882770820909203</v>
      </c>
      <c r="H11145">
        <v>4.6515204620337798</v>
      </c>
      <c r="I11145">
        <v>5.43372981984401</v>
      </c>
      <c r="J11145">
        <v>4.3621897727349799</v>
      </c>
      <c r="K11145">
        <v>6.0500919107865396</v>
      </c>
      <c r="L11145">
        <v>6.5203172163094196</v>
      </c>
      <c r="M11145">
        <v>5.55060142569896</v>
      </c>
      <c r="N11145">
        <v>5.3632034605234802</v>
      </c>
      <c r="O11145">
        <v>5.3136379649428402</v>
      </c>
      <c r="P11145">
        <v>5.3028714561952901</v>
      </c>
      <c r="Q11145">
        <v>7.1565710053807701</v>
      </c>
    </row>
    <row r="11146" spans="1:17">
      <c r="A11146" t="s">
        <v>20264</v>
      </c>
      <c r="B11146" s="16" t="s">
        <v>20265</v>
      </c>
      <c r="C11146">
        <v>5.7183074214133596</v>
      </c>
      <c r="D11146">
        <v>5.3929301417275104</v>
      </c>
      <c r="E11146">
        <v>5.90213374864478</v>
      </c>
      <c r="F11146">
        <v>5.0098915733122702</v>
      </c>
      <c r="G11146">
        <v>5.3842376496302498</v>
      </c>
      <c r="H11146">
        <v>4.7946750266686298</v>
      </c>
      <c r="I11146">
        <v>5.8430298477526499</v>
      </c>
      <c r="J11146">
        <v>5.1499325625975896</v>
      </c>
      <c r="K11146">
        <v>5.52962448084548</v>
      </c>
      <c r="L11146">
        <v>5.5961317021786998</v>
      </c>
      <c r="M11146">
        <v>4.7947131062850499</v>
      </c>
      <c r="N11146">
        <v>4.72039054531127</v>
      </c>
      <c r="O11146">
        <v>5.0275607712213803</v>
      </c>
      <c r="P11146">
        <v>5.0754103394275001</v>
      </c>
      <c r="Q11146">
        <v>5.81282804418474</v>
      </c>
    </row>
    <row r="11147" spans="1:17">
      <c r="A11147" t="s">
        <v>20266</v>
      </c>
      <c r="B11147" s="16" t="s">
        <v>20267</v>
      </c>
      <c r="C11147">
        <v>8.7247814586871506</v>
      </c>
      <c r="D11147">
        <v>8.6198694667045892</v>
      </c>
      <c r="E11147">
        <v>8.8135871576879392</v>
      </c>
      <c r="F11147">
        <v>8.7454043061431097</v>
      </c>
      <c r="G11147">
        <v>8.9926652745186306</v>
      </c>
      <c r="H11147">
        <v>7.8335639012519396</v>
      </c>
      <c r="I11147">
        <v>8.3495134574444094</v>
      </c>
      <c r="J11147">
        <v>8.2790921850890893</v>
      </c>
      <c r="K11147">
        <v>8.7808386217585497</v>
      </c>
      <c r="L11147">
        <v>8.8047009815887396</v>
      </c>
      <c r="M11147">
        <v>8.7045784659695506</v>
      </c>
      <c r="N11147">
        <v>9.2276133318141795</v>
      </c>
      <c r="O11147">
        <v>8.7622291109820107</v>
      </c>
      <c r="P11147">
        <v>7.9465531089579002</v>
      </c>
      <c r="Q11147">
        <v>11.2534935894173</v>
      </c>
    </row>
    <row r="11148" spans="1:17">
      <c r="A11148" t="s">
        <v>20268</v>
      </c>
      <c r="B11148" s="16" t="s">
        <v>20269</v>
      </c>
      <c r="C11148">
        <v>6.0202746330622601</v>
      </c>
      <c r="D11148">
        <v>6.0647445775560298</v>
      </c>
      <c r="E11148">
        <v>6.6389320012258004</v>
      </c>
      <c r="F11148">
        <v>6.0703706090842502</v>
      </c>
      <c r="G11148">
        <v>5.7723329839865896</v>
      </c>
      <c r="H11148">
        <v>6.6503815819958696</v>
      </c>
      <c r="I11148">
        <v>6.6118666184956396</v>
      </c>
      <c r="J11148">
        <v>6.2619694608709597</v>
      </c>
      <c r="K11148">
        <v>6.4292012437918196</v>
      </c>
      <c r="L11148">
        <v>6.9010889605168897</v>
      </c>
      <c r="M11148">
        <v>6.6723371971217702</v>
      </c>
      <c r="N11148">
        <v>6.1443152006371102</v>
      </c>
      <c r="O11148">
        <v>6.7222181891453801</v>
      </c>
      <c r="P11148">
        <v>6.7681820790449301</v>
      </c>
      <c r="Q11148">
        <v>5.81282804418474</v>
      </c>
    </row>
    <row r="11149" spans="1:17">
      <c r="A11149" t="s">
        <v>20270</v>
      </c>
      <c r="B11149" s="16" t="s">
        <v>20271</v>
      </c>
      <c r="C11149">
        <v>7.6018073521894403</v>
      </c>
      <c r="D11149">
        <v>7.3688478284412797</v>
      </c>
      <c r="E11149">
        <v>6.5696259509985699</v>
      </c>
      <c r="F11149">
        <v>7.2124563554963999</v>
      </c>
      <c r="G11149">
        <v>7.5100895396059402</v>
      </c>
      <c r="H11149">
        <v>6.9455834449407403</v>
      </c>
      <c r="I11149">
        <v>7.2856101270774296</v>
      </c>
      <c r="J11149">
        <v>7.1322856567136599</v>
      </c>
      <c r="K11149">
        <v>7.30695950466942</v>
      </c>
      <c r="L11149">
        <v>7.0839309273197903</v>
      </c>
      <c r="M11149">
        <v>7.2362086538328496</v>
      </c>
      <c r="N11149">
        <v>7.70769945831037</v>
      </c>
      <c r="O11149">
        <v>7.1366311506881104</v>
      </c>
      <c r="P11149">
        <v>7.6761759354796002</v>
      </c>
      <c r="Q11149">
        <v>6.2843132996066204</v>
      </c>
    </row>
    <row r="11150" spans="1:17">
      <c r="A11150" t="s">
        <v>20272</v>
      </c>
      <c r="B11150" s="16" t="s">
        <v>20273</v>
      </c>
      <c r="C11150">
        <v>7.1479175811950704</v>
      </c>
      <c r="D11150">
        <v>7.3073542175866697</v>
      </c>
      <c r="E11150">
        <v>6.2304366762667698</v>
      </c>
      <c r="F11150">
        <v>6.5705378903197103</v>
      </c>
      <c r="G11150">
        <v>7.09025748544728</v>
      </c>
      <c r="H11150">
        <v>7.1577378228689899</v>
      </c>
      <c r="I11150">
        <v>6.6358994312039501</v>
      </c>
      <c r="J11150">
        <v>6.8121350092444999</v>
      </c>
      <c r="K11150">
        <v>6.4292012437918196</v>
      </c>
      <c r="L11150">
        <v>6.0839659041390597</v>
      </c>
      <c r="M11150">
        <v>7.1177355475778201</v>
      </c>
      <c r="N11150">
        <v>6.4915946587896398</v>
      </c>
      <c r="O11150">
        <v>7.1871464252967501</v>
      </c>
      <c r="P11150">
        <v>7.5956949036652004</v>
      </c>
      <c r="Q11150">
        <v>5.09416193408443</v>
      </c>
    </row>
    <row r="11151" spans="1:17">
      <c r="A11151" t="s">
        <v>20274</v>
      </c>
      <c r="B11151" s="16" t="s">
        <v>20275</v>
      </c>
      <c r="C11151">
        <v>6.8271754852327504</v>
      </c>
      <c r="D11151">
        <v>6.5295865794184396</v>
      </c>
      <c r="E11151">
        <v>6.4589126547399403</v>
      </c>
      <c r="F11151">
        <v>6.2199992020099701</v>
      </c>
      <c r="G11151">
        <v>6.5085673373313</v>
      </c>
      <c r="H11151">
        <v>5.7925255003189697</v>
      </c>
      <c r="I11151">
        <v>6.4584923515581396</v>
      </c>
      <c r="J11151">
        <v>6.9444338147454996</v>
      </c>
      <c r="K11151">
        <v>6.6792307050940201</v>
      </c>
      <c r="L11151">
        <v>5.9086648783778699</v>
      </c>
      <c r="M11151">
        <v>7.34564996012978</v>
      </c>
      <c r="N11151">
        <v>6.0191735598337202</v>
      </c>
      <c r="O11151">
        <v>7.4983353463061304</v>
      </c>
      <c r="P11151">
        <v>6.8259277291320597</v>
      </c>
      <c r="Q11151">
        <v>6.2843132996066204</v>
      </c>
    </row>
    <row r="11152" spans="1:17">
      <c r="A11152" t="s">
        <v>20276</v>
      </c>
      <c r="B11152" s="16" t="s">
        <v>20277</v>
      </c>
      <c r="C11152">
        <v>9.1354834185756104</v>
      </c>
      <c r="D11152">
        <v>9.1119314227793904</v>
      </c>
      <c r="E11152">
        <v>9.3233027666484602</v>
      </c>
      <c r="F11152">
        <v>8.62566615946802</v>
      </c>
      <c r="G11152">
        <v>9.1790794293753901</v>
      </c>
      <c r="H11152">
        <v>8.8564127277753606</v>
      </c>
      <c r="I11152">
        <v>9.4439234672644101</v>
      </c>
      <c r="J11152">
        <v>9.4480547001738504</v>
      </c>
      <c r="K11152">
        <v>9.3582339396460092</v>
      </c>
      <c r="L11152">
        <v>9.2984460927776595</v>
      </c>
      <c r="M11152">
        <v>9.0151886129439198</v>
      </c>
      <c r="N11152">
        <v>9.4270274440004602</v>
      </c>
      <c r="O11152">
        <v>9.1193451444115095</v>
      </c>
      <c r="P11152">
        <v>9.4964534391323596</v>
      </c>
      <c r="Q11152">
        <v>10.087613053174801</v>
      </c>
    </row>
    <row r="11153" spans="1:17">
      <c r="A11153" t="s">
        <v>20278</v>
      </c>
      <c r="B11153" s="16" t="s">
        <v>20279</v>
      </c>
      <c r="C11153">
        <v>10.514428013155401</v>
      </c>
      <c r="D11153">
        <v>10.492497960273401</v>
      </c>
      <c r="E11153">
        <v>9.2672457770097694</v>
      </c>
      <c r="F11153">
        <v>9.9002885030069194</v>
      </c>
      <c r="G11153">
        <v>11.075263168387499</v>
      </c>
      <c r="H11153">
        <v>9.9167158974404295</v>
      </c>
      <c r="I11153">
        <v>10.1322260123404</v>
      </c>
      <c r="J11153">
        <v>9.7958412877308394</v>
      </c>
      <c r="K11153">
        <v>10.3348794216872</v>
      </c>
      <c r="L11153">
        <v>9.5785775291658304</v>
      </c>
      <c r="M11153">
        <v>10.426887619376201</v>
      </c>
      <c r="N11153">
        <v>10.5480750975675</v>
      </c>
      <c r="O11153">
        <v>10.286555907188999</v>
      </c>
      <c r="P11153">
        <v>10.6167459973615</v>
      </c>
      <c r="Q11153">
        <v>10.0294952513164</v>
      </c>
    </row>
    <row r="11154" spans="1:17">
      <c r="A11154" t="s">
        <v>20280</v>
      </c>
      <c r="B11154" s="16" t="s">
        <v>20281</v>
      </c>
      <c r="C11154">
        <v>7.0280865665637702</v>
      </c>
      <c r="D11154">
        <v>6.8605631676592598</v>
      </c>
      <c r="E11154">
        <v>6.8138222480252697</v>
      </c>
      <c r="F11154">
        <v>6.7864141712276496</v>
      </c>
      <c r="G11154">
        <v>7.0806640379668</v>
      </c>
      <c r="H11154">
        <v>7.3782177587165396</v>
      </c>
      <c r="I11154">
        <v>7.0018738474900601</v>
      </c>
      <c r="J11154">
        <v>7.2983725051375004</v>
      </c>
      <c r="K11154">
        <v>7.0619431434112201</v>
      </c>
      <c r="L11154">
        <v>6.8050770150438096</v>
      </c>
      <c r="M11154">
        <v>7.0153703993069296</v>
      </c>
      <c r="N11154">
        <v>6.6318301267309199</v>
      </c>
      <c r="O11154">
        <v>7.3621748411575298</v>
      </c>
      <c r="P11154">
        <v>7.6039486052672203</v>
      </c>
      <c r="Q11154">
        <v>6.9204191934356096</v>
      </c>
    </row>
    <row r="11155" spans="1:17">
      <c r="A11155" t="s">
        <v>20282</v>
      </c>
      <c r="B11155" s="16" t="s">
        <v>20283</v>
      </c>
      <c r="C11155">
        <v>9.87790401295746</v>
      </c>
      <c r="D11155">
        <v>9.8676829756009106</v>
      </c>
      <c r="E11155">
        <v>9.6991656554625205</v>
      </c>
      <c r="F11155">
        <v>9.9761917373878504</v>
      </c>
      <c r="G11155">
        <v>9.8861027363573601</v>
      </c>
      <c r="H11155">
        <v>9.46375472630384</v>
      </c>
      <c r="I11155">
        <v>9.5718317223634006</v>
      </c>
      <c r="J11155">
        <v>9.4829092963318704</v>
      </c>
      <c r="K11155">
        <v>9.8062623226312002</v>
      </c>
      <c r="L11155">
        <v>9.6241425769703799</v>
      </c>
      <c r="M11155">
        <v>9.9862943908100892</v>
      </c>
      <c r="N11155">
        <v>9.9167347097335501</v>
      </c>
      <c r="O11155">
        <v>9.8239060892271599</v>
      </c>
      <c r="P11155">
        <v>9.4583162942294905</v>
      </c>
      <c r="Q11155">
        <v>10.5051077436532</v>
      </c>
    </row>
    <row r="11156" spans="1:17">
      <c r="A11156" t="s">
        <v>20284</v>
      </c>
      <c r="B11156" s="16" t="s">
        <v>20285</v>
      </c>
      <c r="C11156">
        <v>7.34696895994397</v>
      </c>
      <c r="D11156">
        <v>6.9706028008889103</v>
      </c>
      <c r="E11156">
        <v>8.4022024362357097</v>
      </c>
      <c r="F11156">
        <v>7.1247693927878597</v>
      </c>
      <c r="G11156">
        <v>8.0214125638827802</v>
      </c>
      <c r="H11156">
        <v>5.4810077289205497</v>
      </c>
      <c r="I11156">
        <v>7.3229819917611101</v>
      </c>
      <c r="J11156">
        <v>5.5420329423979799</v>
      </c>
      <c r="K11156">
        <v>8.6038750940489201</v>
      </c>
      <c r="L11156">
        <v>8.18350439687873</v>
      </c>
      <c r="M11156">
        <v>7.1115472855627004</v>
      </c>
      <c r="N11156">
        <v>7.79668997923301</v>
      </c>
      <c r="O11156">
        <v>7.1366311506881104</v>
      </c>
      <c r="P11156">
        <v>5.3840883141759397</v>
      </c>
      <c r="Q11156">
        <v>11.4210803304171</v>
      </c>
    </row>
    <row r="11157" spans="1:17">
      <c r="A11157" t="s">
        <v>20286</v>
      </c>
      <c r="B11157" s="16" t="s">
        <v>20287</v>
      </c>
      <c r="C11157">
        <v>9.4630345243383296</v>
      </c>
      <c r="D11157">
        <v>9.4657081956411506</v>
      </c>
      <c r="E11157">
        <v>8.8791790401335096</v>
      </c>
      <c r="F11157">
        <v>9.2600912106975208</v>
      </c>
      <c r="G11157">
        <v>9.2891111915428795</v>
      </c>
      <c r="H11157">
        <v>9.0028032520484196</v>
      </c>
      <c r="I11157">
        <v>9.1870087627485599</v>
      </c>
      <c r="J11157">
        <v>8.9245391597360904</v>
      </c>
      <c r="K11157">
        <v>9.2948669515416604</v>
      </c>
      <c r="L11157">
        <v>9.2245595794948905</v>
      </c>
      <c r="M11157">
        <v>9.4549916157822906</v>
      </c>
      <c r="N11157">
        <v>9.2921057210643507</v>
      </c>
      <c r="O11157">
        <v>9.5992600139483102</v>
      </c>
      <c r="P11157">
        <v>9.3595316614651392</v>
      </c>
      <c r="Q11157">
        <v>9.7703309644362406</v>
      </c>
    </row>
    <row r="11158" spans="1:17">
      <c r="A11158" t="s">
        <v>20288</v>
      </c>
      <c r="B11158" s="16" t="s">
        <v>20289</v>
      </c>
      <c r="C11158">
        <v>7.21215299485897</v>
      </c>
      <c r="D11158">
        <v>7.35540815463734</v>
      </c>
      <c r="E11158">
        <v>7.3861441046154104</v>
      </c>
      <c r="F11158">
        <v>6.84254687656904</v>
      </c>
      <c r="G11158">
        <v>6.8850192437688102</v>
      </c>
      <c r="H11158">
        <v>6.9738835018687801</v>
      </c>
      <c r="I11158">
        <v>7.5791136832599504</v>
      </c>
      <c r="J11158">
        <v>7.3938813147062703</v>
      </c>
      <c r="K11158">
        <v>7.2809824809489498</v>
      </c>
      <c r="L11158">
        <v>7.3516337369137501</v>
      </c>
      <c r="M11158">
        <v>6.8541021777593398</v>
      </c>
      <c r="N11158">
        <v>6.0560748478416198</v>
      </c>
      <c r="O11158">
        <v>7.1557832742435403</v>
      </c>
      <c r="P11158">
        <v>7.72238923081082</v>
      </c>
      <c r="Q11158">
        <v>5.81282804418474</v>
      </c>
    </row>
    <row r="11159" spans="1:17">
      <c r="A11159" t="s">
        <v>20290</v>
      </c>
      <c r="B11159" s="16" t="s">
        <v>20291</v>
      </c>
      <c r="C11159">
        <v>6.9548310624051402</v>
      </c>
      <c r="D11159">
        <v>7.1133152528774399</v>
      </c>
      <c r="E11159">
        <v>6.5696259509985699</v>
      </c>
      <c r="F11159">
        <v>6.61425091901285</v>
      </c>
      <c r="G11159">
        <v>6.79391800205281</v>
      </c>
      <c r="H11159">
        <v>6.8160476714407796</v>
      </c>
      <c r="I11159">
        <v>7.2316005452623404</v>
      </c>
      <c r="J11159">
        <v>6.8680985443436402</v>
      </c>
      <c r="K11159">
        <v>7.1861750931338202</v>
      </c>
      <c r="L11159">
        <v>6.8248013790819604</v>
      </c>
      <c r="M11159">
        <v>6.7382120474956997</v>
      </c>
      <c r="N11159">
        <v>6.12710255390685</v>
      </c>
      <c r="O11159">
        <v>6.6962367914737397</v>
      </c>
      <c r="P11159">
        <v>7.53655392200218</v>
      </c>
      <c r="Q11159">
        <v>5.09416193408443</v>
      </c>
    </row>
    <row r="11160" spans="1:17">
      <c r="A11160" t="s">
        <v>20292</v>
      </c>
      <c r="B11160" s="16" t="s">
        <v>20293</v>
      </c>
      <c r="C11160">
        <v>6.7316197386997496</v>
      </c>
      <c r="D11160">
        <v>6.9881484913982899</v>
      </c>
      <c r="E11160">
        <v>6.2748053550712104</v>
      </c>
      <c r="F11160">
        <v>6.1321346925860896</v>
      </c>
      <c r="G11160">
        <v>6.5510027220463503</v>
      </c>
      <c r="H11160">
        <v>5.9545116595939298</v>
      </c>
      <c r="I11160">
        <v>6.6239335844977303</v>
      </c>
      <c r="J11160">
        <v>6.2974991401326799</v>
      </c>
      <c r="K11160">
        <v>6.8746599086086499</v>
      </c>
      <c r="L11160">
        <v>6.5912491228452401</v>
      </c>
      <c r="M11160">
        <v>6.3312493870184303</v>
      </c>
      <c r="N11160">
        <v>5.7747602614263602</v>
      </c>
      <c r="O11160">
        <v>6.1099074980831301</v>
      </c>
      <c r="P11160">
        <v>6.7384110805200397</v>
      </c>
      <c r="Q11160">
        <v>6.9204191934356096</v>
      </c>
    </row>
    <row r="11161" spans="1:17">
      <c r="A11161" t="s">
        <v>20294</v>
      </c>
      <c r="B11161" s="16" t="s">
        <v>20295</v>
      </c>
      <c r="C11161">
        <v>8.0595894016577994</v>
      </c>
      <c r="D11161">
        <v>8.0109507769869008</v>
      </c>
      <c r="E11161">
        <v>7.8463377901623304</v>
      </c>
      <c r="F11161">
        <v>7.5405812384578796</v>
      </c>
      <c r="G11161">
        <v>7.7525907425537204</v>
      </c>
      <c r="H11161">
        <v>7.6763342868275197</v>
      </c>
      <c r="I11161">
        <v>7.9852629709249596</v>
      </c>
      <c r="J11161">
        <v>7.7314650645078196</v>
      </c>
      <c r="K11161">
        <v>8.0911131451429803</v>
      </c>
      <c r="L11161">
        <v>7.6941231603234703</v>
      </c>
      <c r="M11161">
        <v>7.6443098133966503</v>
      </c>
      <c r="N11161">
        <v>7.1207520294005899</v>
      </c>
      <c r="O11161">
        <v>7.8234351670915903</v>
      </c>
      <c r="P11161">
        <v>8.3363406391990509</v>
      </c>
      <c r="Q11161">
        <v>7.3593062614465703</v>
      </c>
    </row>
    <row r="11162" spans="1:17">
      <c r="A11162" t="s">
        <v>20296</v>
      </c>
      <c r="B11162" s="16" t="s">
        <v>20297</v>
      </c>
      <c r="C11162">
        <v>6.15821198786825</v>
      </c>
      <c r="D11162">
        <v>6.0479734974183996</v>
      </c>
      <c r="E11162">
        <v>5.72015689123982</v>
      </c>
      <c r="F11162">
        <v>5.0765736551712601</v>
      </c>
      <c r="G11162">
        <v>5.5356797135327902</v>
      </c>
      <c r="H11162">
        <v>5.7489183951006302</v>
      </c>
      <c r="I11162">
        <v>5.9042422523301203</v>
      </c>
      <c r="J11162">
        <v>5.3252950654732896</v>
      </c>
      <c r="K11162">
        <v>6.3685126514067996</v>
      </c>
      <c r="L11162">
        <v>5.98142559332394</v>
      </c>
      <c r="M11162">
        <v>5.4132354683515702</v>
      </c>
      <c r="N11162">
        <v>5.3928688873847097</v>
      </c>
      <c r="O11162">
        <v>6.2239743948753601</v>
      </c>
      <c r="P11162">
        <v>6.5105945574874102</v>
      </c>
      <c r="Q11162">
        <v>5.09416193408443</v>
      </c>
    </row>
    <row r="11163" spans="1:17">
      <c r="A11163" t="s">
        <v>20298</v>
      </c>
      <c r="B11163" s="16" t="s">
        <v>20299</v>
      </c>
      <c r="C11163">
        <v>5.6726238351308904</v>
      </c>
      <c r="D11163">
        <v>5.4196943085789</v>
      </c>
      <c r="E11163">
        <v>5.3510197543661198</v>
      </c>
      <c r="F11163">
        <v>5.2866768958500598</v>
      </c>
      <c r="G11163">
        <v>5.6978436807120003</v>
      </c>
      <c r="H11163">
        <v>5.58453293970123</v>
      </c>
      <c r="I11163">
        <v>6.0374776942977704</v>
      </c>
      <c r="J11163">
        <v>5.6387979837976996</v>
      </c>
      <c r="K11163">
        <v>6.3560578544694497</v>
      </c>
      <c r="L11163">
        <v>5.7507270721102604</v>
      </c>
      <c r="M11163">
        <v>5.4132354683515702</v>
      </c>
      <c r="N11163">
        <v>4.6704332416218497</v>
      </c>
      <c r="O11163">
        <v>5.5496199544433598</v>
      </c>
      <c r="P11163">
        <v>5.4975049655279902</v>
      </c>
      <c r="Q11163">
        <v>5.09416193408443</v>
      </c>
    </row>
    <row r="11164" spans="1:17">
      <c r="A11164" t="s">
        <v>20300</v>
      </c>
      <c r="B11164" s="16" t="s">
        <v>20301</v>
      </c>
      <c r="C11164">
        <v>7.0280865665637702</v>
      </c>
      <c r="D11164">
        <v>6.8219210145429399</v>
      </c>
      <c r="E11164">
        <v>6.4001528211462198</v>
      </c>
      <c r="F11164">
        <v>5.4189288652495504</v>
      </c>
      <c r="G11164">
        <v>6.1697170733324498</v>
      </c>
      <c r="H11164">
        <v>5.2146805303532302</v>
      </c>
      <c r="I11164">
        <v>6.2083190743270702</v>
      </c>
      <c r="J11164">
        <v>5.8305531747288999</v>
      </c>
      <c r="K11164">
        <v>7.3387840180723201</v>
      </c>
      <c r="L11164">
        <v>5.98142559332394</v>
      </c>
      <c r="M11164">
        <v>5.83646315568744</v>
      </c>
      <c r="N11164">
        <v>6.0377449489308699</v>
      </c>
      <c r="O11164">
        <v>5.7510187021614403</v>
      </c>
      <c r="P11164">
        <v>6.2813702146298303</v>
      </c>
      <c r="Q11164">
        <v>6.9204191934356096</v>
      </c>
    </row>
    <row r="11165" spans="1:17">
      <c r="A11165" t="s">
        <v>20302</v>
      </c>
      <c r="B11165" s="16" t="s">
        <v>20303</v>
      </c>
      <c r="C11165">
        <v>6.55662993027242</v>
      </c>
      <c r="D11165">
        <v>6.5999148337760403</v>
      </c>
      <c r="E11165">
        <v>5.8440669982677802</v>
      </c>
      <c r="F11165">
        <v>6.03844460263067</v>
      </c>
      <c r="G11165">
        <v>6.2750527402873404</v>
      </c>
      <c r="H11165">
        <v>6.6620436828093199</v>
      </c>
      <c r="I11165">
        <v>6.8563160945267603</v>
      </c>
      <c r="J11165">
        <v>6.3091474297642502</v>
      </c>
      <c r="K11165">
        <v>6.58653975511782</v>
      </c>
      <c r="L11165">
        <v>6.3118397299493596</v>
      </c>
      <c r="M11165">
        <v>6.4640290864915997</v>
      </c>
      <c r="N11165">
        <v>5.9619430316236501</v>
      </c>
      <c r="O11165">
        <v>6.4997914439306701</v>
      </c>
      <c r="P11165">
        <v>7.0723068801633202</v>
      </c>
      <c r="Q11165">
        <v>5.09416193408443</v>
      </c>
    </row>
    <row r="11166" spans="1:17">
      <c r="A11166" t="s">
        <v>20304</v>
      </c>
      <c r="B11166" s="16" t="s">
        <v>20305</v>
      </c>
      <c r="C11166">
        <v>6.9359169713665203</v>
      </c>
      <c r="D11166">
        <v>6.9074442113721899</v>
      </c>
      <c r="E11166">
        <v>6.60469953054863</v>
      </c>
      <c r="F11166">
        <v>7.08659092741458</v>
      </c>
      <c r="G11166">
        <v>6.7582024653551098</v>
      </c>
      <c r="H11166">
        <v>7.4670430406045698</v>
      </c>
      <c r="I11166">
        <v>7.2549965839237496</v>
      </c>
      <c r="J11166">
        <v>6.9738646069234704</v>
      </c>
      <c r="K11166">
        <v>6.7849177277433901</v>
      </c>
      <c r="L11166">
        <v>6.7749711994475996</v>
      </c>
      <c r="M11166">
        <v>7.1177355475778201</v>
      </c>
      <c r="N11166">
        <v>7.2682559144452803</v>
      </c>
      <c r="O11166">
        <v>7.0437114125072204</v>
      </c>
      <c r="P11166">
        <v>7.3914806888363103</v>
      </c>
      <c r="Q11166">
        <v>6.2843132996066204</v>
      </c>
    </row>
    <row r="11167" spans="1:17">
      <c r="A11167" t="s">
        <v>20306</v>
      </c>
      <c r="B11167" s="16" t="s">
        <v>20307</v>
      </c>
      <c r="C11167">
        <v>7.6372953270698201</v>
      </c>
      <c r="D11167">
        <v>7.7070247455286101</v>
      </c>
      <c r="E11167">
        <v>6.8434447610936902</v>
      </c>
      <c r="F11167">
        <v>6.3160633938475401</v>
      </c>
      <c r="G11167">
        <v>6.60568818255563</v>
      </c>
      <c r="H11167">
        <v>7.1982475473954901</v>
      </c>
      <c r="I11167">
        <v>7.44323476794135</v>
      </c>
      <c r="J11167">
        <v>6.4938271429004404</v>
      </c>
      <c r="K11167">
        <v>7.3637457781898901</v>
      </c>
      <c r="L11167">
        <v>7.1162623791641204</v>
      </c>
      <c r="M11167">
        <v>6.7778941321205197</v>
      </c>
      <c r="N11167">
        <v>6.4229857134930803</v>
      </c>
      <c r="O11167">
        <v>7.0160187592410503</v>
      </c>
      <c r="P11167">
        <v>8.1176207427749301</v>
      </c>
      <c r="Q11167">
        <v>2.8218677180984102</v>
      </c>
    </row>
    <row r="11168" spans="1:17">
      <c r="A11168" t="s">
        <v>20308</v>
      </c>
      <c r="B11168" s="16" t="s">
        <v>20309</v>
      </c>
      <c r="C11168">
        <v>9.0935622620036494</v>
      </c>
      <c r="D11168">
        <v>9.1705652515145299</v>
      </c>
      <c r="E11168">
        <v>8.7948249183961007</v>
      </c>
      <c r="F11168">
        <v>9.2754078982645201</v>
      </c>
      <c r="G11168">
        <v>9.1924685837457503</v>
      </c>
      <c r="H11168">
        <v>9.8138285710086208</v>
      </c>
      <c r="I11168">
        <v>9.3239413921369305</v>
      </c>
      <c r="J11168">
        <v>9.3182554706614003</v>
      </c>
      <c r="K11168">
        <v>9.2420893483105502</v>
      </c>
      <c r="L11168">
        <v>9.2003191305731509</v>
      </c>
      <c r="M11168">
        <v>9.5123430367145207</v>
      </c>
      <c r="N11168">
        <v>9.3428081906380207</v>
      </c>
      <c r="O11168">
        <v>9.4993424107561104</v>
      </c>
      <c r="P11168">
        <v>9.3546545703394308</v>
      </c>
      <c r="Q11168">
        <v>7.5369478347710803</v>
      </c>
    </row>
    <row r="11169" spans="1:17">
      <c r="A11169" t="s">
        <v>20310</v>
      </c>
      <c r="B11169" s="16" t="s">
        <v>20311</v>
      </c>
      <c r="C11169">
        <v>8.2998382386102101</v>
      </c>
      <c r="D11169">
        <v>8.2545771608983198</v>
      </c>
      <c r="E11169">
        <v>7.5018753045837103</v>
      </c>
      <c r="F11169">
        <v>7.7156652707773601</v>
      </c>
      <c r="G11169">
        <v>8.2563984735309806</v>
      </c>
      <c r="H11169">
        <v>8.1586263392076095</v>
      </c>
      <c r="I11169">
        <v>7.8638748898436504</v>
      </c>
      <c r="J11169">
        <v>7.0309734936181796</v>
      </c>
      <c r="K11169">
        <v>8.6552493056823803</v>
      </c>
      <c r="L11169">
        <v>8.29692624024932</v>
      </c>
      <c r="M11169">
        <v>8.1723369877690306</v>
      </c>
      <c r="N11169">
        <v>8.7231016841554201</v>
      </c>
      <c r="O11169">
        <v>7.8510725175134199</v>
      </c>
      <c r="P11169">
        <v>7.4198202750926399</v>
      </c>
      <c r="Q11169">
        <v>9.8396161242928208</v>
      </c>
    </row>
    <row r="11170" spans="1:17">
      <c r="A11170" t="s">
        <v>20312</v>
      </c>
      <c r="B11170" s="16" t="s">
        <v>20313</v>
      </c>
      <c r="C11170">
        <v>8.8979725328337498</v>
      </c>
      <c r="D11170">
        <v>8.9694802987679694</v>
      </c>
      <c r="E11170">
        <v>8.8791790401335096</v>
      </c>
      <c r="F11170">
        <v>8.7934877401294393</v>
      </c>
      <c r="G11170">
        <v>8.8193780371277093</v>
      </c>
      <c r="H11170">
        <v>8.3961422955397698</v>
      </c>
      <c r="I11170">
        <v>8.6837074059724593</v>
      </c>
      <c r="J11170">
        <v>8.7318963499508104</v>
      </c>
      <c r="K11170">
        <v>8.5986355361842808</v>
      </c>
      <c r="L11170">
        <v>8.5774056404687098</v>
      </c>
      <c r="M11170">
        <v>8.7066279020414594</v>
      </c>
      <c r="N11170">
        <v>8.5675425437041195</v>
      </c>
      <c r="O11170">
        <v>8.7725821888159103</v>
      </c>
      <c r="P11170">
        <v>8.4731723601406603</v>
      </c>
      <c r="Q11170">
        <v>9.4977003000167599</v>
      </c>
    </row>
    <row r="11171" spans="1:17">
      <c r="A11171" t="s">
        <v>20314</v>
      </c>
      <c r="B11171" s="16" t="s">
        <v>20315</v>
      </c>
      <c r="C11171">
        <v>11.8484553447783</v>
      </c>
      <c r="D11171">
        <v>11.766725488080899</v>
      </c>
      <c r="E11171">
        <v>11.849747386644699</v>
      </c>
      <c r="F11171">
        <v>11.583296921442701</v>
      </c>
      <c r="G11171">
        <v>11.8125514537575</v>
      </c>
      <c r="H11171">
        <v>12.2637534932717</v>
      </c>
      <c r="I11171">
        <v>12.168866395292699</v>
      </c>
      <c r="J11171">
        <v>11.6180477859261</v>
      </c>
      <c r="K11171">
        <v>12.1876433849233</v>
      </c>
      <c r="L11171">
        <v>12.1108189629309</v>
      </c>
      <c r="M11171">
        <v>12.161153782402399</v>
      </c>
      <c r="N11171">
        <v>11.840101963417199</v>
      </c>
      <c r="O11171">
        <v>12.249871543431</v>
      </c>
      <c r="P11171">
        <v>11.521666037027</v>
      </c>
      <c r="Q11171">
        <v>12.494572542304301</v>
      </c>
    </row>
    <row r="11172" spans="1:17">
      <c r="A11172" t="s">
        <v>20316</v>
      </c>
      <c r="B11172" s="16" t="s">
        <v>776</v>
      </c>
      <c r="C11172">
        <v>5.8470053502229398</v>
      </c>
      <c r="D11172">
        <v>5.8489556220091004</v>
      </c>
      <c r="E11172">
        <v>5.4332085476316498</v>
      </c>
      <c r="F11172">
        <v>6.0222063443531901</v>
      </c>
      <c r="G11172">
        <v>6.2057061458969898</v>
      </c>
      <c r="H11172">
        <v>5.4810077289205497</v>
      </c>
      <c r="I11172">
        <v>5.5414939407437602</v>
      </c>
      <c r="J11172">
        <v>5.1764314620679004</v>
      </c>
      <c r="K11172">
        <v>6.0500919107865396</v>
      </c>
      <c r="L11172">
        <v>6.2250380488551196</v>
      </c>
      <c r="M11172">
        <v>6.6032779300687601</v>
      </c>
      <c r="N11172">
        <v>7.1293565844791704</v>
      </c>
      <c r="O11172">
        <v>6.7222181891453801</v>
      </c>
      <c r="P11172">
        <v>5.5333174813669999</v>
      </c>
      <c r="Q11172">
        <v>7.1565710053807701</v>
      </c>
    </row>
    <row r="11173" spans="1:17">
      <c r="A11173" t="s">
        <v>20317</v>
      </c>
      <c r="B11173" s="16" t="s">
        <v>20318</v>
      </c>
      <c r="C11173">
        <v>8.3434303597549597</v>
      </c>
      <c r="D11173">
        <v>8.2067956990831892</v>
      </c>
      <c r="E11173">
        <v>8.2284877598905108</v>
      </c>
      <c r="F11173">
        <v>8.0877807673353193</v>
      </c>
      <c r="G11173">
        <v>8.3430235738303598</v>
      </c>
      <c r="H11173">
        <v>8.2109463504674505</v>
      </c>
      <c r="I11173">
        <v>8.3922700524540303</v>
      </c>
      <c r="J11173">
        <v>8.0570944783562695</v>
      </c>
      <c r="K11173">
        <v>8.3057139920821701</v>
      </c>
      <c r="L11173">
        <v>8.22107636491425</v>
      </c>
      <c r="M11173">
        <v>8.03875604054479</v>
      </c>
      <c r="N11173">
        <v>7.79668997923301</v>
      </c>
      <c r="O11173">
        <v>8.1373861119342408</v>
      </c>
      <c r="P11173">
        <v>8.3264073912359695</v>
      </c>
      <c r="Q11173">
        <v>7.6950435514148801</v>
      </c>
    </row>
    <row r="11174" spans="1:17">
      <c r="A11174" t="s">
        <v>20319</v>
      </c>
      <c r="B11174" s="16" t="s">
        <v>20320</v>
      </c>
      <c r="C11174">
        <v>5.1742671949623604</v>
      </c>
      <c r="D11174">
        <v>4.9486052131722396</v>
      </c>
      <c r="E11174">
        <v>5.3510197543661198</v>
      </c>
      <c r="F11174">
        <v>5.0765736551712601</v>
      </c>
      <c r="G11174">
        <v>4.9315086277172604</v>
      </c>
      <c r="H11174">
        <v>4.7946750266686298</v>
      </c>
      <c r="I11174">
        <v>4.92982830720526</v>
      </c>
      <c r="J11174">
        <v>5.1228960162245301</v>
      </c>
      <c r="K11174">
        <v>4.67705685303679</v>
      </c>
      <c r="L11174">
        <v>5.4993619211439997</v>
      </c>
      <c r="M11174">
        <v>4.5395912486649097</v>
      </c>
      <c r="N11174">
        <v>4.6704332416218497</v>
      </c>
      <c r="O11174">
        <v>4.7358659530866696</v>
      </c>
      <c r="P11174">
        <v>4.5271021320563003</v>
      </c>
      <c r="Q11174">
        <v>2.8218677180984102</v>
      </c>
    </row>
    <row r="11175" spans="1:17">
      <c r="A11175" t="s">
        <v>20321</v>
      </c>
      <c r="B11175" s="16" t="s">
        <v>20322</v>
      </c>
      <c r="C11175">
        <v>6.5689872807264997</v>
      </c>
      <c r="D11175">
        <v>6.1921927572866897</v>
      </c>
      <c r="E11175">
        <v>5.4725199049354796</v>
      </c>
      <c r="F11175">
        <v>6.72798919168656</v>
      </c>
      <c r="G11175">
        <v>6.7338868879057099</v>
      </c>
      <c r="H11175">
        <v>6.7300856779471898</v>
      </c>
      <c r="I11175">
        <v>5.8841337137463201</v>
      </c>
      <c r="J11175">
        <v>5.9699669879476298</v>
      </c>
      <c r="K11175">
        <v>6.4292012437918196</v>
      </c>
      <c r="L11175">
        <v>5.99904232200804</v>
      </c>
      <c r="M11175">
        <v>6.8615045265998296</v>
      </c>
      <c r="N11175">
        <v>7.1716222872846798</v>
      </c>
      <c r="O11175">
        <v>7.1494275816468704</v>
      </c>
      <c r="P11175">
        <v>5.8760773296446898</v>
      </c>
      <c r="Q11175">
        <v>6.6375058506955904</v>
      </c>
    </row>
    <row r="11176" spans="1:17">
      <c r="A11176" t="s">
        <v>20323</v>
      </c>
      <c r="B11176" s="16" t="s">
        <v>20324</v>
      </c>
      <c r="C11176">
        <v>8.8075065214974604</v>
      </c>
      <c r="D11176">
        <v>8.80647780247733</v>
      </c>
      <c r="E11176">
        <v>8.3822277666055296</v>
      </c>
      <c r="F11176">
        <v>8.62566615946802</v>
      </c>
      <c r="G11176">
        <v>9.4575274124926398</v>
      </c>
      <c r="H11176">
        <v>8.7918412815798703</v>
      </c>
      <c r="I11176">
        <v>8.6161832959476001</v>
      </c>
      <c r="J11176">
        <v>8.37296111581189</v>
      </c>
      <c r="K11176">
        <v>8.3990997185668803</v>
      </c>
      <c r="L11176">
        <v>8.5332920452184293</v>
      </c>
      <c r="M11176">
        <v>9.1447730744064408</v>
      </c>
      <c r="N11176">
        <v>9.4614257726948701</v>
      </c>
      <c r="O11176">
        <v>9.1386816738893497</v>
      </c>
      <c r="P11176">
        <v>9.2376734199743709</v>
      </c>
      <c r="Q11176">
        <v>9.1612412986063401</v>
      </c>
    </row>
    <row r="11177" spans="1:17">
      <c r="A11177" t="s">
        <v>20325</v>
      </c>
      <c r="B11177" s="16" t="s">
        <v>20326</v>
      </c>
      <c r="C11177">
        <v>7.3107711430327997</v>
      </c>
      <c r="D11177">
        <v>7.4084289871033597</v>
      </c>
      <c r="E11177">
        <v>7.2157407540923399</v>
      </c>
      <c r="F11177">
        <v>7.8215741329266102</v>
      </c>
      <c r="G11177">
        <v>7.9283898693121699</v>
      </c>
      <c r="H11177">
        <v>7.7046974154856498</v>
      </c>
      <c r="I11177">
        <v>7.7313044202968397</v>
      </c>
      <c r="J11177">
        <v>7.4419876329300898</v>
      </c>
      <c r="K11177">
        <v>7.7134911821705998</v>
      </c>
      <c r="L11177">
        <v>7.5714035667808099</v>
      </c>
      <c r="M11177">
        <v>7.9823284003397301</v>
      </c>
      <c r="N11177">
        <v>7.8599994574991801</v>
      </c>
      <c r="O11177">
        <v>7.8588724446852698</v>
      </c>
      <c r="P11177">
        <v>7.3625711812439798</v>
      </c>
      <c r="Q11177">
        <v>8.7932323857913595</v>
      </c>
    </row>
    <row r="11178" spans="1:17">
      <c r="A11178" t="s">
        <v>20327</v>
      </c>
      <c r="B11178" s="16" t="s">
        <v>20328</v>
      </c>
      <c r="C11178">
        <v>8.1067399022232305</v>
      </c>
      <c r="D11178">
        <v>8.0819528823178999</v>
      </c>
      <c r="E11178">
        <v>8.0689192944245107</v>
      </c>
      <c r="F11178">
        <v>8.1919480179008595</v>
      </c>
      <c r="G11178">
        <v>8.0945910163541193</v>
      </c>
      <c r="H11178">
        <v>8.4134175153610506</v>
      </c>
      <c r="I11178">
        <v>8.0534705485444196</v>
      </c>
      <c r="J11178">
        <v>8.3563424920103806</v>
      </c>
      <c r="K11178">
        <v>7.8388556660498798</v>
      </c>
      <c r="L11178">
        <v>7.93030020239362</v>
      </c>
      <c r="M11178">
        <v>8.0709447881792702</v>
      </c>
      <c r="N11178">
        <v>7.8754012744497004</v>
      </c>
      <c r="O11178">
        <v>8.0378570068629696</v>
      </c>
      <c r="P11178">
        <v>8.1002339481610708</v>
      </c>
      <c r="Q11178">
        <v>6.6375058506955904</v>
      </c>
    </row>
    <row r="11179" spans="1:17">
      <c r="A11179" t="s">
        <v>20329</v>
      </c>
      <c r="B11179" s="16" t="s">
        <v>20330</v>
      </c>
      <c r="C11179">
        <v>7.8130666640351603</v>
      </c>
      <c r="D11179">
        <v>7.9362667822467703</v>
      </c>
      <c r="E11179">
        <v>7.7404196544680097</v>
      </c>
      <c r="F11179">
        <v>7.6439713636216799</v>
      </c>
      <c r="G11179">
        <v>7.8174556958739299</v>
      </c>
      <c r="H11179">
        <v>8.46403466020395</v>
      </c>
      <c r="I11179">
        <v>7.8587999344864397</v>
      </c>
      <c r="J11179">
        <v>7.85102228996878</v>
      </c>
      <c r="K11179">
        <v>7.86965110272254</v>
      </c>
      <c r="L11179">
        <v>7.9483389199415599</v>
      </c>
      <c r="M11179">
        <v>8.1148339938095404</v>
      </c>
      <c r="N11179">
        <v>8.1531992407708707</v>
      </c>
      <c r="O11179">
        <v>8.0950982544288497</v>
      </c>
      <c r="P11179">
        <v>8.0528164704780902</v>
      </c>
      <c r="Q11179">
        <v>7.1565710053807701</v>
      </c>
    </row>
    <row r="11180" spans="1:17">
      <c r="A11180" t="s">
        <v>20331</v>
      </c>
      <c r="B11180" s="16" t="s">
        <v>20332</v>
      </c>
      <c r="C11180">
        <v>7.9032560916541499</v>
      </c>
      <c r="D11180">
        <v>7.7384037862157697</v>
      </c>
      <c r="E11180">
        <v>7.6925266921822599</v>
      </c>
      <c r="F11180">
        <v>7.5005358304093104</v>
      </c>
      <c r="G11180">
        <v>7.8572620497112897</v>
      </c>
      <c r="H11180">
        <v>7.5569376217120503</v>
      </c>
      <c r="I11180">
        <v>7.7145433049505403</v>
      </c>
      <c r="J11180">
        <v>7.38843543544984</v>
      </c>
      <c r="K11180">
        <v>7.8869572597015596</v>
      </c>
      <c r="L11180">
        <v>7.4308250270779599</v>
      </c>
      <c r="M11180">
        <v>7.59643234898207</v>
      </c>
      <c r="N11180">
        <v>8.0209863198566005</v>
      </c>
      <c r="O11180">
        <v>7.5949499449751103</v>
      </c>
      <c r="P11180">
        <v>7.6364979725720197</v>
      </c>
      <c r="Q11180">
        <v>8.48255560796823</v>
      </c>
    </row>
    <row r="11181" spans="1:17">
      <c r="A11181" t="s">
        <v>20333</v>
      </c>
      <c r="B11181" s="16" t="s">
        <v>20334</v>
      </c>
      <c r="C11181">
        <v>8.0639401472335095</v>
      </c>
      <c r="D11181">
        <v>8.1181718932362106</v>
      </c>
      <c r="E11181">
        <v>8.2228824023874001</v>
      </c>
      <c r="F11181">
        <v>8.4112542236254502</v>
      </c>
      <c r="G11181">
        <v>8.2775006945755205</v>
      </c>
      <c r="H11181">
        <v>8.8513520931245502</v>
      </c>
      <c r="I11181">
        <v>8.4608279781876394</v>
      </c>
      <c r="J11181">
        <v>8.4002399944384702</v>
      </c>
      <c r="K11181">
        <v>8.5641062417371092</v>
      </c>
      <c r="L11181">
        <v>8.5599218450812398</v>
      </c>
      <c r="M11181">
        <v>8.8764459202654695</v>
      </c>
      <c r="N11181">
        <v>8.9937867091291501</v>
      </c>
      <c r="O11181">
        <v>8.8722191686005196</v>
      </c>
      <c r="P11181">
        <v>8.4910660963626103</v>
      </c>
      <c r="Q11181">
        <v>9.3629875558906797</v>
      </c>
    </row>
    <row r="11182" spans="1:17">
      <c r="A11182" t="s">
        <v>20335</v>
      </c>
      <c r="B11182" s="16" t="s">
        <v>20336</v>
      </c>
      <c r="C11182">
        <v>9.6740001861702094</v>
      </c>
      <c r="D11182">
        <v>9.4719381065949904</v>
      </c>
      <c r="E11182">
        <v>10.1480626014026</v>
      </c>
      <c r="F11182">
        <v>9.2669187161617295</v>
      </c>
      <c r="G11182">
        <v>9.6686397330978604</v>
      </c>
      <c r="H11182">
        <v>7.3497448055988004</v>
      </c>
      <c r="I11182">
        <v>9.2249452597188402</v>
      </c>
      <c r="J11182">
        <v>8.7574318761136301</v>
      </c>
      <c r="K11182">
        <v>9.8432737051802004</v>
      </c>
      <c r="L11182">
        <v>9.2592708059267199</v>
      </c>
      <c r="M11182">
        <v>8.7025261127290907</v>
      </c>
      <c r="N11182">
        <v>8.7059857310641693</v>
      </c>
      <c r="O11182">
        <v>9.1609180980822291</v>
      </c>
      <c r="P11182">
        <v>8.2601168648088095</v>
      </c>
      <c r="Q11182">
        <v>12.0878478388464</v>
      </c>
    </row>
    <row r="11183" spans="1:17">
      <c r="A11183" t="s">
        <v>20337</v>
      </c>
      <c r="B11183" s="16" t="s">
        <v>20338</v>
      </c>
      <c r="C11183">
        <v>8.1767029841040202</v>
      </c>
      <c r="D11183">
        <v>8.1300453564393393</v>
      </c>
      <c r="E11183">
        <v>7.8536133879645904</v>
      </c>
      <c r="F11183">
        <v>8.3610727756212295</v>
      </c>
      <c r="G11183">
        <v>8.0163992560602004</v>
      </c>
      <c r="H11183">
        <v>8.2383511238704408</v>
      </c>
      <c r="I11183">
        <v>8.0842282916086692</v>
      </c>
      <c r="J11183">
        <v>8.2878828855403395</v>
      </c>
      <c r="K11183">
        <v>7.8912514973392103</v>
      </c>
      <c r="L11183">
        <v>8.3248028766279702</v>
      </c>
      <c r="M11183">
        <v>8.4047343872981894</v>
      </c>
      <c r="N11183">
        <v>8.3349442388024109</v>
      </c>
      <c r="O11183">
        <v>8.4656423297235506</v>
      </c>
      <c r="P11183">
        <v>8.2961901641221605</v>
      </c>
      <c r="Q11183">
        <v>7.3593062614465703</v>
      </c>
    </row>
    <row r="11184" spans="1:17">
      <c r="A11184" t="s">
        <v>20339</v>
      </c>
      <c r="B11184" s="16" t="s">
        <v>20340</v>
      </c>
      <c r="C11184">
        <v>5.5764787150916</v>
      </c>
      <c r="D11184">
        <v>5.09137122556535</v>
      </c>
      <c r="E11184">
        <v>5.5107356403890702</v>
      </c>
      <c r="F11184">
        <v>5.8111357960990899</v>
      </c>
      <c r="G11184">
        <v>5.6978436807120003</v>
      </c>
      <c r="H11184">
        <v>6.1671102575993304</v>
      </c>
      <c r="I11184">
        <v>5.5923678450183596</v>
      </c>
      <c r="J11184">
        <v>5.7292439018102801</v>
      </c>
      <c r="K11184">
        <v>5.2832656349479699</v>
      </c>
      <c r="L11184">
        <v>5.8515068593680599</v>
      </c>
      <c r="M11184">
        <v>6.0607774565504204</v>
      </c>
      <c r="N11184">
        <v>6.0920352636291799</v>
      </c>
      <c r="O11184">
        <v>6.1869642700358201</v>
      </c>
      <c r="P11184">
        <v>5.9565984970148804</v>
      </c>
      <c r="Q11184">
        <v>5.09416193408443</v>
      </c>
    </row>
    <row r="11185" spans="1:17">
      <c r="A11185" t="s">
        <v>20341</v>
      </c>
      <c r="B11185" s="16" t="s">
        <v>20342</v>
      </c>
      <c r="C11185">
        <v>7.5530860582734398</v>
      </c>
      <c r="D11185">
        <v>7.6749463618858202</v>
      </c>
      <c r="E11185">
        <v>7.2820324993308896</v>
      </c>
      <c r="F11185">
        <v>7.6439713636216799</v>
      </c>
      <c r="G11185">
        <v>7.5660953034075797</v>
      </c>
      <c r="H11185">
        <v>8.0434843005010599</v>
      </c>
      <c r="I11185">
        <v>7.6746579037287397</v>
      </c>
      <c r="J11185">
        <v>7.8784523587356903</v>
      </c>
      <c r="K11185">
        <v>7.3133810391736302</v>
      </c>
      <c r="L11185">
        <v>7.6451777240224201</v>
      </c>
      <c r="M11185">
        <v>8.11174300467815</v>
      </c>
      <c r="N11185">
        <v>8.1782459188470593</v>
      </c>
      <c r="O11185">
        <v>7.8896564179482498</v>
      </c>
      <c r="P11185">
        <v>8.1685566532673395</v>
      </c>
      <c r="Q11185">
        <v>5.81282804418474</v>
      </c>
    </row>
    <row r="11186" spans="1:17">
      <c r="A11186" t="s">
        <v>20343</v>
      </c>
      <c r="B11186" s="16" t="s">
        <v>20344</v>
      </c>
      <c r="C11186">
        <v>10.3621135986503</v>
      </c>
      <c r="D11186">
        <v>10.303720530407601</v>
      </c>
      <c r="E11186">
        <v>10.4145179902469</v>
      </c>
      <c r="F11186">
        <v>9.8881631477692302</v>
      </c>
      <c r="G11186">
        <v>10.2538216306182</v>
      </c>
      <c r="H11186">
        <v>9.4769563847086307</v>
      </c>
      <c r="I11186">
        <v>10.2703788770215</v>
      </c>
      <c r="J11186">
        <v>9.7552338187058094</v>
      </c>
      <c r="K11186">
        <v>10.492152774256301</v>
      </c>
      <c r="L11186">
        <v>10.0805243059206</v>
      </c>
      <c r="M11186">
        <v>10.1044488899042</v>
      </c>
      <c r="N11186">
        <v>9.7500439608543203</v>
      </c>
      <c r="O11186">
        <v>10.117396377099301</v>
      </c>
      <c r="P11186">
        <v>10.3041298582453</v>
      </c>
      <c r="Q11186">
        <v>11.0638488631648</v>
      </c>
    </row>
    <row r="11187" spans="1:17">
      <c r="A11187" t="s">
        <v>20345</v>
      </c>
      <c r="B11187" s="16" t="s">
        <v>20346</v>
      </c>
      <c r="C11187">
        <v>8.2318734976501897</v>
      </c>
      <c r="D11187">
        <v>8.3591470919304207</v>
      </c>
      <c r="E11187">
        <v>8.2779783860866907</v>
      </c>
      <c r="F11187">
        <v>7.9754910076152203</v>
      </c>
      <c r="G11187">
        <v>7.9014471331161502</v>
      </c>
      <c r="H11187">
        <v>8.4837941256282203</v>
      </c>
      <c r="I11187">
        <v>8.3202877605202996</v>
      </c>
      <c r="J11187">
        <v>8.2036730140829608</v>
      </c>
      <c r="K11187">
        <v>8.1496261775359304</v>
      </c>
      <c r="L11187">
        <v>8.2863319053271898</v>
      </c>
      <c r="M11187">
        <v>7.89870373776336</v>
      </c>
      <c r="N11187">
        <v>7.8956840961943104</v>
      </c>
      <c r="O11187">
        <v>8.0884808420641292</v>
      </c>
      <c r="P11187">
        <v>8.2756875406830996</v>
      </c>
      <c r="Q11187">
        <v>6.9204191934356096</v>
      </c>
    </row>
    <row r="11188" spans="1:17">
      <c r="A11188" t="s">
        <v>20347</v>
      </c>
      <c r="B11188" s="16" t="s">
        <v>20348</v>
      </c>
      <c r="C11188">
        <v>6.5812385223602199</v>
      </c>
      <c r="D11188">
        <v>6.9348536957886502</v>
      </c>
      <c r="E11188">
        <v>6.9288042288224601</v>
      </c>
      <c r="F11188">
        <v>6.9314721879311696</v>
      </c>
      <c r="G11188">
        <v>7.0217158411928002</v>
      </c>
      <c r="H11188">
        <v>7.4130337446045003</v>
      </c>
      <c r="I11188">
        <v>6.9832992760965604</v>
      </c>
      <c r="J11188">
        <v>7.2146530946861898</v>
      </c>
      <c r="K11188">
        <v>7.1650185657249503</v>
      </c>
      <c r="L11188">
        <v>7.0508541375607896</v>
      </c>
      <c r="M11188">
        <v>7.2418833122699597</v>
      </c>
      <c r="N11188">
        <v>7.0317437104172997</v>
      </c>
      <c r="O11188">
        <v>7.1172200311726304</v>
      </c>
      <c r="P11188">
        <v>7.1977218339206299</v>
      </c>
      <c r="Q11188">
        <v>5.81282804418474</v>
      </c>
    </row>
    <row r="11189" spans="1:17">
      <c r="A11189" t="s">
        <v>20349</v>
      </c>
      <c r="B11189" s="16" t="s">
        <v>393</v>
      </c>
      <c r="C11189">
        <v>6.61737362056245</v>
      </c>
      <c r="D11189">
        <v>6.61130647324664</v>
      </c>
      <c r="E11189">
        <v>6.9830103020752698</v>
      </c>
      <c r="F11189">
        <v>6.6978565227475801</v>
      </c>
      <c r="G11189">
        <v>6.8850192437688102</v>
      </c>
      <c r="H11189">
        <v>5.3395340803022098</v>
      </c>
      <c r="I11189">
        <v>6.4034658849663</v>
      </c>
      <c r="J11189">
        <v>6.2007006023616098</v>
      </c>
      <c r="K11189">
        <v>6.9090390786620297</v>
      </c>
      <c r="L11189">
        <v>7.4308250270779599</v>
      </c>
      <c r="M11189">
        <v>6.2987629377921204</v>
      </c>
      <c r="N11189">
        <v>6.6073365936536996</v>
      </c>
      <c r="O11189">
        <v>5.8654995265796703</v>
      </c>
      <c r="P11189">
        <v>5.6022656228975496</v>
      </c>
      <c r="Q11189">
        <v>9.1060647157263492</v>
      </c>
    </row>
    <row r="11190" spans="1:17">
      <c r="A11190" t="s">
        <v>20350</v>
      </c>
      <c r="B11190" s="16" t="s">
        <v>20351</v>
      </c>
      <c r="C11190">
        <v>9.7007720217499394</v>
      </c>
      <c r="D11190">
        <v>9.6514468094427901</v>
      </c>
      <c r="E11190">
        <v>8.9487221229275402</v>
      </c>
      <c r="F11190">
        <v>9.8003059646119492</v>
      </c>
      <c r="G11190">
        <v>9.7924970636594093</v>
      </c>
      <c r="H11190">
        <v>9.6457370500105402</v>
      </c>
      <c r="I11190">
        <v>9.3869419899848996</v>
      </c>
      <c r="J11190">
        <v>9.2879154872981999</v>
      </c>
      <c r="K11190">
        <v>9.4512610160313493</v>
      </c>
      <c r="L11190">
        <v>9.3586571823041602</v>
      </c>
      <c r="M11190">
        <v>10.217251641413201</v>
      </c>
      <c r="N11190">
        <v>10.335510487232201</v>
      </c>
      <c r="O11190">
        <v>10.305213348697601</v>
      </c>
      <c r="P11190">
        <v>9.3570951772819306</v>
      </c>
      <c r="Q11190">
        <v>9.58099084698482</v>
      </c>
    </row>
    <row r="11191" spans="1:17">
      <c r="A11191" t="s">
        <v>20352</v>
      </c>
      <c r="B11191" s="16" t="s">
        <v>20353</v>
      </c>
      <c r="C11191">
        <v>7.8488145663592901</v>
      </c>
      <c r="D11191">
        <v>7.9850315972664498</v>
      </c>
      <c r="E11191">
        <v>7.5564261120797998</v>
      </c>
      <c r="F11191">
        <v>8.2654116062852392</v>
      </c>
      <c r="G11191">
        <v>7.9910676193969099</v>
      </c>
      <c r="H11191">
        <v>9.0762107985857607</v>
      </c>
      <c r="I11191">
        <v>8.0972117899296698</v>
      </c>
      <c r="J11191">
        <v>8.0943255468193005</v>
      </c>
      <c r="K11191">
        <v>7.4994280546720002</v>
      </c>
      <c r="L11191">
        <v>8.2136399313016106</v>
      </c>
      <c r="M11191">
        <v>8.8188779287282308</v>
      </c>
      <c r="N11191">
        <v>8.77599949582428</v>
      </c>
      <c r="O11191">
        <v>8.8932451180419605</v>
      </c>
      <c r="P11191">
        <v>8.3705776148277202</v>
      </c>
      <c r="Q11191">
        <v>7.1565710053807701</v>
      </c>
    </row>
    <row r="11192" spans="1:17">
      <c r="A11192" t="s">
        <v>20354</v>
      </c>
      <c r="B11192" s="16" t="e">
        <v>#N/A</v>
      </c>
      <c r="C11192">
        <v>7.4832803543587101</v>
      </c>
      <c r="D11192">
        <v>7.5625399513807796</v>
      </c>
      <c r="E11192">
        <v>7.8536133879645904</v>
      </c>
      <c r="F11192">
        <v>7.5904825741131798</v>
      </c>
      <c r="G11192">
        <v>8.1956134515825596</v>
      </c>
      <c r="H11192">
        <v>7.1740791179621999</v>
      </c>
      <c r="I11192">
        <v>7.44323476794135</v>
      </c>
      <c r="J11192">
        <v>7.3553196544931803</v>
      </c>
      <c r="K11192">
        <v>7.9125326927705899</v>
      </c>
      <c r="L11192">
        <v>7.5479212032604899</v>
      </c>
      <c r="M11192">
        <v>7.7030279439165099</v>
      </c>
      <c r="N11192">
        <v>7.4370631219760002</v>
      </c>
      <c r="O11192">
        <v>7.5761391334623696</v>
      </c>
      <c r="P11192">
        <v>7.2617771611034998</v>
      </c>
      <c r="Q11192">
        <v>9.2143845326617093</v>
      </c>
    </row>
    <row r="11193" spans="1:17">
      <c r="A11193" t="s">
        <v>20355</v>
      </c>
      <c r="B11193" s="16" t="s">
        <v>20356</v>
      </c>
      <c r="C11193">
        <v>7.7869779048302803</v>
      </c>
      <c r="D11193">
        <v>7.5330105248952304</v>
      </c>
      <c r="E11193">
        <v>7.5111119836653399</v>
      </c>
      <c r="F11193">
        <v>7.6853755270367996</v>
      </c>
      <c r="G11193">
        <v>7.7646038238616901</v>
      </c>
      <c r="H11193">
        <v>7.9375747738984002</v>
      </c>
      <c r="I11193">
        <v>7.5975181553448996</v>
      </c>
      <c r="J11193">
        <v>7.6010711012585697</v>
      </c>
      <c r="K11193">
        <v>7.6234065909742501</v>
      </c>
      <c r="L11193">
        <v>7.5240491607406703</v>
      </c>
      <c r="M11193">
        <v>7.7234313996964099</v>
      </c>
      <c r="N11193">
        <v>7.6610522893425399</v>
      </c>
      <c r="O11193">
        <v>7.7830096715279096</v>
      </c>
      <c r="P11193">
        <v>7.6445215638579098</v>
      </c>
      <c r="Q11193">
        <v>5.09416193408443</v>
      </c>
    </row>
    <row r="11194" spans="1:17">
      <c r="A11194" t="s">
        <v>20357</v>
      </c>
      <c r="B11194" s="16" t="s">
        <v>20358</v>
      </c>
      <c r="C11194">
        <v>10.155589468632</v>
      </c>
      <c r="D11194">
        <v>10.113614868465801</v>
      </c>
      <c r="E11194">
        <v>10.092311751689699</v>
      </c>
      <c r="F11194">
        <v>9.8737005291910602</v>
      </c>
      <c r="G11194">
        <v>10.354519441966101</v>
      </c>
      <c r="H11194">
        <v>9.3606918881769694</v>
      </c>
      <c r="I11194">
        <v>9.8410099834589495</v>
      </c>
      <c r="J11194">
        <v>9.3038874270967398</v>
      </c>
      <c r="K11194">
        <v>10.534599048759199</v>
      </c>
      <c r="L11194">
        <v>10.374326506191</v>
      </c>
      <c r="M11194">
        <v>10.1904162149911</v>
      </c>
      <c r="N11194">
        <v>10.3766433594052</v>
      </c>
      <c r="O11194">
        <v>10.284387515264999</v>
      </c>
      <c r="P11194">
        <v>9.3979658512736997</v>
      </c>
      <c r="Q11194">
        <v>11.914053170052901</v>
      </c>
    </row>
    <row r="11195" spans="1:17">
      <c r="A11195" t="s">
        <v>20359</v>
      </c>
      <c r="B11195" s="16" t="s">
        <v>94</v>
      </c>
      <c r="C11195">
        <v>9.7434130324939296</v>
      </c>
      <c r="D11195">
        <v>9.7405771540219206</v>
      </c>
      <c r="E11195">
        <v>9.7928971777819296</v>
      </c>
      <c r="F11195">
        <v>9.8420488756544593</v>
      </c>
      <c r="G11195">
        <v>9.7157617072601195</v>
      </c>
      <c r="H11195">
        <v>10.223226804749901</v>
      </c>
      <c r="I11195">
        <v>9.7562898752221496</v>
      </c>
      <c r="J11195">
        <v>9.8413182604477107</v>
      </c>
      <c r="K11195">
        <v>9.7589148826227099</v>
      </c>
      <c r="L11195">
        <v>9.6072239060663591</v>
      </c>
      <c r="M11195">
        <v>9.4598589653285607</v>
      </c>
      <c r="N11195">
        <v>9.6068080540056204</v>
      </c>
      <c r="O11195">
        <v>9.5447409564224905</v>
      </c>
      <c r="P11195">
        <v>10.010592799370601</v>
      </c>
      <c r="Q11195">
        <v>9.3151344269335699</v>
      </c>
    </row>
    <row r="11196" spans="1:17">
      <c r="A11196" t="s">
        <v>1</v>
      </c>
      <c r="B11196" s="16" t="s">
        <v>20360</v>
      </c>
      <c r="C11196">
        <v>5.7841390782753797</v>
      </c>
      <c r="D11196">
        <v>5.7689580566473797</v>
      </c>
      <c r="E11196">
        <v>6.7682062103183904</v>
      </c>
      <c r="F11196">
        <v>6.0057787532757798</v>
      </c>
      <c r="G11196">
        <v>6.4043416746310999</v>
      </c>
      <c r="H11196">
        <v>4.4894640760069198</v>
      </c>
      <c r="I11196">
        <v>6.1424390200639696</v>
      </c>
      <c r="J11196">
        <v>5.3714827538142504</v>
      </c>
      <c r="K11196">
        <v>6.3434929552864503</v>
      </c>
      <c r="L11196">
        <v>6.7647934956056499</v>
      </c>
      <c r="M11196">
        <v>6.4542437231635699</v>
      </c>
      <c r="N11196">
        <v>7.1881862179008804</v>
      </c>
      <c r="O11196">
        <v>6.2835881349864096</v>
      </c>
      <c r="P11196">
        <v>4.9722592042386102</v>
      </c>
      <c r="Q11196">
        <v>9.0486929182374407</v>
      </c>
    </row>
    <row r="11197" spans="1:17">
      <c r="A11197" t="s">
        <v>20361</v>
      </c>
      <c r="B11197" s="16" t="s">
        <v>20362</v>
      </c>
      <c r="C11197">
        <v>7.2355193283311996</v>
      </c>
      <c r="D11197">
        <v>7.4469495762664897</v>
      </c>
      <c r="E11197">
        <v>7.7404196544680097</v>
      </c>
      <c r="F11197">
        <v>7.4830262250239796</v>
      </c>
      <c r="G11197">
        <v>8.4472564929496894</v>
      </c>
      <c r="H11197">
        <v>7.1982475473954901</v>
      </c>
      <c r="I11197">
        <v>7.4019315716363598</v>
      </c>
      <c r="J11197">
        <v>7.7054390932035197</v>
      </c>
      <c r="K11197">
        <v>7.6182326434521599</v>
      </c>
      <c r="L11197">
        <v>7.3718442850930197</v>
      </c>
      <c r="M11197">
        <v>7.2305114874921399</v>
      </c>
      <c r="N11197">
        <v>7.9451755533421604</v>
      </c>
      <c r="O11197">
        <v>7.1106908780922096</v>
      </c>
      <c r="P11197">
        <v>7.4748768595717596</v>
      </c>
      <c r="Q11197">
        <v>8.5667227177791094</v>
      </c>
    </row>
    <row r="11198" spans="1:17">
      <c r="A11198" t="s">
        <v>20363</v>
      </c>
      <c r="B11198" s="16" t="s">
        <v>20364</v>
      </c>
      <c r="C11198">
        <v>5.5257755444735697</v>
      </c>
      <c r="D11198">
        <v>5.1247703439315302</v>
      </c>
      <c r="E11198">
        <v>4.0887687455453801</v>
      </c>
      <c r="F11198">
        <v>4.9030240476511198</v>
      </c>
      <c r="G11198">
        <v>5.6458708745746398</v>
      </c>
      <c r="H11198">
        <v>4.7487521450918901</v>
      </c>
      <c r="I11198">
        <v>4.8453589192974098</v>
      </c>
      <c r="J11198">
        <v>4.2567562628296498</v>
      </c>
      <c r="K11198">
        <v>4.9119590476093702</v>
      </c>
      <c r="L11198">
        <v>4.3892426656840904</v>
      </c>
      <c r="M11198">
        <v>5.2604792807445904</v>
      </c>
      <c r="N11198">
        <v>5.4503318971003596</v>
      </c>
      <c r="O11198">
        <v>5.2659635633928499</v>
      </c>
      <c r="P11198">
        <v>5.1241087123202096</v>
      </c>
      <c r="Q11198">
        <v>2.8218677180984102</v>
      </c>
    </row>
    <row r="11199" spans="1:17">
      <c r="A11199" t="s">
        <v>20365</v>
      </c>
      <c r="B11199" s="16" t="e">
        <v>#N/A</v>
      </c>
      <c r="C11199">
        <v>8.9830967231837597</v>
      </c>
      <c r="D11199">
        <v>8.92475746460015</v>
      </c>
      <c r="E11199">
        <v>8.9954808436971891</v>
      </c>
      <c r="F11199">
        <v>9.0165005705620604</v>
      </c>
      <c r="G11199">
        <v>8.6710281628732897</v>
      </c>
      <c r="H11199">
        <v>9.1377733537530794</v>
      </c>
      <c r="I11199">
        <v>8.9308665211358207</v>
      </c>
      <c r="J11199">
        <v>9.1549445105918608</v>
      </c>
      <c r="K11199">
        <v>8.9692110607520306</v>
      </c>
      <c r="L11199">
        <v>8.9004112083067604</v>
      </c>
      <c r="M11199">
        <v>9.0002300688382704</v>
      </c>
      <c r="N11199">
        <v>8.7977044850543606</v>
      </c>
      <c r="O11199">
        <v>9.0255130868359501</v>
      </c>
      <c r="P11199">
        <v>8.8580386323664708</v>
      </c>
      <c r="Q11199">
        <v>8.48255560796823</v>
      </c>
    </row>
    <row r="11200" spans="1:17">
      <c r="A11200" t="s">
        <v>20366</v>
      </c>
      <c r="B11200" s="16" t="s">
        <v>20367</v>
      </c>
      <c r="C11200">
        <v>10.0717156600286</v>
      </c>
      <c r="D11200">
        <v>10.2127272101784</v>
      </c>
      <c r="E11200">
        <v>10.1495398799692</v>
      </c>
      <c r="F11200">
        <v>10.396081495431799</v>
      </c>
      <c r="G11200">
        <v>9.9267223788168106</v>
      </c>
      <c r="H11200">
        <v>10.239778039186</v>
      </c>
      <c r="I11200">
        <v>9.9688770830886106</v>
      </c>
      <c r="J11200">
        <v>10.237277486937501</v>
      </c>
      <c r="K11200">
        <v>10.0749820251964</v>
      </c>
      <c r="L11200">
        <v>9.9679657269250601</v>
      </c>
      <c r="M11200">
        <v>9.7364685232506591</v>
      </c>
      <c r="N11200">
        <v>9.33911296833897</v>
      </c>
      <c r="O11200">
        <v>9.6773594761446606</v>
      </c>
      <c r="P11200">
        <v>10.1841858438538</v>
      </c>
      <c r="Q11200">
        <v>8.8614637697687808</v>
      </c>
    </row>
    <row r="11201" spans="1:17">
      <c r="A11201" t="s">
        <v>20368</v>
      </c>
      <c r="B11201" s="16" t="s">
        <v>20369</v>
      </c>
      <c r="C11201">
        <v>9.3695278215505091</v>
      </c>
      <c r="D11201">
        <v>9.3871244132091398</v>
      </c>
      <c r="E11201">
        <v>9.07227185962115</v>
      </c>
      <c r="F11201">
        <v>9.6724512014722208</v>
      </c>
      <c r="G11201">
        <v>9.3179032958602495</v>
      </c>
      <c r="H11201">
        <v>9.7197901904164397</v>
      </c>
      <c r="I11201">
        <v>9.2170411314245104</v>
      </c>
      <c r="J11201">
        <v>9.5206737597304105</v>
      </c>
      <c r="K11201">
        <v>9.2336655590891308</v>
      </c>
      <c r="L11201">
        <v>9.4405338973665298</v>
      </c>
      <c r="M11201">
        <v>9.0607581883767203</v>
      </c>
      <c r="N11201">
        <v>8.9700884850748501</v>
      </c>
      <c r="O11201">
        <v>9.0010691410536499</v>
      </c>
      <c r="P11201">
        <v>9.3225450497836295</v>
      </c>
      <c r="Q11201">
        <v>8.0859864702427604</v>
      </c>
    </row>
    <row r="11202" spans="1:17">
      <c r="A11202" t="s">
        <v>20370</v>
      </c>
      <c r="B11202" s="16" t="s">
        <v>20371</v>
      </c>
      <c r="C11202">
        <v>8.2357345898230196</v>
      </c>
      <c r="D11202">
        <v>8.2973198077990098</v>
      </c>
      <c r="E11202">
        <v>8.2396334872969206</v>
      </c>
      <c r="F11202">
        <v>8.4686609095588405</v>
      </c>
      <c r="G11202">
        <v>8.1134934158929504</v>
      </c>
      <c r="H11202">
        <v>8.6387038908163696</v>
      </c>
      <c r="I11202">
        <v>8.0534705485444196</v>
      </c>
      <c r="J11202">
        <v>8.5169830678798899</v>
      </c>
      <c r="K11202">
        <v>8.0761058993351504</v>
      </c>
      <c r="L11202">
        <v>7.7822666868784101</v>
      </c>
      <c r="M11202">
        <v>7.59643234898207</v>
      </c>
      <c r="N11202">
        <v>7.5755944676133904</v>
      </c>
      <c r="O11202">
        <v>7.66337825159468</v>
      </c>
      <c r="P11202">
        <v>8.0767202785064196</v>
      </c>
      <c r="Q11202">
        <v>6.2843132996066204</v>
      </c>
    </row>
    <row r="11203" spans="1:17">
      <c r="A11203" t="s">
        <v>20372</v>
      </c>
      <c r="B11203" s="16" t="s">
        <v>20373</v>
      </c>
      <c r="C11203">
        <v>8.6829826390762896</v>
      </c>
      <c r="D11203">
        <v>8.7664831429785401</v>
      </c>
      <c r="E11203">
        <v>8.7092413296994202</v>
      </c>
      <c r="F11203">
        <v>8.9712313708417799</v>
      </c>
      <c r="G11203">
        <v>8.5269452675068802</v>
      </c>
      <c r="H11203">
        <v>9.1273448568185707</v>
      </c>
      <c r="I11203">
        <v>8.5069494427486507</v>
      </c>
      <c r="J11203">
        <v>9.1077495383682407</v>
      </c>
      <c r="K11203">
        <v>8.8419747447057802</v>
      </c>
      <c r="L11203">
        <v>8.7922778737723597</v>
      </c>
      <c r="M11203">
        <v>8.7208929654104708</v>
      </c>
      <c r="N11203">
        <v>8.2069272120287309</v>
      </c>
      <c r="O11203">
        <v>8.6984992500394895</v>
      </c>
      <c r="P11203">
        <v>8.9959890021431104</v>
      </c>
      <c r="Q11203">
        <v>6.6375058506955904</v>
      </c>
    </row>
    <row r="11204" spans="1:17">
      <c r="A11204" t="s">
        <v>20374</v>
      </c>
      <c r="B11204" s="16" t="s">
        <v>20375</v>
      </c>
      <c r="C11204">
        <v>8.7247814586871506</v>
      </c>
      <c r="D11204">
        <v>8.6504091644831291</v>
      </c>
      <c r="E11204">
        <v>8.5705147010623204</v>
      </c>
      <c r="F11204">
        <v>9.2635090033624596</v>
      </c>
      <c r="G11204">
        <v>8.7486217620192104</v>
      </c>
      <c r="H11204">
        <v>9.2007994457039306</v>
      </c>
      <c r="I11204">
        <v>8.4200857128064097</v>
      </c>
      <c r="J11204">
        <v>9.1060942557601994</v>
      </c>
      <c r="K11204">
        <v>8.5397074803599509</v>
      </c>
      <c r="L11204">
        <v>8.5975389800045505</v>
      </c>
      <c r="M11204">
        <v>8.7309965768643991</v>
      </c>
      <c r="N11204">
        <v>8.5894867865940299</v>
      </c>
      <c r="O11204">
        <v>8.7991573843927</v>
      </c>
      <c r="P11204">
        <v>8.8053875258058696</v>
      </c>
      <c r="Q11204">
        <v>7.8374797051227896</v>
      </c>
    </row>
    <row r="11205" spans="1:17">
      <c r="A11205" t="s">
        <v>20376</v>
      </c>
      <c r="B11205" s="16" t="s">
        <v>20377</v>
      </c>
      <c r="C11205">
        <v>9.3140238081711608</v>
      </c>
      <c r="D11205">
        <v>9.3755403215372795</v>
      </c>
      <c r="E11205">
        <v>9.3492497027969605</v>
      </c>
      <c r="F11205">
        <v>9.6660093323565093</v>
      </c>
      <c r="G11205">
        <v>9.2013261278732905</v>
      </c>
      <c r="H11205">
        <v>9.6602764018720499</v>
      </c>
      <c r="I11205">
        <v>9.4061870200320694</v>
      </c>
      <c r="J11205">
        <v>9.5862540065403792</v>
      </c>
      <c r="K11205">
        <v>9.6466516693622104</v>
      </c>
      <c r="L11205">
        <v>9.6227402423706696</v>
      </c>
      <c r="M11205">
        <v>9.4464340308381392</v>
      </c>
      <c r="N11205">
        <v>9.2074868873444604</v>
      </c>
      <c r="O11205">
        <v>9.2990876923094703</v>
      </c>
      <c r="P11205">
        <v>9.6235259517728693</v>
      </c>
      <c r="Q11205">
        <v>9.5399466711043193</v>
      </c>
    </row>
    <row r="11206" spans="1:17">
      <c r="A11206" t="s">
        <v>20378</v>
      </c>
      <c r="B11206" s="16" t="s">
        <v>20379</v>
      </c>
      <c r="C11206">
        <v>8.6340978850184502</v>
      </c>
      <c r="D11206">
        <v>8.8902809498020794</v>
      </c>
      <c r="E11206">
        <v>8.8612563188973201</v>
      </c>
      <c r="F11206">
        <v>9.1406472342604204</v>
      </c>
      <c r="G11206">
        <v>8.7546525520784009</v>
      </c>
      <c r="H11206">
        <v>9.2969855044843506</v>
      </c>
      <c r="I11206">
        <v>8.7672821724430996</v>
      </c>
      <c r="J11206">
        <v>9.2613919504415705</v>
      </c>
      <c r="K11206">
        <v>8.7048557679641299</v>
      </c>
      <c r="L11206">
        <v>8.6834688765458097</v>
      </c>
      <c r="M11206">
        <v>8.6776672696432602</v>
      </c>
      <c r="N11206">
        <v>8.3752086096526401</v>
      </c>
      <c r="O11206">
        <v>8.3950172611237992</v>
      </c>
      <c r="P11206">
        <v>9.05430798072085</v>
      </c>
      <c r="Q11206">
        <v>7.1565710053807701</v>
      </c>
    </row>
    <row r="11207" spans="1:17">
      <c r="A11207" t="s">
        <v>20380</v>
      </c>
      <c r="B11207" s="16" t="s">
        <v>20381</v>
      </c>
      <c r="C11207">
        <v>7.3325990548343798</v>
      </c>
      <c r="D11207">
        <v>7.6857187898793402</v>
      </c>
      <c r="E11207">
        <v>7.5564261120797998</v>
      </c>
      <c r="F11207">
        <v>8.0287157893436998</v>
      </c>
      <c r="G11207">
        <v>7.5383649616635902</v>
      </c>
      <c r="H11207">
        <v>8.1000725271974403</v>
      </c>
      <c r="I11207">
        <v>7.3594065656072098</v>
      </c>
      <c r="J11207">
        <v>7.9723605015255803</v>
      </c>
      <c r="K11207">
        <v>7.4420019440648701</v>
      </c>
      <c r="L11207">
        <v>7.6340711410823099</v>
      </c>
      <c r="M11207">
        <v>7.6314095030644102</v>
      </c>
      <c r="N11207">
        <v>7.3514661522358002</v>
      </c>
      <c r="O11207">
        <v>7.5132477236580497</v>
      </c>
      <c r="P11207">
        <v>7.9849592548471104</v>
      </c>
      <c r="Q11207">
        <v>8.0859864702427604</v>
      </c>
    </row>
    <row r="11208" spans="1:17">
      <c r="A11208" t="s">
        <v>20382</v>
      </c>
      <c r="B11208" s="16" t="s">
        <v>20383</v>
      </c>
      <c r="C11208">
        <v>8.65730906602918</v>
      </c>
      <c r="D11208">
        <v>8.8453930406039394</v>
      </c>
      <c r="E11208">
        <v>8.82472842888839</v>
      </c>
      <c r="F11208">
        <v>9.0972519849127504</v>
      </c>
      <c r="G11208">
        <v>8.6322459021977007</v>
      </c>
      <c r="H11208">
        <v>9.5676754766882102</v>
      </c>
      <c r="I11208">
        <v>8.9211685466677508</v>
      </c>
      <c r="J11208">
        <v>9.0520964340425607</v>
      </c>
      <c r="K11208">
        <v>8.9692110607520306</v>
      </c>
      <c r="L11208">
        <v>9.1447296443777493</v>
      </c>
      <c r="M11208">
        <v>8.9732478571145702</v>
      </c>
      <c r="N11208">
        <v>9.0054913683298192</v>
      </c>
      <c r="O11208">
        <v>8.8112595963592497</v>
      </c>
      <c r="P11208">
        <v>8.9897107023029594</v>
      </c>
      <c r="Q11208">
        <v>6.9204191934356096</v>
      </c>
    </row>
    <row r="11209" spans="1:17">
      <c r="A11209" t="s">
        <v>20384</v>
      </c>
      <c r="B11209" s="16" t="s">
        <v>20385</v>
      </c>
      <c r="C11209">
        <v>9.3103684841296008</v>
      </c>
      <c r="D11209">
        <v>9.1686487135430195</v>
      </c>
      <c r="E11209">
        <v>9.8079436253941292</v>
      </c>
      <c r="F11209">
        <v>9.5349828564029497</v>
      </c>
      <c r="G11209">
        <v>9.4994243835101493</v>
      </c>
      <c r="H11209">
        <v>8.8102146508065005</v>
      </c>
      <c r="I11209">
        <v>9.0356983999119898</v>
      </c>
      <c r="J11209">
        <v>9.1533425475236108</v>
      </c>
      <c r="K11209">
        <v>9.5124277891163391</v>
      </c>
      <c r="L11209">
        <v>9.4050793702701192</v>
      </c>
      <c r="M11209">
        <v>9.2298725126362005</v>
      </c>
      <c r="N11209">
        <v>9.6903898465138791</v>
      </c>
      <c r="O11209">
        <v>9.0964532314789501</v>
      </c>
      <c r="P11209">
        <v>8.0588297076758906</v>
      </c>
      <c r="Q11209">
        <v>11.278659753695701</v>
      </c>
    </row>
    <row r="11210" spans="1:17">
      <c r="A11210" t="s">
        <v>20386</v>
      </c>
      <c r="B11210" s="16" t="s">
        <v>20387</v>
      </c>
      <c r="C11210">
        <v>7.66621443377828</v>
      </c>
      <c r="D11210">
        <v>7.8090663738983803</v>
      </c>
      <c r="E11210">
        <v>7.7637815616834702</v>
      </c>
      <c r="F11210">
        <v>7.9671251728199097</v>
      </c>
      <c r="G11210">
        <v>7.2865557563512402</v>
      </c>
      <c r="H11210">
        <v>8.2841513115076992</v>
      </c>
      <c r="I11210">
        <v>7.4701254998641904</v>
      </c>
      <c r="J11210">
        <v>7.9015550355876503</v>
      </c>
      <c r="K11210">
        <v>7.5708103482661402</v>
      </c>
      <c r="L11210">
        <v>7.4874814079013499</v>
      </c>
      <c r="M11210">
        <v>7.5003543822553702</v>
      </c>
      <c r="N11210">
        <v>7.1716222872846798</v>
      </c>
      <c r="O11210">
        <v>7.4680385681900097</v>
      </c>
      <c r="P11210">
        <v>7.6761759354796002</v>
      </c>
      <c r="Q11210">
        <v>5.81282804418474</v>
      </c>
    </row>
    <row r="11211" spans="1:17">
      <c r="A11211" t="s">
        <v>20388</v>
      </c>
      <c r="B11211" s="16" t="s">
        <v>20389</v>
      </c>
      <c r="C11211">
        <v>9.0978096380836195</v>
      </c>
      <c r="D11211">
        <v>9.0673657543369899</v>
      </c>
      <c r="E11211">
        <v>9.1392430864973999</v>
      </c>
      <c r="F11211">
        <v>9.4248288791440995</v>
      </c>
      <c r="G11211">
        <v>8.9875537074140492</v>
      </c>
      <c r="H11211">
        <v>9.3025576623224993</v>
      </c>
      <c r="I11211">
        <v>9.0491174222308999</v>
      </c>
      <c r="J11211">
        <v>9.3110893399598993</v>
      </c>
      <c r="K11211">
        <v>9.3363707549065005</v>
      </c>
      <c r="L11211">
        <v>9.06642412478441</v>
      </c>
      <c r="M11211">
        <v>8.8945364953980892</v>
      </c>
      <c r="N11211">
        <v>8.8030800650097305</v>
      </c>
      <c r="O11211">
        <v>8.9045859016871294</v>
      </c>
      <c r="P11211">
        <v>9.0391880630217898</v>
      </c>
      <c r="Q11211">
        <v>7.9670857749043096</v>
      </c>
    </row>
    <row r="11212" spans="1:17">
      <c r="A11212" t="s">
        <v>20390</v>
      </c>
      <c r="B11212" s="16" t="s">
        <v>20391</v>
      </c>
      <c r="C11212">
        <v>10.228089187372399</v>
      </c>
      <c r="D11212">
        <v>10.271048679742799</v>
      </c>
      <c r="E11212">
        <v>10.069081593392699</v>
      </c>
      <c r="F11212">
        <v>10.495339402726399</v>
      </c>
      <c r="G11212">
        <v>10.1592646550032</v>
      </c>
      <c r="H11212">
        <v>10.440948599053099</v>
      </c>
      <c r="I11212">
        <v>10.1311750175127</v>
      </c>
      <c r="J11212">
        <v>10.342937625106501</v>
      </c>
      <c r="K11212">
        <v>10.319042428788</v>
      </c>
      <c r="L11212">
        <v>10.1753992050366</v>
      </c>
      <c r="M11212">
        <v>10.123744807234701</v>
      </c>
      <c r="N11212">
        <v>9.8559754692423809</v>
      </c>
      <c r="O11212">
        <v>9.9587425011101995</v>
      </c>
      <c r="P11212">
        <v>10.2354902867006</v>
      </c>
      <c r="Q11212">
        <v>8.2978683598244807</v>
      </c>
    </row>
    <row r="11213" spans="1:17">
      <c r="A11213" t="s">
        <v>20392</v>
      </c>
      <c r="B11213" s="16" t="s">
        <v>20393</v>
      </c>
      <c r="C11213">
        <v>8.2395853647937596</v>
      </c>
      <c r="D11213">
        <v>8.3422371844573604</v>
      </c>
      <c r="E11213">
        <v>8.0500473658796601</v>
      </c>
      <c r="F11213">
        <v>8.3255308183413206</v>
      </c>
      <c r="G11213">
        <v>7.8403367479662602</v>
      </c>
      <c r="H11213">
        <v>8.4099789947338905</v>
      </c>
      <c r="I11213">
        <v>7.4767703430194601</v>
      </c>
      <c r="J11213">
        <v>8.5611557606873596</v>
      </c>
      <c r="K11213">
        <v>7.8912514973392103</v>
      </c>
      <c r="L11213">
        <v>7.7721726373851698</v>
      </c>
      <c r="M11213">
        <v>7.39230442976364</v>
      </c>
      <c r="N11213">
        <v>7.2045612545858004</v>
      </c>
      <c r="O11213">
        <v>7.3731189693995001</v>
      </c>
      <c r="P11213">
        <v>8.5262007262389794</v>
      </c>
      <c r="Q11213">
        <v>5.09416193408443</v>
      </c>
    </row>
    <row r="11214" spans="1:17">
      <c r="A11214" t="s">
        <v>20394</v>
      </c>
      <c r="B11214" s="16" t="s">
        <v>20395</v>
      </c>
      <c r="C11214">
        <v>8.3398476192920992</v>
      </c>
      <c r="D11214">
        <v>8.5713613694361097</v>
      </c>
      <c r="E11214">
        <v>8.36706298721613</v>
      </c>
      <c r="F11214">
        <v>8.8029149706174792</v>
      </c>
      <c r="G11214">
        <v>8.1911719556340898</v>
      </c>
      <c r="H11214">
        <v>8.9060656470545005</v>
      </c>
      <c r="I11214">
        <v>8.5004503186631908</v>
      </c>
      <c r="J11214">
        <v>8.7124434828270498</v>
      </c>
      <c r="K11214">
        <v>8.4051154687488605</v>
      </c>
      <c r="L11214">
        <v>8.4183323091301396</v>
      </c>
      <c r="M11214">
        <v>8.3480845796002896</v>
      </c>
      <c r="N11214">
        <v>8.2069272120287309</v>
      </c>
      <c r="O11214">
        <v>8.1970411803943595</v>
      </c>
      <c r="P11214">
        <v>8.6508185249041496</v>
      </c>
      <c r="Q11214">
        <v>6.9204191934356096</v>
      </c>
    </row>
    <row r="11215" spans="1:17">
      <c r="A11215" t="s">
        <v>20396</v>
      </c>
      <c r="B11215" s="16" t="s">
        <v>20397</v>
      </c>
      <c r="C11215">
        <v>9.6740001861702094</v>
      </c>
      <c r="D11215">
        <v>9.7724728612753307</v>
      </c>
      <c r="E11215">
        <v>9.6644524387243607</v>
      </c>
      <c r="F11215">
        <v>10.0030176977292</v>
      </c>
      <c r="G11215">
        <v>9.6876736392010105</v>
      </c>
      <c r="H11215">
        <v>10.2599649370019</v>
      </c>
      <c r="I11215">
        <v>9.5181667625832294</v>
      </c>
      <c r="J11215">
        <v>9.9393814716565991</v>
      </c>
      <c r="K11215">
        <v>9.5857409008305297</v>
      </c>
      <c r="L11215">
        <v>9.7642827660693996</v>
      </c>
      <c r="M11215">
        <v>9.8277805493199697</v>
      </c>
      <c r="N11215">
        <v>9.6743497396150797</v>
      </c>
      <c r="O11215">
        <v>9.7324834599627792</v>
      </c>
      <c r="P11215">
        <v>9.3100023645332008</v>
      </c>
      <c r="Q11215">
        <v>8.48255560796823</v>
      </c>
    </row>
    <row r="11216" spans="1:17">
      <c r="A11216" t="s">
        <v>20398</v>
      </c>
      <c r="B11216" s="16" t="s">
        <v>20399</v>
      </c>
      <c r="C11216">
        <v>9.2255750405895505</v>
      </c>
      <c r="D11216">
        <v>9.3487077412014692</v>
      </c>
      <c r="E11216">
        <v>9.1686859898541204</v>
      </c>
      <c r="F11216">
        <v>9.3560599643968096</v>
      </c>
      <c r="G11216">
        <v>8.8895671298915193</v>
      </c>
      <c r="H11216">
        <v>9.6072342567762004</v>
      </c>
      <c r="I11216">
        <v>9.0799512809727005</v>
      </c>
      <c r="J11216">
        <v>9.4322892430853695</v>
      </c>
      <c r="K11216">
        <v>9.0991686353916599</v>
      </c>
      <c r="L11216">
        <v>8.6780769128274393</v>
      </c>
      <c r="M11216">
        <v>8.4857415116602404</v>
      </c>
      <c r="N11216">
        <v>8.6172187442112698</v>
      </c>
      <c r="O11216">
        <v>8.6019421605313795</v>
      </c>
      <c r="P11216">
        <v>9.4469048642536393</v>
      </c>
      <c r="Q11216">
        <v>6.9204191934356096</v>
      </c>
    </row>
    <row r="11217" spans="1:17">
      <c r="A11217" t="s">
        <v>20400</v>
      </c>
      <c r="B11217" s="16" t="s">
        <v>20401</v>
      </c>
      <c r="C11217">
        <v>7.38923628390895</v>
      </c>
      <c r="D11217">
        <v>7.6421366729318496</v>
      </c>
      <c r="E11217">
        <v>7.54747676036735</v>
      </c>
      <c r="F11217">
        <v>7.99207830986792</v>
      </c>
      <c r="G11217">
        <v>7.6591472706832002</v>
      </c>
      <c r="H11217">
        <v>8.3856769029464395</v>
      </c>
      <c r="I11217">
        <v>7.7804477147118902</v>
      </c>
      <c r="J11217">
        <v>8.0502205947457703</v>
      </c>
      <c r="K11217">
        <v>7.82095798536605</v>
      </c>
      <c r="L11217">
        <v>7.3448332383636297</v>
      </c>
      <c r="M11217">
        <v>7.5423187406121004</v>
      </c>
      <c r="N11217">
        <v>7.4914217726060297</v>
      </c>
      <c r="O11217">
        <v>7.5522743953364202</v>
      </c>
      <c r="P11217">
        <v>8.0767202785064196</v>
      </c>
      <c r="Q11217">
        <v>7.5369478347710803</v>
      </c>
    </row>
    <row r="11218" spans="1:17">
      <c r="A11218" t="s">
        <v>20402</v>
      </c>
      <c r="B11218" s="16" t="s">
        <v>20403</v>
      </c>
      <c r="C11218">
        <v>8.8584643494239899</v>
      </c>
      <c r="D11218">
        <v>8.9628596536323997</v>
      </c>
      <c r="E11218">
        <v>9.0407709915634502</v>
      </c>
      <c r="F11218">
        <v>9.2219510398597198</v>
      </c>
      <c r="G11218">
        <v>8.9274303214547892</v>
      </c>
      <c r="H11218">
        <v>9.0366341855340604</v>
      </c>
      <c r="I11218">
        <v>8.6010760994278908</v>
      </c>
      <c r="J11218">
        <v>9.0623762288624992</v>
      </c>
      <c r="K11218">
        <v>8.9446460751477197</v>
      </c>
      <c r="L11218">
        <v>8.7797468048073899</v>
      </c>
      <c r="M11218">
        <v>8.7549602457107802</v>
      </c>
      <c r="N11218">
        <v>8.3931452622457208</v>
      </c>
      <c r="O11218">
        <v>8.5855929219827107</v>
      </c>
      <c r="P11218">
        <v>8.8683420335961696</v>
      </c>
      <c r="Q11218">
        <v>8.2978683598244807</v>
      </c>
    </row>
    <row r="11219" spans="1:17">
      <c r="A11219" t="s">
        <v>20404</v>
      </c>
      <c r="B11219" s="16" t="s">
        <v>20405</v>
      </c>
      <c r="C11219">
        <v>8.2700266600860495</v>
      </c>
      <c r="D11219">
        <v>8.4503425575365902</v>
      </c>
      <c r="E11219">
        <v>8.40715315127248</v>
      </c>
      <c r="F11219">
        <v>8.7696464400348706</v>
      </c>
      <c r="G11219">
        <v>8.3430235738303598</v>
      </c>
      <c r="H11219">
        <v>9.4369832986090199</v>
      </c>
      <c r="I11219">
        <v>8.5703783458132001</v>
      </c>
      <c r="J11219">
        <v>8.9132242962822801</v>
      </c>
      <c r="K11219">
        <v>8.55871986754231</v>
      </c>
      <c r="L11219">
        <v>8.4970027488273097</v>
      </c>
      <c r="M11219">
        <v>8.6671815768827596</v>
      </c>
      <c r="N11219">
        <v>8.4490871884444907</v>
      </c>
      <c r="O11219">
        <v>8.6042627045684004</v>
      </c>
      <c r="P11219">
        <v>9.0870241323109209</v>
      </c>
      <c r="Q11219">
        <v>6.6375058506955904</v>
      </c>
    </row>
    <row r="11220" spans="1:17">
      <c r="A11220" t="s">
        <v>20406</v>
      </c>
      <c r="B11220" s="16" t="s">
        <v>20407</v>
      </c>
      <c r="C11220">
        <v>9.0828887716883209</v>
      </c>
      <c r="D11220">
        <v>9.2542752251841893</v>
      </c>
      <c r="E11220">
        <v>9.1946802913369101</v>
      </c>
      <c r="F11220">
        <v>9.31712012207492</v>
      </c>
      <c r="G11220">
        <v>9.1312136207113106</v>
      </c>
      <c r="H11220">
        <v>9.2706936216782605</v>
      </c>
      <c r="I11220">
        <v>9.2923188343052399</v>
      </c>
      <c r="J11220">
        <v>9.3067725089709494</v>
      </c>
      <c r="K11220">
        <v>9.4054973262323909</v>
      </c>
      <c r="L11220">
        <v>9.0889441425773505</v>
      </c>
      <c r="M11220">
        <v>9.0639587166415296</v>
      </c>
      <c r="N11220">
        <v>8.7059857310641693</v>
      </c>
      <c r="O11220">
        <v>9.0203098643634991</v>
      </c>
      <c r="P11220">
        <v>9.4026989071244405</v>
      </c>
      <c r="Q11220">
        <v>8.3931679398307004</v>
      </c>
    </row>
    <row r="11221" spans="1:17">
      <c r="A11221" t="s">
        <v>20408</v>
      </c>
      <c r="B11221" s="16" t="s">
        <v>20409</v>
      </c>
      <c r="C11221">
        <v>8.8178431671781592</v>
      </c>
      <c r="D11221">
        <v>8.7990628138690994</v>
      </c>
      <c r="E11221">
        <v>8.8933585406698299</v>
      </c>
      <c r="F11221">
        <v>9.2955803670887303</v>
      </c>
      <c r="G11221">
        <v>8.9380682580621098</v>
      </c>
      <c r="H11221">
        <v>9.0609486816967593</v>
      </c>
      <c r="I11221">
        <v>8.5765704099456794</v>
      </c>
      <c r="J11221">
        <v>9.1453059325211203</v>
      </c>
      <c r="K11221">
        <v>8.8419747447057802</v>
      </c>
      <c r="L11221">
        <v>8.8957736029594994</v>
      </c>
      <c r="M11221">
        <v>8.7707175914025903</v>
      </c>
      <c r="N11221">
        <v>8.8788546162448299</v>
      </c>
      <c r="O11221">
        <v>8.6721971043790305</v>
      </c>
      <c r="P11221">
        <v>8.3560040915374394</v>
      </c>
      <c r="Q11221">
        <v>8.3931679398307004</v>
      </c>
    </row>
    <row r="11222" spans="1:17">
      <c r="A11222" t="s">
        <v>20410</v>
      </c>
      <c r="B11222" s="16" t="s">
        <v>20411</v>
      </c>
      <c r="C11222">
        <v>8.9482368689179292</v>
      </c>
      <c r="D11222">
        <v>9.0085783040506993</v>
      </c>
      <c r="E11222">
        <v>8.9655962379996801</v>
      </c>
      <c r="F11222">
        <v>9.2307082492579902</v>
      </c>
      <c r="G11222">
        <v>8.7903170100558707</v>
      </c>
      <c r="H11222">
        <v>9.35534026099314</v>
      </c>
      <c r="I11222">
        <v>9.1144012022260696</v>
      </c>
      <c r="J11222">
        <v>9.2464431285666002</v>
      </c>
      <c r="K11222">
        <v>9.1028735507880203</v>
      </c>
      <c r="L11222">
        <v>9.0990654100037993</v>
      </c>
      <c r="M11222">
        <v>8.9318036822471392</v>
      </c>
      <c r="N11222">
        <v>8.7031132141541505</v>
      </c>
      <c r="O11222">
        <v>8.9027019538066394</v>
      </c>
      <c r="P11222">
        <v>9.2376734199743709</v>
      </c>
      <c r="Q11222">
        <v>7.3593062614465703</v>
      </c>
    </row>
    <row r="11223" spans="1:17">
      <c r="A11223" t="s">
        <v>20412</v>
      </c>
      <c r="B11223" s="16" t="s">
        <v>20413</v>
      </c>
      <c r="C11223">
        <v>8.1807145554144007</v>
      </c>
      <c r="D11223">
        <v>8.4815629412033609</v>
      </c>
      <c r="E11223">
        <v>8.4219040861585892</v>
      </c>
      <c r="F11223">
        <v>8.4716199038631395</v>
      </c>
      <c r="G11223">
        <v>8.1551383715909598</v>
      </c>
      <c r="H11223">
        <v>8.8962708944781497</v>
      </c>
      <c r="I11223">
        <v>8.2328039478341104</v>
      </c>
      <c r="J11223">
        <v>8.6592483442417496</v>
      </c>
      <c r="K11223">
        <v>8.2533183599327202</v>
      </c>
      <c r="L11223">
        <v>8.1212740510008494</v>
      </c>
      <c r="M11223">
        <v>8.1634087460071605</v>
      </c>
      <c r="N11223">
        <v>7.9057193802032204</v>
      </c>
      <c r="O11223">
        <v>8.0684442612284908</v>
      </c>
      <c r="P11223">
        <v>8.8717602057218894</v>
      </c>
      <c r="Q11223">
        <v>8.0859864702427604</v>
      </c>
    </row>
    <row r="11224" spans="1:17">
      <c r="A11224" t="s">
        <v>20414</v>
      </c>
      <c r="B11224" s="16" t="s">
        <v>20415</v>
      </c>
      <c r="C11224">
        <v>9.1921983900531998</v>
      </c>
      <c r="D11224">
        <v>9.3179121229886199</v>
      </c>
      <c r="E11224">
        <v>9.1774029164874893</v>
      </c>
      <c r="F11224">
        <v>9.6080449351943198</v>
      </c>
      <c r="G11224">
        <v>9.2786874000031805</v>
      </c>
      <c r="H11224">
        <v>10.145785852849899</v>
      </c>
      <c r="I11224">
        <v>9.4856405734335905</v>
      </c>
      <c r="J11224">
        <v>9.7886364368338992</v>
      </c>
      <c r="K11224">
        <v>9.2420893483105502</v>
      </c>
      <c r="L11224">
        <v>9.27006093390251</v>
      </c>
      <c r="M11224">
        <v>9.2270201244482895</v>
      </c>
      <c r="N11224">
        <v>9.3372618010094293</v>
      </c>
      <c r="O11224">
        <v>9.1274335611940796</v>
      </c>
      <c r="P11224">
        <v>9.6356385626685608</v>
      </c>
      <c r="Q11224">
        <v>7.6950435514148801</v>
      </c>
    </row>
    <row r="11225" spans="1:17">
      <c r="A11225" t="s">
        <v>20416</v>
      </c>
      <c r="B11225" s="16" t="s">
        <v>20417</v>
      </c>
      <c r="C11225">
        <v>9.7689381710600802</v>
      </c>
      <c r="D11225">
        <v>9.8220829751612904</v>
      </c>
      <c r="E11225">
        <v>9.9108341432198905</v>
      </c>
      <c r="F11225">
        <v>10.325082763285801</v>
      </c>
      <c r="G11225">
        <v>9.8956834699132497</v>
      </c>
      <c r="H11225">
        <v>9.3923912562875191</v>
      </c>
      <c r="I11225">
        <v>9.4354332820502798</v>
      </c>
      <c r="J11225">
        <v>10.122444061497299</v>
      </c>
      <c r="K11225">
        <v>9.5262884222496993</v>
      </c>
      <c r="L11225">
        <v>9.5255352259839601</v>
      </c>
      <c r="M11225">
        <v>9.3850657081139701</v>
      </c>
      <c r="N11225">
        <v>9.0958583913082105</v>
      </c>
      <c r="O11225">
        <v>9.3455908563111194</v>
      </c>
      <c r="P11225">
        <v>9.4491943841221797</v>
      </c>
      <c r="Q11225">
        <v>8.2978683598244807</v>
      </c>
    </row>
    <row r="11226" spans="1:17">
      <c r="A11226" t="s">
        <v>20418</v>
      </c>
      <c r="B11226" s="16" t="s">
        <v>20419</v>
      </c>
      <c r="C11226">
        <v>8.9738828444589593</v>
      </c>
      <c r="D11226">
        <v>9.0064337787914699</v>
      </c>
      <c r="E11226">
        <v>8.8827370077974095</v>
      </c>
      <c r="F11226">
        <v>9.3735620098735009</v>
      </c>
      <c r="G11226">
        <v>9.0623876523432507</v>
      </c>
      <c r="H11226">
        <v>9.2264314508778806</v>
      </c>
      <c r="I11226">
        <v>8.9089536388954205</v>
      </c>
      <c r="J11226">
        <v>9.2267751073595399</v>
      </c>
      <c r="K11226">
        <v>8.7808386217585497</v>
      </c>
      <c r="L11226">
        <v>8.8581258501564797</v>
      </c>
      <c r="M11226">
        <v>8.8358292885153205</v>
      </c>
      <c r="N11226">
        <v>8.6444273341863003</v>
      </c>
      <c r="O11226">
        <v>8.6065795195962007</v>
      </c>
      <c r="P11226">
        <v>8.9675188779358592</v>
      </c>
      <c r="Q11226">
        <v>8.5667227177791094</v>
      </c>
    </row>
    <row r="11227" spans="1:17">
      <c r="A11227" t="s">
        <v>20420</v>
      </c>
      <c r="B11227" s="16" t="s">
        <v>20421</v>
      </c>
      <c r="C11227">
        <v>9.2313856882061707</v>
      </c>
      <c r="D11227">
        <v>9.3436205827358005</v>
      </c>
      <c r="E11227">
        <v>9.30220381448291</v>
      </c>
      <c r="F11227">
        <v>9.4141053175159293</v>
      </c>
      <c r="G11227">
        <v>9.1542050808638606</v>
      </c>
      <c r="H11227">
        <v>10.010483102552699</v>
      </c>
      <c r="I11227">
        <v>9.2599873913899309</v>
      </c>
      <c r="J11227">
        <v>9.8844400225627602</v>
      </c>
      <c r="K11227">
        <v>9.3504636477314005</v>
      </c>
      <c r="L11227">
        <v>9.5493507010623908</v>
      </c>
      <c r="M11227">
        <v>9.4141966571806996</v>
      </c>
      <c r="N11227">
        <v>9.1601016176434804</v>
      </c>
      <c r="O11227">
        <v>9.3566421065852499</v>
      </c>
      <c r="P11227">
        <v>9.64964257748791</v>
      </c>
      <c r="Q11227">
        <v>6.6375058506955904</v>
      </c>
    </row>
    <row r="11228" spans="1:17">
      <c r="A11228" t="s">
        <v>20422</v>
      </c>
      <c r="B11228" s="16" t="s">
        <v>20423</v>
      </c>
      <c r="C11228">
        <v>9.5179462414482892</v>
      </c>
      <c r="D11228">
        <v>9.5622951214445902</v>
      </c>
      <c r="E11228">
        <v>9.35438354448155</v>
      </c>
      <c r="F11228">
        <v>9.8781660292867297</v>
      </c>
      <c r="G11228">
        <v>9.4501151151395497</v>
      </c>
      <c r="H11228">
        <v>10.2685307325414</v>
      </c>
      <c r="I11228">
        <v>9.4724219122766105</v>
      </c>
      <c r="J11228">
        <v>10.093501766917999</v>
      </c>
      <c r="K11228">
        <v>9.3736500595052306</v>
      </c>
      <c r="L11228">
        <v>9.4468875798226897</v>
      </c>
      <c r="M11228">
        <v>9.6464743250025204</v>
      </c>
      <c r="N11228">
        <v>9.5423893318391908</v>
      </c>
      <c r="O11228">
        <v>9.4729254578158795</v>
      </c>
      <c r="P11228">
        <v>9.7935295110762794</v>
      </c>
      <c r="Q11228">
        <v>8.9266120302692595</v>
      </c>
    </row>
    <row r="11229" spans="1:17">
      <c r="A11229" t="s">
        <v>20424</v>
      </c>
      <c r="B11229" s="16" t="s">
        <v>20425</v>
      </c>
      <c r="C11229">
        <v>7.66621443377828</v>
      </c>
      <c r="D11229">
        <v>7.8904552081381496</v>
      </c>
      <c r="E11229">
        <v>7.8168621169393999</v>
      </c>
      <c r="F11229">
        <v>8.1955325253200293</v>
      </c>
      <c r="G11229">
        <v>7.9014471331161502</v>
      </c>
      <c r="H11229">
        <v>8.8764795171433608</v>
      </c>
      <c r="I11229">
        <v>8.1143431012299008</v>
      </c>
      <c r="J11229">
        <v>8.6794272068451495</v>
      </c>
      <c r="K11229">
        <v>8.0873759632997206</v>
      </c>
      <c r="L11229">
        <v>8.1527251491148505</v>
      </c>
      <c r="M11229">
        <v>8.1604203295669997</v>
      </c>
      <c r="N11229">
        <v>7.8804988240086002</v>
      </c>
      <c r="O11229">
        <v>8.0030916710025295</v>
      </c>
      <c r="P11229">
        <v>8.5477328367605203</v>
      </c>
      <c r="Q11229">
        <v>2.8218677180984102</v>
      </c>
    </row>
    <row r="11230" spans="1:17">
      <c r="A11230" t="s">
        <v>20426</v>
      </c>
      <c r="B11230" s="16" t="s">
        <v>20427</v>
      </c>
      <c r="C11230">
        <v>9.1146751501537508</v>
      </c>
      <c r="D11230">
        <v>9.19901184155351</v>
      </c>
      <c r="E11230">
        <v>9.2286262606296994</v>
      </c>
      <c r="F11230">
        <v>9.3334730039955005</v>
      </c>
      <c r="G11230">
        <v>8.8840760252300797</v>
      </c>
      <c r="H11230">
        <v>8.8714889379342896</v>
      </c>
      <c r="I11230">
        <v>9.0356983999119898</v>
      </c>
      <c r="J11230">
        <v>9.2658465503906093</v>
      </c>
      <c r="K11230">
        <v>8.9342858664049594</v>
      </c>
      <c r="L11230">
        <v>8.8071728110375798</v>
      </c>
      <c r="M11230">
        <v>8.7229193594836403</v>
      </c>
      <c r="N11230">
        <v>8.1574040377676003</v>
      </c>
      <c r="O11230">
        <v>8.7264620134225197</v>
      </c>
      <c r="P11230">
        <v>9.1045613603878905</v>
      </c>
      <c r="Q11230">
        <v>7.6950435514148801</v>
      </c>
    </row>
    <row r="11231" spans="1:17">
      <c r="A11231" t="s">
        <v>20428</v>
      </c>
      <c r="B11231" s="16" t="s">
        <v>20429</v>
      </c>
      <c r="C11231">
        <v>8.5404500271647006</v>
      </c>
      <c r="D11231">
        <v>8.5626290869313397</v>
      </c>
      <c r="E11231">
        <v>8.45096068795036</v>
      </c>
      <c r="F11231">
        <v>8.8604785788536198</v>
      </c>
      <c r="G11231">
        <v>8.5234170318117997</v>
      </c>
      <c r="H11231">
        <v>9.3445770667678296</v>
      </c>
      <c r="I11231">
        <v>8.6634892960074197</v>
      </c>
      <c r="J11231">
        <v>8.7825230430356296</v>
      </c>
      <c r="K11231">
        <v>8.5533132934081202</v>
      </c>
      <c r="L11231">
        <v>8.3656322383196908</v>
      </c>
      <c r="M11231">
        <v>8.3611564383332198</v>
      </c>
      <c r="N11231">
        <v>8.2548048560111607</v>
      </c>
      <c r="O11231">
        <v>8.1405881914443992</v>
      </c>
      <c r="P11231">
        <v>8.8921008174376297</v>
      </c>
      <c r="Q11231">
        <v>2.8218677180984102</v>
      </c>
    </row>
    <row r="11232" spans="1:17">
      <c r="A11232" t="s">
        <v>20430</v>
      </c>
      <c r="B11232" s="16" t="s">
        <v>20431</v>
      </c>
      <c r="C11232">
        <v>8.5955640844923398</v>
      </c>
      <c r="D11232">
        <v>8.5943921393686207</v>
      </c>
      <c r="E11232">
        <v>8.2671264096345496</v>
      </c>
      <c r="F11232">
        <v>9.1048933941631294</v>
      </c>
      <c r="G11232">
        <v>8.5754548056703008</v>
      </c>
      <c r="H11232">
        <v>9.3319176449644008</v>
      </c>
      <c r="I11232">
        <v>8.5641595721135495</v>
      </c>
      <c r="J11232">
        <v>9.2160724843056006</v>
      </c>
      <c r="K11232">
        <v>8.5397074803599509</v>
      </c>
      <c r="L11232">
        <v>8.6089187582424707</v>
      </c>
      <c r="M11232">
        <v>8.7430281934385299</v>
      </c>
      <c r="N11232">
        <v>8.4728952611359798</v>
      </c>
      <c r="O11232">
        <v>8.5666781963015701</v>
      </c>
      <c r="P11232">
        <v>8.9514558568156399</v>
      </c>
      <c r="Q11232">
        <v>5.81282804418474</v>
      </c>
    </row>
    <row r="11233" spans="1:17">
      <c r="A11233" t="s">
        <v>20432</v>
      </c>
      <c r="B11233" s="16" t="s">
        <v>20433</v>
      </c>
      <c r="C11233">
        <v>6.5315893522846098</v>
      </c>
      <c r="D11233">
        <v>6.7822067112404403</v>
      </c>
      <c r="E11233">
        <v>6.43959429717279</v>
      </c>
      <c r="F11233">
        <v>6.6876694774574998</v>
      </c>
      <c r="G11233">
        <v>6.5085673373313</v>
      </c>
      <c r="H11233">
        <v>7.1075672566897001</v>
      </c>
      <c r="I11233">
        <v>6.7613064719492897</v>
      </c>
      <c r="J11233">
        <v>6.99554785082886</v>
      </c>
      <c r="K11233">
        <v>6.58653975511782</v>
      </c>
      <c r="L11233">
        <v>6.2691026792577</v>
      </c>
      <c r="M11233">
        <v>6.2083104757069396</v>
      </c>
      <c r="N11233">
        <v>5.4781829866836604</v>
      </c>
      <c r="O11233">
        <v>6.3067494936578301</v>
      </c>
      <c r="P11233">
        <v>7.0238399023873797</v>
      </c>
      <c r="Q11233">
        <v>6.2843132996066204</v>
      </c>
    </row>
    <row r="11234" spans="1:17">
      <c r="A11234" t="s">
        <v>20434</v>
      </c>
      <c r="B11234" s="16" t="s">
        <v>20435</v>
      </c>
      <c r="C11234">
        <v>8.8023102788415102</v>
      </c>
      <c r="D11234">
        <v>8.7409111731872802</v>
      </c>
      <c r="E11234">
        <v>8.95211277842402</v>
      </c>
      <c r="F11234">
        <v>9.1181692061047492</v>
      </c>
      <c r="G11234">
        <v>8.7087945240318305</v>
      </c>
      <c r="H11234">
        <v>9.1419237300366003</v>
      </c>
      <c r="I11234">
        <v>8.7591393398351904</v>
      </c>
      <c r="J11234">
        <v>9.22066905102478</v>
      </c>
      <c r="K11234">
        <v>8.7715568647166506</v>
      </c>
      <c r="L11234">
        <v>8.8219154622973601</v>
      </c>
      <c r="M11234">
        <v>8.8358292885153205</v>
      </c>
      <c r="N11234">
        <v>8.6681890852670804</v>
      </c>
      <c r="O11234">
        <v>8.7136234733418991</v>
      </c>
      <c r="P11234">
        <v>9.07521304159736</v>
      </c>
      <c r="Q11234">
        <v>7.8374797051227896</v>
      </c>
    </row>
    <row r="11235" spans="1:17">
      <c r="A11235" t="s">
        <v>20436</v>
      </c>
      <c r="B11235" s="16" t="s">
        <v>20437</v>
      </c>
      <c r="C11235">
        <v>8.9990807030482305</v>
      </c>
      <c r="D11235">
        <v>9.0466442460280501</v>
      </c>
      <c r="E11235">
        <v>8.9722909853459498</v>
      </c>
      <c r="F11235">
        <v>9.1294520112922193</v>
      </c>
      <c r="G11235">
        <v>8.9167133277223893</v>
      </c>
      <c r="H11235">
        <v>8.8987258266527896</v>
      </c>
      <c r="I11235">
        <v>8.5262728453395393</v>
      </c>
      <c r="J11235">
        <v>8.8845425237880793</v>
      </c>
      <c r="K11235">
        <v>8.6349187602856592</v>
      </c>
      <c r="L11235">
        <v>8.4439769956993604</v>
      </c>
      <c r="M11235">
        <v>8.3895039247208807</v>
      </c>
      <c r="N11235">
        <v>8.2973378189464597</v>
      </c>
      <c r="O11235">
        <v>8.5108738271141693</v>
      </c>
      <c r="P11235">
        <v>8.4596047728611197</v>
      </c>
      <c r="Q11235">
        <v>8.5667227177791094</v>
      </c>
    </row>
    <row r="11236" spans="1:17">
      <c r="A11236" t="s">
        <v>20438</v>
      </c>
      <c r="B11236" s="16" t="s">
        <v>20439</v>
      </c>
      <c r="C11236">
        <v>8.5743804790730707</v>
      </c>
      <c r="D11236">
        <v>8.6910383824781192</v>
      </c>
      <c r="E11236">
        <v>8.36197239696968</v>
      </c>
      <c r="F11236">
        <v>8.8331346528718804</v>
      </c>
      <c r="G11236">
        <v>8.1956134515825596</v>
      </c>
      <c r="H11236">
        <v>8.7597889431215403</v>
      </c>
      <c r="I11236">
        <v>7.73684836790276</v>
      </c>
      <c r="J11236">
        <v>8.51199038846209</v>
      </c>
      <c r="K11236">
        <v>8.0301227680356799</v>
      </c>
      <c r="L11236">
        <v>7.93934780116974</v>
      </c>
      <c r="M11236">
        <v>7.9306346553721703</v>
      </c>
      <c r="N11236">
        <v>7.5046963614255704</v>
      </c>
      <c r="O11236">
        <v>8.0784973832545308</v>
      </c>
      <c r="P11236">
        <v>8.3462058975418891</v>
      </c>
      <c r="Q11236">
        <v>6.9204191934356096</v>
      </c>
    </row>
    <row r="11237" spans="1:17">
      <c r="A11237" t="s">
        <v>20440</v>
      </c>
      <c r="B11237" s="16" t="s">
        <v>20441</v>
      </c>
      <c r="C11237">
        <v>7.7657610893078903</v>
      </c>
      <c r="D11237">
        <v>7.8431383216714696</v>
      </c>
      <c r="E11237">
        <v>7.7637815616834702</v>
      </c>
      <c r="F11237">
        <v>8.0327296924600002</v>
      </c>
      <c r="G11237">
        <v>7.5592126681217202</v>
      </c>
      <c r="H11237">
        <v>8.0345777041296191</v>
      </c>
      <c r="I11237">
        <v>7.3878958820696496</v>
      </c>
      <c r="J11237">
        <v>8.0673441969120603</v>
      </c>
      <c r="K11237">
        <v>7.6591125328839498</v>
      </c>
      <c r="L11237">
        <v>7.3516337369137501</v>
      </c>
      <c r="M11237">
        <v>7.3136838194373404</v>
      </c>
      <c r="N11237">
        <v>6.85612319490345</v>
      </c>
      <c r="O11237">
        <v>7.3676573209893501</v>
      </c>
      <c r="P11237">
        <v>7.77449396691933</v>
      </c>
      <c r="Q11237">
        <v>7.9670857749043096</v>
      </c>
    </row>
    <row r="11238" spans="1:17">
      <c r="A11238" t="s">
        <v>20442</v>
      </c>
      <c r="B11238" s="16" t="s">
        <v>20443</v>
      </c>
      <c r="C11238">
        <v>8.1067399022232305</v>
      </c>
      <c r="D11238">
        <v>8.1021868536463106</v>
      </c>
      <c r="E11238">
        <v>8.1772368720469597</v>
      </c>
      <c r="F11238">
        <v>8.3546754500255904</v>
      </c>
      <c r="G11238">
        <v>7.9014471331161502</v>
      </c>
      <c r="H11238">
        <v>8.6991092833680206</v>
      </c>
      <c r="I11238">
        <v>8.0579049202040895</v>
      </c>
      <c r="J11238">
        <v>8.6971299201142198</v>
      </c>
      <c r="K11238">
        <v>7.9418077655172903</v>
      </c>
      <c r="L11238">
        <v>7.6284855381918701</v>
      </c>
      <c r="M11238">
        <v>7.9721370059727104</v>
      </c>
      <c r="N11238">
        <v>7.17992813759657</v>
      </c>
      <c r="O11238">
        <v>7.8194433121759603</v>
      </c>
      <c r="P11238">
        <v>8.2443761201780408</v>
      </c>
      <c r="Q11238">
        <v>7.8374797051227896</v>
      </c>
    </row>
    <row r="11239" spans="1:17">
      <c r="A11239" t="s">
        <v>20444</v>
      </c>
      <c r="B11239" s="16" t="e">
        <v>#N/A</v>
      </c>
      <c r="C11239">
        <v>7.9789417330100099</v>
      </c>
      <c r="D11239">
        <v>7.9980494828353201</v>
      </c>
      <c r="E11239">
        <v>7.7867704078840099</v>
      </c>
      <c r="F11239">
        <v>8.2238920523872192</v>
      </c>
      <c r="G11239">
        <v>7.9176731818258999</v>
      </c>
      <c r="H11239">
        <v>8.2916451415216805</v>
      </c>
      <c r="I11239">
        <v>7.5604707282268997</v>
      </c>
      <c r="J11239">
        <v>8.3479607696037004</v>
      </c>
      <c r="K11239">
        <v>7.5600563749814604</v>
      </c>
      <c r="L11239">
        <v>7.4372315461415699</v>
      </c>
      <c r="M11239">
        <v>7.5377160345115701</v>
      </c>
      <c r="N11239">
        <v>7.2682559144452803</v>
      </c>
      <c r="O11239">
        <v>7.6678264969394201</v>
      </c>
      <c r="P11239">
        <v>7.9975370639367904</v>
      </c>
      <c r="Q11239">
        <v>7.1565710053807701</v>
      </c>
    </row>
    <row r="11240" spans="1:17">
      <c r="A11240" t="s">
        <v>20445</v>
      </c>
      <c r="B11240" s="16" t="s">
        <v>20446</v>
      </c>
      <c r="C11240">
        <v>9.86051339507633</v>
      </c>
      <c r="D11240">
        <v>9.9647475532531598</v>
      </c>
      <c r="E11240">
        <v>9.7428832009175199</v>
      </c>
      <c r="F11240">
        <v>10.408482857469499</v>
      </c>
      <c r="G11240">
        <v>10.0690009501829</v>
      </c>
      <c r="H11240">
        <v>10.315213925108299</v>
      </c>
      <c r="I11240">
        <v>9.7480862117641909</v>
      </c>
      <c r="J11240">
        <v>10.237277486937501</v>
      </c>
      <c r="K11240">
        <v>9.9974993249122406</v>
      </c>
      <c r="L11240">
        <v>9.8708979845998002</v>
      </c>
      <c r="M11240">
        <v>9.9233780143044292</v>
      </c>
      <c r="N11240">
        <v>9.7844153913687908</v>
      </c>
      <c r="O11240">
        <v>9.7229075088607395</v>
      </c>
      <c r="P11240">
        <v>9.9950072556691101</v>
      </c>
      <c r="Q11240">
        <v>7.5369478347710803</v>
      </c>
    </row>
    <row r="11241" spans="1:17">
      <c r="A11241" t="s">
        <v>20447</v>
      </c>
      <c r="B11241" s="16" t="s">
        <v>20448</v>
      </c>
      <c r="C11241">
        <v>8.2775375653111194</v>
      </c>
      <c r="D11241">
        <v>8.3319951862025707</v>
      </c>
      <c r="E11241">
        <v>7.9919012986878704</v>
      </c>
      <c r="F11241">
        <v>8.8828756651111505</v>
      </c>
      <c r="G11241">
        <v>8.1822476825020392</v>
      </c>
      <c r="H11241">
        <v>8.8488151002442894</v>
      </c>
      <c r="I11241">
        <v>8.1727477804035704</v>
      </c>
      <c r="J11241">
        <v>8.7404585373108006</v>
      </c>
      <c r="K11241">
        <v>8.0609406832578703</v>
      </c>
      <c r="L11241">
        <v>8.1758710014078897</v>
      </c>
      <c r="M11241">
        <v>8.3585515334555591</v>
      </c>
      <c r="N11241">
        <v>8.0438816611613593</v>
      </c>
      <c r="O11241">
        <v>8.2835832685683908</v>
      </c>
      <c r="P11241">
        <v>8.4134344157517695</v>
      </c>
      <c r="Q11241">
        <v>5.09416193408443</v>
      </c>
    </row>
    <row r="11242" spans="1:17">
      <c r="A11242" t="s">
        <v>20449</v>
      </c>
      <c r="B11242" s="16" t="s">
        <v>20450</v>
      </c>
      <c r="C11242">
        <v>9.3267449800829496</v>
      </c>
      <c r="D11242">
        <v>9.3248126408888208</v>
      </c>
      <c r="E11242">
        <v>9.3363345800009103</v>
      </c>
      <c r="F11242">
        <v>9.5931824328421609</v>
      </c>
      <c r="G11242">
        <v>9.4143769752051494</v>
      </c>
      <c r="H11242">
        <v>9.3571263438839498</v>
      </c>
      <c r="I11242">
        <v>9.3072864372996893</v>
      </c>
      <c r="J11242">
        <v>9.4309676435999297</v>
      </c>
      <c r="K11242">
        <v>9.2736584254015</v>
      </c>
      <c r="L11242">
        <v>9.3720738199790308</v>
      </c>
      <c r="M11242">
        <v>9.2966902676712309</v>
      </c>
      <c r="N11242">
        <v>9.0870722758962597</v>
      </c>
      <c r="O11242">
        <v>9.1322649267014597</v>
      </c>
      <c r="P11242">
        <v>8.7691874877215596</v>
      </c>
      <c r="Q11242">
        <v>9.4541791636288703</v>
      </c>
    </row>
    <row r="11243" spans="1:17">
      <c r="A11243" t="s">
        <v>20451</v>
      </c>
      <c r="B11243" s="16" t="s">
        <v>20452</v>
      </c>
      <c r="C11243">
        <v>8.8023102788415102</v>
      </c>
      <c r="D11243">
        <v>8.9087709411296796</v>
      </c>
      <c r="E11243">
        <v>8.9789547973225297</v>
      </c>
      <c r="F11243">
        <v>9.3528548306596502</v>
      </c>
      <c r="G11243">
        <v>8.8840760252300797</v>
      </c>
      <c r="H11243">
        <v>9.33010005161176</v>
      </c>
      <c r="I11243">
        <v>8.6221821279184496</v>
      </c>
      <c r="J11243">
        <v>9.3619080056534099</v>
      </c>
      <c r="K11243">
        <v>8.7877609401959198</v>
      </c>
      <c r="L11243">
        <v>8.6995248296530008</v>
      </c>
      <c r="M11243">
        <v>8.6113916258974292</v>
      </c>
      <c r="N11243">
        <v>8.3752086096526401</v>
      </c>
      <c r="O11243">
        <v>8.7580669759547298</v>
      </c>
      <c r="P11243">
        <v>9.2136327788169705</v>
      </c>
      <c r="Q11243">
        <v>7.5369478347710803</v>
      </c>
    </row>
    <row r="11244" spans="1:17">
      <c r="A11244" t="s">
        <v>20453</v>
      </c>
      <c r="B11244" s="16" t="s">
        <v>20454</v>
      </c>
      <c r="C11244">
        <v>9.1041573401324598</v>
      </c>
      <c r="D11244">
        <v>9.2176692383343095</v>
      </c>
      <c r="E11244">
        <v>9.0375827284174903</v>
      </c>
      <c r="F11244">
        <v>9.2078279590458791</v>
      </c>
      <c r="G11244">
        <v>8.8977647800462893</v>
      </c>
      <c r="H11244">
        <v>9.6147188938777504</v>
      </c>
      <c r="I11244">
        <v>9.0624127351310104</v>
      </c>
      <c r="J11244">
        <v>9.4269955640366607</v>
      </c>
      <c r="K11244">
        <v>9.0346837006763607</v>
      </c>
      <c r="L11244">
        <v>8.8243579831770091</v>
      </c>
      <c r="M11244">
        <v>8.4976276866028009</v>
      </c>
      <c r="N11244">
        <v>8.5516610315451391</v>
      </c>
      <c r="O11244">
        <v>8.5402584854621004</v>
      </c>
      <c r="P11244">
        <v>9.4377102692217996</v>
      </c>
      <c r="Q11244">
        <v>7.9670857749043096</v>
      </c>
    </row>
    <row r="11245" spans="1:17">
      <c r="A11245" t="s">
        <v>20455</v>
      </c>
      <c r="B11245" s="16" t="s">
        <v>20456</v>
      </c>
      <c r="C11245">
        <v>9.0415934362775392</v>
      </c>
      <c r="D11245">
        <v>9.1119314227793904</v>
      </c>
      <c r="E11245">
        <v>9.0279754290710699</v>
      </c>
      <c r="F11245">
        <v>9.2024959445990095</v>
      </c>
      <c r="G11245">
        <v>8.7755638704821894</v>
      </c>
      <c r="H11245">
        <v>9.6310496555630305</v>
      </c>
      <c r="I11245">
        <v>9.3184110816595904</v>
      </c>
      <c r="J11245">
        <v>9.7047273282849904</v>
      </c>
      <c r="K11245">
        <v>9.3013304041116491</v>
      </c>
      <c r="L11245">
        <v>9.4001764288711502</v>
      </c>
      <c r="M11245">
        <v>9.1033773197301002</v>
      </c>
      <c r="N11245">
        <v>8.6323979734762393</v>
      </c>
      <c r="O11245">
        <v>8.9177050694252795</v>
      </c>
      <c r="P11245">
        <v>9.7024193379803201</v>
      </c>
      <c r="Q11245">
        <v>7.1565710053807701</v>
      </c>
    </row>
    <row r="11246" spans="1:17">
      <c r="A11246" t="s">
        <v>20457</v>
      </c>
      <c r="B11246" s="16" t="s">
        <v>20458</v>
      </c>
      <c r="C11246">
        <v>8.3326553099165395</v>
      </c>
      <c r="D11246">
        <v>8.64765940525049</v>
      </c>
      <c r="E11246">
        <v>8.1120155991633105</v>
      </c>
      <c r="F11246">
        <v>8.4326709533627096</v>
      </c>
      <c r="G11246">
        <v>8.1181805203670496</v>
      </c>
      <c r="H11246">
        <v>9.0388616116946192</v>
      </c>
      <c r="I11246">
        <v>8.3957765062045393</v>
      </c>
      <c r="J11246">
        <v>8.9113298242222108</v>
      </c>
      <c r="K11246">
        <v>8.4581564584989692</v>
      </c>
      <c r="L11246">
        <v>8.4312116805307404</v>
      </c>
      <c r="M11246">
        <v>8.3611564383332198</v>
      </c>
      <c r="N11246">
        <v>7.74171880370272</v>
      </c>
      <c r="O11246">
        <v>8.1016854120644801</v>
      </c>
      <c r="P11246">
        <v>8.6861961245410804</v>
      </c>
      <c r="Q11246">
        <v>2.8218677180984102</v>
      </c>
    </row>
    <row r="11247" spans="1:17">
      <c r="A11247" t="s">
        <v>20459</v>
      </c>
      <c r="B11247" s="16" t="s">
        <v>20460</v>
      </c>
      <c r="C11247">
        <v>9.3747875401654195</v>
      </c>
      <c r="D11247">
        <v>9.4484358856519997</v>
      </c>
      <c r="E11247">
        <v>9.3772623508261805</v>
      </c>
      <c r="F11247">
        <v>9.5699075989915805</v>
      </c>
      <c r="G11247">
        <v>9.25548638318282</v>
      </c>
      <c r="H11247">
        <v>9.2951233244897509</v>
      </c>
      <c r="I11247">
        <v>9.4217441737743801</v>
      </c>
      <c r="J11247">
        <v>9.4841841717195798</v>
      </c>
      <c r="K11247">
        <v>9.4174470231593599</v>
      </c>
      <c r="L11247">
        <v>9.3687313423555594</v>
      </c>
      <c r="M11247">
        <v>9.1908809837728391</v>
      </c>
      <c r="N11247">
        <v>8.4627399110651904</v>
      </c>
      <c r="O11247">
        <v>9.0782083027256402</v>
      </c>
      <c r="P11247">
        <v>9.3836727769564998</v>
      </c>
      <c r="Q11247">
        <v>7.3593062614465703</v>
      </c>
    </row>
    <row r="11248" spans="1:17">
      <c r="A11248" t="s">
        <v>20461</v>
      </c>
      <c r="B11248" s="16" t="s">
        <v>20462</v>
      </c>
      <c r="C11248">
        <v>9.7821932059902306</v>
      </c>
      <c r="D11248">
        <v>9.8688637238020203</v>
      </c>
      <c r="E11248">
        <v>9.7966735288625095</v>
      </c>
      <c r="F11248">
        <v>10.3590235411222</v>
      </c>
      <c r="G11248">
        <v>9.8400590286365208</v>
      </c>
      <c r="H11248">
        <v>10.486532728209999</v>
      </c>
      <c r="I11248">
        <v>9.6502298971128102</v>
      </c>
      <c r="J11248">
        <v>10.326685592853501</v>
      </c>
      <c r="K11248">
        <v>9.8130626825187406</v>
      </c>
      <c r="L11248">
        <v>9.8779682577399903</v>
      </c>
      <c r="M11248">
        <v>10.081737409841001</v>
      </c>
      <c r="N11248">
        <v>10.089423676890201</v>
      </c>
      <c r="O11248">
        <v>9.9677793873012597</v>
      </c>
      <c r="P11248">
        <v>9.8604258353652892</v>
      </c>
      <c r="Q11248">
        <v>9.2656390107680107</v>
      </c>
    </row>
    <row r="11249" spans="1:17">
      <c r="A11249" t="s">
        <v>20463</v>
      </c>
      <c r="B11249" s="16" t="e">
        <v>#N/A</v>
      </c>
      <c r="C11249">
        <v>9.5799807615070307</v>
      </c>
      <c r="D11249">
        <v>9.7661498910156599</v>
      </c>
      <c r="E11249">
        <v>9.4510057342995193</v>
      </c>
      <c r="F11249">
        <v>9.9772327825556602</v>
      </c>
      <c r="G11249">
        <v>9.4086522779629806</v>
      </c>
      <c r="H11249">
        <v>10.149912787898</v>
      </c>
      <c r="I11249">
        <v>9.9161559999826103</v>
      </c>
      <c r="J11249">
        <v>10.4348063716997</v>
      </c>
      <c r="K11249">
        <v>9.9208735229285399</v>
      </c>
      <c r="L11249">
        <v>9.8720787725719106</v>
      </c>
      <c r="M11249">
        <v>9.9295314480237202</v>
      </c>
      <c r="N11249">
        <v>9.0693378173205605</v>
      </c>
      <c r="O11249">
        <v>9.8544364486805396</v>
      </c>
      <c r="P11249">
        <v>10.339115425490499</v>
      </c>
      <c r="Q11249">
        <v>5.81282804418474</v>
      </c>
    </row>
    <row r="11250" spans="1:17">
      <c r="A11250" t="s">
        <v>20464</v>
      </c>
      <c r="B11250" s="16" t="e">
        <v>#N/A</v>
      </c>
      <c r="C11250">
        <v>8.4766347763113608</v>
      </c>
      <c r="D11250">
        <v>8.6558930000298595</v>
      </c>
      <c r="E11250">
        <v>8.2887492593372603</v>
      </c>
      <c r="F11250">
        <v>8.8400193976235499</v>
      </c>
      <c r="G11250">
        <v>8.3747008225382498</v>
      </c>
      <c r="H11250">
        <v>9.0073601606727909</v>
      </c>
      <c r="I11250">
        <v>8.4641717546339503</v>
      </c>
      <c r="J11250">
        <v>9.0793480482714308</v>
      </c>
      <c r="K11250">
        <v>8.6400283358494399</v>
      </c>
      <c r="L11250">
        <v>8.3521505539197296</v>
      </c>
      <c r="M11250">
        <v>8.4147993531882594</v>
      </c>
      <c r="N11250">
        <v>7.9500324336625701</v>
      </c>
      <c r="O11250">
        <v>8.3788415419643307</v>
      </c>
      <c r="P11250">
        <v>8.97389432191064</v>
      </c>
      <c r="Q11250">
        <v>6.6375058506955904</v>
      </c>
    </row>
    <row r="11251" spans="1:17">
      <c r="A11251" t="s">
        <v>20465</v>
      </c>
      <c r="B11251" s="16" t="s">
        <v>20466</v>
      </c>
      <c r="C11251">
        <v>9.2789184199197301</v>
      </c>
      <c r="D11251">
        <v>9.2811326271609698</v>
      </c>
      <c r="E11251">
        <v>9.35438354448155</v>
      </c>
      <c r="F11251">
        <v>9.5150492033671306</v>
      </c>
      <c r="G11251">
        <v>9.2057345841010001</v>
      </c>
      <c r="H11251">
        <v>9.6660513556167906</v>
      </c>
      <c r="I11251">
        <v>9.2051031217138295</v>
      </c>
      <c r="J11251">
        <v>9.4816332931501108</v>
      </c>
      <c r="K11251">
        <v>9.1212566953405805</v>
      </c>
      <c r="L11251">
        <v>9.1250530319424197</v>
      </c>
      <c r="M11251">
        <v>9.1657787106367898</v>
      </c>
      <c r="N11251">
        <v>8.8583458558297004</v>
      </c>
      <c r="O11251">
        <v>9.2904690931194498</v>
      </c>
      <c r="P11251">
        <v>9.2665224450892794</v>
      </c>
      <c r="Q11251">
        <v>7.6950435514148801</v>
      </c>
    </row>
    <row r="11252" spans="1:17">
      <c r="A11252" t="s">
        <v>20467</v>
      </c>
      <c r="B11252" s="16" t="s">
        <v>20468</v>
      </c>
      <c r="C11252">
        <v>9.1498726143276592</v>
      </c>
      <c r="D11252">
        <v>9.1686487135430195</v>
      </c>
      <c r="E11252">
        <v>9.0691525554857293</v>
      </c>
      <c r="F11252">
        <v>9.6491245811042194</v>
      </c>
      <c r="G11252">
        <v>9.2057345841010001</v>
      </c>
      <c r="H11252">
        <v>10.003658130391999</v>
      </c>
      <c r="I11252">
        <v>9.1355218749542697</v>
      </c>
      <c r="J11252">
        <v>9.6295268372858907</v>
      </c>
      <c r="K11252">
        <v>9.3582339396460092</v>
      </c>
      <c r="L11252">
        <v>9.3853668077543908</v>
      </c>
      <c r="M11252">
        <v>9.3316310074158206</v>
      </c>
      <c r="N11252">
        <v>9.1808954665961409</v>
      </c>
      <c r="O11252">
        <v>9.3189997115961791</v>
      </c>
      <c r="P11252">
        <v>9.2136327788169705</v>
      </c>
      <c r="Q11252">
        <v>8.48255560796823</v>
      </c>
    </row>
    <row r="11253" spans="1:17">
      <c r="A11253" t="s">
        <v>20469</v>
      </c>
      <c r="B11253" s="16" t="s">
        <v>20470</v>
      </c>
      <c r="C11253">
        <v>9.7689381710600802</v>
      </c>
      <c r="D11253">
        <v>9.8969155580664996</v>
      </c>
      <c r="E11253">
        <v>9.8915412272644794</v>
      </c>
      <c r="F11253">
        <v>10.325082763285801</v>
      </c>
      <c r="G11253">
        <v>9.7924970636594093</v>
      </c>
      <c r="H11253">
        <v>9.8611638241251391</v>
      </c>
      <c r="I11253">
        <v>9.4439234672644101</v>
      </c>
      <c r="J11253">
        <v>10.0424940936529</v>
      </c>
      <c r="K11253">
        <v>9.7087454425349993</v>
      </c>
      <c r="L11253">
        <v>9.64363344394447</v>
      </c>
      <c r="M11253">
        <v>9.5607205674408604</v>
      </c>
      <c r="N11253">
        <v>9.4357042375686202</v>
      </c>
      <c r="O11253">
        <v>9.2759893186700904</v>
      </c>
      <c r="P11253">
        <v>9.3643923171168204</v>
      </c>
      <c r="Q11253">
        <v>9.7703309644362406</v>
      </c>
    </row>
    <row r="11254" spans="1:17">
      <c r="A11254" t="s">
        <v>20471</v>
      </c>
      <c r="B11254" s="16" t="s">
        <v>20472</v>
      </c>
      <c r="C11254">
        <v>8.4635255929627107</v>
      </c>
      <c r="D11254">
        <v>8.64765940525049</v>
      </c>
      <c r="E11254">
        <v>8.3465918551607405</v>
      </c>
      <c r="F11254">
        <v>8.3024481788916997</v>
      </c>
      <c r="G11254">
        <v>8.1596921565314506</v>
      </c>
      <c r="H11254">
        <v>8.7075356907082799</v>
      </c>
      <c r="I11254">
        <v>8.3710502888009497</v>
      </c>
      <c r="J11254">
        <v>8.77837138493976</v>
      </c>
      <c r="K11254">
        <v>8.6168912828931798</v>
      </c>
      <c r="L11254">
        <v>8.2321595546438608</v>
      </c>
      <c r="M11254">
        <v>8.0930565064681108</v>
      </c>
      <c r="N11254">
        <v>7.8651517212401503</v>
      </c>
      <c r="O11254">
        <v>8.25136570374125</v>
      </c>
      <c r="P11254">
        <v>8.7618371322300508</v>
      </c>
      <c r="Q11254">
        <v>8.0859864702427604</v>
      </c>
    </row>
    <row r="11255" spans="1:17">
      <c r="A11255" t="s">
        <v>20473</v>
      </c>
      <c r="B11255" s="16" t="s">
        <v>20474</v>
      </c>
      <c r="C11255">
        <v>8.7411675070242492</v>
      </c>
      <c r="D11255">
        <v>8.6910383824781192</v>
      </c>
      <c r="E11255">
        <v>8.4934760895908692</v>
      </c>
      <c r="F11255">
        <v>8.9628457280771006</v>
      </c>
      <c r="G11255">
        <v>8.5583167394662496</v>
      </c>
      <c r="H11255">
        <v>9.2988452833347992</v>
      </c>
      <c r="I11255">
        <v>8.7344312462654994</v>
      </c>
      <c r="J11255">
        <v>9.3811971635099294</v>
      </c>
      <c r="K11255">
        <v>8.7266337372345308</v>
      </c>
      <c r="L11255">
        <v>8.6314123463977293</v>
      </c>
      <c r="M11255">
        <v>8.5465063068916507</v>
      </c>
      <c r="N11255">
        <v>8.2548048560111607</v>
      </c>
      <c r="O11255">
        <v>8.2748678445122597</v>
      </c>
      <c r="P11255">
        <v>9.2216909322153207</v>
      </c>
      <c r="Q11255">
        <v>5.09416193408443</v>
      </c>
    </row>
    <row r="11256" spans="1:17">
      <c r="A11256" t="s">
        <v>20475</v>
      </c>
      <c r="B11256" s="16" t="s">
        <v>20476</v>
      </c>
      <c r="C11256">
        <v>8.0897722658364195</v>
      </c>
      <c r="D11256">
        <v>8.4376625844006501</v>
      </c>
      <c r="E11256">
        <v>8.4170038611204898</v>
      </c>
      <c r="F11256">
        <v>8.0605181659548801</v>
      </c>
      <c r="G11256">
        <v>8.1732677952203208</v>
      </c>
      <c r="H11256">
        <v>7.9845820586994796</v>
      </c>
      <c r="I11256">
        <v>8.4097176399098501</v>
      </c>
      <c r="J11256">
        <v>7.8190201706815401</v>
      </c>
      <c r="K11256">
        <v>8.4230135332544105</v>
      </c>
      <c r="L11256">
        <v>8.2827830830816094</v>
      </c>
      <c r="M11256">
        <v>7.9376352930897198</v>
      </c>
      <c r="N11256">
        <v>7.8548286932646798</v>
      </c>
      <c r="O11256">
        <v>8.19396225663343</v>
      </c>
      <c r="P11256">
        <v>8.4596047728611197</v>
      </c>
      <c r="Q11256">
        <v>8.3931679398307004</v>
      </c>
    </row>
    <row r="11257" spans="1:17">
      <c r="A11257" t="s">
        <v>20477</v>
      </c>
      <c r="B11257" s="16" t="s">
        <v>20478</v>
      </c>
      <c r="C11257">
        <v>7.0892526012794601</v>
      </c>
      <c r="D11257">
        <v>7.35540815463734</v>
      </c>
      <c r="E11257">
        <v>7.1223052403704799</v>
      </c>
      <c r="F11257">
        <v>7.4291807619964398</v>
      </c>
      <c r="G11257">
        <v>7.1092540893868801</v>
      </c>
      <c r="H11257">
        <v>8.4030772478005407</v>
      </c>
      <c r="I11257">
        <v>7.1672811779998904</v>
      </c>
      <c r="J11257">
        <v>7.8784523587356903</v>
      </c>
      <c r="K11257">
        <v>7.0074886995701204</v>
      </c>
      <c r="L11257">
        <v>7.4874814079013499</v>
      </c>
      <c r="M11257">
        <v>7.33507338545569</v>
      </c>
      <c r="N11257">
        <v>7.4712772951754198</v>
      </c>
      <c r="O11257">
        <v>7.6942310684692004</v>
      </c>
      <c r="P11257">
        <v>7.4384076816199602</v>
      </c>
      <c r="Q11257">
        <v>6.6375058506955904</v>
      </c>
    </row>
    <row r="11258" spans="1:17">
      <c r="A11258" t="s">
        <v>20479</v>
      </c>
      <c r="B11258" s="16" t="s">
        <v>20480</v>
      </c>
      <c r="C11258">
        <v>8.8559587756568607</v>
      </c>
      <c r="D11258">
        <v>9.0508124345013492</v>
      </c>
      <c r="E11258">
        <v>8.8210242281574196</v>
      </c>
      <c r="F11258">
        <v>8.4686609095588405</v>
      </c>
      <c r="G11258">
        <v>8.8757999631137707</v>
      </c>
      <c r="H11258">
        <v>9.0998724991739905</v>
      </c>
      <c r="I11258">
        <v>10.5131905334156</v>
      </c>
      <c r="J11258">
        <v>9.6937492550606397</v>
      </c>
      <c r="K11258">
        <v>8.8263718285719595</v>
      </c>
      <c r="L11258">
        <v>10.471006701358</v>
      </c>
      <c r="M11258">
        <v>9.9752890527517604</v>
      </c>
      <c r="N11258">
        <v>10.236698729257199</v>
      </c>
      <c r="O11258">
        <v>8.9708191791119898</v>
      </c>
      <c r="P11258">
        <v>10.806370389073701</v>
      </c>
      <c r="Q11258">
        <v>8.48255560796823</v>
      </c>
    </row>
    <row r="11259" spans="1:17">
      <c r="A11259" t="s">
        <v>20481</v>
      </c>
      <c r="B11259" s="16" t="s">
        <v>20482</v>
      </c>
      <c r="C11259">
        <v>5.3613569434115202</v>
      </c>
      <c r="D11259">
        <v>5.4196943085789</v>
      </c>
      <c r="E11259">
        <v>6.0883257756658304</v>
      </c>
      <c r="F11259">
        <v>4.5644600677645304</v>
      </c>
      <c r="G11259">
        <v>5.4468377703358204</v>
      </c>
      <c r="H11259">
        <v>5.4810077289205497</v>
      </c>
      <c r="I11259">
        <v>7.1507408529965604</v>
      </c>
      <c r="J11259">
        <v>6.0832551209501702</v>
      </c>
      <c r="K11259">
        <v>5.81396477862459</v>
      </c>
      <c r="L11259">
        <v>7.0839309273197903</v>
      </c>
      <c r="M11259">
        <v>6.0213535113456302</v>
      </c>
      <c r="N11259">
        <v>6.33603490129736</v>
      </c>
      <c r="O11259">
        <v>5.2659635633928499</v>
      </c>
      <c r="P11259">
        <v>7.5192001112531797</v>
      </c>
      <c r="Q11259">
        <v>6.2843132996066204</v>
      </c>
    </row>
    <row r="11260" spans="1:17">
      <c r="A11260" t="s">
        <v>20483</v>
      </c>
      <c r="B11260" s="16" t="s">
        <v>510</v>
      </c>
      <c r="C11260">
        <v>11.040355779714501</v>
      </c>
      <c r="D11260">
        <v>10.9110912982363</v>
      </c>
      <c r="E11260">
        <v>11.0596011771473</v>
      </c>
      <c r="F11260">
        <v>10.867908183016601</v>
      </c>
      <c r="G11260">
        <v>11.1842565854996</v>
      </c>
      <c r="H11260">
        <v>10.3675390801746</v>
      </c>
      <c r="I11260">
        <v>10.7984770406129</v>
      </c>
      <c r="J11260">
        <v>10.446625115755101</v>
      </c>
      <c r="K11260">
        <v>11.2392569911016</v>
      </c>
      <c r="L11260">
        <v>11.035204077102801</v>
      </c>
      <c r="M11260">
        <v>10.7965182762435</v>
      </c>
      <c r="N11260">
        <v>11.002779366356201</v>
      </c>
      <c r="O11260">
        <v>10.8211741036992</v>
      </c>
      <c r="P11260">
        <v>10.618781256464599</v>
      </c>
      <c r="Q11260">
        <v>12.7179944122507</v>
      </c>
    </row>
    <row r="11261" spans="1:17">
      <c r="A11261" t="s">
        <v>20484</v>
      </c>
      <c r="B11261" s="16" t="s">
        <v>20485</v>
      </c>
      <c r="C11261">
        <v>7.2508883405074904</v>
      </c>
      <c r="D11261">
        <v>7.1758592373276899</v>
      </c>
      <c r="E11261">
        <v>6.8867602326164601</v>
      </c>
      <c r="F11261">
        <v>7.8400204260463902</v>
      </c>
      <c r="G11261">
        <v>7.8289416707684198</v>
      </c>
      <c r="H11261">
        <v>8.4673467704439904</v>
      </c>
      <c r="I11261">
        <v>7.2316005452623404</v>
      </c>
      <c r="J11261">
        <v>7.7357573429090003</v>
      </c>
      <c r="K11261">
        <v>7.1070277298164202</v>
      </c>
      <c r="L11261">
        <v>7.3718442850930197</v>
      </c>
      <c r="M11261">
        <v>8.0709447881792702</v>
      </c>
      <c r="N11261">
        <v>8.1657769996016203</v>
      </c>
      <c r="O11261">
        <v>8.1147700624015204</v>
      </c>
      <c r="P11261">
        <v>7.8388289104771802</v>
      </c>
      <c r="Q11261">
        <v>6.2843132996066204</v>
      </c>
    </row>
    <row r="11262" spans="1:17">
      <c r="A11262" t="s">
        <v>20486</v>
      </c>
      <c r="B11262" s="16" t="s">
        <v>20487</v>
      </c>
      <c r="C11262">
        <v>7.3325990548343798</v>
      </c>
      <c r="D11262">
        <v>7.1986281877788398</v>
      </c>
      <c r="E11262">
        <v>7.1580599070866304</v>
      </c>
      <c r="F11262">
        <v>7.0631865646922503</v>
      </c>
      <c r="G11262">
        <v>7.0514927108982999</v>
      </c>
      <c r="H11262">
        <v>7.2220159419317103</v>
      </c>
      <c r="I11262">
        <v>7.2157887515971799</v>
      </c>
      <c r="J11262">
        <v>6.7107918037929304</v>
      </c>
      <c r="K11262">
        <v>7.5708103482661402</v>
      </c>
      <c r="L11262">
        <v>7.3448332383636297</v>
      </c>
      <c r="M11262">
        <v>6.9750181766915897</v>
      </c>
      <c r="N11262">
        <v>7.48473824893557</v>
      </c>
      <c r="O11262">
        <v>7.3118680639201301</v>
      </c>
      <c r="P11262">
        <v>6.5625659221592398</v>
      </c>
      <c r="Q11262">
        <v>8.0859864702427604</v>
      </c>
    </row>
    <row r="11263" spans="1:17">
      <c r="A11263" t="s">
        <v>20488</v>
      </c>
      <c r="B11263" s="16" t="s">
        <v>20489</v>
      </c>
      <c r="C11263">
        <v>10.3099882909436</v>
      </c>
      <c r="D11263">
        <v>10.3115570957324</v>
      </c>
      <c r="E11263">
        <v>9.8897744632575595</v>
      </c>
      <c r="F11263">
        <v>9.9583780450746602</v>
      </c>
      <c r="G11263">
        <v>10.1683268067173</v>
      </c>
      <c r="H11263">
        <v>9.7836013585009507</v>
      </c>
      <c r="I11263">
        <v>9.9137131903520093</v>
      </c>
      <c r="J11263">
        <v>9.6489818933815492</v>
      </c>
      <c r="K11263">
        <v>10.190899269236199</v>
      </c>
      <c r="L11263">
        <v>9.9400880914076897</v>
      </c>
      <c r="M11263">
        <v>10.1771784068744</v>
      </c>
      <c r="N11263">
        <v>10.0739453726968</v>
      </c>
      <c r="O11263">
        <v>10.418303137390399</v>
      </c>
      <c r="P11263">
        <v>9.9617190277518795</v>
      </c>
      <c r="Q11263">
        <v>10.5051077436532</v>
      </c>
    </row>
    <row r="11264" spans="1:17">
      <c r="A11264" t="s">
        <v>20490</v>
      </c>
      <c r="B11264" s="16" t="s">
        <v>20491</v>
      </c>
      <c r="C11264">
        <v>9.2524933276805505</v>
      </c>
      <c r="D11264">
        <v>9.3705470883244502</v>
      </c>
      <c r="E11264">
        <v>9.5550001372247699</v>
      </c>
      <c r="F11264">
        <v>9.6698779049959391</v>
      </c>
      <c r="G11264">
        <v>9.4143769752051494</v>
      </c>
      <c r="H11264">
        <v>9.6832387792932497</v>
      </c>
      <c r="I11264">
        <v>9.3422241005797009</v>
      </c>
      <c r="J11264">
        <v>9.6926468385230606</v>
      </c>
      <c r="K11264">
        <v>9.3504636477314005</v>
      </c>
      <c r="L11264">
        <v>9.3637030576639297</v>
      </c>
      <c r="M11264">
        <v>9.2580903648362494</v>
      </c>
      <c r="N11264">
        <v>9.29019318780818</v>
      </c>
      <c r="O11264">
        <v>9.1874665325475302</v>
      </c>
      <c r="P11264">
        <v>9.5443563428054397</v>
      </c>
      <c r="Q11264">
        <v>8.9266120302692595</v>
      </c>
    </row>
    <row r="11265" spans="1:17">
      <c r="A11265" t="s">
        <v>20492</v>
      </c>
      <c r="B11265" s="16" t="s">
        <v>20493</v>
      </c>
      <c r="C11265">
        <v>7.0892526012794601</v>
      </c>
      <c r="D11265">
        <v>7.27201870183272</v>
      </c>
      <c r="E11265">
        <v>7.4060911410733103</v>
      </c>
      <c r="F11265">
        <v>6.3292710665610601</v>
      </c>
      <c r="G11265">
        <v>6.7702069828436704</v>
      </c>
      <c r="H11265">
        <v>6.9550790148528003</v>
      </c>
      <c r="I11265">
        <v>8.9900445204501693</v>
      </c>
      <c r="J11265">
        <v>8.1273568456294196</v>
      </c>
      <c r="K11265">
        <v>7.6840850681121804</v>
      </c>
      <c r="L11265">
        <v>8.7569127412104297</v>
      </c>
      <c r="M11265">
        <v>7.6989123155716799</v>
      </c>
      <c r="N11265">
        <v>8.5323693576442299</v>
      </c>
      <c r="O11265">
        <v>6.9734505181101696</v>
      </c>
      <c r="P11265">
        <v>9.3836727769564998</v>
      </c>
      <c r="Q11265">
        <v>7.5369478347710803</v>
      </c>
    </row>
    <row r="11266" spans="1:17">
      <c r="A11266" t="s">
        <v>20494</v>
      </c>
      <c r="B11266" s="16" t="s">
        <v>852</v>
      </c>
      <c r="C11266">
        <v>7.2585116198467396</v>
      </c>
      <c r="D11266">
        <v>7.2061383105772503</v>
      </c>
      <c r="E11266">
        <v>7.3034669724419903</v>
      </c>
      <c r="F11266">
        <v>7.0070440488476997</v>
      </c>
      <c r="G11266">
        <v>7.1186589192248002</v>
      </c>
      <c r="H11266">
        <v>7.3352939809483502</v>
      </c>
      <c r="I11266">
        <v>7.3303411333840103</v>
      </c>
      <c r="J11266">
        <v>7.2269159130683001</v>
      </c>
      <c r="K11266">
        <v>7.4124053551330604</v>
      </c>
      <c r="L11266">
        <v>7.2533671460251501</v>
      </c>
      <c r="M11266">
        <v>7.0674657490229604</v>
      </c>
      <c r="N11266">
        <v>6.9269991755545401</v>
      </c>
      <c r="O11266">
        <v>7.1041318853629001</v>
      </c>
      <c r="P11266">
        <v>7.53655392200218</v>
      </c>
      <c r="Q11266">
        <v>8.2978683598244807</v>
      </c>
    </row>
    <row r="11267" spans="1:17">
      <c r="A11267" t="s">
        <v>20495</v>
      </c>
      <c r="B11267" s="16" t="s">
        <v>20496</v>
      </c>
      <c r="C11267">
        <v>7.96505030637449</v>
      </c>
      <c r="D11267">
        <v>7.9226756640482803</v>
      </c>
      <c r="E11267">
        <v>7.6429850953719196</v>
      </c>
      <c r="F11267">
        <v>8.3863818670468309</v>
      </c>
      <c r="G11267">
        <v>8.1181805203670496</v>
      </c>
      <c r="H11267">
        <v>8.4440005791327302</v>
      </c>
      <c r="I11267">
        <v>8.2522790768096801</v>
      </c>
      <c r="J11267">
        <v>8.0047226191803205</v>
      </c>
      <c r="K11267">
        <v>8.3686385025988894</v>
      </c>
      <c r="L11267">
        <v>8.3555328153734099</v>
      </c>
      <c r="M11267">
        <v>8.3054396706956393</v>
      </c>
      <c r="N11267">
        <v>8.2350487794338996</v>
      </c>
      <c r="O11267">
        <v>8.5619104844634393</v>
      </c>
      <c r="P11267">
        <v>7.97227064984164</v>
      </c>
      <c r="Q11267">
        <v>7.9670857749043096</v>
      </c>
    </row>
    <row r="11268" spans="1:17">
      <c r="A11268" t="s">
        <v>20497</v>
      </c>
      <c r="B11268" s="16" t="s">
        <v>20498</v>
      </c>
      <c r="C11268">
        <v>7.4897681856301501</v>
      </c>
      <c r="D11268">
        <v>7.2576375141296099</v>
      </c>
      <c r="E11268">
        <v>8.3465918551607405</v>
      </c>
      <c r="F11268">
        <v>8.6015581580368607</v>
      </c>
      <c r="G11268">
        <v>7.9068761537441397</v>
      </c>
      <c r="H11268">
        <v>8.2227551246539008</v>
      </c>
      <c r="I11268">
        <v>7.8227654422624404</v>
      </c>
      <c r="J11268">
        <v>8.3367087760093099</v>
      </c>
      <c r="K11268">
        <v>7.6336990091517096</v>
      </c>
      <c r="L11268">
        <v>8.2321595546438608</v>
      </c>
      <c r="M11268">
        <v>8.6092021406307602</v>
      </c>
      <c r="N11268">
        <v>9.4933614472854799</v>
      </c>
      <c r="O11268">
        <v>8.4605278693383106</v>
      </c>
      <c r="P11268">
        <v>7.1867625795696704</v>
      </c>
      <c r="Q11268">
        <v>9.8396161242928208</v>
      </c>
    </row>
    <row r="11269" spans="1:17">
      <c r="A11269" t="s">
        <v>20499</v>
      </c>
      <c r="B11269" s="16" t="s">
        <v>20500</v>
      </c>
      <c r="C11269">
        <v>7.5592672169978901</v>
      </c>
      <c r="D11269">
        <v>7.4720683673797401</v>
      </c>
      <c r="E11269">
        <v>7.3140654859356102</v>
      </c>
      <c r="F11269">
        <v>7.4593434605271902</v>
      </c>
      <c r="G11269">
        <v>7.4065039640053101</v>
      </c>
      <c r="H11269">
        <v>7.8232547837607704</v>
      </c>
      <c r="I11269">
        <v>7.5914094517809803</v>
      </c>
      <c r="J11269">
        <v>7.7527996072395498</v>
      </c>
      <c r="K11269">
        <v>7.6025982331845201</v>
      </c>
      <c r="L11269">
        <v>7.3917746074846198</v>
      </c>
      <c r="M11269">
        <v>7.2919710568065002</v>
      </c>
      <c r="N11269">
        <v>7.1716222872846798</v>
      </c>
      <c r="O11269">
        <v>7.3676573209893501</v>
      </c>
      <c r="P11269">
        <v>8.0826347707077897</v>
      </c>
      <c r="Q11269">
        <v>2.8218677180984102</v>
      </c>
    </row>
    <row r="11270" spans="1:17">
      <c r="A11270" t="s">
        <v>20501</v>
      </c>
      <c r="B11270" s="16" t="s">
        <v>20502</v>
      </c>
      <c r="C11270">
        <v>8.3787763171857907</v>
      </c>
      <c r="D11270">
        <v>8.5800410792894297</v>
      </c>
      <c r="E11270">
        <v>8.5482804739031195</v>
      </c>
      <c r="F11270">
        <v>8.46272463698668</v>
      </c>
      <c r="G11270">
        <v>8.2733048968381997</v>
      </c>
      <c r="H11270">
        <v>8.6620148468596092</v>
      </c>
      <c r="I11270">
        <v>8.5980355708659708</v>
      </c>
      <c r="J11270">
        <v>8.7742077388534092</v>
      </c>
      <c r="K11270">
        <v>8.5694725664766107</v>
      </c>
      <c r="L11270">
        <v>8.5092009628920096</v>
      </c>
      <c r="M11270">
        <v>8.2587027905460193</v>
      </c>
      <c r="N11270">
        <v>8.0708842512470103</v>
      </c>
      <c r="O11270">
        <v>8.4242093626156596</v>
      </c>
      <c r="P11270">
        <v>8.7432956254856808</v>
      </c>
      <c r="Q11270">
        <v>5.81282804418474</v>
      </c>
    </row>
    <row r="11271" spans="1:17">
      <c r="A11271" t="s">
        <v>20503</v>
      </c>
      <c r="B11271" s="16" t="s">
        <v>20504</v>
      </c>
      <c r="C11271">
        <v>9.2236329442300704</v>
      </c>
      <c r="D11271">
        <v>9.2811326271609698</v>
      </c>
      <c r="E11271">
        <v>9.28079163175682</v>
      </c>
      <c r="F11271">
        <v>9.2737140543839995</v>
      </c>
      <c r="G11271">
        <v>9.3620178720287992</v>
      </c>
      <c r="H11271">
        <v>10.052973861894801</v>
      </c>
      <c r="I11271">
        <v>9.4971083571983606</v>
      </c>
      <c r="J11271">
        <v>9.5342766918309092</v>
      </c>
      <c r="K11271">
        <v>9.3597829874046194</v>
      </c>
      <c r="L11271">
        <v>9.5404659131626097</v>
      </c>
      <c r="M11271">
        <v>9.6130005851250697</v>
      </c>
      <c r="N11271">
        <v>9.4883657428274795</v>
      </c>
      <c r="O11271">
        <v>9.7794322683043493</v>
      </c>
      <c r="P11271">
        <v>9.69085691161734</v>
      </c>
      <c r="Q11271">
        <v>8.5667227177791094</v>
      </c>
    </row>
    <row r="11272" spans="1:17">
      <c r="A11272" t="s">
        <v>20505</v>
      </c>
      <c r="B11272" s="16" t="s">
        <v>20506</v>
      </c>
      <c r="C11272">
        <v>8.3505692338177795</v>
      </c>
      <c r="D11272">
        <v>8.2290457004390394</v>
      </c>
      <c r="E11272">
        <v>7.9517909669453397</v>
      </c>
      <c r="F11272">
        <v>9.1200558139650401</v>
      </c>
      <c r="G11272">
        <v>8.3747008225382498</v>
      </c>
      <c r="H11272">
        <v>8.8206095561124993</v>
      </c>
      <c r="I11272">
        <v>8.4906463627135107</v>
      </c>
      <c r="J11272">
        <v>8.7700320353086596</v>
      </c>
      <c r="K11272">
        <v>8.3406619097909207</v>
      </c>
      <c r="L11272">
        <v>8.4376084686430204</v>
      </c>
      <c r="M11272">
        <v>8.7066279020414594</v>
      </c>
      <c r="N11272">
        <v>8.6857568879679796</v>
      </c>
      <c r="O11272">
        <v>8.4346797855210998</v>
      </c>
      <c r="P11272">
        <v>8.3511133204930292</v>
      </c>
      <c r="Q11272">
        <v>5.09416193408443</v>
      </c>
    </row>
    <row r="11273" spans="1:17">
      <c r="A11273" t="s">
        <v>20507</v>
      </c>
      <c r="B11273" s="16" t="s">
        <v>20508</v>
      </c>
      <c r="C11273">
        <v>9.0699754304558908</v>
      </c>
      <c r="D11273">
        <v>9.0298499680477402</v>
      </c>
      <c r="E11273">
        <v>8.9689474965421105</v>
      </c>
      <c r="F11273">
        <v>9.2201931992816402</v>
      </c>
      <c r="G11273">
        <v>9.1969041554746607</v>
      </c>
      <c r="H11273">
        <v>8.8360627492702903</v>
      </c>
      <c r="I11273">
        <v>9.2170411314245104</v>
      </c>
      <c r="J11273">
        <v>9.1404623797686408</v>
      </c>
      <c r="K11273">
        <v>9.2769416430621199</v>
      </c>
      <c r="L11273">
        <v>9.2825482332045492</v>
      </c>
      <c r="M11273">
        <v>9.0687462308516604</v>
      </c>
      <c r="N11273">
        <v>9.0491223562373193</v>
      </c>
      <c r="O11273">
        <v>8.9270033657936896</v>
      </c>
      <c r="P11273">
        <v>8.8089580437431305</v>
      </c>
      <c r="Q11273">
        <v>10.323554046550599</v>
      </c>
    </row>
    <row r="11274" spans="1:17">
      <c r="A11274" t="s">
        <v>20509</v>
      </c>
      <c r="B11274" s="16" t="s">
        <v>20510</v>
      </c>
      <c r="C11274">
        <v>10.848931498033799</v>
      </c>
      <c r="D11274">
        <v>10.777274699817101</v>
      </c>
      <c r="E11274">
        <v>9.8375737164838899</v>
      </c>
      <c r="F11274">
        <v>11.1063768520051</v>
      </c>
      <c r="G11274">
        <v>10.818195797030899</v>
      </c>
      <c r="H11274">
        <v>10.786701783757101</v>
      </c>
      <c r="I11274">
        <v>10.145819719579</v>
      </c>
      <c r="J11274">
        <v>9.7583983783186099</v>
      </c>
      <c r="K11274">
        <v>10.7513016501998</v>
      </c>
      <c r="L11274">
        <v>10.3642923490155</v>
      </c>
      <c r="M11274">
        <v>11.405995696433701</v>
      </c>
      <c r="N11274">
        <v>11.0900027176157</v>
      </c>
      <c r="O11274">
        <v>11.131735799933701</v>
      </c>
      <c r="P11274">
        <v>9.4786320851152297</v>
      </c>
      <c r="Q11274">
        <v>11.5914362954596</v>
      </c>
    </row>
    <row r="11275" spans="1:17">
      <c r="A11275" t="s">
        <v>20511</v>
      </c>
      <c r="B11275" s="16" t="s">
        <v>17962</v>
      </c>
      <c r="C11275">
        <v>8.8484158267279405</v>
      </c>
      <c r="D11275">
        <v>8.64765940525049</v>
      </c>
      <c r="E11275">
        <v>8.5967509068450791</v>
      </c>
      <c r="F11275">
        <v>8.3957593672928805</v>
      </c>
      <c r="G11275">
        <v>8.6387824895378102</v>
      </c>
      <c r="H11275">
        <v>8.1212588064915892</v>
      </c>
      <c r="I11275">
        <v>8.3128877914545498</v>
      </c>
      <c r="J11275">
        <v>8.2820283802889705</v>
      </c>
      <c r="K11275">
        <v>8.8639757741458993</v>
      </c>
      <c r="L11275">
        <v>8.4534773402030599</v>
      </c>
      <c r="M11275">
        <v>8.5737104700094697</v>
      </c>
      <c r="N11275">
        <v>8.0393316103284906</v>
      </c>
      <c r="O11275">
        <v>8.4189454921787199</v>
      </c>
      <c r="P11275">
        <v>8.3754028941943997</v>
      </c>
      <c r="Q11275">
        <v>8.3931679398307004</v>
      </c>
    </row>
    <row r="11276" spans="1:17">
      <c r="A11276" t="s">
        <v>20512</v>
      </c>
      <c r="B11276" s="16" t="s">
        <v>20513</v>
      </c>
      <c r="C11276">
        <v>6.3571282477373696</v>
      </c>
      <c r="D11276">
        <v>6.5175205291821898</v>
      </c>
      <c r="E11276">
        <v>6.4967806523124096</v>
      </c>
      <c r="F11276">
        <v>6.3935285504750903</v>
      </c>
      <c r="G11276">
        <v>6.1327887893196404</v>
      </c>
      <c r="H11276">
        <v>7.0990323068118402</v>
      </c>
      <c r="I11276">
        <v>6.7936822339404497</v>
      </c>
      <c r="J11276">
        <v>6.4938271429004404</v>
      </c>
      <c r="K11276">
        <v>6.4292012437918196</v>
      </c>
      <c r="L11276">
        <v>6.4958669251150596</v>
      </c>
      <c r="M11276">
        <v>6.2987629377921204</v>
      </c>
      <c r="N11276">
        <v>6.33603490129736</v>
      </c>
      <c r="O11276">
        <v>6.48972680942338</v>
      </c>
      <c r="P11276">
        <v>6.7973461474338004</v>
      </c>
      <c r="Q11276">
        <v>6.2843132996066204</v>
      </c>
    </row>
    <row r="11277" spans="1:17">
      <c r="A11277" t="s">
        <v>20514</v>
      </c>
      <c r="B11277" s="16" t="s">
        <v>20515</v>
      </c>
      <c r="C11277">
        <v>4.6948835100102002</v>
      </c>
      <c r="D11277">
        <v>4.3876263279161201</v>
      </c>
      <c r="E11277">
        <v>5.1699772735735099</v>
      </c>
      <c r="F11277">
        <v>4.5147692553613297</v>
      </c>
      <c r="G11277">
        <v>5.0599536599459096</v>
      </c>
      <c r="H11277">
        <v>5.24699422619977</v>
      </c>
      <c r="I11277">
        <v>5.6171189819053096</v>
      </c>
      <c r="J11277">
        <v>5.0383114724192302</v>
      </c>
      <c r="K11277">
        <v>5.4119964088208299</v>
      </c>
      <c r="L11277">
        <v>5.8708197013116203</v>
      </c>
      <c r="M11277">
        <v>4.9497083792204704</v>
      </c>
      <c r="N11277">
        <v>5.53224518406659</v>
      </c>
      <c r="O11277">
        <v>4.9681956947275898</v>
      </c>
      <c r="P11277">
        <v>6.1282934919178196</v>
      </c>
      <c r="Q11277">
        <v>6.6375058506955904</v>
      </c>
    </row>
    <row r="11278" spans="1:17">
      <c r="A11278" t="s">
        <v>20516</v>
      </c>
      <c r="B11278" s="16" t="s">
        <v>20517</v>
      </c>
      <c r="C11278">
        <v>10.382273477731101</v>
      </c>
      <c r="D11278">
        <v>10.250359773835401</v>
      </c>
      <c r="E11278">
        <v>9.8060713800255197</v>
      </c>
      <c r="F11278">
        <v>9.7316387011115992</v>
      </c>
      <c r="G11278">
        <v>10.003417989933199</v>
      </c>
      <c r="H11278">
        <v>9.0653257922603299</v>
      </c>
      <c r="I11278">
        <v>9.6907433272594297</v>
      </c>
      <c r="J11278">
        <v>9.3577408386071692</v>
      </c>
      <c r="K11278">
        <v>9.9744304665119703</v>
      </c>
      <c r="L11278">
        <v>9.8398532547960897</v>
      </c>
      <c r="M11278">
        <v>9.6119077468383498</v>
      </c>
      <c r="N11278">
        <v>9.3917886959429904</v>
      </c>
      <c r="O11278">
        <v>9.7556271581053196</v>
      </c>
      <c r="P11278">
        <v>9.7252698111483706</v>
      </c>
      <c r="Q11278">
        <v>9.9376776092220709</v>
      </c>
    </row>
    <row r="11279" spans="1:17">
      <c r="A11279" t="s">
        <v>20518</v>
      </c>
      <c r="B11279" s="16" t="s">
        <v>20519</v>
      </c>
      <c r="C11279">
        <v>9.1701827260787692</v>
      </c>
      <c r="D11279">
        <v>8.9405687074962596</v>
      </c>
      <c r="E11279">
        <v>9.2258277469145202</v>
      </c>
      <c r="F11279">
        <v>8.7454043061431097</v>
      </c>
      <c r="G11279">
        <v>9.7002247949128595</v>
      </c>
      <c r="H11279">
        <v>7.1902365178252401</v>
      </c>
      <c r="I11279">
        <v>8.4840731533556806</v>
      </c>
      <c r="J11279">
        <v>7.5434566930248703</v>
      </c>
      <c r="K11279">
        <v>9.4009905426079605</v>
      </c>
      <c r="L11279">
        <v>9.1466826210887096</v>
      </c>
      <c r="M11279">
        <v>8.9868020664053407</v>
      </c>
      <c r="N11279">
        <v>9.5391721452929392</v>
      </c>
      <c r="O11279">
        <v>8.6810179054699201</v>
      </c>
      <c r="P11279">
        <v>7.9137466690607399</v>
      </c>
      <c r="Q11279">
        <v>11.581358530626099</v>
      </c>
    </row>
    <row r="11280" spans="1:17">
      <c r="A11280" t="s">
        <v>20520</v>
      </c>
      <c r="B11280" s="16" t="s">
        <v>20521</v>
      </c>
      <c r="C11280">
        <v>8.3326553099165395</v>
      </c>
      <c r="D11280">
        <v>8.5420456879647997</v>
      </c>
      <c r="E11280">
        <v>8.2671264096345496</v>
      </c>
      <c r="F11280">
        <v>8.2991202724378201</v>
      </c>
      <c r="G11280">
        <v>8.2000413000322094</v>
      </c>
      <c r="H11280">
        <v>9.1419237300366003</v>
      </c>
      <c r="I11280">
        <v>8.6865727022154697</v>
      </c>
      <c r="J11280">
        <v>8.6433560673513199</v>
      </c>
      <c r="K11280">
        <v>8.4230135332544105</v>
      </c>
      <c r="L11280">
        <v>8.7074862528963095</v>
      </c>
      <c r="M11280">
        <v>8.6734821389404608</v>
      </c>
      <c r="N11280">
        <v>8.4863253901833993</v>
      </c>
      <c r="O11280">
        <v>8.5808874541819797</v>
      </c>
      <c r="P11280">
        <v>8.7837767384524899</v>
      </c>
      <c r="Q11280">
        <v>5.09416193408443</v>
      </c>
    </row>
    <row r="11281" spans="1:17">
      <c r="A11281" t="s">
        <v>20522</v>
      </c>
      <c r="B11281" s="16" t="s">
        <v>20523</v>
      </c>
      <c r="C11281">
        <v>8.3612116826899996</v>
      </c>
      <c r="D11281">
        <v>8.4344750863727302</v>
      </c>
      <c r="E11281">
        <v>8.3465918551607405</v>
      </c>
      <c r="F11281">
        <v>8.1955325253200293</v>
      </c>
      <c r="G11281">
        <v>8.2982983874061507</v>
      </c>
      <c r="H11281">
        <v>8.3466402850306807</v>
      </c>
      <c r="I11281">
        <v>8.2904571506874394</v>
      </c>
      <c r="J11281">
        <v>8.1881036931947904</v>
      </c>
      <c r="K11281">
        <v>8.3280514048316494</v>
      </c>
      <c r="L11281">
        <v>8.2792255006641007</v>
      </c>
      <c r="M11281">
        <v>8.11174300467815</v>
      </c>
      <c r="N11281">
        <v>8.0393316103284906</v>
      </c>
      <c r="O11281">
        <v>8.1753492709388809</v>
      </c>
      <c r="P11281">
        <v>8.3992899256062294</v>
      </c>
      <c r="Q11281">
        <v>8.7216113394761106</v>
      </c>
    </row>
    <row r="11282" spans="1:17">
      <c r="A11282" t="s">
        <v>20524</v>
      </c>
      <c r="B11282" s="16" t="s">
        <v>20525</v>
      </c>
      <c r="C11282">
        <v>8.2241201392696706</v>
      </c>
      <c r="D11282">
        <v>8.4054659115678305</v>
      </c>
      <c r="E11282">
        <v>8.2172551566003307</v>
      </c>
      <c r="F11282">
        <v>7.9796557747032999</v>
      </c>
      <c r="G11282">
        <v>8.1867167276991193</v>
      </c>
      <c r="H11282">
        <v>7.9706402486002004</v>
      </c>
      <c r="I11282">
        <v>8.2288771393807494</v>
      </c>
      <c r="J11282">
        <v>7.9205281414617303</v>
      </c>
      <c r="K11282">
        <v>8.0340112540614204</v>
      </c>
      <c r="L11282">
        <v>7.7047775271608696</v>
      </c>
      <c r="M11282">
        <v>7.7868444819670897</v>
      </c>
      <c r="N11282">
        <v>7.7304681170873897</v>
      </c>
      <c r="O11282">
        <v>7.8896564179482498</v>
      </c>
      <c r="P11282">
        <v>8.0943914095549303</v>
      </c>
      <c r="Q11282">
        <v>7.8374797051227896</v>
      </c>
    </row>
    <row r="11283" spans="1:17">
      <c r="A11283" t="s">
        <v>20526</v>
      </c>
      <c r="B11283" s="16" t="s">
        <v>20527</v>
      </c>
      <c r="C11283">
        <v>8.1646008237611394</v>
      </c>
      <c r="D11283">
        <v>8.2725409010124107</v>
      </c>
      <c r="E11283">
        <v>8.1300980002261394</v>
      </c>
      <c r="F11283">
        <v>8.70574865442385</v>
      </c>
      <c r="G11283">
        <v>8.5127802169495297</v>
      </c>
      <c r="H11283">
        <v>8.9728271070771903</v>
      </c>
      <c r="I11283">
        <v>8.3567282164050702</v>
      </c>
      <c r="J11283">
        <v>8.6727322492587398</v>
      </c>
      <c r="K11283">
        <v>8.0836290622861693</v>
      </c>
      <c r="L11283">
        <v>8.3144122208460907</v>
      </c>
      <c r="M11283">
        <v>8.8909364905648296</v>
      </c>
      <c r="N11283">
        <v>8.6384251994699692</v>
      </c>
      <c r="O11283">
        <v>8.8292245739657993</v>
      </c>
      <c r="P11283">
        <v>8.2069649777715199</v>
      </c>
      <c r="Q11283">
        <v>7.6950435514148801</v>
      </c>
    </row>
    <row r="11284" spans="1:17">
      <c r="A11284" t="s">
        <v>20528</v>
      </c>
      <c r="B11284" s="16" t="s">
        <v>20529</v>
      </c>
      <c r="C11284">
        <v>7.4030536541110497</v>
      </c>
      <c r="D11284">
        <v>7.5270311972210298</v>
      </c>
      <c r="E11284">
        <v>7.6843872809925298</v>
      </c>
      <c r="F11284">
        <v>7.7647734552471501</v>
      </c>
      <c r="G11284">
        <v>7.7221119950953296</v>
      </c>
      <c r="H11284">
        <v>8.1830102953573807</v>
      </c>
      <c r="I11284">
        <v>7.6096583051839799</v>
      </c>
      <c r="J11284">
        <v>7.8270876263146301</v>
      </c>
      <c r="K11284">
        <v>7.5383042189317004</v>
      </c>
      <c r="L11284">
        <v>7.4874814079013499</v>
      </c>
      <c r="M11284">
        <v>7.5875535772260401</v>
      </c>
      <c r="N11284">
        <v>7.7304681170873897</v>
      </c>
      <c r="O11284">
        <v>7.5377631874422901</v>
      </c>
      <c r="P11284">
        <v>7.7671649027854004</v>
      </c>
      <c r="Q11284">
        <v>7.1565710053807701</v>
      </c>
    </row>
    <row r="11285" spans="1:17">
      <c r="A11285" t="s">
        <v>20530</v>
      </c>
      <c r="B11285" s="16" t="s">
        <v>20531</v>
      </c>
      <c r="C11285">
        <v>7.7496407277196804</v>
      </c>
      <c r="D11285">
        <v>7.7538404744076503</v>
      </c>
      <c r="E11285">
        <v>7.5111119836653399</v>
      </c>
      <c r="F11285">
        <v>7.5685176025768204</v>
      </c>
      <c r="G11285">
        <v>7.4368690074305501</v>
      </c>
      <c r="H11285">
        <v>8.8102146508065005</v>
      </c>
      <c r="I11285">
        <v>8.0265738012085404</v>
      </c>
      <c r="J11285">
        <v>8.2098539453822994</v>
      </c>
      <c r="K11285">
        <v>7.9541743335574404</v>
      </c>
      <c r="L11285">
        <v>7.8888675638502903</v>
      </c>
      <c r="M11285">
        <v>7.8438600201623601</v>
      </c>
      <c r="N11285">
        <v>8.0347671430020497</v>
      </c>
      <c r="O11285">
        <v>7.9160629597635896</v>
      </c>
      <c r="P11285">
        <v>8.5218554414206693</v>
      </c>
      <c r="Q11285">
        <v>5.09416193408443</v>
      </c>
    </row>
    <row r="11286" spans="1:17">
      <c r="A11286" t="s">
        <v>20532</v>
      </c>
      <c r="B11286" s="16" t="s">
        <v>20533</v>
      </c>
      <c r="C11286">
        <v>7.1230684743721202</v>
      </c>
      <c r="D11286">
        <v>7.31431822896469</v>
      </c>
      <c r="E11286">
        <v>7.2157407540923399</v>
      </c>
      <c r="F11286">
        <v>6.8053707288430703</v>
      </c>
      <c r="G11286">
        <v>6.8850192437688102</v>
      </c>
      <c r="H11286">
        <v>6.8571668783692896</v>
      </c>
      <c r="I11286">
        <v>7.2549965839237496</v>
      </c>
      <c r="J11286">
        <v>6.8283490522353496</v>
      </c>
      <c r="K11286">
        <v>7.2545271174181103</v>
      </c>
      <c r="L11286">
        <v>7.1242327011839803</v>
      </c>
      <c r="M11286">
        <v>6.9544080127968604</v>
      </c>
      <c r="N11286">
        <v>6.3509010238258501</v>
      </c>
      <c r="O11286">
        <v>7.2597360273663902</v>
      </c>
      <c r="P11286">
        <v>7.2825095327770901</v>
      </c>
      <c r="Q11286">
        <v>7.8374797051227896</v>
      </c>
    </row>
    <row r="11287" spans="1:17">
      <c r="A11287" t="s">
        <v>20534</v>
      </c>
      <c r="B11287" s="16" t="s">
        <v>20535</v>
      </c>
      <c r="C11287">
        <v>8.5216003012345407</v>
      </c>
      <c r="D11287">
        <v>8.3112902277618392</v>
      </c>
      <c r="E11287">
        <v>7.82428779508641</v>
      </c>
      <c r="F11287">
        <v>8.4921645250514501</v>
      </c>
      <c r="G11287">
        <v>8.8923048611106807</v>
      </c>
      <c r="H11287">
        <v>7.1902365178252401</v>
      </c>
      <c r="I11287">
        <v>8.0928969443129102</v>
      </c>
      <c r="J11287">
        <v>7.5629189843524403</v>
      </c>
      <c r="K11287">
        <v>8.7738829112123504</v>
      </c>
      <c r="L11287">
        <v>8.7645643432144507</v>
      </c>
      <c r="M11287">
        <v>8.57146296044262</v>
      </c>
      <c r="N11287">
        <v>8.8965635924266095</v>
      </c>
      <c r="O11287">
        <v>8.6788177591209106</v>
      </c>
      <c r="P11287">
        <v>7.2193925819425804</v>
      </c>
      <c r="Q11287">
        <v>9.58099084698482</v>
      </c>
    </row>
    <row r="11288" spans="1:17">
      <c r="A11288" t="s">
        <v>20536</v>
      </c>
      <c r="B11288" s="16" t="s">
        <v>20537</v>
      </c>
      <c r="C11288">
        <v>9.7049541002043398</v>
      </c>
      <c r="D11288">
        <v>9.7158558008715499</v>
      </c>
      <c r="E11288">
        <v>9.2535714959606494</v>
      </c>
      <c r="F11288">
        <v>9.6504304482498906</v>
      </c>
      <c r="G11288">
        <v>9.6558094825274203</v>
      </c>
      <c r="H11288">
        <v>9.9608419140680802</v>
      </c>
      <c r="I11288">
        <v>9.6325125077679292</v>
      </c>
      <c r="J11288">
        <v>9.5850662622561895</v>
      </c>
      <c r="K11288">
        <v>9.5124277891163391</v>
      </c>
      <c r="L11288">
        <v>9.2860962653097001</v>
      </c>
      <c r="M11288">
        <v>9.7553971595381093</v>
      </c>
      <c r="N11288">
        <v>9.5049512415486301</v>
      </c>
      <c r="O11288">
        <v>9.8048694508987904</v>
      </c>
      <c r="P11288">
        <v>10.065346368332801</v>
      </c>
      <c r="Q11288">
        <v>8.6462459446333604</v>
      </c>
    </row>
    <row r="11289" spans="1:17">
      <c r="A11289" t="s">
        <v>20538</v>
      </c>
      <c r="B11289" s="16" t="s">
        <v>20539</v>
      </c>
      <c r="C11289">
        <v>11.5968130822302</v>
      </c>
      <c r="D11289">
        <v>11.6476135346318</v>
      </c>
      <c r="E11289">
        <v>11.587906571159101</v>
      </c>
      <c r="F11289">
        <v>11.8149182344153</v>
      </c>
      <c r="G11289">
        <v>11.4832592581756</v>
      </c>
      <c r="H11289">
        <v>11.654113217895</v>
      </c>
      <c r="I11289">
        <v>11.4309220553671</v>
      </c>
      <c r="J11289">
        <v>11.665172670455201</v>
      </c>
      <c r="K11289">
        <v>11.5644625286417</v>
      </c>
      <c r="L11289">
        <v>11.1265868711361</v>
      </c>
      <c r="M11289">
        <v>10.9120043641527</v>
      </c>
      <c r="N11289">
        <v>11.050443415534099</v>
      </c>
      <c r="O11289">
        <v>10.9217886120912</v>
      </c>
      <c r="P11289">
        <v>11.7771819676557</v>
      </c>
      <c r="Q11289">
        <v>10.8285044680522</v>
      </c>
    </row>
    <row r="11290" spans="1:17">
      <c r="A11290" t="s">
        <v>20540</v>
      </c>
      <c r="B11290" s="16" t="s">
        <v>20541</v>
      </c>
      <c r="C11290">
        <v>7.65471643132829</v>
      </c>
      <c r="D11290">
        <v>7.6198404709994101</v>
      </c>
      <c r="E11290">
        <v>7.4159618262881102</v>
      </c>
      <c r="F11290">
        <v>7.4107746827052701</v>
      </c>
      <c r="G11290">
        <v>7.34377928768322</v>
      </c>
      <c r="H11290">
        <v>8.0211137022702896</v>
      </c>
      <c r="I11290">
        <v>7.9475204335148701</v>
      </c>
      <c r="J11290">
        <v>7.9614095141140897</v>
      </c>
      <c r="K11290">
        <v>7.86965110272254</v>
      </c>
      <c r="L11290">
        <v>7.6779922586903604</v>
      </c>
      <c r="M11290">
        <v>7.6008512731656497</v>
      </c>
      <c r="N11290">
        <v>7.3805684620379504</v>
      </c>
      <c r="O11290">
        <v>7.4832667340853298</v>
      </c>
      <c r="P11290">
        <v>8.2177533450860292</v>
      </c>
      <c r="Q11290">
        <v>2.8218677180984102</v>
      </c>
    </row>
    <row r="11291" spans="1:17">
      <c r="A11291" t="s">
        <v>20542</v>
      </c>
      <c r="B11291" s="16" t="s">
        <v>20543</v>
      </c>
      <c r="C11291">
        <v>8.0940329451709498</v>
      </c>
      <c r="D11291">
        <v>8.0531392507551196</v>
      </c>
      <c r="E11291">
        <v>7.6843872809925298</v>
      </c>
      <c r="F11291">
        <v>7.7453307463346599</v>
      </c>
      <c r="G11291">
        <v>7.4885121241192598</v>
      </c>
      <c r="H11291">
        <v>7.6877466963161201</v>
      </c>
      <c r="I11291">
        <v>7.7145433049505403</v>
      </c>
      <c r="J11291">
        <v>7.7314650645078196</v>
      </c>
      <c r="K11291">
        <v>7.7231612180153597</v>
      </c>
      <c r="L11291">
        <v>8.1052872534355096</v>
      </c>
      <c r="M11291">
        <v>7.7945782694875998</v>
      </c>
      <c r="N11291">
        <v>7.6431623029643498</v>
      </c>
      <c r="O11291">
        <v>7.53289340572152</v>
      </c>
      <c r="P11291">
        <v>7.3528040126010596</v>
      </c>
      <c r="Q11291">
        <v>7.6950435514148801</v>
      </c>
    </row>
    <row r="11292" spans="1:17">
      <c r="A11292" t="s">
        <v>20544</v>
      </c>
      <c r="B11292" s="16" t="s">
        <v>20545</v>
      </c>
      <c r="C11292">
        <v>10.338082470604499</v>
      </c>
      <c r="D11292">
        <v>10.346727974736501</v>
      </c>
      <c r="E11292">
        <v>10.1613039614097</v>
      </c>
      <c r="F11292">
        <v>10.597713134738299</v>
      </c>
      <c r="G11292">
        <v>10.336543145553099</v>
      </c>
      <c r="H11292">
        <v>10.9363597760868</v>
      </c>
      <c r="I11292">
        <v>10.2684682813906</v>
      </c>
      <c r="J11292">
        <v>10.4967494890751</v>
      </c>
      <c r="K11292">
        <v>10.156556915758999</v>
      </c>
      <c r="L11292">
        <v>10.354187909641</v>
      </c>
      <c r="M11292">
        <v>10.5523804932681</v>
      </c>
      <c r="N11292">
        <v>10.672208151167199</v>
      </c>
      <c r="O11292">
        <v>10.444433701426901</v>
      </c>
      <c r="P11292">
        <v>10.3611662312726</v>
      </c>
      <c r="Q11292">
        <v>9.9057254354815303</v>
      </c>
    </row>
    <row r="11293" spans="1:17">
      <c r="A11293" t="s">
        <v>20546</v>
      </c>
      <c r="B11293" s="16" t="s">
        <v>20547</v>
      </c>
      <c r="C11293">
        <v>3.3064422771203601</v>
      </c>
      <c r="D11293">
        <v>3.9548310731697001</v>
      </c>
      <c r="E11293">
        <v>3.4028894668404299</v>
      </c>
      <c r="F11293">
        <v>3.2825265482838799</v>
      </c>
      <c r="G11293">
        <v>3.9446609719593901</v>
      </c>
      <c r="H11293">
        <v>3.50653555504317</v>
      </c>
      <c r="I11293">
        <v>3.3100125595866299</v>
      </c>
      <c r="J11293">
        <v>3.6724961835054399</v>
      </c>
      <c r="K11293">
        <v>3.99457577781329</v>
      </c>
      <c r="L11293">
        <v>4.2633743974944602</v>
      </c>
      <c r="M11293">
        <v>3.6461416973015899</v>
      </c>
      <c r="N11293">
        <v>3.31389066967124</v>
      </c>
      <c r="O11293">
        <v>4.0021176285150997</v>
      </c>
      <c r="P11293">
        <v>2.8218677180984102</v>
      </c>
      <c r="Q11293">
        <v>2.8218677180984102</v>
      </c>
    </row>
    <row r="11294" spans="1:17">
      <c r="A11294" t="s">
        <v>20548</v>
      </c>
      <c r="B11294" s="16" t="s">
        <v>700</v>
      </c>
      <c r="C11294">
        <v>7.96505030637449</v>
      </c>
      <c r="D11294">
        <v>7.9362667822467703</v>
      </c>
      <c r="E11294">
        <v>7.93130901064099</v>
      </c>
      <c r="F11294">
        <v>8.1296061977141303</v>
      </c>
      <c r="G11294">
        <v>7.8058773585549703</v>
      </c>
      <c r="H11294">
        <v>8.7891972985372107</v>
      </c>
      <c r="I11294">
        <v>8.0534705485444196</v>
      </c>
      <c r="J11294">
        <v>8.2433831641058806</v>
      </c>
      <c r="K11294">
        <v>7.6591125328839498</v>
      </c>
      <c r="L11294">
        <v>7.9661545121457999</v>
      </c>
      <c r="M11294">
        <v>8.2973013483822804</v>
      </c>
      <c r="N11294">
        <v>8.3200192121652208</v>
      </c>
      <c r="O11294">
        <v>8.2660993942148906</v>
      </c>
      <c r="P11294">
        <v>8.1960952337861599</v>
      </c>
      <c r="Q11294">
        <v>6.9204191934356096</v>
      </c>
    </row>
    <row r="11295" spans="1:17">
      <c r="A11295" t="s">
        <v>20549</v>
      </c>
      <c r="B11295" s="16" t="s">
        <v>20550</v>
      </c>
      <c r="C11295">
        <v>8.0464577704438902</v>
      </c>
      <c r="D11295">
        <v>7.9893839773392799</v>
      </c>
      <c r="E11295">
        <v>7.5111119836653399</v>
      </c>
      <c r="F11295">
        <v>7.5795420043120503</v>
      </c>
      <c r="G11295">
        <v>7.7525907425537204</v>
      </c>
      <c r="H11295">
        <v>7.6990693269590702</v>
      </c>
      <c r="I11295">
        <v>7.6395679956081599</v>
      </c>
      <c r="J11295">
        <v>7.4680339006621503</v>
      </c>
      <c r="K11295">
        <v>8.1850257934841206</v>
      </c>
      <c r="L11295">
        <v>7.7362754720663904</v>
      </c>
      <c r="M11295">
        <v>7.6864943471168097</v>
      </c>
      <c r="N11295">
        <v>7.1963970770845798</v>
      </c>
      <c r="O11295">
        <v>7.7871036820901196</v>
      </c>
      <c r="P11295">
        <v>8.2548890296171304</v>
      </c>
      <c r="Q11295">
        <v>7.6950435514148801</v>
      </c>
    </row>
    <row r="11296" spans="1:17">
      <c r="A11296" t="s">
        <v>20551</v>
      </c>
      <c r="B11296" s="16" t="s">
        <v>20552</v>
      </c>
      <c r="C11296">
        <v>8.8559587756568607</v>
      </c>
      <c r="D11296">
        <v>8.9383205444650606</v>
      </c>
      <c r="E11296">
        <v>8.7291430036710604</v>
      </c>
      <c r="F11296">
        <v>8.5604600942024405</v>
      </c>
      <c r="G11296">
        <v>8.7932496107385596</v>
      </c>
      <c r="H11296">
        <v>8.2991002079394001</v>
      </c>
      <c r="I11296">
        <v>8.8462771609699704</v>
      </c>
      <c r="J11296">
        <v>8.4243572430388198</v>
      </c>
      <c r="K11296">
        <v>9.1732798432512404</v>
      </c>
      <c r="L11296">
        <v>8.73630771115001</v>
      </c>
      <c r="M11296">
        <v>8.4272825293791307</v>
      </c>
      <c r="N11296">
        <v>7.96450557611786</v>
      </c>
      <c r="O11296">
        <v>8.54992176437311</v>
      </c>
      <c r="P11296">
        <v>9.3049545900356598</v>
      </c>
      <c r="Q11296">
        <v>7.8374797051227896</v>
      </c>
    </row>
    <row r="11297" spans="1:17">
      <c r="A11297" t="s">
        <v>20553</v>
      </c>
      <c r="B11297" s="16" t="s">
        <v>20554</v>
      </c>
      <c r="C11297">
        <v>9.17421065134657</v>
      </c>
      <c r="D11297">
        <v>9.3005149957718096</v>
      </c>
      <c r="E11297">
        <v>9.1000460927445008</v>
      </c>
      <c r="F11297">
        <v>8.6855041938874393</v>
      </c>
      <c r="G11297">
        <v>8.9952142799786508</v>
      </c>
      <c r="H11297">
        <v>8.9422146241254996</v>
      </c>
      <c r="I11297">
        <v>9.4839948504388705</v>
      </c>
      <c r="J11297">
        <v>9.0400099903065207</v>
      </c>
      <c r="K11297">
        <v>9.2554659058769904</v>
      </c>
      <c r="L11297">
        <v>9.1071115916220897</v>
      </c>
      <c r="M11297">
        <v>8.6587377689042206</v>
      </c>
      <c r="N11297">
        <v>8.2508752477387208</v>
      </c>
      <c r="O11297">
        <v>8.8760649419286093</v>
      </c>
      <c r="P11297">
        <v>9.6850407566197703</v>
      </c>
      <c r="Q11297">
        <v>6.9204191934356096</v>
      </c>
    </row>
    <row r="11298" spans="1:17">
      <c r="A11298" t="s">
        <v>20555</v>
      </c>
      <c r="B11298" s="16" t="s">
        <v>20556</v>
      </c>
      <c r="C11298">
        <v>7.7550342632277598</v>
      </c>
      <c r="D11298">
        <v>7.8334854690290996</v>
      </c>
      <c r="E11298">
        <v>6.9830103020752698</v>
      </c>
      <c r="F11298">
        <v>7.7056393462478701</v>
      </c>
      <c r="G11298">
        <v>7.5729451690033596</v>
      </c>
      <c r="H11298">
        <v>7.40613767320548</v>
      </c>
      <c r="I11298">
        <v>7.5542023354673802</v>
      </c>
      <c r="J11298">
        <v>7.1645270503343896</v>
      </c>
      <c r="K11298">
        <v>7.5654434096948204</v>
      </c>
      <c r="L11298">
        <v>7.4243898353233204</v>
      </c>
      <c r="M11298">
        <v>7.8099223231624002</v>
      </c>
      <c r="N11298">
        <v>7.5692916424014101</v>
      </c>
      <c r="O11298">
        <v>7.8194433121759603</v>
      </c>
      <c r="P11298">
        <v>7.4198202750926399</v>
      </c>
      <c r="Q11298">
        <v>7.6950435514148801</v>
      </c>
    </row>
    <row r="11299" spans="1:17">
      <c r="A11299" t="s">
        <v>20557</v>
      </c>
      <c r="B11299" s="16" t="s">
        <v>20558</v>
      </c>
      <c r="C11299">
        <v>7.4832803543587101</v>
      </c>
      <c r="D11299">
        <v>7.4658296828705604</v>
      </c>
      <c r="E11299">
        <v>8.4219040861585892</v>
      </c>
      <c r="F11299">
        <v>7.5795420043120503</v>
      </c>
      <c r="G11299">
        <v>7.8346504813997297</v>
      </c>
      <c r="H11299">
        <v>7.7705720525869797</v>
      </c>
      <c r="I11299">
        <v>7.7423710464033197</v>
      </c>
      <c r="J11299">
        <v>8.3282117572389094</v>
      </c>
      <c r="K11299">
        <v>8.0026054467006897</v>
      </c>
      <c r="L11299">
        <v>8.1681969533649301</v>
      </c>
      <c r="M11299">
        <v>7.8022707365301001</v>
      </c>
      <c r="N11299">
        <v>7.7694667478064598</v>
      </c>
      <c r="O11299">
        <v>7.8194433121759603</v>
      </c>
      <c r="P11299">
        <v>7.2512976857525899</v>
      </c>
      <c r="Q11299">
        <v>8.7932323857913595</v>
      </c>
    </row>
    <row r="11300" spans="1:17">
      <c r="A11300" t="s">
        <v>20559</v>
      </c>
      <c r="B11300" s="16" t="s">
        <v>20560</v>
      </c>
      <c r="C11300">
        <v>3.7779852140208301</v>
      </c>
      <c r="D11300">
        <v>3.6330127529723502</v>
      </c>
      <c r="E11300">
        <v>3.9618875914207199</v>
      </c>
      <c r="F11300">
        <v>3.4706286095040801</v>
      </c>
      <c r="G11300">
        <v>4.37414671474383</v>
      </c>
      <c r="H11300">
        <v>2.8218677180984102</v>
      </c>
      <c r="I11300">
        <v>3.3100125595866299</v>
      </c>
      <c r="J11300">
        <v>2.8218677180984102</v>
      </c>
      <c r="K11300">
        <v>3.99457577781329</v>
      </c>
      <c r="L11300">
        <v>3.8614614459532302</v>
      </c>
      <c r="M11300">
        <v>4.0387673383778999</v>
      </c>
      <c r="N11300">
        <v>4.6704332416218497</v>
      </c>
      <c r="O11300">
        <v>3.6677309644704801</v>
      </c>
      <c r="P11300">
        <v>3.6194497939779602</v>
      </c>
      <c r="Q11300">
        <v>5.81282804418474</v>
      </c>
    </row>
    <row r="11301" spans="1:17">
      <c r="A11301" t="s">
        <v>20561</v>
      </c>
      <c r="B11301" s="16" t="s">
        <v>20562</v>
      </c>
      <c r="C11301">
        <v>7.65471643132829</v>
      </c>
      <c r="D11301">
        <v>7.5799709817517096</v>
      </c>
      <c r="E11301">
        <v>6.8867602326164601</v>
      </c>
      <c r="F11301">
        <v>7.0393940505603299</v>
      </c>
      <c r="G11301">
        <v>8.1275092336118995</v>
      </c>
      <c r="H11301">
        <v>6.44953046144993</v>
      </c>
      <c r="I11301">
        <v>6.7169663794845196</v>
      </c>
      <c r="J11301">
        <v>6.2739118111702199</v>
      </c>
      <c r="K11301">
        <v>7.8164485876033698</v>
      </c>
      <c r="L11301">
        <v>6.4834826596475601</v>
      </c>
      <c r="M11301">
        <v>6.84666136432695</v>
      </c>
      <c r="N11301">
        <v>7.4231462068533096</v>
      </c>
      <c r="O11301">
        <v>7.0229922112836203</v>
      </c>
      <c r="P11301">
        <v>7.1306752673032401</v>
      </c>
      <c r="Q11301">
        <v>8.2978683598244807</v>
      </c>
    </row>
    <row r="11302" spans="1:17">
      <c r="A11302" t="s">
        <v>20563</v>
      </c>
      <c r="B11302" s="16" t="s">
        <v>20564</v>
      </c>
      <c r="C11302">
        <v>6.1416886309143299</v>
      </c>
      <c r="D11302">
        <v>5.6620405777712897</v>
      </c>
      <c r="E11302">
        <v>5.1699772735735099</v>
      </c>
      <c r="F11302">
        <v>6.6034475243873398</v>
      </c>
      <c r="G11302">
        <v>6.8056277865875003</v>
      </c>
      <c r="H11302">
        <v>4.8818202206169596</v>
      </c>
      <c r="I11302">
        <v>5.0091235034862898</v>
      </c>
      <c r="J11302">
        <v>4.6307624373210201</v>
      </c>
      <c r="K11302">
        <v>6.3180248202158298</v>
      </c>
      <c r="L11302">
        <v>5.6193000299912201</v>
      </c>
      <c r="M11302">
        <v>6.3096745391751501</v>
      </c>
      <c r="N11302">
        <v>6.6439211301738199</v>
      </c>
      <c r="O11302">
        <v>5.9118341377025301</v>
      </c>
      <c r="P11302">
        <v>4.6013142303928598</v>
      </c>
      <c r="Q11302">
        <v>6.9204191934356096</v>
      </c>
    </row>
    <row r="11303" spans="1:17">
      <c r="A11303" t="s">
        <v>20565</v>
      </c>
      <c r="B11303" s="16" t="s">
        <v>20566</v>
      </c>
      <c r="C11303">
        <v>4.8324495657597604</v>
      </c>
      <c r="D11303">
        <v>4.60434225742737</v>
      </c>
      <c r="E11303">
        <v>3.9618875914207199</v>
      </c>
      <c r="F11303">
        <v>4.3517302712450299</v>
      </c>
      <c r="G11303">
        <v>5.3842376496302498</v>
      </c>
      <c r="H11303">
        <v>4.3015284866045098</v>
      </c>
      <c r="I11303">
        <v>3.7848446501428201</v>
      </c>
      <c r="J11303">
        <v>3.6724961835054399</v>
      </c>
      <c r="K11303">
        <v>4.4401758200780401</v>
      </c>
      <c r="L11303">
        <v>4.1946255460110002</v>
      </c>
      <c r="M11303">
        <v>4.5395912486649097</v>
      </c>
      <c r="N11303">
        <v>4.72039054531127</v>
      </c>
      <c r="O11303">
        <v>4.1329497517715001</v>
      </c>
      <c r="P11303">
        <v>4.6013142303928598</v>
      </c>
      <c r="Q11303">
        <v>2.8218677180984102</v>
      </c>
    </row>
    <row r="11304" spans="1:17">
      <c r="A11304" t="s">
        <v>20567</v>
      </c>
      <c r="B11304" s="16" t="s">
        <v>20568</v>
      </c>
      <c r="C11304">
        <v>3.3064422771203601</v>
      </c>
      <c r="D11304">
        <v>3.2942621936663499</v>
      </c>
      <c r="E11304">
        <v>2.8218677180984102</v>
      </c>
      <c r="F11304">
        <v>2.8218677180984102</v>
      </c>
      <c r="G11304">
        <v>3.33407035458014</v>
      </c>
      <c r="H11304">
        <v>3.50653555504317</v>
      </c>
      <c r="I11304">
        <v>2.8218677180984102</v>
      </c>
      <c r="J11304">
        <v>3.2517770676889399</v>
      </c>
      <c r="K11304">
        <v>2.8218677180984102</v>
      </c>
      <c r="L11304">
        <v>3.6339073669181099</v>
      </c>
      <c r="M11304">
        <v>2.8218677180984102</v>
      </c>
      <c r="N11304">
        <v>3.31389066967124</v>
      </c>
      <c r="O11304">
        <v>3.24931794675887</v>
      </c>
      <c r="P11304">
        <v>3.3893867502571098</v>
      </c>
      <c r="Q11304">
        <v>2.8218677180984102</v>
      </c>
    </row>
    <row r="11305" spans="1:17">
      <c r="A11305" t="s">
        <v>20569</v>
      </c>
      <c r="B11305" s="16" t="s">
        <v>20570</v>
      </c>
      <c r="C11305">
        <v>5.3613569434115202</v>
      </c>
      <c r="D11305">
        <v>5.9246275129003996</v>
      </c>
      <c r="E11305">
        <v>5.5107356403890702</v>
      </c>
      <c r="F11305">
        <v>4.4086599646307301</v>
      </c>
      <c r="G11305">
        <v>6.5786073959256797</v>
      </c>
      <c r="H11305">
        <v>4.3676565829540399</v>
      </c>
      <c r="I11305">
        <v>5.9240666568416502</v>
      </c>
      <c r="J11305">
        <v>5.0952978149830299</v>
      </c>
      <c r="K11305">
        <v>6.1403051534520099</v>
      </c>
      <c r="L11305">
        <v>5.8120628640760099</v>
      </c>
      <c r="M11305">
        <v>5.5874545404788796</v>
      </c>
      <c r="N11305">
        <v>5.8399741889468402</v>
      </c>
      <c r="O11305">
        <v>5.5096284263065902</v>
      </c>
      <c r="P11305">
        <v>6.3222334835171203</v>
      </c>
      <c r="Q11305">
        <v>7.1565710053807701</v>
      </c>
    </row>
    <row r="11306" spans="1:17">
      <c r="A11306" t="s">
        <v>20571</v>
      </c>
      <c r="B11306" s="16" t="s">
        <v>20572</v>
      </c>
      <c r="C11306">
        <v>5.3018286845624196</v>
      </c>
      <c r="D11306">
        <v>5.2505809539486403</v>
      </c>
      <c r="E11306">
        <v>4.5638886729124497</v>
      </c>
      <c r="F11306">
        <v>5.0098915733122702</v>
      </c>
      <c r="G11306">
        <v>5.4158963756298002</v>
      </c>
      <c r="H11306">
        <v>5.0769980259574004</v>
      </c>
      <c r="I11306">
        <v>6.0733389419943604</v>
      </c>
      <c r="J11306">
        <v>5.0952978149830299</v>
      </c>
      <c r="K11306">
        <v>4.9815688211180698</v>
      </c>
      <c r="L11306">
        <v>6.2398789457682096</v>
      </c>
      <c r="M11306">
        <v>5.3498610950685297</v>
      </c>
      <c r="N11306">
        <v>5.5842645045438202</v>
      </c>
      <c r="O11306">
        <v>4.7358659530866696</v>
      </c>
      <c r="P11306">
        <v>5.9565984970148804</v>
      </c>
      <c r="Q11306">
        <v>2.8218677180984102</v>
      </c>
    </row>
    <row r="11307" spans="1:17">
      <c r="A11307" t="s">
        <v>20573</v>
      </c>
      <c r="B11307" s="16" t="s">
        <v>20574</v>
      </c>
      <c r="C11307">
        <v>7.8233712315199497</v>
      </c>
      <c r="D11307">
        <v>7.5799709817517096</v>
      </c>
      <c r="E11307">
        <v>7.4060911410733103</v>
      </c>
      <c r="F11307">
        <v>7.1019844078078798</v>
      </c>
      <c r="G11307">
        <v>7.9283898693121699</v>
      </c>
      <c r="H11307">
        <v>7.3280137127293603</v>
      </c>
      <c r="I11307">
        <v>7.4634498114554697</v>
      </c>
      <c r="J11307">
        <v>7.2207975916696299</v>
      </c>
      <c r="K11307">
        <v>7.6336990091517096</v>
      </c>
      <c r="L11307">
        <v>6.7951119533207596</v>
      </c>
      <c r="M11307">
        <v>7.2362086538328496</v>
      </c>
      <c r="N11307">
        <v>7.0317437104172997</v>
      </c>
      <c r="O11307">
        <v>7.0437114125072204</v>
      </c>
      <c r="P11307">
        <v>7.9786289238878796</v>
      </c>
      <c r="Q11307">
        <v>7.1565710053807701</v>
      </c>
    </row>
    <row r="11308" spans="1:17">
      <c r="A11308" t="s">
        <v>20575</v>
      </c>
      <c r="B11308" s="16" t="s">
        <v>20576</v>
      </c>
      <c r="C11308">
        <v>7.0977815649052802</v>
      </c>
      <c r="D11308">
        <v>6.7204884818686503</v>
      </c>
      <c r="E11308">
        <v>7.7867704078840099</v>
      </c>
      <c r="F11308">
        <v>6.8876994796915101</v>
      </c>
      <c r="G11308">
        <v>7.09025748544728</v>
      </c>
      <c r="H11308">
        <v>4.9232684487670202</v>
      </c>
      <c r="I11308">
        <v>6.8253416930992303</v>
      </c>
      <c r="J11308">
        <v>6.9067745175236803</v>
      </c>
      <c r="K11308">
        <v>7.1144060140374199</v>
      </c>
      <c r="L11308">
        <v>7.5119629138153297</v>
      </c>
      <c r="M11308">
        <v>5.1397006687878797</v>
      </c>
      <c r="N11308">
        <v>5.02390968106456</v>
      </c>
      <c r="O11308">
        <v>6.00015432402967</v>
      </c>
      <c r="P11308">
        <v>5.1710851092644097</v>
      </c>
      <c r="Q11308">
        <v>9.2656390107680107</v>
      </c>
    </row>
    <row r="11309" spans="1:17">
      <c r="A11309" t="s">
        <v>20577</v>
      </c>
      <c r="B11309" s="16" t="s">
        <v>20578</v>
      </c>
      <c r="C11309">
        <v>4.9565989702087299</v>
      </c>
      <c r="D11309">
        <v>4.60434225742737</v>
      </c>
      <c r="E11309">
        <v>2.8218677180984102</v>
      </c>
      <c r="F11309">
        <v>4.8265290176055897</v>
      </c>
      <c r="G11309">
        <v>5.6191353861103099</v>
      </c>
      <c r="H11309">
        <v>4.07504641393726</v>
      </c>
      <c r="I11309">
        <v>3.9910282299290798</v>
      </c>
      <c r="J11309">
        <v>3.93564812262216</v>
      </c>
      <c r="K11309">
        <v>4.7999439876117602</v>
      </c>
      <c r="L11309">
        <v>3.7555759297476698</v>
      </c>
      <c r="M11309">
        <v>4.5794486673888004</v>
      </c>
      <c r="N11309">
        <v>5.1701050316186601</v>
      </c>
      <c r="O11309">
        <v>4.6608164090738198</v>
      </c>
      <c r="P11309">
        <v>3.7927642367557501</v>
      </c>
      <c r="Q11309">
        <v>2.8218677180984102</v>
      </c>
    </row>
    <row r="11310" spans="1:17">
      <c r="A11310" t="s">
        <v>20579</v>
      </c>
      <c r="B11310" s="16" t="s">
        <v>20580</v>
      </c>
      <c r="C11310">
        <v>6.3854000850352497</v>
      </c>
      <c r="D11310">
        <v>6.2518558839937999</v>
      </c>
      <c r="E11310">
        <v>6.7526718515306996</v>
      </c>
      <c r="F11310">
        <v>6.1471629119605797</v>
      </c>
      <c r="G11310">
        <v>6.3888092340661196</v>
      </c>
      <c r="H11310">
        <v>5.7708923211985397</v>
      </c>
      <c r="I11310">
        <v>6.4312449976653498</v>
      </c>
      <c r="J11310">
        <v>6.6572928796591997</v>
      </c>
      <c r="K11310">
        <v>6.4759551621252198</v>
      </c>
      <c r="L11310">
        <v>6.6477796151719897</v>
      </c>
      <c r="M11310">
        <v>5.2833846298884</v>
      </c>
      <c r="N11310">
        <v>5.5585000893321901</v>
      </c>
      <c r="O11310">
        <v>5.5496199544433598</v>
      </c>
      <c r="P11310">
        <v>5.3840883141759397</v>
      </c>
      <c r="Q11310">
        <v>8.3931679398307004</v>
      </c>
    </row>
    <row r="11311" spans="1:17">
      <c r="A11311" t="s">
        <v>20581</v>
      </c>
      <c r="B11311" s="16" t="s">
        <v>20582</v>
      </c>
      <c r="C11311">
        <v>11.433787740964</v>
      </c>
      <c r="D11311">
        <v>11.3474003326121</v>
      </c>
      <c r="E11311">
        <v>10.438886297086899</v>
      </c>
      <c r="F11311">
        <v>10.9229716107291</v>
      </c>
      <c r="G11311">
        <v>11.0175144597755</v>
      </c>
      <c r="H11311">
        <v>10.2368709976659</v>
      </c>
      <c r="I11311">
        <v>10.7465791851355</v>
      </c>
      <c r="J11311">
        <v>9.3839318196983399</v>
      </c>
      <c r="K11311">
        <v>11.5156225413239</v>
      </c>
      <c r="L11311">
        <v>11.183809750304301</v>
      </c>
      <c r="M11311">
        <v>11.0238652029078</v>
      </c>
      <c r="N11311">
        <v>11.1649654514669</v>
      </c>
      <c r="O11311">
        <v>10.911522050891101</v>
      </c>
      <c r="P11311">
        <v>10.069816725238599</v>
      </c>
      <c r="Q11311">
        <v>12.754329661357099</v>
      </c>
    </row>
    <row r="11312" spans="1:17">
      <c r="A11312" t="s">
        <v>20583</v>
      </c>
      <c r="B11312" s="16" t="s">
        <v>20584</v>
      </c>
      <c r="C11312">
        <v>8.1847149898534592</v>
      </c>
      <c r="D11312">
        <v>8.2216671384541105</v>
      </c>
      <c r="E11312">
        <v>8.1420280799080693</v>
      </c>
      <c r="F11312">
        <v>7.2883881017023899</v>
      </c>
      <c r="G11312">
        <v>7.7282595891436099</v>
      </c>
      <c r="H11312">
        <v>7.8840306402628304</v>
      </c>
      <c r="I11312">
        <v>8.89415785060765</v>
      </c>
      <c r="J11312">
        <v>8.1723643141081403</v>
      </c>
      <c r="K11312">
        <v>8.0985585523616592</v>
      </c>
      <c r="L11312">
        <v>8.6753733505469608</v>
      </c>
      <c r="M11312">
        <v>8.0961878018209905</v>
      </c>
      <c r="N11312">
        <v>8.4996315541671699</v>
      </c>
      <c r="O11312">
        <v>7.9419940413778702</v>
      </c>
      <c r="P11312">
        <v>9.0146615554043805</v>
      </c>
      <c r="Q11312">
        <v>8.1958182219819093</v>
      </c>
    </row>
    <row r="11313" spans="1:17">
      <c r="A11313" t="s">
        <v>20585</v>
      </c>
      <c r="B11313" s="16" t="s">
        <v>20586</v>
      </c>
      <c r="C11313">
        <v>8.6829826390762896</v>
      </c>
      <c r="D11313">
        <v>8.6749238198837109</v>
      </c>
      <c r="E11313">
        <v>9.0020385983197109</v>
      </c>
      <c r="F11313">
        <v>9.1086989695879499</v>
      </c>
      <c r="G11313">
        <v>8.6124564265931909</v>
      </c>
      <c r="H11313">
        <v>8.6239408015842898</v>
      </c>
      <c r="I11313">
        <v>8.7261002239906205</v>
      </c>
      <c r="J11313">
        <v>8.5490207136450405</v>
      </c>
      <c r="K11313">
        <v>8.8196328336288996</v>
      </c>
      <c r="L11313">
        <v>8.7671058808035607</v>
      </c>
      <c r="M11313">
        <v>8.7004708339988603</v>
      </c>
      <c r="N11313">
        <v>9.0914720243481604</v>
      </c>
      <c r="O11313">
        <v>8.6363641454376694</v>
      </c>
      <c r="P11313">
        <v>8.53053295311555</v>
      </c>
      <c r="Q11313">
        <v>10.0588468117601</v>
      </c>
    </row>
    <row r="11314" spans="1:17">
      <c r="A11314" t="s">
        <v>20587</v>
      </c>
      <c r="B11314" s="16" t="s">
        <v>20588</v>
      </c>
      <c r="C11314">
        <v>7.7333378051528001</v>
      </c>
      <c r="D11314">
        <v>7.6803426543331597</v>
      </c>
      <c r="E11314">
        <v>7.5294092821253802</v>
      </c>
      <c r="F11314">
        <v>7.9158833325461702</v>
      </c>
      <c r="G11314">
        <v>7.6719625067096704</v>
      </c>
      <c r="H11314">
        <v>8.3175708889846405</v>
      </c>
      <c r="I11314">
        <v>7.8331533557725299</v>
      </c>
      <c r="J11314">
        <v>7.85102228996878</v>
      </c>
      <c r="K11314">
        <v>7.6840850681121804</v>
      </c>
      <c r="L11314">
        <v>7.9661545121457999</v>
      </c>
      <c r="M11314">
        <v>7.8137329219259701</v>
      </c>
      <c r="N11314">
        <v>8.0301881674029598</v>
      </c>
      <c r="O11314">
        <v>7.9818224758641101</v>
      </c>
      <c r="P11314">
        <v>7.78178590968332</v>
      </c>
      <c r="Q11314">
        <v>6.2843132996066204</v>
      </c>
    </row>
    <row r="11315" spans="1:17">
      <c r="A11315" t="s">
        <v>20589</v>
      </c>
      <c r="B11315" s="16" t="s">
        <v>20590</v>
      </c>
      <c r="C11315">
        <v>7.37528481659107</v>
      </c>
      <c r="D11315">
        <v>7.1910785819618299</v>
      </c>
      <c r="E11315">
        <v>6.7526718515306996</v>
      </c>
      <c r="F11315">
        <v>7.5349282698155902</v>
      </c>
      <c r="G11315">
        <v>8.1551383715909598</v>
      </c>
      <c r="H11315">
        <v>6.5409007630838598</v>
      </c>
      <c r="I11315">
        <v>7.3594065656072098</v>
      </c>
      <c r="J11315">
        <v>6.7020132302250701</v>
      </c>
      <c r="K11315">
        <v>8.0456141310685805</v>
      </c>
      <c r="L11315">
        <v>6.6806541770365504</v>
      </c>
      <c r="M11315">
        <v>8.0058316033159809</v>
      </c>
      <c r="N11315">
        <v>8.3606968274335305</v>
      </c>
      <c r="O11315">
        <v>7.2178391620403604</v>
      </c>
      <c r="P11315">
        <v>7.77449396691933</v>
      </c>
      <c r="Q11315">
        <v>6.9204191934356096</v>
      </c>
    </row>
    <row r="11316" spans="1:17">
      <c r="A11316" t="s">
        <v>20591</v>
      </c>
      <c r="B11316" s="16" t="s">
        <v>20592</v>
      </c>
      <c r="C11316">
        <v>5.6726238351308904</v>
      </c>
      <c r="D11316">
        <v>5.9964287144494701</v>
      </c>
      <c r="E11316">
        <v>5.4332085476316498</v>
      </c>
      <c r="F11316">
        <v>6.3027317328969898</v>
      </c>
      <c r="G11316">
        <v>5.9953604944039602</v>
      </c>
      <c r="H11316">
        <v>7.1740791179621999</v>
      </c>
      <c r="I11316">
        <v>5.9042422523301203</v>
      </c>
      <c r="J11316">
        <v>6.0695820509065701</v>
      </c>
      <c r="K11316">
        <v>5.7767343290393898</v>
      </c>
      <c r="L11316">
        <v>6.1484073885055901</v>
      </c>
      <c r="M11316">
        <v>6.8391816814422404</v>
      </c>
      <c r="N11316">
        <v>6.5441982334212296</v>
      </c>
      <c r="O11316">
        <v>6.60605308271432</v>
      </c>
      <c r="P11316">
        <v>6.05725356091083</v>
      </c>
      <c r="Q11316">
        <v>5.09416193408443</v>
      </c>
    </row>
    <row r="11317" spans="1:17">
      <c r="A11317" t="s">
        <v>20593</v>
      </c>
      <c r="B11317" s="16" t="s">
        <v>20594</v>
      </c>
      <c r="C11317">
        <v>7.0546205441807199</v>
      </c>
      <c r="D11317">
        <v>6.91663908632923</v>
      </c>
      <c r="E11317">
        <v>6.5153438410764704</v>
      </c>
      <c r="F11317">
        <v>6.9739473769285203</v>
      </c>
      <c r="G11317">
        <v>7.4217666447414699</v>
      </c>
      <c r="H11317">
        <v>6.8367548911693801</v>
      </c>
      <c r="I11317">
        <v>6.5372404831406001</v>
      </c>
      <c r="J11317">
        <v>6.2007006023616098</v>
      </c>
      <c r="K11317">
        <v>6.9915428190875799</v>
      </c>
      <c r="L11317">
        <v>7.0920823372501003</v>
      </c>
      <c r="M11317">
        <v>7.2919710568065002</v>
      </c>
      <c r="N11317">
        <v>7.80743676056181</v>
      </c>
      <c r="O11317">
        <v>7.0573597939647801</v>
      </c>
      <c r="P11317">
        <v>6.7384110805200397</v>
      </c>
      <c r="Q11317">
        <v>8.3931679398307004</v>
      </c>
    </row>
    <row r="11318" spans="1:17">
      <c r="A11318" t="s">
        <v>20595</v>
      </c>
      <c r="B11318" s="16" t="s">
        <v>20596</v>
      </c>
      <c r="C11318">
        <v>5.0332205246179997</v>
      </c>
      <c r="D11318">
        <v>4.5537481491643197</v>
      </c>
      <c r="E11318">
        <v>5.1699772735735099</v>
      </c>
      <c r="F11318">
        <v>5.0765736551712601</v>
      </c>
      <c r="G11318">
        <v>4.5695203052827997</v>
      </c>
      <c r="H11318">
        <v>4.5459386428609303</v>
      </c>
      <c r="I11318">
        <v>4.6574362853065301</v>
      </c>
      <c r="J11318">
        <v>5.0952978149830299</v>
      </c>
      <c r="K11318">
        <v>4.8756976395011202</v>
      </c>
      <c r="L11318">
        <v>4.5555022990765597</v>
      </c>
      <c r="M11318">
        <v>4.7613190738105597</v>
      </c>
      <c r="N11318">
        <v>4.72039054531127</v>
      </c>
      <c r="O11318">
        <v>4.8737348553695998</v>
      </c>
      <c r="P11318">
        <v>4.5271021320563003</v>
      </c>
      <c r="Q11318">
        <v>5.81282804418474</v>
      </c>
    </row>
    <row r="11319" spans="1:17">
      <c r="A11319" t="s">
        <v>20597</v>
      </c>
      <c r="B11319" s="16" t="s">
        <v>20598</v>
      </c>
      <c r="C11319">
        <v>8.1966500867603393</v>
      </c>
      <c r="D11319">
        <v>8.2253611418522201</v>
      </c>
      <c r="E11319">
        <v>7.7246317272255904</v>
      </c>
      <c r="F11319">
        <v>8.1556038196917005</v>
      </c>
      <c r="G11319">
        <v>8.4133428158245902</v>
      </c>
      <c r="H11319">
        <v>8.5817813480120293</v>
      </c>
      <c r="I11319">
        <v>8.19707140976187</v>
      </c>
      <c r="J11319">
        <v>8.0876274325406392</v>
      </c>
      <c r="K11319">
        <v>7.8388556660498798</v>
      </c>
      <c r="L11319">
        <v>7.9528135191899096</v>
      </c>
      <c r="M11319">
        <v>8.8036409203660497</v>
      </c>
      <c r="N11319">
        <v>8.7595036207703991</v>
      </c>
      <c r="O11319">
        <v>8.7808114609269907</v>
      </c>
      <c r="P11319">
        <v>8.2601168648088095</v>
      </c>
      <c r="Q11319">
        <v>7.9670857749043096</v>
      </c>
    </row>
    <row r="11320" spans="1:17">
      <c r="A11320" t="s">
        <v>20599</v>
      </c>
      <c r="B11320" s="16" t="s">
        <v>20600</v>
      </c>
      <c r="C11320">
        <v>8.4569260236216994</v>
      </c>
      <c r="D11320">
        <v>8.3758609118026293</v>
      </c>
      <c r="E11320">
        <v>8.0875472091364102</v>
      </c>
      <c r="F11320">
        <v>8.6956619542970994</v>
      </c>
      <c r="G11320">
        <v>8.6773916525709396</v>
      </c>
      <c r="H11320">
        <v>9.7086419270336393</v>
      </c>
      <c r="I11320">
        <v>8.4971897360425803</v>
      </c>
      <c r="J11320">
        <v>8.7254411774396594</v>
      </c>
      <c r="K11320">
        <v>8.3531630384711093</v>
      </c>
      <c r="L11320">
        <v>8.4785096847082908</v>
      </c>
      <c r="M11320">
        <v>9.0414044124725006</v>
      </c>
      <c r="N11320">
        <v>9.1326135119954497</v>
      </c>
      <c r="O11320">
        <v>9.1874665325475302</v>
      </c>
      <c r="P11320">
        <v>8.6977983539115709</v>
      </c>
      <c r="Q11320">
        <v>5.81282804418474</v>
      </c>
    </row>
    <row r="11321" spans="1:17">
      <c r="A11321" t="s">
        <v>20601</v>
      </c>
      <c r="B11321" s="16" t="s">
        <v>20602</v>
      </c>
      <c r="C11321">
        <v>7.2585116198467396</v>
      </c>
      <c r="D11321">
        <v>7.2061383105772503</v>
      </c>
      <c r="E11321">
        <v>7.0606604978116003</v>
      </c>
      <c r="F11321">
        <v>7.1982087148309599</v>
      </c>
      <c r="G11321">
        <v>7.1092540893868801</v>
      </c>
      <c r="H11321">
        <v>6.9645120930522904</v>
      </c>
      <c r="I11321">
        <v>7.0472842057842797</v>
      </c>
      <c r="J11321">
        <v>7.0518163365729496</v>
      </c>
      <c r="K11321">
        <v>7.3261386574122698</v>
      </c>
      <c r="L11321">
        <v>7.2749973962356496</v>
      </c>
      <c r="M11321">
        <v>6.8241040553657699</v>
      </c>
      <c r="N11321">
        <v>6.4088580569182003</v>
      </c>
      <c r="O11321">
        <v>7.0437114125072204</v>
      </c>
      <c r="P11321">
        <v>7.0603427857534999</v>
      </c>
      <c r="Q11321">
        <v>6.6375058506955904</v>
      </c>
    </row>
    <row r="11322" spans="1:17">
      <c r="A11322" t="s">
        <v>20603</v>
      </c>
      <c r="B11322" s="16" t="s">
        <v>20604</v>
      </c>
      <c r="C11322">
        <v>8.0682777934507293</v>
      </c>
      <c r="D11322">
        <v>8.1021868536463106</v>
      </c>
      <c r="E11322">
        <v>7.6596891654395396</v>
      </c>
      <c r="F11322">
        <v>7.89398253654453</v>
      </c>
      <c r="G11322">
        <v>8.1367779369464692</v>
      </c>
      <c r="H11322">
        <v>8.7516632826681295</v>
      </c>
      <c r="I11322">
        <v>9.3584827111651094</v>
      </c>
      <c r="J11322">
        <v>8.5019528553594501</v>
      </c>
      <c r="K11322">
        <v>8.7738829112123504</v>
      </c>
      <c r="L11322">
        <v>9.1737501984600396</v>
      </c>
      <c r="M11322">
        <v>8.8226621560556193</v>
      </c>
      <c r="N11322">
        <v>9.1368767017306407</v>
      </c>
      <c r="O11322">
        <v>8.6521507552195107</v>
      </c>
      <c r="P11322">
        <v>9.2429617997665794</v>
      </c>
      <c r="Q11322">
        <v>7.6950435514148801</v>
      </c>
    </row>
    <row r="11323" spans="1:17">
      <c r="A11323" t="s">
        <v>20605</v>
      </c>
      <c r="B11323" s="16" t="s">
        <v>20606</v>
      </c>
      <c r="C11323">
        <v>9.1478257834760797</v>
      </c>
      <c r="D11323">
        <v>9.2158143221085407</v>
      </c>
      <c r="E11323">
        <v>9.3285296297803093</v>
      </c>
      <c r="F11323">
        <v>9.1275776627706193</v>
      </c>
      <c r="G11323">
        <v>8.9721093924985205</v>
      </c>
      <c r="H11323">
        <v>8.61500983850366</v>
      </c>
      <c r="I11323">
        <v>9.0266825122941494</v>
      </c>
      <c r="J11323">
        <v>8.4969077581760004</v>
      </c>
      <c r="K11323">
        <v>9.3221388036024493</v>
      </c>
      <c r="L11323">
        <v>9.2447572405332501</v>
      </c>
      <c r="M11323">
        <v>9.1894164118327009</v>
      </c>
      <c r="N11323">
        <v>9.0914720243481604</v>
      </c>
      <c r="O11323">
        <v>9.5459483308008206</v>
      </c>
      <c r="P11323">
        <v>8.8018081448474508</v>
      </c>
      <c r="Q11323">
        <v>9.8396161242928208</v>
      </c>
    </row>
    <row r="11324" spans="1:17">
      <c r="A11324" t="s">
        <v>20607</v>
      </c>
      <c r="B11324" s="16" t="s">
        <v>20608</v>
      </c>
      <c r="C11324">
        <v>8.5088954843781206</v>
      </c>
      <c r="D11324">
        <v>8.4907987123068995</v>
      </c>
      <c r="E11324">
        <v>8.2116058507221101</v>
      </c>
      <c r="F11324">
        <v>8.0565810505414408</v>
      </c>
      <c r="G11324">
        <v>8.5304648893295294</v>
      </c>
      <c r="H11324">
        <v>7.3992083643783904</v>
      </c>
      <c r="I11324">
        <v>8.3531253511664101</v>
      </c>
      <c r="J11324">
        <v>7.9205281414617303</v>
      </c>
      <c r="K11324">
        <v>8.3655566736453295</v>
      </c>
      <c r="L11324">
        <v>7.9881185328689099</v>
      </c>
      <c r="M11324">
        <v>7.8697138841250904</v>
      </c>
      <c r="N11324">
        <v>7.4980743815892703</v>
      </c>
      <c r="O11324">
        <v>8.0818328953902405</v>
      </c>
      <c r="P11324">
        <v>8.5773475272140196</v>
      </c>
      <c r="Q11324">
        <v>8.0859864702427604</v>
      </c>
    </row>
    <row r="11325" spans="1:17">
      <c r="A11325" t="s">
        <v>20609</v>
      </c>
      <c r="B11325" s="16" t="s">
        <v>863</v>
      </c>
      <c r="C11325">
        <v>8.6340978850184502</v>
      </c>
      <c r="D11325">
        <v>8.1379069867990292</v>
      </c>
      <c r="E11325">
        <v>8.9247616565462309</v>
      </c>
      <c r="F11325">
        <v>8.3514661078639794</v>
      </c>
      <c r="G11325">
        <v>8.9300971715261692</v>
      </c>
      <c r="H11325">
        <v>7.3852487373829199</v>
      </c>
      <c r="I11325">
        <v>8.5198604469889894</v>
      </c>
      <c r="J11325">
        <v>8.3168039100286002</v>
      </c>
      <c r="K11325">
        <v>9.2404085218176792</v>
      </c>
      <c r="L11325">
        <v>8.7645643432144507</v>
      </c>
      <c r="M11325">
        <v>8.1782585631300702</v>
      </c>
      <c r="N11325">
        <v>8.7787305540148495</v>
      </c>
      <c r="O11325">
        <v>8.4294540807362495</v>
      </c>
      <c r="P11325">
        <v>7.7890411059862004</v>
      </c>
      <c r="Q11325">
        <v>11.3867714787645</v>
      </c>
    </row>
    <row r="11326" spans="1:17">
      <c r="A11326" t="s">
        <v>20610</v>
      </c>
      <c r="B11326" s="16" t="s">
        <v>20611</v>
      </c>
      <c r="C11326">
        <v>5.8054102324735597</v>
      </c>
      <c r="D11326">
        <v>5.47170002431064</v>
      </c>
      <c r="E11326">
        <v>7.2492690045942503</v>
      </c>
      <c r="F11326">
        <v>5.7529944155534603</v>
      </c>
      <c r="G11326">
        <v>6.4043416746310999</v>
      </c>
      <c r="H11326">
        <v>6.4894086048222697</v>
      </c>
      <c r="I11326">
        <v>5.8220163078348497</v>
      </c>
      <c r="J11326">
        <v>7.0027033363698798</v>
      </c>
      <c r="K11326">
        <v>5.9702391863381203</v>
      </c>
      <c r="L11326">
        <v>5.9455161281204401</v>
      </c>
      <c r="M11326">
        <v>6.1608227199956103</v>
      </c>
      <c r="N11326">
        <v>6.4088580569182003</v>
      </c>
      <c r="O11326">
        <v>6.6518565073704199</v>
      </c>
      <c r="P11326">
        <v>6.2392952426732498</v>
      </c>
      <c r="Q11326">
        <v>8.3931679398307004</v>
      </c>
    </row>
    <row r="11327" spans="1:17">
      <c r="A11327" t="s">
        <v>20612</v>
      </c>
      <c r="B11327" s="16" t="s">
        <v>20613</v>
      </c>
      <c r="C11327">
        <v>9.3393549342199496</v>
      </c>
      <c r="D11327">
        <v>9.07352459139336</v>
      </c>
      <c r="E11327">
        <v>8.95211277842402</v>
      </c>
      <c r="F11327">
        <v>9.3285865773713592</v>
      </c>
      <c r="G11327">
        <v>9.6199262705050792</v>
      </c>
      <c r="H11327">
        <v>9.5599420487819895</v>
      </c>
      <c r="I11327">
        <v>9.3294505789755107</v>
      </c>
      <c r="J11327">
        <v>9.8689081180143692</v>
      </c>
      <c r="K11327">
        <v>9.1321751505812401</v>
      </c>
      <c r="L11327">
        <v>9.2021983134821692</v>
      </c>
      <c r="M11327">
        <v>9.4279235763844493</v>
      </c>
      <c r="N11327">
        <v>9.6521853893386709</v>
      </c>
      <c r="O11327">
        <v>9.5386888785613007</v>
      </c>
      <c r="P11327">
        <v>9.4097694968077796</v>
      </c>
      <c r="Q11327">
        <v>7.8374797051227896</v>
      </c>
    </row>
    <row r="11328" spans="1:17">
      <c r="A11328" t="s">
        <v>20614</v>
      </c>
      <c r="B11328" s="16" t="s">
        <v>20615</v>
      </c>
      <c r="C11328">
        <v>8.4502961012565301</v>
      </c>
      <c r="D11328">
        <v>8.5181562232590409</v>
      </c>
      <c r="E11328">
        <v>8.3872474441453093</v>
      </c>
      <c r="F11328">
        <v>8.4204718126709395</v>
      </c>
      <c r="G11328">
        <v>8.2088563885042003</v>
      </c>
      <c r="H11328">
        <v>8.86898715661248</v>
      </c>
      <c r="I11328">
        <v>8.2714945308013892</v>
      </c>
      <c r="J11328">
        <v>8.5094875496487798</v>
      </c>
      <c r="K11328">
        <v>8.2432785203474008</v>
      </c>
      <c r="L11328">
        <v>8.3656322383196908</v>
      </c>
      <c r="M11328">
        <v>8.2753717701059504</v>
      </c>
      <c r="N11328">
        <v>7.9403022398048799</v>
      </c>
      <c r="O11328">
        <v>8.2031793624193092</v>
      </c>
      <c r="P11328">
        <v>8.4040201942323094</v>
      </c>
      <c r="Q11328">
        <v>7.3593062614465703</v>
      </c>
    </row>
    <row r="11329" spans="1:17">
      <c r="A11329" t="s">
        <v>20616</v>
      </c>
      <c r="B11329" s="16" t="e">
        <v>#N/A</v>
      </c>
      <c r="C11329">
        <v>7.7001673639437902</v>
      </c>
      <c r="D11329">
        <v>7.9317506448125501</v>
      </c>
      <c r="E11329">
        <v>7.4547805836906704</v>
      </c>
      <c r="F11329">
        <v>7.7106610376853304</v>
      </c>
      <c r="G11329">
        <v>7.6462168938968302</v>
      </c>
      <c r="H11329">
        <v>8.8888809225310794</v>
      </c>
      <c r="I11329">
        <v>8.1270592226818295</v>
      </c>
      <c r="J11329">
        <v>8.0639357200538502</v>
      </c>
      <c r="K11329">
        <v>7.83440205846422</v>
      </c>
      <c r="L11329">
        <v>7.9793730729810397</v>
      </c>
      <c r="M11329">
        <v>8.0581554624285108</v>
      </c>
      <c r="N11329">
        <v>7.96450557611786</v>
      </c>
      <c r="O11329">
        <v>8.2394693265756906</v>
      </c>
      <c r="P11329">
        <v>8.1796353197039107</v>
      </c>
      <c r="Q11329">
        <v>5.81282804418474</v>
      </c>
    </row>
    <row r="11330" spans="1:17">
      <c r="A11330" t="s">
        <v>20617</v>
      </c>
      <c r="B11330" s="16" t="s">
        <v>20618</v>
      </c>
      <c r="C11330">
        <v>7.9273378688956697</v>
      </c>
      <c r="D11330">
        <v>8.1260983970390104</v>
      </c>
      <c r="E11330">
        <v>7.9786549044894901</v>
      </c>
      <c r="F11330">
        <v>8.3674418328017204</v>
      </c>
      <c r="G11330">
        <v>7.8628598961016696</v>
      </c>
      <c r="H11330">
        <v>9.1294365974248795</v>
      </c>
      <c r="I11330">
        <v>8.2904571506874394</v>
      </c>
      <c r="J11330">
        <v>8.2343159244005708</v>
      </c>
      <c r="K11330">
        <v>7.94594176370844</v>
      </c>
      <c r="L11330">
        <v>8.1292014196891298</v>
      </c>
      <c r="M11330">
        <v>8.4519291781457309</v>
      </c>
      <c r="N11330">
        <v>8.5987901680862695</v>
      </c>
      <c r="O11330">
        <v>8.4630873677426592</v>
      </c>
      <c r="P11330">
        <v>8.1461404644699105</v>
      </c>
      <c r="Q11330">
        <v>5.81282804418474</v>
      </c>
    </row>
    <row r="11331" spans="1:17">
      <c r="A11331" t="s">
        <v>20619</v>
      </c>
      <c r="B11331" s="16" t="s">
        <v>20620</v>
      </c>
      <c r="C11331">
        <v>7.8836964733618498</v>
      </c>
      <c r="D11331">
        <v>7.7123023189826299</v>
      </c>
      <c r="E11331">
        <v>7.5916769976640897</v>
      </c>
      <c r="F11331">
        <v>8.3156834904239894</v>
      </c>
      <c r="G11331">
        <v>7.8289416707684198</v>
      </c>
      <c r="H11331">
        <v>8.3996139423109906</v>
      </c>
      <c r="I11331">
        <v>7.6804239359659299</v>
      </c>
      <c r="J11331">
        <v>8.3168039100286002</v>
      </c>
      <c r="K11331">
        <v>7.8955329683749396</v>
      </c>
      <c r="L11331">
        <v>7.9438503763767896</v>
      </c>
      <c r="M11331">
        <v>8.0420074728878408</v>
      </c>
      <c r="N11331">
        <v>7.8392040544093096</v>
      </c>
      <c r="O11331">
        <v>7.9010328456929404</v>
      </c>
      <c r="P11331">
        <v>7.8936980098415299</v>
      </c>
      <c r="Q11331">
        <v>7.6950435514148801</v>
      </c>
    </row>
    <row r="11332" spans="1:17">
      <c r="A11332" t="s">
        <v>20621</v>
      </c>
      <c r="B11332" s="16" t="s">
        <v>20622</v>
      </c>
      <c r="C11332">
        <v>9.8617625589130995</v>
      </c>
      <c r="D11332">
        <v>9.9084447140906295</v>
      </c>
      <c r="E11332">
        <v>9.6991656554625205</v>
      </c>
      <c r="F11332">
        <v>9.4565293544458306</v>
      </c>
      <c r="G11332">
        <v>9.9505562453440497</v>
      </c>
      <c r="H11332">
        <v>8.8639705351989893</v>
      </c>
      <c r="I11332">
        <v>9.7384559288943198</v>
      </c>
      <c r="J11332">
        <v>9.2160724843056006</v>
      </c>
      <c r="K11332">
        <v>9.8366146115949107</v>
      </c>
      <c r="L11332">
        <v>9.4673458614029897</v>
      </c>
      <c r="M11332">
        <v>9.4365913581289291</v>
      </c>
      <c r="N11332">
        <v>9.2013937765799607</v>
      </c>
      <c r="O11332">
        <v>9.4238577235004009</v>
      </c>
      <c r="P11332">
        <v>9.7403048094358997</v>
      </c>
      <c r="Q11332">
        <v>10.6276941706183</v>
      </c>
    </row>
    <row r="11333" spans="1:17">
      <c r="A11333" t="s">
        <v>20623</v>
      </c>
      <c r="B11333" s="16" t="s">
        <v>20624</v>
      </c>
      <c r="C11333">
        <v>4.7882403612659497</v>
      </c>
      <c r="D11333">
        <v>4.3876263279161201</v>
      </c>
      <c r="E11333">
        <v>4.2015349465393896</v>
      </c>
      <c r="F11333">
        <v>3.8353454241230298</v>
      </c>
      <c r="G11333">
        <v>5.1001215892442602</v>
      </c>
      <c r="H11333">
        <v>3.8900437060628099</v>
      </c>
      <c r="I11333">
        <v>4.3728229044696096</v>
      </c>
      <c r="J11333">
        <v>3.2517770676889399</v>
      </c>
      <c r="K11333">
        <v>4.5878024687201</v>
      </c>
      <c r="L11333">
        <v>3.4877558895723499</v>
      </c>
      <c r="M11333">
        <v>4.3652147767139304</v>
      </c>
      <c r="N11333">
        <v>4.6183712388410303</v>
      </c>
      <c r="O11333">
        <v>4.3028205748149997</v>
      </c>
      <c r="P11333">
        <v>4.2713440848041202</v>
      </c>
      <c r="Q11333">
        <v>2.8218677180984102</v>
      </c>
    </row>
    <row r="11334" spans="1:17">
      <c r="A11334" t="s">
        <v>20625</v>
      </c>
      <c r="B11334" s="16" t="e">
        <v>#N/A</v>
      </c>
      <c r="C11334">
        <v>9.5875507992616598</v>
      </c>
      <c r="D11334">
        <v>9.5223333384244704</v>
      </c>
      <c r="E11334">
        <v>9.8809080386876396</v>
      </c>
      <c r="F11334">
        <v>9.83172584471893</v>
      </c>
      <c r="G11334">
        <v>9.6541976473010696</v>
      </c>
      <c r="H11334">
        <v>9.7156196819002592</v>
      </c>
      <c r="I11334">
        <v>9.3602779621731393</v>
      </c>
      <c r="J11334">
        <v>9.7626070207118296</v>
      </c>
      <c r="K11334">
        <v>9.3767136093885206</v>
      </c>
      <c r="L11334">
        <v>9.5596475887307495</v>
      </c>
      <c r="M11334">
        <v>9.5764924475320203</v>
      </c>
      <c r="N11334">
        <v>9.6845776964408206</v>
      </c>
      <c r="O11334">
        <v>9.6662993791616891</v>
      </c>
      <c r="P11334">
        <v>9.2455987359522993</v>
      </c>
      <c r="Q11334">
        <v>9.3629875558906797</v>
      </c>
    </row>
    <row r="11335" spans="1:17">
      <c r="A11335" t="s">
        <v>20626</v>
      </c>
      <c r="B11335" s="16" t="s">
        <v>20627</v>
      </c>
      <c r="C11335">
        <v>4.4838185959666896</v>
      </c>
      <c r="D11335">
        <v>3.8603343823973102</v>
      </c>
      <c r="E11335">
        <v>3.9618875914207199</v>
      </c>
      <c r="F11335">
        <v>3.2825265482838799</v>
      </c>
      <c r="G11335">
        <v>5.0599536599459096</v>
      </c>
      <c r="H11335">
        <v>3.8900437060628099</v>
      </c>
      <c r="I11335">
        <v>3.6595800418069002</v>
      </c>
      <c r="J11335">
        <v>3.5611359966351301</v>
      </c>
      <c r="K11335">
        <v>4.2084442324483602</v>
      </c>
      <c r="L11335">
        <v>4.1211419556762898</v>
      </c>
      <c r="M11335">
        <v>4.7613190738105597</v>
      </c>
      <c r="N11335">
        <v>5.3018559344781702</v>
      </c>
      <c r="O11335">
        <v>4.4501242258791596</v>
      </c>
      <c r="P11335">
        <v>4.3630835021106398</v>
      </c>
      <c r="Q11335">
        <v>2.8218677180984102</v>
      </c>
    </row>
    <row r="11336" spans="1:17">
      <c r="A11336" t="s">
        <v>20628</v>
      </c>
      <c r="B11336" s="16" t="s">
        <v>20629</v>
      </c>
      <c r="C11336">
        <v>9.6040663477212007</v>
      </c>
      <c r="D11336">
        <v>9.6500738934203696</v>
      </c>
      <c r="E11336">
        <v>9.5815107689388306</v>
      </c>
      <c r="F11336">
        <v>9.8190076522686596</v>
      </c>
      <c r="G11336">
        <v>9.7111181796699597</v>
      </c>
      <c r="H11336">
        <v>9.3319176449644008</v>
      </c>
      <c r="I11336">
        <v>9.4523639701751296</v>
      </c>
      <c r="J11336">
        <v>9.6793517018907398</v>
      </c>
      <c r="K11336">
        <v>9.6119753920643092</v>
      </c>
      <c r="L11336">
        <v>9.4579396207415591</v>
      </c>
      <c r="M11336">
        <v>9.5205194755620699</v>
      </c>
      <c r="N11336">
        <v>9.1891297833427501</v>
      </c>
      <c r="O11336">
        <v>9.4511801842305907</v>
      </c>
      <c r="P11336">
        <v>9.4537625501615992</v>
      </c>
      <c r="Q11336">
        <v>9.5399466711043193</v>
      </c>
    </row>
    <row r="11337" spans="1:17">
      <c r="A11337" t="s">
        <v>20630</v>
      </c>
      <c r="B11337" s="16" t="s">
        <v>20631</v>
      </c>
      <c r="C11337">
        <v>5.2710534670525604</v>
      </c>
      <c r="D11337">
        <v>4.9486052131722396</v>
      </c>
      <c r="E11337">
        <v>4.8415581104649901</v>
      </c>
      <c r="F11337">
        <v>4.8265290176055897</v>
      </c>
      <c r="G11337">
        <v>4.7889010218833103</v>
      </c>
      <c r="H11337">
        <v>4.9232684487670202</v>
      </c>
      <c r="I11337">
        <v>4.8009391025067796</v>
      </c>
      <c r="J11337">
        <v>4.5477957058863296</v>
      </c>
      <c r="K11337">
        <v>4.7603034491719001</v>
      </c>
      <c r="L11337">
        <v>4.1946255460110002</v>
      </c>
      <c r="M11337">
        <v>5.0345141375896603</v>
      </c>
      <c r="N11337">
        <v>4.8146980941494002</v>
      </c>
      <c r="O11337">
        <v>4.8406433623781604</v>
      </c>
      <c r="P11337">
        <v>4.9174589054378801</v>
      </c>
      <c r="Q11337">
        <v>2.8218677180984102</v>
      </c>
    </row>
    <row r="11338" spans="1:17">
      <c r="A11338" t="s">
        <v>20632</v>
      </c>
      <c r="B11338" s="16" t="s">
        <v>20633</v>
      </c>
      <c r="C11338">
        <v>5.3613569434115202</v>
      </c>
      <c r="D11338">
        <v>5.1247703439315302</v>
      </c>
      <c r="E11338">
        <v>5.6538073608653301</v>
      </c>
      <c r="F11338">
        <v>4.9752349446537503</v>
      </c>
      <c r="G11338">
        <v>5.1001215892442602</v>
      </c>
      <c r="H11338">
        <v>5.2146805303532302</v>
      </c>
      <c r="I11338">
        <v>5.3764905083530996</v>
      </c>
      <c r="J11338">
        <v>4.94790803410966</v>
      </c>
      <c r="K11338">
        <v>5.0150269178089699</v>
      </c>
      <c r="L11338">
        <v>4.9123550275731303</v>
      </c>
      <c r="M11338">
        <v>4.9785931197958098</v>
      </c>
      <c r="N11338">
        <v>5.02390968106456</v>
      </c>
      <c r="O11338">
        <v>5.16522943914973</v>
      </c>
      <c r="P11338">
        <v>5.8481757373421797</v>
      </c>
      <c r="Q11338">
        <v>2.8218677180984102</v>
      </c>
    </row>
    <row r="11339" spans="1:17">
      <c r="A11339" t="s">
        <v>20634</v>
      </c>
      <c r="B11339" s="16" t="s">
        <v>20635</v>
      </c>
      <c r="C11339">
        <v>9.5769415874564991</v>
      </c>
      <c r="D11339">
        <v>9.5387479332611402</v>
      </c>
      <c r="E11339">
        <v>8.7719831540110995</v>
      </c>
      <c r="F11339">
        <v>9.2583792724278808</v>
      </c>
      <c r="G11339">
        <v>9.7372360217888403</v>
      </c>
      <c r="H11339">
        <v>9.2303347160401099</v>
      </c>
      <c r="I11339">
        <v>9.3128594848928401</v>
      </c>
      <c r="J11339">
        <v>8.9056314293269505</v>
      </c>
      <c r="K11339">
        <v>9.5481920727981109</v>
      </c>
      <c r="L11339">
        <v>9.6532809975028204</v>
      </c>
      <c r="M11339">
        <v>9.7828469316401403</v>
      </c>
      <c r="N11339">
        <v>9.7762406309573802</v>
      </c>
      <c r="O11339">
        <v>9.7742905583714794</v>
      </c>
      <c r="P11339">
        <v>9.5823998440345797</v>
      </c>
      <c r="Q11339">
        <v>10.170622283119799</v>
      </c>
    </row>
    <row r="11340" spans="1:17">
      <c r="A11340" t="s">
        <v>20636</v>
      </c>
      <c r="B11340" s="16" t="s">
        <v>20637</v>
      </c>
      <c r="C11340">
        <v>6.7960272589149602</v>
      </c>
      <c r="D11340">
        <v>6.6226079365118098</v>
      </c>
      <c r="E11340">
        <v>6.3595865741919599</v>
      </c>
      <c r="F11340">
        <v>6.0544979390529399</v>
      </c>
      <c r="G11340">
        <v>6.2057061458969898</v>
      </c>
      <c r="H11340">
        <v>6.2470480060233298</v>
      </c>
      <c r="I11340">
        <v>6.4174232226032499</v>
      </c>
      <c r="J11340">
        <v>6.0135244304895803</v>
      </c>
      <c r="K11340">
        <v>6.5433294448369299</v>
      </c>
      <c r="L11340">
        <v>6.1795591598913804</v>
      </c>
      <c r="M11340">
        <v>6.5491988163808497</v>
      </c>
      <c r="N11340">
        <v>6.1781245315310702</v>
      </c>
      <c r="O11340">
        <v>6.66977436690948</v>
      </c>
      <c r="P11340">
        <v>6.2604887403853304</v>
      </c>
      <c r="Q11340">
        <v>8.0859864702427604</v>
      </c>
    </row>
    <row r="11341" spans="1:17">
      <c r="A11341" t="s">
        <v>20638</v>
      </c>
      <c r="B11341" s="16" t="s">
        <v>20639</v>
      </c>
      <c r="C11341">
        <v>9.3249345246715407</v>
      </c>
      <c r="D11341">
        <v>9.3144494442534604</v>
      </c>
      <c r="E11341">
        <v>9.2397663294334205</v>
      </c>
      <c r="F11341">
        <v>9.1935652138278101</v>
      </c>
      <c r="G11341">
        <v>9.3855235381914994</v>
      </c>
      <c r="H11341">
        <v>8.7325234148753008</v>
      </c>
      <c r="I11341">
        <v>9.3147123924091595</v>
      </c>
      <c r="J11341">
        <v>8.9634563482168197</v>
      </c>
      <c r="K11341">
        <v>9.5040470239989006</v>
      </c>
      <c r="L11341">
        <v>9.4453017811211204</v>
      </c>
      <c r="M11341">
        <v>9.2010915555879809</v>
      </c>
      <c r="N11341">
        <v>9.3882170040380704</v>
      </c>
      <c r="O11341">
        <v>9.4053509157316206</v>
      </c>
      <c r="P11341">
        <v>9.08113067795653</v>
      </c>
      <c r="Q11341">
        <v>9.3629875558906797</v>
      </c>
    </row>
    <row r="11342" spans="1:17">
      <c r="A11342" t="s">
        <v>20640</v>
      </c>
      <c r="B11342" s="16" t="s">
        <v>20641</v>
      </c>
      <c r="C11342">
        <v>3.7779852140208301</v>
      </c>
      <c r="D11342">
        <v>3.2942621936663499</v>
      </c>
      <c r="E11342">
        <v>3.9618875914207199</v>
      </c>
      <c r="F11342">
        <v>3.2825265482838799</v>
      </c>
      <c r="G11342">
        <v>3.8309652426265099</v>
      </c>
      <c r="H11342">
        <v>3.65660975244205</v>
      </c>
      <c r="I11342">
        <v>3.5089935751222501</v>
      </c>
      <c r="J11342">
        <v>3.4276433730071201</v>
      </c>
      <c r="K11342">
        <v>3.99457577781329</v>
      </c>
      <c r="L11342">
        <v>3.6339073669181099</v>
      </c>
      <c r="M11342">
        <v>3.9727288000471899</v>
      </c>
      <c r="N11342">
        <v>4.5070424063834196</v>
      </c>
      <c r="O11342">
        <v>3.7643275486974099</v>
      </c>
      <c r="P11342">
        <v>2.8218677180984102</v>
      </c>
      <c r="Q11342">
        <v>2.8218677180984102</v>
      </c>
    </row>
    <row r="11343" spans="1:17">
      <c r="A11343" t="s">
        <v>20642</v>
      </c>
      <c r="B11343" s="16" t="s">
        <v>20643</v>
      </c>
      <c r="C11343">
        <v>6.9548310624051402</v>
      </c>
      <c r="D11343">
        <v>7.0226086067609099</v>
      </c>
      <c r="E11343">
        <v>6.9696497428925097</v>
      </c>
      <c r="F11343">
        <v>7.2612386704193499</v>
      </c>
      <c r="G11343">
        <v>6.8960099479567596</v>
      </c>
      <c r="H11343">
        <v>6.09974100485673</v>
      </c>
      <c r="I11343">
        <v>6.8866346683841799</v>
      </c>
      <c r="J11343">
        <v>6.5730889028718602</v>
      </c>
      <c r="K11343">
        <v>6.5650981829796002</v>
      </c>
      <c r="L11343">
        <v>6.6588220656313899</v>
      </c>
      <c r="M11343">
        <v>6.3630095136639202</v>
      </c>
      <c r="N11343">
        <v>6.4369745097016899</v>
      </c>
      <c r="O11343">
        <v>6.2117448150254297</v>
      </c>
      <c r="P11343">
        <v>6.4195282390462101</v>
      </c>
      <c r="Q11343">
        <v>6.2843132996066204</v>
      </c>
    </row>
    <row r="11344" spans="1:17">
      <c r="A11344" t="s">
        <v>20644</v>
      </c>
      <c r="B11344" s="16" t="s">
        <v>20645</v>
      </c>
      <c r="C11344">
        <v>6.2224413490422297</v>
      </c>
      <c r="D11344">
        <v>6.2223383051797301</v>
      </c>
      <c r="E11344">
        <v>7.5018753045837103</v>
      </c>
      <c r="F11344">
        <v>6.8240794826410198</v>
      </c>
      <c r="G11344">
        <v>6.9706711592618902</v>
      </c>
      <c r="H11344">
        <v>7.1328717276627396</v>
      </c>
      <c r="I11344">
        <v>6.9549782519563799</v>
      </c>
      <c r="J11344">
        <v>8.49943251378585</v>
      </c>
      <c r="K11344">
        <v>6.2920916190738598</v>
      </c>
      <c r="L11344">
        <v>7.0591951028470596</v>
      </c>
      <c r="M11344">
        <v>6.8761954183910898</v>
      </c>
      <c r="N11344">
        <v>7.26044683579084</v>
      </c>
      <c r="O11344">
        <v>7.0368382134341498</v>
      </c>
      <c r="P11344">
        <v>7.1977218339206299</v>
      </c>
      <c r="Q11344">
        <v>7.1565710053807701</v>
      </c>
    </row>
    <row r="11345" spans="1:17">
      <c r="A11345" t="s">
        <v>20646</v>
      </c>
      <c r="B11345" s="16" t="s">
        <v>20647</v>
      </c>
      <c r="C11345">
        <v>8.0243021689939695</v>
      </c>
      <c r="D11345">
        <v>7.8951024998865504</v>
      </c>
      <c r="E11345">
        <v>7.7867704078840099</v>
      </c>
      <c r="F11345">
        <v>8.1145370567023694</v>
      </c>
      <c r="G11345">
        <v>7.96528252173289</v>
      </c>
      <c r="H11345">
        <v>8.7785726177082495</v>
      </c>
      <c r="I11345">
        <v>8.1270592226818295</v>
      </c>
      <c r="J11345">
        <v>8.0741370537006194</v>
      </c>
      <c r="K11345">
        <v>8.1388344560250996</v>
      </c>
      <c r="L11345">
        <v>8.3144122208460907</v>
      </c>
      <c r="M11345">
        <v>8.2587027905460193</v>
      </c>
      <c r="N11345">
        <v>8.2858618482044406</v>
      </c>
      <c r="O11345">
        <v>8.3950172611237992</v>
      </c>
      <c r="P11345">
        <v>7.9594692764471802</v>
      </c>
      <c r="Q11345">
        <v>6.2843132996066204</v>
      </c>
    </row>
    <row r="11346" spans="1:17">
      <c r="A11346" t="s">
        <v>20648</v>
      </c>
      <c r="B11346" s="16" t="s">
        <v>20649</v>
      </c>
      <c r="C11346">
        <v>10.436093428367499</v>
      </c>
      <c r="D11346">
        <v>10.4186342454362</v>
      </c>
      <c r="E11346">
        <v>10.1613039614097</v>
      </c>
      <c r="F11346">
        <v>9.9371351820603202</v>
      </c>
      <c r="G11346">
        <v>10.107201315592199</v>
      </c>
      <c r="H11346">
        <v>10.174429497154801</v>
      </c>
      <c r="I11346">
        <v>10.3145645097523</v>
      </c>
      <c r="J11346">
        <v>10.168370102274899</v>
      </c>
      <c r="K11346">
        <v>10.353657136477601</v>
      </c>
      <c r="L11346">
        <v>9.9789676622083796</v>
      </c>
      <c r="M11346">
        <v>9.9286539914900995</v>
      </c>
      <c r="N11346">
        <v>9.5788802565135907</v>
      </c>
      <c r="O11346">
        <v>10.006005556123799</v>
      </c>
      <c r="P11346">
        <v>10.689233377716</v>
      </c>
      <c r="Q11346">
        <v>9.7703309644362406</v>
      </c>
    </row>
    <row r="11347" spans="1:17">
      <c r="A11347" t="s">
        <v>20650</v>
      </c>
      <c r="B11347" s="16" t="s">
        <v>20651</v>
      </c>
      <c r="C11347">
        <v>8.4992928496690308</v>
      </c>
      <c r="D11347">
        <v>8.6856868480606906</v>
      </c>
      <c r="E11347">
        <v>8.5616621161833706</v>
      </c>
      <c r="F11347">
        <v>8.6336134035536993</v>
      </c>
      <c r="G11347">
        <v>8.3864025800609703</v>
      </c>
      <c r="H11347">
        <v>8.5939532288299993</v>
      </c>
      <c r="I11347">
        <v>8.5198604469889894</v>
      </c>
      <c r="J11347">
        <v>8.4375833876864093</v>
      </c>
      <c r="K11347">
        <v>8.1709701325213295</v>
      </c>
      <c r="L11347">
        <v>8.4085966950708908</v>
      </c>
      <c r="M11347">
        <v>8.1574257024348604</v>
      </c>
      <c r="N11347">
        <v>7.7304681170873897</v>
      </c>
      <c r="O11347">
        <v>8.2153778412730301</v>
      </c>
      <c r="P11347">
        <v>8.3992899256062294</v>
      </c>
      <c r="Q11347">
        <v>8.6462459446333604</v>
      </c>
    </row>
    <row r="11348" spans="1:17">
      <c r="A11348" t="s">
        <v>20652</v>
      </c>
      <c r="B11348" s="16" t="s">
        <v>140</v>
      </c>
      <c r="C11348">
        <v>9.13754782828115</v>
      </c>
      <c r="D11348">
        <v>9.2560813617095494</v>
      </c>
      <c r="E11348">
        <v>9.2942114506975209</v>
      </c>
      <c r="F11348">
        <v>9.2770997552468195</v>
      </c>
      <c r="G11348">
        <v>9.1745886131865095</v>
      </c>
      <c r="H11348">
        <v>9.3571263438839498</v>
      </c>
      <c r="I11348">
        <v>9.0198834139199509</v>
      </c>
      <c r="J11348">
        <v>9.4388791374861896</v>
      </c>
      <c r="K11348">
        <v>9.1394084682335599</v>
      </c>
      <c r="L11348">
        <v>9.06642412478441</v>
      </c>
      <c r="M11348">
        <v>9.1126796028724808</v>
      </c>
      <c r="N11348">
        <v>9.0491223562373193</v>
      </c>
      <c r="O11348">
        <v>9.2074435734378302</v>
      </c>
      <c r="P11348">
        <v>9.0115662042939899</v>
      </c>
      <c r="Q11348">
        <v>8.2978683598244807</v>
      </c>
    </row>
    <row r="11349" spans="1:17">
      <c r="A11349" t="s">
        <v>20653</v>
      </c>
      <c r="B11349" s="16" t="s">
        <v>20654</v>
      </c>
      <c r="C11349">
        <v>8.7465884018844697</v>
      </c>
      <c r="D11349">
        <v>8.7016822296594896</v>
      </c>
      <c r="E11349">
        <v>8.9108890719700309</v>
      </c>
      <c r="F11349">
        <v>8.8331346528718804</v>
      </c>
      <c r="G11349">
        <v>8.9875537074140492</v>
      </c>
      <c r="H11349">
        <v>8.8538846304249006</v>
      </c>
      <c r="I11349">
        <v>9.9852558012789192</v>
      </c>
      <c r="J11349">
        <v>9.8959801793117101</v>
      </c>
      <c r="K11349">
        <v>9.0653890056227198</v>
      </c>
      <c r="L11349">
        <v>10.0114788019616</v>
      </c>
      <c r="M11349">
        <v>9.6346852596113397</v>
      </c>
      <c r="N11349">
        <v>10.012637392974501</v>
      </c>
      <c r="O11349">
        <v>9.1258195027255606</v>
      </c>
      <c r="P11349">
        <v>10.2578645278316</v>
      </c>
      <c r="Q11349">
        <v>10.526275924513399</v>
      </c>
    </row>
    <row r="11350" spans="1:17">
      <c r="A11350" t="s">
        <v>20655</v>
      </c>
      <c r="B11350" s="16" t="s">
        <v>20656</v>
      </c>
      <c r="C11350">
        <v>5.5764787150916</v>
      </c>
      <c r="D11350">
        <v>5.47170002431064</v>
      </c>
      <c r="E11350">
        <v>5.6873781601909403</v>
      </c>
      <c r="F11350">
        <v>4.86534688307112</v>
      </c>
      <c r="G11350">
        <v>5.8430458251757198</v>
      </c>
      <c r="H11350">
        <v>5.5076282639641203</v>
      </c>
      <c r="I11350">
        <v>5.43372981984401</v>
      </c>
      <c r="J11350">
        <v>5.0088657953609399</v>
      </c>
      <c r="K11350">
        <v>5.7767343290393898</v>
      </c>
      <c r="L11350">
        <v>5.6645052727704401</v>
      </c>
      <c r="M11350">
        <v>5.72577556549476</v>
      </c>
      <c r="N11350">
        <v>6.1443152006371102</v>
      </c>
      <c r="O11350">
        <v>5.9418950995471</v>
      </c>
      <c r="P11350">
        <v>5.6354911062640802</v>
      </c>
      <c r="Q11350">
        <v>7.3593062614465703</v>
      </c>
    </row>
    <row r="11351" spans="1:17">
      <c r="A11351" t="s">
        <v>894</v>
      </c>
      <c r="B11351" s="16" t="s">
        <v>892</v>
      </c>
      <c r="C11351">
        <v>10.4895944580904</v>
      </c>
      <c r="D11351">
        <v>10.4129794377309</v>
      </c>
      <c r="E11351">
        <v>10.390980495589201</v>
      </c>
      <c r="F11351">
        <v>10.516976381988</v>
      </c>
      <c r="G11351">
        <v>10.709875844655601</v>
      </c>
      <c r="H11351">
        <v>10.5132074695229</v>
      </c>
      <c r="I11351">
        <v>10.515608836667299</v>
      </c>
      <c r="J11351">
        <v>9.8630402663032406</v>
      </c>
      <c r="K11351">
        <v>10.421232241294801</v>
      </c>
      <c r="L11351">
        <v>10.579793273007001</v>
      </c>
      <c r="M11351">
        <v>10.655680488323799</v>
      </c>
      <c r="N11351">
        <v>10.898689453008201</v>
      </c>
      <c r="O11351">
        <v>10.8251573491104</v>
      </c>
      <c r="P11351">
        <v>10.4934998915131</v>
      </c>
      <c r="Q11351">
        <v>11.5087713745489</v>
      </c>
    </row>
    <row r="11352" spans="1:17">
      <c r="A11352" t="s">
        <v>20657</v>
      </c>
      <c r="B11352" s="16" t="s">
        <v>20658</v>
      </c>
      <c r="C11352">
        <v>5.9071690580714504</v>
      </c>
      <c r="D11352">
        <v>5.59370084060415</v>
      </c>
      <c r="E11352">
        <v>5.3510197543661198</v>
      </c>
      <c r="F11352">
        <v>6.4429228717264504</v>
      </c>
      <c r="G11352">
        <v>6.1697170733324498</v>
      </c>
      <c r="H11352">
        <v>6.8367548911693801</v>
      </c>
      <c r="I11352">
        <v>5.9628952071699803</v>
      </c>
      <c r="J11352">
        <v>6.2974991401326799</v>
      </c>
      <c r="K11352">
        <v>5.5519879823209104</v>
      </c>
      <c r="L11352">
        <v>5.99904232200804</v>
      </c>
      <c r="M11352">
        <v>6.7621531480504498</v>
      </c>
      <c r="N11352">
        <v>6.7483690279094501</v>
      </c>
      <c r="O11352">
        <v>6.90712985101651</v>
      </c>
      <c r="P11352">
        <v>6.0078251400104499</v>
      </c>
      <c r="Q11352">
        <v>5.81282804418474</v>
      </c>
    </row>
    <row r="11353" spans="1:17">
      <c r="A11353" t="s">
        <v>20659</v>
      </c>
      <c r="B11353" s="16" t="s">
        <v>20660</v>
      </c>
      <c r="C11353">
        <v>6.6292182235241102</v>
      </c>
      <c r="D11353">
        <v>6.5999148337760403</v>
      </c>
      <c r="E11353">
        <v>6.1846340324636904</v>
      </c>
      <c r="F11353">
        <v>6.36817302555548</v>
      </c>
      <c r="G11353">
        <v>6.7821116076966099</v>
      </c>
      <c r="H11353">
        <v>6.5659659380906303</v>
      </c>
      <c r="I11353">
        <v>6.2557929678699198</v>
      </c>
      <c r="J11353">
        <v>6.4938271429004404</v>
      </c>
      <c r="K11353">
        <v>6.2920916190738598</v>
      </c>
      <c r="L11353">
        <v>5.88986996217022</v>
      </c>
      <c r="M11353">
        <v>6.5764945487984097</v>
      </c>
      <c r="N11353">
        <v>6.2592763242158096</v>
      </c>
      <c r="O11353">
        <v>6.4383085973051104</v>
      </c>
      <c r="P11353">
        <v>7.1076120005007501</v>
      </c>
      <c r="Q11353">
        <v>2.8218677180984102</v>
      </c>
    </row>
    <row r="11354" spans="1:17">
      <c r="A11354" t="s">
        <v>20661</v>
      </c>
      <c r="B11354" s="16" t="s">
        <v>20662</v>
      </c>
      <c r="C11354">
        <v>8.5621343294936896</v>
      </c>
      <c r="D11354">
        <v>8.5655457285116192</v>
      </c>
      <c r="E11354">
        <v>8.8098541889865096</v>
      </c>
      <c r="F11354">
        <v>8.8649859115346992</v>
      </c>
      <c r="G11354">
        <v>8.5617606897434992</v>
      </c>
      <c r="H11354">
        <v>9.8254863129552295</v>
      </c>
      <c r="I11354">
        <v>8.85903228500697</v>
      </c>
      <c r="J11354">
        <v>9.4029306018340897</v>
      </c>
      <c r="K11354">
        <v>8.4436175500676907</v>
      </c>
      <c r="L11354">
        <v>9.3072031021833102</v>
      </c>
      <c r="M11354">
        <v>9.2994082742778499</v>
      </c>
      <c r="N11354">
        <v>9.4999955853638305</v>
      </c>
      <c r="O11354">
        <v>9.0698382325531401</v>
      </c>
      <c r="P11354">
        <v>8.7358117448320005</v>
      </c>
      <c r="Q11354">
        <v>7.6950435514148801</v>
      </c>
    </row>
    <row r="11355" spans="1:17">
      <c r="A11355" t="s">
        <v>20663</v>
      </c>
      <c r="B11355" s="16" t="s">
        <v>20664</v>
      </c>
      <c r="C11355">
        <v>8.53732547198282</v>
      </c>
      <c r="D11355">
        <v>8.5915333327678205</v>
      </c>
      <c r="E11355">
        <v>8.4794431508406305</v>
      </c>
      <c r="F11355">
        <v>8.6727055257444601</v>
      </c>
      <c r="G11355">
        <v>8.8393778001036694</v>
      </c>
      <c r="H11355">
        <v>8.4134175153610506</v>
      </c>
      <c r="I11355">
        <v>8.3054496322504399</v>
      </c>
      <c r="J11355">
        <v>8.1532472786395793</v>
      </c>
      <c r="K11355">
        <v>8.5397074803599509</v>
      </c>
      <c r="L11355">
        <v>8.4754043104696404</v>
      </c>
      <c r="M11355">
        <v>8.8818969620306998</v>
      </c>
      <c r="N11355">
        <v>8.9772389315925896</v>
      </c>
      <c r="O11355">
        <v>9.04272281768346</v>
      </c>
      <c r="P11355">
        <v>8.3462058975418891</v>
      </c>
      <c r="Q11355">
        <v>9.1060647157263492</v>
      </c>
    </row>
    <row r="11356" spans="1:17">
      <c r="A11356" t="s">
        <v>20665</v>
      </c>
      <c r="B11356" s="16" t="s">
        <v>20666</v>
      </c>
      <c r="C11356">
        <v>8.9125134318069303</v>
      </c>
      <c r="D11356">
        <v>8.8573417828760892</v>
      </c>
      <c r="E11356">
        <v>9.3154267841735603</v>
      </c>
      <c r="F11356">
        <v>9.0083747991030894</v>
      </c>
      <c r="G11356">
        <v>8.8478649360183503</v>
      </c>
      <c r="H11356">
        <v>8.1668002578767798</v>
      </c>
      <c r="I11356">
        <v>8.7672821724430996</v>
      </c>
      <c r="J11356">
        <v>8.5755842601456003</v>
      </c>
      <c r="K11356">
        <v>8.74334763601186</v>
      </c>
      <c r="L11356">
        <v>8.97924438470592</v>
      </c>
      <c r="M11356">
        <v>8.7765824832387</v>
      </c>
      <c r="N11356">
        <v>8.4996315541671699</v>
      </c>
      <c r="O11356">
        <v>8.9008155414727401</v>
      </c>
      <c r="P11356">
        <v>8.3511133204930292</v>
      </c>
      <c r="Q11356">
        <v>8.2978683598244807</v>
      </c>
    </row>
    <row r="11357" spans="1:17">
      <c r="A11357" t="s">
        <v>20667</v>
      </c>
      <c r="B11357" s="16" t="s">
        <v>20668</v>
      </c>
      <c r="C11357">
        <v>10.939263025753901</v>
      </c>
      <c r="D11357">
        <v>10.910518099669201</v>
      </c>
      <c r="E11357">
        <v>10.519931150221099</v>
      </c>
      <c r="F11357">
        <v>10.654130983245601</v>
      </c>
      <c r="G11357">
        <v>11.0112327070202</v>
      </c>
      <c r="H11357">
        <v>10.2329858071804</v>
      </c>
      <c r="I11357">
        <v>10.6427346656429</v>
      </c>
      <c r="J11357">
        <v>10.139534757045199</v>
      </c>
      <c r="K11357">
        <v>10.922473011945399</v>
      </c>
      <c r="L11357">
        <v>10.7247429509803</v>
      </c>
      <c r="M11357">
        <v>11.095588630784301</v>
      </c>
      <c r="N11357">
        <v>10.676606713715699</v>
      </c>
      <c r="O11357">
        <v>11.179579005961999</v>
      </c>
      <c r="P11357">
        <v>10.7471309434336</v>
      </c>
      <c r="Q11357">
        <v>10.6471494821847</v>
      </c>
    </row>
    <row r="11358" spans="1:17">
      <c r="A11358" t="s">
        <v>20669</v>
      </c>
      <c r="B11358" s="16" t="s">
        <v>20670</v>
      </c>
      <c r="C11358">
        <v>7.8836964733618498</v>
      </c>
      <c r="D11358">
        <v>7.8669910973132202</v>
      </c>
      <c r="E11358">
        <v>8.2561920980110806</v>
      </c>
      <c r="F11358">
        <v>7.3983717363247798</v>
      </c>
      <c r="G11358">
        <v>7.8795240458814702</v>
      </c>
      <c r="H11358">
        <v>8.6962895019694102</v>
      </c>
      <c r="I11358">
        <v>8.9830700534520496</v>
      </c>
      <c r="J11358">
        <v>8.7721213986286699</v>
      </c>
      <c r="K11358">
        <v>8.1315948083280603</v>
      </c>
      <c r="L11358">
        <v>7.6115974529348698</v>
      </c>
      <c r="M11358">
        <v>8.6818402875606093</v>
      </c>
      <c r="N11358">
        <v>8.5484636265777993</v>
      </c>
      <c r="O11358">
        <v>7.6810893333439996</v>
      </c>
      <c r="P11358">
        <v>8.6744997765606904</v>
      </c>
      <c r="Q11358">
        <v>8.2978683598244807</v>
      </c>
    </row>
    <row r="11359" spans="1:17">
      <c r="A11359" t="s">
        <v>20671</v>
      </c>
      <c r="B11359" s="16" t="s">
        <v>20672</v>
      </c>
      <c r="C11359">
        <v>7.4099128563250902</v>
      </c>
      <c r="D11359">
        <v>7.4406007168260704</v>
      </c>
      <c r="E11359">
        <v>7.0093636205731702</v>
      </c>
      <c r="F11359">
        <v>6.7180153685159896</v>
      </c>
      <c r="G11359">
        <v>7.52429672556746</v>
      </c>
      <c r="H11359">
        <v>6.7300856779471898</v>
      </c>
      <c r="I11359">
        <v>8.0667329254783198</v>
      </c>
      <c r="J11359">
        <v>7.9503746294535702</v>
      </c>
      <c r="K11359">
        <v>6.9342926729257197</v>
      </c>
      <c r="L11359">
        <v>7.9924714318877301</v>
      </c>
      <c r="M11359">
        <v>7.89870373776336</v>
      </c>
      <c r="N11359">
        <v>8.3162636808702501</v>
      </c>
      <c r="O11359">
        <v>7.4160808464778301</v>
      </c>
      <c r="P11359">
        <v>8.4274414585850295</v>
      </c>
      <c r="Q11359">
        <v>8.1958182219819093</v>
      </c>
    </row>
    <row r="11360" spans="1:17">
      <c r="A11360" t="s">
        <v>100</v>
      </c>
      <c r="B11360" s="16" t="s">
        <v>98</v>
      </c>
      <c r="C11360">
        <v>8.3787763171857907</v>
      </c>
      <c r="D11360">
        <v>8.5241658050131406</v>
      </c>
      <c r="E11360">
        <v>8.2340713989152992</v>
      </c>
      <c r="F11360">
        <v>8.2991202724378201</v>
      </c>
      <c r="G11360">
        <v>8.2306610451235809</v>
      </c>
      <c r="H11360">
        <v>8.7944804254802609</v>
      </c>
      <c r="I11360">
        <v>8.5421801553554904</v>
      </c>
      <c r="J11360">
        <v>8.3975352211270504</v>
      </c>
      <c r="K11360">
        <v>8.5259720361192706</v>
      </c>
      <c r="L11360">
        <v>8.7440691438204805</v>
      </c>
      <c r="M11360">
        <v>8.5510761321175295</v>
      </c>
      <c r="N11360">
        <v>8.3349442388024109</v>
      </c>
      <c r="O11360">
        <v>8.5231903044703294</v>
      </c>
      <c r="P11360">
        <v>8.8018081448474508</v>
      </c>
      <c r="Q11360">
        <v>7.6950435514148801</v>
      </c>
    </row>
    <row r="11361" spans="1:17">
      <c r="A11361" t="s">
        <v>20673</v>
      </c>
      <c r="B11361" s="16" t="s">
        <v>20674</v>
      </c>
      <c r="C11361">
        <v>10.4012967477367</v>
      </c>
      <c r="D11361">
        <v>10.4473710629946</v>
      </c>
      <c r="E11361">
        <v>10.5313079684271</v>
      </c>
      <c r="F11361">
        <v>10.5997423733708</v>
      </c>
      <c r="G11361">
        <v>10.400428023215399</v>
      </c>
      <c r="H11361">
        <v>10.280814441095201</v>
      </c>
      <c r="I11361">
        <v>10.4190167188706</v>
      </c>
      <c r="J11361">
        <v>10.5914665182994</v>
      </c>
      <c r="K11361">
        <v>10.5738315127227</v>
      </c>
      <c r="L11361">
        <v>10.4561241702744</v>
      </c>
      <c r="M11361">
        <v>10.172738671221801</v>
      </c>
      <c r="N11361">
        <v>9.7857733587688607</v>
      </c>
      <c r="O11361">
        <v>10.0870308735345</v>
      </c>
      <c r="P11361">
        <v>10.7508475390356</v>
      </c>
      <c r="Q11361">
        <v>9.5399466711043193</v>
      </c>
    </row>
    <row r="11362" spans="1:17">
      <c r="A11362" t="s">
        <v>20675</v>
      </c>
      <c r="B11362" s="16" t="s">
        <v>20676</v>
      </c>
      <c r="C11362">
        <v>6.5315893522846098</v>
      </c>
      <c r="D11362">
        <v>6.7099380949169003</v>
      </c>
      <c r="E11362">
        <v>6.5336684091712298</v>
      </c>
      <c r="F11362">
        <v>7.2680742783998298</v>
      </c>
      <c r="G11362">
        <v>6.6966202244190196</v>
      </c>
      <c r="H11362">
        <v>8.3248933877842202</v>
      </c>
      <c r="I11362">
        <v>7.2856101270774296</v>
      </c>
      <c r="J11362">
        <v>7.4576719362751902</v>
      </c>
      <c r="K11362">
        <v>6.6591463038335998</v>
      </c>
      <c r="L11362">
        <v>7.1634336789776603</v>
      </c>
      <c r="M11362">
        <v>7.8512943249587801</v>
      </c>
      <c r="N11362">
        <v>7.6189576860498001</v>
      </c>
      <c r="O11362">
        <v>7.5280070821620004</v>
      </c>
      <c r="P11362">
        <v>7.9269590513014201</v>
      </c>
      <c r="Q11362">
        <v>2.8218677180984102</v>
      </c>
    </row>
    <row r="11363" spans="1:17">
      <c r="A11363" t="s">
        <v>20677</v>
      </c>
      <c r="B11363" s="16" t="s">
        <v>20678</v>
      </c>
      <c r="C11363">
        <v>7.42353386182661</v>
      </c>
      <c r="D11363">
        <v>7.3688478284412797</v>
      </c>
      <c r="E11363">
        <v>7.2927897048973698</v>
      </c>
      <c r="F11363">
        <v>7.4107746827052701</v>
      </c>
      <c r="G11363">
        <v>7.2182388467665897</v>
      </c>
      <c r="H11363">
        <v>7.4402919562666199</v>
      </c>
      <c r="I11363">
        <v>6.7936822339404497</v>
      </c>
      <c r="J11363">
        <v>7.3328108528804901</v>
      </c>
      <c r="K11363">
        <v>6.7378440855087396</v>
      </c>
      <c r="L11363">
        <v>7.0839309273197903</v>
      </c>
      <c r="M11363">
        <v>6.9122766699525497</v>
      </c>
      <c r="N11363">
        <v>7.0132596144020196</v>
      </c>
      <c r="O11363">
        <v>7.08427309548349</v>
      </c>
      <c r="P11363">
        <v>7.5104440579032898</v>
      </c>
      <c r="Q11363">
        <v>2.8218677180984102</v>
      </c>
    </row>
    <row r="11364" spans="1:17">
      <c r="A11364" t="s">
        <v>20679</v>
      </c>
      <c r="B11364" s="16" t="s">
        <v>18526</v>
      </c>
      <c r="C11364">
        <v>7.9881288110009603</v>
      </c>
      <c r="D11364">
        <v>7.9452567959986897</v>
      </c>
      <c r="E11364">
        <v>8.0813646268332704</v>
      </c>
      <c r="F11364">
        <v>7.9879493569872304</v>
      </c>
      <c r="G11364">
        <v>7.8116781654464402</v>
      </c>
      <c r="H11364">
        <v>8.2069884902560695</v>
      </c>
      <c r="I11364">
        <v>8.3091735102649906</v>
      </c>
      <c r="J11364">
        <v>7.7141668066136297</v>
      </c>
      <c r="K11364">
        <v>8.0065688212788402</v>
      </c>
      <c r="L11364">
        <v>8.0850510301505203</v>
      </c>
      <c r="M11364">
        <v>7.8733696912725399</v>
      </c>
      <c r="N11364">
        <v>7.8020733967153699</v>
      </c>
      <c r="O11364">
        <v>7.9346326778964</v>
      </c>
      <c r="P11364">
        <v>8.2548890296171304</v>
      </c>
      <c r="Q11364">
        <v>8.2978683598244807</v>
      </c>
    </row>
    <row r="11365" spans="1:17">
      <c r="A11365" t="s">
        <v>20680</v>
      </c>
      <c r="B11365" s="16" t="s">
        <v>20681</v>
      </c>
      <c r="C11365">
        <v>7.6489327972817103</v>
      </c>
      <c r="D11365">
        <v>7.6198404709994101</v>
      </c>
      <c r="E11365">
        <v>8.1180683160718399</v>
      </c>
      <c r="F11365">
        <v>7.6492124965412103</v>
      </c>
      <c r="G11365">
        <v>7.3910775129397202</v>
      </c>
      <c r="H11365">
        <v>7.7434896700071896</v>
      </c>
      <c r="I11365">
        <v>7.7089126132669996</v>
      </c>
      <c r="J11365">
        <v>7.7443036943194103</v>
      </c>
      <c r="K11365">
        <v>7.6182326434521599</v>
      </c>
      <c r="L11365">
        <v>7.4812953610360804</v>
      </c>
      <c r="M11365">
        <v>7.3297557659107397</v>
      </c>
      <c r="N11365">
        <v>7.4370631219760002</v>
      </c>
      <c r="O11365">
        <v>7.6898638089583899</v>
      </c>
      <c r="P11365">
        <v>7.8596505864958797</v>
      </c>
      <c r="Q11365">
        <v>7.5369478347710803</v>
      </c>
    </row>
    <row r="11366" spans="1:17">
      <c r="A11366" t="s">
        <v>20682</v>
      </c>
      <c r="B11366" s="16" t="s">
        <v>20683</v>
      </c>
      <c r="C11366">
        <v>7.84376173833859</v>
      </c>
      <c r="D11366">
        <v>7.9674893623379104</v>
      </c>
      <c r="E11366">
        <v>7.7482491570996297</v>
      </c>
      <c r="F11366">
        <v>7.5959218196393197</v>
      </c>
      <c r="G11366">
        <v>7.4443611185871497</v>
      </c>
      <c r="H11366">
        <v>7.9565621743846702</v>
      </c>
      <c r="I11366">
        <v>7.7911443219641701</v>
      </c>
      <c r="J11366">
        <v>7.9392545499825102</v>
      </c>
      <c r="K11366">
        <v>7.8826501789622299</v>
      </c>
      <c r="L11366">
        <v>7.5945088031631904</v>
      </c>
      <c r="M11366">
        <v>7.6052566679183498</v>
      </c>
      <c r="N11366">
        <v>7.4301215020004001</v>
      </c>
      <c r="O11366">
        <v>7.5618678470322704</v>
      </c>
      <c r="P11366">
        <v>8.10605289022606</v>
      </c>
      <c r="Q11366">
        <v>5.09416193408443</v>
      </c>
    </row>
    <row r="11367" spans="1:17">
      <c r="A11367" t="s">
        <v>20684</v>
      </c>
      <c r="B11367" s="16" t="s">
        <v>20685</v>
      </c>
      <c r="C11367">
        <v>8.5404500271647006</v>
      </c>
      <c r="D11367">
        <v>8.4597798738528205</v>
      </c>
      <c r="E11367">
        <v>8.5967509068450791</v>
      </c>
      <c r="F11367">
        <v>8.1811406841559897</v>
      </c>
      <c r="G11367">
        <v>8.2941627893903505</v>
      </c>
      <c r="H11367">
        <v>8.3961422955397698</v>
      </c>
      <c r="I11367">
        <v>8.3276499299881905</v>
      </c>
      <c r="J11367">
        <v>8.1943516220584804</v>
      </c>
      <c r="K11367">
        <v>8.2927925800805795</v>
      </c>
      <c r="L11367">
        <v>8.3039461107365309</v>
      </c>
      <c r="M11367">
        <v>8.0772971265180296</v>
      </c>
      <c r="N11367">
        <v>7.9156852216043596</v>
      </c>
      <c r="O11367">
        <v>8.2214385756642496</v>
      </c>
      <c r="P11367">
        <v>8.5562564338051299</v>
      </c>
      <c r="Q11367">
        <v>8.48255560796823</v>
      </c>
    </row>
    <row r="11368" spans="1:17">
      <c r="A11368" t="s">
        <v>20686</v>
      </c>
      <c r="B11368" s="16" t="s">
        <v>20687</v>
      </c>
      <c r="C11368">
        <v>8.3145159298255802</v>
      </c>
      <c r="D11368">
        <v>8.4753727228429003</v>
      </c>
      <c r="E11368">
        <v>8.4461584126447793</v>
      </c>
      <c r="F11368">
        <v>8.65979222952142</v>
      </c>
      <c r="G11368">
        <v>8.4209484420642795</v>
      </c>
      <c r="H11368">
        <v>9.7594953852798891</v>
      </c>
      <c r="I11368">
        <v>8.7591393398351904</v>
      </c>
      <c r="J11368">
        <v>8.8254086559961795</v>
      </c>
      <c r="K11368">
        <v>8.5204410050493902</v>
      </c>
      <c r="L11368">
        <v>8.5946799452037101</v>
      </c>
      <c r="M11368">
        <v>8.9783456260694408</v>
      </c>
      <c r="N11368">
        <v>8.8531727646456808</v>
      </c>
      <c r="O11368">
        <v>8.9027019538066394</v>
      </c>
      <c r="P11368">
        <v>8.8921008174376297</v>
      </c>
      <c r="Q11368">
        <v>7.1565710053807701</v>
      </c>
    </row>
    <row r="11369" spans="1:17">
      <c r="A11369" t="s">
        <v>20688</v>
      </c>
      <c r="B11369" s="16" t="s">
        <v>20689</v>
      </c>
      <c r="C11369">
        <v>8.6544280214508404</v>
      </c>
      <c r="D11369">
        <v>8.6254704712426502</v>
      </c>
      <c r="E11369">
        <v>8.8321084058997705</v>
      </c>
      <c r="F11369">
        <v>8.8627340062572006</v>
      </c>
      <c r="G11369">
        <v>8.4657582755512504</v>
      </c>
      <c r="H11369">
        <v>9.4487569850186102</v>
      </c>
      <c r="I11369">
        <v>8.5980355708659708</v>
      </c>
      <c r="J11369">
        <v>8.8233951479009392</v>
      </c>
      <c r="K11369">
        <v>8.4111062169257007</v>
      </c>
      <c r="L11369">
        <v>8.6452946923650593</v>
      </c>
      <c r="M11369">
        <v>8.7147966398310608</v>
      </c>
      <c r="N11369">
        <v>8.8711979712925793</v>
      </c>
      <c r="O11369">
        <v>8.7787585416736906</v>
      </c>
      <c r="P11369">
        <v>8.4821469917618106</v>
      </c>
      <c r="Q11369">
        <v>7.9670857749043096</v>
      </c>
    </row>
    <row r="11370" spans="1:17">
      <c r="A11370" t="s">
        <v>20690</v>
      </c>
      <c r="B11370" s="16" t="s">
        <v>20691</v>
      </c>
      <c r="C11370">
        <v>8.3434303597549597</v>
      </c>
      <c r="D11370">
        <v>8.0364118281461305</v>
      </c>
      <c r="E11370">
        <v>7.5294092821253802</v>
      </c>
      <c r="F11370">
        <v>7.7156652707773601</v>
      </c>
      <c r="G11370">
        <v>8.4171506451643392</v>
      </c>
      <c r="H11370">
        <v>7.3497448055988004</v>
      </c>
      <c r="I11370">
        <v>8.5796564974796095</v>
      </c>
      <c r="J11370">
        <v>7.9687194154310497</v>
      </c>
      <c r="K11370">
        <v>8.4377606781218208</v>
      </c>
      <c r="L11370">
        <v>9.0643593053392699</v>
      </c>
      <c r="M11370">
        <v>8.8169820844151001</v>
      </c>
      <c r="N11370">
        <v>9.0671055975068509</v>
      </c>
      <c r="O11370">
        <v>8.5378325110937805</v>
      </c>
      <c r="P11370">
        <v>8.0467780289509605</v>
      </c>
      <c r="Q11370">
        <v>9.3629875558906797</v>
      </c>
    </row>
    <row r="11371" spans="1:17">
      <c r="A11371" t="s">
        <v>20692</v>
      </c>
      <c r="B11371" s="16" t="s">
        <v>20693</v>
      </c>
      <c r="C11371">
        <v>7.1561059378845204</v>
      </c>
      <c r="D11371">
        <v>7.1758592373276899</v>
      </c>
      <c r="E11371">
        <v>6.8580293081962402</v>
      </c>
      <c r="F11371">
        <v>7.2474690956782997</v>
      </c>
      <c r="G11371">
        <v>7.4957406231999801</v>
      </c>
      <c r="H11371">
        <v>7.0288609564987201</v>
      </c>
      <c r="I11371">
        <v>6.9926166397210201</v>
      </c>
      <c r="J11371">
        <v>6.9369807134411303</v>
      </c>
      <c r="K11371">
        <v>6.8483229266356602</v>
      </c>
      <c r="L11371">
        <v>6.7951119533207596</v>
      </c>
      <c r="M11371">
        <v>7.5238188887914399</v>
      </c>
      <c r="N11371">
        <v>7.8702856166430299</v>
      </c>
      <c r="O11371">
        <v>7.76236314720368</v>
      </c>
      <c r="P11371">
        <v>6.8539498093667603</v>
      </c>
      <c r="Q11371">
        <v>7.8374797051227896</v>
      </c>
    </row>
    <row r="11372" spans="1:17">
      <c r="A11372" t="s">
        <v>20694</v>
      </c>
      <c r="B11372" s="16" t="s">
        <v>1100</v>
      </c>
      <c r="C11372">
        <v>5.44603397655621</v>
      </c>
      <c r="D11372">
        <v>5.6620405777712897</v>
      </c>
      <c r="E11372">
        <v>5.54791781288802</v>
      </c>
      <c r="F11372">
        <v>5.2006385452395101</v>
      </c>
      <c r="G11372">
        <v>5.5640625942373703</v>
      </c>
      <c r="H11372">
        <v>4.07504641393726</v>
      </c>
      <c r="I11372">
        <v>5.1197440703333399</v>
      </c>
      <c r="J11372">
        <v>5.0671121988910901</v>
      </c>
      <c r="K11372">
        <v>5.52962448084548</v>
      </c>
      <c r="L11372">
        <v>5.5725684340267403</v>
      </c>
      <c r="M11372">
        <v>5.0616059647101501</v>
      </c>
      <c r="N11372">
        <v>5.5585000893321901</v>
      </c>
      <c r="O11372">
        <v>5.0843574666703004</v>
      </c>
      <c r="P11372">
        <v>4.6013142303928598</v>
      </c>
      <c r="Q11372">
        <v>6.6375058506955904</v>
      </c>
    </row>
    <row r="11373" spans="1:17">
      <c r="A11373" t="s">
        <v>20695</v>
      </c>
      <c r="B11373" s="16" t="s">
        <v>1009</v>
      </c>
      <c r="C11373">
        <v>7.0369858748898499</v>
      </c>
      <c r="D11373">
        <v>7.1053021002472896</v>
      </c>
      <c r="E11373">
        <v>7.4451736993824396</v>
      </c>
      <c r="F11373">
        <v>7.1838182968242599</v>
      </c>
      <c r="G11373">
        <v>7.5522969472107997</v>
      </c>
      <c r="H11373">
        <v>7.14949689066004</v>
      </c>
      <c r="I11373">
        <v>8.9619419586208302</v>
      </c>
      <c r="J11373">
        <v>8.1849695405982796</v>
      </c>
      <c r="K11373">
        <v>7.80738720141568</v>
      </c>
      <c r="L11373">
        <v>8.7466470317596006</v>
      </c>
      <c r="M11373">
        <v>8.5094166588323397</v>
      </c>
      <c r="N11373">
        <v>9.0581420067648004</v>
      </c>
      <c r="O11373">
        <v>7.9818224758641101</v>
      </c>
      <c r="P11373">
        <v>9.1103600319404006</v>
      </c>
      <c r="Q11373">
        <v>9.9057254354815303</v>
      </c>
    </row>
    <row r="11374" spans="1:17">
      <c r="A11374" t="s">
        <v>20696</v>
      </c>
      <c r="B11374" s="16" t="s">
        <v>20697</v>
      </c>
      <c r="C11374">
        <v>8.1235100418395501</v>
      </c>
      <c r="D11374">
        <v>8.2067956990831892</v>
      </c>
      <c r="E11374">
        <v>8.3465918551607405</v>
      </c>
      <c r="F11374">
        <v>8.5037741754335006</v>
      </c>
      <c r="G11374">
        <v>8.71189751995019</v>
      </c>
      <c r="H11374">
        <v>7.8284185686050796</v>
      </c>
      <c r="I11374">
        <v>8.3781583099535393</v>
      </c>
      <c r="J11374">
        <v>8.1208108886503307</v>
      </c>
      <c r="K11374">
        <v>8.4318799122865098</v>
      </c>
      <c r="L11374">
        <v>8.2720838813875606</v>
      </c>
      <c r="M11374">
        <v>8.4519291781457309</v>
      </c>
      <c r="N11374">
        <v>8.6354147359956208</v>
      </c>
      <c r="O11374">
        <v>8.6340947385637303</v>
      </c>
      <c r="P11374">
        <v>8.1404815016067307</v>
      </c>
      <c r="Q11374">
        <v>9.2656390107680107</v>
      </c>
    </row>
    <row r="11375" spans="1:17">
      <c r="A11375" t="s">
        <v>20698</v>
      </c>
      <c r="B11375" s="16" t="s">
        <v>20699</v>
      </c>
      <c r="C11375">
        <v>7.4503947738963197</v>
      </c>
      <c r="D11375">
        <v>7.3486408973780701</v>
      </c>
      <c r="E11375">
        <v>7.2043884532365698</v>
      </c>
      <c r="F11375">
        <v>7.4107746827052701</v>
      </c>
      <c r="G11375">
        <v>7.1556738547792804</v>
      </c>
      <c r="H11375">
        <v>7.7651961808521097</v>
      </c>
      <c r="I11375">
        <v>7.1590348358018003</v>
      </c>
      <c r="J11375">
        <v>7.2867071673945603</v>
      </c>
      <c r="K11375">
        <v>7.2070244230751896</v>
      </c>
      <c r="L11375">
        <v>7.2460840770395798</v>
      </c>
      <c r="M11375">
        <v>7.1053322250166104</v>
      </c>
      <c r="N11375">
        <v>7.7304681170873897</v>
      </c>
      <c r="O11375">
        <v>7.2478896704664404</v>
      </c>
      <c r="P11375">
        <v>7.42914401366719</v>
      </c>
      <c r="Q11375">
        <v>6.2843132996066204</v>
      </c>
    </row>
    <row r="11376" spans="1:17">
      <c r="A11376" t="s">
        <v>20700</v>
      </c>
      <c r="B11376" s="16" t="s">
        <v>20701</v>
      </c>
      <c r="C11376">
        <v>10.460208571968799</v>
      </c>
      <c r="D11376">
        <v>10.468554144276901</v>
      </c>
      <c r="E11376">
        <v>10.336249274332101</v>
      </c>
      <c r="F11376">
        <v>10.1533512183779</v>
      </c>
      <c r="G11376">
        <v>10.361450173023201</v>
      </c>
      <c r="H11376">
        <v>9.8177249624037604</v>
      </c>
      <c r="I11376">
        <v>10.3071384834596</v>
      </c>
      <c r="J11376">
        <v>9.9007614632187604</v>
      </c>
      <c r="K11376">
        <v>10.6731016058589</v>
      </c>
      <c r="L11376">
        <v>10.2526798220789</v>
      </c>
      <c r="M11376">
        <v>10.186751214557299</v>
      </c>
      <c r="N11376">
        <v>9.7666444873479303</v>
      </c>
      <c r="O11376">
        <v>10.2647239064472</v>
      </c>
      <c r="P11376">
        <v>10.2354902867006</v>
      </c>
      <c r="Q11376">
        <v>10.8454464916336</v>
      </c>
    </row>
    <row r="11377" spans="1:17">
      <c r="A11377" t="s">
        <v>20702</v>
      </c>
      <c r="B11377" s="16" t="s">
        <v>20703</v>
      </c>
      <c r="C11377">
        <v>8.5652056327769195</v>
      </c>
      <c r="D11377">
        <v>8.5626290869313397</v>
      </c>
      <c r="E11377">
        <v>8.4219040861585892</v>
      </c>
      <c r="F11377">
        <v>8.9480524885755894</v>
      </c>
      <c r="G11377">
        <v>8.3864025800609703</v>
      </c>
      <c r="H11377">
        <v>9.16045402385142</v>
      </c>
      <c r="I11377">
        <v>8.5069494427486507</v>
      </c>
      <c r="J11377">
        <v>8.6682516109219794</v>
      </c>
      <c r="K11377">
        <v>8.4668099347800396</v>
      </c>
      <c r="L11377">
        <v>8.6672321134242001</v>
      </c>
      <c r="M11377">
        <v>8.7549602457107802</v>
      </c>
      <c r="N11377">
        <v>8.8270252224599002</v>
      </c>
      <c r="O11377">
        <v>8.5523274973466492</v>
      </c>
      <c r="P11377">
        <v>8.3063331283135806</v>
      </c>
      <c r="Q11377">
        <v>7.3593062614465703</v>
      </c>
    </row>
    <row r="11378" spans="1:17">
      <c r="A11378" t="s">
        <v>20704</v>
      </c>
      <c r="B11378" s="16" t="s">
        <v>20705</v>
      </c>
      <c r="C11378">
        <v>7.0892526012794601</v>
      </c>
      <c r="D11378">
        <v>6.8509999593391502</v>
      </c>
      <c r="E11378">
        <v>7.5384713863363499</v>
      </c>
      <c r="F11378">
        <v>7.3017728268393398</v>
      </c>
      <c r="G11378">
        <v>7.2613161132678199</v>
      </c>
      <c r="H11378">
        <v>7.3992083643783904</v>
      </c>
      <c r="I11378">
        <v>7.6630560713496596</v>
      </c>
      <c r="J11378">
        <v>7.4100962587072301</v>
      </c>
      <c r="K11378">
        <v>6.7568598344663897</v>
      </c>
      <c r="L11378">
        <v>7.3173048171528698</v>
      </c>
      <c r="M11378">
        <v>7.5830935601484004</v>
      </c>
      <c r="N11378">
        <v>7.2045612545858004</v>
      </c>
      <c r="O11378">
        <v>7.5231041036696498</v>
      </c>
      <c r="P11378">
        <v>7.2301065543756904</v>
      </c>
      <c r="Q11378">
        <v>6.2843132996066204</v>
      </c>
    </row>
    <row r="11379" spans="1:17">
      <c r="A11379" t="s">
        <v>20706</v>
      </c>
      <c r="B11379" s="16" t="s">
        <v>20707</v>
      </c>
      <c r="C11379">
        <v>13.135396479547101</v>
      </c>
      <c r="D11379">
        <v>13.184202975943499</v>
      </c>
      <c r="E11379">
        <v>13.087146863616899</v>
      </c>
      <c r="F11379">
        <v>13.546137619369601</v>
      </c>
      <c r="G11379">
        <v>13.1666984732276</v>
      </c>
      <c r="H11379">
        <v>13.4828899343934</v>
      </c>
      <c r="I11379">
        <v>12.970839636398001</v>
      </c>
      <c r="J11379">
        <v>13.496349305651799</v>
      </c>
      <c r="K11379">
        <v>13.194056938781801</v>
      </c>
      <c r="L11379">
        <v>13.0835026117678</v>
      </c>
      <c r="M11379">
        <v>13.044625238759499</v>
      </c>
      <c r="N11379">
        <v>12.997518249190501</v>
      </c>
      <c r="O11379">
        <v>12.836833549753999</v>
      </c>
      <c r="P11379">
        <v>13.1402289222988</v>
      </c>
      <c r="Q11379">
        <v>12.2493182953472</v>
      </c>
    </row>
    <row r="11380" spans="1:17">
      <c r="A11380" t="s">
        <v>20708</v>
      </c>
      <c r="B11380" s="16" t="s">
        <v>20709</v>
      </c>
      <c r="C11380">
        <v>10.0422706716598</v>
      </c>
      <c r="D11380">
        <v>9.9424894181801005</v>
      </c>
      <c r="E11380">
        <v>10.029513520576099</v>
      </c>
      <c r="F11380">
        <v>10.0699311676145</v>
      </c>
      <c r="G11380">
        <v>10.1962845938979</v>
      </c>
      <c r="H11380">
        <v>9.9979458833961097</v>
      </c>
      <c r="I11380">
        <v>10.035553500875</v>
      </c>
      <c r="J11380">
        <v>9.7069129525612894</v>
      </c>
      <c r="K11380">
        <v>10.363727258809201</v>
      </c>
      <c r="L11380">
        <v>10.3320490968224</v>
      </c>
      <c r="M11380">
        <v>9.9769876561932502</v>
      </c>
      <c r="N11380">
        <v>10.2893458792721</v>
      </c>
      <c r="O11380">
        <v>10.233593161931401</v>
      </c>
      <c r="P11380">
        <v>9.95529038595358</v>
      </c>
      <c r="Q11380">
        <v>11.078253435781299</v>
      </c>
    </row>
    <row r="11381" spans="1:17">
      <c r="A11381" t="s">
        <v>20710</v>
      </c>
      <c r="B11381" s="16" t="s">
        <v>20711</v>
      </c>
      <c r="C11381">
        <v>3.8862082974622001</v>
      </c>
      <c r="D11381">
        <v>4.3876263279161201</v>
      </c>
      <c r="E11381">
        <v>5.0693649437607</v>
      </c>
      <c r="F11381">
        <v>4.3517302712450299</v>
      </c>
      <c r="G11381">
        <v>4.2225520177193703</v>
      </c>
      <c r="H11381">
        <v>4.1560374762891303</v>
      </c>
      <c r="I11381">
        <v>4.30650913402902</v>
      </c>
      <c r="J11381">
        <v>3.8565114723405598</v>
      </c>
      <c r="K11381">
        <v>3.99457577781329</v>
      </c>
      <c r="L11381">
        <v>4.7015176725495298</v>
      </c>
      <c r="M11381">
        <v>4.4983624523483101</v>
      </c>
      <c r="N11381">
        <v>4.3174573962368399</v>
      </c>
      <c r="O11381">
        <v>4.8406433623781604</v>
      </c>
      <c r="P11381">
        <v>4.1712528320562896</v>
      </c>
      <c r="Q11381">
        <v>5.09416193408443</v>
      </c>
    </row>
    <row r="11382" spans="1:17">
      <c r="A11382" t="s">
        <v>20712</v>
      </c>
      <c r="B11382" s="16" t="s">
        <v>20713</v>
      </c>
      <c r="C11382">
        <v>7.0806726399707198</v>
      </c>
      <c r="D11382">
        <v>7.31431822896469</v>
      </c>
      <c r="E11382">
        <v>6.7369669261823404</v>
      </c>
      <c r="F11382">
        <v>7.2195275182138001</v>
      </c>
      <c r="G11382">
        <v>7.3597189200466699</v>
      </c>
      <c r="H11382">
        <v>7.6297575578743002</v>
      </c>
      <c r="I11382">
        <v>7.1340077301057701</v>
      </c>
      <c r="J11382">
        <v>7.0723606760814599</v>
      </c>
      <c r="K11382">
        <v>6.4410344304551499</v>
      </c>
      <c r="L11382">
        <v>6.8729551756282499</v>
      </c>
      <c r="M11382">
        <v>7.4908603378975798</v>
      </c>
      <c r="N11382">
        <v>7.2837478732022003</v>
      </c>
      <c r="O11382">
        <v>7.4422943721941399</v>
      </c>
      <c r="P11382">
        <v>7.42914401366719</v>
      </c>
      <c r="Q11382">
        <v>5.81282804418474</v>
      </c>
    </row>
    <row r="11383" spans="1:17">
      <c r="A11383" t="s">
        <v>20714</v>
      </c>
      <c r="B11383" s="16" t="s">
        <v>20715</v>
      </c>
      <c r="C11383">
        <v>5.5257755444735697</v>
      </c>
      <c r="D11383">
        <v>5.4969810266401202</v>
      </c>
      <c r="E11383">
        <v>5.30798454985728</v>
      </c>
      <c r="F11383">
        <v>5.3934871370174804</v>
      </c>
      <c r="G11383">
        <v>5.2496646871628903</v>
      </c>
      <c r="H11383">
        <v>5.0023896186610397</v>
      </c>
      <c r="I11383">
        <v>5.1197440703333399</v>
      </c>
      <c r="J11383">
        <v>5.2279045433873996</v>
      </c>
      <c r="K11383">
        <v>5.4363438608835697</v>
      </c>
      <c r="L11383">
        <v>5.5725684340267403</v>
      </c>
      <c r="M11383">
        <v>4.5794486673888004</v>
      </c>
      <c r="N11383">
        <v>4.6183712388410303</v>
      </c>
      <c r="O11383">
        <v>4.2491040476565001</v>
      </c>
      <c r="P11383">
        <v>5.6022656228975496</v>
      </c>
      <c r="Q11383">
        <v>5.81282804418474</v>
      </c>
    </row>
    <row r="11384" spans="1:17">
      <c r="A11384" t="s">
        <v>20716</v>
      </c>
      <c r="B11384" s="16" t="s">
        <v>875</v>
      </c>
      <c r="C11384">
        <v>8.7707333449616893</v>
      </c>
      <c r="D11384">
        <v>8.6749238198837109</v>
      </c>
      <c r="E11384">
        <v>8.5836924836464004</v>
      </c>
      <c r="F11384">
        <v>8.71825860408617</v>
      </c>
      <c r="G11384">
        <v>8.5686240070536801</v>
      </c>
      <c r="H11384">
        <v>9.0870142653466992</v>
      </c>
      <c r="I11384">
        <v>8.6101593998667205</v>
      </c>
      <c r="J11384">
        <v>8.7211216179701392</v>
      </c>
      <c r="K11384">
        <v>8.6194804785925108</v>
      </c>
      <c r="L11384">
        <v>8.6672321134242001</v>
      </c>
      <c r="M11384">
        <v>8.6135777911916893</v>
      </c>
      <c r="N11384">
        <v>8.5706979596082302</v>
      </c>
      <c r="O11384">
        <v>8.4398866144422104</v>
      </c>
      <c r="P11384">
        <v>8.6587555712540691</v>
      </c>
      <c r="Q11384">
        <v>7.6950435514148801</v>
      </c>
    </row>
    <row r="11385" spans="1:17">
      <c r="A11385" t="s">
        <v>20717</v>
      </c>
      <c r="B11385" s="16" t="s">
        <v>18641</v>
      </c>
      <c r="C11385">
        <v>11.450903160446</v>
      </c>
      <c r="D11385">
        <v>11.5383269591727</v>
      </c>
      <c r="E11385">
        <v>11.303371374155599</v>
      </c>
      <c r="F11385">
        <v>11.294769972136701</v>
      </c>
      <c r="G11385">
        <v>11.3596523582186</v>
      </c>
      <c r="H11385">
        <v>11.451701369500601</v>
      </c>
      <c r="I11385">
        <v>11.4738367768029</v>
      </c>
      <c r="J11385">
        <v>11.7186802931078</v>
      </c>
      <c r="K11385">
        <v>12.0478711856868</v>
      </c>
      <c r="L11385">
        <v>11.546020929139701</v>
      </c>
      <c r="M11385">
        <v>11.320949894089001</v>
      </c>
      <c r="N11385">
        <v>11.212692261760299</v>
      </c>
      <c r="O11385">
        <v>11.3000272187943</v>
      </c>
      <c r="P11385">
        <v>11.754684119180499</v>
      </c>
      <c r="Q11385">
        <v>11.049299013344999</v>
      </c>
    </row>
    <row r="11386" spans="1:17">
      <c r="A11386" t="s">
        <v>20718</v>
      </c>
      <c r="B11386" s="16" t="s">
        <v>506</v>
      </c>
      <c r="C11386">
        <v>8.0376363763579803</v>
      </c>
      <c r="D11386">
        <v>7.9980494828353201</v>
      </c>
      <c r="E11386">
        <v>8.3414283180129196</v>
      </c>
      <c r="F11386">
        <v>8.2238920523872192</v>
      </c>
      <c r="G11386">
        <v>8.3024221523858994</v>
      </c>
      <c r="H11386">
        <v>8.2766183122580106</v>
      </c>
      <c r="I11386">
        <v>8.5765704099456794</v>
      </c>
      <c r="J11386">
        <v>9.4981339326062404</v>
      </c>
      <c r="K11386">
        <v>8.5986355361842808</v>
      </c>
      <c r="L11386">
        <v>8.8581258501564797</v>
      </c>
      <c r="M11386">
        <v>8.7863046023269291</v>
      </c>
      <c r="N11386">
        <v>9.5647109350764499</v>
      </c>
      <c r="O11386">
        <v>8.8072368008774102</v>
      </c>
      <c r="P11386">
        <v>8.2653258044662099</v>
      </c>
      <c r="Q11386">
        <v>9.6208993709487292</v>
      </c>
    </row>
    <row r="11387" spans="1:17">
      <c r="A11387" t="s">
        <v>20719</v>
      </c>
      <c r="B11387" s="16" t="s">
        <v>20720</v>
      </c>
      <c r="C11387">
        <v>7.8738161322913598</v>
      </c>
      <c r="D11387">
        <v>7.7280199243218703</v>
      </c>
      <c r="E11387">
        <v>8.5572153554240291</v>
      </c>
      <c r="F11387">
        <v>7.89838942043591</v>
      </c>
      <c r="G11387">
        <v>7.92304149322044</v>
      </c>
      <c r="H11387">
        <v>9.3445770667678296</v>
      </c>
      <c r="I11387">
        <v>8.2288771393807494</v>
      </c>
      <c r="J11387">
        <v>8.5441379490571006</v>
      </c>
      <c r="K11387">
        <v>7.7658900712178403</v>
      </c>
      <c r="L11387">
        <v>7.9968112166957503</v>
      </c>
      <c r="M11387">
        <v>9.0877389268511397</v>
      </c>
      <c r="N11387">
        <v>9.1621945453555007</v>
      </c>
      <c r="O11387">
        <v>9.3358510615018897</v>
      </c>
      <c r="P11387">
        <v>7.5621983133254398</v>
      </c>
      <c r="Q11387">
        <v>7.6950435514148801</v>
      </c>
    </row>
    <row r="11388" spans="1:17">
      <c r="A11388" t="s">
        <v>20721</v>
      </c>
      <c r="B11388" s="16" t="s">
        <v>20722</v>
      </c>
      <c r="C11388">
        <v>8.8100976377929907</v>
      </c>
      <c r="D11388">
        <v>9.1139247785692792</v>
      </c>
      <c r="E11388">
        <v>9.4170607528715404</v>
      </c>
      <c r="F11388">
        <v>8.5715346373041896</v>
      </c>
      <c r="G11388">
        <v>9.0960242477919095</v>
      </c>
      <c r="H11388">
        <v>8.6849549052405504</v>
      </c>
      <c r="I11388">
        <v>10.833144162215101</v>
      </c>
      <c r="J11388">
        <v>10.3590086043427</v>
      </c>
      <c r="K11388">
        <v>8.5121044648970301</v>
      </c>
      <c r="L11388">
        <v>10.6239166447291</v>
      </c>
      <c r="M11388">
        <v>9.8976018414470293</v>
      </c>
      <c r="N11388">
        <v>10.291259352726801</v>
      </c>
      <c r="O11388">
        <v>8.8970352975835301</v>
      </c>
      <c r="P11388">
        <v>11.0737566738262</v>
      </c>
      <c r="Q11388">
        <v>9.3629875558906797</v>
      </c>
    </row>
    <row r="11389" spans="1:17">
      <c r="A11389" t="s">
        <v>20723</v>
      </c>
      <c r="B11389" s="16" t="s">
        <v>20724</v>
      </c>
      <c r="C11389">
        <v>5.5257755444735697</v>
      </c>
      <c r="D11389">
        <v>5.6396332121204704</v>
      </c>
      <c r="E11389">
        <v>5.1699772735735099</v>
      </c>
      <c r="F11389">
        <v>6.2619685895580499</v>
      </c>
      <c r="G11389">
        <v>6.18782596009234</v>
      </c>
      <c r="H11389">
        <v>6.2470480060233298</v>
      </c>
      <c r="I11389">
        <v>5.4614747608994199</v>
      </c>
      <c r="J11389">
        <v>5.5218381907595999</v>
      </c>
      <c r="K11389">
        <v>5.4837765726009904</v>
      </c>
      <c r="L11389">
        <v>5.3679389808257501</v>
      </c>
      <c r="M11389">
        <v>6.7857001527871796</v>
      </c>
      <c r="N11389">
        <v>6.6678003653061104</v>
      </c>
      <c r="O11389">
        <v>6.7392804787759504</v>
      </c>
      <c r="P11389">
        <v>5.6022656228975496</v>
      </c>
      <c r="Q11389">
        <v>2.8218677180984102</v>
      </c>
    </row>
    <row r="11390" spans="1:17">
      <c r="A11390" t="s">
        <v>20725</v>
      </c>
      <c r="B11390" s="16" t="s">
        <v>20726</v>
      </c>
      <c r="C11390">
        <v>9.4663231451672605</v>
      </c>
      <c r="D11390">
        <v>9.4181058954326797</v>
      </c>
      <c r="E11390">
        <v>7.1814110226186303</v>
      </c>
      <c r="F11390">
        <v>7.5405812384578796</v>
      </c>
      <c r="G11390">
        <v>7.5100895396059402</v>
      </c>
      <c r="H11390">
        <v>8.61500983850366</v>
      </c>
      <c r="I11390">
        <v>9.3184110816595904</v>
      </c>
      <c r="J11390">
        <v>6.3990475039817403</v>
      </c>
      <c r="K11390">
        <v>10.326190598415</v>
      </c>
      <c r="L11390">
        <v>10.0210909632035</v>
      </c>
      <c r="M11390">
        <v>8.3081422645750607</v>
      </c>
      <c r="N11390">
        <v>8.3570459374004393</v>
      </c>
      <c r="O11390">
        <v>7.5855752806785803</v>
      </c>
      <c r="P11390">
        <v>8.4181185696057703</v>
      </c>
      <c r="Q11390">
        <v>10.9742637136371</v>
      </c>
    </row>
    <row r="11391" spans="1:17">
      <c r="A11391" t="s">
        <v>20727</v>
      </c>
      <c r="B11391" s="16" t="s">
        <v>20728</v>
      </c>
      <c r="C11391">
        <v>10.6325615671353</v>
      </c>
      <c r="D11391">
        <v>10.5627632799587</v>
      </c>
      <c r="E11391">
        <v>10.508463898788399</v>
      </c>
      <c r="F11391">
        <v>10.0970007919501</v>
      </c>
      <c r="G11391">
        <v>10.354519441966101</v>
      </c>
      <c r="H11391">
        <v>9.6846618632088202</v>
      </c>
      <c r="I11391">
        <v>10.4681210532517</v>
      </c>
      <c r="J11391">
        <v>9.8882970083883208</v>
      </c>
      <c r="K11391">
        <v>10.6198026938333</v>
      </c>
      <c r="L11391">
        <v>10.466323520274999</v>
      </c>
      <c r="M11391">
        <v>9.9109918366664793</v>
      </c>
      <c r="N11391">
        <v>9.8854087757874307</v>
      </c>
      <c r="O11391">
        <v>10.180167519074301</v>
      </c>
      <c r="P11391">
        <v>10.3129561139245</v>
      </c>
      <c r="Q11391">
        <v>11.1344751587799</v>
      </c>
    </row>
    <row r="11392" spans="1:17">
      <c r="A11392" t="s">
        <v>20729</v>
      </c>
      <c r="B11392" s="16" t="e">
        <v>#N/A</v>
      </c>
      <c r="C11392">
        <v>5.9266634316532896</v>
      </c>
      <c r="D11392">
        <v>6.0479734974183996</v>
      </c>
      <c r="E11392">
        <v>5.7834864418304504</v>
      </c>
      <c r="F11392">
        <v>6.3935285504750903</v>
      </c>
      <c r="G11392">
        <v>6.4043416746310999</v>
      </c>
      <c r="H11392">
        <v>6.2625083699042996</v>
      </c>
      <c r="I11392">
        <v>5.8430298477526499</v>
      </c>
      <c r="J11392">
        <v>5.8942311513933401</v>
      </c>
      <c r="K11392">
        <v>6.1833404654740303</v>
      </c>
      <c r="L11392">
        <v>5.88986996217022</v>
      </c>
      <c r="M11392">
        <v>6.2877668157501896</v>
      </c>
      <c r="N11392">
        <v>6.3058276490510803</v>
      </c>
      <c r="O11392">
        <v>6.4795905805206404</v>
      </c>
      <c r="P11392">
        <v>6.0327560215808402</v>
      </c>
      <c r="Q11392">
        <v>5.09416193408443</v>
      </c>
    </row>
    <row r="11393" spans="1:17">
      <c r="A11393" t="s">
        <v>20730</v>
      </c>
      <c r="B11393" s="16" t="s">
        <v>20731</v>
      </c>
      <c r="C11393">
        <v>7.6604769151482097</v>
      </c>
      <c r="D11393">
        <v>7.4532705275772102</v>
      </c>
      <c r="E11393">
        <v>6.95616349127571</v>
      </c>
      <c r="F11393">
        <v>6.8240794826410198</v>
      </c>
      <c r="G11393">
        <v>6.9391485542025597</v>
      </c>
      <c r="H11393">
        <v>6.9360245443211097</v>
      </c>
      <c r="I11393">
        <v>7.3878958820696496</v>
      </c>
      <c r="J11393">
        <v>6.7281888773298499</v>
      </c>
      <c r="K11393">
        <v>7.6490009132579502</v>
      </c>
      <c r="L11393">
        <v>7.2606134762558101</v>
      </c>
      <c r="M11393">
        <v>7.0801992637840501</v>
      </c>
      <c r="N11393">
        <v>7.1293565844791704</v>
      </c>
      <c r="O11393">
        <v>7.1301899013384098</v>
      </c>
      <c r="P11393">
        <v>7.5016343753046</v>
      </c>
      <c r="Q11393">
        <v>5.81282804418474</v>
      </c>
    </row>
    <row r="11394" spans="1:17">
      <c r="A11394" t="s">
        <v>20732</v>
      </c>
      <c r="B11394" s="16" t="s">
        <v>20733</v>
      </c>
      <c r="C11394">
        <v>9.6306904392758206</v>
      </c>
      <c r="D11394">
        <v>9.4293544379949896</v>
      </c>
      <c r="E11394">
        <v>10.3478777302828</v>
      </c>
      <c r="F11394">
        <v>8.0447047320042202</v>
      </c>
      <c r="G11394">
        <v>9.2702937844744699</v>
      </c>
      <c r="H11394">
        <v>6.0648120825138196</v>
      </c>
      <c r="I11394">
        <v>7.2472401679243204</v>
      </c>
      <c r="J11394">
        <v>8.2966202921024603</v>
      </c>
      <c r="K11394">
        <v>9.2916243310579691</v>
      </c>
      <c r="L11394">
        <v>8.83408690315831</v>
      </c>
      <c r="M11394">
        <v>8.2781312851820505</v>
      </c>
      <c r="N11394">
        <v>7.5178495561431902</v>
      </c>
      <c r="O11394">
        <v>9.1306562691579192</v>
      </c>
      <c r="P11394">
        <v>7.8177017289439403</v>
      </c>
      <c r="Q11394">
        <v>10.7764508804262</v>
      </c>
    </row>
    <row r="11395" spans="1:17">
      <c r="A11395" t="s">
        <v>20734</v>
      </c>
      <c r="B11395" s="16" t="s">
        <v>20735</v>
      </c>
      <c r="C11395">
        <v>10.4635033866178</v>
      </c>
      <c r="D11395">
        <v>10.564221725067201</v>
      </c>
      <c r="E11395">
        <v>9.1889441324271601</v>
      </c>
      <c r="F11395">
        <v>8.8215865244195104</v>
      </c>
      <c r="G11395">
        <v>9.20793376942982</v>
      </c>
      <c r="H11395">
        <v>9.4437228826070996</v>
      </c>
      <c r="I11395">
        <v>9.5101037180241406</v>
      </c>
      <c r="J11395">
        <v>9.1676965585937396</v>
      </c>
      <c r="K11395">
        <v>9.6866983495316905</v>
      </c>
      <c r="L11395">
        <v>9.4610818547994207</v>
      </c>
      <c r="M11395">
        <v>9.4279235763844493</v>
      </c>
      <c r="N11395">
        <v>8.6563571598969506</v>
      </c>
      <c r="O11395">
        <v>9.4185942497663095</v>
      </c>
      <c r="P11395">
        <v>10.2630790042251</v>
      </c>
      <c r="Q11395">
        <v>7.8374797051227896</v>
      </c>
    </row>
    <row r="11396" spans="1:17">
      <c r="A11396" t="s">
        <v>20736</v>
      </c>
      <c r="B11396" s="16" t="s">
        <v>20737</v>
      </c>
      <c r="C11396">
        <v>10.689244009789901</v>
      </c>
      <c r="D11396">
        <v>10.6857745603587</v>
      </c>
      <c r="E11396">
        <v>10.890571899396001</v>
      </c>
      <c r="F11396">
        <v>11.0104858750072</v>
      </c>
      <c r="G11396">
        <v>10.7935168598099</v>
      </c>
      <c r="H11396">
        <v>10.432503572254801</v>
      </c>
      <c r="I11396">
        <v>10.4789016080355</v>
      </c>
      <c r="J11396">
        <v>10.6958337896885</v>
      </c>
      <c r="K11396">
        <v>10.534599048759199</v>
      </c>
      <c r="L11396">
        <v>10.689680494289901</v>
      </c>
      <c r="M11396">
        <v>10.6445018933053</v>
      </c>
      <c r="N11396">
        <v>10.9086953249177</v>
      </c>
      <c r="O11396">
        <v>10.626071148670899</v>
      </c>
      <c r="P11396">
        <v>9.9824164346575195</v>
      </c>
      <c r="Q11396">
        <v>11.034600925990199</v>
      </c>
    </row>
    <row r="11397" spans="1:17">
      <c r="A11397" t="s">
        <v>20738</v>
      </c>
      <c r="B11397" s="16" t="s">
        <v>20739</v>
      </c>
      <c r="C11397">
        <v>8.7165180705200491</v>
      </c>
      <c r="D11397">
        <v>8.7122480792857999</v>
      </c>
      <c r="E11397">
        <v>8.8210242281574196</v>
      </c>
      <c r="F11397">
        <v>8.7207476219732598</v>
      </c>
      <c r="G11397">
        <v>8.5617606897434992</v>
      </c>
      <c r="H11397">
        <v>9.2205566750516308</v>
      </c>
      <c r="I11397">
        <v>8.8462771609699704</v>
      </c>
      <c r="J11397">
        <v>9.0742774405942299</v>
      </c>
      <c r="K11397">
        <v>8.6451198674454997</v>
      </c>
      <c r="L11397">
        <v>8.7822617456857692</v>
      </c>
      <c r="M11397">
        <v>8.9124029337111406</v>
      </c>
      <c r="N11397">
        <v>8.8763069156626102</v>
      </c>
      <c r="O11397">
        <v>8.9399210739764605</v>
      </c>
      <c r="P11397">
        <v>9.0300394336267296</v>
      </c>
      <c r="Q11397">
        <v>8.1958182219819093</v>
      </c>
    </row>
    <row r="11398" spans="1:17">
      <c r="A11398" t="s">
        <v>20740</v>
      </c>
      <c r="B11398" s="16" t="s">
        <v>20741</v>
      </c>
      <c r="C11398">
        <v>7.0892526012794601</v>
      </c>
      <c r="D11398">
        <v>6.9794024872900398</v>
      </c>
      <c r="E11398">
        <v>7.2820324993308896</v>
      </c>
      <c r="F11398">
        <v>7.5063253144632602</v>
      </c>
      <c r="G11398">
        <v>7.2094661594368903</v>
      </c>
      <c r="H11398">
        <v>7.8076513779590604</v>
      </c>
      <c r="I11398">
        <v>7.2078170924335199</v>
      </c>
      <c r="J11398">
        <v>7.2084821961656802</v>
      </c>
      <c r="K11398">
        <v>7.1070277298164202</v>
      </c>
      <c r="L11398">
        <v>7.3033402976722401</v>
      </c>
      <c r="M11398">
        <v>7.5423187406121004</v>
      </c>
      <c r="N11398">
        <v>7.8496392949471501</v>
      </c>
      <c r="O11398">
        <v>7.4983353463061304</v>
      </c>
      <c r="P11398">
        <v>7.1306752673032401</v>
      </c>
      <c r="Q11398">
        <v>5.09416193408443</v>
      </c>
    </row>
    <row r="11399" spans="1:17">
      <c r="A11399" t="s">
        <v>20742</v>
      </c>
      <c r="B11399" s="16" t="e">
        <v>#N/A</v>
      </c>
      <c r="C11399">
        <v>6.1745445797018697</v>
      </c>
      <c r="D11399">
        <v>6.2807715480435</v>
      </c>
      <c r="E11399">
        <v>6.1611648559293304</v>
      </c>
      <c r="F11399">
        <v>5.8485946735515197</v>
      </c>
      <c r="G11399">
        <v>5.8882770820909203</v>
      </c>
      <c r="H11399">
        <v>6.8160476714407796</v>
      </c>
      <c r="I11399">
        <v>6.37513354646594</v>
      </c>
      <c r="J11399">
        <v>6.0557751925933898</v>
      </c>
      <c r="K11399">
        <v>6.5433294448369299</v>
      </c>
      <c r="L11399">
        <v>6.1795591598913804</v>
      </c>
      <c r="M11399">
        <v>6.2429098030750199</v>
      </c>
      <c r="N11399">
        <v>5.7747602614263602</v>
      </c>
      <c r="O11399">
        <v>6.1099074980831301</v>
      </c>
      <c r="P11399">
        <v>6.2604887403853304</v>
      </c>
      <c r="Q11399">
        <v>2.8218677180984102</v>
      </c>
    </row>
    <row r="11400" spans="1:17">
      <c r="A11400" t="s">
        <v>20743</v>
      </c>
      <c r="B11400" s="16" t="s">
        <v>20744</v>
      </c>
      <c r="C11400">
        <v>7.8336025778864</v>
      </c>
      <c r="D11400">
        <v>7.7123023189826299</v>
      </c>
      <c r="E11400">
        <v>8.76042513487522</v>
      </c>
      <c r="F11400">
        <v>8.2517042368415598</v>
      </c>
      <c r="G11400">
        <v>8.2563984735309806</v>
      </c>
      <c r="H11400">
        <v>8.3961422955397698</v>
      </c>
      <c r="I11400">
        <v>7.9899120044474898</v>
      </c>
      <c r="J11400">
        <v>8.5827447186990895</v>
      </c>
      <c r="K11400">
        <v>8.7385919729855903</v>
      </c>
      <c r="L11400">
        <v>8.0562341395639994</v>
      </c>
      <c r="M11400">
        <v>8.6901502642491106</v>
      </c>
      <c r="N11400">
        <v>8.4728952611359798</v>
      </c>
      <c r="O11400">
        <v>8.3679559918587998</v>
      </c>
      <c r="P11400">
        <v>8.4686640046248804</v>
      </c>
      <c r="Q11400">
        <v>8.7216113394761106</v>
      </c>
    </row>
    <row r="11401" spans="1:17">
      <c r="A11401" t="s">
        <v>20745</v>
      </c>
      <c r="B11401" s="16" t="s">
        <v>20746</v>
      </c>
      <c r="C11401">
        <v>9.7325289957811201</v>
      </c>
      <c r="D11401">
        <v>9.6732375918928408</v>
      </c>
      <c r="E11401">
        <v>9.2888584972066397</v>
      </c>
      <c r="F11401">
        <v>9.1609487968584897</v>
      </c>
      <c r="G11401">
        <v>10.3385516094366</v>
      </c>
      <c r="H11401">
        <v>9.3409714127258905</v>
      </c>
      <c r="I11401">
        <v>9.8474238492609398</v>
      </c>
      <c r="J11401">
        <v>9.6306785448245797</v>
      </c>
      <c r="K11401">
        <v>9.6210458905590404</v>
      </c>
      <c r="L11401">
        <v>9.52403362178352</v>
      </c>
      <c r="M11401">
        <v>9.6217136123137408</v>
      </c>
      <c r="N11401">
        <v>9.7105499077475805</v>
      </c>
      <c r="O11401">
        <v>9.8814676357376907</v>
      </c>
      <c r="P11401">
        <v>10.018322877305399</v>
      </c>
      <c r="Q11401">
        <v>9.1612412986063401</v>
      </c>
    </row>
    <row r="11402" spans="1:17">
      <c r="A11402" t="s">
        <v>20747</v>
      </c>
      <c r="B11402" s="16" t="s">
        <v>20748</v>
      </c>
      <c r="C11402">
        <v>8.7247814586871506</v>
      </c>
      <c r="D11402">
        <v>8.8211943619939994</v>
      </c>
      <c r="E11402">
        <v>8.5749206921932899</v>
      </c>
      <c r="F11402">
        <v>8.8122809684789996</v>
      </c>
      <c r="G11402">
        <v>8.7961762593275292</v>
      </c>
      <c r="H11402">
        <v>8.7705524145982405</v>
      </c>
      <c r="I11402">
        <v>8.8437125412622297</v>
      </c>
      <c r="J11402">
        <v>8.7825230430356296</v>
      </c>
      <c r="K11402">
        <v>8.5854527238050693</v>
      </c>
      <c r="L11402">
        <v>8.4816083838079397</v>
      </c>
      <c r="M11402">
        <v>8.5692119416906802</v>
      </c>
      <c r="N11402">
        <v>8.7539627908833904</v>
      </c>
      <c r="O11402">
        <v>8.5902830820615694</v>
      </c>
      <c r="P11402">
        <v>8.8717602057218894</v>
      </c>
      <c r="Q11402">
        <v>6.9204191934356096</v>
      </c>
    </row>
    <row r="11403" spans="1:17">
      <c r="A11403" t="s">
        <v>20749</v>
      </c>
      <c r="B11403" s="16" t="s">
        <v>20750</v>
      </c>
      <c r="C11403">
        <v>5.5513602268050501</v>
      </c>
      <c r="D11403">
        <v>5.5461893110012896</v>
      </c>
      <c r="E11403">
        <v>6.43959429717279</v>
      </c>
      <c r="F11403">
        <v>6.24811637945347</v>
      </c>
      <c r="G11403">
        <v>6.2233634368604598</v>
      </c>
      <c r="H11403">
        <v>7.2985181127037899</v>
      </c>
      <c r="I11403">
        <v>6.4719229855418696</v>
      </c>
      <c r="J11403">
        <v>6.8039585878804196</v>
      </c>
      <c r="K11403">
        <v>5.9537102331234397</v>
      </c>
      <c r="L11403">
        <v>5.9635854897431999</v>
      </c>
      <c r="M11403">
        <v>7.2362086538328496</v>
      </c>
      <c r="N11403">
        <v>6.5181390580775203</v>
      </c>
      <c r="O11403">
        <v>6.3740501040455104</v>
      </c>
      <c r="P11403">
        <v>5.6022656228975496</v>
      </c>
      <c r="Q11403">
        <v>8.3931679398307004</v>
      </c>
    </row>
    <row r="11404" spans="1:17">
      <c r="A11404" t="s">
        <v>20751</v>
      </c>
      <c r="B11404" s="16" t="s">
        <v>20752</v>
      </c>
      <c r="C11404">
        <v>10.123664486229799</v>
      </c>
      <c r="D11404">
        <v>10.1911783461304</v>
      </c>
      <c r="E11404">
        <v>10.078418594321199</v>
      </c>
      <c r="F11404">
        <v>10.2615596604897</v>
      </c>
      <c r="G11404">
        <v>10.016022499338099</v>
      </c>
      <c r="H11404">
        <v>11.056086692292499</v>
      </c>
      <c r="I11404">
        <v>10.240476466217199</v>
      </c>
      <c r="J11404">
        <v>10.6974833623139</v>
      </c>
      <c r="K11404">
        <v>9.8243258561079205</v>
      </c>
      <c r="L11404">
        <v>10.223373210283899</v>
      </c>
      <c r="M11404">
        <v>10.384642041615299</v>
      </c>
      <c r="N11404">
        <v>10.2167016526196</v>
      </c>
      <c r="O11404">
        <v>10.4437861728386</v>
      </c>
      <c r="P11404">
        <v>10.528563766599699</v>
      </c>
      <c r="Q11404">
        <v>9.4093039143768298</v>
      </c>
    </row>
    <row r="11405" spans="1:17">
      <c r="A11405" t="s">
        <v>20753</v>
      </c>
      <c r="B11405" s="16" t="s">
        <v>20754</v>
      </c>
      <c r="C11405">
        <v>6.8776289620805704</v>
      </c>
      <c r="D11405">
        <v>7.16818863952646</v>
      </c>
      <c r="E11405">
        <v>6.7682062103183904</v>
      </c>
      <c r="F11405">
        <v>6.4429228717264504</v>
      </c>
      <c r="G11405">
        <v>6.7091506927065296</v>
      </c>
      <c r="H11405">
        <v>6.2156121062574901</v>
      </c>
      <c r="I11405">
        <v>6.9454121858673004</v>
      </c>
      <c r="J11405">
        <v>6.1881223582657396</v>
      </c>
      <c r="K11405">
        <v>6.7941494051110496</v>
      </c>
      <c r="L11405">
        <v>6.7951119533207596</v>
      </c>
      <c r="M11405">
        <v>6.6032779300687601</v>
      </c>
      <c r="N11405">
        <v>6.4915946587896398</v>
      </c>
      <c r="O11405">
        <v>6.6428125903268098</v>
      </c>
      <c r="P11405">
        <v>6.5105945574874102</v>
      </c>
      <c r="Q11405">
        <v>6.2843132996066204</v>
      </c>
    </row>
    <row r="11406" spans="1:17">
      <c r="A11406" t="s">
        <v>20755</v>
      </c>
      <c r="B11406" s="16" t="s">
        <v>20756</v>
      </c>
      <c r="C11406">
        <v>9.3465114319469098</v>
      </c>
      <c r="D11406">
        <v>9.2287489157316696</v>
      </c>
      <c r="E11406">
        <v>8.8720366601881597</v>
      </c>
      <c r="F11406">
        <v>8.3057684187612892</v>
      </c>
      <c r="G11406">
        <v>9.4124712662128491</v>
      </c>
      <c r="H11406">
        <v>8.2266699765823894</v>
      </c>
      <c r="I11406">
        <v>9.1186501533040101</v>
      </c>
      <c r="J11406">
        <v>8.5219585161028792</v>
      </c>
      <c r="K11406">
        <v>9.7506735464570191</v>
      </c>
      <c r="L11406">
        <v>9.0787513428669104</v>
      </c>
      <c r="M11406">
        <v>8.7025261127290907</v>
      </c>
      <c r="N11406">
        <v>8.8915260370879405</v>
      </c>
      <c r="O11406">
        <v>8.9472509995622005</v>
      </c>
      <c r="P11406">
        <v>9.2216909322153207</v>
      </c>
      <c r="Q11406">
        <v>11.2278806171146</v>
      </c>
    </row>
    <row r="11407" spans="1:17">
      <c r="A11407" t="s">
        <v>20757</v>
      </c>
      <c r="B11407" s="16" t="s">
        <v>20758</v>
      </c>
      <c r="C11407">
        <v>6.7748786480461201</v>
      </c>
      <c r="D11407">
        <v>6.9881484913982899</v>
      </c>
      <c r="E11407">
        <v>6.99624750440314</v>
      </c>
      <c r="F11407">
        <v>6.7477305356992501</v>
      </c>
      <c r="G11407">
        <v>6.4043416746310999</v>
      </c>
      <c r="H11407">
        <v>4.07504641393726</v>
      </c>
      <c r="I11407">
        <v>5.7119264710440998</v>
      </c>
      <c r="J11407">
        <v>5.7292439018102801</v>
      </c>
      <c r="K11407">
        <v>5.9369845976997899</v>
      </c>
      <c r="L11407">
        <v>5.9455161281204401</v>
      </c>
      <c r="M11407">
        <v>5.2134656239442299</v>
      </c>
      <c r="N11407">
        <v>4.3841781814921204</v>
      </c>
      <c r="O11407">
        <v>5.16522943914973</v>
      </c>
      <c r="P11407">
        <v>5.1241087123202096</v>
      </c>
      <c r="Q11407">
        <v>7.3593062614465703</v>
      </c>
    </row>
    <row r="11408" spans="1:17">
      <c r="A11408" t="s">
        <v>20759</v>
      </c>
      <c r="B11408" s="16" t="s">
        <v>20760</v>
      </c>
      <c r="C11408">
        <v>6.0020440008562996</v>
      </c>
      <c r="D11408">
        <v>5.7482214031963599</v>
      </c>
      <c r="E11408">
        <v>5.8141048855267101</v>
      </c>
      <c r="F11408">
        <v>5.3934871370174804</v>
      </c>
      <c r="G11408">
        <v>6.5510027220463503</v>
      </c>
      <c r="H11408">
        <v>5.6335213647889502</v>
      </c>
      <c r="I11408">
        <v>5.8430298477526499</v>
      </c>
      <c r="J11408">
        <v>5.2529193450356404</v>
      </c>
      <c r="K11408">
        <v>6.4987689503714599</v>
      </c>
      <c r="L11408">
        <v>5.8319238793611898</v>
      </c>
      <c r="M11408">
        <v>6.2429098030750199</v>
      </c>
      <c r="N11408">
        <v>6.7028872416280896</v>
      </c>
      <c r="O11408">
        <v>6.2718641525338397</v>
      </c>
      <c r="P11408">
        <v>6.4382133371337602</v>
      </c>
      <c r="Q11408">
        <v>6.6375058506955904</v>
      </c>
    </row>
    <row r="11409" spans="1:17">
      <c r="A11409" t="s">
        <v>20761</v>
      </c>
      <c r="B11409" s="16" t="e">
        <v>#N/A</v>
      </c>
      <c r="C11409">
        <v>6.1906908419129296</v>
      </c>
      <c r="D11409">
        <v>6.0479734974183996</v>
      </c>
      <c r="E11409">
        <v>5.6873781601909403</v>
      </c>
      <c r="F11409">
        <v>6.2057286057546701</v>
      </c>
      <c r="G11409">
        <v>6.0158323298688998</v>
      </c>
      <c r="H11409">
        <v>6.1505664765725898</v>
      </c>
      <c r="I11409">
        <v>5.7570104949229499</v>
      </c>
      <c r="J11409">
        <v>6.0695820509065701</v>
      </c>
      <c r="K11409">
        <v>6.3560578544694497</v>
      </c>
      <c r="L11409">
        <v>6.3533280364099998</v>
      </c>
      <c r="M11409">
        <v>6.7700452893327698</v>
      </c>
      <c r="N11409">
        <v>6.6073365936536996</v>
      </c>
      <c r="O11409">
        <v>6.5197099732644697</v>
      </c>
      <c r="P11409">
        <v>5.93026793058488</v>
      </c>
      <c r="Q11409">
        <v>6.6375058506955904</v>
      </c>
    </row>
    <row r="11410" spans="1:17">
      <c r="A11410" t="s">
        <v>20762</v>
      </c>
      <c r="B11410" s="16" t="s">
        <v>20763</v>
      </c>
      <c r="C11410">
        <v>9.2352464885425807</v>
      </c>
      <c r="D11410">
        <v>9.1952512240250996</v>
      </c>
      <c r="E11410">
        <v>9.4935073708411597</v>
      </c>
      <c r="F11410">
        <v>9.1773492047831606</v>
      </c>
      <c r="G11410">
        <v>9.2891111915428795</v>
      </c>
      <c r="H11410">
        <v>8.4903208817838909</v>
      </c>
      <c r="I11410">
        <v>9.0061882912373896</v>
      </c>
      <c r="J11410">
        <v>9.0365380338420103</v>
      </c>
      <c r="K11410">
        <v>9.1803104133339293</v>
      </c>
      <c r="L11410">
        <v>9.1699143644706993</v>
      </c>
      <c r="M11410">
        <v>9.0446481319940393</v>
      </c>
      <c r="N11410">
        <v>8.6384251994699692</v>
      </c>
      <c r="O11410">
        <v>9.0529509349312605</v>
      </c>
      <c r="P11410">
        <v>9.0603118401983203</v>
      </c>
      <c r="Q11410">
        <v>8.7216113394761106</v>
      </c>
    </row>
    <row r="11411" spans="1:17">
      <c r="A11411" t="s">
        <v>20764</v>
      </c>
      <c r="B11411" s="16" t="s">
        <v>20765</v>
      </c>
      <c r="C11411">
        <v>9.9769099260075205</v>
      </c>
      <c r="D11411">
        <v>9.9424894181801005</v>
      </c>
      <c r="E11411">
        <v>9.6032367434358008</v>
      </c>
      <c r="F11411">
        <v>9.3187637787283606</v>
      </c>
      <c r="G11411">
        <v>9.5523052777839101</v>
      </c>
      <c r="H11411">
        <v>9.4165735168968201</v>
      </c>
      <c r="I11411">
        <v>10.035553500875</v>
      </c>
      <c r="J11411">
        <v>9.4015818138863203</v>
      </c>
      <c r="K11411">
        <v>10.1359137351794</v>
      </c>
      <c r="L11411">
        <v>9.7282229927086696</v>
      </c>
      <c r="M11411">
        <v>9.3850657081139701</v>
      </c>
      <c r="N11411">
        <v>9.0804473835073392</v>
      </c>
      <c r="O11411">
        <v>9.4119877820001907</v>
      </c>
      <c r="P11411">
        <v>10.218143320618401</v>
      </c>
      <c r="Q11411">
        <v>8.9266120302692595</v>
      </c>
    </row>
    <row r="11412" spans="1:17">
      <c r="A11412" t="s">
        <v>20766</v>
      </c>
      <c r="B11412" s="16" t="s">
        <v>20767</v>
      </c>
      <c r="C11412">
        <v>9.1802315253821707</v>
      </c>
      <c r="D11412">
        <v>9.2829054632374799</v>
      </c>
      <c r="E11412">
        <v>9.3797821829134307</v>
      </c>
      <c r="F11412">
        <v>9.2566652997725907</v>
      </c>
      <c r="G11412">
        <v>9.5119377905818094</v>
      </c>
      <c r="H11412">
        <v>8.0345777041296191</v>
      </c>
      <c r="I11412">
        <v>9.0951244752220504</v>
      </c>
      <c r="J11412">
        <v>8.7616441749356504</v>
      </c>
      <c r="K11412">
        <v>9.3919345090822297</v>
      </c>
      <c r="L11412">
        <v>9.0705449160435307</v>
      </c>
      <c r="M11412">
        <v>8.7901751699930504</v>
      </c>
      <c r="N11412">
        <v>8.5388286418580499</v>
      </c>
      <c r="O11412">
        <v>8.8760649419286093</v>
      </c>
      <c r="P11412">
        <v>8.6744997765606904</v>
      </c>
      <c r="Q11412">
        <v>10.0294952513164</v>
      </c>
    </row>
    <row r="11413" spans="1:17">
      <c r="A11413" t="s">
        <v>20768</v>
      </c>
      <c r="B11413" s="16" t="s">
        <v>20769</v>
      </c>
      <c r="C11413">
        <v>5.8874000292282904</v>
      </c>
      <c r="D11413">
        <v>5.9788191698956696</v>
      </c>
      <c r="E11413">
        <v>5.8440669982677802</v>
      </c>
      <c r="F11413">
        <v>6.5254431797224397</v>
      </c>
      <c r="G11413">
        <v>6.2918722402955201</v>
      </c>
      <c r="H11413">
        <v>6.4629476099795902</v>
      </c>
      <c r="I11413">
        <v>6.3167164806778997</v>
      </c>
      <c r="J11413">
        <v>6.32070094061618</v>
      </c>
      <c r="K11413">
        <v>5.5519879823209104</v>
      </c>
      <c r="L11413">
        <v>6.2100400854538496</v>
      </c>
      <c r="M11413">
        <v>7.3028684494029497</v>
      </c>
      <c r="N11413">
        <v>7.3514661522358002</v>
      </c>
      <c r="O11413">
        <v>6.76449820688351</v>
      </c>
      <c r="P11413">
        <v>6.1050083310752497</v>
      </c>
      <c r="Q11413">
        <v>6.6375058506955904</v>
      </c>
    </row>
    <row r="11414" spans="1:17">
      <c r="A11414" t="s">
        <v>20770</v>
      </c>
      <c r="B11414" s="16" t="s">
        <v>20771</v>
      </c>
      <c r="C11414">
        <v>6.6870112423050099</v>
      </c>
      <c r="D11414">
        <v>6.2807715480435</v>
      </c>
      <c r="E11414">
        <v>6.7682062103183904</v>
      </c>
      <c r="F11414">
        <v>6.8965616658622801</v>
      </c>
      <c r="G11414">
        <v>6.8287638097852401</v>
      </c>
      <c r="H11414">
        <v>6.9167133088984798</v>
      </c>
      <c r="I11414">
        <v>6.7169663794845196</v>
      </c>
      <c r="J11414">
        <v>6.9811288529443498</v>
      </c>
      <c r="K11414">
        <v>6.4874077146131803</v>
      </c>
      <c r="L11414">
        <v>6.7233426545483299</v>
      </c>
      <c r="M11414">
        <v>6.8615045265998296</v>
      </c>
      <c r="N11414">
        <v>7.06801230014318</v>
      </c>
      <c r="O11414">
        <v>6.7392804787759504</v>
      </c>
      <c r="P11414">
        <v>6.9736775772595898</v>
      </c>
      <c r="Q11414">
        <v>6.2843132996066204</v>
      </c>
    </row>
    <row r="11415" spans="1:17">
      <c r="A11415" t="s">
        <v>20772</v>
      </c>
      <c r="B11415" s="16" t="s">
        <v>20773</v>
      </c>
      <c r="C11415">
        <v>8.8357558971956696</v>
      </c>
      <c r="D11415">
        <v>8.9018649469817106</v>
      </c>
      <c r="E11415">
        <v>8.6225181947664797</v>
      </c>
      <c r="F11415">
        <v>8.9981527740083997</v>
      </c>
      <c r="G11415">
        <v>8.6931785790484994</v>
      </c>
      <c r="H11415">
        <v>8.7270078898687</v>
      </c>
      <c r="I11415">
        <v>9.0244197059078299</v>
      </c>
      <c r="J11415">
        <v>8.6180230862702292</v>
      </c>
      <c r="K11415">
        <v>8.9993403097729807</v>
      </c>
      <c r="L11415">
        <v>8.9593809359158207</v>
      </c>
      <c r="M11415">
        <v>8.5510761321175295</v>
      </c>
      <c r="N11415">
        <v>8.0886088459516294</v>
      </c>
      <c r="O11415">
        <v>8.5426803843284809</v>
      </c>
      <c r="P11415">
        <v>9.5677241411411593</v>
      </c>
      <c r="Q11415">
        <v>6.6375058506955904</v>
      </c>
    </row>
    <row r="11416" spans="1:17">
      <c r="A11416" t="s">
        <v>20774</v>
      </c>
      <c r="B11416" s="16" t="s">
        <v>20775</v>
      </c>
      <c r="C11416">
        <v>6.2380537160109402</v>
      </c>
      <c r="D11416">
        <v>6.3641441853182199</v>
      </c>
      <c r="E11416">
        <v>5.98496325541152</v>
      </c>
      <c r="F11416">
        <v>6.6566652448444597</v>
      </c>
      <c r="G11416">
        <v>6.72157228308612</v>
      </c>
      <c r="H11416">
        <v>6.8264387222609599</v>
      </c>
      <c r="I11416">
        <v>5.80068215508261</v>
      </c>
      <c r="J11416">
        <v>5.50134261607041</v>
      </c>
      <c r="K11416">
        <v>6.0500919107865396</v>
      </c>
      <c r="L11416">
        <v>6.3668925874454603</v>
      </c>
      <c r="M11416">
        <v>7.3297557659107397</v>
      </c>
      <c r="N11416">
        <v>7.5502157781120696</v>
      </c>
      <c r="O11416">
        <v>7.5522743953364202</v>
      </c>
      <c r="P11416">
        <v>6.3619539041930198</v>
      </c>
      <c r="Q11416">
        <v>6.6375058506955904</v>
      </c>
    </row>
    <row r="11417" spans="1:17">
      <c r="A11417" t="s">
        <v>20776</v>
      </c>
      <c r="B11417" s="16" t="s">
        <v>20777</v>
      </c>
      <c r="C11417">
        <v>8.0854989491874107</v>
      </c>
      <c r="D11417">
        <v>8.1339815334176198</v>
      </c>
      <c r="E11417">
        <v>8.1120155991633105</v>
      </c>
      <c r="F11417">
        <v>7.7502160963700497</v>
      </c>
      <c r="G11417">
        <v>7.4368690074305501</v>
      </c>
      <c r="H11417">
        <v>8.9517032497832894</v>
      </c>
      <c r="I11417">
        <v>7.9570491884156898</v>
      </c>
      <c r="J11417">
        <v>8.5659813228325792</v>
      </c>
      <c r="K11417">
        <v>7.5920801119716002</v>
      </c>
      <c r="L11417">
        <v>7.1478815104877</v>
      </c>
      <c r="M11417">
        <v>6.8979530357267</v>
      </c>
      <c r="N11417">
        <v>7.3587971557348997</v>
      </c>
      <c r="O11417">
        <v>6.9948926036377204</v>
      </c>
      <c r="P11417">
        <v>8.4731723601406603</v>
      </c>
      <c r="Q11417">
        <v>6.2843132996066204</v>
      </c>
    </row>
    <row r="11418" spans="1:17">
      <c r="A11418" t="s">
        <v>20778</v>
      </c>
      <c r="B11418" s="16" t="s">
        <v>20779</v>
      </c>
      <c r="C11418">
        <v>6.7960272589149602</v>
      </c>
      <c r="D11418">
        <v>6.7822067112404403</v>
      </c>
      <c r="E11418">
        <v>6.1611648559293304</v>
      </c>
      <c r="F11418">
        <v>6.7864141712276496</v>
      </c>
      <c r="G11418">
        <v>7.0317103077074501</v>
      </c>
      <c r="H11418">
        <v>6.5783352921885401</v>
      </c>
      <c r="I11418">
        <v>6.3315474419567597</v>
      </c>
      <c r="J11418">
        <v>5.2279045433873996</v>
      </c>
      <c r="K11418">
        <v>6.5542553394185203</v>
      </c>
      <c r="L11418">
        <v>6.5796693472259404</v>
      </c>
      <c r="M11418">
        <v>7.4075253990957197</v>
      </c>
      <c r="N11418">
        <v>7.8548286932646798</v>
      </c>
      <c r="O11418">
        <v>7.3175454606984696</v>
      </c>
      <c r="P11418">
        <v>5.4607337398470897</v>
      </c>
      <c r="Q11418">
        <v>7.6950435514148801</v>
      </c>
    </row>
    <row r="11419" spans="1:17">
      <c r="A11419" t="s">
        <v>20780</v>
      </c>
      <c r="B11419" s="16" t="s">
        <v>20781</v>
      </c>
      <c r="C11419">
        <v>7.8488145663592901</v>
      </c>
      <c r="D11419">
        <v>7.9630702177594399</v>
      </c>
      <c r="E11419">
        <v>7.9381687431180303</v>
      </c>
      <c r="F11419">
        <v>8.2517042368415598</v>
      </c>
      <c r="G11419">
        <v>8.2606437091398508</v>
      </c>
      <c r="H11419">
        <v>8.4870611974534196</v>
      </c>
      <c r="I11419">
        <v>7.8383193441648604</v>
      </c>
      <c r="J11419">
        <v>8.1500363015270505</v>
      </c>
      <c r="K11419">
        <v>7.7798557666686099</v>
      </c>
      <c r="L11419">
        <v>7.8557973305008897</v>
      </c>
      <c r="M11419">
        <v>7.9721370059727104</v>
      </c>
      <c r="N11419">
        <v>7.9057193802032204</v>
      </c>
      <c r="O11419">
        <v>7.9123201108937904</v>
      </c>
      <c r="P11419">
        <v>8.2756875406830996</v>
      </c>
      <c r="Q11419">
        <v>6.9204191934356096</v>
      </c>
    </row>
    <row r="11420" spans="1:17">
      <c r="A11420" t="s">
        <v>20782</v>
      </c>
      <c r="B11420" s="16" t="s">
        <v>20783</v>
      </c>
      <c r="C11420">
        <v>7.5897808282077799</v>
      </c>
      <c r="D11420">
        <v>7.5625399513807796</v>
      </c>
      <c r="E11420">
        <v>7.8608524105655997</v>
      </c>
      <c r="F11420">
        <v>7.7695933794598799</v>
      </c>
      <c r="G11420">
        <v>7.5660953034075797</v>
      </c>
      <c r="H11420">
        <v>8.2766183122580106</v>
      </c>
      <c r="I11420">
        <v>7.6804239359659299</v>
      </c>
      <c r="J11420">
        <v>8.0259003806331499</v>
      </c>
      <c r="K11420">
        <v>7.5162180888053802</v>
      </c>
      <c r="L11420">
        <v>7.8841894867152504</v>
      </c>
      <c r="M11420">
        <v>8.0452515833755207</v>
      </c>
      <c r="N11420">
        <v>8.1741015893052396</v>
      </c>
      <c r="O11420">
        <v>8.0617029947938494</v>
      </c>
      <c r="P11420">
        <v>8.0588297076758906</v>
      </c>
      <c r="Q11420">
        <v>6.6375058506955904</v>
      </c>
    </row>
    <row r="11421" spans="1:17">
      <c r="A11421" t="s">
        <v>20784</v>
      </c>
      <c r="B11421" s="16" t="s">
        <v>20785</v>
      </c>
      <c r="C11421">
        <v>9.9407220971793198</v>
      </c>
      <c r="D11421">
        <v>9.9514339266946497</v>
      </c>
      <c r="E11421">
        <v>9.6540816371027702</v>
      </c>
      <c r="F11421">
        <v>9.8363229811185207</v>
      </c>
      <c r="G11421">
        <v>10.035963402525701</v>
      </c>
      <c r="H11421">
        <v>9.7280952077294405</v>
      </c>
      <c r="I11421">
        <v>9.8422950400755393</v>
      </c>
      <c r="J11421">
        <v>9.7741178705695493</v>
      </c>
      <c r="K11421">
        <v>9.8901183101038708</v>
      </c>
      <c r="L11421">
        <v>9.8661651435314006</v>
      </c>
      <c r="M11421">
        <v>9.8436945073348205</v>
      </c>
      <c r="N11421">
        <v>9.6311868111252501</v>
      </c>
      <c r="O11421">
        <v>9.8728341563888709</v>
      </c>
      <c r="P11421">
        <v>9.9341972113138102</v>
      </c>
      <c r="Q11421">
        <v>10.0294952513164</v>
      </c>
    </row>
    <row r="11422" spans="1:17">
      <c r="A11422" t="s">
        <v>20786</v>
      </c>
      <c r="B11422" s="16" t="s">
        <v>20787</v>
      </c>
      <c r="C11422">
        <v>10.112164269255301</v>
      </c>
      <c r="D11422">
        <v>10.0536154192024</v>
      </c>
      <c r="E11422">
        <v>9.9921267369402198</v>
      </c>
      <c r="F11422">
        <v>9.7573190242984698</v>
      </c>
      <c r="G11422">
        <v>9.7049034652071207</v>
      </c>
      <c r="H11422">
        <v>9.2744790756243596</v>
      </c>
      <c r="I11422">
        <v>9.9112662370286095</v>
      </c>
      <c r="J11422">
        <v>9.5367362285635302</v>
      </c>
      <c r="K11422">
        <v>10.016281832195</v>
      </c>
      <c r="L11422">
        <v>9.9208188140647096</v>
      </c>
      <c r="M11422">
        <v>9.6581678209155903</v>
      </c>
      <c r="N11422">
        <v>9.2095122174029491</v>
      </c>
      <c r="O11422">
        <v>9.6551538239225607</v>
      </c>
      <c r="P11422">
        <v>9.8977830558775608</v>
      </c>
      <c r="Q11422">
        <v>7.9670857749043096</v>
      </c>
    </row>
    <row r="11423" spans="1:17">
      <c r="A11423" t="s">
        <v>20788</v>
      </c>
      <c r="B11423" s="16" t="s">
        <v>20789</v>
      </c>
      <c r="C11423">
        <v>9.3817707950688494</v>
      </c>
      <c r="D11423">
        <v>9.3179121229886199</v>
      </c>
      <c r="E11423">
        <v>9.7291162597531695</v>
      </c>
      <c r="F11423">
        <v>9.7657785320936092</v>
      </c>
      <c r="G11423">
        <v>9.8956834699132497</v>
      </c>
      <c r="H11423">
        <v>9.2303347160401099</v>
      </c>
      <c r="I11423">
        <v>9.3385860515132393</v>
      </c>
      <c r="J11423">
        <v>9.3549560235715497</v>
      </c>
      <c r="K11423">
        <v>9.3253136175344107</v>
      </c>
      <c r="L11423">
        <v>9.4405338973665298</v>
      </c>
      <c r="M11423">
        <v>9.7954160558246102</v>
      </c>
      <c r="N11423">
        <v>9.9055355805388707</v>
      </c>
      <c r="O11423">
        <v>9.8358010656211405</v>
      </c>
      <c r="P11423">
        <v>9.0391880630217898</v>
      </c>
      <c r="Q11423">
        <v>9.9995340544913205</v>
      </c>
    </row>
    <row r="11424" spans="1:17">
      <c r="A11424" t="s">
        <v>20790</v>
      </c>
      <c r="B11424" s="16" t="s">
        <v>20791</v>
      </c>
      <c r="C11424">
        <v>6.6054299362161997</v>
      </c>
      <c r="D11424">
        <v>6.5415513815242896</v>
      </c>
      <c r="E11424">
        <v>6.4589126547399403</v>
      </c>
      <c r="F11424">
        <v>6.0222063443531901</v>
      </c>
      <c r="G11424">
        <v>7.2442399160463804</v>
      </c>
      <c r="H11424">
        <v>5.2785502994810098</v>
      </c>
      <c r="I11424">
        <v>6.1591987869246898</v>
      </c>
      <c r="J11424">
        <v>5.76383742325923</v>
      </c>
      <c r="K11424">
        <v>6.3308159602273202</v>
      </c>
      <c r="L11424">
        <v>5.9272113840861103</v>
      </c>
      <c r="M11424">
        <v>6.1486975607776104</v>
      </c>
      <c r="N11424">
        <v>6.5049286515854696</v>
      </c>
      <c r="O11424">
        <v>6.2718641525338397</v>
      </c>
      <c r="P11424">
        <v>5.7906458868778401</v>
      </c>
      <c r="Q11424">
        <v>5.09416193408443</v>
      </c>
    </row>
    <row r="11425" spans="1:17">
      <c r="A11425" t="s">
        <v>20792</v>
      </c>
      <c r="B11425" s="16" t="s">
        <v>20793</v>
      </c>
      <c r="C11425">
        <v>5.4183879182099801</v>
      </c>
      <c r="D11425">
        <v>5.0571074914141203</v>
      </c>
      <c r="E11425">
        <v>5.30798454985728</v>
      </c>
      <c r="F11425">
        <v>4.7864910140196502</v>
      </c>
      <c r="G11425">
        <v>5.5356797135327902</v>
      </c>
      <c r="H11425">
        <v>4.5459386428609303</v>
      </c>
      <c r="I11425">
        <v>5.2218518540004704</v>
      </c>
      <c r="J11425">
        <v>5.6387979837976996</v>
      </c>
      <c r="K11425">
        <v>5.52962448084548</v>
      </c>
      <c r="L11425">
        <v>5.4740674480207696</v>
      </c>
      <c r="M11425">
        <v>5.3280626239297098</v>
      </c>
      <c r="N11425">
        <v>5.3328764695189896</v>
      </c>
      <c r="O11425">
        <v>5.2900109819477699</v>
      </c>
      <c r="P11425">
        <v>4.1712528320562896</v>
      </c>
      <c r="Q11425">
        <v>7.1565710053807701</v>
      </c>
    </row>
    <row r="11426" spans="1:17">
      <c r="A11426" t="s">
        <v>20794</v>
      </c>
      <c r="B11426" s="16" t="s">
        <v>20795</v>
      </c>
      <c r="C11426">
        <v>5.4183879182099801</v>
      </c>
      <c r="D11426">
        <v>5.2802736384566202</v>
      </c>
      <c r="E11426">
        <v>5.2635360024135203</v>
      </c>
      <c r="F11426">
        <v>5.2586040200005799</v>
      </c>
      <c r="G11426">
        <v>5.35182564159728</v>
      </c>
      <c r="H11426">
        <v>6.09974100485673</v>
      </c>
      <c r="I11426">
        <v>5.4054102752163304</v>
      </c>
      <c r="J11426">
        <v>5.4805366902381003</v>
      </c>
      <c r="K11426">
        <v>4.9815688211180698</v>
      </c>
      <c r="L11426">
        <v>5.2224425229396996</v>
      </c>
      <c r="M11426">
        <v>5.5874545404788796</v>
      </c>
      <c r="N11426">
        <v>5.2042740237952296</v>
      </c>
      <c r="O11426">
        <v>5.4891879906168004</v>
      </c>
      <c r="P11426">
        <v>5.6679384115998896</v>
      </c>
      <c r="Q11426">
        <v>2.8218677180984102</v>
      </c>
    </row>
    <row r="11427" spans="1:17">
      <c r="A11427" t="s">
        <v>20796</v>
      </c>
      <c r="B11427" s="16" t="s">
        <v>20797</v>
      </c>
      <c r="C11427">
        <v>8.1442019039950608</v>
      </c>
      <c r="D11427">
        <v>8.2400431877618807</v>
      </c>
      <c r="E11427">
        <v>7.8390252449847297</v>
      </c>
      <c r="F11427">
        <v>8.1919480179008595</v>
      </c>
      <c r="G11427">
        <v>8.1642315954478892</v>
      </c>
      <c r="H11427">
        <v>8.2803897336385006</v>
      </c>
      <c r="I11427">
        <v>8.1058029072197897</v>
      </c>
      <c r="J11427">
        <v>8.0082739376947991</v>
      </c>
      <c r="K11427">
        <v>7.9251520854125603</v>
      </c>
      <c r="L11427">
        <v>8.09317965841913</v>
      </c>
      <c r="M11427">
        <v>8.2945783299150992</v>
      </c>
      <c r="N11427">
        <v>8.16994530597057</v>
      </c>
      <c r="O11427">
        <v>8.25136570374125</v>
      </c>
      <c r="P11427">
        <v>8.0223679291288192</v>
      </c>
      <c r="Q11427">
        <v>8.1958182219819093</v>
      </c>
    </row>
    <row r="11428" spans="1:17">
      <c r="A11428" t="s">
        <v>20798</v>
      </c>
      <c r="B11428" s="16" t="s">
        <v>549</v>
      </c>
      <c r="C11428">
        <v>9.2001214912990594</v>
      </c>
      <c r="D11428">
        <v>9.1877004439692804</v>
      </c>
      <c r="E11428">
        <v>8.8023591343452292</v>
      </c>
      <c r="F11428">
        <v>9.7291689427900003</v>
      </c>
      <c r="G11428">
        <v>8.1505701495510099</v>
      </c>
      <c r="H11428">
        <v>9.7072423164782098</v>
      </c>
      <c r="I11428">
        <v>8.8564902700753105</v>
      </c>
      <c r="J11428">
        <v>8.8434048181573406</v>
      </c>
      <c r="K11428">
        <v>9.4439772820490706</v>
      </c>
      <c r="L11428">
        <v>9.1505806586689307</v>
      </c>
      <c r="M11428">
        <v>9.5029414272081496</v>
      </c>
      <c r="N11428">
        <v>10.2436327287158</v>
      </c>
      <c r="O11428">
        <v>9.9758644630819902</v>
      </c>
      <c r="P11428">
        <v>8.9417314554385392</v>
      </c>
      <c r="Q11428">
        <v>8.3931679398307004</v>
      </c>
    </row>
    <row r="11429" spans="1:17">
      <c r="A11429" t="s">
        <v>20799</v>
      </c>
      <c r="B11429" s="16" t="s">
        <v>20800</v>
      </c>
      <c r="C11429">
        <v>8.6687760178724407</v>
      </c>
      <c r="D11429">
        <v>8.6883650980997391</v>
      </c>
      <c r="E11429">
        <v>8.3310454149945095</v>
      </c>
      <c r="F11429">
        <v>8.1482236680395399</v>
      </c>
      <c r="G11429">
        <v>8.1459873984650901</v>
      </c>
      <c r="H11429">
        <v>7.8740777915302997</v>
      </c>
      <c r="I11429">
        <v>8.3603220982257795</v>
      </c>
      <c r="J11429">
        <v>7.85102228996878</v>
      </c>
      <c r="K11429">
        <v>8.5121044648970301</v>
      </c>
      <c r="L11429">
        <v>8.2358350898742305</v>
      </c>
      <c r="M11429">
        <v>8.3081422645750607</v>
      </c>
      <c r="N11429">
        <v>8.1319892077847893</v>
      </c>
      <c r="O11429">
        <v>8.3597375372697602</v>
      </c>
      <c r="P11429">
        <v>8.2961901641221605</v>
      </c>
      <c r="Q11429">
        <v>8.48255560796823</v>
      </c>
    </row>
    <row r="11430" spans="1:17">
      <c r="A11430" t="s">
        <v>20801</v>
      </c>
      <c r="B11430" s="16" t="s">
        <v>20802</v>
      </c>
      <c r="C11430">
        <v>10.005446523457399</v>
      </c>
      <c r="D11430">
        <v>10.1548551579539</v>
      </c>
      <c r="E11430">
        <v>10.3645106181323</v>
      </c>
      <c r="F11430">
        <v>10.122631217180199</v>
      </c>
      <c r="G11430">
        <v>9.9092607851176897</v>
      </c>
      <c r="H11430">
        <v>10.487348342508399</v>
      </c>
      <c r="I11430">
        <v>10.1259085270325</v>
      </c>
      <c r="J11430">
        <v>10.4387567212351</v>
      </c>
      <c r="K11430">
        <v>9.8717797545409791</v>
      </c>
      <c r="L11430">
        <v>10.415400123045099</v>
      </c>
      <c r="M11430">
        <v>10.317854508272299</v>
      </c>
      <c r="N11430">
        <v>9.9278475641229402</v>
      </c>
      <c r="O11430">
        <v>10.5256183242634</v>
      </c>
      <c r="P11430">
        <v>10.0473251079619</v>
      </c>
      <c r="Q11430">
        <v>10.4836243230958</v>
      </c>
    </row>
    <row r="11431" spans="1:17">
      <c r="A11431" t="s">
        <v>20803</v>
      </c>
      <c r="B11431" s="16" t="s">
        <v>20804</v>
      </c>
      <c r="C11431">
        <v>8.8509345295639292</v>
      </c>
      <c r="D11431">
        <v>8.8381759802902593</v>
      </c>
      <c r="E11431">
        <v>8.5793132591852306</v>
      </c>
      <c r="F11431">
        <v>8.3482496037266607</v>
      </c>
      <c r="G11431">
        <v>8.6452895758486008</v>
      </c>
      <c r="H11431">
        <v>8.5540129695411995</v>
      </c>
      <c r="I11431">
        <v>8.7233124853893802</v>
      </c>
      <c r="J11431">
        <v>8.5094875496487798</v>
      </c>
      <c r="K11431">
        <v>8.5828016344495008</v>
      </c>
      <c r="L11431">
        <v>8.5182823622326396</v>
      </c>
      <c r="M11431">
        <v>8.4905077485858307</v>
      </c>
      <c r="N11431">
        <v>8.3087231327633706</v>
      </c>
      <c r="O11431">
        <v>8.5902830820615694</v>
      </c>
      <c r="P11431">
        <v>9.1587295360111298</v>
      </c>
      <c r="Q11431">
        <v>7.5369478347710803</v>
      </c>
    </row>
    <row r="11432" spans="1:17">
      <c r="A11432" t="s">
        <v>20805</v>
      </c>
      <c r="B11432" s="16" t="s">
        <v>20806</v>
      </c>
      <c r="C11432">
        <v>9.2676526106174393</v>
      </c>
      <c r="D11432">
        <v>9.3144494442534604</v>
      </c>
      <c r="E11432">
        <v>9.2672457770097694</v>
      </c>
      <c r="F11432">
        <v>9.0799093290989799</v>
      </c>
      <c r="G11432">
        <v>9.0744909791417996</v>
      </c>
      <c r="H11432">
        <v>9.6072342567762004</v>
      </c>
      <c r="I11432">
        <v>9.6384425167957701</v>
      </c>
      <c r="J11432">
        <v>9.6364233294061492</v>
      </c>
      <c r="K11432">
        <v>9.2997172543502398</v>
      </c>
      <c r="L11432">
        <v>9.4952020501884604</v>
      </c>
      <c r="M11432">
        <v>9.4229470712264494</v>
      </c>
      <c r="N11432">
        <v>9.38642783593804</v>
      </c>
      <c r="O11432">
        <v>9.3372464939796895</v>
      </c>
      <c r="P11432">
        <v>9.9439708621177605</v>
      </c>
      <c r="Q11432">
        <v>7.3593062614465703</v>
      </c>
    </row>
    <row r="11433" spans="1:17">
      <c r="A11433" t="s">
        <v>20807</v>
      </c>
      <c r="B11433" s="16" t="s">
        <v>20808</v>
      </c>
      <c r="C11433">
        <v>7.65471643132829</v>
      </c>
      <c r="D11433">
        <v>7.6695297604548198</v>
      </c>
      <c r="E11433">
        <v>7.4060911410733103</v>
      </c>
      <c r="F11433">
        <v>8.2413374660223706</v>
      </c>
      <c r="G11433">
        <v>7.7035100941681796</v>
      </c>
      <c r="H11433">
        <v>9.1665782567161305</v>
      </c>
      <c r="I11433">
        <v>8.0129347353724292</v>
      </c>
      <c r="J11433">
        <v>8.3310496663556197</v>
      </c>
      <c r="K11433">
        <v>7.7470558684661102</v>
      </c>
      <c r="L11433">
        <v>8.0727714447924992</v>
      </c>
      <c r="M11433">
        <v>8.3533275577869901</v>
      </c>
      <c r="N11433">
        <v>8.2109783336780495</v>
      </c>
      <c r="O11433">
        <v>8.1309605254050492</v>
      </c>
      <c r="P11433">
        <v>8.4686640046248804</v>
      </c>
      <c r="Q11433">
        <v>5.09416193408443</v>
      </c>
    </row>
    <row r="11434" spans="1:17">
      <c r="A11434" t="s">
        <v>20809</v>
      </c>
      <c r="B11434" s="16" t="s">
        <v>20810</v>
      </c>
      <c r="C11434">
        <v>9.1313457130171791</v>
      </c>
      <c r="D11434">
        <v>9.1079364268165399</v>
      </c>
      <c r="E11434">
        <v>8.8898267152045207</v>
      </c>
      <c r="F11434">
        <v>8.66497143480996</v>
      </c>
      <c r="G11434">
        <v>8.8020117965751794</v>
      </c>
      <c r="H11434">
        <v>8.5256992168395502</v>
      </c>
      <c r="I11434">
        <v>8.6951345843712993</v>
      </c>
      <c r="J11434">
        <v>8.5514559083883697</v>
      </c>
      <c r="K11434">
        <v>8.9322048631169899</v>
      </c>
      <c r="L11434">
        <v>8.6672321134242001</v>
      </c>
      <c r="M11434">
        <v>8.5234373371886907</v>
      </c>
      <c r="N11434">
        <v>8.0393316103284906</v>
      </c>
      <c r="O11434">
        <v>8.6042627045684004</v>
      </c>
      <c r="P11434">
        <v>8.7910163808620396</v>
      </c>
      <c r="Q11434">
        <v>8.5667227177791094</v>
      </c>
    </row>
    <row r="11435" spans="1:17">
      <c r="A11435" t="s">
        <v>20811</v>
      </c>
      <c r="B11435" s="16" t="s">
        <v>20812</v>
      </c>
      <c r="C11435">
        <v>8.8709273285577108</v>
      </c>
      <c r="D11435">
        <v>8.8357622443755002</v>
      </c>
      <c r="E11435">
        <v>8.7872511295471902</v>
      </c>
      <c r="F11435">
        <v>8.8308324139195999</v>
      </c>
      <c r="G11435">
        <v>8.8730306870186997</v>
      </c>
      <c r="H11435">
        <v>8.7407573444844608</v>
      </c>
      <c r="I11435">
        <v>8.7064719102721604</v>
      </c>
      <c r="J11435">
        <v>8.8051459252883895</v>
      </c>
      <c r="K11435">
        <v>8.85960234002604</v>
      </c>
      <c r="L11435">
        <v>8.5273069118661802</v>
      </c>
      <c r="M11435">
        <v>8.5465063068916507</v>
      </c>
      <c r="N11435">
        <v>8.4143787149558609</v>
      </c>
      <c r="O11435">
        <v>8.6677663845522908</v>
      </c>
      <c r="P11435">
        <v>8.8921008174376297</v>
      </c>
      <c r="Q11435">
        <v>7.3593062614465703</v>
      </c>
    </row>
    <row r="11436" spans="1:17">
      <c r="A11436" t="s">
        <v>20813</v>
      </c>
      <c r="B11436" s="16" t="s">
        <v>20814</v>
      </c>
      <c r="C11436">
        <v>9.4025199661276098</v>
      </c>
      <c r="D11436">
        <v>9.2899750967112702</v>
      </c>
      <c r="E11436">
        <v>9.3206822148325408</v>
      </c>
      <c r="F11436">
        <v>9.1953557894651308</v>
      </c>
      <c r="G11436">
        <v>9.25548638318282</v>
      </c>
      <c r="H11436">
        <v>9.7928681790756507</v>
      </c>
      <c r="I11436">
        <v>9.4607553689736594</v>
      </c>
      <c r="J11436">
        <v>9.4069694145398799</v>
      </c>
      <c r="K11436">
        <v>9.2046509777258194</v>
      </c>
      <c r="L11436">
        <v>9.4325522332511706</v>
      </c>
      <c r="M11436">
        <v>9.5675010720663796</v>
      </c>
      <c r="N11436">
        <v>9.6506955863249999</v>
      </c>
      <c r="O11436">
        <v>9.6751542305435798</v>
      </c>
      <c r="P11436">
        <v>9.2794472794207596</v>
      </c>
      <c r="Q11436">
        <v>9.6208993709487292</v>
      </c>
    </row>
    <row r="11437" spans="1:17">
      <c r="A11437" t="s">
        <v>922</v>
      </c>
      <c r="B11437" s="16" t="s">
        <v>920</v>
      </c>
      <c r="C11437">
        <v>8.1276722546102995</v>
      </c>
      <c r="D11437">
        <v>8.1379069867990292</v>
      </c>
      <c r="E11437">
        <v>7.9517909669453397</v>
      </c>
      <c r="F11437">
        <v>7.8851281056233304</v>
      </c>
      <c r="G11437">
        <v>8.1275092336118995</v>
      </c>
      <c r="H11437">
        <v>7.7214508378578897</v>
      </c>
      <c r="I11437">
        <v>7.9712251578376598</v>
      </c>
      <c r="J11437">
        <v>7.6789338596999999</v>
      </c>
      <c r="K11437">
        <v>8.0798723913488502</v>
      </c>
      <c r="L11437">
        <v>7.8071964686250404</v>
      </c>
      <c r="M11437">
        <v>7.9515353077633701</v>
      </c>
      <c r="N11437">
        <v>7.7134254758055496</v>
      </c>
      <c r="O11437">
        <v>7.9889471590135299</v>
      </c>
      <c r="P11437">
        <v>7.6604357769062297</v>
      </c>
      <c r="Q11437">
        <v>8.2978683598244807</v>
      </c>
    </row>
    <row r="11438" spans="1:17">
      <c r="A11438" t="s">
        <v>20815</v>
      </c>
      <c r="B11438" s="16" t="s">
        <v>20816</v>
      </c>
      <c r="C11438">
        <v>6.8064855002517097</v>
      </c>
      <c r="D11438">
        <v>6.4556086972253803</v>
      </c>
      <c r="E11438">
        <v>5.98496325541152</v>
      </c>
      <c r="F11438">
        <v>6.84254687656904</v>
      </c>
      <c r="G11438">
        <v>6.5922120161147504</v>
      </c>
      <c r="H11438">
        <v>6.8971382455771399</v>
      </c>
      <c r="I11438">
        <v>6.5874223162907901</v>
      </c>
      <c r="J11438">
        <v>6.5438795617378203</v>
      </c>
      <c r="K11438">
        <v>6.5542553394185203</v>
      </c>
      <c r="L11438">
        <v>6.6697798190484097</v>
      </c>
      <c r="M11438">
        <v>6.8241040553657699</v>
      </c>
      <c r="N11438">
        <v>6.3945887170643596</v>
      </c>
      <c r="O11438">
        <v>6.8296501465849602</v>
      </c>
      <c r="P11438">
        <v>6.7232899141601701</v>
      </c>
      <c r="Q11438">
        <v>5.09416193408443</v>
      </c>
    </row>
    <row r="11439" spans="1:17">
      <c r="A11439" t="s">
        <v>20817</v>
      </c>
      <c r="B11439" s="16" t="s">
        <v>20818</v>
      </c>
      <c r="C11439">
        <v>8.1887043491586695</v>
      </c>
      <c r="D11439">
        <v>8.1418217749280508</v>
      </c>
      <c r="E11439">
        <v>7.9244164502804502</v>
      </c>
      <c r="F11439">
        <v>8.4296308333307497</v>
      </c>
      <c r="G11439">
        <v>8.5479352492780194</v>
      </c>
      <c r="H11439">
        <v>8.0957976289217299</v>
      </c>
      <c r="I11439">
        <v>8.03559529583268</v>
      </c>
      <c r="J11439">
        <v>8.10099266561547</v>
      </c>
      <c r="K11439">
        <v>8.1133349265636507</v>
      </c>
      <c r="L11439">
        <v>8.5774056404687098</v>
      </c>
      <c r="M11439">
        <v>8.7390287992077909</v>
      </c>
      <c r="N11439">
        <v>8.6740688351917008</v>
      </c>
      <c r="O11439">
        <v>8.7243301795349506</v>
      </c>
      <c r="P11439">
        <v>7.9070947450876101</v>
      </c>
      <c r="Q11439">
        <v>7.9670857749043096</v>
      </c>
    </row>
    <row r="11440" spans="1:17">
      <c r="A11440" t="s">
        <v>20819</v>
      </c>
      <c r="B11440" s="16" t="s">
        <v>20820</v>
      </c>
      <c r="C11440">
        <v>10.875764454882001</v>
      </c>
      <c r="D11440">
        <v>10.658041381674501</v>
      </c>
      <c r="E11440">
        <v>11.455631032967</v>
      </c>
      <c r="F11440">
        <v>11.022637583175801</v>
      </c>
      <c r="G11440">
        <v>11.176417821079699</v>
      </c>
      <c r="H11440">
        <v>10.0396904461926</v>
      </c>
      <c r="I11440">
        <v>10.7160628999415</v>
      </c>
      <c r="J11440">
        <v>10.6770056086038</v>
      </c>
      <c r="K11440">
        <v>11.296180274803101</v>
      </c>
      <c r="L11440">
        <v>11.559642117042101</v>
      </c>
      <c r="M11440">
        <v>11.1119133924139</v>
      </c>
      <c r="N11440">
        <v>11.6061168194299</v>
      </c>
      <c r="O11440">
        <v>11.1000318078174</v>
      </c>
      <c r="P11440">
        <v>9.6713778293648591</v>
      </c>
      <c r="Q11440">
        <v>13.613925698208501</v>
      </c>
    </row>
    <row r="11441" spans="1:17">
      <c r="A11441" t="s">
        <v>20821</v>
      </c>
      <c r="B11441" s="16" t="s">
        <v>149</v>
      </c>
      <c r="C11441">
        <v>7.2508883405074904</v>
      </c>
      <c r="D11441">
        <v>7.50286219085078</v>
      </c>
      <c r="E11441">
        <v>7.3961522183172299</v>
      </c>
      <c r="F11441">
        <v>7.0710305154404098</v>
      </c>
      <c r="G11441">
        <v>7.0317103077074501</v>
      </c>
      <c r="H11441">
        <v>8.0523361703931595</v>
      </c>
      <c r="I11441">
        <v>7.6513599516244</v>
      </c>
      <c r="J11441">
        <v>7.51875260452384</v>
      </c>
      <c r="K11441">
        <v>7.2275753886876002</v>
      </c>
      <c r="L11441">
        <v>7.2963068146712899</v>
      </c>
      <c r="M11441">
        <v>7.2974300839194104</v>
      </c>
      <c r="N11441">
        <v>7.2682559144452803</v>
      </c>
      <c r="O11441">
        <v>7.2597360273663902</v>
      </c>
      <c r="P11441">
        <v>8.0467780289509605</v>
      </c>
      <c r="Q11441">
        <v>2.8218677180984102</v>
      </c>
    </row>
    <row r="11442" spans="1:17">
      <c r="A11442" t="s">
        <v>20822</v>
      </c>
      <c r="B11442" s="16" t="s">
        <v>50</v>
      </c>
      <c r="C11442">
        <v>8.2700266600860495</v>
      </c>
      <c r="D11442">
        <v>8.1181718932362106</v>
      </c>
      <c r="E11442">
        <v>7.5111119836653399</v>
      </c>
      <c r="F11442">
        <v>7.5518209668476501</v>
      </c>
      <c r="G11442">
        <v>7.7765174914733102</v>
      </c>
      <c r="H11442">
        <v>8.3358078513377105</v>
      </c>
      <c r="I11442">
        <v>8.1270592226818295</v>
      </c>
      <c r="J11442">
        <v>7.9429707905661404</v>
      </c>
      <c r="K11442">
        <v>8.1059656821435304</v>
      </c>
      <c r="L11442">
        <v>7.9438503763767896</v>
      </c>
      <c r="M11442">
        <v>8.0322310773738597</v>
      </c>
      <c r="N11442">
        <v>7.7912863572855402</v>
      </c>
      <c r="O11442">
        <v>8.1405881914443992</v>
      </c>
      <c r="P11442">
        <v>8.5348522003527201</v>
      </c>
      <c r="Q11442">
        <v>6.9204191934356096</v>
      </c>
    </row>
    <row r="11443" spans="1:17">
      <c r="A11443" t="s">
        <v>20823</v>
      </c>
      <c r="B11443" s="16" t="s">
        <v>172</v>
      </c>
      <c r="C11443">
        <v>10.7838701906465</v>
      </c>
      <c r="D11443">
        <v>10.6904566654974</v>
      </c>
      <c r="E11443">
        <v>11.1866289467618</v>
      </c>
      <c r="F11443">
        <v>10.948142879295</v>
      </c>
      <c r="G11443">
        <v>10.9651781267365</v>
      </c>
      <c r="H11443">
        <v>11.3984968286513</v>
      </c>
      <c r="I11443">
        <v>11.5434311242345</v>
      </c>
      <c r="J11443">
        <v>11.373435311505601</v>
      </c>
      <c r="K11443">
        <v>11.740642060588399</v>
      </c>
      <c r="L11443">
        <v>12.040097219487601</v>
      </c>
      <c r="M11443">
        <v>11.7725672750346</v>
      </c>
      <c r="N11443">
        <v>12.0976799090996</v>
      </c>
      <c r="O11443">
        <v>11.7956333928823</v>
      </c>
      <c r="P11443">
        <v>10.713243554153699</v>
      </c>
      <c r="Q11443">
        <v>12.9896976857793</v>
      </c>
    </row>
    <row r="11444" spans="1:17">
      <c r="A11444" t="s">
        <v>20824</v>
      </c>
      <c r="B11444" s="16" t="s">
        <v>20825</v>
      </c>
      <c r="C11444">
        <v>9.2390969817199409</v>
      </c>
      <c r="D11444">
        <v>9.0508124345013492</v>
      </c>
      <c r="E11444">
        <v>8.9108890719700309</v>
      </c>
      <c r="F11444">
        <v>8.6545943526763107</v>
      </c>
      <c r="G11444">
        <v>9.4181808561983793</v>
      </c>
      <c r="H11444">
        <v>8.2690457317257806</v>
      </c>
      <c r="I11444">
        <v>8.9690191061496698</v>
      </c>
      <c r="J11444">
        <v>8.3110659465285792</v>
      </c>
      <c r="K11444">
        <v>9.4219027589840394</v>
      </c>
      <c r="L11444">
        <v>8.9210978233670097</v>
      </c>
      <c r="M11444">
        <v>8.6481129908421899</v>
      </c>
      <c r="N11444">
        <v>8.6384251994699692</v>
      </c>
      <c r="O11444">
        <v>8.8450076898805499</v>
      </c>
      <c r="P11444">
        <v>8.5434520656129394</v>
      </c>
      <c r="Q11444">
        <v>10.299164948392599</v>
      </c>
    </row>
    <row r="11445" spans="1:17">
      <c r="A11445" t="s">
        <v>20826</v>
      </c>
      <c r="B11445" s="16" t="s">
        <v>484</v>
      </c>
      <c r="C11445">
        <v>10.747842486688</v>
      </c>
      <c r="D11445">
        <v>10.7860509539532</v>
      </c>
      <c r="E11445">
        <v>10.471143874863101</v>
      </c>
      <c r="F11445">
        <v>10.6534799079779</v>
      </c>
      <c r="G11445">
        <v>10.551794209047401</v>
      </c>
      <c r="H11445">
        <v>10.9146951784075</v>
      </c>
      <c r="I11445">
        <v>11.359577059344501</v>
      </c>
      <c r="J11445">
        <v>10.6646904044733</v>
      </c>
      <c r="K11445">
        <v>11.171641818294299</v>
      </c>
      <c r="L11445">
        <v>11.602598716424</v>
      </c>
      <c r="M11445">
        <v>11.1064923044403</v>
      </c>
      <c r="N11445">
        <v>11.286970956616701</v>
      </c>
      <c r="O11445">
        <v>10.6897170254289</v>
      </c>
      <c r="P11445">
        <v>11.068554331901</v>
      </c>
      <c r="Q11445">
        <v>10.794011593546401</v>
      </c>
    </row>
    <row r="11446" spans="1:17">
      <c r="A11446" t="s">
        <v>20827</v>
      </c>
      <c r="B11446" s="16" t="s">
        <v>20828</v>
      </c>
      <c r="C11446">
        <v>9.8704765481586492</v>
      </c>
      <c r="D11446">
        <v>9.7837848303727206</v>
      </c>
      <c r="E11446">
        <v>9.6499123486754694</v>
      </c>
      <c r="F11446">
        <v>9.4933815297622104</v>
      </c>
      <c r="G11446">
        <v>9.9213720583264795</v>
      </c>
      <c r="H11446">
        <v>9.4369832986090199</v>
      </c>
      <c r="I11446">
        <v>9.6220759672198497</v>
      </c>
      <c r="J11446">
        <v>9.4388791374861896</v>
      </c>
      <c r="K11446">
        <v>9.8750329572045903</v>
      </c>
      <c r="L11446">
        <v>9.6601328148538208</v>
      </c>
      <c r="M11446">
        <v>9.5932016873091701</v>
      </c>
      <c r="N11446">
        <v>10.1058253264973</v>
      </c>
      <c r="O11446">
        <v>9.6806610361171703</v>
      </c>
      <c r="P11446">
        <v>9.7570339566962794</v>
      </c>
      <c r="Q11446">
        <v>9.9689373561629306</v>
      </c>
    </row>
    <row r="11447" spans="1:17">
      <c r="A11447" t="s">
        <v>20829</v>
      </c>
      <c r="B11447" s="16" t="s">
        <v>20830</v>
      </c>
      <c r="C11447">
        <v>5.2395597656514097</v>
      </c>
      <c r="D11447">
        <v>5.1891537613714398</v>
      </c>
      <c r="E11447">
        <v>5.6194037323530299</v>
      </c>
      <c r="F11447">
        <v>5.9029685313311697</v>
      </c>
      <c r="G11447">
        <v>5.8198701234814401</v>
      </c>
      <c r="H11447">
        <v>5.8138286615387997</v>
      </c>
      <c r="I11447">
        <v>5.66533222304981</v>
      </c>
      <c r="J11447">
        <v>5.4594104056423802</v>
      </c>
      <c r="K11447">
        <v>5.3619579291262198</v>
      </c>
      <c r="L11447">
        <v>5.4740674480207696</v>
      </c>
      <c r="M11447">
        <v>6.1847657049973597</v>
      </c>
      <c r="N11447">
        <v>6.4088580569182003</v>
      </c>
      <c r="O11447">
        <v>6.4487418246360999</v>
      </c>
      <c r="P11447">
        <v>5.2603607125134104</v>
      </c>
      <c r="Q11447">
        <v>6.2843132996066204</v>
      </c>
    </row>
    <row r="11448" spans="1:17">
      <c r="A11448" t="s">
        <v>20831</v>
      </c>
      <c r="B11448" s="16" t="s">
        <v>20832</v>
      </c>
      <c r="C11448">
        <v>11.8140243444556</v>
      </c>
      <c r="D11448">
        <v>11.5003585507297</v>
      </c>
      <c r="E11448">
        <v>12.4956319502291</v>
      </c>
      <c r="F11448">
        <v>11.718299512452299</v>
      </c>
      <c r="G11448">
        <v>12.8442293492056</v>
      </c>
      <c r="H11448">
        <v>10.6129914462553</v>
      </c>
      <c r="I11448">
        <v>11.468853743288699</v>
      </c>
      <c r="J11448">
        <v>11.3403828056714</v>
      </c>
      <c r="K11448">
        <v>12.6498650570402</v>
      </c>
      <c r="L11448">
        <v>12.358374531374301</v>
      </c>
      <c r="M11448">
        <v>11.9748130949142</v>
      </c>
      <c r="N11448">
        <v>12.563804817576701</v>
      </c>
      <c r="O11448">
        <v>12.0978598532073</v>
      </c>
      <c r="P11448">
        <v>10.866702389717499</v>
      </c>
      <c r="Q11448">
        <v>15.786154007144001</v>
      </c>
    </row>
    <row r="11449" spans="1:17">
      <c r="A11449" t="s">
        <v>20833</v>
      </c>
      <c r="B11449" s="16" t="s">
        <v>20834</v>
      </c>
      <c r="C11449">
        <v>8.4700950861579098</v>
      </c>
      <c r="D11449">
        <v>8.5829227422538406</v>
      </c>
      <c r="E11449">
        <v>8.4605175085600308</v>
      </c>
      <c r="F11449">
        <v>8.9795685345936302</v>
      </c>
      <c r="G11449">
        <v>8.6091316103254396</v>
      </c>
      <c r="H11449">
        <v>9.2649967468735408</v>
      </c>
      <c r="I11449">
        <v>8.4608279781876394</v>
      </c>
      <c r="J11449">
        <v>9.0278213969221692</v>
      </c>
      <c r="K11449">
        <v>8.1850257934841206</v>
      </c>
      <c r="L11449">
        <v>8.4534773402030599</v>
      </c>
      <c r="M11449">
        <v>8.7667943688675205</v>
      </c>
      <c r="N11449">
        <v>8.7145691045370093</v>
      </c>
      <c r="O11449">
        <v>8.7093184304295708</v>
      </c>
      <c r="P11449">
        <v>8.8580386323664708</v>
      </c>
      <c r="Q11449">
        <v>8.3931679398307004</v>
      </c>
    </row>
    <row r="11450" spans="1:17">
      <c r="A11450" t="s">
        <v>20835</v>
      </c>
      <c r="B11450" s="16" t="s">
        <v>20836</v>
      </c>
      <c r="C11450">
        <v>5.7183074214133596</v>
      </c>
      <c r="D11450">
        <v>5.80952916847931</v>
      </c>
      <c r="E11450">
        <v>6.2527945319371199</v>
      </c>
      <c r="F11450">
        <v>5.7128413575868704</v>
      </c>
      <c r="G11450">
        <v>5.6721004826633701</v>
      </c>
      <c r="H11450">
        <v>6.3804794852971796</v>
      </c>
      <c r="I11450">
        <v>6.0191991148044197</v>
      </c>
      <c r="J11450">
        <v>5.9097086530010401</v>
      </c>
      <c r="K11450">
        <v>5.92005741833845</v>
      </c>
      <c r="L11450">
        <v>6.0506077336552</v>
      </c>
      <c r="M11450">
        <v>5.9670109306586703</v>
      </c>
      <c r="N11450">
        <v>5.8399741889468402</v>
      </c>
      <c r="O11450">
        <v>6.1099074980831301</v>
      </c>
      <c r="P11450">
        <v>5.9034342564919404</v>
      </c>
      <c r="Q11450">
        <v>5.09416193408443</v>
      </c>
    </row>
    <row r="11451" spans="1:17">
      <c r="A11451" t="s">
        <v>20837</v>
      </c>
      <c r="B11451" s="16" t="s">
        <v>20838</v>
      </c>
      <c r="C11451">
        <v>8.0198298639946692</v>
      </c>
      <c r="D11451">
        <v>8.1727629776636093</v>
      </c>
      <c r="E11451">
        <v>8.0244939675356797</v>
      </c>
      <c r="F11451">
        <v>8.3674418328017204</v>
      </c>
      <c r="G11451">
        <v>8.3629032873101696</v>
      </c>
      <c r="H11451">
        <v>9.1968153134171597</v>
      </c>
      <c r="I11451">
        <v>8.1100793318269293</v>
      </c>
      <c r="J11451">
        <v>8.7762910647230203</v>
      </c>
      <c r="K11451">
        <v>8.0911131451429803</v>
      </c>
      <c r="L11451">
        <v>8.1252431872722806</v>
      </c>
      <c r="M11451">
        <v>8.3375410586171892</v>
      </c>
      <c r="N11451">
        <v>8.4661329830938996</v>
      </c>
      <c r="O11451">
        <v>8.15649271189152</v>
      </c>
      <c r="P11451">
        <v>8.6022561904341206</v>
      </c>
      <c r="Q11451">
        <v>6.2843132996066204</v>
      </c>
    </row>
    <row r="11452" spans="1:17">
      <c r="A11452" t="s">
        <v>20839</v>
      </c>
      <c r="B11452" s="16" t="s">
        <v>20840</v>
      </c>
      <c r="C11452">
        <v>6.0735929489798099</v>
      </c>
      <c r="D11452">
        <v>5.8293813043846097</v>
      </c>
      <c r="E11452">
        <v>6.1372997866052899</v>
      </c>
      <c r="F11452">
        <v>4.9030240476511198</v>
      </c>
      <c r="G11452">
        <v>6.3731052938135697</v>
      </c>
      <c r="H11452">
        <v>5.2785502994810098</v>
      </c>
      <c r="I11452">
        <v>5.3167384601450198</v>
      </c>
      <c r="J11452">
        <v>5.4805366902381003</v>
      </c>
      <c r="K11452">
        <v>6.2251059939957996</v>
      </c>
      <c r="L11452">
        <v>5.8708197013116203</v>
      </c>
      <c r="M11452">
        <v>5.3498610950685297</v>
      </c>
      <c r="N11452">
        <v>5.8818201747363998</v>
      </c>
      <c r="O11452">
        <v>5.4042348522540298</v>
      </c>
      <c r="P11452">
        <v>5.2603607125134104</v>
      </c>
      <c r="Q11452">
        <v>7.3593062614465703</v>
      </c>
    </row>
    <row r="11453" spans="1:17">
      <c r="A11453" t="s">
        <v>20841</v>
      </c>
      <c r="B11453" s="16" t="s">
        <v>20842</v>
      </c>
      <c r="C11453">
        <v>8.2586863930716792</v>
      </c>
      <c r="D11453">
        <v>8.0778717630564305</v>
      </c>
      <c r="E11453">
        <v>8.0373273240711303</v>
      </c>
      <c r="F11453">
        <v>8.5742900317011195</v>
      </c>
      <c r="G11453">
        <v>8.4657582755512504</v>
      </c>
      <c r="H11453">
        <v>8.4304881484728593</v>
      </c>
      <c r="I11453">
        <v>8.1727477804035704</v>
      </c>
      <c r="J11453">
        <v>8.2966202921024603</v>
      </c>
      <c r="K11453">
        <v>7.99863113727399</v>
      </c>
      <c r="L11453">
        <v>8.3109319553621894</v>
      </c>
      <c r="M11453">
        <v>8.8358292885153205</v>
      </c>
      <c r="N11453">
        <v>8.5388286418580499</v>
      </c>
      <c r="O11453">
        <v>8.9158381939773506</v>
      </c>
      <c r="P11453">
        <v>7.6839819288491702</v>
      </c>
      <c r="Q11453">
        <v>8.1958182219819093</v>
      </c>
    </row>
    <row r="11454" spans="1:17">
      <c r="A11454" t="s">
        <v>20843</v>
      </c>
      <c r="B11454" s="16" t="s">
        <v>20844</v>
      </c>
      <c r="C11454">
        <v>8.2434258776125304</v>
      </c>
      <c r="D11454">
        <v>8.3857969599743605</v>
      </c>
      <c r="E11454">
        <v>7.4355022000648301</v>
      </c>
      <c r="F11454">
        <v>7.7106610376853304</v>
      </c>
      <c r="G11454">
        <v>7.9859473938127197</v>
      </c>
      <c r="H11454">
        <v>7.9518387386748897</v>
      </c>
      <c r="I11454">
        <v>8.0037697506551204</v>
      </c>
      <c r="J11454">
        <v>7.5037238996309803</v>
      </c>
      <c r="K11454">
        <v>8.2599729382814999</v>
      </c>
      <c r="L11454">
        <v>8.4020695622647192</v>
      </c>
      <c r="M11454">
        <v>8.4147993531882594</v>
      </c>
      <c r="N11454">
        <v>8.3533857763247905</v>
      </c>
      <c r="O11454">
        <v>8.2719509513996599</v>
      </c>
      <c r="P11454">
        <v>7.5537008747178804</v>
      </c>
      <c r="Q11454">
        <v>8.5667227177791094</v>
      </c>
    </row>
    <row r="11455" spans="1:17">
      <c r="A11455" t="s">
        <v>20845</v>
      </c>
      <c r="B11455" s="16" t="s">
        <v>20846</v>
      </c>
      <c r="C11455">
        <v>10.340772450033301</v>
      </c>
      <c r="D11455">
        <v>10.233958917763401</v>
      </c>
      <c r="E11455">
        <v>10.8402335156433</v>
      </c>
      <c r="F11455">
        <v>10.399191844711099</v>
      </c>
      <c r="G11455">
        <v>10.682464249025299</v>
      </c>
      <c r="H11455">
        <v>9.1726765942915396</v>
      </c>
      <c r="I11455">
        <v>9.8085057820078791</v>
      </c>
      <c r="J11455">
        <v>9.7275128666959993</v>
      </c>
      <c r="K11455">
        <v>10.7239000730697</v>
      </c>
      <c r="L11455">
        <v>10.3320490968224</v>
      </c>
      <c r="M11455">
        <v>10.2208400621602</v>
      </c>
      <c r="N11455">
        <v>10.5836414298906</v>
      </c>
      <c r="O11455">
        <v>10.0534679347045</v>
      </c>
      <c r="P11455">
        <v>9.2613199059943092</v>
      </c>
      <c r="Q11455">
        <v>12.494572542304301</v>
      </c>
    </row>
    <row r="11456" spans="1:17">
      <c r="A11456" t="s">
        <v>20847</v>
      </c>
      <c r="B11456" s="16" t="s">
        <v>20848</v>
      </c>
      <c r="C11456">
        <v>9.9324234705455208</v>
      </c>
      <c r="D11456">
        <v>9.8806183524471791</v>
      </c>
      <c r="E11456">
        <v>9.6603130611886598</v>
      </c>
      <c r="F11456">
        <v>10.1478142025616</v>
      </c>
      <c r="G11456">
        <v>9.8541675123140493</v>
      </c>
      <c r="H11456">
        <v>10.484900114941301</v>
      </c>
      <c r="I11456">
        <v>9.9451515376914195</v>
      </c>
      <c r="J11456">
        <v>10.2515711972774</v>
      </c>
      <c r="K11456">
        <v>9.6441114491018691</v>
      </c>
      <c r="L11456">
        <v>9.7072053208103206</v>
      </c>
      <c r="M11456">
        <v>9.9145416101274595</v>
      </c>
      <c r="N11456">
        <v>9.85984882575546</v>
      </c>
      <c r="O11456">
        <v>9.8318469618779503</v>
      </c>
      <c r="P11456">
        <v>9.9423465119536605</v>
      </c>
      <c r="Q11456">
        <v>9.4977003000167599</v>
      </c>
    </row>
    <row r="11457" spans="1:17">
      <c r="A11457" t="s">
        <v>20849</v>
      </c>
      <c r="B11457" s="16" t="s">
        <v>20850</v>
      </c>
      <c r="C11457">
        <v>7.7333378051528001</v>
      </c>
      <c r="D11457">
        <v>7.6254469917223702</v>
      </c>
      <c r="E11457">
        <v>7.1462403613457903</v>
      </c>
      <c r="F11457">
        <v>7.5904825741131798</v>
      </c>
      <c r="G11457">
        <v>7.6067136979865699</v>
      </c>
      <c r="H11457">
        <v>7.8539633219920502</v>
      </c>
      <c r="I11457">
        <v>7.7089126132669996</v>
      </c>
      <c r="J11457">
        <v>7.4314355749538601</v>
      </c>
      <c r="K11457">
        <v>7.82095798536605</v>
      </c>
      <c r="L11457">
        <v>7.5714035667808099</v>
      </c>
      <c r="M11457">
        <v>8.1812102503906896</v>
      </c>
      <c r="N11457">
        <v>7.7019505713410101</v>
      </c>
      <c r="O11457">
        <v>7.9346326778964</v>
      </c>
      <c r="P11457">
        <v>7.9203680110028296</v>
      </c>
      <c r="Q11457">
        <v>7.5369478347710803</v>
      </c>
    </row>
    <row r="11458" spans="1:17">
      <c r="A11458" t="s">
        <v>20851</v>
      </c>
      <c r="B11458" s="16" t="e">
        <v>#N/A</v>
      </c>
      <c r="C11458">
        <v>7.4167394892705403</v>
      </c>
      <c r="D11458">
        <v>6.9968414682087197</v>
      </c>
      <c r="E11458">
        <v>6.8287101228986797</v>
      </c>
      <c r="F11458">
        <v>7.3668879754565504</v>
      </c>
      <c r="G11458">
        <v>7.2697786914859499</v>
      </c>
      <c r="H11458">
        <v>6.6736113589497297</v>
      </c>
      <c r="I11458">
        <v>6.75034965873059</v>
      </c>
      <c r="J11458">
        <v>6.2007006023616098</v>
      </c>
      <c r="K11458">
        <v>7.4124053551330604</v>
      </c>
      <c r="L11458">
        <v>8.09317965841913</v>
      </c>
      <c r="M11458">
        <v>7.9058609284211698</v>
      </c>
      <c r="N11458">
        <v>8.3497162969568404</v>
      </c>
      <c r="O11458">
        <v>7.6272884764387499</v>
      </c>
      <c r="P11458">
        <v>5.2603607125134104</v>
      </c>
      <c r="Q11458">
        <v>9.6208993709487292</v>
      </c>
    </row>
    <row r="11459" spans="1:17">
      <c r="A11459" t="s">
        <v>20852</v>
      </c>
      <c r="B11459" s="16" t="s">
        <v>20853</v>
      </c>
      <c r="C11459">
        <v>7.4437264406291996</v>
      </c>
      <c r="D11459">
        <v>7.31431822896469</v>
      </c>
      <c r="E11459">
        <v>6.7526718515306996</v>
      </c>
      <c r="F11459">
        <v>6.9228239744450697</v>
      </c>
      <c r="G11459">
        <v>7.8403367479662602</v>
      </c>
      <c r="H11459">
        <v>5.9352574320134996</v>
      </c>
      <c r="I11459">
        <v>6.7393082626033101</v>
      </c>
      <c r="J11459">
        <v>5.6756860853158804</v>
      </c>
      <c r="K11459">
        <v>7.5162180888053802</v>
      </c>
      <c r="L11459">
        <v>7.6284855381918701</v>
      </c>
      <c r="M11459">
        <v>7.2809903829114004</v>
      </c>
      <c r="N11459">
        <v>7.6961786310614997</v>
      </c>
      <c r="O11459">
        <v>6.9948926036377204</v>
      </c>
      <c r="P11459">
        <v>6.3619539041930198</v>
      </c>
      <c r="Q11459">
        <v>8.1958182219819093</v>
      </c>
    </row>
    <row r="11460" spans="1:17">
      <c r="A11460" t="s">
        <v>20854</v>
      </c>
      <c r="B11460" s="16" t="s">
        <v>20855</v>
      </c>
      <c r="C11460">
        <v>7.8738161322913598</v>
      </c>
      <c r="D11460">
        <v>7.65315655529779</v>
      </c>
      <c r="E11460">
        <v>7.3140654859356102</v>
      </c>
      <c r="F11460">
        <v>7.51783483851856</v>
      </c>
      <c r="G11460">
        <v>7.4141555573024602</v>
      </c>
      <c r="H11460">
        <v>7.5569376217120503</v>
      </c>
      <c r="I11460">
        <v>7.4634498114554697</v>
      </c>
      <c r="J11460">
        <v>7.29255167474129</v>
      </c>
      <c r="K11460">
        <v>7.4302363131994102</v>
      </c>
      <c r="L11460">
        <v>7.4625759491112298</v>
      </c>
      <c r="M11460">
        <v>7.3028684494029497</v>
      </c>
      <c r="N11460">
        <v>7.3292460766937699</v>
      </c>
      <c r="O11460">
        <v>7.4370897593392602</v>
      </c>
      <c r="P11460">
        <v>7.3528040126010596</v>
      </c>
      <c r="Q11460">
        <v>6.9204191934356096</v>
      </c>
    </row>
    <row r="11461" spans="1:17">
      <c r="A11461" t="s">
        <v>20856</v>
      </c>
      <c r="B11461" s="16" t="s">
        <v>20857</v>
      </c>
      <c r="C11461">
        <v>8.0243021689939695</v>
      </c>
      <c r="D11461">
        <v>8.0279747131112202</v>
      </c>
      <c r="E11461">
        <v>8.0244939675356797</v>
      </c>
      <c r="F11461">
        <v>7.8491557081204197</v>
      </c>
      <c r="G11461">
        <v>7.8403367479662602</v>
      </c>
      <c r="H11461">
        <v>7.8939151751009797</v>
      </c>
      <c r="I11461">
        <v>7.9475204335148701</v>
      </c>
      <c r="J11461">
        <v>7.7098095648584399</v>
      </c>
      <c r="K11461">
        <v>7.9083015366770502</v>
      </c>
      <c r="L11461">
        <v>7.9120326900075399</v>
      </c>
      <c r="M11461">
        <v>7.9755421555982604</v>
      </c>
      <c r="N11461">
        <v>7.9403022398048799</v>
      </c>
      <c r="O11461">
        <v>7.9924963291784303</v>
      </c>
      <c r="P11461">
        <v>7.9070947450876101</v>
      </c>
      <c r="Q11461">
        <v>8.1958182219819093</v>
      </c>
    </row>
    <row r="11462" spans="1:17">
      <c r="A11462" t="s">
        <v>20858</v>
      </c>
      <c r="B11462" s="16" t="s">
        <v>20859</v>
      </c>
      <c r="C11462">
        <v>3.3064422771203601</v>
      </c>
      <c r="D11462">
        <v>3.7545556144430101</v>
      </c>
      <c r="E11462">
        <v>4.3035359899866696</v>
      </c>
      <c r="F11462">
        <v>3.6131889974304401</v>
      </c>
      <c r="G11462">
        <v>3.5425260543824399</v>
      </c>
      <c r="H11462">
        <v>3.50653555504317</v>
      </c>
      <c r="I11462">
        <v>3.6595800418069002</v>
      </c>
      <c r="J11462">
        <v>3.5611359966351301</v>
      </c>
      <c r="K11462">
        <v>3.27554212654834</v>
      </c>
      <c r="L11462">
        <v>3.4877558895723499</v>
      </c>
      <c r="M11462">
        <v>3.9727288000471899</v>
      </c>
      <c r="N11462">
        <v>3.5144020463037902</v>
      </c>
      <c r="O11462">
        <v>3.8507909364900099</v>
      </c>
      <c r="P11462">
        <v>3.3893867502571098</v>
      </c>
      <c r="Q11462">
        <v>2.8218677180984102</v>
      </c>
    </row>
    <row r="11463" spans="1:17">
      <c r="A11463" t="s">
        <v>20860</v>
      </c>
      <c r="B11463" s="16" t="e">
        <v>#N/A</v>
      </c>
      <c r="C11463">
        <v>5.2395597656514097</v>
      </c>
      <c r="D11463">
        <v>5.0571074914141203</v>
      </c>
      <c r="E11463">
        <v>5.3510197543661198</v>
      </c>
      <c r="F11463">
        <v>4.7451440705926098</v>
      </c>
      <c r="G11463">
        <v>5.35182564159728</v>
      </c>
      <c r="H11463">
        <v>4.3015284866045098</v>
      </c>
      <c r="I11463">
        <v>4.8453589192974098</v>
      </c>
      <c r="J11463">
        <v>4.6307624373210201</v>
      </c>
      <c r="K11463">
        <v>4.9815688211180698</v>
      </c>
      <c r="L11463">
        <v>5.0592286016271197</v>
      </c>
      <c r="M11463">
        <v>4.8589754271137497</v>
      </c>
      <c r="N11463">
        <v>5.8185725375441404</v>
      </c>
      <c r="O11463">
        <v>4.8737348553695998</v>
      </c>
      <c r="P11463">
        <v>4.86023234540618</v>
      </c>
      <c r="Q11463">
        <v>5.81282804418474</v>
      </c>
    </row>
    <row r="11464" spans="1:17">
      <c r="A11464" t="s">
        <v>20861</v>
      </c>
      <c r="B11464" s="16" t="s">
        <v>20862</v>
      </c>
      <c r="C11464">
        <v>6.9827423167201097</v>
      </c>
      <c r="D11464">
        <v>6.8700629365066499</v>
      </c>
      <c r="E11464">
        <v>6.8580293081962402</v>
      </c>
      <c r="F11464">
        <v>6.9314721879311696</v>
      </c>
      <c r="G11464">
        <v>7.30313917801982</v>
      </c>
      <c r="H11464">
        <v>6.3079036124986203</v>
      </c>
      <c r="I11464">
        <v>7.54158301079321</v>
      </c>
      <c r="J11464">
        <v>6.9219572081632101</v>
      </c>
      <c r="K11464">
        <v>7.3324752458562799</v>
      </c>
      <c r="L11464">
        <v>8.0225788963683797</v>
      </c>
      <c r="M11464">
        <v>7.55148020756479</v>
      </c>
      <c r="N11464">
        <v>8.1147934763126006</v>
      </c>
      <c r="O11464">
        <v>7.1684108656329801</v>
      </c>
      <c r="P11464">
        <v>6.8259277291320597</v>
      </c>
      <c r="Q11464">
        <v>8.9889439006726093</v>
      </c>
    </row>
    <row r="11465" spans="1:17">
      <c r="A11465" t="s">
        <v>20863</v>
      </c>
      <c r="B11465" s="16" t="s">
        <v>20864</v>
      </c>
      <c r="C11465">
        <v>8.4700950861579098</v>
      </c>
      <c r="D11465">
        <v>8.4408430496420497</v>
      </c>
      <c r="E11465">
        <v>8.1360753872999894</v>
      </c>
      <c r="F11465">
        <v>8.5632367155584692</v>
      </c>
      <c r="G11465">
        <v>8.4209484420642795</v>
      </c>
      <c r="H11465">
        <v>8.5414976797251594</v>
      </c>
      <c r="I11465">
        <v>8.4235252308595108</v>
      </c>
      <c r="J11465">
        <v>8.2966202921024603</v>
      </c>
      <c r="K11465">
        <v>8.5148886715223906</v>
      </c>
      <c r="L11465">
        <v>8.3823089290366308</v>
      </c>
      <c r="M11465">
        <v>8.4857415116602404</v>
      </c>
      <c r="N11465">
        <v>8.2069272120287309</v>
      </c>
      <c r="O11465">
        <v>8.5972898372460893</v>
      </c>
      <c r="P11465">
        <v>8.3012705690098301</v>
      </c>
      <c r="Q11465">
        <v>8.48255560796823</v>
      </c>
    </row>
    <row r="11466" spans="1:17">
      <c r="A11466" t="s">
        <v>20865</v>
      </c>
      <c r="B11466" s="16" t="s">
        <v>20866</v>
      </c>
      <c r="C11466">
        <v>9.2676526106174393</v>
      </c>
      <c r="D11466">
        <v>9.3621864270261703</v>
      </c>
      <c r="E11466">
        <v>9.3645967317136307</v>
      </c>
      <c r="F11466">
        <v>8.9712313708417799</v>
      </c>
      <c r="G11466">
        <v>9.23190604411222</v>
      </c>
      <c r="H11466">
        <v>8.3926622671747992</v>
      </c>
      <c r="I11466">
        <v>9.4165770773435398</v>
      </c>
      <c r="J11466">
        <v>8.9056314293269505</v>
      </c>
      <c r="K11466">
        <v>9.6313428105733205</v>
      </c>
      <c r="L11466">
        <v>9.2502169566510997</v>
      </c>
      <c r="M11466">
        <v>8.9968847716172906</v>
      </c>
      <c r="N11466">
        <v>8.6293748854797201</v>
      </c>
      <c r="O11466">
        <v>9.0341436230391992</v>
      </c>
      <c r="P11466">
        <v>8.97389432191064</v>
      </c>
      <c r="Q11466">
        <v>9.9376776092220709</v>
      </c>
    </row>
    <row r="11467" spans="1:17">
      <c r="A11467" t="s">
        <v>20867</v>
      </c>
      <c r="B11467" s="16" t="s">
        <v>20868</v>
      </c>
      <c r="C11467">
        <v>7.6889384803510499</v>
      </c>
      <c r="D11467">
        <v>8.0614306876164292</v>
      </c>
      <c r="E11467">
        <v>7.93130901064099</v>
      </c>
      <c r="F11467">
        <v>8.0043946291925003</v>
      </c>
      <c r="G11467">
        <v>7.8289416707684198</v>
      </c>
      <c r="H11467">
        <v>8.8206095561124993</v>
      </c>
      <c r="I11467">
        <v>8.0623256847256393</v>
      </c>
      <c r="J11467">
        <v>8.2732017875412005</v>
      </c>
      <c r="K11467">
        <v>7.8477217694945702</v>
      </c>
      <c r="L11467">
        <v>8.0727714447924992</v>
      </c>
      <c r="M11467">
        <v>7.9376352930897198</v>
      </c>
      <c r="N11467">
        <v>7.9451755533421604</v>
      </c>
      <c r="O11467">
        <v>7.8432301106807998</v>
      </c>
      <c r="P11467">
        <v>8.2231173919131209</v>
      </c>
      <c r="Q11467">
        <v>5.09416193408443</v>
      </c>
    </row>
    <row r="11468" spans="1:17">
      <c r="A11468" t="s">
        <v>20869</v>
      </c>
      <c r="B11468" s="16" t="s">
        <v>816</v>
      </c>
      <c r="C11468">
        <v>7.8538497262402798</v>
      </c>
      <c r="D11468">
        <v>7.9317506448125501</v>
      </c>
      <c r="E11468">
        <v>7.4060911410733103</v>
      </c>
      <c r="F11468">
        <v>7.7453307463346599</v>
      </c>
      <c r="G11468">
        <v>7.8289416707684198</v>
      </c>
      <c r="H11468">
        <v>8.2069884902560695</v>
      </c>
      <c r="I11468">
        <v>7.8175432462888601</v>
      </c>
      <c r="J11468">
        <v>7.4419876329300898</v>
      </c>
      <c r="K11468">
        <v>7.50504653791441</v>
      </c>
      <c r="L11468">
        <v>7.7721726373851698</v>
      </c>
      <c r="M11468">
        <v>8.0867734251620202</v>
      </c>
      <c r="N11468">
        <v>8.0664188199424096</v>
      </c>
      <c r="O11468">
        <v>8.1405881914443992</v>
      </c>
      <c r="P11468">
        <v>8.0826347707077897</v>
      </c>
      <c r="Q11468">
        <v>6.9204191934356096</v>
      </c>
    </row>
    <row r="11469" spans="1:17">
      <c r="A11469" t="s">
        <v>20870</v>
      </c>
      <c r="B11469" s="16" t="s">
        <v>20871</v>
      </c>
      <c r="C11469">
        <v>11.173565244006699</v>
      </c>
      <c r="D11469">
        <v>11.0735197776471</v>
      </c>
      <c r="E11469">
        <v>11.6413827147768</v>
      </c>
      <c r="F11469">
        <v>10.769790020080899</v>
      </c>
      <c r="G11469">
        <v>11.323096796072299</v>
      </c>
      <c r="H11469">
        <v>9.7016302545236393</v>
      </c>
      <c r="I11469">
        <v>11.1347336344962</v>
      </c>
      <c r="J11469">
        <v>10.6420261776684</v>
      </c>
      <c r="K11469">
        <v>11.4245730330661</v>
      </c>
      <c r="L11469">
        <v>11.148677721679199</v>
      </c>
      <c r="M11469">
        <v>11.010658795365799</v>
      </c>
      <c r="N11469">
        <v>10.836496490565199</v>
      </c>
      <c r="O11469">
        <v>10.9025962960639</v>
      </c>
      <c r="P11469">
        <v>10.4934998915131</v>
      </c>
      <c r="Q11469">
        <v>13.106739740002901</v>
      </c>
    </row>
    <row r="11470" spans="1:17">
      <c r="A11470" t="s">
        <v>20872</v>
      </c>
      <c r="B11470" s="16" t="s">
        <v>20873</v>
      </c>
      <c r="C11470">
        <v>5.69565330414353</v>
      </c>
      <c r="D11470">
        <v>5.9060888777783198</v>
      </c>
      <c r="E11470">
        <v>6.1130249648544597</v>
      </c>
      <c r="F11470">
        <v>6.6461791626245601</v>
      </c>
      <c r="G11470">
        <v>5.7231188017169998</v>
      </c>
      <c r="H11470">
        <v>6.5783352921885401</v>
      </c>
      <c r="I11470">
        <v>5.2218518540004704</v>
      </c>
      <c r="J11470">
        <v>5.9551429248600698</v>
      </c>
      <c r="K11470">
        <v>5.6169826633030304</v>
      </c>
      <c r="L11470">
        <v>5.88986996217022</v>
      </c>
      <c r="M11470">
        <v>5.4934049956682998</v>
      </c>
      <c r="N11470">
        <v>5.68277591644026</v>
      </c>
      <c r="O11470">
        <v>5.5884838182520804</v>
      </c>
      <c r="P11470">
        <v>6.05725356091083</v>
      </c>
      <c r="Q11470">
        <v>2.8218677180984102</v>
      </c>
    </row>
    <row r="11471" spans="1:17">
      <c r="A11471" t="s">
        <v>20874</v>
      </c>
      <c r="B11471" s="16" t="s">
        <v>20875</v>
      </c>
      <c r="C11471">
        <v>8.0243021689939695</v>
      </c>
      <c r="D11471">
        <v>7.8904552081381496</v>
      </c>
      <c r="E11471">
        <v>7.6762015782296702</v>
      </c>
      <c r="F11471">
        <v>7.5904825741131798</v>
      </c>
      <c r="G11471">
        <v>8.0313871407461406</v>
      </c>
      <c r="H11471">
        <v>7.7158880014506703</v>
      </c>
      <c r="I11471">
        <v>7.9475204335148701</v>
      </c>
      <c r="J11471">
        <v>7.5037238996309803</v>
      </c>
      <c r="K11471">
        <v>8.0836290622861693</v>
      </c>
      <c r="L11471">
        <v>8.0011379661956106</v>
      </c>
      <c r="M11471">
        <v>7.8099223231624002</v>
      </c>
      <c r="N11471">
        <v>7.1293565844791704</v>
      </c>
      <c r="O11471">
        <v>7.8896564179482498</v>
      </c>
      <c r="P11471">
        <v>7.9786289238878796</v>
      </c>
      <c r="Q11471">
        <v>6.6375058506955904</v>
      </c>
    </row>
    <row r="11472" spans="1:17">
      <c r="A11472" t="s">
        <v>20876</v>
      </c>
      <c r="B11472" s="16" t="s">
        <v>20877</v>
      </c>
      <c r="C11472">
        <v>7.89350948884357</v>
      </c>
      <c r="D11472">
        <v>7.7384037862157697</v>
      </c>
      <c r="E11472">
        <v>7.4643237134036697</v>
      </c>
      <c r="F11472">
        <v>7.5235552481020997</v>
      </c>
      <c r="G11472">
        <v>8.6322459021977007</v>
      </c>
      <c r="H11472">
        <v>7.7865802642857398</v>
      </c>
      <c r="I11472">
        <v>7.6918871602461998</v>
      </c>
      <c r="J11472">
        <v>7.3938813147062703</v>
      </c>
      <c r="K11472">
        <v>7.7658900712178403</v>
      </c>
      <c r="L11472">
        <v>7.9211954083323901</v>
      </c>
      <c r="M11472">
        <v>8.2333321486563005</v>
      </c>
      <c r="N11472">
        <v>8.3570459374004393</v>
      </c>
      <c r="O11472">
        <v>8.3788415419643307</v>
      </c>
      <c r="P11472">
        <v>7.1977218339206299</v>
      </c>
      <c r="Q11472">
        <v>9.1612412986063401</v>
      </c>
    </row>
    <row r="11473" spans="1:17">
      <c r="A11473" t="s">
        <v>20878</v>
      </c>
      <c r="B11473" s="16" t="s">
        <v>20879</v>
      </c>
      <c r="C11473">
        <v>7.9881288110009603</v>
      </c>
      <c r="D11473">
        <v>7.9586374733301701</v>
      </c>
      <c r="E11473">
        <v>7.6596891654395396</v>
      </c>
      <c r="F11473">
        <v>8.2722167084349696</v>
      </c>
      <c r="G11473">
        <v>7.89599756925214</v>
      </c>
      <c r="H11473">
        <v>8.2305742222536207</v>
      </c>
      <c r="I11473">
        <v>8.0623256847256393</v>
      </c>
      <c r="J11473">
        <v>7.8430881910552896</v>
      </c>
      <c r="K11473">
        <v>7.8912514973392103</v>
      </c>
      <c r="L11473">
        <v>8.0352919286656004</v>
      </c>
      <c r="M11473">
        <v>8.4173046518108308</v>
      </c>
      <c r="N11473">
        <v>8.5388286418580499</v>
      </c>
      <c r="O11473">
        <v>8.3459351124062007</v>
      </c>
      <c r="P11473">
        <v>7.6839819288491702</v>
      </c>
      <c r="Q11473">
        <v>6.2843132996066204</v>
      </c>
    </row>
    <row r="11474" spans="1:17">
      <c r="A11474" t="s">
        <v>20880</v>
      </c>
      <c r="B11474" s="16" t="s">
        <v>20881</v>
      </c>
      <c r="C11474">
        <v>7.2508883405074904</v>
      </c>
      <c r="D11474">
        <v>7.22843587562339</v>
      </c>
      <c r="E11474">
        <v>7.1462403613457903</v>
      </c>
      <c r="F11474">
        <v>7.0631865646922503</v>
      </c>
      <c r="G11474">
        <v>7.2442399160463804</v>
      </c>
      <c r="H11474">
        <v>7.8889813881529296</v>
      </c>
      <c r="I11474">
        <v>7.4767703430194601</v>
      </c>
      <c r="J11474">
        <v>7.5237274800045304</v>
      </c>
      <c r="K11474">
        <v>7.1217465608534498</v>
      </c>
      <c r="L11474">
        <v>7.2165768042887199</v>
      </c>
      <c r="M11474">
        <v>7.4075253990957197</v>
      </c>
      <c r="N11474">
        <v>6.8869289896348196</v>
      </c>
      <c r="O11474">
        <v>7.4933299967308296</v>
      </c>
      <c r="P11474">
        <v>7.9203680110028296</v>
      </c>
      <c r="Q11474">
        <v>5.09416193408443</v>
      </c>
    </row>
    <row r="11475" spans="1:17">
      <c r="A11475" t="s">
        <v>20882</v>
      </c>
      <c r="B11475" s="16" t="s">
        <v>706</v>
      </c>
      <c r="C11475">
        <v>5.1742671949623604</v>
      </c>
      <c r="D11475">
        <v>5.1573505347490602</v>
      </c>
      <c r="E11475">
        <v>4.7777046060070401</v>
      </c>
      <c r="F11475">
        <v>5.3675615656199103</v>
      </c>
      <c r="G11475">
        <v>5.9535011800267901</v>
      </c>
      <c r="H11475">
        <v>5.7708923211985397</v>
      </c>
      <c r="I11475">
        <v>5.28584498120492</v>
      </c>
      <c r="J11475">
        <v>5.0383114724192302</v>
      </c>
      <c r="K11475">
        <v>5.2559835824799102</v>
      </c>
      <c r="L11475">
        <v>5.3400637897298404</v>
      </c>
      <c r="M11475">
        <v>6.2083104757069396</v>
      </c>
      <c r="N11475">
        <v>5.8610534549687996</v>
      </c>
      <c r="O11475">
        <v>5.9269450576343701</v>
      </c>
      <c r="P11475">
        <v>5.5682221171507997</v>
      </c>
      <c r="Q11475">
        <v>5.09416193408443</v>
      </c>
    </row>
    <row r="11476" spans="1:17">
      <c r="A11476" t="s">
        <v>20883</v>
      </c>
      <c r="B11476" s="16" t="s">
        <v>20884</v>
      </c>
      <c r="C11476">
        <v>7.72236570332079</v>
      </c>
      <c r="D11476">
        <v>7.8527268965981198</v>
      </c>
      <c r="E11476">
        <v>7.82428779508641</v>
      </c>
      <c r="F11476">
        <v>7.5518209668476501</v>
      </c>
      <c r="G11476">
        <v>7.8850361846766903</v>
      </c>
      <c r="H11476">
        <v>7.7325124302369899</v>
      </c>
      <c r="I11476">
        <v>7.8939546827882099</v>
      </c>
      <c r="J11476">
        <v>7.5137604632619501</v>
      </c>
      <c r="K11476">
        <v>7.9209578949331201</v>
      </c>
      <c r="L11476">
        <v>7.7047775271608696</v>
      </c>
      <c r="M11476">
        <v>7.5741318338561996</v>
      </c>
      <c r="N11476">
        <v>7.58186980175243</v>
      </c>
      <c r="O11476">
        <v>7.5618678470322704</v>
      </c>
      <c r="P11476">
        <v>8.1796353197039107</v>
      </c>
      <c r="Q11476">
        <v>5.09416193408443</v>
      </c>
    </row>
    <row r="11477" spans="1:17">
      <c r="A11477" t="s">
        <v>20885</v>
      </c>
      <c r="B11477" s="16" t="s">
        <v>20886</v>
      </c>
      <c r="C11477">
        <v>7.8078865927447199</v>
      </c>
      <c r="D11477">
        <v>7.8951024998865504</v>
      </c>
      <c r="E11477">
        <v>8.0875472091364102</v>
      </c>
      <c r="F11477">
        <v>7.8215741329266102</v>
      </c>
      <c r="G11477">
        <v>7.7824375577407503</v>
      </c>
      <c r="H11477">
        <v>7.7434896700071896</v>
      </c>
      <c r="I11477">
        <v>8.0220417789613894</v>
      </c>
      <c r="J11477">
        <v>8.0153504169977605</v>
      </c>
      <c r="K11477">
        <v>7.7752155713070898</v>
      </c>
      <c r="L11477">
        <v>7.9166213358087001</v>
      </c>
      <c r="M11477">
        <v>7.9129827263867902</v>
      </c>
      <c r="N11477">
        <v>7.5629610835179397</v>
      </c>
      <c r="O11477">
        <v>7.9010328456929404</v>
      </c>
      <c r="P11477">
        <v>7.8733663028696599</v>
      </c>
      <c r="Q11477">
        <v>5.09416193408443</v>
      </c>
    </row>
    <row r="11478" spans="1:17">
      <c r="A11478" t="s">
        <v>20887</v>
      </c>
      <c r="B11478" s="16" t="s">
        <v>20888</v>
      </c>
      <c r="C11478">
        <v>7.9177534237750704</v>
      </c>
      <c r="D11478">
        <v>7.9893839773392799</v>
      </c>
      <c r="E11478">
        <v>7.8536133879645904</v>
      </c>
      <c r="F11478">
        <v>8.0084767785204498</v>
      </c>
      <c r="G11478">
        <v>8.1040732145649308</v>
      </c>
      <c r="H11478">
        <v>8.2460862829780304</v>
      </c>
      <c r="I11478">
        <v>8.0798743273978708</v>
      </c>
      <c r="J11478">
        <v>7.8027483751390001</v>
      </c>
      <c r="K11478">
        <v>8.0985585523616592</v>
      </c>
      <c r="L11478">
        <v>7.8605684008362697</v>
      </c>
      <c r="M11478">
        <v>7.9480728598295203</v>
      </c>
      <c r="N11478">
        <v>7.96450557611786</v>
      </c>
      <c r="O11478">
        <v>8.0617029947938494</v>
      </c>
      <c r="P11478">
        <v>8.2961901641221605</v>
      </c>
      <c r="Q11478">
        <v>6.2843132996066204</v>
      </c>
    </row>
    <row r="11479" spans="1:17">
      <c r="A11479" t="s">
        <v>20889</v>
      </c>
      <c r="B11479" s="16" t="s">
        <v>20890</v>
      </c>
      <c r="C11479">
        <v>9.0656451604439798</v>
      </c>
      <c r="D11479">
        <v>9.0256206615389107</v>
      </c>
      <c r="E11479">
        <v>9.1392430864973999</v>
      </c>
      <c r="F11479">
        <v>9.0083747991030894</v>
      </c>
      <c r="G11479">
        <v>9.0229599537064704</v>
      </c>
      <c r="H11479">
        <v>9.1020044366743598</v>
      </c>
      <c r="I11479">
        <v>9.2599873913899309</v>
      </c>
      <c r="J11479">
        <v>9.2449396893639406</v>
      </c>
      <c r="K11479">
        <v>9.2867466904473108</v>
      </c>
      <c r="L11479">
        <v>8.9165263747522907</v>
      </c>
      <c r="M11479">
        <v>8.98173415499779</v>
      </c>
      <c r="N11479">
        <v>8.5643802064289591</v>
      </c>
      <c r="O11479">
        <v>8.9957768108731706</v>
      </c>
      <c r="P11479">
        <v>9.7384339823318609</v>
      </c>
      <c r="Q11479">
        <v>7.9670857749043096</v>
      </c>
    </row>
    <row r="11480" spans="1:17">
      <c r="A11480" t="s">
        <v>20891</v>
      </c>
      <c r="B11480" s="16" t="s">
        <v>20892</v>
      </c>
      <c r="C11480">
        <v>7.3611966142172296</v>
      </c>
      <c r="D11480">
        <v>7.4469495762664897</v>
      </c>
      <c r="E11480">
        <v>7.3861441046154104</v>
      </c>
      <c r="F11480">
        <v>7.3858608538148998</v>
      </c>
      <c r="G11480">
        <v>7.1465092171480196</v>
      </c>
      <c r="H11480">
        <v>7.3782177587165396</v>
      </c>
      <c r="I11480">
        <v>7.3155849706311598</v>
      </c>
      <c r="J11480">
        <v>7.2630884481653997</v>
      </c>
      <c r="K11480">
        <v>7.4767320324673401</v>
      </c>
      <c r="L11480">
        <v>6.8823946340692599</v>
      </c>
      <c r="M11480">
        <v>6.7382120474956997</v>
      </c>
      <c r="N11480">
        <v>7.2126792806103603</v>
      </c>
      <c r="O11480">
        <v>6.66977436690948</v>
      </c>
      <c r="P11480">
        <v>7.0238399023873797</v>
      </c>
      <c r="Q11480">
        <v>7.6950435514148801</v>
      </c>
    </row>
    <row r="11481" spans="1:17">
      <c r="A11481" t="s">
        <v>20893</v>
      </c>
      <c r="B11481" s="16" t="s">
        <v>20894</v>
      </c>
      <c r="C11481">
        <v>6.3427786386298202</v>
      </c>
      <c r="D11481">
        <v>6.2073457226732396</v>
      </c>
      <c r="E11481">
        <v>6.0115232870691901</v>
      </c>
      <c r="F11481">
        <v>5.4925318526965601</v>
      </c>
      <c r="G11481">
        <v>5.7231188017169998</v>
      </c>
      <c r="H11481">
        <v>4.5459386428609303</v>
      </c>
      <c r="I11481">
        <v>6.0374776942977704</v>
      </c>
      <c r="J11481">
        <v>4.7455649477942696</v>
      </c>
      <c r="K11481">
        <v>6.8214924250388096</v>
      </c>
      <c r="L11481">
        <v>6.4198927805542398</v>
      </c>
      <c r="M11481">
        <v>5.6409547048498796</v>
      </c>
      <c r="N11481">
        <v>5.9619430316236501</v>
      </c>
      <c r="O11481">
        <v>5.7679589310462198</v>
      </c>
      <c r="P11481">
        <v>5.2603607125134104</v>
      </c>
      <c r="Q11481">
        <v>6.6375058506955904</v>
      </c>
    </row>
    <row r="11482" spans="1:17">
      <c r="A11482" t="s">
        <v>20895</v>
      </c>
      <c r="B11482" s="16" t="s">
        <v>20896</v>
      </c>
      <c r="C11482">
        <v>7.4897681856301501</v>
      </c>
      <c r="D11482">
        <v>7.4906236661468704</v>
      </c>
      <c r="E11482">
        <v>7.4925789249254002</v>
      </c>
      <c r="F11482">
        <v>7.2612386704193499</v>
      </c>
      <c r="G11482">
        <v>7.07100601612012</v>
      </c>
      <c r="H11482">
        <v>6.5534884052218203</v>
      </c>
      <c r="I11482">
        <v>6.9926166397210201</v>
      </c>
      <c r="J11482">
        <v>6.6663496163334601</v>
      </c>
      <c r="K11482">
        <v>7.2343608793428498</v>
      </c>
      <c r="L11482">
        <v>7.1788191819805096</v>
      </c>
      <c r="M11482">
        <v>6.9613110454339404</v>
      </c>
      <c r="N11482">
        <v>7.0225314405784802</v>
      </c>
      <c r="O11482">
        <v>6.98063357016657</v>
      </c>
      <c r="P11482">
        <v>6.47486360288885</v>
      </c>
      <c r="Q11482">
        <v>8.7932323857913595</v>
      </c>
    </row>
    <row r="11483" spans="1:17">
      <c r="A11483" t="s">
        <v>20897</v>
      </c>
      <c r="B11483" s="16" t="e">
        <v>#N/A</v>
      </c>
      <c r="C11483">
        <v>5.60114838253069</v>
      </c>
      <c r="D11483">
        <v>5.8293813043846097</v>
      </c>
      <c r="E11483">
        <v>7.1697829372000497</v>
      </c>
      <c r="F11483">
        <v>6.0222063443531901</v>
      </c>
      <c r="G11483">
        <v>6.3888092340661196</v>
      </c>
      <c r="H11483">
        <v>5.9922466879641396</v>
      </c>
      <c r="I11483">
        <v>6.8253416930992303</v>
      </c>
      <c r="J11483">
        <v>6.8991224091414898</v>
      </c>
      <c r="K11483">
        <v>6.9835028813780502</v>
      </c>
      <c r="L11483">
        <v>7.7721726373851698</v>
      </c>
      <c r="M11483">
        <v>6.7857001527871796</v>
      </c>
      <c r="N11483">
        <v>7.04089718852775</v>
      </c>
      <c r="O11483">
        <v>6.7728062812292897</v>
      </c>
      <c r="P11483">
        <v>6.1512012767569502</v>
      </c>
      <c r="Q11483">
        <v>7.8374797051227896</v>
      </c>
    </row>
    <row r="11484" spans="1:17">
      <c r="A11484" t="s">
        <v>20898</v>
      </c>
      <c r="B11484" s="16" t="s">
        <v>20899</v>
      </c>
      <c r="C11484">
        <v>7.3961615692763401</v>
      </c>
      <c r="D11484">
        <v>7.3821630066689501</v>
      </c>
      <c r="E11484">
        <v>7.0352413670756002</v>
      </c>
      <c r="F11484">
        <v>7.6492124965412103</v>
      </c>
      <c r="G11484">
        <v>7.2613161132678199</v>
      </c>
      <c r="H11484">
        <v>7.8437997351681696</v>
      </c>
      <c r="I11484">
        <v>7.0999446418427796</v>
      </c>
      <c r="J11484">
        <v>7.5237274800045304</v>
      </c>
      <c r="K11484">
        <v>7.0232592131508804</v>
      </c>
      <c r="L11484">
        <v>7.2533671460251501</v>
      </c>
      <c r="M11484">
        <v>7.4619962715866501</v>
      </c>
      <c r="N11484">
        <v>7.5308835633863698</v>
      </c>
      <c r="O11484">
        <v>7.2656227724002003</v>
      </c>
      <c r="P11484">
        <v>7.2301065543756904</v>
      </c>
      <c r="Q11484">
        <v>7.8374797051227896</v>
      </c>
    </row>
    <row r="11485" spans="1:17">
      <c r="A11485" t="s">
        <v>20900</v>
      </c>
      <c r="B11485" s="16" t="s">
        <v>20901</v>
      </c>
      <c r="C11485">
        <v>3.7779852140208301</v>
      </c>
      <c r="D11485">
        <v>3.6330127529723502</v>
      </c>
      <c r="E11485">
        <v>3.8152982058547602</v>
      </c>
      <c r="F11485">
        <v>3.6131889974304401</v>
      </c>
      <c r="G11485">
        <v>3.8309652426265099</v>
      </c>
      <c r="H11485">
        <v>2.8218677180984102</v>
      </c>
      <c r="I11485">
        <v>3.3100125595866299</v>
      </c>
      <c r="J11485">
        <v>3.4276433730071201</v>
      </c>
      <c r="K11485">
        <v>3.7184612093777498</v>
      </c>
      <c r="L11485">
        <v>2.8218677180984102</v>
      </c>
      <c r="M11485">
        <v>3.90178223458659</v>
      </c>
      <c r="N11485">
        <v>3.99991931403749</v>
      </c>
      <c r="O11485">
        <v>3.8507909364900099</v>
      </c>
      <c r="P11485">
        <v>3.6194497939779602</v>
      </c>
      <c r="Q11485">
        <v>2.8218677180984102</v>
      </c>
    </row>
    <row r="11486" spans="1:17">
      <c r="A11486" t="s">
        <v>20902</v>
      </c>
      <c r="B11486" s="16" t="s">
        <v>20903</v>
      </c>
      <c r="C11486">
        <v>5.6492058890955699</v>
      </c>
      <c r="D11486">
        <v>5.4969810266401202</v>
      </c>
      <c r="E11486">
        <v>5.3510197543661198</v>
      </c>
      <c r="F11486">
        <v>5.77264523713907</v>
      </c>
      <c r="G11486">
        <v>5.9320947005070197</v>
      </c>
      <c r="H11486">
        <v>6.1338268941135796</v>
      </c>
      <c r="I11486">
        <v>5.43372981984401</v>
      </c>
      <c r="J11486">
        <v>5.4805366902381003</v>
      </c>
      <c r="K11486">
        <v>5.8680151328658399</v>
      </c>
      <c r="L11486">
        <v>5.5961317021786998</v>
      </c>
      <c r="M11486">
        <v>6.3419151613778002</v>
      </c>
      <c r="N11486">
        <v>6.5697898004478699</v>
      </c>
      <c r="O11486">
        <v>6.3519688423618099</v>
      </c>
      <c r="P11486">
        <v>6.1282934919178196</v>
      </c>
      <c r="Q11486">
        <v>5.09416193408443</v>
      </c>
    </row>
    <row r="11487" spans="1:17">
      <c r="A11487" t="s">
        <v>20904</v>
      </c>
      <c r="B11487" s="16" t="s">
        <v>20905</v>
      </c>
      <c r="C11487">
        <v>7.6889384803510499</v>
      </c>
      <c r="D11487">
        <v>7.8383199839831903</v>
      </c>
      <c r="E11487">
        <v>7.4159618262881102</v>
      </c>
      <c r="F11487">
        <v>6.8147556724582197</v>
      </c>
      <c r="G11487">
        <v>6.9177415899492303</v>
      </c>
      <c r="H11487">
        <v>5.8138286615387997</v>
      </c>
      <c r="I11487">
        <v>7.0292922252327301</v>
      </c>
      <c r="J11487">
        <v>6.5240689583731397</v>
      </c>
      <c r="K11487">
        <v>7.1650185657249503</v>
      </c>
      <c r="L11487">
        <v>7.0674878530048497</v>
      </c>
      <c r="M11487">
        <v>6.4344689241199804</v>
      </c>
      <c r="N11487">
        <v>6.0377449489308699</v>
      </c>
      <c r="O11487">
        <v>6.1994087418434098</v>
      </c>
      <c r="P11487">
        <v>6.5961905188862699</v>
      </c>
      <c r="Q11487">
        <v>6.9204191934356096</v>
      </c>
    </row>
    <row r="11488" spans="1:17">
      <c r="A11488" t="s">
        <v>20906</v>
      </c>
      <c r="B11488" s="16" t="s">
        <v>20907</v>
      </c>
      <c r="C11488">
        <v>11.090230268200299</v>
      </c>
      <c r="D11488">
        <v>11.1961704354575</v>
      </c>
      <c r="E11488">
        <v>10.8808216475527</v>
      </c>
      <c r="F11488">
        <v>11.3039262823099</v>
      </c>
      <c r="G11488">
        <v>11.1611788562837</v>
      </c>
      <c r="H11488">
        <v>12.2182983756265</v>
      </c>
      <c r="I11488">
        <v>11.3893311997111</v>
      </c>
      <c r="J11488">
        <v>11.604923819071701</v>
      </c>
      <c r="K11488">
        <v>11.080177459602201</v>
      </c>
      <c r="L11488">
        <v>11.1723536303352</v>
      </c>
      <c r="M11488">
        <v>11.2184205694721</v>
      </c>
      <c r="N11488">
        <v>11.645541401359701</v>
      </c>
      <c r="O11488">
        <v>11.2073125244178</v>
      </c>
      <c r="P11488">
        <v>11.455450934993401</v>
      </c>
      <c r="Q11488">
        <v>9.8396161242928208</v>
      </c>
    </row>
    <row r="11489" spans="1:17">
      <c r="A11489" t="s">
        <v>20908</v>
      </c>
      <c r="B11489" s="16" t="s">
        <v>20909</v>
      </c>
      <c r="C11489">
        <v>8.9364271109245497</v>
      </c>
      <c r="D11489">
        <v>8.8902809498020794</v>
      </c>
      <c r="E11489">
        <v>9.0343874012440999</v>
      </c>
      <c r="F11489">
        <v>8.9158322661162295</v>
      </c>
      <c r="G11489">
        <v>9.1054923504108594</v>
      </c>
      <c r="H11489">
        <v>8.5477689054540296</v>
      </c>
      <c r="I11489">
        <v>8.8334082057340506</v>
      </c>
      <c r="J11489">
        <v>8.9816255824615503</v>
      </c>
      <c r="K11489">
        <v>8.7314289390189401</v>
      </c>
      <c r="L11489">
        <v>8.4939369992178406</v>
      </c>
      <c r="M11489">
        <v>8.5487930301946502</v>
      </c>
      <c r="N11489">
        <v>8.4996315541671699</v>
      </c>
      <c r="O11489">
        <v>8.6566296480147802</v>
      </c>
      <c r="P11489">
        <v>8.7507408633623793</v>
      </c>
      <c r="Q11489">
        <v>9.2143845326617093</v>
      </c>
    </row>
    <row r="11490" spans="1:17">
      <c r="A11490" t="s">
        <v>20910</v>
      </c>
      <c r="B11490" s="16" t="s">
        <v>20911</v>
      </c>
      <c r="C11490">
        <v>10.1828308443538</v>
      </c>
      <c r="D11490">
        <v>10.100607337999</v>
      </c>
      <c r="E11490">
        <v>9.6394360984899095</v>
      </c>
      <c r="F11490">
        <v>9.8120229018737195</v>
      </c>
      <c r="G11490">
        <v>10.718384445262901</v>
      </c>
      <c r="H11490">
        <v>9.6295726573027398</v>
      </c>
      <c r="I11490">
        <v>10.091739908210201</v>
      </c>
      <c r="J11490">
        <v>9.5440897754641298</v>
      </c>
      <c r="K11490">
        <v>10.306246452663199</v>
      </c>
      <c r="L11490">
        <v>9.8044194979863502</v>
      </c>
      <c r="M11490">
        <v>9.8511231107332105</v>
      </c>
      <c r="N11490">
        <v>10.328073592245801</v>
      </c>
      <c r="O11490">
        <v>9.8377740604270905</v>
      </c>
      <c r="P11490">
        <v>10.260474122083799</v>
      </c>
      <c r="Q11490">
        <v>10.4171850831034</v>
      </c>
    </row>
    <row r="11491" spans="1:17">
      <c r="A11491" t="s">
        <v>20912</v>
      </c>
      <c r="B11491" s="16" t="e">
        <v>#N/A</v>
      </c>
      <c r="C11491">
        <v>8.3857426744062291</v>
      </c>
      <c r="D11491">
        <v>8.2617895486712403</v>
      </c>
      <c r="E11491">
        <v>8.2779783860866907</v>
      </c>
      <c r="F11491">
        <v>8.4296308333307497</v>
      </c>
      <c r="G11491">
        <v>8.6517674263876199</v>
      </c>
      <c r="H11491">
        <v>8.4202700467747107</v>
      </c>
      <c r="I11491">
        <v>8.5579138572617506</v>
      </c>
      <c r="J11491">
        <v>8.2878828855403395</v>
      </c>
      <c r="K11491">
        <v>8.4465370864046498</v>
      </c>
      <c r="L11491">
        <v>8.6314123463977293</v>
      </c>
      <c r="M11491">
        <v>8.8188779287282308</v>
      </c>
      <c r="N11491">
        <v>8.9914343343327108</v>
      </c>
      <c r="O11491">
        <v>8.6019421605313795</v>
      </c>
      <c r="P11491">
        <v>8.2123692572012192</v>
      </c>
      <c r="Q11491">
        <v>9.8053894822166399</v>
      </c>
    </row>
    <row r="11492" spans="1:17">
      <c r="A11492" t="s">
        <v>20913</v>
      </c>
      <c r="B11492" s="16" t="s">
        <v>20914</v>
      </c>
      <c r="C11492">
        <v>8.4896258214463796</v>
      </c>
      <c r="D11492">
        <v>8.5829227422538406</v>
      </c>
      <c r="E11492">
        <v>8.5347734576661196</v>
      </c>
      <c r="F11492">
        <v>8.3769429589795994</v>
      </c>
      <c r="G11492">
        <v>8.4583860340578791</v>
      </c>
      <c r="H11492">
        <v>8.3175708889846405</v>
      </c>
      <c r="I11492">
        <v>8.6922862689719107</v>
      </c>
      <c r="J11492">
        <v>8.6063592832469809</v>
      </c>
      <c r="K11492">
        <v>8.4952853498987508</v>
      </c>
      <c r="L11492">
        <v>8.5152615810939096</v>
      </c>
      <c r="M11492">
        <v>8.3428224600140304</v>
      </c>
      <c r="N11492">
        <v>8.1489821376621201</v>
      </c>
      <c r="O11492">
        <v>8.4859206243690508</v>
      </c>
      <c r="P11492">
        <v>8.8266792100215401</v>
      </c>
      <c r="Q11492">
        <v>8.1958182219819093</v>
      </c>
    </row>
    <row r="11493" spans="1:17">
      <c r="A11493" t="s">
        <v>20915</v>
      </c>
      <c r="B11493" s="16" t="s">
        <v>20916</v>
      </c>
      <c r="C11493">
        <v>9.0393868943101001</v>
      </c>
      <c r="D11493">
        <v>8.9133566318264403</v>
      </c>
      <c r="E11493">
        <v>9.8791281953465404</v>
      </c>
      <c r="F11493">
        <v>9.0564565343308594</v>
      </c>
      <c r="G11493">
        <v>9.7157617072601195</v>
      </c>
      <c r="H11493">
        <v>7.1740791179621999</v>
      </c>
      <c r="I11493">
        <v>8.7861051747568393</v>
      </c>
      <c r="J11493">
        <v>8.2966202921024603</v>
      </c>
      <c r="K11493">
        <v>9.6326247726747507</v>
      </c>
      <c r="L11493">
        <v>9.5404659131626097</v>
      </c>
      <c r="M11493">
        <v>9.2169921064289504</v>
      </c>
      <c r="N11493">
        <v>9.4546114205688792</v>
      </c>
      <c r="O11493">
        <v>9.1193451444115095</v>
      </c>
      <c r="P11493">
        <v>7.8388289104771802</v>
      </c>
      <c r="Q11493">
        <v>12.7588078914621</v>
      </c>
    </row>
    <row r="11494" spans="1:17">
      <c r="A11494" t="s">
        <v>20917</v>
      </c>
      <c r="B11494" s="16" t="s">
        <v>20918</v>
      </c>
      <c r="C11494">
        <v>8.7465884018844697</v>
      </c>
      <c r="D11494">
        <v>8.7460619767396697</v>
      </c>
      <c r="E11494">
        <v>8.6225181947664797</v>
      </c>
      <c r="F11494">
        <v>8.5408725518176407</v>
      </c>
      <c r="G11494">
        <v>8.34702151232052</v>
      </c>
      <c r="H11494">
        <v>8.1212588064915892</v>
      </c>
      <c r="I11494">
        <v>8.5004503186631908</v>
      </c>
      <c r="J11494">
        <v>8.2878828855403395</v>
      </c>
      <c r="K11494">
        <v>8.7480876656026094</v>
      </c>
      <c r="L11494">
        <v>8.3723260861006903</v>
      </c>
      <c r="M11494">
        <v>8.3507084526529098</v>
      </c>
      <c r="N11494">
        <v>8.5675425437041195</v>
      </c>
      <c r="O11494">
        <v>8.3734090430531296</v>
      </c>
      <c r="P11494">
        <v>7.9465531089579002</v>
      </c>
      <c r="Q11494">
        <v>9.4977003000167599</v>
      </c>
    </row>
    <row r="11495" spans="1:17">
      <c r="A11495" t="s">
        <v>20919</v>
      </c>
      <c r="B11495" s="16" t="s">
        <v>20920</v>
      </c>
      <c r="C11495">
        <v>10.3470296308454</v>
      </c>
      <c r="D11495">
        <v>10.359384103273401</v>
      </c>
      <c r="E11495">
        <v>10.178772139198699</v>
      </c>
      <c r="F11495">
        <v>10.187034388860299</v>
      </c>
      <c r="G11495">
        <v>10.3274702927683</v>
      </c>
      <c r="H11495">
        <v>9.7390947041845202</v>
      </c>
      <c r="I11495">
        <v>10.000299877648001</v>
      </c>
      <c r="J11495">
        <v>9.9860214673860899</v>
      </c>
      <c r="K11495">
        <v>10.213348222489801</v>
      </c>
      <c r="L11495">
        <v>10.111848337405901</v>
      </c>
      <c r="M11495">
        <v>10.205708340876701</v>
      </c>
      <c r="N11495">
        <v>10.0971009924175</v>
      </c>
      <c r="O11495">
        <v>10.2514643328158</v>
      </c>
      <c r="P11495">
        <v>9.5948612603352998</v>
      </c>
      <c r="Q11495">
        <v>10.9742637136371</v>
      </c>
    </row>
    <row r="11496" spans="1:17">
      <c r="A11496" t="s">
        <v>20921</v>
      </c>
      <c r="B11496" s="16" t="s">
        <v>20922</v>
      </c>
      <c r="C11496">
        <v>10.258756217657099</v>
      </c>
      <c r="D11496">
        <v>10.301098853321299</v>
      </c>
      <c r="E11496">
        <v>9.3772623508261805</v>
      </c>
      <c r="F11496">
        <v>9.7004585641504999</v>
      </c>
      <c r="G11496">
        <v>9.9996150605926708</v>
      </c>
      <c r="H11496">
        <v>9.1356936781322506</v>
      </c>
      <c r="I11496">
        <v>9.6487617314583698</v>
      </c>
      <c r="J11496">
        <v>9.1533425475236108</v>
      </c>
      <c r="K11496">
        <v>10.073094826371401</v>
      </c>
      <c r="L11496">
        <v>9.7540716263880505</v>
      </c>
      <c r="M11496">
        <v>9.7101569731677397</v>
      </c>
      <c r="N11496">
        <v>9.9017831328331791</v>
      </c>
      <c r="O11496">
        <v>9.7186310398597406</v>
      </c>
      <c r="P11496">
        <v>9.2350219408090002</v>
      </c>
      <c r="Q11496">
        <v>11.3634370744835</v>
      </c>
    </row>
    <row r="11497" spans="1:17">
      <c r="A11497" t="s">
        <v>20923</v>
      </c>
      <c r="B11497" s="16" t="s">
        <v>20924</v>
      </c>
      <c r="C11497">
        <v>9.8766687549079908</v>
      </c>
      <c r="D11497">
        <v>9.8617646938376495</v>
      </c>
      <c r="E11497">
        <v>9.3797821829134307</v>
      </c>
      <c r="F11497">
        <v>9.6504304482498906</v>
      </c>
      <c r="G11497">
        <v>9.6590277597767393</v>
      </c>
      <c r="H11497">
        <v>9.33735672252039</v>
      </c>
      <c r="I11497">
        <v>9.4337292315296093</v>
      </c>
      <c r="J11497">
        <v>9.3024427191482193</v>
      </c>
      <c r="K11497">
        <v>9.6184601344502099</v>
      </c>
      <c r="L11497">
        <v>9.4484716369838004</v>
      </c>
      <c r="M11497">
        <v>9.4875318956002594</v>
      </c>
      <c r="N11497">
        <v>9.5488022579375809</v>
      </c>
      <c r="O11497">
        <v>9.5698859859369492</v>
      </c>
      <c r="P11497">
        <v>9.4741421285919394</v>
      </c>
      <c r="Q11497">
        <v>10.4836243230958</v>
      </c>
    </row>
    <row r="11498" spans="1:17">
      <c r="A11498" t="s">
        <v>20925</v>
      </c>
      <c r="B11498" s="16" t="s">
        <v>20926</v>
      </c>
      <c r="C11498">
        <v>9.4025199661276098</v>
      </c>
      <c r="D11498">
        <v>9.4341485172186808</v>
      </c>
      <c r="E11498">
        <v>8.5256979587705306</v>
      </c>
      <c r="F11498">
        <v>9.0366169225570996</v>
      </c>
      <c r="G11498">
        <v>9.4105630360258594</v>
      </c>
      <c r="H11498">
        <v>9.82677582113811</v>
      </c>
      <c r="I11498">
        <v>9.6220759672198497</v>
      </c>
      <c r="J11498">
        <v>9.3757122475281207</v>
      </c>
      <c r="K11498">
        <v>9.27858045348807</v>
      </c>
      <c r="L11498">
        <v>9.1091161424985092</v>
      </c>
      <c r="M11498">
        <v>9.2966902676712309</v>
      </c>
      <c r="N11498">
        <v>9.4339730494901399</v>
      </c>
      <c r="O11498">
        <v>9.4106628495660907</v>
      </c>
      <c r="P11498">
        <v>10.277322381567799</v>
      </c>
      <c r="Q11498">
        <v>5.09416193408443</v>
      </c>
    </row>
    <row r="11499" spans="1:17">
      <c r="A11499" t="s">
        <v>20927</v>
      </c>
      <c r="B11499" s="16" t="s">
        <v>20928</v>
      </c>
      <c r="C11499">
        <v>7.4099128563250902</v>
      </c>
      <c r="D11499">
        <v>7.31431822896469</v>
      </c>
      <c r="E11499">
        <v>6.5517604823563804</v>
      </c>
      <c r="F11499">
        <v>7.2053502042261002</v>
      </c>
      <c r="G11499">
        <v>7.5865478323703401</v>
      </c>
      <c r="H11499">
        <v>7.3640517828905097</v>
      </c>
      <c r="I11499">
        <v>6.9644808980353901</v>
      </c>
      <c r="J11499">
        <v>6.7368086767564197</v>
      </c>
      <c r="K11499">
        <v>7.1507390064367904</v>
      </c>
      <c r="L11499">
        <v>6.9735187332156601</v>
      </c>
      <c r="M11499">
        <v>7.2643603937688299</v>
      </c>
      <c r="N11499">
        <v>7.5112879937056096</v>
      </c>
      <c r="O11499">
        <v>7.45779612934765</v>
      </c>
      <c r="P11499">
        <v>7.6039486052672203</v>
      </c>
      <c r="Q11499">
        <v>7.5369478347710803</v>
      </c>
    </row>
    <row r="11500" spans="1:17">
      <c r="A11500" t="s">
        <v>4</v>
      </c>
      <c r="B11500" s="16" t="s">
        <v>20929</v>
      </c>
      <c r="C11500">
        <v>9.1104772261399596</v>
      </c>
      <c r="D11500">
        <v>9.1179032438579402</v>
      </c>
      <c r="E11500">
        <v>9.9055979765993296</v>
      </c>
      <c r="F11500">
        <v>9.7155091644119196</v>
      </c>
      <c r="G11500">
        <v>9.9240496990807898</v>
      </c>
      <c r="H11500">
        <v>9.6588290436835997</v>
      </c>
      <c r="I11500">
        <v>9.6472920699635001</v>
      </c>
      <c r="J11500">
        <v>9.5144479449413506</v>
      </c>
      <c r="K11500">
        <v>9.2604503029143004</v>
      </c>
      <c r="L11500">
        <v>9.5074119728802504</v>
      </c>
      <c r="M11500">
        <v>9.1702403898350493</v>
      </c>
      <c r="N11500">
        <v>9.3428081906380207</v>
      </c>
      <c r="O11500">
        <v>8.8683631115436192</v>
      </c>
      <c r="P11500">
        <v>9.7607253438453707</v>
      </c>
      <c r="Q11500">
        <v>9.6208993709487292</v>
      </c>
    </row>
    <row r="11501" spans="1:17">
      <c r="A11501" t="s">
        <v>20930</v>
      </c>
      <c r="B11501" s="16" t="s">
        <v>20931</v>
      </c>
      <c r="C11501">
        <v>11.023712333009</v>
      </c>
      <c r="D11501">
        <v>11.1748489547732</v>
      </c>
      <c r="E11501">
        <v>11.012482050075199</v>
      </c>
      <c r="F11501">
        <v>11.1891194205367</v>
      </c>
      <c r="G11501">
        <v>10.933637457758699</v>
      </c>
      <c r="H11501">
        <v>11.798783467342</v>
      </c>
      <c r="I11501">
        <v>11.139967908882401</v>
      </c>
      <c r="J11501">
        <v>11.309075062649701</v>
      </c>
      <c r="K11501">
        <v>11.1734044281795</v>
      </c>
      <c r="L11501">
        <v>11.1804777689046</v>
      </c>
      <c r="M11501">
        <v>11.290539143134099</v>
      </c>
      <c r="N11501">
        <v>11.209660304544901</v>
      </c>
      <c r="O11501">
        <v>11.3667908479138</v>
      </c>
      <c r="P11501">
        <v>11.3112543338876</v>
      </c>
      <c r="Q11501">
        <v>10.9742637136371</v>
      </c>
    </row>
    <row r="11502" spans="1:17">
      <c r="A11502" t="s">
        <v>20932</v>
      </c>
      <c r="B11502" s="16" t="e">
        <v>#N/A</v>
      </c>
      <c r="C11502">
        <v>7.21215299485897</v>
      </c>
      <c r="D11502">
        <v>7.0809906254396298</v>
      </c>
      <c r="E11502">
        <v>6.9425491442524603</v>
      </c>
      <c r="F11502">
        <v>7.08659092741458</v>
      </c>
      <c r="G11502">
        <v>7.3833017638975598</v>
      </c>
      <c r="H11502">
        <v>7.0016356944961498</v>
      </c>
      <c r="I11502">
        <v>7.3303411333840103</v>
      </c>
      <c r="J11502">
        <v>6.8914292082080797</v>
      </c>
      <c r="K11502">
        <v>7.30695950466942</v>
      </c>
      <c r="L11502">
        <v>6.9910684097633</v>
      </c>
      <c r="M11502">
        <v>6.8979530357267</v>
      </c>
      <c r="N11502">
        <v>6.3509010238258501</v>
      </c>
      <c r="O11502">
        <v>7.0160187592410503</v>
      </c>
      <c r="P11502">
        <v>7.1533738093482704</v>
      </c>
      <c r="Q11502">
        <v>6.6375058506955904</v>
      </c>
    </row>
    <row r="11503" spans="1:17">
      <c r="A11503" t="s">
        <v>20933</v>
      </c>
      <c r="B11503" s="16" t="s">
        <v>20934</v>
      </c>
      <c r="C11503">
        <v>6.0020440008562996</v>
      </c>
      <c r="D11503">
        <v>5.8489556220091004</v>
      </c>
      <c r="E11503">
        <v>5.6194037323530299</v>
      </c>
      <c r="F11503">
        <v>5.7529944155534603</v>
      </c>
      <c r="G11503">
        <v>5.7963037841217497</v>
      </c>
      <c r="H11503">
        <v>6.0823845760958202</v>
      </c>
      <c r="I11503">
        <v>5.6888246486798497</v>
      </c>
      <c r="J11503">
        <v>5.6937689133072196</v>
      </c>
      <c r="K11503">
        <v>5.8855780355688703</v>
      </c>
      <c r="L11503">
        <v>5.9455161281204401</v>
      </c>
      <c r="M11503">
        <v>6.2314702917085096</v>
      </c>
      <c r="N11503">
        <v>6.6795919659621896</v>
      </c>
      <c r="O11503">
        <v>6.3067494936578301</v>
      </c>
      <c r="P11503">
        <v>5.7306434872206502</v>
      </c>
      <c r="Q11503">
        <v>5.09416193408443</v>
      </c>
    </row>
    <row r="11504" spans="1:17">
      <c r="A11504" t="s">
        <v>20935</v>
      </c>
      <c r="B11504" s="16" t="s">
        <v>20936</v>
      </c>
      <c r="C11504">
        <v>6.8576603815595298</v>
      </c>
      <c r="D11504">
        <v>6.6226079365118098</v>
      </c>
      <c r="E11504">
        <v>6.4200101908932998</v>
      </c>
      <c r="F11504">
        <v>6.3553236597965803</v>
      </c>
      <c r="G11504">
        <v>6.4941367909898702</v>
      </c>
      <c r="H11504">
        <v>5.6335213647889502</v>
      </c>
      <c r="I11504">
        <v>7.10853650596375</v>
      </c>
      <c r="J11504">
        <v>5.5815558752487604</v>
      </c>
      <c r="K11504">
        <v>7.2411144651086801</v>
      </c>
      <c r="L11504">
        <v>7.38516182149103</v>
      </c>
      <c r="M11504">
        <v>6.7301417845111002</v>
      </c>
      <c r="N11504">
        <v>6.7258089642514101</v>
      </c>
      <c r="O11504">
        <v>6.62455111994002</v>
      </c>
      <c r="P11504">
        <v>6.5281296503970099</v>
      </c>
      <c r="Q11504">
        <v>9.9995340544913205</v>
      </c>
    </row>
    <row r="11505" spans="1:17">
      <c r="A11505" t="s">
        <v>20937</v>
      </c>
      <c r="B11505" s="16" t="s">
        <v>20938</v>
      </c>
      <c r="C11505">
        <v>8.0420538254307008</v>
      </c>
      <c r="D11505">
        <v>7.88111539084478</v>
      </c>
      <c r="E11505">
        <v>7.9105315763097002</v>
      </c>
      <c r="F11505">
        <v>8.2688181739810798</v>
      </c>
      <c r="G11505">
        <v>8.9695191826421308</v>
      </c>
      <c r="H11505">
        <v>8.1085844592016603</v>
      </c>
      <c r="I11505">
        <v>8.3887550479506103</v>
      </c>
      <c r="J11505">
        <v>8.0570944783562695</v>
      </c>
      <c r="K11505">
        <v>8.5986355361842808</v>
      </c>
      <c r="L11505">
        <v>8.3178841027114405</v>
      </c>
      <c r="M11505">
        <v>8.6481129908421899</v>
      </c>
      <c r="N11505">
        <v>9.1453654611298791</v>
      </c>
      <c r="O11505">
        <v>8.6832146996625497</v>
      </c>
      <c r="P11505">
        <v>8.4181185696057703</v>
      </c>
      <c r="Q11505">
        <v>9.8396161242928208</v>
      </c>
    </row>
    <row r="11506" spans="1:17">
      <c r="A11506" t="s">
        <v>20939</v>
      </c>
      <c r="B11506" s="16" t="s">
        <v>20940</v>
      </c>
      <c r="C11506">
        <v>8.4733686396913992</v>
      </c>
      <c r="D11506">
        <v>8.4815629412033609</v>
      </c>
      <c r="E11506">
        <v>8.7526679962355693</v>
      </c>
      <c r="F11506">
        <v>8.5323957307324498</v>
      </c>
      <c r="G11506">
        <v>8.6868845355756008</v>
      </c>
      <c r="H11506">
        <v>8.7159131394021596</v>
      </c>
      <c r="I11506">
        <v>8.6721889386064799</v>
      </c>
      <c r="J11506">
        <v>8.8552786858532109</v>
      </c>
      <c r="K11506">
        <v>8.5121044648970301</v>
      </c>
      <c r="L11506">
        <v>8.6117497234116698</v>
      </c>
      <c r="M11506">
        <v>8.4494833902512205</v>
      </c>
      <c r="N11506">
        <v>8.7088525366678304</v>
      </c>
      <c r="O11506">
        <v>8.7006695904932805</v>
      </c>
      <c r="P11506">
        <v>8.5815289712361196</v>
      </c>
      <c r="Q11506">
        <v>8.2978683598244807</v>
      </c>
    </row>
    <row r="11507" spans="1:17">
      <c r="A11507" t="s">
        <v>20941</v>
      </c>
      <c r="B11507" s="16" t="s">
        <v>20942</v>
      </c>
      <c r="C11507">
        <v>9.8199580558697903</v>
      </c>
      <c r="D11507">
        <v>9.9525481007522991</v>
      </c>
      <c r="E11507">
        <v>9.9401520144139397</v>
      </c>
      <c r="F11507">
        <v>9.3798741005400199</v>
      </c>
      <c r="G11507">
        <v>9.6116449858006394</v>
      </c>
      <c r="H11507">
        <v>9.2303347160401099</v>
      </c>
      <c r="I11507">
        <v>9.9922187216140497</v>
      </c>
      <c r="J11507">
        <v>9.6260661870210207</v>
      </c>
      <c r="K11507">
        <v>10.1313867289211</v>
      </c>
      <c r="L11507">
        <v>9.7617367496115399</v>
      </c>
      <c r="M11507">
        <v>9.4066538172710406</v>
      </c>
      <c r="N11507">
        <v>8.9937867091291501</v>
      </c>
      <c r="O11507">
        <v>9.5710725040025793</v>
      </c>
      <c r="P11507">
        <v>10.1123306266611</v>
      </c>
      <c r="Q11507">
        <v>10.526275924513399</v>
      </c>
    </row>
    <row r="11508" spans="1:17">
      <c r="A11508" t="s">
        <v>20943</v>
      </c>
      <c r="B11508" s="16" t="s">
        <v>20944</v>
      </c>
      <c r="C11508">
        <v>6.4931841072364804</v>
      </c>
      <c r="D11508">
        <v>6.6559854074570701</v>
      </c>
      <c r="E11508">
        <v>5.90213374864478</v>
      </c>
      <c r="F11508">
        <v>6.6876694774574998</v>
      </c>
      <c r="G11508">
        <v>6.3888092340661196</v>
      </c>
      <c r="H11508">
        <v>7.8640556763311302</v>
      </c>
      <c r="I11508">
        <v>6.5750413576586197</v>
      </c>
      <c r="J11508">
        <v>6.7195168009068604</v>
      </c>
      <c r="K11508">
        <v>6.6891680289055202</v>
      </c>
      <c r="L11508">
        <v>6.6254352606249798</v>
      </c>
      <c r="M11508">
        <v>7.0928207678574999</v>
      </c>
      <c r="N11508">
        <v>7.2525950755402402</v>
      </c>
      <c r="O11508">
        <v>6.8995677846898396</v>
      </c>
      <c r="P11508">
        <v>6.8400073241070096</v>
      </c>
      <c r="Q11508">
        <v>6.2843132996066204</v>
      </c>
    </row>
    <row r="11509" spans="1:17">
      <c r="A11509" t="s">
        <v>20945</v>
      </c>
      <c r="B11509" s="16" t="s">
        <v>20946</v>
      </c>
      <c r="C11509">
        <v>6.8374094073843299</v>
      </c>
      <c r="D11509">
        <v>6.6778115158535103</v>
      </c>
      <c r="E11509">
        <v>6.7526718515306996</v>
      </c>
      <c r="F11509">
        <v>6.7768408805523199</v>
      </c>
      <c r="G11509">
        <v>6.4043416746310999</v>
      </c>
      <c r="H11509">
        <v>6.9645120930522904</v>
      </c>
      <c r="I11509">
        <v>6.5874223162907901</v>
      </c>
      <c r="J11509">
        <v>6.6390053099304902</v>
      </c>
      <c r="K11509">
        <v>6.4644097944759897</v>
      </c>
      <c r="L11509">
        <v>6.8050770150438096</v>
      </c>
      <c r="M11509">
        <v>6.7056540457445699</v>
      </c>
      <c r="N11509">
        <v>6.85612319490345</v>
      </c>
      <c r="O11509">
        <v>6.5778486671751004</v>
      </c>
      <c r="P11509">
        <v>6.4005945473111199</v>
      </c>
      <c r="Q11509">
        <v>2.8218677180984102</v>
      </c>
    </row>
    <row r="11510" spans="1:17">
      <c r="A11510" t="s">
        <v>20947</v>
      </c>
      <c r="B11510" s="16" t="s">
        <v>20948</v>
      </c>
      <c r="C11510">
        <v>6.7854920253152002</v>
      </c>
      <c r="D11510">
        <v>6.5415513815242896</v>
      </c>
      <c r="E11510">
        <v>7.3453999532458001</v>
      </c>
      <c r="F11510">
        <v>6.8607791046404802</v>
      </c>
      <c r="G11510">
        <v>7.5100895396059402</v>
      </c>
      <c r="H11510">
        <v>6.47623954306383</v>
      </c>
      <c r="I11510">
        <v>6.7056631409512804</v>
      </c>
      <c r="J11510">
        <v>6.5438795617378203</v>
      </c>
      <c r="K11510">
        <v>7.0074886995701204</v>
      </c>
      <c r="L11510">
        <v>6.8345625689968097</v>
      </c>
      <c r="M11510">
        <v>6.8907371541918403</v>
      </c>
      <c r="N11510">
        <v>7.3217623800089804</v>
      </c>
      <c r="O11510">
        <v>6.90712985101651</v>
      </c>
      <c r="P11510">
        <v>6.4195282390462101</v>
      </c>
      <c r="Q11510">
        <v>7.8374797051227896</v>
      </c>
    </row>
    <row r="11511" spans="1:17">
      <c r="A11511" t="s">
        <v>20949</v>
      </c>
      <c r="B11511" s="16" t="s">
        <v>20950</v>
      </c>
      <c r="C11511">
        <v>4.3623517865106702</v>
      </c>
      <c r="D11511">
        <v>4.6529177314580599</v>
      </c>
      <c r="E11511">
        <v>5.0160351149716202</v>
      </c>
      <c r="F11511">
        <v>5.0765736551712601</v>
      </c>
      <c r="G11511">
        <v>4.5079198595814196</v>
      </c>
      <c r="H11511">
        <v>4.3676565829540399</v>
      </c>
      <c r="I11511">
        <v>4.6574362853065301</v>
      </c>
      <c r="J11511">
        <v>4.8166378297689096</v>
      </c>
      <c r="K11511">
        <v>4.3865415857412602</v>
      </c>
      <c r="L11511">
        <v>4.3892426656840904</v>
      </c>
      <c r="M11511">
        <v>4.9201667747551001</v>
      </c>
      <c r="N11511">
        <v>5.3328764695189896</v>
      </c>
      <c r="O11511">
        <v>5.1118655635160302</v>
      </c>
      <c r="P11511">
        <v>3.6194497939779602</v>
      </c>
      <c r="Q11511">
        <v>5.81282804418474</v>
      </c>
    </row>
    <row r="11512" spans="1:17">
      <c r="A11512" t="s">
        <v>20951</v>
      </c>
      <c r="B11512" s="16" t="s">
        <v>20952</v>
      </c>
      <c r="C11512">
        <v>9.0935622620036494</v>
      </c>
      <c r="D11512">
        <v>9.0653069500692993</v>
      </c>
      <c r="E11512">
        <v>8.7948249183961007</v>
      </c>
      <c r="F11512">
        <v>8.6981902522857606</v>
      </c>
      <c r="G11512">
        <v>8.8591039688551092</v>
      </c>
      <c r="H11512">
        <v>8.2690457317257806</v>
      </c>
      <c r="I11512">
        <v>8.8099506490859998</v>
      </c>
      <c r="J11512">
        <v>8.6133688821611898</v>
      </c>
      <c r="K11512">
        <v>9.1102549505825507</v>
      </c>
      <c r="L11512">
        <v>8.8864534079042006</v>
      </c>
      <c r="M11512">
        <v>8.4761615001381294</v>
      </c>
      <c r="N11512">
        <v>8.4490871884444907</v>
      </c>
      <c r="O11512">
        <v>8.6181080766548597</v>
      </c>
      <c r="P11512">
        <v>8.6145509800764994</v>
      </c>
      <c r="Q11512">
        <v>9.6208993709487292</v>
      </c>
    </row>
    <row r="11513" spans="1:17">
      <c r="A11513" t="s">
        <v>20953</v>
      </c>
      <c r="B11513" s="16" t="s">
        <v>900</v>
      </c>
      <c r="C11513">
        <v>9.8263704712499607</v>
      </c>
      <c r="D11513">
        <v>9.7800240217415304</v>
      </c>
      <c r="E11513">
        <v>9.6931001806715802</v>
      </c>
      <c r="F11513">
        <v>9.7353354280633297</v>
      </c>
      <c r="G11513">
        <v>9.8667482355645895</v>
      </c>
      <c r="H11513">
        <v>9.5078344001682602</v>
      </c>
      <c r="I11513">
        <v>9.6384425167957701</v>
      </c>
      <c r="J11513">
        <v>9.4493607430080306</v>
      </c>
      <c r="K11513">
        <v>9.8586930772926493</v>
      </c>
      <c r="L11513">
        <v>9.6710284729681302</v>
      </c>
      <c r="M11513">
        <v>9.4993999648358596</v>
      </c>
      <c r="N11513">
        <v>9.7500439608543203</v>
      </c>
      <c r="O11513">
        <v>9.5301730813541994</v>
      </c>
      <c r="P11513">
        <v>9.4261339853429593</v>
      </c>
      <c r="Q11513">
        <v>10.5471379838792</v>
      </c>
    </row>
    <row r="11514" spans="1:17">
      <c r="A11514" t="s">
        <v>20954</v>
      </c>
      <c r="B11514" s="16" t="s">
        <v>20955</v>
      </c>
      <c r="C11514">
        <v>10.946345202718</v>
      </c>
      <c r="D11514">
        <v>10.8561898000263</v>
      </c>
      <c r="E11514">
        <v>10.8438879484887</v>
      </c>
      <c r="F11514">
        <v>11.3452319533609</v>
      </c>
      <c r="G11514">
        <v>11.056472677944701</v>
      </c>
      <c r="H11514">
        <v>10.4223038474252</v>
      </c>
      <c r="I11514">
        <v>10.428458952918801</v>
      </c>
      <c r="J11514">
        <v>10.9899573911063</v>
      </c>
      <c r="K11514">
        <v>10.8333054793627</v>
      </c>
      <c r="L11514">
        <v>10.659226576626599</v>
      </c>
      <c r="M11514">
        <v>10.742620779214899</v>
      </c>
      <c r="N11514">
        <v>10.8886136980788</v>
      </c>
      <c r="O11514">
        <v>10.604795594474099</v>
      </c>
      <c r="P11514">
        <v>9.9965734093576994</v>
      </c>
      <c r="Q11514">
        <v>11.214901564222499</v>
      </c>
    </row>
    <row r="11515" spans="1:17">
      <c r="A11515" t="s">
        <v>20956</v>
      </c>
      <c r="B11515" s="16" t="s">
        <v>20957</v>
      </c>
      <c r="C11515">
        <v>6.2988391187184796</v>
      </c>
      <c r="D11515">
        <v>6.1299045716837801</v>
      </c>
      <c r="E11515">
        <v>6.3595865741919599</v>
      </c>
      <c r="F11515">
        <v>6.8333429567598296</v>
      </c>
      <c r="G11515">
        <v>6.7091506927065296</v>
      </c>
      <c r="H11515">
        <v>6.9924445199759599</v>
      </c>
      <c r="I11515">
        <v>6.3315474419567597</v>
      </c>
      <c r="J11515">
        <v>7.3328108528804901</v>
      </c>
      <c r="K11515">
        <v>6.3308159602273202</v>
      </c>
      <c r="L11515">
        <v>6.38032893751791</v>
      </c>
      <c r="M11515">
        <v>7.2074941090782501</v>
      </c>
      <c r="N11515">
        <v>7.3366910045794702</v>
      </c>
      <c r="O11515">
        <v>7.1933376774379498</v>
      </c>
      <c r="P11515">
        <v>6.5794772553974399</v>
      </c>
      <c r="Q11515">
        <v>7.3593062614465703</v>
      </c>
    </row>
    <row r="11516" spans="1:17">
      <c r="A11516" t="s">
        <v>20958</v>
      </c>
      <c r="B11516" s="16" t="s">
        <v>20959</v>
      </c>
      <c r="C11516">
        <v>9.3303590875965501</v>
      </c>
      <c r="D11516">
        <v>9.2596868636690708</v>
      </c>
      <c r="E11516">
        <v>8.7409534762686292</v>
      </c>
      <c r="F11516">
        <v>9.1462124254015897</v>
      </c>
      <c r="G11516">
        <v>9.44825607378956</v>
      </c>
      <c r="H11516">
        <v>9.2838994710513205</v>
      </c>
      <c r="I11516">
        <v>9.0579945688071692</v>
      </c>
      <c r="J11516">
        <v>9.1060942557601994</v>
      </c>
      <c r="K11516">
        <v>9.0327427382952301</v>
      </c>
      <c r="L11516">
        <v>9.2152844811170702</v>
      </c>
      <c r="M11516">
        <v>9.7563865562561496</v>
      </c>
      <c r="N11516">
        <v>9.8904668647174194</v>
      </c>
      <c r="O11516">
        <v>9.7207708591328696</v>
      </c>
      <c r="P11516">
        <v>9.13900874640618</v>
      </c>
      <c r="Q11516">
        <v>9.3629875558906797</v>
      </c>
    </row>
    <row r="11517" spans="1:17">
      <c r="A11517" t="s">
        <v>20960</v>
      </c>
      <c r="B11517" s="16" t="s">
        <v>20961</v>
      </c>
      <c r="C11517">
        <v>8.5590564692707094</v>
      </c>
      <c r="D11517">
        <v>8.5181562232590409</v>
      </c>
      <c r="E11517">
        <v>8.2284877598905108</v>
      </c>
      <c r="F11517">
        <v>8.0206542744901395</v>
      </c>
      <c r="G11517">
        <v>8.3747008225382498</v>
      </c>
      <c r="H11517">
        <v>8.4236841350598102</v>
      </c>
      <c r="I11517">
        <v>8.4406007820754798</v>
      </c>
      <c r="J11517">
        <v>8.0293999353103107</v>
      </c>
      <c r="K11517">
        <v>8.7290333315073596</v>
      </c>
      <c r="L11517">
        <v>8.4754043104696404</v>
      </c>
      <c r="M11517">
        <v>8.0354972531732596</v>
      </c>
      <c r="N11517">
        <v>8.4038010863162196</v>
      </c>
      <c r="O11517">
        <v>8.3734090430531296</v>
      </c>
      <c r="P11517">
        <v>8.2756875406830996</v>
      </c>
      <c r="Q11517">
        <v>9.4093039143768298</v>
      </c>
    </row>
    <row r="11518" spans="1:17">
      <c r="A11518" t="s">
        <v>20962</v>
      </c>
      <c r="B11518" s="16" t="s">
        <v>20963</v>
      </c>
      <c r="C11518">
        <v>7.66621443377828</v>
      </c>
      <c r="D11518">
        <v>7.7332212181927797</v>
      </c>
      <c r="E11518">
        <v>7.54747676036735</v>
      </c>
      <c r="F11518">
        <v>7.8762188970193696</v>
      </c>
      <c r="G11518">
        <v>7.4812471112029897</v>
      </c>
      <c r="H11518">
        <v>7.7103035834904796</v>
      </c>
      <c r="I11518">
        <v>7.7588130872051497</v>
      </c>
      <c r="J11518">
        <v>7.7612456747915202</v>
      </c>
      <c r="K11518">
        <v>7.5383042189317004</v>
      </c>
      <c r="L11518">
        <v>7.7772285085574904</v>
      </c>
      <c r="M11518">
        <v>7.7751653444856004</v>
      </c>
      <c r="N11518">
        <v>7.1293565844791704</v>
      </c>
      <c r="O11518">
        <v>7.6942310684692004</v>
      </c>
      <c r="P11518">
        <v>7.8733663028696599</v>
      </c>
      <c r="Q11518">
        <v>6.2843132996066204</v>
      </c>
    </row>
    <row r="11519" spans="1:17">
      <c r="A11519" t="s">
        <v>20964</v>
      </c>
      <c r="B11519" s="16" t="s">
        <v>20965</v>
      </c>
      <c r="C11519">
        <v>9.1902107951738294</v>
      </c>
      <c r="D11519">
        <v>9.2176692383343095</v>
      </c>
      <c r="E11519">
        <v>9.6519984992405199</v>
      </c>
      <c r="F11519">
        <v>9.0104105382858695</v>
      </c>
      <c r="G11519">
        <v>9.2383753733548097</v>
      </c>
      <c r="H11519">
        <v>8.3538169414056203</v>
      </c>
      <c r="I11519">
        <v>9.2386741027577894</v>
      </c>
      <c r="J11519">
        <v>8.9094328600925206</v>
      </c>
      <c r="K11519">
        <v>9.2149581982853999</v>
      </c>
      <c r="L11519">
        <v>9.0767041097902208</v>
      </c>
      <c r="M11519">
        <v>9.0575505416508602</v>
      </c>
      <c r="N11519">
        <v>8.8864708222701605</v>
      </c>
      <c r="O11519">
        <v>9.0832071265683396</v>
      </c>
      <c r="P11519">
        <v>9.0662908090813303</v>
      </c>
      <c r="Q11519">
        <v>10.0588468117601</v>
      </c>
    </row>
    <row r="11520" spans="1:17">
      <c r="A11520" t="s">
        <v>20966</v>
      </c>
      <c r="B11520" s="16" t="s">
        <v>20967</v>
      </c>
      <c r="C11520">
        <v>9.4712420604380192</v>
      </c>
      <c r="D11520">
        <v>9.5940573852101405</v>
      </c>
      <c r="E11520">
        <v>9.6436357332922196</v>
      </c>
      <c r="F11520">
        <v>9.6307172128490297</v>
      </c>
      <c r="G11520">
        <v>9.6166194596562296</v>
      </c>
      <c r="H11520">
        <v>9.7729372945083703</v>
      </c>
      <c r="I11520">
        <v>10.4198776621225</v>
      </c>
      <c r="J11520">
        <v>10.069073154372701</v>
      </c>
      <c r="K11520">
        <v>9.5152105914428091</v>
      </c>
      <c r="L11520">
        <v>10.509453048701401</v>
      </c>
      <c r="M11520">
        <v>10.2969280870874</v>
      </c>
      <c r="N11520">
        <v>10.355766446639601</v>
      </c>
      <c r="O11520">
        <v>9.7753203675825606</v>
      </c>
      <c r="P11520">
        <v>10.2798970449969</v>
      </c>
      <c r="Q11520">
        <v>10.1972634697877</v>
      </c>
    </row>
    <row r="11521" spans="1:17">
      <c r="A11521" t="s">
        <v>20968</v>
      </c>
      <c r="B11521" s="16" t="s">
        <v>20969</v>
      </c>
      <c r="C11521">
        <v>7.1230684743721202</v>
      </c>
      <c r="D11521">
        <v>7.0479209614188596</v>
      </c>
      <c r="E11521">
        <v>7.2711941447598996</v>
      </c>
      <c r="F11521">
        <v>7.4473541973216397</v>
      </c>
      <c r="G11521">
        <v>7.47394521252407</v>
      </c>
      <c r="H11521">
        <v>7.87906281420456</v>
      </c>
      <c r="I11521">
        <v>7.7804477147118902</v>
      </c>
      <c r="J11521">
        <v>7.5385496992731502</v>
      </c>
      <c r="K11521">
        <v>6.9426125990962504</v>
      </c>
      <c r="L11521">
        <v>7.3103395206829997</v>
      </c>
      <c r="M11521">
        <v>7.7594443035988698</v>
      </c>
      <c r="N11521">
        <v>8.2858618482044406</v>
      </c>
      <c r="O11521">
        <v>7.7871036820901196</v>
      </c>
      <c r="P11521">
        <v>7.9594692764471802</v>
      </c>
      <c r="Q11521">
        <v>6.6375058506955904</v>
      </c>
    </row>
    <row r="11522" spans="1:17">
      <c r="A11522" t="s">
        <v>20970</v>
      </c>
      <c r="B11522" s="16" t="e">
        <v>#N/A</v>
      </c>
      <c r="C11522">
        <v>7.3107711430327997</v>
      </c>
      <c r="D11522">
        <v>7.0809906254396298</v>
      </c>
      <c r="E11522">
        <v>7.93130901064099</v>
      </c>
      <c r="F11522">
        <v>7.8400204260463902</v>
      </c>
      <c r="G11522">
        <v>7.92304149322044</v>
      </c>
      <c r="H11522">
        <v>7.14949689066004</v>
      </c>
      <c r="I11522">
        <v>7.1170772384599603</v>
      </c>
      <c r="J11522">
        <v>7.7141668066136297</v>
      </c>
      <c r="K11522">
        <v>7.50504653791441</v>
      </c>
      <c r="L11522">
        <v>7.6059237564588296</v>
      </c>
      <c r="M11522">
        <v>8.1453845665332505</v>
      </c>
      <c r="N11522">
        <v>8.16994530597057</v>
      </c>
      <c r="O11522">
        <v>8.1277369544106204</v>
      </c>
      <c r="P11522">
        <v>6.7533740341081696</v>
      </c>
      <c r="Q11522">
        <v>9.65973340900055</v>
      </c>
    </row>
    <row r="11523" spans="1:17">
      <c r="A11523" t="s">
        <v>20971</v>
      </c>
      <c r="B11523" s="16" t="s">
        <v>20972</v>
      </c>
      <c r="C11523">
        <v>9.8070470710842201</v>
      </c>
      <c r="D11523">
        <v>9.8426613534507297</v>
      </c>
      <c r="E11523">
        <v>9.8485299494605307</v>
      </c>
      <c r="F11523">
        <v>9.7705903553723594</v>
      </c>
      <c r="G11523">
        <v>9.8583732896629694</v>
      </c>
      <c r="H11523">
        <v>10.1693560959172</v>
      </c>
      <c r="I11523">
        <v>10.4664553325442</v>
      </c>
      <c r="J11523">
        <v>10.219782917072401</v>
      </c>
      <c r="K11523">
        <v>10.473674291256501</v>
      </c>
      <c r="L11523">
        <v>10.523798144819301</v>
      </c>
      <c r="M11523">
        <v>10.2351051445749</v>
      </c>
      <c r="N11523">
        <v>10.386522168800701</v>
      </c>
      <c r="O11523">
        <v>10.140757446586599</v>
      </c>
      <c r="P11523">
        <v>10.3924338885986</v>
      </c>
      <c r="Q11523">
        <v>11.078253435781299</v>
      </c>
    </row>
    <row r="11524" spans="1:17">
      <c r="A11524" t="s">
        <v>20973</v>
      </c>
      <c r="B11524" s="16" t="s">
        <v>20974</v>
      </c>
      <c r="C11524">
        <v>11.1481963644661</v>
      </c>
      <c r="D11524">
        <v>10.973889928775399</v>
      </c>
      <c r="E11524">
        <v>11.309991890190499</v>
      </c>
      <c r="F11524">
        <v>11.269923588561101</v>
      </c>
      <c r="G11524">
        <v>11.5419593430876</v>
      </c>
      <c r="H11524">
        <v>10.0518715704511</v>
      </c>
      <c r="I11524">
        <v>10.893891846302299</v>
      </c>
      <c r="J11524">
        <v>10.3590086043427</v>
      </c>
      <c r="K11524">
        <v>11.594045290124299</v>
      </c>
      <c r="L11524">
        <v>11.217642186023999</v>
      </c>
      <c r="M11524">
        <v>11.152310831735299</v>
      </c>
      <c r="N11524">
        <v>11.5400634776305</v>
      </c>
      <c r="O11524">
        <v>11.180356624299501</v>
      </c>
      <c r="P11524">
        <v>10.142352755219299</v>
      </c>
      <c r="Q11524">
        <v>13.063953937171799</v>
      </c>
    </row>
    <row r="11525" spans="1:17">
      <c r="A11525" t="s">
        <v>20975</v>
      </c>
      <c r="B11525" s="16" t="s">
        <v>20976</v>
      </c>
      <c r="C11525">
        <v>6.4403118743285797</v>
      </c>
      <c r="D11525">
        <v>6.61130647324664</v>
      </c>
      <c r="E11525">
        <v>6.1846340324636904</v>
      </c>
      <c r="F11525">
        <v>5.6070690647998402</v>
      </c>
      <c r="G11525">
        <v>7.0015154957477703</v>
      </c>
      <c r="H11525">
        <v>5.24699422619977</v>
      </c>
      <c r="I11525">
        <v>6.0555222887526101</v>
      </c>
      <c r="J11525">
        <v>5.5815558752487604</v>
      </c>
      <c r="K11525">
        <v>6.9672864669719798</v>
      </c>
      <c r="L11525">
        <v>6.3118397299493596</v>
      </c>
      <c r="M11525">
        <v>5.7092205097854203</v>
      </c>
      <c r="N11525">
        <v>6.4645463931653504</v>
      </c>
      <c r="O11525">
        <v>5.6989257412374803</v>
      </c>
      <c r="P11525">
        <v>5.1241087123202096</v>
      </c>
      <c r="Q11525">
        <v>7.3593062614465703</v>
      </c>
    </row>
    <row r="11526" spans="1:17">
      <c r="A11526" t="s">
        <v>20977</v>
      </c>
      <c r="B11526" s="16" t="s">
        <v>20978</v>
      </c>
      <c r="C11526">
        <v>7.4302962784847004</v>
      </c>
      <c r="D11526">
        <v>7.8237674693952703</v>
      </c>
      <c r="E11526">
        <v>7.7560363072709002</v>
      </c>
      <c r="F11526">
        <v>7.4352641307915803</v>
      </c>
      <c r="G11526">
        <v>7.4368690074305501</v>
      </c>
      <c r="H11526">
        <v>8.2652444679287207</v>
      </c>
      <c r="I11526">
        <v>7.8939546827882099</v>
      </c>
      <c r="J11526">
        <v>7.9940158284048604</v>
      </c>
      <c r="K11526">
        <v>7.5162180888053802</v>
      </c>
      <c r="L11526">
        <v>7.6833893383256999</v>
      </c>
      <c r="M11526">
        <v>7.7633906875324099</v>
      </c>
      <c r="N11526">
        <v>7.3877529004993203</v>
      </c>
      <c r="O11526">
        <v>7.76236314720368</v>
      </c>
      <c r="P11526">
        <v>8.3657361276807904</v>
      </c>
      <c r="Q11526">
        <v>5.09416193408443</v>
      </c>
    </row>
    <row r="11527" spans="1:17">
      <c r="A11527" t="s">
        <v>20979</v>
      </c>
      <c r="B11527" s="16" t="s">
        <v>20980</v>
      </c>
      <c r="C11527">
        <v>8.19268269455495</v>
      </c>
      <c r="D11527">
        <v>8.3557809442095898</v>
      </c>
      <c r="E11527">
        <v>7.7791481733822598</v>
      </c>
      <c r="F11527">
        <v>7.9629239637863698</v>
      </c>
      <c r="G11527">
        <v>8.1087910140625894</v>
      </c>
      <c r="H11527">
        <v>8.4304881484728593</v>
      </c>
      <c r="I11527">
        <v>8.1100793318269293</v>
      </c>
      <c r="J11527">
        <v>8.2613482711384201</v>
      </c>
      <c r="K11527">
        <v>7.7183343203538497</v>
      </c>
      <c r="L11527">
        <v>7.9661545121457999</v>
      </c>
      <c r="M11527">
        <v>8.0354972531732596</v>
      </c>
      <c r="N11527">
        <v>7.80743676056181</v>
      </c>
      <c r="O11527">
        <v>7.9746623774536998</v>
      </c>
      <c r="P11527">
        <v>8.7282888179520004</v>
      </c>
      <c r="Q11527">
        <v>7.5369478347710803</v>
      </c>
    </row>
    <row r="11528" spans="1:17">
      <c r="A11528" t="s">
        <v>20981</v>
      </c>
      <c r="B11528" s="16" t="s">
        <v>20982</v>
      </c>
      <c r="C11528">
        <v>9.2040667794913205</v>
      </c>
      <c r="D11528">
        <v>9.2542752251841893</v>
      </c>
      <c r="E11528">
        <v>8.6727110764078699</v>
      </c>
      <c r="F11528">
        <v>8.5520979992211394</v>
      </c>
      <c r="G11528">
        <v>9.54362533052816</v>
      </c>
      <c r="H11528">
        <v>9.1726765942915396</v>
      </c>
      <c r="I11528">
        <v>9.5764723912648506</v>
      </c>
      <c r="J11528">
        <v>8.9924182505386998</v>
      </c>
      <c r="K11528">
        <v>8.7715568647166506</v>
      </c>
      <c r="L11528">
        <v>9.1927778184162996</v>
      </c>
      <c r="M11528">
        <v>9.7203336757688295</v>
      </c>
      <c r="N11528">
        <v>10.0044958345167</v>
      </c>
      <c r="O11528">
        <v>9.3812021132565704</v>
      </c>
      <c r="P11528">
        <v>9.9681191477330007</v>
      </c>
      <c r="Q11528">
        <v>7.3593062614465703</v>
      </c>
    </row>
    <row r="11529" spans="1:17">
      <c r="A11529" t="s">
        <v>20983</v>
      </c>
      <c r="B11529" s="16" t="s">
        <v>20984</v>
      </c>
      <c r="C11529">
        <v>9.1498726143276592</v>
      </c>
      <c r="D11529">
        <v>8.99349922381999</v>
      </c>
      <c r="E11529">
        <v>9.9384438296202209</v>
      </c>
      <c r="F11529">
        <v>9.6491245811042194</v>
      </c>
      <c r="G11529">
        <v>9.6970972294184907</v>
      </c>
      <c r="H11529">
        <v>9.4010743933372201</v>
      </c>
      <c r="I11529">
        <v>9.1788933787500309</v>
      </c>
      <c r="J11529">
        <v>9.3619080056534099</v>
      </c>
      <c r="K11529">
        <v>9.2753009684489491</v>
      </c>
      <c r="L11529">
        <v>9.5013199309444403</v>
      </c>
      <c r="M11529">
        <v>9.4743632348886901</v>
      </c>
      <c r="N11529">
        <v>9.8688464155554207</v>
      </c>
      <c r="O11529">
        <v>9.4291020599199395</v>
      </c>
      <c r="P11529">
        <v>9.0662908090813303</v>
      </c>
      <c r="Q11529">
        <v>10.526275924513399</v>
      </c>
    </row>
    <row r="11530" spans="1:17">
      <c r="A11530" t="s">
        <v>20985</v>
      </c>
      <c r="B11530" s="16" t="s">
        <v>20986</v>
      </c>
      <c r="C11530">
        <v>8.3995751897148203</v>
      </c>
      <c r="D11530">
        <v>8.5271612275875395</v>
      </c>
      <c r="E11530">
        <v>8.0998333460772791</v>
      </c>
      <c r="F11530">
        <v>8.1482236680395399</v>
      </c>
      <c r="G11530">
        <v>8.0706088457570306</v>
      </c>
      <c r="H11530">
        <v>8.0915100088600909</v>
      </c>
      <c r="I11530">
        <v>8.1890090669956805</v>
      </c>
      <c r="J11530">
        <v>8.0433137557899208</v>
      </c>
      <c r="K11530">
        <v>8.1780151007615007</v>
      </c>
      <c r="L11530">
        <v>8.2684997567532399</v>
      </c>
      <c r="M11530">
        <v>7.9991554419790001</v>
      </c>
      <c r="N11530">
        <v>7.5881178842392698</v>
      </c>
      <c r="O11530">
        <v>7.9160629597635896</v>
      </c>
      <c r="P11530">
        <v>8.2015403546064007</v>
      </c>
      <c r="Q11530">
        <v>7.9670857749043096</v>
      </c>
    </row>
    <row r="11531" spans="1:17">
      <c r="A11531" t="s">
        <v>20987</v>
      </c>
      <c r="B11531" s="16" t="s">
        <v>20988</v>
      </c>
      <c r="C11531">
        <v>7.1723438599157401</v>
      </c>
      <c r="D11531">
        <v>7.2791556688502101</v>
      </c>
      <c r="E11531">
        <v>7.2157407540923399</v>
      </c>
      <c r="F11531">
        <v>7.0233102594783396</v>
      </c>
      <c r="G11531">
        <v>6.7702069828436704</v>
      </c>
      <c r="H11531">
        <v>7.9183337151928503</v>
      </c>
      <c r="I11531">
        <v>7.3521951262123997</v>
      </c>
      <c r="J11531">
        <v>7.70105531087908</v>
      </c>
      <c r="K11531">
        <v>7.3005091443963801</v>
      </c>
      <c r="L11531">
        <v>7.3173048171528698</v>
      </c>
      <c r="M11531">
        <v>7.34564996012978</v>
      </c>
      <c r="N11531">
        <v>7.1033865969873</v>
      </c>
      <c r="O11531">
        <v>7.3175454606984696</v>
      </c>
      <c r="P11531">
        <v>7.6121552321725998</v>
      </c>
      <c r="Q11531">
        <v>6.9204191934356096</v>
      </c>
    </row>
    <row r="11532" spans="1:17">
      <c r="A11532" t="s">
        <v>20989</v>
      </c>
      <c r="B11532" s="16" t="s">
        <v>20990</v>
      </c>
      <c r="C11532">
        <v>8.1442019039950608</v>
      </c>
      <c r="D11532">
        <v>8.0941273327277905</v>
      </c>
      <c r="E11532">
        <v>8.3205871723192999</v>
      </c>
      <c r="F11532">
        <v>8.1333489859375199</v>
      </c>
      <c r="G11532">
        <v>8.1551383715909598</v>
      </c>
      <c r="H11532">
        <v>8.4406343276571292</v>
      </c>
      <c r="I11532">
        <v>8.9187338282631803</v>
      </c>
      <c r="J11532">
        <v>8.3139377837614408</v>
      </c>
      <c r="K11532">
        <v>8.2399163036515795</v>
      </c>
      <c r="L11532">
        <v>8.6590446457163495</v>
      </c>
      <c r="M11532">
        <v>8.2219113321599</v>
      </c>
      <c r="N11532">
        <v>8.4796259655997694</v>
      </c>
      <c r="O11532">
        <v>8.3842536430706094</v>
      </c>
      <c r="P11532">
        <v>8.4181185696057703</v>
      </c>
      <c r="Q11532">
        <v>7.5369478347710803</v>
      </c>
    </row>
    <row r="11533" spans="1:17">
      <c r="A11533" t="s">
        <v>20991</v>
      </c>
      <c r="B11533" s="16" t="s">
        <v>86</v>
      </c>
      <c r="C11533">
        <v>9.8186721450782208</v>
      </c>
      <c r="D11533">
        <v>9.855822030993</v>
      </c>
      <c r="E11533">
        <v>9.8503479252121107</v>
      </c>
      <c r="F11533">
        <v>9.6280683081601808</v>
      </c>
      <c r="G11533">
        <v>9.6116449858006394</v>
      </c>
      <c r="H11533">
        <v>9.8177249624037604</v>
      </c>
      <c r="I11533">
        <v>10.000299877648001</v>
      </c>
      <c r="J11533">
        <v>9.9742752826285503</v>
      </c>
      <c r="K11533">
        <v>10.0702593909127</v>
      </c>
      <c r="L11533">
        <v>9.7032301855498595</v>
      </c>
      <c r="M11533">
        <v>9.5798498160632501</v>
      </c>
      <c r="N11533">
        <v>9.0286194959551107</v>
      </c>
      <c r="O11533">
        <v>9.6707335994342092</v>
      </c>
      <c r="P11533">
        <v>10.400737586133699</v>
      </c>
      <c r="Q11533">
        <v>7.3593062614465703</v>
      </c>
    </row>
    <row r="11534" spans="1:17">
      <c r="A11534" t="s">
        <v>20992</v>
      </c>
      <c r="B11534" s="16" t="s">
        <v>20993</v>
      </c>
      <c r="C11534">
        <v>9.3500764091149495</v>
      </c>
      <c r="D11534">
        <v>9.3638624407871909</v>
      </c>
      <c r="E11534">
        <v>8.9316482232184793</v>
      </c>
      <c r="F11534">
        <v>8.8536910532255106</v>
      </c>
      <c r="G11534">
        <v>9.6149632070832602</v>
      </c>
      <c r="H11534">
        <v>9.8873545622031802</v>
      </c>
      <c r="I11534">
        <v>9.2847763802457894</v>
      </c>
      <c r="J11534">
        <v>9.1990919530054303</v>
      </c>
      <c r="K11534">
        <v>9.1697516643872792</v>
      </c>
      <c r="L11534">
        <v>8.9369847276779595</v>
      </c>
      <c r="M11534">
        <v>9.4028675537756197</v>
      </c>
      <c r="N11534">
        <v>9.6432234031594302</v>
      </c>
      <c r="O11534">
        <v>9.4716553586942798</v>
      </c>
      <c r="P11534">
        <v>9.7844918200455098</v>
      </c>
      <c r="Q11534">
        <v>8.6462459446333604</v>
      </c>
    </row>
    <row r="11535" spans="1:17">
      <c r="A11535" t="s">
        <v>20994</v>
      </c>
      <c r="B11535" s="16" t="s">
        <v>20995</v>
      </c>
      <c r="C11535">
        <v>9.0349636563719304</v>
      </c>
      <c r="D11535">
        <v>9.0487298461255907</v>
      </c>
      <c r="E11535">
        <v>8.8431080327690399</v>
      </c>
      <c r="F11535">
        <v>9.2254603067600698</v>
      </c>
      <c r="G11535">
        <v>9.0599547500879805</v>
      </c>
      <c r="H11535">
        <v>9.8724467028866201</v>
      </c>
      <c r="I11535">
        <v>8.9877234438776092</v>
      </c>
      <c r="J11535">
        <v>9.2145370342377806</v>
      </c>
      <c r="K11535">
        <v>8.9301208525050892</v>
      </c>
      <c r="L11535">
        <v>9.0539906301362691</v>
      </c>
      <c r="M11535">
        <v>9.2912388401404709</v>
      </c>
      <c r="N11535">
        <v>9.3501703551260498</v>
      </c>
      <c r="O11535">
        <v>9.3455908563111194</v>
      </c>
      <c r="P11535">
        <v>9.3812767668486305</v>
      </c>
      <c r="Q11535">
        <v>8.48255560796823</v>
      </c>
    </row>
    <row r="11536" spans="1:17">
      <c r="A11536" t="s">
        <v>20996</v>
      </c>
      <c r="B11536" s="16" t="s">
        <v>20997</v>
      </c>
      <c r="C11536">
        <v>6.4131208425870598</v>
      </c>
      <c r="D11536">
        <v>6.2223383051797301</v>
      </c>
      <c r="E11536">
        <v>5.8440669982677802</v>
      </c>
      <c r="F11536">
        <v>6.0544979390529399</v>
      </c>
      <c r="G11536">
        <v>6.2750527402873404</v>
      </c>
      <c r="H11536">
        <v>6.1168867254643997</v>
      </c>
      <c r="I11536">
        <v>5.8841337137463201</v>
      </c>
      <c r="J11536">
        <v>5.8785809350245</v>
      </c>
      <c r="K11536">
        <v>5.6169826633030304</v>
      </c>
      <c r="L11536">
        <v>5.7714733083332499</v>
      </c>
      <c r="M11536">
        <v>6.0477582448035001</v>
      </c>
      <c r="N11536">
        <v>5.9224530860225002</v>
      </c>
      <c r="O11536">
        <v>6.0966462151313001</v>
      </c>
      <c r="P11536">
        <v>6.1512012767569502</v>
      </c>
      <c r="Q11536">
        <v>6.6375058506955904</v>
      </c>
    </row>
    <row r="11537" spans="1:17">
      <c r="A11537" t="s">
        <v>20998</v>
      </c>
      <c r="B11537" s="16" t="s">
        <v>20999</v>
      </c>
      <c r="C11537">
        <v>10.1453680787449</v>
      </c>
      <c r="D11537">
        <v>10.110623523924399</v>
      </c>
      <c r="E11537">
        <v>10.0969132285264</v>
      </c>
      <c r="F11537">
        <v>10.4322112965017</v>
      </c>
      <c r="G11537">
        <v>10.2770469461842</v>
      </c>
      <c r="H11537">
        <v>11.062121078484999</v>
      </c>
      <c r="I11537">
        <v>10.4327305320243</v>
      </c>
      <c r="J11537">
        <v>11.082918668859699</v>
      </c>
      <c r="K11537">
        <v>10.069313005923</v>
      </c>
      <c r="L11537">
        <v>10.1896755709231</v>
      </c>
      <c r="M11537">
        <v>10.455801173058299</v>
      </c>
      <c r="N11537">
        <v>10.8611811512933</v>
      </c>
      <c r="O11537">
        <v>10.637442130714501</v>
      </c>
      <c r="P11537">
        <v>10.4089937610003</v>
      </c>
      <c r="Q11537">
        <v>8.7216113394761106</v>
      </c>
    </row>
    <row r="11538" spans="1:17">
      <c r="A11538" t="s">
        <v>21000</v>
      </c>
      <c r="B11538" s="16" t="e">
        <v>#N/A</v>
      </c>
      <c r="C11538">
        <v>5.5513602268050501</v>
      </c>
      <c r="D11538">
        <v>5.7271715246175301</v>
      </c>
      <c r="E11538">
        <v>5.5107356403890702</v>
      </c>
      <c r="F11538">
        <v>5.8111357960990899</v>
      </c>
      <c r="G11538">
        <v>4.6840610634984499</v>
      </c>
      <c r="H11538">
        <v>6.6964695242667904</v>
      </c>
      <c r="I11538">
        <v>5.4886690454658904</v>
      </c>
      <c r="J11538">
        <v>5.9401608635355601</v>
      </c>
      <c r="K11538">
        <v>5.2281375793192604</v>
      </c>
      <c r="L11538">
        <v>5.5241990976608299</v>
      </c>
      <c r="M11538">
        <v>5.1893266725532401</v>
      </c>
      <c r="N11538">
        <v>6.0560748478416198</v>
      </c>
      <c r="O11538">
        <v>5.4259727888002303</v>
      </c>
      <c r="P11538">
        <v>6.1282934919178196</v>
      </c>
      <c r="Q11538">
        <v>5.09416193408443</v>
      </c>
    </row>
    <row r="11539" spans="1:17">
      <c r="A11539" t="s">
        <v>21001</v>
      </c>
      <c r="B11539" s="16" t="s">
        <v>21002</v>
      </c>
      <c r="C11539">
        <v>7.4437264406291996</v>
      </c>
      <c r="D11539">
        <v>7.4406007168260704</v>
      </c>
      <c r="E11539">
        <v>7.2711941447598996</v>
      </c>
      <c r="F11539">
        <v>7.3476613138143803</v>
      </c>
      <c r="G11539">
        <v>7.3517712000585602</v>
      </c>
      <c r="H11539">
        <v>8.0211137022702896</v>
      </c>
      <c r="I11539">
        <v>7.5095417055295197</v>
      </c>
      <c r="J11539">
        <v>7.6609885873191601</v>
      </c>
      <c r="K11539">
        <v>7.3760659567651699</v>
      </c>
      <c r="L11539">
        <v>7.4499595836554002</v>
      </c>
      <c r="M11539">
        <v>7.0990901315969301</v>
      </c>
      <c r="N11539">
        <v>7.3292460766937699</v>
      </c>
      <c r="O11539">
        <v>7.0368382134341498</v>
      </c>
      <c r="P11539">
        <v>7.8177017289439403</v>
      </c>
      <c r="Q11539">
        <v>6.6375058506955904</v>
      </c>
    </row>
    <row r="11540" spans="1:17">
      <c r="A11540" t="s">
        <v>21003</v>
      </c>
      <c r="B11540" s="16" t="s">
        <v>21004</v>
      </c>
      <c r="C11540">
        <v>8.4668140819218802</v>
      </c>
      <c r="D11540">
        <v>8.1612377458494407</v>
      </c>
      <c r="E11540">
        <v>9.2834856030934301</v>
      </c>
      <c r="F11540">
        <v>8.7768403114384004</v>
      </c>
      <c r="G11540">
        <v>9.0002988143794695</v>
      </c>
      <c r="H11540">
        <v>7.8232547837607704</v>
      </c>
      <c r="I11540">
        <v>7.54158301079321</v>
      </c>
      <c r="J11540">
        <v>8.5318581922155605</v>
      </c>
      <c r="K11540">
        <v>8.7877609401959198</v>
      </c>
      <c r="L11540">
        <v>8.8047009815887396</v>
      </c>
      <c r="M11540">
        <v>8.8320795031456605</v>
      </c>
      <c r="N11540">
        <v>9.5197168664579692</v>
      </c>
      <c r="O11540">
        <v>8.5619104844634393</v>
      </c>
      <c r="P11540">
        <v>6.7080071231198604</v>
      </c>
      <c r="Q11540">
        <v>11.725597313387199</v>
      </c>
    </row>
    <row r="11541" spans="1:17">
      <c r="A11541" t="s">
        <v>21005</v>
      </c>
      <c r="B11541" s="16" t="s">
        <v>21006</v>
      </c>
      <c r="C11541">
        <v>6.3427786386298202</v>
      </c>
      <c r="D11541">
        <v>6.3908823849416097</v>
      </c>
      <c r="E11541">
        <v>5.90213374864478</v>
      </c>
      <c r="F11541">
        <v>6.7378939278342802</v>
      </c>
      <c r="G11541">
        <v>6.5228532534945796</v>
      </c>
      <c r="H11541">
        <v>7.99380219173913</v>
      </c>
      <c r="I11541">
        <v>6.7393082626033101</v>
      </c>
      <c r="J11541">
        <v>7.2084821961656802</v>
      </c>
      <c r="K11541">
        <v>6.3434929552864503</v>
      </c>
      <c r="L11541">
        <v>6.5443552449606699</v>
      </c>
      <c r="M11541">
        <v>7.1781936897969896</v>
      </c>
      <c r="N11541">
        <v>7.04089718852775</v>
      </c>
      <c r="O11541">
        <v>7.2714854940254599</v>
      </c>
      <c r="P11541">
        <v>7.4838514579176696</v>
      </c>
      <c r="Q11541">
        <v>5.81282804418474</v>
      </c>
    </row>
    <row r="11542" spans="1:17">
      <c r="A11542" t="s">
        <v>21007</v>
      </c>
      <c r="B11542" s="16" t="s">
        <v>21008</v>
      </c>
      <c r="C11542">
        <v>7.9927004701554596</v>
      </c>
      <c r="D11542">
        <v>7.9850315972664498</v>
      </c>
      <c r="E11542">
        <v>8.3205871723192999</v>
      </c>
      <c r="F11542">
        <v>7.6853755270367996</v>
      </c>
      <c r="G11542">
        <v>8.6157735931667698</v>
      </c>
      <c r="H11542">
        <v>7.7489470586558404</v>
      </c>
      <c r="I11542">
        <v>9.3745600919850798</v>
      </c>
      <c r="J11542">
        <v>8.9357659353489094</v>
      </c>
      <c r="K11542">
        <v>8.1424406846305502</v>
      </c>
      <c r="L11542">
        <v>8.83408690315831</v>
      </c>
      <c r="M11542">
        <v>8.3869497945796407</v>
      </c>
      <c r="N11542">
        <v>8.9937867091291501</v>
      </c>
      <c r="O11542">
        <v>8.2304821506377799</v>
      </c>
      <c r="P11542">
        <v>9.4964534391323596</v>
      </c>
      <c r="Q11542">
        <v>8.2978683598244807</v>
      </c>
    </row>
    <row r="11543" spans="1:17">
      <c r="A11543" t="s">
        <v>21009</v>
      </c>
      <c r="B11543" s="16" t="s">
        <v>21010</v>
      </c>
      <c r="C11543">
        <v>9.7105114106911703</v>
      </c>
      <c r="D11543">
        <v>9.6237370974517091</v>
      </c>
      <c r="E11543">
        <v>9.7796015480712892</v>
      </c>
      <c r="F11543">
        <v>9.6621303566994907</v>
      </c>
      <c r="G11543">
        <v>9.7762880866040707</v>
      </c>
      <c r="H11543">
        <v>9.2185930867620698</v>
      </c>
      <c r="I11543">
        <v>9.5671760751987307</v>
      </c>
      <c r="J11543">
        <v>8.8883998808964293</v>
      </c>
      <c r="K11543">
        <v>9.6491874241051594</v>
      </c>
      <c r="L11543">
        <v>9.88500404634717</v>
      </c>
      <c r="M11543">
        <v>9.4671293311745206</v>
      </c>
      <c r="N11543">
        <v>9.9192116418521898</v>
      </c>
      <c r="O11543">
        <v>9.5675100177882602</v>
      </c>
      <c r="P11543">
        <v>8.9579025513304202</v>
      </c>
      <c r="Q11543">
        <v>10.895110536000701</v>
      </c>
    </row>
    <row r="11544" spans="1:17">
      <c r="A11544" t="s">
        <v>21011</v>
      </c>
      <c r="B11544" s="16" t="s">
        <v>21012</v>
      </c>
      <c r="C11544">
        <v>7.4832803543587101</v>
      </c>
      <c r="D11544">
        <v>7.4595638158295197</v>
      </c>
      <c r="E11544">
        <v>7.5741595143062499</v>
      </c>
      <c r="F11544">
        <v>7.89398253654453</v>
      </c>
      <c r="G11544">
        <v>7.6331692833361604</v>
      </c>
      <c r="H11544">
        <v>7.5254734303798401</v>
      </c>
      <c r="I11544">
        <v>7.5975181553448996</v>
      </c>
      <c r="J11544">
        <v>7.4100962587072301</v>
      </c>
      <c r="K11544">
        <v>7.5546490926383596</v>
      </c>
      <c r="L11544">
        <v>7.7922904582819097</v>
      </c>
      <c r="M11544">
        <v>7.8806535807340703</v>
      </c>
      <c r="N11544">
        <v>7.9548729914017997</v>
      </c>
      <c r="O11544">
        <v>7.86275662198954</v>
      </c>
      <c r="P11544">
        <v>6.9084007912347802</v>
      </c>
      <c r="Q11544">
        <v>7.1565710053807701</v>
      </c>
    </row>
    <row r="11545" spans="1:17">
      <c r="A11545" t="s">
        <v>21013</v>
      </c>
      <c r="B11545" s="16" t="s">
        <v>21014</v>
      </c>
      <c r="C11545">
        <v>10.702550596537799</v>
      </c>
      <c r="D11545">
        <v>10.4677751074368</v>
      </c>
      <c r="E11545">
        <v>11.335525452879001</v>
      </c>
      <c r="F11545">
        <v>10.840140047165301</v>
      </c>
      <c r="G11545">
        <v>10.9435681932991</v>
      </c>
      <c r="H11545">
        <v>9.9945076462666496</v>
      </c>
      <c r="I11545">
        <v>10.3815015203032</v>
      </c>
      <c r="J11545">
        <v>10.2972525495917</v>
      </c>
      <c r="K11545">
        <v>10.999510180484499</v>
      </c>
      <c r="L11545">
        <v>11.281239489144401</v>
      </c>
      <c r="M11545">
        <v>10.736617363910099</v>
      </c>
      <c r="N11545">
        <v>11.282649323740801</v>
      </c>
      <c r="O11545">
        <v>10.623786157328199</v>
      </c>
      <c r="P11545">
        <v>9.6985754844568994</v>
      </c>
      <c r="Q11545">
        <v>13.0530562393831</v>
      </c>
    </row>
    <row r="11546" spans="1:17">
      <c r="A11546" t="s">
        <v>21015</v>
      </c>
      <c r="B11546" s="16" t="s">
        <v>21016</v>
      </c>
      <c r="C11546">
        <v>5.9071690580714504</v>
      </c>
      <c r="D11546">
        <v>6.1768758760752398</v>
      </c>
      <c r="E11546">
        <v>5.0160351149716202</v>
      </c>
      <c r="F11546">
        <v>5.4925318526965601</v>
      </c>
      <c r="G11546">
        <v>5.8658439972155101</v>
      </c>
      <c r="H11546">
        <v>6.0823845760958202</v>
      </c>
      <c r="I11546">
        <v>5.7346509072572998</v>
      </c>
      <c r="J11546">
        <v>5.6387979837976996</v>
      </c>
      <c r="K11546">
        <v>5.6586756958187001</v>
      </c>
      <c r="L11546">
        <v>5.0592286016271197</v>
      </c>
      <c r="M11546">
        <v>5.9944444476198804</v>
      </c>
      <c r="N11546">
        <v>5.8818201747363998</v>
      </c>
      <c r="O11546">
        <v>6.3849634497755998</v>
      </c>
      <c r="P11546">
        <v>6.1050083310752497</v>
      </c>
      <c r="Q11546">
        <v>5.09416193408443</v>
      </c>
    </row>
    <row r="11547" spans="1:17">
      <c r="A11547" t="s">
        <v>21017</v>
      </c>
      <c r="B11547" s="16" t="s">
        <v>21018</v>
      </c>
      <c r="C11547">
        <v>9.7874613032496907</v>
      </c>
      <c r="D11547">
        <v>9.9164606457479199</v>
      </c>
      <c r="E11547">
        <v>9.98055311542449</v>
      </c>
      <c r="F11547">
        <v>10.099871208644201</v>
      </c>
      <c r="G11547">
        <v>10.0726255159743</v>
      </c>
      <c r="H11547">
        <v>10.5196004689981</v>
      </c>
      <c r="I11547">
        <v>10.0666714989722</v>
      </c>
      <c r="J11547">
        <v>10.3365999211054</v>
      </c>
      <c r="K11547">
        <v>9.7435718737068093</v>
      </c>
      <c r="L11547">
        <v>9.8325932010982608</v>
      </c>
      <c r="M11547">
        <v>9.9921857482479197</v>
      </c>
      <c r="N11547">
        <v>10.058299188538101</v>
      </c>
      <c r="O11547">
        <v>10.091998636618801</v>
      </c>
      <c r="P11547">
        <v>10.348957418426499</v>
      </c>
      <c r="Q11547">
        <v>8.7216113394761106</v>
      </c>
    </row>
    <row r="11548" spans="1:17">
      <c r="A11548" t="s">
        <v>21019</v>
      </c>
      <c r="B11548" s="16" t="s">
        <v>21020</v>
      </c>
      <c r="C11548">
        <v>7.7442269088090496</v>
      </c>
      <c r="D11548">
        <v>7.7435677630348598</v>
      </c>
      <c r="E11548">
        <v>7.6843872809925298</v>
      </c>
      <c r="F11548">
        <v>7.8215741329266102</v>
      </c>
      <c r="G11548">
        <v>7.8000530865117303</v>
      </c>
      <c r="H11548">
        <v>8.1000725271974403</v>
      </c>
      <c r="I11548">
        <v>7.5729261680755497</v>
      </c>
      <c r="J11548">
        <v>7.8823286339680196</v>
      </c>
      <c r="K11548">
        <v>7.4824397036450003</v>
      </c>
      <c r="L11548">
        <v>7.5240491607406703</v>
      </c>
      <c r="M11548">
        <v>7.5830935601484004</v>
      </c>
      <c r="N11548">
        <v>7.5178495561431902</v>
      </c>
      <c r="O11548">
        <v>7.6766819537985302</v>
      </c>
      <c r="P11548">
        <v>7.6683273741469904</v>
      </c>
      <c r="Q11548">
        <v>7.6950435514148801</v>
      </c>
    </row>
    <row r="11549" spans="1:17">
      <c r="A11549" t="s">
        <v>21021</v>
      </c>
      <c r="B11549" s="16" t="s">
        <v>21022</v>
      </c>
      <c r="C11549">
        <v>8.5621343294936896</v>
      </c>
      <c r="D11549">
        <v>8.7765862856340799</v>
      </c>
      <c r="E11549">
        <v>8.3922497014058894</v>
      </c>
      <c r="F11549">
        <v>8.3320585234538402</v>
      </c>
      <c r="G11549">
        <v>8.5583167394662496</v>
      </c>
      <c r="H11549">
        <v>8.7705524145982405</v>
      </c>
      <c r="I11549">
        <v>8.4131819569564108</v>
      </c>
      <c r="J11549">
        <v>8.3507600962897399</v>
      </c>
      <c r="K11549">
        <v>8.3217045342703493</v>
      </c>
      <c r="L11549">
        <v>8.3419558861511405</v>
      </c>
      <c r="M11549">
        <v>8.4905077485858307</v>
      </c>
      <c r="N11549">
        <v>8.5323693576442299</v>
      </c>
      <c r="O11549">
        <v>8.6655459083119197</v>
      </c>
      <c r="P11549">
        <v>8.5520009345341101</v>
      </c>
      <c r="Q11549">
        <v>8.0859864702427604</v>
      </c>
    </row>
    <row r="11550" spans="1:17">
      <c r="A11550" t="s">
        <v>21023</v>
      </c>
      <c r="B11550" s="16" t="s">
        <v>21024</v>
      </c>
      <c r="C11550">
        <v>7.5776529308588696</v>
      </c>
      <c r="D11550">
        <v>7.5683737919101199</v>
      </c>
      <c r="E11550">
        <v>7.8608524105655997</v>
      </c>
      <c r="F11550">
        <v>8.0839175529094902</v>
      </c>
      <c r="G11550">
        <v>7.9337184578607696</v>
      </c>
      <c r="H11550">
        <v>7.6934191454168204</v>
      </c>
      <c r="I11550">
        <v>7.6513599516244</v>
      </c>
      <c r="J11550">
        <v>7.4783217376342002</v>
      </c>
      <c r="K11550">
        <v>7.3882814394824097</v>
      </c>
      <c r="L11550">
        <v>7.6002275995382602</v>
      </c>
      <c r="M11550">
        <v>7.6096486160500998</v>
      </c>
      <c r="N11550">
        <v>7.6128423779248298</v>
      </c>
      <c r="O11550">
        <v>7.8704936871533997</v>
      </c>
      <c r="P11550">
        <v>7.42914401366719</v>
      </c>
      <c r="Q11550">
        <v>7.1565710053807701</v>
      </c>
    </row>
    <row r="11551" spans="1:17">
      <c r="A11551" t="s">
        <v>21025</v>
      </c>
      <c r="B11551" s="16" t="s">
        <v>21026</v>
      </c>
      <c r="C11551">
        <v>9.3695278215505091</v>
      </c>
      <c r="D11551">
        <v>9.4100171732164402</v>
      </c>
      <c r="E11551">
        <v>9.2617916118938108</v>
      </c>
      <c r="F11551">
        <v>9.35124958897193</v>
      </c>
      <c r="G11551">
        <v>9.1519223581527598</v>
      </c>
      <c r="H11551">
        <v>9.7689178574370192</v>
      </c>
      <c r="I11551">
        <v>9.5887750090702504</v>
      </c>
      <c r="J11551">
        <v>9.4675222486298107</v>
      </c>
      <c r="K11551">
        <v>9.2011988033586807</v>
      </c>
      <c r="L11551">
        <v>9.5508261929487706</v>
      </c>
      <c r="M11551">
        <v>9.6655600821059604</v>
      </c>
      <c r="N11551">
        <v>9.5278551463860506</v>
      </c>
      <c r="O11551">
        <v>9.5216067100224997</v>
      </c>
      <c r="P11551">
        <v>9.6792010556448904</v>
      </c>
      <c r="Q11551">
        <v>8.3931679398307004</v>
      </c>
    </row>
    <row r="11552" spans="1:17">
      <c r="A11552" t="s">
        <v>21027</v>
      </c>
      <c r="B11552" s="16" t="s">
        <v>21028</v>
      </c>
      <c r="C11552">
        <v>8.8559587756568607</v>
      </c>
      <c r="D11552">
        <v>8.8620936945481699</v>
      </c>
      <c r="E11552">
        <v>8.7172349926859294</v>
      </c>
      <c r="F11552">
        <v>8.9331059244142104</v>
      </c>
      <c r="G11552">
        <v>8.7364839791123501</v>
      </c>
      <c r="H11552">
        <v>9.3819020175489705</v>
      </c>
      <c r="I11552">
        <v>9.0289417738204101</v>
      </c>
      <c r="J11552">
        <v>8.9376285965867694</v>
      </c>
      <c r="K11552">
        <v>8.9569808724550999</v>
      </c>
      <c r="L11552">
        <v>8.8747178105291091</v>
      </c>
      <c r="M11552">
        <v>8.9681320040955708</v>
      </c>
      <c r="N11552">
        <v>9.2767339717758706</v>
      </c>
      <c r="O11552">
        <v>9.0063421206365692</v>
      </c>
      <c r="P11552">
        <v>8.9253769651163601</v>
      </c>
      <c r="Q11552">
        <v>8.9889439006726093</v>
      </c>
    </row>
    <row r="11553" spans="1:17">
      <c r="A11553" t="s">
        <v>21029</v>
      </c>
      <c r="B11553" s="16" t="s">
        <v>21030</v>
      </c>
      <c r="C11553">
        <v>9.3571800379000702</v>
      </c>
      <c r="D11553">
        <v>9.3503994813079299</v>
      </c>
      <c r="E11553">
        <v>9.3620502067471492</v>
      </c>
      <c r="F11553">
        <v>9.4079415817928904</v>
      </c>
      <c r="G11553">
        <v>9.2786874000031805</v>
      </c>
      <c r="H11553">
        <v>9.5364898390869204</v>
      </c>
      <c r="I11553">
        <v>9.2425727457837201</v>
      </c>
      <c r="J11553">
        <v>9.2509440659922504</v>
      </c>
      <c r="K11553">
        <v>9.2587907504206903</v>
      </c>
      <c r="L11553">
        <v>9.1813913961620397</v>
      </c>
      <c r="M11553">
        <v>9.1981816179685705</v>
      </c>
      <c r="N11553">
        <v>9.3279701578516701</v>
      </c>
      <c r="O11553">
        <v>9.38255437304786</v>
      </c>
      <c r="P11553">
        <v>9.3125196425268904</v>
      </c>
      <c r="Q11553">
        <v>8.8614637697687808</v>
      </c>
    </row>
    <row r="11554" spans="1:17">
      <c r="A11554" t="s">
        <v>21031</v>
      </c>
      <c r="B11554" s="16" t="s">
        <v>21032</v>
      </c>
      <c r="C11554">
        <v>9.2714176662059504</v>
      </c>
      <c r="D11554">
        <v>9.2139570172144598</v>
      </c>
      <c r="E11554">
        <v>9.4841701988497604</v>
      </c>
      <c r="F11554">
        <v>9.61207190772841</v>
      </c>
      <c r="G11554">
        <v>9.2786874000031805</v>
      </c>
      <c r="H11554">
        <v>9.5860682743233507</v>
      </c>
      <c r="I11554">
        <v>8.9666639138519706</v>
      </c>
      <c r="J11554">
        <v>9.5731347165403307</v>
      </c>
      <c r="K11554">
        <v>8.9610691372680407</v>
      </c>
      <c r="L11554">
        <v>9.1030941120442197</v>
      </c>
      <c r="M11554">
        <v>9.2552932933335494</v>
      </c>
      <c r="N11554">
        <v>9.1663713113105008</v>
      </c>
      <c r="O11554">
        <v>9.1812636643170702</v>
      </c>
      <c r="P11554">
        <v>9.1587295360111298</v>
      </c>
      <c r="Q11554">
        <v>8.3931679398307004</v>
      </c>
    </row>
    <row r="11555" spans="1:17">
      <c r="A11555" t="s">
        <v>21033</v>
      </c>
      <c r="B11555" s="16" t="s">
        <v>21034</v>
      </c>
      <c r="C11555">
        <v>7.0101205561847397</v>
      </c>
      <c r="D11555">
        <v>7.1212839136442598</v>
      </c>
      <c r="E11555">
        <v>6.3178285212373604</v>
      </c>
      <c r="F11555">
        <v>7.3732401332408797</v>
      </c>
      <c r="G11555">
        <v>7.3754837261365198</v>
      </c>
      <c r="H11555">
        <v>7.4802342575607401</v>
      </c>
      <c r="I11555">
        <v>6.8866346683841799</v>
      </c>
      <c r="J11555">
        <v>7.0379548135020604</v>
      </c>
      <c r="K11555">
        <v>6.7662737405155697</v>
      </c>
      <c r="L11555">
        <v>6.6806541770365504</v>
      </c>
      <c r="M11555">
        <v>7.6140271996109297</v>
      </c>
      <c r="N11555">
        <v>7.63111088443606</v>
      </c>
      <c r="O11555">
        <v>7.5082940900497404</v>
      </c>
      <c r="P11555">
        <v>7.2301065543756904</v>
      </c>
      <c r="Q11555">
        <v>6.9204191934356096</v>
      </c>
    </row>
    <row r="11556" spans="1:17">
      <c r="A11556" t="s">
        <v>21035</v>
      </c>
      <c r="B11556" s="16" t="s">
        <v>21036</v>
      </c>
      <c r="C11556">
        <v>8.3612116826899996</v>
      </c>
      <c r="D11556">
        <v>8.2832126410946305</v>
      </c>
      <c r="E11556">
        <v>7.5916769976640897</v>
      </c>
      <c r="F11556">
        <v>8.3578776620644302</v>
      </c>
      <c r="G11556">
        <v>8.3510083920980893</v>
      </c>
      <c r="H11556">
        <v>8.4338781494621404</v>
      </c>
      <c r="I11556">
        <v>8.4337948150978406</v>
      </c>
      <c r="J11556">
        <v>8.1660201079883805</v>
      </c>
      <c r="K11556">
        <v>8.4406920886794499</v>
      </c>
      <c r="L11556">
        <v>8.3756613884938993</v>
      </c>
      <c r="M11556">
        <v>8.6650752562982003</v>
      </c>
      <c r="N11556">
        <v>8.4213875895931505</v>
      </c>
      <c r="O11556">
        <v>8.6408922709034393</v>
      </c>
      <c r="P11556">
        <v>8.6784091111591692</v>
      </c>
      <c r="Q11556">
        <v>7.3593062614465703</v>
      </c>
    </row>
    <row r="11557" spans="1:17">
      <c r="A11557" t="s">
        <v>21037</v>
      </c>
      <c r="B11557" s="16" t="s">
        <v>21038</v>
      </c>
      <c r="C11557">
        <v>9.1104772261399596</v>
      </c>
      <c r="D11557">
        <v>9.0549686108048508</v>
      </c>
      <c r="E11557">
        <v>8.7330905863563402</v>
      </c>
      <c r="F11557">
        <v>8.6956619542970994</v>
      </c>
      <c r="G11557">
        <v>8.6355179002159907</v>
      </c>
      <c r="H11557">
        <v>8.5065096507435598</v>
      </c>
      <c r="I11557">
        <v>8.8741909848128895</v>
      </c>
      <c r="J11557">
        <v>8.3893903148200799</v>
      </c>
      <c r="K11557">
        <v>9.3597829874046194</v>
      </c>
      <c r="L11557">
        <v>9.3089481420022704</v>
      </c>
      <c r="M11557">
        <v>8.5373229687563406</v>
      </c>
      <c r="N11557">
        <v>8.8940470144741202</v>
      </c>
      <c r="O11557">
        <v>8.3487061914870999</v>
      </c>
      <c r="P11557">
        <v>8.2859753107059504</v>
      </c>
      <c r="Q11557">
        <v>9.2143845326617093</v>
      </c>
    </row>
    <row r="11558" spans="1:17">
      <c r="A11558" t="s">
        <v>21039</v>
      </c>
      <c r="B11558" s="16" t="s">
        <v>21040</v>
      </c>
      <c r="C11558">
        <v>9.1559957352859698</v>
      </c>
      <c r="D11558">
        <v>9.1473969756085296</v>
      </c>
      <c r="E11558">
        <v>9.0502937075658405</v>
      </c>
      <c r="F11558">
        <v>9.2652148673563097</v>
      </c>
      <c r="G11558">
        <v>9.1358413276648793</v>
      </c>
      <c r="H11558">
        <v>9.7675755523616097</v>
      </c>
      <c r="I11558">
        <v>9.5019953481440993</v>
      </c>
      <c r="J11558">
        <v>9.5081951416809805</v>
      </c>
      <c r="K11558">
        <v>9.1212566953405805</v>
      </c>
      <c r="L11558">
        <v>9.3653811010164905</v>
      </c>
      <c r="M11558">
        <v>9.5170209612603092</v>
      </c>
      <c r="N11558">
        <v>9.3810469769000999</v>
      </c>
      <c r="O11558">
        <v>9.4106628495660907</v>
      </c>
      <c r="P11558">
        <v>9.3860648135083409</v>
      </c>
      <c r="Q11558">
        <v>8.7932323857913595</v>
      </c>
    </row>
    <row r="11559" spans="1:17">
      <c r="A11559" t="s">
        <v>21041</v>
      </c>
      <c r="B11559" s="16" t="s">
        <v>21042</v>
      </c>
      <c r="C11559">
        <v>6.5689872807264997</v>
      </c>
      <c r="D11559">
        <v>6.4556086972253803</v>
      </c>
      <c r="E11559">
        <v>7.3034669724419903</v>
      </c>
      <c r="F11559">
        <v>7.7404287607638702</v>
      </c>
      <c r="G11559">
        <v>7.2442399160463804</v>
      </c>
      <c r="H11559">
        <v>7.6415438236790099</v>
      </c>
      <c r="I11559">
        <v>6.4449338523884396</v>
      </c>
      <c r="J11559">
        <v>7.2390749184657004</v>
      </c>
      <c r="K11559">
        <v>6.2251059939957996</v>
      </c>
      <c r="L11559">
        <v>6.7545428627641799</v>
      </c>
      <c r="M11559">
        <v>7.43254097220888</v>
      </c>
      <c r="N11559">
        <v>7.9548729914017997</v>
      </c>
      <c r="O11559">
        <v>7.9566048506796401</v>
      </c>
      <c r="P11559">
        <v>6.1512012767569502</v>
      </c>
      <c r="Q11559">
        <v>7.6950435514148801</v>
      </c>
    </row>
    <row r="11560" spans="1:17">
      <c r="A11560" t="s">
        <v>21043</v>
      </c>
      <c r="B11560" s="16" t="s">
        <v>21044</v>
      </c>
      <c r="C11560">
        <v>6.5189022208360896</v>
      </c>
      <c r="D11560">
        <v>6.35058411604592</v>
      </c>
      <c r="E11560">
        <v>6.5517604823563804</v>
      </c>
      <c r="F11560">
        <v>6.1321346925860896</v>
      </c>
      <c r="G11560">
        <v>6.3888092340661196</v>
      </c>
      <c r="H11560">
        <v>6.0289964067317099</v>
      </c>
      <c r="I11560">
        <v>6.1424390200639696</v>
      </c>
      <c r="J11560">
        <v>7.2749463426482297</v>
      </c>
      <c r="K11560">
        <v>6.3180248202158298</v>
      </c>
      <c r="L11560">
        <v>6.2100400854538496</v>
      </c>
      <c r="M11560">
        <v>6.1364675511171898</v>
      </c>
      <c r="N11560">
        <v>5.7063481960642797</v>
      </c>
      <c r="O11560">
        <v>6.3740501040455104</v>
      </c>
      <c r="P11560">
        <v>6.2604887403853304</v>
      </c>
      <c r="Q11560">
        <v>6.6375058506955904</v>
      </c>
    </row>
    <row r="11561" spans="1:17">
      <c r="A11561" t="s">
        <v>21045</v>
      </c>
      <c r="B11561" s="16" t="s">
        <v>21046</v>
      </c>
      <c r="C11561">
        <v>11.1286131838228</v>
      </c>
      <c r="D11561">
        <v>11.001604363186599</v>
      </c>
      <c r="E11561">
        <v>11.4315467682648</v>
      </c>
      <c r="F11561">
        <v>11.751229978871899</v>
      </c>
      <c r="G11561">
        <v>11.6368198863728</v>
      </c>
      <c r="H11561">
        <v>11.3127505913893</v>
      </c>
      <c r="I11561">
        <v>11.9512149682478</v>
      </c>
      <c r="J11561">
        <v>11.6772049726193</v>
      </c>
      <c r="K11561">
        <v>12.0229151592749</v>
      </c>
      <c r="L11561">
        <v>12.581025003583401</v>
      </c>
      <c r="M11561">
        <v>12.1749083288727</v>
      </c>
      <c r="N11561">
        <v>12.4067583330019</v>
      </c>
      <c r="O11561">
        <v>11.5054255258047</v>
      </c>
      <c r="P11561">
        <v>11.112548652197599</v>
      </c>
      <c r="Q11561">
        <v>13.429610540509801</v>
      </c>
    </row>
    <row r="11562" spans="1:17">
      <c r="A11562" t="s">
        <v>21047</v>
      </c>
      <c r="B11562" s="16" t="s">
        <v>21048</v>
      </c>
      <c r="C11562">
        <v>8.3254269299273105</v>
      </c>
      <c r="D11562">
        <v>8.3758609118026293</v>
      </c>
      <c r="E11562">
        <v>8.4888136049851592</v>
      </c>
      <c r="F11562">
        <v>8.2722167084349696</v>
      </c>
      <c r="G11562">
        <v>8.1413900255043803</v>
      </c>
      <c r="H11562">
        <v>8.2879030971680798</v>
      </c>
      <c r="I11562">
        <v>8.1849609166438402</v>
      </c>
      <c r="J11562">
        <v>8.4216973888881093</v>
      </c>
      <c r="K11562">
        <v>8.1243186010665394</v>
      </c>
      <c r="L11562">
        <v>8.1873059842096403</v>
      </c>
      <c r="M11562">
        <v>8.1423584941645206</v>
      </c>
      <c r="N11562">
        <v>7.7304681170873897</v>
      </c>
      <c r="O11562">
        <v>8.2690281426567207</v>
      </c>
      <c r="P11562">
        <v>8.0467780289509605</v>
      </c>
      <c r="Q11562">
        <v>7.3593062614465703</v>
      </c>
    </row>
    <row r="11563" spans="1:17">
      <c r="A11563" t="s">
        <v>21049</v>
      </c>
      <c r="B11563" s="16" t="s">
        <v>1194</v>
      </c>
      <c r="C11563">
        <v>14.836005231221399</v>
      </c>
      <c r="D11563">
        <v>14.7575012500493</v>
      </c>
      <c r="E11563">
        <v>14.5898087624102</v>
      </c>
      <c r="F11563">
        <v>14.3960354699372</v>
      </c>
      <c r="G11563">
        <v>14.5426257421298</v>
      </c>
      <c r="H11563">
        <v>14.225755873984999</v>
      </c>
      <c r="I11563">
        <v>14.8643108097877</v>
      </c>
      <c r="J11563">
        <v>14.0643835817539</v>
      </c>
      <c r="K11563">
        <v>15.3607302164953</v>
      </c>
      <c r="L11563">
        <v>15.4458932900191</v>
      </c>
      <c r="M11563">
        <v>14.9406275953529</v>
      </c>
      <c r="N11563">
        <v>15.0515730539448</v>
      </c>
      <c r="O11563">
        <v>14.762193976147801</v>
      </c>
      <c r="P11563">
        <v>15.1999349070073</v>
      </c>
      <c r="Q11563">
        <v>16.304015306106599</v>
      </c>
    </row>
    <row r="11564" spans="1:17">
      <c r="A11564" t="s">
        <v>21050</v>
      </c>
      <c r="B11564" s="16" t="s">
        <v>21051</v>
      </c>
      <c r="C11564">
        <v>6.3713344368982199</v>
      </c>
      <c r="D11564">
        <v>6.4930776432046997</v>
      </c>
      <c r="E11564">
        <v>6.4001528211462198</v>
      </c>
      <c r="F11564">
        <v>6.62497318038033</v>
      </c>
      <c r="G11564">
        <v>6.2233634368604598</v>
      </c>
      <c r="H11564">
        <v>6.7520652640349201</v>
      </c>
      <c r="I11564">
        <v>6.6595345132719403</v>
      </c>
      <c r="J11564">
        <v>6.4629296012030801</v>
      </c>
      <c r="K11564">
        <v>6.58653975511782</v>
      </c>
      <c r="L11564">
        <v>6.7749711994475996</v>
      </c>
      <c r="M11564">
        <v>6.6120951959602401</v>
      </c>
      <c r="N11564">
        <v>6.4088580569182003</v>
      </c>
      <c r="O11564">
        <v>6.2600424788480797</v>
      </c>
      <c r="P11564">
        <v>6.8400073241070096</v>
      </c>
      <c r="Q11564">
        <v>6.2843132996066204</v>
      </c>
    </row>
    <row r="11565" spans="1:17">
      <c r="A11565" t="s">
        <v>21052</v>
      </c>
      <c r="B11565" s="16" t="s">
        <v>21053</v>
      </c>
      <c r="C11565">
        <v>8.7997051187256901</v>
      </c>
      <c r="D11565">
        <v>8.8926052055012903</v>
      </c>
      <c r="E11565">
        <v>8.6010775625510991</v>
      </c>
      <c r="F11565">
        <v>8.9201701170622396</v>
      </c>
      <c r="G11565">
        <v>8.6900349916987008</v>
      </c>
      <c r="H11565">
        <v>8.7865484585644502</v>
      </c>
      <c r="I11565">
        <v>8.7288825832021395</v>
      </c>
      <c r="J11565">
        <v>8.5755842601456003</v>
      </c>
      <c r="K11565">
        <v>8.8330794760554898</v>
      </c>
      <c r="L11565">
        <v>8.4597762960646001</v>
      </c>
      <c r="M11565">
        <v>8.5737104700094697</v>
      </c>
      <c r="N11565">
        <v>8.3200192121652208</v>
      </c>
      <c r="O11565">
        <v>8.6454062197253201</v>
      </c>
      <c r="P11565">
        <v>8.9514558568156399</v>
      </c>
      <c r="Q11565">
        <v>7.9670857749043096</v>
      </c>
    </row>
    <row r="11566" spans="1:17">
      <c r="B11566"/>
    </row>
    <row r="11567" spans="1:17">
      <c r="B11567"/>
    </row>
    <row r="11568" spans="1:17">
      <c r="B11568"/>
    </row>
    <row r="11569" spans="2:2">
      <c r="B11569"/>
    </row>
    <row r="11570" spans="2:2">
      <c r="B11570"/>
    </row>
    <row r="11571" spans="2:2">
      <c r="B11571"/>
    </row>
    <row r="11572" spans="2:2">
      <c r="B11572"/>
    </row>
    <row r="11573" spans="2:2">
      <c r="B11573"/>
    </row>
    <row r="11574" spans="2:2">
      <c r="B11574"/>
    </row>
    <row r="11575" spans="2:2">
      <c r="B11575"/>
    </row>
    <row r="11576" spans="2:2">
      <c r="B11576"/>
    </row>
    <row r="11577" spans="2:2">
      <c r="B11577"/>
    </row>
    <row r="11578" spans="2:2">
      <c r="B11578"/>
    </row>
    <row r="11579" spans="2:2">
      <c r="B11579"/>
    </row>
    <row r="11580" spans="2:2">
      <c r="B11580"/>
    </row>
    <row r="11581" spans="2:2">
      <c r="B11581"/>
    </row>
    <row r="11582" spans="2:2">
      <c r="B11582"/>
    </row>
    <row r="11583" spans="2:2">
      <c r="B11583"/>
    </row>
    <row r="11584" spans="2:2">
      <c r="B11584"/>
    </row>
    <row r="11585" spans="2:2">
      <c r="B11585"/>
    </row>
    <row r="11586" spans="2:2">
      <c r="B11586"/>
    </row>
    <row r="11587" spans="2:2">
      <c r="B11587"/>
    </row>
    <row r="11588" spans="2:2">
      <c r="B11588"/>
    </row>
    <row r="11589" spans="2:2">
      <c r="B11589"/>
    </row>
    <row r="11590" spans="2:2">
      <c r="B11590"/>
    </row>
    <row r="11591" spans="2:2">
      <c r="B11591"/>
    </row>
    <row r="11592" spans="2:2">
      <c r="B11592"/>
    </row>
    <row r="11593" spans="2:2">
      <c r="B11593"/>
    </row>
    <row r="11594" spans="2:2">
      <c r="B11594"/>
    </row>
    <row r="11595" spans="2:2">
      <c r="B11595"/>
    </row>
    <row r="11596" spans="2:2">
      <c r="B11596"/>
    </row>
    <row r="11597" spans="2:2">
      <c r="B11597"/>
    </row>
    <row r="11598" spans="2:2">
      <c r="B11598"/>
    </row>
    <row r="11599" spans="2:2">
      <c r="B11599"/>
    </row>
    <row r="11600" spans="2:2">
      <c r="B11600"/>
    </row>
    <row r="11601" spans="2:2">
      <c r="B11601"/>
    </row>
    <row r="11602" spans="2:2">
      <c r="B11602"/>
    </row>
    <row r="11603" spans="2:2">
      <c r="B11603"/>
    </row>
    <row r="11604" spans="2:2">
      <c r="B11604"/>
    </row>
    <row r="11605" spans="2:2">
      <c r="B11605"/>
    </row>
    <row r="11606" spans="2:2">
      <c r="B11606"/>
    </row>
    <row r="11607" spans="2:2">
      <c r="B11607"/>
    </row>
    <row r="11608" spans="2:2">
      <c r="B11608"/>
    </row>
    <row r="11609" spans="2:2">
      <c r="B11609"/>
    </row>
    <row r="11610" spans="2:2">
      <c r="B11610"/>
    </row>
    <row r="11611" spans="2:2">
      <c r="B11611"/>
    </row>
    <row r="11612" spans="2:2">
      <c r="B11612"/>
    </row>
    <row r="11613" spans="2:2">
      <c r="B11613"/>
    </row>
    <row r="11614" spans="2:2">
      <c r="B11614"/>
    </row>
    <row r="11615" spans="2:2">
      <c r="B11615"/>
    </row>
    <row r="11616" spans="2:2">
      <c r="B11616"/>
    </row>
    <row r="11617" spans="2:2">
      <c r="B11617"/>
    </row>
    <row r="11618" spans="2:2">
      <c r="B11618"/>
    </row>
    <row r="11619" spans="2:2">
      <c r="B11619"/>
    </row>
    <row r="11620" spans="2:2">
      <c r="B11620"/>
    </row>
    <row r="11621" spans="2:2">
      <c r="B11621"/>
    </row>
    <row r="11622" spans="2:2">
      <c r="B11622"/>
    </row>
    <row r="11623" spans="2:2">
      <c r="B11623"/>
    </row>
    <row r="11624" spans="2:2">
      <c r="B11624"/>
    </row>
    <row r="11625" spans="2:2">
      <c r="B11625"/>
    </row>
    <row r="11626" spans="2:2">
      <c r="B11626"/>
    </row>
    <row r="11627" spans="2:2">
      <c r="B11627"/>
    </row>
    <row r="11628" spans="2:2">
      <c r="B11628"/>
    </row>
    <row r="11629" spans="2:2">
      <c r="B11629"/>
    </row>
    <row r="11630" spans="2:2">
      <c r="B11630"/>
    </row>
    <row r="11631" spans="2:2">
      <c r="B11631"/>
    </row>
    <row r="11632" spans="2:2">
      <c r="B11632"/>
    </row>
    <row r="11633" spans="2:2">
      <c r="B11633"/>
    </row>
    <row r="11634" spans="2:2">
      <c r="B11634"/>
    </row>
    <row r="11635" spans="2:2">
      <c r="B11635"/>
    </row>
    <row r="11636" spans="2:2">
      <c r="B11636"/>
    </row>
    <row r="11637" spans="2:2">
      <c r="B11637"/>
    </row>
    <row r="11638" spans="2:2">
      <c r="B11638"/>
    </row>
    <row r="11639" spans="2:2">
      <c r="B11639"/>
    </row>
    <row r="11640" spans="2:2">
      <c r="B11640"/>
    </row>
    <row r="11641" spans="2:2">
      <c r="B11641"/>
    </row>
    <row r="11642" spans="2:2">
      <c r="B11642"/>
    </row>
    <row r="11643" spans="2:2">
      <c r="B11643"/>
    </row>
    <row r="11644" spans="2:2">
      <c r="B11644"/>
    </row>
    <row r="11645" spans="2:2">
      <c r="B11645"/>
    </row>
    <row r="11646" spans="2:2">
      <c r="B11646"/>
    </row>
    <row r="11647" spans="2:2">
      <c r="B11647"/>
    </row>
    <row r="11648" spans="2:2">
      <c r="B11648"/>
    </row>
    <row r="11649" spans="2:2">
      <c r="B11649"/>
    </row>
    <row r="11650" spans="2:2">
      <c r="B11650"/>
    </row>
    <row r="11651" spans="2:2">
      <c r="B11651"/>
    </row>
    <row r="11652" spans="2:2">
      <c r="B11652"/>
    </row>
    <row r="11653" spans="2:2">
      <c r="B11653"/>
    </row>
    <row r="11654" spans="2:2">
      <c r="B11654"/>
    </row>
    <row r="11655" spans="2:2">
      <c r="B11655"/>
    </row>
    <row r="11656" spans="2:2">
      <c r="B11656"/>
    </row>
    <row r="11657" spans="2:2">
      <c r="B11657"/>
    </row>
    <row r="11658" spans="2:2">
      <c r="B11658"/>
    </row>
    <row r="11659" spans="2:2">
      <c r="B11659"/>
    </row>
    <row r="11660" spans="2:2">
      <c r="B11660"/>
    </row>
    <row r="11661" spans="2:2">
      <c r="B11661"/>
    </row>
    <row r="11662" spans="2:2">
      <c r="B11662"/>
    </row>
    <row r="11663" spans="2:2">
      <c r="B11663"/>
    </row>
    <row r="11664" spans="2:2">
      <c r="B11664"/>
    </row>
    <row r="11665" spans="2:2">
      <c r="B11665"/>
    </row>
    <row r="11666" spans="2:2">
      <c r="B11666"/>
    </row>
    <row r="11667" spans="2:2">
      <c r="B11667"/>
    </row>
    <row r="11668" spans="2:2">
      <c r="B11668"/>
    </row>
    <row r="11669" spans="2:2">
      <c r="B11669"/>
    </row>
    <row r="11670" spans="2:2">
      <c r="B11670"/>
    </row>
    <row r="11671" spans="2:2">
      <c r="B11671"/>
    </row>
    <row r="11672" spans="2:2">
      <c r="B11672"/>
    </row>
    <row r="11673" spans="2:2">
      <c r="B11673"/>
    </row>
    <row r="11674" spans="2:2">
      <c r="B11674"/>
    </row>
    <row r="11675" spans="2:2">
      <c r="B11675"/>
    </row>
    <row r="11676" spans="2:2">
      <c r="B11676"/>
    </row>
    <row r="11677" spans="2:2">
      <c r="B11677"/>
    </row>
    <row r="11678" spans="2:2">
      <c r="B11678"/>
    </row>
    <row r="11679" spans="2:2">
      <c r="B11679"/>
    </row>
    <row r="11680" spans="2:2">
      <c r="B11680"/>
    </row>
    <row r="11681" spans="2:2">
      <c r="B11681"/>
    </row>
    <row r="11682" spans="2:2">
      <c r="B11682"/>
    </row>
    <row r="11683" spans="2:2">
      <c r="B11683"/>
    </row>
    <row r="11684" spans="2:2">
      <c r="B11684"/>
    </row>
    <row r="11685" spans="2:2">
      <c r="B11685"/>
    </row>
    <row r="11686" spans="2:2">
      <c r="B11686"/>
    </row>
    <row r="11687" spans="2:2">
      <c r="B11687"/>
    </row>
    <row r="11688" spans="2:2">
      <c r="B11688"/>
    </row>
    <row r="11689" spans="2:2">
      <c r="B11689"/>
    </row>
    <row r="11690" spans="2:2">
      <c r="B11690"/>
    </row>
    <row r="11691" spans="2:2">
      <c r="B11691"/>
    </row>
    <row r="11692" spans="2:2">
      <c r="B11692"/>
    </row>
    <row r="11693" spans="2:2">
      <c r="B11693"/>
    </row>
    <row r="11694" spans="2:2">
      <c r="B11694"/>
    </row>
    <row r="11695" spans="2:2">
      <c r="B11695"/>
    </row>
    <row r="11696" spans="2:2">
      <c r="B11696"/>
    </row>
    <row r="11697" spans="2:2">
      <c r="B11697"/>
    </row>
    <row r="11698" spans="2:2">
      <c r="B11698"/>
    </row>
    <row r="11699" spans="2:2">
      <c r="B11699"/>
    </row>
    <row r="11700" spans="2:2">
      <c r="B11700"/>
    </row>
    <row r="11701" spans="2:2">
      <c r="B11701"/>
    </row>
    <row r="11702" spans="2:2">
      <c r="B11702"/>
    </row>
    <row r="11703" spans="2:2">
      <c r="B11703"/>
    </row>
    <row r="11704" spans="2:2">
      <c r="B11704"/>
    </row>
    <row r="11705" spans="2:2">
      <c r="B11705"/>
    </row>
    <row r="11706" spans="2:2">
      <c r="B11706"/>
    </row>
    <row r="11707" spans="2:2">
      <c r="B11707"/>
    </row>
    <row r="11708" spans="2:2">
      <c r="B11708"/>
    </row>
    <row r="11709" spans="2:2">
      <c r="B11709"/>
    </row>
    <row r="11710" spans="2:2">
      <c r="B11710"/>
    </row>
    <row r="11711" spans="2:2">
      <c r="B11711"/>
    </row>
    <row r="11712" spans="2:2">
      <c r="B11712"/>
    </row>
    <row r="11713" spans="2:2">
      <c r="B11713"/>
    </row>
    <row r="11714" spans="2:2">
      <c r="B11714"/>
    </row>
    <row r="11715" spans="2:2">
      <c r="B11715"/>
    </row>
    <row r="11716" spans="2:2">
      <c r="B11716"/>
    </row>
    <row r="11717" spans="2:2">
      <c r="B11717"/>
    </row>
    <row r="11718" spans="2:2">
      <c r="B11718"/>
    </row>
    <row r="11719" spans="2:2">
      <c r="B11719"/>
    </row>
    <row r="11720" spans="2:2">
      <c r="B11720"/>
    </row>
    <row r="11721" spans="2:2">
      <c r="B11721"/>
    </row>
    <row r="11722" spans="2:2">
      <c r="B11722"/>
    </row>
    <row r="11723" spans="2:2">
      <c r="B11723"/>
    </row>
    <row r="11724" spans="2:2">
      <c r="B11724"/>
    </row>
    <row r="11725" spans="2:2">
      <c r="B11725"/>
    </row>
    <row r="11726" spans="2:2">
      <c r="B11726"/>
    </row>
    <row r="11727" spans="2:2">
      <c r="B11727"/>
    </row>
    <row r="11728" spans="2:2">
      <c r="B11728"/>
    </row>
    <row r="11729" spans="2:2">
      <c r="B11729"/>
    </row>
    <row r="11730" spans="2:2">
      <c r="B11730"/>
    </row>
    <row r="11731" spans="2:2">
      <c r="B11731"/>
    </row>
    <row r="11732" spans="2:2">
      <c r="B11732"/>
    </row>
    <row r="11733" spans="2:2">
      <c r="B11733"/>
    </row>
    <row r="11734" spans="2:2">
      <c r="B11734"/>
    </row>
    <row r="11735" spans="2:2">
      <c r="B11735"/>
    </row>
    <row r="11736" spans="2:2">
      <c r="B11736"/>
    </row>
    <row r="11737" spans="2:2">
      <c r="B11737"/>
    </row>
    <row r="11738" spans="2:2">
      <c r="B11738"/>
    </row>
    <row r="11739" spans="2:2">
      <c r="B11739"/>
    </row>
    <row r="11740" spans="2:2">
      <c r="B11740"/>
    </row>
    <row r="11741" spans="2:2">
      <c r="B11741"/>
    </row>
    <row r="11742" spans="2:2">
      <c r="B11742"/>
    </row>
    <row r="11743" spans="2:2">
      <c r="B11743"/>
    </row>
    <row r="11744" spans="2:2">
      <c r="B11744"/>
    </row>
    <row r="11745" spans="2:2">
      <c r="B11745"/>
    </row>
    <row r="11746" spans="2:2">
      <c r="B11746"/>
    </row>
    <row r="11747" spans="2:2">
      <c r="B11747"/>
    </row>
    <row r="11748" spans="2:2">
      <c r="B11748"/>
    </row>
    <row r="11749" spans="2:2">
      <c r="B11749"/>
    </row>
    <row r="11750" spans="2:2">
      <c r="B11750"/>
    </row>
    <row r="11751" spans="2:2">
      <c r="B11751"/>
    </row>
    <row r="11752" spans="2:2">
      <c r="B11752"/>
    </row>
    <row r="11753" spans="2:2">
      <c r="B11753"/>
    </row>
    <row r="11754" spans="2:2">
      <c r="B11754"/>
    </row>
    <row r="11755" spans="2:2">
      <c r="B11755"/>
    </row>
    <row r="11756" spans="2:2">
      <c r="B11756"/>
    </row>
    <row r="11757" spans="2:2">
      <c r="B11757"/>
    </row>
    <row r="11758" spans="2:2">
      <c r="B11758"/>
    </row>
    <row r="11759" spans="2:2">
      <c r="B11759"/>
    </row>
    <row r="11760" spans="2:2">
      <c r="B11760"/>
    </row>
    <row r="11761" spans="2:2">
      <c r="B11761"/>
    </row>
    <row r="11762" spans="2:2">
      <c r="B11762"/>
    </row>
    <row r="11763" spans="2:2">
      <c r="B11763"/>
    </row>
    <row r="11764" spans="2:2">
      <c r="B11764"/>
    </row>
    <row r="11765" spans="2:2">
      <c r="B11765"/>
    </row>
    <row r="11766" spans="2:2">
      <c r="B11766"/>
    </row>
    <row r="11767" spans="2:2">
      <c r="B11767"/>
    </row>
    <row r="11768" spans="2:2">
      <c r="B11768"/>
    </row>
    <row r="11769" spans="2:2">
      <c r="B11769"/>
    </row>
    <row r="11770" spans="2:2">
      <c r="B11770"/>
    </row>
    <row r="11771" spans="2:2">
      <c r="B11771"/>
    </row>
    <row r="11772" spans="2:2">
      <c r="B11772"/>
    </row>
    <row r="11773" spans="2:2">
      <c r="B11773"/>
    </row>
    <row r="11774" spans="2:2">
      <c r="B11774"/>
    </row>
    <row r="11775" spans="2:2">
      <c r="B11775"/>
    </row>
    <row r="11776" spans="2:2">
      <c r="B11776"/>
    </row>
    <row r="11777" spans="2:2">
      <c r="B11777"/>
    </row>
    <row r="11778" spans="2:2">
      <c r="B11778"/>
    </row>
    <row r="11779" spans="2:2">
      <c r="B11779"/>
    </row>
    <row r="11780" spans="2:2">
      <c r="B11780"/>
    </row>
    <row r="11781" spans="2:2">
      <c r="B11781"/>
    </row>
    <row r="11782" spans="2:2">
      <c r="B11782"/>
    </row>
    <row r="11783" spans="2:2">
      <c r="B11783"/>
    </row>
    <row r="11784" spans="2:2">
      <c r="B11784"/>
    </row>
    <row r="11785" spans="2:2">
      <c r="B11785"/>
    </row>
    <row r="11786" spans="2:2">
      <c r="B11786"/>
    </row>
    <row r="11787" spans="2:2">
      <c r="B11787"/>
    </row>
    <row r="11788" spans="2:2">
      <c r="B11788"/>
    </row>
    <row r="11789" spans="2:2">
      <c r="B11789"/>
    </row>
    <row r="11790" spans="2:2">
      <c r="B11790"/>
    </row>
    <row r="11791" spans="2:2">
      <c r="B11791"/>
    </row>
    <row r="11792" spans="2:2">
      <c r="B11792"/>
    </row>
    <row r="11793" spans="2:2">
      <c r="B11793"/>
    </row>
    <row r="11794" spans="2:2">
      <c r="B11794"/>
    </row>
    <row r="11795" spans="2:2">
      <c r="B11795"/>
    </row>
    <row r="11796" spans="2:2">
      <c r="B11796"/>
    </row>
    <row r="11797" spans="2:2">
      <c r="B11797"/>
    </row>
    <row r="11798" spans="2:2">
      <c r="B11798"/>
    </row>
    <row r="11799" spans="2:2">
      <c r="B11799"/>
    </row>
    <row r="11800" spans="2:2">
      <c r="B11800"/>
    </row>
    <row r="11801" spans="2:2">
      <c r="B11801"/>
    </row>
    <row r="11802" spans="2:2">
      <c r="B11802"/>
    </row>
    <row r="11803" spans="2:2">
      <c r="B11803"/>
    </row>
    <row r="11804" spans="2:2">
      <c r="B11804"/>
    </row>
    <row r="11805" spans="2:2">
      <c r="B11805"/>
    </row>
    <row r="11806" spans="2:2">
      <c r="B11806"/>
    </row>
    <row r="11807" spans="2:2">
      <c r="B11807"/>
    </row>
    <row r="11808" spans="2:2">
      <c r="B11808"/>
    </row>
    <row r="11809" spans="2:2">
      <c r="B11809"/>
    </row>
    <row r="11810" spans="2:2">
      <c r="B11810"/>
    </row>
    <row r="11811" spans="2:2">
      <c r="B11811"/>
    </row>
    <row r="11812" spans="2:2">
      <c r="B11812"/>
    </row>
    <row r="11813" spans="2:2">
      <c r="B11813"/>
    </row>
    <row r="11814" spans="2:2">
      <c r="B11814"/>
    </row>
    <row r="11815" spans="2:2">
      <c r="B11815"/>
    </row>
    <row r="11816" spans="2:2">
      <c r="B11816"/>
    </row>
    <row r="11817" spans="2:2">
      <c r="B11817"/>
    </row>
    <row r="11818" spans="2:2">
      <c r="B11818"/>
    </row>
    <row r="11819" spans="2:2">
      <c r="B11819"/>
    </row>
    <row r="11820" spans="2:2">
      <c r="B11820"/>
    </row>
    <row r="11821" spans="2:2">
      <c r="B11821"/>
    </row>
    <row r="11822" spans="2:2">
      <c r="B11822"/>
    </row>
    <row r="11823" spans="2:2">
      <c r="B11823"/>
    </row>
    <row r="11824" spans="2:2">
      <c r="B11824"/>
    </row>
    <row r="11825" spans="2:2">
      <c r="B11825"/>
    </row>
    <row r="11826" spans="2:2">
      <c r="B11826"/>
    </row>
    <row r="11827" spans="2:2">
      <c r="B11827"/>
    </row>
    <row r="11828" spans="2:2">
      <c r="B11828"/>
    </row>
    <row r="11829" spans="2:2">
      <c r="B11829"/>
    </row>
    <row r="11830" spans="2:2">
      <c r="B11830"/>
    </row>
    <row r="11831" spans="2:2">
      <c r="B11831"/>
    </row>
    <row r="11832" spans="2:2">
      <c r="B11832"/>
    </row>
    <row r="11833" spans="2:2">
      <c r="B11833"/>
    </row>
    <row r="11834" spans="2:2">
      <c r="B11834"/>
    </row>
    <row r="11835" spans="2:2">
      <c r="B11835"/>
    </row>
    <row r="11836" spans="2:2">
      <c r="B11836"/>
    </row>
    <row r="11837" spans="2:2">
      <c r="B11837"/>
    </row>
    <row r="11838" spans="2:2">
      <c r="B11838"/>
    </row>
    <row r="11839" spans="2:2">
      <c r="B11839"/>
    </row>
    <row r="11840" spans="2:2">
      <c r="B11840"/>
    </row>
    <row r="11841" spans="2:2">
      <c r="B11841"/>
    </row>
    <row r="11842" spans="2:2">
      <c r="B11842"/>
    </row>
    <row r="11843" spans="2:2">
      <c r="B11843"/>
    </row>
    <row r="11844" spans="2:2">
      <c r="B11844"/>
    </row>
    <row r="11845" spans="2:2">
      <c r="B11845"/>
    </row>
    <row r="11846" spans="2:2">
      <c r="B11846"/>
    </row>
    <row r="11847" spans="2:2">
      <c r="B11847"/>
    </row>
    <row r="11848" spans="2:2">
      <c r="B11848"/>
    </row>
    <row r="11849" spans="2:2">
      <c r="B11849"/>
    </row>
    <row r="11850" spans="2:2">
      <c r="B11850"/>
    </row>
    <row r="11851" spans="2:2">
      <c r="B11851"/>
    </row>
    <row r="11852" spans="2:2">
      <c r="B11852"/>
    </row>
    <row r="11853" spans="2:2">
      <c r="B11853"/>
    </row>
    <row r="11854" spans="2:2">
      <c r="B11854"/>
    </row>
    <row r="11855" spans="2:2">
      <c r="B11855"/>
    </row>
    <row r="11856" spans="2:2">
      <c r="B11856"/>
    </row>
    <row r="11857" spans="2:2">
      <c r="B11857"/>
    </row>
    <row r="11858" spans="2:2">
      <c r="B11858"/>
    </row>
    <row r="11859" spans="2:2">
      <c r="B11859"/>
    </row>
    <row r="11860" spans="2:2">
      <c r="B11860"/>
    </row>
    <row r="11861" spans="2:2">
      <c r="B11861"/>
    </row>
    <row r="11862" spans="2:2">
      <c r="B11862"/>
    </row>
    <row r="11863" spans="2:2">
      <c r="B11863"/>
    </row>
    <row r="11864" spans="2:2">
      <c r="B11864"/>
    </row>
    <row r="11865" spans="2:2">
      <c r="B11865"/>
    </row>
    <row r="11866" spans="2:2">
      <c r="B11866"/>
    </row>
    <row r="11867" spans="2:2">
      <c r="B11867"/>
    </row>
    <row r="11868" spans="2:2">
      <c r="B11868"/>
    </row>
    <row r="11869" spans="2:2">
      <c r="B11869"/>
    </row>
    <row r="11870" spans="2:2">
      <c r="B11870"/>
    </row>
    <row r="11871" spans="2:2">
      <c r="B11871"/>
    </row>
    <row r="11872" spans="2:2">
      <c r="B11872"/>
    </row>
    <row r="11873" spans="2:2">
      <c r="B11873"/>
    </row>
    <row r="11874" spans="2:2">
      <c r="B11874"/>
    </row>
    <row r="11875" spans="2:2">
      <c r="B11875"/>
    </row>
    <row r="11876" spans="2:2">
      <c r="B11876"/>
    </row>
    <row r="11877" spans="2:2">
      <c r="B11877"/>
    </row>
    <row r="11878" spans="2:2">
      <c r="B11878"/>
    </row>
    <row r="11879" spans="2:2">
      <c r="B11879"/>
    </row>
    <row r="11880" spans="2:2">
      <c r="B11880"/>
    </row>
    <row r="11881" spans="2:2">
      <c r="B11881"/>
    </row>
    <row r="11882" spans="2:2">
      <c r="B11882"/>
    </row>
    <row r="11883" spans="2:2">
      <c r="B11883"/>
    </row>
    <row r="11884" spans="2:2">
      <c r="B11884"/>
    </row>
    <row r="11885" spans="2:2">
      <c r="B11885"/>
    </row>
    <row r="11886" spans="2:2">
      <c r="B11886"/>
    </row>
    <row r="11887" spans="2:2">
      <c r="B11887"/>
    </row>
    <row r="11888" spans="2:2">
      <c r="B11888"/>
    </row>
    <row r="11889" spans="2:2">
      <c r="B11889"/>
    </row>
    <row r="11890" spans="2:2">
      <c r="B11890"/>
    </row>
    <row r="11891" spans="2:2">
      <c r="B11891"/>
    </row>
    <row r="11892" spans="2:2">
      <c r="B11892"/>
    </row>
    <row r="11893" spans="2:2">
      <c r="B11893"/>
    </row>
    <row r="11894" spans="2:2">
      <c r="B11894"/>
    </row>
    <row r="11895" spans="2:2">
      <c r="B11895"/>
    </row>
    <row r="11896" spans="2:2">
      <c r="B11896"/>
    </row>
    <row r="11897" spans="2:2">
      <c r="B11897"/>
    </row>
    <row r="11898" spans="2:2">
      <c r="B11898"/>
    </row>
    <row r="11899" spans="2:2">
      <c r="B11899"/>
    </row>
    <row r="11900" spans="2:2">
      <c r="B11900"/>
    </row>
    <row r="11901" spans="2:2">
      <c r="B11901"/>
    </row>
    <row r="11902" spans="2:2">
      <c r="B11902"/>
    </row>
    <row r="11903" spans="2:2">
      <c r="B11903"/>
    </row>
    <row r="11904" spans="2:2">
      <c r="B11904"/>
    </row>
    <row r="11905" spans="2:2">
      <c r="B11905"/>
    </row>
    <row r="11906" spans="2:2">
      <c r="B11906"/>
    </row>
    <row r="11907" spans="2:2">
      <c r="B11907"/>
    </row>
    <row r="11908" spans="2:2">
      <c r="B11908"/>
    </row>
    <row r="11909" spans="2:2">
      <c r="B11909"/>
    </row>
    <row r="11910" spans="2:2">
      <c r="B11910"/>
    </row>
    <row r="11911" spans="2:2">
      <c r="B11911"/>
    </row>
    <row r="11912" spans="2:2">
      <c r="B11912"/>
    </row>
    <row r="11913" spans="2:2">
      <c r="B11913"/>
    </row>
    <row r="11914" spans="2:2">
      <c r="B11914"/>
    </row>
    <row r="11915" spans="2:2">
      <c r="B11915"/>
    </row>
    <row r="11916" spans="2:2">
      <c r="B11916"/>
    </row>
    <row r="11917" spans="2:2">
      <c r="B11917"/>
    </row>
    <row r="11918" spans="2:2">
      <c r="B11918"/>
    </row>
    <row r="11919" spans="2:2">
      <c r="B11919"/>
    </row>
    <row r="11920" spans="2:2">
      <c r="B11920"/>
    </row>
    <row r="11921" spans="2:2">
      <c r="B11921"/>
    </row>
    <row r="11922" spans="2:2">
      <c r="B11922"/>
    </row>
    <row r="11923" spans="2:2">
      <c r="B11923"/>
    </row>
    <row r="11924" spans="2:2">
      <c r="B11924"/>
    </row>
    <row r="11925" spans="2:2">
      <c r="B11925"/>
    </row>
    <row r="11926" spans="2:2">
      <c r="B11926"/>
    </row>
    <row r="11927" spans="2:2">
      <c r="B11927"/>
    </row>
    <row r="11928" spans="2:2">
      <c r="B11928"/>
    </row>
    <row r="11929" spans="2:2">
      <c r="B11929"/>
    </row>
    <row r="11930" spans="2:2">
      <c r="B11930"/>
    </row>
    <row r="11931" spans="2:2">
      <c r="B11931"/>
    </row>
    <row r="11932" spans="2:2">
      <c r="B11932"/>
    </row>
    <row r="11933" spans="2:2">
      <c r="B11933"/>
    </row>
    <row r="11934" spans="2:2">
      <c r="B11934"/>
    </row>
    <row r="11935" spans="2:2">
      <c r="B11935"/>
    </row>
    <row r="11936" spans="2:2">
      <c r="B11936"/>
    </row>
    <row r="11937" spans="2:2">
      <c r="B11937"/>
    </row>
    <row r="11938" spans="2:2">
      <c r="B11938"/>
    </row>
    <row r="11939" spans="2:2">
      <c r="B11939"/>
    </row>
    <row r="11940" spans="2:2">
      <c r="B11940"/>
    </row>
    <row r="11941" spans="2:2">
      <c r="B11941"/>
    </row>
    <row r="11942" spans="2:2">
      <c r="B11942"/>
    </row>
    <row r="11943" spans="2:2">
      <c r="B11943"/>
    </row>
    <row r="11944" spans="2:2">
      <c r="B11944"/>
    </row>
    <row r="11945" spans="2:2">
      <c r="B11945"/>
    </row>
    <row r="11946" spans="2:2">
      <c r="B11946"/>
    </row>
    <row r="11947" spans="2:2">
      <c r="B11947"/>
    </row>
    <row r="11948" spans="2:2">
      <c r="B11948"/>
    </row>
    <row r="11949" spans="2:2">
      <c r="B11949"/>
    </row>
    <row r="11950" spans="2:2">
      <c r="B11950"/>
    </row>
    <row r="11951" spans="2:2">
      <c r="B11951"/>
    </row>
    <row r="11952" spans="2:2">
      <c r="B11952"/>
    </row>
    <row r="11953" spans="2:2">
      <c r="B11953"/>
    </row>
    <row r="11954" spans="2:2">
      <c r="B11954"/>
    </row>
    <row r="11955" spans="2:2">
      <c r="B11955"/>
    </row>
    <row r="11956" spans="2:2">
      <c r="B11956"/>
    </row>
    <row r="11957" spans="2:2">
      <c r="B11957"/>
    </row>
    <row r="11958" spans="2:2">
      <c r="B11958"/>
    </row>
    <row r="11959" spans="2:2">
      <c r="B11959"/>
    </row>
    <row r="11960" spans="2:2">
      <c r="B11960"/>
    </row>
    <row r="11961" spans="2:2">
      <c r="B11961"/>
    </row>
    <row r="11962" spans="2:2">
      <c r="B11962"/>
    </row>
    <row r="11963" spans="2:2">
      <c r="B11963"/>
    </row>
    <row r="11964" spans="2:2">
      <c r="B11964"/>
    </row>
    <row r="11965" spans="2:2">
      <c r="B11965"/>
    </row>
    <row r="11966" spans="2:2">
      <c r="B11966"/>
    </row>
    <row r="11967" spans="2:2">
      <c r="B11967"/>
    </row>
    <row r="11968" spans="2:2">
      <c r="B11968"/>
    </row>
    <row r="11969" spans="2:2">
      <c r="B11969"/>
    </row>
    <row r="11970" spans="2:2">
      <c r="B11970"/>
    </row>
    <row r="11971" spans="2:2">
      <c r="B11971"/>
    </row>
    <row r="11972" spans="2:2">
      <c r="B11972"/>
    </row>
    <row r="11973" spans="2:2">
      <c r="B11973"/>
    </row>
    <row r="11974" spans="2:2">
      <c r="B11974"/>
    </row>
    <row r="11975" spans="2:2">
      <c r="B11975"/>
    </row>
    <row r="11976" spans="2:2">
      <c r="B11976"/>
    </row>
    <row r="11977" spans="2:2">
      <c r="B11977"/>
    </row>
    <row r="11978" spans="2:2">
      <c r="B11978"/>
    </row>
    <row r="11979" spans="2:2">
      <c r="B11979"/>
    </row>
    <row r="11980" spans="2:2">
      <c r="B11980"/>
    </row>
    <row r="11981" spans="2:2">
      <c r="B11981"/>
    </row>
    <row r="11982" spans="2:2">
      <c r="B11982"/>
    </row>
    <row r="11983" spans="2:2">
      <c r="B11983"/>
    </row>
    <row r="11984" spans="2:2">
      <c r="B11984"/>
    </row>
    <row r="11985" spans="2:2">
      <c r="B11985"/>
    </row>
    <row r="11986" spans="2:2">
      <c r="B11986"/>
    </row>
    <row r="11987" spans="2:2">
      <c r="B11987"/>
    </row>
    <row r="11988" spans="2:2">
      <c r="B11988"/>
    </row>
    <row r="11989" spans="2:2">
      <c r="B11989"/>
    </row>
    <row r="11990" spans="2:2">
      <c r="B11990"/>
    </row>
    <row r="11991" spans="2:2">
      <c r="B11991"/>
    </row>
    <row r="11992" spans="2:2">
      <c r="B11992"/>
    </row>
    <row r="11993" spans="2:2">
      <c r="B11993"/>
    </row>
    <row r="11994" spans="2:2">
      <c r="B11994"/>
    </row>
    <row r="11995" spans="2:2">
      <c r="B11995"/>
    </row>
    <row r="11996" spans="2:2">
      <c r="B11996"/>
    </row>
    <row r="11997" spans="2:2">
      <c r="B11997"/>
    </row>
    <row r="11998" spans="2:2">
      <c r="B11998"/>
    </row>
    <row r="11999" spans="2:2">
      <c r="B11999"/>
    </row>
    <row r="12000" spans="2:2">
      <c r="B12000"/>
    </row>
    <row r="12001" spans="2:2">
      <c r="B12001"/>
    </row>
    <row r="12002" spans="2:2">
      <c r="B12002"/>
    </row>
    <row r="12003" spans="2:2">
      <c r="B12003"/>
    </row>
    <row r="12004" spans="2:2">
      <c r="B12004"/>
    </row>
    <row r="12005" spans="2:2">
      <c r="B12005"/>
    </row>
    <row r="12006" spans="2:2">
      <c r="B12006"/>
    </row>
    <row r="12007" spans="2:2">
      <c r="B12007"/>
    </row>
    <row r="12008" spans="2:2">
      <c r="B12008"/>
    </row>
    <row r="12009" spans="2:2">
      <c r="B12009"/>
    </row>
    <row r="12010" spans="2:2">
      <c r="B12010"/>
    </row>
    <row r="12011" spans="2:2">
      <c r="B12011"/>
    </row>
    <row r="12012" spans="2:2">
      <c r="B12012"/>
    </row>
    <row r="12013" spans="2:2">
      <c r="B12013"/>
    </row>
    <row r="12014" spans="2:2">
      <c r="B12014"/>
    </row>
    <row r="12015" spans="2:2">
      <c r="B12015"/>
    </row>
    <row r="12016" spans="2:2">
      <c r="B12016"/>
    </row>
    <row r="12017" spans="2:2">
      <c r="B12017"/>
    </row>
    <row r="12018" spans="2:2">
      <c r="B12018"/>
    </row>
    <row r="12019" spans="2:2">
      <c r="B12019"/>
    </row>
    <row r="12020" spans="2:2">
      <c r="B12020"/>
    </row>
    <row r="12021" spans="2:2">
      <c r="B12021"/>
    </row>
    <row r="12022" spans="2:2">
      <c r="B12022"/>
    </row>
    <row r="12023" spans="2:2">
      <c r="B12023"/>
    </row>
    <row r="12024" spans="2:2">
      <c r="B12024"/>
    </row>
    <row r="12025" spans="2:2">
      <c r="B12025"/>
    </row>
    <row r="12026" spans="2:2">
      <c r="B12026"/>
    </row>
    <row r="12027" spans="2:2">
      <c r="B12027"/>
    </row>
    <row r="12028" spans="2:2">
      <c r="B12028"/>
    </row>
    <row r="12029" spans="2:2">
      <c r="B12029"/>
    </row>
    <row r="12030" spans="2:2">
      <c r="B12030"/>
    </row>
    <row r="12031" spans="2:2">
      <c r="B12031"/>
    </row>
    <row r="12032" spans="2:2">
      <c r="B12032"/>
    </row>
    <row r="12033" spans="2:2">
      <c r="B12033"/>
    </row>
    <row r="12034" spans="2:2">
      <c r="B12034"/>
    </row>
    <row r="12035" spans="2:2">
      <c r="B12035"/>
    </row>
    <row r="12036" spans="2:2">
      <c r="B12036"/>
    </row>
    <row r="12037" spans="2:2">
      <c r="B12037"/>
    </row>
    <row r="12038" spans="2:2">
      <c r="B12038"/>
    </row>
    <row r="12039" spans="2:2">
      <c r="B12039"/>
    </row>
    <row r="12040" spans="2:2">
      <c r="B12040"/>
    </row>
    <row r="12041" spans="2:2">
      <c r="B12041"/>
    </row>
    <row r="12042" spans="2:2">
      <c r="B12042"/>
    </row>
    <row r="12043" spans="2:2">
      <c r="B12043"/>
    </row>
    <row r="12044" spans="2:2">
      <c r="B12044"/>
    </row>
    <row r="12045" spans="2:2">
      <c r="B12045"/>
    </row>
    <row r="12046" spans="2:2">
      <c r="B12046"/>
    </row>
    <row r="12047" spans="2:2">
      <c r="B12047"/>
    </row>
    <row r="12048" spans="2:2">
      <c r="B12048"/>
    </row>
    <row r="12049" spans="2:2">
      <c r="B12049"/>
    </row>
    <row r="12050" spans="2:2">
      <c r="B12050"/>
    </row>
    <row r="12051" spans="2:2">
      <c r="B12051"/>
    </row>
    <row r="12052" spans="2:2">
      <c r="B12052"/>
    </row>
    <row r="12053" spans="2:2">
      <c r="B12053"/>
    </row>
    <row r="12054" spans="2:2">
      <c r="B12054"/>
    </row>
    <row r="12055" spans="2:2">
      <c r="B12055"/>
    </row>
    <row r="12056" spans="2:2">
      <c r="B12056"/>
    </row>
    <row r="12057" spans="2:2">
      <c r="B12057"/>
    </row>
    <row r="12058" spans="2:2">
      <c r="B12058"/>
    </row>
    <row r="12059" spans="2:2">
      <c r="B12059"/>
    </row>
    <row r="12060" spans="2:2">
      <c r="B12060"/>
    </row>
    <row r="12061" spans="2:2">
      <c r="B12061"/>
    </row>
    <row r="12062" spans="2:2">
      <c r="B12062"/>
    </row>
    <row r="12063" spans="2:2">
      <c r="B12063"/>
    </row>
    <row r="12064" spans="2:2">
      <c r="B12064"/>
    </row>
    <row r="12065" spans="2:2">
      <c r="B12065"/>
    </row>
    <row r="12066" spans="2:2">
      <c r="B12066"/>
    </row>
    <row r="12067" spans="2:2">
      <c r="B12067"/>
    </row>
    <row r="12068" spans="2:2">
      <c r="B12068"/>
    </row>
    <row r="12069" spans="2:2">
      <c r="B12069"/>
    </row>
    <row r="12070" spans="2:2">
      <c r="B12070"/>
    </row>
    <row r="12071" spans="2:2">
      <c r="B12071"/>
    </row>
    <row r="12072" spans="2:2">
      <c r="B12072"/>
    </row>
    <row r="12073" spans="2:2">
      <c r="B12073"/>
    </row>
    <row r="12074" spans="2:2">
      <c r="B12074"/>
    </row>
    <row r="12075" spans="2:2">
      <c r="B12075"/>
    </row>
    <row r="12076" spans="2:2">
      <c r="B12076"/>
    </row>
    <row r="12077" spans="2:2">
      <c r="B12077"/>
    </row>
    <row r="12078" spans="2:2">
      <c r="B12078"/>
    </row>
    <row r="12079" spans="2:2">
      <c r="B12079"/>
    </row>
    <row r="12080" spans="2:2">
      <c r="B12080"/>
    </row>
    <row r="12081" spans="2:2">
      <c r="B12081"/>
    </row>
    <row r="12082" spans="2:2">
      <c r="B12082"/>
    </row>
    <row r="12083" spans="2:2">
      <c r="B12083"/>
    </row>
    <row r="12084" spans="2:2">
      <c r="B12084"/>
    </row>
    <row r="12085" spans="2:2">
      <c r="B12085"/>
    </row>
    <row r="12086" spans="2:2">
      <c r="B12086"/>
    </row>
    <row r="12087" spans="2:2">
      <c r="B12087"/>
    </row>
    <row r="12088" spans="2:2">
      <c r="B12088"/>
    </row>
    <row r="12089" spans="2:2">
      <c r="B12089"/>
    </row>
    <row r="12090" spans="2:2">
      <c r="B12090"/>
    </row>
    <row r="12091" spans="2:2">
      <c r="B12091"/>
    </row>
    <row r="12092" spans="2:2">
      <c r="B12092"/>
    </row>
    <row r="12093" spans="2:2">
      <c r="B12093"/>
    </row>
    <row r="12094" spans="2:2">
      <c r="B12094"/>
    </row>
    <row r="12095" spans="2:2">
      <c r="B12095"/>
    </row>
    <row r="12096" spans="2:2">
      <c r="B12096"/>
    </row>
    <row r="12097" spans="2:2">
      <c r="B12097"/>
    </row>
    <row r="12098" spans="2:2">
      <c r="B12098"/>
    </row>
    <row r="12099" spans="2:2">
      <c r="B12099"/>
    </row>
    <row r="12100" spans="2:2">
      <c r="B12100"/>
    </row>
    <row r="12101" spans="2:2">
      <c r="B12101"/>
    </row>
    <row r="12102" spans="2:2">
      <c r="B12102"/>
    </row>
    <row r="12103" spans="2:2">
      <c r="B12103"/>
    </row>
    <row r="12104" spans="2:2">
      <c r="B12104"/>
    </row>
    <row r="12105" spans="2:2">
      <c r="B12105"/>
    </row>
    <row r="12106" spans="2:2">
      <c r="B12106"/>
    </row>
    <row r="12107" spans="2:2">
      <c r="B12107"/>
    </row>
    <row r="12108" spans="2:2">
      <c r="B12108"/>
    </row>
    <row r="12109" spans="2:2">
      <c r="B12109"/>
    </row>
    <row r="12110" spans="2:2">
      <c r="B12110"/>
    </row>
    <row r="12111" spans="2:2">
      <c r="B12111"/>
    </row>
    <row r="12112" spans="2:2">
      <c r="B12112"/>
    </row>
    <row r="12113" spans="2:2">
      <c r="B12113"/>
    </row>
    <row r="12114" spans="2:2">
      <c r="B12114"/>
    </row>
    <row r="12115" spans="2:2">
      <c r="B12115"/>
    </row>
    <row r="12116" spans="2:2">
      <c r="B12116"/>
    </row>
    <row r="12117" spans="2:2">
      <c r="B12117"/>
    </row>
    <row r="12118" spans="2:2">
      <c r="B12118"/>
    </row>
    <row r="12119" spans="2:2">
      <c r="B12119"/>
    </row>
    <row r="12120" spans="2:2">
      <c r="B12120"/>
    </row>
    <row r="12121" spans="2:2">
      <c r="B12121"/>
    </row>
    <row r="12122" spans="2:2">
      <c r="B12122"/>
    </row>
    <row r="12123" spans="2:2">
      <c r="B12123"/>
    </row>
    <row r="12124" spans="2:2">
      <c r="B12124"/>
    </row>
    <row r="12125" spans="2:2">
      <c r="B12125"/>
    </row>
    <row r="12126" spans="2:2">
      <c r="B12126"/>
    </row>
    <row r="12127" spans="2:2">
      <c r="B12127"/>
    </row>
    <row r="12128" spans="2:2">
      <c r="B12128"/>
    </row>
    <row r="12129" spans="2:2">
      <c r="B12129"/>
    </row>
    <row r="12130" spans="2:2">
      <c r="B12130"/>
    </row>
    <row r="12131" spans="2:2">
      <c r="B12131"/>
    </row>
    <row r="12132" spans="2:2">
      <c r="B12132"/>
    </row>
    <row r="12133" spans="2:2">
      <c r="B12133"/>
    </row>
    <row r="12134" spans="2:2">
      <c r="B12134"/>
    </row>
    <row r="12135" spans="2:2">
      <c r="B12135"/>
    </row>
    <row r="12136" spans="2:2">
      <c r="B12136"/>
    </row>
    <row r="12137" spans="2:2">
      <c r="B12137"/>
    </row>
    <row r="12138" spans="2:2">
      <c r="B12138"/>
    </row>
    <row r="12139" spans="2:2">
      <c r="B12139"/>
    </row>
    <row r="12140" spans="2:2">
      <c r="B12140"/>
    </row>
    <row r="12141" spans="2:2">
      <c r="B12141"/>
    </row>
    <row r="12142" spans="2:2">
      <c r="B12142"/>
    </row>
    <row r="12143" spans="2:2">
      <c r="B12143"/>
    </row>
    <row r="12144" spans="2:2">
      <c r="B12144"/>
    </row>
    <row r="12145" spans="2:2">
      <c r="B12145"/>
    </row>
    <row r="12146" spans="2:2">
      <c r="B12146"/>
    </row>
    <row r="12147" spans="2:2">
      <c r="B12147"/>
    </row>
    <row r="12148" spans="2:2">
      <c r="B12148"/>
    </row>
    <row r="12149" spans="2:2">
      <c r="B12149"/>
    </row>
    <row r="12150" spans="2:2">
      <c r="B12150"/>
    </row>
    <row r="12151" spans="2:2">
      <c r="B12151"/>
    </row>
    <row r="12152" spans="2:2">
      <c r="B12152"/>
    </row>
    <row r="12153" spans="2:2">
      <c r="B12153"/>
    </row>
    <row r="12154" spans="2:2">
      <c r="B12154"/>
    </row>
    <row r="12155" spans="2:2">
      <c r="B12155"/>
    </row>
    <row r="12156" spans="2:2">
      <c r="B12156"/>
    </row>
    <row r="12157" spans="2:2">
      <c r="B12157"/>
    </row>
    <row r="12158" spans="2:2">
      <c r="B12158"/>
    </row>
    <row r="12159" spans="2:2">
      <c r="B12159"/>
    </row>
    <row r="12160" spans="2:2">
      <c r="B12160"/>
    </row>
    <row r="12161" spans="2:2">
      <c r="B12161"/>
    </row>
    <row r="12162" spans="2:2">
      <c r="B12162"/>
    </row>
    <row r="12163" spans="2:2">
      <c r="B12163"/>
    </row>
    <row r="12164" spans="2:2">
      <c r="B12164"/>
    </row>
    <row r="12165" spans="2:2">
      <c r="B12165"/>
    </row>
    <row r="12166" spans="2:2">
      <c r="B12166"/>
    </row>
    <row r="12167" spans="2:2">
      <c r="B12167"/>
    </row>
    <row r="12168" spans="2:2">
      <c r="B12168"/>
    </row>
    <row r="12169" spans="2:2">
      <c r="B12169"/>
    </row>
    <row r="12170" spans="2:2">
      <c r="B12170"/>
    </row>
    <row r="12171" spans="2:2">
      <c r="B12171"/>
    </row>
    <row r="12172" spans="2:2">
      <c r="B12172"/>
    </row>
    <row r="12173" spans="2:2">
      <c r="B12173"/>
    </row>
    <row r="12174" spans="2:2">
      <c r="B12174"/>
    </row>
    <row r="12175" spans="2:2">
      <c r="B12175"/>
    </row>
    <row r="12176" spans="2:2">
      <c r="B12176"/>
    </row>
    <row r="12177" spans="2:2">
      <c r="B12177"/>
    </row>
    <row r="12178" spans="2:2">
      <c r="B12178"/>
    </row>
    <row r="12179" spans="2:2">
      <c r="B12179"/>
    </row>
    <row r="12180" spans="2:2">
      <c r="B12180"/>
    </row>
    <row r="12181" spans="2:2">
      <c r="B12181"/>
    </row>
    <row r="12182" spans="2:2">
      <c r="B12182"/>
    </row>
    <row r="12183" spans="2:2">
      <c r="B12183"/>
    </row>
    <row r="12184" spans="2:2">
      <c r="B12184"/>
    </row>
    <row r="12185" spans="2:2">
      <c r="B12185"/>
    </row>
    <row r="12186" spans="2:2">
      <c r="B12186"/>
    </row>
    <row r="12187" spans="2:2">
      <c r="B12187"/>
    </row>
    <row r="12188" spans="2:2">
      <c r="B12188"/>
    </row>
    <row r="12189" spans="2:2">
      <c r="B12189"/>
    </row>
    <row r="12190" spans="2:2">
      <c r="B12190"/>
    </row>
    <row r="12191" spans="2:2">
      <c r="B12191"/>
    </row>
    <row r="12192" spans="2:2">
      <c r="B12192"/>
    </row>
    <row r="12193" spans="2:2">
      <c r="B12193"/>
    </row>
    <row r="12194" spans="2:2">
      <c r="B12194"/>
    </row>
    <row r="12195" spans="2:2">
      <c r="B12195"/>
    </row>
    <row r="12196" spans="2:2">
      <c r="B12196"/>
    </row>
    <row r="12197" spans="2:2">
      <c r="B12197"/>
    </row>
    <row r="12198" spans="2:2">
      <c r="B12198"/>
    </row>
    <row r="12199" spans="2:2">
      <c r="B12199"/>
    </row>
    <row r="12200" spans="2:2">
      <c r="B12200"/>
    </row>
    <row r="12201" spans="2:2">
      <c r="B12201"/>
    </row>
    <row r="12202" spans="2:2">
      <c r="B12202"/>
    </row>
    <row r="12203" spans="2:2">
      <c r="B12203"/>
    </row>
    <row r="12204" spans="2:2">
      <c r="B12204"/>
    </row>
    <row r="12205" spans="2:2">
      <c r="B12205"/>
    </row>
    <row r="12206" spans="2:2">
      <c r="B12206"/>
    </row>
    <row r="12207" spans="2:2">
      <c r="B12207"/>
    </row>
    <row r="12208" spans="2:2">
      <c r="B12208"/>
    </row>
    <row r="12209" spans="2:2">
      <c r="B12209"/>
    </row>
    <row r="12210" spans="2:2">
      <c r="B12210"/>
    </row>
    <row r="12211" spans="2:2">
      <c r="B12211"/>
    </row>
    <row r="12212" spans="2:2">
      <c r="B12212"/>
    </row>
    <row r="12213" spans="2:2">
      <c r="B12213"/>
    </row>
    <row r="12214" spans="2:2">
      <c r="B12214"/>
    </row>
    <row r="12215" spans="2:2">
      <c r="B12215"/>
    </row>
    <row r="12216" spans="2:2">
      <c r="B12216"/>
    </row>
    <row r="12217" spans="2:2">
      <c r="B12217"/>
    </row>
    <row r="12218" spans="2:2">
      <c r="B12218"/>
    </row>
    <row r="12219" spans="2:2">
      <c r="B12219"/>
    </row>
    <row r="12220" spans="2:2">
      <c r="B12220"/>
    </row>
    <row r="12221" spans="2:2">
      <c r="B12221"/>
    </row>
    <row r="12222" spans="2:2">
      <c r="B12222"/>
    </row>
    <row r="12223" spans="2:2">
      <c r="B12223"/>
    </row>
    <row r="12224" spans="2:2">
      <c r="B12224"/>
    </row>
    <row r="12225" spans="2:2">
      <c r="B12225"/>
    </row>
    <row r="12226" spans="2:2">
      <c r="B12226"/>
    </row>
    <row r="12227" spans="2:2">
      <c r="B12227"/>
    </row>
    <row r="12228" spans="2:2">
      <c r="B12228"/>
    </row>
    <row r="12229" spans="2:2">
      <c r="B12229"/>
    </row>
    <row r="12230" spans="2:2">
      <c r="B12230"/>
    </row>
    <row r="12231" spans="2:2">
      <c r="B12231"/>
    </row>
    <row r="12232" spans="2:2">
      <c r="B12232"/>
    </row>
    <row r="12233" spans="2:2">
      <c r="B12233"/>
    </row>
    <row r="12234" spans="2:2">
      <c r="B12234"/>
    </row>
    <row r="12235" spans="2:2">
      <c r="B12235"/>
    </row>
    <row r="12236" spans="2:2">
      <c r="B12236"/>
    </row>
    <row r="12237" spans="2:2">
      <c r="B12237"/>
    </row>
    <row r="12238" spans="2:2">
      <c r="B12238"/>
    </row>
    <row r="12239" spans="2:2">
      <c r="B12239"/>
    </row>
    <row r="12240" spans="2:2">
      <c r="B12240"/>
    </row>
    <row r="12241" spans="2:2">
      <c r="B12241"/>
    </row>
    <row r="12242" spans="2:2">
      <c r="B12242"/>
    </row>
    <row r="12243" spans="2:2">
      <c r="B12243"/>
    </row>
    <row r="12244" spans="2:2">
      <c r="B12244"/>
    </row>
    <row r="12245" spans="2:2">
      <c r="B12245"/>
    </row>
    <row r="12246" spans="2:2">
      <c r="B12246"/>
    </row>
    <row r="12247" spans="2:2">
      <c r="B12247"/>
    </row>
    <row r="12248" spans="2:2">
      <c r="B12248"/>
    </row>
    <row r="12249" spans="2:2">
      <c r="B12249"/>
    </row>
    <row r="12250" spans="2:2">
      <c r="B12250"/>
    </row>
    <row r="12251" spans="2:2">
      <c r="B12251"/>
    </row>
    <row r="12252" spans="2:2">
      <c r="B12252"/>
    </row>
    <row r="12253" spans="2:2">
      <c r="B12253"/>
    </row>
    <row r="12254" spans="2:2">
      <c r="B12254"/>
    </row>
    <row r="12255" spans="2:2">
      <c r="B12255"/>
    </row>
    <row r="12256" spans="2:2">
      <c r="B12256"/>
    </row>
    <row r="12257" spans="2:2">
      <c r="B12257"/>
    </row>
    <row r="12258" spans="2:2">
      <c r="B12258"/>
    </row>
    <row r="12259" spans="2:2">
      <c r="B12259"/>
    </row>
    <row r="12260" spans="2:2">
      <c r="B12260"/>
    </row>
    <row r="12261" spans="2:2">
      <c r="B12261"/>
    </row>
    <row r="12262" spans="2:2">
      <c r="B12262"/>
    </row>
    <row r="12263" spans="2:2">
      <c r="B12263"/>
    </row>
    <row r="12264" spans="2:2">
      <c r="B12264"/>
    </row>
    <row r="12265" spans="2:2">
      <c r="B12265"/>
    </row>
    <row r="12266" spans="2:2">
      <c r="B12266"/>
    </row>
    <row r="12267" spans="2:2">
      <c r="B12267"/>
    </row>
    <row r="12268" spans="2:2">
      <c r="B12268"/>
    </row>
    <row r="12269" spans="2:2">
      <c r="B12269"/>
    </row>
    <row r="12270" spans="2:2">
      <c r="B12270"/>
    </row>
    <row r="12271" spans="2:2">
      <c r="B12271"/>
    </row>
    <row r="12272" spans="2:2">
      <c r="B12272"/>
    </row>
    <row r="12273" spans="2:2">
      <c r="B12273"/>
    </row>
    <row r="12274" spans="2:2">
      <c r="B12274"/>
    </row>
    <row r="12275" spans="2:2">
      <c r="B12275"/>
    </row>
    <row r="12276" spans="2:2">
      <c r="B12276"/>
    </row>
    <row r="12277" spans="2:2">
      <c r="B12277"/>
    </row>
    <row r="12278" spans="2:2">
      <c r="B12278"/>
    </row>
    <row r="12279" spans="2:2">
      <c r="B12279"/>
    </row>
    <row r="12280" spans="2:2">
      <c r="B12280"/>
    </row>
    <row r="12281" spans="2:2">
      <c r="B12281"/>
    </row>
    <row r="12282" spans="2:2">
      <c r="B12282"/>
    </row>
    <row r="12283" spans="2:2">
      <c r="B12283"/>
    </row>
    <row r="12284" spans="2:2">
      <c r="B12284"/>
    </row>
    <row r="12285" spans="2:2">
      <c r="B12285"/>
    </row>
    <row r="12286" spans="2:2">
      <c r="B12286"/>
    </row>
    <row r="12287" spans="2:2">
      <c r="B12287"/>
    </row>
    <row r="12288" spans="2:2">
      <c r="B12288"/>
    </row>
    <row r="12289" spans="2:2">
      <c r="B12289"/>
    </row>
    <row r="12290" spans="2:2">
      <c r="B12290"/>
    </row>
    <row r="12291" spans="2:2">
      <c r="B12291"/>
    </row>
    <row r="12292" spans="2:2">
      <c r="B12292"/>
    </row>
    <row r="12293" spans="2:2">
      <c r="B12293"/>
    </row>
    <row r="12294" spans="2:2">
      <c r="B12294"/>
    </row>
    <row r="12295" spans="2:2">
      <c r="B12295"/>
    </row>
    <row r="12296" spans="2:2">
      <c r="B12296"/>
    </row>
    <row r="12297" spans="2:2">
      <c r="B12297"/>
    </row>
    <row r="12298" spans="2:2">
      <c r="B12298"/>
    </row>
    <row r="12299" spans="2:2">
      <c r="B12299"/>
    </row>
    <row r="12300" spans="2:2">
      <c r="B12300"/>
    </row>
    <row r="12301" spans="2:2">
      <c r="B12301"/>
    </row>
    <row r="12302" spans="2:2">
      <c r="B12302"/>
    </row>
    <row r="12303" spans="2:2">
      <c r="B12303"/>
    </row>
    <row r="12304" spans="2:2">
      <c r="B12304"/>
    </row>
    <row r="12305" spans="2:2">
      <c r="B12305"/>
    </row>
    <row r="12306" spans="2:2">
      <c r="B12306"/>
    </row>
    <row r="12307" spans="2:2">
      <c r="B12307"/>
    </row>
    <row r="12308" spans="2:2">
      <c r="B12308"/>
    </row>
    <row r="12309" spans="2:2">
      <c r="B12309"/>
    </row>
    <row r="12310" spans="2:2">
      <c r="B12310"/>
    </row>
    <row r="12311" spans="2:2">
      <c r="B12311"/>
    </row>
    <row r="12312" spans="2:2">
      <c r="B12312"/>
    </row>
    <row r="12313" spans="2:2">
      <c r="B12313"/>
    </row>
    <row r="12314" spans="2:2">
      <c r="B12314"/>
    </row>
    <row r="12315" spans="2:2">
      <c r="B12315"/>
    </row>
    <row r="12316" spans="2:2">
      <c r="B12316"/>
    </row>
    <row r="12317" spans="2:2">
      <c r="B12317"/>
    </row>
    <row r="12318" spans="2:2">
      <c r="B12318"/>
    </row>
    <row r="12319" spans="2:2">
      <c r="B12319"/>
    </row>
    <row r="12320" spans="2:2">
      <c r="B12320"/>
    </row>
    <row r="12321" spans="2:2">
      <c r="B12321"/>
    </row>
    <row r="12322" spans="2:2">
      <c r="B12322"/>
    </row>
    <row r="12323" spans="2:2">
      <c r="B12323"/>
    </row>
    <row r="12324" spans="2:2">
      <c r="B12324"/>
    </row>
    <row r="12325" spans="2:2">
      <c r="B12325"/>
    </row>
    <row r="12326" spans="2:2">
      <c r="B12326"/>
    </row>
    <row r="12327" spans="2:2">
      <c r="B12327"/>
    </row>
    <row r="12328" spans="2:2">
      <c r="B12328"/>
    </row>
    <row r="12329" spans="2:2">
      <c r="B12329"/>
    </row>
    <row r="12330" spans="2:2">
      <c r="B12330"/>
    </row>
    <row r="12331" spans="2:2">
      <c r="B12331"/>
    </row>
    <row r="12332" spans="2:2">
      <c r="B12332"/>
    </row>
    <row r="12333" spans="2:2">
      <c r="B12333"/>
    </row>
    <row r="12334" spans="2:2">
      <c r="B12334"/>
    </row>
    <row r="12335" spans="2:2">
      <c r="B12335"/>
    </row>
    <row r="12336" spans="2:2">
      <c r="B12336"/>
    </row>
    <row r="12337" spans="2:2">
      <c r="B12337"/>
    </row>
    <row r="12338" spans="2:2">
      <c r="B12338"/>
    </row>
    <row r="12339" spans="2:2">
      <c r="B12339"/>
    </row>
    <row r="12340" spans="2:2">
      <c r="B12340"/>
    </row>
    <row r="12341" spans="2:2">
      <c r="B12341"/>
    </row>
    <row r="12342" spans="2:2">
      <c r="B12342"/>
    </row>
    <row r="12343" spans="2:2">
      <c r="B12343"/>
    </row>
    <row r="12344" spans="2:2">
      <c r="B12344"/>
    </row>
    <row r="12345" spans="2:2">
      <c r="B12345"/>
    </row>
    <row r="12346" spans="2:2">
      <c r="B12346"/>
    </row>
    <row r="12347" spans="2:2">
      <c r="B12347"/>
    </row>
    <row r="12348" spans="2:2">
      <c r="B12348"/>
    </row>
    <row r="12349" spans="2:2">
      <c r="B12349"/>
    </row>
    <row r="12350" spans="2:2">
      <c r="B12350"/>
    </row>
    <row r="12351" spans="2:2">
      <c r="B12351"/>
    </row>
    <row r="12352" spans="2:2">
      <c r="B12352"/>
    </row>
    <row r="12353" spans="2:2">
      <c r="B12353"/>
    </row>
    <row r="12354" spans="2:2">
      <c r="B12354"/>
    </row>
    <row r="12355" spans="2:2">
      <c r="B12355"/>
    </row>
    <row r="12356" spans="2:2">
      <c r="B12356"/>
    </row>
    <row r="12357" spans="2:2">
      <c r="B12357"/>
    </row>
    <row r="12358" spans="2:2">
      <c r="B12358"/>
    </row>
    <row r="12359" spans="2:2">
      <c r="B12359"/>
    </row>
    <row r="12360" spans="2:2">
      <c r="B12360"/>
    </row>
    <row r="12361" spans="2:2">
      <c r="B12361"/>
    </row>
    <row r="12362" spans="2:2">
      <c r="B12362"/>
    </row>
    <row r="12363" spans="2:2">
      <c r="B12363"/>
    </row>
    <row r="12364" spans="2:2">
      <c r="B12364"/>
    </row>
    <row r="12365" spans="2:2">
      <c r="B12365"/>
    </row>
    <row r="12366" spans="2:2">
      <c r="B12366"/>
    </row>
    <row r="12367" spans="2:2">
      <c r="B12367"/>
    </row>
    <row r="12368" spans="2:2">
      <c r="B12368"/>
    </row>
    <row r="12369" spans="2:2">
      <c r="B12369"/>
    </row>
    <row r="12370" spans="2:2">
      <c r="B12370"/>
    </row>
    <row r="12371" spans="2:2">
      <c r="B12371"/>
    </row>
    <row r="12372" spans="2:2">
      <c r="B12372"/>
    </row>
    <row r="12373" spans="2:2">
      <c r="B12373"/>
    </row>
    <row r="12374" spans="2:2">
      <c r="B12374"/>
    </row>
    <row r="12375" spans="2:2">
      <c r="B12375"/>
    </row>
    <row r="12376" spans="2:2">
      <c r="B12376"/>
    </row>
    <row r="12377" spans="2:2">
      <c r="B12377"/>
    </row>
    <row r="12378" spans="2:2">
      <c r="B12378"/>
    </row>
    <row r="12379" spans="2:2">
      <c r="B12379"/>
    </row>
    <row r="12380" spans="2:2">
      <c r="B12380"/>
    </row>
    <row r="12381" spans="2:2">
      <c r="B12381"/>
    </row>
    <row r="12382" spans="2:2">
      <c r="B12382"/>
    </row>
    <row r="12383" spans="2:2">
      <c r="B12383"/>
    </row>
    <row r="12384" spans="2:2">
      <c r="B12384"/>
    </row>
    <row r="12385" spans="2:2">
      <c r="B12385"/>
    </row>
    <row r="12386" spans="2:2">
      <c r="B12386"/>
    </row>
    <row r="12387" spans="2:2">
      <c r="B12387"/>
    </row>
    <row r="12388" spans="2:2">
      <c r="B12388"/>
    </row>
    <row r="12389" spans="2:2">
      <c r="B12389"/>
    </row>
    <row r="12390" spans="2:2">
      <c r="B12390"/>
    </row>
    <row r="12391" spans="2:2">
      <c r="B12391"/>
    </row>
    <row r="12392" spans="2:2">
      <c r="B12392"/>
    </row>
    <row r="12393" spans="2:2">
      <c r="B12393"/>
    </row>
    <row r="12394" spans="2:2">
      <c r="B12394"/>
    </row>
    <row r="12395" spans="2:2">
      <c r="B12395"/>
    </row>
    <row r="12396" spans="2:2">
      <c r="B12396"/>
    </row>
    <row r="12397" spans="2:2">
      <c r="B12397"/>
    </row>
    <row r="12398" spans="2:2">
      <c r="B12398"/>
    </row>
    <row r="12399" spans="2:2">
      <c r="B12399"/>
    </row>
    <row r="12400" spans="2:2">
      <c r="B12400"/>
    </row>
    <row r="12401" spans="2:2">
      <c r="B12401"/>
    </row>
    <row r="12402" spans="2:2">
      <c r="B12402"/>
    </row>
    <row r="12403" spans="2:2">
      <c r="B12403"/>
    </row>
    <row r="12404" spans="2:2">
      <c r="B12404"/>
    </row>
    <row r="12405" spans="2:2">
      <c r="B12405"/>
    </row>
    <row r="12406" spans="2:2">
      <c r="B12406"/>
    </row>
    <row r="12407" spans="2:2">
      <c r="B12407"/>
    </row>
    <row r="12408" spans="2:2">
      <c r="B12408"/>
    </row>
    <row r="12409" spans="2:2">
      <c r="B12409"/>
    </row>
    <row r="12410" spans="2:2">
      <c r="B12410"/>
    </row>
    <row r="12411" spans="2:2">
      <c r="B12411"/>
    </row>
    <row r="12412" spans="2:2">
      <c r="B12412"/>
    </row>
    <row r="12413" spans="2:2">
      <c r="B12413"/>
    </row>
    <row r="12414" spans="2:2">
      <c r="B12414"/>
    </row>
    <row r="12415" spans="2:2">
      <c r="B12415"/>
    </row>
    <row r="12416" spans="2:2">
      <c r="B12416"/>
    </row>
    <row r="12417" spans="2:2">
      <c r="B12417"/>
    </row>
    <row r="12418" spans="2:2">
      <c r="B12418"/>
    </row>
    <row r="12419" spans="2:2">
      <c r="B12419"/>
    </row>
    <row r="12420" spans="2:2">
      <c r="B12420"/>
    </row>
    <row r="12421" spans="2:2">
      <c r="B12421"/>
    </row>
    <row r="12422" spans="2:2">
      <c r="B12422"/>
    </row>
    <row r="12423" spans="2:2">
      <c r="B12423"/>
    </row>
    <row r="12424" spans="2:2">
      <c r="B12424"/>
    </row>
    <row r="12425" spans="2:2">
      <c r="B12425"/>
    </row>
    <row r="12426" spans="2:2">
      <c r="B12426"/>
    </row>
    <row r="12427" spans="2:2">
      <c r="B12427"/>
    </row>
    <row r="12428" spans="2:2">
      <c r="B12428"/>
    </row>
    <row r="12429" spans="2:2">
      <c r="B12429"/>
    </row>
    <row r="12430" spans="2:2">
      <c r="B12430"/>
    </row>
    <row r="12431" spans="2:2">
      <c r="B12431"/>
    </row>
    <row r="12432" spans="2:2">
      <c r="B12432"/>
    </row>
    <row r="12433" spans="2:2">
      <c r="B12433"/>
    </row>
    <row r="12434" spans="2:2">
      <c r="B12434"/>
    </row>
    <row r="12435" spans="2:2">
      <c r="B12435"/>
    </row>
    <row r="12436" spans="2:2">
      <c r="B12436"/>
    </row>
    <row r="12437" spans="2:2">
      <c r="B12437"/>
    </row>
    <row r="12438" spans="2:2">
      <c r="B12438"/>
    </row>
    <row r="12439" spans="2:2">
      <c r="B12439"/>
    </row>
    <row r="12440" spans="2:2">
      <c r="B12440"/>
    </row>
    <row r="12441" spans="2:2">
      <c r="B12441"/>
    </row>
    <row r="12442" spans="2:2">
      <c r="B12442"/>
    </row>
    <row r="12443" spans="2:2">
      <c r="B12443"/>
    </row>
    <row r="12444" spans="2:2">
      <c r="B12444"/>
    </row>
    <row r="12445" spans="2:2">
      <c r="B12445"/>
    </row>
    <row r="12446" spans="2:2">
      <c r="B12446"/>
    </row>
    <row r="12447" spans="2:2">
      <c r="B12447"/>
    </row>
    <row r="12448" spans="2:2">
      <c r="B12448"/>
    </row>
    <row r="12449" spans="2:2">
      <c r="B12449"/>
    </row>
    <row r="12450" spans="2:2">
      <c r="B12450"/>
    </row>
    <row r="12451" spans="2:2">
      <c r="B12451"/>
    </row>
    <row r="12452" spans="2:2">
      <c r="B12452"/>
    </row>
    <row r="12453" spans="2:2">
      <c r="B12453"/>
    </row>
    <row r="12454" spans="2:2">
      <c r="B12454"/>
    </row>
    <row r="12455" spans="2:2">
      <c r="B12455"/>
    </row>
    <row r="12456" spans="2:2">
      <c r="B12456"/>
    </row>
    <row r="12457" spans="2:2">
      <c r="B12457"/>
    </row>
    <row r="12458" spans="2:2">
      <c r="B12458"/>
    </row>
    <row r="12459" spans="2:2">
      <c r="B12459"/>
    </row>
    <row r="12460" spans="2:2">
      <c r="B12460"/>
    </row>
    <row r="12461" spans="2:2">
      <c r="B12461"/>
    </row>
    <row r="12462" spans="2:2">
      <c r="B12462"/>
    </row>
    <row r="12463" spans="2:2">
      <c r="B12463"/>
    </row>
    <row r="12464" spans="2:2">
      <c r="B12464"/>
    </row>
    <row r="12465" spans="2:2">
      <c r="B12465"/>
    </row>
    <row r="12466" spans="2:2">
      <c r="B12466"/>
    </row>
    <row r="12467" spans="2:2">
      <c r="B12467"/>
    </row>
    <row r="12468" spans="2:2">
      <c r="B12468"/>
    </row>
    <row r="12469" spans="2:2">
      <c r="B12469"/>
    </row>
    <row r="12470" spans="2:2">
      <c r="B12470"/>
    </row>
    <row r="12471" spans="2:2">
      <c r="B12471"/>
    </row>
    <row r="12472" spans="2:2">
      <c r="B12472"/>
    </row>
    <row r="12473" spans="2:2">
      <c r="B12473"/>
    </row>
    <row r="12474" spans="2:2">
      <c r="B12474"/>
    </row>
    <row r="12475" spans="2:2">
      <c r="B12475"/>
    </row>
    <row r="12476" spans="2:2">
      <c r="B12476"/>
    </row>
    <row r="12477" spans="2:2">
      <c r="B12477"/>
    </row>
    <row r="12478" spans="2:2">
      <c r="B12478"/>
    </row>
    <row r="12479" spans="2:2">
      <c r="B12479"/>
    </row>
    <row r="12480" spans="2:2">
      <c r="B12480"/>
    </row>
    <row r="12481" spans="2:2">
      <c r="B12481"/>
    </row>
    <row r="12482" spans="2:2">
      <c r="B12482"/>
    </row>
    <row r="12483" spans="2:2">
      <c r="B12483"/>
    </row>
    <row r="12484" spans="2:2">
      <c r="B12484"/>
    </row>
    <row r="12485" spans="2:2">
      <c r="B12485"/>
    </row>
    <row r="12486" spans="2:2">
      <c r="B12486"/>
    </row>
    <row r="12487" spans="2:2">
      <c r="B12487"/>
    </row>
    <row r="12488" spans="2:2">
      <c r="B12488"/>
    </row>
    <row r="12489" spans="2:2">
      <c r="B12489"/>
    </row>
    <row r="12490" spans="2:2">
      <c r="B12490"/>
    </row>
    <row r="12491" spans="2:2">
      <c r="B12491"/>
    </row>
    <row r="12492" spans="2:2">
      <c r="B12492"/>
    </row>
    <row r="12493" spans="2:2">
      <c r="B12493"/>
    </row>
    <row r="12494" spans="2:2">
      <c r="B12494"/>
    </row>
    <row r="12495" spans="2:2">
      <c r="B12495"/>
    </row>
    <row r="12496" spans="2:2">
      <c r="B12496"/>
    </row>
    <row r="12497" spans="2:2">
      <c r="B12497"/>
    </row>
    <row r="12498" spans="2:2">
      <c r="B12498"/>
    </row>
    <row r="12499" spans="2:2">
      <c r="B12499"/>
    </row>
    <row r="12500" spans="2:2">
      <c r="B12500"/>
    </row>
    <row r="12501" spans="2:2">
      <c r="B12501"/>
    </row>
    <row r="12502" spans="2:2">
      <c r="B12502"/>
    </row>
    <row r="12503" spans="2:2">
      <c r="B12503"/>
    </row>
    <row r="12504" spans="2:2">
      <c r="B12504"/>
    </row>
    <row r="12505" spans="2:2">
      <c r="B12505"/>
    </row>
    <row r="12506" spans="2:2">
      <c r="B12506"/>
    </row>
    <row r="12507" spans="2:2">
      <c r="B12507"/>
    </row>
    <row r="12508" spans="2:2">
      <c r="B12508"/>
    </row>
    <row r="12509" spans="2:2">
      <c r="B12509"/>
    </row>
    <row r="12510" spans="2:2">
      <c r="B12510"/>
    </row>
    <row r="12511" spans="2:2">
      <c r="B12511"/>
    </row>
    <row r="12512" spans="2:2">
      <c r="B12512"/>
    </row>
    <row r="12513" spans="2:2">
      <c r="B12513"/>
    </row>
    <row r="12514" spans="2:2">
      <c r="B12514"/>
    </row>
    <row r="12515" spans="2:2">
      <c r="B12515"/>
    </row>
    <row r="12516" spans="2:2">
      <c r="B12516"/>
    </row>
    <row r="12517" spans="2:2">
      <c r="B12517"/>
    </row>
    <row r="12518" spans="2:2">
      <c r="B12518"/>
    </row>
    <row r="12519" spans="2:2">
      <c r="B12519"/>
    </row>
    <row r="12520" spans="2:2">
      <c r="B12520"/>
    </row>
    <row r="12521" spans="2:2">
      <c r="B12521"/>
    </row>
    <row r="12522" spans="2:2">
      <c r="B12522"/>
    </row>
    <row r="12523" spans="2:2">
      <c r="B12523"/>
    </row>
    <row r="12524" spans="2:2">
      <c r="B12524"/>
    </row>
    <row r="12525" spans="2:2">
      <c r="B12525"/>
    </row>
    <row r="12526" spans="2:2">
      <c r="B12526"/>
    </row>
    <row r="12527" spans="2:2">
      <c r="B12527"/>
    </row>
    <row r="12528" spans="2:2">
      <c r="B12528"/>
    </row>
    <row r="12529" spans="2:2">
      <c r="B12529"/>
    </row>
    <row r="12530" spans="2:2">
      <c r="B12530"/>
    </row>
    <row r="12531" spans="2:2">
      <c r="B12531"/>
    </row>
    <row r="12532" spans="2:2">
      <c r="B12532"/>
    </row>
    <row r="12533" spans="2:2">
      <c r="B12533"/>
    </row>
    <row r="12534" spans="2:2">
      <c r="B12534"/>
    </row>
    <row r="12535" spans="2:2">
      <c r="B12535"/>
    </row>
    <row r="12536" spans="2:2">
      <c r="B12536"/>
    </row>
    <row r="12537" spans="2:2">
      <c r="B12537"/>
    </row>
    <row r="12538" spans="2:2">
      <c r="B12538"/>
    </row>
    <row r="12539" spans="2:2">
      <c r="B12539"/>
    </row>
    <row r="12540" spans="2:2">
      <c r="B12540"/>
    </row>
    <row r="12541" spans="2:2">
      <c r="B12541"/>
    </row>
    <row r="12542" spans="2:2">
      <c r="B12542"/>
    </row>
    <row r="12543" spans="2:2">
      <c r="B12543"/>
    </row>
    <row r="12544" spans="2:2">
      <c r="B12544"/>
    </row>
    <row r="12545" spans="2:2">
      <c r="B12545"/>
    </row>
    <row r="12546" spans="2:2">
      <c r="B12546"/>
    </row>
    <row r="12547" spans="2:2">
      <c r="B12547"/>
    </row>
    <row r="12548" spans="2:2">
      <c r="B12548"/>
    </row>
    <row r="12549" spans="2:2">
      <c r="B12549"/>
    </row>
    <row r="12550" spans="2:2">
      <c r="B12550"/>
    </row>
    <row r="12551" spans="2:2">
      <c r="B12551"/>
    </row>
    <row r="12552" spans="2:2">
      <c r="B12552"/>
    </row>
    <row r="12553" spans="2:2">
      <c r="B12553"/>
    </row>
    <row r="12554" spans="2:2">
      <c r="B12554"/>
    </row>
    <row r="12555" spans="2:2">
      <c r="B12555"/>
    </row>
    <row r="12556" spans="2:2">
      <c r="B12556"/>
    </row>
    <row r="12557" spans="2:2">
      <c r="B12557"/>
    </row>
    <row r="12558" spans="2:2">
      <c r="B12558"/>
    </row>
    <row r="12559" spans="2:2">
      <c r="B12559"/>
    </row>
    <row r="12560" spans="2:2">
      <c r="B12560"/>
    </row>
    <row r="12561" spans="2:2">
      <c r="B12561"/>
    </row>
    <row r="12562" spans="2:2">
      <c r="B12562"/>
    </row>
    <row r="12563" spans="2:2">
      <c r="B12563"/>
    </row>
    <row r="12564" spans="2:2">
      <c r="B12564"/>
    </row>
    <row r="12565" spans="2:2">
      <c r="B12565"/>
    </row>
    <row r="12566" spans="2:2">
      <c r="B12566"/>
    </row>
    <row r="12567" spans="2:2">
      <c r="B12567"/>
    </row>
    <row r="12568" spans="2:2">
      <c r="B12568"/>
    </row>
    <row r="12569" spans="2:2">
      <c r="B12569"/>
    </row>
    <row r="12570" spans="2:2">
      <c r="B12570"/>
    </row>
    <row r="12571" spans="2:2">
      <c r="B12571"/>
    </row>
    <row r="12572" spans="2:2">
      <c r="B12572"/>
    </row>
    <row r="12573" spans="2:2">
      <c r="B12573"/>
    </row>
    <row r="12574" spans="2:2">
      <c r="B12574"/>
    </row>
    <row r="12575" spans="2:2">
      <c r="B12575"/>
    </row>
    <row r="12576" spans="2:2">
      <c r="B12576"/>
    </row>
    <row r="12577" spans="2:2">
      <c r="B12577"/>
    </row>
    <row r="12578" spans="2:2">
      <c r="B12578"/>
    </row>
    <row r="12579" spans="2:2">
      <c r="B12579"/>
    </row>
    <row r="12580" spans="2:2">
      <c r="B12580"/>
    </row>
    <row r="12581" spans="2:2">
      <c r="B12581"/>
    </row>
    <row r="12582" spans="2:2">
      <c r="B12582"/>
    </row>
    <row r="12583" spans="2:2">
      <c r="B12583"/>
    </row>
    <row r="12584" spans="2:2">
      <c r="B12584"/>
    </row>
    <row r="12585" spans="2:2">
      <c r="B12585"/>
    </row>
    <row r="12586" spans="2:2">
      <c r="B12586"/>
    </row>
    <row r="12587" spans="2:2">
      <c r="B12587"/>
    </row>
    <row r="12588" spans="2:2">
      <c r="B12588"/>
    </row>
    <row r="12589" spans="2:2">
      <c r="B12589"/>
    </row>
    <row r="12590" spans="2:2">
      <c r="B12590"/>
    </row>
    <row r="12591" spans="2:2">
      <c r="B12591"/>
    </row>
    <row r="12592" spans="2:2">
      <c r="B12592"/>
    </row>
    <row r="12593" spans="2:2">
      <c r="B12593"/>
    </row>
    <row r="12594" spans="2:2">
      <c r="B12594"/>
    </row>
    <row r="12595" spans="2:2">
      <c r="B12595"/>
    </row>
    <row r="12596" spans="2:2">
      <c r="B12596"/>
    </row>
    <row r="12597" spans="2:2">
      <c r="B12597"/>
    </row>
    <row r="12598" spans="2:2">
      <c r="B12598"/>
    </row>
    <row r="12599" spans="2:2">
      <c r="B12599"/>
    </row>
    <row r="12600" spans="2:2">
      <c r="B12600"/>
    </row>
    <row r="12601" spans="2:2">
      <c r="B12601"/>
    </row>
    <row r="12602" spans="2:2">
      <c r="B12602"/>
    </row>
    <row r="12603" spans="2:2">
      <c r="B12603"/>
    </row>
    <row r="12604" spans="2:2">
      <c r="B12604"/>
    </row>
    <row r="12605" spans="2:2">
      <c r="B12605"/>
    </row>
    <row r="12606" spans="2:2">
      <c r="B12606"/>
    </row>
    <row r="12607" spans="2:2">
      <c r="B12607"/>
    </row>
    <row r="12608" spans="2:2">
      <c r="B12608"/>
    </row>
    <row r="12609" spans="2:2">
      <c r="B12609"/>
    </row>
    <row r="12610" spans="2:2">
      <c r="B12610"/>
    </row>
    <row r="12611" spans="2:2">
      <c r="B12611"/>
    </row>
    <row r="12612" spans="2:2">
      <c r="B12612"/>
    </row>
    <row r="12613" spans="2:2">
      <c r="B12613"/>
    </row>
    <row r="12614" spans="2:2">
      <c r="B12614"/>
    </row>
    <row r="12615" spans="2:2">
      <c r="B12615"/>
    </row>
    <row r="12616" spans="2:2">
      <c r="B12616"/>
    </row>
    <row r="12617" spans="2:2">
      <c r="B12617"/>
    </row>
    <row r="12618" spans="2:2">
      <c r="B12618"/>
    </row>
    <row r="12619" spans="2:2">
      <c r="B12619"/>
    </row>
    <row r="12620" spans="2:2">
      <c r="B12620"/>
    </row>
    <row r="12621" spans="2:2">
      <c r="B12621"/>
    </row>
    <row r="12622" spans="2:2">
      <c r="B12622"/>
    </row>
    <row r="12623" spans="2:2">
      <c r="B12623"/>
    </row>
    <row r="12624" spans="2:2">
      <c r="B12624"/>
    </row>
    <row r="12625" spans="2:2">
      <c r="B12625"/>
    </row>
    <row r="12626" spans="2:2">
      <c r="B12626"/>
    </row>
    <row r="12627" spans="2:2">
      <c r="B12627"/>
    </row>
    <row r="12628" spans="2:2">
      <c r="B12628"/>
    </row>
    <row r="12629" spans="2:2">
      <c r="B12629"/>
    </row>
    <row r="12630" spans="2:2">
      <c r="B12630"/>
    </row>
    <row r="12631" spans="2:2">
      <c r="B12631"/>
    </row>
    <row r="12632" spans="2:2">
      <c r="B12632"/>
    </row>
    <row r="12633" spans="2:2">
      <c r="B12633"/>
    </row>
    <row r="12634" spans="2:2">
      <c r="B12634"/>
    </row>
    <row r="12635" spans="2:2">
      <c r="B12635"/>
    </row>
    <row r="12636" spans="2:2">
      <c r="B12636"/>
    </row>
    <row r="12637" spans="2:2">
      <c r="B12637"/>
    </row>
    <row r="12638" spans="2:2">
      <c r="B12638"/>
    </row>
    <row r="12639" spans="2:2">
      <c r="B12639"/>
    </row>
    <row r="12640" spans="2:2">
      <c r="B12640"/>
    </row>
    <row r="12641" spans="2:2">
      <c r="B12641"/>
    </row>
    <row r="12642" spans="2:2">
      <c r="B12642"/>
    </row>
    <row r="12643" spans="2:2">
      <c r="B12643"/>
    </row>
    <row r="12644" spans="2:2">
      <c r="B12644"/>
    </row>
    <row r="12645" spans="2:2">
      <c r="B12645"/>
    </row>
    <row r="12646" spans="2:2">
      <c r="B12646"/>
    </row>
    <row r="12647" spans="2:2">
      <c r="B12647"/>
    </row>
    <row r="12648" spans="2:2">
      <c r="B12648"/>
    </row>
    <row r="12649" spans="2:2">
      <c r="B12649"/>
    </row>
    <row r="12650" spans="2:2">
      <c r="B12650"/>
    </row>
    <row r="12651" spans="2:2">
      <c r="B12651"/>
    </row>
    <row r="12652" spans="2:2">
      <c r="B12652"/>
    </row>
    <row r="12653" spans="2:2">
      <c r="B12653"/>
    </row>
    <row r="12654" spans="2:2">
      <c r="B12654"/>
    </row>
    <row r="12655" spans="2:2">
      <c r="B12655"/>
    </row>
    <row r="12656" spans="2:2">
      <c r="B12656"/>
    </row>
    <row r="12657" spans="2:2">
      <c r="B12657"/>
    </row>
    <row r="12658" spans="2:2">
      <c r="B12658"/>
    </row>
    <row r="12659" spans="2:2">
      <c r="B12659"/>
    </row>
    <row r="12660" spans="2:2">
      <c r="B12660"/>
    </row>
    <row r="12661" spans="2:2">
      <c r="B12661"/>
    </row>
    <row r="12662" spans="2:2">
      <c r="B12662"/>
    </row>
    <row r="12663" spans="2:2">
      <c r="B12663"/>
    </row>
    <row r="12664" spans="2:2">
      <c r="B12664"/>
    </row>
    <row r="12665" spans="2:2">
      <c r="B12665"/>
    </row>
    <row r="12666" spans="2:2">
      <c r="B12666"/>
    </row>
    <row r="12667" spans="2:2">
      <c r="B12667"/>
    </row>
    <row r="12668" spans="2:2">
      <c r="B12668"/>
    </row>
    <row r="12669" spans="2:2">
      <c r="B12669"/>
    </row>
    <row r="12670" spans="2:2">
      <c r="B12670"/>
    </row>
    <row r="12671" spans="2:2">
      <c r="B12671"/>
    </row>
    <row r="12672" spans="2:2">
      <c r="B12672"/>
    </row>
    <row r="12673" spans="2:2">
      <c r="B12673"/>
    </row>
    <row r="12674" spans="2:2">
      <c r="B12674"/>
    </row>
    <row r="12675" spans="2:2">
      <c r="B12675"/>
    </row>
    <row r="12676" spans="2:2">
      <c r="B12676"/>
    </row>
    <row r="12677" spans="2:2">
      <c r="B12677"/>
    </row>
    <row r="12678" spans="2:2">
      <c r="B12678"/>
    </row>
    <row r="12679" spans="2:2">
      <c r="B12679"/>
    </row>
    <row r="12680" spans="2:2">
      <c r="B12680"/>
    </row>
    <row r="12681" spans="2:2">
      <c r="B12681"/>
    </row>
    <row r="12682" spans="2:2">
      <c r="B12682"/>
    </row>
    <row r="12683" spans="2:2">
      <c r="B12683"/>
    </row>
    <row r="12684" spans="2:2">
      <c r="B12684"/>
    </row>
    <row r="12685" spans="2:2">
      <c r="B12685"/>
    </row>
    <row r="12686" spans="2:2">
      <c r="B12686"/>
    </row>
    <row r="12687" spans="2:2">
      <c r="B12687"/>
    </row>
    <row r="12688" spans="2:2">
      <c r="B12688"/>
    </row>
    <row r="12689" spans="2:2">
      <c r="B12689"/>
    </row>
    <row r="12690" spans="2:2">
      <c r="B12690"/>
    </row>
    <row r="12691" spans="2:2">
      <c r="B12691"/>
    </row>
    <row r="12692" spans="2:2">
      <c r="B12692"/>
    </row>
    <row r="12693" spans="2:2">
      <c r="B12693"/>
    </row>
    <row r="12694" spans="2:2">
      <c r="B12694"/>
    </row>
    <row r="12695" spans="2:2">
      <c r="B12695"/>
    </row>
    <row r="12696" spans="2:2">
      <c r="B12696"/>
    </row>
    <row r="12697" spans="2:2">
      <c r="B12697"/>
    </row>
    <row r="12698" spans="2:2">
      <c r="B12698"/>
    </row>
    <row r="12699" spans="2:2">
      <c r="B12699"/>
    </row>
    <row r="12700" spans="2:2">
      <c r="B12700"/>
    </row>
    <row r="12701" spans="2:2">
      <c r="B12701"/>
    </row>
    <row r="12702" spans="2:2">
      <c r="B12702"/>
    </row>
    <row r="12703" spans="2:2">
      <c r="B12703"/>
    </row>
    <row r="12704" spans="2:2">
      <c r="B12704"/>
    </row>
    <row r="12705" spans="2:2">
      <c r="B12705"/>
    </row>
    <row r="12706" spans="2:2">
      <c r="B12706"/>
    </row>
    <row r="12707" spans="2:2">
      <c r="B12707"/>
    </row>
    <row r="12708" spans="2:2">
      <c r="B12708"/>
    </row>
    <row r="12709" spans="2:2">
      <c r="B12709"/>
    </row>
    <row r="12710" spans="2:2">
      <c r="B12710"/>
    </row>
    <row r="12711" spans="2:2">
      <c r="B12711"/>
    </row>
    <row r="12712" spans="2:2">
      <c r="B12712"/>
    </row>
    <row r="12713" spans="2:2">
      <c r="B12713"/>
    </row>
    <row r="12714" spans="2:2">
      <c r="B12714"/>
    </row>
    <row r="12715" spans="2:2">
      <c r="B12715"/>
    </row>
    <row r="12716" spans="2:2">
      <c r="B12716"/>
    </row>
    <row r="12717" spans="2:2">
      <c r="B12717"/>
    </row>
    <row r="12718" spans="2:2">
      <c r="B12718"/>
    </row>
    <row r="12719" spans="2:2">
      <c r="B12719"/>
    </row>
    <row r="12720" spans="2:2">
      <c r="B12720"/>
    </row>
    <row r="12721" spans="2:2">
      <c r="B12721"/>
    </row>
    <row r="12722" spans="2:2">
      <c r="B12722"/>
    </row>
    <row r="12723" spans="2:2">
      <c r="B12723"/>
    </row>
    <row r="12724" spans="2:2">
      <c r="B12724"/>
    </row>
    <row r="12725" spans="2:2">
      <c r="B12725"/>
    </row>
    <row r="12726" spans="2:2">
      <c r="B12726"/>
    </row>
    <row r="12727" spans="2:2">
      <c r="B12727"/>
    </row>
    <row r="12728" spans="2:2">
      <c r="B12728"/>
    </row>
    <row r="12729" spans="2:2">
      <c r="B12729"/>
    </row>
    <row r="12730" spans="2:2">
      <c r="B12730"/>
    </row>
    <row r="12731" spans="2:2">
      <c r="B12731"/>
    </row>
    <row r="12732" spans="2:2">
      <c r="B12732"/>
    </row>
    <row r="12733" spans="2:2">
      <c r="B12733"/>
    </row>
    <row r="12734" spans="2:2">
      <c r="B12734"/>
    </row>
    <row r="12735" spans="2:2">
      <c r="B12735"/>
    </row>
    <row r="12736" spans="2:2">
      <c r="B12736"/>
    </row>
    <row r="12737" spans="2:2">
      <c r="B12737"/>
    </row>
    <row r="12738" spans="2:2">
      <c r="B12738"/>
    </row>
    <row r="12739" spans="2:2">
      <c r="B12739"/>
    </row>
    <row r="12740" spans="2:2">
      <c r="B12740"/>
    </row>
    <row r="12741" spans="2:2">
      <c r="B12741"/>
    </row>
    <row r="12742" spans="2:2">
      <c r="B12742"/>
    </row>
    <row r="12743" spans="2:2">
      <c r="B12743"/>
    </row>
    <row r="12744" spans="2:2">
      <c r="B12744"/>
    </row>
    <row r="12745" spans="2:2">
      <c r="B12745"/>
    </row>
    <row r="12746" spans="2:2">
      <c r="B12746"/>
    </row>
    <row r="12747" spans="2:2">
      <c r="B12747"/>
    </row>
    <row r="12748" spans="2:2">
      <c r="B12748"/>
    </row>
    <row r="12749" spans="2:2">
      <c r="B12749"/>
    </row>
    <row r="12750" spans="2:2">
      <c r="B12750"/>
    </row>
    <row r="12751" spans="2:2">
      <c r="B12751"/>
    </row>
    <row r="12752" spans="2:2">
      <c r="B12752"/>
    </row>
    <row r="12753" spans="2:2">
      <c r="B12753"/>
    </row>
    <row r="12754" spans="2:2">
      <c r="B12754"/>
    </row>
    <row r="12755" spans="2:2">
      <c r="B12755"/>
    </row>
    <row r="12756" spans="2:2">
      <c r="B12756"/>
    </row>
    <row r="12757" spans="2:2">
      <c r="B12757"/>
    </row>
    <row r="12758" spans="2:2">
      <c r="B12758"/>
    </row>
    <row r="12759" spans="2:2">
      <c r="B12759"/>
    </row>
    <row r="12760" spans="2:2">
      <c r="B12760"/>
    </row>
    <row r="12761" spans="2:2">
      <c r="B12761"/>
    </row>
    <row r="12762" spans="2:2">
      <c r="B12762"/>
    </row>
    <row r="12763" spans="2:2">
      <c r="B12763"/>
    </row>
    <row r="12764" spans="2:2">
      <c r="B12764"/>
    </row>
    <row r="12765" spans="2:2">
      <c r="B12765"/>
    </row>
    <row r="12766" spans="2:2">
      <c r="B12766"/>
    </row>
    <row r="12767" spans="2:2">
      <c r="B12767"/>
    </row>
    <row r="12768" spans="2:2">
      <c r="B12768"/>
    </row>
    <row r="12769" spans="2:2">
      <c r="B12769"/>
    </row>
    <row r="12770" spans="2:2">
      <c r="B12770"/>
    </row>
    <row r="12771" spans="2:2">
      <c r="B12771"/>
    </row>
    <row r="12772" spans="2:2">
      <c r="B12772"/>
    </row>
    <row r="12773" spans="2:2">
      <c r="B12773"/>
    </row>
    <row r="12774" spans="2:2">
      <c r="B12774"/>
    </row>
    <row r="12775" spans="2:2">
      <c r="B12775"/>
    </row>
    <row r="12776" spans="2:2">
      <c r="B12776"/>
    </row>
    <row r="12777" spans="2:2">
      <c r="B12777"/>
    </row>
    <row r="12778" spans="2:2">
      <c r="B12778"/>
    </row>
    <row r="12779" spans="2:2">
      <c r="B12779"/>
    </row>
    <row r="12780" spans="2:2">
      <c r="B12780"/>
    </row>
    <row r="12781" spans="2:2">
      <c r="B12781"/>
    </row>
    <row r="12782" spans="2:2">
      <c r="B12782"/>
    </row>
    <row r="12783" spans="2:2">
      <c r="B12783"/>
    </row>
    <row r="12784" spans="2:2">
      <c r="B12784"/>
    </row>
    <row r="12785" spans="2:2">
      <c r="B12785"/>
    </row>
    <row r="12786" spans="2:2">
      <c r="B12786"/>
    </row>
    <row r="12787" spans="2:2">
      <c r="B12787"/>
    </row>
    <row r="12788" spans="2:2">
      <c r="B12788"/>
    </row>
    <row r="12789" spans="2:2">
      <c r="B12789"/>
    </row>
    <row r="12790" spans="2:2">
      <c r="B12790"/>
    </row>
    <row r="12791" spans="2:2">
      <c r="B12791"/>
    </row>
    <row r="12792" spans="2:2">
      <c r="B12792"/>
    </row>
    <row r="12793" spans="2:2">
      <c r="B12793"/>
    </row>
    <row r="12794" spans="2:2">
      <c r="B12794"/>
    </row>
    <row r="12795" spans="2:2">
      <c r="B12795"/>
    </row>
    <row r="12796" spans="2:2">
      <c r="B12796"/>
    </row>
    <row r="12797" spans="2:2">
      <c r="B12797"/>
    </row>
    <row r="12798" spans="2:2">
      <c r="B12798"/>
    </row>
    <row r="12799" spans="2:2">
      <c r="B12799"/>
    </row>
    <row r="12800" spans="2:2">
      <c r="B12800"/>
    </row>
    <row r="12801" spans="2:2">
      <c r="B12801"/>
    </row>
    <row r="12802" spans="2:2">
      <c r="B12802"/>
    </row>
    <row r="12803" spans="2:2">
      <c r="B12803"/>
    </row>
    <row r="12804" spans="2:2">
      <c r="B12804"/>
    </row>
    <row r="12805" spans="2:2">
      <c r="B12805"/>
    </row>
    <row r="12806" spans="2:2">
      <c r="B12806"/>
    </row>
    <row r="12807" spans="2:2">
      <c r="B12807"/>
    </row>
    <row r="12808" spans="2:2">
      <c r="B12808"/>
    </row>
    <row r="12809" spans="2:2">
      <c r="B12809"/>
    </row>
    <row r="12810" spans="2:2">
      <c r="B12810"/>
    </row>
    <row r="12811" spans="2:2">
      <c r="B12811"/>
    </row>
    <row r="12812" spans="2:2">
      <c r="B12812"/>
    </row>
    <row r="12813" spans="2:2">
      <c r="B12813"/>
    </row>
    <row r="12814" spans="2:2">
      <c r="B12814"/>
    </row>
    <row r="12815" spans="2:2">
      <c r="B12815"/>
    </row>
    <row r="12816" spans="2:2">
      <c r="B12816"/>
    </row>
    <row r="12817" spans="2:2">
      <c r="B12817"/>
    </row>
    <row r="12818" spans="2:2">
      <c r="B12818"/>
    </row>
    <row r="12819" spans="2:2">
      <c r="B12819"/>
    </row>
    <row r="12820" spans="2:2">
      <c r="B12820"/>
    </row>
    <row r="12821" spans="2:2">
      <c r="B12821"/>
    </row>
    <row r="12822" spans="2:2">
      <c r="B12822"/>
    </row>
    <row r="12823" spans="2:2">
      <c r="B12823"/>
    </row>
    <row r="12824" spans="2:2">
      <c r="B12824"/>
    </row>
    <row r="12825" spans="2:2">
      <c r="B12825"/>
    </row>
    <row r="12826" spans="2:2">
      <c r="B12826"/>
    </row>
    <row r="12827" spans="2:2">
      <c r="B12827"/>
    </row>
    <row r="12828" spans="2:2">
      <c r="B12828"/>
    </row>
    <row r="12829" spans="2:2">
      <c r="B12829"/>
    </row>
    <row r="12830" spans="2:2">
      <c r="B12830"/>
    </row>
    <row r="12831" spans="2:2">
      <c r="B12831"/>
    </row>
    <row r="12832" spans="2:2">
      <c r="B12832"/>
    </row>
    <row r="12833" spans="2:2">
      <c r="B12833"/>
    </row>
    <row r="12834" spans="2:2">
      <c r="B12834"/>
    </row>
    <row r="12835" spans="2:2">
      <c r="B12835"/>
    </row>
    <row r="12836" spans="2:2">
      <c r="B12836"/>
    </row>
    <row r="12837" spans="2:2">
      <c r="B12837"/>
    </row>
    <row r="12838" spans="2:2">
      <c r="B12838"/>
    </row>
    <row r="12839" spans="2:2">
      <c r="B12839"/>
    </row>
    <row r="12840" spans="2:2">
      <c r="B12840"/>
    </row>
    <row r="12841" spans="2:2">
      <c r="B12841"/>
    </row>
    <row r="12842" spans="2:2">
      <c r="B12842"/>
    </row>
    <row r="12843" spans="2:2">
      <c r="B12843"/>
    </row>
    <row r="12844" spans="2:2">
      <c r="B12844"/>
    </row>
    <row r="12845" spans="2:2">
      <c r="B12845"/>
    </row>
    <row r="12846" spans="2:2">
      <c r="B12846"/>
    </row>
    <row r="12847" spans="2:2">
      <c r="B12847"/>
    </row>
    <row r="12848" spans="2:2">
      <c r="B12848"/>
    </row>
    <row r="12849" spans="2:2">
      <c r="B12849"/>
    </row>
    <row r="12850" spans="2:2">
      <c r="B12850"/>
    </row>
    <row r="12851" spans="2:2">
      <c r="B12851"/>
    </row>
    <row r="12852" spans="2:2">
      <c r="B12852"/>
    </row>
    <row r="12853" spans="2:2">
      <c r="B12853"/>
    </row>
    <row r="12854" spans="2:2">
      <c r="B12854"/>
    </row>
    <row r="12855" spans="2:2">
      <c r="B12855"/>
    </row>
    <row r="12856" spans="2:2">
      <c r="B12856"/>
    </row>
    <row r="12857" spans="2:2">
      <c r="B12857"/>
    </row>
    <row r="12858" spans="2:2">
      <c r="B12858"/>
    </row>
    <row r="12859" spans="2:2">
      <c r="B12859"/>
    </row>
    <row r="12860" spans="2:2">
      <c r="B12860"/>
    </row>
    <row r="12861" spans="2:2">
      <c r="B12861"/>
    </row>
    <row r="12862" spans="2:2">
      <c r="B12862"/>
    </row>
    <row r="12863" spans="2:2">
      <c r="B12863"/>
    </row>
    <row r="12864" spans="2:2">
      <c r="B12864"/>
    </row>
    <row r="12865" spans="2:2">
      <c r="B12865"/>
    </row>
    <row r="12866" spans="2:2">
      <c r="B12866"/>
    </row>
    <row r="12867" spans="2:2">
      <c r="B12867"/>
    </row>
    <row r="12868" spans="2:2">
      <c r="B12868"/>
    </row>
    <row r="12869" spans="2:2">
      <c r="B12869"/>
    </row>
    <row r="12870" spans="2:2">
      <c r="B12870"/>
    </row>
    <row r="12871" spans="2:2">
      <c r="B12871"/>
    </row>
    <row r="12872" spans="2:2">
      <c r="B12872"/>
    </row>
    <row r="12873" spans="2:2">
      <c r="B12873"/>
    </row>
    <row r="12874" spans="2:2">
      <c r="B12874"/>
    </row>
    <row r="12875" spans="2:2">
      <c r="B12875"/>
    </row>
    <row r="12876" spans="2:2">
      <c r="B12876"/>
    </row>
    <row r="12877" spans="2:2">
      <c r="B12877"/>
    </row>
    <row r="12878" spans="2:2">
      <c r="B12878"/>
    </row>
    <row r="12879" spans="2:2">
      <c r="B12879"/>
    </row>
    <row r="12880" spans="2:2">
      <c r="B12880"/>
    </row>
    <row r="12881" spans="2:2">
      <c r="B12881"/>
    </row>
    <row r="12882" spans="2:2">
      <c r="B12882"/>
    </row>
    <row r="12883" spans="2:2">
      <c r="B12883"/>
    </row>
    <row r="12884" spans="2:2">
      <c r="B12884"/>
    </row>
    <row r="12885" spans="2:2">
      <c r="B12885"/>
    </row>
    <row r="12886" spans="2:2">
      <c r="B12886"/>
    </row>
    <row r="12887" spans="2:2">
      <c r="B12887"/>
    </row>
    <row r="12888" spans="2:2">
      <c r="B12888"/>
    </row>
    <row r="12889" spans="2:2">
      <c r="B12889"/>
    </row>
    <row r="12890" spans="2:2">
      <c r="B12890"/>
    </row>
    <row r="12891" spans="2:2">
      <c r="B12891"/>
    </row>
    <row r="12892" spans="2:2">
      <c r="B12892"/>
    </row>
    <row r="12893" spans="2:2">
      <c r="B12893"/>
    </row>
    <row r="12894" spans="2:2">
      <c r="B12894"/>
    </row>
    <row r="12895" spans="2:2">
      <c r="B12895"/>
    </row>
    <row r="12896" spans="2:2">
      <c r="B12896"/>
    </row>
    <row r="12897" spans="2:2">
      <c r="B12897"/>
    </row>
    <row r="12898" spans="2:2">
      <c r="B12898"/>
    </row>
    <row r="12899" spans="2:2">
      <c r="B12899"/>
    </row>
    <row r="12900" spans="2:2">
      <c r="B12900"/>
    </row>
    <row r="12901" spans="2:2">
      <c r="B12901"/>
    </row>
    <row r="12902" spans="2:2">
      <c r="B12902"/>
    </row>
    <row r="12903" spans="2:2">
      <c r="B12903"/>
    </row>
    <row r="12904" spans="2:2">
      <c r="B12904"/>
    </row>
    <row r="12905" spans="2:2">
      <c r="B12905"/>
    </row>
    <row r="12906" spans="2:2">
      <c r="B12906"/>
    </row>
    <row r="12907" spans="2:2">
      <c r="B12907"/>
    </row>
    <row r="12908" spans="2:2">
      <c r="B12908"/>
    </row>
    <row r="12909" spans="2:2">
      <c r="B12909"/>
    </row>
    <row r="12910" spans="2:2">
      <c r="B12910"/>
    </row>
    <row r="12911" spans="2:2">
      <c r="B12911"/>
    </row>
    <row r="12912" spans="2:2">
      <c r="B12912"/>
    </row>
    <row r="12913" spans="2:2">
      <c r="B12913"/>
    </row>
    <row r="12914" spans="2:2">
      <c r="B12914"/>
    </row>
    <row r="12915" spans="2:2">
      <c r="B12915"/>
    </row>
    <row r="12916" spans="2:2">
      <c r="B12916"/>
    </row>
    <row r="12917" spans="2:2">
      <c r="B12917"/>
    </row>
    <row r="12918" spans="2:2">
      <c r="B12918"/>
    </row>
    <row r="12919" spans="2:2">
      <c r="B12919"/>
    </row>
    <row r="12920" spans="2:2">
      <c r="B12920"/>
    </row>
    <row r="12921" spans="2:2">
      <c r="B12921"/>
    </row>
    <row r="12922" spans="2:2">
      <c r="B12922"/>
    </row>
    <row r="12923" spans="2:2">
      <c r="B12923"/>
    </row>
    <row r="12924" spans="2:2">
      <c r="B12924"/>
    </row>
    <row r="12925" spans="2:2">
      <c r="B12925"/>
    </row>
    <row r="12926" spans="2:2">
      <c r="B12926"/>
    </row>
    <row r="12927" spans="2:2">
      <c r="B12927"/>
    </row>
    <row r="12928" spans="2:2">
      <c r="B12928"/>
    </row>
    <row r="12929" spans="2:2">
      <c r="B12929"/>
    </row>
    <row r="12930" spans="2:2">
      <c r="B12930"/>
    </row>
    <row r="12931" spans="2:2">
      <c r="B12931"/>
    </row>
    <row r="12932" spans="2:2">
      <c r="B12932"/>
    </row>
    <row r="12933" spans="2:2">
      <c r="B12933"/>
    </row>
    <row r="12934" spans="2:2">
      <c r="B12934"/>
    </row>
    <row r="12935" spans="2:2">
      <c r="B12935"/>
    </row>
    <row r="12936" spans="2:2">
      <c r="B12936"/>
    </row>
    <row r="12937" spans="2:2">
      <c r="B12937"/>
    </row>
    <row r="12938" spans="2:2">
      <c r="B12938"/>
    </row>
    <row r="12939" spans="2:2">
      <c r="B12939"/>
    </row>
    <row r="12940" spans="2:2">
      <c r="B12940"/>
    </row>
    <row r="12941" spans="2:2">
      <c r="B12941"/>
    </row>
    <row r="12942" spans="2:2">
      <c r="B12942"/>
    </row>
    <row r="12943" spans="2:2">
      <c r="B12943"/>
    </row>
    <row r="12944" spans="2:2">
      <c r="B12944"/>
    </row>
    <row r="12945" spans="2:2">
      <c r="B12945"/>
    </row>
    <row r="12946" spans="2:2">
      <c r="B12946"/>
    </row>
    <row r="12947" spans="2:2">
      <c r="B12947"/>
    </row>
    <row r="12948" spans="2:2">
      <c r="B12948"/>
    </row>
    <row r="12949" spans="2:2">
      <c r="B12949"/>
    </row>
    <row r="12950" spans="2:2">
      <c r="B12950"/>
    </row>
    <row r="12951" spans="2:2">
      <c r="B12951"/>
    </row>
    <row r="12952" spans="2:2">
      <c r="B12952"/>
    </row>
    <row r="12953" spans="2:2">
      <c r="B12953"/>
    </row>
    <row r="12954" spans="2:2">
      <c r="B12954"/>
    </row>
    <row r="12955" spans="2:2">
      <c r="B12955"/>
    </row>
    <row r="12956" spans="2:2">
      <c r="B12956"/>
    </row>
    <row r="12957" spans="2:2">
      <c r="B12957"/>
    </row>
    <row r="12958" spans="2:2">
      <c r="B12958"/>
    </row>
    <row r="12959" spans="2:2">
      <c r="B12959"/>
    </row>
    <row r="12960" spans="2:2">
      <c r="B12960"/>
    </row>
    <row r="12961" spans="2:2">
      <c r="B12961"/>
    </row>
    <row r="12962" spans="2:2">
      <c r="B12962"/>
    </row>
    <row r="12963" spans="2:2">
      <c r="B12963"/>
    </row>
    <row r="12964" spans="2:2">
      <c r="B12964"/>
    </row>
    <row r="12965" spans="2:2">
      <c r="B12965"/>
    </row>
    <row r="12966" spans="2:2">
      <c r="B12966"/>
    </row>
    <row r="12967" spans="2:2">
      <c r="B12967"/>
    </row>
    <row r="12968" spans="2:2">
      <c r="B12968"/>
    </row>
    <row r="12969" spans="2:2">
      <c r="B12969"/>
    </row>
    <row r="12970" spans="2:2">
      <c r="B12970"/>
    </row>
    <row r="12971" spans="2:2">
      <c r="B12971"/>
    </row>
    <row r="12972" spans="2:2">
      <c r="B12972"/>
    </row>
    <row r="12973" spans="2:2">
      <c r="B12973"/>
    </row>
    <row r="12974" spans="2:2">
      <c r="B12974"/>
    </row>
    <row r="12975" spans="2:2">
      <c r="B12975"/>
    </row>
    <row r="12976" spans="2:2">
      <c r="B12976"/>
    </row>
    <row r="12977" spans="2:2">
      <c r="B12977"/>
    </row>
    <row r="12978" spans="2:2">
      <c r="B12978"/>
    </row>
    <row r="12979" spans="2:2">
      <c r="B12979"/>
    </row>
    <row r="12980" spans="2:2">
      <c r="B12980"/>
    </row>
    <row r="12981" spans="2:2">
      <c r="B12981"/>
    </row>
    <row r="12982" spans="2:2">
      <c r="B12982"/>
    </row>
    <row r="12983" spans="2:2">
      <c r="B12983"/>
    </row>
    <row r="12984" spans="2:2">
      <c r="B12984"/>
    </row>
    <row r="12985" spans="2:2">
      <c r="B12985"/>
    </row>
    <row r="12986" spans="2:2">
      <c r="B12986"/>
    </row>
    <row r="12987" spans="2:2">
      <c r="B12987"/>
    </row>
    <row r="12988" spans="2:2">
      <c r="B12988"/>
    </row>
    <row r="12989" spans="2:2">
      <c r="B12989"/>
    </row>
    <row r="12990" spans="2:2">
      <c r="B12990"/>
    </row>
    <row r="12991" spans="2:2">
      <c r="B12991"/>
    </row>
    <row r="12992" spans="2:2">
      <c r="B12992"/>
    </row>
    <row r="12993" spans="2:2">
      <c r="B12993"/>
    </row>
    <row r="12994" spans="2:2">
      <c r="B12994"/>
    </row>
    <row r="12995" spans="2:2">
      <c r="B12995"/>
    </row>
    <row r="12996" spans="2:2">
      <c r="B12996"/>
    </row>
    <row r="12997" spans="2:2">
      <c r="B12997"/>
    </row>
    <row r="12998" spans="2:2">
      <c r="B12998"/>
    </row>
    <row r="12999" spans="2:2">
      <c r="B12999"/>
    </row>
    <row r="13000" spans="2:2">
      <c r="B13000"/>
    </row>
    <row r="13001" spans="2:2">
      <c r="B13001"/>
    </row>
    <row r="13002" spans="2:2">
      <c r="B13002"/>
    </row>
    <row r="13003" spans="2:2">
      <c r="B13003"/>
    </row>
    <row r="13004" spans="2:2">
      <c r="B13004"/>
    </row>
    <row r="13005" spans="2:2">
      <c r="B13005"/>
    </row>
    <row r="13006" spans="2:2">
      <c r="B13006"/>
    </row>
    <row r="13007" spans="2:2">
      <c r="B13007"/>
    </row>
    <row r="13008" spans="2:2">
      <c r="B13008"/>
    </row>
    <row r="13009" spans="2:2">
      <c r="B13009"/>
    </row>
    <row r="13010" spans="2:2">
      <c r="B13010"/>
    </row>
    <row r="13011" spans="2:2">
      <c r="B13011"/>
    </row>
    <row r="13012" spans="2:2">
      <c r="B13012"/>
    </row>
    <row r="13013" spans="2:2">
      <c r="B13013"/>
    </row>
    <row r="13014" spans="2:2">
      <c r="B13014"/>
    </row>
    <row r="13015" spans="2:2">
      <c r="B13015"/>
    </row>
    <row r="13016" spans="2:2">
      <c r="B13016"/>
    </row>
    <row r="13017" spans="2:2">
      <c r="B13017"/>
    </row>
    <row r="13018" spans="2:2">
      <c r="B13018"/>
    </row>
    <row r="13019" spans="2:2">
      <c r="B13019"/>
    </row>
    <row r="13020" spans="2:2">
      <c r="B13020"/>
    </row>
    <row r="13021" spans="2:2">
      <c r="B13021"/>
    </row>
    <row r="13022" spans="2:2">
      <c r="B13022"/>
    </row>
    <row r="13023" spans="2:2">
      <c r="B13023"/>
    </row>
    <row r="13024" spans="2:2">
      <c r="B13024"/>
    </row>
    <row r="13025" spans="2:2">
      <c r="B13025"/>
    </row>
    <row r="13026" spans="2:2">
      <c r="B13026"/>
    </row>
    <row r="13027" spans="2:2">
      <c r="B13027"/>
    </row>
    <row r="13028" spans="2:2">
      <c r="B13028"/>
    </row>
    <row r="13029" spans="2:2">
      <c r="B13029"/>
    </row>
    <row r="13030" spans="2:2">
      <c r="B13030"/>
    </row>
    <row r="13031" spans="2:2">
      <c r="B13031"/>
    </row>
    <row r="13032" spans="2:2">
      <c r="B13032"/>
    </row>
    <row r="13033" spans="2:2">
      <c r="B13033"/>
    </row>
    <row r="13034" spans="2:2">
      <c r="B13034"/>
    </row>
    <row r="13035" spans="2:2">
      <c r="B13035"/>
    </row>
    <row r="13036" spans="2:2">
      <c r="B13036"/>
    </row>
    <row r="13037" spans="2:2">
      <c r="B13037"/>
    </row>
    <row r="13038" spans="2:2">
      <c r="B13038"/>
    </row>
    <row r="13039" spans="2:2">
      <c r="B13039"/>
    </row>
    <row r="13040" spans="2:2">
      <c r="B13040"/>
    </row>
    <row r="13041" spans="2:2">
      <c r="B13041"/>
    </row>
    <row r="13042" spans="2:2">
      <c r="B13042"/>
    </row>
    <row r="13043" spans="2:2">
      <c r="B13043"/>
    </row>
    <row r="13044" spans="2:2">
      <c r="B13044"/>
    </row>
    <row r="13045" spans="2:2">
      <c r="B13045"/>
    </row>
    <row r="13046" spans="2:2">
      <c r="B13046"/>
    </row>
    <row r="13047" spans="2:2">
      <c r="B13047"/>
    </row>
    <row r="13048" spans="2:2">
      <c r="B13048"/>
    </row>
    <row r="13049" spans="2:2">
      <c r="B13049"/>
    </row>
    <row r="13050" spans="2:2">
      <c r="B13050"/>
    </row>
    <row r="13051" spans="2:2">
      <c r="B13051"/>
    </row>
    <row r="13052" spans="2:2">
      <c r="B13052"/>
    </row>
    <row r="13053" spans="2:2">
      <c r="B13053"/>
    </row>
    <row r="13054" spans="2:2">
      <c r="B13054"/>
    </row>
    <row r="13055" spans="2:2">
      <c r="B13055"/>
    </row>
    <row r="13056" spans="2:2">
      <c r="B13056"/>
    </row>
    <row r="13057" spans="2:2">
      <c r="B13057"/>
    </row>
    <row r="13058" spans="2:2">
      <c r="B13058"/>
    </row>
    <row r="13059" spans="2:2">
      <c r="B13059"/>
    </row>
    <row r="13060" spans="2:2">
      <c r="B13060"/>
    </row>
    <row r="13061" spans="2:2">
      <c r="B13061"/>
    </row>
    <row r="13062" spans="2:2">
      <c r="B13062"/>
    </row>
    <row r="13063" spans="2:2">
      <c r="B13063"/>
    </row>
    <row r="13064" spans="2:2">
      <c r="B13064"/>
    </row>
    <row r="13065" spans="2:2">
      <c r="B13065"/>
    </row>
    <row r="13066" spans="2:2">
      <c r="B13066"/>
    </row>
    <row r="13067" spans="2:2">
      <c r="B13067"/>
    </row>
    <row r="13068" spans="2:2">
      <c r="B13068"/>
    </row>
    <row r="13069" spans="2:2">
      <c r="B13069"/>
    </row>
    <row r="13070" spans="2:2">
      <c r="B13070"/>
    </row>
    <row r="13071" spans="2:2">
      <c r="B13071"/>
    </row>
    <row r="13072" spans="2:2">
      <c r="B13072"/>
    </row>
    <row r="13073" spans="2:2">
      <c r="B13073"/>
    </row>
    <row r="13074" spans="2:2">
      <c r="B13074"/>
    </row>
    <row r="13075" spans="2:2">
      <c r="B13075"/>
    </row>
    <row r="13076" spans="2:2">
      <c r="B13076"/>
    </row>
    <row r="13077" spans="2:2">
      <c r="B13077"/>
    </row>
    <row r="13078" spans="2:2">
      <c r="B13078"/>
    </row>
    <row r="13079" spans="2:2">
      <c r="B13079"/>
    </row>
    <row r="13080" spans="2:2">
      <c r="B13080"/>
    </row>
    <row r="13081" spans="2:2">
      <c r="B13081"/>
    </row>
    <row r="13082" spans="2:2">
      <c r="B13082"/>
    </row>
    <row r="13083" spans="2:2">
      <c r="B13083"/>
    </row>
    <row r="13084" spans="2:2">
      <c r="B13084"/>
    </row>
    <row r="13085" spans="2:2">
      <c r="B13085"/>
    </row>
    <row r="13086" spans="2:2">
      <c r="B13086"/>
    </row>
    <row r="13087" spans="2:2">
      <c r="B13087"/>
    </row>
    <row r="13088" spans="2:2">
      <c r="B13088"/>
    </row>
    <row r="13089" spans="2:2">
      <c r="B13089"/>
    </row>
    <row r="13090" spans="2:2">
      <c r="B13090"/>
    </row>
    <row r="13091" spans="2:2">
      <c r="B13091"/>
    </row>
    <row r="13092" spans="2:2">
      <c r="B13092"/>
    </row>
    <row r="13093" spans="2:2">
      <c r="B13093"/>
    </row>
    <row r="13094" spans="2:2">
      <c r="B13094"/>
    </row>
    <row r="13095" spans="2:2">
      <c r="B13095"/>
    </row>
    <row r="13096" spans="2:2">
      <c r="B13096"/>
    </row>
    <row r="13097" spans="2:2">
      <c r="B13097"/>
    </row>
    <row r="13098" spans="2:2">
      <c r="B13098"/>
    </row>
    <row r="13099" spans="2:2">
      <c r="B13099"/>
    </row>
    <row r="13100" spans="2:2">
      <c r="B13100"/>
    </row>
    <row r="13101" spans="2:2">
      <c r="B13101"/>
    </row>
    <row r="13102" spans="2:2">
      <c r="B13102"/>
    </row>
    <row r="13103" spans="2:2">
      <c r="B13103"/>
    </row>
    <row r="13104" spans="2:2">
      <c r="B13104"/>
    </row>
    <row r="13105" spans="2:2">
      <c r="B13105"/>
    </row>
    <row r="13106" spans="2:2">
      <c r="B13106"/>
    </row>
    <row r="13107" spans="2:2">
      <c r="B13107"/>
    </row>
    <row r="13108" spans="2:2">
      <c r="B13108"/>
    </row>
    <row r="13109" spans="2:2">
      <c r="B13109"/>
    </row>
    <row r="13110" spans="2:2">
      <c r="B13110"/>
    </row>
    <row r="13111" spans="2:2">
      <c r="B13111"/>
    </row>
    <row r="13112" spans="2:2">
      <c r="B13112"/>
    </row>
    <row r="13113" spans="2:2">
      <c r="B13113"/>
    </row>
    <row r="13114" spans="2:2">
      <c r="B13114"/>
    </row>
    <row r="13115" spans="2:2">
      <c r="B13115"/>
    </row>
    <row r="13116" spans="2:2">
      <c r="B13116"/>
    </row>
    <row r="13117" spans="2:2">
      <c r="B13117"/>
    </row>
    <row r="13118" spans="2:2">
      <c r="B13118"/>
    </row>
    <row r="13119" spans="2:2">
      <c r="B13119"/>
    </row>
    <row r="13120" spans="2:2">
      <c r="B13120"/>
    </row>
    <row r="13121" spans="2:2">
      <c r="B13121"/>
    </row>
    <row r="13122" spans="2:2">
      <c r="B13122"/>
    </row>
    <row r="13123" spans="2:2">
      <c r="B13123"/>
    </row>
    <row r="13124" spans="2:2">
      <c r="B13124"/>
    </row>
    <row r="13125" spans="2:2">
      <c r="B13125"/>
    </row>
    <row r="13126" spans="2:2">
      <c r="B13126"/>
    </row>
    <row r="13127" spans="2:2">
      <c r="B13127"/>
    </row>
    <row r="13128" spans="2:2">
      <c r="B13128"/>
    </row>
    <row r="13129" spans="2:2">
      <c r="B13129"/>
    </row>
    <row r="13130" spans="2:2">
      <c r="B13130"/>
    </row>
    <row r="13131" spans="2:2">
      <c r="B13131"/>
    </row>
    <row r="13132" spans="2:2">
      <c r="B13132"/>
    </row>
    <row r="13133" spans="2:2">
      <c r="B13133"/>
    </row>
    <row r="13134" spans="2:2">
      <c r="B13134"/>
    </row>
    <row r="13135" spans="2:2">
      <c r="B13135"/>
    </row>
    <row r="13136" spans="2:2">
      <c r="B13136"/>
    </row>
    <row r="13137" spans="2:2">
      <c r="B13137"/>
    </row>
    <row r="13138" spans="2:2">
      <c r="B13138"/>
    </row>
    <row r="13139" spans="2:2">
      <c r="B13139"/>
    </row>
    <row r="13140" spans="2:2">
      <c r="B13140"/>
    </row>
    <row r="13141" spans="2:2">
      <c r="B13141"/>
    </row>
    <row r="13142" spans="2:2">
      <c r="B13142"/>
    </row>
    <row r="13143" spans="2:2">
      <c r="B13143"/>
    </row>
    <row r="13144" spans="2:2">
      <c r="B13144"/>
    </row>
    <row r="13145" spans="2:2">
      <c r="B13145"/>
    </row>
    <row r="13146" spans="2:2">
      <c r="B13146"/>
    </row>
    <row r="13147" spans="2:2">
      <c r="B13147"/>
    </row>
    <row r="13148" spans="2:2">
      <c r="B13148"/>
    </row>
    <row r="13149" spans="2:2">
      <c r="B13149"/>
    </row>
    <row r="13150" spans="2:2">
      <c r="B13150"/>
    </row>
    <row r="13151" spans="2:2">
      <c r="B13151"/>
    </row>
    <row r="13152" spans="2:2">
      <c r="B13152"/>
    </row>
    <row r="13153" spans="2:2">
      <c r="B13153"/>
    </row>
    <row r="13154" spans="2:2">
      <c r="B13154"/>
    </row>
    <row r="13155" spans="2:2">
      <c r="B13155"/>
    </row>
    <row r="13156" spans="2:2">
      <c r="B13156"/>
    </row>
    <row r="13157" spans="2:2">
      <c r="B13157"/>
    </row>
    <row r="13158" spans="2:2">
      <c r="B13158"/>
    </row>
    <row r="13159" spans="2:2">
      <c r="B13159"/>
    </row>
    <row r="13160" spans="2:2">
      <c r="B13160"/>
    </row>
    <row r="13161" spans="2:2">
      <c r="B13161"/>
    </row>
    <row r="13162" spans="2:2">
      <c r="B13162"/>
    </row>
    <row r="13163" spans="2:2">
      <c r="B13163"/>
    </row>
    <row r="13164" spans="2:2">
      <c r="B13164"/>
    </row>
    <row r="13165" spans="2:2">
      <c r="B13165"/>
    </row>
    <row r="13166" spans="2:2">
      <c r="B13166"/>
    </row>
    <row r="13167" spans="2:2">
      <c r="B13167"/>
    </row>
    <row r="13168" spans="2:2">
      <c r="B13168"/>
    </row>
    <row r="13169" spans="2:2">
      <c r="B13169"/>
    </row>
    <row r="13170" spans="2:2">
      <c r="B13170"/>
    </row>
    <row r="13171" spans="2:2">
      <c r="B13171"/>
    </row>
    <row r="13172" spans="2:2">
      <c r="B13172"/>
    </row>
    <row r="13173" spans="2:2">
      <c r="B13173"/>
    </row>
    <row r="13174" spans="2:2">
      <c r="B13174"/>
    </row>
    <row r="13175" spans="2:2">
      <c r="B13175"/>
    </row>
    <row r="13176" spans="2:2">
      <c r="B13176"/>
    </row>
    <row r="13177" spans="2:2">
      <c r="B13177"/>
    </row>
    <row r="13178" spans="2:2">
      <c r="B13178"/>
    </row>
    <row r="13179" spans="2:2">
      <c r="B13179"/>
    </row>
    <row r="13180" spans="2:2">
      <c r="B13180"/>
    </row>
    <row r="13181" spans="2:2">
      <c r="B13181"/>
    </row>
    <row r="13182" spans="2:2">
      <c r="B13182"/>
    </row>
    <row r="13183" spans="2:2">
      <c r="B13183"/>
    </row>
    <row r="13184" spans="2:2">
      <c r="B13184"/>
    </row>
    <row r="13185" spans="2:2">
      <c r="B13185"/>
    </row>
    <row r="13186" spans="2:2">
      <c r="B13186"/>
    </row>
    <row r="13187" spans="2:2">
      <c r="B13187"/>
    </row>
    <row r="13188" spans="2:2">
      <c r="B13188"/>
    </row>
    <row r="13189" spans="2:2">
      <c r="B13189"/>
    </row>
    <row r="13190" spans="2:2">
      <c r="B13190"/>
    </row>
    <row r="13191" spans="2:2">
      <c r="B13191"/>
    </row>
    <row r="13192" spans="2:2">
      <c r="B13192"/>
    </row>
    <row r="13193" spans="2:2">
      <c r="B13193"/>
    </row>
    <row r="13194" spans="2:2">
      <c r="B13194"/>
    </row>
    <row r="13195" spans="2:2">
      <c r="B13195"/>
    </row>
    <row r="13196" spans="2:2">
      <c r="B13196"/>
    </row>
    <row r="13197" spans="2:2">
      <c r="B13197"/>
    </row>
    <row r="13198" spans="2:2">
      <c r="B13198"/>
    </row>
    <row r="13199" spans="2:2">
      <c r="B13199"/>
    </row>
    <row r="13200" spans="2:2">
      <c r="B13200"/>
    </row>
    <row r="13201" spans="2:2">
      <c r="B13201"/>
    </row>
    <row r="13202" spans="2:2">
      <c r="B13202"/>
    </row>
    <row r="13203" spans="2:2">
      <c r="B13203"/>
    </row>
    <row r="13204" spans="2:2">
      <c r="B13204"/>
    </row>
    <row r="13205" spans="2:2">
      <c r="B13205"/>
    </row>
    <row r="13206" spans="2:2">
      <c r="B13206"/>
    </row>
    <row r="13207" spans="2:2">
      <c r="B13207"/>
    </row>
    <row r="13208" spans="2:2">
      <c r="B13208"/>
    </row>
    <row r="13209" spans="2:2">
      <c r="B13209"/>
    </row>
    <row r="13210" spans="2:2">
      <c r="B13210"/>
    </row>
    <row r="13211" spans="2:2">
      <c r="B13211"/>
    </row>
    <row r="13212" spans="2:2">
      <c r="B13212"/>
    </row>
    <row r="13213" spans="2:2">
      <c r="B13213"/>
    </row>
    <row r="13214" spans="2:2">
      <c r="B13214"/>
    </row>
    <row r="13215" spans="2:2">
      <c r="B13215"/>
    </row>
    <row r="13216" spans="2:2">
      <c r="B13216"/>
    </row>
    <row r="13217" spans="2:2">
      <c r="B13217"/>
    </row>
    <row r="13218" spans="2:2">
      <c r="B13218"/>
    </row>
    <row r="13219" spans="2:2">
      <c r="B13219"/>
    </row>
    <row r="13220" spans="2:2">
      <c r="B13220"/>
    </row>
    <row r="13221" spans="2:2">
      <c r="B13221"/>
    </row>
    <row r="13222" spans="2:2">
      <c r="B13222"/>
    </row>
    <row r="13223" spans="2:2">
      <c r="B13223"/>
    </row>
    <row r="13224" spans="2:2">
      <c r="B13224"/>
    </row>
    <row r="13225" spans="2:2">
      <c r="B13225"/>
    </row>
    <row r="13226" spans="2:2">
      <c r="B13226"/>
    </row>
    <row r="13227" spans="2:2">
      <c r="B13227"/>
    </row>
    <row r="13228" spans="2:2">
      <c r="B13228"/>
    </row>
    <row r="13229" spans="2:2">
      <c r="B13229"/>
    </row>
    <row r="13230" spans="2:2">
      <c r="B13230"/>
    </row>
    <row r="13231" spans="2:2">
      <c r="B13231"/>
    </row>
    <row r="13232" spans="2:2">
      <c r="B13232"/>
    </row>
    <row r="13233" spans="2:2">
      <c r="B13233"/>
    </row>
    <row r="13234" spans="2:2">
      <c r="B13234"/>
    </row>
    <row r="13235" spans="2:2">
      <c r="B13235"/>
    </row>
    <row r="13236" spans="2:2">
      <c r="B13236"/>
    </row>
    <row r="13237" spans="2:2">
      <c r="B13237"/>
    </row>
    <row r="13238" spans="2:2">
      <c r="B13238"/>
    </row>
    <row r="13239" spans="2:2">
      <c r="B13239"/>
    </row>
    <row r="13240" spans="2:2">
      <c r="B13240"/>
    </row>
    <row r="13241" spans="2:2">
      <c r="B13241"/>
    </row>
    <row r="13242" spans="2:2">
      <c r="B13242"/>
    </row>
    <row r="13243" spans="2:2">
      <c r="B13243"/>
    </row>
    <row r="13244" spans="2:2">
      <c r="B13244"/>
    </row>
    <row r="13245" spans="2:2">
      <c r="B13245"/>
    </row>
    <row r="13246" spans="2:2">
      <c r="B13246"/>
    </row>
    <row r="13247" spans="2:2">
      <c r="B13247"/>
    </row>
    <row r="13248" spans="2:2">
      <c r="B13248"/>
    </row>
    <row r="13249" spans="2:2">
      <c r="B13249"/>
    </row>
    <row r="13250" spans="2:2">
      <c r="B13250"/>
    </row>
    <row r="13251" spans="2:2">
      <c r="B13251"/>
    </row>
    <row r="13252" spans="2:2">
      <c r="B13252"/>
    </row>
    <row r="13253" spans="2:2">
      <c r="B13253"/>
    </row>
    <row r="13254" spans="2:2">
      <c r="B13254"/>
    </row>
    <row r="13255" spans="2:2">
      <c r="B13255"/>
    </row>
    <row r="13256" spans="2:2">
      <c r="B13256"/>
    </row>
    <row r="13257" spans="2:2">
      <c r="B13257"/>
    </row>
    <row r="13258" spans="2:2">
      <c r="B13258"/>
    </row>
    <row r="13259" spans="2:2">
      <c r="B13259"/>
    </row>
    <row r="13260" spans="2:2">
      <c r="B13260"/>
    </row>
    <row r="13261" spans="2:2">
      <c r="B13261"/>
    </row>
    <row r="13262" spans="2:2">
      <c r="B13262"/>
    </row>
    <row r="13263" spans="2:2">
      <c r="B13263"/>
    </row>
    <row r="13264" spans="2:2">
      <c r="B13264"/>
    </row>
    <row r="13265" spans="2:2">
      <c r="B13265"/>
    </row>
    <row r="13266" spans="2:2">
      <c r="B13266"/>
    </row>
    <row r="13267" spans="2:2">
      <c r="B13267"/>
    </row>
    <row r="13268" spans="2:2">
      <c r="B13268"/>
    </row>
    <row r="13269" spans="2:2">
      <c r="B13269"/>
    </row>
    <row r="13270" spans="2:2">
      <c r="B13270"/>
    </row>
    <row r="13271" spans="2:2">
      <c r="B13271"/>
    </row>
    <row r="13272" spans="2:2">
      <c r="B13272"/>
    </row>
    <row r="13273" spans="2:2">
      <c r="B13273"/>
    </row>
    <row r="13274" spans="2:2">
      <c r="B13274"/>
    </row>
    <row r="13275" spans="2:2">
      <c r="B13275"/>
    </row>
    <row r="13276" spans="2:2">
      <c r="B13276"/>
    </row>
    <row r="13277" spans="2:2">
      <c r="B13277"/>
    </row>
    <row r="13278" spans="2:2">
      <c r="B13278"/>
    </row>
    <row r="13279" spans="2:2">
      <c r="B13279"/>
    </row>
    <row r="13280" spans="2:2">
      <c r="B13280"/>
    </row>
    <row r="13281" spans="2:2">
      <c r="B13281"/>
    </row>
    <row r="13282" spans="2:2">
      <c r="B13282"/>
    </row>
    <row r="13283" spans="2:2">
      <c r="B13283"/>
    </row>
    <row r="13284" spans="2:2">
      <c r="B13284"/>
    </row>
    <row r="13285" spans="2:2">
      <c r="B13285"/>
    </row>
    <row r="13286" spans="2:2">
      <c r="B13286"/>
    </row>
    <row r="13287" spans="2:2">
      <c r="B13287"/>
    </row>
    <row r="13288" spans="2:2">
      <c r="B13288"/>
    </row>
    <row r="13289" spans="2:2">
      <c r="B13289"/>
    </row>
    <row r="13290" spans="2:2">
      <c r="B13290"/>
    </row>
    <row r="13291" spans="2:2">
      <c r="B13291"/>
    </row>
    <row r="13292" spans="2:2">
      <c r="B13292"/>
    </row>
    <row r="13293" spans="2:2">
      <c r="B13293"/>
    </row>
    <row r="13294" spans="2:2">
      <c r="B13294"/>
    </row>
    <row r="13295" spans="2:2">
      <c r="B13295"/>
    </row>
    <row r="13296" spans="2:2">
      <c r="B13296"/>
    </row>
    <row r="13297" spans="2:2">
      <c r="B13297"/>
    </row>
    <row r="13298" spans="2:2">
      <c r="B13298"/>
    </row>
    <row r="13299" spans="2:2">
      <c r="B13299"/>
    </row>
    <row r="13300" spans="2:2">
      <c r="B13300"/>
    </row>
    <row r="13301" spans="2:2">
      <c r="B13301"/>
    </row>
    <row r="13302" spans="2:2">
      <c r="B13302"/>
    </row>
    <row r="13303" spans="2:2">
      <c r="B13303"/>
    </row>
    <row r="13304" spans="2:2">
      <c r="B13304"/>
    </row>
    <row r="13305" spans="2:2">
      <c r="B13305"/>
    </row>
    <row r="13306" spans="2:2">
      <c r="B13306"/>
    </row>
    <row r="13307" spans="2:2">
      <c r="B13307"/>
    </row>
    <row r="13308" spans="2:2">
      <c r="B13308"/>
    </row>
    <row r="13309" spans="2:2">
      <c r="B13309"/>
    </row>
    <row r="13310" spans="2:2">
      <c r="B13310"/>
    </row>
    <row r="13311" spans="2:2">
      <c r="B13311"/>
    </row>
    <row r="13312" spans="2:2">
      <c r="B13312"/>
    </row>
    <row r="13313" spans="2:2">
      <c r="B13313"/>
    </row>
    <row r="13314" spans="2:2">
      <c r="B13314"/>
    </row>
    <row r="13315" spans="2:2">
      <c r="B13315"/>
    </row>
    <row r="13316" spans="2:2">
      <c r="B13316"/>
    </row>
    <row r="13317" spans="2:2">
      <c r="B13317"/>
    </row>
    <row r="13318" spans="2:2">
      <c r="B13318"/>
    </row>
    <row r="13319" spans="2:2">
      <c r="B13319"/>
    </row>
    <row r="13320" spans="2:2">
      <c r="B13320"/>
    </row>
    <row r="13321" spans="2:2">
      <c r="B13321"/>
    </row>
    <row r="13322" spans="2:2">
      <c r="B13322"/>
    </row>
    <row r="13323" spans="2:2">
      <c r="B13323"/>
    </row>
    <row r="13324" spans="2:2">
      <c r="B13324"/>
    </row>
    <row r="13325" spans="2:2">
      <c r="B13325"/>
    </row>
    <row r="13326" spans="2:2">
      <c r="B13326"/>
    </row>
    <row r="13327" spans="2:2">
      <c r="B13327"/>
    </row>
    <row r="13328" spans="2:2">
      <c r="B13328"/>
    </row>
    <row r="13329" spans="2:2">
      <c r="B13329"/>
    </row>
    <row r="13330" spans="2:2">
      <c r="B13330"/>
    </row>
    <row r="13331" spans="2:2">
      <c r="B13331"/>
    </row>
    <row r="13332" spans="2:2">
      <c r="B13332"/>
    </row>
    <row r="13333" spans="2:2">
      <c r="B13333"/>
    </row>
    <row r="13334" spans="2:2">
      <c r="B13334"/>
    </row>
    <row r="13335" spans="2:2">
      <c r="B13335"/>
    </row>
    <row r="13336" spans="2:2">
      <c r="B13336"/>
    </row>
    <row r="13337" spans="2:2">
      <c r="B13337"/>
    </row>
    <row r="13338" spans="2:2">
      <c r="B13338"/>
    </row>
    <row r="13339" spans="2:2">
      <c r="B13339"/>
    </row>
    <row r="13340" spans="2:2">
      <c r="B13340"/>
    </row>
    <row r="13341" spans="2:2">
      <c r="B13341"/>
    </row>
    <row r="13342" spans="2:2">
      <c r="B13342"/>
    </row>
    <row r="13343" spans="2:2">
      <c r="B13343"/>
    </row>
    <row r="13344" spans="2:2">
      <c r="B13344"/>
    </row>
    <row r="13345" spans="2:2">
      <c r="B13345"/>
    </row>
    <row r="13346" spans="2:2">
      <c r="B13346"/>
    </row>
    <row r="13347" spans="2:2">
      <c r="B13347"/>
    </row>
    <row r="13348" spans="2:2">
      <c r="B13348"/>
    </row>
    <row r="13349" spans="2:2">
      <c r="B13349"/>
    </row>
    <row r="13350" spans="2:2">
      <c r="B13350"/>
    </row>
    <row r="13351" spans="2:2">
      <c r="B13351"/>
    </row>
    <row r="13352" spans="2:2">
      <c r="B13352"/>
    </row>
    <row r="13353" spans="2:2">
      <c r="B13353"/>
    </row>
    <row r="13354" spans="2:2">
      <c r="B13354"/>
    </row>
    <row r="13355" spans="2:2">
      <c r="B13355"/>
    </row>
    <row r="13356" spans="2:2">
      <c r="B13356"/>
    </row>
    <row r="13357" spans="2:2">
      <c r="B13357"/>
    </row>
    <row r="13358" spans="2:2">
      <c r="B13358"/>
    </row>
    <row r="13359" spans="2:2">
      <c r="B13359"/>
    </row>
    <row r="13360" spans="2:2">
      <c r="B13360"/>
    </row>
    <row r="13361" spans="2:2">
      <c r="B13361"/>
    </row>
    <row r="13362" spans="2:2">
      <c r="B13362"/>
    </row>
    <row r="13363" spans="2:2">
      <c r="B13363"/>
    </row>
    <row r="13364" spans="2:2">
      <c r="B13364"/>
    </row>
    <row r="13365" spans="2:2">
      <c r="B13365"/>
    </row>
    <row r="13366" spans="2:2">
      <c r="B13366"/>
    </row>
    <row r="13367" spans="2:2">
      <c r="B13367"/>
    </row>
    <row r="13368" spans="2:2">
      <c r="B13368"/>
    </row>
    <row r="13369" spans="2:2">
      <c r="B13369"/>
    </row>
    <row r="13370" spans="2:2">
      <c r="B13370"/>
    </row>
    <row r="13371" spans="2:2">
      <c r="B13371"/>
    </row>
    <row r="13372" spans="2:2">
      <c r="B13372"/>
    </row>
    <row r="13373" spans="2:2">
      <c r="B13373"/>
    </row>
    <row r="13374" spans="2:2">
      <c r="B13374"/>
    </row>
    <row r="13375" spans="2:2">
      <c r="B13375"/>
    </row>
    <row r="13376" spans="2:2">
      <c r="B13376"/>
    </row>
    <row r="13377" spans="2:2">
      <c r="B13377"/>
    </row>
    <row r="13378" spans="2:2">
      <c r="B13378"/>
    </row>
    <row r="13379" spans="2:2">
      <c r="B13379"/>
    </row>
    <row r="13380" spans="2:2">
      <c r="B13380"/>
    </row>
    <row r="13381" spans="2:2">
      <c r="B13381"/>
    </row>
    <row r="13382" spans="2:2">
      <c r="B13382"/>
    </row>
    <row r="13383" spans="2:2">
      <c r="B13383"/>
    </row>
    <row r="13384" spans="2:2">
      <c r="B13384"/>
    </row>
    <row r="13385" spans="2:2">
      <c r="B13385"/>
    </row>
    <row r="13386" spans="2:2">
      <c r="B13386"/>
    </row>
    <row r="13387" spans="2:2">
      <c r="B13387"/>
    </row>
    <row r="13388" spans="2:2">
      <c r="B13388"/>
    </row>
    <row r="13389" spans="2:2">
      <c r="B13389"/>
    </row>
    <row r="13390" spans="2:2">
      <c r="B13390"/>
    </row>
    <row r="13391" spans="2:2">
      <c r="B13391"/>
    </row>
    <row r="13392" spans="2:2">
      <c r="B13392"/>
    </row>
    <row r="13393" spans="2:2">
      <c r="B13393"/>
    </row>
    <row r="13394" spans="2:2">
      <c r="B13394"/>
    </row>
    <row r="13395" spans="2:2">
      <c r="B13395"/>
    </row>
    <row r="13396" spans="2:2">
      <c r="B13396"/>
    </row>
    <row r="13397" spans="2:2">
      <c r="B13397"/>
    </row>
    <row r="13398" spans="2:2">
      <c r="B13398"/>
    </row>
    <row r="13399" spans="2:2">
      <c r="B13399"/>
    </row>
    <row r="13400" spans="2:2">
      <c r="B13400"/>
    </row>
    <row r="13401" spans="2:2">
      <c r="B13401"/>
    </row>
    <row r="13402" spans="2:2">
      <c r="B13402"/>
    </row>
    <row r="13403" spans="2:2">
      <c r="B13403"/>
    </row>
    <row r="13404" spans="2:2">
      <c r="B13404"/>
    </row>
    <row r="13405" spans="2:2">
      <c r="B13405"/>
    </row>
    <row r="13406" spans="2:2">
      <c r="B13406"/>
    </row>
    <row r="13407" spans="2:2">
      <c r="B13407"/>
    </row>
    <row r="13408" spans="2:2">
      <c r="B13408"/>
    </row>
    <row r="13409" spans="2:2">
      <c r="B13409"/>
    </row>
    <row r="13410" spans="2:2">
      <c r="B13410"/>
    </row>
    <row r="13411" spans="2:2">
      <c r="B13411"/>
    </row>
    <row r="13412" spans="2:2">
      <c r="B1341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figure 1F</vt:lpstr>
      <vt:lpstr>diff expr Varroa</vt:lpstr>
      <vt:lpstr>diff expr Varroa+DWV</vt:lpstr>
      <vt:lpstr>samples' ids and DWV infection</vt:lpstr>
      <vt:lpstr>reference parameters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Nazzi</dc:creator>
  <cp:lastModifiedBy>Francesco Nazzi</cp:lastModifiedBy>
  <dcterms:created xsi:type="dcterms:W3CDTF">2015-01-02T13:30:55Z</dcterms:created>
  <dcterms:modified xsi:type="dcterms:W3CDTF">2019-02-08T08:17:12Z</dcterms:modified>
</cp:coreProperties>
</file>